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drawings/drawing4.xml" ContentType="application/vnd.openxmlformats-officedocument.drawing+xml"/>
  <Override PartName="/xl/tables/table3.xml" ContentType="application/vnd.openxmlformats-officedocument.spreadsheetml.table+xml"/>
  <Override PartName="/xl/drawings/drawing5.xml" ContentType="application/vnd.openxmlformats-officedocument.drawing+xml"/>
  <Override PartName="/xl/tables/table4.xml" ContentType="application/vnd.openxmlformats-officedocument.spreadsheetml.table+xml"/>
  <Override PartName="/xl/drawings/drawing6.xml" ContentType="application/vnd.openxmlformats-officedocument.drawing+xml"/>
  <Override PartName="/xl/tables/table5.xml" ContentType="application/vnd.openxmlformats-officedocument.spreadsheetml.table+xml"/>
  <Override PartName="/xl/drawings/drawing7.xml" ContentType="application/vnd.openxmlformats-officedocument.drawing+xml"/>
  <Override PartName="/xl/tables/table6.xml" ContentType="application/vnd.openxmlformats-officedocument.spreadsheetml.table+xml"/>
  <Override PartName="/xl/drawings/drawing8.xml" ContentType="application/vnd.openxmlformats-officedocument.drawing+xml"/>
  <Override PartName="/xl/drawings/drawing9.xml" ContentType="application/vnd.openxmlformats-officedocument.drawing+xml"/>
  <Override PartName="/xl/tables/table7.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202300"/>
  <mc:AlternateContent xmlns:mc="http://schemas.openxmlformats.org/markup-compatibility/2006">
    <mc:Choice Requires="x15">
      <x15ac:absPath xmlns:x15ac="http://schemas.microsoft.com/office/spreadsheetml/2010/11/ac" url="F:\Stimulus\12. GLB 23-27\4. Formats\Aanvragen algemeen\Noord-Brabant\SIG 2026\Uitvoering\"/>
    </mc:Choice>
  </mc:AlternateContent>
  <xr:revisionPtr revIDLastSave="0" documentId="13_ncr:1_{FB052D95-39AD-47FB-81EF-27DCC694A7B9}" xr6:coauthVersionLast="47" xr6:coauthVersionMax="47" xr10:uidLastSave="{00000000-0000-0000-0000-000000000000}"/>
  <bookViews>
    <workbookView xWindow="28680" yWindow="-120" windowWidth="29040" windowHeight="15840" tabRatio="766" xr2:uid="{335D8F04-FDBB-4F84-B0C9-30C196264B6E}"/>
  </bookViews>
  <sheets>
    <sheet name="Instructie" sheetId="14" r:id="rId1"/>
    <sheet name="Partners" sheetId="3" r:id="rId2"/>
    <sheet name="Werkpakketten" sheetId="4" r:id="rId3"/>
    <sheet name="Activiteiten" sheetId="5" r:id="rId4"/>
    <sheet name="Uurtarieven" sheetId="8" r:id="rId5"/>
    <sheet name="Afschrijvingskosten" sheetId="7" r:id="rId6"/>
    <sheet name="Kosten" sheetId="6" r:id="rId7"/>
    <sheet name="Tussenblad Begroting" sheetId="11" state="hidden" r:id="rId8"/>
    <sheet name="Begroting" sheetId="10" r:id="rId9"/>
    <sheet name="Financiering" sheetId="15" r:id="rId10"/>
    <sheet name="Controle" sheetId="16" r:id="rId11"/>
    <sheet name="Kladblok" sheetId="13" r:id="rId12"/>
    <sheet name="Lijsten" sheetId="2" state="hidden" r:id="rId13"/>
  </sheets>
  <definedNames>
    <definedName name="_xlnm._FilterDatabase" localSheetId="6" hidden="1">Kosten!$C$9:$C$258</definedName>
    <definedName name="_xlcn.WorksheetConnection_begrotingstest.xlsxTbl.Projectpartners" hidden="1">Tbl.Projectpartners[]</definedName>
    <definedName name="Activiteitencode" localSheetId="10">Tbl.Activiteiten[Activiteitcode]</definedName>
    <definedName name="Activiteitencode" localSheetId="9">Tbl.Activiteiten[Activiteitcode]</definedName>
    <definedName name="Activiteitencode">Tbl.Activiteiten[Activiteitcode]</definedName>
    <definedName name="_xlnm.Print_Area" localSheetId="1">Partners!$A:$M</definedName>
    <definedName name="Jaren" localSheetId="10">Tbl.Jaren[Jaren]</definedName>
    <definedName name="Jaren" localSheetId="9">Tbl.Jaren[Jaren]</definedName>
    <definedName name="Jaren">Tbl.Jaren[Jaren]</definedName>
    <definedName name="Kostensoort" localSheetId="10">Tbl.Kostensoorten[Kostensoorten]</definedName>
    <definedName name="Kostensoort" localSheetId="9">Tbl.Kostensoorten[Kostensoorten]</definedName>
    <definedName name="Kostensoort" localSheetId="6">Tbl.Kostensoorten[Kostensoorten]</definedName>
    <definedName name="Kostensoort">Tbl.Kostensoorten[Kostensoorten]</definedName>
    <definedName name="Lijst_activiteitencode" localSheetId="10">Tbl.Activiteiten[Activiteitcode]</definedName>
    <definedName name="Lijst_activiteitencode" localSheetId="9">Tbl.Activiteiten[Activiteitcode]</definedName>
    <definedName name="Lijst_activiteitencode">Tbl.Activiteiten[Activiteitcode]</definedName>
    <definedName name="Lijst_Activum" localSheetId="10">Tbl.Afschrijvingskosten[Activum]</definedName>
    <definedName name="Lijst_Activum" localSheetId="9">Tbl.Afschrijvingskosten[Activum]</definedName>
    <definedName name="Lijst_Activum">Tbl.Afschrijvingskosten[Activum]</definedName>
    <definedName name="Lijst_Afschrijvingseenheden" localSheetId="10">Tbl.Afschrijvingseenheden[Afschrijvingseenheden]</definedName>
    <definedName name="Lijst_Afschrijvingseenheden" localSheetId="9">Tbl.Afschrijvingseenheden[Afschrijvingseenheden]</definedName>
    <definedName name="Lijst_Afschrijvingseenheden">Tbl.Afschrijvingseenheden[Afschrijvingseenheden]</definedName>
    <definedName name="Lijst_Afschrijvingstarief" localSheetId="10">Tbl.Afschrijvingskosten[Tarief per afschrijvings-eenheid]</definedName>
    <definedName name="Lijst_Afschrijvingstarief" localSheetId="9">Tbl.Afschrijvingskosten[Tarief per afschrijvings-eenheid]</definedName>
    <definedName name="Lijst_Afschrijvingstarief">Tbl.Afschrijvingskosten[Tarief per afschrijvings-eenheid]</definedName>
    <definedName name="Lijst_Beekeningswijze" localSheetId="10">Tbl.Berekeningswijze[Berekeningswijze]</definedName>
    <definedName name="Lijst_Beekeningswijze" localSheetId="9">Tbl.Berekeningswijze[Berekeningswijze]</definedName>
    <definedName name="Lijst_Beekeningswijze">Tbl.Berekeningswijze[Berekeningswijze]</definedName>
    <definedName name="Lijst_Kostensoorten" localSheetId="10">Tbl.Kostensoorten[Kostensoorten]</definedName>
    <definedName name="Lijst_Kostensoorten" localSheetId="9">Tbl.Kostensoorten[Kostensoorten]</definedName>
    <definedName name="Lijst_Kostensoorten">Tbl.Kostensoorten[Kostensoorten]</definedName>
    <definedName name="Lijst_Loondienst" localSheetId="10">Tbl.Typemedewerker[Type_projectmedewerker]</definedName>
    <definedName name="Lijst_Loondienst" localSheetId="9">Tbl.Typemedewerker[Type_projectmedewerker]</definedName>
    <definedName name="Lijst_Loondienst">Tbl.Typemedewerker[Type_projectmedewerker]</definedName>
    <definedName name="Lijst_Medewerker" localSheetId="10">Tbl.Uurtarief[Medewerker en/of functie]</definedName>
    <definedName name="Lijst_Medewerker" localSheetId="9">Tbl.Uurtarief[Medewerker en/of functie]</definedName>
    <definedName name="Lijst_Medewerker">Tbl.Uurtarief[Medewerker en/of functie]</definedName>
    <definedName name="Lijst_Organisatie" localSheetId="10">Tbl.Organisatie[Soort organisatie]</definedName>
    <definedName name="Lijst_Organisatie">Tbl.Organisatie[Soort organisatie]</definedName>
    <definedName name="Lijst_Partnercode" localSheetId="10">Tbl.Projectpartners[Partnercode]</definedName>
    <definedName name="Lijst_Partnercode" localSheetId="9">Tbl.Projectpartners[Partnercode]</definedName>
    <definedName name="Lijst_Partnercode">Tbl.Projectpartners[Partnercode]</definedName>
    <definedName name="Lijst_Partnernummer" localSheetId="10">Tbl.Projectpartners[PNr.]</definedName>
    <definedName name="Lijst_Partnernummer" localSheetId="9">Tbl.Projectpartners[PNr.]</definedName>
    <definedName name="Lijst_Partnernummer">Tbl.Projectpartners[PNr.]</definedName>
    <definedName name="Lijst_Projectpartners" localSheetId="10">Tbl.Projectpartners[Naam]</definedName>
    <definedName name="Lijst_Projectpartners" localSheetId="9">Tbl.Projectpartners[Naam]</definedName>
    <definedName name="Lijst_Projectpartners">Tbl.Projectpartners[Naam]</definedName>
    <definedName name="Lijst_Rechtsvorm" localSheetId="10">Tbl.Rechtsvorm[Rechtsvorm]</definedName>
    <definedName name="Lijst_Rechtsvorm" localSheetId="9">Tbl.Rechtsvorm[Rechtsvorm]</definedName>
    <definedName name="Lijst_Rechtsvorm">Tbl.Rechtsvorm[Rechtsvorm]</definedName>
    <definedName name="Lijst_Rol">#REF!</definedName>
    <definedName name="Lijst_Subsidiabele_activiteiten" localSheetId="10">Tbl.Subsidiehoogte[Subsidieactiviteit]</definedName>
    <definedName name="Lijst_Subsidiabele_activiteiten" localSheetId="9">Tbl.Subsidiehoogte[Subsidieactiviteit]</definedName>
    <definedName name="Lijst_Subsidiabele_activiteiten" localSheetId="6">Tbl.Subsidiehoogte[Subsidieactiviteit]</definedName>
    <definedName name="Lijst_Subsidiabele_activiteiten">Tbl.Subsidiehoogte[Subsidieactiviteit]</definedName>
    <definedName name="Lijst_TypeFinanciering" localSheetId="10">Tbl.TypeFinanciering[Type financiering]</definedName>
    <definedName name="Lijst_TypeFinanciering" localSheetId="9">Tbl.TypeFinanciering[Type financiering]</definedName>
    <definedName name="Lijst_TypeFinanciering">Tbl.TypeFinanciering[Type financiering]</definedName>
    <definedName name="Lijst_Typeprojectmedewerker" localSheetId="10">Tbl.Typemedewerker[Type_projectmedewerker]</definedName>
    <definedName name="Lijst_Typeprojectmedewerker" localSheetId="9">Tbl.Typemedewerker[Type_projectmedewerker]</definedName>
    <definedName name="Lijst_Typeprojectmedewerker">Tbl.Typemedewerker[Type_projectmedewerker]</definedName>
    <definedName name="Lijst_Werkweekobvfulltime" localSheetId="10">Tbl.Berekeningen[Onderdeel]</definedName>
    <definedName name="Lijst_Werkweekobvfulltime" localSheetId="9">Tbl.Berekeningen[Onderdeel]</definedName>
    <definedName name="Lijst_Werkweekobvfulltime">Tbl.Berekeningen[Onderdeel]</definedName>
    <definedName name="Lst.P1SA">Kosten!$FX$262:$FX$291</definedName>
    <definedName name="Lst.P2SA">Kosten!$FY$262:$FY$291</definedName>
    <definedName name="Lst_Kostensoorten" localSheetId="8">Lijsten!$A$25:$A$32</definedName>
    <definedName name="Lst_Kostensoorten" localSheetId="10">Lijsten!$A$25:$A$32</definedName>
    <definedName name="Partner" localSheetId="10">Tbl.Projectpartners[Naam]</definedName>
    <definedName name="Partner" localSheetId="9">Tbl.Projectpartners[Naam]</definedName>
    <definedName name="Partner" localSheetId="6">Tbl.Projectpartners[Naam]</definedName>
    <definedName name="Partner">Tbl.Projectpartners[Naam]</definedName>
    <definedName name="Werkpakket" localSheetId="10">Tbl.Werkpakketten[Toelichting]</definedName>
    <definedName name="Werkpakket" localSheetId="9">Tbl.Werkpakketten[Toelichting]</definedName>
    <definedName name="Werkpakket" localSheetId="6">Tbl.Werkpakketten[Toelichting]</definedName>
    <definedName name="Werkpakket">Tbl.Werkpakketten[Toelichting]</definedName>
    <definedName name="Werkpakketcode" localSheetId="10">Tbl.Werkpakketten[Werkpakketcode]</definedName>
    <definedName name="Werkpakketcode" localSheetId="9">Tbl.Werkpakketten[Werkpakketcode]</definedName>
    <definedName name="Werkpakketcode" localSheetId="6">Tbl.Werkpakketten[Werkpakketcode]</definedName>
    <definedName name="Werkpakketcode">Tbl.Werkpakketten[Werkpakketcode]</definedName>
  </definedNames>
  <calcPr calcId="191029"/>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bl Projectpartners" name="Tbl Projectpartners" connection="WorksheetConnection_begrotingstest.xlsx!Tbl.Projectpartners"/>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0" i="4" l="1"/>
  <c r="N11" i="6"/>
  <c r="N12" i="6"/>
  <c r="N13" i="6"/>
  <c r="N14" i="6"/>
  <c r="N15" i="6"/>
  <c r="N16" i="6"/>
  <c r="N17" i="6"/>
  <c r="N18" i="6"/>
  <c r="N19" i="6"/>
  <c r="N20" i="6"/>
  <c r="N21" i="6"/>
  <c r="N22" i="6"/>
  <c r="N23" i="6"/>
  <c r="N24" i="6"/>
  <c r="N25" i="6"/>
  <c r="N26" i="6"/>
  <c r="N27" i="6"/>
  <c r="N28" i="6"/>
  <c r="N29" i="6"/>
  <c r="N30" i="6"/>
  <c r="N31" i="6"/>
  <c r="N32" i="6"/>
  <c r="N33" i="6"/>
  <c r="N34" i="6"/>
  <c r="N35" i="6"/>
  <c r="N36" i="6"/>
  <c r="N37" i="6"/>
  <c r="N38" i="6"/>
  <c r="N39" i="6"/>
  <c r="N40" i="6"/>
  <c r="N41" i="6"/>
  <c r="N42" i="6"/>
  <c r="N43" i="6"/>
  <c r="N44" i="6"/>
  <c r="N45" i="6"/>
  <c r="N46" i="6"/>
  <c r="N47" i="6"/>
  <c r="N48" i="6"/>
  <c r="N49" i="6"/>
  <c r="N50" i="6"/>
  <c r="N51" i="6"/>
  <c r="N52" i="6"/>
  <c r="N53" i="6"/>
  <c r="N54" i="6"/>
  <c r="N55" i="6"/>
  <c r="N56" i="6"/>
  <c r="N57" i="6"/>
  <c r="N58" i="6"/>
  <c r="N59" i="6"/>
  <c r="N60" i="6"/>
  <c r="N61" i="6"/>
  <c r="N62" i="6"/>
  <c r="N63" i="6"/>
  <c r="N64" i="6"/>
  <c r="N65" i="6"/>
  <c r="N66" i="6"/>
  <c r="N67" i="6"/>
  <c r="N68" i="6"/>
  <c r="N69" i="6"/>
  <c r="N70" i="6"/>
  <c r="N71" i="6"/>
  <c r="N72" i="6"/>
  <c r="N73" i="6"/>
  <c r="N74" i="6"/>
  <c r="N75" i="6"/>
  <c r="N76" i="6"/>
  <c r="N77" i="6"/>
  <c r="N78" i="6"/>
  <c r="N79" i="6"/>
  <c r="N80" i="6"/>
  <c r="N81" i="6"/>
  <c r="N82" i="6"/>
  <c r="N83" i="6"/>
  <c r="N84" i="6"/>
  <c r="N85" i="6"/>
  <c r="N86" i="6"/>
  <c r="N87" i="6"/>
  <c r="N88" i="6"/>
  <c r="N89" i="6"/>
  <c r="N90" i="6"/>
  <c r="N91" i="6"/>
  <c r="N92" i="6"/>
  <c r="N93" i="6"/>
  <c r="N94" i="6"/>
  <c r="N95" i="6"/>
  <c r="N96" i="6"/>
  <c r="N97" i="6"/>
  <c r="N98" i="6"/>
  <c r="N99" i="6"/>
  <c r="N100" i="6"/>
  <c r="N101" i="6"/>
  <c r="N102" i="6"/>
  <c r="N103" i="6"/>
  <c r="N104" i="6"/>
  <c r="N105" i="6"/>
  <c r="N106" i="6"/>
  <c r="N107" i="6"/>
  <c r="N108" i="6"/>
  <c r="N109" i="6"/>
  <c r="N110" i="6"/>
  <c r="N111" i="6"/>
  <c r="N112" i="6"/>
  <c r="N113" i="6"/>
  <c r="N114" i="6"/>
  <c r="N115" i="6"/>
  <c r="N116" i="6"/>
  <c r="N117" i="6"/>
  <c r="N118" i="6"/>
  <c r="N119" i="6"/>
  <c r="N120" i="6"/>
  <c r="N121" i="6"/>
  <c r="N122" i="6"/>
  <c r="N123" i="6"/>
  <c r="N124" i="6"/>
  <c r="N125" i="6"/>
  <c r="N126" i="6"/>
  <c r="N127" i="6"/>
  <c r="N128" i="6"/>
  <c r="N129" i="6"/>
  <c r="N130" i="6"/>
  <c r="N131" i="6"/>
  <c r="N132" i="6"/>
  <c r="N133" i="6"/>
  <c r="N134" i="6"/>
  <c r="N135" i="6"/>
  <c r="N136" i="6"/>
  <c r="N137" i="6"/>
  <c r="N138" i="6"/>
  <c r="N139" i="6"/>
  <c r="N140" i="6"/>
  <c r="N141" i="6"/>
  <c r="N142" i="6"/>
  <c r="N143" i="6"/>
  <c r="N144" i="6"/>
  <c r="N145" i="6"/>
  <c r="N146" i="6"/>
  <c r="N147" i="6"/>
  <c r="N148" i="6"/>
  <c r="N149" i="6"/>
  <c r="N150" i="6"/>
  <c r="N151" i="6"/>
  <c r="N152" i="6"/>
  <c r="N153" i="6"/>
  <c r="N154" i="6"/>
  <c r="N155" i="6"/>
  <c r="N156" i="6"/>
  <c r="N157" i="6"/>
  <c r="N158" i="6"/>
  <c r="N159" i="6"/>
  <c r="N160" i="6"/>
  <c r="N161" i="6"/>
  <c r="N162" i="6"/>
  <c r="N163" i="6"/>
  <c r="N164" i="6"/>
  <c r="N165" i="6"/>
  <c r="N166" i="6"/>
  <c r="N167" i="6"/>
  <c r="N168" i="6"/>
  <c r="N169" i="6"/>
  <c r="N170" i="6"/>
  <c r="N171" i="6"/>
  <c r="N172" i="6"/>
  <c r="N173" i="6"/>
  <c r="N174" i="6"/>
  <c r="N175" i="6"/>
  <c r="N176" i="6"/>
  <c r="N177" i="6"/>
  <c r="N178" i="6"/>
  <c r="N179" i="6"/>
  <c r="N180" i="6"/>
  <c r="N181" i="6"/>
  <c r="N182" i="6"/>
  <c r="N183" i="6"/>
  <c r="N184" i="6"/>
  <c r="N185" i="6"/>
  <c r="N186" i="6"/>
  <c r="N187" i="6"/>
  <c r="N188" i="6"/>
  <c r="N189" i="6"/>
  <c r="N190" i="6"/>
  <c r="N191" i="6"/>
  <c r="N192" i="6"/>
  <c r="N193" i="6"/>
  <c r="N194" i="6"/>
  <c r="N195" i="6"/>
  <c r="N196" i="6"/>
  <c r="N197" i="6"/>
  <c r="N198" i="6"/>
  <c r="N199" i="6"/>
  <c r="N200" i="6"/>
  <c r="N201" i="6"/>
  <c r="N202" i="6"/>
  <c r="N203" i="6"/>
  <c r="N204" i="6"/>
  <c r="N205" i="6"/>
  <c r="N206" i="6"/>
  <c r="N207" i="6"/>
  <c r="N208" i="6"/>
  <c r="N209" i="6"/>
  <c r="N210" i="6"/>
  <c r="N211" i="6"/>
  <c r="N212" i="6"/>
  <c r="N213" i="6"/>
  <c r="N214" i="6"/>
  <c r="N215" i="6"/>
  <c r="N216" i="6"/>
  <c r="N217" i="6"/>
  <c r="N218" i="6"/>
  <c r="N219" i="6"/>
  <c r="N220" i="6"/>
  <c r="N221" i="6"/>
  <c r="N222" i="6"/>
  <c r="N223" i="6"/>
  <c r="N224" i="6"/>
  <c r="N225" i="6"/>
  <c r="N226" i="6"/>
  <c r="N227" i="6"/>
  <c r="N228" i="6"/>
  <c r="N229" i="6"/>
  <c r="N230" i="6"/>
  <c r="N231" i="6"/>
  <c r="N232" i="6"/>
  <c r="N233" i="6"/>
  <c r="N234" i="6"/>
  <c r="N235" i="6"/>
  <c r="N236" i="6"/>
  <c r="N237" i="6"/>
  <c r="N238" i="6"/>
  <c r="N239" i="6"/>
  <c r="N240" i="6"/>
  <c r="N241" i="6"/>
  <c r="N242" i="6"/>
  <c r="N243" i="6"/>
  <c r="N244" i="6"/>
  <c r="N245" i="6"/>
  <c r="N246" i="6"/>
  <c r="N247" i="6"/>
  <c r="N248" i="6"/>
  <c r="N249" i="6"/>
  <c r="N250" i="6"/>
  <c r="N251" i="6"/>
  <c r="N252" i="6"/>
  <c r="N253" i="6"/>
  <c r="N254" i="6"/>
  <c r="N255" i="6"/>
  <c r="N256" i="6"/>
  <c r="N257" i="6"/>
  <c r="N258" i="6"/>
  <c r="B5" i="16" l="1"/>
  <c r="C4" i="16"/>
  <c r="B4" i="16"/>
  <c r="C3" i="16"/>
  <c r="B3" i="16"/>
  <c r="B2" i="16"/>
  <c r="D297" i="10"/>
  <c r="G298" i="10"/>
  <c r="H298" i="10"/>
  <c r="I298" i="10"/>
  <c r="J298" i="10"/>
  <c r="K298" i="10"/>
  <c r="L298" i="10"/>
  <c r="M298" i="10"/>
  <c r="N298" i="10"/>
  <c r="O298" i="10"/>
  <c r="P298" i="10"/>
  <c r="Q298" i="10"/>
  <c r="R298" i="10"/>
  <c r="S298" i="10"/>
  <c r="T298" i="10"/>
  <c r="U298" i="10"/>
  <c r="V298" i="10"/>
  <c r="W298" i="10"/>
  <c r="X298" i="10"/>
  <c r="Y298" i="10"/>
  <c r="Z298" i="10"/>
  <c r="AA298" i="10"/>
  <c r="AB298" i="10"/>
  <c r="AC298" i="10"/>
  <c r="AD298" i="10"/>
  <c r="AE298" i="10"/>
  <c r="AF298" i="10"/>
  <c r="AG298" i="10"/>
  <c r="AH298" i="10"/>
  <c r="AI298" i="10"/>
  <c r="AJ298" i="10"/>
  <c r="AK298" i="10"/>
  <c r="AL298" i="10"/>
  <c r="AM298" i="10"/>
  <c r="AN298" i="10"/>
  <c r="AO298" i="10"/>
  <c r="AP298" i="10"/>
  <c r="AQ298" i="10"/>
  <c r="AR298" i="10"/>
  <c r="AS298" i="10"/>
  <c r="AT298" i="10"/>
  <c r="AU298" i="10"/>
  <c r="AV298" i="10"/>
  <c r="AW298" i="10"/>
  <c r="AX298" i="10"/>
  <c r="AY298" i="10"/>
  <c r="AZ298" i="10"/>
  <c r="G299" i="10"/>
  <c r="H299" i="10"/>
  <c r="I299" i="10"/>
  <c r="J299" i="10"/>
  <c r="K299" i="10"/>
  <c r="L299" i="10"/>
  <c r="M299" i="10"/>
  <c r="N299" i="10"/>
  <c r="O299" i="10"/>
  <c r="P299" i="10"/>
  <c r="Q299" i="10"/>
  <c r="R299" i="10"/>
  <c r="S299" i="10"/>
  <c r="T299" i="10"/>
  <c r="U299" i="10"/>
  <c r="V299" i="10"/>
  <c r="W299" i="10"/>
  <c r="X299" i="10"/>
  <c r="Y299" i="10"/>
  <c r="Z299" i="10"/>
  <c r="AA299" i="10"/>
  <c r="AB299" i="10"/>
  <c r="AC299" i="10"/>
  <c r="AD299" i="10"/>
  <c r="AE299" i="10"/>
  <c r="AF299" i="10"/>
  <c r="AG299" i="10"/>
  <c r="AH299" i="10"/>
  <c r="AI299" i="10"/>
  <c r="AJ299" i="10"/>
  <c r="AK299" i="10"/>
  <c r="AL299" i="10"/>
  <c r="AM299" i="10"/>
  <c r="AN299" i="10"/>
  <c r="AO299" i="10"/>
  <c r="AP299" i="10"/>
  <c r="AQ299" i="10"/>
  <c r="AR299" i="10"/>
  <c r="AS299" i="10"/>
  <c r="AT299" i="10"/>
  <c r="AU299" i="10"/>
  <c r="AV299" i="10"/>
  <c r="AW299" i="10"/>
  <c r="AX299" i="10"/>
  <c r="AY299" i="10"/>
  <c r="AZ299" i="10"/>
  <c r="C298" i="10"/>
  <c r="D197" i="10"/>
  <c r="C198" i="10"/>
  <c r="G198" i="10"/>
  <c r="H198" i="10"/>
  <c r="I198" i="10"/>
  <c r="J198" i="10"/>
  <c r="K198" i="10"/>
  <c r="L198" i="10"/>
  <c r="M198" i="10"/>
  <c r="N198" i="10"/>
  <c r="O198" i="10"/>
  <c r="P198" i="10"/>
  <c r="Q198" i="10"/>
  <c r="R198" i="10"/>
  <c r="S198" i="10"/>
  <c r="T198" i="10"/>
  <c r="U198" i="10"/>
  <c r="V198" i="10"/>
  <c r="W198" i="10"/>
  <c r="X198" i="10"/>
  <c r="Y198" i="10"/>
  <c r="Z198" i="10"/>
  <c r="AA198" i="10"/>
  <c r="AB198" i="10"/>
  <c r="AC198" i="10"/>
  <c r="AD198" i="10"/>
  <c r="AE198" i="10"/>
  <c r="AF198" i="10"/>
  <c r="AG198" i="10"/>
  <c r="AH198" i="10"/>
  <c r="AI198" i="10"/>
  <c r="AJ198" i="10"/>
  <c r="AK198" i="10"/>
  <c r="AL198" i="10"/>
  <c r="AM198" i="10"/>
  <c r="AN198" i="10"/>
  <c r="AO198" i="10"/>
  <c r="AP198" i="10"/>
  <c r="AQ198" i="10"/>
  <c r="AR198" i="10"/>
  <c r="AS198" i="10"/>
  <c r="AT198" i="10"/>
  <c r="AU198" i="10"/>
  <c r="AV198" i="10"/>
  <c r="AW198" i="10"/>
  <c r="AX198" i="10"/>
  <c r="AY198" i="10"/>
  <c r="AZ198" i="10"/>
  <c r="G199" i="10"/>
  <c r="H199" i="10"/>
  <c r="I199" i="10"/>
  <c r="J199" i="10"/>
  <c r="K199" i="10"/>
  <c r="L199" i="10"/>
  <c r="M199" i="10"/>
  <c r="N199" i="10"/>
  <c r="O199" i="10"/>
  <c r="P199" i="10"/>
  <c r="Q199" i="10"/>
  <c r="R199" i="10"/>
  <c r="S199" i="10"/>
  <c r="T199" i="10"/>
  <c r="U199" i="10"/>
  <c r="V199" i="10"/>
  <c r="W199" i="10"/>
  <c r="X199" i="10"/>
  <c r="Y199" i="10"/>
  <c r="Z199" i="10"/>
  <c r="AA199" i="10"/>
  <c r="AB199" i="10"/>
  <c r="AC199" i="10"/>
  <c r="AD199" i="10"/>
  <c r="AE199" i="10"/>
  <c r="AF199" i="10"/>
  <c r="AG199" i="10"/>
  <c r="AH199" i="10"/>
  <c r="AI199" i="10"/>
  <c r="AJ199" i="10"/>
  <c r="AK199" i="10"/>
  <c r="AL199" i="10"/>
  <c r="AM199" i="10"/>
  <c r="AN199" i="10"/>
  <c r="AO199" i="10"/>
  <c r="AP199" i="10"/>
  <c r="AQ199" i="10"/>
  <c r="AR199" i="10"/>
  <c r="AS199" i="10"/>
  <c r="AT199" i="10"/>
  <c r="AU199" i="10"/>
  <c r="AV199" i="10"/>
  <c r="AW199" i="10"/>
  <c r="AX199" i="10"/>
  <c r="AY199" i="10"/>
  <c r="AZ199" i="10"/>
  <c r="G98" i="10"/>
  <c r="H98" i="10"/>
  <c r="I98" i="10"/>
  <c r="J98" i="10"/>
  <c r="K98" i="10"/>
  <c r="L98" i="10"/>
  <c r="M98" i="10"/>
  <c r="N98" i="10"/>
  <c r="O98" i="10"/>
  <c r="P98" i="10"/>
  <c r="Q98" i="10"/>
  <c r="R98" i="10"/>
  <c r="S98" i="10"/>
  <c r="T98" i="10"/>
  <c r="U98" i="10"/>
  <c r="V98" i="10"/>
  <c r="W98" i="10"/>
  <c r="X98" i="10"/>
  <c r="Y98" i="10"/>
  <c r="Z98" i="10"/>
  <c r="AA98" i="10"/>
  <c r="AB98" i="10"/>
  <c r="AC98" i="10"/>
  <c r="AD98" i="10"/>
  <c r="AE98" i="10"/>
  <c r="AF98" i="10"/>
  <c r="AG98" i="10"/>
  <c r="AH98" i="10"/>
  <c r="AI98" i="10"/>
  <c r="AJ98" i="10"/>
  <c r="AK98" i="10"/>
  <c r="AL98" i="10"/>
  <c r="AM98" i="10"/>
  <c r="AN98" i="10"/>
  <c r="AO98" i="10"/>
  <c r="AP98" i="10"/>
  <c r="AQ98" i="10"/>
  <c r="AR98" i="10"/>
  <c r="AS98" i="10"/>
  <c r="AT98" i="10"/>
  <c r="AU98" i="10"/>
  <c r="AV98" i="10"/>
  <c r="AW98" i="10"/>
  <c r="AX98" i="10"/>
  <c r="AY98" i="10"/>
  <c r="AZ98" i="10"/>
  <c r="G99" i="10"/>
  <c r="H99" i="10"/>
  <c r="I99" i="10"/>
  <c r="J99" i="10"/>
  <c r="K99" i="10"/>
  <c r="L99" i="10"/>
  <c r="M99" i="10"/>
  <c r="N99" i="10"/>
  <c r="O99" i="10"/>
  <c r="P99" i="10"/>
  <c r="Q99" i="10"/>
  <c r="R99" i="10"/>
  <c r="S99" i="10"/>
  <c r="T99" i="10"/>
  <c r="U99" i="10"/>
  <c r="V99" i="10"/>
  <c r="W99" i="10"/>
  <c r="X99" i="10"/>
  <c r="Y99" i="10"/>
  <c r="Z99" i="10"/>
  <c r="AA99" i="10"/>
  <c r="AB99" i="10"/>
  <c r="AC99" i="10"/>
  <c r="AD99" i="10"/>
  <c r="AE99" i="10"/>
  <c r="AF99" i="10"/>
  <c r="AG99" i="10"/>
  <c r="AH99" i="10"/>
  <c r="AI99" i="10"/>
  <c r="AJ99" i="10"/>
  <c r="AK99" i="10"/>
  <c r="AL99" i="10"/>
  <c r="AM99" i="10"/>
  <c r="AN99" i="10"/>
  <c r="AO99" i="10"/>
  <c r="AP99" i="10"/>
  <c r="AQ99" i="10"/>
  <c r="AR99" i="10"/>
  <c r="AS99" i="10"/>
  <c r="AT99" i="10"/>
  <c r="AU99" i="10"/>
  <c r="AV99" i="10"/>
  <c r="AW99" i="10"/>
  <c r="AX99" i="10"/>
  <c r="AY99" i="10"/>
  <c r="AZ99" i="10"/>
  <c r="D97" i="10"/>
  <c r="C98" i="10"/>
  <c r="E10" i="4"/>
  <c r="E11" i="4"/>
  <c r="E12" i="4"/>
  <c r="E13" i="4"/>
  <c r="E14" i="4"/>
  <c r="E15" i="4"/>
  <c r="E16" i="4"/>
  <c r="E17" i="4"/>
  <c r="E18" i="4"/>
  <c r="E19" i="4"/>
  <c r="E20" i="4"/>
  <c r="E21" i="4"/>
  <c r="E22" i="4"/>
  <c r="E23" i="4"/>
  <c r="E24" i="4"/>
  <c r="E25" i="4"/>
  <c r="E26" i="4"/>
  <c r="E27" i="4"/>
  <c r="E28" i="4"/>
  <c r="E29" i="4"/>
  <c r="E30" i="4"/>
  <c r="E31" i="4"/>
  <c r="E32" i="4"/>
  <c r="E33" i="4"/>
  <c r="E34" i="4"/>
  <c r="E35" i="4"/>
  <c r="E36" i="4"/>
  <c r="E37" i="4"/>
  <c r="E38" i="4"/>
  <c r="E39" i="4"/>
  <c r="E40" i="4"/>
  <c r="E41" i="4"/>
  <c r="E42" i="4"/>
  <c r="E43" i="4"/>
  <c r="E44" i="4"/>
  <c r="E45" i="4"/>
  <c r="E46" i="4"/>
  <c r="E47" i="4"/>
  <c r="E48" i="4"/>
  <c r="E49" i="4"/>
  <c r="E50" i="4"/>
  <c r="E51" i="4"/>
  <c r="E52" i="4"/>
  <c r="E53" i="4"/>
  <c r="E54" i="4"/>
  <c r="E55" i="4"/>
  <c r="E56" i="4"/>
  <c r="E57" i="4"/>
  <c r="E58" i="4"/>
  <c r="E59" i="4"/>
  <c r="Y9" i="6" l="1"/>
  <c r="Y10" i="6"/>
  <c r="Y11" i="6"/>
  <c r="Y12" i="6"/>
  <c r="Y13" i="6"/>
  <c r="Y14" i="6"/>
  <c r="Y15" i="6"/>
  <c r="Y16" i="6"/>
  <c r="Y17" i="6"/>
  <c r="Y18" i="6"/>
  <c r="Y19" i="6"/>
  <c r="Y20" i="6"/>
  <c r="Y21" i="6"/>
  <c r="Y22" i="6"/>
  <c r="Y23" i="6"/>
  <c r="Y24" i="6"/>
  <c r="Y25" i="6"/>
  <c r="Y26" i="6"/>
  <c r="Y27" i="6"/>
  <c r="Y28" i="6"/>
  <c r="Y29" i="6"/>
  <c r="Y30" i="6"/>
  <c r="Y31" i="6"/>
  <c r="Y32" i="6"/>
  <c r="Y33" i="6"/>
  <c r="Y34" i="6"/>
  <c r="Y35" i="6"/>
  <c r="Y36" i="6"/>
  <c r="Y37" i="6"/>
  <c r="Y38" i="6"/>
  <c r="Y39" i="6"/>
  <c r="Y40" i="6"/>
  <c r="Y41" i="6"/>
  <c r="Y42" i="6"/>
  <c r="Y43" i="6"/>
  <c r="Y44" i="6"/>
  <c r="Y45" i="6"/>
  <c r="Y46" i="6"/>
  <c r="Y47" i="6"/>
  <c r="Y48" i="6"/>
  <c r="Y49" i="6"/>
  <c r="Y50" i="6"/>
  <c r="Y51" i="6"/>
  <c r="Y52" i="6"/>
  <c r="Y53" i="6"/>
  <c r="Y54" i="6"/>
  <c r="Y55" i="6"/>
  <c r="Y56" i="6"/>
  <c r="Y57" i="6"/>
  <c r="Y58" i="6"/>
  <c r="Y59" i="6"/>
  <c r="Y60" i="6"/>
  <c r="Y61" i="6"/>
  <c r="Y62" i="6"/>
  <c r="Y63" i="6"/>
  <c r="Y64" i="6"/>
  <c r="Y65" i="6"/>
  <c r="Y66" i="6"/>
  <c r="Y67" i="6"/>
  <c r="Y68" i="6"/>
  <c r="Y69" i="6"/>
  <c r="Y70" i="6"/>
  <c r="Y71" i="6"/>
  <c r="Y72" i="6"/>
  <c r="Y73" i="6"/>
  <c r="Y74" i="6"/>
  <c r="Y75" i="6"/>
  <c r="Y76" i="6"/>
  <c r="Y77" i="6"/>
  <c r="Y78" i="6"/>
  <c r="Y79" i="6"/>
  <c r="Y80" i="6"/>
  <c r="Y81" i="6"/>
  <c r="Y82" i="6"/>
  <c r="Y83" i="6"/>
  <c r="Y84" i="6"/>
  <c r="Y85" i="6"/>
  <c r="Y86" i="6"/>
  <c r="Y87" i="6"/>
  <c r="Y88" i="6"/>
  <c r="Y89" i="6"/>
  <c r="Y90" i="6"/>
  <c r="Y91" i="6"/>
  <c r="Y92" i="6"/>
  <c r="Y93" i="6"/>
  <c r="Y94" i="6"/>
  <c r="Y95" i="6"/>
  <c r="Y96" i="6"/>
  <c r="Y97" i="6"/>
  <c r="Y98" i="6"/>
  <c r="Y99" i="6"/>
  <c r="Y100" i="6"/>
  <c r="Y101" i="6"/>
  <c r="Y102" i="6"/>
  <c r="Y103" i="6"/>
  <c r="Y104" i="6"/>
  <c r="Y105" i="6"/>
  <c r="Y106" i="6"/>
  <c r="Y107" i="6"/>
  <c r="Y108" i="6"/>
  <c r="Y109" i="6"/>
  <c r="Y110" i="6"/>
  <c r="Y111" i="6"/>
  <c r="Y112" i="6"/>
  <c r="Y113" i="6"/>
  <c r="Y114" i="6"/>
  <c r="Y115" i="6"/>
  <c r="Y116" i="6"/>
  <c r="Y117" i="6"/>
  <c r="Y118" i="6"/>
  <c r="Y119" i="6"/>
  <c r="Y120" i="6"/>
  <c r="Y121" i="6"/>
  <c r="Y122" i="6"/>
  <c r="Y123" i="6"/>
  <c r="Y124" i="6"/>
  <c r="Y125" i="6"/>
  <c r="Y126" i="6"/>
  <c r="Y127" i="6"/>
  <c r="Y128" i="6"/>
  <c r="Y129" i="6"/>
  <c r="Y130" i="6"/>
  <c r="Y131" i="6"/>
  <c r="Y132" i="6"/>
  <c r="Y133" i="6"/>
  <c r="Y134" i="6"/>
  <c r="Y135" i="6"/>
  <c r="Y136" i="6"/>
  <c r="Y137" i="6"/>
  <c r="Y138" i="6"/>
  <c r="Y139" i="6"/>
  <c r="Y140" i="6"/>
  <c r="Y141" i="6"/>
  <c r="Y142" i="6"/>
  <c r="Y143" i="6"/>
  <c r="Y144" i="6"/>
  <c r="Y145" i="6"/>
  <c r="Y146" i="6"/>
  <c r="Y147" i="6"/>
  <c r="Y148" i="6"/>
  <c r="Y149" i="6"/>
  <c r="Y150" i="6"/>
  <c r="Y151" i="6"/>
  <c r="Y152" i="6"/>
  <c r="Y153" i="6"/>
  <c r="Y154" i="6"/>
  <c r="Y155" i="6"/>
  <c r="Y156" i="6"/>
  <c r="Y157" i="6"/>
  <c r="Y158" i="6"/>
  <c r="Y159" i="6"/>
  <c r="Y160" i="6"/>
  <c r="Y161" i="6"/>
  <c r="Y162" i="6"/>
  <c r="Y163" i="6"/>
  <c r="Y164" i="6"/>
  <c r="Y165" i="6"/>
  <c r="Y166" i="6"/>
  <c r="Y167" i="6"/>
  <c r="Y168" i="6"/>
  <c r="Y169" i="6"/>
  <c r="Y170" i="6"/>
  <c r="Y171" i="6"/>
  <c r="Y172" i="6"/>
  <c r="Y173" i="6"/>
  <c r="Y174" i="6"/>
  <c r="Y175" i="6"/>
  <c r="Y176" i="6"/>
  <c r="Y177" i="6"/>
  <c r="Y178" i="6"/>
  <c r="Y179" i="6"/>
  <c r="Y180" i="6"/>
  <c r="Y181" i="6"/>
  <c r="Y182" i="6"/>
  <c r="Y183" i="6"/>
  <c r="Y184" i="6"/>
  <c r="Y185" i="6"/>
  <c r="Y186" i="6"/>
  <c r="Y187" i="6"/>
  <c r="Y188" i="6"/>
  <c r="Y189" i="6"/>
  <c r="Y190" i="6"/>
  <c r="Y191" i="6"/>
  <c r="Y192" i="6"/>
  <c r="Y193" i="6"/>
  <c r="Y194" i="6"/>
  <c r="Y195" i="6"/>
  <c r="Y196" i="6"/>
  <c r="Y197" i="6"/>
  <c r="Y198" i="6"/>
  <c r="Y199" i="6"/>
  <c r="Y200" i="6"/>
  <c r="Y201" i="6"/>
  <c r="Y202" i="6"/>
  <c r="Y203" i="6"/>
  <c r="Y204" i="6"/>
  <c r="Y205" i="6"/>
  <c r="Y206" i="6"/>
  <c r="Y207" i="6"/>
  <c r="Y208" i="6"/>
  <c r="Y209" i="6"/>
  <c r="Y210" i="6"/>
  <c r="Y211" i="6"/>
  <c r="Y212" i="6"/>
  <c r="Y213" i="6"/>
  <c r="Y214" i="6"/>
  <c r="Y215" i="6"/>
  <c r="Y216" i="6"/>
  <c r="Y217" i="6"/>
  <c r="Y218" i="6"/>
  <c r="Y219" i="6"/>
  <c r="Y220" i="6"/>
  <c r="Y221" i="6"/>
  <c r="Y222" i="6"/>
  <c r="Y223" i="6"/>
  <c r="Y224" i="6"/>
  <c r="Y225" i="6"/>
  <c r="Y226" i="6"/>
  <c r="Y227" i="6"/>
  <c r="Y228" i="6"/>
  <c r="Y229" i="6"/>
  <c r="Y230" i="6"/>
  <c r="Y231" i="6"/>
  <c r="Y232" i="6"/>
  <c r="Y233" i="6"/>
  <c r="Y234" i="6"/>
  <c r="Y235" i="6"/>
  <c r="Y236" i="6"/>
  <c r="Y237" i="6"/>
  <c r="Y238" i="6"/>
  <c r="Y239" i="6"/>
  <c r="Y240" i="6"/>
  <c r="Y241" i="6"/>
  <c r="Y242" i="6"/>
  <c r="Y243" i="6"/>
  <c r="Y244" i="6"/>
  <c r="Y245" i="6"/>
  <c r="Y246" i="6"/>
  <c r="Y247" i="6"/>
  <c r="Y248" i="6"/>
  <c r="Y249" i="6"/>
  <c r="Y250" i="6"/>
  <c r="Y251" i="6"/>
  <c r="Y252" i="6"/>
  <c r="Y253" i="6"/>
  <c r="Y254" i="6"/>
  <c r="Y255" i="6"/>
  <c r="Y256" i="6"/>
  <c r="Y257" i="6"/>
  <c r="Y258" i="6"/>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L9" i="8"/>
  <c r="L10" i="8"/>
  <c r="L11" i="8"/>
  <c r="L12" i="8"/>
  <c r="L13" i="8"/>
  <c r="L14" i="8"/>
  <c r="L15" i="8"/>
  <c r="L16" i="8"/>
  <c r="L17" i="8"/>
  <c r="L18" i="8"/>
  <c r="L19" i="8"/>
  <c r="L20" i="8"/>
  <c r="L21" i="8"/>
  <c r="L22" i="8"/>
  <c r="L23" i="8"/>
  <c r="L24" i="8"/>
  <c r="L25" i="8"/>
  <c r="L26" i="8"/>
  <c r="L27" i="8"/>
  <c r="L28" i="8"/>
  <c r="L29" i="8"/>
  <c r="L30" i="8"/>
  <c r="L31" i="8"/>
  <c r="L32" i="8"/>
  <c r="L33" i="8"/>
  <c r="L34" i="8"/>
  <c r="L35" i="8"/>
  <c r="L36" i="8"/>
  <c r="L37" i="8"/>
  <c r="L38" i="8"/>
  <c r="L39" i="8"/>
  <c r="L40" i="8"/>
  <c r="L41" i="8"/>
  <c r="L42" i="8"/>
  <c r="L43" i="8"/>
  <c r="L44" i="8"/>
  <c r="L45" i="8"/>
  <c r="L46" i="8"/>
  <c r="L47" i="8"/>
  <c r="L48" i="8"/>
  <c r="L49" i="8"/>
  <c r="L50" i="8"/>
  <c r="L51" i="8"/>
  <c r="L52" i="8"/>
  <c r="L53" i="8"/>
  <c r="L54" i="8"/>
  <c r="L55" i="8"/>
  <c r="L56" i="8"/>
  <c r="L57" i="8"/>
  <c r="L58" i="8"/>
  <c r="L59" i="8"/>
  <c r="L60" i="8"/>
  <c r="L61" i="8"/>
  <c r="L62" i="8"/>
  <c r="L63" i="8"/>
  <c r="L64" i="8"/>
  <c r="L65" i="8"/>
  <c r="L66" i="8"/>
  <c r="L67" i="8"/>
  <c r="L68" i="8"/>
  <c r="L69" i="8"/>
  <c r="L70" i="8"/>
  <c r="L71" i="8"/>
  <c r="L72" i="8"/>
  <c r="L73" i="8"/>
  <c r="L74" i="8"/>
  <c r="L75" i="8"/>
  <c r="L76" i="8"/>
  <c r="L77" i="8"/>
  <c r="L78" i="8"/>
  <c r="L79" i="8"/>
  <c r="L80" i="8"/>
  <c r="L81" i="8"/>
  <c r="L82" i="8"/>
  <c r="L83" i="8"/>
  <c r="L84" i="8"/>
  <c r="L85" i="8"/>
  <c r="L86" i="8"/>
  <c r="L87" i="8"/>
  <c r="L88" i="8"/>
  <c r="L89" i="8"/>
  <c r="L90" i="8"/>
  <c r="L91" i="8"/>
  <c r="L92" i="8"/>
  <c r="L93" i="8"/>
  <c r="L94" i="8"/>
  <c r="L95" i="8"/>
  <c r="L96" i="8"/>
  <c r="L97" i="8"/>
  <c r="L98" i="8"/>
  <c r="L99" i="8"/>
  <c r="L100" i="8"/>
  <c r="L101" i="8"/>
  <c r="L102" i="8"/>
  <c r="L103" i="8"/>
  <c r="L104" i="8"/>
  <c r="L105" i="8"/>
  <c r="L106" i="8"/>
  <c r="L107" i="8"/>
  <c r="L108" i="8"/>
  <c r="L109" i="8"/>
  <c r="L110" i="8"/>
  <c r="L111" i="8"/>
  <c r="L112" i="8"/>
  <c r="L113" i="8"/>
  <c r="L114" i="8"/>
  <c r="L115" i="8"/>
  <c r="L116" i="8"/>
  <c r="L117" i="8"/>
  <c r="L118" i="8"/>
  <c r="L119" i="8"/>
  <c r="L120" i="8"/>
  <c r="L121" i="8"/>
  <c r="L122" i="8"/>
  <c r="L123" i="8"/>
  <c r="L124" i="8"/>
  <c r="L125" i="8"/>
  <c r="L126" i="8"/>
  <c r="L127" i="8"/>
  <c r="L128" i="8"/>
  <c r="L129" i="8"/>
  <c r="L130" i="8"/>
  <c r="L131" i="8"/>
  <c r="L132" i="8"/>
  <c r="L133" i="8"/>
  <c r="L134" i="8"/>
  <c r="L135" i="8"/>
  <c r="L136" i="8"/>
  <c r="L137" i="8"/>
  <c r="L138" i="8"/>
  <c r="L139" i="8"/>
  <c r="L140" i="8"/>
  <c r="L141" i="8"/>
  <c r="L142" i="8"/>
  <c r="L143" i="8"/>
  <c r="L144" i="8"/>
  <c r="L145" i="8"/>
  <c r="L146" i="8"/>
  <c r="L147" i="8"/>
  <c r="L148" i="8"/>
  <c r="L149" i="8"/>
  <c r="L150" i="8"/>
  <c r="L151" i="8"/>
  <c r="L152" i="8"/>
  <c r="L153" i="8"/>
  <c r="L154" i="8"/>
  <c r="L155" i="8"/>
  <c r="L156" i="8"/>
  <c r="L157" i="8"/>
  <c r="L158" i="8"/>
  <c r="N59" i="8"/>
  <c r="I59" i="8" s="1"/>
  <c r="M59" i="8" s="1"/>
  <c r="N60" i="8"/>
  <c r="I60" i="8" s="1"/>
  <c r="M60" i="8" s="1"/>
  <c r="N61" i="8"/>
  <c r="I61" i="8" s="1"/>
  <c r="M61" i="8" s="1"/>
  <c r="N62" i="8"/>
  <c r="I62" i="8" s="1"/>
  <c r="M62" i="8" s="1"/>
  <c r="N63" i="8"/>
  <c r="I63" i="8" s="1"/>
  <c r="M63" i="8" s="1"/>
  <c r="N64" i="8"/>
  <c r="I64" i="8" s="1"/>
  <c r="M64" i="8" s="1"/>
  <c r="N65" i="8"/>
  <c r="I65" i="8" s="1"/>
  <c r="M65" i="8" s="1"/>
  <c r="N66" i="8"/>
  <c r="I66" i="8" s="1"/>
  <c r="M66" i="8" s="1"/>
  <c r="N67" i="8"/>
  <c r="I67" i="8" s="1"/>
  <c r="M67" i="8" s="1"/>
  <c r="N68" i="8"/>
  <c r="I68" i="8" s="1"/>
  <c r="M68" i="8" s="1"/>
  <c r="N69" i="8"/>
  <c r="I69" i="8" s="1"/>
  <c r="M69" i="8" s="1"/>
  <c r="N70" i="8"/>
  <c r="I70" i="8" s="1"/>
  <c r="M70" i="8" s="1"/>
  <c r="N71" i="8"/>
  <c r="I71" i="8" s="1"/>
  <c r="M71" i="8" s="1"/>
  <c r="N72" i="8"/>
  <c r="I72" i="8" s="1"/>
  <c r="M72" i="8" s="1"/>
  <c r="N73" i="8"/>
  <c r="I73" i="8" s="1"/>
  <c r="M73" i="8" s="1"/>
  <c r="N74" i="8"/>
  <c r="I74" i="8" s="1"/>
  <c r="M74" i="8" s="1"/>
  <c r="N75" i="8"/>
  <c r="I75" i="8" s="1"/>
  <c r="M75" i="8" s="1"/>
  <c r="N76" i="8"/>
  <c r="I76" i="8" s="1"/>
  <c r="M76" i="8" s="1"/>
  <c r="N77" i="8"/>
  <c r="I77" i="8" s="1"/>
  <c r="M77" i="8" s="1"/>
  <c r="N78" i="8"/>
  <c r="I78" i="8" s="1"/>
  <c r="M78" i="8" s="1"/>
  <c r="N79" i="8"/>
  <c r="I79" i="8" s="1"/>
  <c r="M79" i="8" s="1"/>
  <c r="N80" i="8"/>
  <c r="I80" i="8" s="1"/>
  <c r="M80" i="8" s="1"/>
  <c r="N81" i="8"/>
  <c r="I81" i="8" s="1"/>
  <c r="M81" i="8" s="1"/>
  <c r="N82" i="8"/>
  <c r="I82" i="8" s="1"/>
  <c r="M82" i="8" s="1"/>
  <c r="N83" i="8"/>
  <c r="I83" i="8" s="1"/>
  <c r="M83" i="8" s="1"/>
  <c r="N84" i="8"/>
  <c r="I84" i="8" s="1"/>
  <c r="M84" i="8" s="1"/>
  <c r="N85" i="8"/>
  <c r="I85" i="8" s="1"/>
  <c r="M85" i="8" s="1"/>
  <c r="N86" i="8"/>
  <c r="I86" i="8" s="1"/>
  <c r="M86" i="8" s="1"/>
  <c r="N87" i="8"/>
  <c r="I87" i="8" s="1"/>
  <c r="M87" i="8" s="1"/>
  <c r="N88" i="8"/>
  <c r="I88" i="8" s="1"/>
  <c r="M88" i="8" s="1"/>
  <c r="N89" i="8"/>
  <c r="I89" i="8" s="1"/>
  <c r="M89" i="8" s="1"/>
  <c r="N90" i="8"/>
  <c r="I90" i="8" s="1"/>
  <c r="M90" i="8" s="1"/>
  <c r="N91" i="8"/>
  <c r="I91" i="8" s="1"/>
  <c r="M91" i="8" s="1"/>
  <c r="N92" i="8"/>
  <c r="I92" i="8" s="1"/>
  <c r="M92" i="8" s="1"/>
  <c r="N93" i="8"/>
  <c r="I93" i="8" s="1"/>
  <c r="M93" i="8" s="1"/>
  <c r="N94" i="8"/>
  <c r="I94" i="8" s="1"/>
  <c r="M94" i="8" s="1"/>
  <c r="N95" i="8"/>
  <c r="I95" i="8" s="1"/>
  <c r="M95" i="8" s="1"/>
  <c r="N96" i="8"/>
  <c r="I96" i="8" s="1"/>
  <c r="M96" i="8" s="1"/>
  <c r="N97" i="8"/>
  <c r="I97" i="8" s="1"/>
  <c r="M97" i="8" s="1"/>
  <c r="N98" i="8"/>
  <c r="I98" i="8" s="1"/>
  <c r="M98" i="8" s="1"/>
  <c r="N99" i="8"/>
  <c r="I99" i="8" s="1"/>
  <c r="M99" i="8" s="1"/>
  <c r="N100" i="8"/>
  <c r="I100" i="8" s="1"/>
  <c r="M100" i="8" s="1"/>
  <c r="N101" i="8"/>
  <c r="I101" i="8" s="1"/>
  <c r="M101" i="8" s="1"/>
  <c r="N102" i="8"/>
  <c r="I102" i="8" s="1"/>
  <c r="M102" i="8" s="1"/>
  <c r="N103" i="8"/>
  <c r="I103" i="8" s="1"/>
  <c r="M103" i="8" s="1"/>
  <c r="N104" i="8"/>
  <c r="I104" i="8" s="1"/>
  <c r="M104" i="8" s="1"/>
  <c r="N105" i="8"/>
  <c r="I105" i="8" s="1"/>
  <c r="M105" i="8" s="1"/>
  <c r="N106" i="8"/>
  <c r="I106" i="8" s="1"/>
  <c r="M106" i="8" s="1"/>
  <c r="N107" i="8"/>
  <c r="I107" i="8" s="1"/>
  <c r="M107" i="8" s="1"/>
  <c r="N108" i="8"/>
  <c r="I108" i="8" s="1"/>
  <c r="M108" i="8" s="1"/>
  <c r="N109" i="8"/>
  <c r="I109" i="8" s="1"/>
  <c r="M109" i="8" s="1"/>
  <c r="N110" i="8"/>
  <c r="I110" i="8" s="1"/>
  <c r="M110" i="8" s="1"/>
  <c r="N111" i="8"/>
  <c r="I111" i="8" s="1"/>
  <c r="M111" i="8" s="1"/>
  <c r="N112" i="8"/>
  <c r="I112" i="8" s="1"/>
  <c r="M112" i="8" s="1"/>
  <c r="N113" i="8"/>
  <c r="I113" i="8" s="1"/>
  <c r="M113" i="8" s="1"/>
  <c r="N114" i="8"/>
  <c r="I114" i="8" s="1"/>
  <c r="M114" i="8" s="1"/>
  <c r="N115" i="8"/>
  <c r="I115" i="8" s="1"/>
  <c r="M115" i="8" s="1"/>
  <c r="N116" i="8"/>
  <c r="I116" i="8" s="1"/>
  <c r="M116" i="8" s="1"/>
  <c r="N117" i="8"/>
  <c r="I117" i="8" s="1"/>
  <c r="M117" i="8" s="1"/>
  <c r="N118" i="8"/>
  <c r="I118" i="8" s="1"/>
  <c r="M118" i="8" s="1"/>
  <c r="N119" i="8"/>
  <c r="I119" i="8" s="1"/>
  <c r="M119" i="8" s="1"/>
  <c r="N120" i="8"/>
  <c r="I120" i="8" s="1"/>
  <c r="M120" i="8" s="1"/>
  <c r="N121" i="8"/>
  <c r="I121" i="8" s="1"/>
  <c r="M121" i="8" s="1"/>
  <c r="N122" i="8"/>
  <c r="I122" i="8" s="1"/>
  <c r="M122" i="8" s="1"/>
  <c r="N123" i="8"/>
  <c r="I123" i="8" s="1"/>
  <c r="M123" i="8" s="1"/>
  <c r="N124" i="8"/>
  <c r="I124" i="8" s="1"/>
  <c r="M124" i="8" s="1"/>
  <c r="N125" i="8"/>
  <c r="I125" i="8" s="1"/>
  <c r="M125" i="8" s="1"/>
  <c r="N126" i="8"/>
  <c r="I126" i="8" s="1"/>
  <c r="M126" i="8" s="1"/>
  <c r="N127" i="8"/>
  <c r="I127" i="8" s="1"/>
  <c r="M127" i="8" s="1"/>
  <c r="N128" i="8"/>
  <c r="I128" i="8" s="1"/>
  <c r="M128" i="8" s="1"/>
  <c r="N129" i="8"/>
  <c r="I129" i="8" s="1"/>
  <c r="M129" i="8" s="1"/>
  <c r="N130" i="8"/>
  <c r="I130" i="8" s="1"/>
  <c r="M130" i="8" s="1"/>
  <c r="N131" i="8"/>
  <c r="I131" i="8" s="1"/>
  <c r="M131" i="8" s="1"/>
  <c r="N132" i="8"/>
  <c r="I132" i="8" s="1"/>
  <c r="M132" i="8" s="1"/>
  <c r="N133" i="8"/>
  <c r="I133" i="8" s="1"/>
  <c r="M133" i="8" s="1"/>
  <c r="N134" i="8"/>
  <c r="I134" i="8" s="1"/>
  <c r="M134" i="8" s="1"/>
  <c r="N135" i="8"/>
  <c r="I135" i="8" s="1"/>
  <c r="M135" i="8" s="1"/>
  <c r="N136" i="8"/>
  <c r="I136" i="8" s="1"/>
  <c r="M136" i="8" s="1"/>
  <c r="N137" i="8"/>
  <c r="I137" i="8" s="1"/>
  <c r="M137" i="8" s="1"/>
  <c r="N138" i="8"/>
  <c r="I138" i="8" s="1"/>
  <c r="M138" i="8" s="1"/>
  <c r="N139" i="8"/>
  <c r="I139" i="8" s="1"/>
  <c r="M139" i="8" s="1"/>
  <c r="N140" i="8"/>
  <c r="I140" i="8" s="1"/>
  <c r="M140" i="8" s="1"/>
  <c r="N141" i="8"/>
  <c r="I141" i="8" s="1"/>
  <c r="M141" i="8" s="1"/>
  <c r="N142" i="8"/>
  <c r="I142" i="8" s="1"/>
  <c r="M142" i="8" s="1"/>
  <c r="N143" i="8"/>
  <c r="I143" i="8" s="1"/>
  <c r="M143" i="8" s="1"/>
  <c r="N144" i="8"/>
  <c r="I144" i="8" s="1"/>
  <c r="M144" i="8" s="1"/>
  <c r="N145" i="8"/>
  <c r="I145" i="8" s="1"/>
  <c r="M145" i="8" s="1"/>
  <c r="N146" i="8"/>
  <c r="I146" i="8" s="1"/>
  <c r="M146" i="8" s="1"/>
  <c r="N147" i="8"/>
  <c r="I147" i="8" s="1"/>
  <c r="M147" i="8" s="1"/>
  <c r="N148" i="8"/>
  <c r="I148" i="8" s="1"/>
  <c r="M148" i="8" s="1"/>
  <c r="N149" i="8"/>
  <c r="I149" i="8" s="1"/>
  <c r="M149" i="8" s="1"/>
  <c r="N150" i="8"/>
  <c r="I150" i="8" s="1"/>
  <c r="M150" i="8" s="1"/>
  <c r="N151" i="8"/>
  <c r="I151" i="8" s="1"/>
  <c r="M151" i="8" s="1"/>
  <c r="N152" i="8"/>
  <c r="I152" i="8" s="1"/>
  <c r="M152" i="8" s="1"/>
  <c r="N153" i="8"/>
  <c r="I153" i="8" s="1"/>
  <c r="M153" i="8" s="1"/>
  <c r="N154" i="8"/>
  <c r="I154" i="8" s="1"/>
  <c r="M154" i="8" s="1"/>
  <c r="N155" i="8"/>
  <c r="I155" i="8" s="1"/>
  <c r="M155" i="8" s="1"/>
  <c r="N156" i="8"/>
  <c r="I156" i="8" s="1"/>
  <c r="M156" i="8" s="1"/>
  <c r="N157" i="8"/>
  <c r="I157" i="8" s="1"/>
  <c r="M157" i="8" s="1"/>
  <c r="N158" i="8"/>
  <c r="I158" i="8" s="1"/>
  <c r="M158" i="8" s="1"/>
  <c r="HW9" i="6" l="1"/>
  <c r="HV9" i="6"/>
  <c r="HU9" i="6"/>
  <c r="HT9" i="6"/>
  <c r="HS9" i="6"/>
  <c r="HR9" i="6"/>
  <c r="HQ9" i="6"/>
  <c r="HP9" i="6"/>
  <c r="HO9" i="6"/>
  <c r="HN9" i="6"/>
  <c r="HM9" i="6"/>
  <c r="HL9" i="6"/>
  <c r="HK9" i="6"/>
  <c r="HJ9" i="6"/>
  <c r="HI9" i="6"/>
  <c r="HH9" i="6"/>
  <c r="HG9" i="6"/>
  <c r="HF9" i="6"/>
  <c r="HE9" i="6"/>
  <c r="HD9" i="6"/>
  <c r="HC9" i="6"/>
  <c r="HB9" i="6"/>
  <c r="HA9" i="6"/>
  <c r="GZ9" i="6"/>
  <c r="GY9" i="6"/>
  <c r="GX9" i="6"/>
  <c r="GW9" i="6"/>
  <c r="GV9" i="6"/>
  <c r="GU9" i="6"/>
  <c r="GT9" i="6"/>
  <c r="GS9" i="6"/>
  <c r="GR9" i="6"/>
  <c r="GQ9" i="6"/>
  <c r="GP9" i="6"/>
  <c r="GO9" i="6"/>
  <c r="GN9" i="6"/>
  <c r="GM9" i="6"/>
  <c r="GL9" i="6"/>
  <c r="GK9" i="6"/>
  <c r="GJ9" i="6"/>
  <c r="GI9" i="6"/>
  <c r="GH9" i="6"/>
  <c r="GG9" i="6"/>
  <c r="GF9" i="6"/>
  <c r="GE9" i="6"/>
  <c r="GD9" i="6"/>
  <c r="GC9" i="6"/>
  <c r="J9" i="7"/>
  <c r="J10" i="7"/>
  <c r="J11" i="7"/>
  <c r="J12" i="7"/>
  <c r="J13" i="7"/>
  <c r="J14" i="7"/>
  <c r="J15" i="7"/>
  <c r="J16" i="7"/>
  <c r="J17" i="7"/>
  <c r="J18" i="7"/>
  <c r="J19" i="7"/>
  <c r="J20" i="7"/>
  <c r="J21" i="7"/>
  <c r="J22" i="7"/>
  <c r="J23" i="7"/>
  <c r="J24" i="7"/>
  <c r="J25" i="7"/>
  <c r="J26" i="7"/>
  <c r="J27" i="7"/>
  <c r="J28" i="7"/>
  <c r="J29" i="7"/>
  <c r="J30" i="7"/>
  <c r="J31" i="7"/>
  <c r="J32" i="7"/>
  <c r="J33" i="7"/>
  <c r="J34" i="7"/>
  <c r="J35" i="7"/>
  <c r="J36" i="7"/>
  <c r="J37" i="7"/>
  <c r="J38" i="7"/>
  <c r="F159" i="15"/>
  <c r="B142" i="11" s="1"/>
  <c r="J159" i="15"/>
  <c r="L5" i="15" s="1"/>
  <c r="I159" i="15"/>
  <c r="L4" i="15" s="1"/>
  <c r="H159" i="15"/>
  <c r="L3" i="15" s="1"/>
  <c r="N9" i="15"/>
  <c r="N10" i="15"/>
  <c r="N11" i="15"/>
  <c r="N12" i="15"/>
  <c r="N13" i="15"/>
  <c r="N14" i="15"/>
  <c r="N15" i="15"/>
  <c r="N16" i="15"/>
  <c r="N17" i="15"/>
  <c r="N18" i="15"/>
  <c r="N19" i="15"/>
  <c r="N20" i="15"/>
  <c r="N21" i="15"/>
  <c r="N22" i="15"/>
  <c r="N23" i="15"/>
  <c r="N24" i="15"/>
  <c r="N25" i="15"/>
  <c r="N26" i="15"/>
  <c r="N27" i="15"/>
  <c r="N28" i="15"/>
  <c r="N29" i="15"/>
  <c r="N30" i="15"/>
  <c r="N31" i="15"/>
  <c r="N32" i="15"/>
  <c r="N33" i="15"/>
  <c r="N34" i="15"/>
  <c r="N35" i="15"/>
  <c r="N36" i="15"/>
  <c r="N37" i="15"/>
  <c r="N38" i="15"/>
  <c r="N39" i="15"/>
  <c r="N40" i="15"/>
  <c r="N41" i="15"/>
  <c r="N42" i="15"/>
  <c r="N43" i="15"/>
  <c r="N44" i="15"/>
  <c r="N45" i="15"/>
  <c r="N46" i="15"/>
  <c r="N47" i="15"/>
  <c r="N48" i="15"/>
  <c r="N49" i="15"/>
  <c r="N50" i="15"/>
  <c r="N51" i="15"/>
  <c r="N52" i="15"/>
  <c r="N53" i="15"/>
  <c r="N54" i="15"/>
  <c r="N55" i="15"/>
  <c r="N56" i="15"/>
  <c r="N57" i="15"/>
  <c r="N58" i="15"/>
  <c r="N59" i="15"/>
  <c r="N60" i="15"/>
  <c r="N61" i="15"/>
  <c r="N62" i="15"/>
  <c r="N63" i="15"/>
  <c r="N64" i="15"/>
  <c r="N65" i="15"/>
  <c r="N66" i="15"/>
  <c r="N67" i="15"/>
  <c r="N68" i="15"/>
  <c r="N69" i="15"/>
  <c r="N70" i="15"/>
  <c r="N71" i="15"/>
  <c r="N72" i="15"/>
  <c r="N73" i="15"/>
  <c r="N74" i="15"/>
  <c r="N75" i="15"/>
  <c r="N76" i="15"/>
  <c r="N77" i="15"/>
  <c r="N78" i="15"/>
  <c r="N79" i="15"/>
  <c r="N80" i="15"/>
  <c r="N81" i="15"/>
  <c r="N82" i="15"/>
  <c r="N83" i="15"/>
  <c r="N84" i="15"/>
  <c r="N85" i="15"/>
  <c r="N86" i="15"/>
  <c r="N87" i="15"/>
  <c r="N88" i="15"/>
  <c r="N89" i="15"/>
  <c r="N90" i="15"/>
  <c r="N91" i="15"/>
  <c r="N92" i="15"/>
  <c r="N93" i="15"/>
  <c r="N94" i="15"/>
  <c r="N95" i="15"/>
  <c r="N96" i="15"/>
  <c r="N97" i="15"/>
  <c r="N98" i="15"/>
  <c r="N99" i="15"/>
  <c r="N100" i="15"/>
  <c r="N101" i="15"/>
  <c r="N102" i="15"/>
  <c r="N103" i="15"/>
  <c r="N104" i="15"/>
  <c r="N105" i="15"/>
  <c r="N106" i="15"/>
  <c r="N107" i="15"/>
  <c r="N108" i="15"/>
  <c r="N109" i="15"/>
  <c r="N110" i="15"/>
  <c r="N111" i="15"/>
  <c r="N112" i="15"/>
  <c r="N113" i="15"/>
  <c r="N114" i="15"/>
  <c r="N115" i="15"/>
  <c r="N116" i="15"/>
  <c r="N117" i="15"/>
  <c r="N118" i="15"/>
  <c r="N119" i="15"/>
  <c r="N120" i="15"/>
  <c r="N121" i="15"/>
  <c r="N122" i="15"/>
  <c r="N123" i="15"/>
  <c r="N124" i="15"/>
  <c r="N125" i="15"/>
  <c r="N126" i="15"/>
  <c r="N127" i="15"/>
  <c r="N128" i="15"/>
  <c r="N129" i="15"/>
  <c r="N130" i="15"/>
  <c r="N131" i="15"/>
  <c r="N132" i="15"/>
  <c r="N133" i="15"/>
  <c r="N134" i="15"/>
  <c r="N135" i="15"/>
  <c r="N136" i="15"/>
  <c r="N137" i="15"/>
  <c r="N138" i="15"/>
  <c r="N139" i="15"/>
  <c r="N140" i="15"/>
  <c r="N141" i="15"/>
  <c r="N142" i="15"/>
  <c r="N143" i="15"/>
  <c r="N144" i="15"/>
  <c r="N145" i="15"/>
  <c r="N146" i="15"/>
  <c r="N147" i="15"/>
  <c r="N148" i="15"/>
  <c r="N149" i="15"/>
  <c r="N150" i="15"/>
  <c r="N151" i="15"/>
  <c r="N152" i="15"/>
  <c r="N153" i="15"/>
  <c r="N154" i="15"/>
  <c r="N155" i="15"/>
  <c r="N156" i="15"/>
  <c r="N157" i="15"/>
  <c r="N158" i="15"/>
  <c r="M9" i="15"/>
  <c r="M10" i="15"/>
  <c r="M11" i="15"/>
  <c r="M12" i="15"/>
  <c r="M13" i="15"/>
  <c r="M14" i="15"/>
  <c r="M15" i="15"/>
  <c r="M16" i="15"/>
  <c r="M17" i="15"/>
  <c r="M18" i="15"/>
  <c r="M19" i="15"/>
  <c r="M20" i="15"/>
  <c r="M21" i="15"/>
  <c r="M22" i="15"/>
  <c r="M23" i="15"/>
  <c r="M24" i="15"/>
  <c r="M25" i="15"/>
  <c r="M26" i="15"/>
  <c r="M27" i="15"/>
  <c r="M28" i="15"/>
  <c r="M29" i="15"/>
  <c r="M30" i="15"/>
  <c r="M31" i="15"/>
  <c r="M32" i="15"/>
  <c r="M33" i="15"/>
  <c r="M34" i="15"/>
  <c r="M35" i="15"/>
  <c r="M36" i="15"/>
  <c r="M37" i="15"/>
  <c r="M38" i="15"/>
  <c r="M39" i="15"/>
  <c r="M40" i="15"/>
  <c r="M41" i="15"/>
  <c r="M42" i="15"/>
  <c r="M43" i="15"/>
  <c r="M44" i="15"/>
  <c r="M45" i="15"/>
  <c r="M46" i="15"/>
  <c r="M47" i="15"/>
  <c r="M48" i="15"/>
  <c r="M49" i="15"/>
  <c r="M50" i="15"/>
  <c r="M51" i="15"/>
  <c r="M52" i="15"/>
  <c r="M53" i="15"/>
  <c r="M54" i="15"/>
  <c r="M55" i="15"/>
  <c r="M56" i="15"/>
  <c r="M57" i="15"/>
  <c r="M58" i="15"/>
  <c r="M59" i="15"/>
  <c r="M60" i="15"/>
  <c r="M61" i="15"/>
  <c r="M62" i="15"/>
  <c r="M63" i="15"/>
  <c r="M64" i="15"/>
  <c r="M65" i="15"/>
  <c r="M66" i="15"/>
  <c r="M67" i="15"/>
  <c r="M68" i="15"/>
  <c r="M69" i="15"/>
  <c r="M70" i="15"/>
  <c r="M71" i="15"/>
  <c r="M72" i="15"/>
  <c r="M73" i="15"/>
  <c r="M74" i="15"/>
  <c r="M75" i="15"/>
  <c r="M76" i="15"/>
  <c r="M77" i="15"/>
  <c r="M78" i="15"/>
  <c r="M79" i="15"/>
  <c r="M80" i="15"/>
  <c r="M81" i="15"/>
  <c r="M82" i="15"/>
  <c r="M83" i="15"/>
  <c r="M84" i="15"/>
  <c r="M85" i="15"/>
  <c r="M86" i="15"/>
  <c r="M87" i="15"/>
  <c r="M88" i="15"/>
  <c r="M89" i="15"/>
  <c r="M90" i="15"/>
  <c r="M91" i="15"/>
  <c r="M92" i="15"/>
  <c r="M93" i="15"/>
  <c r="M94" i="15"/>
  <c r="M95" i="15"/>
  <c r="M96" i="15"/>
  <c r="M97" i="15"/>
  <c r="M98" i="15"/>
  <c r="M99" i="15"/>
  <c r="M100" i="15"/>
  <c r="M101" i="15"/>
  <c r="M102" i="15"/>
  <c r="M103" i="15"/>
  <c r="M104" i="15"/>
  <c r="M105" i="15"/>
  <c r="M106" i="15"/>
  <c r="M107" i="15"/>
  <c r="M108" i="15"/>
  <c r="M109" i="15"/>
  <c r="M110" i="15"/>
  <c r="M111" i="15"/>
  <c r="M112" i="15"/>
  <c r="M113" i="15"/>
  <c r="M114" i="15"/>
  <c r="M115" i="15"/>
  <c r="M116" i="15"/>
  <c r="M117" i="15"/>
  <c r="M118" i="15"/>
  <c r="M119" i="15"/>
  <c r="M120" i="15"/>
  <c r="M121" i="15"/>
  <c r="M122" i="15"/>
  <c r="M123" i="15"/>
  <c r="M124" i="15"/>
  <c r="M125" i="15"/>
  <c r="M126" i="15"/>
  <c r="M127" i="15"/>
  <c r="M128" i="15"/>
  <c r="M129" i="15"/>
  <c r="M130" i="15"/>
  <c r="M131" i="15"/>
  <c r="M132" i="15"/>
  <c r="M133" i="15"/>
  <c r="M134" i="15"/>
  <c r="M135" i="15"/>
  <c r="M136" i="15"/>
  <c r="M137" i="15"/>
  <c r="M138" i="15"/>
  <c r="M139" i="15"/>
  <c r="M140" i="15"/>
  <c r="M141" i="15"/>
  <c r="M142" i="15"/>
  <c r="M143" i="15"/>
  <c r="M144" i="15"/>
  <c r="M145" i="15"/>
  <c r="M146" i="15"/>
  <c r="M147" i="15"/>
  <c r="M148" i="15"/>
  <c r="M149" i="15"/>
  <c r="M150" i="15"/>
  <c r="M151" i="15"/>
  <c r="M152" i="15"/>
  <c r="M153" i="15"/>
  <c r="M154" i="15"/>
  <c r="M155" i="15"/>
  <c r="M156" i="15"/>
  <c r="M157" i="15"/>
  <c r="M158" i="15"/>
  <c r="C169" i="15"/>
  <c r="C168" i="15"/>
  <c r="C167" i="15"/>
  <c r="C166" i="15"/>
  <c r="C165" i="15"/>
  <c r="C164" i="15"/>
  <c r="C163" i="15"/>
  <c r="C162" i="15"/>
  <c r="C161" i="15"/>
  <c r="C160" i="15"/>
  <c r="B5" i="15"/>
  <c r="C4" i="15"/>
  <c r="B4" i="15"/>
  <c r="C3" i="15"/>
  <c r="B3" i="15"/>
  <c r="B2" i="15"/>
  <c r="Q158" i="15" l="1"/>
  <c r="R158" i="15"/>
  <c r="S158" i="15"/>
  <c r="T158" i="15"/>
  <c r="U158" i="15"/>
  <c r="V158" i="15"/>
  <c r="W158" i="15"/>
  <c r="X158" i="15"/>
  <c r="Y158" i="15"/>
  <c r="Z158" i="15"/>
  <c r="AA158" i="15"/>
  <c r="AB158" i="15"/>
  <c r="AC158" i="15"/>
  <c r="AD158" i="15"/>
  <c r="AE158" i="15"/>
  <c r="AF158" i="15"/>
  <c r="AG158" i="15"/>
  <c r="AH158" i="15"/>
  <c r="AI158" i="15"/>
  <c r="AJ158" i="15"/>
  <c r="AK158" i="15"/>
  <c r="AL158" i="15"/>
  <c r="AM158" i="15"/>
  <c r="AN158" i="15"/>
  <c r="AO158" i="15"/>
  <c r="AP158" i="15"/>
  <c r="AQ158" i="15"/>
  <c r="AR158" i="15"/>
  <c r="AS158" i="15"/>
  <c r="AT158" i="15"/>
  <c r="AU158" i="15"/>
  <c r="AV158" i="15"/>
  <c r="AW158" i="15"/>
  <c r="AX158" i="15"/>
  <c r="AY158" i="15"/>
  <c r="AZ158" i="15"/>
  <c r="BA158" i="15"/>
  <c r="BB158" i="15"/>
  <c r="BC158" i="15"/>
  <c r="BD158" i="15"/>
  <c r="BE158" i="15"/>
  <c r="BF158" i="15"/>
  <c r="BG158" i="15"/>
  <c r="BH158" i="15"/>
  <c r="BI158" i="15"/>
  <c r="BJ158" i="15"/>
  <c r="BK158" i="15"/>
  <c r="BL158" i="15"/>
  <c r="BM158" i="15"/>
  <c r="BO158" i="15"/>
  <c r="BP158" i="15"/>
  <c r="BQ158" i="15"/>
  <c r="BR158" i="15"/>
  <c r="BS158" i="15"/>
  <c r="BT158" i="15"/>
  <c r="BU158" i="15"/>
  <c r="BV158" i="15"/>
  <c r="BW158" i="15"/>
  <c r="BX158" i="15"/>
  <c r="BY158" i="15"/>
  <c r="BZ158" i="15"/>
  <c r="CA158" i="15"/>
  <c r="CB158" i="15"/>
  <c r="CC158" i="15"/>
  <c r="CD158" i="15"/>
  <c r="CE158" i="15"/>
  <c r="CF158" i="15"/>
  <c r="CG158" i="15"/>
  <c r="CH158" i="15"/>
  <c r="CI158" i="15"/>
  <c r="CJ158" i="15"/>
  <c r="CK158" i="15"/>
  <c r="CL158" i="15"/>
  <c r="CM158" i="15"/>
  <c r="CN158" i="15"/>
  <c r="CO158" i="15"/>
  <c r="CP158" i="15"/>
  <c r="CQ158" i="15"/>
  <c r="CR158" i="15"/>
  <c r="CS158" i="15"/>
  <c r="CT158" i="15"/>
  <c r="CU158" i="15"/>
  <c r="CV158" i="15"/>
  <c r="CW158" i="15"/>
  <c r="CX158" i="15"/>
  <c r="CY158" i="15"/>
  <c r="CZ158" i="15"/>
  <c r="DA158" i="15"/>
  <c r="DB158" i="15"/>
  <c r="DC158" i="15"/>
  <c r="DD158" i="15"/>
  <c r="DE158" i="15"/>
  <c r="DF158" i="15"/>
  <c r="DG158" i="15"/>
  <c r="DH158" i="15"/>
  <c r="DI158" i="15"/>
  <c r="DJ158" i="15"/>
  <c r="DK158" i="15"/>
  <c r="BN158" i="15"/>
  <c r="P158" i="15"/>
  <c r="Q157" i="15"/>
  <c r="R157" i="15"/>
  <c r="S157" i="15"/>
  <c r="T157" i="15"/>
  <c r="U157" i="15"/>
  <c r="V157" i="15"/>
  <c r="W157" i="15"/>
  <c r="X157" i="15"/>
  <c r="Y157" i="15"/>
  <c r="Z157" i="15"/>
  <c r="AA157" i="15"/>
  <c r="AB157" i="15"/>
  <c r="AC157" i="15"/>
  <c r="AD157" i="15"/>
  <c r="AE157" i="15"/>
  <c r="AF157" i="15"/>
  <c r="AG157" i="15"/>
  <c r="AH157" i="15"/>
  <c r="AI157" i="15"/>
  <c r="AJ157" i="15"/>
  <c r="AK157" i="15"/>
  <c r="AL157" i="15"/>
  <c r="AM157" i="15"/>
  <c r="AN157" i="15"/>
  <c r="AO157" i="15"/>
  <c r="AP157" i="15"/>
  <c r="AQ157" i="15"/>
  <c r="AR157" i="15"/>
  <c r="AS157" i="15"/>
  <c r="AT157" i="15"/>
  <c r="AU157" i="15"/>
  <c r="AV157" i="15"/>
  <c r="AW157" i="15"/>
  <c r="AX157" i="15"/>
  <c r="AY157" i="15"/>
  <c r="AZ157" i="15"/>
  <c r="BA157" i="15"/>
  <c r="BB157" i="15"/>
  <c r="BC157" i="15"/>
  <c r="BD157" i="15"/>
  <c r="BE157" i="15"/>
  <c r="BF157" i="15"/>
  <c r="BG157" i="15"/>
  <c r="BH157" i="15"/>
  <c r="BI157" i="15"/>
  <c r="BJ157" i="15"/>
  <c r="BK157" i="15"/>
  <c r="BL157" i="15"/>
  <c r="BM157" i="15"/>
  <c r="BO157" i="15"/>
  <c r="BP157" i="15"/>
  <c r="BQ157" i="15"/>
  <c r="BR157" i="15"/>
  <c r="BS157" i="15"/>
  <c r="BT157" i="15"/>
  <c r="BU157" i="15"/>
  <c r="BV157" i="15"/>
  <c r="BW157" i="15"/>
  <c r="BX157" i="15"/>
  <c r="BY157" i="15"/>
  <c r="BZ157" i="15"/>
  <c r="CA157" i="15"/>
  <c r="CB157" i="15"/>
  <c r="CC157" i="15"/>
  <c r="CD157" i="15"/>
  <c r="CE157" i="15"/>
  <c r="CF157" i="15"/>
  <c r="CG157" i="15"/>
  <c r="CH157" i="15"/>
  <c r="CI157" i="15"/>
  <c r="CJ157" i="15"/>
  <c r="CK157" i="15"/>
  <c r="CL157" i="15"/>
  <c r="CM157" i="15"/>
  <c r="CN157" i="15"/>
  <c r="CO157" i="15"/>
  <c r="CP157" i="15"/>
  <c r="CQ157" i="15"/>
  <c r="CR157" i="15"/>
  <c r="CS157" i="15"/>
  <c r="CT157" i="15"/>
  <c r="CU157" i="15"/>
  <c r="CV157" i="15"/>
  <c r="CW157" i="15"/>
  <c r="CX157" i="15"/>
  <c r="CY157" i="15"/>
  <c r="CZ157" i="15"/>
  <c r="DA157" i="15"/>
  <c r="DB157" i="15"/>
  <c r="DC157" i="15"/>
  <c r="DD157" i="15"/>
  <c r="DE157" i="15"/>
  <c r="DF157" i="15"/>
  <c r="DG157" i="15"/>
  <c r="DH157" i="15"/>
  <c r="DI157" i="15"/>
  <c r="DJ157" i="15"/>
  <c r="DK157" i="15"/>
  <c r="BN157" i="15"/>
  <c r="P157" i="15"/>
  <c r="Q156" i="15"/>
  <c r="R156" i="15"/>
  <c r="S156" i="15"/>
  <c r="T156" i="15"/>
  <c r="U156" i="15"/>
  <c r="V156" i="15"/>
  <c r="W156" i="15"/>
  <c r="X156" i="15"/>
  <c r="Y156" i="15"/>
  <c r="Z156" i="15"/>
  <c r="AA156" i="15"/>
  <c r="AB156" i="15"/>
  <c r="AC156" i="15"/>
  <c r="AD156" i="15"/>
  <c r="AE156" i="15"/>
  <c r="AF156" i="15"/>
  <c r="AG156" i="15"/>
  <c r="AH156" i="15"/>
  <c r="AI156" i="15"/>
  <c r="AJ156" i="15"/>
  <c r="AK156" i="15"/>
  <c r="AL156" i="15"/>
  <c r="AM156" i="15"/>
  <c r="AN156" i="15"/>
  <c r="AO156" i="15"/>
  <c r="AP156" i="15"/>
  <c r="AQ156" i="15"/>
  <c r="AR156" i="15"/>
  <c r="AS156" i="15"/>
  <c r="AT156" i="15"/>
  <c r="AU156" i="15"/>
  <c r="AV156" i="15"/>
  <c r="AW156" i="15"/>
  <c r="AX156" i="15"/>
  <c r="AY156" i="15"/>
  <c r="AZ156" i="15"/>
  <c r="BA156" i="15"/>
  <c r="BB156" i="15"/>
  <c r="BC156" i="15"/>
  <c r="BD156" i="15"/>
  <c r="BE156" i="15"/>
  <c r="BF156" i="15"/>
  <c r="BG156" i="15"/>
  <c r="BH156" i="15"/>
  <c r="BI156" i="15"/>
  <c r="BJ156" i="15"/>
  <c r="BK156" i="15"/>
  <c r="BL156" i="15"/>
  <c r="BM156" i="15"/>
  <c r="BO156" i="15"/>
  <c r="BP156" i="15"/>
  <c r="BQ156" i="15"/>
  <c r="BR156" i="15"/>
  <c r="BS156" i="15"/>
  <c r="BT156" i="15"/>
  <c r="BU156" i="15"/>
  <c r="BV156" i="15"/>
  <c r="BW156" i="15"/>
  <c r="BX156" i="15"/>
  <c r="BY156" i="15"/>
  <c r="BZ156" i="15"/>
  <c r="CA156" i="15"/>
  <c r="CB156" i="15"/>
  <c r="CC156" i="15"/>
  <c r="CD156" i="15"/>
  <c r="CE156" i="15"/>
  <c r="CF156" i="15"/>
  <c r="CG156" i="15"/>
  <c r="CH156" i="15"/>
  <c r="CI156" i="15"/>
  <c r="CJ156" i="15"/>
  <c r="CK156" i="15"/>
  <c r="CL156" i="15"/>
  <c r="CM156" i="15"/>
  <c r="CN156" i="15"/>
  <c r="CO156" i="15"/>
  <c r="CP156" i="15"/>
  <c r="CQ156" i="15"/>
  <c r="CR156" i="15"/>
  <c r="CS156" i="15"/>
  <c r="CT156" i="15"/>
  <c r="CU156" i="15"/>
  <c r="CV156" i="15"/>
  <c r="CW156" i="15"/>
  <c r="CX156" i="15"/>
  <c r="CY156" i="15"/>
  <c r="CZ156" i="15"/>
  <c r="DA156" i="15"/>
  <c r="DB156" i="15"/>
  <c r="DC156" i="15"/>
  <c r="DD156" i="15"/>
  <c r="DE156" i="15"/>
  <c r="DF156" i="15"/>
  <c r="DG156" i="15"/>
  <c r="DH156" i="15"/>
  <c r="DI156" i="15"/>
  <c r="DJ156" i="15"/>
  <c r="DK156" i="15"/>
  <c r="BN156" i="15"/>
  <c r="P156" i="15"/>
  <c r="Q155" i="15"/>
  <c r="R155" i="15"/>
  <c r="S155" i="15"/>
  <c r="T155" i="15"/>
  <c r="U155" i="15"/>
  <c r="V155" i="15"/>
  <c r="W155" i="15"/>
  <c r="X155" i="15"/>
  <c r="Y155" i="15"/>
  <c r="Z155" i="15"/>
  <c r="AA155" i="15"/>
  <c r="AB155" i="15"/>
  <c r="AC155" i="15"/>
  <c r="AD155" i="15"/>
  <c r="AE155" i="15"/>
  <c r="AF155" i="15"/>
  <c r="AG155" i="15"/>
  <c r="AH155" i="15"/>
  <c r="AI155" i="15"/>
  <c r="AJ155" i="15"/>
  <c r="AK155" i="15"/>
  <c r="AL155" i="15"/>
  <c r="AM155" i="15"/>
  <c r="AN155" i="15"/>
  <c r="AO155" i="15"/>
  <c r="AP155" i="15"/>
  <c r="AQ155" i="15"/>
  <c r="AR155" i="15"/>
  <c r="AS155" i="15"/>
  <c r="AT155" i="15"/>
  <c r="AU155" i="15"/>
  <c r="AV155" i="15"/>
  <c r="AW155" i="15"/>
  <c r="AX155" i="15"/>
  <c r="AY155" i="15"/>
  <c r="AZ155" i="15"/>
  <c r="BA155" i="15"/>
  <c r="BB155" i="15"/>
  <c r="BC155" i="15"/>
  <c r="BD155" i="15"/>
  <c r="BE155" i="15"/>
  <c r="BF155" i="15"/>
  <c r="BG155" i="15"/>
  <c r="BH155" i="15"/>
  <c r="BI155" i="15"/>
  <c r="BJ155" i="15"/>
  <c r="BK155" i="15"/>
  <c r="BL155" i="15"/>
  <c r="BM155" i="15"/>
  <c r="BO155" i="15"/>
  <c r="BP155" i="15"/>
  <c r="BQ155" i="15"/>
  <c r="BR155" i="15"/>
  <c r="BS155" i="15"/>
  <c r="BT155" i="15"/>
  <c r="BU155" i="15"/>
  <c r="BV155" i="15"/>
  <c r="BW155" i="15"/>
  <c r="BX155" i="15"/>
  <c r="BY155" i="15"/>
  <c r="BZ155" i="15"/>
  <c r="CA155" i="15"/>
  <c r="CB155" i="15"/>
  <c r="CC155" i="15"/>
  <c r="CD155" i="15"/>
  <c r="CE155" i="15"/>
  <c r="CF155" i="15"/>
  <c r="CG155" i="15"/>
  <c r="CH155" i="15"/>
  <c r="CI155" i="15"/>
  <c r="CJ155" i="15"/>
  <c r="CK155" i="15"/>
  <c r="CL155" i="15"/>
  <c r="CM155" i="15"/>
  <c r="CN155" i="15"/>
  <c r="CO155" i="15"/>
  <c r="CP155" i="15"/>
  <c r="CQ155" i="15"/>
  <c r="CR155" i="15"/>
  <c r="CS155" i="15"/>
  <c r="CT155" i="15"/>
  <c r="CU155" i="15"/>
  <c r="CV155" i="15"/>
  <c r="CW155" i="15"/>
  <c r="CX155" i="15"/>
  <c r="CY155" i="15"/>
  <c r="CZ155" i="15"/>
  <c r="DA155" i="15"/>
  <c r="DB155" i="15"/>
  <c r="DC155" i="15"/>
  <c r="DD155" i="15"/>
  <c r="DE155" i="15"/>
  <c r="DF155" i="15"/>
  <c r="DG155" i="15"/>
  <c r="DH155" i="15"/>
  <c r="DI155" i="15"/>
  <c r="DJ155" i="15"/>
  <c r="DK155" i="15"/>
  <c r="BN155" i="15"/>
  <c r="P155" i="15"/>
  <c r="Q154" i="15"/>
  <c r="R154" i="15"/>
  <c r="S154" i="15"/>
  <c r="T154" i="15"/>
  <c r="U154" i="15"/>
  <c r="V154" i="15"/>
  <c r="W154" i="15"/>
  <c r="X154" i="15"/>
  <c r="Y154" i="15"/>
  <c r="Z154" i="15"/>
  <c r="AA154" i="15"/>
  <c r="AB154" i="15"/>
  <c r="AC154" i="15"/>
  <c r="AD154" i="15"/>
  <c r="AE154" i="15"/>
  <c r="AF154" i="15"/>
  <c r="AG154" i="15"/>
  <c r="AH154" i="15"/>
  <c r="AI154" i="15"/>
  <c r="AJ154" i="15"/>
  <c r="AK154" i="15"/>
  <c r="AL154" i="15"/>
  <c r="AM154" i="15"/>
  <c r="AN154" i="15"/>
  <c r="AO154" i="15"/>
  <c r="AP154" i="15"/>
  <c r="AQ154" i="15"/>
  <c r="AR154" i="15"/>
  <c r="AS154" i="15"/>
  <c r="AT154" i="15"/>
  <c r="AU154" i="15"/>
  <c r="AV154" i="15"/>
  <c r="AW154" i="15"/>
  <c r="AX154" i="15"/>
  <c r="AY154" i="15"/>
  <c r="AZ154" i="15"/>
  <c r="BA154" i="15"/>
  <c r="BB154" i="15"/>
  <c r="BC154" i="15"/>
  <c r="BD154" i="15"/>
  <c r="BE154" i="15"/>
  <c r="BF154" i="15"/>
  <c r="BG154" i="15"/>
  <c r="BH154" i="15"/>
  <c r="BI154" i="15"/>
  <c r="BJ154" i="15"/>
  <c r="BK154" i="15"/>
  <c r="BL154" i="15"/>
  <c r="BM154" i="15"/>
  <c r="BO154" i="15"/>
  <c r="BP154" i="15"/>
  <c r="BQ154" i="15"/>
  <c r="BR154" i="15"/>
  <c r="BS154" i="15"/>
  <c r="BT154" i="15"/>
  <c r="BU154" i="15"/>
  <c r="BV154" i="15"/>
  <c r="BW154" i="15"/>
  <c r="BX154" i="15"/>
  <c r="BY154" i="15"/>
  <c r="BZ154" i="15"/>
  <c r="CA154" i="15"/>
  <c r="CB154" i="15"/>
  <c r="CC154" i="15"/>
  <c r="CD154" i="15"/>
  <c r="CE154" i="15"/>
  <c r="CF154" i="15"/>
  <c r="CG154" i="15"/>
  <c r="CH154" i="15"/>
  <c r="CI154" i="15"/>
  <c r="CJ154" i="15"/>
  <c r="CK154" i="15"/>
  <c r="CL154" i="15"/>
  <c r="CM154" i="15"/>
  <c r="CN154" i="15"/>
  <c r="CO154" i="15"/>
  <c r="CP154" i="15"/>
  <c r="CQ154" i="15"/>
  <c r="CR154" i="15"/>
  <c r="CS154" i="15"/>
  <c r="CT154" i="15"/>
  <c r="CU154" i="15"/>
  <c r="CV154" i="15"/>
  <c r="CW154" i="15"/>
  <c r="CX154" i="15"/>
  <c r="CY154" i="15"/>
  <c r="CZ154" i="15"/>
  <c r="DA154" i="15"/>
  <c r="DB154" i="15"/>
  <c r="DC154" i="15"/>
  <c r="DD154" i="15"/>
  <c r="DE154" i="15"/>
  <c r="DF154" i="15"/>
  <c r="DG154" i="15"/>
  <c r="DH154" i="15"/>
  <c r="DI154" i="15"/>
  <c r="DJ154" i="15"/>
  <c r="DK154" i="15"/>
  <c r="BN154" i="15"/>
  <c r="P154" i="15"/>
  <c r="Q153" i="15"/>
  <c r="R153" i="15"/>
  <c r="S153" i="15"/>
  <c r="T153" i="15"/>
  <c r="U153" i="15"/>
  <c r="V153" i="15"/>
  <c r="W153" i="15"/>
  <c r="X153" i="15"/>
  <c r="Y153" i="15"/>
  <c r="Z153" i="15"/>
  <c r="AA153" i="15"/>
  <c r="AB153" i="15"/>
  <c r="AC153" i="15"/>
  <c r="AD153" i="15"/>
  <c r="AE153" i="15"/>
  <c r="AF153" i="15"/>
  <c r="AG153" i="15"/>
  <c r="AH153" i="15"/>
  <c r="AI153" i="15"/>
  <c r="AJ153" i="15"/>
  <c r="AK153" i="15"/>
  <c r="AL153" i="15"/>
  <c r="AM153" i="15"/>
  <c r="AN153" i="15"/>
  <c r="AO153" i="15"/>
  <c r="AP153" i="15"/>
  <c r="AQ153" i="15"/>
  <c r="AR153" i="15"/>
  <c r="AS153" i="15"/>
  <c r="AT153" i="15"/>
  <c r="AU153" i="15"/>
  <c r="AV153" i="15"/>
  <c r="AW153" i="15"/>
  <c r="AX153" i="15"/>
  <c r="AY153" i="15"/>
  <c r="AZ153" i="15"/>
  <c r="BA153" i="15"/>
  <c r="BB153" i="15"/>
  <c r="BC153" i="15"/>
  <c r="BD153" i="15"/>
  <c r="BE153" i="15"/>
  <c r="BF153" i="15"/>
  <c r="BG153" i="15"/>
  <c r="BH153" i="15"/>
  <c r="BI153" i="15"/>
  <c r="BJ153" i="15"/>
  <c r="BK153" i="15"/>
  <c r="BL153" i="15"/>
  <c r="BM153" i="15"/>
  <c r="BO153" i="15"/>
  <c r="BP153" i="15"/>
  <c r="BQ153" i="15"/>
  <c r="BR153" i="15"/>
  <c r="BS153" i="15"/>
  <c r="BT153" i="15"/>
  <c r="BU153" i="15"/>
  <c r="BV153" i="15"/>
  <c r="BW153" i="15"/>
  <c r="BX153" i="15"/>
  <c r="BY153" i="15"/>
  <c r="BZ153" i="15"/>
  <c r="CA153" i="15"/>
  <c r="CB153" i="15"/>
  <c r="CC153" i="15"/>
  <c r="CD153" i="15"/>
  <c r="CE153" i="15"/>
  <c r="CF153" i="15"/>
  <c r="CG153" i="15"/>
  <c r="CH153" i="15"/>
  <c r="CI153" i="15"/>
  <c r="CJ153" i="15"/>
  <c r="CK153" i="15"/>
  <c r="CL153" i="15"/>
  <c r="CM153" i="15"/>
  <c r="CN153" i="15"/>
  <c r="CO153" i="15"/>
  <c r="CP153" i="15"/>
  <c r="CQ153" i="15"/>
  <c r="CR153" i="15"/>
  <c r="CS153" i="15"/>
  <c r="CT153" i="15"/>
  <c r="CU153" i="15"/>
  <c r="CV153" i="15"/>
  <c r="CW153" i="15"/>
  <c r="CX153" i="15"/>
  <c r="CY153" i="15"/>
  <c r="CZ153" i="15"/>
  <c r="DA153" i="15"/>
  <c r="DB153" i="15"/>
  <c r="DC153" i="15"/>
  <c r="DD153" i="15"/>
  <c r="DE153" i="15"/>
  <c r="DF153" i="15"/>
  <c r="DG153" i="15"/>
  <c r="DH153" i="15"/>
  <c r="DI153" i="15"/>
  <c r="DJ153" i="15"/>
  <c r="DK153" i="15"/>
  <c r="BN153" i="15"/>
  <c r="P153" i="15"/>
  <c r="Q152" i="15"/>
  <c r="R152" i="15"/>
  <c r="S152" i="15"/>
  <c r="T152" i="15"/>
  <c r="U152" i="15"/>
  <c r="V152" i="15"/>
  <c r="W152" i="15"/>
  <c r="X152" i="15"/>
  <c r="Y152" i="15"/>
  <c r="Z152" i="15"/>
  <c r="AA152" i="15"/>
  <c r="AB152" i="15"/>
  <c r="AC152" i="15"/>
  <c r="AD152" i="15"/>
  <c r="AE152" i="15"/>
  <c r="AF152" i="15"/>
  <c r="AG152" i="15"/>
  <c r="AH152" i="15"/>
  <c r="AI152" i="15"/>
  <c r="AJ152" i="15"/>
  <c r="AK152" i="15"/>
  <c r="AL152" i="15"/>
  <c r="AM152" i="15"/>
  <c r="AN152" i="15"/>
  <c r="AO152" i="15"/>
  <c r="AP152" i="15"/>
  <c r="AQ152" i="15"/>
  <c r="AR152" i="15"/>
  <c r="AS152" i="15"/>
  <c r="AT152" i="15"/>
  <c r="AU152" i="15"/>
  <c r="AV152" i="15"/>
  <c r="AW152" i="15"/>
  <c r="AX152" i="15"/>
  <c r="AY152" i="15"/>
  <c r="AZ152" i="15"/>
  <c r="BA152" i="15"/>
  <c r="BB152" i="15"/>
  <c r="BC152" i="15"/>
  <c r="BD152" i="15"/>
  <c r="BE152" i="15"/>
  <c r="BF152" i="15"/>
  <c r="BG152" i="15"/>
  <c r="BH152" i="15"/>
  <c r="BI152" i="15"/>
  <c r="BJ152" i="15"/>
  <c r="BK152" i="15"/>
  <c r="BL152" i="15"/>
  <c r="BM152" i="15"/>
  <c r="BO152" i="15"/>
  <c r="BP152" i="15"/>
  <c r="BQ152" i="15"/>
  <c r="BR152" i="15"/>
  <c r="BS152" i="15"/>
  <c r="BT152" i="15"/>
  <c r="BU152" i="15"/>
  <c r="BV152" i="15"/>
  <c r="BW152" i="15"/>
  <c r="BX152" i="15"/>
  <c r="BY152" i="15"/>
  <c r="BZ152" i="15"/>
  <c r="CA152" i="15"/>
  <c r="CB152" i="15"/>
  <c r="CC152" i="15"/>
  <c r="CD152" i="15"/>
  <c r="CE152" i="15"/>
  <c r="CF152" i="15"/>
  <c r="CG152" i="15"/>
  <c r="CH152" i="15"/>
  <c r="CI152" i="15"/>
  <c r="CJ152" i="15"/>
  <c r="CK152" i="15"/>
  <c r="CL152" i="15"/>
  <c r="CM152" i="15"/>
  <c r="CN152" i="15"/>
  <c r="CO152" i="15"/>
  <c r="CP152" i="15"/>
  <c r="CQ152" i="15"/>
  <c r="CR152" i="15"/>
  <c r="CS152" i="15"/>
  <c r="CT152" i="15"/>
  <c r="CU152" i="15"/>
  <c r="CV152" i="15"/>
  <c r="CW152" i="15"/>
  <c r="CX152" i="15"/>
  <c r="CY152" i="15"/>
  <c r="CZ152" i="15"/>
  <c r="DA152" i="15"/>
  <c r="DB152" i="15"/>
  <c r="DC152" i="15"/>
  <c r="DD152" i="15"/>
  <c r="DE152" i="15"/>
  <c r="DF152" i="15"/>
  <c r="DG152" i="15"/>
  <c r="DH152" i="15"/>
  <c r="DI152" i="15"/>
  <c r="DJ152" i="15"/>
  <c r="DK152" i="15"/>
  <c r="BN152" i="15"/>
  <c r="P152" i="15"/>
  <c r="Q151" i="15"/>
  <c r="R151" i="15"/>
  <c r="S151" i="15"/>
  <c r="T151" i="15"/>
  <c r="U151" i="15"/>
  <c r="V151" i="15"/>
  <c r="W151" i="15"/>
  <c r="X151" i="15"/>
  <c r="Y151" i="15"/>
  <c r="Z151" i="15"/>
  <c r="AA151" i="15"/>
  <c r="AB151" i="15"/>
  <c r="AC151" i="15"/>
  <c r="AD151" i="15"/>
  <c r="AE151" i="15"/>
  <c r="AF151" i="15"/>
  <c r="AG151" i="15"/>
  <c r="AH151" i="15"/>
  <c r="AI151" i="15"/>
  <c r="AJ151" i="15"/>
  <c r="AK151" i="15"/>
  <c r="AL151" i="15"/>
  <c r="AM151" i="15"/>
  <c r="AN151" i="15"/>
  <c r="AO151" i="15"/>
  <c r="AP151" i="15"/>
  <c r="AQ151" i="15"/>
  <c r="AR151" i="15"/>
  <c r="AS151" i="15"/>
  <c r="AT151" i="15"/>
  <c r="AU151" i="15"/>
  <c r="AV151" i="15"/>
  <c r="AW151" i="15"/>
  <c r="AX151" i="15"/>
  <c r="AY151" i="15"/>
  <c r="AZ151" i="15"/>
  <c r="BA151" i="15"/>
  <c r="BB151" i="15"/>
  <c r="BC151" i="15"/>
  <c r="BD151" i="15"/>
  <c r="BE151" i="15"/>
  <c r="BF151" i="15"/>
  <c r="BG151" i="15"/>
  <c r="BH151" i="15"/>
  <c r="BI151" i="15"/>
  <c r="BJ151" i="15"/>
  <c r="BK151" i="15"/>
  <c r="BL151" i="15"/>
  <c r="BM151" i="15"/>
  <c r="BO151" i="15"/>
  <c r="BP151" i="15"/>
  <c r="BQ151" i="15"/>
  <c r="BR151" i="15"/>
  <c r="BS151" i="15"/>
  <c r="BT151" i="15"/>
  <c r="BU151" i="15"/>
  <c r="BV151" i="15"/>
  <c r="BW151" i="15"/>
  <c r="BX151" i="15"/>
  <c r="BY151" i="15"/>
  <c r="BZ151" i="15"/>
  <c r="CA151" i="15"/>
  <c r="CB151" i="15"/>
  <c r="CC151" i="15"/>
  <c r="CD151" i="15"/>
  <c r="CE151" i="15"/>
  <c r="CF151" i="15"/>
  <c r="CG151" i="15"/>
  <c r="CH151" i="15"/>
  <c r="CI151" i="15"/>
  <c r="CJ151" i="15"/>
  <c r="CK151" i="15"/>
  <c r="CL151" i="15"/>
  <c r="CM151" i="15"/>
  <c r="CN151" i="15"/>
  <c r="CO151" i="15"/>
  <c r="CP151" i="15"/>
  <c r="CQ151" i="15"/>
  <c r="CR151" i="15"/>
  <c r="CS151" i="15"/>
  <c r="CT151" i="15"/>
  <c r="CU151" i="15"/>
  <c r="CV151" i="15"/>
  <c r="CW151" i="15"/>
  <c r="CX151" i="15"/>
  <c r="CY151" i="15"/>
  <c r="CZ151" i="15"/>
  <c r="DA151" i="15"/>
  <c r="DB151" i="15"/>
  <c r="DC151" i="15"/>
  <c r="DD151" i="15"/>
  <c r="DE151" i="15"/>
  <c r="DF151" i="15"/>
  <c r="DG151" i="15"/>
  <c r="DH151" i="15"/>
  <c r="DI151" i="15"/>
  <c r="DJ151" i="15"/>
  <c r="DK151" i="15"/>
  <c r="BN151" i="15"/>
  <c r="P151" i="15"/>
  <c r="Q150" i="15"/>
  <c r="R150" i="15"/>
  <c r="S150" i="15"/>
  <c r="T150" i="15"/>
  <c r="U150" i="15"/>
  <c r="V150" i="15"/>
  <c r="W150" i="15"/>
  <c r="X150" i="15"/>
  <c r="Y150" i="15"/>
  <c r="Z150" i="15"/>
  <c r="AA150" i="15"/>
  <c r="AB150" i="15"/>
  <c r="AC150" i="15"/>
  <c r="AD150" i="15"/>
  <c r="AE150" i="15"/>
  <c r="AF150" i="15"/>
  <c r="AG150" i="15"/>
  <c r="AH150" i="15"/>
  <c r="AI150" i="15"/>
  <c r="AJ150" i="15"/>
  <c r="AK150" i="15"/>
  <c r="AL150" i="15"/>
  <c r="AM150" i="15"/>
  <c r="AN150" i="15"/>
  <c r="AO150" i="15"/>
  <c r="AP150" i="15"/>
  <c r="AQ150" i="15"/>
  <c r="AR150" i="15"/>
  <c r="AS150" i="15"/>
  <c r="AT150" i="15"/>
  <c r="AU150" i="15"/>
  <c r="AV150" i="15"/>
  <c r="AW150" i="15"/>
  <c r="AX150" i="15"/>
  <c r="AY150" i="15"/>
  <c r="AZ150" i="15"/>
  <c r="BA150" i="15"/>
  <c r="BB150" i="15"/>
  <c r="BC150" i="15"/>
  <c r="BD150" i="15"/>
  <c r="BE150" i="15"/>
  <c r="BF150" i="15"/>
  <c r="BG150" i="15"/>
  <c r="BH150" i="15"/>
  <c r="BI150" i="15"/>
  <c r="BJ150" i="15"/>
  <c r="BK150" i="15"/>
  <c r="BL150" i="15"/>
  <c r="BM150" i="15"/>
  <c r="BO150" i="15"/>
  <c r="BP150" i="15"/>
  <c r="BQ150" i="15"/>
  <c r="BR150" i="15"/>
  <c r="BS150" i="15"/>
  <c r="BT150" i="15"/>
  <c r="BU150" i="15"/>
  <c r="BV150" i="15"/>
  <c r="BW150" i="15"/>
  <c r="BX150" i="15"/>
  <c r="BY150" i="15"/>
  <c r="BZ150" i="15"/>
  <c r="CA150" i="15"/>
  <c r="CB150" i="15"/>
  <c r="CC150" i="15"/>
  <c r="CD150" i="15"/>
  <c r="CE150" i="15"/>
  <c r="CF150" i="15"/>
  <c r="CG150" i="15"/>
  <c r="CH150" i="15"/>
  <c r="CI150" i="15"/>
  <c r="CJ150" i="15"/>
  <c r="CK150" i="15"/>
  <c r="CL150" i="15"/>
  <c r="CM150" i="15"/>
  <c r="CN150" i="15"/>
  <c r="CO150" i="15"/>
  <c r="CP150" i="15"/>
  <c r="CQ150" i="15"/>
  <c r="CR150" i="15"/>
  <c r="CS150" i="15"/>
  <c r="CT150" i="15"/>
  <c r="CU150" i="15"/>
  <c r="CV150" i="15"/>
  <c r="CW150" i="15"/>
  <c r="CX150" i="15"/>
  <c r="CY150" i="15"/>
  <c r="CZ150" i="15"/>
  <c r="DA150" i="15"/>
  <c r="DB150" i="15"/>
  <c r="DC150" i="15"/>
  <c r="DD150" i="15"/>
  <c r="DE150" i="15"/>
  <c r="DF150" i="15"/>
  <c r="DG150" i="15"/>
  <c r="DH150" i="15"/>
  <c r="DI150" i="15"/>
  <c r="DJ150" i="15"/>
  <c r="DK150" i="15"/>
  <c r="BN150" i="15"/>
  <c r="P150" i="15"/>
  <c r="Q149" i="15"/>
  <c r="R149" i="15"/>
  <c r="S149" i="15"/>
  <c r="T149" i="15"/>
  <c r="U149" i="15"/>
  <c r="V149" i="15"/>
  <c r="W149" i="15"/>
  <c r="X149" i="15"/>
  <c r="Y149" i="15"/>
  <c r="Z149" i="15"/>
  <c r="AA149" i="15"/>
  <c r="AB149" i="15"/>
  <c r="AC149" i="15"/>
  <c r="AD149" i="15"/>
  <c r="AE149" i="15"/>
  <c r="AF149" i="15"/>
  <c r="AG149" i="15"/>
  <c r="AH149" i="15"/>
  <c r="AI149" i="15"/>
  <c r="AJ149" i="15"/>
  <c r="AK149" i="15"/>
  <c r="AL149" i="15"/>
  <c r="AM149" i="15"/>
  <c r="AN149" i="15"/>
  <c r="AO149" i="15"/>
  <c r="AP149" i="15"/>
  <c r="AQ149" i="15"/>
  <c r="AR149" i="15"/>
  <c r="AS149" i="15"/>
  <c r="AT149" i="15"/>
  <c r="AU149" i="15"/>
  <c r="AV149" i="15"/>
  <c r="AW149" i="15"/>
  <c r="AX149" i="15"/>
  <c r="AY149" i="15"/>
  <c r="AZ149" i="15"/>
  <c r="BA149" i="15"/>
  <c r="BB149" i="15"/>
  <c r="BC149" i="15"/>
  <c r="BD149" i="15"/>
  <c r="BE149" i="15"/>
  <c r="BF149" i="15"/>
  <c r="BG149" i="15"/>
  <c r="BH149" i="15"/>
  <c r="BI149" i="15"/>
  <c r="BJ149" i="15"/>
  <c r="BK149" i="15"/>
  <c r="BL149" i="15"/>
  <c r="BM149" i="15"/>
  <c r="BO149" i="15"/>
  <c r="BP149" i="15"/>
  <c r="BQ149" i="15"/>
  <c r="BR149" i="15"/>
  <c r="BS149" i="15"/>
  <c r="BT149" i="15"/>
  <c r="BU149" i="15"/>
  <c r="BV149" i="15"/>
  <c r="BW149" i="15"/>
  <c r="BX149" i="15"/>
  <c r="BY149" i="15"/>
  <c r="BZ149" i="15"/>
  <c r="CA149" i="15"/>
  <c r="CB149" i="15"/>
  <c r="CC149" i="15"/>
  <c r="CD149" i="15"/>
  <c r="CE149" i="15"/>
  <c r="CF149" i="15"/>
  <c r="CG149" i="15"/>
  <c r="CH149" i="15"/>
  <c r="CI149" i="15"/>
  <c r="CJ149" i="15"/>
  <c r="CK149" i="15"/>
  <c r="CL149" i="15"/>
  <c r="CM149" i="15"/>
  <c r="CN149" i="15"/>
  <c r="CO149" i="15"/>
  <c r="CP149" i="15"/>
  <c r="CQ149" i="15"/>
  <c r="CR149" i="15"/>
  <c r="CS149" i="15"/>
  <c r="CT149" i="15"/>
  <c r="CU149" i="15"/>
  <c r="CV149" i="15"/>
  <c r="CW149" i="15"/>
  <c r="CX149" i="15"/>
  <c r="CY149" i="15"/>
  <c r="CZ149" i="15"/>
  <c r="DA149" i="15"/>
  <c r="DB149" i="15"/>
  <c r="DC149" i="15"/>
  <c r="DD149" i="15"/>
  <c r="DE149" i="15"/>
  <c r="DF149" i="15"/>
  <c r="DG149" i="15"/>
  <c r="DH149" i="15"/>
  <c r="DI149" i="15"/>
  <c r="DJ149" i="15"/>
  <c r="DK149" i="15"/>
  <c r="BN149" i="15"/>
  <c r="P149" i="15"/>
  <c r="Q148" i="15"/>
  <c r="R148" i="15"/>
  <c r="S148" i="15"/>
  <c r="T148" i="15"/>
  <c r="U148" i="15"/>
  <c r="V148" i="15"/>
  <c r="W148" i="15"/>
  <c r="X148" i="15"/>
  <c r="Y148" i="15"/>
  <c r="Z148" i="15"/>
  <c r="AA148" i="15"/>
  <c r="AB148" i="15"/>
  <c r="AC148" i="15"/>
  <c r="AD148" i="15"/>
  <c r="AE148" i="15"/>
  <c r="AF148" i="15"/>
  <c r="AG148" i="15"/>
  <c r="AH148" i="15"/>
  <c r="AI148" i="15"/>
  <c r="AJ148" i="15"/>
  <c r="AK148" i="15"/>
  <c r="AL148" i="15"/>
  <c r="AM148" i="15"/>
  <c r="AN148" i="15"/>
  <c r="AO148" i="15"/>
  <c r="AP148" i="15"/>
  <c r="AQ148" i="15"/>
  <c r="AR148" i="15"/>
  <c r="AS148" i="15"/>
  <c r="AT148" i="15"/>
  <c r="AU148" i="15"/>
  <c r="AV148" i="15"/>
  <c r="AW148" i="15"/>
  <c r="AX148" i="15"/>
  <c r="AY148" i="15"/>
  <c r="AZ148" i="15"/>
  <c r="BA148" i="15"/>
  <c r="BB148" i="15"/>
  <c r="BC148" i="15"/>
  <c r="BD148" i="15"/>
  <c r="BE148" i="15"/>
  <c r="BF148" i="15"/>
  <c r="BG148" i="15"/>
  <c r="BH148" i="15"/>
  <c r="BI148" i="15"/>
  <c r="BJ148" i="15"/>
  <c r="BK148" i="15"/>
  <c r="BL148" i="15"/>
  <c r="BM148" i="15"/>
  <c r="BO148" i="15"/>
  <c r="BP148" i="15"/>
  <c r="BQ148" i="15"/>
  <c r="BR148" i="15"/>
  <c r="BS148" i="15"/>
  <c r="BT148" i="15"/>
  <c r="BU148" i="15"/>
  <c r="BV148" i="15"/>
  <c r="BW148" i="15"/>
  <c r="BX148" i="15"/>
  <c r="BY148" i="15"/>
  <c r="BZ148" i="15"/>
  <c r="CA148" i="15"/>
  <c r="CB148" i="15"/>
  <c r="CC148" i="15"/>
  <c r="CD148" i="15"/>
  <c r="CE148" i="15"/>
  <c r="CF148" i="15"/>
  <c r="CG148" i="15"/>
  <c r="CH148" i="15"/>
  <c r="CI148" i="15"/>
  <c r="CJ148" i="15"/>
  <c r="CK148" i="15"/>
  <c r="CL148" i="15"/>
  <c r="CM148" i="15"/>
  <c r="CN148" i="15"/>
  <c r="CO148" i="15"/>
  <c r="CP148" i="15"/>
  <c r="CQ148" i="15"/>
  <c r="CR148" i="15"/>
  <c r="CS148" i="15"/>
  <c r="CT148" i="15"/>
  <c r="CU148" i="15"/>
  <c r="CV148" i="15"/>
  <c r="CW148" i="15"/>
  <c r="CX148" i="15"/>
  <c r="CY148" i="15"/>
  <c r="CZ148" i="15"/>
  <c r="DA148" i="15"/>
  <c r="DB148" i="15"/>
  <c r="DC148" i="15"/>
  <c r="DD148" i="15"/>
  <c r="DE148" i="15"/>
  <c r="DF148" i="15"/>
  <c r="DG148" i="15"/>
  <c r="DH148" i="15"/>
  <c r="DI148" i="15"/>
  <c r="DJ148" i="15"/>
  <c r="DK148" i="15"/>
  <c r="BN148" i="15"/>
  <c r="P148" i="15"/>
  <c r="Q147" i="15"/>
  <c r="R147" i="15"/>
  <c r="S147" i="15"/>
  <c r="T147" i="15"/>
  <c r="U147" i="15"/>
  <c r="V147" i="15"/>
  <c r="W147" i="15"/>
  <c r="X147" i="15"/>
  <c r="Y147" i="15"/>
  <c r="Z147" i="15"/>
  <c r="AA147" i="15"/>
  <c r="AB147" i="15"/>
  <c r="AC147" i="15"/>
  <c r="AD147" i="15"/>
  <c r="AE147" i="15"/>
  <c r="AF147" i="15"/>
  <c r="AG147" i="15"/>
  <c r="AH147" i="15"/>
  <c r="AI147" i="15"/>
  <c r="AJ147" i="15"/>
  <c r="AK147" i="15"/>
  <c r="AL147" i="15"/>
  <c r="AM147" i="15"/>
  <c r="AN147" i="15"/>
  <c r="AO147" i="15"/>
  <c r="AP147" i="15"/>
  <c r="AQ147" i="15"/>
  <c r="AR147" i="15"/>
  <c r="AS147" i="15"/>
  <c r="AT147" i="15"/>
  <c r="AU147" i="15"/>
  <c r="AV147" i="15"/>
  <c r="AW147" i="15"/>
  <c r="AX147" i="15"/>
  <c r="AY147" i="15"/>
  <c r="AZ147" i="15"/>
  <c r="BA147" i="15"/>
  <c r="BB147" i="15"/>
  <c r="BC147" i="15"/>
  <c r="BD147" i="15"/>
  <c r="BE147" i="15"/>
  <c r="BF147" i="15"/>
  <c r="BG147" i="15"/>
  <c r="BH147" i="15"/>
  <c r="BI147" i="15"/>
  <c r="BJ147" i="15"/>
  <c r="BK147" i="15"/>
  <c r="BL147" i="15"/>
  <c r="BM147" i="15"/>
  <c r="BO147" i="15"/>
  <c r="BP147" i="15"/>
  <c r="BQ147" i="15"/>
  <c r="BR147" i="15"/>
  <c r="BS147" i="15"/>
  <c r="BT147" i="15"/>
  <c r="BU147" i="15"/>
  <c r="BV147" i="15"/>
  <c r="BW147" i="15"/>
  <c r="BX147" i="15"/>
  <c r="BY147" i="15"/>
  <c r="BZ147" i="15"/>
  <c r="CA147" i="15"/>
  <c r="CB147" i="15"/>
  <c r="CC147" i="15"/>
  <c r="CD147" i="15"/>
  <c r="CE147" i="15"/>
  <c r="CF147" i="15"/>
  <c r="CG147" i="15"/>
  <c r="CH147" i="15"/>
  <c r="CI147" i="15"/>
  <c r="CJ147" i="15"/>
  <c r="CK147" i="15"/>
  <c r="CL147" i="15"/>
  <c r="CM147" i="15"/>
  <c r="CN147" i="15"/>
  <c r="CO147" i="15"/>
  <c r="CP147" i="15"/>
  <c r="CQ147" i="15"/>
  <c r="CR147" i="15"/>
  <c r="CS147" i="15"/>
  <c r="CT147" i="15"/>
  <c r="CU147" i="15"/>
  <c r="CV147" i="15"/>
  <c r="CW147" i="15"/>
  <c r="CX147" i="15"/>
  <c r="CY147" i="15"/>
  <c r="CZ147" i="15"/>
  <c r="DA147" i="15"/>
  <c r="DB147" i="15"/>
  <c r="DC147" i="15"/>
  <c r="DD147" i="15"/>
  <c r="DE147" i="15"/>
  <c r="DF147" i="15"/>
  <c r="DG147" i="15"/>
  <c r="DH147" i="15"/>
  <c r="DI147" i="15"/>
  <c r="DJ147" i="15"/>
  <c r="DK147" i="15"/>
  <c r="BN147" i="15"/>
  <c r="P147" i="15"/>
  <c r="Q146" i="15"/>
  <c r="R146" i="15"/>
  <c r="S146" i="15"/>
  <c r="T146" i="15"/>
  <c r="U146" i="15"/>
  <c r="V146" i="15"/>
  <c r="W146" i="15"/>
  <c r="X146" i="15"/>
  <c r="Y146" i="15"/>
  <c r="Z146" i="15"/>
  <c r="AA146" i="15"/>
  <c r="AB146" i="15"/>
  <c r="AC146" i="15"/>
  <c r="AD146" i="15"/>
  <c r="AE146" i="15"/>
  <c r="AF146" i="15"/>
  <c r="AG146" i="15"/>
  <c r="AH146" i="15"/>
  <c r="AI146" i="15"/>
  <c r="AJ146" i="15"/>
  <c r="AK146" i="15"/>
  <c r="AL146" i="15"/>
  <c r="AM146" i="15"/>
  <c r="AN146" i="15"/>
  <c r="AO146" i="15"/>
  <c r="AP146" i="15"/>
  <c r="AQ146" i="15"/>
  <c r="AR146" i="15"/>
  <c r="AS146" i="15"/>
  <c r="AT146" i="15"/>
  <c r="AU146" i="15"/>
  <c r="AV146" i="15"/>
  <c r="AW146" i="15"/>
  <c r="AX146" i="15"/>
  <c r="AY146" i="15"/>
  <c r="AZ146" i="15"/>
  <c r="BA146" i="15"/>
  <c r="BB146" i="15"/>
  <c r="BC146" i="15"/>
  <c r="BD146" i="15"/>
  <c r="BE146" i="15"/>
  <c r="BF146" i="15"/>
  <c r="BG146" i="15"/>
  <c r="BH146" i="15"/>
  <c r="BI146" i="15"/>
  <c r="BJ146" i="15"/>
  <c r="BK146" i="15"/>
  <c r="BL146" i="15"/>
  <c r="BM146" i="15"/>
  <c r="BO146" i="15"/>
  <c r="BP146" i="15"/>
  <c r="BQ146" i="15"/>
  <c r="BR146" i="15"/>
  <c r="BS146" i="15"/>
  <c r="BT146" i="15"/>
  <c r="BU146" i="15"/>
  <c r="BV146" i="15"/>
  <c r="BW146" i="15"/>
  <c r="BX146" i="15"/>
  <c r="BY146" i="15"/>
  <c r="BZ146" i="15"/>
  <c r="CA146" i="15"/>
  <c r="CB146" i="15"/>
  <c r="CC146" i="15"/>
  <c r="CD146" i="15"/>
  <c r="CE146" i="15"/>
  <c r="CF146" i="15"/>
  <c r="CG146" i="15"/>
  <c r="CH146" i="15"/>
  <c r="CI146" i="15"/>
  <c r="CJ146" i="15"/>
  <c r="CK146" i="15"/>
  <c r="CL146" i="15"/>
  <c r="CM146" i="15"/>
  <c r="CN146" i="15"/>
  <c r="CO146" i="15"/>
  <c r="CP146" i="15"/>
  <c r="CQ146" i="15"/>
  <c r="CR146" i="15"/>
  <c r="CS146" i="15"/>
  <c r="CT146" i="15"/>
  <c r="CU146" i="15"/>
  <c r="CV146" i="15"/>
  <c r="CW146" i="15"/>
  <c r="CX146" i="15"/>
  <c r="CY146" i="15"/>
  <c r="CZ146" i="15"/>
  <c r="DA146" i="15"/>
  <c r="DB146" i="15"/>
  <c r="DC146" i="15"/>
  <c r="DD146" i="15"/>
  <c r="DE146" i="15"/>
  <c r="DF146" i="15"/>
  <c r="DG146" i="15"/>
  <c r="DH146" i="15"/>
  <c r="DI146" i="15"/>
  <c r="DJ146" i="15"/>
  <c r="DK146" i="15"/>
  <c r="BN146" i="15"/>
  <c r="P146" i="15"/>
  <c r="Q145" i="15"/>
  <c r="R145" i="15"/>
  <c r="S145" i="15"/>
  <c r="T145" i="15"/>
  <c r="U145" i="15"/>
  <c r="V145" i="15"/>
  <c r="W145" i="15"/>
  <c r="X145" i="15"/>
  <c r="Y145" i="15"/>
  <c r="Z145" i="15"/>
  <c r="AA145" i="15"/>
  <c r="AB145" i="15"/>
  <c r="AC145" i="15"/>
  <c r="AD145" i="15"/>
  <c r="AE145" i="15"/>
  <c r="AF145" i="15"/>
  <c r="AG145" i="15"/>
  <c r="AH145" i="15"/>
  <c r="AI145" i="15"/>
  <c r="AJ145" i="15"/>
  <c r="AK145" i="15"/>
  <c r="AL145" i="15"/>
  <c r="AM145" i="15"/>
  <c r="AN145" i="15"/>
  <c r="AO145" i="15"/>
  <c r="AP145" i="15"/>
  <c r="AQ145" i="15"/>
  <c r="AR145" i="15"/>
  <c r="AS145" i="15"/>
  <c r="AT145" i="15"/>
  <c r="AU145" i="15"/>
  <c r="AV145" i="15"/>
  <c r="AW145" i="15"/>
  <c r="AX145" i="15"/>
  <c r="AY145" i="15"/>
  <c r="AZ145" i="15"/>
  <c r="BA145" i="15"/>
  <c r="BB145" i="15"/>
  <c r="BC145" i="15"/>
  <c r="BD145" i="15"/>
  <c r="BE145" i="15"/>
  <c r="BF145" i="15"/>
  <c r="BG145" i="15"/>
  <c r="BH145" i="15"/>
  <c r="BI145" i="15"/>
  <c r="BJ145" i="15"/>
  <c r="BK145" i="15"/>
  <c r="BL145" i="15"/>
  <c r="BM145" i="15"/>
  <c r="BO145" i="15"/>
  <c r="BP145" i="15"/>
  <c r="BQ145" i="15"/>
  <c r="BR145" i="15"/>
  <c r="BS145" i="15"/>
  <c r="BT145" i="15"/>
  <c r="BU145" i="15"/>
  <c r="BV145" i="15"/>
  <c r="BW145" i="15"/>
  <c r="BX145" i="15"/>
  <c r="BY145" i="15"/>
  <c r="BZ145" i="15"/>
  <c r="CA145" i="15"/>
  <c r="CB145" i="15"/>
  <c r="CC145" i="15"/>
  <c r="CD145" i="15"/>
  <c r="CE145" i="15"/>
  <c r="CF145" i="15"/>
  <c r="CG145" i="15"/>
  <c r="CH145" i="15"/>
  <c r="CI145" i="15"/>
  <c r="CJ145" i="15"/>
  <c r="CK145" i="15"/>
  <c r="CL145" i="15"/>
  <c r="CM145" i="15"/>
  <c r="CN145" i="15"/>
  <c r="CO145" i="15"/>
  <c r="CP145" i="15"/>
  <c r="CQ145" i="15"/>
  <c r="CR145" i="15"/>
  <c r="CS145" i="15"/>
  <c r="CT145" i="15"/>
  <c r="CU145" i="15"/>
  <c r="CV145" i="15"/>
  <c r="CW145" i="15"/>
  <c r="CX145" i="15"/>
  <c r="CY145" i="15"/>
  <c r="CZ145" i="15"/>
  <c r="DA145" i="15"/>
  <c r="DB145" i="15"/>
  <c r="DC145" i="15"/>
  <c r="DD145" i="15"/>
  <c r="DE145" i="15"/>
  <c r="DF145" i="15"/>
  <c r="DG145" i="15"/>
  <c r="DH145" i="15"/>
  <c r="DI145" i="15"/>
  <c r="DJ145" i="15"/>
  <c r="DK145" i="15"/>
  <c r="BN145" i="15"/>
  <c r="P145" i="15"/>
  <c r="Q144" i="15"/>
  <c r="R144" i="15"/>
  <c r="S144" i="15"/>
  <c r="T144" i="15"/>
  <c r="U144" i="15"/>
  <c r="V144" i="15"/>
  <c r="W144" i="15"/>
  <c r="X144" i="15"/>
  <c r="Y144" i="15"/>
  <c r="Z144" i="15"/>
  <c r="AA144" i="15"/>
  <c r="AB144" i="15"/>
  <c r="AC144" i="15"/>
  <c r="AD144" i="15"/>
  <c r="AE144" i="15"/>
  <c r="AF144" i="15"/>
  <c r="AG144" i="15"/>
  <c r="AH144" i="15"/>
  <c r="AI144" i="15"/>
  <c r="AJ144" i="15"/>
  <c r="AK144" i="15"/>
  <c r="AL144" i="15"/>
  <c r="AM144" i="15"/>
  <c r="AN144" i="15"/>
  <c r="AO144" i="15"/>
  <c r="AP144" i="15"/>
  <c r="AQ144" i="15"/>
  <c r="AR144" i="15"/>
  <c r="AS144" i="15"/>
  <c r="AT144" i="15"/>
  <c r="AU144" i="15"/>
  <c r="AV144" i="15"/>
  <c r="AW144" i="15"/>
  <c r="AX144" i="15"/>
  <c r="AY144" i="15"/>
  <c r="AZ144" i="15"/>
  <c r="BA144" i="15"/>
  <c r="BB144" i="15"/>
  <c r="BC144" i="15"/>
  <c r="BD144" i="15"/>
  <c r="BE144" i="15"/>
  <c r="BF144" i="15"/>
  <c r="BG144" i="15"/>
  <c r="BH144" i="15"/>
  <c r="BI144" i="15"/>
  <c r="BJ144" i="15"/>
  <c r="BK144" i="15"/>
  <c r="BL144" i="15"/>
  <c r="BM144" i="15"/>
  <c r="BO144" i="15"/>
  <c r="BP144" i="15"/>
  <c r="BQ144" i="15"/>
  <c r="BR144" i="15"/>
  <c r="BS144" i="15"/>
  <c r="BT144" i="15"/>
  <c r="BU144" i="15"/>
  <c r="BV144" i="15"/>
  <c r="BW144" i="15"/>
  <c r="BX144" i="15"/>
  <c r="BY144" i="15"/>
  <c r="BZ144" i="15"/>
  <c r="CA144" i="15"/>
  <c r="CB144" i="15"/>
  <c r="CC144" i="15"/>
  <c r="CD144" i="15"/>
  <c r="CE144" i="15"/>
  <c r="CF144" i="15"/>
  <c r="CG144" i="15"/>
  <c r="CH144" i="15"/>
  <c r="CI144" i="15"/>
  <c r="CJ144" i="15"/>
  <c r="CK144" i="15"/>
  <c r="CL144" i="15"/>
  <c r="CM144" i="15"/>
  <c r="CN144" i="15"/>
  <c r="CO144" i="15"/>
  <c r="CP144" i="15"/>
  <c r="CQ144" i="15"/>
  <c r="CR144" i="15"/>
  <c r="CS144" i="15"/>
  <c r="CT144" i="15"/>
  <c r="CU144" i="15"/>
  <c r="CV144" i="15"/>
  <c r="CW144" i="15"/>
  <c r="CX144" i="15"/>
  <c r="CY144" i="15"/>
  <c r="CZ144" i="15"/>
  <c r="DA144" i="15"/>
  <c r="DB144" i="15"/>
  <c r="DC144" i="15"/>
  <c r="DD144" i="15"/>
  <c r="DE144" i="15"/>
  <c r="DF144" i="15"/>
  <c r="DG144" i="15"/>
  <c r="DH144" i="15"/>
  <c r="DI144" i="15"/>
  <c r="DJ144" i="15"/>
  <c r="DK144" i="15"/>
  <c r="BN144" i="15"/>
  <c r="P144" i="15"/>
  <c r="Q143" i="15"/>
  <c r="R143" i="15"/>
  <c r="S143" i="15"/>
  <c r="T143" i="15"/>
  <c r="U143" i="15"/>
  <c r="V143" i="15"/>
  <c r="W143" i="15"/>
  <c r="X143" i="15"/>
  <c r="Y143" i="15"/>
  <c r="Z143" i="15"/>
  <c r="AA143" i="15"/>
  <c r="AB143" i="15"/>
  <c r="AC143" i="15"/>
  <c r="AD143" i="15"/>
  <c r="AE143" i="15"/>
  <c r="AF143" i="15"/>
  <c r="AG143" i="15"/>
  <c r="AH143" i="15"/>
  <c r="AI143" i="15"/>
  <c r="AJ143" i="15"/>
  <c r="AK143" i="15"/>
  <c r="AL143" i="15"/>
  <c r="AM143" i="15"/>
  <c r="AN143" i="15"/>
  <c r="AO143" i="15"/>
  <c r="AP143" i="15"/>
  <c r="AQ143" i="15"/>
  <c r="AR143" i="15"/>
  <c r="AS143" i="15"/>
  <c r="AT143" i="15"/>
  <c r="AU143" i="15"/>
  <c r="AV143" i="15"/>
  <c r="AW143" i="15"/>
  <c r="AX143" i="15"/>
  <c r="AY143" i="15"/>
  <c r="AZ143" i="15"/>
  <c r="BA143" i="15"/>
  <c r="BB143" i="15"/>
  <c r="BC143" i="15"/>
  <c r="BD143" i="15"/>
  <c r="BE143" i="15"/>
  <c r="BF143" i="15"/>
  <c r="BG143" i="15"/>
  <c r="BH143" i="15"/>
  <c r="BI143" i="15"/>
  <c r="BJ143" i="15"/>
  <c r="BK143" i="15"/>
  <c r="BL143" i="15"/>
  <c r="BM143" i="15"/>
  <c r="BO143" i="15"/>
  <c r="BP143" i="15"/>
  <c r="BQ143" i="15"/>
  <c r="BR143" i="15"/>
  <c r="BS143" i="15"/>
  <c r="BT143" i="15"/>
  <c r="BU143" i="15"/>
  <c r="BV143" i="15"/>
  <c r="BW143" i="15"/>
  <c r="BX143" i="15"/>
  <c r="BY143" i="15"/>
  <c r="BZ143" i="15"/>
  <c r="CA143" i="15"/>
  <c r="CB143" i="15"/>
  <c r="CC143" i="15"/>
  <c r="CD143" i="15"/>
  <c r="CE143" i="15"/>
  <c r="CF143" i="15"/>
  <c r="CG143" i="15"/>
  <c r="CH143" i="15"/>
  <c r="CI143" i="15"/>
  <c r="CJ143" i="15"/>
  <c r="CK143" i="15"/>
  <c r="CL143" i="15"/>
  <c r="CM143" i="15"/>
  <c r="CN143" i="15"/>
  <c r="CO143" i="15"/>
  <c r="CP143" i="15"/>
  <c r="CQ143" i="15"/>
  <c r="CR143" i="15"/>
  <c r="CS143" i="15"/>
  <c r="CT143" i="15"/>
  <c r="CU143" i="15"/>
  <c r="CV143" i="15"/>
  <c r="CW143" i="15"/>
  <c r="CX143" i="15"/>
  <c r="CY143" i="15"/>
  <c r="CZ143" i="15"/>
  <c r="DA143" i="15"/>
  <c r="DB143" i="15"/>
  <c r="DC143" i="15"/>
  <c r="DD143" i="15"/>
  <c r="DE143" i="15"/>
  <c r="DF143" i="15"/>
  <c r="DG143" i="15"/>
  <c r="DH143" i="15"/>
  <c r="DI143" i="15"/>
  <c r="DJ143" i="15"/>
  <c r="DK143" i="15"/>
  <c r="BN143" i="15"/>
  <c r="P143" i="15"/>
  <c r="Q142" i="15"/>
  <c r="R142" i="15"/>
  <c r="S142" i="15"/>
  <c r="T142" i="15"/>
  <c r="U142" i="15"/>
  <c r="V142" i="15"/>
  <c r="W142" i="15"/>
  <c r="X142" i="15"/>
  <c r="Y142" i="15"/>
  <c r="Z142" i="15"/>
  <c r="AA142" i="15"/>
  <c r="AB142" i="15"/>
  <c r="AC142" i="15"/>
  <c r="AD142" i="15"/>
  <c r="AE142" i="15"/>
  <c r="AF142" i="15"/>
  <c r="AG142" i="15"/>
  <c r="AH142" i="15"/>
  <c r="AI142" i="15"/>
  <c r="AJ142" i="15"/>
  <c r="AK142" i="15"/>
  <c r="AL142" i="15"/>
  <c r="AM142" i="15"/>
  <c r="AN142" i="15"/>
  <c r="AO142" i="15"/>
  <c r="AP142" i="15"/>
  <c r="AQ142" i="15"/>
  <c r="AR142" i="15"/>
  <c r="AS142" i="15"/>
  <c r="AT142" i="15"/>
  <c r="AU142" i="15"/>
  <c r="AV142" i="15"/>
  <c r="AW142" i="15"/>
  <c r="AX142" i="15"/>
  <c r="AY142" i="15"/>
  <c r="AZ142" i="15"/>
  <c r="BA142" i="15"/>
  <c r="BB142" i="15"/>
  <c r="BC142" i="15"/>
  <c r="BD142" i="15"/>
  <c r="BE142" i="15"/>
  <c r="BF142" i="15"/>
  <c r="BG142" i="15"/>
  <c r="BH142" i="15"/>
  <c r="BI142" i="15"/>
  <c r="BJ142" i="15"/>
  <c r="BK142" i="15"/>
  <c r="BL142" i="15"/>
  <c r="BM142" i="15"/>
  <c r="BO142" i="15"/>
  <c r="BP142" i="15"/>
  <c r="BQ142" i="15"/>
  <c r="BR142" i="15"/>
  <c r="BS142" i="15"/>
  <c r="BT142" i="15"/>
  <c r="BU142" i="15"/>
  <c r="BV142" i="15"/>
  <c r="BW142" i="15"/>
  <c r="BX142" i="15"/>
  <c r="BY142" i="15"/>
  <c r="BZ142" i="15"/>
  <c r="CA142" i="15"/>
  <c r="CB142" i="15"/>
  <c r="CC142" i="15"/>
  <c r="CD142" i="15"/>
  <c r="CE142" i="15"/>
  <c r="CF142" i="15"/>
  <c r="CG142" i="15"/>
  <c r="CH142" i="15"/>
  <c r="CI142" i="15"/>
  <c r="CJ142" i="15"/>
  <c r="CK142" i="15"/>
  <c r="CL142" i="15"/>
  <c r="CM142" i="15"/>
  <c r="CN142" i="15"/>
  <c r="CO142" i="15"/>
  <c r="CP142" i="15"/>
  <c r="CQ142" i="15"/>
  <c r="CR142" i="15"/>
  <c r="CS142" i="15"/>
  <c r="CT142" i="15"/>
  <c r="CU142" i="15"/>
  <c r="CV142" i="15"/>
  <c r="CW142" i="15"/>
  <c r="CX142" i="15"/>
  <c r="CY142" i="15"/>
  <c r="CZ142" i="15"/>
  <c r="DA142" i="15"/>
  <c r="DB142" i="15"/>
  <c r="DC142" i="15"/>
  <c r="DD142" i="15"/>
  <c r="DE142" i="15"/>
  <c r="DF142" i="15"/>
  <c r="DG142" i="15"/>
  <c r="DH142" i="15"/>
  <c r="DI142" i="15"/>
  <c r="DJ142" i="15"/>
  <c r="DK142" i="15"/>
  <c r="BN142" i="15"/>
  <c r="P142" i="15"/>
  <c r="Q141" i="15"/>
  <c r="R141" i="15"/>
  <c r="S141" i="15"/>
  <c r="T141" i="15"/>
  <c r="U141" i="15"/>
  <c r="V141" i="15"/>
  <c r="W141" i="15"/>
  <c r="X141" i="15"/>
  <c r="Y141" i="15"/>
  <c r="Z141" i="15"/>
  <c r="AA141" i="15"/>
  <c r="AB141" i="15"/>
  <c r="AC141" i="15"/>
  <c r="AD141" i="15"/>
  <c r="AE141" i="15"/>
  <c r="AF141" i="15"/>
  <c r="AG141" i="15"/>
  <c r="AH141" i="15"/>
  <c r="AI141" i="15"/>
  <c r="AJ141" i="15"/>
  <c r="AK141" i="15"/>
  <c r="AL141" i="15"/>
  <c r="AM141" i="15"/>
  <c r="AN141" i="15"/>
  <c r="AO141" i="15"/>
  <c r="AP141" i="15"/>
  <c r="AQ141" i="15"/>
  <c r="AR141" i="15"/>
  <c r="AS141" i="15"/>
  <c r="AT141" i="15"/>
  <c r="AU141" i="15"/>
  <c r="AV141" i="15"/>
  <c r="AW141" i="15"/>
  <c r="AX141" i="15"/>
  <c r="AY141" i="15"/>
  <c r="AZ141" i="15"/>
  <c r="BA141" i="15"/>
  <c r="BB141" i="15"/>
  <c r="BC141" i="15"/>
  <c r="BD141" i="15"/>
  <c r="BE141" i="15"/>
  <c r="BF141" i="15"/>
  <c r="BG141" i="15"/>
  <c r="BH141" i="15"/>
  <c r="BI141" i="15"/>
  <c r="BJ141" i="15"/>
  <c r="BK141" i="15"/>
  <c r="BL141" i="15"/>
  <c r="BM141" i="15"/>
  <c r="BO141" i="15"/>
  <c r="BP141" i="15"/>
  <c r="BQ141" i="15"/>
  <c r="BR141" i="15"/>
  <c r="BS141" i="15"/>
  <c r="BT141" i="15"/>
  <c r="BU141" i="15"/>
  <c r="BV141" i="15"/>
  <c r="BW141" i="15"/>
  <c r="BX141" i="15"/>
  <c r="BY141" i="15"/>
  <c r="BZ141" i="15"/>
  <c r="CA141" i="15"/>
  <c r="CB141" i="15"/>
  <c r="CC141" i="15"/>
  <c r="CD141" i="15"/>
  <c r="CE141" i="15"/>
  <c r="CF141" i="15"/>
  <c r="CG141" i="15"/>
  <c r="CH141" i="15"/>
  <c r="CI141" i="15"/>
  <c r="CJ141" i="15"/>
  <c r="CK141" i="15"/>
  <c r="CL141" i="15"/>
  <c r="CM141" i="15"/>
  <c r="CN141" i="15"/>
  <c r="CO141" i="15"/>
  <c r="CP141" i="15"/>
  <c r="CQ141" i="15"/>
  <c r="CR141" i="15"/>
  <c r="CS141" i="15"/>
  <c r="CT141" i="15"/>
  <c r="CU141" i="15"/>
  <c r="CV141" i="15"/>
  <c r="CW141" i="15"/>
  <c r="CX141" i="15"/>
  <c r="CY141" i="15"/>
  <c r="CZ141" i="15"/>
  <c r="DA141" i="15"/>
  <c r="DB141" i="15"/>
  <c r="DC141" i="15"/>
  <c r="DD141" i="15"/>
  <c r="DE141" i="15"/>
  <c r="DF141" i="15"/>
  <c r="DG141" i="15"/>
  <c r="DH141" i="15"/>
  <c r="DI141" i="15"/>
  <c r="DJ141" i="15"/>
  <c r="DK141" i="15"/>
  <c r="BN141" i="15"/>
  <c r="P141" i="15"/>
  <c r="Q140" i="15"/>
  <c r="R140" i="15"/>
  <c r="S140" i="15"/>
  <c r="T140" i="15"/>
  <c r="U140" i="15"/>
  <c r="V140" i="15"/>
  <c r="W140" i="15"/>
  <c r="X140" i="15"/>
  <c r="Y140" i="15"/>
  <c r="Z140" i="15"/>
  <c r="AA140" i="15"/>
  <c r="AB140" i="15"/>
  <c r="AC140" i="15"/>
  <c r="AD140" i="15"/>
  <c r="AE140" i="15"/>
  <c r="AF140" i="15"/>
  <c r="AG140" i="15"/>
  <c r="AH140" i="15"/>
  <c r="AI140" i="15"/>
  <c r="AJ140" i="15"/>
  <c r="AK140" i="15"/>
  <c r="AL140" i="15"/>
  <c r="AM140" i="15"/>
  <c r="AN140" i="15"/>
  <c r="AO140" i="15"/>
  <c r="AP140" i="15"/>
  <c r="AQ140" i="15"/>
  <c r="AR140" i="15"/>
  <c r="AS140" i="15"/>
  <c r="AT140" i="15"/>
  <c r="AU140" i="15"/>
  <c r="AV140" i="15"/>
  <c r="AW140" i="15"/>
  <c r="AX140" i="15"/>
  <c r="AY140" i="15"/>
  <c r="AZ140" i="15"/>
  <c r="BA140" i="15"/>
  <c r="BB140" i="15"/>
  <c r="BC140" i="15"/>
  <c r="BD140" i="15"/>
  <c r="BE140" i="15"/>
  <c r="BF140" i="15"/>
  <c r="BG140" i="15"/>
  <c r="BH140" i="15"/>
  <c r="BI140" i="15"/>
  <c r="BJ140" i="15"/>
  <c r="BK140" i="15"/>
  <c r="BL140" i="15"/>
  <c r="BM140" i="15"/>
  <c r="BO140" i="15"/>
  <c r="BP140" i="15"/>
  <c r="BQ140" i="15"/>
  <c r="BR140" i="15"/>
  <c r="BS140" i="15"/>
  <c r="BT140" i="15"/>
  <c r="BU140" i="15"/>
  <c r="BV140" i="15"/>
  <c r="BW140" i="15"/>
  <c r="BX140" i="15"/>
  <c r="BY140" i="15"/>
  <c r="BZ140" i="15"/>
  <c r="CA140" i="15"/>
  <c r="CB140" i="15"/>
  <c r="CC140" i="15"/>
  <c r="CD140" i="15"/>
  <c r="CE140" i="15"/>
  <c r="CF140" i="15"/>
  <c r="CG140" i="15"/>
  <c r="CH140" i="15"/>
  <c r="CI140" i="15"/>
  <c r="CJ140" i="15"/>
  <c r="CK140" i="15"/>
  <c r="CL140" i="15"/>
  <c r="CM140" i="15"/>
  <c r="CN140" i="15"/>
  <c r="CO140" i="15"/>
  <c r="CP140" i="15"/>
  <c r="CQ140" i="15"/>
  <c r="CR140" i="15"/>
  <c r="CS140" i="15"/>
  <c r="CT140" i="15"/>
  <c r="CU140" i="15"/>
  <c r="CV140" i="15"/>
  <c r="CW140" i="15"/>
  <c r="CX140" i="15"/>
  <c r="CY140" i="15"/>
  <c r="CZ140" i="15"/>
  <c r="DA140" i="15"/>
  <c r="DB140" i="15"/>
  <c r="DC140" i="15"/>
  <c r="DD140" i="15"/>
  <c r="DE140" i="15"/>
  <c r="DF140" i="15"/>
  <c r="DG140" i="15"/>
  <c r="DH140" i="15"/>
  <c r="DI140" i="15"/>
  <c r="DJ140" i="15"/>
  <c r="DK140" i="15"/>
  <c r="BN140" i="15"/>
  <c r="P140" i="15"/>
  <c r="Q139" i="15"/>
  <c r="R139" i="15"/>
  <c r="S139" i="15"/>
  <c r="T139" i="15"/>
  <c r="U139" i="15"/>
  <c r="V139" i="15"/>
  <c r="W139" i="15"/>
  <c r="X139" i="15"/>
  <c r="Y139" i="15"/>
  <c r="Z139" i="15"/>
  <c r="AA139" i="15"/>
  <c r="AB139" i="15"/>
  <c r="AC139" i="15"/>
  <c r="AD139" i="15"/>
  <c r="AE139" i="15"/>
  <c r="AF139" i="15"/>
  <c r="AG139" i="15"/>
  <c r="AH139" i="15"/>
  <c r="AI139" i="15"/>
  <c r="AJ139" i="15"/>
  <c r="AK139" i="15"/>
  <c r="AL139" i="15"/>
  <c r="AM139" i="15"/>
  <c r="AN139" i="15"/>
  <c r="AO139" i="15"/>
  <c r="AP139" i="15"/>
  <c r="AQ139" i="15"/>
  <c r="AR139" i="15"/>
  <c r="AS139" i="15"/>
  <c r="AT139" i="15"/>
  <c r="AU139" i="15"/>
  <c r="AV139" i="15"/>
  <c r="AW139" i="15"/>
  <c r="AX139" i="15"/>
  <c r="AY139" i="15"/>
  <c r="AZ139" i="15"/>
  <c r="BA139" i="15"/>
  <c r="BB139" i="15"/>
  <c r="BC139" i="15"/>
  <c r="BD139" i="15"/>
  <c r="BE139" i="15"/>
  <c r="BF139" i="15"/>
  <c r="BG139" i="15"/>
  <c r="BH139" i="15"/>
  <c r="BI139" i="15"/>
  <c r="BJ139" i="15"/>
  <c r="BK139" i="15"/>
  <c r="BL139" i="15"/>
  <c r="BM139" i="15"/>
  <c r="BO139" i="15"/>
  <c r="BP139" i="15"/>
  <c r="BQ139" i="15"/>
  <c r="BR139" i="15"/>
  <c r="BS139" i="15"/>
  <c r="BT139" i="15"/>
  <c r="BU139" i="15"/>
  <c r="BV139" i="15"/>
  <c r="BW139" i="15"/>
  <c r="BX139" i="15"/>
  <c r="BY139" i="15"/>
  <c r="BZ139" i="15"/>
  <c r="CA139" i="15"/>
  <c r="CB139" i="15"/>
  <c r="CC139" i="15"/>
  <c r="CD139" i="15"/>
  <c r="CE139" i="15"/>
  <c r="CF139" i="15"/>
  <c r="CG139" i="15"/>
  <c r="CH139" i="15"/>
  <c r="CI139" i="15"/>
  <c r="CJ139" i="15"/>
  <c r="CK139" i="15"/>
  <c r="CL139" i="15"/>
  <c r="CM139" i="15"/>
  <c r="CN139" i="15"/>
  <c r="CO139" i="15"/>
  <c r="CP139" i="15"/>
  <c r="CQ139" i="15"/>
  <c r="CR139" i="15"/>
  <c r="CS139" i="15"/>
  <c r="CT139" i="15"/>
  <c r="CU139" i="15"/>
  <c r="CV139" i="15"/>
  <c r="CW139" i="15"/>
  <c r="CX139" i="15"/>
  <c r="CY139" i="15"/>
  <c r="CZ139" i="15"/>
  <c r="DA139" i="15"/>
  <c r="DB139" i="15"/>
  <c r="DC139" i="15"/>
  <c r="DD139" i="15"/>
  <c r="DE139" i="15"/>
  <c r="DF139" i="15"/>
  <c r="DG139" i="15"/>
  <c r="DH139" i="15"/>
  <c r="DI139" i="15"/>
  <c r="DJ139" i="15"/>
  <c r="DK139" i="15"/>
  <c r="BN139" i="15"/>
  <c r="P139" i="15"/>
  <c r="Q138" i="15"/>
  <c r="R138" i="15"/>
  <c r="S138" i="15"/>
  <c r="T138" i="15"/>
  <c r="U138" i="15"/>
  <c r="V138" i="15"/>
  <c r="W138" i="15"/>
  <c r="X138" i="15"/>
  <c r="Y138" i="15"/>
  <c r="Z138" i="15"/>
  <c r="AA138" i="15"/>
  <c r="AB138" i="15"/>
  <c r="AC138" i="15"/>
  <c r="AD138" i="15"/>
  <c r="AE138" i="15"/>
  <c r="AF138" i="15"/>
  <c r="AG138" i="15"/>
  <c r="AH138" i="15"/>
  <c r="AI138" i="15"/>
  <c r="AJ138" i="15"/>
  <c r="AK138" i="15"/>
  <c r="AL138" i="15"/>
  <c r="AM138" i="15"/>
  <c r="AN138" i="15"/>
  <c r="AO138" i="15"/>
  <c r="AP138" i="15"/>
  <c r="AQ138" i="15"/>
  <c r="AR138" i="15"/>
  <c r="AS138" i="15"/>
  <c r="AT138" i="15"/>
  <c r="AU138" i="15"/>
  <c r="AV138" i="15"/>
  <c r="AW138" i="15"/>
  <c r="AX138" i="15"/>
  <c r="AY138" i="15"/>
  <c r="AZ138" i="15"/>
  <c r="BA138" i="15"/>
  <c r="BB138" i="15"/>
  <c r="BC138" i="15"/>
  <c r="BD138" i="15"/>
  <c r="BE138" i="15"/>
  <c r="BF138" i="15"/>
  <c r="BG138" i="15"/>
  <c r="BH138" i="15"/>
  <c r="BI138" i="15"/>
  <c r="BJ138" i="15"/>
  <c r="BK138" i="15"/>
  <c r="BL138" i="15"/>
  <c r="BM138" i="15"/>
  <c r="BO138" i="15"/>
  <c r="BP138" i="15"/>
  <c r="BQ138" i="15"/>
  <c r="BR138" i="15"/>
  <c r="BS138" i="15"/>
  <c r="BT138" i="15"/>
  <c r="BU138" i="15"/>
  <c r="BV138" i="15"/>
  <c r="BW138" i="15"/>
  <c r="BX138" i="15"/>
  <c r="BY138" i="15"/>
  <c r="BZ138" i="15"/>
  <c r="CA138" i="15"/>
  <c r="CB138" i="15"/>
  <c r="CC138" i="15"/>
  <c r="CD138" i="15"/>
  <c r="CE138" i="15"/>
  <c r="CF138" i="15"/>
  <c r="CG138" i="15"/>
  <c r="CH138" i="15"/>
  <c r="CI138" i="15"/>
  <c r="CJ138" i="15"/>
  <c r="CK138" i="15"/>
  <c r="CL138" i="15"/>
  <c r="CM138" i="15"/>
  <c r="CN138" i="15"/>
  <c r="CO138" i="15"/>
  <c r="CP138" i="15"/>
  <c r="CQ138" i="15"/>
  <c r="CR138" i="15"/>
  <c r="CS138" i="15"/>
  <c r="CT138" i="15"/>
  <c r="CU138" i="15"/>
  <c r="CV138" i="15"/>
  <c r="CW138" i="15"/>
  <c r="CX138" i="15"/>
  <c r="CY138" i="15"/>
  <c r="CZ138" i="15"/>
  <c r="DA138" i="15"/>
  <c r="DB138" i="15"/>
  <c r="DC138" i="15"/>
  <c r="DD138" i="15"/>
  <c r="DE138" i="15"/>
  <c r="DF138" i="15"/>
  <c r="DG138" i="15"/>
  <c r="DH138" i="15"/>
  <c r="DI138" i="15"/>
  <c r="DJ138" i="15"/>
  <c r="DK138" i="15"/>
  <c r="BN138" i="15"/>
  <c r="P138" i="15"/>
  <c r="Q137" i="15"/>
  <c r="R137" i="15"/>
  <c r="S137" i="15"/>
  <c r="T137" i="15"/>
  <c r="U137" i="15"/>
  <c r="V137" i="15"/>
  <c r="W137" i="15"/>
  <c r="X137" i="15"/>
  <c r="Y137" i="15"/>
  <c r="Z137" i="15"/>
  <c r="AA137" i="15"/>
  <c r="AB137" i="15"/>
  <c r="AC137" i="15"/>
  <c r="AD137" i="15"/>
  <c r="AE137" i="15"/>
  <c r="AF137" i="15"/>
  <c r="AG137" i="15"/>
  <c r="AH137" i="15"/>
  <c r="AI137" i="15"/>
  <c r="AJ137" i="15"/>
  <c r="AK137" i="15"/>
  <c r="AL137" i="15"/>
  <c r="AM137" i="15"/>
  <c r="AN137" i="15"/>
  <c r="AO137" i="15"/>
  <c r="AP137" i="15"/>
  <c r="AQ137" i="15"/>
  <c r="AR137" i="15"/>
  <c r="AS137" i="15"/>
  <c r="AT137" i="15"/>
  <c r="AU137" i="15"/>
  <c r="AV137" i="15"/>
  <c r="AW137" i="15"/>
  <c r="AX137" i="15"/>
  <c r="AY137" i="15"/>
  <c r="AZ137" i="15"/>
  <c r="BA137" i="15"/>
  <c r="BB137" i="15"/>
  <c r="BC137" i="15"/>
  <c r="BD137" i="15"/>
  <c r="BE137" i="15"/>
  <c r="BF137" i="15"/>
  <c r="BG137" i="15"/>
  <c r="BH137" i="15"/>
  <c r="BI137" i="15"/>
  <c r="BJ137" i="15"/>
  <c r="BK137" i="15"/>
  <c r="BL137" i="15"/>
  <c r="BM137" i="15"/>
  <c r="BO137" i="15"/>
  <c r="BP137" i="15"/>
  <c r="BQ137" i="15"/>
  <c r="BR137" i="15"/>
  <c r="BS137" i="15"/>
  <c r="BT137" i="15"/>
  <c r="BU137" i="15"/>
  <c r="BV137" i="15"/>
  <c r="BW137" i="15"/>
  <c r="BX137" i="15"/>
  <c r="BY137" i="15"/>
  <c r="BZ137" i="15"/>
  <c r="CA137" i="15"/>
  <c r="CB137" i="15"/>
  <c r="CC137" i="15"/>
  <c r="CD137" i="15"/>
  <c r="CE137" i="15"/>
  <c r="CF137" i="15"/>
  <c r="CG137" i="15"/>
  <c r="CH137" i="15"/>
  <c r="CI137" i="15"/>
  <c r="CJ137" i="15"/>
  <c r="CK137" i="15"/>
  <c r="CL137" i="15"/>
  <c r="CM137" i="15"/>
  <c r="CN137" i="15"/>
  <c r="CO137" i="15"/>
  <c r="CP137" i="15"/>
  <c r="CQ137" i="15"/>
  <c r="CR137" i="15"/>
  <c r="CS137" i="15"/>
  <c r="CT137" i="15"/>
  <c r="CU137" i="15"/>
  <c r="CV137" i="15"/>
  <c r="CW137" i="15"/>
  <c r="CX137" i="15"/>
  <c r="CY137" i="15"/>
  <c r="CZ137" i="15"/>
  <c r="DA137" i="15"/>
  <c r="DB137" i="15"/>
  <c r="DC137" i="15"/>
  <c r="DD137" i="15"/>
  <c r="DE137" i="15"/>
  <c r="DF137" i="15"/>
  <c r="DG137" i="15"/>
  <c r="DH137" i="15"/>
  <c r="DI137" i="15"/>
  <c r="DJ137" i="15"/>
  <c r="DK137" i="15"/>
  <c r="BN137" i="15"/>
  <c r="P137" i="15"/>
  <c r="Q136" i="15"/>
  <c r="R136" i="15"/>
  <c r="S136" i="15"/>
  <c r="T136" i="15"/>
  <c r="U136" i="15"/>
  <c r="V136" i="15"/>
  <c r="W136" i="15"/>
  <c r="X136" i="15"/>
  <c r="Y136" i="15"/>
  <c r="Z136" i="15"/>
  <c r="AA136" i="15"/>
  <c r="AB136" i="15"/>
  <c r="AC136" i="15"/>
  <c r="AD136" i="15"/>
  <c r="AE136" i="15"/>
  <c r="AF136" i="15"/>
  <c r="AG136" i="15"/>
  <c r="AH136" i="15"/>
  <c r="AI136" i="15"/>
  <c r="AJ136" i="15"/>
  <c r="AK136" i="15"/>
  <c r="AL136" i="15"/>
  <c r="AM136" i="15"/>
  <c r="AN136" i="15"/>
  <c r="AO136" i="15"/>
  <c r="AP136" i="15"/>
  <c r="AQ136" i="15"/>
  <c r="AR136" i="15"/>
  <c r="AS136" i="15"/>
  <c r="AT136" i="15"/>
  <c r="AU136" i="15"/>
  <c r="AV136" i="15"/>
  <c r="AW136" i="15"/>
  <c r="AX136" i="15"/>
  <c r="AY136" i="15"/>
  <c r="AZ136" i="15"/>
  <c r="BA136" i="15"/>
  <c r="BB136" i="15"/>
  <c r="BC136" i="15"/>
  <c r="BD136" i="15"/>
  <c r="BE136" i="15"/>
  <c r="BF136" i="15"/>
  <c r="BG136" i="15"/>
  <c r="BH136" i="15"/>
  <c r="BI136" i="15"/>
  <c r="BJ136" i="15"/>
  <c r="BK136" i="15"/>
  <c r="BL136" i="15"/>
  <c r="BM136" i="15"/>
  <c r="BO136" i="15"/>
  <c r="BP136" i="15"/>
  <c r="BQ136" i="15"/>
  <c r="BR136" i="15"/>
  <c r="BS136" i="15"/>
  <c r="BT136" i="15"/>
  <c r="BU136" i="15"/>
  <c r="BV136" i="15"/>
  <c r="BW136" i="15"/>
  <c r="BX136" i="15"/>
  <c r="BY136" i="15"/>
  <c r="BZ136" i="15"/>
  <c r="CA136" i="15"/>
  <c r="CB136" i="15"/>
  <c r="CC136" i="15"/>
  <c r="CD136" i="15"/>
  <c r="CE136" i="15"/>
  <c r="CF136" i="15"/>
  <c r="CG136" i="15"/>
  <c r="CH136" i="15"/>
  <c r="CI136" i="15"/>
  <c r="CJ136" i="15"/>
  <c r="CK136" i="15"/>
  <c r="CL136" i="15"/>
  <c r="CM136" i="15"/>
  <c r="CN136" i="15"/>
  <c r="CO136" i="15"/>
  <c r="CP136" i="15"/>
  <c r="CQ136" i="15"/>
  <c r="CR136" i="15"/>
  <c r="CS136" i="15"/>
  <c r="CT136" i="15"/>
  <c r="CU136" i="15"/>
  <c r="CV136" i="15"/>
  <c r="CW136" i="15"/>
  <c r="CX136" i="15"/>
  <c r="CY136" i="15"/>
  <c r="CZ136" i="15"/>
  <c r="DA136" i="15"/>
  <c r="DB136" i="15"/>
  <c r="DC136" i="15"/>
  <c r="DD136" i="15"/>
  <c r="DE136" i="15"/>
  <c r="DF136" i="15"/>
  <c r="DG136" i="15"/>
  <c r="DH136" i="15"/>
  <c r="DI136" i="15"/>
  <c r="DJ136" i="15"/>
  <c r="DK136" i="15"/>
  <c r="BN136" i="15"/>
  <c r="P136" i="15"/>
  <c r="Q135" i="15"/>
  <c r="R135" i="15"/>
  <c r="S135" i="15"/>
  <c r="T135" i="15"/>
  <c r="U135" i="15"/>
  <c r="V135" i="15"/>
  <c r="W135" i="15"/>
  <c r="X135" i="15"/>
  <c r="Y135" i="15"/>
  <c r="Z135" i="15"/>
  <c r="AA135" i="15"/>
  <c r="AB135" i="15"/>
  <c r="AC135" i="15"/>
  <c r="AD135" i="15"/>
  <c r="AE135" i="15"/>
  <c r="AF135" i="15"/>
  <c r="AG135" i="15"/>
  <c r="AH135" i="15"/>
  <c r="AI135" i="15"/>
  <c r="AJ135" i="15"/>
  <c r="AK135" i="15"/>
  <c r="AL135" i="15"/>
  <c r="AM135" i="15"/>
  <c r="AN135" i="15"/>
  <c r="AO135" i="15"/>
  <c r="AP135" i="15"/>
  <c r="AQ135" i="15"/>
  <c r="AR135" i="15"/>
  <c r="AS135" i="15"/>
  <c r="AT135" i="15"/>
  <c r="AU135" i="15"/>
  <c r="AV135" i="15"/>
  <c r="AW135" i="15"/>
  <c r="AX135" i="15"/>
  <c r="AY135" i="15"/>
  <c r="AZ135" i="15"/>
  <c r="BA135" i="15"/>
  <c r="BB135" i="15"/>
  <c r="BC135" i="15"/>
  <c r="BD135" i="15"/>
  <c r="BE135" i="15"/>
  <c r="BF135" i="15"/>
  <c r="BG135" i="15"/>
  <c r="BH135" i="15"/>
  <c r="BI135" i="15"/>
  <c r="BJ135" i="15"/>
  <c r="BK135" i="15"/>
  <c r="BL135" i="15"/>
  <c r="BM135" i="15"/>
  <c r="BO135" i="15"/>
  <c r="BP135" i="15"/>
  <c r="BQ135" i="15"/>
  <c r="BR135" i="15"/>
  <c r="BS135" i="15"/>
  <c r="BT135" i="15"/>
  <c r="BU135" i="15"/>
  <c r="BV135" i="15"/>
  <c r="BW135" i="15"/>
  <c r="BX135" i="15"/>
  <c r="BY135" i="15"/>
  <c r="BZ135" i="15"/>
  <c r="CA135" i="15"/>
  <c r="CB135" i="15"/>
  <c r="CC135" i="15"/>
  <c r="CD135" i="15"/>
  <c r="CE135" i="15"/>
  <c r="CF135" i="15"/>
  <c r="CG135" i="15"/>
  <c r="CH135" i="15"/>
  <c r="CI135" i="15"/>
  <c r="CJ135" i="15"/>
  <c r="CK135" i="15"/>
  <c r="CL135" i="15"/>
  <c r="CM135" i="15"/>
  <c r="CN135" i="15"/>
  <c r="CO135" i="15"/>
  <c r="CP135" i="15"/>
  <c r="CQ135" i="15"/>
  <c r="CR135" i="15"/>
  <c r="CS135" i="15"/>
  <c r="CT135" i="15"/>
  <c r="CU135" i="15"/>
  <c r="CV135" i="15"/>
  <c r="CW135" i="15"/>
  <c r="CX135" i="15"/>
  <c r="CY135" i="15"/>
  <c r="CZ135" i="15"/>
  <c r="DA135" i="15"/>
  <c r="DB135" i="15"/>
  <c r="DC135" i="15"/>
  <c r="DD135" i="15"/>
  <c r="DE135" i="15"/>
  <c r="DF135" i="15"/>
  <c r="DG135" i="15"/>
  <c r="DH135" i="15"/>
  <c r="DI135" i="15"/>
  <c r="DJ135" i="15"/>
  <c r="DK135" i="15"/>
  <c r="BN135" i="15"/>
  <c r="P135" i="15"/>
  <c r="Q134" i="15"/>
  <c r="R134" i="15"/>
  <c r="S134" i="15"/>
  <c r="T134" i="15"/>
  <c r="U134" i="15"/>
  <c r="V134" i="15"/>
  <c r="W134" i="15"/>
  <c r="X134" i="15"/>
  <c r="Y134" i="15"/>
  <c r="Z134" i="15"/>
  <c r="AA134" i="15"/>
  <c r="AB134" i="15"/>
  <c r="AC134" i="15"/>
  <c r="AD134" i="15"/>
  <c r="AE134" i="15"/>
  <c r="AF134" i="15"/>
  <c r="AG134" i="15"/>
  <c r="AH134" i="15"/>
  <c r="AI134" i="15"/>
  <c r="AJ134" i="15"/>
  <c r="AK134" i="15"/>
  <c r="AL134" i="15"/>
  <c r="AM134" i="15"/>
  <c r="AN134" i="15"/>
  <c r="AO134" i="15"/>
  <c r="AP134" i="15"/>
  <c r="AQ134" i="15"/>
  <c r="AR134" i="15"/>
  <c r="AS134" i="15"/>
  <c r="AT134" i="15"/>
  <c r="AU134" i="15"/>
  <c r="AV134" i="15"/>
  <c r="AW134" i="15"/>
  <c r="AX134" i="15"/>
  <c r="AY134" i="15"/>
  <c r="AZ134" i="15"/>
  <c r="BA134" i="15"/>
  <c r="BB134" i="15"/>
  <c r="BC134" i="15"/>
  <c r="BD134" i="15"/>
  <c r="BE134" i="15"/>
  <c r="BF134" i="15"/>
  <c r="BG134" i="15"/>
  <c r="BH134" i="15"/>
  <c r="BI134" i="15"/>
  <c r="BJ134" i="15"/>
  <c r="BK134" i="15"/>
  <c r="BL134" i="15"/>
  <c r="BM134" i="15"/>
  <c r="BO134" i="15"/>
  <c r="BP134" i="15"/>
  <c r="BQ134" i="15"/>
  <c r="BR134" i="15"/>
  <c r="BS134" i="15"/>
  <c r="BT134" i="15"/>
  <c r="BU134" i="15"/>
  <c r="BV134" i="15"/>
  <c r="BW134" i="15"/>
  <c r="BX134" i="15"/>
  <c r="BY134" i="15"/>
  <c r="BZ134" i="15"/>
  <c r="CA134" i="15"/>
  <c r="CB134" i="15"/>
  <c r="CC134" i="15"/>
  <c r="CD134" i="15"/>
  <c r="CE134" i="15"/>
  <c r="CF134" i="15"/>
  <c r="CG134" i="15"/>
  <c r="CH134" i="15"/>
  <c r="CI134" i="15"/>
  <c r="CJ134" i="15"/>
  <c r="CK134" i="15"/>
  <c r="CL134" i="15"/>
  <c r="CM134" i="15"/>
  <c r="CN134" i="15"/>
  <c r="CO134" i="15"/>
  <c r="CP134" i="15"/>
  <c r="CQ134" i="15"/>
  <c r="CR134" i="15"/>
  <c r="CS134" i="15"/>
  <c r="CT134" i="15"/>
  <c r="CU134" i="15"/>
  <c r="CV134" i="15"/>
  <c r="CW134" i="15"/>
  <c r="CX134" i="15"/>
  <c r="CY134" i="15"/>
  <c r="CZ134" i="15"/>
  <c r="DA134" i="15"/>
  <c r="DB134" i="15"/>
  <c r="DC134" i="15"/>
  <c r="DD134" i="15"/>
  <c r="DE134" i="15"/>
  <c r="DF134" i="15"/>
  <c r="DG134" i="15"/>
  <c r="DH134" i="15"/>
  <c r="DI134" i="15"/>
  <c r="DJ134" i="15"/>
  <c r="DK134" i="15"/>
  <c r="BN134" i="15"/>
  <c r="P134" i="15"/>
  <c r="Q133" i="15"/>
  <c r="R133" i="15"/>
  <c r="S133" i="15"/>
  <c r="T133" i="15"/>
  <c r="U133" i="15"/>
  <c r="V133" i="15"/>
  <c r="W133" i="15"/>
  <c r="X133" i="15"/>
  <c r="Y133" i="15"/>
  <c r="Z133" i="15"/>
  <c r="AA133" i="15"/>
  <c r="AB133" i="15"/>
  <c r="AC133" i="15"/>
  <c r="AD133" i="15"/>
  <c r="AE133" i="15"/>
  <c r="AF133" i="15"/>
  <c r="AG133" i="15"/>
  <c r="AH133" i="15"/>
  <c r="AI133" i="15"/>
  <c r="AJ133" i="15"/>
  <c r="AK133" i="15"/>
  <c r="AL133" i="15"/>
  <c r="AM133" i="15"/>
  <c r="AN133" i="15"/>
  <c r="AO133" i="15"/>
  <c r="AP133" i="15"/>
  <c r="AQ133" i="15"/>
  <c r="AR133" i="15"/>
  <c r="AS133" i="15"/>
  <c r="AT133" i="15"/>
  <c r="AU133" i="15"/>
  <c r="AV133" i="15"/>
  <c r="AW133" i="15"/>
  <c r="AX133" i="15"/>
  <c r="AY133" i="15"/>
  <c r="AZ133" i="15"/>
  <c r="BA133" i="15"/>
  <c r="BB133" i="15"/>
  <c r="BC133" i="15"/>
  <c r="BD133" i="15"/>
  <c r="BE133" i="15"/>
  <c r="BF133" i="15"/>
  <c r="BG133" i="15"/>
  <c r="BH133" i="15"/>
  <c r="BI133" i="15"/>
  <c r="BJ133" i="15"/>
  <c r="BK133" i="15"/>
  <c r="BL133" i="15"/>
  <c r="BM133" i="15"/>
  <c r="BO133" i="15"/>
  <c r="BP133" i="15"/>
  <c r="BQ133" i="15"/>
  <c r="BR133" i="15"/>
  <c r="BS133" i="15"/>
  <c r="BT133" i="15"/>
  <c r="BU133" i="15"/>
  <c r="BV133" i="15"/>
  <c r="BW133" i="15"/>
  <c r="BX133" i="15"/>
  <c r="BY133" i="15"/>
  <c r="BZ133" i="15"/>
  <c r="CA133" i="15"/>
  <c r="CB133" i="15"/>
  <c r="CC133" i="15"/>
  <c r="CD133" i="15"/>
  <c r="CE133" i="15"/>
  <c r="CF133" i="15"/>
  <c r="CG133" i="15"/>
  <c r="CH133" i="15"/>
  <c r="CI133" i="15"/>
  <c r="CJ133" i="15"/>
  <c r="CK133" i="15"/>
  <c r="CL133" i="15"/>
  <c r="CM133" i="15"/>
  <c r="CN133" i="15"/>
  <c r="CO133" i="15"/>
  <c r="CP133" i="15"/>
  <c r="CQ133" i="15"/>
  <c r="CR133" i="15"/>
  <c r="CS133" i="15"/>
  <c r="CT133" i="15"/>
  <c r="CU133" i="15"/>
  <c r="CV133" i="15"/>
  <c r="CW133" i="15"/>
  <c r="CX133" i="15"/>
  <c r="CY133" i="15"/>
  <c r="CZ133" i="15"/>
  <c r="DA133" i="15"/>
  <c r="DB133" i="15"/>
  <c r="DC133" i="15"/>
  <c r="DD133" i="15"/>
  <c r="DE133" i="15"/>
  <c r="DF133" i="15"/>
  <c r="DG133" i="15"/>
  <c r="DH133" i="15"/>
  <c r="DI133" i="15"/>
  <c r="DJ133" i="15"/>
  <c r="DK133" i="15"/>
  <c r="BN133" i="15"/>
  <c r="P133" i="15"/>
  <c r="Q132" i="15"/>
  <c r="R132" i="15"/>
  <c r="S132" i="15"/>
  <c r="T132" i="15"/>
  <c r="U132" i="15"/>
  <c r="V132" i="15"/>
  <c r="W132" i="15"/>
  <c r="X132" i="15"/>
  <c r="Y132" i="15"/>
  <c r="Z132" i="15"/>
  <c r="AA132" i="15"/>
  <c r="AB132" i="15"/>
  <c r="AC132" i="15"/>
  <c r="AD132" i="15"/>
  <c r="AE132" i="15"/>
  <c r="AF132" i="15"/>
  <c r="AG132" i="15"/>
  <c r="AH132" i="15"/>
  <c r="AI132" i="15"/>
  <c r="AJ132" i="15"/>
  <c r="AK132" i="15"/>
  <c r="AL132" i="15"/>
  <c r="AM132" i="15"/>
  <c r="AN132" i="15"/>
  <c r="AO132" i="15"/>
  <c r="AP132" i="15"/>
  <c r="AQ132" i="15"/>
  <c r="AR132" i="15"/>
  <c r="AS132" i="15"/>
  <c r="AT132" i="15"/>
  <c r="AU132" i="15"/>
  <c r="AV132" i="15"/>
  <c r="AW132" i="15"/>
  <c r="AX132" i="15"/>
  <c r="AY132" i="15"/>
  <c r="AZ132" i="15"/>
  <c r="BA132" i="15"/>
  <c r="BB132" i="15"/>
  <c r="BC132" i="15"/>
  <c r="BD132" i="15"/>
  <c r="BE132" i="15"/>
  <c r="BF132" i="15"/>
  <c r="BG132" i="15"/>
  <c r="BH132" i="15"/>
  <c r="BI132" i="15"/>
  <c r="BJ132" i="15"/>
  <c r="BK132" i="15"/>
  <c r="BL132" i="15"/>
  <c r="BM132" i="15"/>
  <c r="BO132" i="15"/>
  <c r="BP132" i="15"/>
  <c r="BQ132" i="15"/>
  <c r="BR132" i="15"/>
  <c r="BS132" i="15"/>
  <c r="BT132" i="15"/>
  <c r="BU132" i="15"/>
  <c r="BV132" i="15"/>
  <c r="BW132" i="15"/>
  <c r="BX132" i="15"/>
  <c r="BY132" i="15"/>
  <c r="BZ132" i="15"/>
  <c r="CA132" i="15"/>
  <c r="CB132" i="15"/>
  <c r="CC132" i="15"/>
  <c r="CD132" i="15"/>
  <c r="CE132" i="15"/>
  <c r="CF132" i="15"/>
  <c r="CG132" i="15"/>
  <c r="CH132" i="15"/>
  <c r="CI132" i="15"/>
  <c r="CJ132" i="15"/>
  <c r="CK132" i="15"/>
  <c r="CL132" i="15"/>
  <c r="CM132" i="15"/>
  <c r="CN132" i="15"/>
  <c r="CO132" i="15"/>
  <c r="CP132" i="15"/>
  <c r="CQ132" i="15"/>
  <c r="CR132" i="15"/>
  <c r="CS132" i="15"/>
  <c r="CT132" i="15"/>
  <c r="CU132" i="15"/>
  <c r="CV132" i="15"/>
  <c r="CW132" i="15"/>
  <c r="CX132" i="15"/>
  <c r="CY132" i="15"/>
  <c r="CZ132" i="15"/>
  <c r="DA132" i="15"/>
  <c r="DB132" i="15"/>
  <c r="DC132" i="15"/>
  <c r="DD132" i="15"/>
  <c r="DE132" i="15"/>
  <c r="DF132" i="15"/>
  <c r="DG132" i="15"/>
  <c r="DH132" i="15"/>
  <c r="DI132" i="15"/>
  <c r="DJ132" i="15"/>
  <c r="DK132" i="15"/>
  <c r="BN132" i="15"/>
  <c r="P132" i="15"/>
  <c r="Q131" i="15"/>
  <c r="R131" i="15"/>
  <c r="S131" i="15"/>
  <c r="T131" i="15"/>
  <c r="U131" i="15"/>
  <c r="V131" i="15"/>
  <c r="W131" i="15"/>
  <c r="X131" i="15"/>
  <c r="Y131" i="15"/>
  <c r="Z131" i="15"/>
  <c r="AA131" i="15"/>
  <c r="AB131" i="15"/>
  <c r="AC131" i="15"/>
  <c r="AD131" i="15"/>
  <c r="AE131" i="15"/>
  <c r="AF131" i="15"/>
  <c r="AG131" i="15"/>
  <c r="AH131" i="15"/>
  <c r="AI131" i="15"/>
  <c r="AJ131" i="15"/>
  <c r="AK131" i="15"/>
  <c r="AL131" i="15"/>
  <c r="AM131" i="15"/>
  <c r="AN131" i="15"/>
  <c r="AO131" i="15"/>
  <c r="AP131" i="15"/>
  <c r="AQ131" i="15"/>
  <c r="AR131" i="15"/>
  <c r="AS131" i="15"/>
  <c r="AT131" i="15"/>
  <c r="AU131" i="15"/>
  <c r="AV131" i="15"/>
  <c r="AW131" i="15"/>
  <c r="AX131" i="15"/>
  <c r="AY131" i="15"/>
  <c r="AZ131" i="15"/>
  <c r="BA131" i="15"/>
  <c r="BB131" i="15"/>
  <c r="BC131" i="15"/>
  <c r="BD131" i="15"/>
  <c r="BE131" i="15"/>
  <c r="BF131" i="15"/>
  <c r="BG131" i="15"/>
  <c r="BH131" i="15"/>
  <c r="BI131" i="15"/>
  <c r="BJ131" i="15"/>
  <c r="BK131" i="15"/>
  <c r="BL131" i="15"/>
  <c r="BM131" i="15"/>
  <c r="BO131" i="15"/>
  <c r="BP131" i="15"/>
  <c r="BQ131" i="15"/>
  <c r="BR131" i="15"/>
  <c r="BS131" i="15"/>
  <c r="BT131" i="15"/>
  <c r="BU131" i="15"/>
  <c r="BV131" i="15"/>
  <c r="BW131" i="15"/>
  <c r="BX131" i="15"/>
  <c r="BY131" i="15"/>
  <c r="BZ131" i="15"/>
  <c r="CA131" i="15"/>
  <c r="CB131" i="15"/>
  <c r="CC131" i="15"/>
  <c r="CD131" i="15"/>
  <c r="CE131" i="15"/>
  <c r="CF131" i="15"/>
  <c r="CG131" i="15"/>
  <c r="CH131" i="15"/>
  <c r="CI131" i="15"/>
  <c r="CJ131" i="15"/>
  <c r="CK131" i="15"/>
  <c r="CL131" i="15"/>
  <c r="CM131" i="15"/>
  <c r="CN131" i="15"/>
  <c r="CO131" i="15"/>
  <c r="CP131" i="15"/>
  <c r="CQ131" i="15"/>
  <c r="CR131" i="15"/>
  <c r="CS131" i="15"/>
  <c r="CT131" i="15"/>
  <c r="CU131" i="15"/>
  <c r="CV131" i="15"/>
  <c r="CW131" i="15"/>
  <c r="CX131" i="15"/>
  <c r="CY131" i="15"/>
  <c r="CZ131" i="15"/>
  <c r="DA131" i="15"/>
  <c r="DB131" i="15"/>
  <c r="DC131" i="15"/>
  <c r="DD131" i="15"/>
  <c r="DE131" i="15"/>
  <c r="DF131" i="15"/>
  <c r="DG131" i="15"/>
  <c r="DH131" i="15"/>
  <c r="DI131" i="15"/>
  <c r="DJ131" i="15"/>
  <c r="DK131" i="15"/>
  <c r="BN131" i="15"/>
  <c r="P131" i="15"/>
  <c r="Q130" i="15"/>
  <c r="R130" i="15"/>
  <c r="S130" i="15"/>
  <c r="T130" i="15"/>
  <c r="U130" i="15"/>
  <c r="V130" i="15"/>
  <c r="W130" i="15"/>
  <c r="X130" i="15"/>
  <c r="Y130" i="15"/>
  <c r="Z130" i="15"/>
  <c r="AA130" i="15"/>
  <c r="AB130" i="15"/>
  <c r="AC130" i="15"/>
  <c r="AD130" i="15"/>
  <c r="AE130" i="15"/>
  <c r="AF130" i="15"/>
  <c r="AG130" i="15"/>
  <c r="AH130" i="15"/>
  <c r="AI130" i="15"/>
  <c r="AJ130" i="15"/>
  <c r="AK130" i="15"/>
  <c r="AL130" i="15"/>
  <c r="AM130" i="15"/>
  <c r="AN130" i="15"/>
  <c r="AO130" i="15"/>
  <c r="AP130" i="15"/>
  <c r="AQ130" i="15"/>
  <c r="AR130" i="15"/>
  <c r="AS130" i="15"/>
  <c r="AT130" i="15"/>
  <c r="AU130" i="15"/>
  <c r="AV130" i="15"/>
  <c r="AW130" i="15"/>
  <c r="AX130" i="15"/>
  <c r="AY130" i="15"/>
  <c r="AZ130" i="15"/>
  <c r="BA130" i="15"/>
  <c r="BB130" i="15"/>
  <c r="BC130" i="15"/>
  <c r="BD130" i="15"/>
  <c r="BE130" i="15"/>
  <c r="BF130" i="15"/>
  <c r="BG130" i="15"/>
  <c r="BH130" i="15"/>
  <c r="BI130" i="15"/>
  <c r="BJ130" i="15"/>
  <c r="BK130" i="15"/>
  <c r="BL130" i="15"/>
  <c r="BM130" i="15"/>
  <c r="BO130" i="15"/>
  <c r="BP130" i="15"/>
  <c r="BQ130" i="15"/>
  <c r="BR130" i="15"/>
  <c r="BS130" i="15"/>
  <c r="BT130" i="15"/>
  <c r="BU130" i="15"/>
  <c r="BV130" i="15"/>
  <c r="BW130" i="15"/>
  <c r="BX130" i="15"/>
  <c r="BY130" i="15"/>
  <c r="BZ130" i="15"/>
  <c r="CA130" i="15"/>
  <c r="CB130" i="15"/>
  <c r="CC130" i="15"/>
  <c r="CD130" i="15"/>
  <c r="CE130" i="15"/>
  <c r="CF130" i="15"/>
  <c r="CG130" i="15"/>
  <c r="CH130" i="15"/>
  <c r="CI130" i="15"/>
  <c r="CJ130" i="15"/>
  <c r="CK130" i="15"/>
  <c r="CL130" i="15"/>
  <c r="CM130" i="15"/>
  <c r="CN130" i="15"/>
  <c r="CO130" i="15"/>
  <c r="CP130" i="15"/>
  <c r="CQ130" i="15"/>
  <c r="CR130" i="15"/>
  <c r="CS130" i="15"/>
  <c r="CT130" i="15"/>
  <c r="CU130" i="15"/>
  <c r="CV130" i="15"/>
  <c r="CW130" i="15"/>
  <c r="CX130" i="15"/>
  <c r="CY130" i="15"/>
  <c r="CZ130" i="15"/>
  <c r="DA130" i="15"/>
  <c r="DB130" i="15"/>
  <c r="DC130" i="15"/>
  <c r="DD130" i="15"/>
  <c r="DE130" i="15"/>
  <c r="DF130" i="15"/>
  <c r="DG130" i="15"/>
  <c r="DH130" i="15"/>
  <c r="DI130" i="15"/>
  <c r="DJ130" i="15"/>
  <c r="DK130" i="15"/>
  <c r="BN130" i="15"/>
  <c r="P130" i="15"/>
  <c r="Q129" i="15"/>
  <c r="R129" i="15"/>
  <c r="S129" i="15"/>
  <c r="T129" i="15"/>
  <c r="U129" i="15"/>
  <c r="V129" i="15"/>
  <c r="W129" i="15"/>
  <c r="X129" i="15"/>
  <c r="Y129" i="15"/>
  <c r="Z129" i="15"/>
  <c r="AA129" i="15"/>
  <c r="AB129" i="15"/>
  <c r="AC129" i="15"/>
  <c r="AD129" i="15"/>
  <c r="AE129" i="15"/>
  <c r="AF129" i="15"/>
  <c r="AG129" i="15"/>
  <c r="AH129" i="15"/>
  <c r="AI129" i="15"/>
  <c r="AJ129" i="15"/>
  <c r="AK129" i="15"/>
  <c r="AL129" i="15"/>
  <c r="AM129" i="15"/>
  <c r="AN129" i="15"/>
  <c r="AO129" i="15"/>
  <c r="AP129" i="15"/>
  <c r="AQ129" i="15"/>
  <c r="AR129" i="15"/>
  <c r="AS129" i="15"/>
  <c r="AT129" i="15"/>
  <c r="AU129" i="15"/>
  <c r="AV129" i="15"/>
  <c r="AW129" i="15"/>
  <c r="AX129" i="15"/>
  <c r="AY129" i="15"/>
  <c r="AZ129" i="15"/>
  <c r="BA129" i="15"/>
  <c r="BB129" i="15"/>
  <c r="BC129" i="15"/>
  <c r="BD129" i="15"/>
  <c r="BE129" i="15"/>
  <c r="BF129" i="15"/>
  <c r="BG129" i="15"/>
  <c r="BH129" i="15"/>
  <c r="BI129" i="15"/>
  <c r="BJ129" i="15"/>
  <c r="BK129" i="15"/>
  <c r="BL129" i="15"/>
  <c r="BM129" i="15"/>
  <c r="BO129" i="15"/>
  <c r="BP129" i="15"/>
  <c r="BQ129" i="15"/>
  <c r="BR129" i="15"/>
  <c r="BS129" i="15"/>
  <c r="BT129" i="15"/>
  <c r="BU129" i="15"/>
  <c r="BV129" i="15"/>
  <c r="BW129" i="15"/>
  <c r="BX129" i="15"/>
  <c r="BY129" i="15"/>
  <c r="BZ129" i="15"/>
  <c r="CA129" i="15"/>
  <c r="CB129" i="15"/>
  <c r="CC129" i="15"/>
  <c r="CD129" i="15"/>
  <c r="CE129" i="15"/>
  <c r="CF129" i="15"/>
  <c r="CG129" i="15"/>
  <c r="CH129" i="15"/>
  <c r="CI129" i="15"/>
  <c r="CJ129" i="15"/>
  <c r="CK129" i="15"/>
  <c r="CL129" i="15"/>
  <c r="CM129" i="15"/>
  <c r="CN129" i="15"/>
  <c r="CO129" i="15"/>
  <c r="CP129" i="15"/>
  <c r="CQ129" i="15"/>
  <c r="CR129" i="15"/>
  <c r="CS129" i="15"/>
  <c r="CT129" i="15"/>
  <c r="CU129" i="15"/>
  <c r="CV129" i="15"/>
  <c r="CW129" i="15"/>
  <c r="CX129" i="15"/>
  <c r="CY129" i="15"/>
  <c r="CZ129" i="15"/>
  <c r="DA129" i="15"/>
  <c r="DB129" i="15"/>
  <c r="DC129" i="15"/>
  <c r="DD129" i="15"/>
  <c r="DE129" i="15"/>
  <c r="DF129" i="15"/>
  <c r="DG129" i="15"/>
  <c r="DH129" i="15"/>
  <c r="DI129" i="15"/>
  <c r="DJ129" i="15"/>
  <c r="DK129" i="15"/>
  <c r="BN129" i="15"/>
  <c r="P129" i="15"/>
  <c r="Q128" i="15"/>
  <c r="R128" i="15"/>
  <c r="S128" i="15"/>
  <c r="T128" i="15"/>
  <c r="U128" i="15"/>
  <c r="V128" i="15"/>
  <c r="W128" i="15"/>
  <c r="X128" i="15"/>
  <c r="Y128" i="15"/>
  <c r="Z128" i="15"/>
  <c r="AA128" i="15"/>
  <c r="AB128" i="15"/>
  <c r="AC128" i="15"/>
  <c r="AD128" i="15"/>
  <c r="AE128" i="15"/>
  <c r="AF128" i="15"/>
  <c r="AG128" i="15"/>
  <c r="AH128" i="15"/>
  <c r="AI128" i="15"/>
  <c r="AJ128" i="15"/>
  <c r="AK128" i="15"/>
  <c r="AL128" i="15"/>
  <c r="AM128" i="15"/>
  <c r="AN128" i="15"/>
  <c r="AO128" i="15"/>
  <c r="AP128" i="15"/>
  <c r="AQ128" i="15"/>
  <c r="AR128" i="15"/>
  <c r="AS128" i="15"/>
  <c r="AT128" i="15"/>
  <c r="AU128" i="15"/>
  <c r="AV128" i="15"/>
  <c r="AW128" i="15"/>
  <c r="AX128" i="15"/>
  <c r="AY128" i="15"/>
  <c r="AZ128" i="15"/>
  <c r="BA128" i="15"/>
  <c r="BB128" i="15"/>
  <c r="BC128" i="15"/>
  <c r="BD128" i="15"/>
  <c r="BE128" i="15"/>
  <c r="BF128" i="15"/>
  <c r="BG128" i="15"/>
  <c r="BH128" i="15"/>
  <c r="BI128" i="15"/>
  <c r="BJ128" i="15"/>
  <c r="BK128" i="15"/>
  <c r="BL128" i="15"/>
  <c r="BM128" i="15"/>
  <c r="BO128" i="15"/>
  <c r="BP128" i="15"/>
  <c r="BQ128" i="15"/>
  <c r="BR128" i="15"/>
  <c r="BS128" i="15"/>
  <c r="BT128" i="15"/>
  <c r="BU128" i="15"/>
  <c r="BV128" i="15"/>
  <c r="BW128" i="15"/>
  <c r="BX128" i="15"/>
  <c r="BY128" i="15"/>
  <c r="BZ128" i="15"/>
  <c r="CA128" i="15"/>
  <c r="CB128" i="15"/>
  <c r="CC128" i="15"/>
  <c r="CD128" i="15"/>
  <c r="CE128" i="15"/>
  <c r="CF128" i="15"/>
  <c r="CG128" i="15"/>
  <c r="CH128" i="15"/>
  <c r="CI128" i="15"/>
  <c r="CJ128" i="15"/>
  <c r="CK128" i="15"/>
  <c r="CL128" i="15"/>
  <c r="CM128" i="15"/>
  <c r="CN128" i="15"/>
  <c r="CO128" i="15"/>
  <c r="CP128" i="15"/>
  <c r="CQ128" i="15"/>
  <c r="CR128" i="15"/>
  <c r="CS128" i="15"/>
  <c r="CT128" i="15"/>
  <c r="CU128" i="15"/>
  <c r="CV128" i="15"/>
  <c r="CW128" i="15"/>
  <c r="CX128" i="15"/>
  <c r="CY128" i="15"/>
  <c r="CZ128" i="15"/>
  <c r="DA128" i="15"/>
  <c r="DB128" i="15"/>
  <c r="DC128" i="15"/>
  <c r="DD128" i="15"/>
  <c r="DE128" i="15"/>
  <c r="DF128" i="15"/>
  <c r="DG128" i="15"/>
  <c r="DH128" i="15"/>
  <c r="DI128" i="15"/>
  <c r="DJ128" i="15"/>
  <c r="DK128" i="15"/>
  <c r="BN128" i="15"/>
  <c r="P128" i="15"/>
  <c r="Q127" i="15"/>
  <c r="R127" i="15"/>
  <c r="S127" i="15"/>
  <c r="T127" i="15"/>
  <c r="U127" i="15"/>
  <c r="V127" i="15"/>
  <c r="W127" i="15"/>
  <c r="X127" i="15"/>
  <c r="Y127" i="15"/>
  <c r="Z127" i="15"/>
  <c r="AA127" i="15"/>
  <c r="AB127" i="15"/>
  <c r="AC127" i="15"/>
  <c r="AD127" i="15"/>
  <c r="AE127" i="15"/>
  <c r="AF127" i="15"/>
  <c r="AG127" i="15"/>
  <c r="AH127" i="15"/>
  <c r="AI127" i="15"/>
  <c r="AJ127" i="15"/>
  <c r="AK127" i="15"/>
  <c r="AL127" i="15"/>
  <c r="AM127" i="15"/>
  <c r="AN127" i="15"/>
  <c r="AO127" i="15"/>
  <c r="AP127" i="15"/>
  <c r="AQ127" i="15"/>
  <c r="AR127" i="15"/>
  <c r="AS127" i="15"/>
  <c r="AT127" i="15"/>
  <c r="AU127" i="15"/>
  <c r="AV127" i="15"/>
  <c r="AW127" i="15"/>
  <c r="AX127" i="15"/>
  <c r="AY127" i="15"/>
  <c r="AZ127" i="15"/>
  <c r="BA127" i="15"/>
  <c r="BB127" i="15"/>
  <c r="BC127" i="15"/>
  <c r="BD127" i="15"/>
  <c r="BE127" i="15"/>
  <c r="BF127" i="15"/>
  <c r="BG127" i="15"/>
  <c r="BH127" i="15"/>
  <c r="BI127" i="15"/>
  <c r="BJ127" i="15"/>
  <c r="BK127" i="15"/>
  <c r="BL127" i="15"/>
  <c r="BM127" i="15"/>
  <c r="BO127" i="15"/>
  <c r="BP127" i="15"/>
  <c r="BQ127" i="15"/>
  <c r="BR127" i="15"/>
  <c r="BS127" i="15"/>
  <c r="BT127" i="15"/>
  <c r="BU127" i="15"/>
  <c r="BV127" i="15"/>
  <c r="BW127" i="15"/>
  <c r="BX127" i="15"/>
  <c r="BY127" i="15"/>
  <c r="BZ127" i="15"/>
  <c r="CA127" i="15"/>
  <c r="CB127" i="15"/>
  <c r="CC127" i="15"/>
  <c r="CD127" i="15"/>
  <c r="CE127" i="15"/>
  <c r="CF127" i="15"/>
  <c r="CG127" i="15"/>
  <c r="CH127" i="15"/>
  <c r="CI127" i="15"/>
  <c r="CJ127" i="15"/>
  <c r="CK127" i="15"/>
  <c r="CL127" i="15"/>
  <c r="CM127" i="15"/>
  <c r="CN127" i="15"/>
  <c r="CO127" i="15"/>
  <c r="CP127" i="15"/>
  <c r="CQ127" i="15"/>
  <c r="CR127" i="15"/>
  <c r="CS127" i="15"/>
  <c r="CT127" i="15"/>
  <c r="CU127" i="15"/>
  <c r="CV127" i="15"/>
  <c r="CW127" i="15"/>
  <c r="CX127" i="15"/>
  <c r="CY127" i="15"/>
  <c r="CZ127" i="15"/>
  <c r="DA127" i="15"/>
  <c r="DB127" i="15"/>
  <c r="DC127" i="15"/>
  <c r="DD127" i="15"/>
  <c r="DE127" i="15"/>
  <c r="DF127" i="15"/>
  <c r="DG127" i="15"/>
  <c r="DH127" i="15"/>
  <c r="DI127" i="15"/>
  <c r="DJ127" i="15"/>
  <c r="DK127" i="15"/>
  <c r="BN127" i="15"/>
  <c r="P127" i="15"/>
  <c r="Q126" i="15"/>
  <c r="R126" i="15"/>
  <c r="S126" i="15"/>
  <c r="T126" i="15"/>
  <c r="U126" i="15"/>
  <c r="V126" i="15"/>
  <c r="W126" i="15"/>
  <c r="X126" i="15"/>
  <c r="Y126" i="15"/>
  <c r="Z126" i="15"/>
  <c r="AA126" i="15"/>
  <c r="AB126" i="15"/>
  <c r="AC126" i="15"/>
  <c r="AD126" i="15"/>
  <c r="AE126" i="15"/>
  <c r="AF126" i="15"/>
  <c r="AG126" i="15"/>
  <c r="AH126" i="15"/>
  <c r="AI126" i="15"/>
  <c r="AJ126" i="15"/>
  <c r="AK126" i="15"/>
  <c r="AL126" i="15"/>
  <c r="AM126" i="15"/>
  <c r="AN126" i="15"/>
  <c r="AO126" i="15"/>
  <c r="AP126" i="15"/>
  <c r="AQ126" i="15"/>
  <c r="AR126" i="15"/>
  <c r="AS126" i="15"/>
  <c r="AT126" i="15"/>
  <c r="AU126" i="15"/>
  <c r="AV126" i="15"/>
  <c r="AW126" i="15"/>
  <c r="AX126" i="15"/>
  <c r="AY126" i="15"/>
  <c r="AZ126" i="15"/>
  <c r="BA126" i="15"/>
  <c r="BB126" i="15"/>
  <c r="BC126" i="15"/>
  <c r="BD126" i="15"/>
  <c r="BE126" i="15"/>
  <c r="BF126" i="15"/>
  <c r="BG126" i="15"/>
  <c r="BH126" i="15"/>
  <c r="BI126" i="15"/>
  <c r="BJ126" i="15"/>
  <c r="BK126" i="15"/>
  <c r="BL126" i="15"/>
  <c r="BM126" i="15"/>
  <c r="BO126" i="15"/>
  <c r="BP126" i="15"/>
  <c r="BQ126" i="15"/>
  <c r="BR126" i="15"/>
  <c r="BS126" i="15"/>
  <c r="BT126" i="15"/>
  <c r="BU126" i="15"/>
  <c r="BV126" i="15"/>
  <c r="BW126" i="15"/>
  <c r="BX126" i="15"/>
  <c r="BY126" i="15"/>
  <c r="BZ126" i="15"/>
  <c r="CA126" i="15"/>
  <c r="CB126" i="15"/>
  <c r="CC126" i="15"/>
  <c r="CD126" i="15"/>
  <c r="CE126" i="15"/>
  <c r="CF126" i="15"/>
  <c r="CG126" i="15"/>
  <c r="CH126" i="15"/>
  <c r="CI126" i="15"/>
  <c r="CJ126" i="15"/>
  <c r="CK126" i="15"/>
  <c r="CL126" i="15"/>
  <c r="CM126" i="15"/>
  <c r="CN126" i="15"/>
  <c r="CO126" i="15"/>
  <c r="CP126" i="15"/>
  <c r="CQ126" i="15"/>
  <c r="CR126" i="15"/>
  <c r="CS126" i="15"/>
  <c r="CT126" i="15"/>
  <c r="CU126" i="15"/>
  <c r="CV126" i="15"/>
  <c r="CW126" i="15"/>
  <c r="CX126" i="15"/>
  <c r="CY126" i="15"/>
  <c r="CZ126" i="15"/>
  <c r="DA126" i="15"/>
  <c r="DB126" i="15"/>
  <c r="DC126" i="15"/>
  <c r="DD126" i="15"/>
  <c r="DE126" i="15"/>
  <c r="DF126" i="15"/>
  <c r="DG126" i="15"/>
  <c r="DH126" i="15"/>
  <c r="DI126" i="15"/>
  <c r="DJ126" i="15"/>
  <c r="DK126" i="15"/>
  <c r="BN126" i="15"/>
  <c r="P126" i="15"/>
  <c r="Q125" i="15"/>
  <c r="R125" i="15"/>
  <c r="S125" i="15"/>
  <c r="T125" i="15"/>
  <c r="U125" i="15"/>
  <c r="V125" i="15"/>
  <c r="W125" i="15"/>
  <c r="X125" i="15"/>
  <c r="Y125" i="15"/>
  <c r="Z125" i="15"/>
  <c r="AA125" i="15"/>
  <c r="AB125" i="15"/>
  <c r="AC125" i="15"/>
  <c r="AD125" i="15"/>
  <c r="AE125" i="15"/>
  <c r="AF125" i="15"/>
  <c r="AG125" i="15"/>
  <c r="AH125" i="15"/>
  <c r="AI125" i="15"/>
  <c r="AJ125" i="15"/>
  <c r="AK125" i="15"/>
  <c r="AL125" i="15"/>
  <c r="AM125" i="15"/>
  <c r="AN125" i="15"/>
  <c r="AO125" i="15"/>
  <c r="AP125" i="15"/>
  <c r="AQ125" i="15"/>
  <c r="AR125" i="15"/>
  <c r="AS125" i="15"/>
  <c r="AT125" i="15"/>
  <c r="AU125" i="15"/>
  <c r="AV125" i="15"/>
  <c r="AW125" i="15"/>
  <c r="AX125" i="15"/>
  <c r="AY125" i="15"/>
  <c r="AZ125" i="15"/>
  <c r="BA125" i="15"/>
  <c r="BB125" i="15"/>
  <c r="BC125" i="15"/>
  <c r="BD125" i="15"/>
  <c r="BE125" i="15"/>
  <c r="BF125" i="15"/>
  <c r="BG125" i="15"/>
  <c r="BH125" i="15"/>
  <c r="BI125" i="15"/>
  <c r="BJ125" i="15"/>
  <c r="BK125" i="15"/>
  <c r="BL125" i="15"/>
  <c r="BM125" i="15"/>
  <c r="BO125" i="15"/>
  <c r="BP125" i="15"/>
  <c r="BQ125" i="15"/>
  <c r="BR125" i="15"/>
  <c r="BS125" i="15"/>
  <c r="BT125" i="15"/>
  <c r="BU125" i="15"/>
  <c r="BV125" i="15"/>
  <c r="BW125" i="15"/>
  <c r="BX125" i="15"/>
  <c r="BY125" i="15"/>
  <c r="BZ125" i="15"/>
  <c r="CA125" i="15"/>
  <c r="CB125" i="15"/>
  <c r="CC125" i="15"/>
  <c r="CD125" i="15"/>
  <c r="CE125" i="15"/>
  <c r="CF125" i="15"/>
  <c r="CG125" i="15"/>
  <c r="CH125" i="15"/>
  <c r="CI125" i="15"/>
  <c r="CJ125" i="15"/>
  <c r="CK125" i="15"/>
  <c r="CL125" i="15"/>
  <c r="CM125" i="15"/>
  <c r="CN125" i="15"/>
  <c r="CO125" i="15"/>
  <c r="CP125" i="15"/>
  <c r="CQ125" i="15"/>
  <c r="CR125" i="15"/>
  <c r="CS125" i="15"/>
  <c r="CT125" i="15"/>
  <c r="CU125" i="15"/>
  <c r="CV125" i="15"/>
  <c r="CW125" i="15"/>
  <c r="CX125" i="15"/>
  <c r="CY125" i="15"/>
  <c r="CZ125" i="15"/>
  <c r="DA125" i="15"/>
  <c r="DB125" i="15"/>
  <c r="DC125" i="15"/>
  <c r="DD125" i="15"/>
  <c r="DE125" i="15"/>
  <c r="DF125" i="15"/>
  <c r="DG125" i="15"/>
  <c r="DH125" i="15"/>
  <c r="DI125" i="15"/>
  <c r="DJ125" i="15"/>
  <c r="DK125" i="15"/>
  <c r="BN125" i="15"/>
  <c r="P125" i="15"/>
  <c r="Q124" i="15"/>
  <c r="R124" i="15"/>
  <c r="S124" i="15"/>
  <c r="T124" i="15"/>
  <c r="U124" i="15"/>
  <c r="V124" i="15"/>
  <c r="W124" i="15"/>
  <c r="X124" i="15"/>
  <c r="Y124" i="15"/>
  <c r="Z124" i="15"/>
  <c r="AA124" i="15"/>
  <c r="AB124" i="15"/>
  <c r="AC124" i="15"/>
  <c r="AD124" i="15"/>
  <c r="AE124" i="15"/>
  <c r="AF124" i="15"/>
  <c r="AG124" i="15"/>
  <c r="AH124" i="15"/>
  <c r="AI124" i="15"/>
  <c r="AJ124" i="15"/>
  <c r="AK124" i="15"/>
  <c r="AL124" i="15"/>
  <c r="AM124" i="15"/>
  <c r="AN124" i="15"/>
  <c r="AO124" i="15"/>
  <c r="AP124" i="15"/>
  <c r="AQ124" i="15"/>
  <c r="AR124" i="15"/>
  <c r="AS124" i="15"/>
  <c r="AT124" i="15"/>
  <c r="AU124" i="15"/>
  <c r="AV124" i="15"/>
  <c r="AW124" i="15"/>
  <c r="AX124" i="15"/>
  <c r="AY124" i="15"/>
  <c r="AZ124" i="15"/>
  <c r="BA124" i="15"/>
  <c r="BB124" i="15"/>
  <c r="BC124" i="15"/>
  <c r="BD124" i="15"/>
  <c r="BE124" i="15"/>
  <c r="BF124" i="15"/>
  <c r="BG124" i="15"/>
  <c r="BH124" i="15"/>
  <c r="BI124" i="15"/>
  <c r="BJ124" i="15"/>
  <c r="BK124" i="15"/>
  <c r="BL124" i="15"/>
  <c r="BM124" i="15"/>
  <c r="BO124" i="15"/>
  <c r="BP124" i="15"/>
  <c r="BQ124" i="15"/>
  <c r="BR124" i="15"/>
  <c r="BS124" i="15"/>
  <c r="BT124" i="15"/>
  <c r="BU124" i="15"/>
  <c r="BV124" i="15"/>
  <c r="BW124" i="15"/>
  <c r="BX124" i="15"/>
  <c r="BY124" i="15"/>
  <c r="BZ124" i="15"/>
  <c r="CA124" i="15"/>
  <c r="CB124" i="15"/>
  <c r="CC124" i="15"/>
  <c r="CD124" i="15"/>
  <c r="CE124" i="15"/>
  <c r="CF124" i="15"/>
  <c r="CG124" i="15"/>
  <c r="CH124" i="15"/>
  <c r="CI124" i="15"/>
  <c r="CJ124" i="15"/>
  <c r="CK124" i="15"/>
  <c r="CL124" i="15"/>
  <c r="CM124" i="15"/>
  <c r="CN124" i="15"/>
  <c r="CO124" i="15"/>
  <c r="CP124" i="15"/>
  <c r="CQ124" i="15"/>
  <c r="CR124" i="15"/>
  <c r="CS124" i="15"/>
  <c r="CT124" i="15"/>
  <c r="CU124" i="15"/>
  <c r="CV124" i="15"/>
  <c r="CW124" i="15"/>
  <c r="CX124" i="15"/>
  <c r="CY124" i="15"/>
  <c r="CZ124" i="15"/>
  <c r="DA124" i="15"/>
  <c r="DB124" i="15"/>
  <c r="DC124" i="15"/>
  <c r="DD124" i="15"/>
  <c r="DE124" i="15"/>
  <c r="DF124" i="15"/>
  <c r="DG124" i="15"/>
  <c r="DH124" i="15"/>
  <c r="DI124" i="15"/>
  <c r="DJ124" i="15"/>
  <c r="DK124" i="15"/>
  <c r="BN124" i="15"/>
  <c r="P124" i="15"/>
  <c r="Q123" i="15"/>
  <c r="R123" i="15"/>
  <c r="S123" i="15"/>
  <c r="T123" i="15"/>
  <c r="U123" i="15"/>
  <c r="V123" i="15"/>
  <c r="W123" i="15"/>
  <c r="X123" i="15"/>
  <c r="Y123" i="15"/>
  <c r="Z123" i="15"/>
  <c r="AA123" i="15"/>
  <c r="AB123" i="15"/>
  <c r="AC123" i="15"/>
  <c r="AD123" i="15"/>
  <c r="AE123" i="15"/>
  <c r="AF123" i="15"/>
  <c r="AG123" i="15"/>
  <c r="AH123" i="15"/>
  <c r="AI123" i="15"/>
  <c r="AJ123" i="15"/>
  <c r="AK123" i="15"/>
  <c r="AL123" i="15"/>
  <c r="AM123" i="15"/>
  <c r="AN123" i="15"/>
  <c r="AO123" i="15"/>
  <c r="AP123" i="15"/>
  <c r="AQ123" i="15"/>
  <c r="AR123" i="15"/>
  <c r="AS123" i="15"/>
  <c r="AT123" i="15"/>
  <c r="AU123" i="15"/>
  <c r="AV123" i="15"/>
  <c r="AW123" i="15"/>
  <c r="AX123" i="15"/>
  <c r="AY123" i="15"/>
  <c r="AZ123" i="15"/>
  <c r="BA123" i="15"/>
  <c r="BB123" i="15"/>
  <c r="BC123" i="15"/>
  <c r="BD123" i="15"/>
  <c r="BE123" i="15"/>
  <c r="BF123" i="15"/>
  <c r="BG123" i="15"/>
  <c r="BH123" i="15"/>
  <c r="BI123" i="15"/>
  <c r="BJ123" i="15"/>
  <c r="BK123" i="15"/>
  <c r="BL123" i="15"/>
  <c r="BM123" i="15"/>
  <c r="BO123" i="15"/>
  <c r="BP123" i="15"/>
  <c r="BQ123" i="15"/>
  <c r="BR123" i="15"/>
  <c r="BS123" i="15"/>
  <c r="BT123" i="15"/>
  <c r="BU123" i="15"/>
  <c r="BV123" i="15"/>
  <c r="BW123" i="15"/>
  <c r="BX123" i="15"/>
  <c r="BY123" i="15"/>
  <c r="BZ123" i="15"/>
  <c r="CA123" i="15"/>
  <c r="CB123" i="15"/>
  <c r="CC123" i="15"/>
  <c r="CD123" i="15"/>
  <c r="CE123" i="15"/>
  <c r="CF123" i="15"/>
  <c r="CG123" i="15"/>
  <c r="CH123" i="15"/>
  <c r="CI123" i="15"/>
  <c r="CJ123" i="15"/>
  <c r="CK123" i="15"/>
  <c r="CL123" i="15"/>
  <c r="CM123" i="15"/>
  <c r="CN123" i="15"/>
  <c r="CO123" i="15"/>
  <c r="CP123" i="15"/>
  <c r="CQ123" i="15"/>
  <c r="CR123" i="15"/>
  <c r="CS123" i="15"/>
  <c r="CT123" i="15"/>
  <c r="CU123" i="15"/>
  <c r="CV123" i="15"/>
  <c r="CW123" i="15"/>
  <c r="CX123" i="15"/>
  <c r="CY123" i="15"/>
  <c r="CZ123" i="15"/>
  <c r="DA123" i="15"/>
  <c r="DB123" i="15"/>
  <c r="DC123" i="15"/>
  <c r="DD123" i="15"/>
  <c r="DE123" i="15"/>
  <c r="DF123" i="15"/>
  <c r="DG123" i="15"/>
  <c r="DH123" i="15"/>
  <c r="DI123" i="15"/>
  <c r="DJ123" i="15"/>
  <c r="DK123" i="15"/>
  <c r="BN123" i="15"/>
  <c r="P123" i="15"/>
  <c r="Q122" i="15"/>
  <c r="R122" i="15"/>
  <c r="S122" i="15"/>
  <c r="T122" i="15"/>
  <c r="U122" i="15"/>
  <c r="V122" i="15"/>
  <c r="W122" i="15"/>
  <c r="X122" i="15"/>
  <c r="Y122" i="15"/>
  <c r="Z122" i="15"/>
  <c r="AA122" i="15"/>
  <c r="AB122" i="15"/>
  <c r="AC122" i="15"/>
  <c r="AD122" i="15"/>
  <c r="AE122" i="15"/>
  <c r="AF122" i="15"/>
  <c r="AG122" i="15"/>
  <c r="AH122" i="15"/>
  <c r="AI122" i="15"/>
  <c r="AJ122" i="15"/>
  <c r="AK122" i="15"/>
  <c r="AL122" i="15"/>
  <c r="AM122" i="15"/>
  <c r="AN122" i="15"/>
  <c r="AO122" i="15"/>
  <c r="AP122" i="15"/>
  <c r="AQ122" i="15"/>
  <c r="AR122" i="15"/>
  <c r="AS122" i="15"/>
  <c r="AT122" i="15"/>
  <c r="AU122" i="15"/>
  <c r="AV122" i="15"/>
  <c r="AW122" i="15"/>
  <c r="AX122" i="15"/>
  <c r="AY122" i="15"/>
  <c r="AZ122" i="15"/>
  <c r="BA122" i="15"/>
  <c r="BB122" i="15"/>
  <c r="BC122" i="15"/>
  <c r="BD122" i="15"/>
  <c r="BE122" i="15"/>
  <c r="BF122" i="15"/>
  <c r="BG122" i="15"/>
  <c r="BH122" i="15"/>
  <c r="BI122" i="15"/>
  <c r="BJ122" i="15"/>
  <c r="BK122" i="15"/>
  <c r="BL122" i="15"/>
  <c r="BM122" i="15"/>
  <c r="BO122" i="15"/>
  <c r="BP122" i="15"/>
  <c r="BQ122" i="15"/>
  <c r="BR122" i="15"/>
  <c r="BS122" i="15"/>
  <c r="BT122" i="15"/>
  <c r="BU122" i="15"/>
  <c r="BV122" i="15"/>
  <c r="BW122" i="15"/>
  <c r="BX122" i="15"/>
  <c r="BY122" i="15"/>
  <c r="BZ122" i="15"/>
  <c r="CA122" i="15"/>
  <c r="CB122" i="15"/>
  <c r="CC122" i="15"/>
  <c r="CD122" i="15"/>
  <c r="CE122" i="15"/>
  <c r="CF122" i="15"/>
  <c r="CG122" i="15"/>
  <c r="CH122" i="15"/>
  <c r="CI122" i="15"/>
  <c r="CJ122" i="15"/>
  <c r="CK122" i="15"/>
  <c r="CL122" i="15"/>
  <c r="CM122" i="15"/>
  <c r="CN122" i="15"/>
  <c r="CO122" i="15"/>
  <c r="CP122" i="15"/>
  <c r="CQ122" i="15"/>
  <c r="CR122" i="15"/>
  <c r="CS122" i="15"/>
  <c r="CT122" i="15"/>
  <c r="CU122" i="15"/>
  <c r="CV122" i="15"/>
  <c r="CW122" i="15"/>
  <c r="CX122" i="15"/>
  <c r="CY122" i="15"/>
  <c r="CZ122" i="15"/>
  <c r="DA122" i="15"/>
  <c r="DB122" i="15"/>
  <c r="DC122" i="15"/>
  <c r="DD122" i="15"/>
  <c r="DE122" i="15"/>
  <c r="DF122" i="15"/>
  <c r="DG122" i="15"/>
  <c r="DH122" i="15"/>
  <c r="DI122" i="15"/>
  <c r="DJ122" i="15"/>
  <c r="DK122" i="15"/>
  <c r="BN122" i="15"/>
  <c r="P122" i="15"/>
  <c r="Q121" i="15"/>
  <c r="R121" i="15"/>
  <c r="S121" i="15"/>
  <c r="T121" i="15"/>
  <c r="U121" i="15"/>
  <c r="V121" i="15"/>
  <c r="W121" i="15"/>
  <c r="X121" i="15"/>
  <c r="Y121" i="15"/>
  <c r="Z121" i="15"/>
  <c r="AA121" i="15"/>
  <c r="AB121" i="15"/>
  <c r="AC121" i="15"/>
  <c r="AD121" i="15"/>
  <c r="AE121" i="15"/>
  <c r="AF121" i="15"/>
  <c r="AG121" i="15"/>
  <c r="AH121" i="15"/>
  <c r="AI121" i="15"/>
  <c r="AJ121" i="15"/>
  <c r="AK121" i="15"/>
  <c r="AL121" i="15"/>
  <c r="AM121" i="15"/>
  <c r="AN121" i="15"/>
  <c r="AO121" i="15"/>
  <c r="AP121" i="15"/>
  <c r="AQ121" i="15"/>
  <c r="AR121" i="15"/>
  <c r="AS121" i="15"/>
  <c r="AT121" i="15"/>
  <c r="AU121" i="15"/>
  <c r="AV121" i="15"/>
  <c r="AW121" i="15"/>
  <c r="AX121" i="15"/>
  <c r="AY121" i="15"/>
  <c r="AZ121" i="15"/>
  <c r="BA121" i="15"/>
  <c r="BB121" i="15"/>
  <c r="BC121" i="15"/>
  <c r="BD121" i="15"/>
  <c r="BE121" i="15"/>
  <c r="BF121" i="15"/>
  <c r="BG121" i="15"/>
  <c r="BH121" i="15"/>
  <c r="BI121" i="15"/>
  <c r="BJ121" i="15"/>
  <c r="BK121" i="15"/>
  <c r="BL121" i="15"/>
  <c r="BM121" i="15"/>
  <c r="BO121" i="15"/>
  <c r="BP121" i="15"/>
  <c r="BQ121" i="15"/>
  <c r="BR121" i="15"/>
  <c r="BS121" i="15"/>
  <c r="BT121" i="15"/>
  <c r="BU121" i="15"/>
  <c r="BV121" i="15"/>
  <c r="BW121" i="15"/>
  <c r="BX121" i="15"/>
  <c r="BY121" i="15"/>
  <c r="BZ121" i="15"/>
  <c r="CA121" i="15"/>
  <c r="CB121" i="15"/>
  <c r="CC121" i="15"/>
  <c r="CD121" i="15"/>
  <c r="CE121" i="15"/>
  <c r="CF121" i="15"/>
  <c r="CG121" i="15"/>
  <c r="CH121" i="15"/>
  <c r="CI121" i="15"/>
  <c r="CJ121" i="15"/>
  <c r="CK121" i="15"/>
  <c r="CL121" i="15"/>
  <c r="CM121" i="15"/>
  <c r="CN121" i="15"/>
  <c r="CO121" i="15"/>
  <c r="CP121" i="15"/>
  <c r="CQ121" i="15"/>
  <c r="CR121" i="15"/>
  <c r="CS121" i="15"/>
  <c r="CT121" i="15"/>
  <c r="CU121" i="15"/>
  <c r="CV121" i="15"/>
  <c r="CW121" i="15"/>
  <c r="CX121" i="15"/>
  <c r="CY121" i="15"/>
  <c r="CZ121" i="15"/>
  <c r="DA121" i="15"/>
  <c r="DB121" i="15"/>
  <c r="DC121" i="15"/>
  <c r="DD121" i="15"/>
  <c r="DE121" i="15"/>
  <c r="DF121" i="15"/>
  <c r="DG121" i="15"/>
  <c r="DH121" i="15"/>
  <c r="DI121" i="15"/>
  <c r="DJ121" i="15"/>
  <c r="DK121" i="15"/>
  <c r="BN121" i="15"/>
  <c r="P121" i="15"/>
  <c r="Q120" i="15"/>
  <c r="R120" i="15"/>
  <c r="S120" i="15"/>
  <c r="T120" i="15"/>
  <c r="U120" i="15"/>
  <c r="V120" i="15"/>
  <c r="W120" i="15"/>
  <c r="X120" i="15"/>
  <c r="Y120" i="15"/>
  <c r="Z120" i="15"/>
  <c r="AA120" i="15"/>
  <c r="AB120" i="15"/>
  <c r="AC120" i="15"/>
  <c r="AD120" i="15"/>
  <c r="AE120" i="15"/>
  <c r="AF120" i="15"/>
  <c r="AG120" i="15"/>
  <c r="AH120" i="15"/>
  <c r="AI120" i="15"/>
  <c r="AJ120" i="15"/>
  <c r="AK120" i="15"/>
  <c r="AL120" i="15"/>
  <c r="AM120" i="15"/>
  <c r="AN120" i="15"/>
  <c r="AO120" i="15"/>
  <c r="AP120" i="15"/>
  <c r="AQ120" i="15"/>
  <c r="AR120" i="15"/>
  <c r="AS120" i="15"/>
  <c r="AT120" i="15"/>
  <c r="AU120" i="15"/>
  <c r="AV120" i="15"/>
  <c r="AW120" i="15"/>
  <c r="AX120" i="15"/>
  <c r="AY120" i="15"/>
  <c r="AZ120" i="15"/>
  <c r="BA120" i="15"/>
  <c r="BB120" i="15"/>
  <c r="BC120" i="15"/>
  <c r="BD120" i="15"/>
  <c r="BE120" i="15"/>
  <c r="BF120" i="15"/>
  <c r="BG120" i="15"/>
  <c r="BH120" i="15"/>
  <c r="BI120" i="15"/>
  <c r="BJ120" i="15"/>
  <c r="BK120" i="15"/>
  <c r="BL120" i="15"/>
  <c r="BM120" i="15"/>
  <c r="BO120" i="15"/>
  <c r="BP120" i="15"/>
  <c r="BQ120" i="15"/>
  <c r="BR120" i="15"/>
  <c r="BS120" i="15"/>
  <c r="BT120" i="15"/>
  <c r="BU120" i="15"/>
  <c r="BV120" i="15"/>
  <c r="BW120" i="15"/>
  <c r="BX120" i="15"/>
  <c r="BY120" i="15"/>
  <c r="BZ120" i="15"/>
  <c r="CA120" i="15"/>
  <c r="CB120" i="15"/>
  <c r="CC120" i="15"/>
  <c r="CD120" i="15"/>
  <c r="CE120" i="15"/>
  <c r="CF120" i="15"/>
  <c r="CG120" i="15"/>
  <c r="CH120" i="15"/>
  <c r="CI120" i="15"/>
  <c r="CJ120" i="15"/>
  <c r="CK120" i="15"/>
  <c r="CL120" i="15"/>
  <c r="CM120" i="15"/>
  <c r="CN120" i="15"/>
  <c r="CO120" i="15"/>
  <c r="CP120" i="15"/>
  <c r="CQ120" i="15"/>
  <c r="CR120" i="15"/>
  <c r="CS120" i="15"/>
  <c r="CT120" i="15"/>
  <c r="CU120" i="15"/>
  <c r="CV120" i="15"/>
  <c r="CW120" i="15"/>
  <c r="CX120" i="15"/>
  <c r="CY120" i="15"/>
  <c r="CZ120" i="15"/>
  <c r="DA120" i="15"/>
  <c r="DB120" i="15"/>
  <c r="DC120" i="15"/>
  <c r="DD120" i="15"/>
  <c r="DE120" i="15"/>
  <c r="DF120" i="15"/>
  <c r="DG120" i="15"/>
  <c r="DH120" i="15"/>
  <c r="DI120" i="15"/>
  <c r="DJ120" i="15"/>
  <c r="DK120" i="15"/>
  <c r="BN120" i="15"/>
  <c r="P120" i="15"/>
  <c r="Q119" i="15"/>
  <c r="R119" i="15"/>
  <c r="S119" i="15"/>
  <c r="T119" i="15"/>
  <c r="U119" i="15"/>
  <c r="V119" i="15"/>
  <c r="W119" i="15"/>
  <c r="X119" i="15"/>
  <c r="Y119" i="15"/>
  <c r="Z119" i="15"/>
  <c r="AA119" i="15"/>
  <c r="AB119" i="15"/>
  <c r="AC119" i="15"/>
  <c r="AD119" i="15"/>
  <c r="AE119" i="15"/>
  <c r="AF119" i="15"/>
  <c r="AG119" i="15"/>
  <c r="AH119" i="15"/>
  <c r="AI119" i="15"/>
  <c r="AJ119" i="15"/>
  <c r="AK119" i="15"/>
  <c r="AL119" i="15"/>
  <c r="AM119" i="15"/>
  <c r="AN119" i="15"/>
  <c r="AO119" i="15"/>
  <c r="AP119" i="15"/>
  <c r="AQ119" i="15"/>
  <c r="AR119" i="15"/>
  <c r="AS119" i="15"/>
  <c r="AT119" i="15"/>
  <c r="AU119" i="15"/>
  <c r="AV119" i="15"/>
  <c r="AW119" i="15"/>
  <c r="AX119" i="15"/>
  <c r="AY119" i="15"/>
  <c r="AZ119" i="15"/>
  <c r="BA119" i="15"/>
  <c r="BB119" i="15"/>
  <c r="BC119" i="15"/>
  <c r="BD119" i="15"/>
  <c r="BE119" i="15"/>
  <c r="BF119" i="15"/>
  <c r="BG119" i="15"/>
  <c r="BH119" i="15"/>
  <c r="BI119" i="15"/>
  <c r="BJ119" i="15"/>
  <c r="BK119" i="15"/>
  <c r="BL119" i="15"/>
  <c r="BM119" i="15"/>
  <c r="BO119" i="15"/>
  <c r="BP119" i="15"/>
  <c r="BQ119" i="15"/>
  <c r="BR119" i="15"/>
  <c r="BS119" i="15"/>
  <c r="BT119" i="15"/>
  <c r="BU119" i="15"/>
  <c r="BV119" i="15"/>
  <c r="BW119" i="15"/>
  <c r="BX119" i="15"/>
  <c r="BY119" i="15"/>
  <c r="BZ119" i="15"/>
  <c r="CA119" i="15"/>
  <c r="CB119" i="15"/>
  <c r="CC119" i="15"/>
  <c r="CD119" i="15"/>
  <c r="CE119" i="15"/>
  <c r="CF119" i="15"/>
  <c r="CG119" i="15"/>
  <c r="CH119" i="15"/>
  <c r="CI119" i="15"/>
  <c r="CJ119" i="15"/>
  <c r="CK119" i="15"/>
  <c r="CL119" i="15"/>
  <c r="CM119" i="15"/>
  <c r="CN119" i="15"/>
  <c r="CO119" i="15"/>
  <c r="CP119" i="15"/>
  <c r="CQ119" i="15"/>
  <c r="CR119" i="15"/>
  <c r="CS119" i="15"/>
  <c r="CT119" i="15"/>
  <c r="CU119" i="15"/>
  <c r="CV119" i="15"/>
  <c r="CW119" i="15"/>
  <c r="CX119" i="15"/>
  <c r="CY119" i="15"/>
  <c r="CZ119" i="15"/>
  <c r="DA119" i="15"/>
  <c r="DB119" i="15"/>
  <c r="DC119" i="15"/>
  <c r="DD119" i="15"/>
  <c r="DE119" i="15"/>
  <c r="DF119" i="15"/>
  <c r="DG119" i="15"/>
  <c r="DH119" i="15"/>
  <c r="DI119" i="15"/>
  <c r="DJ119" i="15"/>
  <c r="DK119" i="15"/>
  <c r="BN119" i="15"/>
  <c r="P119" i="15"/>
  <c r="Q118" i="15"/>
  <c r="R118" i="15"/>
  <c r="S118" i="15"/>
  <c r="T118" i="15"/>
  <c r="U118" i="15"/>
  <c r="V118" i="15"/>
  <c r="W118" i="15"/>
  <c r="X118" i="15"/>
  <c r="Y118" i="15"/>
  <c r="Z118" i="15"/>
  <c r="AA118" i="15"/>
  <c r="AB118" i="15"/>
  <c r="AC118" i="15"/>
  <c r="AD118" i="15"/>
  <c r="AE118" i="15"/>
  <c r="AF118" i="15"/>
  <c r="AG118" i="15"/>
  <c r="AH118" i="15"/>
  <c r="AI118" i="15"/>
  <c r="AJ118" i="15"/>
  <c r="AK118" i="15"/>
  <c r="AL118" i="15"/>
  <c r="AM118" i="15"/>
  <c r="AN118" i="15"/>
  <c r="AO118" i="15"/>
  <c r="AP118" i="15"/>
  <c r="AQ118" i="15"/>
  <c r="AR118" i="15"/>
  <c r="AS118" i="15"/>
  <c r="AT118" i="15"/>
  <c r="AU118" i="15"/>
  <c r="AV118" i="15"/>
  <c r="AW118" i="15"/>
  <c r="AX118" i="15"/>
  <c r="AY118" i="15"/>
  <c r="AZ118" i="15"/>
  <c r="BA118" i="15"/>
  <c r="BB118" i="15"/>
  <c r="BC118" i="15"/>
  <c r="BD118" i="15"/>
  <c r="BE118" i="15"/>
  <c r="BF118" i="15"/>
  <c r="BG118" i="15"/>
  <c r="BH118" i="15"/>
  <c r="BI118" i="15"/>
  <c r="BJ118" i="15"/>
  <c r="BK118" i="15"/>
  <c r="BL118" i="15"/>
  <c r="BM118" i="15"/>
  <c r="BO118" i="15"/>
  <c r="BP118" i="15"/>
  <c r="BQ118" i="15"/>
  <c r="BR118" i="15"/>
  <c r="BS118" i="15"/>
  <c r="BT118" i="15"/>
  <c r="BU118" i="15"/>
  <c r="BV118" i="15"/>
  <c r="BW118" i="15"/>
  <c r="BX118" i="15"/>
  <c r="BY118" i="15"/>
  <c r="BZ118" i="15"/>
  <c r="CA118" i="15"/>
  <c r="CB118" i="15"/>
  <c r="CC118" i="15"/>
  <c r="CD118" i="15"/>
  <c r="CE118" i="15"/>
  <c r="CF118" i="15"/>
  <c r="CG118" i="15"/>
  <c r="CH118" i="15"/>
  <c r="CI118" i="15"/>
  <c r="CJ118" i="15"/>
  <c r="CK118" i="15"/>
  <c r="CL118" i="15"/>
  <c r="CM118" i="15"/>
  <c r="CN118" i="15"/>
  <c r="CO118" i="15"/>
  <c r="CP118" i="15"/>
  <c r="CQ118" i="15"/>
  <c r="CR118" i="15"/>
  <c r="CS118" i="15"/>
  <c r="CT118" i="15"/>
  <c r="CU118" i="15"/>
  <c r="CV118" i="15"/>
  <c r="CW118" i="15"/>
  <c r="CX118" i="15"/>
  <c r="CY118" i="15"/>
  <c r="CZ118" i="15"/>
  <c r="DA118" i="15"/>
  <c r="DB118" i="15"/>
  <c r="DC118" i="15"/>
  <c r="DD118" i="15"/>
  <c r="DE118" i="15"/>
  <c r="DF118" i="15"/>
  <c r="DG118" i="15"/>
  <c r="DH118" i="15"/>
  <c r="DI118" i="15"/>
  <c r="DJ118" i="15"/>
  <c r="DK118" i="15"/>
  <c r="BN118" i="15"/>
  <c r="P118" i="15"/>
  <c r="Q117" i="15"/>
  <c r="R117" i="15"/>
  <c r="S117" i="15"/>
  <c r="T117" i="15"/>
  <c r="U117" i="15"/>
  <c r="V117" i="15"/>
  <c r="W117" i="15"/>
  <c r="X117" i="15"/>
  <c r="Y117" i="15"/>
  <c r="Z117" i="15"/>
  <c r="AA117" i="15"/>
  <c r="AB117" i="15"/>
  <c r="AC117" i="15"/>
  <c r="AD117" i="15"/>
  <c r="AE117" i="15"/>
  <c r="AF117" i="15"/>
  <c r="AG117" i="15"/>
  <c r="AH117" i="15"/>
  <c r="AI117" i="15"/>
  <c r="AJ117" i="15"/>
  <c r="AK117" i="15"/>
  <c r="AL117" i="15"/>
  <c r="AM117" i="15"/>
  <c r="AN117" i="15"/>
  <c r="AO117" i="15"/>
  <c r="AP117" i="15"/>
  <c r="AQ117" i="15"/>
  <c r="AR117" i="15"/>
  <c r="AS117" i="15"/>
  <c r="AT117" i="15"/>
  <c r="AU117" i="15"/>
  <c r="AV117" i="15"/>
  <c r="AW117" i="15"/>
  <c r="AX117" i="15"/>
  <c r="AY117" i="15"/>
  <c r="AZ117" i="15"/>
  <c r="BA117" i="15"/>
  <c r="BB117" i="15"/>
  <c r="BC117" i="15"/>
  <c r="BD117" i="15"/>
  <c r="BE117" i="15"/>
  <c r="BF117" i="15"/>
  <c r="BG117" i="15"/>
  <c r="BH117" i="15"/>
  <c r="BI117" i="15"/>
  <c r="BJ117" i="15"/>
  <c r="BK117" i="15"/>
  <c r="BL117" i="15"/>
  <c r="BM117" i="15"/>
  <c r="BO117" i="15"/>
  <c r="BP117" i="15"/>
  <c r="BQ117" i="15"/>
  <c r="BR117" i="15"/>
  <c r="BS117" i="15"/>
  <c r="BT117" i="15"/>
  <c r="BU117" i="15"/>
  <c r="BV117" i="15"/>
  <c r="BW117" i="15"/>
  <c r="BX117" i="15"/>
  <c r="BY117" i="15"/>
  <c r="BZ117" i="15"/>
  <c r="CA117" i="15"/>
  <c r="CB117" i="15"/>
  <c r="CC117" i="15"/>
  <c r="CD117" i="15"/>
  <c r="CE117" i="15"/>
  <c r="CF117" i="15"/>
  <c r="CG117" i="15"/>
  <c r="CH117" i="15"/>
  <c r="CI117" i="15"/>
  <c r="CJ117" i="15"/>
  <c r="CK117" i="15"/>
  <c r="CL117" i="15"/>
  <c r="CM117" i="15"/>
  <c r="CN117" i="15"/>
  <c r="CO117" i="15"/>
  <c r="CP117" i="15"/>
  <c r="CQ117" i="15"/>
  <c r="CR117" i="15"/>
  <c r="CS117" i="15"/>
  <c r="CT117" i="15"/>
  <c r="CU117" i="15"/>
  <c r="CV117" i="15"/>
  <c r="CW117" i="15"/>
  <c r="CX117" i="15"/>
  <c r="CY117" i="15"/>
  <c r="CZ117" i="15"/>
  <c r="DA117" i="15"/>
  <c r="DB117" i="15"/>
  <c r="DC117" i="15"/>
  <c r="DD117" i="15"/>
  <c r="DE117" i="15"/>
  <c r="DF117" i="15"/>
  <c r="DG117" i="15"/>
  <c r="DH117" i="15"/>
  <c r="DI117" i="15"/>
  <c r="DJ117" i="15"/>
  <c r="DK117" i="15"/>
  <c r="BN117" i="15"/>
  <c r="P117" i="15"/>
  <c r="Q116" i="15"/>
  <c r="R116" i="15"/>
  <c r="S116" i="15"/>
  <c r="T116" i="15"/>
  <c r="U116" i="15"/>
  <c r="V116" i="15"/>
  <c r="W116" i="15"/>
  <c r="X116" i="15"/>
  <c r="Y116" i="15"/>
  <c r="Z116" i="15"/>
  <c r="AA116" i="15"/>
  <c r="AB116" i="15"/>
  <c r="AC116" i="15"/>
  <c r="AD116" i="15"/>
  <c r="AE116" i="15"/>
  <c r="AF116" i="15"/>
  <c r="AG116" i="15"/>
  <c r="AH116" i="15"/>
  <c r="AI116" i="15"/>
  <c r="AJ116" i="15"/>
  <c r="AK116" i="15"/>
  <c r="AL116" i="15"/>
  <c r="AM116" i="15"/>
  <c r="AN116" i="15"/>
  <c r="AO116" i="15"/>
  <c r="AP116" i="15"/>
  <c r="AQ116" i="15"/>
  <c r="AR116" i="15"/>
  <c r="AS116" i="15"/>
  <c r="AT116" i="15"/>
  <c r="AU116" i="15"/>
  <c r="AV116" i="15"/>
  <c r="AW116" i="15"/>
  <c r="AX116" i="15"/>
  <c r="AY116" i="15"/>
  <c r="AZ116" i="15"/>
  <c r="BA116" i="15"/>
  <c r="BB116" i="15"/>
  <c r="BC116" i="15"/>
  <c r="BD116" i="15"/>
  <c r="BE116" i="15"/>
  <c r="BF116" i="15"/>
  <c r="BG116" i="15"/>
  <c r="BH116" i="15"/>
  <c r="BI116" i="15"/>
  <c r="BJ116" i="15"/>
  <c r="BK116" i="15"/>
  <c r="BL116" i="15"/>
  <c r="BM116" i="15"/>
  <c r="BO116" i="15"/>
  <c r="BP116" i="15"/>
  <c r="BQ116" i="15"/>
  <c r="BR116" i="15"/>
  <c r="BS116" i="15"/>
  <c r="BT116" i="15"/>
  <c r="BU116" i="15"/>
  <c r="BV116" i="15"/>
  <c r="BW116" i="15"/>
  <c r="BX116" i="15"/>
  <c r="BY116" i="15"/>
  <c r="BZ116" i="15"/>
  <c r="CA116" i="15"/>
  <c r="CB116" i="15"/>
  <c r="CC116" i="15"/>
  <c r="CD116" i="15"/>
  <c r="CE116" i="15"/>
  <c r="CF116" i="15"/>
  <c r="CG116" i="15"/>
  <c r="CH116" i="15"/>
  <c r="CI116" i="15"/>
  <c r="CJ116" i="15"/>
  <c r="CK116" i="15"/>
  <c r="CL116" i="15"/>
  <c r="CM116" i="15"/>
  <c r="CN116" i="15"/>
  <c r="CO116" i="15"/>
  <c r="CP116" i="15"/>
  <c r="CQ116" i="15"/>
  <c r="CR116" i="15"/>
  <c r="CS116" i="15"/>
  <c r="CT116" i="15"/>
  <c r="CU116" i="15"/>
  <c r="CV116" i="15"/>
  <c r="CW116" i="15"/>
  <c r="CX116" i="15"/>
  <c r="CY116" i="15"/>
  <c r="CZ116" i="15"/>
  <c r="DA116" i="15"/>
  <c r="DB116" i="15"/>
  <c r="DC116" i="15"/>
  <c r="DD116" i="15"/>
  <c r="DE116" i="15"/>
  <c r="DF116" i="15"/>
  <c r="DG116" i="15"/>
  <c r="DH116" i="15"/>
  <c r="DI116" i="15"/>
  <c r="DJ116" i="15"/>
  <c r="DK116" i="15"/>
  <c r="BN116" i="15"/>
  <c r="P116" i="15"/>
  <c r="Q115" i="15"/>
  <c r="R115" i="15"/>
  <c r="S115" i="15"/>
  <c r="T115" i="15"/>
  <c r="U115" i="15"/>
  <c r="V115" i="15"/>
  <c r="W115" i="15"/>
  <c r="X115" i="15"/>
  <c r="Y115" i="15"/>
  <c r="Z115" i="15"/>
  <c r="AA115" i="15"/>
  <c r="AB115" i="15"/>
  <c r="AC115" i="15"/>
  <c r="AD115" i="15"/>
  <c r="AE115" i="15"/>
  <c r="AF115" i="15"/>
  <c r="AG115" i="15"/>
  <c r="AH115" i="15"/>
  <c r="AI115" i="15"/>
  <c r="AJ115" i="15"/>
  <c r="AK115" i="15"/>
  <c r="AL115" i="15"/>
  <c r="AM115" i="15"/>
  <c r="AN115" i="15"/>
  <c r="AO115" i="15"/>
  <c r="AP115" i="15"/>
  <c r="AQ115" i="15"/>
  <c r="AR115" i="15"/>
  <c r="AS115" i="15"/>
  <c r="AT115" i="15"/>
  <c r="AU115" i="15"/>
  <c r="AV115" i="15"/>
  <c r="AW115" i="15"/>
  <c r="AX115" i="15"/>
  <c r="AY115" i="15"/>
  <c r="AZ115" i="15"/>
  <c r="BA115" i="15"/>
  <c r="BB115" i="15"/>
  <c r="BC115" i="15"/>
  <c r="BD115" i="15"/>
  <c r="BE115" i="15"/>
  <c r="BF115" i="15"/>
  <c r="BG115" i="15"/>
  <c r="BH115" i="15"/>
  <c r="BI115" i="15"/>
  <c r="BJ115" i="15"/>
  <c r="BK115" i="15"/>
  <c r="BL115" i="15"/>
  <c r="BM115" i="15"/>
  <c r="BO115" i="15"/>
  <c r="BP115" i="15"/>
  <c r="BQ115" i="15"/>
  <c r="BR115" i="15"/>
  <c r="BS115" i="15"/>
  <c r="BT115" i="15"/>
  <c r="BU115" i="15"/>
  <c r="BV115" i="15"/>
  <c r="BW115" i="15"/>
  <c r="BX115" i="15"/>
  <c r="BY115" i="15"/>
  <c r="BZ115" i="15"/>
  <c r="CA115" i="15"/>
  <c r="CB115" i="15"/>
  <c r="CC115" i="15"/>
  <c r="CD115" i="15"/>
  <c r="CE115" i="15"/>
  <c r="CF115" i="15"/>
  <c r="CG115" i="15"/>
  <c r="CH115" i="15"/>
  <c r="CI115" i="15"/>
  <c r="CJ115" i="15"/>
  <c r="CK115" i="15"/>
  <c r="CL115" i="15"/>
  <c r="CM115" i="15"/>
  <c r="CN115" i="15"/>
  <c r="CO115" i="15"/>
  <c r="CP115" i="15"/>
  <c r="CQ115" i="15"/>
  <c r="CR115" i="15"/>
  <c r="CS115" i="15"/>
  <c r="CT115" i="15"/>
  <c r="CU115" i="15"/>
  <c r="CV115" i="15"/>
  <c r="CW115" i="15"/>
  <c r="CX115" i="15"/>
  <c r="CY115" i="15"/>
  <c r="CZ115" i="15"/>
  <c r="DA115" i="15"/>
  <c r="DB115" i="15"/>
  <c r="DC115" i="15"/>
  <c r="DD115" i="15"/>
  <c r="DE115" i="15"/>
  <c r="DF115" i="15"/>
  <c r="DG115" i="15"/>
  <c r="DH115" i="15"/>
  <c r="DI115" i="15"/>
  <c r="DJ115" i="15"/>
  <c r="DK115" i="15"/>
  <c r="BN115" i="15"/>
  <c r="P115" i="15"/>
  <c r="Q114" i="15"/>
  <c r="R114" i="15"/>
  <c r="S114" i="15"/>
  <c r="T114" i="15"/>
  <c r="U114" i="15"/>
  <c r="V114" i="15"/>
  <c r="W114" i="15"/>
  <c r="X114" i="15"/>
  <c r="Y114" i="15"/>
  <c r="Z114" i="15"/>
  <c r="AA114" i="15"/>
  <c r="AB114" i="15"/>
  <c r="AC114" i="15"/>
  <c r="AD114" i="15"/>
  <c r="AE114" i="15"/>
  <c r="AF114" i="15"/>
  <c r="AG114" i="15"/>
  <c r="AH114" i="15"/>
  <c r="AI114" i="15"/>
  <c r="AJ114" i="15"/>
  <c r="AK114" i="15"/>
  <c r="AL114" i="15"/>
  <c r="AM114" i="15"/>
  <c r="AN114" i="15"/>
  <c r="AO114" i="15"/>
  <c r="AP114" i="15"/>
  <c r="AQ114" i="15"/>
  <c r="AR114" i="15"/>
  <c r="AS114" i="15"/>
  <c r="AT114" i="15"/>
  <c r="AU114" i="15"/>
  <c r="AV114" i="15"/>
  <c r="AW114" i="15"/>
  <c r="AX114" i="15"/>
  <c r="AY114" i="15"/>
  <c r="AZ114" i="15"/>
  <c r="BA114" i="15"/>
  <c r="BB114" i="15"/>
  <c r="BC114" i="15"/>
  <c r="BD114" i="15"/>
  <c r="BE114" i="15"/>
  <c r="BF114" i="15"/>
  <c r="BG114" i="15"/>
  <c r="BH114" i="15"/>
  <c r="BI114" i="15"/>
  <c r="BJ114" i="15"/>
  <c r="BK114" i="15"/>
  <c r="BL114" i="15"/>
  <c r="BM114" i="15"/>
  <c r="BO114" i="15"/>
  <c r="BP114" i="15"/>
  <c r="BQ114" i="15"/>
  <c r="BR114" i="15"/>
  <c r="BS114" i="15"/>
  <c r="BT114" i="15"/>
  <c r="BU114" i="15"/>
  <c r="BV114" i="15"/>
  <c r="BW114" i="15"/>
  <c r="BX114" i="15"/>
  <c r="BY114" i="15"/>
  <c r="BZ114" i="15"/>
  <c r="CA114" i="15"/>
  <c r="CB114" i="15"/>
  <c r="CC114" i="15"/>
  <c r="CD114" i="15"/>
  <c r="CE114" i="15"/>
  <c r="CF114" i="15"/>
  <c r="CG114" i="15"/>
  <c r="CH114" i="15"/>
  <c r="CI114" i="15"/>
  <c r="CJ114" i="15"/>
  <c r="CK114" i="15"/>
  <c r="CL114" i="15"/>
  <c r="CM114" i="15"/>
  <c r="CN114" i="15"/>
  <c r="CO114" i="15"/>
  <c r="CP114" i="15"/>
  <c r="CQ114" i="15"/>
  <c r="CR114" i="15"/>
  <c r="CS114" i="15"/>
  <c r="CT114" i="15"/>
  <c r="CU114" i="15"/>
  <c r="CV114" i="15"/>
  <c r="CW114" i="15"/>
  <c r="CX114" i="15"/>
  <c r="CY114" i="15"/>
  <c r="CZ114" i="15"/>
  <c r="DA114" i="15"/>
  <c r="DB114" i="15"/>
  <c r="DC114" i="15"/>
  <c r="DD114" i="15"/>
  <c r="DE114" i="15"/>
  <c r="DF114" i="15"/>
  <c r="DG114" i="15"/>
  <c r="DH114" i="15"/>
  <c r="DI114" i="15"/>
  <c r="DJ114" i="15"/>
  <c r="DK114" i="15"/>
  <c r="BN114" i="15"/>
  <c r="P114" i="15"/>
  <c r="Q113" i="15"/>
  <c r="R113" i="15"/>
  <c r="S113" i="15"/>
  <c r="T113" i="15"/>
  <c r="U113" i="15"/>
  <c r="V113" i="15"/>
  <c r="W113" i="15"/>
  <c r="X113" i="15"/>
  <c r="Y113" i="15"/>
  <c r="Z113" i="15"/>
  <c r="AA113" i="15"/>
  <c r="AB113" i="15"/>
  <c r="AC113" i="15"/>
  <c r="AD113" i="15"/>
  <c r="AE113" i="15"/>
  <c r="AF113" i="15"/>
  <c r="AG113" i="15"/>
  <c r="AH113" i="15"/>
  <c r="AI113" i="15"/>
  <c r="AJ113" i="15"/>
  <c r="AK113" i="15"/>
  <c r="AL113" i="15"/>
  <c r="AM113" i="15"/>
  <c r="AN113" i="15"/>
  <c r="AO113" i="15"/>
  <c r="AP113" i="15"/>
  <c r="AQ113" i="15"/>
  <c r="AR113" i="15"/>
  <c r="AS113" i="15"/>
  <c r="AT113" i="15"/>
  <c r="AU113" i="15"/>
  <c r="AV113" i="15"/>
  <c r="AW113" i="15"/>
  <c r="AX113" i="15"/>
  <c r="AY113" i="15"/>
  <c r="AZ113" i="15"/>
  <c r="BA113" i="15"/>
  <c r="BB113" i="15"/>
  <c r="BC113" i="15"/>
  <c r="BD113" i="15"/>
  <c r="BE113" i="15"/>
  <c r="BF113" i="15"/>
  <c r="BG113" i="15"/>
  <c r="BH113" i="15"/>
  <c r="BI113" i="15"/>
  <c r="BJ113" i="15"/>
  <c r="BK113" i="15"/>
  <c r="BL113" i="15"/>
  <c r="BM113" i="15"/>
  <c r="BO113" i="15"/>
  <c r="BP113" i="15"/>
  <c r="BQ113" i="15"/>
  <c r="BR113" i="15"/>
  <c r="BS113" i="15"/>
  <c r="BT113" i="15"/>
  <c r="BU113" i="15"/>
  <c r="BV113" i="15"/>
  <c r="BW113" i="15"/>
  <c r="BX113" i="15"/>
  <c r="BY113" i="15"/>
  <c r="BZ113" i="15"/>
  <c r="CA113" i="15"/>
  <c r="CB113" i="15"/>
  <c r="CC113" i="15"/>
  <c r="CD113" i="15"/>
  <c r="CE113" i="15"/>
  <c r="CF113" i="15"/>
  <c r="CG113" i="15"/>
  <c r="CH113" i="15"/>
  <c r="CI113" i="15"/>
  <c r="CJ113" i="15"/>
  <c r="CK113" i="15"/>
  <c r="CL113" i="15"/>
  <c r="CM113" i="15"/>
  <c r="CN113" i="15"/>
  <c r="CO113" i="15"/>
  <c r="CP113" i="15"/>
  <c r="CQ113" i="15"/>
  <c r="CR113" i="15"/>
  <c r="CS113" i="15"/>
  <c r="CT113" i="15"/>
  <c r="CU113" i="15"/>
  <c r="CV113" i="15"/>
  <c r="CW113" i="15"/>
  <c r="CX113" i="15"/>
  <c r="CY113" i="15"/>
  <c r="CZ113" i="15"/>
  <c r="DA113" i="15"/>
  <c r="DB113" i="15"/>
  <c r="DC113" i="15"/>
  <c r="DD113" i="15"/>
  <c r="DE113" i="15"/>
  <c r="DF113" i="15"/>
  <c r="DG113" i="15"/>
  <c r="DH113" i="15"/>
  <c r="DI113" i="15"/>
  <c r="DJ113" i="15"/>
  <c r="DK113" i="15"/>
  <c r="BN113" i="15"/>
  <c r="P113" i="15"/>
  <c r="Q112" i="15"/>
  <c r="R112" i="15"/>
  <c r="S112" i="15"/>
  <c r="T112" i="15"/>
  <c r="U112" i="15"/>
  <c r="V112" i="15"/>
  <c r="W112" i="15"/>
  <c r="X112" i="15"/>
  <c r="Y112" i="15"/>
  <c r="Z112" i="15"/>
  <c r="AA112" i="15"/>
  <c r="AB112" i="15"/>
  <c r="AC112" i="15"/>
  <c r="AD112" i="15"/>
  <c r="AE112" i="15"/>
  <c r="AF112" i="15"/>
  <c r="AG112" i="15"/>
  <c r="AH112" i="15"/>
  <c r="AI112" i="15"/>
  <c r="AJ112" i="15"/>
  <c r="AK112" i="15"/>
  <c r="AL112" i="15"/>
  <c r="AM112" i="15"/>
  <c r="AN112" i="15"/>
  <c r="AO112" i="15"/>
  <c r="AP112" i="15"/>
  <c r="AQ112" i="15"/>
  <c r="AR112" i="15"/>
  <c r="AS112" i="15"/>
  <c r="AT112" i="15"/>
  <c r="AU112" i="15"/>
  <c r="AV112" i="15"/>
  <c r="AW112" i="15"/>
  <c r="AX112" i="15"/>
  <c r="AY112" i="15"/>
  <c r="AZ112" i="15"/>
  <c r="BA112" i="15"/>
  <c r="BB112" i="15"/>
  <c r="BC112" i="15"/>
  <c r="BD112" i="15"/>
  <c r="BE112" i="15"/>
  <c r="BF112" i="15"/>
  <c r="BG112" i="15"/>
  <c r="BH112" i="15"/>
  <c r="BI112" i="15"/>
  <c r="BJ112" i="15"/>
  <c r="BK112" i="15"/>
  <c r="BL112" i="15"/>
  <c r="BM112" i="15"/>
  <c r="BO112" i="15"/>
  <c r="BP112" i="15"/>
  <c r="BQ112" i="15"/>
  <c r="BR112" i="15"/>
  <c r="BS112" i="15"/>
  <c r="BT112" i="15"/>
  <c r="BU112" i="15"/>
  <c r="BV112" i="15"/>
  <c r="BW112" i="15"/>
  <c r="BX112" i="15"/>
  <c r="BY112" i="15"/>
  <c r="BZ112" i="15"/>
  <c r="CA112" i="15"/>
  <c r="CB112" i="15"/>
  <c r="CC112" i="15"/>
  <c r="CD112" i="15"/>
  <c r="CE112" i="15"/>
  <c r="CF112" i="15"/>
  <c r="CG112" i="15"/>
  <c r="CH112" i="15"/>
  <c r="CI112" i="15"/>
  <c r="CJ112" i="15"/>
  <c r="CK112" i="15"/>
  <c r="CL112" i="15"/>
  <c r="CM112" i="15"/>
  <c r="CN112" i="15"/>
  <c r="CO112" i="15"/>
  <c r="CP112" i="15"/>
  <c r="CQ112" i="15"/>
  <c r="CR112" i="15"/>
  <c r="CS112" i="15"/>
  <c r="CT112" i="15"/>
  <c r="CU112" i="15"/>
  <c r="CV112" i="15"/>
  <c r="CW112" i="15"/>
  <c r="CX112" i="15"/>
  <c r="CY112" i="15"/>
  <c r="CZ112" i="15"/>
  <c r="DA112" i="15"/>
  <c r="DB112" i="15"/>
  <c r="DC112" i="15"/>
  <c r="DD112" i="15"/>
  <c r="DE112" i="15"/>
  <c r="DF112" i="15"/>
  <c r="DG112" i="15"/>
  <c r="DH112" i="15"/>
  <c r="DI112" i="15"/>
  <c r="DJ112" i="15"/>
  <c r="DK112" i="15"/>
  <c r="BN112" i="15"/>
  <c r="P112" i="15"/>
  <c r="Q111" i="15"/>
  <c r="R111" i="15"/>
  <c r="S111" i="15"/>
  <c r="T111" i="15"/>
  <c r="U111" i="15"/>
  <c r="V111" i="15"/>
  <c r="W111" i="15"/>
  <c r="X111" i="15"/>
  <c r="Y111" i="15"/>
  <c r="Z111" i="15"/>
  <c r="AA111" i="15"/>
  <c r="AB111" i="15"/>
  <c r="AC111" i="15"/>
  <c r="AD111" i="15"/>
  <c r="AE111" i="15"/>
  <c r="AF111" i="15"/>
  <c r="AG111" i="15"/>
  <c r="AH111" i="15"/>
  <c r="AI111" i="15"/>
  <c r="AJ111" i="15"/>
  <c r="AK111" i="15"/>
  <c r="AL111" i="15"/>
  <c r="AM111" i="15"/>
  <c r="AN111" i="15"/>
  <c r="AO111" i="15"/>
  <c r="AP111" i="15"/>
  <c r="AQ111" i="15"/>
  <c r="AR111" i="15"/>
  <c r="AS111" i="15"/>
  <c r="AT111" i="15"/>
  <c r="AU111" i="15"/>
  <c r="AV111" i="15"/>
  <c r="AW111" i="15"/>
  <c r="AX111" i="15"/>
  <c r="AY111" i="15"/>
  <c r="AZ111" i="15"/>
  <c r="BA111" i="15"/>
  <c r="BB111" i="15"/>
  <c r="BC111" i="15"/>
  <c r="BD111" i="15"/>
  <c r="BE111" i="15"/>
  <c r="BF111" i="15"/>
  <c r="BG111" i="15"/>
  <c r="BH111" i="15"/>
  <c r="BI111" i="15"/>
  <c r="BJ111" i="15"/>
  <c r="BK111" i="15"/>
  <c r="BL111" i="15"/>
  <c r="BM111" i="15"/>
  <c r="BO111" i="15"/>
  <c r="BP111" i="15"/>
  <c r="BQ111" i="15"/>
  <c r="BR111" i="15"/>
  <c r="BS111" i="15"/>
  <c r="BT111" i="15"/>
  <c r="BU111" i="15"/>
  <c r="BV111" i="15"/>
  <c r="BW111" i="15"/>
  <c r="BX111" i="15"/>
  <c r="BY111" i="15"/>
  <c r="BZ111" i="15"/>
  <c r="CA111" i="15"/>
  <c r="CB111" i="15"/>
  <c r="CC111" i="15"/>
  <c r="CD111" i="15"/>
  <c r="CE111" i="15"/>
  <c r="CF111" i="15"/>
  <c r="CG111" i="15"/>
  <c r="CH111" i="15"/>
  <c r="CI111" i="15"/>
  <c r="CJ111" i="15"/>
  <c r="CK111" i="15"/>
  <c r="CL111" i="15"/>
  <c r="CM111" i="15"/>
  <c r="CN111" i="15"/>
  <c r="CO111" i="15"/>
  <c r="CP111" i="15"/>
  <c r="CQ111" i="15"/>
  <c r="CR111" i="15"/>
  <c r="CS111" i="15"/>
  <c r="CT111" i="15"/>
  <c r="CU111" i="15"/>
  <c r="CV111" i="15"/>
  <c r="CW111" i="15"/>
  <c r="CX111" i="15"/>
  <c r="CY111" i="15"/>
  <c r="CZ111" i="15"/>
  <c r="DA111" i="15"/>
  <c r="DB111" i="15"/>
  <c r="DC111" i="15"/>
  <c r="DD111" i="15"/>
  <c r="DE111" i="15"/>
  <c r="DF111" i="15"/>
  <c r="DG111" i="15"/>
  <c r="DH111" i="15"/>
  <c r="DI111" i="15"/>
  <c r="DJ111" i="15"/>
  <c r="DK111" i="15"/>
  <c r="BN111" i="15"/>
  <c r="P111" i="15"/>
  <c r="Q110" i="15"/>
  <c r="R110" i="15"/>
  <c r="S110" i="15"/>
  <c r="T110" i="15"/>
  <c r="U110" i="15"/>
  <c r="V110" i="15"/>
  <c r="W110" i="15"/>
  <c r="X110" i="15"/>
  <c r="Y110" i="15"/>
  <c r="Z110" i="15"/>
  <c r="AA110" i="15"/>
  <c r="AB110" i="15"/>
  <c r="AC110" i="15"/>
  <c r="AD110" i="15"/>
  <c r="AE110" i="15"/>
  <c r="AF110" i="15"/>
  <c r="AG110" i="15"/>
  <c r="AH110" i="15"/>
  <c r="AI110" i="15"/>
  <c r="AJ110" i="15"/>
  <c r="AK110" i="15"/>
  <c r="AL110" i="15"/>
  <c r="AM110" i="15"/>
  <c r="AN110" i="15"/>
  <c r="AO110" i="15"/>
  <c r="AP110" i="15"/>
  <c r="AQ110" i="15"/>
  <c r="AR110" i="15"/>
  <c r="AS110" i="15"/>
  <c r="AT110" i="15"/>
  <c r="AU110" i="15"/>
  <c r="AV110" i="15"/>
  <c r="AW110" i="15"/>
  <c r="AX110" i="15"/>
  <c r="AY110" i="15"/>
  <c r="AZ110" i="15"/>
  <c r="BA110" i="15"/>
  <c r="BB110" i="15"/>
  <c r="BC110" i="15"/>
  <c r="BD110" i="15"/>
  <c r="BE110" i="15"/>
  <c r="BF110" i="15"/>
  <c r="BG110" i="15"/>
  <c r="BH110" i="15"/>
  <c r="BI110" i="15"/>
  <c r="BJ110" i="15"/>
  <c r="BK110" i="15"/>
  <c r="BL110" i="15"/>
  <c r="BM110" i="15"/>
  <c r="BO110" i="15"/>
  <c r="BP110" i="15"/>
  <c r="BQ110" i="15"/>
  <c r="BR110" i="15"/>
  <c r="BS110" i="15"/>
  <c r="BT110" i="15"/>
  <c r="BU110" i="15"/>
  <c r="BV110" i="15"/>
  <c r="BW110" i="15"/>
  <c r="BX110" i="15"/>
  <c r="BY110" i="15"/>
  <c r="BZ110" i="15"/>
  <c r="CA110" i="15"/>
  <c r="CB110" i="15"/>
  <c r="CC110" i="15"/>
  <c r="CD110" i="15"/>
  <c r="CE110" i="15"/>
  <c r="CF110" i="15"/>
  <c r="CG110" i="15"/>
  <c r="CH110" i="15"/>
  <c r="CI110" i="15"/>
  <c r="CJ110" i="15"/>
  <c r="CK110" i="15"/>
  <c r="CL110" i="15"/>
  <c r="CM110" i="15"/>
  <c r="CN110" i="15"/>
  <c r="CO110" i="15"/>
  <c r="CP110" i="15"/>
  <c r="CQ110" i="15"/>
  <c r="CR110" i="15"/>
  <c r="CS110" i="15"/>
  <c r="CT110" i="15"/>
  <c r="CU110" i="15"/>
  <c r="CV110" i="15"/>
  <c r="CW110" i="15"/>
  <c r="CX110" i="15"/>
  <c r="CY110" i="15"/>
  <c r="CZ110" i="15"/>
  <c r="DA110" i="15"/>
  <c r="DB110" i="15"/>
  <c r="DC110" i="15"/>
  <c r="DD110" i="15"/>
  <c r="DE110" i="15"/>
  <c r="DF110" i="15"/>
  <c r="DG110" i="15"/>
  <c r="DH110" i="15"/>
  <c r="DI110" i="15"/>
  <c r="DJ110" i="15"/>
  <c r="DK110" i="15"/>
  <c r="BN110" i="15"/>
  <c r="P110" i="15"/>
  <c r="Q109" i="15"/>
  <c r="R109" i="15"/>
  <c r="S109" i="15"/>
  <c r="T109" i="15"/>
  <c r="U109" i="15"/>
  <c r="V109" i="15"/>
  <c r="W109" i="15"/>
  <c r="X109" i="15"/>
  <c r="Y109" i="15"/>
  <c r="Z109" i="15"/>
  <c r="AA109" i="15"/>
  <c r="AB109" i="15"/>
  <c r="AC109" i="15"/>
  <c r="AD109" i="15"/>
  <c r="AE109" i="15"/>
  <c r="AF109" i="15"/>
  <c r="AG109" i="15"/>
  <c r="AH109" i="15"/>
  <c r="AI109" i="15"/>
  <c r="AJ109" i="15"/>
  <c r="AK109" i="15"/>
  <c r="AL109" i="15"/>
  <c r="AM109" i="15"/>
  <c r="AN109" i="15"/>
  <c r="AO109" i="15"/>
  <c r="AP109" i="15"/>
  <c r="AQ109" i="15"/>
  <c r="AR109" i="15"/>
  <c r="AS109" i="15"/>
  <c r="AT109" i="15"/>
  <c r="AU109" i="15"/>
  <c r="AV109" i="15"/>
  <c r="AW109" i="15"/>
  <c r="AX109" i="15"/>
  <c r="AY109" i="15"/>
  <c r="AZ109" i="15"/>
  <c r="BA109" i="15"/>
  <c r="BB109" i="15"/>
  <c r="BC109" i="15"/>
  <c r="BD109" i="15"/>
  <c r="BE109" i="15"/>
  <c r="BF109" i="15"/>
  <c r="BG109" i="15"/>
  <c r="BH109" i="15"/>
  <c r="BI109" i="15"/>
  <c r="BJ109" i="15"/>
  <c r="BK109" i="15"/>
  <c r="BL109" i="15"/>
  <c r="BM109" i="15"/>
  <c r="BO109" i="15"/>
  <c r="BP109" i="15"/>
  <c r="BQ109" i="15"/>
  <c r="BR109" i="15"/>
  <c r="BS109" i="15"/>
  <c r="BT109" i="15"/>
  <c r="BU109" i="15"/>
  <c r="BV109" i="15"/>
  <c r="BW109" i="15"/>
  <c r="BX109" i="15"/>
  <c r="BY109" i="15"/>
  <c r="BZ109" i="15"/>
  <c r="CA109" i="15"/>
  <c r="CB109" i="15"/>
  <c r="CC109" i="15"/>
  <c r="CD109" i="15"/>
  <c r="CE109" i="15"/>
  <c r="CF109" i="15"/>
  <c r="CG109" i="15"/>
  <c r="CH109" i="15"/>
  <c r="CI109" i="15"/>
  <c r="CJ109" i="15"/>
  <c r="CK109" i="15"/>
  <c r="CL109" i="15"/>
  <c r="CM109" i="15"/>
  <c r="CN109" i="15"/>
  <c r="CO109" i="15"/>
  <c r="CP109" i="15"/>
  <c r="CQ109" i="15"/>
  <c r="CR109" i="15"/>
  <c r="CS109" i="15"/>
  <c r="CT109" i="15"/>
  <c r="CU109" i="15"/>
  <c r="CV109" i="15"/>
  <c r="CW109" i="15"/>
  <c r="CX109" i="15"/>
  <c r="CY109" i="15"/>
  <c r="CZ109" i="15"/>
  <c r="DA109" i="15"/>
  <c r="DB109" i="15"/>
  <c r="DC109" i="15"/>
  <c r="DD109" i="15"/>
  <c r="DE109" i="15"/>
  <c r="DF109" i="15"/>
  <c r="DG109" i="15"/>
  <c r="DH109" i="15"/>
  <c r="DI109" i="15"/>
  <c r="DJ109" i="15"/>
  <c r="DK109" i="15"/>
  <c r="BN109" i="15"/>
  <c r="P109" i="15"/>
  <c r="Q108" i="15"/>
  <c r="R108" i="15"/>
  <c r="S108" i="15"/>
  <c r="T108" i="15"/>
  <c r="U108" i="15"/>
  <c r="V108" i="15"/>
  <c r="W108" i="15"/>
  <c r="X108" i="15"/>
  <c r="Y108" i="15"/>
  <c r="Z108" i="15"/>
  <c r="AA108" i="15"/>
  <c r="AB108" i="15"/>
  <c r="AC108" i="15"/>
  <c r="AD108" i="15"/>
  <c r="AE108" i="15"/>
  <c r="AF108" i="15"/>
  <c r="AG108" i="15"/>
  <c r="AH108" i="15"/>
  <c r="AI108" i="15"/>
  <c r="AJ108" i="15"/>
  <c r="AK108" i="15"/>
  <c r="AL108" i="15"/>
  <c r="AM108" i="15"/>
  <c r="AN108" i="15"/>
  <c r="AO108" i="15"/>
  <c r="AP108" i="15"/>
  <c r="AQ108" i="15"/>
  <c r="AR108" i="15"/>
  <c r="AS108" i="15"/>
  <c r="AT108" i="15"/>
  <c r="AU108" i="15"/>
  <c r="AV108" i="15"/>
  <c r="AW108" i="15"/>
  <c r="AX108" i="15"/>
  <c r="AY108" i="15"/>
  <c r="AZ108" i="15"/>
  <c r="BA108" i="15"/>
  <c r="BB108" i="15"/>
  <c r="BC108" i="15"/>
  <c r="BD108" i="15"/>
  <c r="BE108" i="15"/>
  <c r="BF108" i="15"/>
  <c r="BG108" i="15"/>
  <c r="BH108" i="15"/>
  <c r="BI108" i="15"/>
  <c r="BJ108" i="15"/>
  <c r="BK108" i="15"/>
  <c r="BL108" i="15"/>
  <c r="BM108" i="15"/>
  <c r="BO108" i="15"/>
  <c r="BP108" i="15"/>
  <c r="BQ108" i="15"/>
  <c r="BR108" i="15"/>
  <c r="BS108" i="15"/>
  <c r="BT108" i="15"/>
  <c r="BU108" i="15"/>
  <c r="BV108" i="15"/>
  <c r="BW108" i="15"/>
  <c r="BX108" i="15"/>
  <c r="BY108" i="15"/>
  <c r="BZ108" i="15"/>
  <c r="CA108" i="15"/>
  <c r="CB108" i="15"/>
  <c r="CC108" i="15"/>
  <c r="CD108" i="15"/>
  <c r="CE108" i="15"/>
  <c r="CF108" i="15"/>
  <c r="CG108" i="15"/>
  <c r="CH108" i="15"/>
  <c r="CI108" i="15"/>
  <c r="CJ108" i="15"/>
  <c r="CK108" i="15"/>
  <c r="CL108" i="15"/>
  <c r="CM108" i="15"/>
  <c r="CN108" i="15"/>
  <c r="CO108" i="15"/>
  <c r="CP108" i="15"/>
  <c r="CQ108" i="15"/>
  <c r="CR108" i="15"/>
  <c r="CS108" i="15"/>
  <c r="CT108" i="15"/>
  <c r="CU108" i="15"/>
  <c r="CV108" i="15"/>
  <c r="CW108" i="15"/>
  <c r="CX108" i="15"/>
  <c r="CY108" i="15"/>
  <c r="CZ108" i="15"/>
  <c r="DA108" i="15"/>
  <c r="DB108" i="15"/>
  <c r="DC108" i="15"/>
  <c r="DD108" i="15"/>
  <c r="DE108" i="15"/>
  <c r="DF108" i="15"/>
  <c r="DG108" i="15"/>
  <c r="DH108" i="15"/>
  <c r="DI108" i="15"/>
  <c r="DJ108" i="15"/>
  <c r="DK108" i="15"/>
  <c r="BN108" i="15"/>
  <c r="P108" i="15"/>
  <c r="Q107" i="15"/>
  <c r="R107" i="15"/>
  <c r="S107" i="15"/>
  <c r="T107" i="15"/>
  <c r="U107" i="15"/>
  <c r="V107" i="15"/>
  <c r="W107" i="15"/>
  <c r="X107" i="15"/>
  <c r="Y107" i="15"/>
  <c r="Z107" i="15"/>
  <c r="AA107" i="15"/>
  <c r="AB107" i="15"/>
  <c r="AC107" i="15"/>
  <c r="AD107" i="15"/>
  <c r="AE107" i="15"/>
  <c r="AF107" i="15"/>
  <c r="AG107" i="15"/>
  <c r="AH107" i="15"/>
  <c r="AI107" i="15"/>
  <c r="AJ107" i="15"/>
  <c r="AK107" i="15"/>
  <c r="AL107" i="15"/>
  <c r="AM107" i="15"/>
  <c r="AN107" i="15"/>
  <c r="AO107" i="15"/>
  <c r="AP107" i="15"/>
  <c r="AQ107" i="15"/>
  <c r="AR107" i="15"/>
  <c r="AS107" i="15"/>
  <c r="AT107" i="15"/>
  <c r="AU107" i="15"/>
  <c r="AV107" i="15"/>
  <c r="AW107" i="15"/>
  <c r="AX107" i="15"/>
  <c r="AY107" i="15"/>
  <c r="AZ107" i="15"/>
  <c r="BA107" i="15"/>
  <c r="BB107" i="15"/>
  <c r="BC107" i="15"/>
  <c r="BD107" i="15"/>
  <c r="BE107" i="15"/>
  <c r="BF107" i="15"/>
  <c r="BG107" i="15"/>
  <c r="BH107" i="15"/>
  <c r="BI107" i="15"/>
  <c r="BJ107" i="15"/>
  <c r="BK107" i="15"/>
  <c r="BL107" i="15"/>
  <c r="BM107" i="15"/>
  <c r="BO107" i="15"/>
  <c r="BP107" i="15"/>
  <c r="BQ107" i="15"/>
  <c r="BR107" i="15"/>
  <c r="BS107" i="15"/>
  <c r="BT107" i="15"/>
  <c r="BU107" i="15"/>
  <c r="BV107" i="15"/>
  <c r="BW107" i="15"/>
  <c r="BX107" i="15"/>
  <c r="BY107" i="15"/>
  <c r="BZ107" i="15"/>
  <c r="CA107" i="15"/>
  <c r="CB107" i="15"/>
  <c r="CC107" i="15"/>
  <c r="CD107" i="15"/>
  <c r="CE107" i="15"/>
  <c r="CF107" i="15"/>
  <c r="CG107" i="15"/>
  <c r="CH107" i="15"/>
  <c r="CI107" i="15"/>
  <c r="CJ107" i="15"/>
  <c r="CK107" i="15"/>
  <c r="CL107" i="15"/>
  <c r="CM107" i="15"/>
  <c r="CN107" i="15"/>
  <c r="CO107" i="15"/>
  <c r="CP107" i="15"/>
  <c r="CQ107" i="15"/>
  <c r="CR107" i="15"/>
  <c r="CS107" i="15"/>
  <c r="CT107" i="15"/>
  <c r="CU107" i="15"/>
  <c r="CV107" i="15"/>
  <c r="CW107" i="15"/>
  <c r="CX107" i="15"/>
  <c r="CY107" i="15"/>
  <c r="CZ107" i="15"/>
  <c r="DA107" i="15"/>
  <c r="DB107" i="15"/>
  <c r="DC107" i="15"/>
  <c r="DD107" i="15"/>
  <c r="DE107" i="15"/>
  <c r="DF107" i="15"/>
  <c r="DG107" i="15"/>
  <c r="DH107" i="15"/>
  <c r="DI107" i="15"/>
  <c r="DJ107" i="15"/>
  <c r="DK107" i="15"/>
  <c r="BN107" i="15"/>
  <c r="P107" i="15"/>
  <c r="Q106" i="15"/>
  <c r="R106" i="15"/>
  <c r="S106" i="15"/>
  <c r="T106" i="15"/>
  <c r="U106" i="15"/>
  <c r="V106" i="15"/>
  <c r="W106" i="15"/>
  <c r="X106" i="15"/>
  <c r="Y106" i="15"/>
  <c r="Z106" i="15"/>
  <c r="AA106" i="15"/>
  <c r="AB106" i="15"/>
  <c r="AC106" i="15"/>
  <c r="AD106" i="15"/>
  <c r="AE106" i="15"/>
  <c r="AF106" i="15"/>
  <c r="AG106" i="15"/>
  <c r="AH106" i="15"/>
  <c r="AI106" i="15"/>
  <c r="AJ106" i="15"/>
  <c r="AK106" i="15"/>
  <c r="AL106" i="15"/>
  <c r="AM106" i="15"/>
  <c r="AN106" i="15"/>
  <c r="AO106" i="15"/>
  <c r="AP106" i="15"/>
  <c r="AQ106" i="15"/>
  <c r="AR106" i="15"/>
  <c r="AS106" i="15"/>
  <c r="AT106" i="15"/>
  <c r="AU106" i="15"/>
  <c r="AV106" i="15"/>
  <c r="AW106" i="15"/>
  <c r="AX106" i="15"/>
  <c r="AY106" i="15"/>
  <c r="AZ106" i="15"/>
  <c r="BA106" i="15"/>
  <c r="BB106" i="15"/>
  <c r="BC106" i="15"/>
  <c r="BD106" i="15"/>
  <c r="BE106" i="15"/>
  <c r="BF106" i="15"/>
  <c r="BG106" i="15"/>
  <c r="BH106" i="15"/>
  <c r="BI106" i="15"/>
  <c r="BJ106" i="15"/>
  <c r="BK106" i="15"/>
  <c r="BL106" i="15"/>
  <c r="BM106" i="15"/>
  <c r="BO106" i="15"/>
  <c r="BP106" i="15"/>
  <c r="BQ106" i="15"/>
  <c r="BR106" i="15"/>
  <c r="BS106" i="15"/>
  <c r="BT106" i="15"/>
  <c r="BU106" i="15"/>
  <c r="BV106" i="15"/>
  <c r="BW106" i="15"/>
  <c r="BX106" i="15"/>
  <c r="BY106" i="15"/>
  <c r="BZ106" i="15"/>
  <c r="CA106" i="15"/>
  <c r="CB106" i="15"/>
  <c r="CC106" i="15"/>
  <c r="CD106" i="15"/>
  <c r="CE106" i="15"/>
  <c r="CF106" i="15"/>
  <c r="CG106" i="15"/>
  <c r="CH106" i="15"/>
  <c r="CI106" i="15"/>
  <c r="CJ106" i="15"/>
  <c r="CK106" i="15"/>
  <c r="CL106" i="15"/>
  <c r="CM106" i="15"/>
  <c r="CN106" i="15"/>
  <c r="CO106" i="15"/>
  <c r="CP106" i="15"/>
  <c r="CQ106" i="15"/>
  <c r="CR106" i="15"/>
  <c r="CS106" i="15"/>
  <c r="CT106" i="15"/>
  <c r="CU106" i="15"/>
  <c r="CV106" i="15"/>
  <c r="CW106" i="15"/>
  <c r="CX106" i="15"/>
  <c r="CY106" i="15"/>
  <c r="CZ106" i="15"/>
  <c r="DA106" i="15"/>
  <c r="DB106" i="15"/>
  <c r="DC106" i="15"/>
  <c r="DD106" i="15"/>
  <c r="DE106" i="15"/>
  <c r="DF106" i="15"/>
  <c r="DG106" i="15"/>
  <c r="DH106" i="15"/>
  <c r="DI106" i="15"/>
  <c r="DJ106" i="15"/>
  <c r="DK106" i="15"/>
  <c r="BN106" i="15"/>
  <c r="P106" i="15"/>
  <c r="Q105" i="15"/>
  <c r="R105" i="15"/>
  <c r="S105" i="15"/>
  <c r="T105" i="15"/>
  <c r="U105" i="15"/>
  <c r="V105" i="15"/>
  <c r="W105" i="15"/>
  <c r="X105" i="15"/>
  <c r="Y105" i="15"/>
  <c r="Z105" i="15"/>
  <c r="AA105" i="15"/>
  <c r="AB105" i="15"/>
  <c r="AC105" i="15"/>
  <c r="AD105" i="15"/>
  <c r="AE105" i="15"/>
  <c r="AF105" i="15"/>
  <c r="AG105" i="15"/>
  <c r="AH105" i="15"/>
  <c r="AI105" i="15"/>
  <c r="AJ105" i="15"/>
  <c r="AK105" i="15"/>
  <c r="AL105" i="15"/>
  <c r="AM105" i="15"/>
  <c r="AN105" i="15"/>
  <c r="AO105" i="15"/>
  <c r="AP105" i="15"/>
  <c r="AQ105" i="15"/>
  <c r="AR105" i="15"/>
  <c r="AS105" i="15"/>
  <c r="AT105" i="15"/>
  <c r="AU105" i="15"/>
  <c r="AV105" i="15"/>
  <c r="AW105" i="15"/>
  <c r="AX105" i="15"/>
  <c r="AY105" i="15"/>
  <c r="AZ105" i="15"/>
  <c r="BA105" i="15"/>
  <c r="BB105" i="15"/>
  <c r="BC105" i="15"/>
  <c r="BD105" i="15"/>
  <c r="BE105" i="15"/>
  <c r="BF105" i="15"/>
  <c r="BG105" i="15"/>
  <c r="BH105" i="15"/>
  <c r="BI105" i="15"/>
  <c r="BJ105" i="15"/>
  <c r="BK105" i="15"/>
  <c r="BL105" i="15"/>
  <c r="BM105" i="15"/>
  <c r="BO105" i="15"/>
  <c r="BP105" i="15"/>
  <c r="BQ105" i="15"/>
  <c r="BR105" i="15"/>
  <c r="BS105" i="15"/>
  <c r="BT105" i="15"/>
  <c r="BU105" i="15"/>
  <c r="BV105" i="15"/>
  <c r="BW105" i="15"/>
  <c r="BX105" i="15"/>
  <c r="BY105" i="15"/>
  <c r="BZ105" i="15"/>
  <c r="CA105" i="15"/>
  <c r="CB105" i="15"/>
  <c r="CC105" i="15"/>
  <c r="CD105" i="15"/>
  <c r="CE105" i="15"/>
  <c r="CF105" i="15"/>
  <c r="CG105" i="15"/>
  <c r="CH105" i="15"/>
  <c r="CI105" i="15"/>
  <c r="CJ105" i="15"/>
  <c r="CK105" i="15"/>
  <c r="CL105" i="15"/>
  <c r="CM105" i="15"/>
  <c r="CN105" i="15"/>
  <c r="CO105" i="15"/>
  <c r="CP105" i="15"/>
  <c r="CQ105" i="15"/>
  <c r="CR105" i="15"/>
  <c r="CS105" i="15"/>
  <c r="CT105" i="15"/>
  <c r="CU105" i="15"/>
  <c r="CV105" i="15"/>
  <c r="CW105" i="15"/>
  <c r="CX105" i="15"/>
  <c r="CY105" i="15"/>
  <c r="CZ105" i="15"/>
  <c r="DA105" i="15"/>
  <c r="DB105" i="15"/>
  <c r="DC105" i="15"/>
  <c r="DD105" i="15"/>
  <c r="DE105" i="15"/>
  <c r="DF105" i="15"/>
  <c r="DG105" i="15"/>
  <c r="DH105" i="15"/>
  <c r="DI105" i="15"/>
  <c r="DJ105" i="15"/>
  <c r="DK105" i="15"/>
  <c r="BN105" i="15"/>
  <c r="P105" i="15"/>
  <c r="Q104" i="15"/>
  <c r="R104" i="15"/>
  <c r="S104" i="15"/>
  <c r="T104" i="15"/>
  <c r="U104" i="15"/>
  <c r="V104" i="15"/>
  <c r="W104" i="15"/>
  <c r="X104" i="15"/>
  <c r="Y104" i="15"/>
  <c r="Z104" i="15"/>
  <c r="AA104" i="15"/>
  <c r="AB104" i="15"/>
  <c r="AC104" i="15"/>
  <c r="AD104" i="15"/>
  <c r="AE104" i="15"/>
  <c r="AF104" i="15"/>
  <c r="AG104" i="15"/>
  <c r="AH104" i="15"/>
  <c r="AI104" i="15"/>
  <c r="AJ104" i="15"/>
  <c r="AK104" i="15"/>
  <c r="AL104" i="15"/>
  <c r="AM104" i="15"/>
  <c r="AN104" i="15"/>
  <c r="AO104" i="15"/>
  <c r="AP104" i="15"/>
  <c r="AQ104" i="15"/>
  <c r="AR104" i="15"/>
  <c r="AS104" i="15"/>
  <c r="AT104" i="15"/>
  <c r="AU104" i="15"/>
  <c r="AV104" i="15"/>
  <c r="AW104" i="15"/>
  <c r="AX104" i="15"/>
  <c r="AY104" i="15"/>
  <c r="AZ104" i="15"/>
  <c r="BA104" i="15"/>
  <c r="BB104" i="15"/>
  <c r="BC104" i="15"/>
  <c r="BD104" i="15"/>
  <c r="BE104" i="15"/>
  <c r="BF104" i="15"/>
  <c r="BG104" i="15"/>
  <c r="BH104" i="15"/>
  <c r="BI104" i="15"/>
  <c r="BJ104" i="15"/>
  <c r="BK104" i="15"/>
  <c r="BL104" i="15"/>
  <c r="BM104" i="15"/>
  <c r="BO104" i="15"/>
  <c r="BP104" i="15"/>
  <c r="BQ104" i="15"/>
  <c r="BR104" i="15"/>
  <c r="BS104" i="15"/>
  <c r="BT104" i="15"/>
  <c r="BU104" i="15"/>
  <c r="BV104" i="15"/>
  <c r="BW104" i="15"/>
  <c r="BX104" i="15"/>
  <c r="BY104" i="15"/>
  <c r="BZ104" i="15"/>
  <c r="CA104" i="15"/>
  <c r="CB104" i="15"/>
  <c r="CC104" i="15"/>
  <c r="CD104" i="15"/>
  <c r="CE104" i="15"/>
  <c r="CF104" i="15"/>
  <c r="CG104" i="15"/>
  <c r="CH104" i="15"/>
  <c r="CI104" i="15"/>
  <c r="CJ104" i="15"/>
  <c r="CK104" i="15"/>
  <c r="CL104" i="15"/>
  <c r="CM104" i="15"/>
  <c r="CN104" i="15"/>
  <c r="CO104" i="15"/>
  <c r="CP104" i="15"/>
  <c r="CQ104" i="15"/>
  <c r="CR104" i="15"/>
  <c r="CS104" i="15"/>
  <c r="CT104" i="15"/>
  <c r="CU104" i="15"/>
  <c r="CV104" i="15"/>
  <c r="CW104" i="15"/>
  <c r="CX104" i="15"/>
  <c r="CY104" i="15"/>
  <c r="CZ104" i="15"/>
  <c r="DA104" i="15"/>
  <c r="DB104" i="15"/>
  <c r="DC104" i="15"/>
  <c r="DD104" i="15"/>
  <c r="DE104" i="15"/>
  <c r="DF104" i="15"/>
  <c r="DG104" i="15"/>
  <c r="DH104" i="15"/>
  <c r="DI104" i="15"/>
  <c r="DJ104" i="15"/>
  <c r="DK104" i="15"/>
  <c r="BN104" i="15"/>
  <c r="P104" i="15"/>
  <c r="Q103" i="15"/>
  <c r="R103" i="15"/>
  <c r="S103" i="15"/>
  <c r="T103" i="15"/>
  <c r="U103" i="15"/>
  <c r="V103" i="15"/>
  <c r="W103" i="15"/>
  <c r="X103" i="15"/>
  <c r="Y103" i="15"/>
  <c r="Z103" i="15"/>
  <c r="AA103" i="15"/>
  <c r="AB103" i="15"/>
  <c r="AC103" i="15"/>
  <c r="AD103" i="15"/>
  <c r="AE103" i="15"/>
  <c r="AF103" i="15"/>
  <c r="AG103" i="15"/>
  <c r="AH103" i="15"/>
  <c r="AI103" i="15"/>
  <c r="AJ103" i="15"/>
  <c r="AK103" i="15"/>
  <c r="AL103" i="15"/>
  <c r="AM103" i="15"/>
  <c r="AN103" i="15"/>
  <c r="AO103" i="15"/>
  <c r="AP103" i="15"/>
  <c r="AQ103" i="15"/>
  <c r="AR103" i="15"/>
  <c r="AS103" i="15"/>
  <c r="AT103" i="15"/>
  <c r="AU103" i="15"/>
  <c r="AV103" i="15"/>
  <c r="AW103" i="15"/>
  <c r="AX103" i="15"/>
  <c r="AY103" i="15"/>
  <c r="AZ103" i="15"/>
  <c r="BA103" i="15"/>
  <c r="BB103" i="15"/>
  <c r="BC103" i="15"/>
  <c r="BD103" i="15"/>
  <c r="BE103" i="15"/>
  <c r="BF103" i="15"/>
  <c r="BG103" i="15"/>
  <c r="BH103" i="15"/>
  <c r="BI103" i="15"/>
  <c r="BJ103" i="15"/>
  <c r="BK103" i="15"/>
  <c r="BL103" i="15"/>
  <c r="BM103" i="15"/>
  <c r="BO103" i="15"/>
  <c r="BP103" i="15"/>
  <c r="BQ103" i="15"/>
  <c r="BR103" i="15"/>
  <c r="BS103" i="15"/>
  <c r="BT103" i="15"/>
  <c r="BU103" i="15"/>
  <c r="BV103" i="15"/>
  <c r="BW103" i="15"/>
  <c r="BX103" i="15"/>
  <c r="BY103" i="15"/>
  <c r="BZ103" i="15"/>
  <c r="CA103" i="15"/>
  <c r="CB103" i="15"/>
  <c r="CC103" i="15"/>
  <c r="CD103" i="15"/>
  <c r="CE103" i="15"/>
  <c r="CF103" i="15"/>
  <c r="CG103" i="15"/>
  <c r="CH103" i="15"/>
  <c r="CI103" i="15"/>
  <c r="CJ103" i="15"/>
  <c r="CK103" i="15"/>
  <c r="CL103" i="15"/>
  <c r="CM103" i="15"/>
  <c r="CN103" i="15"/>
  <c r="CO103" i="15"/>
  <c r="CP103" i="15"/>
  <c r="CQ103" i="15"/>
  <c r="CR103" i="15"/>
  <c r="CS103" i="15"/>
  <c r="CT103" i="15"/>
  <c r="CU103" i="15"/>
  <c r="CV103" i="15"/>
  <c r="CW103" i="15"/>
  <c r="CX103" i="15"/>
  <c r="CY103" i="15"/>
  <c r="CZ103" i="15"/>
  <c r="DA103" i="15"/>
  <c r="DB103" i="15"/>
  <c r="DC103" i="15"/>
  <c r="DD103" i="15"/>
  <c r="DE103" i="15"/>
  <c r="DF103" i="15"/>
  <c r="DG103" i="15"/>
  <c r="DH103" i="15"/>
  <c r="DI103" i="15"/>
  <c r="DJ103" i="15"/>
  <c r="DK103" i="15"/>
  <c r="BN103" i="15"/>
  <c r="P103" i="15"/>
  <c r="Q102" i="15"/>
  <c r="R102" i="15"/>
  <c r="S102" i="15"/>
  <c r="T102" i="15"/>
  <c r="U102" i="15"/>
  <c r="V102" i="15"/>
  <c r="W102" i="15"/>
  <c r="X102" i="15"/>
  <c r="Y102" i="15"/>
  <c r="Z102" i="15"/>
  <c r="AA102" i="15"/>
  <c r="AB102" i="15"/>
  <c r="AC102" i="15"/>
  <c r="AD102" i="15"/>
  <c r="AE102" i="15"/>
  <c r="AF102" i="15"/>
  <c r="AG102" i="15"/>
  <c r="AH102" i="15"/>
  <c r="AI102" i="15"/>
  <c r="AJ102" i="15"/>
  <c r="AK102" i="15"/>
  <c r="AL102" i="15"/>
  <c r="AM102" i="15"/>
  <c r="AN102" i="15"/>
  <c r="AO102" i="15"/>
  <c r="AP102" i="15"/>
  <c r="AQ102" i="15"/>
  <c r="AR102" i="15"/>
  <c r="AS102" i="15"/>
  <c r="AT102" i="15"/>
  <c r="AU102" i="15"/>
  <c r="AV102" i="15"/>
  <c r="AW102" i="15"/>
  <c r="AX102" i="15"/>
  <c r="AY102" i="15"/>
  <c r="AZ102" i="15"/>
  <c r="BA102" i="15"/>
  <c r="BB102" i="15"/>
  <c r="BC102" i="15"/>
  <c r="BD102" i="15"/>
  <c r="BE102" i="15"/>
  <c r="BF102" i="15"/>
  <c r="BG102" i="15"/>
  <c r="BH102" i="15"/>
  <c r="BI102" i="15"/>
  <c r="BJ102" i="15"/>
  <c r="BK102" i="15"/>
  <c r="BL102" i="15"/>
  <c r="BM102" i="15"/>
  <c r="BO102" i="15"/>
  <c r="BP102" i="15"/>
  <c r="BQ102" i="15"/>
  <c r="BR102" i="15"/>
  <c r="BS102" i="15"/>
  <c r="BT102" i="15"/>
  <c r="BU102" i="15"/>
  <c r="BV102" i="15"/>
  <c r="BW102" i="15"/>
  <c r="BX102" i="15"/>
  <c r="BY102" i="15"/>
  <c r="BZ102" i="15"/>
  <c r="CA102" i="15"/>
  <c r="CB102" i="15"/>
  <c r="CC102" i="15"/>
  <c r="CD102" i="15"/>
  <c r="CE102" i="15"/>
  <c r="CF102" i="15"/>
  <c r="CG102" i="15"/>
  <c r="CH102" i="15"/>
  <c r="CI102" i="15"/>
  <c r="CJ102" i="15"/>
  <c r="CK102" i="15"/>
  <c r="CL102" i="15"/>
  <c r="CM102" i="15"/>
  <c r="CN102" i="15"/>
  <c r="CO102" i="15"/>
  <c r="CP102" i="15"/>
  <c r="CQ102" i="15"/>
  <c r="CR102" i="15"/>
  <c r="CS102" i="15"/>
  <c r="CT102" i="15"/>
  <c r="CU102" i="15"/>
  <c r="CV102" i="15"/>
  <c r="CW102" i="15"/>
  <c r="CX102" i="15"/>
  <c r="CY102" i="15"/>
  <c r="CZ102" i="15"/>
  <c r="DA102" i="15"/>
  <c r="DB102" i="15"/>
  <c r="DC102" i="15"/>
  <c r="DD102" i="15"/>
  <c r="DE102" i="15"/>
  <c r="DF102" i="15"/>
  <c r="DG102" i="15"/>
  <c r="DH102" i="15"/>
  <c r="DI102" i="15"/>
  <c r="DJ102" i="15"/>
  <c r="DK102" i="15"/>
  <c r="BN102" i="15"/>
  <c r="P102" i="15"/>
  <c r="Q101" i="15"/>
  <c r="R101" i="15"/>
  <c r="S101" i="15"/>
  <c r="T101" i="15"/>
  <c r="U101" i="15"/>
  <c r="V101" i="15"/>
  <c r="W101" i="15"/>
  <c r="X101" i="15"/>
  <c r="Y101" i="15"/>
  <c r="Z101" i="15"/>
  <c r="AA101" i="15"/>
  <c r="AB101" i="15"/>
  <c r="AC101" i="15"/>
  <c r="AD101" i="15"/>
  <c r="AE101" i="15"/>
  <c r="AF101" i="15"/>
  <c r="AG101" i="15"/>
  <c r="AH101" i="15"/>
  <c r="AI101" i="15"/>
  <c r="AJ101" i="15"/>
  <c r="AK101" i="15"/>
  <c r="AL101" i="15"/>
  <c r="AM101" i="15"/>
  <c r="AN101" i="15"/>
  <c r="AO101" i="15"/>
  <c r="AP101" i="15"/>
  <c r="AQ101" i="15"/>
  <c r="AR101" i="15"/>
  <c r="AS101" i="15"/>
  <c r="AT101" i="15"/>
  <c r="AU101" i="15"/>
  <c r="AV101" i="15"/>
  <c r="AW101" i="15"/>
  <c r="AX101" i="15"/>
  <c r="AY101" i="15"/>
  <c r="AZ101" i="15"/>
  <c r="BA101" i="15"/>
  <c r="BB101" i="15"/>
  <c r="BC101" i="15"/>
  <c r="BD101" i="15"/>
  <c r="BE101" i="15"/>
  <c r="BF101" i="15"/>
  <c r="BG101" i="15"/>
  <c r="BH101" i="15"/>
  <c r="BI101" i="15"/>
  <c r="BJ101" i="15"/>
  <c r="BK101" i="15"/>
  <c r="BL101" i="15"/>
  <c r="BM101" i="15"/>
  <c r="BO101" i="15"/>
  <c r="BP101" i="15"/>
  <c r="BQ101" i="15"/>
  <c r="BR101" i="15"/>
  <c r="BS101" i="15"/>
  <c r="BT101" i="15"/>
  <c r="BU101" i="15"/>
  <c r="BV101" i="15"/>
  <c r="BW101" i="15"/>
  <c r="BX101" i="15"/>
  <c r="BY101" i="15"/>
  <c r="BZ101" i="15"/>
  <c r="CA101" i="15"/>
  <c r="CB101" i="15"/>
  <c r="CC101" i="15"/>
  <c r="CD101" i="15"/>
  <c r="CE101" i="15"/>
  <c r="CF101" i="15"/>
  <c r="CG101" i="15"/>
  <c r="CH101" i="15"/>
  <c r="CI101" i="15"/>
  <c r="CJ101" i="15"/>
  <c r="CK101" i="15"/>
  <c r="CL101" i="15"/>
  <c r="CM101" i="15"/>
  <c r="CN101" i="15"/>
  <c r="CO101" i="15"/>
  <c r="CP101" i="15"/>
  <c r="CQ101" i="15"/>
  <c r="CR101" i="15"/>
  <c r="CS101" i="15"/>
  <c r="CT101" i="15"/>
  <c r="CU101" i="15"/>
  <c r="CV101" i="15"/>
  <c r="CW101" i="15"/>
  <c r="CX101" i="15"/>
  <c r="CY101" i="15"/>
  <c r="CZ101" i="15"/>
  <c r="DA101" i="15"/>
  <c r="DB101" i="15"/>
  <c r="DC101" i="15"/>
  <c r="DD101" i="15"/>
  <c r="DE101" i="15"/>
  <c r="DF101" i="15"/>
  <c r="DG101" i="15"/>
  <c r="DH101" i="15"/>
  <c r="DI101" i="15"/>
  <c r="DJ101" i="15"/>
  <c r="DK101" i="15"/>
  <c r="BN101" i="15"/>
  <c r="P101" i="15"/>
  <c r="Q100" i="15"/>
  <c r="R100" i="15"/>
  <c r="S100" i="15"/>
  <c r="T100" i="15"/>
  <c r="U100" i="15"/>
  <c r="V100" i="15"/>
  <c r="W100" i="15"/>
  <c r="X100" i="15"/>
  <c r="Y100" i="15"/>
  <c r="Z100" i="15"/>
  <c r="AA100" i="15"/>
  <c r="AB100" i="15"/>
  <c r="AC100" i="15"/>
  <c r="AD100" i="15"/>
  <c r="AE100" i="15"/>
  <c r="AF100" i="15"/>
  <c r="AG100" i="15"/>
  <c r="AH100" i="15"/>
  <c r="AI100" i="15"/>
  <c r="AJ100" i="15"/>
  <c r="AK100" i="15"/>
  <c r="AL100" i="15"/>
  <c r="AM100" i="15"/>
  <c r="AN100" i="15"/>
  <c r="AO100" i="15"/>
  <c r="AP100" i="15"/>
  <c r="AQ100" i="15"/>
  <c r="AR100" i="15"/>
  <c r="AS100" i="15"/>
  <c r="AT100" i="15"/>
  <c r="AU100" i="15"/>
  <c r="AV100" i="15"/>
  <c r="AW100" i="15"/>
  <c r="AX100" i="15"/>
  <c r="AY100" i="15"/>
  <c r="AZ100" i="15"/>
  <c r="BA100" i="15"/>
  <c r="BB100" i="15"/>
  <c r="BC100" i="15"/>
  <c r="BD100" i="15"/>
  <c r="BE100" i="15"/>
  <c r="BF100" i="15"/>
  <c r="BG100" i="15"/>
  <c r="BH100" i="15"/>
  <c r="BI100" i="15"/>
  <c r="BJ100" i="15"/>
  <c r="BK100" i="15"/>
  <c r="BL100" i="15"/>
  <c r="BM100" i="15"/>
  <c r="BO100" i="15"/>
  <c r="BP100" i="15"/>
  <c r="BQ100" i="15"/>
  <c r="BR100" i="15"/>
  <c r="BS100" i="15"/>
  <c r="BT100" i="15"/>
  <c r="BU100" i="15"/>
  <c r="BV100" i="15"/>
  <c r="BW100" i="15"/>
  <c r="BX100" i="15"/>
  <c r="BY100" i="15"/>
  <c r="BZ100" i="15"/>
  <c r="CA100" i="15"/>
  <c r="CB100" i="15"/>
  <c r="CC100" i="15"/>
  <c r="CD100" i="15"/>
  <c r="CE100" i="15"/>
  <c r="CF100" i="15"/>
  <c r="CG100" i="15"/>
  <c r="CH100" i="15"/>
  <c r="CI100" i="15"/>
  <c r="CJ100" i="15"/>
  <c r="CK100" i="15"/>
  <c r="CL100" i="15"/>
  <c r="CM100" i="15"/>
  <c r="CN100" i="15"/>
  <c r="CO100" i="15"/>
  <c r="CP100" i="15"/>
  <c r="CQ100" i="15"/>
  <c r="CR100" i="15"/>
  <c r="CS100" i="15"/>
  <c r="CT100" i="15"/>
  <c r="CU100" i="15"/>
  <c r="CV100" i="15"/>
  <c r="CW100" i="15"/>
  <c r="CX100" i="15"/>
  <c r="CY100" i="15"/>
  <c r="CZ100" i="15"/>
  <c r="DA100" i="15"/>
  <c r="DB100" i="15"/>
  <c r="DC100" i="15"/>
  <c r="DD100" i="15"/>
  <c r="DE100" i="15"/>
  <c r="DF100" i="15"/>
  <c r="DG100" i="15"/>
  <c r="DH100" i="15"/>
  <c r="DI100" i="15"/>
  <c r="DJ100" i="15"/>
  <c r="DK100" i="15"/>
  <c r="BN100" i="15"/>
  <c r="P100" i="15"/>
  <c r="Q99" i="15"/>
  <c r="R99" i="15"/>
  <c r="S99" i="15"/>
  <c r="T99" i="15"/>
  <c r="U99" i="15"/>
  <c r="V99" i="15"/>
  <c r="W99" i="15"/>
  <c r="X99" i="15"/>
  <c r="Y99" i="15"/>
  <c r="Z99" i="15"/>
  <c r="AA99" i="15"/>
  <c r="AB99" i="15"/>
  <c r="AC99" i="15"/>
  <c r="AD99" i="15"/>
  <c r="AE99" i="15"/>
  <c r="AF99" i="15"/>
  <c r="AG99" i="15"/>
  <c r="AH99" i="15"/>
  <c r="AI99" i="15"/>
  <c r="AJ99" i="15"/>
  <c r="AK99" i="15"/>
  <c r="AL99" i="15"/>
  <c r="AM99" i="15"/>
  <c r="AN99" i="15"/>
  <c r="AO99" i="15"/>
  <c r="AP99" i="15"/>
  <c r="AQ99" i="15"/>
  <c r="AR99" i="15"/>
  <c r="AS99" i="15"/>
  <c r="AT99" i="15"/>
  <c r="AU99" i="15"/>
  <c r="AV99" i="15"/>
  <c r="AW99" i="15"/>
  <c r="AX99" i="15"/>
  <c r="AY99" i="15"/>
  <c r="AZ99" i="15"/>
  <c r="BA99" i="15"/>
  <c r="BB99" i="15"/>
  <c r="BC99" i="15"/>
  <c r="BD99" i="15"/>
  <c r="BE99" i="15"/>
  <c r="BF99" i="15"/>
  <c r="BG99" i="15"/>
  <c r="BH99" i="15"/>
  <c r="BI99" i="15"/>
  <c r="BJ99" i="15"/>
  <c r="BK99" i="15"/>
  <c r="BL99" i="15"/>
  <c r="BM99" i="15"/>
  <c r="BO99" i="15"/>
  <c r="BP99" i="15"/>
  <c r="BQ99" i="15"/>
  <c r="BR99" i="15"/>
  <c r="BS99" i="15"/>
  <c r="BT99" i="15"/>
  <c r="BU99" i="15"/>
  <c r="BV99" i="15"/>
  <c r="BW99" i="15"/>
  <c r="BX99" i="15"/>
  <c r="BY99" i="15"/>
  <c r="BZ99" i="15"/>
  <c r="CA99" i="15"/>
  <c r="CB99" i="15"/>
  <c r="CC99" i="15"/>
  <c r="CD99" i="15"/>
  <c r="CE99" i="15"/>
  <c r="CF99" i="15"/>
  <c r="CG99" i="15"/>
  <c r="CH99" i="15"/>
  <c r="CI99" i="15"/>
  <c r="CJ99" i="15"/>
  <c r="CK99" i="15"/>
  <c r="CL99" i="15"/>
  <c r="CM99" i="15"/>
  <c r="CN99" i="15"/>
  <c r="CO99" i="15"/>
  <c r="CP99" i="15"/>
  <c r="CQ99" i="15"/>
  <c r="CR99" i="15"/>
  <c r="CS99" i="15"/>
  <c r="CT99" i="15"/>
  <c r="CU99" i="15"/>
  <c r="CV99" i="15"/>
  <c r="CW99" i="15"/>
  <c r="CX99" i="15"/>
  <c r="CY99" i="15"/>
  <c r="CZ99" i="15"/>
  <c r="DA99" i="15"/>
  <c r="DB99" i="15"/>
  <c r="DC99" i="15"/>
  <c r="DD99" i="15"/>
  <c r="DE99" i="15"/>
  <c r="DF99" i="15"/>
  <c r="DG99" i="15"/>
  <c r="DH99" i="15"/>
  <c r="DI99" i="15"/>
  <c r="DJ99" i="15"/>
  <c r="DK99" i="15"/>
  <c r="BN99" i="15"/>
  <c r="P99" i="15"/>
  <c r="Q98" i="15"/>
  <c r="R98" i="15"/>
  <c r="S98" i="15"/>
  <c r="T98" i="15"/>
  <c r="U98" i="15"/>
  <c r="V98" i="15"/>
  <c r="W98" i="15"/>
  <c r="X98" i="15"/>
  <c r="Y98" i="15"/>
  <c r="Z98" i="15"/>
  <c r="AA98" i="15"/>
  <c r="AB98" i="15"/>
  <c r="AC98" i="15"/>
  <c r="AD98" i="15"/>
  <c r="AE98" i="15"/>
  <c r="AF98" i="15"/>
  <c r="AG98" i="15"/>
  <c r="AH98" i="15"/>
  <c r="AI98" i="15"/>
  <c r="AJ98" i="15"/>
  <c r="AK98" i="15"/>
  <c r="AL98" i="15"/>
  <c r="AM98" i="15"/>
  <c r="AN98" i="15"/>
  <c r="AO98" i="15"/>
  <c r="AP98" i="15"/>
  <c r="AQ98" i="15"/>
  <c r="AR98" i="15"/>
  <c r="AS98" i="15"/>
  <c r="AT98" i="15"/>
  <c r="AU98" i="15"/>
  <c r="AV98" i="15"/>
  <c r="AW98" i="15"/>
  <c r="AX98" i="15"/>
  <c r="AY98" i="15"/>
  <c r="AZ98" i="15"/>
  <c r="BA98" i="15"/>
  <c r="BB98" i="15"/>
  <c r="BC98" i="15"/>
  <c r="BD98" i="15"/>
  <c r="BE98" i="15"/>
  <c r="BF98" i="15"/>
  <c r="BG98" i="15"/>
  <c r="BH98" i="15"/>
  <c r="BI98" i="15"/>
  <c r="BJ98" i="15"/>
  <c r="BK98" i="15"/>
  <c r="BL98" i="15"/>
  <c r="BM98" i="15"/>
  <c r="BO98" i="15"/>
  <c r="BP98" i="15"/>
  <c r="BQ98" i="15"/>
  <c r="BR98" i="15"/>
  <c r="BS98" i="15"/>
  <c r="BT98" i="15"/>
  <c r="BU98" i="15"/>
  <c r="BV98" i="15"/>
  <c r="BW98" i="15"/>
  <c r="BX98" i="15"/>
  <c r="BY98" i="15"/>
  <c r="BZ98" i="15"/>
  <c r="CA98" i="15"/>
  <c r="CB98" i="15"/>
  <c r="CC98" i="15"/>
  <c r="CD98" i="15"/>
  <c r="CE98" i="15"/>
  <c r="CF98" i="15"/>
  <c r="CG98" i="15"/>
  <c r="CH98" i="15"/>
  <c r="CI98" i="15"/>
  <c r="CJ98" i="15"/>
  <c r="CK98" i="15"/>
  <c r="CL98" i="15"/>
  <c r="CM98" i="15"/>
  <c r="CN98" i="15"/>
  <c r="CO98" i="15"/>
  <c r="CP98" i="15"/>
  <c r="CQ98" i="15"/>
  <c r="CR98" i="15"/>
  <c r="CS98" i="15"/>
  <c r="CT98" i="15"/>
  <c r="CU98" i="15"/>
  <c r="CV98" i="15"/>
  <c r="CW98" i="15"/>
  <c r="CX98" i="15"/>
  <c r="CY98" i="15"/>
  <c r="CZ98" i="15"/>
  <c r="DA98" i="15"/>
  <c r="DB98" i="15"/>
  <c r="DC98" i="15"/>
  <c r="DD98" i="15"/>
  <c r="DE98" i="15"/>
  <c r="DF98" i="15"/>
  <c r="DG98" i="15"/>
  <c r="DH98" i="15"/>
  <c r="DI98" i="15"/>
  <c r="DJ98" i="15"/>
  <c r="DK98" i="15"/>
  <c r="BN98" i="15"/>
  <c r="P98" i="15"/>
  <c r="Q97" i="15"/>
  <c r="R97" i="15"/>
  <c r="S97" i="15"/>
  <c r="T97" i="15"/>
  <c r="U97" i="15"/>
  <c r="V97" i="15"/>
  <c r="W97" i="15"/>
  <c r="X97" i="15"/>
  <c r="Y97" i="15"/>
  <c r="Z97" i="15"/>
  <c r="AA97" i="15"/>
  <c r="AB97" i="15"/>
  <c r="AC97" i="15"/>
  <c r="AD97" i="15"/>
  <c r="AE97" i="15"/>
  <c r="AF97" i="15"/>
  <c r="AG97" i="15"/>
  <c r="AH97" i="15"/>
  <c r="AI97" i="15"/>
  <c r="AJ97" i="15"/>
  <c r="AK97" i="15"/>
  <c r="AL97" i="15"/>
  <c r="AM97" i="15"/>
  <c r="AN97" i="15"/>
  <c r="AO97" i="15"/>
  <c r="AP97" i="15"/>
  <c r="AQ97" i="15"/>
  <c r="AR97" i="15"/>
  <c r="AS97" i="15"/>
  <c r="AT97" i="15"/>
  <c r="AU97" i="15"/>
  <c r="AV97" i="15"/>
  <c r="AW97" i="15"/>
  <c r="AX97" i="15"/>
  <c r="AY97" i="15"/>
  <c r="AZ97" i="15"/>
  <c r="BA97" i="15"/>
  <c r="BB97" i="15"/>
  <c r="BC97" i="15"/>
  <c r="BD97" i="15"/>
  <c r="BE97" i="15"/>
  <c r="BF97" i="15"/>
  <c r="BG97" i="15"/>
  <c r="BH97" i="15"/>
  <c r="BI97" i="15"/>
  <c r="BJ97" i="15"/>
  <c r="BK97" i="15"/>
  <c r="BL97" i="15"/>
  <c r="BM97" i="15"/>
  <c r="BO97" i="15"/>
  <c r="BP97" i="15"/>
  <c r="BQ97" i="15"/>
  <c r="BR97" i="15"/>
  <c r="BS97" i="15"/>
  <c r="BT97" i="15"/>
  <c r="BU97" i="15"/>
  <c r="BV97" i="15"/>
  <c r="BW97" i="15"/>
  <c r="BX97" i="15"/>
  <c r="BY97" i="15"/>
  <c r="BZ97" i="15"/>
  <c r="CA97" i="15"/>
  <c r="CB97" i="15"/>
  <c r="CC97" i="15"/>
  <c r="CD97" i="15"/>
  <c r="CE97" i="15"/>
  <c r="CF97" i="15"/>
  <c r="CG97" i="15"/>
  <c r="CH97" i="15"/>
  <c r="CI97" i="15"/>
  <c r="CJ97" i="15"/>
  <c r="CK97" i="15"/>
  <c r="CL97" i="15"/>
  <c r="CM97" i="15"/>
  <c r="CN97" i="15"/>
  <c r="CO97" i="15"/>
  <c r="CP97" i="15"/>
  <c r="CQ97" i="15"/>
  <c r="CR97" i="15"/>
  <c r="CS97" i="15"/>
  <c r="CT97" i="15"/>
  <c r="CU97" i="15"/>
  <c r="CV97" i="15"/>
  <c r="CW97" i="15"/>
  <c r="CX97" i="15"/>
  <c r="CY97" i="15"/>
  <c r="CZ97" i="15"/>
  <c r="DA97" i="15"/>
  <c r="DB97" i="15"/>
  <c r="DC97" i="15"/>
  <c r="DD97" i="15"/>
  <c r="DE97" i="15"/>
  <c r="DF97" i="15"/>
  <c r="DG97" i="15"/>
  <c r="DH97" i="15"/>
  <c r="DI97" i="15"/>
  <c r="DJ97" i="15"/>
  <c r="DK97" i="15"/>
  <c r="BN97" i="15"/>
  <c r="P97" i="15"/>
  <c r="Q96" i="15"/>
  <c r="R96" i="15"/>
  <c r="S96" i="15"/>
  <c r="T96" i="15"/>
  <c r="U96" i="15"/>
  <c r="V96" i="15"/>
  <c r="W96" i="15"/>
  <c r="X96" i="15"/>
  <c r="Y96" i="15"/>
  <c r="Z96" i="15"/>
  <c r="AA96" i="15"/>
  <c r="AB96" i="15"/>
  <c r="AC96" i="15"/>
  <c r="AD96" i="15"/>
  <c r="AE96" i="15"/>
  <c r="AF96" i="15"/>
  <c r="AG96" i="15"/>
  <c r="AH96" i="15"/>
  <c r="AI96" i="15"/>
  <c r="AJ96" i="15"/>
  <c r="AK96" i="15"/>
  <c r="AL96" i="15"/>
  <c r="AM96" i="15"/>
  <c r="AN96" i="15"/>
  <c r="AO96" i="15"/>
  <c r="AP96" i="15"/>
  <c r="AQ96" i="15"/>
  <c r="AR96" i="15"/>
  <c r="AS96" i="15"/>
  <c r="AT96" i="15"/>
  <c r="AU96" i="15"/>
  <c r="AV96" i="15"/>
  <c r="AW96" i="15"/>
  <c r="AX96" i="15"/>
  <c r="AY96" i="15"/>
  <c r="AZ96" i="15"/>
  <c r="BA96" i="15"/>
  <c r="BB96" i="15"/>
  <c r="BC96" i="15"/>
  <c r="BD96" i="15"/>
  <c r="BE96" i="15"/>
  <c r="BF96" i="15"/>
  <c r="BG96" i="15"/>
  <c r="BH96" i="15"/>
  <c r="BI96" i="15"/>
  <c r="BJ96" i="15"/>
  <c r="BK96" i="15"/>
  <c r="BL96" i="15"/>
  <c r="BM96" i="15"/>
  <c r="BO96" i="15"/>
  <c r="BP96" i="15"/>
  <c r="BQ96" i="15"/>
  <c r="BR96" i="15"/>
  <c r="BS96" i="15"/>
  <c r="BT96" i="15"/>
  <c r="BU96" i="15"/>
  <c r="BV96" i="15"/>
  <c r="BW96" i="15"/>
  <c r="BX96" i="15"/>
  <c r="BY96" i="15"/>
  <c r="BZ96" i="15"/>
  <c r="CA96" i="15"/>
  <c r="CB96" i="15"/>
  <c r="CC96" i="15"/>
  <c r="CD96" i="15"/>
  <c r="CE96" i="15"/>
  <c r="CF96" i="15"/>
  <c r="CG96" i="15"/>
  <c r="CH96" i="15"/>
  <c r="CI96" i="15"/>
  <c r="CJ96" i="15"/>
  <c r="CK96" i="15"/>
  <c r="CL96" i="15"/>
  <c r="CM96" i="15"/>
  <c r="CN96" i="15"/>
  <c r="CO96" i="15"/>
  <c r="CP96" i="15"/>
  <c r="CQ96" i="15"/>
  <c r="CR96" i="15"/>
  <c r="CS96" i="15"/>
  <c r="CT96" i="15"/>
  <c r="CU96" i="15"/>
  <c r="CV96" i="15"/>
  <c r="CW96" i="15"/>
  <c r="CX96" i="15"/>
  <c r="CY96" i="15"/>
  <c r="CZ96" i="15"/>
  <c r="DA96" i="15"/>
  <c r="DB96" i="15"/>
  <c r="DC96" i="15"/>
  <c r="DD96" i="15"/>
  <c r="DE96" i="15"/>
  <c r="DF96" i="15"/>
  <c r="DG96" i="15"/>
  <c r="DH96" i="15"/>
  <c r="DI96" i="15"/>
  <c r="DJ96" i="15"/>
  <c r="DK96" i="15"/>
  <c r="BN96" i="15"/>
  <c r="P96" i="15"/>
  <c r="Q95" i="15"/>
  <c r="R95" i="15"/>
  <c r="S95" i="15"/>
  <c r="T95" i="15"/>
  <c r="U95" i="15"/>
  <c r="V95" i="15"/>
  <c r="W95" i="15"/>
  <c r="X95" i="15"/>
  <c r="Y95" i="15"/>
  <c r="Z95" i="15"/>
  <c r="AA95" i="15"/>
  <c r="AB95" i="15"/>
  <c r="AC95" i="15"/>
  <c r="AD95" i="15"/>
  <c r="AE95" i="15"/>
  <c r="AF95" i="15"/>
  <c r="AG95" i="15"/>
  <c r="AH95" i="15"/>
  <c r="AI95" i="15"/>
  <c r="AJ95" i="15"/>
  <c r="AK95" i="15"/>
  <c r="AL95" i="15"/>
  <c r="AM95" i="15"/>
  <c r="AN95" i="15"/>
  <c r="AO95" i="15"/>
  <c r="AP95" i="15"/>
  <c r="AQ95" i="15"/>
  <c r="AR95" i="15"/>
  <c r="AS95" i="15"/>
  <c r="AT95" i="15"/>
  <c r="AU95" i="15"/>
  <c r="AV95" i="15"/>
  <c r="AW95" i="15"/>
  <c r="AX95" i="15"/>
  <c r="AY95" i="15"/>
  <c r="AZ95" i="15"/>
  <c r="BA95" i="15"/>
  <c r="BB95" i="15"/>
  <c r="BC95" i="15"/>
  <c r="BD95" i="15"/>
  <c r="BE95" i="15"/>
  <c r="BF95" i="15"/>
  <c r="BG95" i="15"/>
  <c r="BH95" i="15"/>
  <c r="BI95" i="15"/>
  <c r="BJ95" i="15"/>
  <c r="BK95" i="15"/>
  <c r="BL95" i="15"/>
  <c r="BM95" i="15"/>
  <c r="BO95" i="15"/>
  <c r="BP95" i="15"/>
  <c r="BQ95" i="15"/>
  <c r="BR95" i="15"/>
  <c r="BS95" i="15"/>
  <c r="BT95" i="15"/>
  <c r="BU95" i="15"/>
  <c r="BV95" i="15"/>
  <c r="BW95" i="15"/>
  <c r="BX95" i="15"/>
  <c r="BY95" i="15"/>
  <c r="BZ95" i="15"/>
  <c r="CA95" i="15"/>
  <c r="CB95" i="15"/>
  <c r="CC95" i="15"/>
  <c r="CD95" i="15"/>
  <c r="CE95" i="15"/>
  <c r="CF95" i="15"/>
  <c r="CG95" i="15"/>
  <c r="CH95" i="15"/>
  <c r="CI95" i="15"/>
  <c r="CJ95" i="15"/>
  <c r="CK95" i="15"/>
  <c r="CL95" i="15"/>
  <c r="CM95" i="15"/>
  <c r="CN95" i="15"/>
  <c r="CO95" i="15"/>
  <c r="CP95" i="15"/>
  <c r="CQ95" i="15"/>
  <c r="CR95" i="15"/>
  <c r="CS95" i="15"/>
  <c r="CT95" i="15"/>
  <c r="CU95" i="15"/>
  <c r="CV95" i="15"/>
  <c r="CW95" i="15"/>
  <c r="CX95" i="15"/>
  <c r="CY95" i="15"/>
  <c r="CZ95" i="15"/>
  <c r="DA95" i="15"/>
  <c r="DB95" i="15"/>
  <c r="DC95" i="15"/>
  <c r="DD95" i="15"/>
  <c r="DE95" i="15"/>
  <c r="DF95" i="15"/>
  <c r="DG95" i="15"/>
  <c r="DH95" i="15"/>
  <c r="DI95" i="15"/>
  <c r="DJ95" i="15"/>
  <c r="DK95" i="15"/>
  <c r="BN95" i="15"/>
  <c r="P95" i="15"/>
  <c r="Q94" i="15"/>
  <c r="R94" i="15"/>
  <c r="S94" i="15"/>
  <c r="T94" i="15"/>
  <c r="U94" i="15"/>
  <c r="V94" i="15"/>
  <c r="W94" i="15"/>
  <c r="X94" i="15"/>
  <c r="Y94" i="15"/>
  <c r="Z94" i="15"/>
  <c r="AA94" i="15"/>
  <c r="AB94" i="15"/>
  <c r="AC94" i="15"/>
  <c r="AD94" i="15"/>
  <c r="AE94" i="15"/>
  <c r="AF94" i="15"/>
  <c r="AG94" i="15"/>
  <c r="AH94" i="15"/>
  <c r="AI94" i="15"/>
  <c r="AJ94" i="15"/>
  <c r="AK94" i="15"/>
  <c r="AL94" i="15"/>
  <c r="AM94" i="15"/>
  <c r="AN94" i="15"/>
  <c r="AO94" i="15"/>
  <c r="AP94" i="15"/>
  <c r="AQ94" i="15"/>
  <c r="AR94" i="15"/>
  <c r="AS94" i="15"/>
  <c r="AT94" i="15"/>
  <c r="AU94" i="15"/>
  <c r="AV94" i="15"/>
  <c r="AW94" i="15"/>
  <c r="AX94" i="15"/>
  <c r="AY94" i="15"/>
  <c r="AZ94" i="15"/>
  <c r="BA94" i="15"/>
  <c r="BB94" i="15"/>
  <c r="BC94" i="15"/>
  <c r="BD94" i="15"/>
  <c r="BE94" i="15"/>
  <c r="BF94" i="15"/>
  <c r="BG94" i="15"/>
  <c r="BH94" i="15"/>
  <c r="BI94" i="15"/>
  <c r="BJ94" i="15"/>
  <c r="BK94" i="15"/>
  <c r="BL94" i="15"/>
  <c r="BM94" i="15"/>
  <c r="BO94" i="15"/>
  <c r="BP94" i="15"/>
  <c r="BQ94" i="15"/>
  <c r="BR94" i="15"/>
  <c r="BS94" i="15"/>
  <c r="BT94" i="15"/>
  <c r="BU94" i="15"/>
  <c r="BV94" i="15"/>
  <c r="BW94" i="15"/>
  <c r="BX94" i="15"/>
  <c r="BY94" i="15"/>
  <c r="BZ94" i="15"/>
  <c r="CA94" i="15"/>
  <c r="CB94" i="15"/>
  <c r="CC94" i="15"/>
  <c r="CD94" i="15"/>
  <c r="CE94" i="15"/>
  <c r="CF94" i="15"/>
  <c r="CG94" i="15"/>
  <c r="CH94" i="15"/>
  <c r="CI94" i="15"/>
  <c r="CJ94" i="15"/>
  <c r="CK94" i="15"/>
  <c r="CL94" i="15"/>
  <c r="CM94" i="15"/>
  <c r="CN94" i="15"/>
  <c r="CO94" i="15"/>
  <c r="CP94" i="15"/>
  <c r="CQ94" i="15"/>
  <c r="CR94" i="15"/>
  <c r="CS94" i="15"/>
  <c r="CT94" i="15"/>
  <c r="CU94" i="15"/>
  <c r="CV94" i="15"/>
  <c r="CW94" i="15"/>
  <c r="CX94" i="15"/>
  <c r="CY94" i="15"/>
  <c r="CZ94" i="15"/>
  <c r="DA94" i="15"/>
  <c r="DB94" i="15"/>
  <c r="DC94" i="15"/>
  <c r="DD94" i="15"/>
  <c r="DE94" i="15"/>
  <c r="DF94" i="15"/>
  <c r="DG94" i="15"/>
  <c r="DH94" i="15"/>
  <c r="DI94" i="15"/>
  <c r="DJ94" i="15"/>
  <c r="DK94" i="15"/>
  <c r="BN94" i="15"/>
  <c r="P94" i="15"/>
  <c r="Q93" i="15"/>
  <c r="R93" i="15"/>
  <c r="S93" i="15"/>
  <c r="T93" i="15"/>
  <c r="U93" i="15"/>
  <c r="V93" i="15"/>
  <c r="W93" i="15"/>
  <c r="X93" i="15"/>
  <c r="Y93" i="15"/>
  <c r="Z93" i="15"/>
  <c r="AA93" i="15"/>
  <c r="AB93" i="15"/>
  <c r="AC93" i="15"/>
  <c r="AD93" i="15"/>
  <c r="AE93" i="15"/>
  <c r="AF93" i="15"/>
  <c r="AG93" i="15"/>
  <c r="AH93" i="15"/>
  <c r="AI93" i="15"/>
  <c r="AJ93" i="15"/>
  <c r="AK93" i="15"/>
  <c r="AL93" i="15"/>
  <c r="AM93" i="15"/>
  <c r="AN93" i="15"/>
  <c r="AO93" i="15"/>
  <c r="AP93" i="15"/>
  <c r="AQ93" i="15"/>
  <c r="AR93" i="15"/>
  <c r="AS93" i="15"/>
  <c r="AT93" i="15"/>
  <c r="AU93" i="15"/>
  <c r="AV93" i="15"/>
  <c r="AW93" i="15"/>
  <c r="AX93" i="15"/>
  <c r="AY93" i="15"/>
  <c r="AZ93" i="15"/>
  <c r="BA93" i="15"/>
  <c r="BB93" i="15"/>
  <c r="BC93" i="15"/>
  <c r="BD93" i="15"/>
  <c r="BE93" i="15"/>
  <c r="BF93" i="15"/>
  <c r="BG93" i="15"/>
  <c r="BH93" i="15"/>
  <c r="BI93" i="15"/>
  <c r="BJ93" i="15"/>
  <c r="BK93" i="15"/>
  <c r="BL93" i="15"/>
  <c r="BM93" i="15"/>
  <c r="BO93" i="15"/>
  <c r="BP93" i="15"/>
  <c r="BQ93" i="15"/>
  <c r="BR93" i="15"/>
  <c r="BS93" i="15"/>
  <c r="BT93" i="15"/>
  <c r="BU93" i="15"/>
  <c r="BV93" i="15"/>
  <c r="BW93" i="15"/>
  <c r="BX93" i="15"/>
  <c r="BY93" i="15"/>
  <c r="BZ93" i="15"/>
  <c r="CA93" i="15"/>
  <c r="CB93" i="15"/>
  <c r="CC93" i="15"/>
  <c r="CD93" i="15"/>
  <c r="CE93" i="15"/>
  <c r="CF93" i="15"/>
  <c r="CG93" i="15"/>
  <c r="CH93" i="15"/>
  <c r="CI93" i="15"/>
  <c r="CJ93" i="15"/>
  <c r="CK93" i="15"/>
  <c r="CL93" i="15"/>
  <c r="CM93" i="15"/>
  <c r="CN93" i="15"/>
  <c r="CO93" i="15"/>
  <c r="CP93" i="15"/>
  <c r="CQ93" i="15"/>
  <c r="CR93" i="15"/>
  <c r="CS93" i="15"/>
  <c r="CT93" i="15"/>
  <c r="CU93" i="15"/>
  <c r="CV93" i="15"/>
  <c r="CW93" i="15"/>
  <c r="CX93" i="15"/>
  <c r="CY93" i="15"/>
  <c r="CZ93" i="15"/>
  <c r="DA93" i="15"/>
  <c r="DB93" i="15"/>
  <c r="DC93" i="15"/>
  <c r="DD93" i="15"/>
  <c r="DE93" i="15"/>
  <c r="DF93" i="15"/>
  <c r="DG93" i="15"/>
  <c r="DH93" i="15"/>
  <c r="DI93" i="15"/>
  <c r="DJ93" i="15"/>
  <c r="DK93" i="15"/>
  <c r="BN93" i="15"/>
  <c r="P93" i="15"/>
  <c r="Q92" i="15"/>
  <c r="R92" i="15"/>
  <c r="S92" i="15"/>
  <c r="T92" i="15"/>
  <c r="U92" i="15"/>
  <c r="V92" i="15"/>
  <c r="W92" i="15"/>
  <c r="X92" i="15"/>
  <c r="Y92" i="15"/>
  <c r="Z92" i="15"/>
  <c r="AA92" i="15"/>
  <c r="AB92" i="15"/>
  <c r="AC92" i="15"/>
  <c r="AD92" i="15"/>
  <c r="AE92" i="15"/>
  <c r="AF92" i="15"/>
  <c r="AG92" i="15"/>
  <c r="AH92" i="15"/>
  <c r="AI92" i="15"/>
  <c r="AJ92" i="15"/>
  <c r="AK92" i="15"/>
  <c r="AL92" i="15"/>
  <c r="AM92" i="15"/>
  <c r="AN92" i="15"/>
  <c r="AO92" i="15"/>
  <c r="AP92" i="15"/>
  <c r="AQ92" i="15"/>
  <c r="AR92" i="15"/>
  <c r="AS92" i="15"/>
  <c r="AT92" i="15"/>
  <c r="AU92" i="15"/>
  <c r="AV92" i="15"/>
  <c r="AW92" i="15"/>
  <c r="AX92" i="15"/>
  <c r="AY92" i="15"/>
  <c r="AZ92" i="15"/>
  <c r="BA92" i="15"/>
  <c r="BB92" i="15"/>
  <c r="BC92" i="15"/>
  <c r="BD92" i="15"/>
  <c r="BE92" i="15"/>
  <c r="BF92" i="15"/>
  <c r="BG92" i="15"/>
  <c r="BH92" i="15"/>
  <c r="BI92" i="15"/>
  <c r="BJ92" i="15"/>
  <c r="BK92" i="15"/>
  <c r="BL92" i="15"/>
  <c r="BM92" i="15"/>
  <c r="BO92" i="15"/>
  <c r="BP92" i="15"/>
  <c r="BQ92" i="15"/>
  <c r="BR92" i="15"/>
  <c r="BS92" i="15"/>
  <c r="BT92" i="15"/>
  <c r="BU92" i="15"/>
  <c r="BV92" i="15"/>
  <c r="BW92" i="15"/>
  <c r="BX92" i="15"/>
  <c r="BY92" i="15"/>
  <c r="BZ92" i="15"/>
  <c r="CA92" i="15"/>
  <c r="CB92" i="15"/>
  <c r="CC92" i="15"/>
  <c r="CD92" i="15"/>
  <c r="CE92" i="15"/>
  <c r="CF92" i="15"/>
  <c r="CG92" i="15"/>
  <c r="CH92" i="15"/>
  <c r="CI92" i="15"/>
  <c r="CJ92" i="15"/>
  <c r="CK92" i="15"/>
  <c r="CL92" i="15"/>
  <c r="CM92" i="15"/>
  <c r="CN92" i="15"/>
  <c r="CO92" i="15"/>
  <c r="CP92" i="15"/>
  <c r="CQ92" i="15"/>
  <c r="CR92" i="15"/>
  <c r="CS92" i="15"/>
  <c r="CT92" i="15"/>
  <c r="CU92" i="15"/>
  <c r="CV92" i="15"/>
  <c r="CW92" i="15"/>
  <c r="CX92" i="15"/>
  <c r="CY92" i="15"/>
  <c r="CZ92" i="15"/>
  <c r="DA92" i="15"/>
  <c r="DB92" i="15"/>
  <c r="DC92" i="15"/>
  <c r="DD92" i="15"/>
  <c r="DE92" i="15"/>
  <c r="DF92" i="15"/>
  <c r="DG92" i="15"/>
  <c r="DH92" i="15"/>
  <c r="DI92" i="15"/>
  <c r="DJ92" i="15"/>
  <c r="DK92" i="15"/>
  <c r="BN92" i="15"/>
  <c r="P92" i="15"/>
  <c r="Q91" i="15"/>
  <c r="R91" i="15"/>
  <c r="S91" i="15"/>
  <c r="T91" i="15"/>
  <c r="U91" i="15"/>
  <c r="V91" i="15"/>
  <c r="W91" i="15"/>
  <c r="X91" i="15"/>
  <c r="Y91" i="15"/>
  <c r="Z91" i="15"/>
  <c r="AA91" i="15"/>
  <c r="AB91" i="15"/>
  <c r="AC91" i="15"/>
  <c r="AD91" i="15"/>
  <c r="AE91" i="15"/>
  <c r="AF91" i="15"/>
  <c r="AG91" i="15"/>
  <c r="AH91" i="15"/>
  <c r="AI91" i="15"/>
  <c r="AJ91" i="15"/>
  <c r="AK91" i="15"/>
  <c r="AL91" i="15"/>
  <c r="AM91" i="15"/>
  <c r="AN91" i="15"/>
  <c r="AO91" i="15"/>
  <c r="AP91" i="15"/>
  <c r="AQ91" i="15"/>
  <c r="AR91" i="15"/>
  <c r="AS91" i="15"/>
  <c r="AT91" i="15"/>
  <c r="AU91" i="15"/>
  <c r="AV91" i="15"/>
  <c r="AW91" i="15"/>
  <c r="AX91" i="15"/>
  <c r="AY91" i="15"/>
  <c r="AZ91" i="15"/>
  <c r="BA91" i="15"/>
  <c r="BB91" i="15"/>
  <c r="BC91" i="15"/>
  <c r="BD91" i="15"/>
  <c r="BE91" i="15"/>
  <c r="BF91" i="15"/>
  <c r="BG91" i="15"/>
  <c r="BH91" i="15"/>
  <c r="BI91" i="15"/>
  <c r="BJ91" i="15"/>
  <c r="BK91" i="15"/>
  <c r="BL91" i="15"/>
  <c r="BM91" i="15"/>
  <c r="BO91" i="15"/>
  <c r="BP91" i="15"/>
  <c r="BQ91" i="15"/>
  <c r="BR91" i="15"/>
  <c r="BS91" i="15"/>
  <c r="BT91" i="15"/>
  <c r="BU91" i="15"/>
  <c r="BV91" i="15"/>
  <c r="BW91" i="15"/>
  <c r="BX91" i="15"/>
  <c r="BY91" i="15"/>
  <c r="BZ91" i="15"/>
  <c r="CA91" i="15"/>
  <c r="CB91" i="15"/>
  <c r="CC91" i="15"/>
  <c r="CD91" i="15"/>
  <c r="CE91" i="15"/>
  <c r="CF91" i="15"/>
  <c r="CG91" i="15"/>
  <c r="CH91" i="15"/>
  <c r="CI91" i="15"/>
  <c r="CJ91" i="15"/>
  <c r="CK91" i="15"/>
  <c r="CL91" i="15"/>
  <c r="CM91" i="15"/>
  <c r="CN91" i="15"/>
  <c r="CO91" i="15"/>
  <c r="CP91" i="15"/>
  <c r="CQ91" i="15"/>
  <c r="CR91" i="15"/>
  <c r="CS91" i="15"/>
  <c r="CT91" i="15"/>
  <c r="CU91" i="15"/>
  <c r="CV91" i="15"/>
  <c r="CW91" i="15"/>
  <c r="CX91" i="15"/>
  <c r="CY91" i="15"/>
  <c r="CZ91" i="15"/>
  <c r="DA91" i="15"/>
  <c r="DB91" i="15"/>
  <c r="DC91" i="15"/>
  <c r="DD91" i="15"/>
  <c r="DE91" i="15"/>
  <c r="DF91" i="15"/>
  <c r="DG91" i="15"/>
  <c r="DH91" i="15"/>
  <c r="DI91" i="15"/>
  <c r="DJ91" i="15"/>
  <c r="DK91" i="15"/>
  <c r="BN91" i="15"/>
  <c r="P91" i="15"/>
  <c r="Q90" i="15"/>
  <c r="R90" i="15"/>
  <c r="S90" i="15"/>
  <c r="T90" i="15"/>
  <c r="U90" i="15"/>
  <c r="V90" i="15"/>
  <c r="W90" i="15"/>
  <c r="X90" i="15"/>
  <c r="Y90" i="15"/>
  <c r="Z90" i="15"/>
  <c r="AA90" i="15"/>
  <c r="AB90" i="15"/>
  <c r="AC90" i="15"/>
  <c r="AD90" i="15"/>
  <c r="AE90" i="15"/>
  <c r="AF90" i="15"/>
  <c r="AG90" i="15"/>
  <c r="AH90" i="15"/>
  <c r="AI90" i="15"/>
  <c r="AJ90" i="15"/>
  <c r="AK90" i="15"/>
  <c r="AL90" i="15"/>
  <c r="AM90" i="15"/>
  <c r="AN90" i="15"/>
  <c r="AO90" i="15"/>
  <c r="AP90" i="15"/>
  <c r="AQ90" i="15"/>
  <c r="AR90" i="15"/>
  <c r="AS90" i="15"/>
  <c r="AT90" i="15"/>
  <c r="AU90" i="15"/>
  <c r="AV90" i="15"/>
  <c r="AW90" i="15"/>
  <c r="AX90" i="15"/>
  <c r="AY90" i="15"/>
  <c r="AZ90" i="15"/>
  <c r="BA90" i="15"/>
  <c r="BB90" i="15"/>
  <c r="BC90" i="15"/>
  <c r="BD90" i="15"/>
  <c r="BE90" i="15"/>
  <c r="BF90" i="15"/>
  <c r="BG90" i="15"/>
  <c r="BH90" i="15"/>
  <c r="BI90" i="15"/>
  <c r="BJ90" i="15"/>
  <c r="BK90" i="15"/>
  <c r="BL90" i="15"/>
  <c r="BM90" i="15"/>
  <c r="BO90" i="15"/>
  <c r="BP90" i="15"/>
  <c r="BQ90" i="15"/>
  <c r="BR90" i="15"/>
  <c r="BS90" i="15"/>
  <c r="BT90" i="15"/>
  <c r="BU90" i="15"/>
  <c r="BV90" i="15"/>
  <c r="BW90" i="15"/>
  <c r="BX90" i="15"/>
  <c r="BY90" i="15"/>
  <c r="BZ90" i="15"/>
  <c r="CA90" i="15"/>
  <c r="CB90" i="15"/>
  <c r="CC90" i="15"/>
  <c r="CD90" i="15"/>
  <c r="CE90" i="15"/>
  <c r="CF90" i="15"/>
  <c r="CG90" i="15"/>
  <c r="CH90" i="15"/>
  <c r="CI90" i="15"/>
  <c r="CJ90" i="15"/>
  <c r="CK90" i="15"/>
  <c r="CL90" i="15"/>
  <c r="CM90" i="15"/>
  <c r="CN90" i="15"/>
  <c r="CO90" i="15"/>
  <c r="CP90" i="15"/>
  <c r="CQ90" i="15"/>
  <c r="CR90" i="15"/>
  <c r="CS90" i="15"/>
  <c r="CT90" i="15"/>
  <c r="CU90" i="15"/>
  <c r="CV90" i="15"/>
  <c r="CW90" i="15"/>
  <c r="CX90" i="15"/>
  <c r="CY90" i="15"/>
  <c r="CZ90" i="15"/>
  <c r="DA90" i="15"/>
  <c r="DB90" i="15"/>
  <c r="DC90" i="15"/>
  <c r="DD90" i="15"/>
  <c r="DE90" i="15"/>
  <c r="DF90" i="15"/>
  <c r="DG90" i="15"/>
  <c r="DH90" i="15"/>
  <c r="DI90" i="15"/>
  <c r="DJ90" i="15"/>
  <c r="DK90" i="15"/>
  <c r="BN90" i="15"/>
  <c r="P90" i="15"/>
  <c r="Q89" i="15"/>
  <c r="R89" i="15"/>
  <c r="S89" i="15"/>
  <c r="T89" i="15"/>
  <c r="U89" i="15"/>
  <c r="V89" i="15"/>
  <c r="W89" i="15"/>
  <c r="X89" i="15"/>
  <c r="Y89" i="15"/>
  <c r="Z89" i="15"/>
  <c r="AA89" i="15"/>
  <c r="AB89" i="15"/>
  <c r="AC89" i="15"/>
  <c r="AD89" i="15"/>
  <c r="AE89" i="15"/>
  <c r="AF89" i="15"/>
  <c r="AG89" i="15"/>
  <c r="AH89" i="15"/>
  <c r="AI89" i="15"/>
  <c r="AJ89" i="15"/>
  <c r="AK89" i="15"/>
  <c r="AL89" i="15"/>
  <c r="AM89" i="15"/>
  <c r="AN89" i="15"/>
  <c r="AO89" i="15"/>
  <c r="AP89" i="15"/>
  <c r="AQ89" i="15"/>
  <c r="AR89" i="15"/>
  <c r="AS89" i="15"/>
  <c r="AT89" i="15"/>
  <c r="AU89" i="15"/>
  <c r="AV89" i="15"/>
  <c r="AW89" i="15"/>
  <c r="AX89" i="15"/>
  <c r="AY89" i="15"/>
  <c r="AZ89" i="15"/>
  <c r="BA89" i="15"/>
  <c r="BB89" i="15"/>
  <c r="BC89" i="15"/>
  <c r="BD89" i="15"/>
  <c r="BE89" i="15"/>
  <c r="BF89" i="15"/>
  <c r="BG89" i="15"/>
  <c r="BH89" i="15"/>
  <c r="BI89" i="15"/>
  <c r="BJ89" i="15"/>
  <c r="BK89" i="15"/>
  <c r="BL89" i="15"/>
  <c r="BM89" i="15"/>
  <c r="BO89" i="15"/>
  <c r="BP89" i="15"/>
  <c r="BQ89" i="15"/>
  <c r="BR89" i="15"/>
  <c r="BS89" i="15"/>
  <c r="BT89" i="15"/>
  <c r="BU89" i="15"/>
  <c r="BV89" i="15"/>
  <c r="BW89" i="15"/>
  <c r="BX89" i="15"/>
  <c r="BY89" i="15"/>
  <c r="BZ89" i="15"/>
  <c r="CA89" i="15"/>
  <c r="CB89" i="15"/>
  <c r="CC89" i="15"/>
  <c r="CD89" i="15"/>
  <c r="CE89" i="15"/>
  <c r="CF89" i="15"/>
  <c r="CG89" i="15"/>
  <c r="CH89" i="15"/>
  <c r="CI89" i="15"/>
  <c r="CJ89" i="15"/>
  <c r="CK89" i="15"/>
  <c r="CL89" i="15"/>
  <c r="CM89" i="15"/>
  <c r="CN89" i="15"/>
  <c r="CO89" i="15"/>
  <c r="CP89" i="15"/>
  <c r="CQ89" i="15"/>
  <c r="CR89" i="15"/>
  <c r="CS89" i="15"/>
  <c r="CT89" i="15"/>
  <c r="CU89" i="15"/>
  <c r="CV89" i="15"/>
  <c r="CW89" i="15"/>
  <c r="CX89" i="15"/>
  <c r="CY89" i="15"/>
  <c r="CZ89" i="15"/>
  <c r="DA89" i="15"/>
  <c r="DB89" i="15"/>
  <c r="DC89" i="15"/>
  <c r="DD89" i="15"/>
  <c r="DE89" i="15"/>
  <c r="DF89" i="15"/>
  <c r="DG89" i="15"/>
  <c r="DH89" i="15"/>
  <c r="DI89" i="15"/>
  <c r="DJ89" i="15"/>
  <c r="DK89" i="15"/>
  <c r="BN89" i="15"/>
  <c r="P89" i="15"/>
  <c r="Q88" i="15"/>
  <c r="R88" i="15"/>
  <c r="S88" i="15"/>
  <c r="T88" i="15"/>
  <c r="U88" i="15"/>
  <c r="V88" i="15"/>
  <c r="W88" i="15"/>
  <c r="X88" i="15"/>
  <c r="Y88" i="15"/>
  <c r="Z88" i="15"/>
  <c r="AA88" i="15"/>
  <c r="AB88" i="15"/>
  <c r="AC88" i="15"/>
  <c r="AD88" i="15"/>
  <c r="AE88" i="15"/>
  <c r="AF88" i="15"/>
  <c r="AG88" i="15"/>
  <c r="AH88" i="15"/>
  <c r="AI88" i="15"/>
  <c r="AJ88" i="15"/>
  <c r="AK88" i="15"/>
  <c r="AL88" i="15"/>
  <c r="AM88" i="15"/>
  <c r="AN88" i="15"/>
  <c r="AO88" i="15"/>
  <c r="AP88" i="15"/>
  <c r="AQ88" i="15"/>
  <c r="AR88" i="15"/>
  <c r="AS88" i="15"/>
  <c r="AT88" i="15"/>
  <c r="AU88" i="15"/>
  <c r="AV88" i="15"/>
  <c r="AW88" i="15"/>
  <c r="AX88" i="15"/>
  <c r="AY88" i="15"/>
  <c r="AZ88" i="15"/>
  <c r="BA88" i="15"/>
  <c r="BB88" i="15"/>
  <c r="BC88" i="15"/>
  <c r="BD88" i="15"/>
  <c r="BE88" i="15"/>
  <c r="BF88" i="15"/>
  <c r="BG88" i="15"/>
  <c r="BH88" i="15"/>
  <c r="BI88" i="15"/>
  <c r="BJ88" i="15"/>
  <c r="BK88" i="15"/>
  <c r="BL88" i="15"/>
  <c r="BM88" i="15"/>
  <c r="BO88" i="15"/>
  <c r="BP88" i="15"/>
  <c r="BQ88" i="15"/>
  <c r="BR88" i="15"/>
  <c r="BS88" i="15"/>
  <c r="BT88" i="15"/>
  <c r="BU88" i="15"/>
  <c r="BV88" i="15"/>
  <c r="BW88" i="15"/>
  <c r="BX88" i="15"/>
  <c r="BY88" i="15"/>
  <c r="BZ88" i="15"/>
  <c r="CA88" i="15"/>
  <c r="CB88" i="15"/>
  <c r="CC88" i="15"/>
  <c r="CD88" i="15"/>
  <c r="CE88" i="15"/>
  <c r="CF88" i="15"/>
  <c r="CG88" i="15"/>
  <c r="CH88" i="15"/>
  <c r="CI88" i="15"/>
  <c r="CJ88" i="15"/>
  <c r="CK88" i="15"/>
  <c r="CL88" i="15"/>
  <c r="CM88" i="15"/>
  <c r="CN88" i="15"/>
  <c r="CO88" i="15"/>
  <c r="CP88" i="15"/>
  <c r="CQ88" i="15"/>
  <c r="CR88" i="15"/>
  <c r="CS88" i="15"/>
  <c r="CT88" i="15"/>
  <c r="CU88" i="15"/>
  <c r="CV88" i="15"/>
  <c r="CW88" i="15"/>
  <c r="CX88" i="15"/>
  <c r="CY88" i="15"/>
  <c r="CZ88" i="15"/>
  <c r="DA88" i="15"/>
  <c r="DB88" i="15"/>
  <c r="DC88" i="15"/>
  <c r="DD88" i="15"/>
  <c r="DE88" i="15"/>
  <c r="DF88" i="15"/>
  <c r="DG88" i="15"/>
  <c r="DH88" i="15"/>
  <c r="DI88" i="15"/>
  <c r="DJ88" i="15"/>
  <c r="DK88" i="15"/>
  <c r="BN88" i="15"/>
  <c r="P88" i="15"/>
  <c r="Q87" i="15"/>
  <c r="R87" i="15"/>
  <c r="S87" i="15"/>
  <c r="T87" i="15"/>
  <c r="U87" i="15"/>
  <c r="V87" i="15"/>
  <c r="W87" i="15"/>
  <c r="X87" i="15"/>
  <c r="Y87" i="15"/>
  <c r="Z87" i="15"/>
  <c r="AA87" i="15"/>
  <c r="AB87" i="15"/>
  <c r="AC87" i="15"/>
  <c r="AD87" i="15"/>
  <c r="AE87" i="15"/>
  <c r="AF87" i="15"/>
  <c r="AG87" i="15"/>
  <c r="AH87" i="15"/>
  <c r="AI87" i="15"/>
  <c r="AJ87" i="15"/>
  <c r="AK87" i="15"/>
  <c r="AL87" i="15"/>
  <c r="AM87" i="15"/>
  <c r="AN87" i="15"/>
  <c r="AO87" i="15"/>
  <c r="AP87" i="15"/>
  <c r="AQ87" i="15"/>
  <c r="AR87" i="15"/>
  <c r="AS87" i="15"/>
  <c r="AT87" i="15"/>
  <c r="AU87" i="15"/>
  <c r="AV87" i="15"/>
  <c r="AW87" i="15"/>
  <c r="AX87" i="15"/>
  <c r="AY87" i="15"/>
  <c r="AZ87" i="15"/>
  <c r="BA87" i="15"/>
  <c r="BB87" i="15"/>
  <c r="BC87" i="15"/>
  <c r="BD87" i="15"/>
  <c r="BE87" i="15"/>
  <c r="BF87" i="15"/>
  <c r="BG87" i="15"/>
  <c r="BH87" i="15"/>
  <c r="BI87" i="15"/>
  <c r="BJ87" i="15"/>
  <c r="BK87" i="15"/>
  <c r="BL87" i="15"/>
  <c r="BM87" i="15"/>
  <c r="BO87" i="15"/>
  <c r="BP87" i="15"/>
  <c r="BQ87" i="15"/>
  <c r="BR87" i="15"/>
  <c r="BS87" i="15"/>
  <c r="BT87" i="15"/>
  <c r="BU87" i="15"/>
  <c r="BV87" i="15"/>
  <c r="BW87" i="15"/>
  <c r="BX87" i="15"/>
  <c r="BY87" i="15"/>
  <c r="BZ87" i="15"/>
  <c r="CA87" i="15"/>
  <c r="CB87" i="15"/>
  <c r="CC87" i="15"/>
  <c r="CD87" i="15"/>
  <c r="CE87" i="15"/>
  <c r="CF87" i="15"/>
  <c r="CG87" i="15"/>
  <c r="CH87" i="15"/>
  <c r="CI87" i="15"/>
  <c r="CJ87" i="15"/>
  <c r="CK87" i="15"/>
  <c r="CL87" i="15"/>
  <c r="CM87" i="15"/>
  <c r="CN87" i="15"/>
  <c r="CO87" i="15"/>
  <c r="CP87" i="15"/>
  <c r="CQ87" i="15"/>
  <c r="CR87" i="15"/>
  <c r="CS87" i="15"/>
  <c r="CT87" i="15"/>
  <c r="CU87" i="15"/>
  <c r="CV87" i="15"/>
  <c r="CW87" i="15"/>
  <c r="CX87" i="15"/>
  <c r="CY87" i="15"/>
  <c r="CZ87" i="15"/>
  <c r="DA87" i="15"/>
  <c r="DB87" i="15"/>
  <c r="DC87" i="15"/>
  <c r="DD87" i="15"/>
  <c r="DE87" i="15"/>
  <c r="DF87" i="15"/>
  <c r="DG87" i="15"/>
  <c r="DH87" i="15"/>
  <c r="DI87" i="15"/>
  <c r="DJ87" i="15"/>
  <c r="DK87" i="15"/>
  <c r="BN87" i="15"/>
  <c r="P87" i="15"/>
  <c r="Q86" i="15"/>
  <c r="R86" i="15"/>
  <c r="S86" i="15"/>
  <c r="T86" i="15"/>
  <c r="U86" i="15"/>
  <c r="V86" i="15"/>
  <c r="W86" i="15"/>
  <c r="X86" i="15"/>
  <c r="Y86" i="15"/>
  <c r="Z86" i="15"/>
  <c r="AA86" i="15"/>
  <c r="AB86" i="15"/>
  <c r="AC86" i="15"/>
  <c r="AD86" i="15"/>
  <c r="AE86" i="15"/>
  <c r="AF86" i="15"/>
  <c r="AG86" i="15"/>
  <c r="AH86" i="15"/>
  <c r="AI86" i="15"/>
  <c r="AJ86" i="15"/>
  <c r="AK86" i="15"/>
  <c r="AL86" i="15"/>
  <c r="AM86" i="15"/>
  <c r="AN86" i="15"/>
  <c r="AO86" i="15"/>
  <c r="AP86" i="15"/>
  <c r="AQ86" i="15"/>
  <c r="AR86" i="15"/>
  <c r="AS86" i="15"/>
  <c r="AT86" i="15"/>
  <c r="AU86" i="15"/>
  <c r="AV86" i="15"/>
  <c r="AW86" i="15"/>
  <c r="AX86" i="15"/>
  <c r="AY86" i="15"/>
  <c r="AZ86" i="15"/>
  <c r="BA86" i="15"/>
  <c r="BB86" i="15"/>
  <c r="BC86" i="15"/>
  <c r="BD86" i="15"/>
  <c r="BE86" i="15"/>
  <c r="BF86" i="15"/>
  <c r="BG86" i="15"/>
  <c r="BH86" i="15"/>
  <c r="BI86" i="15"/>
  <c r="BJ86" i="15"/>
  <c r="BK86" i="15"/>
  <c r="BL86" i="15"/>
  <c r="BM86" i="15"/>
  <c r="BO86" i="15"/>
  <c r="BP86" i="15"/>
  <c r="BQ86" i="15"/>
  <c r="BR86" i="15"/>
  <c r="BS86" i="15"/>
  <c r="BT86" i="15"/>
  <c r="BU86" i="15"/>
  <c r="BV86" i="15"/>
  <c r="BW86" i="15"/>
  <c r="BX86" i="15"/>
  <c r="BY86" i="15"/>
  <c r="BZ86" i="15"/>
  <c r="CA86" i="15"/>
  <c r="CB86" i="15"/>
  <c r="CC86" i="15"/>
  <c r="CD86" i="15"/>
  <c r="CE86" i="15"/>
  <c r="CF86" i="15"/>
  <c r="CG86" i="15"/>
  <c r="CH86" i="15"/>
  <c r="CI86" i="15"/>
  <c r="CJ86" i="15"/>
  <c r="CK86" i="15"/>
  <c r="CL86" i="15"/>
  <c r="CM86" i="15"/>
  <c r="CN86" i="15"/>
  <c r="CO86" i="15"/>
  <c r="CP86" i="15"/>
  <c r="CQ86" i="15"/>
  <c r="CR86" i="15"/>
  <c r="CS86" i="15"/>
  <c r="CT86" i="15"/>
  <c r="CU86" i="15"/>
  <c r="CV86" i="15"/>
  <c r="CW86" i="15"/>
  <c r="CX86" i="15"/>
  <c r="CY86" i="15"/>
  <c r="CZ86" i="15"/>
  <c r="DA86" i="15"/>
  <c r="DB86" i="15"/>
  <c r="DC86" i="15"/>
  <c r="DD86" i="15"/>
  <c r="DE86" i="15"/>
  <c r="DF86" i="15"/>
  <c r="DG86" i="15"/>
  <c r="DH86" i="15"/>
  <c r="DI86" i="15"/>
  <c r="DJ86" i="15"/>
  <c r="DK86" i="15"/>
  <c r="BN86" i="15"/>
  <c r="P86" i="15"/>
  <c r="Q85" i="15"/>
  <c r="R85" i="15"/>
  <c r="S85" i="15"/>
  <c r="T85" i="15"/>
  <c r="U85" i="15"/>
  <c r="V85" i="15"/>
  <c r="W85" i="15"/>
  <c r="X85" i="15"/>
  <c r="Y85" i="15"/>
  <c r="Z85" i="15"/>
  <c r="AA85" i="15"/>
  <c r="AB85" i="15"/>
  <c r="AC85" i="15"/>
  <c r="AD85" i="15"/>
  <c r="AE85" i="15"/>
  <c r="AF85" i="15"/>
  <c r="AG85" i="15"/>
  <c r="AH85" i="15"/>
  <c r="AI85" i="15"/>
  <c r="AJ85" i="15"/>
  <c r="AK85" i="15"/>
  <c r="AL85" i="15"/>
  <c r="AM85" i="15"/>
  <c r="AN85" i="15"/>
  <c r="AO85" i="15"/>
  <c r="AP85" i="15"/>
  <c r="AQ85" i="15"/>
  <c r="AR85" i="15"/>
  <c r="AS85" i="15"/>
  <c r="AT85" i="15"/>
  <c r="AU85" i="15"/>
  <c r="AV85" i="15"/>
  <c r="AW85" i="15"/>
  <c r="AX85" i="15"/>
  <c r="AY85" i="15"/>
  <c r="AZ85" i="15"/>
  <c r="BA85" i="15"/>
  <c r="BB85" i="15"/>
  <c r="BC85" i="15"/>
  <c r="BD85" i="15"/>
  <c r="BE85" i="15"/>
  <c r="BF85" i="15"/>
  <c r="BG85" i="15"/>
  <c r="BH85" i="15"/>
  <c r="BI85" i="15"/>
  <c r="BJ85" i="15"/>
  <c r="BK85" i="15"/>
  <c r="BL85" i="15"/>
  <c r="BM85" i="15"/>
  <c r="BO85" i="15"/>
  <c r="BP85" i="15"/>
  <c r="BQ85" i="15"/>
  <c r="BR85" i="15"/>
  <c r="BS85" i="15"/>
  <c r="BT85" i="15"/>
  <c r="BU85" i="15"/>
  <c r="BV85" i="15"/>
  <c r="BW85" i="15"/>
  <c r="BX85" i="15"/>
  <c r="BY85" i="15"/>
  <c r="BZ85" i="15"/>
  <c r="CA85" i="15"/>
  <c r="CB85" i="15"/>
  <c r="CC85" i="15"/>
  <c r="CD85" i="15"/>
  <c r="CE85" i="15"/>
  <c r="CF85" i="15"/>
  <c r="CG85" i="15"/>
  <c r="CH85" i="15"/>
  <c r="CI85" i="15"/>
  <c r="CJ85" i="15"/>
  <c r="CK85" i="15"/>
  <c r="CL85" i="15"/>
  <c r="CM85" i="15"/>
  <c r="CN85" i="15"/>
  <c r="CO85" i="15"/>
  <c r="CP85" i="15"/>
  <c r="CQ85" i="15"/>
  <c r="CR85" i="15"/>
  <c r="CS85" i="15"/>
  <c r="CT85" i="15"/>
  <c r="CU85" i="15"/>
  <c r="CV85" i="15"/>
  <c r="CW85" i="15"/>
  <c r="CX85" i="15"/>
  <c r="CY85" i="15"/>
  <c r="CZ85" i="15"/>
  <c r="DA85" i="15"/>
  <c r="DB85" i="15"/>
  <c r="DC85" i="15"/>
  <c r="DD85" i="15"/>
  <c r="DE85" i="15"/>
  <c r="DF85" i="15"/>
  <c r="DG85" i="15"/>
  <c r="DH85" i="15"/>
  <c r="DI85" i="15"/>
  <c r="DJ85" i="15"/>
  <c r="DK85" i="15"/>
  <c r="BN85" i="15"/>
  <c r="P85" i="15"/>
  <c r="Q84" i="15"/>
  <c r="R84" i="15"/>
  <c r="S84" i="15"/>
  <c r="T84" i="15"/>
  <c r="U84" i="15"/>
  <c r="V84" i="15"/>
  <c r="W84" i="15"/>
  <c r="X84" i="15"/>
  <c r="Y84" i="15"/>
  <c r="Z84" i="15"/>
  <c r="AA84" i="15"/>
  <c r="AB84" i="15"/>
  <c r="AC84" i="15"/>
  <c r="AD84" i="15"/>
  <c r="AE84" i="15"/>
  <c r="AF84" i="15"/>
  <c r="AG84" i="15"/>
  <c r="AH84" i="15"/>
  <c r="AI84" i="15"/>
  <c r="AJ84" i="15"/>
  <c r="AK84" i="15"/>
  <c r="AL84" i="15"/>
  <c r="AM84" i="15"/>
  <c r="AN84" i="15"/>
  <c r="AO84" i="15"/>
  <c r="AP84" i="15"/>
  <c r="AQ84" i="15"/>
  <c r="AR84" i="15"/>
  <c r="AS84" i="15"/>
  <c r="AT84" i="15"/>
  <c r="AU84" i="15"/>
  <c r="AV84" i="15"/>
  <c r="AW84" i="15"/>
  <c r="AX84" i="15"/>
  <c r="AY84" i="15"/>
  <c r="AZ84" i="15"/>
  <c r="BA84" i="15"/>
  <c r="BB84" i="15"/>
  <c r="BC84" i="15"/>
  <c r="BD84" i="15"/>
  <c r="BE84" i="15"/>
  <c r="BF84" i="15"/>
  <c r="BG84" i="15"/>
  <c r="BH84" i="15"/>
  <c r="BI84" i="15"/>
  <c r="BJ84" i="15"/>
  <c r="BK84" i="15"/>
  <c r="BL84" i="15"/>
  <c r="BM84" i="15"/>
  <c r="BO84" i="15"/>
  <c r="BP84" i="15"/>
  <c r="BQ84" i="15"/>
  <c r="BR84" i="15"/>
  <c r="BS84" i="15"/>
  <c r="BT84" i="15"/>
  <c r="BU84" i="15"/>
  <c r="BV84" i="15"/>
  <c r="BW84" i="15"/>
  <c r="BX84" i="15"/>
  <c r="BY84" i="15"/>
  <c r="BZ84" i="15"/>
  <c r="CA84" i="15"/>
  <c r="CB84" i="15"/>
  <c r="CC84" i="15"/>
  <c r="CD84" i="15"/>
  <c r="CE84" i="15"/>
  <c r="CF84" i="15"/>
  <c r="CG84" i="15"/>
  <c r="CH84" i="15"/>
  <c r="CI84" i="15"/>
  <c r="CJ84" i="15"/>
  <c r="CK84" i="15"/>
  <c r="CL84" i="15"/>
  <c r="CM84" i="15"/>
  <c r="CN84" i="15"/>
  <c r="CO84" i="15"/>
  <c r="CP84" i="15"/>
  <c r="CQ84" i="15"/>
  <c r="CR84" i="15"/>
  <c r="CS84" i="15"/>
  <c r="CT84" i="15"/>
  <c r="CU84" i="15"/>
  <c r="CV84" i="15"/>
  <c r="CW84" i="15"/>
  <c r="CX84" i="15"/>
  <c r="CY84" i="15"/>
  <c r="CZ84" i="15"/>
  <c r="DA84" i="15"/>
  <c r="DB84" i="15"/>
  <c r="DC84" i="15"/>
  <c r="DD84" i="15"/>
  <c r="DE84" i="15"/>
  <c r="DF84" i="15"/>
  <c r="DG84" i="15"/>
  <c r="DH84" i="15"/>
  <c r="DI84" i="15"/>
  <c r="DJ84" i="15"/>
  <c r="DK84" i="15"/>
  <c r="BN84" i="15"/>
  <c r="P84" i="15"/>
  <c r="Q83" i="15"/>
  <c r="R83" i="15"/>
  <c r="S83" i="15"/>
  <c r="T83" i="15"/>
  <c r="U83" i="15"/>
  <c r="V83" i="15"/>
  <c r="W83" i="15"/>
  <c r="X83" i="15"/>
  <c r="Y83" i="15"/>
  <c r="Z83" i="15"/>
  <c r="AA83" i="15"/>
  <c r="AB83" i="15"/>
  <c r="AC83" i="15"/>
  <c r="AD83" i="15"/>
  <c r="AE83" i="15"/>
  <c r="AF83" i="15"/>
  <c r="AG83" i="15"/>
  <c r="AH83" i="15"/>
  <c r="AI83" i="15"/>
  <c r="AJ83" i="15"/>
  <c r="AK83" i="15"/>
  <c r="AL83" i="15"/>
  <c r="AM83" i="15"/>
  <c r="AN83" i="15"/>
  <c r="AO83" i="15"/>
  <c r="AP83" i="15"/>
  <c r="AQ83" i="15"/>
  <c r="AR83" i="15"/>
  <c r="AS83" i="15"/>
  <c r="AT83" i="15"/>
  <c r="AU83" i="15"/>
  <c r="AV83" i="15"/>
  <c r="AW83" i="15"/>
  <c r="AX83" i="15"/>
  <c r="AY83" i="15"/>
  <c r="AZ83" i="15"/>
  <c r="BA83" i="15"/>
  <c r="BB83" i="15"/>
  <c r="BC83" i="15"/>
  <c r="BD83" i="15"/>
  <c r="BE83" i="15"/>
  <c r="BF83" i="15"/>
  <c r="BG83" i="15"/>
  <c r="BH83" i="15"/>
  <c r="BI83" i="15"/>
  <c r="BJ83" i="15"/>
  <c r="BK83" i="15"/>
  <c r="BL83" i="15"/>
  <c r="BM83" i="15"/>
  <c r="BO83" i="15"/>
  <c r="BP83" i="15"/>
  <c r="BQ83" i="15"/>
  <c r="BR83" i="15"/>
  <c r="BS83" i="15"/>
  <c r="BT83" i="15"/>
  <c r="BU83" i="15"/>
  <c r="BV83" i="15"/>
  <c r="BW83" i="15"/>
  <c r="BX83" i="15"/>
  <c r="BY83" i="15"/>
  <c r="BZ83" i="15"/>
  <c r="CA83" i="15"/>
  <c r="CB83" i="15"/>
  <c r="CC83" i="15"/>
  <c r="CD83" i="15"/>
  <c r="CE83" i="15"/>
  <c r="CF83" i="15"/>
  <c r="CG83" i="15"/>
  <c r="CH83" i="15"/>
  <c r="CI83" i="15"/>
  <c r="CJ83" i="15"/>
  <c r="CK83" i="15"/>
  <c r="CL83" i="15"/>
  <c r="CM83" i="15"/>
  <c r="CN83" i="15"/>
  <c r="CO83" i="15"/>
  <c r="CP83" i="15"/>
  <c r="CQ83" i="15"/>
  <c r="CR83" i="15"/>
  <c r="CS83" i="15"/>
  <c r="CT83" i="15"/>
  <c r="CU83" i="15"/>
  <c r="CV83" i="15"/>
  <c r="CW83" i="15"/>
  <c r="CX83" i="15"/>
  <c r="CY83" i="15"/>
  <c r="CZ83" i="15"/>
  <c r="DA83" i="15"/>
  <c r="DB83" i="15"/>
  <c r="DC83" i="15"/>
  <c r="DD83" i="15"/>
  <c r="DE83" i="15"/>
  <c r="DF83" i="15"/>
  <c r="DG83" i="15"/>
  <c r="DH83" i="15"/>
  <c r="DI83" i="15"/>
  <c r="DJ83" i="15"/>
  <c r="DK83" i="15"/>
  <c r="BN83" i="15"/>
  <c r="P83" i="15"/>
  <c r="Q82" i="15"/>
  <c r="R82" i="15"/>
  <c r="S82" i="15"/>
  <c r="T82" i="15"/>
  <c r="U82" i="15"/>
  <c r="V82" i="15"/>
  <c r="W82" i="15"/>
  <c r="X82" i="15"/>
  <c r="Y82" i="15"/>
  <c r="Z82" i="15"/>
  <c r="AA82" i="15"/>
  <c r="AB82" i="15"/>
  <c r="AC82" i="15"/>
  <c r="AD82" i="15"/>
  <c r="AE82" i="15"/>
  <c r="AF82" i="15"/>
  <c r="AG82" i="15"/>
  <c r="AH82" i="15"/>
  <c r="AI82" i="15"/>
  <c r="AJ82" i="15"/>
  <c r="AK82" i="15"/>
  <c r="AL82" i="15"/>
  <c r="AM82" i="15"/>
  <c r="AN82" i="15"/>
  <c r="AO82" i="15"/>
  <c r="AP82" i="15"/>
  <c r="AQ82" i="15"/>
  <c r="AR82" i="15"/>
  <c r="AS82" i="15"/>
  <c r="AT82" i="15"/>
  <c r="AU82" i="15"/>
  <c r="AV82" i="15"/>
  <c r="AW82" i="15"/>
  <c r="AX82" i="15"/>
  <c r="AY82" i="15"/>
  <c r="AZ82" i="15"/>
  <c r="BA82" i="15"/>
  <c r="BB82" i="15"/>
  <c r="BC82" i="15"/>
  <c r="BD82" i="15"/>
  <c r="BE82" i="15"/>
  <c r="BF82" i="15"/>
  <c r="BG82" i="15"/>
  <c r="BH82" i="15"/>
  <c r="BI82" i="15"/>
  <c r="BJ82" i="15"/>
  <c r="BK82" i="15"/>
  <c r="BL82" i="15"/>
  <c r="BM82" i="15"/>
  <c r="BO82" i="15"/>
  <c r="BP82" i="15"/>
  <c r="BQ82" i="15"/>
  <c r="BR82" i="15"/>
  <c r="BS82" i="15"/>
  <c r="BT82" i="15"/>
  <c r="BU82" i="15"/>
  <c r="BV82" i="15"/>
  <c r="BW82" i="15"/>
  <c r="BX82" i="15"/>
  <c r="BY82" i="15"/>
  <c r="BZ82" i="15"/>
  <c r="CA82" i="15"/>
  <c r="CB82" i="15"/>
  <c r="CC82" i="15"/>
  <c r="CD82" i="15"/>
  <c r="CE82" i="15"/>
  <c r="CF82" i="15"/>
  <c r="CG82" i="15"/>
  <c r="CH82" i="15"/>
  <c r="CI82" i="15"/>
  <c r="CJ82" i="15"/>
  <c r="CK82" i="15"/>
  <c r="CL82" i="15"/>
  <c r="CM82" i="15"/>
  <c r="CN82" i="15"/>
  <c r="CO82" i="15"/>
  <c r="CP82" i="15"/>
  <c r="CQ82" i="15"/>
  <c r="CR82" i="15"/>
  <c r="CS82" i="15"/>
  <c r="CT82" i="15"/>
  <c r="CU82" i="15"/>
  <c r="CV82" i="15"/>
  <c r="CW82" i="15"/>
  <c r="CX82" i="15"/>
  <c r="CY82" i="15"/>
  <c r="CZ82" i="15"/>
  <c r="DA82" i="15"/>
  <c r="DB82" i="15"/>
  <c r="DC82" i="15"/>
  <c r="DD82" i="15"/>
  <c r="DE82" i="15"/>
  <c r="DF82" i="15"/>
  <c r="DG82" i="15"/>
  <c r="DH82" i="15"/>
  <c r="DI82" i="15"/>
  <c r="DJ82" i="15"/>
  <c r="DK82" i="15"/>
  <c r="BN82" i="15"/>
  <c r="P82" i="15"/>
  <c r="Q81" i="15"/>
  <c r="R81" i="15"/>
  <c r="S81" i="15"/>
  <c r="T81" i="15"/>
  <c r="U81" i="15"/>
  <c r="V81" i="15"/>
  <c r="W81" i="15"/>
  <c r="X81" i="15"/>
  <c r="Y81" i="15"/>
  <c r="Z81" i="15"/>
  <c r="AA81" i="15"/>
  <c r="AB81" i="15"/>
  <c r="AC81" i="15"/>
  <c r="AD81" i="15"/>
  <c r="AE81" i="15"/>
  <c r="AF81" i="15"/>
  <c r="AG81" i="15"/>
  <c r="AH81" i="15"/>
  <c r="AI81" i="15"/>
  <c r="AJ81" i="15"/>
  <c r="AK81" i="15"/>
  <c r="AL81" i="15"/>
  <c r="AM81" i="15"/>
  <c r="AN81" i="15"/>
  <c r="AO81" i="15"/>
  <c r="AP81" i="15"/>
  <c r="AQ81" i="15"/>
  <c r="AR81" i="15"/>
  <c r="AS81" i="15"/>
  <c r="AT81" i="15"/>
  <c r="AU81" i="15"/>
  <c r="AV81" i="15"/>
  <c r="AW81" i="15"/>
  <c r="AX81" i="15"/>
  <c r="AY81" i="15"/>
  <c r="AZ81" i="15"/>
  <c r="BA81" i="15"/>
  <c r="BB81" i="15"/>
  <c r="BC81" i="15"/>
  <c r="BD81" i="15"/>
  <c r="BE81" i="15"/>
  <c r="BF81" i="15"/>
  <c r="BG81" i="15"/>
  <c r="BH81" i="15"/>
  <c r="BI81" i="15"/>
  <c r="BJ81" i="15"/>
  <c r="BK81" i="15"/>
  <c r="BL81" i="15"/>
  <c r="BM81" i="15"/>
  <c r="BO81" i="15"/>
  <c r="BP81" i="15"/>
  <c r="BQ81" i="15"/>
  <c r="BR81" i="15"/>
  <c r="BS81" i="15"/>
  <c r="BT81" i="15"/>
  <c r="BU81" i="15"/>
  <c r="BV81" i="15"/>
  <c r="BW81" i="15"/>
  <c r="BX81" i="15"/>
  <c r="BY81" i="15"/>
  <c r="BZ81" i="15"/>
  <c r="CA81" i="15"/>
  <c r="CB81" i="15"/>
  <c r="CC81" i="15"/>
  <c r="CD81" i="15"/>
  <c r="CE81" i="15"/>
  <c r="CF81" i="15"/>
  <c r="CG81" i="15"/>
  <c r="CH81" i="15"/>
  <c r="CI81" i="15"/>
  <c r="CJ81" i="15"/>
  <c r="CK81" i="15"/>
  <c r="CL81" i="15"/>
  <c r="CM81" i="15"/>
  <c r="CN81" i="15"/>
  <c r="CO81" i="15"/>
  <c r="CP81" i="15"/>
  <c r="CQ81" i="15"/>
  <c r="CR81" i="15"/>
  <c r="CS81" i="15"/>
  <c r="CT81" i="15"/>
  <c r="CU81" i="15"/>
  <c r="CV81" i="15"/>
  <c r="CW81" i="15"/>
  <c r="CX81" i="15"/>
  <c r="CY81" i="15"/>
  <c r="CZ81" i="15"/>
  <c r="DA81" i="15"/>
  <c r="DB81" i="15"/>
  <c r="DC81" i="15"/>
  <c r="DD81" i="15"/>
  <c r="DE81" i="15"/>
  <c r="DF81" i="15"/>
  <c r="DG81" i="15"/>
  <c r="DH81" i="15"/>
  <c r="DI81" i="15"/>
  <c r="DJ81" i="15"/>
  <c r="DK81" i="15"/>
  <c r="BN81" i="15"/>
  <c r="P81" i="15"/>
  <c r="Q80" i="15"/>
  <c r="R80" i="15"/>
  <c r="S80" i="15"/>
  <c r="T80" i="15"/>
  <c r="U80" i="15"/>
  <c r="V80" i="15"/>
  <c r="W80" i="15"/>
  <c r="X80" i="15"/>
  <c r="Y80" i="15"/>
  <c r="Z80" i="15"/>
  <c r="AA80" i="15"/>
  <c r="AB80" i="15"/>
  <c r="AC80" i="15"/>
  <c r="AD80" i="15"/>
  <c r="AE80" i="15"/>
  <c r="AF80" i="15"/>
  <c r="AG80" i="15"/>
  <c r="AH80" i="15"/>
  <c r="AI80" i="15"/>
  <c r="AJ80" i="15"/>
  <c r="AK80" i="15"/>
  <c r="AL80" i="15"/>
  <c r="AM80" i="15"/>
  <c r="AN80" i="15"/>
  <c r="AO80" i="15"/>
  <c r="AP80" i="15"/>
  <c r="AQ80" i="15"/>
  <c r="AR80" i="15"/>
  <c r="AS80" i="15"/>
  <c r="AT80" i="15"/>
  <c r="AU80" i="15"/>
  <c r="AV80" i="15"/>
  <c r="AW80" i="15"/>
  <c r="AX80" i="15"/>
  <c r="AY80" i="15"/>
  <c r="AZ80" i="15"/>
  <c r="BA80" i="15"/>
  <c r="BB80" i="15"/>
  <c r="BC80" i="15"/>
  <c r="BD80" i="15"/>
  <c r="BE80" i="15"/>
  <c r="BF80" i="15"/>
  <c r="BG80" i="15"/>
  <c r="BH80" i="15"/>
  <c r="BI80" i="15"/>
  <c r="BJ80" i="15"/>
  <c r="BK80" i="15"/>
  <c r="BL80" i="15"/>
  <c r="BM80" i="15"/>
  <c r="BO80" i="15"/>
  <c r="BP80" i="15"/>
  <c r="BQ80" i="15"/>
  <c r="BR80" i="15"/>
  <c r="BS80" i="15"/>
  <c r="BT80" i="15"/>
  <c r="BU80" i="15"/>
  <c r="BV80" i="15"/>
  <c r="BW80" i="15"/>
  <c r="BX80" i="15"/>
  <c r="BY80" i="15"/>
  <c r="BZ80" i="15"/>
  <c r="CA80" i="15"/>
  <c r="CB80" i="15"/>
  <c r="CC80" i="15"/>
  <c r="CD80" i="15"/>
  <c r="CE80" i="15"/>
  <c r="CF80" i="15"/>
  <c r="CG80" i="15"/>
  <c r="CH80" i="15"/>
  <c r="CI80" i="15"/>
  <c r="CJ80" i="15"/>
  <c r="CK80" i="15"/>
  <c r="CL80" i="15"/>
  <c r="CM80" i="15"/>
  <c r="CN80" i="15"/>
  <c r="CO80" i="15"/>
  <c r="CP80" i="15"/>
  <c r="CQ80" i="15"/>
  <c r="CR80" i="15"/>
  <c r="CS80" i="15"/>
  <c r="CT80" i="15"/>
  <c r="CU80" i="15"/>
  <c r="CV80" i="15"/>
  <c r="CW80" i="15"/>
  <c r="CX80" i="15"/>
  <c r="CY80" i="15"/>
  <c r="CZ80" i="15"/>
  <c r="DA80" i="15"/>
  <c r="DB80" i="15"/>
  <c r="DC80" i="15"/>
  <c r="DD80" i="15"/>
  <c r="DE80" i="15"/>
  <c r="DF80" i="15"/>
  <c r="DG80" i="15"/>
  <c r="DH80" i="15"/>
  <c r="DI80" i="15"/>
  <c r="DJ80" i="15"/>
  <c r="DK80" i="15"/>
  <c r="BN80" i="15"/>
  <c r="P80" i="15"/>
  <c r="Q79" i="15"/>
  <c r="R79" i="15"/>
  <c r="S79" i="15"/>
  <c r="T79" i="15"/>
  <c r="U79" i="15"/>
  <c r="V79" i="15"/>
  <c r="W79" i="15"/>
  <c r="X79" i="15"/>
  <c r="Y79" i="15"/>
  <c r="Z79" i="15"/>
  <c r="AA79" i="15"/>
  <c r="AB79" i="15"/>
  <c r="AC79" i="15"/>
  <c r="AD79" i="15"/>
  <c r="AE79" i="15"/>
  <c r="AF79" i="15"/>
  <c r="AG79" i="15"/>
  <c r="AH79" i="15"/>
  <c r="AI79" i="15"/>
  <c r="AJ79" i="15"/>
  <c r="AK79" i="15"/>
  <c r="AL79" i="15"/>
  <c r="AM79" i="15"/>
  <c r="AN79" i="15"/>
  <c r="AO79" i="15"/>
  <c r="AP79" i="15"/>
  <c r="AQ79" i="15"/>
  <c r="AR79" i="15"/>
  <c r="AS79" i="15"/>
  <c r="AT79" i="15"/>
  <c r="AU79" i="15"/>
  <c r="AV79" i="15"/>
  <c r="AW79" i="15"/>
  <c r="AX79" i="15"/>
  <c r="AY79" i="15"/>
  <c r="AZ79" i="15"/>
  <c r="BA79" i="15"/>
  <c r="BB79" i="15"/>
  <c r="BC79" i="15"/>
  <c r="BD79" i="15"/>
  <c r="BE79" i="15"/>
  <c r="BF79" i="15"/>
  <c r="BG79" i="15"/>
  <c r="BH79" i="15"/>
  <c r="BI79" i="15"/>
  <c r="BJ79" i="15"/>
  <c r="BK79" i="15"/>
  <c r="BL79" i="15"/>
  <c r="BM79" i="15"/>
  <c r="BO79" i="15"/>
  <c r="BP79" i="15"/>
  <c r="BQ79" i="15"/>
  <c r="BR79" i="15"/>
  <c r="BS79" i="15"/>
  <c r="BT79" i="15"/>
  <c r="BU79" i="15"/>
  <c r="BV79" i="15"/>
  <c r="BW79" i="15"/>
  <c r="BX79" i="15"/>
  <c r="BY79" i="15"/>
  <c r="BZ79" i="15"/>
  <c r="CA79" i="15"/>
  <c r="CB79" i="15"/>
  <c r="CC79" i="15"/>
  <c r="CD79" i="15"/>
  <c r="CE79" i="15"/>
  <c r="CF79" i="15"/>
  <c r="CG79" i="15"/>
  <c r="CH79" i="15"/>
  <c r="CI79" i="15"/>
  <c r="CJ79" i="15"/>
  <c r="CK79" i="15"/>
  <c r="CL79" i="15"/>
  <c r="CM79" i="15"/>
  <c r="CN79" i="15"/>
  <c r="CO79" i="15"/>
  <c r="CP79" i="15"/>
  <c r="CQ79" i="15"/>
  <c r="CR79" i="15"/>
  <c r="CS79" i="15"/>
  <c r="CT79" i="15"/>
  <c r="CU79" i="15"/>
  <c r="CV79" i="15"/>
  <c r="CW79" i="15"/>
  <c r="CX79" i="15"/>
  <c r="CY79" i="15"/>
  <c r="CZ79" i="15"/>
  <c r="DA79" i="15"/>
  <c r="DB79" i="15"/>
  <c r="DC79" i="15"/>
  <c r="DD79" i="15"/>
  <c r="DE79" i="15"/>
  <c r="DF79" i="15"/>
  <c r="DG79" i="15"/>
  <c r="DH79" i="15"/>
  <c r="DI79" i="15"/>
  <c r="DJ79" i="15"/>
  <c r="DK79" i="15"/>
  <c r="BN79" i="15"/>
  <c r="P79" i="15"/>
  <c r="Q78" i="15"/>
  <c r="R78" i="15"/>
  <c r="S78" i="15"/>
  <c r="T78" i="15"/>
  <c r="U78" i="15"/>
  <c r="V78" i="15"/>
  <c r="W78" i="15"/>
  <c r="X78" i="15"/>
  <c r="Y78" i="15"/>
  <c r="Z78" i="15"/>
  <c r="AA78" i="15"/>
  <c r="AB78" i="15"/>
  <c r="AC78" i="15"/>
  <c r="AD78" i="15"/>
  <c r="AE78" i="15"/>
  <c r="AF78" i="15"/>
  <c r="AG78" i="15"/>
  <c r="AH78" i="15"/>
  <c r="AI78" i="15"/>
  <c r="AJ78" i="15"/>
  <c r="AK78" i="15"/>
  <c r="AL78" i="15"/>
  <c r="AM78" i="15"/>
  <c r="AN78" i="15"/>
  <c r="AO78" i="15"/>
  <c r="AP78" i="15"/>
  <c r="AQ78" i="15"/>
  <c r="AR78" i="15"/>
  <c r="AS78" i="15"/>
  <c r="AT78" i="15"/>
  <c r="AU78" i="15"/>
  <c r="AV78" i="15"/>
  <c r="AW78" i="15"/>
  <c r="AX78" i="15"/>
  <c r="AY78" i="15"/>
  <c r="AZ78" i="15"/>
  <c r="BA78" i="15"/>
  <c r="BB78" i="15"/>
  <c r="BC78" i="15"/>
  <c r="BD78" i="15"/>
  <c r="BE78" i="15"/>
  <c r="BF78" i="15"/>
  <c r="BG78" i="15"/>
  <c r="BH78" i="15"/>
  <c r="BI78" i="15"/>
  <c r="BJ78" i="15"/>
  <c r="BK78" i="15"/>
  <c r="BL78" i="15"/>
  <c r="BM78" i="15"/>
  <c r="BO78" i="15"/>
  <c r="BP78" i="15"/>
  <c r="BQ78" i="15"/>
  <c r="BR78" i="15"/>
  <c r="BS78" i="15"/>
  <c r="BT78" i="15"/>
  <c r="BU78" i="15"/>
  <c r="BV78" i="15"/>
  <c r="BW78" i="15"/>
  <c r="BX78" i="15"/>
  <c r="BY78" i="15"/>
  <c r="BZ78" i="15"/>
  <c r="CA78" i="15"/>
  <c r="CB78" i="15"/>
  <c r="CC78" i="15"/>
  <c r="CD78" i="15"/>
  <c r="CE78" i="15"/>
  <c r="CF78" i="15"/>
  <c r="CG78" i="15"/>
  <c r="CH78" i="15"/>
  <c r="CI78" i="15"/>
  <c r="CJ78" i="15"/>
  <c r="CK78" i="15"/>
  <c r="CL78" i="15"/>
  <c r="CM78" i="15"/>
  <c r="CN78" i="15"/>
  <c r="CO78" i="15"/>
  <c r="CP78" i="15"/>
  <c r="CQ78" i="15"/>
  <c r="CR78" i="15"/>
  <c r="CS78" i="15"/>
  <c r="CT78" i="15"/>
  <c r="CU78" i="15"/>
  <c r="CV78" i="15"/>
  <c r="CW78" i="15"/>
  <c r="CX78" i="15"/>
  <c r="CY78" i="15"/>
  <c r="CZ78" i="15"/>
  <c r="DA78" i="15"/>
  <c r="DB78" i="15"/>
  <c r="DC78" i="15"/>
  <c r="DD78" i="15"/>
  <c r="DE78" i="15"/>
  <c r="DF78" i="15"/>
  <c r="DG78" i="15"/>
  <c r="DH78" i="15"/>
  <c r="DI78" i="15"/>
  <c r="DJ78" i="15"/>
  <c r="DK78" i="15"/>
  <c r="BN78" i="15"/>
  <c r="P78" i="15"/>
  <c r="Q77" i="15"/>
  <c r="R77" i="15"/>
  <c r="S77" i="15"/>
  <c r="T77" i="15"/>
  <c r="U77" i="15"/>
  <c r="V77" i="15"/>
  <c r="W77" i="15"/>
  <c r="X77" i="15"/>
  <c r="Y77" i="15"/>
  <c r="Z77" i="15"/>
  <c r="AA77" i="15"/>
  <c r="AB77" i="15"/>
  <c r="AC77" i="15"/>
  <c r="AD77" i="15"/>
  <c r="AE77" i="15"/>
  <c r="AF77" i="15"/>
  <c r="AG77" i="15"/>
  <c r="AH77" i="15"/>
  <c r="AI77" i="15"/>
  <c r="AJ77" i="15"/>
  <c r="AK77" i="15"/>
  <c r="AL77" i="15"/>
  <c r="AM77" i="15"/>
  <c r="AN77" i="15"/>
  <c r="AO77" i="15"/>
  <c r="AP77" i="15"/>
  <c r="AQ77" i="15"/>
  <c r="AR77" i="15"/>
  <c r="AS77" i="15"/>
  <c r="AT77" i="15"/>
  <c r="AU77" i="15"/>
  <c r="AV77" i="15"/>
  <c r="AW77" i="15"/>
  <c r="AX77" i="15"/>
  <c r="AY77" i="15"/>
  <c r="AZ77" i="15"/>
  <c r="BA77" i="15"/>
  <c r="BB77" i="15"/>
  <c r="BC77" i="15"/>
  <c r="BD77" i="15"/>
  <c r="BE77" i="15"/>
  <c r="BF77" i="15"/>
  <c r="BG77" i="15"/>
  <c r="BH77" i="15"/>
  <c r="BI77" i="15"/>
  <c r="BJ77" i="15"/>
  <c r="BK77" i="15"/>
  <c r="BL77" i="15"/>
  <c r="BM77" i="15"/>
  <c r="BO77" i="15"/>
  <c r="BP77" i="15"/>
  <c r="BQ77" i="15"/>
  <c r="BR77" i="15"/>
  <c r="BS77" i="15"/>
  <c r="BT77" i="15"/>
  <c r="BU77" i="15"/>
  <c r="BV77" i="15"/>
  <c r="BW77" i="15"/>
  <c r="BX77" i="15"/>
  <c r="BY77" i="15"/>
  <c r="BZ77" i="15"/>
  <c r="CA77" i="15"/>
  <c r="CB77" i="15"/>
  <c r="CC77" i="15"/>
  <c r="CD77" i="15"/>
  <c r="CE77" i="15"/>
  <c r="CF77" i="15"/>
  <c r="CG77" i="15"/>
  <c r="CH77" i="15"/>
  <c r="CI77" i="15"/>
  <c r="CJ77" i="15"/>
  <c r="CK77" i="15"/>
  <c r="CL77" i="15"/>
  <c r="CM77" i="15"/>
  <c r="CN77" i="15"/>
  <c r="CO77" i="15"/>
  <c r="CP77" i="15"/>
  <c r="CQ77" i="15"/>
  <c r="CR77" i="15"/>
  <c r="CS77" i="15"/>
  <c r="CT77" i="15"/>
  <c r="CU77" i="15"/>
  <c r="CV77" i="15"/>
  <c r="CW77" i="15"/>
  <c r="CX77" i="15"/>
  <c r="CY77" i="15"/>
  <c r="CZ77" i="15"/>
  <c r="DA77" i="15"/>
  <c r="DB77" i="15"/>
  <c r="DC77" i="15"/>
  <c r="DD77" i="15"/>
  <c r="DE77" i="15"/>
  <c r="DF77" i="15"/>
  <c r="DG77" i="15"/>
  <c r="DH77" i="15"/>
  <c r="DI77" i="15"/>
  <c r="DJ77" i="15"/>
  <c r="DK77" i="15"/>
  <c r="BN77" i="15"/>
  <c r="P77" i="15"/>
  <c r="Q76" i="15"/>
  <c r="R76" i="15"/>
  <c r="S76" i="15"/>
  <c r="T76" i="15"/>
  <c r="U76" i="15"/>
  <c r="V76" i="15"/>
  <c r="W76" i="15"/>
  <c r="X76" i="15"/>
  <c r="Y76" i="15"/>
  <c r="Z76" i="15"/>
  <c r="AA76" i="15"/>
  <c r="AB76" i="15"/>
  <c r="AC76" i="15"/>
  <c r="AD76" i="15"/>
  <c r="AE76" i="15"/>
  <c r="AF76" i="15"/>
  <c r="AG76" i="15"/>
  <c r="AH76" i="15"/>
  <c r="AI76" i="15"/>
  <c r="AJ76" i="15"/>
  <c r="AK76" i="15"/>
  <c r="AL76" i="15"/>
  <c r="AM76" i="15"/>
  <c r="AN76" i="15"/>
  <c r="AO76" i="15"/>
  <c r="AP76" i="15"/>
  <c r="AQ76" i="15"/>
  <c r="AR76" i="15"/>
  <c r="AS76" i="15"/>
  <c r="AT76" i="15"/>
  <c r="AU76" i="15"/>
  <c r="AV76" i="15"/>
  <c r="AW76" i="15"/>
  <c r="AX76" i="15"/>
  <c r="AY76" i="15"/>
  <c r="AZ76" i="15"/>
  <c r="BA76" i="15"/>
  <c r="BB76" i="15"/>
  <c r="BC76" i="15"/>
  <c r="BD76" i="15"/>
  <c r="BE76" i="15"/>
  <c r="BF76" i="15"/>
  <c r="BG76" i="15"/>
  <c r="BH76" i="15"/>
  <c r="BI76" i="15"/>
  <c r="BJ76" i="15"/>
  <c r="BK76" i="15"/>
  <c r="BL76" i="15"/>
  <c r="BM76" i="15"/>
  <c r="BO76" i="15"/>
  <c r="BP76" i="15"/>
  <c r="BQ76" i="15"/>
  <c r="BR76" i="15"/>
  <c r="BS76" i="15"/>
  <c r="BT76" i="15"/>
  <c r="BU76" i="15"/>
  <c r="BV76" i="15"/>
  <c r="BW76" i="15"/>
  <c r="BX76" i="15"/>
  <c r="BY76" i="15"/>
  <c r="BZ76" i="15"/>
  <c r="CA76" i="15"/>
  <c r="CB76" i="15"/>
  <c r="CC76" i="15"/>
  <c r="CD76" i="15"/>
  <c r="CE76" i="15"/>
  <c r="CF76" i="15"/>
  <c r="CG76" i="15"/>
  <c r="CH76" i="15"/>
  <c r="CI76" i="15"/>
  <c r="CJ76" i="15"/>
  <c r="CK76" i="15"/>
  <c r="CL76" i="15"/>
  <c r="CM76" i="15"/>
  <c r="CN76" i="15"/>
  <c r="CO76" i="15"/>
  <c r="CP76" i="15"/>
  <c r="CQ76" i="15"/>
  <c r="CR76" i="15"/>
  <c r="CS76" i="15"/>
  <c r="CT76" i="15"/>
  <c r="CU76" i="15"/>
  <c r="CV76" i="15"/>
  <c r="CW76" i="15"/>
  <c r="CX76" i="15"/>
  <c r="CY76" i="15"/>
  <c r="CZ76" i="15"/>
  <c r="DA76" i="15"/>
  <c r="DB76" i="15"/>
  <c r="DC76" i="15"/>
  <c r="DD76" i="15"/>
  <c r="DE76" i="15"/>
  <c r="DF76" i="15"/>
  <c r="DG76" i="15"/>
  <c r="DH76" i="15"/>
  <c r="DI76" i="15"/>
  <c r="DJ76" i="15"/>
  <c r="DK76" i="15"/>
  <c r="BN76" i="15"/>
  <c r="P76" i="15"/>
  <c r="Q75" i="15"/>
  <c r="R75" i="15"/>
  <c r="S75" i="15"/>
  <c r="T75" i="15"/>
  <c r="U75" i="15"/>
  <c r="V75" i="15"/>
  <c r="W75" i="15"/>
  <c r="X75" i="15"/>
  <c r="Y75" i="15"/>
  <c r="Z75" i="15"/>
  <c r="AA75" i="15"/>
  <c r="AB75" i="15"/>
  <c r="AC75" i="15"/>
  <c r="AD75" i="15"/>
  <c r="AE75" i="15"/>
  <c r="AF75" i="15"/>
  <c r="AG75" i="15"/>
  <c r="AH75" i="15"/>
  <c r="AI75" i="15"/>
  <c r="AJ75" i="15"/>
  <c r="AK75" i="15"/>
  <c r="AL75" i="15"/>
  <c r="AM75" i="15"/>
  <c r="AN75" i="15"/>
  <c r="AO75" i="15"/>
  <c r="AP75" i="15"/>
  <c r="AQ75" i="15"/>
  <c r="AR75" i="15"/>
  <c r="AS75" i="15"/>
  <c r="AT75" i="15"/>
  <c r="AU75" i="15"/>
  <c r="AV75" i="15"/>
  <c r="AW75" i="15"/>
  <c r="AX75" i="15"/>
  <c r="AY75" i="15"/>
  <c r="AZ75" i="15"/>
  <c r="BA75" i="15"/>
  <c r="BB75" i="15"/>
  <c r="BC75" i="15"/>
  <c r="BD75" i="15"/>
  <c r="BE75" i="15"/>
  <c r="BF75" i="15"/>
  <c r="BG75" i="15"/>
  <c r="BH75" i="15"/>
  <c r="BI75" i="15"/>
  <c r="BJ75" i="15"/>
  <c r="BK75" i="15"/>
  <c r="BL75" i="15"/>
  <c r="BM75" i="15"/>
  <c r="BO75" i="15"/>
  <c r="BP75" i="15"/>
  <c r="BQ75" i="15"/>
  <c r="BR75" i="15"/>
  <c r="BS75" i="15"/>
  <c r="BT75" i="15"/>
  <c r="BU75" i="15"/>
  <c r="BV75" i="15"/>
  <c r="BW75" i="15"/>
  <c r="BX75" i="15"/>
  <c r="BY75" i="15"/>
  <c r="BZ75" i="15"/>
  <c r="CA75" i="15"/>
  <c r="CB75" i="15"/>
  <c r="CC75" i="15"/>
  <c r="CD75" i="15"/>
  <c r="CE75" i="15"/>
  <c r="CF75" i="15"/>
  <c r="CG75" i="15"/>
  <c r="CH75" i="15"/>
  <c r="CI75" i="15"/>
  <c r="CJ75" i="15"/>
  <c r="CK75" i="15"/>
  <c r="CL75" i="15"/>
  <c r="CM75" i="15"/>
  <c r="CN75" i="15"/>
  <c r="CO75" i="15"/>
  <c r="CP75" i="15"/>
  <c r="CQ75" i="15"/>
  <c r="CR75" i="15"/>
  <c r="CS75" i="15"/>
  <c r="CT75" i="15"/>
  <c r="CU75" i="15"/>
  <c r="CV75" i="15"/>
  <c r="CW75" i="15"/>
  <c r="CX75" i="15"/>
  <c r="CY75" i="15"/>
  <c r="CZ75" i="15"/>
  <c r="DA75" i="15"/>
  <c r="DB75" i="15"/>
  <c r="DC75" i="15"/>
  <c r="DD75" i="15"/>
  <c r="DE75" i="15"/>
  <c r="DF75" i="15"/>
  <c r="DG75" i="15"/>
  <c r="DH75" i="15"/>
  <c r="DI75" i="15"/>
  <c r="DJ75" i="15"/>
  <c r="DK75" i="15"/>
  <c r="BN75" i="15"/>
  <c r="P75" i="15"/>
  <c r="Q74" i="15"/>
  <c r="R74" i="15"/>
  <c r="S74" i="15"/>
  <c r="T74" i="15"/>
  <c r="U74" i="15"/>
  <c r="V74" i="15"/>
  <c r="W74" i="15"/>
  <c r="X74" i="15"/>
  <c r="Y74" i="15"/>
  <c r="Z74" i="15"/>
  <c r="AA74" i="15"/>
  <c r="AB74" i="15"/>
  <c r="AC74" i="15"/>
  <c r="AD74" i="15"/>
  <c r="AE74" i="15"/>
  <c r="AF74" i="15"/>
  <c r="AG74" i="15"/>
  <c r="AH74" i="15"/>
  <c r="AI74" i="15"/>
  <c r="AJ74" i="15"/>
  <c r="AK74" i="15"/>
  <c r="AL74" i="15"/>
  <c r="AM74" i="15"/>
  <c r="AN74" i="15"/>
  <c r="AO74" i="15"/>
  <c r="AP74" i="15"/>
  <c r="AQ74" i="15"/>
  <c r="AR74" i="15"/>
  <c r="AS74" i="15"/>
  <c r="AT74" i="15"/>
  <c r="AU74" i="15"/>
  <c r="AV74" i="15"/>
  <c r="AW74" i="15"/>
  <c r="AX74" i="15"/>
  <c r="AY74" i="15"/>
  <c r="AZ74" i="15"/>
  <c r="BA74" i="15"/>
  <c r="BB74" i="15"/>
  <c r="BC74" i="15"/>
  <c r="BD74" i="15"/>
  <c r="BE74" i="15"/>
  <c r="BF74" i="15"/>
  <c r="BG74" i="15"/>
  <c r="BH74" i="15"/>
  <c r="BI74" i="15"/>
  <c r="BJ74" i="15"/>
  <c r="BK74" i="15"/>
  <c r="BL74" i="15"/>
  <c r="BM74" i="15"/>
  <c r="BO74" i="15"/>
  <c r="BP74" i="15"/>
  <c r="BQ74" i="15"/>
  <c r="BR74" i="15"/>
  <c r="BS74" i="15"/>
  <c r="BT74" i="15"/>
  <c r="BU74" i="15"/>
  <c r="BV74" i="15"/>
  <c r="BW74" i="15"/>
  <c r="BX74" i="15"/>
  <c r="BY74" i="15"/>
  <c r="BZ74" i="15"/>
  <c r="CA74" i="15"/>
  <c r="CB74" i="15"/>
  <c r="CC74" i="15"/>
  <c r="CD74" i="15"/>
  <c r="CE74" i="15"/>
  <c r="CF74" i="15"/>
  <c r="CG74" i="15"/>
  <c r="CH74" i="15"/>
  <c r="CI74" i="15"/>
  <c r="CJ74" i="15"/>
  <c r="CK74" i="15"/>
  <c r="CL74" i="15"/>
  <c r="CM74" i="15"/>
  <c r="CN74" i="15"/>
  <c r="CO74" i="15"/>
  <c r="CP74" i="15"/>
  <c r="CQ74" i="15"/>
  <c r="CR74" i="15"/>
  <c r="CS74" i="15"/>
  <c r="CT74" i="15"/>
  <c r="CU74" i="15"/>
  <c r="CV74" i="15"/>
  <c r="CW74" i="15"/>
  <c r="CX74" i="15"/>
  <c r="CY74" i="15"/>
  <c r="CZ74" i="15"/>
  <c r="DA74" i="15"/>
  <c r="DB74" i="15"/>
  <c r="DC74" i="15"/>
  <c r="DD74" i="15"/>
  <c r="DE74" i="15"/>
  <c r="DF74" i="15"/>
  <c r="DG74" i="15"/>
  <c r="DH74" i="15"/>
  <c r="DI74" i="15"/>
  <c r="DJ74" i="15"/>
  <c r="DK74" i="15"/>
  <c r="BN74" i="15"/>
  <c r="P74" i="15"/>
  <c r="Q73" i="15"/>
  <c r="R73" i="15"/>
  <c r="S73" i="15"/>
  <c r="T73" i="15"/>
  <c r="U73" i="15"/>
  <c r="V73" i="15"/>
  <c r="W73" i="15"/>
  <c r="X73" i="15"/>
  <c r="Y73" i="15"/>
  <c r="Z73" i="15"/>
  <c r="AA73" i="15"/>
  <c r="AB73" i="15"/>
  <c r="AC73" i="15"/>
  <c r="AD73" i="15"/>
  <c r="AE73" i="15"/>
  <c r="AF73" i="15"/>
  <c r="AG73" i="15"/>
  <c r="AH73" i="15"/>
  <c r="AI73" i="15"/>
  <c r="AJ73" i="15"/>
  <c r="AK73" i="15"/>
  <c r="AL73" i="15"/>
  <c r="AM73" i="15"/>
  <c r="AN73" i="15"/>
  <c r="AO73" i="15"/>
  <c r="AP73" i="15"/>
  <c r="AQ73" i="15"/>
  <c r="AR73" i="15"/>
  <c r="AS73" i="15"/>
  <c r="AT73" i="15"/>
  <c r="AU73" i="15"/>
  <c r="AV73" i="15"/>
  <c r="AW73" i="15"/>
  <c r="AX73" i="15"/>
  <c r="AY73" i="15"/>
  <c r="AZ73" i="15"/>
  <c r="BA73" i="15"/>
  <c r="BB73" i="15"/>
  <c r="BC73" i="15"/>
  <c r="BD73" i="15"/>
  <c r="BE73" i="15"/>
  <c r="BF73" i="15"/>
  <c r="BG73" i="15"/>
  <c r="BH73" i="15"/>
  <c r="BI73" i="15"/>
  <c r="BJ73" i="15"/>
  <c r="BK73" i="15"/>
  <c r="BL73" i="15"/>
  <c r="BM73" i="15"/>
  <c r="BO73" i="15"/>
  <c r="BP73" i="15"/>
  <c r="BQ73" i="15"/>
  <c r="BR73" i="15"/>
  <c r="BS73" i="15"/>
  <c r="BT73" i="15"/>
  <c r="BU73" i="15"/>
  <c r="BV73" i="15"/>
  <c r="BW73" i="15"/>
  <c r="BX73" i="15"/>
  <c r="BY73" i="15"/>
  <c r="BZ73" i="15"/>
  <c r="CA73" i="15"/>
  <c r="CB73" i="15"/>
  <c r="CC73" i="15"/>
  <c r="CD73" i="15"/>
  <c r="CE73" i="15"/>
  <c r="CF73" i="15"/>
  <c r="CG73" i="15"/>
  <c r="CH73" i="15"/>
  <c r="CI73" i="15"/>
  <c r="CJ73" i="15"/>
  <c r="CK73" i="15"/>
  <c r="CL73" i="15"/>
  <c r="CM73" i="15"/>
  <c r="CN73" i="15"/>
  <c r="CO73" i="15"/>
  <c r="CP73" i="15"/>
  <c r="CQ73" i="15"/>
  <c r="CR73" i="15"/>
  <c r="CS73" i="15"/>
  <c r="CT73" i="15"/>
  <c r="CU73" i="15"/>
  <c r="CV73" i="15"/>
  <c r="CW73" i="15"/>
  <c r="CX73" i="15"/>
  <c r="CY73" i="15"/>
  <c r="CZ73" i="15"/>
  <c r="DA73" i="15"/>
  <c r="DB73" i="15"/>
  <c r="DC73" i="15"/>
  <c r="DD73" i="15"/>
  <c r="DE73" i="15"/>
  <c r="DF73" i="15"/>
  <c r="DG73" i="15"/>
  <c r="DH73" i="15"/>
  <c r="DI73" i="15"/>
  <c r="DJ73" i="15"/>
  <c r="DK73" i="15"/>
  <c r="BN73" i="15"/>
  <c r="P73" i="15"/>
  <c r="Q72" i="15"/>
  <c r="R72" i="15"/>
  <c r="S72" i="15"/>
  <c r="T72" i="15"/>
  <c r="U72" i="15"/>
  <c r="V72" i="15"/>
  <c r="W72" i="15"/>
  <c r="X72" i="15"/>
  <c r="Y72" i="15"/>
  <c r="Z72" i="15"/>
  <c r="AA72" i="15"/>
  <c r="AB72" i="15"/>
  <c r="AC72" i="15"/>
  <c r="AD72" i="15"/>
  <c r="AE72" i="15"/>
  <c r="AF72" i="15"/>
  <c r="AG72" i="15"/>
  <c r="AH72" i="15"/>
  <c r="AI72" i="15"/>
  <c r="AJ72" i="15"/>
  <c r="AK72" i="15"/>
  <c r="AL72" i="15"/>
  <c r="AM72" i="15"/>
  <c r="AN72" i="15"/>
  <c r="AO72" i="15"/>
  <c r="AP72" i="15"/>
  <c r="AQ72" i="15"/>
  <c r="AR72" i="15"/>
  <c r="AS72" i="15"/>
  <c r="AT72" i="15"/>
  <c r="AU72" i="15"/>
  <c r="AV72" i="15"/>
  <c r="AW72" i="15"/>
  <c r="AX72" i="15"/>
  <c r="AY72" i="15"/>
  <c r="AZ72" i="15"/>
  <c r="BA72" i="15"/>
  <c r="BB72" i="15"/>
  <c r="BC72" i="15"/>
  <c r="BD72" i="15"/>
  <c r="BE72" i="15"/>
  <c r="BF72" i="15"/>
  <c r="BG72" i="15"/>
  <c r="BH72" i="15"/>
  <c r="BI72" i="15"/>
  <c r="BJ72" i="15"/>
  <c r="BK72" i="15"/>
  <c r="BL72" i="15"/>
  <c r="BM72" i="15"/>
  <c r="BO72" i="15"/>
  <c r="BP72" i="15"/>
  <c r="BQ72" i="15"/>
  <c r="BR72" i="15"/>
  <c r="BS72" i="15"/>
  <c r="BT72" i="15"/>
  <c r="BU72" i="15"/>
  <c r="BV72" i="15"/>
  <c r="BW72" i="15"/>
  <c r="BX72" i="15"/>
  <c r="BY72" i="15"/>
  <c r="BZ72" i="15"/>
  <c r="CA72" i="15"/>
  <c r="CB72" i="15"/>
  <c r="CC72" i="15"/>
  <c r="CD72" i="15"/>
  <c r="CE72" i="15"/>
  <c r="CF72" i="15"/>
  <c r="CG72" i="15"/>
  <c r="CH72" i="15"/>
  <c r="CI72" i="15"/>
  <c r="CJ72" i="15"/>
  <c r="CK72" i="15"/>
  <c r="CL72" i="15"/>
  <c r="CM72" i="15"/>
  <c r="CN72" i="15"/>
  <c r="CO72" i="15"/>
  <c r="CP72" i="15"/>
  <c r="CQ72" i="15"/>
  <c r="CR72" i="15"/>
  <c r="CS72" i="15"/>
  <c r="CT72" i="15"/>
  <c r="CU72" i="15"/>
  <c r="CV72" i="15"/>
  <c r="CW72" i="15"/>
  <c r="CX72" i="15"/>
  <c r="CY72" i="15"/>
  <c r="CZ72" i="15"/>
  <c r="DA72" i="15"/>
  <c r="DB72" i="15"/>
  <c r="DC72" i="15"/>
  <c r="DD72" i="15"/>
  <c r="DE72" i="15"/>
  <c r="DF72" i="15"/>
  <c r="DG72" i="15"/>
  <c r="DH72" i="15"/>
  <c r="DI72" i="15"/>
  <c r="DJ72" i="15"/>
  <c r="DK72" i="15"/>
  <c r="BN72" i="15"/>
  <c r="P72" i="15"/>
  <c r="Q71" i="15"/>
  <c r="R71" i="15"/>
  <c r="S71" i="15"/>
  <c r="T71" i="15"/>
  <c r="U71" i="15"/>
  <c r="V71" i="15"/>
  <c r="W71" i="15"/>
  <c r="X71" i="15"/>
  <c r="Y71" i="15"/>
  <c r="Z71" i="15"/>
  <c r="AA71" i="15"/>
  <c r="AB71" i="15"/>
  <c r="AC71" i="15"/>
  <c r="AD71" i="15"/>
  <c r="AE71" i="15"/>
  <c r="AF71" i="15"/>
  <c r="AG71" i="15"/>
  <c r="AH71" i="15"/>
  <c r="AI71" i="15"/>
  <c r="AJ71" i="15"/>
  <c r="AK71" i="15"/>
  <c r="AL71" i="15"/>
  <c r="AM71" i="15"/>
  <c r="AN71" i="15"/>
  <c r="AO71" i="15"/>
  <c r="AP71" i="15"/>
  <c r="AQ71" i="15"/>
  <c r="AR71" i="15"/>
  <c r="AS71" i="15"/>
  <c r="AT71" i="15"/>
  <c r="AU71" i="15"/>
  <c r="AV71" i="15"/>
  <c r="AW71" i="15"/>
  <c r="AX71" i="15"/>
  <c r="AY71" i="15"/>
  <c r="AZ71" i="15"/>
  <c r="BA71" i="15"/>
  <c r="BB71" i="15"/>
  <c r="BC71" i="15"/>
  <c r="BD71" i="15"/>
  <c r="BE71" i="15"/>
  <c r="BF71" i="15"/>
  <c r="BG71" i="15"/>
  <c r="BH71" i="15"/>
  <c r="BI71" i="15"/>
  <c r="BJ71" i="15"/>
  <c r="BK71" i="15"/>
  <c r="BL71" i="15"/>
  <c r="BM71" i="15"/>
  <c r="BO71" i="15"/>
  <c r="BP71" i="15"/>
  <c r="BQ71" i="15"/>
  <c r="BR71" i="15"/>
  <c r="BS71" i="15"/>
  <c r="BT71" i="15"/>
  <c r="BU71" i="15"/>
  <c r="BV71" i="15"/>
  <c r="BW71" i="15"/>
  <c r="BX71" i="15"/>
  <c r="BY71" i="15"/>
  <c r="BZ71" i="15"/>
  <c r="CA71" i="15"/>
  <c r="CB71" i="15"/>
  <c r="CC71" i="15"/>
  <c r="CD71" i="15"/>
  <c r="CE71" i="15"/>
  <c r="CF71" i="15"/>
  <c r="CG71" i="15"/>
  <c r="CH71" i="15"/>
  <c r="CI71" i="15"/>
  <c r="CJ71" i="15"/>
  <c r="CK71" i="15"/>
  <c r="CL71" i="15"/>
  <c r="CM71" i="15"/>
  <c r="CN71" i="15"/>
  <c r="CO71" i="15"/>
  <c r="CP71" i="15"/>
  <c r="CQ71" i="15"/>
  <c r="CR71" i="15"/>
  <c r="CS71" i="15"/>
  <c r="CT71" i="15"/>
  <c r="CU71" i="15"/>
  <c r="CV71" i="15"/>
  <c r="CW71" i="15"/>
  <c r="CX71" i="15"/>
  <c r="CY71" i="15"/>
  <c r="CZ71" i="15"/>
  <c r="DA71" i="15"/>
  <c r="DB71" i="15"/>
  <c r="DC71" i="15"/>
  <c r="DD71" i="15"/>
  <c r="DE71" i="15"/>
  <c r="DF71" i="15"/>
  <c r="DG71" i="15"/>
  <c r="DH71" i="15"/>
  <c r="DI71" i="15"/>
  <c r="DJ71" i="15"/>
  <c r="DK71" i="15"/>
  <c r="BN71" i="15"/>
  <c r="P71" i="15"/>
  <c r="Q70" i="15"/>
  <c r="R70" i="15"/>
  <c r="S70" i="15"/>
  <c r="T70" i="15"/>
  <c r="U70" i="15"/>
  <c r="V70" i="15"/>
  <c r="W70" i="15"/>
  <c r="X70" i="15"/>
  <c r="Y70" i="15"/>
  <c r="Z70" i="15"/>
  <c r="AA70" i="15"/>
  <c r="AB70" i="15"/>
  <c r="AC70" i="15"/>
  <c r="AD70" i="15"/>
  <c r="AE70" i="15"/>
  <c r="AF70" i="15"/>
  <c r="AG70" i="15"/>
  <c r="AH70" i="15"/>
  <c r="AI70" i="15"/>
  <c r="AJ70" i="15"/>
  <c r="AK70" i="15"/>
  <c r="AL70" i="15"/>
  <c r="AM70" i="15"/>
  <c r="AN70" i="15"/>
  <c r="AO70" i="15"/>
  <c r="AP70" i="15"/>
  <c r="AQ70" i="15"/>
  <c r="AR70" i="15"/>
  <c r="AS70" i="15"/>
  <c r="AT70" i="15"/>
  <c r="AU70" i="15"/>
  <c r="AV70" i="15"/>
  <c r="AW70" i="15"/>
  <c r="AX70" i="15"/>
  <c r="AY70" i="15"/>
  <c r="AZ70" i="15"/>
  <c r="BA70" i="15"/>
  <c r="BB70" i="15"/>
  <c r="BC70" i="15"/>
  <c r="BD70" i="15"/>
  <c r="BE70" i="15"/>
  <c r="BF70" i="15"/>
  <c r="BG70" i="15"/>
  <c r="BH70" i="15"/>
  <c r="BI70" i="15"/>
  <c r="BJ70" i="15"/>
  <c r="BK70" i="15"/>
  <c r="BL70" i="15"/>
  <c r="BM70" i="15"/>
  <c r="BO70" i="15"/>
  <c r="BP70" i="15"/>
  <c r="BQ70" i="15"/>
  <c r="BR70" i="15"/>
  <c r="BS70" i="15"/>
  <c r="BT70" i="15"/>
  <c r="BU70" i="15"/>
  <c r="BV70" i="15"/>
  <c r="BW70" i="15"/>
  <c r="BX70" i="15"/>
  <c r="BY70" i="15"/>
  <c r="BZ70" i="15"/>
  <c r="CA70" i="15"/>
  <c r="CB70" i="15"/>
  <c r="CC70" i="15"/>
  <c r="CD70" i="15"/>
  <c r="CE70" i="15"/>
  <c r="CF70" i="15"/>
  <c r="CG70" i="15"/>
  <c r="CH70" i="15"/>
  <c r="CI70" i="15"/>
  <c r="CJ70" i="15"/>
  <c r="CK70" i="15"/>
  <c r="CL70" i="15"/>
  <c r="CM70" i="15"/>
  <c r="CN70" i="15"/>
  <c r="CO70" i="15"/>
  <c r="CP70" i="15"/>
  <c r="CQ70" i="15"/>
  <c r="CR70" i="15"/>
  <c r="CS70" i="15"/>
  <c r="CT70" i="15"/>
  <c r="CU70" i="15"/>
  <c r="CV70" i="15"/>
  <c r="CW70" i="15"/>
  <c r="CX70" i="15"/>
  <c r="CY70" i="15"/>
  <c r="CZ70" i="15"/>
  <c r="DA70" i="15"/>
  <c r="DB70" i="15"/>
  <c r="DC70" i="15"/>
  <c r="DD70" i="15"/>
  <c r="DE70" i="15"/>
  <c r="DF70" i="15"/>
  <c r="DG70" i="15"/>
  <c r="DH70" i="15"/>
  <c r="DI70" i="15"/>
  <c r="DJ70" i="15"/>
  <c r="DK70" i="15"/>
  <c r="BN70" i="15"/>
  <c r="P70" i="15"/>
  <c r="Q69" i="15"/>
  <c r="R69" i="15"/>
  <c r="S69" i="15"/>
  <c r="T69" i="15"/>
  <c r="U69" i="15"/>
  <c r="V69" i="15"/>
  <c r="W69" i="15"/>
  <c r="X69" i="15"/>
  <c r="Y69" i="15"/>
  <c r="Z69" i="15"/>
  <c r="AA69" i="15"/>
  <c r="AB69" i="15"/>
  <c r="AC69" i="15"/>
  <c r="AD69" i="15"/>
  <c r="AE69" i="15"/>
  <c r="AF69" i="15"/>
  <c r="AG69" i="15"/>
  <c r="AH69" i="15"/>
  <c r="AI69" i="15"/>
  <c r="AJ69" i="15"/>
  <c r="AK69" i="15"/>
  <c r="AL69" i="15"/>
  <c r="AM69" i="15"/>
  <c r="AN69" i="15"/>
  <c r="AO69" i="15"/>
  <c r="AP69" i="15"/>
  <c r="AQ69" i="15"/>
  <c r="AR69" i="15"/>
  <c r="AS69" i="15"/>
  <c r="AT69" i="15"/>
  <c r="AU69" i="15"/>
  <c r="AV69" i="15"/>
  <c r="AW69" i="15"/>
  <c r="AX69" i="15"/>
  <c r="AY69" i="15"/>
  <c r="AZ69" i="15"/>
  <c r="BA69" i="15"/>
  <c r="BB69" i="15"/>
  <c r="BC69" i="15"/>
  <c r="BD69" i="15"/>
  <c r="BE69" i="15"/>
  <c r="BF69" i="15"/>
  <c r="BG69" i="15"/>
  <c r="BH69" i="15"/>
  <c r="BI69" i="15"/>
  <c r="BJ69" i="15"/>
  <c r="BK69" i="15"/>
  <c r="BL69" i="15"/>
  <c r="BM69" i="15"/>
  <c r="BO69" i="15"/>
  <c r="BP69" i="15"/>
  <c r="BQ69" i="15"/>
  <c r="BR69" i="15"/>
  <c r="BS69" i="15"/>
  <c r="BT69" i="15"/>
  <c r="BU69" i="15"/>
  <c r="BV69" i="15"/>
  <c r="BW69" i="15"/>
  <c r="BX69" i="15"/>
  <c r="BY69" i="15"/>
  <c r="BZ69" i="15"/>
  <c r="CA69" i="15"/>
  <c r="CB69" i="15"/>
  <c r="CC69" i="15"/>
  <c r="CD69" i="15"/>
  <c r="CE69" i="15"/>
  <c r="CF69" i="15"/>
  <c r="CG69" i="15"/>
  <c r="CH69" i="15"/>
  <c r="CI69" i="15"/>
  <c r="CJ69" i="15"/>
  <c r="CK69" i="15"/>
  <c r="CL69" i="15"/>
  <c r="CM69" i="15"/>
  <c r="CN69" i="15"/>
  <c r="CO69" i="15"/>
  <c r="CP69" i="15"/>
  <c r="CQ69" i="15"/>
  <c r="CR69" i="15"/>
  <c r="CS69" i="15"/>
  <c r="CT69" i="15"/>
  <c r="CU69" i="15"/>
  <c r="CV69" i="15"/>
  <c r="CW69" i="15"/>
  <c r="CX69" i="15"/>
  <c r="CY69" i="15"/>
  <c r="CZ69" i="15"/>
  <c r="DA69" i="15"/>
  <c r="DB69" i="15"/>
  <c r="DC69" i="15"/>
  <c r="DD69" i="15"/>
  <c r="DE69" i="15"/>
  <c r="DF69" i="15"/>
  <c r="DG69" i="15"/>
  <c r="DH69" i="15"/>
  <c r="DI69" i="15"/>
  <c r="DJ69" i="15"/>
  <c r="DK69" i="15"/>
  <c r="BN69" i="15"/>
  <c r="P69" i="15"/>
  <c r="Q68" i="15"/>
  <c r="R68" i="15"/>
  <c r="S68" i="15"/>
  <c r="T68" i="15"/>
  <c r="U68" i="15"/>
  <c r="V68" i="15"/>
  <c r="W68" i="15"/>
  <c r="X68" i="15"/>
  <c r="Y68" i="15"/>
  <c r="Z68" i="15"/>
  <c r="AA68" i="15"/>
  <c r="AB68" i="15"/>
  <c r="AC68" i="15"/>
  <c r="AD68" i="15"/>
  <c r="AE68" i="15"/>
  <c r="AF68" i="15"/>
  <c r="AG68" i="15"/>
  <c r="AH68" i="15"/>
  <c r="AI68" i="15"/>
  <c r="AJ68" i="15"/>
  <c r="AK68" i="15"/>
  <c r="AL68" i="15"/>
  <c r="AM68" i="15"/>
  <c r="AN68" i="15"/>
  <c r="AO68" i="15"/>
  <c r="AP68" i="15"/>
  <c r="AQ68" i="15"/>
  <c r="AR68" i="15"/>
  <c r="AS68" i="15"/>
  <c r="AT68" i="15"/>
  <c r="AU68" i="15"/>
  <c r="AV68" i="15"/>
  <c r="AW68" i="15"/>
  <c r="AX68" i="15"/>
  <c r="AY68" i="15"/>
  <c r="AZ68" i="15"/>
  <c r="BA68" i="15"/>
  <c r="BB68" i="15"/>
  <c r="BC68" i="15"/>
  <c r="BD68" i="15"/>
  <c r="BE68" i="15"/>
  <c r="BF68" i="15"/>
  <c r="BG68" i="15"/>
  <c r="BH68" i="15"/>
  <c r="BI68" i="15"/>
  <c r="BJ68" i="15"/>
  <c r="BK68" i="15"/>
  <c r="BL68" i="15"/>
  <c r="BM68" i="15"/>
  <c r="BO68" i="15"/>
  <c r="BP68" i="15"/>
  <c r="BQ68" i="15"/>
  <c r="BR68" i="15"/>
  <c r="BS68" i="15"/>
  <c r="BT68" i="15"/>
  <c r="BU68" i="15"/>
  <c r="BV68" i="15"/>
  <c r="BW68" i="15"/>
  <c r="BX68" i="15"/>
  <c r="BY68" i="15"/>
  <c r="BZ68" i="15"/>
  <c r="CA68" i="15"/>
  <c r="CB68" i="15"/>
  <c r="CC68" i="15"/>
  <c r="CD68" i="15"/>
  <c r="CE68" i="15"/>
  <c r="CF68" i="15"/>
  <c r="CG68" i="15"/>
  <c r="CH68" i="15"/>
  <c r="CI68" i="15"/>
  <c r="CJ68" i="15"/>
  <c r="CK68" i="15"/>
  <c r="CL68" i="15"/>
  <c r="CM68" i="15"/>
  <c r="CN68" i="15"/>
  <c r="CO68" i="15"/>
  <c r="CP68" i="15"/>
  <c r="CQ68" i="15"/>
  <c r="CR68" i="15"/>
  <c r="CS68" i="15"/>
  <c r="CT68" i="15"/>
  <c r="CU68" i="15"/>
  <c r="CV68" i="15"/>
  <c r="CW68" i="15"/>
  <c r="CX68" i="15"/>
  <c r="CY68" i="15"/>
  <c r="CZ68" i="15"/>
  <c r="DA68" i="15"/>
  <c r="DB68" i="15"/>
  <c r="DC68" i="15"/>
  <c r="DD68" i="15"/>
  <c r="DE68" i="15"/>
  <c r="DF68" i="15"/>
  <c r="DG68" i="15"/>
  <c r="DH68" i="15"/>
  <c r="DI68" i="15"/>
  <c r="DJ68" i="15"/>
  <c r="DK68" i="15"/>
  <c r="BN68" i="15"/>
  <c r="P68" i="15"/>
  <c r="Q67" i="15"/>
  <c r="R67" i="15"/>
  <c r="S67" i="15"/>
  <c r="T67" i="15"/>
  <c r="U67" i="15"/>
  <c r="V67" i="15"/>
  <c r="W67" i="15"/>
  <c r="X67" i="15"/>
  <c r="Y67" i="15"/>
  <c r="Z67" i="15"/>
  <c r="AA67" i="15"/>
  <c r="AB67" i="15"/>
  <c r="AC67" i="15"/>
  <c r="AD67" i="15"/>
  <c r="AE67" i="15"/>
  <c r="AF67" i="15"/>
  <c r="AG67" i="15"/>
  <c r="AH67" i="15"/>
  <c r="AI67" i="15"/>
  <c r="AJ67" i="15"/>
  <c r="AK67" i="15"/>
  <c r="AL67" i="15"/>
  <c r="AM67" i="15"/>
  <c r="AN67" i="15"/>
  <c r="AO67" i="15"/>
  <c r="AP67" i="15"/>
  <c r="AQ67" i="15"/>
  <c r="AR67" i="15"/>
  <c r="AS67" i="15"/>
  <c r="AT67" i="15"/>
  <c r="AU67" i="15"/>
  <c r="AV67" i="15"/>
  <c r="AW67" i="15"/>
  <c r="AX67" i="15"/>
  <c r="AY67" i="15"/>
  <c r="AZ67" i="15"/>
  <c r="BA67" i="15"/>
  <c r="BB67" i="15"/>
  <c r="BC67" i="15"/>
  <c r="BD67" i="15"/>
  <c r="BE67" i="15"/>
  <c r="BF67" i="15"/>
  <c r="BG67" i="15"/>
  <c r="BH67" i="15"/>
  <c r="BI67" i="15"/>
  <c r="BJ67" i="15"/>
  <c r="BK67" i="15"/>
  <c r="BL67" i="15"/>
  <c r="BM67" i="15"/>
  <c r="BO67" i="15"/>
  <c r="BP67" i="15"/>
  <c r="BQ67" i="15"/>
  <c r="BR67" i="15"/>
  <c r="BS67" i="15"/>
  <c r="BT67" i="15"/>
  <c r="BU67" i="15"/>
  <c r="BV67" i="15"/>
  <c r="BW67" i="15"/>
  <c r="BX67" i="15"/>
  <c r="BY67" i="15"/>
  <c r="BZ67" i="15"/>
  <c r="CA67" i="15"/>
  <c r="CB67" i="15"/>
  <c r="CC67" i="15"/>
  <c r="CD67" i="15"/>
  <c r="CE67" i="15"/>
  <c r="CF67" i="15"/>
  <c r="CG67" i="15"/>
  <c r="CH67" i="15"/>
  <c r="CI67" i="15"/>
  <c r="CJ67" i="15"/>
  <c r="CK67" i="15"/>
  <c r="CL67" i="15"/>
  <c r="CM67" i="15"/>
  <c r="CN67" i="15"/>
  <c r="CO67" i="15"/>
  <c r="CP67" i="15"/>
  <c r="CQ67" i="15"/>
  <c r="CR67" i="15"/>
  <c r="CS67" i="15"/>
  <c r="CT67" i="15"/>
  <c r="CU67" i="15"/>
  <c r="CV67" i="15"/>
  <c r="CW67" i="15"/>
  <c r="CX67" i="15"/>
  <c r="CY67" i="15"/>
  <c r="CZ67" i="15"/>
  <c r="DA67" i="15"/>
  <c r="DB67" i="15"/>
  <c r="DC67" i="15"/>
  <c r="DD67" i="15"/>
  <c r="DE67" i="15"/>
  <c r="DF67" i="15"/>
  <c r="DG67" i="15"/>
  <c r="DH67" i="15"/>
  <c r="DI67" i="15"/>
  <c r="DJ67" i="15"/>
  <c r="DK67" i="15"/>
  <c r="BN67" i="15"/>
  <c r="P67" i="15"/>
  <c r="Q66" i="15"/>
  <c r="R66" i="15"/>
  <c r="S66" i="15"/>
  <c r="T66" i="15"/>
  <c r="U66" i="15"/>
  <c r="V66" i="15"/>
  <c r="W66" i="15"/>
  <c r="X66" i="15"/>
  <c r="Y66" i="15"/>
  <c r="Z66" i="15"/>
  <c r="AA66" i="15"/>
  <c r="AB66" i="15"/>
  <c r="AC66" i="15"/>
  <c r="AD66" i="15"/>
  <c r="AE66" i="15"/>
  <c r="AF66" i="15"/>
  <c r="AG66" i="15"/>
  <c r="AH66" i="15"/>
  <c r="AI66" i="15"/>
  <c r="AJ66" i="15"/>
  <c r="AK66" i="15"/>
  <c r="AL66" i="15"/>
  <c r="AM66" i="15"/>
  <c r="AN66" i="15"/>
  <c r="AO66" i="15"/>
  <c r="AP66" i="15"/>
  <c r="AQ66" i="15"/>
  <c r="AR66" i="15"/>
  <c r="AS66" i="15"/>
  <c r="AT66" i="15"/>
  <c r="AU66" i="15"/>
  <c r="AV66" i="15"/>
  <c r="AW66" i="15"/>
  <c r="AX66" i="15"/>
  <c r="AY66" i="15"/>
  <c r="AZ66" i="15"/>
  <c r="BA66" i="15"/>
  <c r="BB66" i="15"/>
  <c r="BC66" i="15"/>
  <c r="BD66" i="15"/>
  <c r="BE66" i="15"/>
  <c r="BF66" i="15"/>
  <c r="BG66" i="15"/>
  <c r="BH66" i="15"/>
  <c r="BI66" i="15"/>
  <c r="BJ66" i="15"/>
  <c r="BK66" i="15"/>
  <c r="BL66" i="15"/>
  <c r="BM66" i="15"/>
  <c r="BO66" i="15"/>
  <c r="BP66" i="15"/>
  <c r="BQ66" i="15"/>
  <c r="BR66" i="15"/>
  <c r="BS66" i="15"/>
  <c r="BT66" i="15"/>
  <c r="BU66" i="15"/>
  <c r="BV66" i="15"/>
  <c r="BW66" i="15"/>
  <c r="BX66" i="15"/>
  <c r="BY66" i="15"/>
  <c r="BZ66" i="15"/>
  <c r="CA66" i="15"/>
  <c r="CB66" i="15"/>
  <c r="CC66" i="15"/>
  <c r="CD66" i="15"/>
  <c r="CE66" i="15"/>
  <c r="CF66" i="15"/>
  <c r="CG66" i="15"/>
  <c r="CH66" i="15"/>
  <c r="CI66" i="15"/>
  <c r="CJ66" i="15"/>
  <c r="CK66" i="15"/>
  <c r="CL66" i="15"/>
  <c r="CM66" i="15"/>
  <c r="CN66" i="15"/>
  <c r="CO66" i="15"/>
  <c r="CP66" i="15"/>
  <c r="CQ66" i="15"/>
  <c r="CR66" i="15"/>
  <c r="CS66" i="15"/>
  <c r="CT66" i="15"/>
  <c r="CU66" i="15"/>
  <c r="CV66" i="15"/>
  <c r="CW66" i="15"/>
  <c r="CX66" i="15"/>
  <c r="CY66" i="15"/>
  <c r="CZ66" i="15"/>
  <c r="DA66" i="15"/>
  <c r="DB66" i="15"/>
  <c r="DC66" i="15"/>
  <c r="DD66" i="15"/>
  <c r="DE66" i="15"/>
  <c r="DF66" i="15"/>
  <c r="DG66" i="15"/>
  <c r="DH66" i="15"/>
  <c r="DI66" i="15"/>
  <c r="DJ66" i="15"/>
  <c r="DK66" i="15"/>
  <c r="BN66" i="15"/>
  <c r="P66" i="15"/>
  <c r="Q65" i="15"/>
  <c r="R65" i="15"/>
  <c r="S65" i="15"/>
  <c r="T65" i="15"/>
  <c r="U65" i="15"/>
  <c r="V65" i="15"/>
  <c r="W65" i="15"/>
  <c r="X65" i="15"/>
  <c r="Y65" i="15"/>
  <c r="Z65" i="15"/>
  <c r="AA65" i="15"/>
  <c r="AB65" i="15"/>
  <c r="AC65" i="15"/>
  <c r="AD65" i="15"/>
  <c r="AE65" i="15"/>
  <c r="AF65" i="15"/>
  <c r="AG65" i="15"/>
  <c r="AH65" i="15"/>
  <c r="AI65" i="15"/>
  <c r="AJ65" i="15"/>
  <c r="AK65" i="15"/>
  <c r="AL65" i="15"/>
  <c r="AM65" i="15"/>
  <c r="AN65" i="15"/>
  <c r="AO65" i="15"/>
  <c r="AP65" i="15"/>
  <c r="AQ65" i="15"/>
  <c r="AR65" i="15"/>
  <c r="AS65" i="15"/>
  <c r="AT65" i="15"/>
  <c r="AU65" i="15"/>
  <c r="AV65" i="15"/>
  <c r="AW65" i="15"/>
  <c r="AX65" i="15"/>
  <c r="AY65" i="15"/>
  <c r="AZ65" i="15"/>
  <c r="BA65" i="15"/>
  <c r="BB65" i="15"/>
  <c r="BC65" i="15"/>
  <c r="BD65" i="15"/>
  <c r="BE65" i="15"/>
  <c r="BF65" i="15"/>
  <c r="BG65" i="15"/>
  <c r="BH65" i="15"/>
  <c r="BI65" i="15"/>
  <c r="BJ65" i="15"/>
  <c r="BK65" i="15"/>
  <c r="BL65" i="15"/>
  <c r="BM65" i="15"/>
  <c r="BO65" i="15"/>
  <c r="BP65" i="15"/>
  <c r="BQ65" i="15"/>
  <c r="BR65" i="15"/>
  <c r="BS65" i="15"/>
  <c r="BT65" i="15"/>
  <c r="BU65" i="15"/>
  <c r="BV65" i="15"/>
  <c r="BW65" i="15"/>
  <c r="BX65" i="15"/>
  <c r="BY65" i="15"/>
  <c r="BZ65" i="15"/>
  <c r="CA65" i="15"/>
  <c r="CB65" i="15"/>
  <c r="CC65" i="15"/>
  <c r="CD65" i="15"/>
  <c r="CE65" i="15"/>
  <c r="CF65" i="15"/>
  <c r="CG65" i="15"/>
  <c r="CH65" i="15"/>
  <c r="CI65" i="15"/>
  <c r="CJ65" i="15"/>
  <c r="CK65" i="15"/>
  <c r="CL65" i="15"/>
  <c r="CM65" i="15"/>
  <c r="CN65" i="15"/>
  <c r="CO65" i="15"/>
  <c r="CP65" i="15"/>
  <c r="CQ65" i="15"/>
  <c r="CR65" i="15"/>
  <c r="CS65" i="15"/>
  <c r="CT65" i="15"/>
  <c r="CU65" i="15"/>
  <c r="CV65" i="15"/>
  <c r="CW65" i="15"/>
  <c r="CX65" i="15"/>
  <c r="CY65" i="15"/>
  <c r="CZ65" i="15"/>
  <c r="DA65" i="15"/>
  <c r="DB65" i="15"/>
  <c r="DC65" i="15"/>
  <c r="DD65" i="15"/>
  <c r="DE65" i="15"/>
  <c r="DF65" i="15"/>
  <c r="DG65" i="15"/>
  <c r="DH65" i="15"/>
  <c r="DI65" i="15"/>
  <c r="DJ65" i="15"/>
  <c r="DK65" i="15"/>
  <c r="BN65" i="15"/>
  <c r="P65" i="15"/>
  <c r="Q64" i="15"/>
  <c r="R64" i="15"/>
  <c r="S64" i="15"/>
  <c r="T64" i="15"/>
  <c r="U64" i="15"/>
  <c r="V64" i="15"/>
  <c r="W64" i="15"/>
  <c r="X64" i="15"/>
  <c r="Y64" i="15"/>
  <c r="Z64" i="15"/>
  <c r="AA64" i="15"/>
  <c r="AB64" i="15"/>
  <c r="AC64" i="15"/>
  <c r="AD64" i="15"/>
  <c r="AE64" i="15"/>
  <c r="AF64" i="15"/>
  <c r="AG64" i="15"/>
  <c r="AH64" i="15"/>
  <c r="AI64" i="15"/>
  <c r="AJ64" i="15"/>
  <c r="AK64" i="15"/>
  <c r="AL64" i="15"/>
  <c r="AM64" i="15"/>
  <c r="AN64" i="15"/>
  <c r="AO64" i="15"/>
  <c r="AP64" i="15"/>
  <c r="AQ64" i="15"/>
  <c r="AR64" i="15"/>
  <c r="AS64" i="15"/>
  <c r="AT64" i="15"/>
  <c r="AU64" i="15"/>
  <c r="AV64" i="15"/>
  <c r="AW64" i="15"/>
  <c r="AX64" i="15"/>
  <c r="AY64" i="15"/>
  <c r="AZ64" i="15"/>
  <c r="BA64" i="15"/>
  <c r="BB64" i="15"/>
  <c r="BC64" i="15"/>
  <c r="BD64" i="15"/>
  <c r="BE64" i="15"/>
  <c r="BF64" i="15"/>
  <c r="BG64" i="15"/>
  <c r="BH64" i="15"/>
  <c r="BI64" i="15"/>
  <c r="BJ64" i="15"/>
  <c r="BK64" i="15"/>
  <c r="BL64" i="15"/>
  <c r="BM64" i="15"/>
  <c r="BO64" i="15"/>
  <c r="BP64" i="15"/>
  <c r="BQ64" i="15"/>
  <c r="BR64" i="15"/>
  <c r="BS64" i="15"/>
  <c r="BT64" i="15"/>
  <c r="BU64" i="15"/>
  <c r="BV64" i="15"/>
  <c r="BW64" i="15"/>
  <c r="BX64" i="15"/>
  <c r="BY64" i="15"/>
  <c r="BZ64" i="15"/>
  <c r="CA64" i="15"/>
  <c r="CB64" i="15"/>
  <c r="CC64" i="15"/>
  <c r="CD64" i="15"/>
  <c r="CE64" i="15"/>
  <c r="CF64" i="15"/>
  <c r="CG64" i="15"/>
  <c r="CH64" i="15"/>
  <c r="CI64" i="15"/>
  <c r="CJ64" i="15"/>
  <c r="CK64" i="15"/>
  <c r="CL64" i="15"/>
  <c r="CM64" i="15"/>
  <c r="CN64" i="15"/>
  <c r="CO64" i="15"/>
  <c r="CP64" i="15"/>
  <c r="CQ64" i="15"/>
  <c r="CR64" i="15"/>
  <c r="CS64" i="15"/>
  <c r="CT64" i="15"/>
  <c r="CU64" i="15"/>
  <c r="CV64" i="15"/>
  <c r="CW64" i="15"/>
  <c r="CX64" i="15"/>
  <c r="CY64" i="15"/>
  <c r="CZ64" i="15"/>
  <c r="DA64" i="15"/>
  <c r="DB64" i="15"/>
  <c r="DC64" i="15"/>
  <c r="DD64" i="15"/>
  <c r="DE64" i="15"/>
  <c r="DF64" i="15"/>
  <c r="DG64" i="15"/>
  <c r="DH64" i="15"/>
  <c r="DI64" i="15"/>
  <c r="DJ64" i="15"/>
  <c r="DK64" i="15"/>
  <c r="BN64" i="15"/>
  <c r="P64" i="15"/>
  <c r="Q63" i="15"/>
  <c r="R63" i="15"/>
  <c r="S63" i="15"/>
  <c r="T63" i="15"/>
  <c r="U63" i="15"/>
  <c r="V63" i="15"/>
  <c r="W63" i="15"/>
  <c r="X63" i="15"/>
  <c r="Y63" i="15"/>
  <c r="Z63" i="15"/>
  <c r="AA63" i="15"/>
  <c r="AB63" i="15"/>
  <c r="AC63" i="15"/>
  <c r="AD63" i="15"/>
  <c r="AE63" i="15"/>
  <c r="AF63" i="15"/>
  <c r="AG63" i="15"/>
  <c r="AH63" i="15"/>
  <c r="AI63" i="15"/>
  <c r="AJ63" i="15"/>
  <c r="AK63" i="15"/>
  <c r="AL63" i="15"/>
  <c r="AM63" i="15"/>
  <c r="AN63" i="15"/>
  <c r="AO63" i="15"/>
  <c r="AP63" i="15"/>
  <c r="AQ63" i="15"/>
  <c r="AR63" i="15"/>
  <c r="AS63" i="15"/>
  <c r="AT63" i="15"/>
  <c r="AU63" i="15"/>
  <c r="AV63" i="15"/>
  <c r="AW63" i="15"/>
  <c r="AX63" i="15"/>
  <c r="AY63" i="15"/>
  <c r="AZ63" i="15"/>
  <c r="BA63" i="15"/>
  <c r="BB63" i="15"/>
  <c r="BC63" i="15"/>
  <c r="BD63" i="15"/>
  <c r="BE63" i="15"/>
  <c r="BF63" i="15"/>
  <c r="BG63" i="15"/>
  <c r="BH63" i="15"/>
  <c r="BI63" i="15"/>
  <c r="BJ63" i="15"/>
  <c r="BK63" i="15"/>
  <c r="BL63" i="15"/>
  <c r="BM63" i="15"/>
  <c r="BO63" i="15"/>
  <c r="BP63" i="15"/>
  <c r="BQ63" i="15"/>
  <c r="BR63" i="15"/>
  <c r="BS63" i="15"/>
  <c r="BT63" i="15"/>
  <c r="BU63" i="15"/>
  <c r="BV63" i="15"/>
  <c r="BW63" i="15"/>
  <c r="BX63" i="15"/>
  <c r="BY63" i="15"/>
  <c r="BZ63" i="15"/>
  <c r="CA63" i="15"/>
  <c r="CB63" i="15"/>
  <c r="CC63" i="15"/>
  <c r="CD63" i="15"/>
  <c r="CE63" i="15"/>
  <c r="CF63" i="15"/>
  <c r="CG63" i="15"/>
  <c r="CH63" i="15"/>
  <c r="CI63" i="15"/>
  <c r="CJ63" i="15"/>
  <c r="CK63" i="15"/>
  <c r="CL63" i="15"/>
  <c r="CM63" i="15"/>
  <c r="CN63" i="15"/>
  <c r="CO63" i="15"/>
  <c r="CP63" i="15"/>
  <c r="CQ63" i="15"/>
  <c r="CR63" i="15"/>
  <c r="CS63" i="15"/>
  <c r="CT63" i="15"/>
  <c r="CU63" i="15"/>
  <c r="CV63" i="15"/>
  <c r="CW63" i="15"/>
  <c r="CX63" i="15"/>
  <c r="CY63" i="15"/>
  <c r="CZ63" i="15"/>
  <c r="DA63" i="15"/>
  <c r="DB63" i="15"/>
  <c r="DC63" i="15"/>
  <c r="DD63" i="15"/>
  <c r="DE63" i="15"/>
  <c r="DF63" i="15"/>
  <c r="DG63" i="15"/>
  <c r="DH63" i="15"/>
  <c r="DI63" i="15"/>
  <c r="DJ63" i="15"/>
  <c r="DK63" i="15"/>
  <c r="BN63" i="15"/>
  <c r="P63" i="15"/>
  <c r="Q62" i="15"/>
  <c r="R62" i="15"/>
  <c r="S62" i="15"/>
  <c r="T62" i="15"/>
  <c r="U62" i="15"/>
  <c r="V62" i="15"/>
  <c r="W62" i="15"/>
  <c r="X62" i="15"/>
  <c r="Y62" i="15"/>
  <c r="Z62" i="15"/>
  <c r="AA62" i="15"/>
  <c r="AB62" i="15"/>
  <c r="AC62" i="15"/>
  <c r="AD62" i="15"/>
  <c r="AE62" i="15"/>
  <c r="AF62" i="15"/>
  <c r="AG62" i="15"/>
  <c r="AH62" i="15"/>
  <c r="AI62" i="15"/>
  <c r="AJ62" i="15"/>
  <c r="AK62" i="15"/>
  <c r="AL62" i="15"/>
  <c r="AM62" i="15"/>
  <c r="AN62" i="15"/>
  <c r="AO62" i="15"/>
  <c r="AP62" i="15"/>
  <c r="AQ62" i="15"/>
  <c r="AR62" i="15"/>
  <c r="AS62" i="15"/>
  <c r="AT62" i="15"/>
  <c r="AU62" i="15"/>
  <c r="AV62" i="15"/>
  <c r="AW62" i="15"/>
  <c r="AX62" i="15"/>
  <c r="AY62" i="15"/>
  <c r="AZ62" i="15"/>
  <c r="BA62" i="15"/>
  <c r="BB62" i="15"/>
  <c r="BC62" i="15"/>
  <c r="BD62" i="15"/>
  <c r="BE62" i="15"/>
  <c r="BF62" i="15"/>
  <c r="BG62" i="15"/>
  <c r="BH62" i="15"/>
  <c r="BI62" i="15"/>
  <c r="BJ62" i="15"/>
  <c r="BK62" i="15"/>
  <c r="BL62" i="15"/>
  <c r="BM62" i="15"/>
  <c r="BO62" i="15"/>
  <c r="BP62" i="15"/>
  <c r="BQ62" i="15"/>
  <c r="BR62" i="15"/>
  <c r="BS62" i="15"/>
  <c r="BT62" i="15"/>
  <c r="BU62" i="15"/>
  <c r="BV62" i="15"/>
  <c r="BW62" i="15"/>
  <c r="BX62" i="15"/>
  <c r="BY62" i="15"/>
  <c r="BZ62" i="15"/>
  <c r="CA62" i="15"/>
  <c r="CB62" i="15"/>
  <c r="CC62" i="15"/>
  <c r="CD62" i="15"/>
  <c r="CE62" i="15"/>
  <c r="CF62" i="15"/>
  <c r="CG62" i="15"/>
  <c r="CH62" i="15"/>
  <c r="CI62" i="15"/>
  <c r="CJ62" i="15"/>
  <c r="CK62" i="15"/>
  <c r="CL62" i="15"/>
  <c r="CM62" i="15"/>
  <c r="CN62" i="15"/>
  <c r="CO62" i="15"/>
  <c r="CP62" i="15"/>
  <c r="CQ62" i="15"/>
  <c r="CR62" i="15"/>
  <c r="CS62" i="15"/>
  <c r="CT62" i="15"/>
  <c r="CU62" i="15"/>
  <c r="CV62" i="15"/>
  <c r="CW62" i="15"/>
  <c r="CX62" i="15"/>
  <c r="CY62" i="15"/>
  <c r="CZ62" i="15"/>
  <c r="DA62" i="15"/>
  <c r="DB62" i="15"/>
  <c r="DC62" i="15"/>
  <c r="DD62" i="15"/>
  <c r="DE62" i="15"/>
  <c r="DF62" i="15"/>
  <c r="DG62" i="15"/>
  <c r="DH62" i="15"/>
  <c r="DI62" i="15"/>
  <c r="DJ62" i="15"/>
  <c r="DK62" i="15"/>
  <c r="BN62" i="15"/>
  <c r="P62" i="15"/>
  <c r="Q61" i="15"/>
  <c r="R61" i="15"/>
  <c r="S61" i="15"/>
  <c r="T61" i="15"/>
  <c r="U61" i="15"/>
  <c r="V61" i="15"/>
  <c r="W61" i="15"/>
  <c r="X61" i="15"/>
  <c r="Y61" i="15"/>
  <c r="Z61" i="15"/>
  <c r="AA61" i="15"/>
  <c r="AB61" i="15"/>
  <c r="AC61" i="15"/>
  <c r="AD61" i="15"/>
  <c r="AE61" i="15"/>
  <c r="AF61" i="15"/>
  <c r="AG61" i="15"/>
  <c r="AH61" i="15"/>
  <c r="AI61" i="15"/>
  <c r="AJ61" i="15"/>
  <c r="AK61" i="15"/>
  <c r="AL61" i="15"/>
  <c r="AM61" i="15"/>
  <c r="AN61" i="15"/>
  <c r="AO61" i="15"/>
  <c r="AP61" i="15"/>
  <c r="AQ61" i="15"/>
  <c r="AR61" i="15"/>
  <c r="AS61" i="15"/>
  <c r="AT61" i="15"/>
  <c r="AU61" i="15"/>
  <c r="AV61" i="15"/>
  <c r="AW61" i="15"/>
  <c r="AX61" i="15"/>
  <c r="AY61" i="15"/>
  <c r="AZ61" i="15"/>
  <c r="BA61" i="15"/>
  <c r="BB61" i="15"/>
  <c r="BC61" i="15"/>
  <c r="BD61" i="15"/>
  <c r="BE61" i="15"/>
  <c r="BF61" i="15"/>
  <c r="BG61" i="15"/>
  <c r="BH61" i="15"/>
  <c r="BI61" i="15"/>
  <c r="BJ61" i="15"/>
  <c r="BK61" i="15"/>
  <c r="BL61" i="15"/>
  <c r="BM61" i="15"/>
  <c r="BO61" i="15"/>
  <c r="BP61" i="15"/>
  <c r="BQ61" i="15"/>
  <c r="BR61" i="15"/>
  <c r="BS61" i="15"/>
  <c r="BT61" i="15"/>
  <c r="BU61" i="15"/>
  <c r="BV61" i="15"/>
  <c r="BW61" i="15"/>
  <c r="BX61" i="15"/>
  <c r="BY61" i="15"/>
  <c r="BZ61" i="15"/>
  <c r="CA61" i="15"/>
  <c r="CB61" i="15"/>
  <c r="CC61" i="15"/>
  <c r="CD61" i="15"/>
  <c r="CE61" i="15"/>
  <c r="CF61" i="15"/>
  <c r="CG61" i="15"/>
  <c r="CH61" i="15"/>
  <c r="CI61" i="15"/>
  <c r="CJ61" i="15"/>
  <c r="CK61" i="15"/>
  <c r="CL61" i="15"/>
  <c r="CM61" i="15"/>
  <c r="CN61" i="15"/>
  <c r="CO61" i="15"/>
  <c r="CP61" i="15"/>
  <c r="CQ61" i="15"/>
  <c r="CR61" i="15"/>
  <c r="CS61" i="15"/>
  <c r="CT61" i="15"/>
  <c r="CU61" i="15"/>
  <c r="CV61" i="15"/>
  <c r="CW61" i="15"/>
  <c r="CX61" i="15"/>
  <c r="CY61" i="15"/>
  <c r="CZ61" i="15"/>
  <c r="DA61" i="15"/>
  <c r="DB61" i="15"/>
  <c r="DC61" i="15"/>
  <c r="DD61" i="15"/>
  <c r="DE61" i="15"/>
  <c r="DF61" i="15"/>
  <c r="DG61" i="15"/>
  <c r="DH61" i="15"/>
  <c r="DI61" i="15"/>
  <c r="DJ61" i="15"/>
  <c r="DK61" i="15"/>
  <c r="BN61" i="15"/>
  <c r="P61" i="15"/>
  <c r="Q60" i="15"/>
  <c r="R60" i="15"/>
  <c r="S60" i="15"/>
  <c r="T60" i="15"/>
  <c r="U60" i="15"/>
  <c r="V60" i="15"/>
  <c r="W60" i="15"/>
  <c r="X60" i="15"/>
  <c r="Y60" i="15"/>
  <c r="Z60" i="15"/>
  <c r="AA60" i="15"/>
  <c r="AB60" i="15"/>
  <c r="AC60" i="15"/>
  <c r="AD60" i="15"/>
  <c r="AE60" i="15"/>
  <c r="AF60" i="15"/>
  <c r="AG60" i="15"/>
  <c r="AH60" i="15"/>
  <c r="AI60" i="15"/>
  <c r="AJ60" i="15"/>
  <c r="AK60" i="15"/>
  <c r="AL60" i="15"/>
  <c r="AM60" i="15"/>
  <c r="AN60" i="15"/>
  <c r="AO60" i="15"/>
  <c r="AP60" i="15"/>
  <c r="AQ60" i="15"/>
  <c r="AR60" i="15"/>
  <c r="AS60" i="15"/>
  <c r="AT60" i="15"/>
  <c r="AU60" i="15"/>
  <c r="AV60" i="15"/>
  <c r="AW60" i="15"/>
  <c r="AX60" i="15"/>
  <c r="AY60" i="15"/>
  <c r="AZ60" i="15"/>
  <c r="BA60" i="15"/>
  <c r="BB60" i="15"/>
  <c r="BC60" i="15"/>
  <c r="BD60" i="15"/>
  <c r="BE60" i="15"/>
  <c r="BF60" i="15"/>
  <c r="BG60" i="15"/>
  <c r="BH60" i="15"/>
  <c r="BI60" i="15"/>
  <c r="BJ60" i="15"/>
  <c r="BK60" i="15"/>
  <c r="BL60" i="15"/>
  <c r="BM60" i="15"/>
  <c r="BO60" i="15"/>
  <c r="BP60" i="15"/>
  <c r="BQ60" i="15"/>
  <c r="BR60" i="15"/>
  <c r="BS60" i="15"/>
  <c r="BT60" i="15"/>
  <c r="BU60" i="15"/>
  <c r="BV60" i="15"/>
  <c r="BW60" i="15"/>
  <c r="BX60" i="15"/>
  <c r="BY60" i="15"/>
  <c r="BZ60" i="15"/>
  <c r="CA60" i="15"/>
  <c r="CB60" i="15"/>
  <c r="CC60" i="15"/>
  <c r="CD60" i="15"/>
  <c r="CE60" i="15"/>
  <c r="CF60" i="15"/>
  <c r="CG60" i="15"/>
  <c r="CH60" i="15"/>
  <c r="CI60" i="15"/>
  <c r="CJ60" i="15"/>
  <c r="CK60" i="15"/>
  <c r="CL60" i="15"/>
  <c r="CM60" i="15"/>
  <c r="CN60" i="15"/>
  <c r="CO60" i="15"/>
  <c r="CP60" i="15"/>
  <c r="CQ60" i="15"/>
  <c r="CR60" i="15"/>
  <c r="CS60" i="15"/>
  <c r="CT60" i="15"/>
  <c r="CU60" i="15"/>
  <c r="CV60" i="15"/>
  <c r="CW60" i="15"/>
  <c r="CX60" i="15"/>
  <c r="CY60" i="15"/>
  <c r="CZ60" i="15"/>
  <c r="DA60" i="15"/>
  <c r="DB60" i="15"/>
  <c r="DC60" i="15"/>
  <c r="DD60" i="15"/>
  <c r="DE60" i="15"/>
  <c r="DF60" i="15"/>
  <c r="DG60" i="15"/>
  <c r="DH60" i="15"/>
  <c r="DI60" i="15"/>
  <c r="DJ60" i="15"/>
  <c r="DK60" i="15"/>
  <c r="BN60" i="15"/>
  <c r="P60" i="15"/>
  <c r="Q59" i="15"/>
  <c r="R59" i="15"/>
  <c r="S59" i="15"/>
  <c r="T59" i="15"/>
  <c r="U59" i="15"/>
  <c r="V59" i="15"/>
  <c r="W59" i="15"/>
  <c r="X59" i="15"/>
  <c r="Y59" i="15"/>
  <c r="Z59" i="15"/>
  <c r="AA59" i="15"/>
  <c r="AB59" i="15"/>
  <c r="AC59" i="15"/>
  <c r="AD59" i="15"/>
  <c r="AE59" i="15"/>
  <c r="AF59" i="15"/>
  <c r="AG59" i="15"/>
  <c r="AH59" i="15"/>
  <c r="AI59" i="15"/>
  <c r="AJ59" i="15"/>
  <c r="AK59" i="15"/>
  <c r="AL59" i="15"/>
  <c r="AM59" i="15"/>
  <c r="AN59" i="15"/>
  <c r="AO59" i="15"/>
  <c r="AP59" i="15"/>
  <c r="AQ59" i="15"/>
  <c r="AR59" i="15"/>
  <c r="AS59" i="15"/>
  <c r="AT59" i="15"/>
  <c r="AU59" i="15"/>
  <c r="AV59" i="15"/>
  <c r="AW59" i="15"/>
  <c r="AX59" i="15"/>
  <c r="AY59" i="15"/>
  <c r="AZ59" i="15"/>
  <c r="BA59" i="15"/>
  <c r="BB59" i="15"/>
  <c r="BC59" i="15"/>
  <c r="BD59" i="15"/>
  <c r="BE59" i="15"/>
  <c r="BF59" i="15"/>
  <c r="BG59" i="15"/>
  <c r="BH59" i="15"/>
  <c r="BI59" i="15"/>
  <c r="BJ59" i="15"/>
  <c r="BK59" i="15"/>
  <c r="BL59" i="15"/>
  <c r="BM59" i="15"/>
  <c r="BO59" i="15"/>
  <c r="BP59" i="15"/>
  <c r="BQ59" i="15"/>
  <c r="BR59" i="15"/>
  <c r="BS59" i="15"/>
  <c r="BT59" i="15"/>
  <c r="BU59" i="15"/>
  <c r="BV59" i="15"/>
  <c r="BW59" i="15"/>
  <c r="BX59" i="15"/>
  <c r="BY59" i="15"/>
  <c r="BZ59" i="15"/>
  <c r="CA59" i="15"/>
  <c r="CB59" i="15"/>
  <c r="CC59" i="15"/>
  <c r="CD59" i="15"/>
  <c r="CE59" i="15"/>
  <c r="CF59" i="15"/>
  <c r="CG59" i="15"/>
  <c r="CH59" i="15"/>
  <c r="CI59" i="15"/>
  <c r="CJ59" i="15"/>
  <c r="CK59" i="15"/>
  <c r="CL59" i="15"/>
  <c r="CM59" i="15"/>
  <c r="CN59" i="15"/>
  <c r="CO59" i="15"/>
  <c r="CP59" i="15"/>
  <c r="CQ59" i="15"/>
  <c r="CR59" i="15"/>
  <c r="CS59" i="15"/>
  <c r="CT59" i="15"/>
  <c r="CU59" i="15"/>
  <c r="CV59" i="15"/>
  <c r="CW59" i="15"/>
  <c r="CX59" i="15"/>
  <c r="CY59" i="15"/>
  <c r="CZ59" i="15"/>
  <c r="DA59" i="15"/>
  <c r="DB59" i="15"/>
  <c r="DC59" i="15"/>
  <c r="DD59" i="15"/>
  <c r="DE59" i="15"/>
  <c r="DF59" i="15"/>
  <c r="DG59" i="15"/>
  <c r="DH59" i="15"/>
  <c r="DI59" i="15"/>
  <c r="DJ59" i="15"/>
  <c r="DK59" i="15"/>
  <c r="BN59" i="15"/>
  <c r="P59" i="15"/>
  <c r="Q58" i="15"/>
  <c r="R58" i="15"/>
  <c r="S58" i="15"/>
  <c r="T58" i="15"/>
  <c r="U58" i="15"/>
  <c r="V58" i="15"/>
  <c r="W58" i="15"/>
  <c r="X58" i="15"/>
  <c r="Y58" i="15"/>
  <c r="Z58" i="15"/>
  <c r="AA58" i="15"/>
  <c r="AB58" i="15"/>
  <c r="AC58" i="15"/>
  <c r="AD58" i="15"/>
  <c r="AE58" i="15"/>
  <c r="AF58" i="15"/>
  <c r="AG58" i="15"/>
  <c r="AH58" i="15"/>
  <c r="AI58" i="15"/>
  <c r="AJ58" i="15"/>
  <c r="AK58" i="15"/>
  <c r="AL58" i="15"/>
  <c r="AM58" i="15"/>
  <c r="AN58" i="15"/>
  <c r="AO58" i="15"/>
  <c r="AP58" i="15"/>
  <c r="AQ58" i="15"/>
  <c r="AR58" i="15"/>
  <c r="AS58" i="15"/>
  <c r="AT58" i="15"/>
  <c r="AU58" i="15"/>
  <c r="AV58" i="15"/>
  <c r="AW58" i="15"/>
  <c r="AX58" i="15"/>
  <c r="AY58" i="15"/>
  <c r="AZ58" i="15"/>
  <c r="BA58" i="15"/>
  <c r="BB58" i="15"/>
  <c r="BC58" i="15"/>
  <c r="BD58" i="15"/>
  <c r="BE58" i="15"/>
  <c r="BF58" i="15"/>
  <c r="BG58" i="15"/>
  <c r="BH58" i="15"/>
  <c r="BI58" i="15"/>
  <c r="BJ58" i="15"/>
  <c r="BK58" i="15"/>
  <c r="BL58" i="15"/>
  <c r="BM58" i="15"/>
  <c r="BO58" i="15"/>
  <c r="BP58" i="15"/>
  <c r="BQ58" i="15"/>
  <c r="BR58" i="15"/>
  <c r="BS58" i="15"/>
  <c r="BT58" i="15"/>
  <c r="BU58" i="15"/>
  <c r="BV58" i="15"/>
  <c r="BW58" i="15"/>
  <c r="BX58" i="15"/>
  <c r="BY58" i="15"/>
  <c r="BZ58" i="15"/>
  <c r="CA58" i="15"/>
  <c r="CB58" i="15"/>
  <c r="CC58" i="15"/>
  <c r="CD58" i="15"/>
  <c r="CE58" i="15"/>
  <c r="CF58" i="15"/>
  <c r="CG58" i="15"/>
  <c r="CH58" i="15"/>
  <c r="CI58" i="15"/>
  <c r="CJ58" i="15"/>
  <c r="CK58" i="15"/>
  <c r="CL58" i="15"/>
  <c r="CM58" i="15"/>
  <c r="CN58" i="15"/>
  <c r="CO58" i="15"/>
  <c r="CP58" i="15"/>
  <c r="CQ58" i="15"/>
  <c r="CR58" i="15"/>
  <c r="CS58" i="15"/>
  <c r="CT58" i="15"/>
  <c r="CU58" i="15"/>
  <c r="CV58" i="15"/>
  <c r="CW58" i="15"/>
  <c r="CX58" i="15"/>
  <c r="CY58" i="15"/>
  <c r="CZ58" i="15"/>
  <c r="DA58" i="15"/>
  <c r="DB58" i="15"/>
  <c r="DC58" i="15"/>
  <c r="DD58" i="15"/>
  <c r="DE58" i="15"/>
  <c r="DF58" i="15"/>
  <c r="DG58" i="15"/>
  <c r="DH58" i="15"/>
  <c r="DI58" i="15"/>
  <c r="DJ58" i="15"/>
  <c r="DK58" i="15"/>
  <c r="BN58" i="15"/>
  <c r="P58" i="15"/>
  <c r="Q57" i="15"/>
  <c r="R57" i="15"/>
  <c r="S57" i="15"/>
  <c r="T57" i="15"/>
  <c r="U57" i="15"/>
  <c r="V57" i="15"/>
  <c r="W57" i="15"/>
  <c r="X57" i="15"/>
  <c r="Y57" i="15"/>
  <c r="Z57" i="15"/>
  <c r="AA57" i="15"/>
  <c r="AB57" i="15"/>
  <c r="AC57" i="15"/>
  <c r="AD57" i="15"/>
  <c r="AE57" i="15"/>
  <c r="AF57" i="15"/>
  <c r="AG57" i="15"/>
  <c r="AH57" i="15"/>
  <c r="AI57" i="15"/>
  <c r="AJ57" i="15"/>
  <c r="AK57" i="15"/>
  <c r="AL57" i="15"/>
  <c r="AM57" i="15"/>
  <c r="AN57" i="15"/>
  <c r="AO57" i="15"/>
  <c r="AP57" i="15"/>
  <c r="AQ57" i="15"/>
  <c r="AR57" i="15"/>
  <c r="AS57" i="15"/>
  <c r="AT57" i="15"/>
  <c r="AU57" i="15"/>
  <c r="AV57" i="15"/>
  <c r="AW57" i="15"/>
  <c r="AX57" i="15"/>
  <c r="AY57" i="15"/>
  <c r="AZ57" i="15"/>
  <c r="BA57" i="15"/>
  <c r="BB57" i="15"/>
  <c r="BC57" i="15"/>
  <c r="BD57" i="15"/>
  <c r="BE57" i="15"/>
  <c r="BF57" i="15"/>
  <c r="BG57" i="15"/>
  <c r="BH57" i="15"/>
  <c r="BI57" i="15"/>
  <c r="BJ57" i="15"/>
  <c r="BK57" i="15"/>
  <c r="BL57" i="15"/>
  <c r="BM57" i="15"/>
  <c r="BO57" i="15"/>
  <c r="BP57" i="15"/>
  <c r="BQ57" i="15"/>
  <c r="BR57" i="15"/>
  <c r="BS57" i="15"/>
  <c r="BT57" i="15"/>
  <c r="BU57" i="15"/>
  <c r="BV57" i="15"/>
  <c r="BW57" i="15"/>
  <c r="BX57" i="15"/>
  <c r="BY57" i="15"/>
  <c r="BZ57" i="15"/>
  <c r="CA57" i="15"/>
  <c r="CB57" i="15"/>
  <c r="CC57" i="15"/>
  <c r="CD57" i="15"/>
  <c r="CE57" i="15"/>
  <c r="CF57" i="15"/>
  <c r="CG57" i="15"/>
  <c r="CH57" i="15"/>
  <c r="CI57" i="15"/>
  <c r="CJ57" i="15"/>
  <c r="CK57" i="15"/>
  <c r="CL57" i="15"/>
  <c r="CM57" i="15"/>
  <c r="CN57" i="15"/>
  <c r="CO57" i="15"/>
  <c r="CP57" i="15"/>
  <c r="CQ57" i="15"/>
  <c r="CR57" i="15"/>
  <c r="CS57" i="15"/>
  <c r="CT57" i="15"/>
  <c r="CU57" i="15"/>
  <c r="CV57" i="15"/>
  <c r="CW57" i="15"/>
  <c r="CX57" i="15"/>
  <c r="CY57" i="15"/>
  <c r="CZ57" i="15"/>
  <c r="DA57" i="15"/>
  <c r="DB57" i="15"/>
  <c r="DC57" i="15"/>
  <c r="DD57" i="15"/>
  <c r="DE57" i="15"/>
  <c r="DF57" i="15"/>
  <c r="DG57" i="15"/>
  <c r="DH57" i="15"/>
  <c r="DI57" i="15"/>
  <c r="DJ57" i="15"/>
  <c r="DK57" i="15"/>
  <c r="BN57" i="15"/>
  <c r="P57" i="15"/>
  <c r="Q56" i="15"/>
  <c r="R56" i="15"/>
  <c r="S56" i="15"/>
  <c r="T56" i="15"/>
  <c r="U56" i="15"/>
  <c r="V56" i="15"/>
  <c r="W56" i="15"/>
  <c r="X56" i="15"/>
  <c r="Y56" i="15"/>
  <c r="Z56" i="15"/>
  <c r="AA56" i="15"/>
  <c r="AB56" i="15"/>
  <c r="AC56" i="15"/>
  <c r="AD56" i="15"/>
  <c r="AE56" i="15"/>
  <c r="AF56" i="15"/>
  <c r="AG56" i="15"/>
  <c r="AH56" i="15"/>
  <c r="AI56" i="15"/>
  <c r="AJ56" i="15"/>
  <c r="AK56" i="15"/>
  <c r="AL56" i="15"/>
  <c r="AM56" i="15"/>
  <c r="AN56" i="15"/>
  <c r="AO56" i="15"/>
  <c r="AP56" i="15"/>
  <c r="AQ56" i="15"/>
  <c r="AR56" i="15"/>
  <c r="AS56" i="15"/>
  <c r="AT56" i="15"/>
  <c r="AU56" i="15"/>
  <c r="AV56" i="15"/>
  <c r="AW56" i="15"/>
  <c r="AX56" i="15"/>
  <c r="AY56" i="15"/>
  <c r="AZ56" i="15"/>
  <c r="BA56" i="15"/>
  <c r="BB56" i="15"/>
  <c r="BC56" i="15"/>
  <c r="BD56" i="15"/>
  <c r="BE56" i="15"/>
  <c r="BF56" i="15"/>
  <c r="BG56" i="15"/>
  <c r="BH56" i="15"/>
  <c r="BI56" i="15"/>
  <c r="BJ56" i="15"/>
  <c r="BK56" i="15"/>
  <c r="BL56" i="15"/>
  <c r="BM56" i="15"/>
  <c r="BO56" i="15"/>
  <c r="BP56" i="15"/>
  <c r="BQ56" i="15"/>
  <c r="BR56" i="15"/>
  <c r="BS56" i="15"/>
  <c r="BT56" i="15"/>
  <c r="BU56" i="15"/>
  <c r="BV56" i="15"/>
  <c r="BW56" i="15"/>
  <c r="BX56" i="15"/>
  <c r="BY56" i="15"/>
  <c r="BZ56" i="15"/>
  <c r="CA56" i="15"/>
  <c r="CB56" i="15"/>
  <c r="CC56" i="15"/>
  <c r="CD56" i="15"/>
  <c r="CE56" i="15"/>
  <c r="CF56" i="15"/>
  <c r="CG56" i="15"/>
  <c r="CH56" i="15"/>
  <c r="CI56" i="15"/>
  <c r="CJ56" i="15"/>
  <c r="CK56" i="15"/>
  <c r="CL56" i="15"/>
  <c r="CM56" i="15"/>
  <c r="CN56" i="15"/>
  <c r="CO56" i="15"/>
  <c r="CP56" i="15"/>
  <c r="CQ56" i="15"/>
  <c r="CR56" i="15"/>
  <c r="CS56" i="15"/>
  <c r="CT56" i="15"/>
  <c r="CU56" i="15"/>
  <c r="CV56" i="15"/>
  <c r="CW56" i="15"/>
  <c r="CX56" i="15"/>
  <c r="CY56" i="15"/>
  <c r="CZ56" i="15"/>
  <c r="DA56" i="15"/>
  <c r="DB56" i="15"/>
  <c r="DC56" i="15"/>
  <c r="DD56" i="15"/>
  <c r="DE56" i="15"/>
  <c r="DF56" i="15"/>
  <c r="DG56" i="15"/>
  <c r="DH56" i="15"/>
  <c r="DI56" i="15"/>
  <c r="DJ56" i="15"/>
  <c r="DK56" i="15"/>
  <c r="BN56" i="15"/>
  <c r="P56" i="15"/>
  <c r="Q55" i="15"/>
  <c r="R55" i="15"/>
  <c r="S55" i="15"/>
  <c r="T55" i="15"/>
  <c r="U55" i="15"/>
  <c r="V55" i="15"/>
  <c r="W55" i="15"/>
  <c r="X55" i="15"/>
  <c r="Y55" i="15"/>
  <c r="Z55" i="15"/>
  <c r="AA55" i="15"/>
  <c r="AB55" i="15"/>
  <c r="AC55" i="15"/>
  <c r="AD55" i="15"/>
  <c r="AE55" i="15"/>
  <c r="AF55" i="15"/>
  <c r="AG55" i="15"/>
  <c r="AH55" i="15"/>
  <c r="AI55" i="15"/>
  <c r="AJ55" i="15"/>
  <c r="AK55" i="15"/>
  <c r="AL55" i="15"/>
  <c r="AM55" i="15"/>
  <c r="AN55" i="15"/>
  <c r="AO55" i="15"/>
  <c r="AP55" i="15"/>
  <c r="AQ55" i="15"/>
  <c r="AR55" i="15"/>
  <c r="AS55" i="15"/>
  <c r="AT55" i="15"/>
  <c r="AU55" i="15"/>
  <c r="AV55" i="15"/>
  <c r="AW55" i="15"/>
  <c r="AX55" i="15"/>
  <c r="AY55" i="15"/>
  <c r="AZ55" i="15"/>
  <c r="BA55" i="15"/>
  <c r="BB55" i="15"/>
  <c r="BC55" i="15"/>
  <c r="BD55" i="15"/>
  <c r="BE55" i="15"/>
  <c r="BF55" i="15"/>
  <c r="BG55" i="15"/>
  <c r="BH55" i="15"/>
  <c r="BI55" i="15"/>
  <c r="BJ55" i="15"/>
  <c r="BK55" i="15"/>
  <c r="BL55" i="15"/>
  <c r="BM55" i="15"/>
  <c r="BO55" i="15"/>
  <c r="BP55" i="15"/>
  <c r="BQ55" i="15"/>
  <c r="BR55" i="15"/>
  <c r="BS55" i="15"/>
  <c r="BT55" i="15"/>
  <c r="BU55" i="15"/>
  <c r="BV55" i="15"/>
  <c r="BW55" i="15"/>
  <c r="BX55" i="15"/>
  <c r="BY55" i="15"/>
  <c r="BZ55" i="15"/>
  <c r="CA55" i="15"/>
  <c r="CB55" i="15"/>
  <c r="CC55" i="15"/>
  <c r="CD55" i="15"/>
  <c r="CE55" i="15"/>
  <c r="CF55" i="15"/>
  <c r="CG55" i="15"/>
  <c r="CH55" i="15"/>
  <c r="CI55" i="15"/>
  <c r="CJ55" i="15"/>
  <c r="CK55" i="15"/>
  <c r="CL55" i="15"/>
  <c r="CM55" i="15"/>
  <c r="CN55" i="15"/>
  <c r="CO55" i="15"/>
  <c r="CP55" i="15"/>
  <c r="CQ55" i="15"/>
  <c r="CR55" i="15"/>
  <c r="CS55" i="15"/>
  <c r="CT55" i="15"/>
  <c r="CU55" i="15"/>
  <c r="CV55" i="15"/>
  <c r="CW55" i="15"/>
  <c r="CX55" i="15"/>
  <c r="CY55" i="15"/>
  <c r="CZ55" i="15"/>
  <c r="DA55" i="15"/>
  <c r="DB55" i="15"/>
  <c r="DC55" i="15"/>
  <c r="DD55" i="15"/>
  <c r="DE55" i="15"/>
  <c r="DF55" i="15"/>
  <c r="DG55" i="15"/>
  <c r="DH55" i="15"/>
  <c r="DI55" i="15"/>
  <c r="DJ55" i="15"/>
  <c r="DK55" i="15"/>
  <c r="BN55" i="15"/>
  <c r="P55" i="15"/>
  <c r="Q54" i="15"/>
  <c r="R54" i="15"/>
  <c r="S54" i="15"/>
  <c r="T54" i="15"/>
  <c r="U54" i="15"/>
  <c r="V54" i="15"/>
  <c r="W54" i="15"/>
  <c r="X54" i="15"/>
  <c r="Y54" i="15"/>
  <c r="Z54" i="15"/>
  <c r="AA54" i="15"/>
  <c r="AB54" i="15"/>
  <c r="AC54" i="15"/>
  <c r="AD54" i="15"/>
  <c r="AE54" i="15"/>
  <c r="AF54" i="15"/>
  <c r="AG54" i="15"/>
  <c r="AH54" i="15"/>
  <c r="AI54" i="15"/>
  <c r="AJ54" i="15"/>
  <c r="AK54" i="15"/>
  <c r="AL54" i="15"/>
  <c r="AM54" i="15"/>
  <c r="AN54" i="15"/>
  <c r="AO54" i="15"/>
  <c r="AP54" i="15"/>
  <c r="AQ54" i="15"/>
  <c r="AR54" i="15"/>
  <c r="AS54" i="15"/>
  <c r="AT54" i="15"/>
  <c r="AU54" i="15"/>
  <c r="AV54" i="15"/>
  <c r="AW54" i="15"/>
  <c r="AX54" i="15"/>
  <c r="AY54" i="15"/>
  <c r="AZ54" i="15"/>
  <c r="BA54" i="15"/>
  <c r="BB54" i="15"/>
  <c r="BC54" i="15"/>
  <c r="BD54" i="15"/>
  <c r="BE54" i="15"/>
  <c r="BF54" i="15"/>
  <c r="BG54" i="15"/>
  <c r="BH54" i="15"/>
  <c r="BI54" i="15"/>
  <c r="BJ54" i="15"/>
  <c r="BK54" i="15"/>
  <c r="BL54" i="15"/>
  <c r="BM54" i="15"/>
  <c r="BO54" i="15"/>
  <c r="BP54" i="15"/>
  <c r="BQ54" i="15"/>
  <c r="BR54" i="15"/>
  <c r="BS54" i="15"/>
  <c r="BT54" i="15"/>
  <c r="BU54" i="15"/>
  <c r="BV54" i="15"/>
  <c r="BW54" i="15"/>
  <c r="BX54" i="15"/>
  <c r="BY54" i="15"/>
  <c r="BZ54" i="15"/>
  <c r="CA54" i="15"/>
  <c r="CB54" i="15"/>
  <c r="CC54" i="15"/>
  <c r="CD54" i="15"/>
  <c r="CE54" i="15"/>
  <c r="CF54" i="15"/>
  <c r="CG54" i="15"/>
  <c r="CH54" i="15"/>
  <c r="CI54" i="15"/>
  <c r="CJ54" i="15"/>
  <c r="CK54" i="15"/>
  <c r="CL54" i="15"/>
  <c r="CM54" i="15"/>
  <c r="CN54" i="15"/>
  <c r="CO54" i="15"/>
  <c r="CP54" i="15"/>
  <c r="CQ54" i="15"/>
  <c r="CR54" i="15"/>
  <c r="CS54" i="15"/>
  <c r="CT54" i="15"/>
  <c r="CU54" i="15"/>
  <c r="CV54" i="15"/>
  <c r="CW54" i="15"/>
  <c r="CX54" i="15"/>
  <c r="CY54" i="15"/>
  <c r="CZ54" i="15"/>
  <c r="DA54" i="15"/>
  <c r="DB54" i="15"/>
  <c r="DC54" i="15"/>
  <c r="DD54" i="15"/>
  <c r="DE54" i="15"/>
  <c r="DF54" i="15"/>
  <c r="DG54" i="15"/>
  <c r="DH54" i="15"/>
  <c r="DI54" i="15"/>
  <c r="DJ54" i="15"/>
  <c r="DK54" i="15"/>
  <c r="BN54" i="15"/>
  <c r="P54" i="15"/>
  <c r="Q53" i="15"/>
  <c r="R53" i="15"/>
  <c r="S53" i="15"/>
  <c r="T53" i="15"/>
  <c r="U53" i="15"/>
  <c r="V53" i="15"/>
  <c r="W53" i="15"/>
  <c r="X53" i="15"/>
  <c r="Y53" i="15"/>
  <c r="Z53" i="15"/>
  <c r="AA53" i="15"/>
  <c r="AB53" i="15"/>
  <c r="AC53" i="15"/>
  <c r="AD53" i="15"/>
  <c r="AE53" i="15"/>
  <c r="AF53" i="15"/>
  <c r="AG53" i="15"/>
  <c r="AH53" i="15"/>
  <c r="AI53" i="15"/>
  <c r="AJ53" i="15"/>
  <c r="AK53" i="15"/>
  <c r="AL53" i="15"/>
  <c r="AM53" i="15"/>
  <c r="AN53" i="15"/>
  <c r="AO53" i="15"/>
  <c r="AP53" i="15"/>
  <c r="AQ53" i="15"/>
  <c r="AR53" i="15"/>
  <c r="AS53" i="15"/>
  <c r="AT53" i="15"/>
  <c r="AU53" i="15"/>
  <c r="AV53" i="15"/>
  <c r="AW53" i="15"/>
  <c r="AX53" i="15"/>
  <c r="AY53" i="15"/>
  <c r="AZ53" i="15"/>
  <c r="BA53" i="15"/>
  <c r="BB53" i="15"/>
  <c r="BC53" i="15"/>
  <c r="BD53" i="15"/>
  <c r="BE53" i="15"/>
  <c r="BF53" i="15"/>
  <c r="BG53" i="15"/>
  <c r="BH53" i="15"/>
  <c r="BI53" i="15"/>
  <c r="BJ53" i="15"/>
  <c r="BK53" i="15"/>
  <c r="BL53" i="15"/>
  <c r="BM53" i="15"/>
  <c r="BO53" i="15"/>
  <c r="BP53" i="15"/>
  <c r="BQ53" i="15"/>
  <c r="BR53" i="15"/>
  <c r="BS53" i="15"/>
  <c r="BT53" i="15"/>
  <c r="BU53" i="15"/>
  <c r="BV53" i="15"/>
  <c r="BW53" i="15"/>
  <c r="BX53" i="15"/>
  <c r="BY53" i="15"/>
  <c r="BZ53" i="15"/>
  <c r="CA53" i="15"/>
  <c r="CB53" i="15"/>
  <c r="CC53" i="15"/>
  <c r="CD53" i="15"/>
  <c r="CE53" i="15"/>
  <c r="CF53" i="15"/>
  <c r="CG53" i="15"/>
  <c r="CH53" i="15"/>
  <c r="CI53" i="15"/>
  <c r="CJ53" i="15"/>
  <c r="CK53" i="15"/>
  <c r="CL53" i="15"/>
  <c r="CM53" i="15"/>
  <c r="CN53" i="15"/>
  <c r="CO53" i="15"/>
  <c r="CP53" i="15"/>
  <c r="CQ53" i="15"/>
  <c r="CR53" i="15"/>
  <c r="CS53" i="15"/>
  <c r="CT53" i="15"/>
  <c r="CU53" i="15"/>
  <c r="CV53" i="15"/>
  <c r="CW53" i="15"/>
  <c r="CX53" i="15"/>
  <c r="CY53" i="15"/>
  <c r="CZ53" i="15"/>
  <c r="DA53" i="15"/>
  <c r="DB53" i="15"/>
  <c r="DC53" i="15"/>
  <c r="DD53" i="15"/>
  <c r="DE53" i="15"/>
  <c r="DF53" i="15"/>
  <c r="DG53" i="15"/>
  <c r="DH53" i="15"/>
  <c r="DI53" i="15"/>
  <c r="DJ53" i="15"/>
  <c r="DK53" i="15"/>
  <c r="BN53" i="15"/>
  <c r="P53" i="15"/>
  <c r="Q52" i="15"/>
  <c r="R52" i="15"/>
  <c r="S52" i="15"/>
  <c r="T52" i="15"/>
  <c r="U52" i="15"/>
  <c r="V52" i="15"/>
  <c r="W52" i="15"/>
  <c r="X52" i="15"/>
  <c r="Y52" i="15"/>
  <c r="Z52" i="15"/>
  <c r="AA52" i="15"/>
  <c r="AB52" i="15"/>
  <c r="AC52" i="15"/>
  <c r="AD52" i="15"/>
  <c r="AE52" i="15"/>
  <c r="AF52" i="15"/>
  <c r="AG52" i="15"/>
  <c r="AH52" i="15"/>
  <c r="AI52" i="15"/>
  <c r="AJ52" i="15"/>
  <c r="AK52" i="15"/>
  <c r="AL52" i="15"/>
  <c r="AM52" i="15"/>
  <c r="AN52" i="15"/>
  <c r="AO52" i="15"/>
  <c r="AP52" i="15"/>
  <c r="AQ52" i="15"/>
  <c r="AR52" i="15"/>
  <c r="AS52" i="15"/>
  <c r="AT52" i="15"/>
  <c r="AU52" i="15"/>
  <c r="AV52" i="15"/>
  <c r="AW52" i="15"/>
  <c r="AX52" i="15"/>
  <c r="AY52" i="15"/>
  <c r="AZ52" i="15"/>
  <c r="BA52" i="15"/>
  <c r="BB52" i="15"/>
  <c r="BC52" i="15"/>
  <c r="BD52" i="15"/>
  <c r="BE52" i="15"/>
  <c r="BF52" i="15"/>
  <c r="BG52" i="15"/>
  <c r="BH52" i="15"/>
  <c r="BI52" i="15"/>
  <c r="BJ52" i="15"/>
  <c r="BK52" i="15"/>
  <c r="BL52" i="15"/>
  <c r="BM52" i="15"/>
  <c r="BO52" i="15"/>
  <c r="BP52" i="15"/>
  <c r="BQ52" i="15"/>
  <c r="BR52" i="15"/>
  <c r="BS52" i="15"/>
  <c r="BT52" i="15"/>
  <c r="BU52" i="15"/>
  <c r="BV52" i="15"/>
  <c r="BW52" i="15"/>
  <c r="BX52" i="15"/>
  <c r="BY52" i="15"/>
  <c r="BZ52" i="15"/>
  <c r="CA52" i="15"/>
  <c r="CB52" i="15"/>
  <c r="CC52" i="15"/>
  <c r="CD52" i="15"/>
  <c r="CE52" i="15"/>
  <c r="CF52" i="15"/>
  <c r="CG52" i="15"/>
  <c r="CH52" i="15"/>
  <c r="CI52" i="15"/>
  <c r="CJ52" i="15"/>
  <c r="CK52" i="15"/>
  <c r="CL52" i="15"/>
  <c r="CM52" i="15"/>
  <c r="CN52" i="15"/>
  <c r="CO52" i="15"/>
  <c r="CP52" i="15"/>
  <c r="CQ52" i="15"/>
  <c r="CR52" i="15"/>
  <c r="CS52" i="15"/>
  <c r="CT52" i="15"/>
  <c r="CU52" i="15"/>
  <c r="CV52" i="15"/>
  <c r="CW52" i="15"/>
  <c r="CX52" i="15"/>
  <c r="CY52" i="15"/>
  <c r="CZ52" i="15"/>
  <c r="DA52" i="15"/>
  <c r="DB52" i="15"/>
  <c r="DC52" i="15"/>
  <c r="DD52" i="15"/>
  <c r="DE52" i="15"/>
  <c r="DF52" i="15"/>
  <c r="DG52" i="15"/>
  <c r="DH52" i="15"/>
  <c r="DI52" i="15"/>
  <c r="DJ52" i="15"/>
  <c r="DK52" i="15"/>
  <c r="BN52" i="15"/>
  <c r="P52" i="15"/>
  <c r="Q51" i="15"/>
  <c r="R51" i="15"/>
  <c r="S51" i="15"/>
  <c r="T51" i="15"/>
  <c r="U51" i="15"/>
  <c r="V51" i="15"/>
  <c r="W51" i="15"/>
  <c r="X51" i="15"/>
  <c r="Y51" i="15"/>
  <c r="Z51" i="15"/>
  <c r="AA51" i="15"/>
  <c r="AB51" i="15"/>
  <c r="AC51" i="15"/>
  <c r="AD51" i="15"/>
  <c r="AE51" i="15"/>
  <c r="AF51" i="15"/>
  <c r="AG51" i="15"/>
  <c r="AH51" i="15"/>
  <c r="AI51" i="15"/>
  <c r="AJ51" i="15"/>
  <c r="AK51" i="15"/>
  <c r="AL51" i="15"/>
  <c r="AM51" i="15"/>
  <c r="AN51" i="15"/>
  <c r="AO51" i="15"/>
  <c r="AP51" i="15"/>
  <c r="AQ51" i="15"/>
  <c r="AR51" i="15"/>
  <c r="AS51" i="15"/>
  <c r="AT51" i="15"/>
  <c r="AU51" i="15"/>
  <c r="AV51" i="15"/>
  <c r="AW51" i="15"/>
  <c r="AX51" i="15"/>
  <c r="AY51" i="15"/>
  <c r="AZ51" i="15"/>
  <c r="BA51" i="15"/>
  <c r="BB51" i="15"/>
  <c r="BC51" i="15"/>
  <c r="BD51" i="15"/>
  <c r="BE51" i="15"/>
  <c r="BF51" i="15"/>
  <c r="BG51" i="15"/>
  <c r="BH51" i="15"/>
  <c r="BI51" i="15"/>
  <c r="BJ51" i="15"/>
  <c r="BK51" i="15"/>
  <c r="BL51" i="15"/>
  <c r="BM51" i="15"/>
  <c r="BO51" i="15"/>
  <c r="BP51" i="15"/>
  <c r="BQ51" i="15"/>
  <c r="BR51" i="15"/>
  <c r="BS51" i="15"/>
  <c r="BT51" i="15"/>
  <c r="BU51" i="15"/>
  <c r="BV51" i="15"/>
  <c r="BW51" i="15"/>
  <c r="BX51" i="15"/>
  <c r="BY51" i="15"/>
  <c r="BZ51" i="15"/>
  <c r="CA51" i="15"/>
  <c r="CB51" i="15"/>
  <c r="CC51" i="15"/>
  <c r="CD51" i="15"/>
  <c r="CE51" i="15"/>
  <c r="CF51" i="15"/>
  <c r="CG51" i="15"/>
  <c r="CH51" i="15"/>
  <c r="CI51" i="15"/>
  <c r="CJ51" i="15"/>
  <c r="CK51" i="15"/>
  <c r="CL51" i="15"/>
  <c r="CM51" i="15"/>
  <c r="CN51" i="15"/>
  <c r="CO51" i="15"/>
  <c r="CP51" i="15"/>
  <c r="CQ51" i="15"/>
  <c r="CR51" i="15"/>
  <c r="CS51" i="15"/>
  <c r="CT51" i="15"/>
  <c r="CU51" i="15"/>
  <c r="CV51" i="15"/>
  <c r="CW51" i="15"/>
  <c r="CX51" i="15"/>
  <c r="CY51" i="15"/>
  <c r="CZ51" i="15"/>
  <c r="DA51" i="15"/>
  <c r="DB51" i="15"/>
  <c r="DC51" i="15"/>
  <c r="DD51" i="15"/>
  <c r="DE51" i="15"/>
  <c r="DF51" i="15"/>
  <c r="DG51" i="15"/>
  <c r="DH51" i="15"/>
  <c r="DI51" i="15"/>
  <c r="DJ51" i="15"/>
  <c r="DK51" i="15"/>
  <c r="BN51" i="15"/>
  <c r="P51" i="15"/>
  <c r="Q50" i="15"/>
  <c r="R50" i="15"/>
  <c r="S50" i="15"/>
  <c r="T50" i="15"/>
  <c r="U50" i="15"/>
  <c r="V50" i="15"/>
  <c r="W50" i="15"/>
  <c r="X50" i="15"/>
  <c r="Y50" i="15"/>
  <c r="Z50" i="15"/>
  <c r="AA50" i="15"/>
  <c r="AB50" i="15"/>
  <c r="AC50" i="15"/>
  <c r="AD50" i="15"/>
  <c r="AE50" i="15"/>
  <c r="AF50" i="15"/>
  <c r="AG50" i="15"/>
  <c r="AH50" i="15"/>
  <c r="AI50" i="15"/>
  <c r="AJ50" i="15"/>
  <c r="AK50" i="15"/>
  <c r="AL50" i="15"/>
  <c r="AM50" i="15"/>
  <c r="AN50" i="15"/>
  <c r="AO50" i="15"/>
  <c r="AP50" i="15"/>
  <c r="AQ50" i="15"/>
  <c r="AR50" i="15"/>
  <c r="AS50" i="15"/>
  <c r="AT50" i="15"/>
  <c r="AU50" i="15"/>
  <c r="AV50" i="15"/>
  <c r="AW50" i="15"/>
  <c r="AX50" i="15"/>
  <c r="AY50" i="15"/>
  <c r="AZ50" i="15"/>
  <c r="BA50" i="15"/>
  <c r="BB50" i="15"/>
  <c r="BC50" i="15"/>
  <c r="BD50" i="15"/>
  <c r="BE50" i="15"/>
  <c r="BF50" i="15"/>
  <c r="BG50" i="15"/>
  <c r="BH50" i="15"/>
  <c r="BI50" i="15"/>
  <c r="BJ50" i="15"/>
  <c r="BK50" i="15"/>
  <c r="BL50" i="15"/>
  <c r="BM50" i="15"/>
  <c r="BO50" i="15"/>
  <c r="BP50" i="15"/>
  <c r="BQ50" i="15"/>
  <c r="BR50" i="15"/>
  <c r="BS50" i="15"/>
  <c r="BT50" i="15"/>
  <c r="BU50" i="15"/>
  <c r="BV50" i="15"/>
  <c r="BW50" i="15"/>
  <c r="BX50" i="15"/>
  <c r="BY50" i="15"/>
  <c r="BZ50" i="15"/>
  <c r="CA50" i="15"/>
  <c r="CB50" i="15"/>
  <c r="CC50" i="15"/>
  <c r="CD50" i="15"/>
  <c r="CE50" i="15"/>
  <c r="CF50" i="15"/>
  <c r="CG50" i="15"/>
  <c r="CH50" i="15"/>
  <c r="CI50" i="15"/>
  <c r="CJ50" i="15"/>
  <c r="CK50" i="15"/>
  <c r="CL50" i="15"/>
  <c r="CM50" i="15"/>
  <c r="CN50" i="15"/>
  <c r="CO50" i="15"/>
  <c r="CP50" i="15"/>
  <c r="CQ50" i="15"/>
  <c r="CR50" i="15"/>
  <c r="CS50" i="15"/>
  <c r="CT50" i="15"/>
  <c r="CU50" i="15"/>
  <c r="CV50" i="15"/>
  <c r="CW50" i="15"/>
  <c r="CX50" i="15"/>
  <c r="CY50" i="15"/>
  <c r="CZ50" i="15"/>
  <c r="DA50" i="15"/>
  <c r="DB50" i="15"/>
  <c r="DC50" i="15"/>
  <c r="DD50" i="15"/>
  <c r="DE50" i="15"/>
  <c r="DF50" i="15"/>
  <c r="DG50" i="15"/>
  <c r="DH50" i="15"/>
  <c r="DI50" i="15"/>
  <c r="DJ50" i="15"/>
  <c r="DK50" i="15"/>
  <c r="BN50" i="15"/>
  <c r="P50" i="15"/>
  <c r="Q49" i="15"/>
  <c r="R49" i="15"/>
  <c r="S49" i="15"/>
  <c r="T49" i="15"/>
  <c r="U49" i="15"/>
  <c r="V49" i="15"/>
  <c r="W49" i="15"/>
  <c r="X49" i="15"/>
  <c r="Y49" i="15"/>
  <c r="Z49" i="15"/>
  <c r="AA49" i="15"/>
  <c r="AB49" i="15"/>
  <c r="AC49" i="15"/>
  <c r="AD49" i="15"/>
  <c r="AE49" i="15"/>
  <c r="AF49" i="15"/>
  <c r="AG49" i="15"/>
  <c r="AH49" i="15"/>
  <c r="AI49" i="15"/>
  <c r="AJ49" i="15"/>
  <c r="AK49" i="15"/>
  <c r="AL49" i="15"/>
  <c r="AM49" i="15"/>
  <c r="AN49" i="15"/>
  <c r="AO49" i="15"/>
  <c r="AP49" i="15"/>
  <c r="AQ49" i="15"/>
  <c r="AR49" i="15"/>
  <c r="AS49" i="15"/>
  <c r="AT49" i="15"/>
  <c r="AU49" i="15"/>
  <c r="AV49" i="15"/>
  <c r="AW49" i="15"/>
  <c r="AX49" i="15"/>
  <c r="AY49" i="15"/>
  <c r="AZ49" i="15"/>
  <c r="BA49" i="15"/>
  <c r="BB49" i="15"/>
  <c r="BC49" i="15"/>
  <c r="BD49" i="15"/>
  <c r="BE49" i="15"/>
  <c r="BF49" i="15"/>
  <c r="BG49" i="15"/>
  <c r="BH49" i="15"/>
  <c r="BI49" i="15"/>
  <c r="BJ49" i="15"/>
  <c r="BK49" i="15"/>
  <c r="BL49" i="15"/>
  <c r="BM49" i="15"/>
  <c r="BO49" i="15"/>
  <c r="BP49" i="15"/>
  <c r="BQ49" i="15"/>
  <c r="BR49" i="15"/>
  <c r="BS49" i="15"/>
  <c r="BT49" i="15"/>
  <c r="BU49" i="15"/>
  <c r="BV49" i="15"/>
  <c r="BW49" i="15"/>
  <c r="BX49" i="15"/>
  <c r="BY49" i="15"/>
  <c r="BZ49" i="15"/>
  <c r="CA49" i="15"/>
  <c r="CB49" i="15"/>
  <c r="CC49" i="15"/>
  <c r="CD49" i="15"/>
  <c r="CE49" i="15"/>
  <c r="CF49" i="15"/>
  <c r="CG49" i="15"/>
  <c r="CH49" i="15"/>
  <c r="CI49" i="15"/>
  <c r="CJ49" i="15"/>
  <c r="CK49" i="15"/>
  <c r="CL49" i="15"/>
  <c r="CM49" i="15"/>
  <c r="CN49" i="15"/>
  <c r="CO49" i="15"/>
  <c r="CP49" i="15"/>
  <c r="CQ49" i="15"/>
  <c r="CR49" i="15"/>
  <c r="CS49" i="15"/>
  <c r="CT49" i="15"/>
  <c r="CU49" i="15"/>
  <c r="CV49" i="15"/>
  <c r="CW49" i="15"/>
  <c r="CX49" i="15"/>
  <c r="CY49" i="15"/>
  <c r="CZ49" i="15"/>
  <c r="DA49" i="15"/>
  <c r="DB49" i="15"/>
  <c r="DC49" i="15"/>
  <c r="DD49" i="15"/>
  <c r="DE49" i="15"/>
  <c r="DF49" i="15"/>
  <c r="DG49" i="15"/>
  <c r="DH49" i="15"/>
  <c r="DI49" i="15"/>
  <c r="DJ49" i="15"/>
  <c r="DK49" i="15"/>
  <c r="BN49" i="15"/>
  <c r="P49" i="15"/>
  <c r="Q48" i="15"/>
  <c r="R48" i="15"/>
  <c r="S48" i="15"/>
  <c r="T48" i="15"/>
  <c r="U48" i="15"/>
  <c r="V48" i="15"/>
  <c r="W48" i="15"/>
  <c r="X48" i="15"/>
  <c r="Y48" i="15"/>
  <c r="Z48" i="15"/>
  <c r="AA48" i="15"/>
  <c r="AB48" i="15"/>
  <c r="AC48" i="15"/>
  <c r="AD48" i="15"/>
  <c r="AE48" i="15"/>
  <c r="AF48" i="15"/>
  <c r="AG48" i="15"/>
  <c r="AH48" i="15"/>
  <c r="AI48" i="15"/>
  <c r="AJ48" i="15"/>
  <c r="AK48" i="15"/>
  <c r="AL48" i="15"/>
  <c r="AM48" i="15"/>
  <c r="AN48" i="15"/>
  <c r="AO48" i="15"/>
  <c r="AP48" i="15"/>
  <c r="AQ48" i="15"/>
  <c r="AR48" i="15"/>
  <c r="AS48" i="15"/>
  <c r="AT48" i="15"/>
  <c r="AU48" i="15"/>
  <c r="AV48" i="15"/>
  <c r="AW48" i="15"/>
  <c r="AX48" i="15"/>
  <c r="AY48" i="15"/>
  <c r="AZ48" i="15"/>
  <c r="BA48" i="15"/>
  <c r="BB48" i="15"/>
  <c r="BC48" i="15"/>
  <c r="BD48" i="15"/>
  <c r="BE48" i="15"/>
  <c r="BF48" i="15"/>
  <c r="BG48" i="15"/>
  <c r="BH48" i="15"/>
  <c r="BI48" i="15"/>
  <c r="BJ48" i="15"/>
  <c r="BK48" i="15"/>
  <c r="BL48" i="15"/>
  <c r="BM48" i="15"/>
  <c r="BO48" i="15"/>
  <c r="BP48" i="15"/>
  <c r="BQ48" i="15"/>
  <c r="BR48" i="15"/>
  <c r="BS48" i="15"/>
  <c r="BT48" i="15"/>
  <c r="BU48" i="15"/>
  <c r="BV48" i="15"/>
  <c r="BW48" i="15"/>
  <c r="BX48" i="15"/>
  <c r="BY48" i="15"/>
  <c r="BZ48" i="15"/>
  <c r="CA48" i="15"/>
  <c r="CB48" i="15"/>
  <c r="CC48" i="15"/>
  <c r="CD48" i="15"/>
  <c r="CE48" i="15"/>
  <c r="CF48" i="15"/>
  <c r="CG48" i="15"/>
  <c r="CH48" i="15"/>
  <c r="CI48" i="15"/>
  <c r="CJ48" i="15"/>
  <c r="CK48" i="15"/>
  <c r="CL48" i="15"/>
  <c r="CM48" i="15"/>
  <c r="CN48" i="15"/>
  <c r="CO48" i="15"/>
  <c r="CP48" i="15"/>
  <c r="CQ48" i="15"/>
  <c r="CR48" i="15"/>
  <c r="CS48" i="15"/>
  <c r="CT48" i="15"/>
  <c r="CU48" i="15"/>
  <c r="CV48" i="15"/>
  <c r="CW48" i="15"/>
  <c r="CX48" i="15"/>
  <c r="CY48" i="15"/>
  <c r="CZ48" i="15"/>
  <c r="DA48" i="15"/>
  <c r="DB48" i="15"/>
  <c r="DC48" i="15"/>
  <c r="DD48" i="15"/>
  <c r="DE48" i="15"/>
  <c r="DF48" i="15"/>
  <c r="DG48" i="15"/>
  <c r="DH48" i="15"/>
  <c r="DI48" i="15"/>
  <c r="DJ48" i="15"/>
  <c r="DK48" i="15"/>
  <c r="BN48" i="15"/>
  <c r="P48" i="15"/>
  <c r="Q47" i="15"/>
  <c r="R47" i="15"/>
  <c r="S47" i="15"/>
  <c r="T47" i="15"/>
  <c r="U47" i="15"/>
  <c r="V47" i="15"/>
  <c r="W47" i="15"/>
  <c r="X47" i="15"/>
  <c r="Y47" i="15"/>
  <c r="Z47" i="15"/>
  <c r="AA47" i="15"/>
  <c r="AB47" i="15"/>
  <c r="AC47" i="15"/>
  <c r="AD47" i="15"/>
  <c r="AE47" i="15"/>
  <c r="AF47" i="15"/>
  <c r="AG47" i="15"/>
  <c r="AH47" i="15"/>
  <c r="AI47" i="15"/>
  <c r="AJ47" i="15"/>
  <c r="AK47" i="15"/>
  <c r="AL47" i="15"/>
  <c r="AM47" i="15"/>
  <c r="AN47" i="15"/>
  <c r="AO47" i="15"/>
  <c r="AP47" i="15"/>
  <c r="AQ47" i="15"/>
  <c r="AR47" i="15"/>
  <c r="AS47" i="15"/>
  <c r="AT47" i="15"/>
  <c r="AU47" i="15"/>
  <c r="AV47" i="15"/>
  <c r="AW47" i="15"/>
  <c r="AX47" i="15"/>
  <c r="AY47" i="15"/>
  <c r="AZ47" i="15"/>
  <c r="BA47" i="15"/>
  <c r="BB47" i="15"/>
  <c r="BC47" i="15"/>
  <c r="BD47" i="15"/>
  <c r="BE47" i="15"/>
  <c r="BF47" i="15"/>
  <c r="BG47" i="15"/>
  <c r="BH47" i="15"/>
  <c r="BI47" i="15"/>
  <c r="BJ47" i="15"/>
  <c r="BK47" i="15"/>
  <c r="BL47" i="15"/>
  <c r="BM47" i="15"/>
  <c r="BO47" i="15"/>
  <c r="BP47" i="15"/>
  <c r="BQ47" i="15"/>
  <c r="BR47" i="15"/>
  <c r="BS47" i="15"/>
  <c r="BT47" i="15"/>
  <c r="BU47" i="15"/>
  <c r="BV47" i="15"/>
  <c r="BW47" i="15"/>
  <c r="BX47" i="15"/>
  <c r="BY47" i="15"/>
  <c r="BZ47" i="15"/>
  <c r="CA47" i="15"/>
  <c r="CB47" i="15"/>
  <c r="CC47" i="15"/>
  <c r="CD47" i="15"/>
  <c r="CE47" i="15"/>
  <c r="CF47" i="15"/>
  <c r="CG47" i="15"/>
  <c r="CH47" i="15"/>
  <c r="CI47" i="15"/>
  <c r="CJ47" i="15"/>
  <c r="CK47" i="15"/>
  <c r="CL47" i="15"/>
  <c r="CM47" i="15"/>
  <c r="CN47" i="15"/>
  <c r="CO47" i="15"/>
  <c r="CP47" i="15"/>
  <c r="CQ47" i="15"/>
  <c r="CR47" i="15"/>
  <c r="CS47" i="15"/>
  <c r="CT47" i="15"/>
  <c r="CU47" i="15"/>
  <c r="CV47" i="15"/>
  <c r="CW47" i="15"/>
  <c r="CX47" i="15"/>
  <c r="CY47" i="15"/>
  <c r="CZ47" i="15"/>
  <c r="DA47" i="15"/>
  <c r="DB47" i="15"/>
  <c r="DC47" i="15"/>
  <c r="DD47" i="15"/>
  <c r="DE47" i="15"/>
  <c r="DF47" i="15"/>
  <c r="DG47" i="15"/>
  <c r="DH47" i="15"/>
  <c r="DI47" i="15"/>
  <c r="DJ47" i="15"/>
  <c r="DK47" i="15"/>
  <c r="BN47" i="15"/>
  <c r="P47" i="15"/>
  <c r="Q46" i="15"/>
  <c r="R46" i="15"/>
  <c r="S46" i="15"/>
  <c r="T46" i="15"/>
  <c r="U46" i="15"/>
  <c r="V46" i="15"/>
  <c r="W46" i="15"/>
  <c r="X46" i="15"/>
  <c r="Y46" i="15"/>
  <c r="Z46" i="15"/>
  <c r="AA46" i="15"/>
  <c r="AB46" i="15"/>
  <c r="AC46" i="15"/>
  <c r="AD46" i="15"/>
  <c r="AE46" i="15"/>
  <c r="AF46" i="15"/>
  <c r="AG46" i="15"/>
  <c r="AH46" i="15"/>
  <c r="AI46" i="15"/>
  <c r="AJ46" i="15"/>
  <c r="AK46" i="15"/>
  <c r="AL46" i="15"/>
  <c r="AM46" i="15"/>
  <c r="AN46" i="15"/>
  <c r="AO46" i="15"/>
  <c r="AP46" i="15"/>
  <c r="AQ46" i="15"/>
  <c r="AR46" i="15"/>
  <c r="AS46" i="15"/>
  <c r="AT46" i="15"/>
  <c r="AU46" i="15"/>
  <c r="AV46" i="15"/>
  <c r="AW46" i="15"/>
  <c r="AX46" i="15"/>
  <c r="AY46" i="15"/>
  <c r="AZ46" i="15"/>
  <c r="BA46" i="15"/>
  <c r="BB46" i="15"/>
  <c r="BC46" i="15"/>
  <c r="BD46" i="15"/>
  <c r="BE46" i="15"/>
  <c r="BF46" i="15"/>
  <c r="BG46" i="15"/>
  <c r="BH46" i="15"/>
  <c r="BI46" i="15"/>
  <c r="BJ46" i="15"/>
  <c r="BK46" i="15"/>
  <c r="BL46" i="15"/>
  <c r="BM46" i="15"/>
  <c r="BO46" i="15"/>
  <c r="BP46" i="15"/>
  <c r="BQ46" i="15"/>
  <c r="BR46" i="15"/>
  <c r="BS46" i="15"/>
  <c r="BT46" i="15"/>
  <c r="BU46" i="15"/>
  <c r="BV46" i="15"/>
  <c r="BW46" i="15"/>
  <c r="BX46" i="15"/>
  <c r="BY46" i="15"/>
  <c r="BZ46" i="15"/>
  <c r="CA46" i="15"/>
  <c r="CB46" i="15"/>
  <c r="CC46" i="15"/>
  <c r="CD46" i="15"/>
  <c r="CE46" i="15"/>
  <c r="CF46" i="15"/>
  <c r="CG46" i="15"/>
  <c r="CH46" i="15"/>
  <c r="CI46" i="15"/>
  <c r="CJ46" i="15"/>
  <c r="CK46" i="15"/>
  <c r="CL46" i="15"/>
  <c r="CM46" i="15"/>
  <c r="CN46" i="15"/>
  <c r="CO46" i="15"/>
  <c r="CP46" i="15"/>
  <c r="CQ46" i="15"/>
  <c r="CR46" i="15"/>
  <c r="CS46" i="15"/>
  <c r="CT46" i="15"/>
  <c r="CU46" i="15"/>
  <c r="CV46" i="15"/>
  <c r="CW46" i="15"/>
  <c r="CX46" i="15"/>
  <c r="CY46" i="15"/>
  <c r="CZ46" i="15"/>
  <c r="DA46" i="15"/>
  <c r="DB46" i="15"/>
  <c r="DC46" i="15"/>
  <c r="DD46" i="15"/>
  <c r="DE46" i="15"/>
  <c r="DF46" i="15"/>
  <c r="DG46" i="15"/>
  <c r="DH46" i="15"/>
  <c r="DI46" i="15"/>
  <c r="DJ46" i="15"/>
  <c r="DK46" i="15"/>
  <c r="BN46" i="15"/>
  <c r="P46" i="15"/>
  <c r="Q45" i="15"/>
  <c r="R45" i="15"/>
  <c r="S45" i="15"/>
  <c r="T45" i="15"/>
  <c r="U45" i="15"/>
  <c r="V45" i="15"/>
  <c r="W45" i="15"/>
  <c r="X45" i="15"/>
  <c r="Y45" i="15"/>
  <c r="Z45" i="15"/>
  <c r="AA45" i="15"/>
  <c r="AB45" i="15"/>
  <c r="AC45" i="15"/>
  <c r="AD45" i="15"/>
  <c r="AE45" i="15"/>
  <c r="AF45" i="15"/>
  <c r="AG45" i="15"/>
  <c r="AH45" i="15"/>
  <c r="AI45" i="15"/>
  <c r="AJ45" i="15"/>
  <c r="AK45" i="15"/>
  <c r="AL45" i="15"/>
  <c r="AM45" i="15"/>
  <c r="AN45" i="15"/>
  <c r="AO45" i="15"/>
  <c r="AP45" i="15"/>
  <c r="AQ45" i="15"/>
  <c r="AR45" i="15"/>
  <c r="AS45" i="15"/>
  <c r="AT45" i="15"/>
  <c r="AU45" i="15"/>
  <c r="AV45" i="15"/>
  <c r="AW45" i="15"/>
  <c r="AX45" i="15"/>
  <c r="AY45" i="15"/>
  <c r="AZ45" i="15"/>
  <c r="BA45" i="15"/>
  <c r="BB45" i="15"/>
  <c r="BC45" i="15"/>
  <c r="BD45" i="15"/>
  <c r="BE45" i="15"/>
  <c r="BF45" i="15"/>
  <c r="BG45" i="15"/>
  <c r="BH45" i="15"/>
  <c r="BI45" i="15"/>
  <c r="BJ45" i="15"/>
  <c r="BK45" i="15"/>
  <c r="BL45" i="15"/>
  <c r="BM45" i="15"/>
  <c r="BO45" i="15"/>
  <c r="BP45" i="15"/>
  <c r="BQ45" i="15"/>
  <c r="BR45" i="15"/>
  <c r="BS45" i="15"/>
  <c r="BT45" i="15"/>
  <c r="BU45" i="15"/>
  <c r="BV45" i="15"/>
  <c r="BW45" i="15"/>
  <c r="BX45" i="15"/>
  <c r="BY45" i="15"/>
  <c r="BZ45" i="15"/>
  <c r="CA45" i="15"/>
  <c r="CB45" i="15"/>
  <c r="CC45" i="15"/>
  <c r="CD45" i="15"/>
  <c r="CE45" i="15"/>
  <c r="CF45" i="15"/>
  <c r="CG45" i="15"/>
  <c r="CH45" i="15"/>
  <c r="CI45" i="15"/>
  <c r="CJ45" i="15"/>
  <c r="CK45" i="15"/>
  <c r="CL45" i="15"/>
  <c r="CM45" i="15"/>
  <c r="CN45" i="15"/>
  <c r="CO45" i="15"/>
  <c r="CP45" i="15"/>
  <c r="CQ45" i="15"/>
  <c r="CR45" i="15"/>
  <c r="CS45" i="15"/>
  <c r="CT45" i="15"/>
  <c r="CU45" i="15"/>
  <c r="CV45" i="15"/>
  <c r="CW45" i="15"/>
  <c r="CX45" i="15"/>
  <c r="CY45" i="15"/>
  <c r="CZ45" i="15"/>
  <c r="DA45" i="15"/>
  <c r="DB45" i="15"/>
  <c r="DC45" i="15"/>
  <c r="DD45" i="15"/>
  <c r="DE45" i="15"/>
  <c r="DF45" i="15"/>
  <c r="DG45" i="15"/>
  <c r="DH45" i="15"/>
  <c r="DI45" i="15"/>
  <c r="DJ45" i="15"/>
  <c r="DK45" i="15"/>
  <c r="BN45" i="15"/>
  <c r="P45" i="15"/>
  <c r="Q44" i="15"/>
  <c r="R44" i="15"/>
  <c r="S44" i="15"/>
  <c r="T44" i="15"/>
  <c r="U44" i="15"/>
  <c r="V44" i="15"/>
  <c r="W44" i="15"/>
  <c r="X44" i="15"/>
  <c r="Y44" i="15"/>
  <c r="Z44" i="15"/>
  <c r="AA44" i="15"/>
  <c r="AB44" i="15"/>
  <c r="AC44" i="15"/>
  <c r="AD44" i="15"/>
  <c r="AE44" i="15"/>
  <c r="AF44" i="15"/>
  <c r="AG44" i="15"/>
  <c r="AH44" i="15"/>
  <c r="AI44" i="15"/>
  <c r="AJ44" i="15"/>
  <c r="AK44" i="15"/>
  <c r="AL44" i="15"/>
  <c r="AM44" i="15"/>
  <c r="AN44" i="15"/>
  <c r="AO44" i="15"/>
  <c r="AP44" i="15"/>
  <c r="AQ44" i="15"/>
  <c r="AR44" i="15"/>
  <c r="AS44" i="15"/>
  <c r="AT44" i="15"/>
  <c r="AU44" i="15"/>
  <c r="AV44" i="15"/>
  <c r="AW44" i="15"/>
  <c r="AX44" i="15"/>
  <c r="AY44" i="15"/>
  <c r="AZ44" i="15"/>
  <c r="BA44" i="15"/>
  <c r="BB44" i="15"/>
  <c r="BC44" i="15"/>
  <c r="BD44" i="15"/>
  <c r="BE44" i="15"/>
  <c r="BF44" i="15"/>
  <c r="BG44" i="15"/>
  <c r="BH44" i="15"/>
  <c r="BI44" i="15"/>
  <c r="BJ44" i="15"/>
  <c r="BK44" i="15"/>
  <c r="BL44" i="15"/>
  <c r="BM44" i="15"/>
  <c r="BO44" i="15"/>
  <c r="BP44" i="15"/>
  <c r="BQ44" i="15"/>
  <c r="BR44" i="15"/>
  <c r="BS44" i="15"/>
  <c r="BT44" i="15"/>
  <c r="BU44" i="15"/>
  <c r="BV44" i="15"/>
  <c r="BW44" i="15"/>
  <c r="BX44" i="15"/>
  <c r="BY44" i="15"/>
  <c r="BZ44" i="15"/>
  <c r="CA44" i="15"/>
  <c r="CB44" i="15"/>
  <c r="CC44" i="15"/>
  <c r="CD44" i="15"/>
  <c r="CE44" i="15"/>
  <c r="CF44" i="15"/>
  <c r="CG44" i="15"/>
  <c r="CH44" i="15"/>
  <c r="CI44" i="15"/>
  <c r="CJ44" i="15"/>
  <c r="CK44" i="15"/>
  <c r="CL44" i="15"/>
  <c r="CM44" i="15"/>
  <c r="CN44" i="15"/>
  <c r="CO44" i="15"/>
  <c r="CP44" i="15"/>
  <c r="CQ44" i="15"/>
  <c r="CR44" i="15"/>
  <c r="CS44" i="15"/>
  <c r="CT44" i="15"/>
  <c r="CU44" i="15"/>
  <c r="CV44" i="15"/>
  <c r="CW44" i="15"/>
  <c r="CX44" i="15"/>
  <c r="CY44" i="15"/>
  <c r="CZ44" i="15"/>
  <c r="DA44" i="15"/>
  <c r="DB44" i="15"/>
  <c r="DC44" i="15"/>
  <c r="DD44" i="15"/>
  <c r="DE44" i="15"/>
  <c r="DF44" i="15"/>
  <c r="DG44" i="15"/>
  <c r="DH44" i="15"/>
  <c r="DI44" i="15"/>
  <c r="DJ44" i="15"/>
  <c r="DK44" i="15"/>
  <c r="BN44" i="15"/>
  <c r="P44" i="15"/>
  <c r="Q43" i="15"/>
  <c r="R43" i="15"/>
  <c r="S43" i="15"/>
  <c r="T43" i="15"/>
  <c r="U43" i="15"/>
  <c r="V43" i="15"/>
  <c r="W43" i="15"/>
  <c r="X43" i="15"/>
  <c r="Y43" i="15"/>
  <c r="Z43" i="15"/>
  <c r="AA43" i="15"/>
  <c r="AB43" i="15"/>
  <c r="AC43" i="15"/>
  <c r="AD43" i="15"/>
  <c r="AE43" i="15"/>
  <c r="AF43" i="15"/>
  <c r="AG43" i="15"/>
  <c r="AH43" i="15"/>
  <c r="AI43" i="15"/>
  <c r="AJ43" i="15"/>
  <c r="AK43" i="15"/>
  <c r="AL43" i="15"/>
  <c r="AM43" i="15"/>
  <c r="AN43" i="15"/>
  <c r="AO43" i="15"/>
  <c r="AP43" i="15"/>
  <c r="AQ43" i="15"/>
  <c r="AR43" i="15"/>
  <c r="AS43" i="15"/>
  <c r="AT43" i="15"/>
  <c r="AU43" i="15"/>
  <c r="AV43" i="15"/>
  <c r="AW43" i="15"/>
  <c r="AX43" i="15"/>
  <c r="AY43" i="15"/>
  <c r="AZ43" i="15"/>
  <c r="BA43" i="15"/>
  <c r="BB43" i="15"/>
  <c r="BC43" i="15"/>
  <c r="BD43" i="15"/>
  <c r="BE43" i="15"/>
  <c r="BF43" i="15"/>
  <c r="BG43" i="15"/>
  <c r="BH43" i="15"/>
  <c r="BI43" i="15"/>
  <c r="BJ43" i="15"/>
  <c r="BK43" i="15"/>
  <c r="BL43" i="15"/>
  <c r="BM43" i="15"/>
  <c r="BO43" i="15"/>
  <c r="BP43" i="15"/>
  <c r="BQ43" i="15"/>
  <c r="BR43" i="15"/>
  <c r="BS43" i="15"/>
  <c r="BT43" i="15"/>
  <c r="BU43" i="15"/>
  <c r="BV43" i="15"/>
  <c r="BW43" i="15"/>
  <c r="BX43" i="15"/>
  <c r="BY43" i="15"/>
  <c r="BZ43" i="15"/>
  <c r="CA43" i="15"/>
  <c r="CB43" i="15"/>
  <c r="CC43" i="15"/>
  <c r="CD43" i="15"/>
  <c r="CE43" i="15"/>
  <c r="CF43" i="15"/>
  <c r="CG43" i="15"/>
  <c r="CH43" i="15"/>
  <c r="CI43" i="15"/>
  <c r="CJ43" i="15"/>
  <c r="CK43" i="15"/>
  <c r="CL43" i="15"/>
  <c r="CM43" i="15"/>
  <c r="CN43" i="15"/>
  <c r="CO43" i="15"/>
  <c r="CP43" i="15"/>
  <c r="CQ43" i="15"/>
  <c r="CR43" i="15"/>
  <c r="CS43" i="15"/>
  <c r="CT43" i="15"/>
  <c r="CU43" i="15"/>
  <c r="CV43" i="15"/>
  <c r="CW43" i="15"/>
  <c r="CX43" i="15"/>
  <c r="CY43" i="15"/>
  <c r="CZ43" i="15"/>
  <c r="DA43" i="15"/>
  <c r="DB43" i="15"/>
  <c r="DC43" i="15"/>
  <c r="DD43" i="15"/>
  <c r="DE43" i="15"/>
  <c r="DF43" i="15"/>
  <c r="DG43" i="15"/>
  <c r="DH43" i="15"/>
  <c r="DI43" i="15"/>
  <c r="DJ43" i="15"/>
  <c r="DK43" i="15"/>
  <c r="BN43" i="15"/>
  <c r="P43" i="15"/>
  <c r="Q42" i="15"/>
  <c r="R42" i="15"/>
  <c r="S42" i="15"/>
  <c r="T42" i="15"/>
  <c r="U42" i="15"/>
  <c r="V42" i="15"/>
  <c r="W42" i="15"/>
  <c r="X42" i="15"/>
  <c r="Y42" i="15"/>
  <c r="Z42" i="15"/>
  <c r="AA42" i="15"/>
  <c r="AB42" i="15"/>
  <c r="AC42" i="15"/>
  <c r="AD42" i="15"/>
  <c r="AE42" i="15"/>
  <c r="AF42" i="15"/>
  <c r="AG42" i="15"/>
  <c r="AH42" i="15"/>
  <c r="AI42" i="15"/>
  <c r="AJ42" i="15"/>
  <c r="AK42" i="15"/>
  <c r="AL42" i="15"/>
  <c r="AM42" i="15"/>
  <c r="AN42" i="15"/>
  <c r="AO42" i="15"/>
  <c r="AP42" i="15"/>
  <c r="AQ42" i="15"/>
  <c r="AR42" i="15"/>
  <c r="AS42" i="15"/>
  <c r="AT42" i="15"/>
  <c r="AU42" i="15"/>
  <c r="AV42" i="15"/>
  <c r="AW42" i="15"/>
  <c r="AX42" i="15"/>
  <c r="AY42" i="15"/>
  <c r="AZ42" i="15"/>
  <c r="BA42" i="15"/>
  <c r="BB42" i="15"/>
  <c r="BC42" i="15"/>
  <c r="BD42" i="15"/>
  <c r="BE42" i="15"/>
  <c r="BF42" i="15"/>
  <c r="BG42" i="15"/>
  <c r="BH42" i="15"/>
  <c r="BI42" i="15"/>
  <c r="BJ42" i="15"/>
  <c r="BK42" i="15"/>
  <c r="BL42" i="15"/>
  <c r="BM42" i="15"/>
  <c r="BO42" i="15"/>
  <c r="BP42" i="15"/>
  <c r="BQ42" i="15"/>
  <c r="BR42" i="15"/>
  <c r="BS42" i="15"/>
  <c r="BT42" i="15"/>
  <c r="BU42" i="15"/>
  <c r="BV42" i="15"/>
  <c r="BW42" i="15"/>
  <c r="BX42" i="15"/>
  <c r="BY42" i="15"/>
  <c r="BZ42" i="15"/>
  <c r="CA42" i="15"/>
  <c r="CB42" i="15"/>
  <c r="CC42" i="15"/>
  <c r="CD42" i="15"/>
  <c r="CE42" i="15"/>
  <c r="CF42" i="15"/>
  <c r="CG42" i="15"/>
  <c r="CH42" i="15"/>
  <c r="CI42" i="15"/>
  <c r="CJ42" i="15"/>
  <c r="CK42" i="15"/>
  <c r="CL42" i="15"/>
  <c r="CM42" i="15"/>
  <c r="CN42" i="15"/>
  <c r="CO42" i="15"/>
  <c r="CP42" i="15"/>
  <c r="CQ42" i="15"/>
  <c r="CR42" i="15"/>
  <c r="CS42" i="15"/>
  <c r="CT42" i="15"/>
  <c r="CU42" i="15"/>
  <c r="CV42" i="15"/>
  <c r="CW42" i="15"/>
  <c r="CX42" i="15"/>
  <c r="CY42" i="15"/>
  <c r="CZ42" i="15"/>
  <c r="DA42" i="15"/>
  <c r="DB42" i="15"/>
  <c r="DC42" i="15"/>
  <c r="DD42" i="15"/>
  <c r="DE42" i="15"/>
  <c r="DF42" i="15"/>
  <c r="DG42" i="15"/>
  <c r="DH42" i="15"/>
  <c r="DI42" i="15"/>
  <c r="DJ42" i="15"/>
  <c r="DK42" i="15"/>
  <c r="BN42" i="15"/>
  <c r="P42" i="15"/>
  <c r="Q41" i="15"/>
  <c r="R41" i="15"/>
  <c r="S41" i="15"/>
  <c r="T41" i="15"/>
  <c r="U41" i="15"/>
  <c r="V41" i="15"/>
  <c r="W41" i="15"/>
  <c r="X41" i="15"/>
  <c r="Y41" i="15"/>
  <c r="Z41" i="15"/>
  <c r="AA41" i="15"/>
  <c r="AB41" i="15"/>
  <c r="AC41" i="15"/>
  <c r="AD41" i="15"/>
  <c r="AE41" i="15"/>
  <c r="AF41" i="15"/>
  <c r="AG41" i="15"/>
  <c r="AH41" i="15"/>
  <c r="AI41" i="15"/>
  <c r="AJ41" i="15"/>
  <c r="AK41" i="15"/>
  <c r="AL41" i="15"/>
  <c r="AM41" i="15"/>
  <c r="AN41" i="15"/>
  <c r="AO41" i="15"/>
  <c r="AP41" i="15"/>
  <c r="AQ41" i="15"/>
  <c r="AR41" i="15"/>
  <c r="AS41" i="15"/>
  <c r="AT41" i="15"/>
  <c r="AU41" i="15"/>
  <c r="AV41" i="15"/>
  <c r="AW41" i="15"/>
  <c r="AX41" i="15"/>
  <c r="AY41" i="15"/>
  <c r="AZ41" i="15"/>
  <c r="BA41" i="15"/>
  <c r="BB41" i="15"/>
  <c r="BC41" i="15"/>
  <c r="BD41" i="15"/>
  <c r="BE41" i="15"/>
  <c r="BF41" i="15"/>
  <c r="BG41" i="15"/>
  <c r="BH41" i="15"/>
  <c r="BI41" i="15"/>
  <c r="BJ41" i="15"/>
  <c r="BK41" i="15"/>
  <c r="BL41" i="15"/>
  <c r="BM41" i="15"/>
  <c r="BO41" i="15"/>
  <c r="BP41" i="15"/>
  <c r="BQ41" i="15"/>
  <c r="BR41" i="15"/>
  <c r="BS41" i="15"/>
  <c r="BT41" i="15"/>
  <c r="BU41" i="15"/>
  <c r="BV41" i="15"/>
  <c r="BW41" i="15"/>
  <c r="BX41" i="15"/>
  <c r="BY41" i="15"/>
  <c r="BZ41" i="15"/>
  <c r="CA41" i="15"/>
  <c r="CB41" i="15"/>
  <c r="CC41" i="15"/>
  <c r="CD41" i="15"/>
  <c r="CE41" i="15"/>
  <c r="CF41" i="15"/>
  <c r="CG41" i="15"/>
  <c r="CH41" i="15"/>
  <c r="CI41" i="15"/>
  <c r="CJ41" i="15"/>
  <c r="CK41" i="15"/>
  <c r="CL41" i="15"/>
  <c r="CM41" i="15"/>
  <c r="CN41" i="15"/>
  <c r="CO41" i="15"/>
  <c r="CP41" i="15"/>
  <c r="CQ41" i="15"/>
  <c r="CR41" i="15"/>
  <c r="CS41" i="15"/>
  <c r="CT41" i="15"/>
  <c r="CU41" i="15"/>
  <c r="CV41" i="15"/>
  <c r="CW41" i="15"/>
  <c r="CX41" i="15"/>
  <c r="CY41" i="15"/>
  <c r="CZ41" i="15"/>
  <c r="DA41" i="15"/>
  <c r="DB41" i="15"/>
  <c r="DC41" i="15"/>
  <c r="DD41" i="15"/>
  <c r="DE41" i="15"/>
  <c r="DF41" i="15"/>
  <c r="DG41" i="15"/>
  <c r="DH41" i="15"/>
  <c r="DI41" i="15"/>
  <c r="DJ41" i="15"/>
  <c r="DK41" i="15"/>
  <c r="BN41" i="15"/>
  <c r="P41" i="15"/>
  <c r="Q40" i="15"/>
  <c r="R40" i="15"/>
  <c r="S40" i="15"/>
  <c r="T40" i="15"/>
  <c r="U40" i="15"/>
  <c r="V40" i="15"/>
  <c r="W40" i="15"/>
  <c r="X40" i="15"/>
  <c r="Y40" i="15"/>
  <c r="Z40" i="15"/>
  <c r="AA40" i="15"/>
  <c r="AB40" i="15"/>
  <c r="AC40" i="15"/>
  <c r="AD40" i="15"/>
  <c r="AE40" i="15"/>
  <c r="AF40" i="15"/>
  <c r="AG40" i="15"/>
  <c r="AH40" i="15"/>
  <c r="AI40" i="15"/>
  <c r="AJ40" i="15"/>
  <c r="AK40" i="15"/>
  <c r="AL40" i="15"/>
  <c r="AM40" i="15"/>
  <c r="AN40" i="15"/>
  <c r="AO40" i="15"/>
  <c r="AP40" i="15"/>
  <c r="AQ40" i="15"/>
  <c r="AR40" i="15"/>
  <c r="AS40" i="15"/>
  <c r="AT40" i="15"/>
  <c r="AU40" i="15"/>
  <c r="AV40" i="15"/>
  <c r="AW40" i="15"/>
  <c r="AX40" i="15"/>
  <c r="AY40" i="15"/>
  <c r="AZ40" i="15"/>
  <c r="BA40" i="15"/>
  <c r="BB40" i="15"/>
  <c r="BC40" i="15"/>
  <c r="BD40" i="15"/>
  <c r="BE40" i="15"/>
  <c r="BF40" i="15"/>
  <c r="BG40" i="15"/>
  <c r="BH40" i="15"/>
  <c r="BI40" i="15"/>
  <c r="BJ40" i="15"/>
  <c r="BK40" i="15"/>
  <c r="BL40" i="15"/>
  <c r="BM40" i="15"/>
  <c r="BO40" i="15"/>
  <c r="BP40" i="15"/>
  <c r="BQ40" i="15"/>
  <c r="BR40" i="15"/>
  <c r="BS40" i="15"/>
  <c r="BT40" i="15"/>
  <c r="BU40" i="15"/>
  <c r="BV40" i="15"/>
  <c r="BW40" i="15"/>
  <c r="BX40" i="15"/>
  <c r="BY40" i="15"/>
  <c r="BZ40" i="15"/>
  <c r="CA40" i="15"/>
  <c r="CB40" i="15"/>
  <c r="CC40" i="15"/>
  <c r="CD40" i="15"/>
  <c r="CE40" i="15"/>
  <c r="CF40" i="15"/>
  <c r="CG40" i="15"/>
  <c r="CH40" i="15"/>
  <c r="CI40" i="15"/>
  <c r="CJ40" i="15"/>
  <c r="CK40" i="15"/>
  <c r="CL40" i="15"/>
  <c r="CM40" i="15"/>
  <c r="CN40" i="15"/>
  <c r="CO40" i="15"/>
  <c r="CP40" i="15"/>
  <c r="CQ40" i="15"/>
  <c r="CR40" i="15"/>
  <c r="CS40" i="15"/>
  <c r="CT40" i="15"/>
  <c r="CU40" i="15"/>
  <c r="CV40" i="15"/>
  <c r="CW40" i="15"/>
  <c r="CX40" i="15"/>
  <c r="CY40" i="15"/>
  <c r="CZ40" i="15"/>
  <c r="DA40" i="15"/>
  <c r="DB40" i="15"/>
  <c r="DC40" i="15"/>
  <c r="DD40" i="15"/>
  <c r="DE40" i="15"/>
  <c r="DF40" i="15"/>
  <c r="DG40" i="15"/>
  <c r="DH40" i="15"/>
  <c r="DI40" i="15"/>
  <c r="DJ40" i="15"/>
  <c r="DK40" i="15"/>
  <c r="BN40" i="15"/>
  <c r="P40" i="15"/>
  <c r="Q39" i="15"/>
  <c r="R39" i="15"/>
  <c r="S39" i="15"/>
  <c r="T39" i="15"/>
  <c r="U39" i="15"/>
  <c r="V39" i="15"/>
  <c r="W39" i="15"/>
  <c r="X39" i="15"/>
  <c r="Y39" i="15"/>
  <c r="Z39" i="15"/>
  <c r="AA39" i="15"/>
  <c r="AB39" i="15"/>
  <c r="AC39" i="15"/>
  <c r="AD39" i="15"/>
  <c r="AE39" i="15"/>
  <c r="AF39" i="15"/>
  <c r="AG39" i="15"/>
  <c r="AH39" i="15"/>
  <c r="AI39" i="15"/>
  <c r="AJ39" i="15"/>
  <c r="AK39" i="15"/>
  <c r="AL39" i="15"/>
  <c r="AM39" i="15"/>
  <c r="AN39" i="15"/>
  <c r="AO39" i="15"/>
  <c r="AP39" i="15"/>
  <c r="AQ39" i="15"/>
  <c r="AR39" i="15"/>
  <c r="AS39" i="15"/>
  <c r="AT39" i="15"/>
  <c r="AU39" i="15"/>
  <c r="AV39" i="15"/>
  <c r="AW39" i="15"/>
  <c r="AX39" i="15"/>
  <c r="AY39" i="15"/>
  <c r="AZ39" i="15"/>
  <c r="BA39" i="15"/>
  <c r="BB39" i="15"/>
  <c r="BC39" i="15"/>
  <c r="BD39" i="15"/>
  <c r="BE39" i="15"/>
  <c r="BF39" i="15"/>
  <c r="BG39" i="15"/>
  <c r="BH39" i="15"/>
  <c r="BI39" i="15"/>
  <c r="BJ39" i="15"/>
  <c r="BK39" i="15"/>
  <c r="BL39" i="15"/>
  <c r="BM39" i="15"/>
  <c r="BO39" i="15"/>
  <c r="BP39" i="15"/>
  <c r="BQ39" i="15"/>
  <c r="BR39" i="15"/>
  <c r="BS39" i="15"/>
  <c r="BT39" i="15"/>
  <c r="BU39" i="15"/>
  <c r="BV39" i="15"/>
  <c r="BW39" i="15"/>
  <c r="BX39" i="15"/>
  <c r="BY39" i="15"/>
  <c r="BZ39" i="15"/>
  <c r="CA39" i="15"/>
  <c r="CB39" i="15"/>
  <c r="CC39" i="15"/>
  <c r="CD39" i="15"/>
  <c r="CE39" i="15"/>
  <c r="CF39" i="15"/>
  <c r="CG39" i="15"/>
  <c r="CH39" i="15"/>
  <c r="CI39" i="15"/>
  <c r="CJ39" i="15"/>
  <c r="CK39" i="15"/>
  <c r="CL39" i="15"/>
  <c r="CM39" i="15"/>
  <c r="CN39" i="15"/>
  <c r="CO39" i="15"/>
  <c r="CP39" i="15"/>
  <c r="CQ39" i="15"/>
  <c r="CR39" i="15"/>
  <c r="CS39" i="15"/>
  <c r="CT39" i="15"/>
  <c r="CU39" i="15"/>
  <c r="CV39" i="15"/>
  <c r="CW39" i="15"/>
  <c r="CX39" i="15"/>
  <c r="CY39" i="15"/>
  <c r="CZ39" i="15"/>
  <c r="DA39" i="15"/>
  <c r="DB39" i="15"/>
  <c r="DC39" i="15"/>
  <c r="DD39" i="15"/>
  <c r="DE39" i="15"/>
  <c r="DF39" i="15"/>
  <c r="DG39" i="15"/>
  <c r="DH39" i="15"/>
  <c r="DI39" i="15"/>
  <c r="DJ39" i="15"/>
  <c r="DK39" i="15"/>
  <c r="BN39" i="15"/>
  <c r="P39" i="15"/>
  <c r="Q38" i="15"/>
  <c r="R38" i="15"/>
  <c r="S38" i="15"/>
  <c r="T38" i="15"/>
  <c r="U38" i="15"/>
  <c r="V38" i="15"/>
  <c r="W38" i="15"/>
  <c r="X38" i="15"/>
  <c r="Y38" i="15"/>
  <c r="Z38" i="15"/>
  <c r="AA38" i="15"/>
  <c r="AB38" i="15"/>
  <c r="AC38" i="15"/>
  <c r="AD38" i="15"/>
  <c r="AE38" i="15"/>
  <c r="AF38" i="15"/>
  <c r="AG38" i="15"/>
  <c r="AH38" i="15"/>
  <c r="AI38" i="15"/>
  <c r="AJ38" i="15"/>
  <c r="AK38" i="15"/>
  <c r="AL38" i="15"/>
  <c r="AM38" i="15"/>
  <c r="AN38" i="15"/>
  <c r="AO38" i="15"/>
  <c r="AP38" i="15"/>
  <c r="AQ38" i="15"/>
  <c r="AR38" i="15"/>
  <c r="AS38" i="15"/>
  <c r="AT38" i="15"/>
  <c r="AU38" i="15"/>
  <c r="AV38" i="15"/>
  <c r="AW38" i="15"/>
  <c r="AX38" i="15"/>
  <c r="AY38" i="15"/>
  <c r="AZ38" i="15"/>
  <c r="BA38" i="15"/>
  <c r="BB38" i="15"/>
  <c r="BC38" i="15"/>
  <c r="BD38" i="15"/>
  <c r="BE38" i="15"/>
  <c r="BF38" i="15"/>
  <c r="BG38" i="15"/>
  <c r="BH38" i="15"/>
  <c r="BI38" i="15"/>
  <c r="BJ38" i="15"/>
  <c r="BK38" i="15"/>
  <c r="BL38" i="15"/>
  <c r="BM38" i="15"/>
  <c r="BO38" i="15"/>
  <c r="BP38" i="15"/>
  <c r="BQ38" i="15"/>
  <c r="BR38" i="15"/>
  <c r="BS38" i="15"/>
  <c r="BT38" i="15"/>
  <c r="BU38" i="15"/>
  <c r="BV38" i="15"/>
  <c r="BW38" i="15"/>
  <c r="BX38" i="15"/>
  <c r="BY38" i="15"/>
  <c r="BZ38" i="15"/>
  <c r="CA38" i="15"/>
  <c r="CB38" i="15"/>
  <c r="CC38" i="15"/>
  <c r="CD38" i="15"/>
  <c r="CE38" i="15"/>
  <c r="CF38" i="15"/>
  <c r="CG38" i="15"/>
  <c r="CH38" i="15"/>
  <c r="CI38" i="15"/>
  <c r="CJ38" i="15"/>
  <c r="CK38" i="15"/>
  <c r="CL38" i="15"/>
  <c r="CM38" i="15"/>
  <c r="CN38" i="15"/>
  <c r="CO38" i="15"/>
  <c r="CP38" i="15"/>
  <c r="CQ38" i="15"/>
  <c r="CR38" i="15"/>
  <c r="CS38" i="15"/>
  <c r="CT38" i="15"/>
  <c r="CU38" i="15"/>
  <c r="CV38" i="15"/>
  <c r="CW38" i="15"/>
  <c r="CX38" i="15"/>
  <c r="CY38" i="15"/>
  <c r="CZ38" i="15"/>
  <c r="DA38" i="15"/>
  <c r="DB38" i="15"/>
  <c r="DC38" i="15"/>
  <c r="DD38" i="15"/>
  <c r="DE38" i="15"/>
  <c r="DF38" i="15"/>
  <c r="DG38" i="15"/>
  <c r="DH38" i="15"/>
  <c r="DI38" i="15"/>
  <c r="DJ38" i="15"/>
  <c r="DK38" i="15"/>
  <c r="BN38" i="15"/>
  <c r="P38" i="15"/>
  <c r="Q37" i="15"/>
  <c r="R37" i="15"/>
  <c r="S37" i="15"/>
  <c r="T37" i="15"/>
  <c r="U37" i="15"/>
  <c r="V37" i="15"/>
  <c r="W37" i="15"/>
  <c r="X37" i="15"/>
  <c r="Y37" i="15"/>
  <c r="Z37" i="15"/>
  <c r="AA37" i="15"/>
  <c r="AB37" i="15"/>
  <c r="AC37" i="15"/>
  <c r="AD37" i="15"/>
  <c r="AE37" i="15"/>
  <c r="AF37" i="15"/>
  <c r="AG37" i="15"/>
  <c r="AH37" i="15"/>
  <c r="AI37" i="15"/>
  <c r="AJ37" i="15"/>
  <c r="AK37" i="15"/>
  <c r="AL37" i="15"/>
  <c r="AM37" i="15"/>
  <c r="AN37" i="15"/>
  <c r="AO37" i="15"/>
  <c r="AP37" i="15"/>
  <c r="AQ37" i="15"/>
  <c r="AR37" i="15"/>
  <c r="AS37" i="15"/>
  <c r="AT37" i="15"/>
  <c r="AU37" i="15"/>
  <c r="AV37" i="15"/>
  <c r="AW37" i="15"/>
  <c r="AX37" i="15"/>
  <c r="AY37" i="15"/>
  <c r="AZ37" i="15"/>
  <c r="BA37" i="15"/>
  <c r="BB37" i="15"/>
  <c r="BC37" i="15"/>
  <c r="BD37" i="15"/>
  <c r="BE37" i="15"/>
  <c r="BF37" i="15"/>
  <c r="BG37" i="15"/>
  <c r="BH37" i="15"/>
  <c r="BI37" i="15"/>
  <c r="BJ37" i="15"/>
  <c r="BK37" i="15"/>
  <c r="BL37" i="15"/>
  <c r="BM37" i="15"/>
  <c r="BO37" i="15"/>
  <c r="BP37" i="15"/>
  <c r="BQ37" i="15"/>
  <c r="BR37" i="15"/>
  <c r="BS37" i="15"/>
  <c r="BT37" i="15"/>
  <c r="BU37" i="15"/>
  <c r="BV37" i="15"/>
  <c r="BW37" i="15"/>
  <c r="BX37" i="15"/>
  <c r="BY37" i="15"/>
  <c r="BZ37" i="15"/>
  <c r="CA37" i="15"/>
  <c r="CB37" i="15"/>
  <c r="CC37" i="15"/>
  <c r="CD37" i="15"/>
  <c r="CE37" i="15"/>
  <c r="CF37" i="15"/>
  <c r="CG37" i="15"/>
  <c r="CH37" i="15"/>
  <c r="CI37" i="15"/>
  <c r="CJ37" i="15"/>
  <c r="CK37" i="15"/>
  <c r="CL37" i="15"/>
  <c r="CM37" i="15"/>
  <c r="CN37" i="15"/>
  <c r="CO37" i="15"/>
  <c r="CP37" i="15"/>
  <c r="CQ37" i="15"/>
  <c r="CR37" i="15"/>
  <c r="CS37" i="15"/>
  <c r="CT37" i="15"/>
  <c r="CU37" i="15"/>
  <c r="CV37" i="15"/>
  <c r="CW37" i="15"/>
  <c r="CX37" i="15"/>
  <c r="CY37" i="15"/>
  <c r="CZ37" i="15"/>
  <c r="DA37" i="15"/>
  <c r="DB37" i="15"/>
  <c r="DC37" i="15"/>
  <c r="DD37" i="15"/>
  <c r="DE37" i="15"/>
  <c r="DF37" i="15"/>
  <c r="DG37" i="15"/>
  <c r="DH37" i="15"/>
  <c r="DI37" i="15"/>
  <c r="DJ37" i="15"/>
  <c r="DK37" i="15"/>
  <c r="BN37" i="15"/>
  <c r="P37" i="15"/>
  <c r="Q36" i="15"/>
  <c r="R36" i="15"/>
  <c r="S36" i="15"/>
  <c r="T36" i="15"/>
  <c r="U36" i="15"/>
  <c r="V36" i="15"/>
  <c r="W36" i="15"/>
  <c r="X36" i="15"/>
  <c r="Y36" i="15"/>
  <c r="Z36" i="15"/>
  <c r="AA36" i="15"/>
  <c r="AB36" i="15"/>
  <c r="AC36" i="15"/>
  <c r="AD36" i="15"/>
  <c r="AE36" i="15"/>
  <c r="AF36" i="15"/>
  <c r="AG36" i="15"/>
  <c r="AH36" i="15"/>
  <c r="AI36" i="15"/>
  <c r="AJ36" i="15"/>
  <c r="AK36" i="15"/>
  <c r="AL36" i="15"/>
  <c r="AM36" i="15"/>
  <c r="AN36" i="15"/>
  <c r="AO36" i="15"/>
  <c r="AP36" i="15"/>
  <c r="AQ36" i="15"/>
  <c r="AR36" i="15"/>
  <c r="AS36" i="15"/>
  <c r="AT36" i="15"/>
  <c r="AU36" i="15"/>
  <c r="AV36" i="15"/>
  <c r="AW36" i="15"/>
  <c r="AX36" i="15"/>
  <c r="AY36" i="15"/>
  <c r="AZ36" i="15"/>
  <c r="BA36" i="15"/>
  <c r="BB36" i="15"/>
  <c r="BC36" i="15"/>
  <c r="BD36" i="15"/>
  <c r="BE36" i="15"/>
  <c r="BF36" i="15"/>
  <c r="BG36" i="15"/>
  <c r="BH36" i="15"/>
  <c r="BI36" i="15"/>
  <c r="BJ36" i="15"/>
  <c r="BK36" i="15"/>
  <c r="BL36" i="15"/>
  <c r="BM36" i="15"/>
  <c r="BO36" i="15"/>
  <c r="BP36" i="15"/>
  <c r="BQ36" i="15"/>
  <c r="BR36" i="15"/>
  <c r="BS36" i="15"/>
  <c r="BT36" i="15"/>
  <c r="BU36" i="15"/>
  <c r="BV36" i="15"/>
  <c r="BW36" i="15"/>
  <c r="BX36" i="15"/>
  <c r="BY36" i="15"/>
  <c r="BZ36" i="15"/>
  <c r="CA36" i="15"/>
  <c r="CB36" i="15"/>
  <c r="CC36" i="15"/>
  <c r="CD36" i="15"/>
  <c r="CE36" i="15"/>
  <c r="CF36" i="15"/>
  <c r="CG36" i="15"/>
  <c r="CH36" i="15"/>
  <c r="CI36" i="15"/>
  <c r="CJ36" i="15"/>
  <c r="CK36" i="15"/>
  <c r="CL36" i="15"/>
  <c r="CM36" i="15"/>
  <c r="CN36" i="15"/>
  <c r="CO36" i="15"/>
  <c r="CP36" i="15"/>
  <c r="CQ36" i="15"/>
  <c r="CR36" i="15"/>
  <c r="CS36" i="15"/>
  <c r="CT36" i="15"/>
  <c r="CU36" i="15"/>
  <c r="CV36" i="15"/>
  <c r="CW36" i="15"/>
  <c r="CX36" i="15"/>
  <c r="CY36" i="15"/>
  <c r="CZ36" i="15"/>
  <c r="DA36" i="15"/>
  <c r="DB36" i="15"/>
  <c r="DC36" i="15"/>
  <c r="DD36" i="15"/>
  <c r="DE36" i="15"/>
  <c r="DF36" i="15"/>
  <c r="DG36" i="15"/>
  <c r="DH36" i="15"/>
  <c r="DI36" i="15"/>
  <c r="DJ36" i="15"/>
  <c r="DK36" i="15"/>
  <c r="BN36" i="15"/>
  <c r="P36" i="15"/>
  <c r="Q35" i="15"/>
  <c r="R35" i="15"/>
  <c r="S35" i="15"/>
  <c r="T35" i="15"/>
  <c r="U35" i="15"/>
  <c r="V35" i="15"/>
  <c r="W35" i="15"/>
  <c r="X35" i="15"/>
  <c r="Y35" i="15"/>
  <c r="Z35" i="15"/>
  <c r="AA35" i="15"/>
  <c r="AB35" i="15"/>
  <c r="AC35" i="15"/>
  <c r="AD35" i="15"/>
  <c r="AE35" i="15"/>
  <c r="AF35" i="15"/>
  <c r="AG35" i="15"/>
  <c r="AH35" i="15"/>
  <c r="AI35" i="15"/>
  <c r="AJ35" i="15"/>
  <c r="AK35" i="15"/>
  <c r="AL35" i="15"/>
  <c r="AM35" i="15"/>
  <c r="AN35" i="15"/>
  <c r="AO35" i="15"/>
  <c r="AP35" i="15"/>
  <c r="AQ35" i="15"/>
  <c r="AR35" i="15"/>
  <c r="AS35" i="15"/>
  <c r="AT35" i="15"/>
  <c r="AU35" i="15"/>
  <c r="AV35" i="15"/>
  <c r="AW35" i="15"/>
  <c r="AX35" i="15"/>
  <c r="AY35" i="15"/>
  <c r="AZ35" i="15"/>
  <c r="BA35" i="15"/>
  <c r="BB35" i="15"/>
  <c r="BC35" i="15"/>
  <c r="BD35" i="15"/>
  <c r="BE35" i="15"/>
  <c r="BF35" i="15"/>
  <c r="BG35" i="15"/>
  <c r="BH35" i="15"/>
  <c r="BI35" i="15"/>
  <c r="BJ35" i="15"/>
  <c r="BK35" i="15"/>
  <c r="BL35" i="15"/>
  <c r="BM35" i="15"/>
  <c r="BO35" i="15"/>
  <c r="BP35" i="15"/>
  <c r="BQ35" i="15"/>
  <c r="BR35" i="15"/>
  <c r="BS35" i="15"/>
  <c r="BT35" i="15"/>
  <c r="BU35" i="15"/>
  <c r="BV35" i="15"/>
  <c r="BW35" i="15"/>
  <c r="BX35" i="15"/>
  <c r="BY35" i="15"/>
  <c r="BZ35" i="15"/>
  <c r="CA35" i="15"/>
  <c r="CB35" i="15"/>
  <c r="CC35" i="15"/>
  <c r="CD35" i="15"/>
  <c r="CE35" i="15"/>
  <c r="CF35" i="15"/>
  <c r="CG35" i="15"/>
  <c r="CH35" i="15"/>
  <c r="CI35" i="15"/>
  <c r="CJ35" i="15"/>
  <c r="CK35" i="15"/>
  <c r="CL35" i="15"/>
  <c r="CM35" i="15"/>
  <c r="CN35" i="15"/>
  <c r="CO35" i="15"/>
  <c r="CP35" i="15"/>
  <c r="CQ35" i="15"/>
  <c r="CR35" i="15"/>
  <c r="CS35" i="15"/>
  <c r="CT35" i="15"/>
  <c r="CU35" i="15"/>
  <c r="CV35" i="15"/>
  <c r="CW35" i="15"/>
  <c r="CX35" i="15"/>
  <c r="CY35" i="15"/>
  <c r="CZ35" i="15"/>
  <c r="DA35" i="15"/>
  <c r="DB35" i="15"/>
  <c r="DC35" i="15"/>
  <c r="DD35" i="15"/>
  <c r="DE35" i="15"/>
  <c r="DF35" i="15"/>
  <c r="DG35" i="15"/>
  <c r="DH35" i="15"/>
  <c r="DI35" i="15"/>
  <c r="DJ35" i="15"/>
  <c r="DK35" i="15"/>
  <c r="BN35" i="15"/>
  <c r="P35" i="15"/>
  <c r="Q34" i="15"/>
  <c r="R34" i="15"/>
  <c r="S34" i="15"/>
  <c r="T34" i="15"/>
  <c r="U34" i="15"/>
  <c r="V34" i="15"/>
  <c r="W34" i="15"/>
  <c r="X34" i="15"/>
  <c r="Y34" i="15"/>
  <c r="Z34" i="15"/>
  <c r="AA34" i="15"/>
  <c r="AB34" i="15"/>
  <c r="AC34" i="15"/>
  <c r="AD34" i="15"/>
  <c r="AE34" i="15"/>
  <c r="AF34" i="15"/>
  <c r="AG34" i="15"/>
  <c r="AH34" i="15"/>
  <c r="AI34" i="15"/>
  <c r="AJ34" i="15"/>
  <c r="AK34" i="15"/>
  <c r="AL34" i="15"/>
  <c r="AM34" i="15"/>
  <c r="AN34" i="15"/>
  <c r="AO34" i="15"/>
  <c r="AP34" i="15"/>
  <c r="AQ34" i="15"/>
  <c r="AR34" i="15"/>
  <c r="AS34" i="15"/>
  <c r="AT34" i="15"/>
  <c r="AU34" i="15"/>
  <c r="AV34" i="15"/>
  <c r="AW34" i="15"/>
  <c r="AX34" i="15"/>
  <c r="AY34" i="15"/>
  <c r="AZ34" i="15"/>
  <c r="BA34" i="15"/>
  <c r="BB34" i="15"/>
  <c r="BC34" i="15"/>
  <c r="BD34" i="15"/>
  <c r="BE34" i="15"/>
  <c r="BF34" i="15"/>
  <c r="BG34" i="15"/>
  <c r="BH34" i="15"/>
  <c r="BI34" i="15"/>
  <c r="BJ34" i="15"/>
  <c r="BK34" i="15"/>
  <c r="BL34" i="15"/>
  <c r="BM34" i="15"/>
  <c r="BO34" i="15"/>
  <c r="BP34" i="15"/>
  <c r="BQ34" i="15"/>
  <c r="BR34" i="15"/>
  <c r="BS34" i="15"/>
  <c r="BT34" i="15"/>
  <c r="BU34" i="15"/>
  <c r="BV34" i="15"/>
  <c r="BW34" i="15"/>
  <c r="BX34" i="15"/>
  <c r="BY34" i="15"/>
  <c r="BZ34" i="15"/>
  <c r="CA34" i="15"/>
  <c r="CB34" i="15"/>
  <c r="CC34" i="15"/>
  <c r="CD34" i="15"/>
  <c r="CE34" i="15"/>
  <c r="CF34" i="15"/>
  <c r="CG34" i="15"/>
  <c r="CH34" i="15"/>
  <c r="CI34" i="15"/>
  <c r="CJ34" i="15"/>
  <c r="CK34" i="15"/>
  <c r="CL34" i="15"/>
  <c r="CM34" i="15"/>
  <c r="CN34" i="15"/>
  <c r="CO34" i="15"/>
  <c r="CP34" i="15"/>
  <c r="CQ34" i="15"/>
  <c r="CR34" i="15"/>
  <c r="CS34" i="15"/>
  <c r="CT34" i="15"/>
  <c r="CU34" i="15"/>
  <c r="CV34" i="15"/>
  <c r="CW34" i="15"/>
  <c r="CX34" i="15"/>
  <c r="CY34" i="15"/>
  <c r="CZ34" i="15"/>
  <c r="DA34" i="15"/>
  <c r="DB34" i="15"/>
  <c r="DC34" i="15"/>
  <c r="DD34" i="15"/>
  <c r="DE34" i="15"/>
  <c r="DF34" i="15"/>
  <c r="DG34" i="15"/>
  <c r="DH34" i="15"/>
  <c r="DI34" i="15"/>
  <c r="DJ34" i="15"/>
  <c r="DK34" i="15"/>
  <c r="BN34" i="15"/>
  <c r="P34" i="15"/>
  <c r="Q33" i="15"/>
  <c r="R33" i="15"/>
  <c r="S33" i="15"/>
  <c r="T33" i="15"/>
  <c r="U33" i="15"/>
  <c r="V33" i="15"/>
  <c r="W33" i="15"/>
  <c r="X33" i="15"/>
  <c r="Y33" i="15"/>
  <c r="Z33" i="15"/>
  <c r="AA33" i="15"/>
  <c r="AB33" i="15"/>
  <c r="AC33" i="15"/>
  <c r="AD33" i="15"/>
  <c r="AE33" i="15"/>
  <c r="AF33" i="15"/>
  <c r="AG33" i="15"/>
  <c r="AH33" i="15"/>
  <c r="AI33" i="15"/>
  <c r="AJ33" i="15"/>
  <c r="AK33" i="15"/>
  <c r="AL33" i="15"/>
  <c r="AM33" i="15"/>
  <c r="AN33" i="15"/>
  <c r="AO33" i="15"/>
  <c r="AP33" i="15"/>
  <c r="AQ33" i="15"/>
  <c r="AR33" i="15"/>
  <c r="AS33" i="15"/>
  <c r="AT33" i="15"/>
  <c r="AU33" i="15"/>
  <c r="AV33" i="15"/>
  <c r="AW33" i="15"/>
  <c r="AX33" i="15"/>
  <c r="AY33" i="15"/>
  <c r="AZ33" i="15"/>
  <c r="BA33" i="15"/>
  <c r="BB33" i="15"/>
  <c r="BC33" i="15"/>
  <c r="BD33" i="15"/>
  <c r="BE33" i="15"/>
  <c r="BF33" i="15"/>
  <c r="BG33" i="15"/>
  <c r="BH33" i="15"/>
  <c r="BI33" i="15"/>
  <c r="BJ33" i="15"/>
  <c r="BK33" i="15"/>
  <c r="BL33" i="15"/>
  <c r="BM33" i="15"/>
  <c r="BO33" i="15"/>
  <c r="BP33" i="15"/>
  <c r="BQ33" i="15"/>
  <c r="BR33" i="15"/>
  <c r="BS33" i="15"/>
  <c r="BT33" i="15"/>
  <c r="BU33" i="15"/>
  <c r="BV33" i="15"/>
  <c r="BW33" i="15"/>
  <c r="BX33" i="15"/>
  <c r="BY33" i="15"/>
  <c r="BZ33" i="15"/>
  <c r="CA33" i="15"/>
  <c r="CB33" i="15"/>
  <c r="CC33" i="15"/>
  <c r="CD33" i="15"/>
  <c r="CE33" i="15"/>
  <c r="CF33" i="15"/>
  <c r="CG33" i="15"/>
  <c r="CH33" i="15"/>
  <c r="CI33" i="15"/>
  <c r="CJ33" i="15"/>
  <c r="CK33" i="15"/>
  <c r="CL33" i="15"/>
  <c r="CM33" i="15"/>
  <c r="CN33" i="15"/>
  <c r="CO33" i="15"/>
  <c r="CP33" i="15"/>
  <c r="CQ33" i="15"/>
  <c r="CR33" i="15"/>
  <c r="CS33" i="15"/>
  <c r="CT33" i="15"/>
  <c r="CU33" i="15"/>
  <c r="CV33" i="15"/>
  <c r="CW33" i="15"/>
  <c r="CX33" i="15"/>
  <c r="CY33" i="15"/>
  <c r="CZ33" i="15"/>
  <c r="DA33" i="15"/>
  <c r="DB33" i="15"/>
  <c r="DC33" i="15"/>
  <c r="DD33" i="15"/>
  <c r="DE33" i="15"/>
  <c r="DF33" i="15"/>
  <c r="DG33" i="15"/>
  <c r="DH33" i="15"/>
  <c r="DI33" i="15"/>
  <c r="DJ33" i="15"/>
  <c r="DK33" i="15"/>
  <c r="BN33" i="15"/>
  <c r="P33" i="15"/>
  <c r="Q32" i="15"/>
  <c r="R32" i="15"/>
  <c r="S32" i="15"/>
  <c r="T32" i="15"/>
  <c r="U32" i="15"/>
  <c r="V32" i="15"/>
  <c r="W32" i="15"/>
  <c r="X32" i="15"/>
  <c r="Y32" i="15"/>
  <c r="Z32" i="15"/>
  <c r="AA32" i="15"/>
  <c r="AB32" i="15"/>
  <c r="AC32" i="15"/>
  <c r="AD32" i="15"/>
  <c r="AE32" i="15"/>
  <c r="AF32" i="15"/>
  <c r="AG32" i="15"/>
  <c r="AH32" i="15"/>
  <c r="AI32" i="15"/>
  <c r="AJ32" i="15"/>
  <c r="AK32" i="15"/>
  <c r="AL32" i="15"/>
  <c r="AM32" i="15"/>
  <c r="AN32" i="15"/>
  <c r="AO32" i="15"/>
  <c r="AP32" i="15"/>
  <c r="AQ32" i="15"/>
  <c r="AR32" i="15"/>
  <c r="AS32" i="15"/>
  <c r="AT32" i="15"/>
  <c r="AU32" i="15"/>
  <c r="AV32" i="15"/>
  <c r="AW32" i="15"/>
  <c r="AX32" i="15"/>
  <c r="AY32" i="15"/>
  <c r="AZ32" i="15"/>
  <c r="BA32" i="15"/>
  <c r="BB32" i="15"/>
  <c r="BC32" i="15"/>
  <c r="BD32" i="15"/>
  <c r="BE32" i="15"/>
  <c r="BF32" i="15"/>
  <c r="BG32" i="15"/>
  <c r="BH32" i="15"/>
  <c r="BI32" i="15"/>
  <c r="BJ32" i="15"/>
  <c r="BK32" i="15"/>
  <c r="BL32" i="15"/>
  <c r="BM32" i="15"/>
  <c r="BO32" i="15"/>
  <c r="BP32" i="15"/>
  <c r="BQ32" i="15"/>
  <c r="BR32" i="15"/>
  <c r="BS32" i="15"/>
  <c r="BT32" i="15"/>
  <c r="BU32" i="15"/>
  <c r="BV32" i="15"/>
  <c r="BW32" i="15"/>
  <c r="BX32" i="15"/>
  <c r="BY32" i="15"/>
  <c r="BZ32" i="15"/>
  <c r="CA32" i="15"/>
  <c r="CB32" i="15"/>
  <c r="CC32" i="15"/>
  <c r="CD32" i="15"/>
  <c r="CE32" i="15"/>
  <c r="CF32" i="15"/>
  <c r="CG32" i="15"/>
  <c r="CH32" i="15"/>
  <c r="CI32" i="15"/>
  <c r="CJ32" i="15"/>
  <c r="CK32" i="15"/>
  <c r="CL32" i="15"/>
  <c r="CM32" i="15"/>
  <c r="CN32" i="15"/>
  <c r="CO32" i="15"/>
  <c r="CP32" i="15"/>
  <c r="CQ32" i="15"/>
  <c r="CR32" i="15"/>
  <c r="CS32" i="15"/>
  <c r="CT32" i="15"/>
  <c r="CU32" i="15"/>
  <c r="CV32" i="15"/>
  <c r="CW32" i="15"/>
  <c r="CX32" i="15"/>
  <c r="CY32" i="15"/>
  <c r="CZ32" i="15"/>
  <c r="DA32" i="15"/>
  <c r="DB32" i="15"/>
  <c r="DC32" i="15"/>
  <c r="DD32" i="15"/>
  <c r="DE32" i="15"/>
  <c r="DF32" i="15"/>
  <c r="DG32" i="15"/>
  <c r="DH32" i="15"/>
  <c r="DI32" i="15"/>
  <c r="DJ32" i="15"/>
  <c r="DK32" i="15"/>
  <c r="BN32" i="15"/>
  <c r="P32" i="15"/>
  <c r="Q31" i="15"/>
  <c r="R31" i="15"/>
  <c r="S31" i="15"/>
  <c r="T31" i="15"/>
  <c r="U31" i="15"/>
  <c r="V31" i="15"/>
  <c r="W31" i="15"/>
  <c r="X31" i="15"/>
  <c r="Y31" i="15"/>
  <c r="Z31" i="15"/>
  <c r="AA31" i="15"/>
  <c r="AB31" i="15"/>
  <c r="AC31" i="15"/>
  <c r="AD31" i="15"/>
  <c r="AE31" i="15"/>
  <c r="AF31" i="15"/>
  <c r="AG31" i="15"/>
  <c r="AH31" i="15"/>
  <c r="AI31" i="15"/>
  <c r="AJ31" i="15"/>
  <c r="AK31" i="15"/>
  <c r="AL31" i="15"/>
  <c r="AM31" i="15"/>
  <c r="AN31" i="15"/>
  <c r="AO31" i="15"/>
  <c r="AP31" i="15"/>
  <c r="AQ31" i="15"/>
  <c r="AR31" i="15"/>
  <c r="AS31" i="15"/>
  <c r="AT31" i="15"/>
  <c r="AU31" i="15"/>
  <c r="AV31" i="15"/>
  <c r="AW31" i="15"/>
  <c r="AX31" i="15"/>
  <c r="AY31" i="15"/>
  <c r="AZ31" i="15"/>
  <c r="BA31" i="15"/>
  <c r="BB31" i="15"/>
  <c r="BC31" i="15"/>
  <c r="BD31" i="15"/>
  <c r="BE31" i="15"/>
  <c r="BF31" i="15"/>
  <c r="BG31" i="15"/>
  <c r="BH31" i="15"/>
  <c r="BI31" i="15"/>
  <c r="BJ31" i="15"/>
  <c r="BK31" i="15"/>
  <c r="BL31" i="15"/>
  <c r="BM31" i="15"/>
  <c r="BO31" i="15"/>
  <c r="BP31" i="15"/>
  <c r="BQ31" i="15"/>
  <c r="BR31" i="15"/>
  <c r="BS31" i="15"/>
  <c r="BT31" i="15"/>
  <c r="BU31" i="15"/>
  <c r="BV31" i="15"/>
  <c r="BW31" i="15"/>
  <c r="BX31" i="15"/>
  <c r="BY31" i="15"/>
  <c r="BZ31" i="15"/>
  <c r="CA31" i="15"/>
  <c r="CB31" i="15"/>
  <c r="CC31" i="15"/>
  <c r="CD31" i="15"/>
  <c r="CE31" i="15"/>
  <c r="CF31" i="15"/>
  <c r="CG31" i="15"/>
  <c r="CH31" i="15"/>
  <c r="CI31" i="15"/>
  <c r="CJ31" i="15"/>
  <c r="CK31" i="15"/>
  <c r="CL31" i="15"/>
  <c r="CM31" i="15"/>
  <c r="CN31" i="15"/>
  <c r="CO31" i="15"/>
  <c r="CP31" i="15"/>
  <c r="CQ31" i="15"/>
  <c r="CR31" i="15"/>
  <c r="CS31" i="15"/>
  <c r="CT31" i="15"/>
  <c r="CU31" i="15"/>
  <c r="CV31" i="15"/>
  <c r="CW31" i="15"/>
  <c r="CX31" i="15"/>
  <c r="CY31" i="15"/>
  <c r="CZ31" i="15"/>
  <c r="DA31" i="15"/>
  <c r="DB31" i="15"/>
  <c r="DC31" i="15"/>
  <c r="DD31" i="15"/>
  <c r="DE31" i="15"/>
  <c r="DF31" i="15"/>
  <c r="DG31" i="15"/>
  <c r="DH31" i="15"/>
  <c r="DI31" i="15"/>
  <c r="DJ31" i="15"/>
  <c r="DK31" i="15"/>
  <c r="BN31" i="15"/>
  <c r="P31" i="15"/>
  <c r="Q30" i="15"/>
  <c r="R30" i="15"/>
  <c r="S30" i="15"/>
  <c r="T30" i="15"/>
  <c r="U30" i="15"/>
  <c r="V30" i="15"/>
  <c r="W30" i="15"/>
  <c r="X30" i="15"/>
  <c r="Y30" i="15"/>
  <c r="Z30" i="15"/>
  <c r="AA30" i="15"/>
  <c r="AB30" i="15"/>
  <c r="AC30" i="15"/>
  <c r="AD30" i="15"/>
  <c r="AE30" i="15"/>
  <c r="AF30" i="15"/>
  <c r="AG30" i="15"/>
  <c r="AH30" i="15"/>
  <c r="AI30" i="15"/>
  <c r="AJ30" i="15"/>
  <c r="AK30" i="15"/>
  <c r="AL30" i="15"/>
  <c r="AM30" i="15"/>
  <c r="AN30" i="15"/>
  <c r="AO30" i="15"/>
  <c r="AP30" i="15"/>
  <c r="AQ30" i="15"/>
  <c r="AR30" i="15"/>
  <c r="AS30" i="15"/>
  <c r="AT30" i="15"/>
  <c r="AU30" i="15"/>
  <c r="AV30" i="15"/>
  <c r="AW30" i="15"/>
  <c r="AX30" i="15"/>
  <c r="AY30" i="15"/>
  <c r="AZ30" i="15"/>
  <c r="BA30" i="15"/>
  <c r="BB30" i="15"/>
  <c r="BC30" i="15"/>
  <c r="BD30" i="15"/>
  <c r="BE30" i="15"/>
  <c r="BF30" i="15"/>
  <c r="BG30" i="15"/>
  <c r="BH30" i="15"/>
  <c r="BI30" i="15"/>
  <c r="BJ30" i="15"/>
  <c r="BK30" i="15"/>
  <c r="BL30" i="15"/>
  <c r="BM30" i="15"/>
  <c r="BO30" i="15"/>
  <c r="BP30" i="15"/>
  <c r="BQ30" i="15"/>
  <c r="BR30" i="15"/>
  <c r="BS30" i="15"/>
  <c r="BT30" i="15"/>
  <c r="BU30" i="15"/>
  <c r="BV30" i="15"/>
  <c r="BW30" i="15"/>
  <c r="BX30" i="15"/>
  <c r="BY30" i="15"/>
  <c r="BZ30" i="15"/>
  <c r="CA30" i="15"/>
  <c r="CB30" i="15"/>
  <c r="CC30" i="15"/>
  <c r="CD30" i="15"/>
  <c r="CE30" i="15"/>
  <c r="CF30" i="15"/>
  <c r="CG30" i="15"/>
  <c r="CH30" i="15"/>
  <c r="CI30" i="15"/>
  <c r="CJ30" i="15"/>
  <c r="CK30" i="15"/>
  <c r="CL30" i="15"/>
  <c r="CM30" i="15"/>
  <c r="CN30" i="15"/>
  <c r="CO30" i="15"/>
  <c r="CP30" i="15"/>
  <c r="CQ30" i="15"/>
  <c r="CR30" i="15"/>
  <c r="CS30" i="15"/>
  <c r="CT30" i="15"/>
  <c r="CU30" i="15"/>
  <c r="CV30" i="15"/>
  <c r="CW30" i="15"/>
  <c r="CX30" i="15"/>
  <c r="CY30" i="15"/>
  <c r="CZ30" i="15"/>
  <c r="DA30" i="15"/>
  <c r="DB30" i="15"/>
  <c r="DC30" i="15"/>
  <c r="DD30" i="15"/>
  <c r="DE30" i="15"/>
  <c r="DF30" i="15"/>
  <c r="DG30" i="15"/>
  <c r="DH30" i="15"/>
  <c r="DI30" i="15"/>
  <c r="DJ30" i="15"/>
  <c r="DK30" i="15"/>
  <c r="BN30" i="15"/>
  <c r="P30" i="15"/>
  <c r="Q29" i="15"/>
  <c r="R29" i="15"/>
  <c r="S29" i="15"/>
  <c r="T29" i="15"/>
  <c r="U29" i="15"/>
  <c r="V29" i="15"/>
  <c r="W29" i="15"/>
  <c r="X29" i="15"/>
  <c r="Y29" i="15"/>
  <c r="Z29" i="15"/>
  <c r="AA29" i="15"/>
  <c r="AB29" i="15"/>
  <c r="AC29" i="15"/>
  <c r="AD29" i="15"/>
  <c r="AE29" i="15"/>
  <c r="AF29" i="15"/>
  <c r="AG29" i="15"/>
  <c r="AH29" i="15"/>
  <c r="AI29" i="15"/>
  <c r="AJ29" i="15"/>
  <c r="AK29" i="15"/>
  <c r="AL29" i="15"/>
  <c r="AM29" i="15"/>
  <c r="AN29" i="15"/>
  <c r="AO29" i="15"/>
  <c r="AP29" i="15"/>
  <c r="AQ29" i="15"/>
  <c r="AR29" i="15"/>
  <c r="AS29" i="15"/>
  <c r="AT29" i="15"/>
  <c r="AU29" i="15"/>
  <c r="AV29" i="15"/>
  <c r="AW29" i="15"/>
  <c r="AX29" i="15"/>
  <c r="AY29" i="15"/>
  <c r="AZ29" i="15"/>
  <c r="BA29" i="15"/>
  <c r="BB29" i="15"/>
  <c r="BC29" i="15"/>
  <c r="BD29" i="15"/>
  <c r="BE29" i="15"/>
  <c r="BF29" i="15"/>
  <c r="BG29" i="15"/>
  <c r="BH29" i="15"/>
  <c r="BI29" i="15"/>
  <c r="BJ29" i="15"/>
  <c r="BK29" i="15"/>
  <c r="BL29" i="15"/>
  <c r="BM29" i="15"/>
  <c r="BO29" i="15"/>
  <c r="BP29" i="15"/>
  <c r="BQ29" i="15"/>
  <c r="BR29" i="15"/>
  <c r="BS29" i="15"/>
  <c r="BT29" i="15"/>
  <c r="BU29" i="15"/>
  <c r="BV29" i="15"/>
  <c r="BW29" i="15"/>
  <c r="BX29" i="15"/>
  <c r="BY29" i="15"/>
  <c r="BZ29" i="15"/>
  <c r="CA29" i="15"/>
  <c r="CB29" i="15"/>
  <c r="CC29" i="15"/>
  <c r="CD29" i="15"/>
  <c r="CE29" i="15"/>
  <c r="CF29" i="15"/>
  <c r="CG29" i="15"/>
  <c r="CH29" i="15"/>
  <c r="CI29" i="15"/>
  <c r="CJ29" i="15"/>
  <c r="CK29" i="15"/>
  <c r="CL29" i="15"/>
  <c r="CM29" i="15"/>
  <c r="CN29" i="15"/>
  <c r="CO29" i="15"/>
  <c r="CP29" i="15"/>
  <c r="CQ29" i="15"/>
  <c r="CR29" i="15"/>
  <c r="CS29" i="15"/>
  <c r="CT29" i="15"/>
  <c r="CU29" i="15"/>
  <c r="CV29" i="15"/>
  <c r="CW29" i="15"/>
  <c r="CX29" i="15"/>
  <c r="CY29" i="15"/>
  <c r="CZ29" i="15"/>
  <c r="DA29" i="15"/>
  <c r="DB29" i="15"/>
  <c r="DC29" i="15"/>
  <c r="DD29" i="15"/>
  <c r="DE29" i="15"/>
  <c r="DF29" i="15"/>
  <c r="DG29" i="15"/>
  <c r="DH29" i="15"/>
  <c r="DI29" i="15"/>
  <c r="DJ29" i="15"/>
  <c r="DK29" i="15"/>
  <c r="BN29" i="15"/>
  <c r="P29" i="15"/>
  <c r="Q28" i="15"/>
  <c r="R28" i="15"/>
  <c r="S28" i="15"/>
  <c r="T28" i="15"/>
  <c r="U28" i="15"/>
  <c r="V28" i="15"/>
  <c r="W28" i="15"/>
  <c r="X28" i="15"/>
  <c r="Y28" i="15"/>
  <c r="Z28" i="15"/>
  <c r="AA28" i="15"/>
  <c r="AB28" i="15"/>
  <c r="AC28" i="15"/>
  <c r="AD28" i="15"/>
  <c r="AE28" i="15"/>
  <c r="AF28" i="15"/>
  <c r="AG28" i="15"/>
  <c r="AH28" i="15"/>
  <c r="AI28" i="15"/>
  <c r="AJ28" i="15"/>
  <c r="AK28" i="15"/>
  <c r="AL28" i="15"/>
  <c r="AM28" i="15"/>
  <c r="AN28" i="15"/>
  <c r="AO28" i="15"/>
  <c r="AP28" i="15"/>
  <c r="AQ28" i="15"/>
  <c r="AR28" i="15"/>
  <c r="AS28" i="15"/>
  <c r="AT28" i="15"/>
  <c r="AU28" i="15"/>
  <c r="AV28" i="15"/>
  <c r="AW28" i="15"/>
  <c r="AX28" i="15"/>
  <c r="AY28" i="15"/>
  <c r="AZ28" i="15"/>
  <c r="BA28" i="15"/>
  <c r="BB28" i="15"/>
  <c r="BC28" i="15"/>
  <c r="BD28" i="15"/>
  <c r="BE28" i="15"/>
  <c r="BF28" i="15"/>
  <c r="BG28" i="15"/>
  <c r="BH28" i="15"/>
  <c r="BI28" i="15"/>
  <c r="BJ28" i="15"/>
  <c r="BK28" i="15"/>
  <c r="BL28" i="15"/>
  <c r="BM28" i="15"/>
  <c r="BO28" i="15"/>
  <c r="BP28" i="15"/>
  <c r="BQ28" i="15"/>
  <c r="BR28" i="15"/>
  <c r="BS28" i="15"/>
  <c r="BT28" i="15"/>
  <c r="BU28" i="15"/>
  <c r="BV28" i="15"/>
  <c r="BW28" i="15"/>
  <c r="BX28" i="15"/>
  <c r="BY28" i="15"/>
  <c r="BZ28" i="15"/>
  <c r="CA28" i="15"/>
  <c r="CB28" i="15"/>
  <c r="CC28" i="15"/>
  <c r="CD28" i="15"/>
  <c r="CE28" i="15"/>
  <c r="CF28" i="15"/>
  <c r="CG28" i="15"/>
  <c r="CH28" i="15"/>
  <c r="CI28" i="15"/>
  <c r="CJ28" i="15"/>
  <c r="CK28" i="15"/>
  <c r="CL28" i="15"/>
  <c r="CM28" i="15"/>
  <c r="CN28" i="15"/>
  <c r="CO28" i="15"/>
  <c r="CP28" i="15"/>
  <c r="CQ28" i="15"/>
  <c r="CR28" i="15"/>
  <c r="CS28" i="15"/>
  <c r="CT28" i="15"/>
  <c r="CU28" i="15"/>
  <c r="CV28" i="15"/>
  <c r="CW28" i="15"/>
  <c r="CX28" i="15"/>
  <c r="CY28" i="15"/>
  <c r="CZ28" i="15"/>
  <c r="DA28" i="15"/>
  <c r="DB28" i="15"/>
  <c r="DC28" i="15"/>
  <c r="DD28" i="15"/>
  <c r="DE28" i="15"/>
  <c r="DF28" i="15"/>
  <c r="DG28" i="15"/>
  <c r="DH28" i="15"/>
  <c r="DI28" i="15"/>
  <c r="DJ28" i="15"/>
  <c r="DK28" i="15"/>
  <c r="BN28" i="15"/>
  <c r="P28" i="15"/>
  <c r="Q27" i="15"/>
  <c r="R27" i="15"/>
  <c r="S27" i="15"/>
  <c r="T27" i="15"/>
  <c r="U27" i="15"/>
  <c r="V27" i="15"/>
  <c r="W27" i="15"/>
  <c r="X27" i="15"/>
  <c r="Y27" i="15"/>
  <c r="Z27" i="15"/>
  <c r="AA27" i="15"/>
  <c r="AB27" i="15"/>
  <c r="AC27" i="15"/>
  <c r="AD27" i="15"/>
  <c r="AE27" i="15"/>
  <c r="AF27" i="15"/>
  <c r="AG27" i="15"/>
  <c r="AH27" i="15"/>
  <c r="AI27" i="15"/>
  <c r="AJ27" i="15"/>
  <c r="AK27" i="15"/>
  <c r="AL27" i="15"/>
  <c r="AM27" i="15"/>
  <c r="AN27" i="15"/>
  <c r="AO27" i="15"/>
  <c r="AP27" i="15"/>
  <c r="AQ27" i="15"/>
  <c r="AR27" i="15"/>
  <c r="AS27" i="15"/>
  <c r="AT27" i="15"/>
  <c r="AU27" i="15"/>
  <c r="AV27" i="15"/>
  <c r="AW27" i="15"/>
  <c r="AX27" i="15"/>
  <c r="AY27" i="15"/>
  <c r="AZ27" i="15"/>
  <c r="BA27" i="15"/>
  <c r="BB27" i="15"/>
  <c r="BC27" i="15"/>
  <c r="BD27" i="15"/>
  <c r="BE27" i="15"/>
  <c r="BF27" i="15"/>
  <c r="BG27" i="15"/>
  <c r="BH27" i="15"/>
  <c r="BI27" i="15"/>
  <c r="BJ27" i="15"/>
  <c r="BK27" i="15"/>
  <c r="BL27" i="15"/>
  <c r="BM27" i="15"/>
  <c r="BO27" i="15"/>
  <c r="BP27" i="15"/>
  <c r="BQ27" i="15"/>
  <c r="BR27" i="15"/>
  <c r="BS27" i="15"/>
  <c r="BT27" i="15"/>
  <c r="BU27" i="15"/>
  <c r="BV27" i="15"/>
  <c r="BW27" i="15"/>
  <c r="BX27" i="15"/>
  <c r="BY27" i="15"/>
  <c r="BZ27" i="15"/>
  <c r="CA27" i="15"/>
  <c r="CB27" i="15"/>
  <c r="CC27" i="15"/>
  <c r="CD27" i="15"/>
  <c r="CE27" i="15"/>
  <c r="CF27" i="15"/>
  <c r="CG27" i="15"/>
  <c r="CH27" i="15"/>
  <c r="CI27" i="15"/>
  <c r="CJ27" i="15"/>
  <c r="CK27" i="15"/>
  <c r="CL27" i="15"/>
  <c r="CM27" i="15"/>
  <c r="CN27" i="15"/>
  <c r="CO27" i="15"/>
  <c r="CP27" i="15"/>
  <c r="CQ27" i="15"/>
  <c r="CR27" i="15"/>
  <c r="CS27" i="15"/>
  <c r="CT27" i="15"/>
  <c r="CU27" i="15"/>
  <c r="CV27" i="15"/>
  <c r="CW27" i="15"/>
  <c r="CX27" i="15"/>
  <c r="CY27" i="15"/>
  <c r="CZ27" i="15"/>
  <c r="DA27" i="15"/>
  <c r="DB27" i="15"/>
  <c r="DC27" i="15"/>
  <c r="DD27" i="15"/>
  <c r="DE27" i="15"/>
  <c r="DF27" i="15"/>
  <c r="DG27" i="15"/>
  <c r="DH27" i="15"/>
  <c r="DI27" i="15"/>
  <c r="DJ27" i="15"/>
  <c r="DK27" i="15"/>
  <c r="BN27" i="15"/>
  <c r="P27" i="15"/>
  <c r="Q26" i="15"/>
  <c r="R26" i="15"/>
  <c r="S26" i="15"/>
  <c r="T26" i="15"/>
  <c r="U26" i="15"/>
  <c r="V26" i="15"/>
  <c r="W26" i="15"/>
  <c r="X26" i="15"/>
  <c r="Y26" i="15"/>
  <c r="Z26" i="15"/>
  <c r="AA26" i="15"/>
  <c r="AB26" i="15"/>
  <c r="AC26" i="15"/>
  <c r="AD26" i="15"/>
  <c r="AE26" i="15"/>
  <c r="AF26" i="15"/>
  <c r="AG26" i="15"/>
  <c r="AH26" i="15"/>
  <c r="AI26" i="15"/>
  <c r="AJ26" i="15"/>
  <c r="AK26" i="15"/>
  <c r="AL26" i="15"/>
  <c r="AM26" i="15"/>
  <c r="AN26" i="15"/>
  <c r="AO26" i="15"/>
  <c r="AP26" i="15"/>
  <c r="AQ26" i="15"/>
  <c r="AR26" i="15"/>
  <c r="AS26" i="15"/>
  <c r="AT26" i="15"/>
  <c r="AU26" i="15"/>
  <c r="AV26" i="15"/>
  <c r="AW26" i="15"/>
  <c r="AX26" i="15"/>
  <c r="AY26" i="15"/>
  <c r="AZ26" i="15"/>
  <c r="BA26" i="15"/>
  <c r="BB26" i="15"/>
  <c r="BC26" i="15"/>
  <c r="BD26" i="15"/>
  <c r="BE26" i="15"/>
  <c r="BF26" i="15"/>
  <c r="BG26" i="15"/>
  <c r="BH26" i="15"/>
  <c r="BI26" i="15"/>
  <c r="BJ26" i="15"/>
  <c r="BK26" i="15"/>
  <c r="BL26" i="15"/>
  <c r="BM26" i="15"/>
  <c r="BO26" i="15"/>
  <c r="BP26" i="15"/>
  <c r="BQ26" i="15"/>
  <c r="BR26" i="15"/>
  <c r="BS26" i="15"/>
  <c r="BT26" i="15"/>
  <c r="BU26" i="15"/>
  <c r="BV26" i="15"/>
  <c r="BW26" i="15"/>
  <c r="BX26" i="15"/>
  <c r="BY26" i="15"/>
  <c r="BZ26" i="15"/>
  <c r="CA26" i="15"/>
  <c r="CB26" i="15"/>
  <c r="CC26" i="15"/>
  <c r="CD26" i="15"/>
  <c r="CE26" i="15"/>
  <c r="CF26" i="15"/>
  <c r="CG26" i="15"/>
  <c r="CH26" i="15"/>
  <c r="CI26" i="15"/>
  <c r="CJ26" i="15"/>
  <c r="CK26" i="15"/>
  <c r="CL26" i="15"/>
  <c r="CM26" i="15"/>
  <c r="CN26" i="15"/>
  <c r="CO26" i="15"/>
  <c r="CP26" i="15"/>
  <c r="CQ26" i="15"/>
  <c r="CR26" i="15"/>
  <c r="CS26" i="15"/>
  <c r="CT26" i="15"/>
  <c r="CU26" i="15"/>
  <c r="CV26" i="15"/>
  <c r="CW26" i="15"/>
  <c r="CX26" i="15"/>
  <c r="CY26" i="15"/>
  <c r="CZ26" i="15"/>
  <c r="DA26" i="15"/>
  <c r="DB26" i="15"/>
  <c r="DC26" i="15"/>
  <c r="DD26" i="15"/>
  <c r="DE26" i="15"/>
  <c r="DF26" i="15"/>
  <c r="DG26" i="15"/>
  <c r="DH26" i="15"/>
  <c r="DI26" i="15"/>
  <c r="DJ26" i="15"/>
  <c r="DK26" i="15"/>
  <c r="BN26" i="15"/>
  <c r="P26" i="15"/>
  <c r="Q25" i="15"/>
  <c r="R25" i="15"/>
  <c r="S25" i="15"/>
  <c r="T25" i="15"/>
  <c r="U25" i="15"/>
  <c r="V25" i="15"/>
  <c r="W25" i="15"/>
  <c r="X25" i="15"/>
  <c r="Y25" i="15"/>
  <c r="Z25" i="15"/>
  <c r="AA25" i="15"/>
  <c r="AB25" i="15"/>
  <c r="AC25" i="15"/>
  <c r="AD25" i="15"/>
  <c r="AE25" i="15"/>
  <c r="AF25" i="15"/>
  <c r="AG25" i="15"/>
  <c r="AH25" i="15"/>
  <c r="AI25" i="15"/>
  <c r="AJ25" i="15"/>
  <c r="AK25" i="15"/>
  <c r="AL25" i="15"/>
  <c r="AM25" i="15"/>
  <c r="AN25" i="15"/>
  <c r="AO25" i="15"/>
  <c r="AP25" i="15"/>
  <c r="AQ25" i="15"/>
  <c r="AR25" i="15"/>
  <c r="AS25" i="15"/>
  <c r="AT25" i="15"/>
  <c r="AU25" i="15"/>
  <c r="AV25" i="15"/>
  <c r="AW25" i="15"/>
  <c r="AX25" i="15"/>
  <c r="AY25" i="15"/>
  <c r="AZ25" i="15"/>
  <c r="BA25" i="15"/>
  <c r="BB25" i="15"/>
  <c r="BC25" i="15"/>
  <c r="BD25" i="15"/>
  <c r="BE25" i="15"/>
  <c r="BF25" i="15"/>
  <c r="BG25" i="15"/>
  <c r="BH25" i="15"/>
  <c r="BI25" i="15"/>
  <c r="BJ25" i="15"/>
  <c r="BK25" i="15"/>
  <c r="BL25" i="15"/>
  <c r="BM25" i="15"/>
  <c r="BO25" i="15"/>
  <c r="BP25" i="15"/>
  <c r="BQ25" i="15"/>
  <c r="BR25" i="15"/>
  <c r="BS25" i="15"/>
  <c r="BT25" i="15"/>
  <c r="BU25" i="15"/>
  <c r="BV25" i="15"/>
  <c r="BW25" i="15"/>
  <c r="BX25" i="15"/>
  <c r="BY25" i="15"/>
  <c r="BZ25" i="15"/>
  <c r="CA25" i="15"/>
  <c r="CB25" i="15"/>
  <c r="CC25" i="15"/>
  <c r="CD25" i="15"/>
  <c r="CE25" i="15"/>
  <c r="CF25" i="15"/>
  <c r="CG25" i="15"/>
  <c r="CH25" i="15"/>
  <c r="CI25" i="15"/>
  <c r="CJ25" i="15"/>
  <c r="CK25" i="15"/>
  <c r="CL25" i="15"/>
  <c r="CM25" i="15"/>
  <c r="CN25" i="15"/>
  <c r="CO25" i="15"/>
  <c r="CP25" i="15"/>
  <c r="CQ25" i="15"/>
  <c r="CR25" i="15"/>
  <c r="CS25" i="15"/>
  <c r="CT25" i="15"/>
  <c r="CU25" i="15"/>
  <c r="CV25" i="15"/>
  <c r="CW25" i="15"/>
  <c r="CX25" i="15"/>
  <c r="CY25" i="15"/>
  <c r="CZ25" i="15"/>
  <c r="DA25" i="15"/>
  <c r="DB25" i="15"/>
  <c r="DC25" i="15"/>
  <c r="DD25" i="15"/>
  <c r="DE25" i="15"/>
  <c r="DF25" i="15"/>
  <c r="DG25" i="15"/>
  <c r="DH25" i="15"/>
  <c r="DI25" i="15"/>
  <c r="DJ25" i="15"/>
  <c r="DK25" i="15"/>
  <c r="BN25" i="15"/>
  <c r="P25" i="15"/>
  <c r="Q24" i="15"/>
  <c r="R24" i="15"/>
  <c r="S24" i="15"/>
  <c r="T24" i="15"/>
  <c r="U24" i="15"/>
  <c r="V24" i="15"/>
  <c r="W24" i="15"/>
  <c r="X24" i="15"/>
  <c r="Y24" i="15"/>
  <c r="Z24" i="15"/>
  <c r="AA24" i="15"/>
  <c r="AB24" i="15"/>
  <c r="AC24" i="15"/>
  <c r="AD24" i="15"/>
  <c r="AE24" i="15"/>
  <c r="AF24" i="15"/>
  <c r="AG24" i="15"/>
  <c r="AH24" i="15"/>
  <c r="AI24" i="15"/>
  <c r="AJ24" i="15"/>
  <c r="AK24" i="15"/>
  <c r="AL24" i="15"/>
  <c r="AM24" i="15"/>
  <c r="AN24" i="15"/>
  <c r="AO24" i="15"/>
  <c r="AP24" i="15"/>
  <c r="AQ24" i="15"/>
  <c r="AR24" i="15"/>
  <c r="AS24" i="15"/>
  <c r="AT24" i="15"/>
  <c r="AU24" i="15"/>
  <c r="AV24" i="15"/>
  <c r="AW24" i="15"/>
  <c r="AX24" i="15"/>
  <c r="AY24" i="15"/>
  <c r="AZ24" i="15"/>
  <c r="BA24" i="15"/>
  <c r="BB24" i="15"/>
  <c r="BC24" i="15"/>
  <c r="BD24" i="15"/>
  <c r="BE24" i="15"/>
  <c r="BF24" i="15"/>
  <c r="BG24" i="15"/>
  <c r="BH24" i="15"/>
  <c r="BI24" i="15"/>
  <c r="BJ24" i="15"/>
  <c r="BK24" i="15"/>
  <c r="BL24" i="15"/>
  <c r="BM24" i="15"/>
  <c r="BO24" i="15"/>
  <c r="BP24" i="15"/>
  <c r="BQ24" i="15"/>
  <c r="BR24" i="15"/>
  <c r="BS24" i="15"/>
  <c r="BT24" i="15"/>
  <c r="BU24" i="15"/>
  <c r="BV24" i="15"/>
  <c r="BW24" i="15"/>
  <c r="BX24" i="15"/>
  <c r="BY24" i="15"/>
  <c r="BZ24" i="15"/>
  <c r="CA24" i="15"/>
  <c r="CB24" i="15"/>
  <c r="CC24" i="15"/>
  <c r="CD24" i="15"/>
  <c r="CE24" i="15"/>
  <c r="CF24" i="15"/>
  <c r="CG24" i="15"/>
  <c r="CH24" i="15"/>
  <c r="CI24" i="15"/>
  <c r="CJ24" i="15"/>
  <c r="CK24" i="15"/>
  <c r="CL24" i="15"/>
  <c r="CM24" i="15"/>
  <c r="CN24" i="15"/>
  <c r="CO24" i="15"/>
  <c r="CP24" i="15"/>
  <c r="CQ24" i="15"/>
  <c r="CR24" i="15"/>
  <c r="CS24" i="15"/>
  <c r="CT24" i="15"/>
  <c r="CU24" i="15"/>
  <c r="CV24" i="15"/>
  <c r="CW24" i="15"/>
  <c r="CX24" i="15"/>
  <c r="CY24" i="15"/>
  <c r="CZ24" i="15"/>
  <c r="DA24" i="15"/>
  <c r="DB24" i="15"/>
  <c r="DC24" i="15"/>
  <c r="DD24" i="15"/>
  <c r="DE24" i="15"/>
  <c r="DF24" i="15"/>
  <c r="DG24" i="15"/>
  <c r="DH24" i="15"/>
  <c r="DI24" i="15"/>
  <c r="DJ24" i="15"/>
  <c r="DK24" i="15"/>
  <c r="BN24" i="15"/>
  <c r="P24" i="15"/>
  <c r="Q23" i="15"/>
  <c r="R23" i="15"/>
  <c r="S23" i="15"/>
  <c r="T23" i="15"/>
  <c r="U23" i="15"/>
  <c r="V23" i="15"/>
  <c r="W23" i="15"/>
  <c r="X23" i="15"/>
  <c r="Y23" i="15"/>
  <c r="Z23" i="15"/>
  <c r="AA23" i="15"/>
  <c r="AB23" i="15"/>
  <c r="AC23" i="15"/>
  <c r="AD23" i="15"/>
  <c r="AE23" i="15"/>
  <c r="AF23" i="15"/>
  <c r="AG23" i="15"/>
  <c r="AH23" i="15"/>
  <c r="AI23" i="15"/>
  <c r="AJ23" i="15"/>
  <c r="AK23" i="15"/>
  <c r="AL23" i="15"/>
  <c r="AM23" i="15"/>
  <c r="AN23" i="15"/>
  <c r="AO23" i="15"/>
  <c r="AP23" i="15"/>
  <c r="AQ23" i="15"/>
  <c r="AR23" i="15"/>
  <c r="AS23" i="15"/>
  <c r="AT23" i="15"/>
  <c r="AU23" i="15"/>
  <c r="AV23" i="15"/>
  <c r="AW23" i="15"/>
  <c r="AX23" i="15"/>
  <c r="AY23" i="15"/>
  <c r="AZ23" i="15"/>
  <c r="BA23" i="15"/>
  <c r="BB23" i="15"/>
  <c r="BC23" i="15"/>
  <c r="BD23" i="15"/>
  <c r="BE23" i="15"/>
  <c r="BF23" i="15"/>
  <c r="BG23" i="15"/>
  <c r="BH23" i="15"/>
  <c r="BI23" i="15"/>
  <c r="BJ23" i="15"/>
  <c r="BK23" i="15"/>
  <c r="BL23" i="15"/>
  <c r="BM23" i="15"/>
  <c r="BO23" i="15"/>
  <c r="BP23" i="15"/>
  <c r="BQ23" i="15"/>
  <c r="BR23" i="15"/>
  <c r="BS23" i="15"/>
  <c r="BT23" i="15"/>
  <c r="BU23" i="15"/>
  <c r="BV23" i="15"/>
  <c r="BW23" i="15"/>
  <c r="BX23" i="15"/>
  <c r="BY23" i="15"/>
  <c r="BZ23" i="15"/>
  <c r="CA23" i="15"/>
  <c r="CB23" i="15"/>
  <c r="CC23" i="15"/>
  <c r="CD23" i="15"/>
  <c r="CE23" i="15"/>
  <c r="CF23" i="15"/>
  <c r="CG23" i="15"/>
  <c r="CH23" i="15"/>
  <c r="CI23" i="15"/>
  <c r="CJ23" i="15"/>
  <c r="CK23" i="15"/>
  <c r="CL23" i="15"/>
  <c r="CM23" i="15"/>
  <c r="CN23" i="15"/>
  <c r="CO23" i="15"/>
  <c r="CP23" i="15"/>
  <c r="CQ23" i="15"/>
  <c r="CR23" i="15"/>
  <c r="CS23" i="15"/>
  <c r="CT23" i="15"/>
  <c r="CU23" i="15"/>
  <c r="CV23" i="15"/>
  <c r="CW23" i="15"/>
  <c r="CX23" i="15"/>
  <c r="CY23" i="15"/>
  <c r="CZ23" i="15"/>
  <c r="DA23" i="15"/>
  <c r="DB23" i="15"/>
  <c r="DC23" i="15"/>
  <c r="DD23" i="15"/>
  <c r="DE23" i="15"/>
  <c r="DF23" i="15"/>
  <c r="DG23" i="15"/>
  <c r="DH23" i="15"/>
  <c r="DI23" i="15"/>
  <c r="DJ23" i="15"/>
  <c r="DK23" i="15"/>
  <c r="BN23" i="15"/>
  <c r="P23" i="15"/>
  <c r="Q22" i="15"/>
  <c r="R22" i="15"/>
  <c r="S22" i="15"/>
  <c r="T22" i="15"/>
  <c r="U22" i="15"/>
  <c r="V22" i="15"/>
  <c r="W22" i="15"/>
  <c r="X22" i="15"/>
  <c r="Y22" i="15"/>
  <c r="Z22" i="15"/>
  <c r="AA22" i="15"/>
  <c r="AB22" i="15"/>
  <c r="AC22" i="15"/>
  <c r="AD22" i="15"/>
  <c r="AE22" i="15"/>
  <c r="AF22" i="15"/>
  <c r="AG22" i="15"/>
  <c r="AH22" i="15"/>
  <c r="AI22" i="15"/>
  <c r="AJ22" i="15"/>
  <c r="AK22" i="15"/>
  <c r="AL22" i="15"/>
  <c r="AM22" i="15"/>
  <c r="AN22" i="15"/>
  <c r="AO22" i="15"/>
  <c r="AP22" i="15"/>
  <c r="AQ22" i="15"/>
  <c r="AR22" i="15"/>
  <c r="AS22" i="15"/>
  <c r="AT22" i="15"/>
  <c r="AU22" i="15"/>
  <c r="AV22" i="15"/>
  <c r="AW22" i="15"/>
  <c r="AX22" i="15"/>
  <c r="AY22" i="15"/>
  <c r="AZ22" i="15"/>
  <c r="BA22" i="15"/>
  <c r="BB22" i="15"/>
  <c r="BC22" i="15"/>
  <c r="BD22" i="15"/>
  <c r="BE22" i="15"/>
  <c r="BF22" i="15"/>
  <c r="BG22" i="15"/>
  <c r="BH22" i="15"/>
  <c r="BI22" i="15"/>
  <c r="BJ22" i="15"/>
  <c r="BK22" i="15"/>
  <c r="BL22" i="15"/>
  <c r="BM22" i="15"/>
  <c r="BO22" i="15"/>
  <c r="BP22" i="15"/>
  <c r="BQ22" i="15"/>
  <c r="BR22" i="15"/>
  <c r="BS22" i="15"/>
  <c r="BT22" i="15"/>
  <c r="BU22" i="15"/>
  <c r="BV22" i="15"/>
  <c r="BW22" i="15"/>
  <c r="BX22" i="15"/>
  <c r="BY22" i="15"/>
  <c r="BZ22" i="15"/>
  <c r="CA22" i="15"/>
  <c r="CB22" i="15"/>
  <c r="CC22" i="15"/>
  <c r="CD22" i="15"/>
  <c r="CE22" i="15"/>
  <c r="CF22" i="15"/>
  <c r="CG22" i="15"/>
  <c r="CH22" i="15"/>
  <c r="CI22" i="15"/>
  <c r="CJ22" i="15"/>
  <c r="CK22" i="15"/>
  <c r="CL22" i="15"/>
  <c r="CM22" i="15"/>
  <c r="CN22" i="15"/>
  <c r="CO22" i="15"/>
  <c r="CP22" i="15"/>
  <c r="CQ22" i="15"/>
  <c r="CR22" i="15"/>
  <c r="CS22" i="15"/>
  <c r="CT22" i="15"/>
  <c r="CU22" i="15"/>
  <c r="CV22" i="15"/>
  <c r="CW22" i="15"/>
  <c r="CX22" i="15"/>
  <c r="CY22" i="15"/>
  <c r="CZ22" i="15"/>
  <c r="DA22" i="15"/>
  <c r="DB22" i="15"/>
  <c r="DC22" i="15"/>
  <c r="DD22" i="15"/>
  <c r="DE22" i="15"/>
  <c r="DF22" i="15"/>
  <c r="DG22" i="15"/>
  <c r="DH22" i="15"/>
  <c r="DI22" i="15"/>
  <c r="DJ22" i="15"/>
  <c r="DK22" i="15"/>
  <c r="BN22" i="15"/>
  <c r="P22" i="15"/>
  <c r="Q21" i="15"/>
  <c r="R21" i="15"/>
  <c r="S21" i="15"/>
  <c r="T21" i="15"/>
  <c r="U21" i="15"/>
  <c r="V21" i="15"/>
  <c r="W21" i="15"/>
  <c r="X21" i="15"/>
  <c r="Y21" i="15"/>
  <c r="Z21" i="15"/>
  <c r="AA21" i="15"/>
  <c r="AB21" i="15"/>
  <c r="AC21" i="15"/>
  <c r="AD21" i="15"/>
  <c r="AE21" i="15"/>
  <c r="AF21" i="15"/>
  <c r="AG21" i="15"/>
  <c r="AH21" i="15"/>
  <c r="AI21" i="15"/>
  <c r="AJ21" i="15"/>
  <c r="AK21" i="15"/>
  <c r="AL21" i="15"/>
  <c r="AM21" i="15"/>
  <c r="AN21" i="15"/>
  <c r="AO21" i="15"/>
  <c r="AP21" i="15"/>
  <c r="AQ21" i="15"/>
  <c r="AR21" i="15"/>
  <c r="AS21" i="15"/>
  <c r="AT21" i="15"/>
  <c r="AU21" i="15"/>
  <c r="AV21" i="15"/>
  <c r="AW21" i="15"/>
  <c r="AX21" i="15"/>
  <c r="AY21" i="15"/>
  <c r="AZ21" i="15"/>
  <c r="BA21" i="15"/>
  <c r="BB21" i="15"/>
  <c r="BC21" i="15"/>
  <c r="BD21" i="15"/>
  <c r="BE21" i="15"/>
  <c r="BF21" i="15"/>
  <c r="BG21" i="15"/>
  <c r="BH21" i="15"/>
  <c r="BI21" i="15"/>
  <c r="BJ21" i="15"/>
  <c r="BK21" i="15"/>
  <c r="BL21" i="15"/>
  <c r="BM21" i="15"/>
  <c r="BO21" i="15"/>
  <c r="BP21" i="15"/>
  <c r="BQ21" i="15"/>
  <c r="BR21" i="15"/>
  <c r="BS21" i="15"/>
  <c r="BT21" i="15"/>
  <c r="BU21" i="15"/>
  <c r="BV21" i="15"/>
  <c r="BW21" i="15"/>
  <c r="BX21" i="15"/>
  <c r="BY21" i="15"/>
  <c r="BZ21" i="15"/>
  <c r="CA21" i="15"/>
  <c r="CB21" i="15"/>
  <c r="CC21" i="15"/>
  <c r="CD21" i="15"/>
  <c r="CE21" i="15"/>
  <c r="CF21" i="15"/>
  <c r="CG21" i="15"/>
  <c r="CH21" i="15"/>
  <c r="CI21" i="15"/>
  <c r="CJ21" i="15"/>
  <c r="CK21" i="15"/>
  <c r="CL21" i="15"/>
  <c r="CM21" i="15"/>
  <c r="CN21" i="15"/>
  <c r="CO21" i="15"/>
  <c r="CP21" i="15"/>
  <c r="CQ21" i="15"/>
  <c r="CR21" i="15"/>
  <c r="CS21" i="15"/>
  <c r="CT21" i="15"/>
  <c r="CU21" i="15"/>
  <c r="CV21" i="15"/>
  <c r="CW21" i="15"/>
  <c r="CX21" i="15"/>
  <c r="CY21" i="15"/>
  <c r="CZ21" i="15"/>
  <c r="DA21" i="15"/>
  <c r="DB21" i="15"/>
  <c r="DC21" i="15"/>
  <c r="DD21" i="15"/>
  <c r="DE21" i="15"/>
  <c r="DF21" i="15"/>
  <c r="DG21" i="15"/>
  <c r="DH21" i="15"/>
  <c r="DI21" i="15"/>
  <c r="DJ21" i="15"/>
  <c r="DK21" i="15"/>
  <c r="BN21" i="15"/>
  <c r="P21" i="15"/>
  <c r="Q20" i="15"/>
  <c r="R20" i="15"/>
  <c r="S20" i="15"/>
  <c r="T20" i="15"/>
  <c r="U20" i="15"/>
  <c r="V20" i="15"/>
  <c r="W20" i="15"/>
  <c r="X20" i="15"/>
  <c r="Y20" i="15"/>
  <c r="Z20" i="15"/>
  <c r="AA20" i="15"/>
  <c r="AB20" i="15"/>
  <c r="AC20" i="15"/>
  <c r="AD20" i="15"/>
  <c r="AE20" i="15"/>
  <c r="AF20" i="15"/>
  <c r="AG20" i="15"/>
  <c r="AH20" i="15"/>
  <c r="AI20" i="15"/>
  <c r="AJ20" i="15"/>
  <c r="AK20" i="15"/>
  <c r="AL20" i="15"/>
  <c r="AM20" i="15"/>
  <c r="AN20" i="15"/>
  <c r="AO20" i="15"/>
  <c r="AP20" i="15"/>
  <c r="AQ20" i="15"/>
  <c r="AR20" i="15"/>
  <c r="AS20" i="15"/>
  <c r="AT20" i="15"/>
  <c r="AU20" i="15"/>
  <c r="AV20" i="15"/>
  <c r="AW20" i="15"/>
  <c r="AX20" i="15"/>
  <c r="AY20" i="15"/>
  <c r="AZ20" i="15"/>
  <c r="BA20" i="15"/>
  <c r="BB20" i="15"/>
  <c r="BC20" i="15"/>
  <c r="BD20" i="15"/>
  <c r="BE20" i="15"/>
  <c r="BF20" i="15"/>
  <c r="BG20" i="15"/>
  <c r="BH20" i="15"/>
  <c r="BI20" i="15"/>
  <c r="BJ20" i="15"/>
  <c r="BK20" i="15"/>
  <c r="BL20" i="15"/>
  <c r="BM20" i="15"/>
  <c r="BO20" i="15"/>
  <c r="BP20" i="15"/>
  <c r="BQ20" i="15"/>
  <c r="BR20" i="15"/>
  <c r="BS20" i="15"/>
  <c r="BT20" i="15"/>
  <c r="BU20" i="15"/>
  <c r="BV20" i="15"/>
  <c r="BW20" i="15"/>
  <c r="BX20" i="15"/>
  <c r="BY20" i="15"/>
  <c r="BZ20" i="15"/>
  <c r="CA20" i="15"/>
  <c r="CB20" i="15"/>
  <c r="CC20" i="15"/>
  <c r="CD20" i="15"/>
  <c r="CE20" i="15"/>
  <c r="CF20" i="15"/>
  <c r="CG20" i="15"/>
  <c r="CH20" i="15"/>
  <c r="CI20" i="15"/>
  <c r="CJ20" i="15"/>
  <c r="CK20" i="15"/>
  <c r="CL20" i="15"/>
  <c r="CM20" i="15"/>
  <c r="CN20" i="15"/>
  <c r="CO20" i="15"/>
  <c r="CP20" i="15"/>
  <c r="CQ20" i="15"/>
  <c r="CR20" i="15"/>
  <c r="CS20" i="15"/>
  <c r="CT20" i="15"/>
  <c r="CU20" i="15"/>
  <c r="CV20" i="15"/>
  <c r="CW20" i="15"/>
  <c r="CX20" i="15"/>
  <c r="CY20" i="15"/>
  <c r="CZ20" i="15"/>
  <c r="DA20" i="15"/>
  <c r="DB20" i="15"/>
  <c r="DC20" i="15"/>
  <c r="DD20" i="15"/>
  <c r="DE20" i="15"/>
  <c r="DF20" i="15"/>
  <c r="DG20" i="15"/>
  <c r="DH20" i="15"/>
  <c r="DI20" i="15"/>
  <c r="DJ20" i="15"/>
  <c r="DK20" i="15"/>
  <c r="BN20" i="15"/>
  <c r="P20" i="15"/>
  <c r="Q19" i="15"/>
  <c r="R19" i="15"/>
  <c r="S19" i="15"/>
  <c r="T19" i="15"/>
  <c r="U19" i="15"/>
  <c r="V19" i="15"/>
  <c r="W19" i="15"/>
  <c r="X19" i="15"/>
  <c r="Y19" i="15"/>
  <c r="Z19" i="15"/>
  <c r="AA19" i="15"/>
  <c r="AB19" i="15"/>
  <c r="AC19" i="15"/>
  <c r="AD19" i="15"/>
  <c r="AE19" i="15"/>
  <c r="AF19" i="15"/>
  <c r="AG19" i="15"/>
  <c r="AH19" i="15"/>
  <c r="AI19" i="15"/>
  <c r="AJ19" i="15"/>
  <c r="AK19" i="15"/>
  <c r="AL19" i="15"/>
  <c r="AM19" i="15"/>
  <c r="AN19" i="15"/>
  <c r="AO19" i="15"/>
  <c r="AP19" i="15"/>
  <c r="AQ19" i="15"/>
  <c r="AR19" i="15"/>
  <c r="AS19" i="15"/>
  <c r="AT19" i="15"/>
  <c r="AU19" i="15"/>
  <c r="AV19" i="15"/>
  <c r="AW19" i="15"/>
  <c r="AX19" i="15"/>
  <c r="AY19" i="15"/>
  <c r="AZ19" i="15"/>
  <c r="BA19" i="15"/>
  <c r="BB19" i="15"/>
  <c r="BC19" i="15"/>
  <c r="BD19" i="15"/>
  <c r="BE19" i="15"/>
  <c r="BF19" i="15"/>
  <c r="BG19" i="15"/>
  <c r="BH19" i="15"/>
  <c r="BI19" i="15"/>
  <c r="BJ19" i="15"/>
  <c r="BK19" i="15"/>
  <c r="BL19" i="15"/>
  <c r="BM19" i="15"/>
  <c r="BO19" i="15"/>
  <c r="BP19" i="15"/>
  <c r="BQ19" i="15"/>
  <c r="BR19" i="15"/>
  <c r="BS19" i="15"/>
  <c r="BT19" i="15"/>
  <c r="BU19" i="15"/>
  <c r="BV19" i="15"/>
  <c r="BW19" i="15"/>
  <c r="BX19" i="15"/>
  <c r="BY19" i="15"/>
  <c r="BZ19" i="15"/>
  <c r="CA19" i="15"/>
  <c r="CB19" i="15"/>
  <c r="CC19" i="15"/>
  <c r="CD19" i="15"/>
  <c r="CE19" i="15"/>
  <c r="CF19" i="15"/>
  <c r="CG19" i="15"/>
  <c r="CH19" i="15"/>
  <c r="CI19" i="15"/>
  <c r="CJ19" i="15"/>
  <c r="CK19" i="15"/>
  <c r="CL19" i="15"/>
  <c r="CM19" i="15"/>
  <c r="CN19" i="15"/>
  <c r="CO19" i="15"/>
  <c r="CP19" i="15"/>
  <c r="CQ19" i="15"/>
  <c r="CR19" i="15"/>
  <c r="CS19" i="15"/>
  <c r="CT19" i="15"/>
  <c r="CU19" i="15"/>
  <c r="CV19" i="15"/>
  <c r="CW19" i="15"/>
  <c r="CX19" i="15"/>
  <c r="CY19" i="15"/>
  <c r="CZ19" i="15"/>
  <c r="DA19" i="15"/>
  <c r="DB19" i="15"/>
  <c r="DC19" i="15"/>
  <c r="DD19" i="15"/>
  <c r="DE19" i="15"/>
  <c r="DF19" i="15"/>
  <c r="DG19" i="15"/>
  <c r="DH19" i="15"/>
  <c r="DI19" i="15"/>
  <c r="DJ19" i="15"/>
  <c r="DK19" i="15"/>
  <c r="BN19" i="15"/>
  <c r="P19" i="15"/>
  <c r="Q18" i="15"/>
  <c r="R18" i="15"/>
  <c r="S18" i="15"/>
  <c r="T18" i="15"/>
  <c r="U18" i="15"/>
  <c r="V18" i="15"/>
  <c r="W18" i="15"/>
  <c r="X18" i="15"/>
  <c r="Y18" i="15"/>
  <c r="Z18" i="15"/>
  <c r="AA18" i="15"/>
  <c r="AB18" i="15"/>
  <c r="AC18" i="15"/>
  <c r="AD18" i="15"/>
  <c r="AE18" i="15"/>
  <c r="AF18" i="15"/>
  <c r="AG18" i="15"/>
  <c r="AH18" i="15"/>
  <c r="AI18" i="15"/>
  <c r="AJ18" i="15"/>
  <c r="AK18" i="15"/>
  <c r="AL18" i="15"/>
  <c r="AM18" i="15"/>
  <c r="AN18" i="15"/>
  <c r="AO18" i="15"/>
  <c r="AP18" i="15"/>
  <c r="AQ18" i="15"/>
  <c r="AR18" i="15"/>
  <c r="AS18" i="15"/>
  <c r="AT18" i="15"/>
  <c r="AU18" i="15"/>
  <c r="AV18" i="15"/>
  <c r="AW18" i="15"/>
  <c r="AX18" i="15"/>
  <c r="AY18" i="15"/>
  <c r="AZ18" i="15"/>
  <c r="BA18" i="15"/>
  <c r="BB18" i="15"/>
  <c r="BC18" i="15"/>
  <c r="BD18" i="15"/>
  <c r="BE18" i="15"/>
  <c r="BF18" i="15"/>
  <c r="BG18" i="15"/>
  <c r="BH18" i="15"/>
  <c r="BI18" i="15"/>
  <c r="BJ18" i="15"/>
  <c r="BK18" i="15"/>
  <c r="BL18" i="15"/>
  <c r="BM18" i="15"/>
  <c r="BO18" i="15"/>
  <c r="BP18" i="15"/>
  <c r="BQ18" i="15"/>
  <c r="BR18" i="15"/>
  <c r="BS18" i="15"/>
  <c r="BT18" i="15"/>
  <c r="BU18" i="15"/>
  <c r="BV18" i="15"/>
  <c r="BW18" i="15"/>
  <c r="BX18" i="15"/>
  <c r="BY18" i="15"/>
  <c r="BZ18" i="15"/>
  <c r="CA18" i="15"/>
  <c r="CB18" i="15"/>
  <c r="CC18" i="15"/>
  <c r="CD18" i="15"/>
  <c r="CE18" i="15"/>
  <c r="CF18" i="15"/>
  <c r="CG18" i="15"/>
  <c r="CH18" i="15"/>
  <c r="CI18" i="15"/>
  <c r="CJ18" i="15"/>
  <c r="CK18" i="15"/>
  <c r="CL18" i="15"/>
  <c r="CM18" i="15"/>
  <c r="CN18" i="15"/>
  <c r="CO18" i="15"/>
  <c r="CP18" i="15"/>
  <c r="CQ18" i="15"/>
  <c r="CR18" i="15"/>
  <c r="CS18" i="15"/>
  <c r="CT18" i="15"/>
  <c r="CU18" i="15"/>
  <c r="CV18" i="15"/>
  <c r="CW18" i="15"/>
  <c r="CX18" i="15"/>
  <c r="CY18" i="15"/>
  <c r="CZ18" i="15"/>
  <c r="DA18" i="15"/>
  <c r="DB18" i="15"/>
  <c r="DC18" i="15"/>
  <c r="DD18" i="15"/>
  <c r="DE18" i="15"/>
  <c r="DF18" i="15"/>
  <c r="DG18" i="15"/>
  <c r="DH18" i="15"/>
  <c r="DI18" i="15"/>
  <c r="DJ18" i="15"/>
  <c r="DK18" i="15"/>
  <c r="BN18" i="15"/>
  <c r="P18" i="15"/>
  <c r="Q17" i="15"/>
  <c r="R17" i="15"/>
  <c r="S17" i="15"/>
  <c r="T17" i="15"/>
  <c r="U17" i="15"/>
  <c r="V17" i="15"/>
  <c r="W17" i="15"/>
  <c r="X17" i="15"/>
  <c r="Y17" i="15"/>
  <c r="Z17" i="15"/>
  <c r="AA17" i="15"/>
  <c r="AB17" i="15"/>
  <c r="AC17" i="15"/>
  <c r="AD17" i="15"/>
  <c r="AE17" i="15"/>
  <c r="AF17" i="15"/>
  <c r="AG17" i="15"/>
  <c r="AH17" i="15"/>
  <c r="AI17" i="15"/>
  <c r="AJ17" i="15"/>
  <c r="AK17" i="15"/>
  <c r="AL17" i="15"/>
  <c r="AM17" i="15"/>
  <c r="AN17" i="15"/>
  <c r="AO17" i="15"/>
  <c r="AP17" i="15"/>
  <c r="AQ17" i="15"/>
  <c r="AR17" i="15"/>
  <c r="AS17" i="15"/>
  <c r="AT17" i="15"/>
  <c r="AU17" i="15"/>
  <c r="AV17" i="15"/>
  <c r="AW17" i="15"/>
  <c r="AX17" i="15"/>
  <c r="AY17" i="15"/>
  <c r="AZ17" i="15"/>
  <c r="BA17" i="15"/>
  <c r="BB17" i="15"/>
  <c r="BC17" i="15"/>
  <c r="BD17" i="15"/>
  <c r="BE17" i="15"/>
  <c r="BF17" i="15"/>
  <c r="BG17" i="15"/>
  <c r="BH17" i="15"/>
  <c r="BI17" i="15"/>
  <c r="BJ17" i="15"/>
  <c r="BK17" i="15"/>
  <c r="BL17" i="15"/>
  <c r="BM17" i="15"/>
  <c r="BO17" i="15"/>
  <c r="BP17" i="15"/>
  <c r="BQ17" i="15"/>
  <c r="BR17" i="15"/>
  <c r="BS17" i="15"/>
  <c r="BT17" i="15"/>
  <c r="BU17" i="15"/>
  <c r="BV17" i="15"/>
  <c r="BW17" i="15"/>
  <c r="BX17" i="15"/>
  <c r="BY17" i="15"/>
  <c r="BZ17" i="15"/>
  <c r="CA17" i="15"/>
  <c r="CB17" i="15"/>
  <c r="CC17" i="15"/>
  <c r="CD17" i="15"/>
  <c r="CE17" i="15"/>
  <c r="CF17" i="15"/>
  <c r="CG17" i="15"/>
  <c r="CH17" i="15"/>
  <c r="CI17" i="15"/>
  <c r="CJ17" i="15"/>
  <c r="CK17" i="15"/>
  <c r="CL17" i="15"/>
  <c r="CM17" i="15"/>
  <c r="CN17" i="15"/>
  <c r="CO17" i="15"/>
  <c r="CP17" i="15"/>
  <c r="CQ17" i="15"/>
  <c r="CR17" i="15"/>
  <c r="CS17" i="15"/>
  <c r="CT17" i="15"/>
  <c r="CU17" i="15"/>
  <c r="CV17" i="15"/>
  <c r="CW17" i="15"/>
  <c r="CX17" i="15"/>
  <c r="CY17" i="15"/>
  <c r="CZ17" i="15"/>
  <c r="DA17" i="15"/>
  <c r="DB17" i="15"/>
  <c r="DC17" i="15"/>
  <c r="DD17" i="15"/>
  <c r="DE17" i="15"/>
  <c r="DF17" i="15"/>
  <c r="DG17" i="15"/>
  <c r="DH17" i="15"/>
  <c r="DI17" i="15"/>
  <c r="DJ17" i="15"/>
  <c r="DK17" i="15"/>
  <c r="BN17" i="15"/>
  <c r="P17" i="15"/>
  <c r="Q16" i="15"/>
  <c r="R16" i="15"/>
  <c r="S16" i="15"/>
  <c r="T16" i="15"/>
  <c r="U16" i="15"/>
  <c r="V16" i="15"/>
  <c r="W16" i="15"/>
  <c r="X16" i="15"/>
  <c r="Y16" i="15"/>
  <c r="Z16" i="15"/>
  <c r="AA16" i="15"/>
  <c r="AB16" i="15"/>
  <c r="AC16" i="15"/>
  <c r="AD16" i="15"/>
  <c r="AE16" i="15"/>
  <c r="AF16" i="15"/>
  <c r="AG16" i="15"/>
  <c r="AH16" i="15"/>
  <c r="AI16" i="15"/>
  <c r="AJ16" i="15"/>
  <c r="AK16" i="15"/>
  <c r="AL16" i="15"/>
  <c r="AM16" i="15"/>
  <c r="AN16" i="15"/>
  <c r="AO16" i="15"/>
  <c r="AP16" i="15"/>
  <c r="AQ16" i="15"/>
  <c r="AR16" i="15"/>
  <c r="AS16" i="15"/>
  <c r="AT16" i="15"/>
  <c r="AU16" i="15"/>
  <c r="AV16" i="15"/>
  <c r="AW16" i="15"/>
  <c r="AX16" i="15"/>
  <c r="AY16" i="15"/>
  <c r="AZ16" i="15"/>
  <c r="BA16" i="15"/>
  <c r="BB16" i="15"/>
  <c r="BC16" i="15"/>
  <c r="BD16" i="15"/>
  <c r="BE16" i="15"/>
  <c r="BF16" i="15"/>
  <c r="BG16" i="15"/>
  <c r="BH16" i="15"/>
  <c r="BI16" i="15"/>
  <c r="BJ16" i="15"/>
  <c r="BK16" i="15"/>
  <c r="BL16" i="15"/>
  <c r="BM16" i="15"/>
  <c r="BO16" i="15"/>
  <c r="BP16" i="15"/>
  <c r="BQ16" i="15"/>
  <c r="BR16" i="15"/>
  <c r="BS16" i="15"/>
  <c r="BT16" i="15"/>
  <c r="BU16" i="15"/>
  <c r="BV16" i="15"/>
  <c r="BW16" i="15"/>
  <c r="BX16" i="15"/>
  <c r="BY16" i="15"/>
  <c r="BZ16" i="15"/>
  <c r="CA16" i="15"/>
  <c r="CB16" i="15"/>
  <c r="CC16" i="15"/>
  <c r="CD16" i="15"/>
  <c r="CE16" i="15"/>
  <c r="CF16" i="15"/>
  <c r="CG16" i="15"/>
  <c r="CH16" i="15"/>
  <c r="CI16" i="15"/>
  <c r="CJ16" i="15"/>
  <c r="CK16" i="15"/>
  <c r="CL16" i="15"/>
  <c r="CM16" i="15"/>
  <c r="CN16" i="15"/>
  <c r="CO16" i="15"/>
  <c r="CP16" i="15"/>
  <c r="CQ16" i="15"/>
  <c r="CR16" i="15"/>
  <c r="CS16" i="15"/>
  <c r="CT16" i="15"/>
  <c r="CU16" i="15"/>
  <c r="CV16" i="15"/>
  <c r="CW16" i="15"/>
  <c r="CX16" i="15"/>
  <c r="CY16" i="15"/>
  <c r="CZ16" i="15"/>
  <c r="DA16" i="15"/>
  <c r="DB16" i="15"/>
  <c r="DC16" i="15"/>
  <c r="DD16" i="15"/>
  <c r="DE16" i="15"/>
  <c r="DF16" i="15"/>
  <c r="DG16" i="15"/>
  <c r="DH16" i="15"/>
  <c r="DI16" i="15"/>
  <c r="DJ16" i="15"/>
  <c r="DK16" i="15"/>
  <c r="BN16" i="15"/>
  <c r="P16" i="15"/>
  <c r="Q15" i="15"/>
  <c r="R15" i="15"/>
  <c r="S15" i="15"/>
  <c r="T15" i="15"/>
  <c r="U15" i="15"/>
  <c r="V15" i="15"/>
  <c r="W15" i="15"/>
  <c r="X15" i="15"/>
  <c r="Y15" i="15"/>
  <c r="Z15" i="15"/>
  <c r="AA15" i="15"/>
  <c r="AB15" i="15"/>
  <c r="AC15" i="15"/>
  <c r="AD15" i="15"/>
  <c r="AE15" i="15"/>
  <c r="AF15" i="15"/>
  <c r="AG15" i="15"/>
  <c r="AH15" i="15"/>
  <c r="AI15" i="15"/>
  <c r="AJ15" i="15"/>
  <c r="AK15" i="15"/>
  <c r="AL15" i="15"/>
  <c r="AM15" i="15"/>
  <c r="AN15" i="15"/>
  <c r="AO15" i="15"/>
  <c r="AP15" i="15"/>
  <c r="AQ15" i="15"/>
  <c r="AR15" i="15"/>
  <c r="AS15" i="15"/>
  <c r="AT15" i="15"/>
  <c r="AU15" i="15"/>
  <c r="AV15" i="15"/>
  <c r="AW15" i="15"/>
  <c r="AX15" i="15"/>
  <c r="AY15" i="15"/>
  <c r="AZ15" i="15"/>
  <c r="BA15" i="15"/>
  <c r="BB15" i="15"/>
  <c r="BC15" i="15"/>
  <c r="BD15" i="15"/>
  <c r="BE15" i="15"/>
  <c r="BF15" i="15"/>
  <c r="BG15" i="15"/>
  <c r="BH15" i="15"/>
  <c r="BI15" i="15"/>
  <c r="BJ15" i="15"/>
  <c r="BK15" i="15"/>
  <c r="BL15" i="15"/>
  <c r="BM15" i="15"/>
  <c r="BO15" i="15"/>
  <c r="BP15" i="15"/>
  <c r="BQ15" i="15"/>
  <c r="BR15" i="15"/>
  <c r="BS15" i="15"/>
  <c r="BT15" i="15"/>
  <c r="BU15" i="15"/>
  <c r="BV15" i="15"/>
  <c r="BW15" i="15"/>
  <c r="BX15" i="15"/>
  <c r="BY15" i="15"/>
  <c r="BZ15" i="15"/>
  <c r="CA15" i="15"/>
  <c r="CB15" i="15"/>
  <c r="CC15" i="15"/>
  <c r="CD15" i="15"/>
  <c r="CE15" i="15"/>
  <c r="CF15" i="15"/>
  <c r="CG15" i="15"/>
  <c r="CH15" i="15"/>
  <c r="CI15" i="15"/>
  <c r="CJ15" i="15"/>
  <c r="CK15" i="15"/>
  <c r="CL15" i="15"/>
  <c r="CM15" i="15"/>
  <c r="CN15" i="15"/>
  <c r="CO15" i="15"/>
  <c r="CP15" i="15"/>
  <c r="CQ15" i="15"/>
  <c r="CR15" i="15"/>
  <c r="CS15" i="15"/>
  <c r="CT15" i="15"/>
  <c r="CU15" i="15"/>
  <c r="CV15" i="15"/>
  <c r="CW15" i="15"/>
  <c r="CX15" i="15"/>
  <c r="CY15" i="15"/>
  <c r="CZ15" i="15"/>
  <c r="DA15" i="15"/>
  <c r="DB15" i="15"/>
  <c r="DC15" i="15"/>
  <c r="DD15" i="15"/>
  <c r="DE15" i="15"/>
  <c r="DF15" i="15"/>
  <c r="DG15" i="15"/>
  <c r="DH15" i="15"/>
  <c r="DI15" i="15"/>
  <c r="DJ15" i="15"/>
  <c r="DK15" i="15"/>
  <c r="BN15" i="15"/>
  <c r="P15" i="15"/>
  <c r="Q14" i="15"/>
  <c r="R14" i="15"/>
  <c r="S14" i="15"/>
  <c r="T14" i="15"/>
  <c r="U14" i="15"/>
  <c r="V14" i="15"/>
  <c r="W14" i="15"/>
  <c r="X14" i="15"/>
  <c r="Y14" i="15"/>
  <c r="Z14" i="15"/>
  <c r="AA14" i="15"/>
  <c r="AB14" i="15"/>
  <c r="AC14" i="15"/>
  <c r="AD14" i="15"/>
  <c r="AE14" i="15"/>
  <c r="AF14" i="15"/>
  <c r="AG14" i="15"/>
  <c r="AH14" i="15"/>
  <c r="AI14" i="15"/>
  <c r="AJ14" i="15"/>
  <c r="AK14" i="15"/>
  <c r="AL14" i="15"/>
  <c r="AM14" i="15"/>
  <c r="AN14" i="15"/>
  <c r="AO14" i="15"/>
  <c r="AP14" i="15"/>
  <c r="AQ14" i="15"/>
  <c r="AR14" i="15"/>
  <c r="AS14" i="15"/>
  <c r="AT14" i="15"/>
  <c r="AU14" i="15"/>
  <c r="AV14" i="15"/>
  <c r="AW14" i="15"/>
  <c r="AX14" i="15"/>
  <c r="AY14" i="15"/>
  <c r="AZ14" i="15"/>
  <c r="BA14" i="15"/>
  <c r="BB14" i="15"/>
  <c r="BC14" i="15"/>
  <c r="BD14" i="15"/>
  <c r="BE14" i="15"/>
  <c r="BF14" i="15"/>
  <c r="BG14" i="15"/>
  <c r="BH14" i="15"/>
  <c r="BI14" i="15"/>
  <c r="BJ14" i="15"/>
  <c r="BK14" i="15"/>
  <c r="BL14" i="15"/>
  <c r="BM14" i="15"/>
  <c r="BO14" i="15"/>
  <c r="BP14" i="15"/>
  <c r="BQ14" i="15"/>
  <c r="BR14" i="15"/>
  <c r="BS14" i="15"/>
  <c r="BT14" i="15"/>
  <c r="BU14" i="15"/>
  <c r="BV14" i="15"/>
  <c r="BW14" i="15"/>
  <c r="BX14" i="15"/>
  <c r="BY14" i="15"/>
  <c r="BZ14" i="15"/>
  <c r="CA14" i="15"/>
  <c r="CB14" i="15"/>
  <c r="CC14" i="15"/>
  <c r="CD14" i="15"/>
  <c r="CE14" i="15"/>
  <c r="CF14" i="15"/>
  <c r="CG14" i="15"/>
  <c r="CH14" i="15"/>
  <c r="CI14" i="15"/>
  <c r="CJ14" i="15"/>
  <c r="CK14" i="15"/>
  <c r="CL14" i="15"/>
  <c r="CM14" i="15"/>
  <c r="CN14" i="15"/>
  <c r="CO14" i="15"/>
  <c r="CP14" i="15"/>
  <c r="CQ14" i="15"/>
  <c r="CR14" i="15"/>
  <c r="CS14" i="15"/>
  <c r="CT14" i="15"/>
  <c r="CU14" i="15"/>
  <c r="CV14" i="15"/>
  <c r="CW14" i="15"/>
  <c r="CX14" i="15"/>
  <c r="CY14" i="15"/>
  <c r="CZ14" i="15"/>
  <c r="DA14" i="15"/>
  <c r="DB14" i="15"/>
  <c r="DC14" i="15"/>
  <c r="DD14" i="15"/>
  <c r="DE14" i="15"/>
  <c r="DF14" i="15"/>
  <c r="DG14" i="15"/>
  <c r="DH14" i="15"/>
  <c r="DI14" i="15"/>
  <c r="DJ14" i="15"/>
  <c r="DK14" i="15"/>
  <c r="BN14" i="15"/>
  <c r="P14" i="15"/>
  <c r="Q13" i="15"/>
  <c r="R13" i="15"/>
  <c r="S13" i="15"/>
  <c r="T13" i="15"/>
  <c r="U13" i="15"/>
  <c r="V13" i="15"/>
  <c r="W13" i="15"/>
  <c r="X13" i="15"/>
  <c r="Y13" i="15"/>
  <c r="Z13" i="15"/>
  <c r="AA13" i="15"/>
  <c r="AB13" i="15"/>
  <c r="AC13" i="15"/>
  <c r="AD13" i="15"/>
  <c r="AE13" i="15"/>
  <c r="AF13" i="15"/>
  <c r="AG13" i="15"/>
  <c r="AH13" i="15"/>
  <c r="AI13" i="15"/>
  <c r="AJ13" i="15"/>
  <c r="AK13" i="15"/>
  <c r="AL13" i="15"/>
  <c r="AM13" i="15"/>
  <c r="AN13" i="15"/>
  <c r="AO13" i="15"/>
  <c r="AP13" i="15"/>
  <c r="AQ13" i="15"/>
  <c r="AR13" i="15"/>
  <c r="AS13" i="15"/>
  <c r="AT13" i="15"/>
  <c r="AU13" i="15"/>
  <c r="AV13" i="15"/>
  <c r="AW13" i="15"/>
  <c r="AX13" i="15"/>
  <c r="AY13" i="15"/>
  <c r="AZ13" i="15"/>
  <c r="BA13" i="15"/>
  <c r="BB13" i="15"/>
  <c r="BC13" i="15"/>
  <c r="BD13" i="15"/>
  <c r="BE13" i="15"/>
  <c r="BF13" i="15"/>
  <c r="BG13" i="15"/>
  <c r="BH13" i="15"/>
  <c r="BI13" i="15"/>
  <c r="BJ13" i="15"/>
  <c r="BK13" i="15"/>
  <c r="BL13" i="15"/>
  <c r="BM13" i="15"/>
  <c r="BO13" i="15"/>
  <c r="BP13" i="15"/>
  <c r="BQ13" i="15"/>
  <c r="BR13" i="15"/>
  <c r="BS13" i="15"/>
  <c r="BT13" i="15"/>
  <c r="BU13" i="15"/>
  <c r="BV13" i="15"/>
  <c r="BW13" i="15"/>
  <c r="BX13" i="15"/>
  <c r="BY13" i="15"/>
  <c r="BZ13" i="15"/>
  <c r="CA13" i="15"/>
  <c r="CB13" i="15"/>
  <c r="CC13" i="15"/>
  <c r="CD13" i="15"/>
  <c r="CE13" i="15"/>
  <c r="CF13" i="15"/>
  <c r="CG13" i="15"/>
  <c r="CH13" i="15"/>
  <c r="CI13" i="15"/>
  <c r="CJ13" i="15"/>
  <c r="CK13" i="15"/>
  <c r="CL13" i="15"/>
  <c r="CM13" i="15"/>
  <c r="CN13" i="15"/>
  <c r="CO13" i="15"/>
  <c r="CP13" i="15"/>
  <c r="CQ13" i="15"/>
  <c r="CR13" i="15"/>
  <c r="CS13" i="15"/>
  <c r="CT13" i="15"/>
  <c r="CU13" i="15"/>
  <c r="CV13" i="15"/>
  <c r="CW13" i="15"/>
  <c r="CX13" i="15"/>
  <c r="CY13" i="15"/>
  <c r="CZ13" i="15"/>
  <c r="DA13" i="15"/>
  <c r="DB13" i="15"/>
  <c r="DC13" i="15"/>
  <c r="DD13" i="15"/>
  <c r="DE13" i="15"/>
  <c r="DF13" i="15"/>
  <c r="DG13" i="15"/>
  <c r="DH13" i="15"/>
  <c r="DI13" i="15"/>
  <c r="DJ13" i="15"/>
  <c r="DK13" i="15"/>
  <c r="BN13" i="15"/>
  <c r="P13" i="15"/>
  <c r="Q12" i="15"/>
  <c r="R12" i="15"/>
  <c r="S12" i="15"/>
  <c r="T12" i="15"/>
  <c r="U12" i="15"/>
  <c r="V12" i="15"/>
  <c r="W12" i="15"/>
  <c r="X12" i="15"/>
  <c r="Y12" i="15"/>
  <c r="Z12" i="15"/>
  <c r="AA12" i="15"/>
  <c r="AB12" i="15"/>
  <c r="AC12" i="15"/>
  <c r="AD12" i="15"/>
  <c r="AE12" i="15"/>
  <c r="AF12" i="15"/>
  <c r="AG12" i="15"/>
  <c r="AH12" i="15"/>
  <c r="AI12" i="15"/>
  <c r="AJ12" i="15"/>
  <c r="AK12" i="15"/>
  <c r="AL12" i="15"/>
  <c r="AM12" i="15"/>
  <c r="AN12" i="15"/>
  <c r="AO12" i="15"/>
  <c r="AP12" i="15"/>
  <c r="AQ12" i="15"/>
  <c r="AR12" i="15"/>
  <c r="AS12" i="15"/>
  <c r="AT12" i="15"/>
  <c r="AU12" i="15"/>
  <c r="AV12" i="15"/>
  <c r="AW12" i="15"/>
  <c r="AX12" i="15"/>
  <c r="AY12" i="15"/>
  <c r="AZ12" i="15"/>
  <c r="BA12" i="15"/>
  <c r="BB12" i="15"/>
  <c r="BC12" i="15"/>
  <c r="BD12" i="15"/>
  <c r="BE12" i="15"/>
  <c r="BF12" i="15"/>
  <c r="BG12" i="15"/>
  <c r="BH12" i="15"/>
  <c r="BI12" i="15"/>
  <c r="BJ12" i="15"/>
  <c r="BK12" i="15"/>
  <c r="BL12" i="15"/>
  <c r="BM12" i="15"/>
  <c r="BO12" i="15"/>
  <c r="BP12" i="15"/>
  <c r="BQ12" i="15"/>
  <c r="BR12" i="15"/>
  <c r="BS12" i="15"/>
  <c r="BT12" i="15"/>
  <c r="BU12" i="15"/>
  <c r="BV12" i="15"/>
  <c r="BW12" i="15"/>
  <c r="BX12" i="15"/>
  <c r="BY12" i="15"/>
  <c r="BZ12" i="15"/>
  <c r="CA12" i="15"/>
  <c r="CB12" i="15"/>
  <c r="CC12" i="15"/>
  <c r="CD12" i="15"/>
  <c r="CE12" i="15"/>
  <c r="CF12" i="15"/>
  <c r="CG12" i="15"/>
  <c r="CH12" i="15"/>
  <c r="CI12" i="15"/>
  <c r="CJ12" i="15"/>
  <c r="CK12" i="15"/>
  <c r="CL12" i="15"/>
  <c r="CM12" i="15"/>
  <c r="CN12" i="15"/>
  <c r="CO12" i="15"/>
  <c r="CP12" i="15"/>
  <c r="CQ12" i="15"/>
  <c r="CR12" i="15"/>
  <c r="CS12" i="15"/>
  <c r="CT12" i="15"/>
  <c r="CU12" i="15"/>
  <c r="CV12" i="15"/>
  <c r="CW12" i="15"/>
  <c r="CX12" i="15"/>
  <c r="CY12" i="15"/>
  <c r="CZ12" i="15"/>
  <c r="DA12" i="15"/>
  <c r="DB12" i="15"/>
  <c r="DC12" i="15"/>
  <c r="DD12" i="15"/>
  <c r="DE12" i="15"/>
  <c r="DF12" i="15"/>
  <c r="DG12" i="15"/>
  <c r="DH12" i="15"/>
  <c r="DI12" i="15"/>
  <c r="DJ12" i="15"/>
  <c r="DK12" i="15"/>
  <c r="BN12" i="15"/>
  <c r="P12" i="15"/>
  <c r="Q11" i="15"/>
  <c r="R11" i="15"/>
  <c r="S11" i="15"/>
  <c r="T11" i="15"/>
  <c r="U11" i="15"/>
  <c r="V11" i="15"/>
  <c r="W11" i="15"/>
  <c r="X11" i="15"/>
  <c r="Y11" i="15"/>
  <c r="Z11" i="15"/>
  <c r="AA11" i="15"/>
  <c r="AB11" i="15"/>
  <c r="AC11" i="15"/>
  <c r="AD11" i="15"/>
  <c r="AE11" i="15"/>
  <c r="AF11" i="15"/>
  <c r="AG11" i="15"/>
  <c r="AH11" i="15"/>
  <c r="AI11" i="15"/>
  <c r="AJ11" i="15"/>
  <c r="AK11" i="15"/>
  <c r="AL11" i="15"/>
  <c r="AM11" i="15"/>
  <c r="AN11" i="15"/>
  <c r="AO11" i="15"/>
  <c r="AP11" i="15"/>
  <c r="AQ11" i="15"/>
  <c r="AR11" i="15"/>
  <c r="AS11" i="15"/>
  <c r="AT11" i="15"/>
  <c r="AU11" i="15"/>
  <c r="AV11" i="15"/>
  <c r="AW11" i="15"/>
  <c r="AX11" i="15"/>
  <c r="AY11" i="15"/>
  <c r="AZ11" i="15"/>
  <c r="BA11" i="15"/>
  <c r="BB11" i="15"/>
  <c r="BC11" i="15"/>
  <c r="BD11" i="15"/>
  <c r="BE11" i="15"/>
  <c r="BF11" i="15"/>
  <c r="BG11" i="15"/>
  <c r="BH11" i="15"/>
  <c r="BI11" i="15"/>
  <c r="BJ11" i="15"/>
  <c r="BK11" i="15"/>
  <c r="BL11" i="15"/>
  <c r="BM11" i="15"/>
  <c r="BO11" i="15"/>
  <c r="BP11" i="15"/>
  <c r="BQ11" i="15"/>
  <c r="BR11" i="15"/>
  <c r="BS11" i="15"/>
  <c r="BT11" i="15"/>
  <c r="BU11" i="15"/>
  <c r="BV11" i="15"/>
  <c r="BW11" i="15"/>
  <c r="BX11" i="15"/>
  <c r="BY11" i="15"/>
  <c r="BZ11" i="15"/>
  <c r="CA11" i="15"/>
  <c r="CB11" i="15"/>
  <c r="CC11" i="15"/>
  <c r="CD11" i="15"/>
  <c r="CE11" i="15"/>
  <c r="CF11" i="15"/>
  <c r="CG11" i="15"/>
  <c r="CH11" i="15"/>
  <c r="CI11" i="15"/>
  <c r="CJ11" i="15"/>
  <c r="CK11" i="15"/>
  <c r="CL11" i="15"/>
  <c r="CM11" i="15"/>
  <c r="CN11" i="15"/>
  <c r="CO11" i="15"/>
  <c r="CP11" i="15"/>
  <c r="CQ11" i="15"/>
  <c r="CR11" i="15"/>
  <c r="CS11" i="15"/>
  <c r="CT11" i="15"/>
  <c r="CU11" i="15"/>
  <c r="CV11" i="15"/>
  <c r="CW11" i="15"/>
  <c r="CX11" i="15"/>
  <c r="CY11" i="15"/>
  <c r="CZ11" i="15"/>
  <c r="DA11" i="15"/>
  <c r="DB11" i="15"/>
  <c r="DC11" i="15"/>
  <c r="DD11" i="15"/>
  <c r="DE11" i="15"/>
  <c r="DF11" i="15"/>
  <c r="DG11" i="15"/>
  <c r="DH11" i="15"/>
  <c r="DI11" i="15"/>
  <c r="DJ11" i="15"/>
  <c r="DK11" i="15"/>
  <c r="BN11" i="15"/>
  <c r="P11" i="15"/>
  <c r="Q10" i="15"/>
  <c r="R10" i="15"/>
  <c r="S10" i="15"/>
  <c r="T10" i="15"/>
  <c r="U10" i="15"/>
  <c r="V10" i="15"/>
  <c r="W10" i="15"/>
  <c r="X10" i="15"/>
  <c r="Y10" i="15"/>
  <c r="Z10" i="15"/>
  <c r="AA10" i="15"/>
  <c r="AB10" i="15"/>
  <c r="AC10" i="15"/>
  <c r="AD10" i="15"/>
  <c r="AE10" i="15"/>
  <c r="AF10" i="15"/>
  <c r="AG10" i="15"/>
  <c r="AH10" i="15"/>
  <c r="AI10" i="15"/>
  <c r="AJ10" i="15"/>
  <c r="AK10" i="15"/>
  <c r="AL10" i="15"/>
  <c r="AM10" i="15"/>
  <c r="AN10" i="15"/>
  <c r="AO10" i="15"/>
  <c r="AP10" i="15"/>
  <c r="AQ10" i="15"/>
  <c r="AR10" i="15"/>
  <c r="AS10" i="15"/>
  <c r="AT10" i="15"/>
  <c r="AU10" i="15"/>
  <c r="AV10" i="15"/>
  <c r="AW10" i="15"/>
  <c r="AX10" i="15"/>
  <c r="AY10" i="15"/>
  <c r="AZ10" i="15"/>
  <c r="BA10" i="15"/>
  <c r="BB10" i="15"/>
  <c r="BC10" i="15"/>
  <c r="BD10" i="15"/>
  <c r="BE10" i="15"/>
  <c r="BF10" i="15"/>
  <c r="BG10" i="15"/>
  <c r="BH10" i="15"/>
  <c r="BI10" i="15"/>
  <c r="BJ10" i="15"/>
  <c r="BK10" i="15"/>
  <c r="BL10" i="15"/>
  <c r="BM10" i="15"/>
  <c r="BO10" i="15"/>
  <c r="BP10" i="15"/>
  <c r="BQ10" i="15"/>
  <c r="BR10" i="15"/>
  <c r="BS10" i="15"/>
  <c r="BT10" i="15"/>
  <c r="BU10" i="15"/>
  <c r="BV10" i="15"/>
  <c r="BW10" i="15"/>
  <c r="BX10" i="15"/>
  <c r="BY10" i="15"/>
  <c r="BZ10" i="15"/>
  <c r="CA10" i="15"/>
  <c r="CB10" i="15"/>
  <c r="CC10" i="15"/>
  <c r="CD10" i="15"/>
  <c r="CE10" i="15"/>
  <c r="CF10" i="15"/>
  <c r="CG10" i="15"/>
  <c r="CH10" i="15"/>
  <c r="CI10" i="15"/>
  <c r="CJ10" i="15"/>
  <c r="CK10" i="15"/>
  <c r="CL10" i="15"/>
  <c r="CM10" i="15"/>
  <c r="CN10" i="15"/>
  <c r="CO10" i="15"/>
  <c r="CP10" i="15"/>
  <c r="CQ10" i="15"/>
  <c r="CR10" i="15"/>
  <c r="CS10" i="15"/>
  <c r="CT10" i="15"/>
  <c r="CU10" i="15"/>
  <c r="CV10" i="15"/>
  <c r="CW10" i="15"/>
  <c r="CX10" i="15"/>
  <c r="CY10" i="15"/>
  <c r="CZ10" i="15"/>
  <c r="DA10" i="15"/>
  <c r="DB10" i="15"/>
  <c r="DC10" i="15"/>
  <c r="DD10" i="15"/>
  <c r="DE10" i="15"/>
  <c r="DF10" i="15"/>
  <c r="DG10" i="15"/>
  <c r="DH10" i="15"/>
  <c r="DI10" i="15"/>
  <c r="DJ10" i="15"/>
  <c r="DK10" i="15"/>
  <c r="BN10" i="15"/>
  <c r="P10" i="15"/>
  <c r="C142" i="11"/>
  <c r="R9" i="15"/>
  <c r="S9" i="15"/>
  <c r="T9" i="15"/>
  <c r="U9" i="15"/>
  <c r="V9" i="15"/>
  <c r="W9" i="15"/>
  <c r="X9" i="15"/>
  <c r="Y9" i="15"/>
  <c r="Z9" i="15"/>
  <c r="AA9" i="15"/>
  <c r="AB9" i="15"/>
  <c r="AC9" i="15"/>
  <c r="AD9" i="15"/>
  <c r="AE9" i="15"/>
  <c r="AF9" i="15"/>
  <c r="AG9" i="15"/>
  <c r="AH9" i="15"/>
  <c r="AI9" i="15"/>
  <c r="AJ9" i="15"/>
  <c r="AK9" i="15"/>
  <c r="AL9" i="15"/>
  <c r="AM9" i="15"/>
  <c r="AN9" i="15"/>
  <c r="AO9" i="15"/>
  <c r="AP9" i="15"/>
  <c r="AQ9" i="15"/>
  <c r="AR9" i="15"/>
  <c r="AS9" i="15"/>
  <c r="AT9" i="15"/>
  <c r="AU9" i="15"/>
  <c r="AV9" i="15"/>
  <c r="AW9" i="15"/>
  <c r="AX9" i="15"/>
  <c r="AY9" i="15"/>
  <c r="AZ9" i="15"/>
  <c r="BA9" i="15"/>
  <c r="BB9" i="15"/>
  <c r="BC9" i="15"/>
  <c r="BD9" i="15"/>
  <c r="BE9" i="15"/>
  <c r="BF9" i="15"/>
  <c r="BG9" i="15"/>
  <c r="BH9" i="15"/>
  <c r="BI9" i="15"/>
  <c r="BJ9" i="15"/>
  <c r="BK9" i="15"/>
  <c r="BL9" i="15"/>
  <c r="BM9" i="15"/>
  <c r="BO9" i="15"/>
  <c r="BP9" i="15"/>
  <c r="BQ9" i="15"/>
  <c r="BR9" i="15"/>
  <c r="BS9" i="15"/>
  <c r="BT9" i="15"/>
  <c r="BU9" i="15"/>
  <c r="BV9" i="15"/>
  <c r="BW9" i="15"/>
  <c r="BX9" i="15"/>
  <c r="BY9" i="15"/>
  <c r="BZ9" i="15"/>
  <c r="CA9" i="15"/>
  <c r="CB9" i="15"/>
  <c r="CC9" i="15"/>
  <c r="CD9" i="15"/>
  <c r="CE9" i="15"/>
  <c r="CF9" i="15"/>
  <c r="CG9" i="15"/>
  <c r="CH9" i="15"/>
  <c r="CI9" i="15"/>
  <c r="CJ9" i="15"/>
  <c r="CK9" i="15"/>
  <c r="CL9" i="15"/>
  <c r="CM9" i="15"/>
  <c r="CN9" i="15"/>
  <c r="CO9" i="15"/>
  <c r="CP9" i="15"/>
  <c r="CQ9" i="15"/>
  <c r="CR9" i="15"/>
  <c r="CS9" i="15"/>
  <c r="CT9" i="15"/>
  <c r="CU9" i="15"/>
  <c r="CV9" i="15"/>
  <c r="CW9" i="15"/>
  <c r="CX9" i="15"/>
  <c r="CY9" i="15"/>
  <c r="CZ9" i="15"/>
  <c r="DA9" i="15"/>
  <c r="DB9" i="15"/>
  <c r="DC9" i="15"/>
  <c r="DD9" i="15"/>
  <c r="DE9" i="15"/>
  <c r="DF9" i="15"/>
  <c r="DG9" i="15"/>
  <c r="DH9" i="15"/>
  <c r="DI9" i="15"/>
  <c r="DJ9" i="15"/>
  <c r="DK9" i="15"/>
  <c r="BN9" i="15"/>
  <c r="BP159" i="15"/>
  <c r="E145" i="11" s="1"/>
  <c r="BQ159" i="15"/>
  <c r="F145" i="11" s="1"/>
  <c r="BR159" i="15"/>
  <c r="G145" i="11" s="1"/>
  <c r="BS159" i="15"/>
  <c r="H145" i="11" s="1"/>
  <c r="BT159" i="15"/>
  <c r="I145" i="11" s="1"/>
  <c r="BU159" i="15"/>
  <c r="J145" i="11" s="1"/>
  <c r="BV159" i="15"/>
  <c r="K145" i="11" s="1"/>
  <c r="BW159" i="15"/>
  <c r="L145" i="11" s="1"/>
  <c r="BX159" i="15"/>
  <c r="M145" i="11" s="1"/>
  <c r="BY159" i="15"/>
  <c r="N145" i="11" s="1"/>
  <c r="BZ159" i="15"/>
  <c r="O145" i="11" s="1"/>
  <c r="CA159" i="15"/>
  <c r="P145" i="11" s="1"/>
  <c r="CB159" i="15"/>
  <c r="Q145" i="11" s="1"/>
  <c r="CC159" i="15"/>
  <c r="R145" i="11" s="1"/>
  <c r="CD159" i="15"/>
  <c r="S145" i="11" s="1"/>
  <c r="CE159" i="15"/>
  <c r="T145" i="11" s="1"/>
  <c r="CF159" i="15"/>
  <c r="U145" i="11" s="1"/>
  <c r="CG159" i="15"/>
  <c r="V145" i="11" s="1"/>
  <c r="CH159" i="15"/>
  <c r="W145" i="11" s="1"/>
  <c r="CI159" i="15"/>
  <c r="X145" i="11" s="1"/>
  <c r="CJ159" i="15"/>
  <c r="Y145" i="11" s="1"/>
  <c r="CK159" i="15"/>
  <c r="Z145" i="11" s="1"/>
  <c r="CL159" i="15"/>
  <c r="AA145" i="11" s="1"/>
  <c r="CM159" i="15"/>
  <c r="AB145" i="11" s="1"/>
  <c r="CN159" i="15"/>
  <c r="AC145" i="11" s="1"/>
  <c r="CO159" i="15"/>
  <c r="AD145" i="11" s="1"/>
  <c r="CP159" i="15"/>
  <c r="AE145" i="11" s="1"/>
  <c r="CQ159" i="15"/>
  <c r="AF145" i="11" s="1"/>
  <c r="CR159" i="15"/>
  <c r="AG145" i="11" s="1"/>
  <c r="CS159" i="15"/>
  <c r="AH145" i="11" s="1"/>
  <c r="CT159" i="15"/>
  <c r="AI145" i="11" s="1"/>
  <c r="CU159" i="15"/>
  <c r="AJ145" i="11" s="1"/>
  <c r="CV159" i="15"/>
  <c r="AK145" i="11" s="1"/>
  <c r="CW159" i="15"/>
  <c r="AL145" i="11" s="1"/>
  <c r="CX159" i="15"/>
  <c r="AM145" i="11" s="1"/>
  <c r="CY159" i="15"/>
  <c r="AN145" i="11" s="1"/>
  <c r="CZ159" i="15"/>
  <c r="AO145" i="11" s="1"/>
  <c r="DA159" i="15"/>
  <c r="AP145" i="11" s="1"/>
  <c r="DB159" i="15"/>
  <c r="AQ145" i="11" s="1"/>
  <c r="DC159" i="15"/>
  <c r="AR145" i="11" s="1"/>
  <c r="DD159" i="15"/>
  <c r="AS145" i="11" s="1"/>
  <c r="DE159" i="15"/>
  <c r="AT145" i="11" s="1"/>
  <c r="DF159" i="15"/>
  <c r="AU145" i="11" s="1"/>
  <c r="DG159" i="15"/>
  <c r="AV145" i="11" s="1"/>
  <c r="DH159" i="15"/>
  <c r="AW145" i="11" s="1"/>
  <c r="DI159" i="15"/>
  <c r="AX145" i="11" s="1"/>
  <c r="DJ159" i="15"/>
  <c r="AY145" i="11" s="1"/>
  <c r="DK159" i="15"/>
  <c r="AZ145" i="11" s="1"/>
  <c r="AZ142" i="11"/>
  <c r="AY142" i="11"/>
  <c r="AX142" i="11"/>
  <c r="AW142" i="11"/>
  <c r="AV142" i="11"/>
  <c r="AU142" i="11"/>
  <c r="AT142" i="11"/>
  <c r="AS142" i="11"/>
  <c r="AR142" i="11"/>
  <c r="AQ142" i="11"/>
  <c r="AP142" i="11"/>
  <c r="AO142" i="11"/>
  <c r="AN142" i="11"/>
  <c r="AM142" i="11"/>
  <c r="AL142" i="11"/>
  <c r="AK142" i="11"/>
  <c r="AJ142" i="11"/>
  <c r="AI142" i="11"/>
  <c r="AH142" i="11"/>
  <c r="AG142" i="11"/>
  <c r="AF142" i="11"/>
  <c r="AE142" i="11"/>
  <c r="AD142" i="11"/>
  <c r="AC142" i="11"/>
  <c r="AB142" i="11"/>
  <c r="AA142" i="11"/>
  <c r="Z142" i="11"/>
  <c r="Y142" i="11"/>
  <c r="X142" i="11"/>
  <c r="W142" i="11"/>
  <c r="V142" i="11"/>
  <c r="U142" i="11"/>
  <c r="T142" i="11"/>
  <c r="S142" i="11"/>
  <c r="R142" i="11"/>
  <c r="Q142" i="11"/>
  <c r="P142" i="11"/>
  <c r="O142" i="11"/>
  <c r="N142" i="11"/>
  <c r="M142" i="11"/>
  <c r="L142" i="11"/>
  <c r="K142" i="11"/>
  <c r="J142" i="11"/>
  <c r="I142" i="11"/>
  <c r="H142" i="11"/>
  <c r="G142" i="11"/>
  <c r="F142" i="11"/>
  <c r="E142" i="11"/>
  <c r="D142" i="11"/>
  <c r="O157" i="15"/>
  <c r="O156" i="15"/>
  <c r="O155" i="15"/>
  <c r="O154" i="15"/>
  <c r="O153" i="15"/>
  <c r="O152" i="15"/>
  <c r="O151" i="15"/>
  <c r="O150" i="15"/>
  <c r="O149" i="15"/>
  <c r="O148" i="15"/>
  <c r="O147" i="15"/>
  <c r="O146" i="15"/>
  <c r="O145" i="15"/>
  <c r="O144" i="15"/>
  <c r="O143" i="15"/>
  <c r="O142" i="15"/>
  <c r="O141" i="15"/>
  <c r="O140" i="15"/>
  <c r="O139" i="15"/>
  <c r="O138" i="15"/>
  <c r="O137" i="15"/>
  <c r="O136" i="15"/>
  <c r="O135" i="15"/>
  <c r="O134" i="15"/>
  <c r="O133" i="15"/>
  <c r="O132" i="15"/>
  <c r="O131" i="15"/>
  <c r="O130" i="15"/>
  <c r="O129" i="15"/>
  <c r="O128" i="15"/>
  <c r="O127" i="15"/>
  <c r="O126" i="15"/>
  <c r="O125" i="15"/>
  <c r="O124" i="15"/>
  <c r="O123" i="15"/>
  <c r="O122" i="15"/>
  <c r="O121" i="15"/>
  <c r="O120" i="15"/>
  <c r="O119" i="15"/>
  <c r="O118" i="15"/>
  <c r="O117" i="15"/>
  <c r="O116" i="15"/>
  <c r="O115" i="15"/>
  <c r="O114" i="15"/>
  <c r="O113" i="15"/>
  <c r="O112" i="15"/>
  <c r="O111" i="15"/>
  <c r="O110" i="15"/>
  <c r="O109" i="15"/>
  <c r="O108" i="15"/>
  <c r="O107" i="15"/>
  <c r="O106" i="15"/>
  <c r="O105" i="15"/>
  <c r="O104" i="15"/>
  <c r="O103" i="15"/>
  <c r="O102" i="15"/>
  <c r="O101" i="15"/>
  <c r="O100" i="15"/>
  <c r="O99" i="15"/>
  <c r="O98" i="15"/>
  <c r="O97" i="15"/>
  <c r="O96" i="15"/>
  <c r="O95" i="15"/>
  <c r="O94" i="15"/>
  <c r="O93" i="15"/>
  <c r="O92" i="15"/>
  <c r="O91" i="15"/>
  <c r="O90" i="15"/>
  <c r="O89" i="15"/>
  <c r="O88" i="15"/>
  <c r="O87" i="15"/>
  <c r="O86" i="15"/>
  <c r="O85" i="15"/>
  <c r="O84" i="15"/>
  <c r="O83" i="15"/>
  <c r="O82" i="15"/>
  <c r="O81" i="15"/>
  <c r="O80" i="15"/>
  <c r="O79" i="15"/>
  <c r="O78" i="15"/>
  <c r="O77" i="15"/>
  <c r="O76" i="15"/>
  <c r="O75" i="15"/>
  <c r="O74" i="15"/>
  <c r="O73" i="15"/>
  <c r="O72" i="15"/>
  <c r="O71" i="15"/>
  <c r="O70" i="15"/>
  <c r="O69" i="15"/>
  <c r="O68" i="15"/>
  <c r="O67" i="15"/>
  <c r="O66" i="15"/>
  <c r="O65" i="15"/>
  <c r="O64" i="15"/>
  <c r="O63" i="15"/>
  <c r="O62" i="15"/>
  <c r="O61" i="15"/>
  <c r="O60" i="15"/>
  <c r="O59" i="15"/>
  <c r="O58" i="15"/>
  <c r="O57" i="15"/>
  <c r="O56" i="15"/>
  <c r="O55" i="15"/>
  <c r="O54" i="15"/>
  <c r="O53" i="15"/>
  <c r="O52" i="15"/>
  <c r="O51" i="15"/>
  <c r="O50" i="15"/>
  <c r="O49" i="15"/>
  <c r="O48" i="15"/>
  <c r="O47" i="15"/>
  <c r="O46" i="15"/>
  <c r="O45" i="15"/>
  <c r="O44" i="15"/>
  <c r="O43" i="15"/>
  <c r="O42" i="15"/>
  <c r="O41" i="15"/>
  <c r="O40" i="15"/>
  <c r="O39" i="15"/>
  <c r="O38" i="15"/>
  <c r="O37" i="15"/>
  <c r="O36" i="15"/>
  <c r="O35" i="15"/>
  <c r="O34" i="15"/>
  <c r="O33" i="15"/>
  <c r="O32" i="15"/>
  <c r="O31" i="15"/>
  <c r="O30" i="15"/>
  <c r="O29" i="15"/>
  <c r="O28" i="15"/>
  <c r="O27" i="15"/>
  <c r="O26" i="15"/>
  <c r="O25" i="15"/>
  <c r="O24" i="15"/>
  <c r="O23" i="15"/>
  <c r="O22" i="15"/>
  <c r="O21" i="15"/>
  <c r="O20" i="15"/>
  <c r="O19" i="15"/>
  <c r="O18" i="15"/>
  <c r="O17" i="15"/>
  <c r="O16" i="15"/>
  <c r="O15" i="15"/>
  <c r="O14" i="15"/>
  <c r="O13" i="15"/>
  <c r="O12" i="15"/>
  <c r="O11" i="15"/>
  <c r="O10" i="15"/>
  <c r="O158" i="15"/>
  <c r="O9" i="15"/>
  <c r="N9" i="8"/>
  <c r="N10" i="8"/>
  <c r="N11" i="8"/>
  <c r="N12" i="8"/>
  <c r="N13" i="8"/>
  <c r="N14" i="8"/>
  <c r="N15" i="8"/>
  <c r="N16" i="8"/>
  <c r="N17" i="8"/>
  <c r="N18" i="8"/>
  <c r="N19" i="8"/>
  <c r="N20" i="8"/>
  <c r="N21" i="8"/>
  <c r="N22" i="8"/>
  <c r="N23" i="8"/>
  <c r="N24" i="8"/>
  <c r="N25" i="8"/>
  <c r="N26" i="8"/>
  <c r="N27" i="8"/>
  <c r="N28" i="8"/>
  <c r="N29" i="8"/>
  <c r="N30" i="8"/>
  <c r="N31" i="8"/>
  <c r="N32" i="8"/>
  <c r="N33" i="8"/>
  <c r="N34" i="8"/>
  <c r="N35" i="8"/>
  <c r="N36" i="8"/>
  <c r="N37" i="8"/>
  <c r="N38" i="8"/>
  <c r="N39" i="8"/>
  <c r="N40" i="8"/>
  <c r="N41" i="8"/>
  <c r="N42" i="8"/>
  <c r="N43" i="8"/>
  <c r="N44" i="8"/>
  <c r="N45" i="8"/>
  <c r="N46" i="8"/>
  <c r="N47" i="8"/>
  <c r="N48" i="8"/>
  <c r="N49" i="8"/>
  <c r="N50" i="8"/>
  <c r="N51" i="8"/>
  <c r="N52" i="8"/>
  <c r="N53" i="8"/>
  <c r="N54" i="8"/>
  <c r="N55" i="8"/>
  <c r="N56" i="8"/>
  <c r="N57" i="8"/>
  <c r="N58" i="8"/>
  <c r="BM159" i="15" l="1"/>
  <c r="BL159" i="15"/>
  <c r="BK159" i="15"/>
  <c r="BJ159" i="15"/>
  <c r="BI159" i="15"/>
  <c r="BH159" i="15"/>
  <c r="BG159" i="15"/>
  <c r="BF159" i="15"/>
  <c r="BE159" i="15"/>
  <c r="BD159" i="15"/>
  <c r="BC159" i="15"/>
  <c r="BB159" i="15"/>
  <c r="BA159" i="15"/>
  <c r="AZ159" i="15"/>
  <c r="AY159" i="15"/>
  <c r="AX159" i="15"/>
  <c r="AW159" i="15"/>
  <c r="AV159" i="15"/>
  <c r="AU159" i="15"/>
  <c r="AT159" i="15"/>
  <c r="AS159" i="15"/>
  <c r="AR159" i="15"/>
  <c r="AQ159" i="15"/>
  <c r="AP159" i="15"/>
  <c r="AO159" i="15"/>
  <c r="AN159" i="15"/>
  <c r="AM159" i="15"/>
  <c r="AL159" i="15"/>
  <c r="AK159" i="15"/>
  <c r="AJ159" i="15"/>
  <c r="AI159" i="15"/>
  <c r="AH159" i="15"/>
  <c r="AG159" i="15"/>
  <c r="AF159" i="15"/>
  <c r="AE159" i="15"/>
  <c r="AD159" i="15"/>
  <c r="AC159" i="15"/>
  <c r="AB159" i="15"/>
  <c r="AA159" i="15"/>
  <c r="Z159" i="15"/>
  <c r="Y159" i="15"/>
  <c r="X159" i="15"/>
  <c r="W159" i="15"/>
  <c r="V159" i="15"/>
  <c r="U159" i="15"/>
  <c r="T159" i="15"/>
  <c r="S159" i="15"/>
  <c r="R159" i="15"/>
  <c r="I10" i="8"/>
  <c r="I11" i="8"/>
  <c r="I12" i="8"/>
  <c r="I13" i="8"/>
  <c r="I14" i="8"/>
  <c r="I15" i="8"/>
  <c r="I16" i="8"/>
  <c r="I17" i="8"/>
  <c r="I18" i="8"/>
  <c r="I19" i="8"/>
  <c r="I20" i="8"/>
  <c r="I21" i="8"/>
  <c r="I22" i="8"/>
  <c r="I23" i="8"/>
  <c r="I24" i="8"/>
  <c r="M24" i="8" s="1"/>
  <c r="I25" i="8"/>
  <c r="I26" i="8"/>
  <c r="I27" i="8"/>
  <c r="I28" i="8"/>
  <c r="I29" i="8"/>
  <c r="I30" i="8"/>
  <c r="I31" i="8"/>
  <c r="I32" i="8"/>
  <c r="I33" i="8"/>
  <c r="I34" i="8"/>
  <c r="I35" i="8"/>
  <c r="I36" i="8"/>
  <c r="M36" i="8" s="1"/>
  <c r="I37" i="8"/>
  <c r="I38" i="8"/>
  <c r="I39" i="8"/>
  <c r="I40" i="8"/>
  <c r="I41" i="8"/>
  <c r="I42" i="8"/>
  <c r="I43" i="8"/>
  <c r="I44" i="8"/>
  <c r="I45" i="8"/>
  <c r="I46" i="8"/>
  <c r="I47" i="8"/>
  <c r="I48" i="8"/>
  <c r="M48" i="8" s="1"/>
  <c r="I49" i="8"/>
  <c r="I50" i="8"/>
  <c r="I51" i="8"/>
  <c r="I52" i="8"/>
  <c r="I53" i="8"/>
  <c r="I54" i="8"/>
  <c r="I55" i="8"/>
  <c r="I56" i="8"/>
  <c r="I57" i="8"/>
  <c r="I58" i="8"/>
  <c r="I9" i="8"/>
  <c r="A11" i="4"/>
  <c r="A12" i="4" s="1"/>
  <c r="A13" i="4" s="1"/>
  <c r="A14" i="4" s="1"/>
  <c r="A15" i="4" s="1"/>
  <c r="A16" i="4" s="1"/>
  <c r="A17" i="4" s="1"/>
  <c r="A18" i="4" s="1"/>
  <c r="A19" i="4" s="1"/>
  <c r="A20" i="4" s="1"/>
  <c r="A21" i="4" s="1"/>
  <c r="A22" i="4" s="1"/>
  <c r="A23" i="4" s="1"/>
  <c r="A24" i="4" s="1"/>
  <c r="A25" i="4" s="1"/>
  <c r="A26" i="4" s="1"/>
  <c r="A27" i="4" s="1"/>
  <c r="A28" i="4" s="1"/>
  <c r="A29" i="4" s="1"/>
  <c r="A30" i="4" s="1"/>
  <c r="A31" i="4" s="1"/>
  <c r="A32" i="4" s="1"/>
  <c r="A33" i="4" s="1"/>
  <c r="A34" i="4" s="1"/>
  <c r="A35" i="4" s="1"/>
  <c r="A36" i="4" s="1"/>
  <c r="A37" i="4" s="1"/>
  <c r="A38" i="4" s="1"/>
  <c r="A39" i="4" s="1"/>
  <c r="A40" i="4" s="1"/>
  <c r="A41" i="4" s="1"/>
  <c r="A42" i="4" s="1"/>
  <c r="A43" i="4" s="1"/>
  <c r="A44" i="4" s="1"/>
  <c r="A45" i="4" s="1"/>
  <c r="A46" i="4" s="1"/>
  <c r="A47" i="4" s="1"/>
  <c r="A48" i="4" s="1"/>
  <c r="A49" i="4" s="1"/>
  <c r="A50" i="4" s="1"/>
  <c r="A51" i="4" s="1"/>
  <c r="A52" i="4" s="1"/>
  <c r="A53" i="4" s="1"/>
  <c r="A54" i="4" s="1"/>
  <c r="A55" i="4" s="1"/>
  <c r="A56" i="4" s="1"/>
  <c r="A57" i="4" s="1"/>
  <c r="A58" i="4" s="1"/>
  <c r="A59" i="4" s="1"/>
  <c r="A9" i="3"/>
  <c r="A10" i="3" s="1"/>
  <c r="A11" i="3" s="1"/>
  <c r="A12" i="3" s="1"/>
  <c r="M51" i="8" l="1"/>
  <c r="M39" i="8"/>
  <c r="M27" i="8"/>
  <c r="M15" i="8"/>
  <c r="M50" i="8"/>
  <c r="M38" i="8"/>
  <c r="M26" i="8"/>
  <c r="M14" i="8"/>
  <c r="M49" i="8"/>
  <c r="M37" i="8"/>
  <c r="M25" i="8"/>
  <c r="M13" i="8"/>
  <c r="M9" i="8"/>
  <c r="M47" i="8"/>
  <c r="M35" i="8"/>
  <c r="M23" i="8"/>
  <c r="M11" i="8"/>
  <c r="M58" i="8"/>
  <c r="M46" i="8"/>
  <c r="M34" i="8"/>
  <c r="M22" i="8"/>
  <c r="M10" i="8"/>
  <c r="M57" i="8"/>
  <c r="M45" i="8"/>
  <c r="M33" i="8"/>
  <c r="M21" i="8"/>
  <c r="M12" i="8"/>
  <c r="M44" i="8"/>
  <c r="M56" i="8"/>
  <c r="M20" i="8"/>
  <c r="M55" i="8"/>
  <c r="M43" i="8"/>
  <c r="M19" i="8"/>
  <c r="M54" i="8"/>
  <c r="M42" i="8"/>
  <c r="M18" i="8"/>
  <c r="M53" i="8"/>
  <c r="M41" i="8"/>
  <c r="M29" i="8"/>
  <c r="M17" i="8"/>
  <c r="M52" i="8"/>
  <c r="M40" i="8"/>
  <c r="M28" i="8"/>
  <c r="M16" i="8"/>
  <c r="M32" i="8"/>
  <c r="M31" i="8"/>
  <c r="M30" i="8"/>
  <c r="A13" i="3"/>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K10" i="7"/>
  <c r="K11" i="7"/>
  <c r="K12" i="7"/>
  <c r="K13" i="7"/>
  <c r="K14" i="7"/>
  <c r="K15" i="7"/>
  <c r="K16" i="7"/>
  <c r="K17" i="7"/>
  <c r="K18" i="7"/>
  <c r="K19" i="7"/>
  <c r="K20" i="7"/>
  <c r="K21" i="7"/>
  <c r="K22" i="7"/>
  <c r="K23" i="7"/>
  <c r="K24" i="7"/>
  <c r="K25" i="7"/>
  <c r="K26" i="7"/>
  <c r="K27" i="7"/>
  <c r="K28" i="7"/>
  <c r="K29" i="7"/>
  <c r="K30" i="7"/>
  <c r="K31" i="7"/>
  <c r="K32" i="7"/>
  <c r="K33" i="7"/>
  <c r="K34" i="7"/>
  <c r="K35" i="7"/>
  <c r="K36" i="7"/>
  <c r="K37" i="7"/>
  <c r="K38" i="7"/>
  <c r="B5" i="7"/>
  <c r="C4" i="7"/>
  <c r="B4" i="7"/>
  <c r="C3" i="7"/>
  <c r="B3" i="7"/>
  <c r="B2" i="7"/>
  <c r="B5" i="8"/>
  <c r="C4" i="8"/>
  <c r="B4" i="8"/>
  <c r="C3" i="8"/>
  <c r="B3" i="8"/>
  <c r="B2" i="8"/>
  <c r="AY109" i="11"/>
  <c r="AX109" i="11"/>
  <c r="AW109" i="11"/>
  <c r="AV109" i="11"/>
  <c r="AU109" i="11"/>
  <c r="AT109" i="11"/>
  <c r="AS109" i="11"/>
  <c r="AR109" i="11"/>
  <c r="AQ109" i="11"/>
  <c r="AP109" i="11"/>
  <c r="AO109" i="11"/>
  <c r="AN109" i="11"/>
  <c r="AM109" i="11"/>
  <c r="AL109" i="11"/>
  <c r="AK109" i="11"/>
  <c r="AJ109" i="11"/>
  <c r="AI109" i="11"/>
  <c r="AH109" i="11"/>
  <c r="AG109" i="11"/>
  <c r="AF109" i="11"/>
  <c r="AE109" i="11"/>
  <c r="AD109" i="11"/>
  <c r="AC109" i="11"/>
  <c r="AB109" i="11"/>
  <c r="AA109" i="11"/>
  <c r="Z109" i="11"/>
  <c r="Y109" i="11"/>
  <c r="X109" i="11"/>
  <c r="W109" i="11"/>
  <c r="V109" i="11"/>
  <c r="U109" i="11"/>
  <c r="T109" i="11"/>
  <c r="S109" i="11"/>
  <c r="R109" i="11"/>
  <c r="Q109" i="11"/>
  <c r="P109" i="11"/>
  <c r="O109" i="11"/>
  <c r="N109" i="11"/>
  <c r="M109" i="11"/>
  <c r="L109" i="11"/>
  <c r="K109" i="11"/>
  <c r="J109" i="11"/>
  <c r="I109" i="11"/>
  <c r="H109" i="11"/>
  <c r="G109" i="11"/>
  <c r="F109" i="11"/>
  <c r="E109" i="11"/>
  <c r="D109" i="11"/>
  <c r="C109" i="11"/>
  <c r="B5" i="10"/>
  <c r="C4" i="10"/>
  <c r="B4" i="10"/>
  <c r="C3" i="10"/>
  <c r="B3" i="10"/>
  <c r="B2" i="10"/>
  <c r="AZ109" i="11"/>
  <c r="A60" i="4" l="1"/>
  <c r="A59" i="3"/>
  <c r="J59" i="3"/>
  <c r="B59" i="3"/>
  <c r="C7" i="3" s="1"/>
  <c r="G60" i="4"/>
  <c r="G30" i="2"/>
  <c r="B22" i="2"/>
  <c r="C5" i="3"/>
  <c r="C5" i="16" s="1"/>
  <c r="R9" i="6"/>
  <c r="B60" i="4"/>
  <c r="A22" i="2"/>
  <c r="E30" i="2"/>
  <c r="R17" i="6"/>
  <c r="R18" i="6"/>
  <c r="R19" i="6"/>
  <c r="R20" i="6"/>
  <c r="R21" i="6"/>
  <c r="R22" i="6"/>
  <c r="R23" i="6"/>
  <c r="R24" i="6"/>
  <c r="R25" i="6"/>
  <c r="R26" i="6"/>
  <c r="R27" i="6"/>
  <c r="R28" i="6"/>
  <c r="R29" i="6"/>
  <c r="R30" i="6"/>
  <c r="R31" i="6"/>
  <c r="R32" i="6"/>
  <c r="R33" i="6"/>
  <c r="R34" i="6"/>
  <c r="R35" i="6"/>
  <c r="R36" i="6"/>
  <c r="R37" i="6"/>
  <c r="R38" i="6"/>
  <c r="R39" i="6"/>
  <c r="R40" i="6"/>
  <c r="R41" i="6"/>
  <c r="R42" i="6"/>
  <c r="R43" i="6"/>
  <c r="R44" i="6"/>
  <c r="R45" i="6"/>
  <c r="R46" i="6"/>
  <c r="R47" i="6"/>
  <c r="R48" i="6"/>
  <c r="R49" i="6"/>
  <c r="R50" i="6"/>
  <c r="R51" i="6"/>
  <c r="R52" i="6"/>
  <c r="R53" i="6"/>
  <c r="R54" i="6"/>
  <c r="R55" i="6"/>
  <c r="R56" i="6"/>
  <c r="R57" i="6"/>
  <c r="R58" i="6"/>
  <c r="R59" i="6"/>
  <c r="R60" i="6"/>
  <c r="R61" i="6"/>
  <c r="R62" i="6"/>
  <c r="R63" i="6"/>
  <c r="R64" i="6"/>
  <c r="R65" i="6"/>
  <c r="R66" i="6"/>
  <c r="R67" i="6"/>
  <c r="R68" i="6"/>
  <c r="R69" i="6"/>
  <c r="R70" i="6"/>
  <c r="R71" i="6"/>
  <c r="R72" i="6"/>
  <c r="R73" i="6"/>
  <c r="R74" i="6"/>
  <c r="R75" i="6"/>
  <c r="R76" i="6"/>
  <c r="R77" i="6"/>
  <c r="R78" i="6"/>
  <c r="R79" i="6"/>
  <c r="R80" i="6"/>
  <c r="R81" i="6"/>
  <c r="R82" i="6"/>
  <c r="R83" i="6"/>
  <c r="R84" i="6"/>
  <c r="R85" i="6"/>
  <c r="R86" i="6"/>
  <c r="R87" i="6"/>
  <c r="R88" i="6"/>
  <c r="R89" i="6"/>
  <c r="R90" i="6"/>
  <c r="R91" i="6"/>
  <c r="R92" i="6"/>
  <c r="R93" i="6"/>
  <c r="R94" i="6"/>
  <c r="R95" i="6"/>
  <c r="R96" i="6"/>
  <c r="R97" i="6"/>
  <c r="R98" i="6"/>
  <c r="R99" i="6"/>
  <c r="R100" i="6"/>
  <c r="R101" i="6"/>
  <c r="R102" i="6"/>
  <c r="R103" i="6"/>
  <c r="R104" i="6"/>
  <c r="R105" i="6"/>
  <c r="R106" i="6"/>
  <c r="R107" i="6"/>
  <c r="R108" i="6"/>
  <c r="R109" i="6"/>
  <c r="R110" i="6"/>
  <c r="R111" i="6"/>
  <c r="R112" i="6"/>
  <c r="R113" i="6"/>
  <c r="R114" i="6"/>
  <c r="R115" i="6"/>
  <c r="R116" i="6"/>
  <c r="R117" i="6"/>
  <c r="R118" i="6"/>
  <c r="R119" i="6"/>
  <c r="R120" i="6"/>
  <c r="R121" i="6"/>
  <c r="R122" i="6"/>
  <c r="R123" i="6"/>
  <c r="R124" i="6"/>
  <c r="R125" i="6"/>
  <c r="R126" i="6"/>
  <c r="R127" i="6"/>
  <c r="R128" i="6"/>
  <c r="R129" i="6"/>
  <c r="R130" i="6"/>
  <c r="R131" i="6"/>
  <c r="R132" i="6"/>
  <c r="R133" i="6"/>
  <c r="R134" i="6"/>
  <c r="R135" i="6"/>
  <c r="R136" i="6"/>
  <c r="R137" i="6"/>
  <c r="R138" i="6"/>
  <c r="R139" i="6"/>
  <c r="R140" i="6"/>
  <c r="R141" i="6"/>
  <c r="R142" i="6"/>
  <c r="R143" i="6"/>
  <c r="R144" i="6"/>
  <c r="R145" i="6"/>
  <c r="R146" i="6"/>
  <c r="R147" i="6"/>
  <c r="R148" i="6"/>
  <c r="R149" i="6"/>
  <c r="R150" i="6"/>
  <c r="R151" i="6"/>
  <c r="R152" i="6"/>
  <c r="R153" i="6"/>
  <c r="R154" i="6"/>
  <c r="R155" i="6"/>
  <c r="R156" i="6"/>
  <c r="R157" i="6"/>
  <c r="R158" i="6"/>
  <c r="R159" i="6"/>
  <c r="R160" i="6"/>
  <c r="R161" i="6"/>
  <c r="R162" i="6"/>
  <c r="R163" i="6"/>
  <c r="R164" i="6"/>
  <c r="R165" i="6"/>
  <c r="R166" i="6"/>
  <c r="R167" i="6"/>
  <c r="R168" i="6"/>
  <c r="R169" i="6"/>
  <c r="R170" i="6"/>
  <c r="R171" i="6"/>
  <c r="R172" i="6"/>
  <c r="R173" i="6"/>
  <c r="R174" i="6"/>
  <c r="R175" i="6"/>
  <c r="R176" i="6"/>
  <c r="R177" i="6"/>
  <c r="R178" i="6"/>
  <c r="R179" i="6"/>
  <c r="R180" i="6"/>
  <c r="R181" i="6"/>
  <c r="R182" i="6"/>
  <c r="R183" i="6"/>
  <c r="R184" i="6"/>
  <c r="R185" i="6"/>
  <c r="R186" i="6"/>
  <c r="R187" i="6"/>
  <c r="R188" i="6"/>
  <c r="R189" i="6"/>
  <c r="R190" i="6"/>
  <c r="R191" i="6"/>
  <c r="R192" i="6"/>
  <c r="R193" i="6"/>
  <c r="R194" i="6"/>
  <c r="R195" i="6"/>
  <c r="R196" i="6"/>
  <c r="R197" i="6"/>
  <c r="R198" i="6"/>
  <c r="R199" i="6"/>
  <c r="R200" i="6"/>
  <c r="R201" i="6"/>
  <c r="R202" i="6"/>
  <c r="R203" i="6"/>
  <c r="R204" i="6"/>
  <c r="R205" i="6"/>
  <c r="R206" i="6"/>
  <c r="R207" i="6"/>
  <c r="R208" i="6"/>
  <c r="R209" i="6"/>
  <c r="R210" i="6"/>
  <c r="R211" i="6"/>
  <c r="R212" i="6"/>
  <c r="R213" i="6"/>
  <c r="R214" i="6"/>
  <c r="R215" i="6"/>
  <c r="R216" i="6"/>
  <c r="R217" i="6"/>
  <c r="R218" i="6"/>
  <c r="R219" i="6"/>
  <c r="R220" i="6"/>
  <c r="R221" i="6"/>
  <c r="R222" i="6"/>
  <c r="R223" i="6"/>
  <c r="R224" i="6"/>
  <c r="R225" i="6"/>
  <c r="R226" i="6"/>
  <c r="R227" i="6"/>
  <c r="R228" i="6"/>
  <c r="R229" i="6"/>
  <c r="R230" i="6"/>
  <c r="R231" i="6"/>
  <c r="R232" i="6"/>
  <c r="R233" i="6"/>
  <c r="R234" i="6"/>
  <c r="R235" i="6"/>
  <c r="R236" i="6"/>
  <c r="R237" i="6"/>
  <c r="R238" i="6"/>
  <c r="R239" i="6"/>
  <c r="R240" i="6"/>
  <c r="R241" i="6"/>
  <c r="R242" i="6"/>
  <c r="R243" i="6"/>
  <c r="R244" i="6"/>
  <c r="R245" i="6"/>
  <c r="R246" i="6"/>
  <c r="R247" i="6"/>
  <c r="R248" i="6"/>
  <c r="R249" i="6"/>
  <c r="R250" i="6"/>
  <c r="R251" i="6"/>
  <c r="R252" i="6"/>
  <c r="R253" i="6"/>
  <c r="R254" i="6"/>
  <c r="R255" i="6"/>
  <c r="R256" i="6"/>
  <c r="R257" i="6"/>
  <c r="R258" i="6"/>
  <c r="G17" i="6"/>
  <c r="H17" i="6" s="1"/>
  <c r="G18" i="6"/>
  <c r="H18" i="6" s="1"/>
  <c r="G19" i="6"/>
  <c r="H19" i="6" s="1"/>
  <c r="G20" i="6"/>
  <c r="H20" i="6" s="1"/>
  <c r="G21" i="6"/>
  <c r="H21" i="6" s="1"/>
  <c r="G22" i="6"/>
  <c r="H22" i="6" s="1"/>
  <c r="G23" i="6"/>
  <c r="H23" i="6" s="1"/>
  <c r="G24" i="6"/>
  <c r="H24" i="6" s="1"/>
  <c r="G25" i="6"/>
  <c r="H25" i="6" s="1"/>
  <c r="G26" i="6"/>
  <c r="H26" i="6" s="1"/>
  <c r="G27" i="6"/>
  <c r="H27" i="6" s="1"/>
  <c r="G28" i="6"/>
  <c r="H28" i="6" s="1"/>
  <c r="G29" i="6"/>
  <c r="H29" i="6" s="1"/>
  <c r="G30" i="6"/>
  <c r="H30" i="6" s="1"/>
  <c r="G31" i="6"/>
  <c r="H31" i="6" s="1"/>
  <c r="G32" i="6"/>
  <c r="H32" i="6" s="1"/>
  <c r="G33" i="6"/>
  <c r="H33" i="6" s="1"/>
  <c r="G34" i="6"/>
  <c r="H34" i="6" s="1"/>
  <c r="G35" i="6"/>
  <c r="H35" i="6" s="1"/>
  <c r="G36" i="6"/>
  <c r="H36" i="6" s="1"/>
  <c r="G37" i="6"/>
  <c r="H37" i="6" s="1"/>
  <c r="G38" i="6"/>
  <c r="H38" i="6" s="1"/>
  <c r="G39" i="6"/>
  <c r="H39" i="6" s="1"/>
  <c r="G40" i="6"/>
  <c r="H40" i="6" s="1"/>
  <c r="G41" i="6"/>
  <c r="H41" i="6" s="1"/>
  <c r="G42" i="6"/>
  <c r="H42" i="6" s="1"/>
  <c r="G43" i="6"/>
  <c r="H43" i="6" s="1"/>
  <c r="G44" i="6"/>
  <c r="H44" i="6" s="1"/>
  <c r="G45" i="6"/>
  <c r="H45" i="6" s="1"/>
  <c r="G46" i="6"/>
  <c r="H46" i="6" s="1"/>
  <c r="G47" i="6"/>
  <c r="H47" i="6" s="1"/>
  <c r="G48" i="6"/>
  <c r="H48" i="6" s="1"/>
  <c r="G49" i="6"/>
  <c r="H49" i="6" s="1"/>
  <c r="G50" i="6"/>
  <c r="H50" i="6" s="1"/>
  <c r="G51" i="6"/>
  <c r="H51" i="6" s="1"/>
  <c r="G52" i="6"/>
  <c r="H52" i="6" s="1"/>
  <c r="G53" i="6"/>
  <c r="H53" i="6" s="1"/>
  <c r="G54" i="6"/>
  <c r="H54" i="6" s="1"/>
  <c r="G55" i="6"/>
  <c r="H55" i="6" s="1"/>
  <c r="G56" i="6"/>
  <c r="H56" i="6" s="1"/>
  <c r="G57" i="6"/>
  <c r="H57" i="6" s="1"/>
  <c r="G58" i="6"/>
  <c r="H58" i="6" s="1"/>
  <c r="G59" i="6"/>
  <c r="H59" i="6" s="1"/>
  <c r="G60" i="6"/>
  <c r="H60" i="6" s="1"/>
  <c r="G61" i="6"/>
  <c r="H61" i="6" s="1"/>
  <c r="G62" i="6"/>
  <c r="H62" i="6" s="1"/>
  <c r="G63" i="6"/>
  <c r="H63" i="6" s="1"/>
  <c r="G64" i="6"/>
  <c r="H64" i="6" s="1"/>
  <c r="G65" i="6"/>
  <c r="H65" i="6" s="1"/>
  <c r="G66" i="6"/>
  <c r="H66" i="6" s="1"/>
  <c r="G67" i="6"/>
  <c r="H67" i="6" s="1"/>
  <c r="G68" i="6"/>
  <c r="H68" i="6" s="1"/>
  <c r="G69" i="6"/>
  <c r="H69" i="6" s="1"/>
  <c r="G70" i="6"/>
  <c r="H70" i="6" s="1"/>
  <c r="G71" i="6"/>
  <c r="H71" i="6" s="1"/>
  <c r="G72" i="6"/>
  <c r="H72" i="6" s="1"/>
  <c r="G73" i="6"/>
  <c r="H73" i="6" s="1"/>
  <c r="G74" i="6"/>
  <c r="H74" i="6" s="1"/>
  <c r="G75" i="6"/>
  <c r="H75" i="6" s="1"/>
  <c r="G76" i="6"/>
  <c r="H76" i="6" s="1"/>
  <c r="G77" i="6"/>
  <c r="H77" i="6" s="1"/>
  <c r="G78" i="6"/>
  <c r="H78" i="6" s="1"/>
  <c r="G79" i="6"/>
  <c r="H79" i="6" s="1"/>
  <c r="G80" i="6"/>
  <c r="H80" i="6" s="1"/>
  <c r="G81" i="6"/>
  <c r="H81" i="6" s="1"/>
  <c r="G82" i="6"/>
  <c r="H82" i="6" s="1"/>
  <c r="G83" i="6"/>
  <c r="H83" i="6" s="1"/>
  <c r="G84" i="6"/>
  <c r="H84" i="6" s="1"/>
  <c r="G85" i="6"/>
  <c r="H85" i="6" s="1"/>
  <c r="G86" i="6"/>
  <c r="H86" i="6" s="1"/>
  <c r="G87" i="6"/>
  <c r="H87" i="6" s="1"/>
  <c r="G88" i="6"/>
  <c r="H88" i="6" s="1"/>
  <c r="G89" i="6"/>
  <c r="H89" i="6" s="1"/>
  <c r="G90" i="6"/>
  <c r="H90" i="6" s="1"/>
  <c r="G91" i="6"/>
  <c r="H91" i="6" s="1"/>
  <c r="G92" i="6"/>
  <c r="H92" i="6" s="1"/>
  <c r="G93" i="6"/>
  <c r="H93" i="6" s="1"/>
  <c r="G94" i="6"/>
  <c r="H94" i="6" s="1"/>
  <c r="G95" i="6"/>
  <c r="H95" i="6" s="1"/>
  <c r="G96" i="6"/>
  <c r="H96" i="6" s="1"/>
  <c r="G97" i="6"/>
  <c r="H97" i="6" s="1"/>
  <c r="G98" i="6"/>
  <c r="H98" i="6" s="1"/>
  <c r="G99" i="6"/>
  <c r="H99" i="6" s="1"/>
  <c r="G100" i="6"/>
  <c r="H100" i="6" s="1"/>
  <c r="G101" i="6"/>
  <c r="H101" i="6" s="1"/>
  <c r="G102" i="6"/>
  <c r="H102" i="6" s="1"/>
  <c r="G103" i="6"/>
  <c r="H103" i="6" s="1"/>
  <c r="G104" i="6"/>
  <c r="H104" i="6" s="1"/>
  <c r="G105" i="6"/>
  <c r="H105" i="6" s="1"/>
  <c r="G106" i="6"/>
  <c r="H106" i="6" s="1"/>
  <c r="G107" i="6"/>
  <c r="H107" i="6" s="1"/>
  <c r="G108" i="6"/>
  <c r="H108" i="6" s="1"/>
  <c r="G109" i="6"/>
  <c r="H109" i="6" s="1"/>
  <c r="G110" i="6"/>
  <c r="H110" i="6" s="1"/>
  <c r="G111" i="6"/>
  <c r="H111" i="6" s="1"/>
  <c r="G112" i="6"/>
  <c r="H112" i="6" s="1"/>
  <c r="G113" i="6"/>
  <c r="H113" i="6" s="1"/>
  <c r="G114" i="6"/>
  <c r="H114" i="6" s="1"/>
  <c r="G115" i="6"/>
  <c r="H115" i="6" s="1"/>
  <c r="G116" i="6"/>
  <c r="H116" i="6" s="1"/>
  <c r="G117" i="6"/>
  <c r="H117" i="6" s="1"/>
  <c r="G118" i="6"/>
  <c r="H118" i="6" s="1"/>
  <c r="G119" i="6"/>
  <c r="H119" i="6" s="1"/>
  <c r="G120" i="6"/>
  <c r="H120" i="6" s="1"/>
  <c r="G121" i="6"/>
  <c r="H121" i="6" s="1"/>
  <c r="G122" i="6"/>
  <c r="H122" i="6" s="1"/>
  <c r="G123" i="6"/>
  <c r="H123" i="6" s="1"/>
  <c r="G124" i="6"/>
  <c r="H124" i="6" s="1"/>
  <c r="G125" i="6"/>
  <c r="H125" i="6" s="1"/>
  <c r="G126" i="6"/>
  <c r="H126" i="6" s="1"/>
  <c r="G127" i="6"/>
  <c r="H127" i="6" s="1"/>
  <c r="G128" i="6"/>
  <c r="H128" i="6" s="1"/>
  <c r="G129" i="6"/>
  <c r="H129" i="6" s="1"/>
  <c r="G130" i="6"/>
  <c r="H130" i="6" s="1"/>
  <c r="G131" i="6"/>
  <c r="H131" i="6" s="1"/>
  <c r="G132" i="6"/>
  <c r="H132" i="6" s="1"/>
  <c r="G133" i="6"/>
  <c r="H133" i="6" s="1"/>
  <c r="G134" i="6"/>
  <c r="H134" i="6" s="1"/>
  <c r="G135" i="6"/>
  <c r="H135" i="6" s="1"/>
  <c r="G136" i="6"/>
  <c r="H136" i="6" s="1"/>
  <c r="G137" i="6"/>
  <c r="H137" i="6" s="1"/>
  <c r="G138" i="6"/>
  <c r="H138" i="6" s="1"/>
  <c r="G139" i="6"/>
  <c r="H139" i="6" s="1"/>
  <c r="G140" i="6"/>
  <c r="H140" i="6" s="1"/>
  <c r="G141" i="6"/>
  <c r="H141" i="6" s="1"/>
  <c r="G142" i="6"/>
  <c r="H142" i="6" s="1"/>
  <c r="G143" i="6"/>
  <c r="H143" i="6" s="1"/>
  <c r="G144" i="6"/>
  <c r="H144" i="6" s="1"/>
  <c r="G145" i="6"/>
  <c r="H145" i="6" s="1"/>
  <c r="G146" i="6"/>
  <c r="H146" i="6" s="1"/>
  <c r="G147" i="6"/>
  <c r="H147" i="6" s="1"/>
  <c r="G148" i="6"/>
  <c r="H148" i="6" s="1"/>
  <c r="G149" i="6"/>
  <c r="H149" i="6" s="1"/>
  <c r="G150" i="6"/>
  <c r="H150" i="6" s="1"/>
  <c r="G151" i="6"/>
  <c r="H151" i="6" s="1"/>
  <c r="G152" i="6"/>
  <c r="H152" i="6" s="1"/>
  <c r="G153" i="6"/>
  <c r="H153" i="6" s="1"/>
  <c r="G154" i="6"/>
  <c r="H154" i="6" s="1"/>
  <c r="G155" i="6"/>
  <c r="H155" i="6" s="1"/>
  <c r="G156" i="6"/>
  <c r="H156" i="6" s="1"/>
  <c r="G157" i="6"/>
  <c r="H157" i="6" s="1"/>
  <c r="G158" i="6"/>
  <c r="H158" i="6" s="1"/>
  <c r="G159" i="6"/>
  <c r="H159" i="6" s="1"/>
  <c r="G160" i="6"/>
  <c r="H160" i="6" s="1"/>
  <c r="G161" i="6"/>
  <c r="H161" i="6" s="1"/>
  <c r="G162" i="6"/>
  <c r="H162" i="6" s="1"/>
  <c r="G163" i="6"/>
  <c r="H163" i="6" s="1"/>
  <c r="G164" i="6"/>
  <c r="H164" i="6" s="1"/>
  <c r="G165" i="6"/>
  <c r="H165" i="6" s="1"/>
  <c r="G166" i="6"/>
  <c r="H166" i="6" s="1"/>
  <c r="G167" i="6"/>
  <c r="H167" i="6" s="1"/>
  <c r="G168" i="6"/>
  <c r="H168" i="6" s="1"/>
  <c r="G169" i="6"/>
  <c r="H169" i="6" s="1"/>
  <c r="G170" i="6"/>
  <c r="H170" i="6" s="1"/>
  <c r="G171" i="6"/>
  <c r="H171" i="6" s="1"/>
  <c r="G172" i="6"/>
  <c r="H172" i="6" s="1"/>
  <c r="G173" i="6"/>
  <c r="H173" i="6" s="1"/>
  <c r="G174" i="6"/>
  <c r="H174" i="6" s="1"/>
  <c r="G175" i="6"/>
  <c r="H175" i="6" s="1"/>
  <c r="G176" i="6"/>
  <c r="H176" i="6" s="1"/>
  <c r="G177" i="6"/>
  <c r="H177" i="6" s="1"/>
  <c r="G178" i="6"/>
  <c r="H178" i="6" s="1"/>
  <c r="G179" i="6"/>
  <c r="H179" i="6" s="1"/>
  <c r="G180" i="6"/>
  <c r="H180" i="6" s="1"/>
  <c r="G181" i="6"/>
  <c r="H181" i="6" s="1"/>
  <c r="G182" i="6"/>
  <c r="H182" i="6" s="1"/>
  <c r="G183" i="6"/>
  <c r="H183" i="6" s="1"/>
  <c r="G184" i="6"/>
  <c r="H184" i="6" s="1"/>
  <c r="G185" i="6"/>
  <c r="H185" i="6" s="1"/>
  <c r="G186" i="6"/>
  <c r="H186" i="6" s="1"/>
  <c r="G187" i="6"/>
  <c r="H187" i="6" s="1"/>
  <c r="G188" i="6"/>
  <c r="H188" i="6" s="1"/>
  <c r="G189" i="6"/>
  <c r="H189" i="6" s="1"/>
  <c r="G190" i="6"/>
  <c r="H190" i="6" s="1"/>
  <c r="G191" i="6"/>
  <c r="H191" i="6" s="1"/>
  <c r="G192" i="6"/>
  <c r="H192" i="6" s="1"/>
  <c r="G193" i="6"/>
  <c r="H193" i="6" s="1"/>
  <c r="G194" i="6"/>
  <c r="H194" i="6" s="1"/>
  <c r="G195" i="6"/>
  <c r="H195" i="6" s="1"/>
  <c r="G196" i="6"/>
  <c r="H196" i="6" s="1"/>
  <c r="G197" i="6"/>
  <c r="H197" i="6" s="1"/>
  <c r="G198" i="6"/>
  <c r="H198" i="6" s="1"/>
  <c r="G199" i="6"/>
  <c r="H199" i="6" s="1"/>
  <c r="G200" i="6"/>
  <c r="H200" i="6" s="1"/>
  <c r="G201" i="6"/>
  <c r="H201" i="6" s="1"/>
  <c r="G202" i="6"/>
  <c r="H202" i="6" s="1"/>
  <c r="G203" i="6"/>
  <c r="H203" i="6" s="1"/>
  <c r="G204" i="6"/>
  <c r="H204" i="6" s="1"/>
  <c r="G205" i="6"/>
  <c r="H205" i="6" s="1"/>
  <c r="G206" i="6"/>
  <c r="H206" i="6" s="1"/>
  <c r="G207" i="6"/>
  <c r="H207" i="6" s="1"/>
  <c r="G208" i="6"/>
  <c r="H208" i="6" s="1"/>
  <c r="G209" i="6"/>
  <c r="H209" i="6" s="1"/>
  <c r="G210" i="6"/>
  <c r="H210" i="6" s="1"/>
  <c r="G211" i="6"/>
  <c r="H211" i="6" s="1"/>
  <c r="G212" i="6"/>
  <c r="H212" i="6" s="1"/>
  <c r="G213" i="6"/>
  <c r="H213" i="6" s="1"/>
  <c r="G214" i="6"/>
  <c r="H214" i="6" s="1"/>
  <c r="G215" i="6"/>
  <c r="H215" i="6" s="1"/>
  <c r="G216" i="6"/>
  <c r="H216" i="6" s="1"/>
  <c r="G217" i="6"/>
  <c r="H217" i="6" s="1"/>
  <c r="G218" i="6"/>
  <c r="H218" i="6" s="1"/>
  <c r="G219" i="6"/>
  <c r="H219" i="6" s="1"/>
  <c r="G220" i="6"/>
  <c r="H220" i="6" s="1"/>
  <c r="G221" i="6"/>
  <c r="H221" i="6" s="1"/>
  <c r="G222" i="6"/>
  <c r="H222" i="6" s="1"/>
  <c r="G223" i="6"/>
  <c r="H223" i="6" s="1"/>
  <c r="G224" i="6"/>
  <c r="H224" i="6" s="1"/>
  <c r="G225" i="6"/>
  <c r="H225" i="6" s="1"/>
  <c r="G226" i="6"/>
  <c r="H226" i="6" s="1"/>
  <c r="G227" i="6"/>
  <c r="H227" i="6" s="1"/>
  <c r="G228" i="6"/>
  <c r="H228" i="6" s="1"/>
  <c r="G229" i="6"/>
  <c r="H229" i="6" s="1"/>
  <c r="G230" i="6"/>
  <c r="H230" i="6" s="1"/>
  <c r="G231" i="6"/>
  <c r="H231" i="6" s="1"/>
  <c r="G232" i="6"/>
  <c r="H232" i="6" s="1"/>
  <c r="G233" i="6"/>
  <c r="H233" i="6" s="1"/>
  <c r="G234" i="6"/>
  <c r="H234" i="6" s="1"/>
  <c r="G235" i="6"/>
  <c r="H235" i="6" s="1"/>
  <c r="G236" i="6"/>
  <c r="H236" i="6" s="1"/>
  <c r="G237" i="6"/>
  <c r="H237" i="6" s="1"/>
  <c r="G238" i="6"/>
  <c r="H238" i="6" s="1"/>
  <c r="G239" i="6"/>
  <c r="H239" i="6" s="1"/>
  <c r="G240" i="6"/>
  <c r="H240" i="6" s="1"/>
  <c r="G241" i="6"/>
  <c r="H241" i="6" s="1"/>
  <c r="G242" i="6"/>
  <c r="H242" i="6" s="1"/>
  <c r="G243" i="6"/>
  <c r="H243" i="6" s="1"/>
  <c r="G244" i="6"/>
  <c r="H244" i="6" s="1"/>
  <c r="G245" i="6"/>
  <c r="H245" i="6" s="1"/>
  <c r="G246" i="6"/>
  <c r="H246" i="6" s="1"/>
  <c r="G247" i="6"/>
  <c r="H247" i="6" s="1"/>
  <c r="G248" i="6"/>
  <c r="H248" i="6" s="1"/>
  <c r="G249" i="6"/>
  <c r="H249" i="6" s="1"/>
  <c r="G250" i="6"/>
  <c r="H250" i="6" s="1"/>
  <c r="G251" i="6"/>
  <c r="H251" i="6" s="1"/>
  <c r="G252" i="6"/>
  <c r="H252" i="6" s="1"/>
  <c r="G253" i="6"/>
  <c r="H253" i="6" s="1"/>
  <c r="G254" i="6"/>
  <c r="H254" i="6" s="1"/>
  <c r="G255" i="6"/>
  <c r="H255" i="6" s="1"/>
  <c r="G256" i="6"/>
  <c r="H256" i="6" s="1"/>
  <c r="G257" i="6"/>
  <c r="H257" i="6" s="1"/>
  <c r="G258" i="6"/>
  <c r="H258" i="6" s="1"/>
  <c r="L17" i="6"/>
  <c r="M17" i="6" s="1"/>
  <c r="L18" i="6"/>
  <c r="M18" i="6" s="1"/>
  <c r="L19" i="6"/>
  <c r="M19" i="6" s="1"/>
  <c r="L20" i="6"/>
  <c r="M20" i="6" s="1"/>
  <c r="L21" i="6"/>
  <c r="M21" i="6" s="1"/>
  <c r="L22" i="6"/>
  <c r="M22" i="6" s="1"/>
  <c r="L23" i="6"/>
  <c r="M23" i="6" s="1"/>
  <c r="L24" i="6"/>
  <c r="M24" i="6" s="1"/>
  <c r="L25" i="6"/>
  <c r="M25" i="6" s="1"/>
  <c r="L26" i="6"/>
  <c r="M26" i="6" s="1"/>
  <c r="L27" i="6"/>
  <c r="M27" i="6" s="1"/>
  <c r="L28" i="6"/>
  <c r="M28" i="6" s="1"/>
  <c r="L29" i="6"/>
  <c r="M29" i="6" s="1"/>
  <c r="L30" i="6"/>
  <c r="M30" i="6" s="1"/>
  <c r="L31" i="6"/>
  <c r="M31" i="6" s="1"/>
  <c r="L32" i="6"/>
  <c r="M32" i="6" s="1"/>
  <c r="L33" i="6"/>
  <c r="M33" i="6" s="1"/>
  <c r="L34" i="6"/>
  <c r="M34" i="6" s="1"/>
  <c r="L35" i="6"/>
  <c r="M35" i="6" s="1"/>
  <c r="L36" i="6"/>
  <c r="M36" i="6" s="1"/>
  <c r="L37" i="6"/>
  <c r="M37" i="6" s="1"/>
  <c r="L38" i="6"/>
  <c r="M38" i="6" s="1"/>
  <c r="L39" i="6"/>
  <c r="M39" i="6" s="1"/>
  <c r="L40" i="6"/>
  <c r="M40" i="6" s="1"/>
  <c r="L41" i="6"/>
  <c r="M41" i="6" s="1"/>
  <c r="L42" i="6"/>
  <c r="M42" i="6" s="1"/>
  <c r="L43" i="6"/>
  <c r="M43" i="6" s="1"/>
  <c r="L44" i="6"/>
  <c r="M44" i="6" s="1"/>
  <c r="L45" i="6"/>
  <c r="M45" i="6" s="1"/>
  <c r="L46" i="6"/>
  <c r="M46" i="6" s="1"/>
  <c r="L47" i="6"/>
  <c r="M47" i="6" s="1"/>
  <c r="L48" i="6"/>
  <c r="M48" i="6" s="1"/>
  <c r="L49" i="6"/>
  <c r="M49" i="6" s="1"/>
  <c r="L50" i="6"/>
  <c r="M50" i="6" s="1"/>
  <c r="L51" i="6"/>
  <c r="M51" i="6" s="1"/>
  <c r="L52" i="6"/>
  <c r="M52" i="6" s="1"/>
  <c r="L53" i="6"/>
  <c r="M53" i="6" s="1"/>
  <c r="L54" i="6"/>
  <c r="M54" i="6" s="1"/>
  <c r="L55" i="6"/>
  <c r="M55" i="6" s="1"/>
  <c r="L56" i="6"/>
  <c r="M56" i="6" s="1"/>
  <c r="L57" i="6"/>
  <c r="M57" i="6" s="1"/>
  <c r="L58" i="6"/>
  <c r="M58" i="6" s="1"/>
  <c r="L59" i="6"/>
  <c r="M59" i="6" s="1"/>
  <c r="L60" i="6"/>
  <c r="M60" i="6" s="1"/>
  <c r="L61" i="6"/>
  <c r="M61" i="6" s="1"/>
  <c r="L62" i="6"/>
  <c r="M62" i="6" s="1"/>
  <c r="L63" i="6"/>
  <c r="M63" i="6" s="1"/>
  <c r="L64" i="6"/>
  <c r="M64" i="6" s="1"/>
  <c r="L65" i="6"/>
  <c r="M65" i="6" s="1"/>
  <c r="L66" i="6"/>
  <c r="M66" i="6" s="1"/>
  <c r="L67" i="6"/>
  <c r="M67" i="6" s="1"/>
  <c r="L68" i="6"/>
  <c r="M68" i="6" s="1"/>
  <c r="L69" i="6"/>
  <c r="M69" i="6" s="1"/>
  <c r="L70" i="6"/>
  <c r="M70" i="6" s="1"/>
  <c r="L71" i="6"/>
  <c r="M71" i="6" s="1"/>
  <c r="L72" i="6"/>
  <c r="M72" i="6" s="1"/>
  <c r="L73" i="6"/>
  <c r="M73" i="6" s="1"/>
  <c r="L74" i="6"/>
  <c r="M74" i="6" s="1"/>
  <c r="L75" i="6"/>
  <c r="M75" i="6" s="1"/>
  <c r="L76" i="6"/>
  <c r="M76" i="6" s="1"/>
  <c r="L77" i="6"/>
  <c r="M77" i="6" s="1"/>
  <c r="L78" i="6"/>
  <c r="M78" i="6" s="1"/>
  <c r="L79" i="6"/>
  <c r="M79" i="6" s="1"/>
  <c r="L80" i="6"/>
  <c r="M80" i="6" s="1"/>
  <c r="L81" i="6"/>
  <c r="M81" i="6" s="1"/>
  <c r="L82" i="6"/>
  <c r="M82" i="6" s="1"/>
  <c r="L83" i="6"/>
  <c r="M83" i="6" s="1"/>
  <c r="L84" i="6"/>
  <c r="M84" i="6" s="1"/>
  <c r="L85" i="6"/>
  <c r="M85" i="6" s="1"/>
  <c r="L86" i="6"/>
  <c r="M86" i="6" s="1"/>
  <c r="L87" i="6"/>
  <c r="M87" i="6" s="1"/>
  <c r="L88" i="6"/>
  <c r="M88" i="6" s="1"/>
  <c r="L89" i="6"/>
  <c r="M89" i="6" s="1"/>
  <c r="L90" i="6"/>
  <c r="M90" i="6" s="1"/>
  <c r="L91" i="6"/>
  <c r="M91" i="6" s="1"/>
  <c r="L92" i="6"/>
  <c r="M92" i="6" s="1"/>
  <c r="L93" i="6"/>
  <c r="M93" i="6" s="1"/>
  <c r="L94" i="6"/>
  <c r="M94" i="6" s="1"/>
  <c r="L95" i="6"/>
  <c r="M95" i="6" s="1"/>
  <c r="L96" i="6"/>
  <c r="M96" i="6" s="1"/>
  <c r="L97" i="6"/>
  <c r="M97" i="6" s="1"/>
  <c r="L98" i="6"/>
  <c r="M98" i="6" s="1"/>
  <c r="L99" i="6"/>
  <c r="M99" i="6" s="1"/>
  <c r="L100" i="6"/>
  <c r="M100" i="6" s="1"/>
  <c r="L101" i="6"/>
  <c r="M101" i="6" s="1"/>
  <c r="L102" i="6"/>
  <c r="M102" i="6" s="1"/>
  <c r="L103" i="6"/>
  <c r="M103" i="6" s="1"/>
  <c r="L104" i="6"/>
  <c r="M104" i="6" s="1"/>
  <c r="L105" i="6"/>
  <c r="M105" i="6" s="1"/>
  <c r="L106" i="6"/>
  <c r="M106" i="6" s="1"/>
  <c r="L107" i="6"/>
  <c r="M107" i="6" s="1"/>
  <c r="L108" i="6"/>
  <c r="M108" i="6" s="1"/>
  <c r="L109" i="6"/>
  <c r="M109" i="6" s="1"/>
  <c r="L110" i="6"/>
  <c r="M110" i="6" s="1"/>
  <c r="L111" i="6"/>
  <c r="M111" i="6" s="1"/>
  <c r="L112" i="6"/>
  <c r="M112" i="6" s="1"/>
  <c r="L113" i="6"/>
  <c r="M113" i="6" s="1"/>
  <c r="L114" i="6"/>
  <c r="M114" i="6" s="1"/>
  <c r="L115" i="6"/>
  <c r="M115" i="6" s="1"/>
  <c r="L116" i="6"/>
  <c r="M116" i="6" s="1"/>
  <c r="L117" i="6"/>
  <c r="M117" i="6" s="1"/>
  <c r="L118" i="6"/>
  <c r="M118" i="6" s="1"/>
  <c r="L119" i="6"/>
  <c r="M119" i="6" s="1"/>
  <c r="L120" i="6"/>
  <c r="M120" i="6" s="1"/>
  <c r="L121" i="6"/>
  <c r="M121" i="6" s="1"/>
  <c r="L122" i="6"/>
  <c r="M122" i="6" s="1"/>
  <c r="L123" i="6"/>
  <c r="M123" i="6" s="1"/>
  <c r="L124" i="6"/>
  <c r="M124" i="6" s="1"/>
  <c r="L125" i="6"/>
  <c r="M125" i="6" s="1"/>
  <c r="L126" i="6"/>
  <c r="M126" i="6" s="1"/>
  <c r="L127" i="6"/>
  <c r="M127" i="6" s="1"/>
  <c r="L128" i="6"/>
  <c r="M128" i="6" s="1"/>
  <c r="L129" i="6"/>
  <c r="M129" i="6" s="1"/>
  <c r="L130" i="6"/>
  <c r="M130" i="6" s="1"/>
  <c r="L131" i="6"/>
  <c r="M131" i="6" s="1"/>
  <c r="L132" i="6"/>
  <c r="M132" i="6" s="1"/>
  <c r="L133" i="6"/>
  <c r="M133" i="6" s="1"/>
  <c r="L134" i="6"/>
  <c r="M134" i="6" s="1"/>
  <c r="L135" i="6"/>
  <c r="M135" i="6" s="1"/>
  <c r="L136" i="6"/>
  <c r="M136" i="6" s="1"/>
  <c r="L137" i="6"/>
  <c r="M137" i="6" s="1"/>
  <c r="L138" i="6"/>
  <c r="M138" i="6" s="1"/>
  <c r="L139" i="6"/>
  <c r="M139" i="6" s="1"/>
  <c r="L140" i="6"/>
  <c r="M140" i="6" s="1"/>
  <c r="L141" i="6"/>
  <c r="M141" i="6" s="1"/>
  <c r="L142" i="6"/>
  <c r="M142" i="6" s="1"/>
  <c r="L143" i="6"/>
  <c r="M143" i="6" s="1"/>
  <c r="L144" i="6"/>
  <c r="M144" i="6" s="1"/>
  <c r="L145" i="6"/>
  <c r="M145" i="6" s="1"/>
  <c r="L146" i="6"/>
  <c r="M146" i="6" s="1"/>
  <c r="L147" i="6"/>
  <c r="M147" i="6" s="1"/>
  <c r="L148" i="6"/>
  <c r="M148" i="6" s="1"/>
  <c r="L149" i="6"/>
  <c r="M149" i="6" s="1"/>
  <c r="L150" i="6"/>
  <c r="M150" i="6" s="1"/>
  <c r="L151" i="6"/>
  <c r="M151" i="6" s="1"/>
  <c r="L152" i="6"/>
  <c r="M152" i="6" s="1"/>
  <c r="L153" i="6"/>
  <c r="M153" i="6" s="1"/>
  <c r="L154" i="6"/>
  <c r="M154" i="6" s="1"/>
  <c r="L155" i="6"/>
  <c r="M155" i="6" s="1"/>
  <c r="L156" i="6"/>
  <c r="M156" i="6" s="1"/>
  <c r="L157" i="6"/>
  <c r="M157" i="6" s="1"/>
  <c r="L158" i="6"/>
  <c r="M158" i="6" s="1"/>
  <c r="L159" i="6"/>
  <c r="M159" i="6" s="1"/>
  <c r="L160" i="6"/>
  <c r="M160" i="6" s="1"/>
  <c r="L161" i="6"/>
  <c r="M161" i="6" s="1"/>
  <c r="L162" i="6"/>
  <c r="M162" i="6" s="1"/>
  <c r="L163" i="6"/>
  <c r="M163" i="6" s="1"/>
  <c r="L164" i="6"/>
  <c r="M164" i="6" s="1"/>
  <c r="L165" i="6"/>
  <c r="M165" i="6" s="1"/>
  <c r="L166" i="6"/>
  <c r="M166" i="6" s="1"/>
  <c r="L167" i="6"/>
  <c r="M167" i="6" s="1"/>
  <c r="L168" i="6"/>
  <c r="M168" i="6" s="1"/>
  <c r="L169" i="6"/>
  <c r="M169" i="6" s="1"/>
  <c r="L170" i="6"/>
  <c r="M170" i="6" s="1"/>
  <c r="L171" i="6"/>
  <c r="M171" i="6" s="1"/>
  <c r="L172" i="6"/>
  <c r="M172" i="6" s="1"/>
  <c r="L173" i="6"/>
  <c r="M173" i="6" s="1"/>
  <c r="L174" i="6"/>
  <c r="M174" i="6" s="1"/>
  <c r="L175" i="6"/>
  <c r="M175" i="6" s="1"/>
  <c r="L176" i="6"/>
  <c r="M176" i="6" s="1"/>
  <c r="L177" i="6"/>
  <c r="M177" i="6" s="1"/>
  <c r="L178" i="6"/>
  <c r="M178" i="6" s="1"/>
  <c r="L179" i="6"/>
  <c r="M179" i="6" s="1"/>
  <c r="L180" i="6"/>
  <c r="M180" i="6" s="1"/>
  <c r="L181" i="6"/>
  <c r="M181" i="6" s="1"/>
  <c r="L182" i="6"/>
  <c r="M182" i="6" s="1"/>
  <c r="L183" i="6"/>
  <c r="M183" i="6" s="1"/>
  <c r="L184" i="6"/>
  <c r="M184" i="6" s="1"/>
  <c r="L185" i="6"/>
  <c r="M185" i="6" s="1"/>
  <c r="L186" i="6"/>
  <c r="M186" i="6" s="1"/>
  <c r="L187" i="6"/>
  <c r="M187" i="6" s="1"/>
  <c r="L188" i="6"/>
  <c r="M188" i="6" s="1"/>
  <c r="L189" i="6"/>
  <c r="M189" i="6" s="1"/>
  <c r="L190" i="6"/>
  <c r="M190" i="6" s="1"/>
  <c r="L191" i="6"/>
  <c r="M191" i="6" s="1"/>
  <c r="L192" i="6"/>
  <c r="M192" i="6" s="1"/>
  <c r="L193" i="6"/>
  <c r="M193" i="6" s="1"/>
  <c r="L194" i="6"/>
  <c r="M194" i="6" s="1"/>
  <c r="L195" i="6"/>
  <c r="M195" i="6" s="1"/>
  <c r="L196" i="6"/>
  <c r="M196" i="6" s="1"/>
  <c r="L197" i="6"/>
  <c r="M197" i="6" s="1"/>
  <c r="L198" i="6"/>
  <c r="M198" i="6" s="1"/>
  <c r="L199" i="6"/>
  <c r="M199" i="6" s="1"/>
  <c r="L200" i="6"/>
  <c r="M200" i="6" s="1"/>
  <c r="L201" i="6"/>
  <c r="M201" i="6" s="1"/>
  <c r="L202" i="6"/>
  <c r="M202" i="6" s="1"/>
  <c r="L203" i="6"/>
  <c r="M203" i="6" s="1"/>
  <c r="L204" i="6"/>
  <c r="M204" i="6" s="1"/>
  <c r="L205" i="6"/>
  <c r="M205" i="6" s="1"/>
  <c r="L206" i="6"/>
  <c r="M206" i="6" s="1"/>
  <c r="L207" i="6"/>
  <c r="M207" i="6" s="1"/>
  <c r="L208" i="6"/>
  <c r="M208" i="6" s="1"/>
  <c r="L209" i="6"/>
  <c r="M209" i="6" s="1"/>
  <c r="L210" i="6"/>
  <c r="M210" i="6" s="1"/>
  <c r="L211" i="6"/>
  <c r="M211" i="6" s="1"/>
  <c r="L212" i="6"/>
  <c r="M212" i="6" s="1"/>
  <c r="L213" i="6"/>
  <c r="M213" i="6" s="1"/>
  <c r="L214" i="6"/>
  <c r="M214" i="6" s="1"/>
  <c r="L215" i="6"/>
  <c r="M215" i="6" s="1"/>
  <c r="L216" i="6"/>
  <c r="M216" i="6" s="1"/>
  <c r="L217" i="6"/>
  <c r="M217" i="6" s="1"/>
  <c r="L218" i="6"/>
  <c r="M218" i="6" s="1"/>
  <c r="L219" i="6"/>
  <c r="M219" i="6" s="1"/>
  <c r="L220" i="6"/>
  <c r="M220" i="6" s="1"/>
  <c r="L221" i="6"/>
  <c r="M221" i="6" s="1"/>
  <c r="L222" i="6"/>
  <c r="M222" i="6" s="1"/>
  <c r="L223" i="6"/>
  <c r="M223" i="6" s="1"/>
  <c r="L224" i="6"/>
  <c r="M224" i="6" s="1"/>
  <c r="L225" i="6"/>
  <c r="M225" i="6" s="1"/>
  <c r="L226" i="6"/>
  <c r="M226" i="6" s="1"/>
  <c r="L227" i="6"/>
  <c r="M227" i="6" s="1"/>
  <c r="L228" i="6"/>
  <c r="M228" i="6" s="1"/>
  <c r="L229" i="6"/>
  <c r="M229" i="6" s="1"/>
  <c r="L230" i="6"/>
  <c r="M230" i="6" s="1"/>
  <c r="L231" i="6"/>
  <c r="M231" i="6" s="1"/>
  <c r="L232" i="6"/>
  <c r="M232" i="6" s="1"/>
  <c r="L233" i="6"/>
  <c r="M233" i="6" s="1"/>
  <c r="L234" i="6"/>
  <c r="M234" i="6" s="1"/>
  <c r="L235" i="6"/>
  <c r="M235" i="6" s="1"/>
  <c r="L236" i="6"/>
  <c r="M236" i="6" s="1"/>
  <c r="L237" i="6"/>
  <c r="M237" i="6" s="1"/>
  <c r="L238" i="6"/>
  <c r="M238" i="6" s="1"/>
  <c r="L239" i="6"/>
  <c r="M239" i="6" s="1"/>
  <c r="L240" i="6"/>
  <c r="M240" i="6" s="1"/>
  <c r="L241" i="6"/>
  <c r="M241" i="6" s="1"/>
  <c r="L242" i="6"/>
  <c r="M242" i="6" s="1"/>
  <c r="L243" i="6"/>
  <c r="M243" i="6" s="1"/>
  <c r="L244" i="6"/>
  <c r="M244" i="6" s="1"/>
  <c r="L245" i="6"/>
  <c r="M245" i="6" s="1"/>
  <c r="L246" i="6"/>
  <c r="M246" i="6" s="1"/>
  <c r="L247" i="6"/>
  <c r="M247" i="6" s="1"/>
  <c r="L248" i="6"/>
  <c r="M248" i="6" s="1"/>
  <c r="L249" i="6"/>
  <c r="M249" i="6" s="1"/>
  <c r="L250" i="6"/>
  <c r="M250" i="6" s="1"/>
  <c r="L251" i="6"/>
  <c r="M251" i="6" s="1"/>
  <c r="L252" i="6"/>
  <c r="M252" i="6" s="1"/>
  <c r="L253" i="6"/>
  <c r="M253" i="6" s="1"/>
  <c r="L254" i="6"/>
  <c r="M254" i="6" s="1"/>
  <c r="L255" i="6"/>
  <c r="M255" i="6" s="1"/>
  <c r="L256" i="6"/>
  <c r="M256" i="6" s="1"/>
  <c r="L257" i="6"/>
  <c r="M257" i="6" s="1"/>
  <c r="L258" i="6"/>
  <c r="M258" i="6" s="1"/>
  <c r="S258" i="6" l="1"/>
  <c r="S257" i="6"/>
  <c r="S256" i="6"/>
  <c r="S255" i="6"/>
  <c r="S254" i="6"/>
  <c r="S253" i="6"/>
  <c r="S252" i="6"/>
  <c r="S251" i="6"/>
  <c r="S250" i="6"/>
  <c r="S249" i="6"/>
  <c r="S248" i="6"/>
  <c r="S247" i="6"/>
  <c r="S246" i="6"/>
  <c r="S245" i="6"/>
  <c r="S244" i="6"/>
  <c r="S243" i="6"/>
  <c r="S242" i="6"/>
  <c r="S241" i="6"/>
  <c r="S240" i="6"/>
  <c r="S239" i="6"/>
  <c r="S238" i="6"/>
  <c r="S237" i="6"/>
  <c r="S236" i="6"/>
  <c r="S235" i="6"/>
  <c r="S234" i="6"/>
  <c r="S233" i="6"/>
  <c r="S232" i="6"/>
  <c r="S231" i="6"/>
  <c r="S230" i="6"/>
  <c r="S229" i="6"/>
  <c r="S228" i="6"/>
  <c r="S227" i="6"/>
  <c r="S226" i="6"/>
  <c r="S225" i="6"/>
  <c r="S224" i="6"/>
  <c r="S223" i="6"/>
  <c r="S222" i="6"/>
  <c r="S221" i="6"/>
  <c r="S220" i="6"/>
  <c r="S219" i="6"/>
  <c r="S218" i="6"/>
  <c r="S217" i="6"/>
  <c r="S216" i="6"/>
  <c r="S215" i="6"/>
  <c r="S214" i="6"/>
  <c r="S213" i="6"/>
  <c r="S212" i="6"/>
  <c r="S211" i="6"/>
  <c r="S210" i="6"/>
  <c r="S209" i="6"/>
  <c r="S208" i="6"/>
  <c r="S207" i="6"/>
  <c r="S206" i="6"/>
  <c r="S205" i="6"/>
  <c r="S204" i="6"/>
  <c r="S203" i="6"/>
  <c r="S202" i="6"/>
  <c r="S201" i="6"/>
  <c r="S200" i="6"/>
  <c r="S199" i="6"/>
  <c r="S198" i="6"/>
  <c r="S197" i="6"/>
  <c r="S196" i="6"/>
  <c r="S195" i="6"/>
  <c r="S194" i="6"/>
  <c r="S193" i="6"/>
  <c r="S192" i="6"/>
  <c r="S191" i="6"/>
  <c r="S190" i="6"/>
  <c r="S189" i="6"/>
  <c r="S188" i="6"/>
  <c r="S187" i="6"/>
  <c r="S186" i="6"/>
  <c r="S185" i="6"/>
  <c r="S184" i="6"/>
  <c r="S183" i="6"/>
  <c r="S182" i="6"/>
  <c r="S181" i="6"/>
  <c r="S180" i="6"/>
  <c r="S179" i="6"/>
  <c r="S178" i="6"/>
  <c r="S177" i="6"/>
  <c r="S176" i="6"/>
  <c r="S175" i="6"/>
  <c r="S174" i="6"/>
  <c r="S173" i="6"/>
  <c r="S172" i="6"/>
  <c r="S171" i="6"/>
  <c r="S170" i="6"/>
  <c r="S169" i="6"/>
  <c r="S168" i="6"/>
  <c r="S167" i="6"/>
  <c r="S166" i="6"/>
  <c r="S165" i="6"/>
  <c r="S164" i="6"/>
  <c r="S163" i="6"/>
  <c r="S162" i="6"/>
  <c r="S161" i="6"/>
  <c r="S160" i="6"/>
  <c r="S159" i="6"/>
  <c r="S158" i="6"/>
  <c r="S157" i="6"/>
  <c r="S156" i="6"/>
  <c r="S155" i="6"/>
  <c r="S154" i="6"/>
  <c r="S153" i="6"/>
  <c r="S152" i="6"/>
  <c r="S151" i="6"/>
  <c r="S150" i="6"/>
  <c r="S149" i="6"/>
  <c r="S148" i="6"/>
  <c r="S147" i="6"/>
  <c r="S146" i="6"/>
  <c r="S145" i="6"/>
  <c r="S144" i="6"/>
  <c r="S143" i="6"/>
  <c r="S142" i="6"/>
  <c r="S141" i="6"/>
  <c r="S140" i="6"/>
  <c r="S139" i="6"/>
  <c r="S138" i="6"/>
  <c r="S137" i="6"/>
  <c r="S136" i="6"/>
  <c r="S135" i="6"/>
  <c r="S134" i="6"/>
  <c r="S133" i="6"/>
  <c r="S132" i="6"/>
  <c r="S131" i="6"/>
  <c r="S130" i="6"/>
  <c r="S129" i="6"/>
  <c r="S128" i="6"/>
  <c r="S127" i="6"/>
  <c r="S126" i="6"/>
  <c r="S125" i="6"/>
  <c r="S124" i="6"/>
  <c r="S123" i="6"/>
  <c r="S122" i="6"/>
  <c r="S121" i="6"/>
  <c r="S120" i="6"/>
  <c r="S119" i="6"/>
  <c r="S118" i="6"/>
  <c r="S117" i="6"/>
  <c r="S116" i="6"/>
  <c r="S115" i="6"/>
  <c r="S114" i="6"/>
  <c r="S113" i="6"/>
  <c r="S112" i="6"/>
  <c r="S111" i="6"/>
  <c r="S110" i="6"/>
  <c r="S109" i="6"/>
  <c r="S108" i="6"/>
  <c r="S107" i="6"/>
  <c r="S106" i="6"/>
  <c r="S105" i="6"/>
  <c r="S104" i="6"/>
  <c r="S103" i="6"/>
  <c r="S102" i="6"/>
  <c r="S101" i="6"/>
  <c r="S100" i="6"/>
  <c r="S99" i="6"/>
  <c r="S98" i="6"/>
  <c r="S97" i="6"/>
  <c r="S96" i="6"/>
  <c r="S95" i="6"/>
  <c r="S94" i="6"/>
  <c r="S93" i="6"/>
  <c r="S92" i="6"/>
  <c r="S91" i="6"/>
  <c r="S90" i="6"/>
  <c r="S89" i="6"/>
  <c r="S88" i="6"/>
  <c r="S87" i="6"/>
  <c r="S86" i="6"/>
  <c r="S85" i="6"/>
  <c r="S84" i="6"/>
  <c r="S83" i="6"/>
  <c r="S82" i="6"/>
  <c r="S81" i="6"/>
  <c r="S80" i="6"/>
  <c r="S79" i="6"/>
  <c r="S78" i="6"/>
  <c r="S77" i="6"/>
  <c r="S76" i="6"/>
  <c r="S75" i="6"/>
  <c r="S74" i="6"/>
  <c r="S73" i="6"/>
  <c r="S72" i="6"/>
  <c r="S71" i="6"/>
  <c r="S70" i="6"/>
  <c r="S69" i="6"/>
  <c r="S68" i="6"/>
  <c r="S67" i="6"/>
  <c r="S66" i="6"/>
  <c r="S65" i="6"/>
  <c r="S64" i="6"/>
  <c r="S63" i="6"/>
  <c r="S62" i="6"/>
  <c r="S61" i="6"/>
  <c r="S60" i="6"/>
  <c r="S59" i="6"/>
  <c r="S58" i="6"/>
  <c r="S57" i="6"/>
  <c r="S56" i="6"/>
  <c r="S55" i="6"/>
  <c r="S54" i="6"/>
  <c r="S53" i="6"/>
  <c r="S52" i="6"/>
  <c r="S51" i="6"/>
  <c r="S50" i="6"/>
  <c r="S49" i="6"/>
  <c r="S48" i="6"/>
  <c r="S47" i="6"/>
  <c r="S46" i="6"/>
  <c r="S45" i="6"/>
  <c r="S44" i="6"/>
  <c r="S43" i="6"/>
  <c r="S42" i="6"/>
  <c r="S41" i="6"/>
  <c r="S40" i="6"/>
  <c r="S39" i="6"/>
  <c r="S38" i="6"/>
  <c r="S37" i="6"/>
  <c r="S36" i="6"/>
  <c r="S35" i="6"/>
  <c r="S34" i="6"/>
  <c r="S33" i="6"/>
  <c r="S32" i="6"/>
  <c r="S31" i="6"/>
  <c r="S30" i="6"/>
  <c r="S29" i="6"/>
  <c r="S28" i="6"/>
  <c r="S27" i="6"/>
  <c r="S26" i="6"/>
  <c r="S25" i="6"/>
  <c r="S24" i="6"/>
  <c r="S23" i="6"/>
  <c r="S22" i="6"/>
  <c r="S21" i="6"/>
  <c r="S20" i="6"/>
  <c r="S19" i="6"/>
  <c r="S18" i="6"/>
  <c r="S17" i="6"/>
  <c r="I258" i="6"/>
  <c r="U258" i="6" a="1"/>
  <c r="U258" i="6" s="1"/>
  <c r="I257" i="6"/>
  <c r="U257" i="6" a="1"/>
  <c r="U257" i="6" s="1"/>
  <c r="I256" i="6"/>
  <c r="U256" i="6" a="1"/>
  <c r="U256" i="6" s="1"/>
  <c r="I255" i="6"/>
  <c r="U255" i="6" a="1"/>
  <c r="U255" i="6" s="1"/>
  <c r="I254" i="6"/>
  <c r="U254" i="6" a="1"/>
  <c r="U254" i="6" s="1"/>
  <c r="I253" i="6"/>
  <c r="U253" i="6" a="1"/>
  <c r="U253" i="6" s="1"/>
  <c r="I252" i="6"/>
  <c r="U252" i="6" a="1"/>
  <c r="U252" i="6" s="1"/>
  <c r="I251" i="6"/>
  <c r="U251" i="6" a="1"/>
  <c r="U251" i="6" s="1"/>
  <c r="I250" i="6"/>
  <c r="U250" i="6" a="1"/>
  <c r="U250" i="6" s="1"/>
  <c r="DW250" i="6" s="1"/>
  <c r="I249" i="6"/>
  <c r="U249" i="6" a="1"/>
  <c r="U249" i="6" s="1"/>
  <c r="I248" i="6"/>
  <c r="U248" i="6" a="1"/>
  <c r="U248" i="6" s="1"/>
  <c r="I247" i="6"/>
  <c r="U247" i="6" a="1"/>
  <c r="U247" i="6" s="1"/>
  <c r="I246" i="6"/>
  <c r="U246" i="6" a="1"/>
  <c r="U246" i="6" s="1"/>
  <c r="I245" i="6"/>
  <c r="U245" i="6" a="1"/>
  <c r="U245" i="6" s="1"/>
  <c r="I244" i="6"/>
  <c r="U244" i="6" a="1"/>
  <c r="U244" i="6" s="1"/>
  <c r="I243" i="6"/>
  <c r="U243" i="6" a="1"/>
  <c r="U243" i="6" s="1"/>
  <c r="I242" i="6"/>
  <c r="U242" i="6" a="1"/>
  <c r="U242" i="6" s="1"/>
  <c r="I241" i="6"/>
  <c r="U241" i="6" a="1"/>
  <c r="U241" i="6" s="1"/>
  <c r="I240" i="6"/>
  <c r="U240" i="6" a="1"/>
  <c r="U240" i="6" s="1"/>
  <c r="I239" i="6"/>
  <c r="U239" i="6" a="1"/>
  <c r="U239" i="6" s="1"/>
  <c r="I238" i="6"/>
  <c r="U238" i="6" a="1"/>
  <c r="U238" i="6" s="1"/>
  <c r="DW238" i="6" s="1"/>
  <c r="I237" i="6"/>
  <c r="U237" i="6" a="1"/>
  <c r="U237" i="6" s="1"/>
  <c r="DW237" i="6" s="1"/>
  <c r="I236" i="6"/>
  <c r="U236" i="6" a="1"/>
  <c r="U236" i="6" s="1"/>
  <c r="I235" i="6"/>
  <c r="U235" i="6" a="1"/>
  <c r="U235" i="6" s="1"/>
  <c r="I234" i="6"/>
  <c r="U234" i="6" a="1"/>
  <c r="U234" i="6" s="1"/>
  <c r="I233" i="6"/>
  <c r="U233" i="6" a="1"/>
  <c r="U233" i="6" s="1"/>
  <c r="I232" i="6"/>
  <c r="U232" i="6" a="1"/>
  <c r="U232" i="6" s="1"/>
  <c r="I231" i="6"/>
  <c r="U231" i="6" a="1"/>
  <c r="U231" i="6" s="1"/>
  <c r="I230" i="6"/>
  <c r="U230" i="6" a="1"/>
  <c r="U230" i="6" s="1"/>
  <c r="I229" i="6"/>
  <c r="U229" i="6" a="1"/>
  <c r="U229" i="6" s="1"/>
  <c r="I228" i="6"/>
  <c r="U228" i="6" a="1"/>
  <c r="U228" i="6" s="1"/>
  <c r="I227" i="6"/>
  <c r="U227" i="6" a="1"/>
  <c r="U227" i="6" s="1"/>
  <c r="I226" i="6"/>
  <c r="U226" i="6" a="1"/>
  <c r="U226" i="6" s="1"/>
  <c r="DW226" i="6" s="1"/>
  <c r="I225" i="6"/>
  <c r="U225" i="6" a="1"/>
  <c r="U225" i="6" s="1"/>
  <c r="I224" i="6"/>
  <c r="U224" i="6" a="1"/>
  <c r="U224" i="6" s="1"/>
  <c r="I223" i="6"/>
  <c r="U223" i="6" a="1"/>
  <c r="U223" i="6" s="1"/>
  <c r="I222" i="6"/>
  <c r="U222" i="6" a="1"/>
  <c r="U222" i="6" s="1"/>
  <c r="I221" i="6"/>
  <c r="U221" i="6" a="1"/>
  <c r="U221" i="6" s="1"/>
  <c r="I220" i="6"/>
  <c r="U220" i="6" a="1"/>
  <c r="U220" i="6" s="1"/>
  <c r="I219" i="6"/>
  <c r="U219" i="6" a="1"/>
  <c r="U219" i="6" s="1"/>
  <c r="I218" i="6"/>
  <c r="U218" i="6" a="1"/>
  <c r="U218" i="6" s="1"/>
  <c r="I217" i="6"/>
  <c r="U217" i="6" a="1"/>
  <c r="U217" i="6" s="1"/>
  <c r="I216" i="6"/>
  <c r="U216" i="6" a="1"/>
  <c r="U216" i="6" s="1"/>
  <c r="I215" i="6"/>
  <c r="U215" i="6" a="1"/>
  <c r="U215" i="6" s="1"/>
  <c r="I214" i="6"/>
  <c r="U214" i="6" a="1"/>
  <c r="U214" i="6" s="1"/>
  <c r="DW214" i="6" s="1"/>
  <c r="I213" i="6"/>
  <c r="U213" i="6" a="1"/>
  <c r="U213" i="6" s="1"/>
  <c r="DW213" i="6" s="1"/>
  <c r="I212" i="6"/>
  <c r="U212" i="6" a="1"/>
  <c r="U212" i="6" s="1"/>
  <c r="I211" i="6"/>
  <c r="U211" i="6" a="1"/>
  <c r="U211" i="6" s="1"/>
  <c r="I210" i="6"/>
  <c r="U210" i="6" a="1"/>
  <c r="U210" i="6" s="1"/>
  <c r="I209" i="6"/>
  <c r="U209" i="6" a="1"/>
  <c r="U209" i="6" s="1"/>
  <c r="I208" i="6"/>
  <c r="U208" i="6" a="1"/>
  <c r="U208" i="6" s="1"/>
  <c r="I207" i="6"/>
  <c r="U207" i="6" a="1"/>
  <c r="U207" i="6" s="1"/>
  <c r="I206" i="6"/>
  <c r="U206" i="6" a="1"/>
  <c r="U206" i="6" s="1"/>
  <c r="I205" i="6"/>
  <c r="U205" i="6" a="1"/>
  <c r="U205" i="6" s="1"/>
  <c r="I204" i="6"/>
  <c r="U204" i="6" a="1"/>
  <c r="U204" i="6" s="1"/>
  <c r="I203" i="6"/>
  <c r="U203" i="6" a="1"/>
  <c r="U203" i="6" s="1"/>
  <c r="I202" i="6"/>
  <c r="U202" i="6" a="1"/>
  <c r="U202" i="6" s="1"/>
  <c r="DW202" i="6" s="1"/>
  <c r="I201" i="6"/>
  <c r="U201" i="6" a="1"/>
  <c r="U201" i="6" s="1"/>
  <c r="DW201" i="6" s="1"/>
  <c r="I200" i="6"/>
  <c r="U200" i="6" a="1"/>
  <c r="U200" i="6" s="1"/>
  <c r="I199" i="6"/>
  <c r="U199" i="6" a="1"/>
  <c r="U199" i="6" s="1"/>
  <c r="I198" i="6"/>
  <c r="U198" i="6" a="1"/>
  <c r="U198" i="6" s="1"/>
  <c r="I197" i="6"/>
  <c r="U197" i="6" a="1"/>
  <c r="U197" i="6" s="1"/>
  <c r="I196" i="6"/>
  <c r="U196" i="6" a="1"/>
  <c r="U196" i="6" s="1"/>
  <c r="I195" i="6"/>
  <c r="U195" i="6" a="1"/>
  <c r="U195" i="6" s="1"/>
  <c r="I194" i="6"/>
  <c r="U194" i="6" a="1"/>
  <c r="U194" i="6" s="1"/>
  <c r="I193" i="6"/>
  <c r="U193" i="6" a="1"/>
  <c r="U193" i="6" s="1"/>
  <c r="I192" i="6"/>
  <c r="U192" i="6" a="1"/>
  <c r="U192" i="6" s="1"/>
  <c r="I191" i="6"/>
  <c r="U191" i="6" a="1"/>
  <c r="U191" i="6" s="1"/>
  <c r="I190" i="6"/>
  <c r="U190" i="6" a="1"/>
  <c r="U190" i="6" s="1"/>
  <c r="DW190" i="6" s="1"/>
  <c r="I189" i="6"/>
  <c r="U189" i="6" a="1"/>
  <c r="U189" i="6" s="1"/>
  <c r="I188" i="6"/>
  <c r="U188" i="6" a="1"/>
  <c r="U188" i="6" s="1"/>
  <c r="I187" i="6"/>
  <c r="U187" i="6" a="1"/>
  <c r="U187" i="6" s="1"/>
  <c r="I186" i="6"/>
  <c r="U186" i="6" a="1"/>
  <c r="U186" i="6" s="1"/>
  <c r="I185" i="6"/>
  <c r="U185" i="6" a="1"/>
  <c r="U185" i="6" s="1"/>
  <c r="I184" i="6"/>
  <c r="U184" i="6" a="1"/>
  <c r="U184" i="6" s="1"/>
  <c r="I183" i="6"/>
  <c r="U183" i="6" a="1"/>
  <c r="U183" i="6" s="1"/>
  <c r="I182" i="6"/>
  <c r="U182" i="6" a="1"/>
  <c r="U182" i="6" s="1"/>
  <c r="I181" i="6"/>
  <c r="U181" i="6" a="1"/>
  <c r="U181" i="6" s="1"/>
  <c r="I180" i="6"/>
  <c r="U180" i="6" a="1"/>
  <c r="U180" i="6" s="1"/>
  <c r="I179" i="6"/>
  <c r="U179" i="6" a="1"/>
  <c r="U179" i="6" s="1"/>
  <c r="I178" i="6"/>
  <c r="U178" i="6" a="1"/>
  <c r="U178" i="6" s="1"/>
  <c r="DW178" i="6" s="1"/>
  <c r="I177" i="6"/>
  <c r="U177" i="6" a="1"/>
  <c r="U177" i="6" s="1"/>
  <c r="I176" i="6"/>
  <c r="U176" i="6" a="1"/>
  <c r="U176" i="6" s="1"/>
  <c r="I175" i="6"/>
  <c r="U175" i="6" a="1"/>
  <c r="U175" i="6" s="1"/>
  <c r="I174" i="6"/>
  <c r="U174" i="6" a="1"/>
  <c r="U174" i="6" s="1"/>
  <c r="I173" i="6"/>
  <c r="U173" i="6" a="1"/>
  <c r="U173" i="6" s="1"/>
  <c r="I172" i="6"/>
  <c r="U172" i="6" a="1"/>
  <c r="U172" i="6" s="1"/>
  <c r="I171" i="6"/>
  <c r="U171" i="6" a="1"/>
  <c r="U171" i="6" s="1"/>
  <c r="I170" i="6"/>
  <c r="U170" i="6" a="1"/>
  <c r="U170" i="6" s="1"/>
  <c r="I169" i="6"/>
  <c r="U169" i="6" a="1"/>
  <c r="U169" i="6" s="1"/>
  <c r="I168" i="6"/>
  <c r="U168" i="6" a="1"/>
  <c r="U168" i="6" s="1"/>
  <c r="I167" i="6"/>
  <c r="U167" i="6" a="1"/>
  <c r="U167" i="6" s="1"/>
  <c r="I166" i="6"/>
  <c r="U166" i="6" a="1"/>
  <c r="U166" i="6" s="1"/>
  <c r="DW166" i="6" s="1"/>
  <c r="I165" i="6"/>
  <c r="U165" i="6" a="1"/>
  <c r="U165" i="6" s="1"/>
  <c r="I164" i="6"/>
  <c r="U164" i="6" a="1"/>
  <c r="U164" i="6" s="1"/>
  <c r="I163" i="6"/>
  <c r="U163" i="6" a="1"/>
  <c r="U163" i="6" s="1"/>
  <c r="I162" i="6"/>
  <c r="U162" i="6" a="1"/>
  <c r="U162" i="6" s="1"/>
  <c r="I161" i="6"/>
  <c r="U161" i="6" a="1"/>
  <c r="U161" i="6" s="1"/>
  <c r="I160" i="6"/>
  <c r="U160" i="6" a="1"/>
  <c r="U160" i="6" s="1"/>
  <c r="I159" i="6"/>
  <c r="U159" i="6" a="1"/>
  <c r="U159" i="6" s="1"/>
  <c r="I158" i="6"/>
  <c r="U158" i="6" a="1"/>
  <c r="U158" i="6" s="1"/>
  <c r="I157" i="6"/>
  <c r="U157" i="6" a="1"/>
  <c r="U157" i="6" s="1"/>
  <c r="I156" i="6"/>
  <c r="U156" i="6" a="1"/>
  <c r="U156" i="6" s="1"/>
  <c r="I155" i="6"/>
  <c r="U155" i="6" a="1"/>
  <c r="U155" i="6" s="1"/>
  <c r="I154" i="6"/>
  <c r="U154" i="6" a="1"/>
  <c r="U154" i="6" s="1"/>
  <c r="DW154" i="6" s="1"/>
  <c r="I153" i="6"/>
  <c r="U153" i="6" a="1"/>
  <c r="U153" i="6" s="1"/>
  <c r="I152" i="6"/>
  <c r="U152" i="6" a="1"/>
  <c r="U152" i="6" s="1"/>
  <c r="I151" i="6"/>
  <c r="U151" i="6" a="1"/>
  <c r="U151" i="6" s="1"/>
  <c r="I150" i="6"/>
  <c r="U150" i="6" a="1"/>
  <c r="U150" i="6" s="1"/>
  <c r="I149" i="6"/>
  <c r="U149" i="6" a="1"/>
  <c r="U149" i="6" s="1"/>
  <c r="I148" i="6"/>
  <c r="U148" i="6" a="1"/>
  <c r="U148" i="6" s="1"/>
  <c r="I147" i="6"/>
  <c r="U147" i="6" a="1"/>
  <c r="U147" i="6" s="1"/>
  <c r="I146" i="6"/>
  <c r="U146" i="6" a="1"/>
  <c r="U146" i="6" s="1"/>
  <c r="I145" i="6"/>
  <c r="U145" i="6" a="1"/>
  <c r="U145" i="6" s="1"/>
  <c r="I144" i="6"/>
  <c r="U144" i="6" a="1"/>
  <c r="U144" i="6" s="1"/>
  <c r="I143" i="6"/>
  <c r="U143" i="6" a="1"/>
  <c r="U143" i="6" s="1"/>
  <c r="I142" i="6"/>
  <c r="U142" i="6" a="1"/>
  <c r="U142" i="6" s="1"/>
  <c r="DW142" i="6" s="1"/>
  <c r="I141" i="6"/>
  <c r="U141" i="6" a="1"/>
  <c r="U141" i="6" s="1"/>
  <c r="I140" i="6"/>
  <c r="U140" i="6" a="1"/>
  <c r="U140" i="6" s="1"/>
  <c r="I139" i="6"/>
  <c r="U139" i="6" a="1"/>
  <c r="U139" i="6" s="1"/>
  <c r="I138" i="6"/>
  <c r="U138" i="6" a="1"/>
  <c r="U138" i="6" s="1"/>
  <c r="I137" i="6"/>
  <c r="U137" i="6" a="1"/>
  <c r="U137" i="6" s="1"/>
  <c r="I136" i="6"/>
  <c r="U136" i="6" a="1"/>
  <c r="U136" i="6" s="1"/>
  <c r="I135" i="6"/>
  <c r="U135" i="6" a="1"/>
  <c r="U135" i="6" s="1"/>
  <c r="I134" i="6"/>
  <c r="U134" i="6" a="1"/>
  <c r="U134" i="6" s="1"/>
  <c r="I133" i="6"/>
  <c r="U133" i="6" a="1"/>
  <c r="U133" i="6" s="1"/>
  <c r="I132" i="6"/>
  <c r="U132" i="6" a="1"/>
  <c r="U132" i="6" s="1"/>
  <c r="I131" i="6"/>
  <c r="U131" i="6" a="1"/>
  <c r="U131" i="6" s="1"/>
  <c r="I130" i="6"/>
  <c r="U130" i="6" a="1"/>
  <c r="U130" i="6" s="1"/>
  <c r="DW130" i="6" s="1"/>
  <c r="I129" i="6"/>
  <c r="U129" i="6" a="1"/>
  <c r="U129" i="6" s="1"/>
  <c r="I128" i="6"/>
  <c r="U128" i="6" a="1"/>
  <c r="U128" i="6" s="1"/>
  <c r="I127" i="6"/>
  <c r="U127" i="6" a="1"/>
  <c r="U127" i="6" s="1"/>
  <c r="DW127" i="6" s="1"/>
  <c r="I126" i="6"/>
  <c r="U126" i="6" a="1"/>
  <c r="U126" i="6" s="1"/>
  <c r="I125" i="6"/>
  <c r="U125" i="6" a="1"/>
  <c r="U125" i="6" s="1"/>
  <c r="I124" i="6"/>
  <c r="U124" i="6" a="1"/>
  <c r="U124" i="6" s="1"/>
  <c r="I123" i="6"/>
  <c r="U123" i="6" a="1"/>
  <c r="U123" i="6" s="1"/>
  <c r="I122" i="6"/>
  <c r="U122" i="6" a="1"/>
  <c r="U122" i="6" s="1"/>
  <c r="I121" i="6"/>
  <c r="U121" i="6" a="1"/>
  <c r="U121" i="6" s="1"/>
  <c r="I120" i="6"/>
  <c r="U120" i="6" a="1"/>
  <c r="U120" i="6" s="1"/>
  <c r="I119" i="6"/>
  <c r="U119" i="6" a="1"/>
  <c r="U119" i="6" s="1"/>
  <c r="I118" i="6"/>
  <c r="U118" i="6" a="1"/>
  <c r="U118" i="6" s="1"/>
  <c r="DW118" i="6" s="1"/>
  <c r="I117" i="6"/>
  <c r="U117" i="6" a="1"/>
  <c r="U117" i="6" s="1"/>
  <c r="I116" i="6"/>
  <c r="U116" i="6" a="1"/>
  <c r="U116" i="6" s="1"/>
  <c r="I115" i="6"/>
  <c r="U115" i="6" a="1"/>
  <c r="U115" i="6" s="1"/>
  <c r="DW115" i="6" s="1"/>
  <c r="I114" i="6"/>
  <c r="U114" i="6" a="1"/>
  <c r="U114" i="6" s="1"/>
  <c r="I113" i="6"/>
  <c r="U113" i="6" a="1"/>
  <c r="U113" i="6" s="1"/>
  <c r="I112" i="6"/>
  <c r="U112" i="6" a="1"/>
  <c r="U112" i="6" s="1"/>
  <c r="I111" i="6"/>
  <c r="U111" i="6" a="1"/>
  <c r="U111" i="6" s="1"/>
  <c r="I110" i="6"/>
  <c r="U110" i="6" a="1"/>
  <c r="U110" i="6" s="1"/>
  <c r="I109" i="6"/>
  <c r="U109" i="6" a="1"/>
  <c r="U109" i="6" s="1"/>
  <c r="I108" i="6"/>
  <c r="U108" i="6" a="1"/>
  <c r="U108" i="6" s="1"/>
  <c r="I107" i="6"/>
  <c r="U107" i="6" a="1"/>
  <c r="U107" i="6" s="1"/>
  <c r="I106" i="6"/>
  <c r="U106" i="6" a="1"/>
  <c r="U106" i="6" s="1"/>
  <c r="DW106" i="6" s="1"/>
  <c r="I105" i="6"/>
  <c r="U105" i="6" a="1"/>
  <c r="U105" i="6" s="1"/>
  <c r="I104" i="6"/>
  <c r="U104" i="6" a="1"/>
  <c r="U104" i="6" s="1"/>
  <c r="I103" i="6"/>
  <c r="U103" i="6" a="1"/>
  <c r="U103" i="6" s="1"/>
  <c r="I102" i="6"/>
  <c r="U102" i="6" a="1"/>
  <c r="U102" i="6" s="1"/>
  <c r="I101" i="6"/>
  <c r="U101" i="6" a="1"/>
  <c r="U101" i="6" s="1"/>
  <c r="I100" i="6"/>
  <c r="U100" i="6" a="1"/>
  <c r="U100" i="6" s="1"/>
  <c r="I99" i="6"/>
  <c r="U99" i="6" a="1"/>
  <c r="U99" i="6" s="1"/>
  <c r="I98" i="6"/>
  <c r="U98" i="6" a="1"/>
  <c r="U98" i="6" s="1"/>
  <c r="I97" i="6"/>
  <c r="U97" i="6" a="1"/>
  <c r="U97" i="6" s="1"/>
  <c r="I96" i="6"/>
  <c r="U96" i="6" a="1"/>
  <c r="U96" i="6" s="1"/>
  <c r="I95" i="6"/>
  <c r="U95" i="6" a="1"/>
  <c r="U95" i="6" s="1"/>
  <c r="I94" i="6"/>
  <c r="U94" i="6" a="1"/>
  <c r="U94" i="6" s="1"/>
  <c r="DW94" i="6" s="1"/>
  <c r="I93" i="6"/>
  <c r="U93" i="6" a="1"/>
  <c r="U93" i="6" s="1"/>
  <c r="DW93" i="6" s="1"/>
  <c r="I92" i="6"/>
  <c r="U92" i="6" a="1"/>
  <c r="U92" i="6" s="1"/>
  <c r="I91" i="6"/>
  <c r="U91" i="6" a="1"/>
  <c r="U91" i="6" s="1"/>
  <c r="I90" i="6"/>
  <c r="U90" i="6" a="1"/>
  <c r="U90" i="6" s="1"/>
  <c r="I89" i="6"/>
  <c r="U89" i="6" a="1"/>
  <c r="U89" i="6" s="1"/>
  <c r="I88" i="6"/>
  <c r="U88" i="6" a="1"/>
  <c r="U88" i="6" s="1"/>
  <c r="I87" i="6"/>
  <c r="U87" i="6" a="1"/>
  <c r="U87" i="6" s="1"/>
  <c r="I86" i="6"/>
  <c r="U86" i="6" a="1"/>
  <c r="U86" i="6" s="1"/>
  <c r="I85" i="6"/>
  <c r="U85" i="6" a="1"/>
  <c r="U85" i="6" s="1"/>
  <c r="I84" i="6"/>
  <c r="U84" i="6" a="1"/>
  <c r="U84" i="6" s="1"/>
  <c r="I83" i="6"/>
  <c r="U83" i="6" a="1"/>
  <c r="U83" i="6" s="1"/>
  <c r="I82" i="6"/>
  <c r="U82" i="6" a="1"/>
  <c r="U82" i="6" s="1"/>
  <c r="DW82" i="6" s="1"/>
  <c r="I81" i="6"/>
  <c r="U81" i="6" a="1"/>
  <c r="U81" i="6" s="1"/>
  <c r="DW81" i="6" s="1"/>
  <c r="I80" i="6"/>
  <c r="U80" i="6" a="1"/>
  <c r="U80" i="6" s="1"/>
  <c r="I79" i="6"/>
  <c r="U79" i="6" a="1"/>
  <c r="U79" i="6" s="1"/>
  <c r="I78" i="6"/>
  <c r="U78" i="6" a="1"/>
  <c r="U78" i="6" s="1"/>
  <c r="I77" i="6"/>
  <c r="U77" i="6" a="1"/>
  <c r="U77" i="6" s="1"/>
  <c r="I76" i="6"/>
  <c r="U76" i="6" a="1"/>
  <c r="U76" i="6" s="1"/>
  <c r="I75" i="6"/>
  <c r="U75" i="6" a="1"/>
  <c r="U75" i="6" s="1"/>
  <c r="I74" i="6"/>
  <c r="U74" i="6" a="1"/>
  <c r="U74" i="6" s="1"/>
  <c r="I73" i="6"/>
  <c r="U73" i="6" a="1"/>
  <c r="U73" i="6" s="1"/>
  <c r="I72" i="6"/>
  <c r="U72" i="6" a="1"/>
  <c r="U72" i="6" s="1"/>
  <c r="I71" i="6"/>
  <c r="U71" i="6" a="1"/>
  <c r="U71" i="6" s="1"/>
  <c r="I70" i="6"/>
  <c r="U70" i="6" a="1"/>
  <c r="U70" i="6" s="1"/>
  <c r="DW70" i="6" s="1"/>
  <c r="I69" i="6"/>
  <c r="U69" i="6" a="1"/>
  <c r="U69" i="6" s="1"/>
  <c r="I68" i="6"/>
  <c r="U68" i="6" a="1"/>
  <c r="U68" i="6" s="1"/>
  <c r="I67" i="6"/>
  <c r="U67" i="6" a="1"/>
  <c r="U67" i="6" s="1"/>
  <c r="DW67" i="6" s="1"/>
  <c r="I66" i="6"/>
  <c r="U66" i="6" a="1"/>
  <c r="U66" i="6" s="1"/>
  <c r="DW66" i="6" s="1"/>
  <c r="I65" i="6"/>
  <c r="U65" i="6" a="1"/>
  <c r="U65" i="6" s="1"/>
  <c r="I64" i="6"/>
  <c r="U64" i="6" a="1"/>
  <c r="U64" i="6" s="1"/>
  <c r="I63" i="6"/>
  <c r="U63" i="6" a="1"/>
  <c r="U63" i="6" s="1"/>
  <c r="I62" i="6"/>
  <c r="U62" i="6" a="1"/>
  <c r="U62" i="6" s="1"/>
  <c r="I61" i="6"/>
  <c r="U61" i="6" a="1"/>
  <c r="U61" i="6" s="1"/>
  <c r="DW61" i="6" s="1"/>
  <c r="I60" i="6"/>
  <c r="U60" i="6" a="1"/>
  <c r="U60" i="6" s="1"/>
  <c r="I59" i="6"/>
  <c r="U59" i="6" a="1"/>
  <c r="U59" i="6" s="1"/>
  <c r="I58" i="6"/>
  <c r="U58" i="6" a="1"/>
  <c r="U58" i="6" s="1"/>
  <c r="DW58" i="6" s="1"/>
  <c r="I57" i="6"/>
  <c r="U57" i="6" a="1"/>
  <c r="U57" i="6" s="1"/>
  <c r="DW57" i="6" s="1"/>
  <c r="I56" i="6"/>
  <c r="U56" i="6" a="1"/>
  <c r="U56" i="6" s="1"/>
  <c r="I55" i="6"/>
  <c r="U55" i="6" a="1"/>
  <c r="U55" i="6" s="1"/>
  <c r="DW55" i="6" s="1"/>
  <c r="I54" i="6"/>
  <c r="U54" i="6" a="1"/>
  <c r="U54" i="6" s="1"/>
  <c r="I53" i="6"/>
  <c r="U53" i="6" a="1"/>
  <c r="U53" i="6" s="1"/>
  <c r="I52" i="6"/>
  <c r="U52" i="6" a="1"/>
  <c r="U52" i="6" s="1"/>
  <c r="I51" i="6"/>
  <c r="U51" i="6" a="1"/>
  <c r="U51" i="6" s="1"/>
  <c r="I50" i="6"/>
  <c r="U50" i="6" a="1"/>
  <c r="U50" i="6" s="1"/>
  <c r="I49" i="6"/>
  <c r="U49" i="6" a="1"/>
  <c r="U49" i="6" s="1"/>
  <c r="I48" i="6"/>
  <c r="U48" i="6" a="1"/>
  <c r="U48" i="6" s="1"/>
  <c r="I47" i="6"/>
  <c r="U47" i="6" a="1"/>
  <c r="U47" i="6" s="1"/>
  <c r="I46" i="6"/>
  <c r="U46" i="6" a="1"/>
  <c r="U46" i="6" s="1"/>
  <c r="DW46" i="6" s="1"/>
  <c r="I45" i="6"/>
  <c r="U45" i="6" a="1"/>
  <c r="U45" i="6" s="1"/>
  <c r="I44" i="6"/>
  <c r="U44" i="6" a="1"/>
  <c r="U44" i="6" s="1"/>
  <c r="DW44" i="6" s="1"/>
  <c r="I43" i="6"/>
  <c r="U43" i="6" a="1"/>
  <c r="U43" i="6" s="1"/>
  <c r="I42" i="6"/>
  <c r="U42" i="6" a="1"/>
  <c r="U42" i="6" s="1"/>
  <c r="DW42" i="6" s="1"/>
  <c r="I41" i="6"/>
  <c r="U41" i="6" a="1"/>
  <c r="U41" i="6" s="1"/>
  <c r="DW41" i="6" s="1"/>
  <c r="I40" i="6"/>
  <c r="U40" i="6" a="1"/>
  <c r="U40" i="6" s="1"/>
  <c r="DW40" i="6" s="1"/>
  <c r="I39" i="6"/>
  <c r="U39" i="6" a="1"/>
  <c r="U39" i="6" s="1"/>
  <c r="DW39" i="6" s="1"/>
  <c r="I38" i="6"/>
  <c r="U38" i="6" a="1"/>
  <c r="U38" i="6" s="1"/>
  <c r="I37" i="6"/>
  <c r="U37" i="6" a="1"/>
  <c r="U37" i="6" s="1"/>
  <c r="DW37" i="6" s="1"/>
  <c r="I36" i="6"/>
  <c r="U36" i="6" a="1"/>
  <c r="U36" i="6" s="1"/>
  <c r="I35" i="6"/>
  <c r="U35" i="6" a="1"/>
  <c r="U35" i="6" s="1"/>
  <c r="DW35" i="6" s="1"/>
  <c r="I34" i="6"/>
  <c r="U34" i="6" a="1"/>
  <c r="U34" i="6" s="1"/>
  <c r="DW34" i="6" s="1"/>
  <c r="I33" i="6"/>
  <c r="U33" i="6" a="1"/>
  <c r="U33" i="6" s="1"/>
  <c r="DW33" i="6" s="1"/>
  <c r="I32" i="6"/>
  <c r="U32" i="6" a="1"/>
  <c r="U32" i="6" s="1"/>
  <c r="DW32" i="6" s="1"/>
  <c r="I31" i="6"/>
  <c r="U31" i="6" a="1"/>
  <c r="U31" i="6" s="1"/>
  <c r="I30" i="6"/>
  <c r="U30" i="6" a="1"/>
  <c r="U30" i="6" s="1"/>
  <c r="DW30" i="6" s="1"/>
  <c r="I29" i="6"/>
  <c r="U29" i="6" a="1"/>
  <c r="U29" i="6" s="1"/>
  <c r="DW29" i="6" s="1"/>
  <c r="I28" i="6"/>
  <c r="U28" i="6" a="1"/>
  <c r="U28" i="6" s="1"/>
  <c r="DW28" i="6" s="1"/>
  <c r="I27" i="6"/>
  <c r="U27" i="6" a="1"/>
  <c r="U27" i="6" s="1"/>
  <c r="DW27" i="6" s="1"/>
  <c r="I26" i="6"/>
  <c r="U26" i="6" a="1"/>
  <c r="U26" i="6" s="1"/>
  <c r="DW26" i="6" s="1"/>
  <c r="I25" i="6"/>
  <c r="U25" i="6" a="1"/>
  <c r="U25" i="6" s="1"/>
  <c r="I24" i="6"/>
  <c r="U24" i="6" a="1"/>
  <c r="U24" i="6" s="1"/>
  <c r="I23" i="6"/>
  <c r="U23" i="6" a="1"/>
  <c r="U23" i="6" s="1"/>
  <c r="DW23" i="6" s="1"/>
  <c r="I22" i="6"/>
  <c r="U22" i="6" a="1"/>
  <c r="U22" i="6" s="1"/>
  <c r="DW22" i="6" s="1"/>
  <c r="I21" i="6"/>
  <c r="U21" i="6" a="1"/>
  <c r="U21" i="6" s="1"/>
  <c r="DW21" i="6" s="1"/>
  <c r="I20" i="6"/>
  <c r="U20" i="6" a="1"/>
  <c r="U20" i="6" s="1"/>
  <c r="DW20" i="6" s="1"/>
  <c r="I19" i="6"/>
  <c r="U19" i="6" a="1"/>
  <c r="U19" i="6" s="1"/>
  <c r="DW19" i="6" s="1"/>
  <c r="I18" i="6"/>
  <c r="U18" i="6" a="1"/>
  <c r="U18" i="6" s="1"/>
  <c r="DW18" i="6" s="1"/>
  <c r="I17" i="6"/>
  <c r="U17" i="6" a="1"/>
  <c r="U17" i="6" s="1"/>
  <c r="DW17" i="6" s="1"/>
  <c r="C5" i="15"/>
  <c r="GC258" i="6"/>
  <c r="GD258" i="6"/>
  <c r="GE258" i="6"/>
  <c r="GF258" i="6"/>
  <c r="GG258" i="6"/>
  <c r="GH258" i="6"/>
  <c r="GI258" i="6"/>
  <c r="GJ258" i="6"/>
  <c r="GK258" i="6"/>
  <c r="GL258" i="6"/>
  <c r="GM258" i="6"/>
  <c r="GN258" i="6"/>
  <c r="GO258" i="6"/>
  <c r="GP258" i="6"/>
  <c r="GQ258" i="6"/>
  <c r="GR258" i="6"/>
  <c r="GS258" i="6"/>
  <c r="GT258" i="6"/>
  <c r="GU258" i="6"/>
  <c r="GV258" i="6"/>
  <c r="GW258" i="6"/>
  <c r="GX258" i="6"/>
  <c r="GY258" i="6"/>
  <c r="GZ258" i="6"/>
  <c r="HA258" i="6"/>
  <c r="HB258" i="6"/>
  <c r="HC258" i="6"/>
  <c r="HD258" i="6"/>
  <c r="HE258" i="6"/>
  <c r="HF258" i="6"/>
  <c r="HG258" i="6"/>
  <c r="HH258" i="6"/>
  <c r="HI258" i="6"/>
  <c r="HJ258" i="6"/>
  <c r="HK258" i="6"/>
  <c r="HL258" i="6"/>
  <c r="HM258" i="6"/>
  <c r="HN258" i="6"/>
  <c r="HO258" i="6"/>
  <c r="HP258" i="6"/>
  <c r="HQ258" i="6"/>
  <c r="HR258" i="6"/>
  <c r="HS258" i="6"/>
  <c r="HT258" i="6"/>
  <c r="HU258" i="6"/>
  <c r="HV258" i="6"/>
  <c r="HW258" i="6"/>
  <c r="GC257" i="6"/>
  <c r="GD257" i="6"/>
  <c r="GE257" i="6"/>
  <c r="GF257" i="6"/>
  <c r="GG257" i="6"/>
  <c r="GH257" i="6"/>
  <c r="GI257" i="6"/>
  <c r="GJ257" i="6"/>
  <c r="GK257" i="6"/>
  <c r="GL257" i="6"/>
  <c r="GM257" i="6"/>
  <c r="GN257" i="6"/>
  <c r="GO257" i="6"/>
  <c r="GP257" i="6"/>
  <c r="GQ257" i="6"/>
  <c r="GR257" i="6"/>
  <c r="GS257" i="6"/>
  <c r="GT257" i="6"/>
  <c r="GU257" i="6"/>
  <c r="GV257" i="6"/>
  <c r="GW257" i="6"/>
  <c r="GX257" i="6"/>
  <c r="GY257" i="6"/>
  <c r="GZ257" i="6"/>
  <c r="HA257" i="6"/>
  <c r="HB257" i="6"/>
  <c r="HC257" i="6"/>
  <c r="HD257" i="6"/>
  <c r="HE257" i="6"/>
  <c r="HF257" i="6"/>
  <c r="HG257" i="6"/>
  <c r="HH257" i="6"/>
  <c r="HI257" i="6"/>
  <c r="HJ257" i="6"/>
  <c r="HK257" i="6"/>
  <c r="HL257" i="6"/>
  <c r="HM257" i="6"/>
  <c r="HN257" i="6"/>
  <c r="HO257" i="6"/>
  <c r="HP257" i="6"/>
  <c r="HQ257" i="6"/>
  <c r="HR257" i="6"/>
  <c r="HS257" i="6"/>
  <c r="HT257" i="6"/>
  <c r="HU257" i="6"/>
  <c r="HV257" i="6"/>
  <c r="HW257" i="6"/>
  <c r="GC256" i="6"/>
  <c r="GD256" i="6"/>
  <c r="GE256" i="6"/>
  <c r="GF256" i="6"/>
  <c r="GG256" i="6"/>
  <c r="GH256" i="6"/>
  <c r="GI256" i="6"/>
  <c r="GJ256" i="6"/>
  <c r="GK256" i="6"/>
  <c r="GL256" i="6"/>
  <c r="GM256" i="6"/>
  <c r="GN256" i="6"/>
  <c r="GO256" i="6"/>
  <c r="GP256" i="6"/>
  <c r="GQ256" i="6"/>
  <c r="GR256" i="6"/>
  <c r="GS256" i="6"/>
  <c r="GT256" i="6"/>
  <c r="GU256" i="6"/>
  <c r="GV256" i="6"/>
  <c r="GW256" i="6"/>
  <c r="GX256" i="6"/>
  <c r="GY256" i="6"/>
  <c r="GZ256" i="6"/>
  <c r="HA256" i="6"/>
  <c r="HB256" i="6"/>
  <c r="HC256" i="6"/>
  <c r="HD256" i="6"/>
  <c r="HE256" i="6"/>
  <c r="HF256" i="6"/>
  <c r="HG256" i="6"/>
  <c r="HH256" i="6"/>
  <c r="HI256" i="6"/>
  <c r="HJ256" i="6"/>
  <c r="HK256" i="6"/>
  <c r="HL256" i="6"/>
  <c r="HM256" i="6"/>
  <c r="HN256" i="6"/>
  <c r="HO256" i="6"/>
  <c r="HP256" i="6"/>
  <c r="HQ256" i="6"/>
  <c r="HR256" i="6"/>
  <c r="HS256" i="6"/>
  <c r="HT256" i="6"/>
  <c r="HU256" i="6"/>
  <c r="HV256" i="6"/>
  <c r="HW256" i="6"/>
  <c r="GC255" i="6"/>
  <c r="GD255" i="6"/>
  <c r="GE255" i="6"/>
  <c r="GF255" i="6"/>
  <c r="GG255" i="6"/>
  <c r="GH255" i="6"/>
  <c r="GI255" i="6"/>
  <c r="GJ255" i="6"/>
  <c r="GK255" i="6"/>
  <c r="GL255" i="6"/>
  <c r="GM255" i="6"/>
  <c r="GN255" i="6"/>
  <c r="GO255" i="6"/>
  <c r="GP255" i="6"/>
  <c r="GQ255" i="6"/>
  <c r="GR255" i="6"/>
  <c r="GS255" i="6"/>
  <c r="GT255" i="6"/>
  <c r="GU255" i="6"/>
  <c r="GV255" i="6"/>
  <c r="GW255" i="6"/>
  <c r="GX255" i="6"/>
  <c r="GY255" i="6"/>
  <c r="GZ255" i="6"/>
  <c r="HA255" i="6"/>
  <c r="HB255" i="6"/>
  <c r="HC255" i="6"/>
  <c r="HD255" i="6"/>
  <c r="HE255" i="6"/>
  <c r="HF255" i="6"/>
  <c r="HG255" i="6"/>
  <c r="HH255" i="6"/>
  <c r="HI255" i="6"/>
  <c r="HJ255" i="6"/>
  <c r="HK255" i="6"/>
  <c r="HL255" i="6"/>
  <c r="HM255" i="6"/>
  <c r="HN255" i="6"/>
  <c r="HO255" i="6"/>
  <c r="HP255" i="6"/>
  <c r="HQ255" i="6"/>
  <c r="HR255" i="6"/>
  <c r="HS255" i="6"/>
  <c r="HT255" i="6"/>
  <c r="HU255" i="6"/>
  <c r="HV255" i="6"/>
  <c r="HW255" i="6"/>
  <c r="GC254" i="6"/>
  <c r="GD254" i="6"/>
  <c r="GE254" i="6"/>
  <c r="GF254" i="6"/>
  <c r="GG254" i="6"/>
  <c r="GH254" i="6"/>
  <c r="GI254" i="6"/>
  <c r="GJ254" i="6"/>
  <c r="GK254" i="6"/>
  <c r="GL254" i="6"/>
  <c r="GM254" i="6"/>
  <c r="GN254" i="6"/>
  <c r="GO254" i="6"/>
  <c r="GP254" i="6"/>
  <c r="GQ254" i="6"/>
  <c r="GR254" i="6"/>
  <c r="GS254" i="6"/>
  <c r="GT254" i="6"/>
  <c r="GU254" i="6"/>
  <c r="GV254" i="6"/>
  <c r="GW254" i="6"/>
  <c r="GX254" i="6"/>
  <c r="GY254" i="6"/>
  <c r="GZ254" i="6"/>
  <c r="HA254" i="6"/>
  <c r="HB254" i="6"/>
  <c r="HC254" i="6"/>
  <c r="HD254" i="6"/>
  <c r="HE254" i="6"/>
  <c r="HF254" i="6"/>
  <c r="HG254" i="6"/>
  <c r="HH254" i="6"/>
  <c r="HI254" i="6"/>
  <c r="HJ254" i="6"/>
  <c r="HK254" i="6"/>
  <c r="HL254" i="6"/>
  <c r="HM254" i="6"/>
  <c r="HN254" i="6"/>
  <c r="HO254" i="6"/>
  <c r="HP254" i="6"/>
  <c r="HQ254" i="6"/>
  <c r="HR254" i="6"/>
  <c r="HS254" i="6"/>
  <c r="HT254" i="6"/>
  <c r="HU254" i="6"/>
  <c r="HV254" i="6"/>
  <c r="HW254" i="6"/>
  <c r="GC253" i="6"/>
  <c r="GD253" i="6"/>
  <c r="GE253" i="6"/>
  <c r="GF253" i="6"/>
  <c r="GG253" i="6"/>
  <c r="GH253" i="6"/>
  <c r="GI253" i="6"/>
  <c r="GJ253" i="6"/>
  <c r="GK253" i="6"/>
  <c r="GL253" i="6"/>
  <c r="GM253" i="6"/>
  <c r="GN253" i="6"/>
  <c r="GO253" i="6"/>
  <c r="GP253" i="6"/>
  <c r="GQ253" i="6"/>
  <c r="GR253" i="6"/>
  <c r="GS253" i="6"/>
  <c r="GT253" i="6"/>
  <c r="GU253" i="6"/>
  <c r="GV253" i="6"/>
  <c r="GW253" i="6"/>
  <c r="GX253" i="6"/>
  <c r="GY253" i="6"/>
  <c r="GZ253" i="6"/>
  <c r="HA253" i="6"/>
  <c r="HB253" i="6"/>
  <c r="HC253" i="6"/>
  <c r="HD253" i="6"/>
  <c r="HE253" i="6"/>
  <c r="HF253" i="6"/>
  <c r="HG253" i="6"/>
  <c r="HH253" i="6"/>
  <c r="HI253" i="6"/>
  <c r="HJ253" i="6"/>
  <c r="HK253" i="6"/>
  <c r="HL253" i="6"/>
  <c r="HM253" i="6"/>
  <c r="HN253" i="6"/>
  <c r="HO253" i="6"/>
  <c r="HP253" i="6"/>
  <c r="HQ253" i="6"/>
  <c r="HR253" i="6"/>
  <c r="HS253" i="6"/>
  <c r="HT253" i="6"/>
  <c r="HU253" i="6"/>
  <c r="HV253" i="6"/>
  <c r="HW253" i="6"/>
  <c r="GC252" i="6"/>
  <c r="GD252" i="6"/>
  <c r="GE252" i="6"/>
  <c r="GF252" i="6"/>
  <c r="GG252" i="6"/>
  <c r="GH252" i="6"/>
  <c r="GI252" i="6"/>
  <c r="GJ252" i="6"/>
  <c r="GK252" i="6"/>
  <c r="GL252" i="6"/>
  <c r="GM252" i="6"/>
  <c r="GN252" i="6"/>
  <c r="GO252" i="6"/>
  <c r="GP252" i="6"/>
  <c r="GQ252" i="6"/>
  <c r="GR252" i="6"/>
  <c r="GS252" i="6"/>
  <c r="GT252" i="6"/>
  <c r="GU252" i="6"/>
  <c r="GV252" i="6"/>
  <c r="GW252" i="6"/>
  <c r="GX252" i="6"/>
  <c r="GY252" i="6"/>
  <c r="GZ252" i="6"/>
  <c r="HA252" i="6"/>
  <c r="HB252" i="6"/>
  <c r="HC252" i="6"/>
  <c r="HD252" i="6"/>
  <c r="HE252" i="6"/>
  <c r="HF252" i="6"/>
  <c r="HG252" i="6"/>
  <c r="HH252" i="6"/>
  <c r="HI252" i="6"/>
  <c r="HJ252" i="6"/>
  <c r="HK252" i="6"/>
  <c r="HL252" i="6"/>
  <c r="HM252" i="6"/>
  <c r="HN252" i="6"/>
  <c r="HO252" i="6"/>
  <c r="HP252" i="6"/>
  <c r="HQ252" i="6"/>
  <c r="HR252" i="6"/>
  <c r="HS252" i="6"/>
  <c r="HT252" i="6"/>
  <c r="HU252" i="6"/>
  <c r="HV252" i="6"/>
  <c r="HW252" i="6"/>
  <c r="GC251" i="6"/>
  <c r="GD251" i="6"/>
  <c r="GE251" i="6"/>
  <c r="GF251" i="6"/>
  <c r="GG251" i="6"/>
  <c r="GH251" i="6"/>
  <c r="GI251" i="6"/>
  <c r="GJ251" i="6"/>
  <c r="GK251" i="6"/>
  <c r="GL251" i="6"/>
  <c r="GM251" i="6"/>
  <c r="GN251" i="6"/>
  <c r="GO251" i="6"/>
  <c r="GP251" i="6"/>
  <c r="GQ251" i="6"/>
  <c r="GR251" i="6"/>
  <c r="GS251" i="6"/>
  <c r="GT251" i="6"/>
  <c r="GU251" i="6"/>
  <c r="GV251" i="6"/>
  <c r="GW251" i="6"/>
  <c r="GX251" i="6"/>
  <c r="GY251" i="6"/>
  <c r="GZ251" i="6"/>
  <c r="HA251" i="6"/>
  <c r="HB251" i="6"/>
  <c r="HC251" i="6"/>
  <c r="HD251" i="6"/>
  <c r="HE251" i="6"/>
  <c r="HF251" i="6"/>
  <c r="HG251" i="6"/>
  <c r="HH251" i="6"/>
  <c r="HI251" i="6"/>
  <c r="HJ251" i="6"/>
  <c r="HK251" i="6"/>
  <c r="HL251" i="6"/>
  <c r="HM251" i="6"/>
  <c r="HN251" i="6"/>
  <c r="HO251" i="6"/>
  <c r="HP251" i="6"/>
  <c r="HQ251" i="6"/>
  <c r="HR251" i="6"/>
  <c r="HS251" i="6"/>
  <c r="HT251" i="6"/>
  <c r="HU251" i="6"/>
  <c r="HV251" i="6"/>
  <c r="HW251" i="6"/>
  <c r="GC250" i="6"/>
  <c r="GD250" i="6"/>
  <c r="GE250" i="6"/>
  <c r="GF250" i="6"/>
  <c r="GG250" i="6"/>
  <c r="GH250" i="6"/>
  <c r="GI250" i="6"/>
  <c r="GJ250" i="6"/>
  <c r="GK250" i="6"/>
  <c r="GL250" i="6"/>
  <c r="GM250" i="6"/>
  <c r="GN250" i="6"/>
  <c r="GO250" i="6"/>
  <c r="GP250" i="6"/>
  <c r="GQ250" i="6"/>
  <c r="GR250" i="6"/>
  <c r="GS250" i="6"/>
  <c r="GT250" i="6"/>
  <c r="GU250" i="6"/>
  <c r="GV250" i="6"/>
  <c r="GW250" i="6"/>
  <c r="GX250" i="6"/>
  <c r="GY250" i="6"/>
  <c r="GZ250" i="6"/>
  <c r="HA250" i="6"/>
  <c r="HB250" i="6"/>
  <c r="HC250" i="6"/>
  <c r="HD250" i="6"/>
  <c r="HE250" i="6"/>
  <c r="HF250" i="6"/>
  <c r="HG250" i="6"/>
  <c r="HH250" i="6"/>
  <c r="HI250" i="6"/>
  <c r="HJ250" i="6"/>
  <c r="HK250" i="6"/>
  <c r="HL250" i="6"/>
  <c r="HM250" i="6"/>
  <c r="HN250" i="6"/>
  <c r="HO250" i="6"/>
  <c r="HP250" i="6"/>
  <c r="HQ250" i="6"/>
  <c r="HR250" i="6"/>
  <c r="HS250" i="6"/>
  <c r="HT250" i="6"/>
  <c r="HU250" i="6"/>
  <c r="HV250" i="6"/>
  <c r="HW250" i="6"/>
  <c r="GC249" i="6"/>
  <c r="GD249" i="6"/>
  <c r="GE249" i="6"/>
  <c r="GF249" i="6"/>
  <c r="GG249" i="6"/>
  <c r="GH249" i="6"/>
  <c r="GI249" i="6"/>
  <c r="GJ249" i="6"/>
  <c r="GK249" i="6"/>
  <c r="GL249" i="6"/>
  <c r="GM249" i="6"/>
  <c r="GN249" i="6"/>
  <c r="GO249" i="6"/>
  <c r="GP249" i="6"/>
  <c r="GQ249" i="6"/>
  <c r="GR249" i="6"/>
  <c r="GS249" i="6"/>
  <c r="GT249" i="6"/>
  <c r="GU249" i="6"/>
  <c r="GV249" i="6"/>
  <c r="GW249" i="6"/>
  <c r="GX249" i="6"/>
  <c r="GY249" i="6"/>
  <c r="GZ249" i="6"/>
  <c r="HA249" i="6"/>
  <c r="HB249" i="6"/>
  <c r="HC249" i="6"/>
  <c r="HD249" i="6"/>
  <c r="HE249" i="6"/>
  <c r="HF249" i="6"/>
  <c r="HG249" i="6"/>
  <c r="HH249" i="6"/>
  <c r="HI249" i="6"/>
  <c r="HJ249" i="6"/>
  <c r="HK249" i="6"/>
  <c r="HL249" i="6"/>
  <c r="HM249" i="6"/>
  <c r="HN249" i="6"/>
  <c r="HO249" i="6"/>
  <c r="HP249" i="6"/>
  <c r="HQ249" i="6"/>
  <c r="HR249" i="6"/>
  <c r="HS249" i="6"/>
  <c r="HT249" i="6"/>
  <c r="HU249" i="6"/>
  <c r="HV249" i="6"/>
  <c r="HW249" i="6"/>
  <c r="GC248" i="6"/>
  <c r="GD248" i="6"/>
  <c r="GE248" i="6"/>
  <c r="GF248" i="6"/>
  <c r="GG248" i="6"/>
  <c r="GH248" i="6"/>
  <c r="GI248" i="6"/>
  <c r="GJ248" i="6"/>
  <c r="GK248" i="6"/>
  <c r="GL248" i="6"/>
  <c r="GM248" i="6"/>
  <c r="GN248" i="6"/>
  <c r="GO248" i="6"/>
  <c r="GP248" i="6"/>
  <c r="GQ248" i="6"/>
  <c r="GR248" i="6"/>
  <c r="GS248" i="6"/>
  <c r="GT248" i="6"/>
  <c r="GU248" i="6"/>
  <c r="GV248" i="6"/>
  <c r="GW248" i="6"/>
  <c r="GX248" i="6"/>
  <c r="GY248" i="6"/>
  <c r="GZ248" i="6"/>
  <c r="HA248" i="6"/>
  <c r="HB248" i="6"/>
  <c r="HC248" i="6"/>
  <c r="HD248" i="6"/>
  <c r="HE248" i="6"/>
  <c r="HF248" i="6"/>
  <c r="HG248" i="6"/>
  <c r="HH248" i="6"/>
  <c r="HI248" i="6"/>
  <c r="HJ248" i="6"/>
  <c r="HK248" i="6"/>
  <c r="HL248" i="6"/>
  <c r="HM248" i="6"/>
  <c r="HN248" i="6"/>
  <c r="HO248" i="6"/>
  <c r="HP248" i="6"/>
  <c r="HQ248" i="6"/>
  <c r="HR248" i="6"/>
  <c r="HS248" i="6"/>
  <c r="HT248" i="6"/>
  <c r="HU248" i="6"/>
  <c r="HV248" i="6"/>
  <c r="HW248" i="6"/>
  <c r="GC247" i="6"/>
  <c r="GD247" i="6"/>
  <c r="GE247" i="6"/>
  <c r="GF247" i="6"/>
  <c r="GG247" i="6"/>
  <c r="GH247" i="6"/>
  <c r="GI247" i="6"/>
  <c r="GJ247" i="6"/>
  <c r="GK247" i="6"/>
  <c r="GL247" i="6"/>
  <c r="GM247" i="6"/>
  <c r="GN247" i="6"/>
  <c r="GO247" i="6"/>
  <c r="GP247" i="6"/>
  <c r="GQ247" i="6"/>
  <c r="GR247" i="6"/>
  <c r="GS247" i="6"/>
  <c r="GT247" i="6"/>
  <c r="GU247" i="6"/>
  <c r="GV247" i="6"/>
  <c r="GW247" i="6"/>
  <c r="GX247" i="6"/>
  <c r="GY247" i="6"/>
  <c r="GZ247" i="6"/>
  <c r="HA247" i="6"/>
  <c r="HB247" i="6"/>
  <c r="HC247" i="6"/>
  <c r="HD247" i="6"/>
  <c r="HE247" i="6"/>
  <c r="HF247" i="6"/>
  <c r="HG247" i="6"/>
  <c r="HH247" i="6"/>
  <c r="HI247" i="6"/>
  <c r="HJ247" i="6"/>
  <c r="HK247" i="6"/>
  <c r="HL247" i="6"/>
  <c r="HM247" i="6"/>
  <c r="HN247" i="6"/>
  <c r="HO247" i="6"/>
  <c r="HP247" i="6"/>
  <c r="HQ247" i="6"/>
  <c r="HR247" i="6"/>
  <c r="HS247" i="6"/>
  <c r="HT247" i="6"/>
  <c r="HU247" i="6"/>
  <c r="HV247" i="6"/>
  <c r="HW247" i="6"/>
  <c r="GC246" i="6"/>
  <c r="GD246" i="6"/>
  <c r="GE246" i="6"/>
  <c r="GF246" i="6"/>
  <c r="GG246" i="6"/>
  <c r="GH246" i="6"/>
  <c r="GI246" i="6"/>
  <c r="GJ246" i="6"/>
  <c r="GK246" i="6"/>
  <c r="GL246" i="6"/>
  <c r="GM246" i="6"/>
  <c r="GN246" i="6"/>
  <c r="GO246" i="6"/>
  <c r="GP246" i="6"/>
  <c r="GQ246" i="6"/>
  <c r="GR246" i="6"/>
  <c r="GS246" i="6"/>
  <c r="GT246" i="6"/>
  <c r="GU246" i="6"/>
  <c r="GV246" i="6"/>
  <c r="GW246" i="6"/>
  <c r="GX246" i="6"/>
  <c r="GY246" i="6"/>
  <c r="GZ246" i="6"/>
  <c r="HA246" i="6"/>
  <c r="HB246" i="6"/>
  <c r="HC246" i="6"/>
  <c r="HD246" i="6"/>
  <c r="HE246" i="6"/>
  <c r="HF246" i="6"/>
  <c r="HG246" i="6"/>
  <c r="HH246" i="6"/>
  <c r="HI246" i="6"/>
  <c r="HJ246" i="6"/>
  <c r="HK246" i="6"/>
  <c r="HL246" i="6"/>
  <c r="HM246" i="6"/>
  <c r="HN246" i="6"/>
  <c r="HO246" i="6"/>
  <c r="HP246" i="6"/>
  <c r="HQ246" i="6"/>
  <c r="HR246" i="6"/>
  <c r="HS246" i="6"/>
  <c r="HT246" i="6"/>
  <c r="HU246" i="6"/>
  <c r="HV246" i="6"/>
  <c r="HW246" i="6"/>
  <c r="GC245" i="6"/>
  <c r="GD245" i="6"/>
  <c r="GE245" i="6"/>
  <c r="GF245" i="6"/>
  <c r="GG245" i="6"/>
  <c r="GH245" i="6"/>
  <c r="GI245" i="6"/>
  <c r="GJ245" i="6"/>
  <c r="GK245" i="6"/>
  <c r="GL245" i="6"/>
  <c r="GM245" i="6"/>
  <c r="GN245" i="6"/>
  <c r="GO245" i="6"/>
  <c r="GP245" i="6"/>
  <c r="GQ245" i="6"/>
  <c r="GR245" i="6"/>
  <c r="GS245" i="6"/>
  <c r="GT245" i="6"/>
  <c r="GU245" i="6"/>
  <c r="GV245" i="6"/>
  <c r="GW245" i="6"/>
  <c r="GX245" i="6"/>
  <c r="GY245" i="6"/>
  <c r="GZ245" i="6"/>
  <c r="HA245" i="6"/>
  <c r="HB245" i="6"/>
  <c r="HC245" i="6"/>
  <c r="HD245" i="6"/>
  <c r="HE245" i="6"/>
  <c r="HF245" i="6"/>
  <c r="HG245" i="6"/>
  <c r="HH245" i="6"/>
  <c r="HI245" i="6"/>
  <c r="HJ245" i="6"/>
  <c r="HK245" i="6"/>
  <c r="HL245" i="6"/>
  <c r="HM245" i="6"/>
  <c r="HN245" i="6"/>
  <c r="HO245" i="6"/>
  <c r="HP245" i="6"/>
  <c r="HQ245" i="6"/>
  <c r="HR245" i="6"/>
  <c r="HS245" i="6"/>
  <c r="HT245" i="6"/>
  <c r="HU245" i="6"/>
  <c r="HV245" i="6"/>
  <c r="HW245" i="6"/>
  <c r="GC244" i="6"/>
  <c r="GD244" i="6"/>
  <c r="GE244" i="6"/>
  <c r="GF244" i="6"/>
  <c r="GG244" i="6"/>
  <c r="GH244" i="6"/>
  <c r="GI244" i="6"/>
  <c r="GJ244" i="6"/>
  <c r="GK244" i="6"/>
  <c r="GL244" i="6"/>
  <c r="GM244" i="6"/>
  <c r="GN244" i="6"/>
  <c r="GO244" i="6"/>
  <c r="GP244" i="6"/>
  <c r="GQ244" i="6"/>
  <c r="GR244" i="6"/>
  <c r="GS244" i="6"/>
  <c r="GT244" i="6"/>
  <c r="GU244" i="6"/>
  <c r="GV244" i="6"/>
  <c r="GW244" i="6"/>
  <c r="GX244" i="6"/>
  <c r="GY244" i="6"/>
  <c r="GZ244" i="6"/>
  <c r="HA244" i="6"/>
  <c r="HB244" i="6"/>
  <c r="HC244" i="6"/>
  <c r="HD244" i="6"/>
  <c r="HE244" i="6"/>
  <c r="HF244" i="6"/>
  <c r="HG244" i="6"/>
  <c r="HH244" i="6"/>
  <c r="HI244" i="6"/>
  <c r="HJ244" i="6"/>
  <c r="HK244" i="6"/>
  <c r="HL244" i="6"/>
  <c r="HM244" i="6"/>
  <c r="HN244" i="6"/>
  <c r="HO244" i="6"/>
  <c r="HP244" i="6"/>
  <c r="HQ244" i="6"/>
  <c r="HR244" i="6"/>
  <c r="HS244" i="6"/>
  <c r="HT244" i="6"/>
  <c r="HU244" i="6"/>
  <c r="HV244" i="6"/>
  <c r="HW244" i="6"/>
  <c r="GC243" i="6"/>
  <c r="GD243" i="6"/>
  <c r="GE243" i="6"/>
  <c r="GF243" i="6"/>
  <c r="GG243" i="6"/>
  <c r="GH243" i="6"/>
  <c r="GI243" i="6"/>
  <c r="GJ243" i="6"/>
  <c r="GK243" i="6"/>
  <c r="GL243" i="6"/>
  <c r="GM243" i="6"/>
  <c r="GN243" i="6"/>
  <c r="GO243" i="6"/>
  <c r="GP243" i="6"/>
  <c r="GQ243" i="6"/>
  <c r="GR243" i="6"/>
  <c r="GS243" i="6"/>
  <c r="GT243" i="6"/>
  <c r="GU243" i="6"/>
  <c r="GV243" i="6"/>
  <c r="GW243" i="6"/>
  <c r="GX243" i="6"/>
  <c r="GY243" i="6"/>
  <c r="GZ243" i="6"/>
  <c r="HA243" i="6"/>
  <c r="HB243" i="6"/>
  <c r="HC243" i="6"/>
  <c r="HD243" i="6"/>
  <c r="HE243" i="6"/>
  <c r="HF243" i="6"/>
  <c r="HG243" i="6"/>
  <c r="HH243" i="6"/>
  <c r="HI243" i="6"/>
  <c r="HJ243" i="6"/>
  <c r="HK243" i="6"/>
  <c r="HL243" i="6"/>
  <c r="HM243" i="6"/>
  <c r="HN243" i="6"/>
  <c r="HO243" i="6"/>
  <c r="HP243" i="6"/>
  <c r="HQ243" i="6"/>
  <c r="HR243" i="6"/>
  <c r="HS243" i="6"/>
  <c r="HT243" i="6"/>
  <c r="HU243" i="6"/>
  <c r="HV243" i="6"/>
  <c r="HW243" i="6"/>
  <c r="GC242" i="6"/>
  <c r="GD242" i="6"/>
  <c r="GE242" i="6"/>
  <c r="GF242" i="6"/>
  <c r="GG242" i="6"/>
  <c r="GH242" i="6"/>
  <c r="GI242" i="6"/>
  <c r="GJ242" i="6"/>
  <c r="GK242" i="6"/>
  <c r="GL242" i="6"/>
  <c r="GM242" i="6"/>
  <c r="GN242" i="6"/>
  <c r="GO242" i="6"/>
  <c r="GP242" i="6"/>
  <c r="GQ242" i="6"/>
  <c r="GR242" i="6"/>
  <c r="GS242" i="6"/>
  <c r="GT242" i="6"/>
  <c r="GU242" i="6"/>
  <c r="GV242" i="6"/>
  <c r="GW242" i="6"/>
  <c r="GX242" i="6"/>
  <c r="GY242" i="6"/>
  <c r="GZ242" i="6"/>
  <c r="HA242" i="6"/>
  <c r="HB242" i="6"/>
  <c r="HC242" i="6"/>
  <c r="HD242" i="6"/>
  <c r="HE242" i="6"/>
  <c r="HF242" i="6"/>
  <c r="HG242" i="6"/>
  <c r="HH242" i="6"/>
  <c r="HI242" i="6"/>
  <c r="HJ242" i="6"/>
  <c r="HK242" i="6"/>
  <c r="HL242" i="6"/>
  <c r="HM242" i="6"/>
  <c r="HN242" i="6"/>
  <c r="HO242" i="6"/>
  <c r="HP242" i="6"/>
  <c r="HQ242" i="6"/>
  <c r="HR242" i="6"/>
  <c r="HS242" i="6"/>
  <c r="HT242" i="6"/>
  <c r="HU242" i="6"/>
  <c r="HV242" i="6"/>
  <c r="HW242" i="6"/>
  <c r="GC241" i="6"/>
  <c r="GD241" i="6"/>
  <c r="GE241" i="6"/>
  <c r="GF241" i="6"/>
  <c r="GG241" i="6"/>
  <c r="GH241" i="6"/>
  <c r="GI241" i="6"/>
  <c r="GJ241" i="6"/>
  <c r="GK241" i="6"/>
  <c r="GL241" i="6"/>
  <c r="GM241" i="6"/>
  <c r="GN241" i="6"/>
  <c r="GO241" i="6"/>
  <c r="GP241" i="6"/>
  <c r="GQ241" i="6"/>
  <c r="GR241" i="6"/>
  <c r="GS241" i="6"/>
  <c r="GT241" i="6"/>
  <c r="GU241" i="6"/>
  <c r="GV241" i="6"/>
  <c r="GW241" i="6"/>
  <c r="GX241" i="6"/>
  <c r="GY241" i="6"/>
  <c r="GZ241" i="6"/>
  <c r="HA241" i="6"/>
  <c r="HB241" i="6"/>
  <c r="HC241" i="6"/>
  <c r="HD241" i="6"/>
  <c r="HE241" i="6"/>
  <c r="HF241" i="6"/>
  <c r="HG241" i="6"/>
  <c r="HH241" i="6"/>
  <c r="HI241" i="6"/>
  <c r="HJ241" i="6"/>
  <c r="HK241" i="6"/>
  <c r="HL241" i="6"/>
  <c r="HM241" i="6"/>
  <c r="HN241" i="6"/>
  <c r="HO241" i="6"/>
  <c r="HP241" i="6"/>
  <c r="HQ241" i="6"/>
  <c r="HR241" i="6"/>
  <c r="HS241" i="6"/>
  <c r="HT241" i="6"/>
  <c r="HU241" i="6"/>
  <c r="HV241" i="6"/>
  <c r="HW241" i="6"/>
  <c r="GC240" i="6"/>
  <c r="GD240" i="6"/>
  <c r="GE240" i="6"/>
  <c r="GF240" i="6"/>
  <c r="GG240" i="6"/>
  <c r="GH240" i="6"/>
  <c r="GI240" i="6"/>
  <c r="GJ240" i="6"/>
  <c r="GK240" i="6"/>
  <c r="GL240" i="6"/>
  <c r="GM240" i="6"/>
  <c r="GN240" i="6"/>
  <c r="GO240" i="6"/>
  <c r="GP240" i="6"/>
  <c r="GQ240" i="6"/>
  <c r="GR240" i="6"/>
  <c r="GS240" i="6"/>
  <c r="GT240" i="6"/>
  <c r="GU240" i="6"/>
  <c r="GV240" i="6"/>
  <c r="GW240" i="6"/>
  <c r="GX240" i="6"/>
  <c r="GY240" i="6"/>
  <c r="GZ240" i="6"/>
  <c r="HA240" i="6"/>
  <c r="HB240" i="6"/>
  <c r="HC240" i="6"/>
  <c r="HD240" i="6"/>
  <c r="HE240" i="6"/>
  <c r="HF240" i="6"/>
  <c r="HG240" i="6"/>
  <c r="HH240" i="6"/>
  <c r="HI240" i="6"/>
  <c r="HJ240" i="6"/>
  <c r="HK240" i="6"/>
  <c r="HL240" i="6"/>
  <c r="HM240" i="6"/>
  <c r="HN240" i="6"/>
  <c r="HO240" i="6"/>
  <c r="HP240" i="6"/>
  <c r="HQ240" i="6"/>
  <c r="HR240" i="6"/>
  <c r="HS240" i="6"/>
  <c r="HT240" i="6"/>
  <c r="HU240" i="6"/>
  <c r="HV240" i="6"/>
  <c r="HW240" i="6"/>
  <c r="GC239" i="6"/>
  <c r="GD239" i="6"/>
  <c r="GE239" i="6"/>
  <c r="GF239" i="6"/>
  <c r="GG239" i="6"/>
  <c r="GH239" i="6"/>
  <c r="GI239" i="6"/>
  <c r="GJ239" i="6"/>
  <c r="GK239" i="6"/>
  <c r="GL239" i="6"/>
  <c r="GM239" i="6"/>
  <c r="GN239" i="6"/>
  <c r="GO239" i="6"/>
  <c r="GP239" i="6"/>
  <c r="GQ239" i="6"/>
  <c r="GR239" i="6"/>
  <c r="GS239" i="6"/>
  <c r="GT239" i="6"/>
  <c r="GU239" i="6"/>
  <c r="GV239" i="6"/>
  <c r="GW239" i="6"/>
  <c r="GX239" i="6"/>
  <c r="GY239" i="6"/>
  <c r="GZ239" i="6"/>
  <c r="HA239" i="6"/>
  <c r="HB239" i="6"/>
  <c r="HC239" i="6"/>
  <c r="HD239" i="6"/>
  <c r="HE239" i="6"/>
  <c r="HF239" i="6"/>
  <c r="HG239" i="6"/>
  <c r="HH239" i="6"/>
  <c r="HI239" i="6"/>
  <c r="HJ239" i="6"/>
  <c r="HK239" i="6"/>
  <c r="HL239" i="6"/>
  <c r="HM239" i="6"/>
  <c r="HN239" i="6"/>
  <c r="HO239" i="6"/>
  <c r="HP239" i="6"/>
  <c r="HQ239" i="6"/>
  <c r="HR239" i="6"/>
  <c r="HS239" i="6"/>
  <c r="HT239" i="6"/>
  <c r="HU239" i="6"/>
  <c r="HV239" i="6"/>
  <c r="HW239" i="6"/>
  <c r="GC238" i="6"/>
  <c r="GD238" i="6"/>
  <c r="GE238" i="6"/>
  <c r="GF238" i="6"/>
  <c r="GG238" i="6"/>
  <c r="GH238" i="6"/>
  <c r="GI238" i="6"/>
  <c r="GJ238" i="6"/>
  <c r="GK238" i="6"/>
  <c r="GL238" i="6"/>
  <c r="GM238" i="6"/>
  <c r="GN238" i="6"/>
  <c r="GO238" i="6"/>
  <c r="GP238" i="6"/>
  <c r="GQ238" i="6"/>
  <c r="GR238" i="6"/>
  <c r="GS238" i="6"/>
  <c r="GT238" i="6"/>
  <c r="GU238" i="6"/>
  <c r="GV238" i="6"/>
  <c r="GW238" i="6"/>
  <c r="GX238" i="6"/>
  <c r="GY238" i="6"/>
  <c r="GZ238" i="6"/>
  <c r="HA238" i="6"/>
  <c r="HB238" i="6"/>
  <c r="HC238" i="6"/>
  <c r="HD238" i="6"/>
  <c r="HE238" i="6"/>
  <c r="HF238" i="6"/>
  <c r="HG238" i="6"/>
  <c r="HH238" i="6"/>
  <c r="HI238" i="6"/>
  <c r="HJ238" i="6"/>
  <c r="HK238" i="6"/>
  <c r="HL238" i="6"/>
  <c r="HM238" i="6"/>
  <c r="HN238" i="6"/>
  <c r="HO238" i="6"/>
  <c r="HP238" i="6"/>
  <c r="HQ238" i="6"/>
  <c r="HR238" i="6"/>
  <c r="HS238" i="6"/>
  <c r="HT238" i="6"/>
  <c r="HU238" i="6"/>
  <c r="HV238" i="6"/>
  <c r="HW238" i="6"/>
  <c r="GC237" i="6"/>
  <c r="GD237" i="6"/>
  <c r="GE237" i="6"/>
  <c r="GF237" i="6"/>
  <c r="GG237" i="6"/>
  <c r="GH237" i="6"/>
  <c r="GI237" i="6"/>
  <c r="GJ237" i="6"/>
  <c r="GK237" i="6"/>
  <c r="GL237" i="6"/>
  <c r="GM237" i="6"/>
  <c r="GN237" i="6"/>
  <c r="GO237" i="6"/>
  <c r="GP237" i="6"/>
  <c r="GQ237" i="6"/>
  <c r="GR237" i="6"/>
  <c r="GS237" i="6"/>
  <c r="GT237" i="6"/>
  <c r="GU237" i="6"/>
  <c r="GV237" i="6"/>
  <c r="GW237" i="6"/>
  <c r="GX237" i="6"/>
  <c r="GY237" i="6"/>
  <c r="GZ237" i="6"/>
  <c r="HA237" i="6"/>
  <c r="HB237" i="6"/>
  <c r="HC237" i="6"/>
  <c r="HD237" i="6"/>
  <c r="HE237" i="6"/>
  <c r="HF237" i="6"/>
  <c r="HG237" i="6"/>
  <c r="HH237" i="6"/>
  <c r="HI237" i="6"/>
  <c r="HJ237" i="6"/>
  <c r="HK237" i="6"/>
  <c r="HL237" i="6"/>
  <c r="HM237" i="6"/>
  <c r="HN237" i="6"/>
  <c r="HO237" i="6"/>
  <c r="HP237" i="6"/>
  <c r="HQ237" i="6"/>
  <c r="HR237" i="6"/>
  <c r="HS237" i="6"/>
  <c r="HT237" i="6"/>
  <c r="HU237" i="6"/>
  <c r="HV237" i="6"/>
  <c r="HW237" i="6"/>
  <c r="GC236" i="6"/>
  <c r="GD236" i="6"/>
  <c r="GE236" i="6"/>
  <c r="GF236" i="6"/>
  <c r="GG236" i="6"/>
  <c r="GH236" i="6"/>
  <c r="GI236" i="6"/>
  <c r="GJ236" i="6"/>
  <c r="GK236" i="6"/>
  <c r="GL236" i="6"/>
  <c r="GM236" i="6"/>
  <c r="GN236" i="6"/>
  <c r="GO236" i="6"/>
  <c r="GP236" i="6"/>
  <c r="GQ236" i="6"/>
  <c r="GR236" i="6"/>
  <c r="GS236" i="6"/>
  <c r="GT236" i="6"/>
  <c r="GU236" i="6"/>
  <c r="GV236" i="6"/>
  <c r="GW236" i="6"/>
  <c r="GX236" i="6"/>
  <c r="GY236" i="6"/>
  <c r="GZ236" i="6"/>
  <c r="HA236" i="6"/>
  <c r="HB236" i="6"/>
  <c r="HC236" i="6"/>
  <c r="HD236" i="6"/>
  <c r="HE236" i="6"/>
  <c r="HF236" i="6"/>
  <c r="HG236" i="6"/>
  <c r="HH236" i="6"/>
  <c r="HI236" i="6"/>
  <c r="HJ236" i="6"/>
  <c r="HK236" i="6"/>
  <c r="HL236" i="6"/>
  <c r="HM236" i="6"/>
  <c r="HN236" i="6"/>
  <c r="HO236" i="6"/>
  <c r="HP236" i="6"/>
  <c r="HQ236" i="6"/>
  <c r="HR236" i="6"/>
  <c r="HS236" i="6"/>
  <c r="HT236" i="6"/>
  <c r="HU236" i="6"/>
  <c r="HV236" i="6"/>
  <c r="HW236" i="6"/>
  <c r="GC235" i="6"/>
  <c r="GD235" i="6"/>
  <c r="GE235" i="6"/>
  <c r="GF235" i="6"/>
  <c r="GG235" i="6"/>
  <c r="GH235" i="6"/>
  <c r="GI235" i="6"/>
  <c r="GJ235" i="6"/>
  <c r="GK235" i="6"/>
  <c r="GL235" i="6"/>
  <c r="GM235" i="6"/>
  <c r="GN235" i="6"/>
  <c r="GO235" i="6"/>
  <c r="GP235" i="6"/>
  <c r="GQ235" i="6"/>
  <c r="GR235" i="6"/>
  <c r="GS235" i="6"/>
  <c r="GT235" i="6"/>
  <c r="GU235" i="6"/>
  <c r="GV235" i="6"/>
  <c r="GW235" i="6"/>
  <c r="GX235" i="6"/>
  <c r="GY235" i="6"/>
  <c r="GZ235" i="6"/>
  <c r="HA235" i="6"/>
  <c r="HB235" i="6"/>
  <c r="HC235" i="6"/>
  <c r="HD235" i="6"/>
  <c r="HE235" i="6"/>
  <c r="HF235" i="6"/>
  <c r="HG235" i="6"/>
  <c r="HH235" i="6"/>
  <c r="HI235" i="6"/>
  <c r="HJ235" i="6"/>
  <c r="HK235" i="6"/>
  <c r="HL235" i="6"/>
  <c r="HM235" i="6"/>
  <c r="HN235" i="6"/>
  <c r="HO235" i="6"/>
  <c r="HP235" i="6"/>
  <c r="HQ235" i="6"/>
  <c r="HR235" i="6"/>
  <c r="HS235" i="6"/>
  <c r="HT235" i="6"/>
  <c r="HU235" i="6"/>
  <c r="HV235" i="6"/>
  <c r="HW235" i="6"/>
  <c r="GC234" i="6"/>
  <c r="GD234" i="6"/>
  <c r="GE234" i="6"/>
  <c r="GF234" i="6"/>
  <c r="GG234" i="6"/>
  <c r="GH234" i="6"/>
  <c r="GI234" i="6"/>
  <c r="GJ234" i="6"/>
  <c r="GK234" i="6"/>
  <c r="GL234" i="6"/>
  <c r="GM234" i="6"/>
  <c r="GN234" i="6"/>
  <c r="GO234" i="6"/>
  <c r="GP234" i="6"/>
  <c r="GQ234" i="6"/>
  <c r="GR234" i="6"/>
  <c r="GS234" i="6"/>
  <c r="GT234" i="6"/>
  <c r="GU234" i="6"/>
  <c r="GV234" i="6"/>
  <c r="GW234" i="6"/>
  <c r="GX234" i="6"/>
  <c r="GY234" i="6"/>
  <c r="GZ234" i="6"/>
  <c r="HA234" i="6"/>
  <c r="HB234" i="6"/>
  <c r="HC234" i="6"/>
  <c r="HD234" i="6"/>
  <c r="HE234" i="6"/>
  <c r="HF234" i="6"/>
  <c r="HG234" i="6"/>
  <c r="HH234" i="6"/>
  <c r="HI234" i="6"/>
  <c r="HJ234" i="6"/>
  <c r="HK234" i="6"/>
  <c r="HL234" i="6"/>
  <c r="HM234" i="6"/>
  <c r="HN234" i="6"/>
  <c r="HO234" i="6"/>
  <c r="HP234" i="6"/>
  <c r="HQ234" i="6"/>
  <c r="HR234" i="6"/>
  <c r="HS234" i="6"/>
  <c r="HT234" i="6"/>
  <c r="HU234" i="6"/>
  <c r="HV234" i="6"/>
  <c r="HW234" i="6"/>
  <c r="GC233" i="6"/>
  <c r="GD233" i="6"/>
  <c r="GE233" i="6"/>
  <c r="GF233" i="6"/>
  <c r="GG233" i="6"/>
  <c r="GH233" i="6"/>
  <c r="GI233" i="6"/>
  <c r="GJ233" i="6"/>
  <c r="GK233" i="6"/>
  <c r="GL233" i="6"/>
  <c r="GM233" i="6"/>
  <c r="GN233" i="6"/>
  <c r="GO233" i="6"/>
  <c r="GP233" i="6"/>
  <c r="GQ233" i="6"/>
  <c r="GR233" i="6"/>
  <c r="GS233" i="6"/>
  <c r="GT233" i="6"/>
  <c r="GU233" i="6"/>
  <c r="GV233" i="6"/>
  <c r="GW233" i="6"/>
  <c r="GX233" i="6"/>
  <c r="GY233" i="6"/>
  <c r="GZ233" i="6"/>
  <c r="HA233" i="6"/>
  <c r="HB233" i="6"/>
  <c r="HC233" i="6"/>
  <c r="HD233" i="6"/>
  <c r="HE233" i="6"/>
  <c r="HF233" i="6"/>
  <c r="HG233" i="6"/>
  <c r="HH233" i="6"/>
  <c r="HI233" i="6"/>
  <c r="HJ233" i="6"/>
  <c r="HK233" i="6"/>
  <c r="HL233" i="6"/>
  <c r="HM233" i="6"/>
  <c r="HN233" i="6"/>
  <c r="HO233" i="6"/>
  <c r="HP233" i="6"/>
  <c r="HQ233" i="6"/>
  <c r="HR233" i="6"/>
  <c r="HS233" i="6"/>
  <c r="HT233" i="6"/>
  <c r="HU233" i="6"/>
  <c r="HV233" i="6"/>
  <c r="HW233" i="6"/>
  <c r="GC232" i="6"/>
  <c r="GD232" i="6"/>
  <c r="GE232" i="6"/>
  <c r="GF232" i="6"/>
  <c r="GG232" i="6"/>
  <c r="GH232" i="6"/>
  <c r="GI232" i="6"/>
  <c r="GJ232" i="6"/>
  <c r="GK232" i="6"/>
  <c r="GL232" i="6"/>
  <c r="GM232" i="6"/>
  <c r="GN232" i="6"/>
  <c r="GO232" i="6"/>
  <c r="GP232" i="6"/>
  <c r="GQ232" i="6"/>
  <c r="GR232" i="6"/>
  <c r="GS232" i="6"/>
  <c r="GT232" i="6"/>
  <c r="GU232" i="6"/>
  <c r="GV232" i="6"/>
  <c r="GW232" i="6"/>
  <c r="GX232" i="6"/>
  <c r="GY232" i="6"/>
  <c r="GZ232" i="6"/>
  <c r="HA232" i="6"/>
  <c r="HB232" i="6"/>
  <c r="HC232" i="6"/>
  <c r="HD232" i="6"/>
  <c r="HE232" i="6"/>
  <c r="HF232" i="6"/>
  <c r="HG232" i="6"/>
  <c r="HH232" i="6"/>
  <c r="HI232" i="6"/>
  <c r="HJ232" i="6"/>
  <c r="HK232" i="6"/>
  <c r="HL232" i="6"/>
  <c r="HM232" i="6"/>
  <c r="HN232" i="6"/>
  <c r="HO232" i="6"/>
  <c r="HP232" i="6"/>
  <c r="HQ232" i="6"/>
  <c r="HR232" i="6"/>
  <c r="HS232" i="6"/>
  <c r="HT232" i="6"/>
  <c r="HU232" i="6"/>
  <c r="HV232" i="6"/>
  <c r="HW232" i="6"/>
  <c r="GC231" i="6"/>
  <c r="GD231" i="6"/>
  <c r="GE231" i="6"/>
  <c r="GF231" i="6"/>
  <c r="GG231" i="6"/>
  <c r="GH231" i="6"/>
  <c r="GI231" i="6"/>
  <c r="GJ231" i="6"/>
  <c r="GK231" i="6"/>
  <c r="GL231" i="6"/>
  <c r="GM231" i="6"/>
  <c r="GN231" i="6"/>
  <c r="GO231" i="6"/>
  <c r="GP231" i="6"/>
  <c r="GQ231" i="6"/>
  <c r="GR231" i="6"/>
  <c r="GS231" i="6"/>
  <c r="GT231" i="6"/>
  <c r="GU231" i="6"/>
  <c r="GV231" i="6"/>
  <c r="GW231" i="6"/>
  <c r="GX231" i="6"/>
  <c r="GY231" i="6"/>
  <c r="GZ231" i="6"/>
  <c r="HA231" i="6"/>
  <c r="HB231" i="6"/>
  <c r="HC231" i="6"/>
  <c r="HD231" i="6"/>
  <c r="HE231" i="6"/>
  <c r="HF231" i="6"/>
  <c r="HG231" i="6"/>
  <c r="HH231" i="6"/>
  <c r="HI231" i="6"/>
  <c r="HJ231" i="6"/>
  <c r="HK231" i="6"/>
  <c r="HL231" i="6"/>
  <c r="HM231" i="6"/>
  <c r="HN231" i="6"/>
  <c r="HO231" i="6"/>
  <c r="HP231" i="6"/>
  <c r="HQ231" i="6"/>
  <c r="HR231" i="6"/>
  <c r="HS231" i="6"/>
  <c r="HT231" i="6"/>
  <c r="HU231" i="6"/>
  <c r="HV231" i="6"/>
  <c r="HW231" i="6"/>
  <c r="GC230" i="6"/>
  <c r="GD230" i="6"/>
  <c r="GE230" i="6"/>
  <c r="GF230" i="6"/>
  <c r="GG230" i="6"/>
  <c r="GH230" i="6"/>
  <c r="GI230" i="6"/>
  <c r="GJ230" i="6"/>
  <c r="GK230" i="6"/>
  <c r="GL230" i="6"/>
  <c r="GM230" i="6"/>
  <c r="GN230" i="6"/>
  <c r="GO230" i="6"/>
  <c r="GP230" i="6"/>
  <c r="GQ230" i="6"/>
  <c r="GR230" i="6"/>
  <c r="GS230" i="6"/>
  <c r="GT230" i="6"/>
  <c r="GU230" i="6"/>
  <c r="GV230" i="6"/>
  <c r="GW230" i="6"/>
  <c r="GX230" i="6"/>
  <c r="GY230" i="6"/>
  <c r="GZ230" i="6"/>
  <c r="HA230" i="6"/>
  <c r="HB230" i="6"/>
  <c r="HC230" i="6"/>
  <c r="HD230" i="6"/>
  <c r="HE230" i="6"/>
  <c r="HF230" i="6"/>
  <c r="HG230" i="6"/>
  <c r="HH230" i="6"/>
  <c r="HI230" i="6"/>
  <c r="HJ230" i="6"/>
  <c r="HK230" i="6"/>
  <c r="HL230" i="6"/>
  <c r="HM230" i="6"/>
  <c r="HN230" i="6"/>
  <c r="HO230" i="6"/>
  <c r="HP230" i="6"/>
  <c r="HQ230" i="6"/>
  <c r="HR230" i="6"/>
  <c r="HS230" i="6"/>
  <c r="HT230" i="6"/>
  <c r="HU230" i="6"/>
  <c r="HV230" i="6"/>
  <c r="HW230" i="6"/>
  <c r="GC229" i="6"/>
  <c r="GD229" i="6"/>
  <c r="GE229" i="6"/>
  <c r="GF229" i="6"/>
  <c r="GG229" i="6"/>
  <c r="GH229" i="6"/>
  <c r="GI229" i="6"/>
  <c r="GJ229" i="6"/>
  <c r="GK229" i="6"/>
  <c r="GL229" i="6"/>
  <c r="GM229" i="6"/>
  <c r="GN229" i="6"/>
  <c r="GO229" i="6"/>
  <c r="GP229" i="6"/>
  <c r="GQ229" i="6"/>
  <c r="GR229" i="6"/>
  <c r="GS229" i="6"/>
  <c r="GT229" i="6"/>
  <c r="GU229" i="6"/>
  <c r="GV229" i="6"/>
  <c r="GW229" i="6"/>
  <c r="GX229" i="6"/>
  <c r="GY229" i="6"/>
  <c r="GZ229" i="6"/>
  <c r="HA229" i="6"/>
  <c r="HB229" i="6"/>
  <c r="HC229" i="6"/>
  <c r="HD229" i="6"/>
  <c r="HE229" i="6"/>
  <c r="HF229" i="6"/>
  <c r="HG229" i="6"/>
  <c r="HH229" i="6"/>
  <c r="HI229" i="6"/>
  <c r="HJ229" i="6"/>
  <c r="HK229" i="6"/>
  <c r="HL229" i="6"/>
  <c r="HM229" i="6"/>
  <c r="HN229" i="6"/>
  <c r="HO229" i="6"/>
  <c r="HP229" i="6"/>
  <c r="HQ229" i="6"/>
  <c r="HR229" i="6"/>
  <c r="HS229" i="6"/>
  <c r="HT229" i="6"/>
  <c r="HU229" i="6"/>
  <c r="HV229" i="6"/>
  <c r="HW229" i="6"/>
  <c r="GC228" i="6"/>
  <c r="GD228" i="6"/>
  <c r="GE228" i="6"/>
  <c r="GF228" i="6"/>
  <c r="GG228" i="6"/>
  <c r="GH228" i="6"/>
  <c r="GI228" i="6"/>
  <c r="GJ228" i="6"/>
  <c r="GK228" i="6"/>
  <c r="GL228" i="6"/>
  <c r="GM228" i="6"/>
  <c r="GN228" i="6"/>
  <c r="GO228" i="6"/>
  <c r="GP228" i="6"/>
  <c r="GQ228" i="6"/>
  <c r="GR228" i="6"/>
  <c r="GS228" i="6"/>
  <c r="GT228" i="6"/>
  <c r="GU228" i="6"/>
  <c r="GV228" i="6"/>
  <c r="GW228" i="6"/>
  <c r="GX228" i="6"/>
  <c r="GY228" i="6"/>
  <c r="GZ228" i="6"/>
  <c r="HA228" i="6"/>
  <c r="HB228" i="6"/>
  <c r="HC228" i="6"/>
  <c r="HD228" i="6"/>
  <c r="HE228" i="6"/>
  <c r="HF228" i="6"/>
  <c r="HG228" i="6"/>
  <c r="HH228" i="6"/>
  <c r="HI228" i="6"/>
  <c r="HJ228" i="6"/>
  <c r="HK228" i="6"/>
  <c r="HL228" i="6"/>
  <c r="HM228" i="6"/>
  <c r="HN228" i="6"/>
  <c r="HO228" i="6"/>
  <c r="HP228" i="6"/>
  <c r="HQ228" i="6"/>
  <c r="HR228" i="6"/>
  <c r="HS228" i="6"/>
  <c r="HT228" i="6"/>
  <c r="HU228" i="6"/>
  <c r="HV228" i="6"/>
  <c r="HW228" i="6"/>
  <c r="GC227" i="6"/>
  <c r="GD227" i="6"/>
  <c r="GE227" i="6"/>
  <c r="GF227" i="6"/>
  <c r="GG227" i="6"/>
  <c r="GH227" i="6"/>
  <c r="GI227" i="6"/>
  <c r="GJ227" i="6"/>
  <c r="GK227" i="6"/>
  <c r="GL227" i="6"/>
  <c r="GM227" i="6"/>
  <c r="GN227" i="6"/>
  <c r="GO227" i="6"/>
  <c r="GP227" i="6"/>
  <c r="GQ227" i="6"/>
  <c r="GR227" i="6"/>
  <c r="GS227" i="6"/>
  <c r="GT227" i="6"/>
  <c r="GU227" i="6"/>
  <c r="GV227" i="6"/>
  <c r="GW227" i="6"/>
  <c r="GX227" i="6"/>
  <c r="GY227" i="6"/>
  <c r="GZ227" i="6"/>
  <c r="HA227" i="6"/>
  <c r="HB227" i="6"/>
  <c r="HC227" i="6"/>
  <c r="HD227" i="6"/>
  <c r="HE227" i="6"/>
  <c r="HF227" i="6"/>
  <c r="HG227" i="6"/>
  <c r="HH227" i="6"/>
  <c r="HI227" i="6"/>
  <c r="HJ227" i="6"/>
  <c r="HK227" i="6"/>
  <c r="HL227" i="6"/>
  <c r="HM227" i="6"/>
  <c r="HN227" i="6"/>
  <c r="HO227" i="6"/>
  <c r="HP227" i="6"/>
  <c r="HQ227" i="6"/>
  <c r="HR227" i="6"/>
  <c r="HS227" i="6"/>
  <c r="HT227" i="6"/>
  <c r="HU227" i="6"/>
  <c r="HV227" i="6"/>
  <c r="HW227" i="6"/>
  <c r="GC226" i="6"/>
  <c r="GD226" i="6"/>
  <c r="GE226" i="6"/>
  <c r="GF226" i="6"/>
  <c r="GG226" i="6"/>
  <c r="GH226" i="6"/>
  <c r="GI226" i="6"/>
  <c r="GJ226" i="6"/>
  <c r="GK226" i="6"/>
  <c r="GL226" i="6"/>
  <c r="GM226" i="6"/>
  <c r="GN226" i="6"/>
  <c r="GO226" i="6"/>
  <c r="GP226" i="6"/>
  <c r="GQ226" i="6"/>
  <c r="GR226" i="6"/>
  <c r="GS226" i="6"/>
  <c r="GT226" i="6"/>
  <c r="GU226" i="6"/>
  <c r="GV226" i="6"/>
  <c r="GW226" i="6"/>
  <c r="GX226" i="6"/>
  <c r="GY226" i="6"/>
  <c r="GZ226" i="6"/>
  <c r="HA226" i="6"/>
  <c r="HB226" i="6"/>
  <c r="HC226" i="6"/>
  <c r="HD226" i="6"/>
  <c r="HE226" i="6"/>
  <c r="HF226" i="6"/>
  <c r="HG226" i="6"/>
  <c r="HH226" i="6"/>
  <c r="HI226" i="6"/>
  <c r="HJ226" i="6"/>
  <c r="HK226" i="6"/>
  <c r="HL226" i="6"/>
  <c r="HM226" i="6"/>
  <c r="HN226" i="6"/>
  <c r="HO226" i="6"/>
  <c r="HP226" i="6"/>
  <c r="HQ226" i="6"/>
  <c r="HR226" i="6"/>
  <c r="HS226" i="6"/>
  <c r="HT226" i="6"/>
  <c r="HU226" i="6"/>
  <c r="HV226" i="6"/>
  <c r="HW226" i="6"/>
  <c r="GC225" i="6"/>
  <c r="GD225" i="6"/>
  <c r="GE225" i="6"/>
  <c r="GF225" i="6"/>
  <c r="GG225" i="6"/>
  <c r="GH225" i="6"/>
  <c r="GI225" i="6"/>
  <c r="GJ225" i="6"/>
  <c r="GK225" i="6"/>
  <c r="GL225" i="6"/>
  <c r="GM225" i="6"/>
  <c r="GN225" i="6"/>
  <c r="GO225" i="6"/>
  <c r="GP225" i="6"/>
  <c r="GQ225" i="6"/>
  <c r="GR225" i="6"/>
  <c r="GS225" i="6"/>
  <c r="GT225" i="6"/>
  <c r="GU225" i="6"/>
  <c r="GV225" i="6"/>
  <c r="GW225" i="6"/>
  <c r="GX225" i="6"/>
  <c r="GY225" i="6"/>
  <c r="GZ225" i="6"/>
  <c r="HA225" i="6"/>
  <c r="HB225" i="6"/>
  <c r="HC225" i="6"/>
  <c r="HD225" i="6"/>
  <c r="HE225" i="6"/>
  <c r="HF225" i="6"/>
  <c r="HG225" i="6"/>
  <c r="HH225" i="6"/>
  <c r="HI225" i="6"/>
  <c r="HJ225" i="6"/>
  <c r="HK225" i="6"/>
  <c r="HL225" i="6"/>
  <c r="HM225" i="6"/>
  <c r="HN225" i="6"/>
  <c r="HO225" i="6"/>
  <c r="HP225" i="6"/>
  <c r="HQ225" i="6"/>
  <c r="HR225" i="6"/>
  <c r="HS225" i="6"/>
  <c r="HT225" i="6"/>
  <c r="HU225" i="6"/>
  <c r="HV225" i="6"/>
  <c r="HW225" i="6"/>
  <c r="GC224" i="6"/>
  <c r="GD224" i="6"/>
  <c r="GE224" i="6"/>
  <c r="GF224" i="6"/>
  <c r="GG224" i="6"/>
  <c r="GH224" i="6"/>
  <c r="GI224" i="6"/>
  <c r="GJ224" i="6"/>
  <c r="GK224" i="6"/>
  <c r="GL224" i="6"/>
  <c r="GM224" i="6"/>
  <c r="GN224" i="6"/>
  <c r="GO224" i="6"/>
  <c r="GP224" i="6"/>
  <c r="GQ224" i="6"/>
  <c r="GR224" i="6"/>
  <c r="GS224" i="6"/>
  <c r="GT224" i="6"/>
  <c r="GU224" i="6"/>
  <c r="GV224" i="6"/>
  <c r="GW224" i="6"/>
  <c r="GX224" i="6"/>
  <c r="GY224" i="6"/>
  <c r="GZ224" i="6"/>
  <c r="HA224" i="6"/>
  <c r="HB224" i="6"/>
  <c r="HC224" i="6"/>
  <c r="HD224" i="6"/>
  <c r="HE224" i="6"/>
  <c r="HF224" i="6"/>
  <c r="HG224" i="6"/>
  <c r="HH224" i="6"/>
  <c r="HI224" i="6"/>
  <c r="HJ224" i="6"/>
  <c r="HK224" i="6"/>
  <c r="HL224" i="6"/>
  <c r="HM224" i="6"/>
  <c r="HN224" i="6"/>
  <c r="HO224" i="6"/>
  <c r="HP224" i="6"/>
  <c r="HQ224" i="6"/>
  <c r="HR224" i="6"/>
  <c r="HS224" i="6"/>
  <c r="HT224" i="6"/>
  <c r="HU224" i="6"/>
  <c r="HV224" i="6"/>
  <c r="HW224" i="6"/>
  <c r="GC223" i="6"/>
  <c r="GD223" i="6"/>
  <c r="GE223" i="6"/>
  <c r="GF223" i="6"/>
  <c r="GG223" i="6"/>
  <c r="GH223" i="6"/>
  <c r="GI223" i="6"/>
  <c r="GJ223" i="6"/>
  <c r="GK223" i="6"/>
  <c r="GL223" i="6"/>
  <c r="GM223" i="6"/>
  <c r="GN223" i="6"/>
  <c r="GO223" i="6"/>
  <c r="GP223" i="6"/>
  <c r="GQ223" i="6"/>
  <c r="GR223" i="6"/>
  <c r="GS223" i="6"/>
  <c r="GT223" i="6"/>
  <c r="GU223" i="6"/>
  <c r="GV223" i="6"/>
  <c r="GW223" i="6"/>
  <c r="GX223" i="6"/>
  <c r="GY223" i="6"/>
  <c r="GZ223" i="6"/>
  <c r="HA223" i="6"/>
  <c r="HB223" i="6"/>
  <c r="HC223" i="6"/>
  <c r="HD223" i="6"/>
  <c r="HE223" i="6"/>
  <c r="HF223" i="6"/>
  <c r="HG223" i="6"/>
  <c r="HH223" i="6"/>
  <c r="HI223" i="6"/>
  <c r="HJ223" i="6"/>
  <c r="HK223" i="6"/>
  <c r="HL223" i="6"/>
  <c r="HM223" i="6"/>
  <c r="HN223" i="6"/>
  <c r="HO223" i="6"/>
  <c r="HP223" i="6"/>
  <c r="HQ223" i="6"/>
  <c r="HR223" i="6"/>
  <c r="HS223" i="6"/>
  <c r="HT223" i="6"/>
  <c r="HU223" i="6"/>
  <c r="HV223" i="6"/>
  <c r="HW223" i="6"/>
  <c r="GC222" i="6"/>
  <c r="GD222" i="6"/>
  <c r="GE222" i="6"/>
  <c r="GF222" i="6"/>
  <c r="GG222" i="6"/>
  <c r="GH222" i="6"/>
  <c r="GI222" i="6"/>
  <c r="GJ222" i="6"/>
  <c r="GK222" i="6"/>
  <c r="GL222" i="6"/>
  <c r="GM222" i="6"/>
  <c r="GN222" i="6"/>
  <c r="GO222" i="6"/>
  <c r="GP222" i="6"/>
  <c r="GQ222" i="6"/>
  <c r="GR222" i="6"/>
  <c r="GS222" i="6"/>
  <c r="GT222" i="6"/>
  <c r="GU222" i="6"/>
  <c r="GV222" i="6"/>
  <c r="GW222" i="6"/>
  <c r="GX222" i="6"/>
  <c r="GY222" i="6"/>
  <c r="GZ222" i="6"/>
  <c r="HA222" i="6"/>
  <c r="HB222" i="6"/>
  <c r="HC222" i="6"/>
  <c r="HD222" i="6"/>
  <c r="HE222" i="6"/>
  <c r="HF222" i="6"/>
  <c r="HG222" i="6"/>
  <c r="HH222" i="6"/>
  <c r="HI222" i="6"/>
  <c r="HJ222" i="6"/>
  <c r="HK222" i="6"/>
  <c r="HL222" i="6"/>
  <c r="HM222" i="6"/>
  <c r="HN222" i="6"/>
  <c r="HO222" i="6"/>
  <c r="HP222" i="6"/>
  <c r="HQ222" i="6"/>
  <c r="HR222" i="6"/>
  <c r="HS222" i="6"/>
  <c r="HT222" i="6"/>
  <c r="HU222" i="6"/>
  <c r="HV222" i="6"/>
  <c r="HW222" i="6"/>
  <c r="GC221" i="6"/>
  <c r="GD221" i="6"/>
  <c r="GE221" i="6"/>
  <c r="GF221" i="6"/>
  <c r="GG221" i="6"/>
  <c r="GH221" i="6"/>
  <c r="GI221" i="6"/>
  <c r="GJ221" i="6"/>
  <c r="GK221" i="6"/>
  <c r="GL221" i="6"/>
  <c r="GM221" i="6"/>
  <c r="GN221" i="6"/>
  <c r="GO221" i="6"/>
  <c r="GP221" i="6"/>
  <c r="GQ221" i="6"/>
  <c r="GR221" i="6"/>
  <c r="GS221" i="6"/>
  <c r="GT221" i="6"/>
  <c r="GU221" i="6"/>
  <c r="GV221" i="6"/>
  <c r="GW221" i="6"/>
  <c r="GX221" i="6"/>
  <c r="GY221" i="6"/>
  <c r="GZ221" i="6"/>
  <c r="HA221" i="6"/>
  <c r="HB221" i="6"/>
  <c r="HC221" i="6"/>
  <c r="HD221" i="6"/>
  <c r="HE221" i="6"/>
  <c r="HF221" i="6"/>
  <c r="HG221" i="6"/>
  <c r="HH221" i="6"/>
  <c r="HI221" i="6"/>
  <c r="HJ221" i="6"/>
  <c r="HK221" i="6"/>
  <c r="HL221" i="6"/>
  <c r="HM221" i="6"/>
  <c r="HN221" i="6"/>
  <c r="HO221" i="6"/>
  <c r="HP221" i="6"/>
  <c r="HQ221" i="6"/>
  <c r="HR221" i="6"/>
  <c r="HS221" i="6"/>
  <c r="HT221" i="6"/>
  <c r="HU221" i="6"/>
  <c r="HV221" i="6"/>
  <c r="HW221" i="6"/>
  <c r="GC220" i="6"/>
  <c r="GD220" i="6"/>
  <c r="GE220" i="6"/>
  <c r="GF220" i="6"/>
  <c r="GG220" i="6"/>
  <c r="GH220" i="6"/>
  <c r="GI220" i="6"/>
  <c r="GJ220" i="6"/>
  <c r="GK220" i="6"/>
  <c r="GL220" i="6"/>
  <c r="GM220" i="6"/>
  <c r="GN220" i="6"/>
  <c r="GO220" i="6"/>
  <c r="GP220" i="6"/>
  <c r="GQ220" i="6"/>
  <c r="GR220" i="6"/>
  <c r="GS220" i="6"/>
  <c r="GT220" i="6"/>
  <c r="GU220" i="6"/>
  <c r="GV220" i="6"/>
  <c r="GW220" i="6"/>
  <c r="GX220" i="6"/>
  <c r="GY220" i="6"/>
  <c r="GZ220" i="6"/>
  <c r="HA220" i="6"/>
  <c r="HB220" i="6"/>
  <c r="HC220" i="6"/>
  <c r="HD220" i="6"/>
  <c r="HE220" i="6"/>
  <c r="HF220" i="6"/>
  <c r="HG220" i="6"/>
  <c r="HH220" i="6"/>
  <c r="HI220" i="6"/>
  <c r="HJ220" i="6"/>
  <c r="HK220" i="6"/>
  <c r="HL220" i="6"/>
  <c r="HM220" i="6"/>
  <c r="HN220" i="6"/>
  <c r="HO220" i="6"/>
  <c r="HP220" i="6"/>
  <c r="HQ220" i="6"/>
  <c r="HR220" i="6"/>
  <c r="HS220" i="6"/>
  <c r="HT220" i="6"/>
  <c r="HU220" i="6"/>
  <c r="HV220" i="6"/>
  <c r="HW220" i="6"/>
  <c r="GC219" i="6"/>
  <c r="GD219" i="6"/>
  <c r="GE219" i="6"/>
  <c r="GF219" i="6"/>
  <c r="GG219" i="6"/>
  <c r="GH219" i="6"/>
  <c r="GI219" i="6"/>
  <c r="GJ219" i="6"/>
  <c r="GK219" i="6"/>
  <c r="GL219" i="6"/>
  <c r="GM219" i="6"/>
  <c r="GN219" i="6"/>
  <c r="GO219" i="6"/>
  <c r="GP219" i="6"/>
  <c r="GQ219" i="6"/>
  <c r="GR219" i="6"/>
  <c r="GS219" i="6"/>
  <c r="GT219" i="6"/>
  <c r="GU219" i="6"/>
  <c r="GV219" i="6"/>
  <c r="GW219" i="6"/>
  <c r="GX219" i="6"/>
  <c r="GY219" i="6"/>
  <c r="GZ219" i="6"/>
  <c r="HA219" i="6"/>
  <c r="HB219" i="6"/>
  <c r="HC219" i="6"/>
  <c r="HD219" i="6"/>
  <c r="HE219" i="6"/>
  <c r="HF219" i="6"/>
  <c r="HG219" i="6"/>
  <c r="HH219" i="6"/>
  <c r="HI219" i="6"/>
  <c r="HJ219" i="6"/>
  <c r="HK219" i="6"/>
  <c r="HL219" i="6"/>
  <c r="HM219" i="6"/>
  <c r="HN219" i="6"/>
  <c r="HO219" i="6"/>
  <c r="HP219" i="6"/>
  <c r="HQ219" i="6"/>
  <c r="HR219" i="6"/>
  <c r="HS219" i="6"/>
  <c r="HT219" i="6"/>
  <c r="HU219" i="6"/>
  <c r="HV219" i="6"/>
  <c r="HW219" i="6"/>
  <c r="GC218" i="6"/>
  <c r="GD218" i="6"/>
  <c r="GE218" i="6"/>
  <c r="GF218" i="6"/>
  <c r="GG218" i="6"/>
  <c r="GH218" i="6"/>
  <c r="GI218" i="6"/>
  <c r="GJ218" i="6"/>
  <c r="GK218" i="6"/>
  <c r="GL218" i="6"/>
  <c r="GM218" i="6"/>
  <c r="GN218" i="6"/>
  <c r="GO218" i="6"/>
  <c r="GP218" i="6"/>
  <c r="GQ218" i="6"/>
  <c r="GR218" i="6"/>
  <c r="GS218" i="6"/>
  <c r="GT218" i="6"/>
  <c r="GU218" i="6"/>
  <c r="GV218" i="6"/>
  <c r="GW218" i="6"/>
  <c r="GX218" i="6"/>
  <c r="GY218" i="6"/>
  <c r="GZ218" i="6"/>
  <c r="HA218" i="6"/>
  <c r="HB218" i="6"/>
  <c r="HC218" i="6"/>
  <c r="HD218" i="6"/>
  <c r="HE218" i="6"/>
  <c r="HF218" i="6"/>
  <c r="HG218" i="6"/>
  <c r="HH218" i="6"/>
  <c r="HI218" i="6"/>
  <c r="HJ218" i="6"/>
  <c r="HK218" i="6"/>
  <c r="HL218" i="6"/>
  <c r="HM218" i="6"/>
  <c r="HN218" i="6"/>
  <c r="HO218" i="6"/>
  <c r="HP218" i="6"/>
  <c r="HQ218" i="6"/>
  <c r="HR218" i="6"/>
  <c r="HS218" i="6"/>
  <c r="HT218" i="6"/>
  <c r="HU218" i="6"/>
  <c r="HV218" i="6"/>
  <c r="HW218" i="6"/>
  <c r="GC217" i="6"/>
  <c r="GD217" i="6"/>
  <c r="GE217" i="6"/>
  <c r="GF217" i="6"/>
  <c r="GG217" i="6"/>
  <c r="GH217" i="6"/>
  <c r="GI217" i="6"/>
  <c r="GJ217" i="6"/>
  <c r="GK217" i="6"/>
  <c r="GL217" i="6"/>
  <c r="GM217" i="6"/>
  <c r="GN217" i="6"/>
  <c r="GO217" i="6"/>
  <c r="GP217" i="6"/>
  <c r="GQ217" i="6"/>
  <c r="GR217" i="6"/>
  <c r="GS217" i="6"/>
  <c r="GT217" i="6"/>
  <c r="GU217" i="6"/>
  <c r="GV217" i="6"/>
  <c r="GW217" i="6"/>
  <c r="GX217" i="6"/>
  <c r="GY217" i="6"/>
  <c r="GZ217" i="6"/>
  <c r="HA217" i="6"/>
  <c r="HB217" i="6"/>
  <c r="HC217" i="6"/>
  <c r="HD217" i="6"/>
  <c r="HE217" i="6"/>
  <c r="HF217" i="6"/>
  <c r="HG217" i="6"/>
  <c r="HH217" i="6"/>
  <c r="HI217" i="6"/>
  <c r="HJ217" i="6"/>
  <c r="HK217" i="6"/>
  <c r="HL217" i="6"/>
  <c r="HM217" i="6"/>
  <c r="HN217" i="6"/>
  <c r="HO217" i="6"/>
  <c r="HP217" i="6"/>
  <c r="HQ217" i="6"/>
  <c r="HR217" i="6"/>
  <c r="HS217" i="6"/>
  <c r="HT217" i="6"/>
  <c r="HU217" i="6"/>
  <c r="HV217" i="6"/>
  <c r="HW217" i="6"/>
  <c r="GC216" i="6"/>
  <c r="GD216" i="6"/>
  <c r="GE216" i="6"/>
  <c r="GF216" i="6"/>
  <c r="GG216" i="6"/>
  <c r="GH216" i="6"/>
  <c r="GI216" i="6"/>
  <c r="GJ216" i="6"/>
  <c r="GK216" i="6"/>
  <c r="GL216" i="6"/>
  <c r="GM216" i="6"/>
  <c r="GN216" i="6"/>
  <c r="GO216" i="6"/>
  <c r="GP216" i="6"/>
  <c r="GQ216" i="6"/>
  <c r="GR216" i="6"/>
  <c r="GS216" i="6"/>
  <c r="GT216" i="6"/>
  <c r="GU216" i="6"/>
  <c r="GV216" i="6"/>
  <c r="GW216" i="6"/>
  <c r="GX216" i="6"/>
  <c r="GY216" i="6"/>
  <c r="GZ216" i="6"/>
  <c r="HA216" i="6"/>
  <c r="HB216" i="6"/>
  <c r="HC216" i="6"/>
  <c r="HD216" i="6"/>
  <c r="HE216" i="6"/>
  <c r="HF216" i="6"/>
  <c r="HG216" i="6"/>
  <c r="HH216" i="6"/>
  <c r="HI216" i="6"/>
  <c r="HJ216" i="6"/>
  <c r="HK216" i="6"/>
  <c r="HL216" i="6"/>
  <c r="HM216" i="6"/>
  <c r="HN216" i="6"/>
  <c r="HO216" i="6"/>
  <c r="HP216" i="6"/>
  <c r="HQ216" i="6"/>
  <c r="HR216" i="6"/>
  <c r="HS216" i="6"/>
  <c r="HT216" i="6"/>
  <c r="HU216" i="6"/>
  <c r="HV216" i="6"/>
  <c r="HW216" i="6"/>
  <c r="GC215" i="6"/>
  <c r="GD215" i="6"/>
  <c r="GE215" i="6"/>
  <c r="GF215" i="6"/>
  <c r="GG215" i="6"/>
  <c r="GH215" i="6"/>
  <c r="GI215" i="6"/>
  <c r="GJ215" i="6"/>
  <c r="GK215" i="6"/>
  <c r="GL215" i="6"/>
  <c r="GM215" i="6"/>
  <c r="GN215" i="6"/>
  <c r="GO215" i="6"/>
  <c r="GP215" i="6"/>
  <c r="GQ215" i="6"/>
  <c r="GR215" i="6"/>
  <c r="GS215" i="6"/>
  <c r="GT215" i="6"/>
  <c r="GU215" i="6"/>
  <c r="GV215" i="6"/>
  <c r="GW215" i="6"/>
  <c r="GX215" i="6"/>
  <c r="GY215" i="6"/>
  <c r="GZ215" i="6"/>
  <c r="HA215" i="6"/>
  <c r="HB215" i="6"/>
  <c r="HC215" i="6"/>
  <c r="HD215" i="6"/>
  <c r="HE215" i="6"/>
  <c r="HF215" i="6"/>
  <c r="HG215" i="6"/>
  <c r="HH215" i="6"/>
  <c r="HI215" i="6"/>
  <c r="HJ215" i="6"/>
  <c r="HK215" i="6"/>
  <c r="HL215" i="6"/>
  <c r="HM215" i="6"/>
  <c r="HN215" i="6"/>
  <c r="HO215" i="6"/>
  <c r="HP215" i="6"/>
  <c r="HQ215" i="6"/>
  <c r="HR215" i="6"/>
  <c r="HS215" i="6"/>
  <c r="HT215" i="6"/>
  <c r="HU215" i="6"/>
  <c r="HV215" i="6"/>
  <c r="HW215" i="6"/>
  <c r="GC214" i="6"/>
  <c r="GD214" i="6"/>
  <c r="GE214" i="6"/>
  <c r="GF214" i="6"/>
  <c r="GG214" i="6"/>
  <c r="GH214" i="6"/>
  <c r="GI214" i="6"/>
  <c r="GJ214" i="6"/>
  <c r="GK214" i="6"/>
  <c r="GL214" i="6"/>
  <c r="GM214" i="6"/>
  <c r="GN214" i="6"/>
  <c r="GO214" i="6"/>
  <c r="GP214" i="6"/>
  <c r="GQ214" i="6"/>
  <c r="GR214" i="6"/>
  <c r="GS214" i="6"/>
  <c r="GT214" i="6"/>
  <c r="GU214" i="6"/>
  <c r="GV214" i="6"/>
  <c r="GW214" i="6"/>
  <c r="GX214" i="6"/>
  <c r="GY214" i="6"/>
  <c r="GZ214" i="6"/>
  <c r="HA214" i="6"/>
  <c r="HB214" i="6"/>
  <c r="HC214" i="6"/>
  <c r="HD214" i="6"/>
  <c r="HE214" i="6"/>
  <c r="HF214" i="6"/>
  <c r="HG214" i="6"/>
  <c r="HH214" i="6"/>
  <c r="HI214" i="6"/>
  <c r="HJ214" i="6"/>
  <c r="HK214" i="6"/>
  <c r="HL214" i="6"/>
  <c r="HM214" i="6"/>
  <c r="HN214" i="6"/>
  <c r="HO214" i="6"/>
  <c r="HP214" i="6"/>
  <c r="HQ214" i="6"/>
  <c r="HR214" i="6"/>
  <c r="HS214" i="6"/>
  <c r="HT214" i="6"/>
  <c r="HU214" i="6"/>
  <c r="HV214" i="6"/>
  <c r="HW214" i="6"/>
  <c r="GC213" i="6"/>
  <c r="GD213" i="6"/>
  <c r="GE213" i="6"/>
  <c r="GF213" i="6"/>
  <c r="GG213" i="6"/>
  <c r="GH213" i="6"/>
  <c r="GI213" i="6"/>
  <c r="GJ213" i="6"/>
  <c r="GK213" i="6"/>
  <c r="GL213" i="6"/>
  <c r="GM213" i="6"/>
  <c r="GN213" i="6"/>
  <c r="GO213" i="6"/>
  <c r="GP213" i="6"/>
  <c r="GQ213" i="6"/>
  <c r="GR213" i="6"/>
  <c r="GS213" i="6"/>
  <c r="GT213" i="6"/>
  <c r="GU213" i="6"/>
  <c r="GV213" i="6"/>
  <c r="GW213" i="6"/>
  <c r="GX213" i="6"/>
  <c r="GY213" i="6"/>
  <c r="GZ213" i="6"/>
  <c r="HA213" i="6"/>
  <c r="HB213" i="6"/>
  <c r="HC213" i="6"/>
  <c r="HD213" i="6"/>
  <c r="HE213" i="6"/>
  <c r="HF213" i="6"/>
  <c r="HG213" i="6"/>
  <c r="HH213" i="6"/>
  <c r="HI213" i="6"/>
  <c r="HJ213" i="6"/>
  <c r="HK213" i="6"/>
  <c r="HL213" i="6"/>
  <c r="HM213" i="6"/>
  <c r="HN213" i="6"/>
  <c r="HO213" i="6"/>
  <c r="HP213" i="6"/>
  <c r="HQ213" i="6"/>
  <c r="HR213" i="6"/>
  <c r="HS213" i="6"/>
  <c r="HT213" i="6"/>
  <c r="HU213" i="6"/>
  <c r="HV213" i="6"/>
  <c r="HW213" i="6"/>
  <c r="GC212" i="6"/>
  <c r="GD212" i="6"/>
  <c r="GE212" i="6"/>
  <c r="GF212" i="6"/>
  <c r="GG212" i="6"/>
  <c r="GH212" i="6"/>
  <c r="GI212" i="6"/>
  <c r="GJ212" i="6"/>
  <c r="GK212" i="6"/>
  <c r="GL212" i="6"/>
  <c r="GM212" i="6"/>
  <c r="GN212" i="6"/>
  <c r="GO212" i="6"/>
  <c r="GP212" i="6"/>
  <c r="GQ212" i="6"/>
  <c r="GR212" i="6"/>
  <c r="GS212" i="6"/>
  <c r="GT212" i="6"/>
  <c r="GU212" i="6"/>
  <c r="GV212" i="6"/>
  <c r="GW212" i="6"/>
  <c r="GX212" i="6"/>
  <c r="GY212" i="6"/>
  <c r="GZ212" i="6"/>
  <c r="HA212" i="6"/>
  <c r="HB212" i="6"/>
  <c r="HC212" i="6"/>
  <c r="HD212" i="6"/>
  <c r="HE212" i="6"/>
  <c r="HF212" i="6"/>
  <c r="HG212" i="6"/>
  <c r="HH212" i="6"/>
  <c r="HI212" i="6"/>
  <c r="HJ212" i="6"/>
  <c r="HK212" i="6"/>
  <c r="HL212" i="6"/>
  <c r="HM212" i="6"/>
  <c r="HN212" i="6"/>
  <c r="HO212" i="6"/>
  <c r="HP212" i="6"/>
  <c r="HQ212" i="6"/>
  <c r="HR212" i="6"/>
  <c r="HS212" i="6"/>
  <c r="HT212" i="6"/>
  <c r="HU212" i="6"/>
  <c r="HV212" i="6"/>
  <c r="HW212" i="6"/>
  <c r="GC211" i="6"/>
  <c r="GD211" i="6"/>
  <c r="GE211" i="6"/>
  <c r="GF211" i="6"/>
  <c r="GG211" i="6"/>
  <c r="GH211" i="6"/>
  <c r="GI211" i="6"/>
  <c r="GJ211" i="6"/>
  <c r="GK211" i="6"/>
  <c r="GL211" i="6"/>
  <c r="GM211" i="6"/>
  <c r="GN211" i="6"/>
  <c r="GO211" i="6"/>
  <c r="GP211" i="6"/>
  <c r="GQ211" i="6"/>
  <c r="GR211" i="6"/>
  <c r="GS211" i="6"/>
  <c r="GT211" i="6"/>
  <c r="GU211" i="6"/>
  <c r="GV211" i="6"/>
  <c r="GW211" i="6"/>
  <c r="GX211" i="6"/>
  <c r="GY211" i="6"/>
  <c r="GZ211" i="6"/>
  <c r="HA211" i="6"/>
  <c r="HB211" i="6"/>
  <c r="HC211" i="6"/>
  <c r="HD211" i="6"/>
  <c r="HE211" i="6"/>
  <c r="HF211" i="6"/>
  <c r="HG211" i="6"/>
  <c r="HH211" i="6"/>
  <c r="HI211" i="6"/>
  <c r="HJ211" i="6"/>
  <c r="HK211" i="6"/>
  <c r="HL211" i="6"/>
  <c r="HM211" i="6"/>
  <c r="HN211" i="6"/>
  <c r="HO211" i="6"/>
  <c r="HP211" i="6"/>
  <c r="HQ211" i="6"/>
  <c r="HR211" i="6"/>
  <c r="HS211" i="6"/>
  <c r="HT211" i="6"/>
  <c r="HU211" i="6"/>
  <c r="HV211" i="6"/>
  <c r="HW211" i="6"/>
  <c r="GC210" i="6"/>
  <c r="GD210" i="6"/>
  <c r="GE210" i="6"/>
  <c r="GF210" i="6"/>
  <c r="GG210" i="6"/>
  <c r="GH210" i="6"/>
  <c r="GI210" i="6"/>
  <c r="GJ210" i="6"/>
  <c r="GK210" i="6"/>
  <c r="GL210" i="6"/>
  <c r="GM210" i="6"/>
  <c r="GN210" i="6"/>
  <c r="GO210" i="6"/>
  <c r="GP210" i="6"/>
  <c r="GQ210" i="6"/>
  <c r="GR210" i="6"/>
  <c r="GS210" i="6"/>
  <c r="GT210" i="6"/>
  <c r="GU210" i="6"/>
  <c r="GV210" i="6"/>
  <c r="GW210" i="6"/>
  <c r="GX210" i="6"/>
  <c r="GY210" i="6"/>
  <c r="GZ210" i="6"/>
  <c r="HA210" i="6"/>
  <c r="HB210" i="6"/>
  <c r="HC210" i="6"/>
  <c r="HD210" i="6"/>
  <c r="HE210" i="6"/>
  <c r="HF210" i="6"/>
  <c r="HG210" i="6"/>
  <c r="HH210" i="6"/>
  <c r="HI210" i="6"/>
  <c r="HJ210" i="6"/>
  <c r="HK210" i="6"/>
  <c r="HL210" i="6"/>
  <c r="HM210" i="6"/>
  <c r="HN210" i="6"/>
  <c r="HO210" i="6"/>
  <c r="HP210" i="6"/>
  <c r="HQ210" i="6"/>
  <c r="HR210" i="6"/>
  <c r="HS210" i="6"/>
  <c r="HT210" i="6"/>
  <c r="HU210" i="6"/>
  <c r="HV210" i="6"/>
  <c r="HW210" i="6"/>
  <c r="GC209" i="6"/>
  <c r="GD209" i="6"/>
  <c r="GE209" i="6"/>
  <c r="GF209" i="6"/>
  <c r="GG209" i="6"/>
  <c r="GH209" i="6"/>
  <c r="GI209" i="6"/>
  <c r="GJ209" i="6"/>
  <c r="GK209" i="6"/>
  <c r="GL209" i="6"/>
  <c r="GM209" i="6"/>
  <c r="GN209" i="6"/>
  <c r="GO209" i="6"/>
  <c r="GP209" i="6"/>
  <c r="GQ209" i="6"/>
  <c r="GR209" i="6"/>
  <c r="GS209" i="6"/>
  <c r="GT209" i="6"/>
  <c r="GU209" i="6"/>
  <c r="GV209" i="6"/>
  <c r="GW209" i="6"/>
  <c r="GX209" i="6"/>
  <c r="GY209" i="6"/>
  <c r="GZ209" i="6"/>
  <c r="HA209" i="6"/>
  <c r="HB209" i="6"/>
  <c r="HC209" i="6"/>
  <c r="HD209" i="6"/>
  <c r="HE209" i="6"/>
  <c r="HF209" i="6"/>
  <c r="HG209" i="6"/>
  <c r="HH209" i="6"/>
  <c r="HI209" i="6"/>
  <c r="HJ209" i="6"/>
  <c r="HK209" i="6"/>
  <c r="HL209" i="6"/>
  <c r="HM209" i="6"/>
  <c r="HN209" i="6"/>
  <c r="HO209" i="6"/>
  <c r="HP209" i="6"/>
  <c r="HQ209" i="6"/>
  <c r="HR209" i="6"/>
  <c r="HS209" i="6"/>
  <c r="HT209" i="6"/>
  <c r="HU209" i="6"/>
  <c r="HV209" i="6"/>
  <c r="HW209" i="6"/>
  <c r="GC208" i="6"/>
  <c r="GD208" i="6"/>
  <c r="GE208" i="6"/>
  <c r="GF208" i="6"/>
  <c r="GG208" i="6"/>
  <c r="GH208" i="6"/>
  <c r="GI208" i="6"/>
  <c r="GJ208" i="6"/>
  <c r="GK208" i="6"/>
  <c r="GL208" i="6"/>
  <c r="GM208" i="6"/>
  <c r="GN208" i="6"/>
  <c r="GO208" i="6"/>
  <c r="GP208" i="6"/>
  <c r="GQ208" i="6"/>
  <c r="GR208" i="6"/>
  <c r="GS208" i="6"/>
  <c r="GT208" i="6"/>
  <c r="GU208" i="6"/>
  <c r="GV208" i="6"/>
  <c r="GW208" i="6"/>
  <c r="GX208" i="6"/>
  <c r="GY208" i="6"/>
  <c r="GZ208" i="6"/>
  <c r="HA208" i="6"/>
  <c r="HB208" i="6"/>
  <c r="HC208" i="6"/>
  <c r="HD208" i="6"/>
  <c r="HE208" i="6"/>
  <c r="HF208" i="6"/>
  <c r="HG208" i="6"/>
  <c r="HH208" i="6"/>
  <c r="HI208" i="6"/>
  <c r="HJ208" i="6"/>
  <c r="HK208" i="6"/>
  <c r="HL208" i="6"/>
  <c r="HM208" i="6"/>
  <c r="HN208" i="6"/>
  <c r="HO208" i="6"/>
  <c r="HP208" i="6"/>
  <c r="HQ208" i="6"/>
  <c r="HR208" i="6"/>
  <c r="HS208" i="6"/>
  <c r="HT208" i="6"/>
  <c r="HU208" i="6"/>
  <c r="HV208" i="6"/>
  <c r="HW208" i="6"/>
  <c r="GC207" i="6"/>
  <c r="GD207" i="6"/>
  <c r="GE207" i="6"/>
  <c r="GF207" i="6"/>
  <c r="GG207" i="6"/>
  <c r="GH207" i="6"/>
  <c r="GI207" i="6"/>
  <c r="GJ207" i="6"/>
  <c r="GK207" i="6"/>
  <c r="GL207" i="6"/>
  <c r="GM207" i="6"/>
  <c r="GN207" i="6"/>
  <c r="GO207" i="6"/>
  <c r="GP207" i="6"/>
  <c r="GQ207" i="6"/>
  <c r="GR207" i="6"/>
  <c r="GS207" i="6"/>
  <c r="GT207" i="6"/>
  <c r="GU207" i="6"/>
  <c r="GV207" i="6"/>
  <c r="GW207" i="6"/>
  <c r="GX207" i="6"/>
  <c r="GY207" i="6"/>
  <c r="GZ207" i="6"/>
  <c r="HA207" i="6"/>
  <c r="HB207" i="6"/>
  <c r="HC207" i="6"/>
  <c r="HD207" i="6"/>
  <c r="HE207" i="6"/>
  <c r="HF207" i="6"/>
  <c r="HG207" i="6"/>
  <c r="HH207" i="6"/>
  <c r="HI207" i="6"/>
  <c r="HJ207" i="6"/>
  <c r="HK207" i="6"/>
  <c r="HL207" i="6"/>
  <c r="HM207" i="6"/>
  <c r="HN207" i="6"/>
  <c r="HO207" i="6"/>
  <c r="HP207" i="6"/>
  <c r="HQ207" i="6"/>
  <c r="HR207" i="6"/>
  <c r="HS207" i="6"/>
  <c r="HT207" i="6"/>
  <c r="HU207" i="6"/>
  <c r="HV207" i="6"/>
  <c r="HW207" i="6"/>
  <c r="GC206" i="6"/>
  <c r="GD206" i="6"/>
  <c r="GE206" i="6"/>
  <c r="GF206" i="6"/>
  <c r="GG206" i="6"/>
  <c r="GH206" i="6"/>
  <c r="GI206" i="6"/>
  <c r="GJ206" i="6"/>
  <c r="GK206" i="6"/>
  <c r="GL206" i="6"/>
  <c r="GM206" i="6"/>
  <c r="GN206" i="6"/>
  <c r="GO206" i="6"/>
  <c r="GP206" i="6"/>
  <c r="GQ206" i="6"/>
  <c r="GR206" i="6"/>
  <c r="GS206" i="6"/>
  <c r="GT206" i="6"/>
  <c r="GU206" i="6"/>
  <c r="GV206" i="6"/>
  <c r="GW206" i="6"/>
  <c r="GX206" i="6"/>
  <c r="GY206" i="6"/>
  <c r="GZ206" i="6"/>
  <c r="HA206" i="6"/>
  <c r="HB206" i="6"/>
  <c r="HC206" i="6"/>
  <c r="HD206" i="6"/>
  <c r="HE206" i="6"/>
  <c r="HF206" i="6"/>
  <c r="HG206" i="6"/>
  <c r="HH206" i="6"/>
  <c r="HI206" i="6"/>
  <c r="HJ206" i="6"/>
  <c r="HK206" i="6"/>
  <c r="HL206" i="6"/>
  <c r="HM206" i="6"/>
  <c r="HN206" i="6"/>
  <c r="HO206" i="6"/>
  <c r="HP206" i="6"/>
  <c r="HQ206" i="6"/>
  <c r="HR206" i="6"/>
  <c r="HS206" i="6"/>
  <c r="HT206" i="6"/>
  <c r="HU206" i="6"/>
  <c r="HV206" i="6"/>
  <c r="HW206" i="6"/>
  <c r="GC205" i="6"/>
  <c r="GD205" i="6"/>
  <c r="GE205" i="6"/>
  <c r="GF205" i="6"/>
  <c r="GG205" i="6"/>
  <c r="GH205" i="6"/>
  <c r="GI205" i="6"/>
  <c r="GJ205" i="6"/>
  <c r="GK205" i="6"/>
  <c r="GL205" i="6"/>
  <c r="GM205" i="6"/>
  <c r="GN205" i="6"/>
  <c r="GO205" i="6"/>
  <c r="GP205" i="6"/>
  <c r="GQ205" i="6"/>
  <c r="GR205" i="6"/>
  <c r="GS205" i="6"/>
  <c r="GT205" i="6"/>
  <c r="GU205" i="6"/>
  <c r="GV205" i="6"/>
  <c r="GW205" i="6"/>
  <c r="GX205" i="6"/>
  <c r="GY205" i="6"/>
  <c r="GZ205" i="6"/>
  <c r="HA205" i="6"/>
  <c r="HB205" i="6"/>
  <c r="HC205" i="6"/>
  <c r="HD205" i="6"/>
  <c r="HE205" i="6"/>
  <c r="HF205" i="6"/>
  <c r="HG205" i="6"/>
  <c r="HH205" i="6"/>
  <c r="HI205" i="6"/>
  <c r="HJ205" i="6"/>
  <c r="HK205" i="6"/>
  <c r="HL205" i="6"/>
  <c r="HM205" i="6"/>
  <c r="HN205" i="6"/>
  <c r="HO205" i="6"/>
  <c r="HP205" i="6"/>
  <c r="HQ205" i="6"/>
  <c r="HR205" i="6"/>
  <c r="HS205" i="6"/>
  <c r="HT205" i="6"/>
  <c r="HU205" i="6"/>
  <c r="HV205" i="6"/>
  <c r="HW205" i="6"/>
  <c r="GC204" i="6"/>
  <c r="GD204" i="6"/>
  <c r="GE204" i="6"/>
  <c r="GF204" i="6"/>
  <c r="GG204" i="6"/>
  <c r="GH204" i="6"/>
  <c r="GI204" i="6"/>
  <c r="GJ204" i="6"/>
  <c r="GK204" i="6"/>
  <c r="GL204" i="6"/>
  <c r="GM204" i="6"/>
  <c r="GN204" i="6"/>
  <c r="GO204" i="6"/>
  <c r="GP204" i="6"/>
  <c r="GQ204" i="6"/>
  <c r="GR204" i="6"/>
  <c r="GS204" i="6"/>
  <c r="GT204" i="6"/>
  <c r="GU204" i="6"/>
  <c r="GV204" i="6"/>
  <c r="GW204" i="6"/>
  <c r="GX204" i="6"/>
  <c r="GY204" i="6"/>
  <c r="GZ204" i="6"/>
  <c r="HA204" i="6"/>
  <c r="HB204" i="6"/>
  <c r="HC204" i="6"/>
  <c r="HD204" i="6"/>
  <c r="HE204" i="6"/>
  <c r="HF204" i="6"/>
  <c r="HG204" i="6"/>
  <c r="HH204" i="6"/>
  <c r="HI204" i="6"/>
  <c r="HJ204" i="6"/>
  <c r="HK204" i="6"/>
  <c r="HL204" i="6"/>
  <c r="HM204" i="6"/>
  <c r="HN204" i="6"/>
  <c r="HO204" i="6"/>
  <c r="HP204" i="6"/>
  <c r="HQ204" i="6"/>
  <c r="HR204" i="6"/>
  <c r="HS204" i="6"/>
  <c r="HT204" i="6"/>
  <c r="HU204" i="6"/>
  <c r="HV204" i="6"/>
  <c r="HW204" i="6"/>
  <c r="GC203" i="6"/>
  <c r="GD203" i="6"/>
  <c r="GE203" i="6"/>
  <c r="GF203" i="6"/>
  <c r="GG203" i="6"/>
  <c r="GH203" i="6"/>
  <c r="GI203" i="6"/>
  <c r="GJ203" i="6"/>
  <c r="GK203" i="6"/>
  <c r="GL203" i="6"/>
  <c r="GM203" i="6"/>
  <c r="GN203" i="6"/>
  <c r="GO203" i="6"/>
  <c r="GP203" i="6"/>
  <c r="GQ203" i="6"/>
  <c r="GR203" i="6"/>
  <c r="GS203" i="6"/>
  <c r="GT203" i="6"/>
  <c r="GU203" i="6"/>
  <c r="GV203" i="6"/>
  <c r="GW203" i="6"/>
  <c r="GX203" i="6"/>
  <c r="GY203" i="6"/>
  <c r="GZ203" i="6"/>
  <c r="HA203" i="6"/>
  <c r="HB203" i="6"/>
  <c r="HC203" i="6"/>
  <c r="HD203" i="6"/>
  <c r="HE203" i="6"/>
  <c r="HF203" i="6"/>
  <c r="HG203" i="6"/>
  <c r="HH203" i="6"/>
  <c r="HI203" i="6"/>
  <c r="HJ203" i="6"/>
  <c r="HK203" i="6"/>
  <c r="HL203" i="6"/>
  <c r="HM203" i="6"/>
  <c r="HN203" i="6"/>
  <c r="HO203" i="6"/>
  <c r="HP203" i="6"/>
  <c r="HQ203" i="6"/>
  <c r="HR203" i="6"/>
  <c r="HS203" i="6"/>
  <c r="HT203" i="6"/>
  <c r="HU203" i="6"/>
  <c r="HV203" i="6"/>
  <c r="HW203" i="6"/>
  <c r="GC202" i="6"/>
  <c r="GD202" i="6"/>
  <c r="GE202" i="6"/>
  <c r="GF202" i="6"/>
  <c r="GG202" i="6"/>
  <c r="GH202" i="6"/>
  <c r="GI202" i="6"/>
  <c r="GJ202" i="6"/>
  <c r="GK202" i="6"/>
  <c r="GL202" i="6"/>
  <c r="GM202" i="6"/>
  <c r="GN202" i="6"/>
  <c r="GO202" i="6"/>
  <c r="GP202" i="6"/>
  <c r="GQ202" i="6"/>
  <c r="GR202" i="6"/>
  <c r="GS202" i="6"/>
  <c r="GT202" i="6"/>
  <c r="GU202" i="6"/>
  <c r="GV202" i="6"/>
  <c r="GW202" i="6"/>
  <c r="GX202" i="6"/>
  <c r="GY202" i="6"/>
  <c r="GZ202" i="6"/>
  <c r="HA202" i="6"/>
  <c r="HB202" i="6"/>
  <c r="HC202" i="6"/>
  <c r="HD202" i="6"/>
  <c r="HE202" i="6"/>
  <c r="HF202" i="6"/>
  <c r="HG202" i="6"/>
  <c r="HH202" i="6"/>
  <c r="HI202" i="6"/>
  <c r="HJ202" i="6"/>
  <c r="HK202" i="6"/>
  <c r="HL202" i="6"/>
  <c r="HM202" i="6"/>
  <c r="HN202" i="6"/>
  <c r="HO202" i="6"/>
  <c r="HP202" i="6"/>
  <c r="HQ202" i="6"/>
  <c r="HR202" i="6"/>
  <c r="HS202" i="6"/>
  <c r="HT202" i="6"/>
  <c r="HU202" i="6"/>
  <c r="HV202" i="6"/>
  <c r="HW202" i="6"/>
  <c r="GC201" i="6"/>
  <c r="GD201" i="6"/>
  <c r="GE201" i="6"/>
  <c r="GF201" i="6"/>
  <c r="GG201" i="6"/>
  <c r="GH201" i="6"/>
  <c r="GI201" i="6"/>
  <c r="GJ201" i="6"/>
  <c r="GK201" i="6"/>
  <c r="GL201" i="6"/>
  <c r="GM201" i="6"/>
  <c r="GN201" i="6"/>
  <c r="GO201" i="6"/>
  <c r="GP201" i="6"/>
  <c r="GQ201" i="6"/>
  <c r="GR201" i="6"/>
  <c r="GS201" i="6"/>
  <c r="GT201" i="6"/>
  <c r="GU201" i="6"/>
  <c r="GV201" i="6"/>
  <c r="GW201" i="6"/>
  <c r="GX201" i="6"/>
  <c r="GY201" i="6"/>
  <c r="GZ201" i="6"/>
  <c r="HA201" i="6"/>
  <c r="HB201" i="6"/>
  <c r="HC201" i="6"/>
  <c r="HD201" i="6"/>
  <c r="HE201" i="6"/>
  <c r="HF201" i="6"/>
  <c r="HG201" i="6"/>
  <c r="HH201" i="6"/>
  <c r="HI201" i="6"/>
  <c r="HJ201" i="6"/>
  <c r="HK201" i="6"/>
  <c r="HL201" i="6"/>
  <c r="HM201" i="6"/>
  <c r="HN201" i="6"/>
  <c r="HO201" i="6"/>
  <c r="HP201" i="6"/>
  <c r="HQ201" i="6"/>
  <c r="HR201" i="6"/>
  <c r="HS201" i="6"/>
  <c r="HT201" i="6"/>
  <c r="HU201" i="6"/>
  <c r="HV201" i="6"/>
  <c r="HW201" i="6"/>
  <c r="GC200" i="6"/>
  <c r="GD200" i="6"/>
  <c r="GE200" i="6"/>
  <c r="GF200" i="6"/>
  <c r="GG200" i="6"/>
  <c r="GH200" i="6"/>
  <c r="GI200" i="6"/>
  <c r="GJ200" i="6"/>
  <c r="GK200" i="6"/>
  <c r="GL200" i="6"/>
  <c r="GM200" i="6"/>
  <c r="GN200" i="6"/>
  <c r="GO200" i="6"/>
  <c r="GP200" i="6"/>
  <c r="GQ200" i="6"/>
  <c r="GR200" i="6"/>
  <c r="GS200" i="6"/>
  <c r="GT200" i="6"/>
  <c r="GU200" i="6"/>
  <c r="GV200" i="6"/>
  <c r="GW200" i="6"/>
  <c r="GX200" i="6"/>
  <c r="GY200" i="6"/>
  <c r="GZ200" i="6"/>
  <c r="HA200" i="6"/>
  <c r="HB200" i="6"/>
  <c r="HC200" i="6"/>
  <c r="HD200" i="6"/>
  <c r="HE200" i="6"/>
  <c r="HF200" i="6"/>
  <c r="HG200" i="6"/>
  <c r="HH200" i="6"/>
  <c r="HI200" i="6"/>
  <c r="HJ200" i="6"/>
  <c r="HK200" i="6"/>
  <c r="HL200" i="6"/>
  <c r="HM200" i="6"/>
  <c r="HN200" i="6"/>
  <c r="HO200" i="6"/>
  <c r="HP200" i="6"/>
  <c r="HQ200" i="6"/>
  <c r="HR200" i="6"/>
  <c r="HS200" i="6"/>
  <c r="HT200" i="6"/>
  <c r="HU200" i="6"/>
  <c r="HV200" i="6"/>
  <c r="HW200" i="6"/>
  <c r="GC199" i="6"/>
  <c r="GD199" i="6"/>
  <c r="GE199" i="6"/>
  <c r="GF199" i="6"/>
  <c r="GG199" i="6"/>
  <c r="GH199" i="6"/>
  <c r="GI199" i="6"/>
  <c r="GJ199" i="6"/>
  <c r="GK199" i="6"/>
  <c r="GL199" i="6"/>
  <c r="GM199" i="6"/>
  <c r="GN199" i="6"/>
  <c r="GO199" i="6"/>
  <c r="GP199" i="6"/>
  <c r="GQ199" i="6"/>
  <c r="GR199" i="6"/>
  <c r="GS199" i="6"/>
  <c r="GT199" i="6"/>
  <c r="GU199" i="6"/>
  <c r="GV199" i="6"/>
  <c r="GW199" i="6"/>
  <c r="GX199" i="6"/>
  <c r="GY199" i="6"/>
  <c r="GZ199" i="6"/>
  <c r="HA199" i="6"/>
  <c r="HB199" i="6"/>
  <c r="HC199" i="6"/>
  <c r="HD199" i="6"/>
  <c r="HE199" i="6"/>
  <c r="HF199" i="6"/>
  <c r="HG199" i="6"/>
  <c r="HH199" i="6"/>
  <c r="HI199" i="6"/>
  <c r="HJ199" i="6"/>
  <c r="HK199" i="6"/>
  <c r="HL199" i="6"/>
  <c r="HM199" i="6"/>
  <c r="HN199" i="6"/>
  <c r="HO199" i="6"/>
  <c r="HP199" i="6"/>
  <c r="HQ199" i="6"/>
  <c r="HR199" i="6"/>
  <c r="HS199" i="6"/>
  <c r="HT199" i="6"/>
  <c r="HU199" i="6"/>
  <c r="HV199" i="6"/>
  <c r="HW199" i="6"/>
  <c r="GC198" i="6"/>
  <c r="GD198" i="6"/>
  <c r="GE198" i="6"/>
  <c r="GF198" i="6"/>
  <c r="GG198" i="6"/>
  <c r="GH198" i="6"/>
  <c r="GI198" i="6"/>
  <c r="GJ198" i="6"/>
  <c r="GK198" i="6"/>
  <c r="GL198" i="6"/>
  <c r="GM198" i="6"/>
  <c r="GN198" i="6"/>
  <c r="GO198" i="6"/>
  <c r="GP198" i="6"/>
  <c r="GQ198" i="6"/>
  <c r="GR198" i="6"/>
  <c r="GS198" i="6"/>
  <c r="GT198" i="6"/>
  <c r="GU198" i="6"/>
  <c r="GV198" i="6"/>
  <c r="GW198" i="6"/>
  <c r="GX198" i="6"/>
  <c r="GY198" i="6"/>
  <c r="GZ198" i="6"/>
  <c r="HA198" i="6"/>
  <c r="HB198" i="6"/>
  <c r="HC198" i="6"/>
  <c r="HD198" i="6"/>
  <c r="HE198" i="6"/>
  <c r="HF198" i="6"/>
  <c r="HG198" i="6"/>
  <c r="HH198" i="6"/>
  <c r="HI198" i="6"/>
  <c r="HJ198" i="6"/>
  <c r="HK198" i="6"/>
  <c r="HL198" i="6"/>
  <c r="HM198" i="6"/>
  <c r="HN198" i="6"/>
  <c r="HO198" i="6"/>
  <c r="HP198" i="6"/>
  <c r="HQ198" i="6"/>
  <c r="HR198" i="6"/>
  <c r="HS198" i="6"/>
  <c r="HT198" i="6"/>
  <c r="HU198" i="6"/>
  <c r="HV198" i="6"/>
  <c r="HW198" i="6"/>
  <c r="GC197" i="6"/>
  <c r="GD197" i="6"/>
  <c r="GE197" i="6"/>
  <c r="GF197" i="6"/>
  <c r="GG197" i="6"/>
  <c r="GH197" i="6"/>
  <c r="GI197" i="6"/>
  <c r="GJ197" i="6"/>
  <c r="GK197" i="6"/>
  <c r="GL197" i="6"/>
  <c r="GM197" i="6"/>
  <c r="GN197" i="6"/>
  <c r="GO197" i="6"/>
  <c r="GP197" i="6"/>
  <c r="GQ197" i="6"/>
  <c r="GR197" i="6"/>
  <c r="GS197" i="6"/>
  <c r="GT197" i="6"/>
  <c r="GU197" i="6"/>
  <c r="GV197" i="6"/>
  <c r="GW197" i="6"/>
  <c r="GX197" i="6"/>
  <c r="GY197" i="6"/>
  <c r="GZ197" i="6"/>
  <c r="HA197" i="6"/>
  <c r="HB197" i="6"/>
  <c r="HC197" i="6"/>
  <c r="HD197" i="6"/>
  <c r="HE197" i="6"/>
  <c r="HF197" i="6"/>
  <c r="HG197" i="6"/>
  <c r="HH197" i="6"/>
  <c r="HI197" i="6"/>
  <c r="HJ197" i="6"/>
  <c r="HK197" i="6"/>
  <c r="HL197" i="6"/>
  <c r="HM197" i="6"/>
  <c r="HN197" i="6"/>
  <c r="HO197" i="6"/>
  <c r="HP197" i="6"/>
  <c r="HQ197" i="6"/>
  <c r="HR197" i="6"/>
  <c r="HS197" i="6"/>
  <c r="HT197" i="6"/>
  <c r="HU197" i="6"/>
  <c r="HV197" i="6"/>
  <c r="HW197" i="6"/>
  <c r="GC196" i="6"/>
  <c r="GD196" i="6"/>
  <c r="GE196" i="6"/>
  <c r="GF196" i="6"/>
  <c r="GG196" i="6"/>
  <c r="GH196" i="6"/>
  <c r="GI196" i="6"/>
  <c r="GJ196" i="6"/>
  <c r="GK196" i="6"/>
  <c r="GL196" i="6"/>
  <c r="GM196" i="6"/>
  <c r="GN196" i="6"/>
  <c r="GO196" i="6"/>
  <c r="GP196" i="6"/>
  <c r="GQ196" i="6"/>
  <c r="GR196" i="6"/>
  <c r="GS196" i="6"/>
  <c r="GT196" i="6"/>
  <c r="GU196" i="6"/>
  <c r="GV196" i="6"/>
  <c r="GW196" i="6"/>
  <c r="GX196" i="6"/>
  <c r="GY196" i="6"/>
  <c r="GZ196" i="6"/>
  <c r="HA196" i="6"/>
  <c r="HB196" i="6"/>
  <c r="HC196" i="6"/>
  <c r="HD196" i="6"/>
  <c r="HE196" i="6"/>
  <c r="HF196" i="6"/>
  <c r="HG196" i="6"/>
  <c r="HH196" i="6"/>
  <c r="HI196" i="6"/>
  <c r="HJ196" i="6"/>
  <c r="HK196" i="6"/>
  <c r="HL196" i="6"/>
  <c r="HM196" i="6"/>
  <c r="HN196" i="6"/>
  <c r="HO196" i="6"/>
  <c r="HP196" i="6"/>
  <c r="HQ196" i="6"/>
  <c r="HR196" i="6"/>
  <c r="HS196" i="6"/>
  <c r="HT196" i="6"/>
  <c r="HU196" i="6"/>
  <c r="HV196" i="6"/>
  <c r="HW196" i="6"/>
  <c r="GC195" i="6"/>
  <c r="GD195" i="6"/>
  <c r="GE195" i="6"/>
  <c r="GF195" i="6"/>
  <c r="GG195" i="6"/>
  <c r="GH195" i="6"/>
  <c r="GI195" i="6"/>
  <c r="GJ195" i="6"/>
  <c r="GK195" i="6"/>
  <c r="GL195" i="6"/>
  <c r="GM195" i="6"/>
  <c r="GN195" i="6"/>
  <c r="GO195" i="6"/>
  <c r="GP195" i="6"/>
  <c r="GQ195" i="6"/>
  <c r="GR195" i="6"/>
  <c r="GS195" i="6"/>
  <c r="GT195" i="6"/>
  <c r="GU195" i="6"/>
  <c r="GV195" i="6"/>
  <c r="GW195" i="6"/>
  <c r="GX195" i="6"/>
  <c r="GY195" i="6"/>
  <c r="GZ195" i="6"/>
  <c r="HA195" i="6"/>
  <c r="HB195" i="6"/>
  <c r="HC195" i="6"/>
  <c r="HD195" i="6"/>
  <c r="HE195" i="6"/>
  <c r="HF195" i="6"/>
  <c r="HG195" i="6"/>
  <c r="HH195" i="6"/>
  <c r="HI195" i="6"/>
  <c r="HJ195" i="6"/>
  <c r="HK195" i="6"/>
  <c r="HL195" i="6"/>
  <c r="HM195" i="6"/>
  <c r="HN195" i="6"/>
  <c r="HO195" i="6"/>
  <c r="HP195" i="6"/>
  <c r="HQ195" i="6"/>
  <c r="HR195" i="6"/>
  <c r="HS195" i="6"/>
  <c r="HT195" i="6"/>
  <c r="HU195" i="6"/>
  <c r="HV195" i="6"/>
  <c r="HW195" i="6"/>
  <c r="GC194" i="6"/>
  <c r="GD194" i="6"/>
  <c r="GE194" i="6"/>
  <c r="GF194" i="6"/>
  <c r="GG194" i="6"/>
  <c r="GH194" i="6"/>
  <c r="GI194" i="6"/>
  <c r="GJ194" i="6"/>
  <c r="GK194" i="6"/>
  <c r="GL194" i="6"/>
  <c r="GM194" i="6"/>
  <c r="GN194" i="6"/>
  <c r="GO194" i="6"/>
  <c r="GP194" i="6"/>
  <c r="GQ194" i="6"/>
  <c r="GR194" i="6"/>
  <c r="GS194" i="6"/>
  <c r="GT194" i="6"/>
  <c r="GU194" i="6"/>
  <c r="GV194" i="6"/>
  <c r="GW194" i="6"/>
  <c r="GX194" i="6"/>
  <c r="GY194" i="6"/>
  <c r="GZ194" i="6"/>
  <c r="HA194" i="6"/>
  <c r="HB194" i="6"/>
  <c r="HC194" i="6"/>
  <c r="HD194" i="6"/>
  <c r="HE194" i="6"/>
  <c r="HF194" i="6"/>
  <c r="HG194" i="6"/>
  <c r="HH194" i="6"/>
  <c r="HI194" i="6"/>
  <c r="HJ194" i="6"/>
  <c r="HK194" i="6"/>
  <c r="HL194" i="6"/>
  <c r="HM194" i="6"/>
  <c r="HN194" i="6"/>
  <c r="HO194" i="6"/>
  <c r="HP194" i="6"/>
  <c r="HQ194" i="6"/>
  <c r="HR194" i="6"/>
  <c r="HS194" i="6"/>
  <c r="HT194" i="6"/>
  <c r="HU194" i="6"/>
  <c r="HV194" i="6"/>
  <c r="HW194" i="6"/>
  <c r="GC193" i="6"/>
  <c r="GD193" i="6"/>
  <c r="GE193" i="6"/>
  <c r="GF193" i="6"/>
  <c r="GG193" i="6"/>
  <c r="GH193" i="6"/>
  <c r="GI193" i="6"/>
  <c r="GJ193" i="6"/>
  <c r="GK193" i="6"/>
  <c r="GL193" i="6"/>
  <c r="GM193" i="6"/>
  <c r="GN193" i="6"/>
  <c r="GO193" i="6"/>
  <c r="GP193" i="6"/>
  <c r="GQ193" i="6"/>
  <c r="GR193" i="6"/>
  <c r="GS193" i="6"/>
  <c r="GT193" i="6"/>
  <c r="GU193" i="6"/>
  <c r="GV193" i="6"/>
  <c r="GW193" i="6"/>
  <c r="GX193" i="6"/>
  <c r="GY193" i="6"/>
  <c r="GZ193" i="6"/>
  <c r="HA193" i="6"/>
  <c r="HB193" i="6"/>
  <c r="HC193" i="6"/>
  <c r="HD193" i="6"/>
  <c r="HE193" i="6"/>
  <c r="HF193" i="6"/>
  <c r="HG193" i="6"/>
  <c r="HH193" i="6"/>
  <c r="HI193" i="6"/>
  <c r="HJ193" i="6"/>
  <c r="HK193" i="6"/>
  <c r="HL193" i="6"/>
  <c r="HM193" i="6"/>
  <c r="HN193" i="6"/>
  <c r="HO193" i="6"/>
  <c r="HP193" i="6"/>
  <c r="HQ193" i="6"/>
  <c r="HR193" i="6"/>
  <c r="HS193" i="6"/>
  <c r="HT193" i="6"/>
  <c r="HU193" i="6"/>
  <c r="HV193" i="6"/>
  <c r="HW193" i="6"/>
  <c r="GC192" i="6"/>
  <c r="GD192" i="6"/>
  <c r="GE192" i="6"/>
  <c r="GF192" i="6"/>
  <c r="GG192" i="6"/>
  <c r="GH192" i="6"/>
  <c r="GI192" i="6"/>
  <c r="GJ192" i="6"/>
  <c r="GK192" i="6"/>
  <c r="GL192" i="6"/>
  <c r="GM192" i="6"/>
  <c r="GN192" i="6"/>
  <c r="GO192" i="6"/>
  <c r="GP192" i="6"/>
  <c r="GQ192" i="6"/>
  <c r="GR192" i="6"/>
  <c r="GS192" i="6"/>
  <c r="GT192" i="6"/>
  <c r="GU192" i="6"/>
  <c r="GV192" i="6"/>
  <c r="GW192" i="6"/>
  <c r="GX192" i="6"/>
  <c r="GY192" i="6"/>
  <c r="GZ192" i="6"/>
  <c r="HA192" i="6"/>
  <c r="HB192" i="6"/>
  <c r="HC192" i="6"/>
  <c r="HD192" i="6"/>
  <c r="HE192" i="6"/>
  <c r="HF192" i="6"/>
  <c r="HG192" i="6"/>
  <c r="HH192" i="6"/>
  <c r="HI192" i="6"/>
  <c r="HJ192" i="6"/>
  <c r="HK192" i="6"/>
  <c r="HL192" i="6"/>
  <c r="HM192" i="6"/>
  <c r="HN192" i="6"/>
  <c r="HO192" i="6"/>
  <c r="HP192" i="6"/>
  <c r="HQ192" i="6"/>
  <c r="HR192" i="6"/>
  <c r="HS192" i="6"/>
  <c r="HT192" i="6"/>
  <c r="HU192" i="6"/>
  <c r="HV192" i="6"/>
  <c r="HW192" i="6"/>
  <c r="GC191" i="6"/>
  <c r="GD191" i="6"/>
  <c r="GE191" i="6"/>
  <c r="GF191" i="6"/>
  <c r="GG191" i="6"/>
  <c r="GH191" i="6"/>
  <c r="GI191" i="6"/>
  <c r="GJ191" i="6"/>
  <c r="GK191" i="6"/>
  <c r="GL191" i="6"/>
  <c r="GM191" i="6"/>
  <c r="GN191" i="6"/>
  <c r="GO191" i="6"/>
  <c r="GP191" i="6"/>
  <c r="GQ191" i="6"/>
  <c r="GR191" i="6"/>
  <c r="GS191" i="6"/>
  <c r="GT191" i="6"/>
  <c r="GU191" i="6"/>
  <c r="GV191" i="6"/>
  <c r="GW191" i="6"/>
  <c r="GX191" i="6"/>
  <c r="GY191" i="6"/>
  <c r="GZ191" i="6"/>
  <c r="HA191" i="6"/>
  <c r="HB191" i="6"/>
  <c r="HC191" i="6"/>
  <c r="HD191" i="6"/>
  <c r="HE191" i="6"/>
  <c r="HF191" i="6"/>
  <c r="HG191" i="6"/>
  <c r="HH191" i="6"/>
  <c r="HI191" i="6"/>
  <c r="HJ191" i="6"/>
  <c r="HK191" i="6"/>
  <c r="HL191" i="6"/>
  <c r="HM191" i="6"/>
  <c r="HN191" i="6"/>
  <c r="HO191" i="6"/>
  <c r="HP191" i="6"/>
  <c r="HQ191" i="6"/>
  <c r="HR191" i="6"/>
  <c r="HS191" i="6"/>
  <c r="HT191" i="6"/>
  <c r="HU191" i="6"/>
  <c r="HV191" i="6"/>
  <c r="HW191" i="6"/>
  <c r="GC190" i="6"/>
  <c r="GD190" i="6"/>
  <c r="GE190" i="6"/>
  <c r="GF190" i="6"/>
  <c r="GG190" i="6"/>
  <c r="GH190" i="6"/>
  <c r="GI190" i="6"/>
  <c r="GJ190" i="6"/>
  <c r="GK190" i="6"/>
  <c r="GL190" i="6"/>
  <c r="GM190" i="6"/>
  <c r="GN190" i="6"/>
  <c r="GO190" i="6"/>
  <c r="GP190" i="6"/>
  <c r="GQ190" i="6"/>
  <c r="GR190" i="6"/>
  <c r="GS190" i="6"/>
  <c r="GT190" i="6"/>
  <c r="GU190" i="6"/>
  <c r="GV190" i="6"/>
  <c r="GW190" i="6"/>
  <c r="GX190" i="6"/>
  <c r="GY190" i="6"/>
  <c r="GZ190" i="6"/>
  <c r="HA190" i="6"/>
  <c r="HB190" i="6"/>
  <c r="HC190" i="6"/>
  <c r="HD190" i="6"/>
  <c r="HE190" i="6"/>
  <c r="HF190" i="6"/>
  <c r="HG190" i="6"/>
  <c r="HH190" i="6"/>
  <c r="HI190" i="6"/>
  <c r="HJ190" i="6"/>
  <c r="HK190" i="6"/>
  <c r="HL190" i="6"/>
  <c r="HM190" i="6"/>
  <c r="HN190" i="6"/>
  <c r="HO190" i="6"/>
  <c r="HP190" i="6"/>
  <c r="HQ190" i="6"/>
  <c r="HR190" i="6"/>
  <c r="HS190" i="6"/>
  <c r="HT190" i="6"/>
  <c r="HU190" i="6"/>
  <c r="HV190" i="6"/>
  <c r="HW190" i="6"/>
  <c r="GC189" i="6"/>
  <c r="GD189" i="6"/>
  <c r="GE189" i="6"/>
  <c r="GF189" i="6"/>
  <c r="GG189" i="6"/>
  <c r="GH189" i="6"/>
  <c r="GI189" i="6"/>
  <c r="GJ189" i="6"/>
  <c r="GK189" i="6"/>
  <c r="GL189" i="6"/>
  <c r="GM189" i="6"/>
  <c r="GN189" i="6"/>
  <c r="GO189" i="6"/>
  <c r="GP189" i="6"/>
  <c r="GQ189" i="6"/>
  <c r="GR189" i="6"/>
  <c r="GS189" i="6"/>
  <c r="GT189" i="6"/>
  <c r="GU189" i="6"/>
  <c r="GV189" i="6"/>
  <c r="GW189" i="6"/>
  <c r="GX189" i="6"/>
  <c r="GY189" i="6"/>
  <c r="GZ189" i="6"/>
  <c r="HA189" i="6"/>
  <c r="HB189" i="6"/>
  <c r="HC189" i="6"/>
  <c r="HD189" i="6"/>
  <c r="HE189" i="6"/>
  <c r="HF189" i="6"/>
  <c r="HG189" i="6"/>
  <c r="HH189" i="6"/>
  <c r="HI189" i="6"/>
  <c r="HJ189" i="6"/>
  <c r="HK189" i="6"/>
  <c r="HL189" i="6"/>
  <c r="HM189" i="6"/>
  <c r="HN189" i="6"/>
  <c r="HO189" i="6"/>
  <c r="HP189" i="6"/>
  <c r="HQ189" i="6"/>
  <c r="HR189" i="6"/>
  <c r="HS189" i="6"/>
  <c r="HT189" i="6"/>
  <c r="HU189" i="6"/>
  <c r="HV189" i="6"/>
  <c r="HW189" i="6"/>
  <c r="GC188" i="6"/>
  <c r="GD188" i="6"/>
  <c r="GE188" i="6"/>
  <c r="GF188" i="6"/>
  <c r="GG188" i="6"/>
  <c r="GH188" i="6"/>
  <c r="GI188" i="6"/>
  <c r="GJ188" i="6"/>
  <c r="GK188" i="6"/>
  <c r="GL188" i="6"/>
  <c r="GM188" i="6"/>
  <c r="GN188" i="6"/>
  <c r="GO188" i="6"/>
  <c r="GP188" i="6"/>
  <c r="GQ188" i="6"/>
  <c r="GR188" i="6"/>
  <c r="GS188" i="6"/>
  <c r="GT188" i="6"/>
  <c r="GU188" i="6"/>
  <c r="GV188" i="6"/>
  <c r="GW188" i="6"/>
  <c r="GX188" i="6"/>
  <c r="GY188" i="6"/>
  <c r="GZ188" i="6"/>
  <c r="HA188" i="6"/>
  <c r="HB188" i="6"/>
  <c r="HC188" i="6"/>
  <c r="HD188" i="6"/>
  <c r="HE188" i="6"/>
  <c r="HF188" i="6"/>
  <c r="HG188" i="6"/>
  <c r="HH188" i="6"/>
  <c r="HI188" i="6"/>
  <c r="HJ188" i="6"/>
  <c r="HK188" i="6"/>
  <c r="HL188" i="6"/>
  <c r="HM188" i="6"/>
  <c r="HN188" i="6"/>
  <c r="HO188" i="6"/>
  <c r="HP188" i="6"/>
  <c r="HQ188" i="6"/>
  <c r="HR188" i="6"/>
  <c r="HS188" i="6"/>
  <c r="HT188" i="6"/>
  <c r="HU188" i="6"/>
  <c r="HV188" i="6"/>
  <c r="HW188" i="6"/>
  <c r="GC187" i="6"/>
  <c r="GD187" i="6"/>
  <c r="GE187" i="6"/>
  <c r="GF187" i="6"/>
  <c r="GG187" i="6"/>
  <c r="GH187" i="6"/>
  <c r="GI187" i="6"/>
  <c r="GJ187" i="6"/>
  <c r="GK187" i="6"/>
  <c r="GL187" i="6"/>
  <c r="GM187" i="6"/>
  <c r="GN187" i="6"/>
  <c r="GO187" i="6"/>
  <c r="GP187" i="6"/>
  <c r="GQ187" i="6"/>
  <c r="GR187" i="6"/>
  <c r="GS187" i="6"/>
  <c r="GT187" i="6"/>
  <c r="GU187" i="6"/>
  <c r="GV187" i="6"/>
  <c r="GW187" i="6"/>
  <c r="GX187" i="6"/>
  <c r="GY187" i="6"/>
  <c r="GZ187" i="6"/>
  <c r="HA187" i="6"/>
  <c r="HB187" i="6"/>
  <c r="HC187" i="6"/>
  <c r="HD187" i="6"/>
  <c r="HE187" i="6"/>
  <c r="HF187" i="6"/>
  <c r="HG187" i="6"/>
  <c r="HH187" i="6"/>
  <c r="HI187" i="6"/>
  <c r="HJ187" i="6"/>
  <c r="HK187" i="6"/>
  <c r="HL187" i="6"/>
  <c r="HM187" i="6"/>
  <c r="HN187" i="6"/>
  <c r="HO187" i="6"/>
  <c r="HP187" i="6"/>
  <c r="HQ187" i="6"/>
  <c r="HR187" i="6"/>
  <c r="HS187" i="6"/>
  <c r="HT187" i="6"/>
  <c r="HU187" i="6"/>
  <c r="HV187" i="6"/>
  <c r="HW187" i="6"/>
  <c r="GC186" i="6"/>
  <c r="GD186" i="6"/>
  <c r="GE186" i="6"/>
  <c r="GF186" i="6"/>
  <c r="GG186" i="6"/>
  <c r="GH186" i="6"/>
  <c r="GI186" i="6"/>
  <c r="GJ186" i="6"/>
  <c r="GK186" i="6"/>
  <c r="GL186" i="6"/>
  <c r="GM186" i="6"/>
  <c r="GN186" i="6"/>
  <c r="GO186" i="6"/>
  <c r="GP186" i="6"/>
  <c r="GQ186" i="6"/>
  <c r="GR186" i="6"/>
  <c r="GS186" i="6"/>
  <c r="GT186" i="6"/>
  <c r="GU186" i="6"/>
  <c r="GV186" i="6"/>
  <c r="GW186" i="6"/>
  <c r="GX186" i="6"/>
  <c r="GY186" i="6"/>
  <c r="GZ186" i="6"/>
  <c r="HA186" i="6"/>
  <c r="HB186" i="6"/>
  <c r="HC186" i="6"/>
  <c r="HD186" i="6"/>
  <c r="HE186" i="6"/>
  <c r="HF186" i="6"/>
  <c r="HG186" i="6"/>
  <c r="HH186" i="6"/>
  <c r="HI186" i="6"/>
  <c r="HJ186" i="6"/>
  <c r="HK186" i="6"/>
  <c r="HL186" i="6"/>
  <c r="HM186" i="6"/>
  <c r="HN186" i="6"/>
  <c r="HO186" i="6"/>
  <c r="HP186" i="6"/>
  <c r="HQ186" i="6"/>
  <c r="HR186" i="6"/>
  <c r="HS186" i="6"/>
  <c r="HT186" i="6"/>
  <c r="HU186" i="6"/>
  <c r="HV186" i="6"/>
  <c r="HW186" i="6"/>
  <c r="GC185" i="6"/>
  <c r="GD185" i="6"/>
  <c r="GE185" i="6"/>
  <c r="GF185" i="6"/>
  <c r="GG185" i="6"/>
  <c r="GH185" i="6"/>
  <c r="GI185" i="6"/>
  <c r="GJ185" i="6"/>
  <c r="GK185" i="6"/>
  <c r="GL185" i="6"/>
  <c r="GM185" i="6"/>
  <c r="GN185" i="6"/>
  <c r="GO185" i="6"/>
  <c r="GP185" i="6"/>
  <c r="GQ185" i="6"/>
  <c r="GR185" i="6"/>
  <c r="GS185" i="6"/>
  <c r="GT185" i="6"/>
  <c r="GU185" i="6"/>
  <c r="GV185" i="6"/>
  <c r="GW185" i="6"/>
  <c r="GX185" i="6"/>
  <c r="GY185" i="6"/>
  <c r="GZ185" i="6"/>
  <c r="HA185" i="6"/>
  <c r="HB185" i="6"/>
  <c r="HC185" i="6"/>
  <c r="HD185" i="6"/>
  <c r="HE185" i="6"/>
  <c r="HF185" i="6"/>
  <c r="HG185" i="6"/>
  <c r="HH185" i="6"/>
  <c r="HI185" i="6"/>
  <c r="HJ185" i="6"/>
  <c r="HK185" i="6"/>
  <c r="HL185" i="6"/>
  <c r="HM185" i="6"/>
  <c r="HN185" i="6"/>
  <c r="HO185" i="6"/>
  <c r="HP185" i="6"/>
  <c r="HQ185" i="6"/>
  <c r="HR185" i="6"/>
  <c r="HS185" i="6"/>
  <c r="HT185" i="6"/>
  <c r="HU185" i="6"/>
  <c r="HV185" i="6"/>
  <c r="HW185" i="6"/>
  <c r="GC184" i="6"/>
  <c r="GD184" i="6"/>
  <c r="GE184" i="6"/>
  <c r="GF184" i="6"/>
  <c r="GG184" i="6"/>
  <c r="GH184" i="6"/>
  <c r="GI184" i="6"/>
  <c r="GJ184" i="6"/>
  <c r="GK184" i="6"/>
  <c r="GL184" i="6"/>
  <c r="GM184" i="6"/>
  <c r="GN184" i="6"/>
  <c r="GO184" i="6"/>
  <c r="GP184" i="6"/>
  <c r="GQ184" i="6"/>
  <c r="GR184" i="6"/>
  <c r="GS184" i="6"/>
  <c r="GT184" i="6"/>
  <c r="GU184" i="6"/>
  <c r="GV184" i="6"/>
  <c r="GW184" i="6"/>
  <c r="GX184" i="6"/>
  <c r="GY184" i="6"/>
  <c r="GZ184" i="6"/>
  <c r="HA184" i="6"/>
  <c r="HB184" i="6"/>
  <c r="HC184" i="6"/>
  <c r="HD184" i="6"/>
  <c r="HE184" i="6"/>
  <c r="HF184" i="6"/>
  <c r="HG184" i="6"/>
  <c r="HH184" i="6"/>
  <c r="HI184" i="6"/>
  <c r="HJ184" i="6"/>
  <c r="HK184" i="6"/>
  <c r="HL184" i="6"/>
  <c r="HM184" i="6"/>
  <c r="HN184" i="6"/>
  <c r="HO184" i="6"/>
  <c r="HP184" i="6"/>
  <c r="HQ184" i="6"/>
  <c r="HR184" i="6"/>
  <c r="HS184" i="6"/>
  <c r="HT184" i="6"/>
  <c r="HU184" i="6"/>
  <c r="HV184" i="6"/>
  <c r="HW184" i="6"/>
  <c r="GC183" i="6"/>
  <c r="GD183" i="6"/>
  <c r="GE183" i="6"/>
  <c r="GF183" i="6"/>
  <c r="GG183" i="6"/>
  <c r="GH183" i="6"/>
  <c r="GI183" i="6"/>
  <c r="GJ183" i="6"/>
  <c r="GK183" i="6"/>
  <c r="GL183" i="6"/>
  <c r="GM183" i="6"/>
  <c r="GN183" i="6"/>
  <c r="GO183" i="6"/>
  <c r="GP183" i="6"/>
  <c r="GQ183" i="6"/>
  <c r="GR183" i="6"/>
  <c r="GS183" i="6"/>
  <c r="GT183" i="6"/>
  <c r="GU183" i="6"/>
  <c r="GV183" i="6"/>
  <c r="GW183" i="6"/>
  <c r="GX183" i="6"/>
  <c r="GY183" i="6"/>
  <c r="GZ183" i="6"/>
  <c r="HA183" i="6"/>
  <c r="HB183" i="6"/>
  <c r="HC183" i="6"/>
  <c r="HD183" i="6"/>
  <c r="HE183" i="6"/>
  <c r="HF183" i="6"/>
  <c r="HG183" i="6"/>
  <c r="HH183" i="6"/>
  <c r="HI183" i="6"/>
  <c r="HJ183" i="6"/>
  <c r="HK183" i="6"/>
  <c r="HL183" i="6"/>
  <c r="HM183" i="6"/>
  <c r="HN183" i="6"/>
  <c r="HO183" i="6"/>
  <c r="HP183" i="6"/>
  <c r="HQ183" i="6"/>
  <c r="HR183" i="6"/>
  <c r="HS183" i="6"/>
  <c r="HT183" i="6"/>
  <c r="HU183" i="6"/>
  <c r="HV183" i="6"/>
  <c r="HW183" i="6"/>
  <c r="GC182" i="6"/>
  <c r="GD182" i="6"/>
  <c r="GE182" i="6"/>
  <c r="GF182" i="6"/>
  <c r="GG182" i="6"/>
  <c r="GH182" i="6"/>
  <c r="GI182" i="6"/>
  <c r="GJ182" i="6"/>
  <c r="GK182" i="6"/>
  <c r="GL182" i="6"/>
  <c r="GM182" i="6"/>
  <c r="GN182" i="6"/>
  <c r="GO182" i="6"/>
  <c r="GP182" i="6"/>
  <c r="GQ182" i="6"/>
  <c r="GR182" i="6"/>
  <c r="GS182" i="6"/>
  <c r="GT182" i="6"/>
  <c r="GU182" i="6"/>
  <c r="GV182" i="6"/>
  <c r="GW182" i="6"/>
  <c r="GX182" i="6"/>
  <c r="GY182" i="6"/>
  <c r="GZ182" i="6"/>
  <c r="HA182" i="6"/>
  <c r="HB182" i="6"/>
  <c r="HC182" i="6"/>
  <c r="HD182" i="6"/>
  <c r="HE182" i="6"/>
  <c r="HF182" i="6"/>
  <c r="HG182" i="6"/>
  <c r="HH182" i="6"/>
  <c r="HI182" i="6"/>
  <c r="HJ182" i="6"/>
  <c r="HK182" i="6"/>
  <c r="HL182" i="6"/>
  <c r="HM182" i="6"/>
  <c r="HN182" i="6"/>
  <c r="HO182" i="6"/>
  <c r="HP182" i="6"/>
  <c r="HQ182" i="6"/>
  <c r="HR182" i="6"/>
  <c r="HS182" i="6"/>
  <c r="HT182" i="6"/>
  <c r="HU182" i="6"/>
  <c r="HV182" i="6"/>
  <c r="HW182" i="6"/>
  <c r="GC181" i="6"/>
  <c r="GD181" i="6"/>
  <c r="GE181" i="6"/>
  <c r="GF181" i="6"/>
  <c r="GG181" i="6"/>
  <c r="GH181" i="6"/>
  <c r="GI181" i="6"/>
  <c r="GJ181" i="6"/>
  <c r="GK181" i="6"/>
  <c r="GL181" i="6"/>
  <c r="GM181" i="6"/>
  <c r="GN181" i="6"/>
  <c r="GO181" i="6"/>
  <c r="GP181" i="6"/>
  <c r="GQ181" i="6"/>
  <c r="GR181" i="6"/>
  <c r="GS181" i="6"/>
  <c r="GT181" i="6"/>
  <c r="GU181" i="6"/>
  <c r="GV181" i="6"/>
  <c r="GW181" i="6"/>
  <c r="GX181" i="6"/>
  <c r="GY181" i="6"/>
  <c r="GZ181" i="6"/>
  <c r="HA181" i="6"/>
  <c r="HB181" i="6"/>
  <c r="HC181" i="6"/>
  <c r="HD181" i="6"/>
  <c r="HE181" i="6"/>
  <c r="HF181" i="6"/>
  <c r="HG181" i="6"/>
  <c r="HH181" i="6"/>
  <c r="HI181" i="6"/>
  <c r="HJ181" i="6"/>
  <c r="HK181" i="6"/>
  <c r="HL181" i="6"/>
  <c r="HM181" i="6"/>
  <c r="HN181" i="6"/>
  <c r="HO181" i="6"/>
  <c r="HP181" i="6"/>
  <c r="HQ181" i="6"/>
  <c r="HR181" i="6"/>
  <c r="HS181" i="6"/>
  <c r="HT181" i="6"/>
  <c r="HU181" i="6"/>
  <c r="HV181" i="6"/>
  <c r="HW181" i="6"/>
  <c r="GC180" i="6"/>
  <c r="GD180" i="6"/>
  <c r="GE180" i="6"/>
  <c r="GF180" i="6"/>
  <c r="GG180" i="6"/>
  <c r="GH180" i="6"/>
  <c r="GI180" i="6"/>
  <c r="GJ180" i="6"/>
  <c r="GK180" i="6"/>
  <c r="GL180" i="6"/>
  <c r="GM180" i="6"/>
  <c r="GN180" i="6"/>
  <c r="GO180" i="6"/>
  <c r="GP180" i="6"/>
  <c r="GQ180" i="6"/>
  <c r="GR180" i="6"/>
  <c r="GS180" i="6"/>
  <c r="GT180" i="6"/>
  <c r="GU180" i="6"/>
  <c r="GV180" i="6"/>
  <c r="GW180" i="6"/>
  <c r="GX180" i="6"/>
  <c r="GY180" i="6"/>
  <c r="GZ180" i="6"/>
  <c r="HA180" i="6"/>
  <c r="HB180" i="6"/>
  <c r="HC180" i="6"/>
  <c r="HD180" i="6"/>
  <c r="HE180" i="6"/>
  <c r="HF180" i="6"/>
  <c r="HG180" i="6"/>
  <c r="HH180" i="6"/>
  <c r="HI180" i="6"/>
  <c r="HJ180" i="6"/>
  <c r="HK180" i="6"/>
  <c r="HL180" i="6"/>
  <c r="HM180" i="6"/>
  <c r="HN180" i="6"/>
  <c r="HO180" i="6"/>
  <c r="HP180" i="6"/>
  <c r="HQ180" i="6"/>
  <c r="HR180" i="6"/>
  <c r="HS180" i="6"/>
  <c r="HT180" i="6"/>
  <c r="HU180" i="6"/>
  <c r="HV180" i="6"/>
  <c r="HW180" i="6"/>
  <c r="GC179" i="6"/>
  <c r="GD179" i="6"/>
  <c r="GE179" i="6"/>
  <c r="GF179" i="6"/>
  <c r="GG179" i="6"/>
  <c r="GH179" i="6"/>
  <c r="GI179" i="6"/>
  <c r="GJ179" i="6"/>
  <c r="GK179" i="6"/>
  <c r="GL179" i="6"/>
  <c r="GM179" i="6"/>
  <c r="GN179" i="6"/>
  <c r="GO179" i="6"/>
  <c r="GP179" i="6"/>
  <c r="GQ179" i="6"/>
  <c r="GR179" i="6"/>
  <c r="GS179" i="6"/>
  <c r="GT179" i="6"/>
  <c r="GU179" i="6"/>
  <c r="GV179" i="6"/>
  <c r="GW179" i="6"/>
  <c r="GX179" i="6"/>
  <c r="GY179" i="6"/>
  <c r="GZ179" i="6"/>
  <c r="HA179" i="6"/>
  <c r="HB179" i="6"/>
  <c r="HC179" i="6"/>
  <c r="HD179" i="6"/>
  <c r="HE179" i="6"/>
  <c r="HF179" i="6"/>
  <c r="HG179" i="6"/>
  <c r="HH179" i="6"/>
  <c r="HI179" i="6"/>
  <c r="HJ179" i="6"/>
  <c r="HK179" i="6"/>
  <c r="HL179" i="6"/>
  <c r="HM179" i="6"/>
  <c r="HN179" i="6"/>
  <c r="HO179" i="6"/>
  <c r="HP179" i="6"/>
  <c r="HQ179" i="6"/>
  <c r="HR179" i="6"/>
  <c r="HS179" i="6"/>
  <c r="HT179" i="6"/>
  <c r="HU179" i="6"/>
  <c r="HV179" i="6"/>
  <c r="HW179" i="6"/>
  <c r="GC178" i="6"/>
  <c r="GD178" i="6"/>
  <c r="GE178" i="6"/>
  <c r="GF178" i="6"/>
  <c r="GG178" i="6"/>
  <c r="GH178" i="6"/>
  <c r="GI178" i="6"/>
  <c r="GJ178" i="6"/>
  <c r="GK178" i="6"/>
  <c r="GL178" i="6"/>
  <c r="GM178" i="6"/>
  <c r="GN178" i="6"/>
  <c r="GO178" i="6"/>
  <c r="GP178" i="6"/>
  <c r="GQ178" i="6"/>
  <c r="GR178" i="6"/>
  <c r="GS178" i="6"/>
  <c r="GT178" i="6"/>
  <c r="GU178" i="6"/>
  <c r="GV178" i="6"/>
  <c r="GW178" i="6"/>
  <c r="GX178" i="6"/>
  <c r="GY178" i="6"/>
  <c r="GZ178" i="6"/>
  <c r="HA178" i="6"/>
  <c r="HB178" i="6"/>
  <c r="HC178" i="6"/>
  <c r="HD178" i="6"/>
  <c r="HE178" i="6"/>
  <c r="HF178" i="6"/>
  <c r="HG178" i="6"/>
  <c r="HH178" i="6"/>
  <c r="HI178" i="6"/>
  <c r="HJ178" i="6"/>
  <c r="HK178" i="6"/>
  <c r="HL178" i="6"/>
  <c r="HM178" i="6"/>
  <c r="HN178" i="6"/>
  <c r="HO178" i="6"/>
  <c r="HP178" i="6"/>
  <c r="HQ178" i="6"/>
  <c r="HR178" i="6"/>
  <c r="HS178" i="6"/>
  <c r="HT178" i="6"/>
  <c r="HU178" i="6"/>
  <c r="HV178" i="6"/>
  <c r="HW178" i="6"/>
  <c r="GC177" i="6"/>
  <c r="GD177" i="6"/>
  <c r="GE177" i="6"/>
  <c r="GF177" i="6"/>
  <c r="GG177" i="6"/>
  <c r="GH177" i="6"/>
  <c r="GI177" i="6"/>
  <c r="GJ177" i="6"/>
  <c r="GK177" i="6"/>
  <c r="GL177" i="6"/>
  <c r="GM177" i="6"/>
  <c r="GN177" i="6"/>
  <c r="GO177" i="6"/>
  <c r="GP177" i="6"/>
  <c r="GQ177" i="6"/>
  <c r="GR177" i="6"/>
  <c r="GS177" i="6"/>
  <c r="GT177" i="6"/>
  <c r="GU177" i="6"/>
  <c r="GV177" i="6"/>
  <c r="GW177" i="6"/>
  <c r="GX177" i="6"/>
  <c r="GY177" i="6"/>
  <c r="GZ177" i="6"/>
  <c r="HA177" i="6"/>
  <c r="HB177" i="6"/>
  <c r="HC177" i="6"/>
  <c r="HD177" i="6"/>
  <c r="HE177" i="6"/>
  <c r="HF177" i="6"/>
  <c r="HG177" i="6"/>
  <c r="HH177" i="6"/>
  <c r="HI177" i="6"/>
  <c r="HJ177" i="6"/>
  <c r="HK177" i="6"/>
  <c r="HL177" i="6"/>
  <c r="HM177" i="6"/>
  <c r="HN177" i="6"/>
  <c r="HO177" i="6"/>
  <c r="HP177" i="6"/>
  <c r="HQ177" i="6"/>
  <c r="HR177" i="6"/>
  <c r="HS177" i="6"/>
  <c r="HT177" i="6"/>
  <c r="HU177" i="6"/>
  <c r="HV177" i="6"/>
  <c r="HW177" i="6"/>
  <c r="GC176" i="6"/>
  <c r="GD176" i="6"/>
  <c r="GE176" i="6"/>
  <c r="GF176" i="6"/>
  <c r="GG176" i="6"/>
  <c r="GH176" i="6"/>
  <c r="GI176" i="6"/>
  <c r="GJ176" i="6"/>
  <c r="GK176" i="6"/>
  <c r="GL176" i="6"/>
  <c r="GM176" i="6"/>
  <c r="GN176" i="6"/>
  <c r="GO176" i="6"/>
  <c r="GP176" i="6"/>
  <c r="GQ176" i="6"/>
  <c r="GR176" i="6"/>
  <c r="GS176" i="6"/>
  <c r="GT176" i="6"/>
  <c r="GU176" i="6"/>
  <c r="GV176" i="6"/>
  <c r="GW176" i="6"/>
  <c r="GX176" i="6"/>
  <c r="GY176" i="6"/>
  <c r="GZ176" i="6"/>
  <c r="HA176" i="6"/>
  <c r="HB176" i="6"/>
  <c r="HC176" i="6"/>
  <c r="HD176" i="6"/>
  <c r="HE176" i="6"/>
  <c r="HF176" i="6"/>
  <c r="HG176" i="6"/>
  <c r="HH176" i="6"/>
  <c r="HI176" i="6"/>
  <c r="HJ176" i="6"/>
  <c r="HK176" i="6"/>
  <c r="HL176" i="6"/>
  <c r="HM176" i="6"/>
  <c r="HN176" i="6"/>
  <c r="HO176" i="6"/>
  <c r="HP176" i="6"/>
  <c r="HQ176" i="6"/>
  <c r="HR176" i="6"/>
  <c r="HS176" i="6"/>
  <c r="HT176" i="6"/>
  <c r="HU176" i="6"/>
  <c r="HV176" i="6"/>
  <c r="HW176" i="6"/>
  <c r="GC175" i="6"/>
  <c r="GD175" i="6"/>
  <c r="GE175" i="6"/>
  <c r="GF175" i="6"/>
  <c r="GG175" i="6"/>
  <c r="GH175" i="6"/>
  <c r="GI175" i="6"/>
  <c r="GJ175" i="6"/>
  <c r="GK175" i="6"/>
  <c r="GL175" i="6"/>
  <c r="GM175" i="6"/>
  <c r="GN175" i="6"/>
  <c r="GO175" i="6"/>
  <c r="GP175" i="6"/>
  <c r="GQ175" i="6"/>
  <c r="GR175" i="6"/>
  <c r="GS175" i="6"/>
  <c r="GT175" i="6"/>
  <c r="GU175" i="6"/>
  <c r="GV175" i="6"/>
  <c r="GW175" i="6"/>
  <c r="GX175" i="6"/>
  <c r="GY175" i="6"/>
  <c r="GZ175" i="6"/>
  <c r="HA175" i="6"/>
  <c r="HB175" i="6"/>
  <c r="HC175" i="6"/>
  <c r="HD175" i="6"/>
  <c r="HE175" i="6"/>
  <c r="HF175" i="6"/>
  <c r="HG175" i="6"/>
  <c r="HH175" i="6"/>
  <c r="HI175" i="6"/>
  <c r="HJ175" i="6"/>
  <c r="HK175" i="6"/>
  <c r="HL175" i="6"/>
  <c r="HM175" i="6"/>
  <c r="HN175" i="6"/>
  <c r="HO175" i="6"/>
  <c r="HP175" i="6"/>
  <c r="HQ175" i="6"/>
  <c r="HR175" i="6"/>
  <c r="HS175" i="6"/>
  <c r="HT175" i="6"/>
  <c r="HU175" i="6"/>
  <c r="HV175" i="6"/>
  <c r="HW175" i="6"/>
  <c r="GC174" i="6"/>
  <c r="GD174" i="6"/>
  <c r="GE174" i="6"/>
  <c r="GF174" i="6"/>
  <c r="GG174" i="6"/>
  <c r="GH174" i="6"/>
  <c r="GI174" i="6"/>
  <c r="GJ174" i="6"/>
  <c r="GK174" i="6"/>
  <c r="GL174" i="6"/>
  <c r="GM174" i="6"/>
  <c r="GN174" i="6"/>
  <c r="GO174" i="6"/>
  <c r="GP174" i="6"/>
  <c r="GQ174" i="6"/>
  <c r="GR174" i="6"/>
  <c r="GS174" i="6"/>
  <c r="GT174" i="6"/>
  <c r="GU174" i="6"/>
  <c r="GV174" i="6"/>
  <c r="GW174" i="6"/>
  <c r="GX174" i="6"/>
  <c r="GY174" i="6"/>
  <c r="GZ174" i="6"/>
  <c r="HA174" i="6"/>
  <c r="HB174" i="6"/>
  <c r="HC174" i="6"/>
  <c r="HD174" i="6"/>
  <c r="HE174" i="6"/>
  <c r="HF174" i="6"/>
  <c r="HG174" i="6"/>
  <c r="HH174" i="6"/>
  <c r="HI174" i="6"/>
  <c r="HJ174" i="6"/>
  <c r="HK174" i="6"/>
  <c r="HL174" i="6"/>
  <c r="HM174" i="6"/>
  <c r="HN174" i="6"/>
  <c r="HO174" i="6"/>
  <c r="HP174" i="6"/>
  <c r="HQ174" i="6"/>
  <c r="HR174" i="6"/>
  <c r="HS174" i="6"/>
  <c r="HT174" i="6"/>
  <c r="HU174" i="6"/>
  <c r="HV174" i="6"/>
  <c r="HW174" i="6"/>
  <c r="GC173" i="6"/>
  <c r="GD173" i="6"/>
  <c r="GE173" i="6"/>
  <c r="GF173" i="6"/>
  <c r="GG173" i="6"/>
  <c r="GH173" i="6"/>
  <c r="GI173" i="6"/>
  <c r="GJ173" i="6"/>
  <c r="GK173" i="6"/>
  <c r="GL173" i="6"/>
  <c r="GM173" i="6"/>
  <c r="GN173" i="6"/>
  <c r="GO173" i="6"/>
  <c r="GP173" i="6"/>
  <c r="GQ173" i="6"/>
  <c r="GR173" i="6"/>
  <c r="GS173" i="6"/>
  <c r="GT173" i="6"/>
  <c r="GU173" i="6"/>
  <c r="GV173" i="6"/>
  <c r="GW173" i="6"/>
  <c r="GX173" i="6"/>
  <c r="GY173" i="6"/>
  <c r="GZ173" i="6"/>
  <c r="HA173" i="6"/>
  <c r="HB173" i="6"/>
  <c r="HC173" i="6"/>
  <c r="HD173" i="6"/>
  <c r="HE173" i="6"/>
  <c r="HF173" i="6"/>
  <c r="HG173" i="6"/>
  <c r="HH173" i="6"/>
  <c r="HI173" i="6"/>
  <c r="HJ173" i="6"/>
  <c r="HK173" i="6"/>
  <c r="HL173" i="6"/>
  <c r="HM173" i="6"/>
  <c r="HN173" i="6"/>
  <c r="HO173" i="6"/>
  <c r="HP173" i="6"/>
  <c r="HQ173" i="6"/>
  <c r="HR173" i="6"/>
  <c r="HS173" i="6"/>
  <c r="HT173" i="6"/>
  <c r="HU173" i="6"/>
  <c r="HV173" i="6"/>
  <c r="HW173" i="6"/>
  <c r="GC172" i="6"/>
  <c r="GD172" i="6"/>
  <c r="GE172" i="6"/>
  <c r="GF172" i="6"/>
  <c r="GG172" i="6"/>
  <c r="GH172" i="6"/>
  <c r="GI172" i="6"/>
  <c r="GJ172" i="6"/>
  <c r="GK172" i="6"/>
  <c r="GL172" i="6"/>
  <c r="GM172" i="6"/>
  <c r="GN172" i="6"/>
  <c r="GO172" i="6"/>
  <c r="GP172" i="6"/>
  <c r="GQ172" i="6"/>
  <c r="GR172" i="6"/>
  <c r="GS172" i="6"/>
  <c r="GT172" i="6"/>
  <c r="GU172" i="6"/>
  <c r="GV172" i="6"/>
  <c r="GW172" i="6"/>
  <c r="GX172" i="6"/>
  <c r="GY172" i="6"/>
  <c r="GZ172" i="6"/>
  <c r="HA172" i="6"/>
  <c r="HB172" i="6"/>
  <c r="HC172" i="6"/>
  <c r="HD172" i="6"/>
  <c r="HE172" i="6"/>
  <c r="HF172" i="6"/>
  <c r="HG172" i="6"/>
  <c r="HH172" i="6"/>
  <c r="HI172" i="6"/>
  <c r="HJ172" i="6"/>
  <c r="HK172" i="6"/>
  <c r="HL172" i="6"/>
  <c r="HM172" i="6"/>
  <c r="HN172" i="6"/>
  <c r="HO172" i="6"/>
  <c r="HP172" i="6"/>
  <c r="HQ172" i="6"/>
  <c r="HR172" i="6"/>
  <c r="HS172" i="6"/>
  <c r="HT172" i="6"/>
  <c r="HU172" i="6"/>
  <c r="HV172" i="6"/>
  <c r="HW172" i="6"/>
  <c r="GC171" i="6"/>
  <c r="GD171" i="6"/>
  <c r="GE171" i="6"/>
  <c r="GF171" i="6"/>
  <c r="GG171" i="6"/>
  <c r="GH171" i="6"/>
  <c r="GI171" i="6"/>
  <c r="GJ171" i="6"/>
  <c r="GK171" i="6"/>
  <c r="GL171" i="6"/>
  <c r="GM171" i="6"/>
  <c r="GN171" i="6"/>
  <c r="GO171" i="6"/>
  <c r="GP171" i="6"/>
  <c r="GQ171" i="6"/>
  <c r="GR171" i="6"/>
  <c r="GS171" i="6"/>
  <c r="GT171" i="6"/>
  <c r="GU171" i="6"/>
  <c r="GV171" i="6"/>
  <c r="GW171" i="6"/>
  <c r="GX171" i="6"/>
  <c r="GY171" i="6"/>
  <c r="GZ171" i="6"/>
  <c r="HA171" i="6"/>
  <c r="HB171" i="6"/>
  <c r="HC171" i="6"/>
  <c r="HD171" i="6"/>
  <c r="HE171" i="6"/>
  <c r="HF171" i="6"/>
  <c r="HG171" i="6"/>
  <c r="HH171" i="6"/>
  <c r="HI171" i="6"/>
  <c r="HJ171" i="6"/>
  <c r="HK171" i="6"/>
  <c r="HL171" i="6"/>
  <c r="HM171" i="6"/>
  <c r="HN171" i="6"/>
  <c r="HO171" i="6"/>
  <c r="HP171" i="6"/>
  <c r="HQ171" i="6"/>
  <c r="HR171" i="6"/>
  <c r="HS171" i="6"/>
  <c r="HT171" i="6"/>
  <c r="HU171" i="6"/>
  <c r="HV171" i="6"/>
  <c r="HW171" i="6"/>
  <c r="GC170" i="6"/>
  <c r="GD170" i="6"/>
  <c r="GE170" i="6"/>
  <c r="GF170" i="6"/>
  <c r="GG170" i="6"/>
  <c r="GH170" i="6"/>
  <c r="GI170" i="6"/>
  <c r="GJ170" i="6"/>
  <c r="GK170" i="6"/>
  <c r="GL170" i="6"/>
  <c r="GM170" i="6"/>
  <c r="GN170" i="6"/>
  <c r="GO170" i="6"/>
  <c r="GP170" i="6"/>
  <c r="GQ170" i="6"/>
  <c r="GR170" i="6"/>
  <c r="GS170" i="6"/>
  <c r="GT170" i="6"/>
  <c r="GU170" i="6"/>
  <c r="GV170" i="6"/>
  <c r="GW170" i="6"/>
  <c r="GX170" i="6"/>
  <c r="GY170" i="6"/>
  <c r="GZ170" i="6"/>
  <c r="HA170" i="6"/>
  <c r="HB170" i="6"/>
  <c r="HC170" i="6"/>
  <c r="HD170" i="6"/>
  <c r="HE170" i="6"/>
  <c r="HF170" i="6"/>
  <c r="HG170" i="6"/>
  <c r="HH170" i="6"/>
  <c r="HI170" i="6"/>
  <c r="HJ170" i="6"/>
  <c r="HK170" i="6"/>
  <c r="HL170" i="6"/>
  <c r="HM170" i="6"/>
  <c r="HN170" i="6"/>
  <c r="HO170" i="6"/>
  <c r="HP170" i="6"/>
  <c r="HQ170" i="6"/>
  <c r="HR170" i="6"/>
  <c r="HS170" i="6"/>
  <c r="HT170" i="6"/>
  <c r="HU170" i="6"/>
  <c r="HV170" i="6"/>
  <c r="HW170" i="6"/>
  <c r="GC169" i="6"/>
  <c r="GD169" i="6"/>
  <c r="GE169" i="6"/>
  <c r="GF169" i="6"/>
  <c r="GG169" i="6"/>
  <c r="GH169" i="6"/>
  <c r="GI169" i="6"/>
  <c r="GJ169" i="6"/>
  <c r="GK169" i="6"/>
  <c r="GL169" i="6"/>
  <c r="GM169" i="6"/>
  <c r="GN169" i="6"/>
  <c r="GO169" i="6"/>
  <c r="GP169" i="6"/>
  <c r="GQ169" i="6"/>
  <c r="GR169" i="6"/>
  <c r="GS169" i="6"/>
  <c r="GT169" i="6"/>
  <c r="GU169" i="6"/>
  <c r="GV169" i="6"/>
  <c r="GW169" i="6"/>
  <c r="GX169" i="6"/>
  <c r="GY169" i="6"/>
  <c r="GZ169" i="6"/>
  <c r="HA169" i="6"/>
  <c r="HB169" i="6"/>
  <c r="HC169" i="6"/>
  <c r="HD169" i="6"/>
  <c r="HE169" i="6"/>
  <c r="HF169" i="6"/>
  <c r="HG169" i="6"/>
  <c r="HH169" i="6"/>
  <c r="HI169" i="6"/>
  <c r="HJ169" i="6"/>
  <c r="HK169" i="6"/>
  <c r="HL169" i="6"/>
  <c r="HM169" i="6"/>
  <c r="HN169" i="6"/>
  <c r="HO169" i="6"/>
  <c r="HP169" i="6"/>
  <c r="HQ169" i="6"/>
  <c r="HR169" i="6"/>
  <c r="HS169" i="6"/>
  <c r="HT169" i="6"/>
  <c r="HU169" i="6"/>
  <c r="HV169" i="6"/>
  <c r="HW169" i="6"/>
  <c r="GC168" i="6"/>
  <c r="GD168" i="6"/>
  <c r="GE168" i="6"/>
  <c r="GF168" i="6"/>
  <c r="GG168" i="6"/>
  <c r="GH168" i="6"/>
  <c r="GI168" i="6"/>
  <c r="GJ168" i="6"/>
  <c r="GK168" i="6"/>
  <c r="GL168" i="6"/>
  <c r="GM168" i="6"/>
  <c r="GN168" i="6"/>
  <c r="GO168" i="6"/>
  <c r="GP168" i="6"/>
  <c r="GQ168" i="6"/>
  <c r="GR168" i="6"/>
  <c r="GS168" i="6"/>
  <c r="GT168" i="6"/>
  <c r="GU168" i="6"/>
  <c r="GV168" i="6"/>
  <c r="GW168" i="6"/>
  <c r="GX168" i="6"/>
  <c r="GY168" i="6"/>
  <c r="GZ168" i="6"/>
  <c r="HA168" i="6"/>
  <c r="HB168" i="6"/>
  <c r="HC168" i="6"/>
  <c r="HD168" i="6"/>
  <c r="HE168" i="6"/>
  <c r="HF168" i="6"/>
  <c r="HG168" i="6"/>
  <c r="HH168" i="6"/>
  <c r="HI168" i="6"/>
  <c r="HJ168" i="6"/>
  <c r="HK168" i="6"/>
  <c r="HL168" i="6"/>
  <c r="HM168" i="6"/>
  <c r="HN168" i="6"/>
  <c r="HO168" i="6"/>
  <c r="HP168" i="6"/>
  <c r="HQ168" i="6"/>
  <c r="HR168" i="6"/>
  <c r="HS168" i="6"/>
  <c r="HT168" i="6"/>
  <c r="HU168" i="6"/>
  <c r="HV168" i="6"/>
  <c r="HW168" i="6"/>
  <c r="GC167" i="6"/>
  <c r="GD167" i="6"/>
  <c r="GE167" i="6"/>
  <c r="GF167" i="6"/>
  <c r="GG167" i="6"/>
  <c r="GH167" i="6"/>
  <c r="GI167" i="6"/>
  <c r="GJ167" i="6"/>
  <c r="GK167" i="6"/>
  <c r="GL167" i="6"/>
  <c r="GM167" i="6"/>
  <c r="GN167" i="6"/>
  <c r="GO167" i="6"/>
  <c r="GP167" i="6"/>
  <c r="GQ167" i="6"/>
  <c r="GR167" i="6"/>
  <c r="GS167" i="6"/>
  <c r="GT167" i="6"/>
  <c r="GU167" i="6"/>
  <c r="GV167" i="6"/>
  <c r="GW167" i="6"/>
  <c r="GX167" i="6"/>
  <c r="GY167" i="6"/>
  <c r="GZ167" i="6"/>
  <c r="HA167" i="6"/>
  <c r="HB167" i="6"/>
  <c r="HC167" i="6"/>
  <c r="HD167" i="6"/>
  <c r="HE167" i="6"/>
  <c r="HF167" i="6"/>
  <c r="HG167" i="6"/>
  <c r="HH167" i="6"/>
  <c r="HI167" i="6"/>
  <c r="HJ167" i="6"/>
  <c r="HK167" i="6"/>
  <c r="HL167" i="6"/>
  <c r="HM167" i="6"/>
  <c r="HN167" i="6"/>
  <c r="HO167" i="6"/>
  <c r="HP167" i="6"/>
  <c r="HQ167" i="6"/>
  <c r="HR167" i="6"/>
  <c r="HS167" i="6"/>
  <c r="HT167" i="6"/>
  <c r="HU167" i="6"/>
  <c r="HV167" i="6"/>
  <c r="HW167" i="6"/>
  <c r="GC166" i="6"/>
  <c r="GD166" i="6"/>
  <c r="GE166" i="6"/>
  <c r="GF166" i="6"/>
  <c r="GG166" i="6"/>
  <c r="GH166" i="6"/>
  <c r="GI166" i="6"/>
  <c r="GJ166" i="6"/>
  <c r="GK166" i="6"/>
  <c r="GL166" i="6"/>
  <c r="GM166" i="6"/>
  <c r="GN166" i="6"/>
  <c r="GO166" i="6"/>
  <c r="GP166" i="6"/>
  <c r="GQ166" i="6"/>
  <c r="GR166" i="6"/>
  <c r="GS166" i="6"/>
  <c r="GT166" i="6"/>
  <c r="GU166" i="6"/>
  <c r="GV166" i="6"/>
  <c r="GW166" i="6"/>
  <c r="GX166" i="6"/>
  <c r="GY166" i="6"/>
  <c r="GZ166" i="6"/>
  <c r="HA166" i="6"/>
  <c r="HB166" i="6"/>
  <c r="HC166" i="6"/>
  <c r="HD166" i="6"/>
  <c r="HE166" i="6"/>
  <c r="HF166" i="6"/>
  <c r="HG166" i="6"/>
  <c r="HH166" i="6"/>
  <c r="HI166" i="6"/>
  <c r="HJ166" i="6"/>
  <c r="HK166" i="6"/>
  <c r="HL166" i="6"/>
  <c r="HM166" i="6"/>
  <c r="HN166" i="6"/>
  <c r="HO166" i="6"/>
  <c r="HP166" i="6"/>
  <c r="HQ166" i="6"/>
  <c r="HR166" i="6"/>
  <c r="HS166" i="6"/>
  <c r="HT166" i="6"/>
  <c r="HU166" i="6"/>
  <c r="HV166" i="6"/>
  <c r="HW166" i="6"/>
  <c r="GC165" i="6"/>
  <c r="GD165" i="6"/>
  <c r="GE165" i="6"/>
  <c r="GF165" i="6"/>
  <c r="GG165" i="6"/>
  <c r="GH165" i="6"/>
  <c r="GI165" i="6"/>
  <c r="GJ165" i="6"/>
  <c r="GK165" i="6"/>
  <c r="GL165" i="6"/>
  <c r="GM165" i="6"/>
  <c r="GN165" i="6"/>
  <c r="GO165" i="6"/>
  <c r="GP165" i="6"/>
  <c r="GQ165" i="6"/>
  <c r="GR165" i="6"/>
  <c r="GS165" i="6"/>
  <c r="GT165" i="6"/>
  <c r="GU165" i="6"/>
  <c r="GV165" i="6"/>
  <c r="GW165" i="6"/>
  <c r="GX165" i="6"/>
  <c r="GY165" i="6"/>
  <c r="GZ165" i="6"/>
  <c r="HA165" i="6"/>
  <c r="HB165" i="6"/>
  <c r="HC165" i="6"/>
  <c r="HD165" i="6"/>
  <c r="HE165" i="6"/>
  <c r="HF165" i="6"/>
  <c r="HG165" i="6"/>
  <c r="HH165" i="6"/>
  <c r="HI165" i="6"/>
  <c r="HJ165" i="6"/>
  <c r="HK165" i="6"/>
  <c r="HL165" i="6"/>
  <c r="HM165" i="6"/>
  <c r="HN165" i="6"/>
  <c r="HO165" i="6"/>
  <c r="HP165" i="6"/>
  <c r="HQ165" i="6"/>
  <c r="HR165" i="6"/>
  <c r="HS165" i="6"/>
  <c r="HT165" i="6"/>
  <c r="HU165" i="6"/>
  <c r="HV165" i="6"/>
  <c r="HW165" i="6"/>
  <c r="GC164" i="6"/>
  <c r="GD164" i="6"/>
  <c r="GE164" i="6"/>
  <c r="GF164" i="6"/>
  <c r="GG164" i="6"/>
  <c r="GH164" i="6"/>
  <c r="GI164" i="6"/>
  <c r="GJ164" i="6"/>
  <c r="GK164" i="6"/>
  <c r="GL164" i="6"/>
  <c r="GM164" i="6"/>
  <c r="GN164" i="6"/>
  <c r="GO164" i="6"/>
  <c r="GP164" i="6"/>
  <c r="GQ164" i="6"/>
  <c r="GR164" i="6"/>
  <c r="GS164" i="6"/>
  <c r="GT164" i="6"/>
  <c r="GU164" i="6"/>
  <c r="GV164" i="6"/>
  <c r="GW164" i="6"/>
  <c r="GX164" i="6"/>
  <c r="GY164" i="6"/>
  <c r="GZ164" i="6"/>
  <c r="HA164" i="6"/>
  <c r="HB164" i="6"/>
  <c r="HC164" i="6"/>
  <c r="HD164" i="6"/>
  <c r="HE164" i="6"/>
  <c r="HF164" i="6"/>
  <c r="HG164" i="6"/>
  <c r="HH164" i="6"/>
  <c r="HI164" i="6"/>
  <c r="HJ164" i="6"/>
  <c r="HK164" i="6"/>
  <c r="HL164" i="6"/>
  <c r="HM164" i="6"/>
  <c r="HN164" i="6"/>
  <c r="HO164" i="6"/>
  <c r="HP164" i="6"/>
  <c r="HQ164" i="6"/>
  <c r="HR164" i="6"/>
  <c r="HS164" i="6"/>
  <c r="HT164" i="6"/>
  <c r="HU164" i="6"/>
  <c r="HV164" i="6"/>
  <c r="HW164" i="6"/>
  <c r="GC163" i="6"/>
  <c r="GD163" i="6"/>
  <c r="GE163" i="6"/>
  <c r="GF163" i="6"/>
  <c r="GG163" i="6"/>
  <c r="GH163" i="6"/>
  <c r="GI163" i="6"/>
  <c r="GJ163" i="6"/>
  <c r="GK163" i="6"/>
  <c r="GL163" i="6"/>
  <c r="GM163" i="6"/>
  <c r="GN163" i="6"/>
  <c r="GO163" i="6"/>
  <c r="GP163" i="6"/>
  <c r="GQ163" i="6"/>
  <c r="GR163" i="6"/>
  <c r="GS163" i="6"/>
  <c r="GT163" i="6"/>
  <c r="GU163" i="6"/>
  <c r="GV163" i="6"/>
  <c r="GW163" i="6"/>
  <c r="GX163" i="6"/>
  <c r="GY163" i="6"/>
  <c r="GZ163" i="6"/>
  <c r="HA163" i="6"/>
  <c r="HB163" i="6"/>
  <c r="HC163" i="6"/>
  <c r="HD163" i="6"/>
  <c r="HE163" i="6"/>
  <c r="HF163" i="6"/>
  <c r="HG163" i="6"/>
  <c r="HH163" i="6"/>
  <c r="HI163" i="6"/>
  <c r="HJ163" i="6"/>
  <c r="HK163" i="6"/>
  <c r="HL163" i="6"/>
  <c r="HM163" i="6"/>
  <c r="HN163" i="6"/>
  <c r="HO163" i="6"/>
  <c r="HP163" i="6"/>
  <c r="HQ163" i="6"/>
  <c r="HR163" i="6"/>
  <c r="HS163" i="6"/>
  <c r="HT163" i="6"/>
  <c r="HU163" i="6"/>
  <c r="HV163" i="6"/>
  <c r="HW163" i="6"/>
  <c r="GC162" i="6"/>
  <c r="GD162" i="6"/>
  <c r="GE162" i="6"/>
  <c r="GF162" i="6"/>
  <c r="GG162" i="6"/>
  <c r="GH162" i="6"/>
  <c r="GI162" i="6"/>
  <c r="GJ162" i="6"/>
  <c r="GK162" i="6"/>
  <c r="GL162" i="6"/>
  <c r="GM162" i="6"/>
  <c r="GN162" i="6"/>
  <c r="GO162" i="6"/>
  <c r="GP162" i="6"/>
  <c r="GQ162" i="6"/>
  <c r="GR162" i="6"/>
  <c r="GS162" i="6"/>
  <c r="GT162" i="6"/>
  <c r="GU162" i="6"/>
  <c r="GV162" i="6"/>
  <c r="GW162" i="6"/>
  <c r="GX162" i="6"/>
  <c r="GY162" i="6"/>
  <c r="GZ162" i="6"/>
  <c r="HA162" i="6"/>
  <c r="HB162" i="6"/>
  <c r="HC162" i="6"/>
  <c r="HD162" i="6"/>
  <c r="HE162" i="6"/>
  <c r="HF162" i="6"/>
  <c r="HG162" i="6"/>
  <c r="HH162" i="6"/>
  <c r="HI162" i="6"/>
  <c r="HJ162" i="6"/>
  <c r="HK162" i="6"/>
  <c r="HL162" i="6"/>
  <c r="HM162" i="6"/>
  <c r="HN162" i="6"/>
  <c r="HO162" i="6"/>
  <c r="HP162" i="6"/>
  <c r="HQ162" i="6"/>
  <c r="HR162" i="6"/>
  <c r="HS162" i="6"/>
  <c r="HT162" i="6"/>
  <c r="HU162" i="6"/>
  <c r="HV162" i="6"/>
  <c r="HW162" i="6"/>
  <c r="GC161" i="6"/>
  <c r="GD161" i="6"/>
  <c r="GE161" i="6"/>
  <c r="GF161" i="6"/>
  <c r="GG161" i="6"/>
  <c r="GH161" i="6"/>
  <c r="GI161" i="6"/>
  <c r="GJ161" i="6"/>
  <c r="GK161" i="6"/>
  <c r="GL161" i="6"/>
  <c r="GM161" i="6"/>
  <c r="GN161" i="6"/>
  <c r="GO161" i="6"/>
  <c r="GP161" i="6"/>
  <c r="GQ161" i="6"/>
  <c r="GR161" i="6"/>
  <c r="GS161" i="6"/>
  <c r="GT161" i="6"/>
  <c r="GU161" i="6"/>
  <c r="GV161" i="6"/>
  <c r="GW161" i="6"/>
  <c r="GX161" i="6"/>
  <c r="GY161" i="6"/>
  <c r="GZ161" i="6"/>
  <c r="HA161" i="6"/>
  <c r="HB161" i="6"/>
  <c r="HC161" i="6"/>
  <c r="HD161" i="6"/>
  <c r="HE161" i="6"/>
  <c r="HF161" i="6"/>
  <c r="HG161" i="6"/>
  <c r="HH161" i="6"/>
  <c r="HI161" i="6"/>
  <c r="HJ161" i="6"/>
  <c r="HK161" i="6"/>
  <c r="HL161" i="6"/>
  <c r="HM161" i="6"/>
  <c r="HN161" i="6"/>
  <c r="HO161" i="6"/>
  <c r="HP161" i="6"/>
  <c r="HQ161" i="6"/>
  <c r="HR161" i="6"/>
  <c r="HS161" i="6"/>
  <c r="HT161" i="6"/>
  <c r="HU161" i="6"/>
  <c r="HV161" i="6"/>
  <c r="HW161" i="6"/>
  <c r="GC160" i="6"/>
  <c r="GD160" i="6"/>
  <c r="GE160" i="6"/>
  <c r="GF160" i="6"/>
  <c r="GG160" i="6"/>
  <c r="GH160" i="6"/>
  <c r="GI160" i="6"/>
  <c r="GJ160" i="6"/>
  <c r="GK160" i="6"/>
  <c r="GL160" i="6"/>
  <c r="GM160" i="6"/>
  <c r="GN160" i="6"/>
  <c r="GO160" i="6"/>
  <c r="GP160" i="6"/>
  <c r="GQ160" i="6"/>
  <c r="GR160" i="6"/>
  <c r="GS160" i="6"/>
  <c r="GT160" i="6"/>
  <c r="GU160" i="6"/>
  <c r="GV160" i="6"/>
  <c r="GW160" i="6"/>
  <c r="GX160" i="6"/>
  <c r="GY160" i="6"/>
  <c r="GZ160" i="6"/>
  <c r="HA160" i="6"/>
  <c r="HB160" i="6"/>
  <c r="HC160" i="6"/>
  <c r="HD160" i="6"/>
  <c r="HE160" i="6"/>
  <c r="HF160" i="6"/>
  <c r="HG160" i="6"/>
  <c r="HH160" i="6"/>
  <c r="HI160" i="6"/>
  <c r="HJ160" i="6"/>
  <c r="HK160" i="6"/>
  <c r="HL160" i="6"/>
  <c r="HM160" i="6"/>
  <c r="HN160" i="6"/>
  <c r="HO160" i="6"/>
  <c r="HP160" i="6"/>
  <c r="HQ160" i="6"/>
  <c r="HR160" i="6"/>
  <c r="HS160" i="6"/>
  <c r="HT160" i="6"/>
  <c r="HU160" i="6"/>
  <c r="HV160" i="6"/>
  <c r="HW160" i="6"/>
  <c r="GC159" i="6"/>
  <c r="GD159" i="6"/>
  <c r="GE159" i="6"/>
  <c r="GF159" i="6"/>
  <c r="GG159" i="6"/>
  <c r="GH159" i="6"/>
  <c r="GI159" i="6"/>
  <c r="GJ159" i="6"/>
  <c r="GK159" i="6"/>
  <c r="GL159" i="6"/>
  <c r="GM159" i="6"/>
  <c r="GN159" i="6"/>
  <c r="GO159" i="6"/>
  <c r="GP159" i="6"/>
  <c r="GQ159" i="6"/>
  <c r="GR159" i="6"/>
  <c r="GS159" i="6"/>
  <c r="GT159" i="6"/>
  <c r="GU159" i="6"/>
  <c r="GV159" i="6"/>
  <c r="GW159" i="6"/>
  <c r="GX159" i="6"/>
  <c r="GY159" i="6"/>
  <c r="GZ159" i="6"/>
  <c r="HA159" i="6"/>
  <c r="HB159" i="6"/>
  <c r="HC159" i="6"/>
  <c r="HD159" i="6"/>
  <c r="HE159" i="6"/>
  <c r="HF159" i="6"/>
  <c r="HG159" i="6"/>
  <c r="HH159" i="6"/>
  <c r="HI159" i="6"/>
  <c r="HJ159" i="6"/>
  <c r="HK159" i="6"/>
  <c r="HL159" i="6"/>
  <c r="HM159" i="6"/>
  <c r="HN159" i="6"/>
  <c r="HO159" i="6"/>
  <c r="HP159" i="6"/>
  <c r="HQ159" i="6"/>
  <c r="HR159" i="6"/>
  <c r="HS159" i="6"/>
  <c r="HT159" i="6"/>
  <c r="HU159" i="6"/>
  <c r="HV159" i="6"/>
  <c r="HW159" i="6"/>
  <c r="GC158" i="6"/>
  <c r="GD158" i="6"/>
  <c r="GE158" i="6"/>
  <c r="GF158" i="6"/>
  <c r="GG158" i="6"/>
  <c r="GH158" i="6"/>
  <c r="GI158" i="6"/>
  <c r="GJ158" i="6"/>
  <c r="GK158" i="6"/>
  <c r="GL158" i="6"/>
  <c r="GM158" i="6"/>
  <c r="GN158" i="6"/>
  <c r="GO158" i="6"/>
  <c r="GP158" i="6"/>
  <c r="GQ158" i="6"/>
  <c r="GR158" i="6"/>
  <c r="GS158" i="6"/>
  <c r="GT158" i="6"/>
  <c r="GU158" i="6"/>
  <c r="GV158" i="6"/>
  <c r="GW158" i="6"/>
  <c r="GX158" i="6"/>
  <c r="GY158" i="6"/>
  <c r="GZ158" i="6"/>
  <c r="HA158" i="6"/>
  <c r="HB158" i="6"/>
  <c r="HC158" i="6"/>
  <c r="HD158" i="6"/>
  <c r="HE158" i="6"/>
  <c r="HF158" i="6"/>
  <c r="HG158" i="6"/>
  <c r="HH158" i="6"/>
  <c r="HI158" i="6"/>
  <c r="HJ158" i="6"/>
  <c r="HK158" i="6"/>
  <c r="HL158" i="6"/>
  <c r="HM158" i="6"/>
  <c r="HN158" i="6"/>
  <c r="HO158" i="6"/>
  <c r="HP158" i="6"/>
  <c r="HQ158" i="6"/>
  <c r="HR158" i="6"/>
  <c r="HS158" i="6"/>
  <c r="HT158" i="6"/>
  <c r="HU158" i="6"/>
  <c r="HV158" i="6"/>
  <c r="HW158" i="6"/>
  <c r="GC157" i="6"/>
  <c r="GD157" i="6"/>
  <c r="GE157" i="6"/>
  <c r="GF157" i="6"/>
  <c r="GG157" i="6"/>
  <c r="GH157" i="6"/>
  <c r="GI157" i="6"/>
  <c r="GJ157" i="6"/>
  <c r="GK157" i="6"/>
  <c r="GL157" i="6"/>
  <c r="GM157" i="6"/>
  <c r="GN157" i="6"/>
  <c r="GO157" i="6"/>
  <c r="GP157" i="6"/>
  <c r="GQ157" i="6"/>
  <c r="GR157" i="6"/>
  <c r="GS157" i="6"/>
  <c r="GT157" i="6"/>
  <c r="GU157" i="6"/>
  <c r="GV157" i="6"/>
  <c r="GW157" i="6"/>
  <c r="GX157" i="6"/>
  <c r="GY157" i="6"/>
  <c r="GZ157" i="6"/>
  <c r="HA157" i="6"/>
  <c r="HB157" i="6"/>
  <c r="HC157" i="6"/>
  <c r="HD157" i="6"/>
  <c r="HE157" i="6"/>
  <c r="HF157" i="6"/>
  <c r="HG157" i="6"/>
  <c r="HH157" i="6"/>
  <c r="HI157" i="6"/>
  <c r="HJ157" i="6"/>
  <c r="HK157" i="6"/>
  <c r="HL157" i="6"/>
  <c r="HM157" i="6"/>
  <c r="HN157" i="6"/>
  <c r="HO157" i="6"/>
  <c r="HP157" i="6"/>
  <c r="HQ157" i="6"/>
  <c r="HR157" i="6"/>
  <c r="HS157" i="6"/>
  <c r="HT157" i="6"/>
  <c r="HU157" i="6"/>
  <c r="HV157" i="6"/>
  <c r="HW157" i="6"/>
  <c r="GC156" i="6"/>
  <c r="GD156" i="6"/>
  <c r="GE156" i="6"/>
  <c r="GF156" i="6"/>
  <c r="GG156" i="6"/>
  <c r="GH156" i="6"/>
  <c r="GI156" i="6"/>
  <c r="GJ156" i="6"/>
  <c r="GK156" i="6"/>
  <c r="GL156" i="6"/>
  <c r="GM156" i="6"/>
  <c r="GN156" i="6"/>
  <c r="GO156" i="6"/>
  <c r="GP156" i="6"/>
  <c r="GQ156" i="6"/>
  <c r="GR156" i="6"/>
  <c r="GS156" i="6"/>
  <c r="GT156" i="6"/>
  <c r="GU156" i="6"/>
  <c r="GV156" i="6"/>
  <c r="GW156" i="6"/>
  <c r="GX156" i="6"/>
  <c r="GY156" i="6"/>
  <c r="GZ156" i="6"/>
  <c r="HA156" i="6"/>
  <c r="HB156" i="6"/>
  <c r="HC156" i="6"/>
  <c r="HD156" i="6"/>
  <c r="HE156" i="6"/>
  <c r="HF156" i="6"/>
  <c r="HG156" i="6"/>
  <c r="HH156" i="6"/>
  <c r="HI156" i="6"/>
  <c r="HJ156" i="6"/>
  <c r="HK156" i="6"/>
  <c r="HL156" i="6"/>
  <c r="HM156" i="6"/>
  <c r="HN156" i="6"/>
  <c r="HO156" i="6"/>
  <c r="HP156" i="6"/>
  <c r="HQ156" i="6"/>
  <c r="HR156" i="6"/>
  <c r="HS156" i="6"/>
  <c r="HT156" i="6"/>
  <c r="HU156" i="6"/>
  <c r="HV156" i="6"/>
  <c r="HW156" i="6"/>
  <c r="GC155" i="6"/>
  <c r="GD155" i="6"/>
  <c r="GE155" i="6"/>
  <c r="GF155" i="6"/>
  <c r="GG155" i="6"/>
  <c r="GH155" i="6"/>
  <c r="GI155" i="6"/>
  <c r="GJ155" i="6"/>
  <c r="GK155" i="6"/>
  <c r="GL155" i="6"/>
  <c r="GM155" i="6"/>
  <c r="GN155" i="6"/>
  <c r="GO155" i="6"/>
  <c r="GP155" i="6"/>
  <c r="GQ155" i="6"/>
  <c r="GR155" i="6"/>
  <c r="GS155" i="6"/>
  <c r="GT155" i="6"/>
  <c r="GU155" i="6"/>
  <c r="GV155" i="6"/>
  <c r="GW155" i="6"/>
  <c r="GX155" i="6"/>
  <c r="GY155" i="6"/>
  <c r="GZ155" i="6"/>
  <c r="HA155" i="6"/>
  <c r="HB155" i="6"/>
  <c r="HC155" i="6"/>
  <c r="HD155" i="6"/>
  <c r="HE155" i="6"/>
  <c r="HF155" i="6"/>
  <c r="HG155" i="6"/>
  <c r="HH155" i="6"/>
  <c r="HI155" i="6"/>
  <c r="HJ155" i="6"/>
  <c r="HK155" i="6"/>
  <c r="HL155" i="6"/>
  <c r="HM155" i="6"/>
  <c r="HN155" i="6"/>
  <c r="HO155" i="6"/>
  <c r="HP155" i="6"/>
  <c r="HQ155" i="6"/>
  <c r="HR155" i="6"/>
  <c r="HS155" i="6"/>
  <c r="HT155" i="6"/>
  <c r="HU155" i="6"/>
  <c r="HV155" i="6"/>
  <c r="HW155" i="6"/>
  <c r="GC154" i="6"/>
  <c r="GD154" i="6"/>
  <c r="GE154" i="6"/>
  <c r="GF154" i="6"/>
  <c r="GG154" i="6"/>
  <c r="GH154" i="6"/>
  <c r="GI154" i="6"/>
  <c r="GJ154" i="6"/>
  <c r="GK154" i="6"/>
  <c r="GL154" i="6"/>
  <c r="GM154" i="6"/>
  <c r="GN154" i="6"/>
  <c r="GO154" i="6"/>
  <c r="GP154" i="6"/>
  <c r="GQ154" i="6"/>
  <c r="GR154" i="6"/>
  <c r="GS154" i="6"/>
  <c r="GT154" i="6"/>
  <c r="GU154" i="6"/>
  <c r="GV154" i="6"/>
  <c r="GW154" i="6"/>
  <c r="GX154" i="6"/>
  <c r="GY154" i="6"/>
  <c r="GZ154" i="6"/>
  <c r="HA154" i="6"/>
  <c r="HB154" i="6"/>
  <c r="HC154" i="6"/>
  <c r="HD154" i="6"/>
  <c r="HE154" i="6"/>
  <c r="HF154" i="6"/>
  <c r="HG154" i="6"/>
  <c r="HH154" i="6"/>
  <c r="HI154" i="6"/>
  <c r="HJ154" i="6"/>
  <c r="HK154" i="6"/>
  <c r="HL154" i="6"/>
  <c r="HM154" i="6"/>
  <c r="HN154" i="6"/>
  <c r="HO154" i="6"/>
  <c r="HP154" i="6"/>
  <c r="HQ154" i="6"/>
  <c r="HR154" i="6"/>
  <c r="HS154" i="6"/>
  <c r="HT154" i="6"/>
  <c r="HU154" i="6"/>
  <c r="HV154" i="6"/>
  <c r="HW154" i="6"/>
  <c r="GC153" i="6"/>
  <c r="GD153" i="6"/>
  <c r="GE153" i="6"/>
  <c r="GF153" i="6"/>
  <c r="GG153" i="6"/>
  <c r="GH153" i="6"/>
  <c r="GI153" i="6"/>
  <c r="GJ153" i="6"/>
  <c r="GK153" i="6"/>
  <c r="GL153" i="6"/>
  <c r="GM153" i="6"/>
  <c r="GN153" i="6"/>
  <c r="GO153" i="6"/>
  <c r="GP153" i="6"/>
  <c r="GQ153" i="6"/>
  <c r="GR153" i="6"/>
  <c r="GS153" i="6"/>
  <c r="GT153" i="6"/>
  <c r="GU153" i="6"/>
  <c r="GV153" i="6"/>
  <c r="GW153" i="6"/>
  <c r="GX153" i="6"/>
  <c r="GY153" i="6"/>
  <c r="GZ153" i="6"/>
  <c r="HA153" i="6"/>
  <c r="HB153" i="6"/>
  <c r="HC153" i="6"/>
  <c r="HD153" i="6"/>
  <c r="HE153" i="6"/>
  <c r="HF153" i="6"/>
  <c r="HG153" i="6"/>
  <c r="HH153" i="6"/>
  <c r="HI153" i="6"/>
  <c r="HJ153" i="6"/>
  <c r="HK153" i="6"/>
  <c r="HL153" i="6"/>
  <c r="HM153" i="6"/>
  <c r="HN153" i="6"/>
  <c r="HO153" i="6"/>
  <c r="HP153" i="6"/>
  <c r="HQ153" i="6"/>
  <c r="HR153" i="6"/>
  <c r="HS153" i="6"/>
  <c r="HT153" i="6"/>
  <c r="HU153" i="6"/>
  <c r="HV153" i="6"/>
  <c r="HW153" i="6"/>
  <c r="GC152" i="6"/>
  <c r="GD152" i="6"/>
  <c r="GE152" i="6"/>
  <c r="GF152" i="6"/>
  <c r="GG152" i="6"/>
  <c r="GH152" i="6"/>
  <c r="GI152" i="6"/>
  <c r="GJ152" i="6"/>
  <c r="GK152" i="6"/>
  <c r="GL152" i="6"/>
  <c r="GM152" i="6"/>
  <c r="GN152" i="6"/>
  <c r="GO152" i="6"/>
  <c r="GP152" i="6"/>
  <c r="GQ152" i="6"/>
  <c r="GR152" i="6"/>
  <c r="GS152" i="6"/>
  <c r="GT152" i="6"/>
  <c r="GU152" i="6"/>
  <c r="GV152" i="6"/>
  <c r="GW152" i="6"/>
  <c r="GX152" i="6"/>
  <c r="GY152" i="6"/>
  <c r="GZ152" i="6"/>
  <c r="HA152" i="6"/>
  <c r="HB152" i="6"/>
  <c r="HC152" i="6"/>
  <c r="HD152" i="6"/>
  <c r="HE152" i="6"/>
  <c r="HF152" i="6"/>
  <c r="HG152" i="6"/>
  <c r="HH152" i="6"/>
  <c r="HI152" i="6"/>
  <c r="HJ152" i="6"/>
  <c r="HK152" i="6"/>
  <c r="HL152" i="6"/>
  <c r="HM152" i="6"/>
  <c r="HN152" i="6"/>
  <c r="HO152" i="6"/>
  <c r="HP152" i="6"/>
  <c r="HQ152" i="6"/>
  <c r="HR152" i="6"/>
  <c r="HS152" i="6"/>
  <c r="HT152" i="6"/>
  <c r="HU152" i="6"/>
  <c r="HV152" i="6"/>
  <c r="HW152" i="6"/>
  <c r="GC151" i="6"/>
  <c r="GD151" i="6"/>
  <c r="GE151" i="6"/>
  <c r="GF151" i="6"/>
  <c r="GG151" i="6"/>
  <c r="GH151" i="6"/>
  <c r="GI151" i="6"/>
  <c r="GJ151" i="6"/>
  <c r="GK151" i="6"/>
  <c r="GL151" i="6"/>
  <c r="GM151" i="6"/>
  <c r="GN151" i="6"/>
  <c r="GO151" i="6"/>
  <c r="GP151" i="6"/>
  <c r="GQ151" i="6"/>
  <c r="GR151" i="6"/>
  <c r="GS151" i="6"/>
  <c r="GT151" i="6"/>
  <c r="GU151" i="6"/>
  <c r="GV151" i="6"/>
  <c r="GW151" i="6"/>
  <c r="GX151" i="6"/>
  <c r="GY151" i="6"/>
  <c r="GZ151" i="6"/>
  <c r="HA151" i="6"/>
  <c r="HB151" i="6"/>
  <c r="HC151" i="6"/>
  <c r="HD151" i="6"/>
  <c r="HE151" i="6"/>
  <c r="HF151" i="6"/>
  <c r="HG151" i="6"/>
  <c r="HH151" i="6"/>
  <c r="HI151" i="6"/>
  <c r="HJ151" i="6"/>
  <c r="HK151" i="6"/>
  <c r="HL151" i="6"/>
  <c r="HM151" i="6"/>
  <c r="HN151" i="6"/>
  <c r="HO151" i="6"/>
  <c r="HP151" i="6"/>
  <c r="HQ151" i="6"/>
  <c r="HR151" i="6"/>
  <c r="HS151" i="6"/>
  <c r="HT151" i="6"/>
  <c r="HU151" i="6"/>
  <c r="HV151" i="6"/>
  <c r="HW151" i="6"/>
  <c r="GC150" i="6"/>
  <c r="GD150" i="6"/>
  <c r="GE150" i="6"/>
  <c r="GF150" i="6"/>
  <c r="GG150" i="6"/>
  <c r="GH150" i="6"/>
  <c r="GI150" i="6"/>
  <c r="GJ150" i="6"/>
  <c r="GK150" i="6"/>
  <c r="GL150" i="6"/>
  <c r="GM150" i="6"/>
  <c r="GN150" i="6"/>
  <c r="GO150" i="6"/>
  <c r="GP150" i="6"/>
  <c r="GQ150" i="6"/>
  <c r="GR150" i="6"/>
  <c r="GS150" i="6"/>
  <c r="GT150" i="6"/>
  <c r="GU150" i="6"/>
  <c r="GV150" i="6"/>
  <c r="GW150" i="6"/>
  <c r="GX150" i="6"/>
  <c r="GY150" i="6"/>
  <c r="GZ150" i="6"/>
  <c r="HA150" i="6"/>
  <c r="HB150" i="6"/>
  <c r="HC150" i="6"/>
  <c r="HD150" i="6"/>
  <c r="HE150" i="6"/>
  <c r="HF150" i="6"/>
  <c r="HG150" i="6"/>
  <c r="HH150" i="6"/>
  <c r="HI150" i="6"/>
  <c r="HJ150" i="6"/>
  <c r="HK150" i="6"/>
  <c r="HL150" i="6"/>
  <c r="HM150" i="6"/>
  <c r="HN150" i="6"/>
  <c r="HO150" i="6"/>
  <c r="HP150" i="6"/>
  <c r="HQ150" i="6"/>
  <c r="HR150" i="6"/>
  <c r="HS150" i="6"/>
  <c r="HT150" i="6"/>
  <c r="HU150" i="6"/>
  <c r="HV150" i="6"/>
  <c r="HW150" i="6"/>
  <c r="GC149" i="6"/>
  <c r="GD149" i="6"/>
  <c r="GE149" i="6"/>
  <c r="GF149" i="6"/>
  <c r="GG149" i="6"/>
  <c r="GH149" i="6"/>
  <c r="GI149" i="6"/>
  <c r="GJ149" i="6"/>
  <c r="GK149" i="6"/>
  <c r="GL149" i="6"/>
  <c r="GM149" i="6"/>
  <c r="GN149" i="6"/>
  <c r="GO149" i="6"/>
  <c r="GP149" i="6"/>
  <c r="GQ149" i="6"/>
  <c r="GR149" i="6"/>
  <c r="GS149" i="6"/>
  <c r="GT149" i="6"/>
  <c r="GU149" i="6"/>
  <c r="GV149" i="6"/>
  <c r="GW149" i="6"/>
  <c r="GX149" i="6"/>
  <c r="GY149" i="6"/>
  <c r="GZ149" i="6"/>
  <c r="HA149" i="6"/>
  <c r="HB149" i="6"/>
  <c r="HC149" i="6"/>
  <c r="HD149" i="6"/>
  <c r="HE149" i="6"/>
  <c r="HF149" i="6"/>
  <c r="HG149" i="6"/>
  <c r="HH149" i="6"/>
  <c r="HI149" i="6"/>
  <c r="HJ149" i="6"/>
  <c r="HK149" i="6"/>
  <c r="HL149" i="6"/>
  <c r="HM149" i="6"/>
  <c r="HN149" i="6"/>
  <c r="HO149" i="6"/>
  <c r="HP149" i="6"/>
  <c r="HQ149" i="6"/>
  <c r="HR149" i="6"/>
  <c r="HS149" i="6"/>
  <c r="HT149" i="6"/>
  <c r="HU149" i="6"/>
  <c r="HV149" i="6"/>
  <c r="HW149" i="6"/>
  <c r="GC148" i="6"/>
  <c r="GD148" i="6"/>
  <c r="GE148" i="6"/>
  <c r="GF148" i="6"/>
  <c r="GG148" i="6"/>
  <c r="GH148" i="6"/>
  <c r="GI148" i="6"/>
  <c r="GJ148" i="6"/>
  <c r="GK148" i="6"/>
  <c r="GL148" i="6"/>
  <c r="GM148" i="6"/>
  <c r="GN148" i="6"/>
  <c r="GO148" i="6"/>
  <c r="GP148" i="6"/>
  <c r="GQ148" i="6"/>
  <c r="GR148" i="6"/>
  <c r="GS148" i="6"/>
  <c r="GT148" i="6"/>
  <c r="GU148" i="6"/>
  <c r="GV148" i="6"/>
  <c r="GW148" i="6"/>
  <c r="GX148" i="6"/>
  <c r="GY148" i="6"/>
  <c r="GZ148" i="6"/>
  <c r="HA148" i="6"/>
  <c r="HB148" i="6"/>
  <c r="HC148" i="6"/>
  <c r="HD148" i="6"/>
  <c r="HE148" i="6"/>
  <c r="HF148" i="6"/>
  <c r="HG148" i="6"/>
  <c r="HH148" i="6"/>
  <c r="HI148" i="6"/>
  <c r="HJ148" i="6"/>
  <c r="HK148" i="6"/>
  <c r="HL148" i="6"/>
  <c r="HM148" i="6"/>
  <c r="HN148" i="6"/>
  <c r="HO148" i="6"/>
  <c r="HP148" i="6"/>
  <c r="HQ148" i="6"/>
  <c r="HR148" i="6"/>
  <c r="HS148" i="6"/>
  <c r="HT148" i="6"/>
  <c r="HU148" i="6"/>
  <c r="HV148" i="6"/>
  <c r="HW148" i="6"/>
  <c r="GC147" i="6"/>
  <c r="GD147" i="6"/>
  <c r="GE147" i="6"/>
  <c r="GF147" i="6"/>
  <c r="GG147" i="6"/>
  <c r="GH147" i="6"/>
  <c r="GI147" i="6"/>
  <c r="GJ147" i="6"/>
  <c r="GK147" i="6"/>
  <c r="GL147" i="6"/>
  <c r="GM147" i="6"/>
  <c r="GN147" i="6"/>
  <c r="GO147" i="6"/>
  <c r="GP147" i="6"/>
  <c r="GQ147" i="6"/>
  <c r="GR147" i="6"/>
  <c r="GS147" i="6"/>
  <c r="GT147" i="6"/>
  <c r="GU147" i="6"/>
  <c r="GV147" i="6"/>
  <c r="GW147" i="6"/>
  <c r="GX147" i="6"/>
  <c r="GY147" i="6"/>
  <c r="GZ147" i="6"/>
  <c r="HA147" i="6"/>
  <c r="HB147" i="6"/>
  <c r="HC147" i="6"/>
  <c r="HD147" i="6"/>
  <c r="HE147" i="6"/>
  <c r="HF147" i="6"/>
  <c r="HG147" i="6"/>
  <c r="HH147" i="6"/>
  <c r="HI147" i="6"/>
  <c r="HJ147" i="6"/>
  <c r="HK147" i="6"/>
  <c r="HL147" i="6"/>
  <c r="HM147" i="6"/>
  <c r="HN147" i="6"/>
  <c r="HO147" i="6"/>
  <c r="HP147" i="6"/>
  <c r="HQ147" i="6"/>
  <c r="HR147" i="6"/>
  <c r="HS147" i="6"/>
  <c r="HT147" i="6"/>
  <c r="HU147" i="6"/>
  <c r="HV147" i="6"/>
  <c r="HW147" i="6"/>
  <c r="GC146" i="6"/>
  <c r="GD146" i="6"/>
  <c r="GE146" i="6"/>
  <c r="GF146" i="6"/>
  <c r="GG146" i="6"/>
  <c r="GH146" i="6"/>
  <c r="GI146" i="6"/>
  <c r="GJ146" i="6"/>
  <c r="GK146" i="6"/>
  <c r="GL146" i="6"/>
  <c r="GM146" i="6"/>
  <c r="GN146" i="6"/>
  <c r="GO146" i="6"/>
  <c r="GP146" i="6"/>
  <c r="GQ146" i="6"/>
  <c r="GR146" i="6"/>
  <c r="GS146" i="6"/>
  <c r="GT146" i="6"/>
  <c r="GU146" i="6"/>
  <c r="GV146" i="6"/>
  <c r="GW146" i="6"/>
  <c r="GX146" i="6"/>
  <c r="GY146" i="6"/>
  <c r="GZ146" i="6"/>
  <c r="HA146" i="6"/>
  <c r="HB146" i="6"/>
  <c r="HC146" i="6"/>
  <c r="HD146" i="6"/>
  <c r="HE146" i="6"/>
  <c r="HF146" i="6"/>
  <c r="HG146" i="6"/>
  <c r="HH146" i="6"/>
  <c r="HI146" i="6"/>
  <c r="HJ146" i="6"/>
  <c r="HK146" i="6"/>
  <c r="HL146" i="6"/>
  <c r="HM146" i="6"/>
  <c r="HN146" i="6"/>
  <c r="HO146" i="6"/>
  <c r="HP146" i="6"/>
  <c r="HQ146" i="6"/>
  <c r="HR146" i="6"/>
  <c r="HS146" i="6"/>
  <c r="HT146" i="6"/>
  <c r="HU146" i="6"/>
  <c r="HV146" i="6"/>
  <c r="HW146" i="6"/>
  <c r="GC145" i="6"/>
  <c r="GD145" i="6"/>
  <c r="GE145" i="6"/>
  <c r="GF145" i="6"/>
  <c r="GG145" i="6"/>
  <c r="GH145" i="6"/>
  <c r="GI145" i="6"/>
  <c r="GJ145" i="6"/>
  <c r="GK145" i="6"/>
  <c r="GL145" i="6"/>
  <c r="GM145" i="6"/>
  <c r="GN145" i="6"/>
  <c r="GO145" i="6"/>
  <c r="GP145" i="6"/>
  <c r="GQ145" i="6"/>
  <c r="GR145" i="6"/>
  <c r="GS145" i="6"/>
  <c r="GT145" i="6"/>
  <c r="GU145" i="6"/>
  <c r="GV145" i="6"/>
  <c r="GW145" i="6"/>
  <c r="GX145" i="6"/>
  <c r="GY145" i="6"/>
  <c r="GZ145" i="6"/>
  <c r="HA145" i="6"/>
  <c r="HB145" i="6"/>
  <c r="HC145" i="6"/>
  <c r="HD145" i="6"/>
  <c r="HE145" i="6"/>
  <c r="HF145" i="6"/>
  <c r="HG145" i="6"/>
  <c r="HH145" i="6"/>
  <c r="HI145" i="6"/>
  <c r="HJ145" i="6"/>
  <c r="HK145" i="6"/>
  <c r="HL145" i="6"/>
  <c r="HM145" i="6"/>
  <c r="HN145" i="6"/>
  <c r="HO145" i="6"/>
  <c r="HP145" i="6"/>
  <c r="HQ145" i="6"/>
  <c r="HR145" i="6"/>
  <c r="HS145" i="6"/>
  <c r="HT145" i="6"/>
  <c r="HU145" i="6"/>
  <c r="HV145" i="6"/>
  <c r="HW145" i="6"/>
  <c r="GC144" i="6"/>
  <c r="GD144" i="6"/>
  <c r="GE144" i="6"/>
  <c r="GF144" i="6"/>
  <c r="GG144" i="6"/>
  <c r="GH144" i="6"/>
  <c r="GI144" i="6"/>
  <c r="GJ144" i="6"/>
  <c r="GK144" i="6"/>
  <c r="GL144" i="6"/>
  <c r="GM144" i="6"/>
  <c r="GN144" i="6"/>
  <c r="GO144" i="6"/>
  <c r="GP144" i="6"/>
  <c r="GQ144" i="6"/>
  <c r="GR144" i="6"/>
  <c r="GS144" i="6"/>
  <c r="GT144" i="6"/>
  <c r="GU144" i="6"/>
  <c r="GV144" i="6"/>
  <c r="GW144" i="6"/>
  <c r="GX144" i="6"/>
  <c r="GY144" i="6"/>
  <c r="GZ144" i="6"/>
  <c r="HA144" i="6"/>
  <c r="HB144" i="6"/>
  <c r="HC144" i="6"/>
  <c r="HD144" i="6"/>
  <c r="HE144" i="6"/>
  <c r="HF144" i="6"/>
  <c r="HG144" i="6"/>
  <c r="HH144" i="6"/>
  <c r="HI144" i="6"/>
  <c r="HJ144" i="6"/>
  <c r="HK144" i="6"/>
  <c r="HL144" i="6"/>
  <c r="HM144" i="6"/>
  <c r="HN144" i="6"/>
  <c r="HO144" i="6"/>
  <c r="HP144" i="6"/>
  <c r="HQ144" i="6"/>
  <c r="HR144" i="6"/>
  <c r="HS144" i="6"/>
  <c r="HT144" i="6"/>
  <c r="HU144" i="6"/>
  <c r="HV144" i="6"/>
  <c r="HW144" i="6"/>
  <c r="GC143" i="6"/>
  <c r="GD143" i="6"/>
  <c r="GE143" i="6"/>
  <c r="GF143" i="6"/>
  <c r="GG143" i="6"/>
  <c r="GH143" i="6"/>
  <c r="GI143" i="6"/>
  <c r="GJ143" i="6"/>
  <c r="GK143" i="6"/>
  <c r="GL143" i="6"/>
  <c r="GM143" i="6"/>
  <c r="GN143" i="6"/>
  <c r="GO143" i="6"/>
  <c r="GP143" i="6"/>
  <c r="GQ143" i="6"/>
  <c r="GR143" i="6"/>
  <c r="GS143" i="6"/>
  <c r="GT143" i="6"/>
  <c r="GU143" i="6"/>
  <c r="GV143" i="6"/>
  <c r="GW143" i="6"/>
  <c r="GX143" i="6"/>
  <c r="GY143" i="6"/>
  <c r="GZ143" i="6"/>
  <c r="HA143" i="6"/>
  <c r="HB143" i="6"/>
  <c r="HC143" i="6"/>
  <c r="HD143" i="6"/>
  <c r="HE143" i="6"/>
  <c r="HF143" i="6"/>
  <c r="HG143" i="6"/>
  <c r="HH143" i="6"/>
  <c r="HI143" i="6"/>
  <c r="HJ143" i="6"/>
  <c r="HK143" i="6"/>
  <c r="HL143" i="6"/>
  <c r="HM143" i="6"/>
  <c r="HN143" i="6"/>
  <c r="HO143" i="6"/>
  <c r="HP143" i="6"/>
  <c r="HQ143" i="6"/>
  <c r="HR143" i="6"/>
  <c r="HS143" i="6"/>
  <c r="HT143" i="6"/>
  <c r="HU143" i="6"/>
  <c r="HV143" i="6"/>
  <c r="HW143" i="6"/>
  <c r="GC142" i="6"/>
  <c r="GD142" i="6"/>
  <c r="GE142" i="6"/>
  <c r="GF142" i="6"/>
  <c r="GG142" i="6"/>
  <c r="GH142" i="6"/>
  <c r="GI142" i="6"/>
  <c r="GJ142" i="6"/>
  <c r="GK142" i="6"/>
  <c r="GL142" i="6"/>
  <c r="GM142" i="6"/>
  <c r="GN142" i="6"/>
  <c r="GO142" i="6"/>
  <c r="GP142" i="6"/>
  <c r="GQ142" i="6"/>
  <c r="GR142" i="6"/>
  <c r="GS142" i="6"/>
  <c r="GT142" i="6"/>
  <c r="GU142" i="6"/>
  <c r="GV142" i="6"/>
  <c r="GW142" i="6"/>
  <c r="GX142" i="6"/>
  <c r="GY142" i="6"/>
  <c r="GZ142" i="6"/>
  <c r="HA142" i="6"/>
  <c r="HB142" i="6"/>
  <c r="HC142" i="6"/>
  <c r="HD142" i="6"/>
  <c r="HE142" i="6"/>
  <c r="HF142" i="6"/>
  <c r="HG142" i="6"/>
  <c r="HH142" i="6"/>
  <c r="HI142" i="6"/>
  <c r="HJ142" i="6"/>
  <c r="HK142" i="6"/>
  <c r="HL142" i="6"/>
  <c r="HM142" i="6"/>
  <c r="HN142" i="6"/>
  <c r="HO142" i="6"/>
  <c r="HP142" i="6"/>
  <c r="HQ142" i="6"/>
  <c r="HR142" i="6"/>
  <c r="HS142" i="6"/>
  <c r="HT142" i="6"/>
  <c r="HU142" i="6"/>
  <c r="HV142" i="6"/>
  <c r="HW142" i="6"/>
  <c r="GC141" i="6"/>
  <c r="GD141" i="6"/>
  <c r="GE141" i="6"/>
  <c r="GF141" i="6"/>
  <c r="GG141" i="6"/>
  <c r="GH141" i="6"/>
  <c r="GI141" i="6"/>
  <c r="GJ141" i="6"/>
  <c r="GK141" i="6"/>
  <c r="GL141" i="6"/>
  <c r="GM141" i="6"/>
  <c r="GN141" i="6"/>
  <c r="GO141" i="6"/>
  <c r="GP141" i="6"/>
  <c r="GQ141" i="6"/>
  <c r="GR141" i="6"/>
  <c r="GS141" i="6"/>
  <c r="GT141" i="6"/>
  <c r="GU141" i="6"/>
  <c r="GV141" i="6"/>
  <c r="GW141" i="6"/>
  <c r="GX141" i="6"/>
  <c r="GY141" i="6"/>
  <c r="GZ141" i="6"/>
  <c r="HA141" i="6"/>
  <c r="HB141" i="6"/>
  <c r="HC141" i="6"/>
  <c r="HD141" i="6"/>
  <c r="HE141" i="6"/>
  <c r="HF141" i="6"/>
  <c r="HG141" i="6"/>
  <c r="HH141" i="6"/>
  <c r="HI141" i="6"/>
  <c r="HJ141" i="6"/>
  <c r="HK141" i="6"/>
  <c r="HL141" i="6"/>
  <c r="HM141" i="6"/>
  <c r="HN141" i="6"/>
  <c r="HO141" i="6"/>
  <c r="HP141" i="6"/>
  <c r="HQ141" i="6"/>
  <c r="HR141" i="6"/>
  <c r="HS141" i="6"/>
  <c r="HT141" i="6"/>
  <c r="HU141" i="6"/>
  <c r="HV141" i="6"/>
  <c r="HW141" i="6"/>
  <c r="GC140" i="6"/>
  <c r="GD140" i="6"/>
  <c r="GE140" i="6"/>
  <c r="GF140" i="6"/>
  <c r="GG140" i="6"/>
  <c r="GH140" i="6"/>
  <c r="GI140" i="6"/>
  <c r="GJ140" i="6"/>
  <c r="GK140" i="6"/>
  <c r="GL140" i="6"/>
  <c r="GM140" i="6"/>
  <c r="GN140" i="6"/>
  <c r="GO140" i="6"/>
  <c r="GP140" i="6"/>
  <c r="GQ140" i="6"/>
  <c r="GR140" i="6"/>
  <c r="GS140" i="6"/>
  <c r="GT140" i="6"/>
  <c r="GU140" i="6"/>
  <c r="GV140" i="6"/>
  <c r="GW140" i="6"/>
  <c r="GX140" i="6"/>
  <c r="GY140" i="6"/>
  <c r="GZ140" i="6"/>
  <c r="HA140" i="6"/>
  <c r="HB140" i="6"/>
  <c r="HC140" i="6"/>
  <c r="HD140" i="6"/>
  <c r="HE140" i="6"/>
  <c r="HF140" i="6"/>
  <c r="HG140" i="6"/>
  <c r="HH140" i="6"/>
  <c r="HI140" i="6"/>
  <c r="HJ140" i="6"/>
  <c r="HK140" i="6"/>
  <c r="HL140" i="6"/>
  <c r="HM140" i="6"/>
  <c r="HN140" i="6"/>
  <c r="HO140" i="6"/>
  <c r="HP140" i="6"/>
  <c r="HQ140" i="6"/>
  <c r="HR140" i="6"/>
  <c r="HS140" i="6"/>
  <c r="HT140" i="6"/>
  <c r="HU140" i="6"/>
  <c r="HV140" i="6"/>
  <c r="HW140" i="6"/>
  <c r="GC139" i="6"/>
  <c r="GD139" i="6"/>
  <c r="GE139" i="6"/>
  <c r="GF139" i="6"/>
  <c r="GG139" i="6"/>
  <c r="GH139" i="6"/>
  <c r="GI139" i="6"/>
  <c r="GJ139" i="6"/>
  <c r="GK139" i="6"/>
  <c r="GL139" i="6"/>
  <c r="GM139" i="6"/>
  <c r="GN139" i="6"/>
  <c r="GO139" i="6"/>
  <c r="GP139" i="6"/>
  <c r="GQ139" i="6"/>
  <c r="GR139" i="6"/>
  <c r="GS139" i="6"/>
  <c r="GT139" i="6"/>
  <c r="GU139" i="6"/>
  <c r="GV139" i="6"/>
  <c r="GW139" i="6"/>
  <c r="GX139" i="6"/>
  <c r="GY139" i="6"/>
  <c r="GZ139" i="6"/>
  <c r="HA139" i="6"/>
  <c r="HB139" i="6"/>
  <c r="HC139" i="6"/>
  <c r="HD139" i="6"/>
  <c r="HE139" i="6"/>
  <c r="HF139" i="6"/>
  <c r="HG139" i="6"/>
  <c r="HH139" i="6"/>
  <c r="HI139" i="6"/>
  <c r="HJ139" i="6"/>
  <c r="HK139" i="6"/>
  <c r="HL139" i="6"/>
  <c r="HM139" i="6"/>
  <c r="HN139" i="6"/>
  <c r="HO139" i="6"/>
  <c r="HP139" i="6"/>
  <c r="HQ139" i="6"/>
  <c r="HR139" i="6"/>
  <c r="HS139" i="6"/>
  <c r="HT139" i="6"/>
  <c r="HU139" i="6"/>
  <c r="HV139" i="6"/>
  <c r="HW139" i="6"/>
  <c r="GC138" i="6"/>
  <c r="GD138" i="6"/>
  <c r="GE138" i="6"/>
  <c r="GF138" i="6"/>
  <c r="GG138" i="6"/>
  <c r="GH138" i="6"/>
  <c r="GI138" i="6"/>
  <c r="GJ138" i="6"/>
  <c r="GK138" i="6"/>
  <c r="GL138" i="6"/>
  <c r="GM138" i="6"/>
  <c r="GN138" i="6"/>
  <c r="GO138" i="6"/>
  <c r="GP138" i="6"/>
  <c r="GQ138" i="6"/>
  <c r="GR138" i="6"/>
  <c r="GS138" i="6"/>
  <c r="GT138" i="6"/>
  <c r="GU138" i="6"/>
  <c r="GV138" i="6"/>
  <c r="GW138" i="6"/>
  <c r="GX138" i="6"/>
  <c r="GY138" i="6"/>
  <c r="GZ138" i="6"/>
  <c r="HA138" i="6"/>
  <c r="HB138" i="6"/>
  <c r="HC138" i="6"/>
  <c r="HD138" i="6"/>
  <c r="HE138" i="6"/>
  <c r="HF138" i="6"/>
  <c r="HG138" i="6"/>
  <c r="HH138" i="6"/>
  <c r="HI138" i="6"/>
  <c r="HJ138" i="6"/>
  <c r="HK138" i="6"/>
  <c r="HL138" i="6"/>
  <c r="HM138" i="6"/>
  <c r="HN138" i="6"/>
  <c r="HO138" i="6"/>
  <c r="HP138" i="6"/>
  <c r="HQ138" i="6"/>
  <c r="HR138" i="6"/>
  <c r="HS138" i="6"/>
  <c r="HT138" i="6"/>
  <c r="HU138" i="6"/>
  <c r="HV138" i="6"/>
  <c r="HW138" i="6"/>
  <c r="GC137" i="6"/>
  <c r="GD137" i="6"/>
  <c r="GE137" i="6"/>
  <c r="GF137" i="6"/>
  <c r="GG137" i="6"/>
  <c r="GH137" i="6"/>
  <c r="GI137" i="6"/>
  <c r="GJ137" i="6"/>
  <c r="GK137" i="6"/>
  <c r="GL137" i="6"/>
  <c r="GM137" i="6"/>
  <c r="GN137" i="6"/>
  <c r="GO137" i="6"/>
  <c r="GP137" i="6"/>
  <c r="GQ137" i="6"/>
  <c r="GR137" i="6"/>
  <c r="GS137" i="6"/>
  <c r="GT137" i="6"/>
  <c r="GU137" i="6"/>
  <c r="GV137" i="6"/>
  <c r="GW137" i="6"/>
  <c r="GX137" i="6"/>
  <c r="GY137" i="6"/>
  <c r="GZ137" i="6"/>
  <c r="HA137" i="6"/>
  <c r="HB137" i="6"/>
  <c r="HC137" i="6"/>
  <c r="HD137" i="6"/>
  <c r="HE137" i="6"/>
  <c r="HF137" i="6"/>
  <c r="HG137" i="6"/>
  <c r="HH137" i="6"/>
  <c r="HI137" i="6"/>
  <c r="HJ137" i="6"/>
  <c r="HK137" i="6"/>
  <c r="HL137" i="6"/>
  <c r="HM137" i="6"/>
  <c r="HN137" i="6"/>
  <c r="HO137" i="6"/>
  <c r="HP137" i="6"/>
  <c r="HQ137" i="6"/>
  <c r="HR137" i="6"/>
  <c r="HS137" i="6"/>
  <c r="HT137" i="6"/>
  <c r="HU137" i="6"/>
  <c r="HV137" i="6"/>
  <c r="HW137" i="6"/>
  <c r="GC136" i="6"/>
  <c r="GD136" i="6"/>
  <c r="GE136" i="6"/>
  <c r="GF136" i="6"/>
  <c r="GG136" i="6"/>
  <c r="GH136" i="6"/>
  <c r="GI136" i="6"/>
  <c r="GJ136" i="6"/>
  <c r="GK136" i="6"/>
  <c r="GL136" i="6"/>
  <c r="GM136" i="6"/>
  <c r="GN136" i="6"/>
  <c r="GO136" i="6"/>
  <c r="GP136" i="6"/>
  <c r="GQ136" i="6"/>
  <c r="GR136" i="6"/>
  <c r="GS136" i="6"/>
  <c r="GT136" i="6"/>
  <c r="GU136" i="6"/>
  <c r="GV136" i="6"/>
  <c r="GW136" i="6"/>
  <c r="GX136" i="6"/>
  <c r="GY136" i="6"/>
  <c r="GZ136" i="6"/>
  <c r="HA136" i="6"/>
  <c r="HB136" i="6"/>
  <c r="HC136" i="6"/>
  <c r="HD136" i="6"/>
  <c r="HE136" i="6"/>
  <c r="HF136" i="6"/>
  <c r="HG136" i="6"/>
  <c r="HH136" i="6"/>
  <c r="HI136" i="6"/>
  <c r="HJ136" i="6"/>
  <c r="HK136" i="6"/>
  <c r="HL136" i="6"/>
  <c r="HM136" i="6"/>
  <c r="HN136" i="6"/>
  <c r="HO136" i="6"/>
  <c r="HP136" i="6"/>
  <c r="HQ136" i="6"/>
  <c r="HR136" i="6"/>
  <c r="HS136" i="6"/>
  <c r="HT136" i="6"/>
  <c r="HU136" i="6"/>
  <c r="HV136" i="6"/>
  <c r="HW136" i="6"/>
  <c r="GC135" i="6"/>
  <c r="GD135" i="6"/>
  <c r="GE135" i="6"/>
  <c r="GF135" i="6"/>
  <c r="GG135" i="6"/>
  <c r="GH135" i="6"/>
  <c r="GI135" i="6"/>
  <c r="GJ135" i="6"/>
  <c r="GK135" i="6"/>
  <c r="GL135" i="6"/>
  <c r="GM135" i="6"/>
  <c r="GN135" i="6"/>
  <c r="GO135" i="6"/>
  <c r="GP135" i="6"/>
  <c r="GQ135" i="6"/>
  <c r="GR135" i="6"/>
  <c r="GS135" i="6"/>
  <c r="GT135" i="6"/>
  <c r="GU135" i="6"/>
  <c r="GV135" i="6"/>
  <c r="GW135" i="6"/>
  <c r="GX135" i="6"/>
  <c r="GY135" i="6"/>
  <c r="GZ135" i="6"/>
  <c r="HA135" i="6"/>
  <c r="HB135" i="6"/>
  <c r="HC135" i="6"/>
  <c r="HD135" i="6"/>
  <c r="HE135" i="6"/>
  <c r="HF135" i="6"/>
  <c r="HG135" i="6"/>
  <c r="HH135" i="6"/>
  <c r="HI135" i="6"/>
  <c r="HJ135" i="6"/>
  <c r="HK135" i="6"/>
  <c r="HL135" i="6"/>
  <c r="HM135" i="6"/>
  <c r="HN135" i="6"/>
  <c r="HO135" i="6"/>
  <c r="HP135" i="6"/>
  <c r="HQ135" i="6"/>
  <c r="HR135" i="6"/>
  <c r="HS135" i="6"/>
  <c r="HT135" i="6"/>
  <c r="HU135" i="6"/>
  <c r="HV135" i="6"/>
  <c r="HW135" i="6"/>
  <c r="GC134" i="6"/>
  <c r="GD134" i="6"/>
  <c r="GE134" i="6"/>
  <c r="GF134" i="6"/>
  <c r="GG134" i="6"/>
  <c r="GH134" i="6"/>
  <c r="GI134" i="6"/>
  <c r="GJ134" i="6"/>
  <c r="GK134" i="6"/>
  <c r="GL134" i="6"/>
  <c r="GM134" i="6"/>
  <c r="GN134" i="6"/>
  <c r="GO134" i="6"/>
  <c r="GP134" i="6"/>
  <c r="GQ134" i="6"/>
  <c r="GR134" i="6"/>
  <c r="GS134" i="6"/>
  <c r="GT134" i="6"/>
  <c r="GU134" i="6"/>
  <c r="GV134" i="6"/>
  <c r="GW134" i="6"/>
  <c r="GX134" i="6"/>
  <c r="GY134" i="6"/>
  <c r="GZ134" i="6"/>
  <c r="HA134" i="6"/>
  <c r="HB134" i="6"/>
  <c r="HC134" i="6"/>
  <c r="HD134" i="6"/>
  <c r="HE134" i="6"/>
  <c r="HF134" i="6"/>
  <c r="HG134" i="6"/>
  <c r="HH134" i="6"/>
  <c r="HI134" i="6"/>
  <c r="HJ134" i="6"/>
  <c r="HK134" i="6"/>
  <c r="HL134" i="6"/>
  <c r="HM134" i="6"/>
  <c r="HN134" i="6"/>
  <c r="HO134" i="6"/>
  <c r="HP134" i="6"/>
  <c r="HQ134" i="6"/>
  <c r="HR134" i="6"/>
  <c r="HS134" i="6"/>
  <c r="HT134" i="6"/>
  <c r="HU134" i="6"/>
  <c r="HV134" i="6"/>
  <c r="HW134" i="6"/>
  <c r="GC133" i="6"/>
  <c r="GD133" i="6"/>
  <c r="GE133" i="6"/>
  <c r="GF133" i="6"/>
  <c r="GG133" i="6"/>
  <c r="GH133" i="6"/>
  <c r="GI133" i="6"/>
  <c r="GJ133" i="6"/>
  <c r="GK133" i="6"/>
  <c r="GL133" i="6"/>
  <c r="GM133" i="6"/>
  <c r="GN133" i="6"/>
  <c r="GO133" i="6"/>
  <c r="GP133" i="6"/>
  <c r="GQ133" i="6"/>
  <c r="GR133" i="6"/>
  <c r="GS133" i="6"/>
  <c r="GT133" i="6"/>
  <c r="GU133" i="6"/>
  <c r="GV133" i="6"/>
  <c r="GW133" i="6"/>
  <c r="GX133" i="6"/>
  <c r="GY133" i="6"/>
  <c r="GZ133" i="6"/>
  <c r="HA133" i="6"/>
  <c r="HB133" i="6"/>
  <c r="HC133" i="6"/>
  <c r="HD133" i="6"/>
  <c r="HE133" i="6"/>
  <c r="HF133" i="6"/>
  <c r="HG133" i="6"/>
  <c r="HH133" i="6"/>
  <c r="HI133" i="6"/>
  <c r="HJ133" i="6"/>
  <c r="HK133" i="6"/>
  <c r="HL133" i="6"/>
  <c r="HM133" i="6"/>
  <c r="HN133" i="6"/>
  <c r="HO133" i="6"/>
  <c r="HP133" i="6"/>
  <c r="HQ133" i="6"/>
  <c r="HR133" i="6"/>
  <c r="HS133" i="6"/>
  <c r="HT133" i="6"/>
  <c r="HU133" i="6"/>
  <c r="HV133" i="6"/>
  <c r="HW133" i="6"/>
  <c r="GC132" i="6"/>
  <c r="GD132" i="6"/>
  <c r="GE132" i="6"/>
  <c r="GF132" i="6"/>
  <c r="GG132" i="6"/>
  <c r="GH132" i="6"/>
  <c r="GI132" i="6"/>
  <c r="GJ132" i="6"/>
  <c r="GK132" i="6"/>
  <c r="GL132" i="6"/>
  <c r="GM132" i="6"/>
  <c r="GN132" i="6"/>
  <c r="GO132" i="6"/>
  <c r="GP132" i="6"/>
  <c r="GQ132" i="6"/>
  <c r="GR132" i="6"/>
  <c r="GS132" i="6"/>
  <c r="GT132" i="6"/>
  <c r="GU132" i="6"/>
  <c r="GV132" i="6"/>
  <c r="GW132" i="6"/>
  <c r="GX132" i="6"/>
  <c r="GY132" i="6"/>
  <c r="GZ132" i="6"/>
  <c r="HA132" i="6"/>
  <c r="HB132" i="6"/>
  <c r="HC132" i="6"/>
  <c r="HD132" i="6"/>
  <c r="HE132" i="6"/>
  <c r="HF132" i="6"/>
  <c r="HG132" i="6"/>
  <c r="HH132" i="6"/>
  <c r="HI132" i="6"/>
  <c r="HJ132" i="6"/>
  <c r="HK132" i="6"/>
  <c r="HL132" i="6"/>
  <c r="HM132" i="6"/>
  <c r="HN132" i="6"/>
  <c r="HO132" i="6"/>
  <c r="HP132" i="6"/>
  <c r="HQ132" i="6"/>
  <c r="HR132" i="6"/>
  <c r="HS132" i="6"/>
  <c r="HT132" i="6"/>
  <c r="HU132" i="6"/>
  <c r="HV132" i="6"/>
  <c r="HW132" i="6"/>
  <c r="GC131" i="6"/>
  <c r="GD131" i="6"/>
  <c r="GE131" i="6"/>
  <c r="GF131" i="6"/>
  <c r="GG131" i="6"/>
  <c r="GH131" i="6"/>
  <c r="GI131" i="6"/>
  <c r="GJ131" i="6"/>
  <c r="GK131" i="6"/>
  <c r="GL131" i="6"/>
  <c r="GM131" i="6"/>
  <c r="GN131" i="6"/>
  <c r="GO131" i="6"/>
  <c r="GP131" i="6"/>
  <c r="GQ131" i="6"/>
  <c r="GR131" i="6"/>
  <c r="GS131" i="6"/>
  <c r="GT131" i="6"/>
  <c r="GU131" i="6"/>
  <c r="GV131" i="6"/>
  <c r="GW131" i="6"/>
  <c r="GX131" i="6"/>
  <c r="GY131" i="6"/>
  <c r="GZ131" i="6"/>
  <c r="HA131" i="6"/>
  <c r="HB131" i="6"/>
  <c r="HC131" i="6"/>
  <c r="HD131" i="6"/>
  <c r="HE131" i="6"/>
  <c r="HF131" i="6"/>
  <c r="HG131" i="6"/>
  <c r="HH131" i="6"/>
  <c r="HI131" i="6"/>
  <c r="HJ131" i="6"/>
  <c r="HK131" i="6"/>
  <c r="HL131" i="6"/>
  <c r="HM131" i="6"/>
  <c r="HN131" i="6"/>
  <c r="HO131" i="6"/>
  <c r="HP131" i="6"/>
  <c r="HQ131" i="6"/>
  <c r="HR131" i="6"/>
  <c r="HS131" i="6"/>
  <c r="HT131" i="6"/>
  <c r="HU131" i="6"/>
  <c r="HV131" i="6"/>
  <c r="HW131" i="6"/>
  <c r="GC130" i="6"/>
  <c r="GD130" i="6"/>
  <c r="GE130" i="6"/>
  <c r="GF130" i="6"/>
  <c r="GG130" i="6"/>
  <c r="GH130" i="6"/>
  <c r="GI130" i="6"/>
  <c r="GJ130" i="6"/>
  <c r="GK130" i="6"/>
  <c r="GL130" i="6"/>
  <c r="GM130" i="6"/>
  <c r="GN130" i="6"/>
  <c r="GO130" i="6"/>
  <c r="GP130" i="6"/>
  <c r="GQ130" i="6"/>
  <c r="GR130" i="6"/>
  <c r="GS130" i="6"/>
  <c r="GT130" i="6"/>
  <c r="GU130" i="6"/>
  <c r="GV130" i="6"/>
  <c r="GW130" i="6"/>
  <c r="GX130" i="6"/>
  <c r="GY130" i="6"/>
  <c r="GZ130" i="6"/>
  <c r="HA130" i="6"/>
  <c r="HB130" i="6"/>
  <c r="HC130" i="6"/>
  <c r="HD130" i="6"/>
  <c r="HE130" i="6"/>
  <c r="HF130" i="6"/>
  <c r="HG130" i="6"/>
  <c r="HH130" i="6"/>
  <c r="HI130" i="6"/>
  <c r="HJ130" i="6"/>
  <c r="HK130" i="6"/>
  <c r="HL130" i="6"/>
  <c r="HM130" i="6"/>
  <c r="HN130" i="6"/>
  <c r="HO130" i="6"/>
  <c r="HP130" i="6"/>
  <c r="HQ130" i="6"/>
  <c r="HR130" i="6"/>
  <c r="HS130" i="6"/>
  <c r="HT130" i="6"/>
  <c r="HU130" i="6"/>
  <c r="HV130" i="6"/>
  <c r="HW130" i="6"/>
  <c r="GC129" i="6"/>
  <c r="GD129" i="6"/>
  <c r="GE129" i="6"/>
  <c r="GF129" i="6"/>
  <c r="GG129" i="6"/>
  <c r="GH129" i="6"/>
  <c r="GI129" i="6"/>
  <c r="GJ129" i="6"/>
  <c r="GK129" i="6"/>
  <c r="GL129" i="6"/>
  <c r="GM129" i="6"/>
  <c r="GN129" i="6"/>
  <c r="GO129" i="6"/>
  <c r="GP129" i="6"/>
  <c r="GQ129" i="6"/>
  <c r="GR129" i="6"/>
  <c r="GS129" i="6"/>
  <c r="GT129" i="6"/>
  <c r="GU129" i="6"/>
  <c r="GV129" i="6"/>
  <c r="GW129" i="6"/>
  <c r="GX129" i="6"/>
  <c r="GY129" i="6"/>
  <c r="GZ129" i="6"/>
  <c r="HA129" i="6"/>
  <c r="HB129" i="6"/>
  <c r="HC129" i="6"/>
  <c r="HD129" i="6"/>
  <c r="HE129" i="6"/>
  <c r="HF129" i="6"/>
  <c r="HG129" i="6"/>
  <c r="HH129" i="6"/>
  <c r="HI129" i="6"/>
  <c r="HJ129" i="6"/>
  <c r="HK129" i="6"/>
  <c r="HL129" i="6"/>
  <c r="HM129" i="6"/>
  <c r="HN129" i="6"/>
  <c r="HO129" i="6"/>
  <c r="HP129" i="6"/>
  <c r="HQ129" i="6"/>
  <c r="HR129" i="6"/>
  <c r="HS129" i="6"/>
  <c r="HT129" i="6"/>
  <c r="HU129" i="6"/>
  <c r="HV129" i="6"/>
  <c r="HW129" i="6"/>
  <c r="GC128" i="6"/>
  <c r="GD128" i="6"/>
  <c r="GE128" i="6"/>
  <c r="GF128" i="6"/>
  <c r="GG128" i="6"/>
  <c r="GH128" i="6"/>
  <c r="GI128" i="6"/>
  <c r="GJ128" i="6"/>
  <c r="GK128" i="6"/>
  <c r="GL128" i="6"/>
  <c r="GM128" i="6"/>
  <c r="GN128" i="6"/>
  <c r="GO128" i="6"/>
  <c r="GP128" i="6"/>
  <c r="GQ128" i="6"/>
  <c r="GR128" i="6"/>
  <c r="GS128" i="6"/>
  <c r="GT128" i="6"/>
  <c r="GU128" i="6"/>
  <c r="GV128" i="6"/>
  <c r="GW128" i="6"/>
  <c r="GX128" i="6"/>
  <c r="GY128" i="6"/>
  <c r="GZ128" i="6"/>
  <c r="HA128" i="6"/>
  <c r="HB128" i="6"/>
  <c r="HC128" i="6"/>
  <c r="HD128" i="6"/>
  <c r="HE128" i="6"/>
  <c r="HF128" i="6"/>
  <c r="HG128" i="6"/>
  <c r="HH128" i="6"/>
  <c r="HI128" i="6"/>
  <c r="HJ128" i="6"/>
  <c r="HK128" i="6"/>
  <c r="HL128" i="6"/>
  <c r="HM128" i="6"/>
  <c r="HN128" i="6"/>
  <c r="HO128" i="6"/>
  <c r="HP128" i="6"/>
  <c r="HQ128" i="6"/>
  <c r="HR128" i="6"/>
  <c r="HS128" i="6"/>
  <c r="HT128" i="6"/>
  <c r="HU128" i="6"/>
  <c r="HV128" i="6"/>
  <c r="HW128" i="6"/>
  <c r="GC127" i="6"/>
  <c r="GD127" i="6"/>
  <c r="GE127" i="6"/>
  <c r="GF127" i="6"/>
  <c r="GG127" i="6"/>
  <c r="GH127" i="6"/>
  <c r="GI127" i="6"/>
  <c r="GJ127" i="6"/>
  <c r="GK127" i="6"/>
  <c r="GL127" i="6"/>
  <c r="GM127" i="6"/>
  <c r="GN127" i="6"/>
  <c r="GO127" i="6"/>
  <c r="GP127" i="6"/>
  <c r="GQ127" i="6"/>
  <c r="GR127" i="6"/>
  <c r="GS127" i="6"/>
  <c r="GT127" i="6"/>
  <c r="GU127" i="6"/>
  <c r="GV127" i="6"/>
  <c r="GW127" i="6"/>
  <c r="GX127" i="6"/>
  <c r="GY127" i="6"/>
  <c r="GZ127" i="6"/>
  <c r="HA127" i="6"/>
  <c r="HB127" i="6"/>
  <c r="HC127" i="6"/>
  <c r="HD127" i="6"/>
  <c r="HE127" i="6"/>
  <c r="HF127" i="6"/>
  <c r="HG127" i="6"/>
  <c r="HH127" i="6"/>
  <c r="HI127" i="6"/>
  <c r="HJ127" i="6"/>
  <c r="HK127" i="6"/>
  <c r="HL127" i="6"/>
  <c r="HM127" i="6"/>
  <c r="HN127" i="6"/>
  <c r="HO127" i="6"/>
  <c r="HP127" i="6"/>
  <c r="HQ127" i="6"/>
  <c r="HR127" i="6"/>
  <c r="HS127" i="6"/>
  <c r="HT127" i="6"/>
  <c r="HU127" i="6"/>
  <c r="HV127" i="6"/>
  <c r="HW127" i="6"/>
  <c r="GC126" i="6"/>
  <c r="GD126" i="6"/>
  <c r="GE126" i="6"/>
  <c r="GF126" i="6"/>
  <c r="GG126" i="6"/>
  <c r="GH126" i="6"/>
  <c r="GI126" i="6"/>
  <c r="GJ126" i="6"/>
  <c r="GK126" i="6"/>
  <c r="GL126" i="6"/>
  <c r="GM126" i="6"/>
  <c r="GN126" i="6"/>
  <c r="GO126" i="6"/>
  <c r="GP126" i="6"/>
  <c r="GQ126" i="6"/>
  <c r="GR126" i="6"/>
  <c r="GS126" i="6"/>
  <c r="GT126" i="6"/>
  <c r="GU126" i="6"/>
  <c r="GV126" i="6"/>
  <c r="GW126" i="6"/>
  <c r="GX126" i="6"/>
  <c r="GY126" i="6"/>
  <c r="GZ126" i="6"/>
  <c r="HA126" i="6"/>
  <c r="HB126" i="6"/>
  <c r="HC126" i="6"/>
  <c r="HD126" i="6"/>
  <c r="HE126" i="6"/>
  <c r="HF126" i="6"/>
  <c r="HG126" i="6"/>
  <c r="HH126" i="6"/>
  <c r="HI126" i="6"/>
  <c r="HJ126" i="6"/>
  <c r="HK126" i="6"/>
  <c r="HL126" i="6"/>
  <c r="HM126" i="6"/>
  <c r="HN126" i="6"/>
  <c r="HO126" i="6"/>
  <c r="HP126" i="6"/>
  <c r="HQ126" i="6"/>
  <c r="HR126" i="6"/>
  <c r="HS126" i="6"/>
  <c r="HT126" i="6"/>
  <c r="HU126" i="6"/>
  <c r="HV126" i="6"/>
  <c r="HW126" i="6"/>
  <c r="GC125" i="6"/>
  <c r="GD125" i="6"/>
  <c r="GE125" i="6"/>
  <c r="GF125" i="6"/>
  <c r="GG125" i="6"/>
  <c r="GH125" i="6"/>
  <c r="GI125" i="6"/>
  <c r="GJ125" i="6"/>
  <c r="GK125" i="6"/>
  <c r="GL125" i="6"/>
  <c r="GM125" i="6"/>
  <c r="GN125" i="6"/>
  <c r="GO125" i="6"/>
  <c r="GP125" i="6"/>
  <c r="GQ125" i="6"/>
  <c r="GR125" i="6"/>
  <c r="GS125" i="6"/>
  <c r="GT125" i="6"/>
  <c r="GU125" i="6"/>
  <c r="GV125" i="6"/>
  <c r="GW125" i="6"/>
  <c r="GX125" i="6"/>
  <c r="GY125" i="6"/>
  <c r="GZ125" i="6"/>
  <c r="HA125" i="6"/>
  <c r="HB125" i="6"/>
  <c r="HC125" i="6"/>
  <c r="HD125" i="6"/>
  <c r="HE125" i="6"/>
  <c r="HF125" i="6"/>
  <c r="HG125" i="6"/>
  <c r="HH125" i="6"/>
  <c r="HI125" i="6"/>
  <c r="HJ125" i="6"/>
  <c r="HK125" i="6"/>
  <c r="HL125" i="6"/>
  <c r="HM125" i="6"/>
  <c r="HN125" i="6"/>
  <c r="HO125" i="6"/>
  <c r="HP125" i="6"/>
  <c r="HQ125" i="6"/>
  <c r="HR125" i="6"/>
  <c r="HS125" i="6"/>
  <c r="HT125" i="6"/>
  <c r="HU125" i="6"/>
  <c r="HV125" i="6"/>
  <c r="HW125" i="6"/>
  <c r="GC124" i="6"/>
  <c r="GD124" i="6"/>
  <c r="GE124" i="6"/>
  <c r="GF124" i="6"/>
  <c r="GG124" i="6"/>
  <c r="GH124" i="6"/>
  <c r="GI124" i="6"/>
  <c r="GJ124" i="6"/>
  <c r="GK124" i="6"/>
  <c r="GL124" i="6"/>
  <c r="GM124" i="6"/>
  <c r="GN124" i="6"/>
  <c r="GO124" i="6"/>
  <c r="GP124" i="6"/>
  <c r="GQ124" i="6"/>
  <c r="GR124" i="6"/>
  <c r="GS124" i="6"/>
  <c r="GT124" i="6"/>
  <c r="GU124" i="6"/>
  <c r="GV124" i="6"/>
  <c r="GW124" i="6"/>
  <c r="GX124" i="6"/>
  <c r="GY124" i="6"/>
  <c r="GZ124" i="6"/>
  <c r="HA124" i="6"/>
  <c r="HB124" i="6"/>
  <c r="HC124" i="6"/>
  <c r="HD124" i="6"/>
  <c r="HE124" i="6"/>
  <c r="HF124" i="6"/>
  <c r="HG124" i="6"/>
  <c r="HH124" i="6"/>
  <c r="HI124" i="6"/>
  <c r="HJ124" i="6"/>
  <c r="HK124" i="6"/>
  <c r="HL124" i="6"/>
  <c r="HM124" i="6"/>
  <c r="HN124" i="6"/>
  <c r="HO124" i="6"/>
  <c r="HP124" i="6"/>
  <c r="HQ124" i="6"/>
  <c r="HR124" i="6"/>
  <c r="HS124" i="6"/>
  <c r="HT124" i="6"/>
  <c r="HU124" i="6"/>
  <c r="HV124" i="6"/>
  <c r="HW124" i="6"/>
  <c r="GC123" i="6"/>
  <c r="GD123" i="6"/>
  <c r="GE123" i="6"/>
  <c r="GF123" i="6"/>
  <c r="GG123" i="6"/>
  <c r="GH123" i="6"/>
  <c r="GI123" i="6"/>
  <c r="GJ123" i="6"/>
  <c r="GK123" i="6"/>
  <c r="GL123" i="6"/>
  <c r="GM123" i="6"/>
  <c r="GN123" i="6"/>
  <c r="GO123" i="6"/>
  <c r="GP123" i="6"/>
  <c r="GQ123" i="6"/>
  <c r="GR123" i="6"/>
  <c r="GS123" i="6"/>
  <c r="GT123" i="6"/>
  <c r="GU123" i="6"/>
  <c r="GV123" i="6"/>
  <c r="GW123" i="6"/>
  <c r="GX123" i="6"/>
  <c r="GY123" i="6"/>
  <c r="GZ123" i="6"/>
  <c r="HA123" i="6"/>
  <c r="HB123" i="6"/>
  <c r="HC123" i="6"/>
  <c r="HD123" i="6"/>
  <c r="HE123" i="6"/>
  <c r="HF123" i="6"/>
  <c r="HG123" i="6"/>
  <c r="HH123" i="6"/>
  <c r="HI123" i="6"/>
  <c r="HJ123" i="6"/>
  <c r="HK123" i="6"/>
  <c r="HL123" i="6"/>
  <c r="HM123" i="6"/>
  <c r="HN123" i="6"/>
  <c r="HO123" i="6"/>
  <c r="HP123" i="6"/>
  <c r="HQ123" i="6"/>
  <c r="HR123" i="6"/>
  <c r="HS123" i="6"/>
  <c r="HT123" i="6"/>
  <c r="HU123" i="6"/>
  <c r="HV123" i="6"/>
  <c r="HW123" i="6"/>
  <c r="GC122" i="6"/>
  <c r="GD122" i="6"/>
  <c r="GE122" i="6"/>
  <c r="GF122" i="6"/>
  <c r="GG122" i="6"/>
  <c r="GH122" i="6"/>
  <c r="GI122" i="6"/>
  <c r="GJ122" i="6"/>
  <c r="GK122" i="6"/>
  <c r="GL122" i="6"/>
  <c r="GM122" i="6"/>
  <c r="GN122" i="6"/>
  <c r="GO122" i="6"/>
  <c r="GP122" i="6"/>
  <c r="GQ122" i="6"/>
  <c r="GR122" i="6"/>
  <c r="GS122" i="6"/>
  <c r="GT122" i="6"/>
  <c r="GU122" i="6"/>
  <c r="GV122" i="6"/>
  <c r="GW122" i="6"/>
  <c r="GX122" i="6"/>
  <c r="GY122" i="6"/>
  <c r="GZ122" i="6"/>
  <c r="HA122" i="6"/>
  <c r="HB122" i="6"/>
  <c r="HC122" i="6"/>
  <c r="HD122" i="6"/>
  <c r="HE122" i="6"/>
  <c r="HF122" i="6"/>
  <c r="HG122" i="6"/>
  <c r="HH122" i="6"/>
  <c r="HI122" i="6"/>
  <c r="HJ122" i="6"/>
  <c r="HK122" i="6"/>
  <c r="HL122" i="6"/>
  <c r="HM122" i="6"/>
  <c r="HN122" i="6"/>
  <c r="HO122" i="6"/>
  <c r="HP122" i="6"/>
  <c r="HQ122" i="6"/>
  <c r="HR122" i="6"/>
  <c r="HS122" i="6"/>
  <c r="HT122" i="6"/>
  <c r="HU122" i="6"/>
  <c r="HV122" i="6"/>
  <c r="HW122" i="6"/>
  <c r="GC121" i="6"/>
  <c r="GD121" i="6"/>
  <c r="GE121" i="6"/>
  <c r="GF121" i="6"/>
  <c r="GG121" i="6"/>
  <c r="GH121" i="6"/>
  <c r="GI121" i="6"/>
  <c r="GJ121" i="6"/>
  <c r="GK121" i="6"/>
  <c r="GL121" i="6"/>
  <c r="GM121" i="6"/>
  <c r="GN121" i="6"/>
  <c r="GO121" i="6"/>
  <c r="GP121" i="6"/>
  <c r="GQ121" i="6"/>
  <c r="GR121" i="6"/>
  <c r="GS121" i="6"/>
  <c r="GT121" i="6"/>
  <c r="GU121" i="6"/>
  <c r="GV121" i="6"/>
  <c r="GW121" i="6"/>
  <c r="GX121" i="6"/>
  <c r="GY121" i="6"/>
  <c r="GZ121" i="6"/>
  <c r="HA121" i="6"/>
  <c r="HB121" i="6"/>
  <c r="HC121" i="6"/>
  <c r="HD121" i="6"/>
  <c r="HE121" i="6"/>
  <c r="HF121" i="6"/>
  <c r="HG121" i="6"/>
  <c r="HH121" i="6"/>
  <c r="HI121" i="6"/>
  <c r="HJ121" i="6"/>
  <c r="HK121" i="6"/>
  <c r="HL121" i="6"/>
  <c r="HM121" i="6"/>
  <c r="HN121" i="6"/>
  <c r="HO121" i="6"/>
  <c r="HP121" i="6"/>
  <c r="HQ121" i="6"/>
  <c r="HR121" i="6"/>
  <c r="HS121" i="6"/>
  <c r="HT121" i="6"/>
  <c r="HU121" i="6"/>
  <c r="HV121" i="6"/>
  <c r="HW121" i="6"/>
  <c r="GC120" i="6"/>
  <c r="GD120" i="6"/>
  <c r="GE120" i="6"/>
  <c r="GF120" i="6"/>
  <c r="GG120" i="6"/>
  <c r="GH120" i="6"/>
  <c r="GI120" i="6"/>
  <c r="GJ120" i="6"/>
  <c r="GK120" i="6"/>
  <c r="GL120" i="6"/>
  <c r="GM120" i="6"/>
  <c r="GN120" i="6"/>
  <c r="GO120" i="6"/>
  <c r="GP120" i="6"/>
  <c r="GQ120" i="6"/>
  <c r="GR120" i="6"/>
  <c r="GS120" i="6"/>
  <c r="GT120" i="6"/>
  <c r="GU120" i="6"/>
  <c r="GV120" i="6"/>
  <c r="GW120" i="6"/>
  <c r="GX120" i="6"/>
  <c r="GY120" i="6"/>
  <c r="GZ120" i="6"/>
  <c r="HA120" i="6"/>
  <c r="HB120" i="6"/>
  <c r="HC120" i="6"/>
  <c r="HD120" i="6"/>
  <c r="HE120" i="6"/>
  <c r="HF120" i="6"/>
  <c r="HG120" i="6"/>
  <c r="HH120" i="6"/>
  <c r="HI120" i="6"/>
  <c r="HJ120" i="6"/>
  <c r="HK120" i="6"/>
  <c r="HL120" i="6"/>
  <c r="HM120" i="6"/>
  <c r="HN120" i="6"/>
  <c r="HO120" i="6"/>
  <c r="HP120" i="6"/>
  <c r="HQ120" i="6"/>
  <c r="HR120" i="6"/>
  <c r="HS120" i="6"/>
  <c r="HT120" i="6"/>
  <c r="HU120" i="6"/>
  <c r="HV120" i="6"/>
  <c r="HW120" i="6"/>
  <c r="GC119" i="6"/>
  <c r="GD119" i="6"/>
  <c r="GE119" i="6"/>
  <c r="GF119" i="6"/>
  <c r="GG119" i="6"/>
  <c r="GH119" i="6"/>
  <c r="GI119" i="6"/>
  <c r="GJ119" i="6"/>
  <c r="GK119" i="6"/>
  <c r="GL119" i="6"/>
  <c r="GM119" i="6"/>
  <c r="GN119" i="6"/>
  <c r="GO119" i="6"/>
  <c r="GP119" i="6"/>
  <c r="GQ119" i="6"/>
  <c r="GR119" i="6"/>
  <c r="GS119" i="6"/>
  <c r="GT119" i="6"/>
  <c r="GU119" i="6"/>
  <c r="GV119" i="6"/>
  <c r="GW119" i="6"/>
  <c r="GX119" i="6"/>
  <c r="GY119" i="6"/>
  <c r="GZ119" i="6"/>
  <c r="HA119" i="6"/>
  <c r="HB119" i="6"/>
  <c r="HC119" i="6"/>
  <c r="HD119" i="6"/>
  <c r="HE119" i="6"/>
  <c r="HF119" i="6"/>
  <c r="HG119" i="6"/>
  <c r="HH119" i="6"/>
  <c r="HI119" i="6"/>
  <c r="HJ119" i="6"/>
  <c r="HK119" i="6"/>
  <c r="HL119" i="6"/>
  <c r="HM119" i="6"/>
  <c r="HN119" i="6"/>
  <c r="HO119" i="6"/>
  <c r="HP119" i="6"/>
  <c r="HQ119" i="6"/>
  <c r="HR119" i="6"/>
  <c r="HS119" i="6"/>
  <c r="HT119" i="6"/>
  <c r="HU119" i="6"/>
  <c r="HV119" i="6"/>
  <c r="HW119" i="6"/>
  <c r="GC118" i="6"/>
  <c r="GD118" i="6"/>
  <c r="GE118" i="6"/>
  <c r="GF118" i="6"/>
  <c r="GG118" i="6"/>
  <c r="GH118" i="6"/>
  <c r="GI118" i="6"/>
  <c r="GJ118" i="6"/>
  <c r="GK118" i="6"/>
  <c r="GL118" i="6"/>
  <c r="GM118" i="6"/>
  <c r="GN118" i="6"/>
  <c r="GO118" i="6"/>
  <c r="GP118" i="6"/>
  <c r="GQ118" i="6"/>
  <c r="GR118" i="6"/>
  <c r="GS118" i="6"/>
  <c r="GT118" i="6"/>
  <c r="GU118" i="6"/>
  <c r="GV118" i="6"/>
  <c r="GW118" i="6"/>
  <c r="GX118" i="6"/>
  <c r="GY118" i="6"/>
  <c r="GZ118" i="6"/>
  <c r="HA118" i="6"/>
  <c r="HB118" i="6"/>
  <c r="HC118" i="6"/>
  <c r="HD118" i="6"/>
  <c r="HE118" i="6"/>
  <c r="HF118" i="6"/>
  <c r="HG118" i="6"/>
  <c r="HH118" i="6"/>
  <c r="HI118" i="6"/>
  <c r="HJ118" i="6"/>
  <c r="HK118" i="6"/>
  <c r="HL118" i="6"/>
  <c r="HM118" i="6"/>
  <c r="HN118" i="6"/>
  <c r="HO118" i="6"/>
  <c r="HP118" i="6"/>
  <c r="HQ118" i="6"/>
  <c r="HR118" i="6"/>
  <c r="HS118" i="6"/>
  <c r="HT118" i="6"/>
  <c r="HU118" i="6"/>
  <c r="HV118" i="6"/>
  <c r="HW118" i="6"/>
  <c r="GC117" i="6"/>
  <c r="GD117" i="6"/>
  <c r="GE117" i="6"/>
  <c r="GF117" i="6"/>
  <c r="GG117" i="6"/>
  <c r="GH117" i="6"/>
  <c r="GI117" i="6"/>
  <c r="GJ117" i="6"/>
  <c r="GK117" i="6"/>
  <c r="GL117" i="6"/>
  <c r="GM117" i="6"/>
  <c r="GN117" i="6"/>
  <c r="GO117" i="6"/>
  <c r="GP117" i="6"/>
  <c r="GQ117" i="6"/>
  <c r="GR117" i="6"/>
  <c r="GS117" i="6"/>
  <c r="GT117" i="6"/>
  <c r="GU117" i="6"/>
  <c r="GV117" i="6"/>
  <c r="GW117" i="6"/>
  <c r="GX117" i="6"/>
  <c r="GY117" i="6"/>
  <c r="GZ117" i="6"/>
  <c r="HA117" i="6"/>
  <c r="HB117" i="6"/>
  <c r="HC117" i="6"/>
  <c r="HD117" i="6"/>
  <c r="HE117" i="6"/>
  <c r="HF117" i="6"/>
  <c r="HG117" i="6"/>
  <c r="HH117" i="6"/>
  <c r="HI117" i="6"/>
  <c r="HJ117" i="6"/>
  <c r="HK117" i="6"/>
  <c r="HL117" i="6"/>
  <c r="HM117" i="6"/>
  <c r="HN117" i="6"/>
  <c r="HO117" i="6"/>
  <c r="HP117" i="6"/>
  <c r="HQ117" i="6"/>
  <c r="HR117" i="6"/>
  <c r="HS117" i="6"/>
  <c r="HT117" i="6"/>
  <c r="HU117" i="6"/>
  <c r="HV117" i="6"/>
  <c r="HW117" i="6"/>
  <c r="GC116" i="6"/>
  <c r="GD116" i="6"/>
  <c r="GE116" i="6"/>
  <c r="GF116" i="6"/>
  <c r="GG116" i="6"/>
  <c r="GH116" i="6"/>
  <c r="GI116" i="6"/>
  <c r="GJ116" i="6"/>
  <c r="GK116" i="6"/>
  <c r="GL116" i="6"/>
  <c r="GM116" i="6"/>
  <c r="GN116" i="6"/>
  <c r="GO116" i="6"/>
  <c r="GP116" i="6"/>
  <c r="GQ116" i="6"/>
  <c r="GR116" i="6"/>
  <c r="GS116" i="6"/>
  <c r="GT116" i="6"/>
  <c r="GU116" i="6"/>
  <c r="GV116" i="6"/>
  <c r="GW116" i="6"/>
  <c r="GX116" i="6"/>
  <c r="GY116" i="6"/>
  <c r="GZ116" i="6"/>
  <c r="HA116" i="6"/>
  <c r="HB116" i="6"/>
  <c r="HC116" i="6"/>
  <c r="HD116" i="6"/>
  <c r="HE116" i="6"/>
  <c r="HF116" i="6"/>
  <c r="HG116" i="6"/>
  <c r="HH116" i="6"/>
  <c r="HI116" i="6"/>
  <c r="HJ116" i="6"/>
  <c r="HK116" i="6"/>
  <c r="HL116" i="6"/>
  <c r="HM116" i="6"/>
  <c r="HN116" i="6"/>
  <c r="HO116" i="6"/>
  <c r="HP116" i="6"/>
  <c r="HQ116" i="6"/>
  <c r="HR116" i="6"/>
  <c r="HS116" i="6"/>
  <c r="HT116" i="6"/>
  <c r="HU116" i="6"/>
  <c r="HV116" i="6"/>
  <c r="HW116" i="6"/>
  <c r="GC115" i="6"/>
  <c r="GD115" i="6"/>
  <c r="GE115" i="6"/>
  <c r="GF115" i="6"/>
  <c r="GG115" i="6"/>
  <c r="GH115" i="6"/>
  <c r="GI115" i="6"/>
  <c r="GJ115" i="6"/>
  <c r="GK115" i="6"/>
  <c r="GL115" i="6"/>
  <c r="GM115" i="6"/>
  <c r="GN115" i="6"/>
  <c r="GO115" i="6"/>
  <c r="GP115" i="6"/>
  <c r="GQ115" i="6"/>
  <c r="GR115" i="6"/>
  <c r="GS115" i="6"/>
  <c r="GT115" i="6"/>
  <c r="GU115" i="6"/>
  <c r="GV115" i="6"/>
  <c r="GW115" i="6"/>
  <c r="GX115" i="6"/>
  <c r="GY115" i="6"/>
  <c r="GZ115" i="6"/>
  <c r="HA115" i="6"/>
  <c r="HB115" i="6"/>
  <c r="HC115" i="6"/>
  <c r="HD115" i="6"/>
  <c r="HE115" i="6"/>
  <c r="HF115" i="6"/>
  <c r="HG115" i="6"/>
  <c r="HH115" i="6"/>
  <c r="HI115" i="6"/>
  <c r="HJ115" i="6"/>
  <c r="HK115" i="6"/>
  <c r="HL115" i="6"/>
  <c r="HM115" i="6"/>
  <c r="HN115" i="6"/>
  <c r="HO115" i="6"/>
  <c r="HP115" i="6"/>
  <c r="HQ115" i="6"/>
  <c r="HR115" i="6"/>
  <c r="HS115" i="6"/>
  <c r="HT115" i="6"/>
  <c r="HU115" i="6"/>
  <c r="HV115" i="6"/>
  <c r="HW115" i="6"/>
  <c r="GC114" i="6"/>
  <c r="GD114" i="6"/>
  <c r="GE114" i="6"/>
  <c r="GF114" i="6"/>
  <c r="GG114" i="6"/>
  <c r="GH114" i="6"/>
  <c r="GI114" i="6"/>
  <c r="GJ114" i="6"/>
  <c r="GK114" i="6"/>
  <c r="GL114" i="6"/>
  <c r="GM114" i="6"/>
  <c r="GN114" i="6"/>
  <c r="GO114" i="6"/>
  <c r="GP114" i="6"/>
  <c r="GQ114" i="6"/>
  <c r="GR114" i="6"/>
  <c r="GS114" i="6"/>
  <c r="GT114" i="6"/>
  <c r="GU114" i="6"/>
  <c r="GV114" i="6"/>
  <c r="GW114" i="6"/>
  <c r="GX114" i="6"/>
  <c r="GY114" i="6"/>
  <c r="GZ114" i="6"/>
  <c r="HA114" i="6"/>
  <c r="HB114" i="6"/>
  <c r="HC114" i="6"/>
  <c r="HD114" i="6"/>
  <c r="HE114" i="6"/>
  <c r="HF114" i="6"/>
  <c r="HG114" i="6"/>
  <c r="HH114" i="6"/>
  <c r="HI114" i="6"/>
  <c r="HJ114" i="6"/>
  <c r="HK114" i="6"/>
  <c r="HL114" i="6"/>
  <c r="HM114" i="6"/>
  <c r="HN114" i="6"/>
  <c r="HO114" i="6"/>
  <c r="HP114" i="6"/>
  <c r="HQ114" i="6"/>
  <c r="HR114" i="6"/>
  <c r="HS114" i="6"/>
  <c r="HT114" i="6"/>
  <c r="HU114" i="6"/>
  <c r="HV114" i="6"/>
  <c r="HW114" i="6"/>
  <c r="GC113" i="6"/>
  <c r="GD113" i="6"/>
  <c r="GE113" i="6"/>
  <c r="GF113" i="6"/>
  <c r="GG113" i="6"/>
  <c r="GH113" i="6"/>
  <c r="GI113" i="6"/>
  <c r="GJ113" i="6"/>
  <c r="GK113" i="6"/>
  <c r="GL113" i="6"/>
  <c r="GM113" i="6"/>
  <c r="GN113" i="6"/>
  <c r="GO113" i="6"/>
  <c r="GP113" i="6"/>
  <c r="GQ113" i="6"/>
  <c r="GR113" i="6"/>
  <c r="GS113" i="6"/>
  <c r="GT113" i="6"/>
  <c r="GU113" i="6"/>
  <c r="GV113" i="6"/>
  <c r="GW113" i="6"/>
  <c r="GX113" i="6"/>
  <c r="GY113" i="6"/>
  <c r="GZ113" i="6"/>
  <c r="HA113" i="6"/>
  <c r="HB113" i="6"/>
  <c r="HC113" i="6"/>
  <c r="HD113" i="6"/>
  <c r="HE113" i="6"/>
  <c r="HF113" i="6"/>
  <c r="HG113" i="6"/>
  <c r="HH113" i="6"/>
  <c r="HI113" i="6"/>
  <c r="HJ113" i="6"/>
  <c r="HK113" i="6"/>
  <c r="HL113" i="6"/>
  <c r="HM113" i="6"/>
  <c r="HN113" i="6"/>
  <c r="HO113" i="6"/>
  <c r="HP113" i="6"/>
  <c r="HQ113" i="6"/>
  <c r="HR113" i="6"/>
  <c r="HS113" i="6"/>
  <c r="HT113" i="6"/>
  <c r="HU113" i="6"/>
  <c r="HV113" i="6"/>
  <c r="HW113" i="6"/>
  <c r="GC112" i="6"/>
  <c r="GD112" i="6"/>
  <c r="GE112" i="6"/>
  <c r="GF112" i="6"/>
  <c r="GG112" i="6"/>
  <c r="GH112" i="6"/>
  <c r="GI112" i="6"/>
  <c r="GJ112" i="6"/>
  <c r="GK112" i="6"/>
  <c r="GL112" i="6"/>
  <c r="GM112" i="6"/>
  <c r="GN112" i="6"/>
  <c r="GO112" i="6"/>
  <c r="GP112" i="6"/>
  <c r="GQ112" i="6"/>
  <c r="GR112" i="6"/>
  <c r="GS112" i="6"/>
  <c r="GT112" i="6"/>
  <c r="GU112" i="6"/>
  <c r="GV112" i="6"/>
  <c r="GW112" i="6"/>
  <c r="GX112" i="6"/>
  <c r="GY112" i="6"/>
  <c r="GZ112" i="6"/>
  <c r="HA112" i="6"/>
  <c r="HB112" i="6"/>
  <c r="HC112" i="6"/>
  <c r="HD112" i="6"/>
  <c r="HE112" i="6"/>
  <c r="HF112" i="6"/>
  <c r="HG112" i="6"/>
  <c r="HH112" i="6"/>
  <c r="HI112" i="6"/>
  <c r="HJ112" i="6"/>
  <c r="HK112" i="6"/>
  <c r="HL112" i="6"/>
  <c r="HM112" i="6"/>
  <c r="HN112" i="6"/>
  <c r="HO112" i="6"/>
  <c r="HP112" i="6"/>
  <c r="HQ112" i="6"/>
  <c r="HR112" i="6"/>
  <c r="HS112" i="6"/>
  <c r="HT112" i="6"/>
  <c r="HU112" i="6"/>
  <c r="HV112" i="6"/>
  <c r="HW112" i="6"/>
  <c r="GC111" i="6"/>
  <c r="GD111" i="6"/>
  <c r="GE111" i="6"/>
  <c r="GF111" i="6"/>
  <c r="GG111" i="6"/>
  <c r="GH111" i="6"/>
  <c r="GI111" i="6"/>
  <c r="GJ111" i="6"/>
  <c r="GK111" i="6"/>
  <c r="GL111" i="6"/>
  <c r="GM111" i="6"/>
  <c r="GN111" i="6"/>
  <c r="GO111" i="6"/>
  <c r="GP111" i="6"/>
  <c r="GQ111" i="6"/>
  <c r="GR111" i="6"/>
  <c r="GS111" i="6"/>
  <c r="GT111" i="6"/>
  <c r="GU111" i="6"/>
  <c r="GV111" i="6"/>
  <c r="GW111" i="6"/>
  <c r="GX111" i="6"/>
  <c r="GY111" i="6"/>
  <c r="GZ111" i="6"/>
  <c r="HA111" i="6"/>
  <c r="HB111" i="6"/>
  <c r="HC111" i="6"/>
  <c r="HD111" i="6"/>
  <c r="HE111" i="6"/>
  <c r="HF111" i="6"/>
  <c r="HG111" i="6"/>
  <c r="HH111" i="6"/>
  <c r="HI111" i="6"/>
  <c r="HJ111" i="6"/>
  <c r="HK111" i="6"/>
  <c r="HL111" i="6"/>
  <c r="HM111" i="6"/>
  <c r="HN111" i="6"/>
  <c r="HO111" i="6"/>
  <c r="HP111" i="6"/>
  <c r="HQ111" i="6"/>
  <c r="HR111" i="6"/>
  <c r="HS111" i="6"/>
  <c r="HT111" i="6"/>
  <c r="HU111" i="6"/>
  <c r="HV111" i="6"/>
  <c r="HW111" i="6"/>
  <c r="GC110" i="6"/>
  <c r="GD110" i="6"/>
  <c r="GE110" i="6"/>
  <c r="GF110" i="6"/>
  <c r="GG110" i="6"/>
  <c r="GH110" i="6"/>
  <c r="GI110" i="6"/>
  <c r="GJ110" i="6"/>
  <c r="GK110" i="6"/>
  <c r="GL110" i="6"/>
  <c r="GM110" i="6"/>
  <c r="GN110" i="6"/>
  <c r="GO110" i="6"/>
  <c r="GP110" i="6"/>
  <c r="GQ110" i="6"/>
  <c r="GR110" i="6"/>
  <c r="GS110" i="6"/>
  <c r="GT110" i="6"/>
  <c r="GU110" i="6"/>
  <c r="GV110" i="6"/>
  <c r="GW110" i="6"/>
  <c r="GX110" i="6"/>
  <c r="GY110" i="6"/>
  <c r="GZ110" i="6"/>
  <c r="HA110" i="6"/>
  <c r="HB110" i="6"/>
  <c r="HC110" i="6"/>
  <c r="HD110" i="6"/>
  <c r="HE110" i="6"/>
  <c r="HF110" i="6"/>
  <c r="HG110" i="6"/>
  <c r="HH110" i="6"/>
  <c r="HI110" i="6"/>
  <c r="HJ110" i="6"/>
  <c r="HK110" i="6"/>
  <c r="HL110" i="6"/>
  <c r="HM110" i="6"/>
  <c r="HN110" i="6"/>
  <c r="HO110" i="6"/>
  <c r="HP110" i="6"/>
  <c r="HQ110" i="6"/>
  <c r="HR110" i="6"/>
  <c r="HS110" i="6"/>
  <c r="HT110" i="6"/>
  <c r="HU110" i="6"/>
  <c r="HV110" i="6"/>
  <c r="HW110" i="6"/>
  <c r="GC109" i="6"/>
  <c r="GD109" i="6"/>
  <c r="GE109" i="6"/>
  <c r="GF109" i="6"/>
  <c r="GG109" i="6"/>
  <c r="GH109" i="6"/>
  <c r="GI109" i="6"/>
  <c r="GJ109" i="6"/>
  <c r="GK109" i="6"/>
  <c r="GL109" i="6"/>
  <c r="GM109" i="6"/>
  <c r="GN109" i="6"/>
  <c r="GO109" i="6"/>
  <c r="GP109" i="6"/>
  <c r="GQ109" i="6"/>
  <c r="GR109" i="6"/>
  <c r="GS109" i="6"/>
  <c r="GT109" i="6"/>
  <c r="GU109" i="6"/>
  <c r="GV109" i="6"/>
  <c r="GW109" i="6"/>
  <c r="GX109" i="6"/>
  <c r="GY109" i="6"/>
  <c r="GZ109" i="6"/>
  <c r="HA109" i="6"/>
  <c r="HB109" i="6"/>
  <c r="HC109" i="6"/>
  <c r="HD109" i="6"/>
  <c r="HE109" i="6"/>
  <c r="HF109" i="6"/>
  <c r="HG109" i="6"/>
  <c r="HH109" i="6"/>
  <c r="HI109" i="6"/>
  <c r="HJ109" i="6"/>
  <c r="HK109" i="6"/>
  <c r="HL109" i="6"/>
  <c r="HM109" i="6"/>
  <c r="HN109" i="6"/>
  <c r="HO109" i="6"/>
  <c r="HP109" i="6"/>
  <c r="HQ109" i="6"/>
  <c r="HR109" i="6"/>
  <c r="HS109" i="6"/>
  <c r="HT109" i="6"/>
  <c r="HU109" i="6"/>
  <c r="HV109" i="6"/>
  <c r="HW109" i="6"/>
  <c r="GC108" i="6"/>
  <c r="GD108" i="6"/>
  <c r="GE108" i="6"/>
  <c r="GF108" i="6"/>
  <c r="GG108" i="6"/>
  <c r="GH108" i="6"/>
  <c r="GI108" i="6"/>
  <c r="GJ108" i="6"/>
  <c r="GK108" i="6"/>
  <c r="GL108" i="6"/>
  <c r="GM108" i="6"/>
  <c r="GN108" i="6"/>
  <c r="GO108" i="6"/>
  <c r="GP108" i="6"/>
  <c r="GQ108" i="6"/>
  <c r="GR108" i="6"/>
  <c r="GS108" i="6"/>
  <c r="GT108" i="6"/>
  <c r="GU108" i="6"/>
  <c r="GV108" i="6"/>
  <c r="GW108" i="6"/>
  <c r="GX108" i="6"/>
  <c r="GY108" i="6"/>
  <c r="GZ108" i="6"/>
  <c r="HA108" i="6"/>
  <c r="HB108" i="6"/>
  <c r="HC108" i="6"/>
  <c r="HD108" i="6"/>
  <c r="HE108" i="6"/>
  <c r="HF108" i="6"/>
  <c r="HG108" i="6"/>
  <c r="HH108" i="6"/>
  <c r="HI108" i="6"/>
  <c r="HJ108" i="6"/>
  <c r="HK108" i="6"/>
  <c r="HL108" i="6"/>
  <c r="HM108" i="6"/>
  <c r="HN108" i="6"/>
  <c r="HO108" i="6"/>
  <c r="HP108" i="6"/>
  <c r="HQ108" i="6"/>
  <c r="HR108" i="6"/>
  <c r="HS108" i="6"/>
  <c r="HT108" i="6"/>
  <c r="HU108" i="6"/>
  <c r="HV108" i="6"/>
  <c r="HW108" i="6"/>
  <c r="GC107" i="6"/>
  <c r="GD107" i="6"/>
  <c r="GE107" i="6"/>
  <c r="GF107" i="6"/>
  <c r="GG107" i="6"/>
  <c r="GH107" i="6"/>
  <c r="GI107" i="6"/>
  <c r="GJ107" i="6"/>
  <c r="GK107" i="6"/>
  <c r="GL107" i="6"/>
  <c r="GM107" i="6"/>
  <c r="GN107" i="6"/>
  <c r="GO107" i="6"/>
  <c r="GP107" i="6"/>
  <c r="GQ107" i="6"/>
  <c r="GR107" i="6"/>
  <c r="GS107" i="6"/>
  <c r="GT107" i="6"/>
  <c r="GU107" i="6"/>
  <c r="GV107" i="6"/>
  <c r="GW107" i="6"/>
  <c r="GX107" i="6"/>
  <c r="GY107" i="6"/>
  <c r="GZ107" i="6"/>
  <c r="HA107" i="6"/>
  <c r="HB107" i="6"/>
  <c r="HC107" i="6"/>
  <c r="HD107" i="6"/>
  <c r="HE107" i="6"/>
  <c r="HF107" i="6"/>
  <c r="HG107" i="6"/>
  <c r="HH107" i="6"/>
  <c r="HI107" i="6"/>
  <c r="HJ107" i="6"/>
  <c r="HK107" i="6"/>
  <c r="HL107" i="6"/>
  <c r="HM107" i="6"/>
  <c r="HN107" i="6"/>
  <c r="HO107" i="6"/>
  <c r="HP107" i="6"/>
  <c r="HQ107" i="6"/>
  <c r="HR107" i="6"/>
  <c r="HS107" i="6"/>
  <c r="HT107" i="6"/>
  <c r="HU107" i="6"/>
  <c r="HV107" i="6"/>
  <c r="HW107" i="6"/>
  <c r="GC106" i="6"/>
  <c r="GD106" i="6"/>
  <c r="GE106" i="6"/>
  <c r="GF106" i="6"/>
  <c r="GG106" i="6"/>
  <c r="GH106" i="6"/>
  <c r="GI106" i="6"/>
  <c r="GJ106" i="6"/>
  <c r="GK106" i="6"/>
  <c r="GL106" i="6"/>
  <c r="GM106" i="6"/>
  <c r="GN106" i="6"/>
  <c r="GO106" i="6"/>
  <c r="GP106" i="6"/>
  <c r="GQ106" i="6"/>
  <c r="GR106" i="6"/>
  <c r="GS106" i="6"/>
  <c r="GT106" i="6"/>
  <c r="GU106" i="6"/>
  <c r="GV106" i="6"/>
  <c r="GW106" i="6"/>
  <c r="GX106" i="6"/>
  <c r="GY106" i="6"/>
  <c r="GZ106" i="6"/>
  <c r="HA106" i="6"/>
  <c r="HB106" i="6"/>
  <c r="HC106" i="6"/>
  <c r="HD106" i="6"/>
  <c r="HE106" i="6"/>
  <c r="HF106" i="6"/>
  <c r="HG106" i="6"/>
  <c r="HH106" i="6"/>
  <c r="HI106" i="6"/>
  <c r="HJ106" i="6"/>
  <c r="HK106" i="6"/>
  <c r="HL106" i="6"/>
  <c r="HM106" i="6"/>
  <c r="HN106" i="6"/>
  <c r="HO106" i="6"/>
  <c r="HP106" i="6"/>
  <c r="HQ106" i="6"/>
  <c r="HR106" i="6"/>
  <c r="HS106" i="6"/>
  <c r="HT106" i="6"/>
  <c r="HU106" i="6"/>
  <c r="HV106" i="6"/>
  <c r="HW106" i="6"/>
  <c r="GC105" i="6"/>
  <c r="GD105" i="6"/>
  <c r="GE105" i="6"/>
  <c r="GF105" i="6"/>
  <c r="GG105" i="6"/>
  <c r="GH105" i="6"/>
  <c r="GI105" i="6"/>
  <c r="GJ105" i="6"/>
  <c r="GK105" i="6"/>
  <c r="GL105" i="6"/>
  <c r="GM105" i="6"/>
  <c r="GN105" i="6"/>
  <c r="GO105" i="6"/>
  <c r="GP105" i="6"/>
  <c r="GQ105" i="6"/>
  <c r="GR105" i="6"/>
  <c r="GS105" i="6"/>
  <c r="GT105" i="6"/>
  <c r="GU105" i="6"/>
  <c r="GV105" i="6"/>
  <c r="GW105" i="6"/>
  <c r="GX105" i="6"/>
  <c r="GY105" i="6"/>
  <c r="GZ105" i="6"/>
  <c r="HA105" i="6"/>
  <c r="HB105" i="6"/>
  <c r="HC105" i="6"/>
  <c r="HD105" i="6"/>
  <c r="HE105" i="6"/>
  <c r="HF105" i="6"/>
  <c r="HG105" i="6"/>
  <c r="HH105" i="6"/>
  <c r="HI105" i="6"/>
  <c r="HJ105" i="6"/>
  <c r="HK105" i="6"/>
  <c r="HL105" i="6"/>
  <c r="HM105" i="6"/>
  <c r="HN105" i="6"/>
  <c r="HO105" i="6"/>
  <c r="HP105" i="6"/>
  <c r="HQ105" i="6"/>
  <c r="HR105" i="6"/>
  <c r="HS105" i="6"/>
  <c r="HT105" i="6"/>
  <c r="HU105" i="6"/>
  <c r="HV105" i="6"/>
  <c r="HW105" i="6"/>
  <c r="GC104" i="6"/>
  <c r="GD104" i="6"/>
  <c r="GE104" i="6"/>
  <c r="GF104" i="6"/>
  <c r="GG104" i="6"/>
  <c r="GH104" i="6"/>
  <c r="GI104" i="6"/>
  <c r="GJ104" i="6"/>
  <c r="GK104" i="6"/>
  <c r="GL104" i="6"/>
  <c r="GM104" i="6"/>
  <c r="GN104" i="6"/>
  <c r="GO104" i="6"/>
  <c r="GP104" i="6"/>
  <c r="GQ104" i="6"/>
  <c r="GR104" i="6"/>
  <c r="GS104" i="6"/>
  <c r="GT104" i="6"/>
  <c r="GU104" i="6"/>
  <c r="GV104" i="6"/>
  <c r="GW104" i="6"/>
  <c r="GX104" i="6"/>
  <c r="GY104" i="6"/>
  <c r="GZ104" i="6"/>
  <c r="HA104" i="6"/>
  <c r="HB104" i="6"/>
  <c r="HC104" i="6"/>
  <c r="HD104" i="6"/>
  <c r="HE104" i="6"/>
  <c r="HF104" i="6"/>
  <c r="HG104" i="6"/>
  <c r="HH104" i="6"/>
  <c r="HI104" i="6"/>
  <c r="HJ104" i="6"/>
  <c r="HK104" i="6"/>
  <c r="HL104" i="6"/>
  <c r="HM104" i="6"/>
  <c r="HN104" i="6"/>
  <c r="HO104" i="6"/>
  <c r="HP104" i="6"/>
  <c r="HQ104" i="6"/>
  <c r="HR104" i="6"/>
  <c r="HS104" i="6"/>
  <c r="HT104" i="6"/>
  <c r="HU104" i="6"/>
  <c r="HV104" i="6"/>
  <c r="HW104" i="6"/>
  <c r="GC103" i="6"/>
  <c r="GD103" i="6"/>
  <c r="GE103" i="6"/>
  <c r="GF103" i="6"/>
  <c r="GG103" i="6"/>
  <c r="GH103" i="6"/>
  <c r="GI103" i="6"/>
  <c r="GJ103" i="6"/>
  <c r="GK103" i="6"/>
  <c r="GL103" i="6"/>
  <c r="GM103" i="6"/>
  <c r="GN103" i="6"/>
  <c r="GO103" i="6"/>
  <c r="GP103" i="6"/>
  <c r="GQ103" i="6"/>
  <c r="GR103" i="6"/>
  <c r="GS103" i="6"/>
  <c r="GT103" i="6"/>
  <c r="GU103" i="6"/>
  <c r="GV103" i="6"/>
  <c r="GW103" i="6"/>
  <c r="GX103" i="6"/>
  <c r="GY103" i="6"/>
  <c r="GZ103" i="6"/>
  <c r="HA103" i="6"/>
  <c r="HB103" i="6"/>
  <c r="HC103" i="6"/>
  <c r="HD103" i="6"/>
  <c r="HE103" i="6"/>
  <c r="HF103" i="6"/>
  <c r="HG103" i="6"/>
  <c r="HH103" i="6"/>
  <c r="HI103" i="6"/>
  <c r="HJ103" i="6"/>
  <c r="HK103" i="6"/>
  <c r="HL103" i="6"/>
  <c r="HM103" i="6"/>
  <c r="HN103" i="6"/>
  <c r="HO103" i="6"/>
  <c r="HP103" i="6"/>
  <c r="HQ103" i="6"/>
  <c r="HR103" i="6"/>
  <c r="HS103" i="6"/>
  <c r="HT103" i="6"/>
  <c r="HU103" i="6"/>
  <c r="HV103" i="6"/>
  <c r="HW103" i="6"/>
  <c r="GC102" i="6"/>
  <c r="GD102" i="6"/>
  <c r="GE102" i="6"/>
  <c r="GF102" i="6"/>
  <c r="GG102" i="6"/>
  <c r="GH102" i="6"/>
  <c r="GI102" i="6"/>
  <c r="GJ102" i="6"/>
  <c r="GK102" i="6"/>
  <c r="GL102" i="6"/>
  <c r="GM102" i="6"/>
  <c r="GN102" i="6"/>
  <c r="GO102" i="6"/>
  <c r="GP102" i="6"/>
  <c r="GQ102" i="6"/>
  <c r="GR102" i="6"/>
  <c r="GS102" i="6"/>
  <c r="GT102" i="6"/>
  <c r="GU102" i="6"/>
  <c r="GV102" i="6"/>
  <c r="GW102" i="6"/>
  <c r="GX102" i="6"/>
  <c r="GY102" i="6"/>
  <c r="GZ102" i="6"/>
  <c r="HA102" i="6"/>
  <c r="HB102" i="6"/>
  <c r="HC102" i="6"/>
  <c r="HD102" i="6"/>
  <c r="HE102" i="6"/>
  <c r="HF102" i="6"/>
  <c r="HG102" i="6"/>
  <c r="HH102" i="6"/>
  <c r="HI102" i="6"/>
  <c r="HJ102" i="6"/>
  <c r="HK102" i="6"/>
  <c r="HL102" i="6"/>
  <c r="HM102" i="6"/>
  <c r="HN102" i="6"/>
  <c r="HO102" i="6"/>
  <c r="HP102" i="6"/>
  <c r="HQ102" i="6"/>
  <c r="HR102" i="6"/>
  <c r="HS102" i="6"/>
  <c r="HT102" i="6"/>
  <c r="HU102" i="6"/>
  <c r="HV102" i="6"/>
  <c r="HW102" i="6"/>
  <c r="GC101" i="6"/>
  <c r="GD101" i="6"/>
  <c r="GE101" i="6"/>
  <c r="GF101" i="6"/>
  <c r="GG101" i="6"/>
  <c r="GH101" i="6"/>
  <c r="GI101" i="6"/>
  <c r="GJ101" i="6"/>
  <c r="GK101" i="6"/>
  <c r="GL101" i="6"/>
  <c r="GM101" i="6"/>
  <c r="GN101" i="6"/>
  <c r="GO101" i="6"/>
  <c r="GP101" i="6"/>
  <c r="GQ101" i="6"/>
  <c r="GR101" i="6"/>
  <c r="GS101" i="6"/>
  <c r="GT101" i="6"/>
  <c r="GU101" i="6"/>
  <c r="GV101" i="6"/>
  <c r="GW101" i="6"/>
  <c r="GX101" i="6"/>
  <c r="GY101" i="6"/>
  <c r="GZ101" i="6"/>
  <c r="HA101" i="6"/>
  <c r="HB101" i="6"/>
  <c r="HC101" i="6"/>
  <c r="HD101" i="6"/>
  <c r="HE101" i="6"/>
  <c r="HF101" i="6"/>
  <c r="HG101" i="6"/>
  <c r="HH101" i="6"/>
  <c r="HI101" i="6"/>
  <c r="HJ101" i="6"/>
  <c r="HK101" i="6"/>
  <c r="HL101" i="6"/>
  <c r="HM101" i="6"/>
  <c r="HN101" i="6"/>
  <c r="HO101" i="6"/>
  <c r="HP101" i="6"/>
  <c r="HQ101" i="6"/>
  <c r="HR101" i="6"/>
  <c r="HS101" i="6"/>
  <c r="HT101" i="6"/>
  <c r="HU101" i="6"/>
  <c r="HV101" i="6"/>
  <c r="HW101" i="6"/>
  <c r="GC100" i="6"/>
  <c r="GD100" i="6"/>
  <c r="GE100" i="6"/>
  <c r="GF100" i="6"/>
  <c r="GG100" i="6"/>
  <c r="GH100" i="6"/>
  <c r="GI100" i="6"/>
  <c r="GJ100" i="6"/>
  <c r="GK100" i="6"/>
  <c r="GL100" i="6"/>
  <c r="GM100" i="6"/>
  <c r="GN100" i="6"/>
  <c r="GO100" i="6"/>
  <c r="GP100" i="6"/>
  <c r="GQ100" i="6"/>
  <c r="GR100" i="6"/>
  <c r="GS100" i="6"/>
  <c r="GT100" i="6"/>
  <c r="GU100" i="6"/>
  <c r="GV100" i="6"/>
  <c r="GW100" i="6"/>
  <c r="GX100" i="6"/>
  <c r="GY100" i="6"/>
  <c r="GZ100" i="6"/>
  <c r="HA100" i="6"/>
  <c r="HB100" i="6"/>
  <c r="HC100" i="6"/>
  <c r="HD100" i="6"/>
  <c r="HE100" i="6"/>
  <c r="HF100" i="6"/>
  <c r="HG100" i="6"/>
  <c r="HH100" i="6"/>
  <c r="HI100" i="6"/>
  <c r="HJ100" i="6"/>
  <c r="HK100" i="6"/>
  <c r="HL100" i="6"/>
  <c r="HM100" i="6"/>
  <c r="HN100" i="6"/>
  <c r="HO100" i="6"/>
  <c r="HP100" i="6"/>
  <c r="HQ100" i="6"/>
  <c r="HR100" i="6"/>
  <c r="HS100" i="6"/>
  <c r="HT100" i="6"/>
  <c r="HU100" i="6"/>
  <c r="HV100" i="6"/>
  <c r="HW100" i="6"/>
  <c r="GC99" i="6"/>
  <c r="GD99" i="6"/>
  <c r="GE99" i="6"/>
  <c r="GF99" i="6"/>
  <c r="GG99" i="6"/>
  <c r="GH99" i="6"/>
  <c r="GI99" i="6"/>
  <c r="GJ99" i="6"/>
  <c r="GK99" i="6"/>
  <c r="GL99" i="6"/>
  <c r="GM99" i="6"/>
  <c r="GN99" i="6"/>
  <c r="GO99" i="6"/>
  <c r="GP99" i="6"/>
  <c r="GQ99" i="6"/>
  <c r="GR99" i="6"/>
  <c r="GS99" i="6"/>
  <c r="GT99" i="6"/>
  <c r="GU99" i="6"/>
  <c r="GV99" i="6"/>
  <c r="GW99" i="6"/>
  <c r="GX99" i="6"/>
  <c r="GY99" i="6"/>
  <c r="GZ99" i="6"/>
  <c r="HA99" i="6"/>
  <c r="HB99" i="6"/>
  <c r="HC99" i="6"/>
  <c r="HD99" i="6"/>
  <c r="HE99" i="6"/>
  <c r="HF99" i="6"/>
  <c r="HG99" i="6"/>
  <c r="HH99" i="6"/>
  <c r="HI99" i="6"/>
  <c r="HJ99" i="6"/>
  <c r="HK99" i="6"/>
  <c r="HL99" i="6"/>
  <c r="HM99" i="6"/>
  <c r="HN99" i="6"/>
  <c r="HO99" i="6"/>
  <c r="HP99" i="6"/>
  <c r="HQ99" i="6"/>
  <c r="HR99" i="6"/>
  <c r="HS99" i="6"/>
  <c r="HT99" i="6"/>
  <c r="HU99" i="6"/>
  <c r="HV99" i="6"/>
  <c r="HW99" i="6"/>
  <c r="GC98" i="6"/>
  <c r="GD98" i="6"/>
  <c r="GE98" i="6"/>
  <c r="GF98" i="6"/>
  <c r="GG98" i="6"/>
  <c r="GH98" i="6"/>
  <c r="GI98" i="6"/>
  <c r="GJ98" i="6"/>
  <c r="GK98" i="6"/>
  <c r="GL98" i="6"/>
  <c r="GM98" i="6"/>
  <c r="GN98" i="6"/>
  <c r="GO98" i="6"/>
  <c r="GP98" i="6"/>
  <c r="GQ98" i="6"/>
  <c r="GR98" i="6"/>
  <c r="GS98" i="6"/>
  <c r="GT98" i="6"/>
  <c r="GU98" i="6"/>
  <c r="GV98" i="6"/>
  <c r="GW98" i="6"/>
  <c r="GX98" i="6"/>
  <c r="GY98" i="6"/>
  <c r="GZ98" i="6"/>
  <c r="HA98" i="6"/>
  <c r="HB98" i="6"/>
  <c r="HC98" i="6"/>
  <c r="HD98" i="6"/>
  <c r="HE98" i="6"/>
  <c r="HF98" i="6"/>
  <c r="HG98" i="6"/>
  <c r="HH98" i="6"/>
  <c r="HI98" i="6"/>
  <c r="HJ98" i="6"/>
  <c r="HK98" i="6"/>
  <c r="HL98" i="6"/>
  <c r="HM98" i="6"/>
  <c r="HN98" i="6"/>
  <c r="HO98" i="6"/>
  <c r="HP98" i="6"/>
  <c r="HQ98" i="6"/>
  <c r="HR98" i="6"/>
  <c r="HS98" i="6"/>
  <c r="HT98" i="6"/>
  <c r="HU98" i="6"/>
  <c r="HV98" i="6"/>
  <c r="HW98" i="6"/>
  <c r="GC97" i="6"/>
  <c r="GD97" i="6"/>
  <c r="GE97" i="6"/>
  <c r="GF97" i="6"/>
  <c r="GG97" i="6"/>
  <c r="GH97" i="6"/>
  <c r="GI97" i="6"/>
  <c r="GJ97" i="6"/>
  <c r="GK97" i="6"/>
  <c r="GL97" i="6"/>
  <c r="GM97" i="6"/>
  <c r="GN97" i="6"/>
  <c r="GO97" i="6"/>
  <c r="GP97" i="6"/>
  <c r="GQ97" i="6"/>
  <c r="GR97" i="6"/>
  <c r="GS97" i="6"/>
  <c r="GT97" i="6"/>
  <c r="GU97" i="6"/>
  <c r="GV97" i="6"/>
  <c r="GW97" i="6"/>
  <c r="GX97" i="6"/>
  <c r="GY97" i="6"/>
  <c r="GZ97" i="6"/>
  <c r="HA97" i="6"/>
  <c r="HB97" i="6"/>
  <c r="HC97" i="6"/>
  <c r="HD97" i="6"/>
  <c r="HE97" i="6"/>
  <c r="HF97" i="6"/>
  <c r="HG97" i="6"/>
  <c r="HH97" i="6"/>
  <c r="HI97" i="6"/>
  <c r="HJ97" i="6"/>
  <c r="HK97" i="6"/>
  <c r="HL97" i="6"/>
  <c r="HM97" i="6"/>
  <c r="HN97" i="6"/>
  <c r="HO97" i="6"/>
  <c r="HP97" i="6"/>
  <c r="HQ97" i="6"/>
  <c r="HR97" i="6"/>
  <c r="HS97" i="6"/>
  <c r="HT97" i="6"/>
  <c r="HU97" i="6"/>
  <c r="HV97" i="6"/>
  <c r="HW97" i="6"/>
  <c r="GC96" i="6"/>
  <c r="GD96" i="6"/>
  <c r="GE96" i="6"/>
  <c r="GF96" i="6"/>
  <c r="GG96" i="6"/>
  <c r="GH96" i="6"/>
  <c r="GI96" i="6"/>
  <c r="GJ96" i="6"/>
  <c r="GK96" i="6"/>
  <c r="GL96" i="6"/>
  <c r="GM96" i="6"/>
  <c r="GN96" i="6"/>
  <c r="GO96" i="6"/>
  <c r="GP96" i="6"/>
  <c r="GQ96" i="6"/>
  <c r="GR96" i="6"/>
  <c r="GS96" i="6"/>
  <c r="GT96" i="6"/>
  <c r="GU96" i="6"/>
  <c r="GV96" i="6"/>
  <c r="GW96" i="6"/>
  <c r="GX96" i="6"/>
  <c r="GY96" i="6"/>
  <c r="GZ96" i="6"/>
  <c r="HA96" i="6"/>
  <c r="HB96" i="6"/>
  <c r="HC96" i="6"/>
  <c r="HD96" i="6"/>
  <c r="HE96" i="6"/>
  <c r="HF96" i="6"/>
  <c r="HG96" i="6"/>
  <c r="HH96" i="6"/>
  <c r="HI96" i="6"/>
  <c r="HJ96" i="6"/>
  <c r="HK96" i="6"/>
  <c r="HL96" i="6"/>
  <c r="HM96" i="6"/>
  <c r="HN96" i="6"/>
  <c r="HO96" i="6"/>
  <c r="HP96" i="6"/>
  <c r="HQ96" i="6"/>
  <c r="HR96" i="6"/>
  <c r="HS96" i="6"/>
  <c r="HT96" i="6"/>
  <c r="HU96" i="6"/>
  <c r="HV96" i="6"/>
  <c r="HW96" i="6"/>
  <c r="GC95" i="6"/>
  <c r="GD95" i="6"/>
  <c r="GE95" i="6"/>
  <c r="GF95" i="6"/>
  <c r="GG95" i="6"/>
  <c r="GH95" i="6"/>
  <c r="GI95" i="6"/>
  <c r="GJ95" i="6"/>
  <c r="GK95" i="6"/>
  <c r="GL95" i="6"/>
  <c r="GM95" i="6"/>
  <c r="GN95" i="6"/>
  <c r="GO95" i="6"/>
  <c r="GP95" i="6"/>
  <c r="GQ95" i="6"/>
  <c r="GR95" i="6"/>
  <c r="GS95" i="6"/>
  <c r="GT95" i="6"/>
  <c r="GU95" i="6"/>
  <c r="GV95" i="6"/>
  <c r="GW95" i="6"/>
  <c r="GX95" i="6"/>
  <c r="GY95" i="6"/>
  <c r="GZ95" i="6"/>
  <c r="HA95" i="6"/>
  <c r="HB95" i="6"/>
  <c r="HC95" i="6"/>
  <c r="HD95" i="6"/>
  <c r="HE95" i="6"/>
  <c r="HF95" i="6"/>
  <c r="HG95" i="6"/>
  <c r="HH95" i="6"/>
  <c r="HI95" i="6"/>
  <c r="HJ95" i="6"/>
  <c r="HK95" i="6"/>
  <c r="HL95" i="6"/>
  <c r="HM95" i="6"/>
  <c r="HN95" i="6"/>
  <c r="HO95" i="6"/>
  <c r="HP95" i="6"/>
  <c r="HQ95" i="6"/>
  <c r="HR95" i="6"/>
  <c r="HS95" i="6"/>
  <c r="HT95" i="6"/>
  <c r="HU95" i="6"/>
  <c r="HV95" i="6"/>
  <c r="HW95" i="6"/>
  <c r="GC94" i="6"/>
  <c r="GD94" i="6"/>
  <c r="GE94" i="6"/>
  <c r="GF94" i="6"/>
  <c r="GG94" i="6"/>
  <c r="GH94" i="6"/>
  <c r="GI94" i="6"/>
  <c r="GJ94" i="6"/>
  <c r="GK94" i="6"/>
  <c r="GL94" i="6"/>
  <c r="GM94" i="6"/>
  <c r="GN94" i="6"/>
  <c r="GO94" i="6"/>
  <c r="GP94" i="6"/>
  <c r="GQ94" i="6"/>
  <c r="GR94" i="6"/>
  <c r="GS94" i="6"/>
  <c r="GT94" i="6"/>
  <c r="GU94" i="6"/>
  <c r="GV94" i="6"/>
  <c r="GW94" i="6"/>
  <c r="GX94" i="6"/>
  <c r="GY94" i="6"/>
  <c r="GZ94" i="6"/>
  <c r="HA94" i="6"/>
  <c r="HB94" i="6"/>
  <c r="HC94" i="6"/>
  <c r="HD94" i="6"/>
  <c r="HE94" i="6"/>
  <c r="HF94" i="6"/>
  <c r="HG94" i="6"/>
  <c r="HH94" i="6"/>
  <c r="HI94" i="6"/>
  <c r="HJ94" i="6"/>
  <c r="HK94" i="6"/>
  <c r="HL94" i="6"/>
  <c r="HM94" i="6"/>
  <c r="HN94" i="6"/>
  <c r="HO94" i="6"/>
  <c r="HP94" i="6"/>
  <c r="HQ94" i="6"/>
  <c r="HR94" i="6"/>
  <c r="HS94" i="6"/>
  <c r="HT94" i="6"/>
  <c r="HU94" i="6"/>
  <c r="HV94" i="6"/>
  <c r="HW94" i="6"/>
  <c r="GC93" i="6"/>
  <c r="GD93" i="6"/>
  <c r="GE93" i="6"/>
  <c r="GF93" i="6"/>
  <c r="GG93" i="6"/>
  <c r="GH93" i="6"/>
  <c r="GI93" i="6"/>
  <c r="GJ93" i="6"/>
  <c r="GK93" i="6"/>
  <c r="GL93" i="6"/>
  <c r="GM93" i="6"/>
  <c r="GN93" i="6"/>
  <c r="GO93" i="6"/>
  <c r="GP93" i="6"/>
  <c r="GQ93" i="6"/>
  <c r="GR93" i="6"/>
  <c r="GS93" i="6"/>
  <c r="GT93" i="6"/>
  <c r="GU93" i="6"/>
  <c r="GV93" i="6"/>
  <c r="GW93" i="6"/>
  <c r="GX93" i="6"/>
  <c r="GY93" i="6"/>
  <c r="GZ93" i="6"/>
  <c r="HA93" i="6"/>
  <c r="HB93" i="6"/>
  <c r="HC93" i="6"/>
  <c r="HD93" i="6"/>
  <c r="HE93" i="6"/>
  <c r="HF93" i="6"/>
  <c r="HG93" i="6"/>
  <c r="HH93" i="6"/>
  <c r="HI93" i="6"/>
  <c r="HJ93" i="6"/>
  <c r="HK93" i="6"/>
  <c r="HL93" i="6"/>
  <c r="HM93" i="6"/>
  <c r="HN93" i="6"/>
  <c r="HO93" i="6"/>
  <c r="HP93" i="6"/>
  <c r="HQ93" i="6"/>
  <c r="HR93" i="6"/>
  <c r="HS93" i="6"/>
  <c r="HT93" i="6"/>
  <c r="HU93" i="6"/>
  <c r="HV93" i="6"/>
  <c r="HW93" i="6"/>
  <c r="GC92" i="6"/>
  <c r="GD92" i="6"/>
  <c r="GE92" i="6"/>
  <c r="GF92" i="6"/>
  <c r="GG92" i="6"/>
  <c r="GH92" i="6"/>
  <c r="GI92" i="6"/>
  <c r="GJ92" i="6"/>
  <c r="GK92" i="6"/>
  <c r="GL92" i="6"/>
  <c r="GM92" i="6"/>
  <c r="GN92" i="6"/>
  <c r="GO92" i="6"/>
  <c r="GP92" i="6"/>
  <c r="GQ92" i="6"/>
  <c r="GR92" i="6"/>
  <c r="GS92" i="6"/>
  <c r="GT92" i="6"/>
  <c r="GU92" i="6"/>
  <c r="GV92" i="6"/>
  <c r="GW92" i="6"/>
  <c r="GX92" i="6"/>
  <c r="GY92" i="6"/>
  <c r="GZ92" i="6"/>
  <c r="HA92" i="6"/>
  <c r="HB92" i="6"/>
  <c r="HC92" i="6"/>
  <c r="HD92" i="6"/>
  <c r="HE92" i="6"/>
  <c r="HF92" i="6"/>
  <c r="HG92" i="6"/>
  <c r="HH92" i="6"/>
  <c r="HI92" i="6"/>
  <c r="HJ92" i="6"/>
  <c r="HK92" i="6"/>
  <c r="HL92" i="6"/>
  <c r="HM92" i="6"/>
  <c r="HN92" i="6"/>
  <c r="HO92" i="6"/>
  <c r="HP92" i="6"/>
  <c r="HQ92" i="6"/>
  <c r="HR92" i="6"/>
  <c r="HS92" i="6"/>
  <c r="HT92" i="6"/>
  <c r="HU92" i="6"/>
  <c r="HV92" i="6"/>
  <c r="HW92" i="6"/>
  <c r="GC91" i="6"/>
  <c r="GD91" i="6"/>
  <c r="GE91" i="6"/>
  <c r="GF91" i="6"/>
  <c r="GG91" i="6"/>
  <c r="GH91" i="6"/>
  <c r="GI91" i="6"/>
  <c r="GJ91" i="6"/>
  <c r="GK91" i="6"/>
  <c r="GL91" i="6"/>
  <c r="GM91" i="6"/>
  <c r="GN91" i="6"/>
  <c r="GO91" i="6"/>
  <c r="GP91" i="6"/>
  <c r="GQ91" i="6"/>
  <c r="GR91" i="6"/>
  <c r="GS91" i="6"/>
  <c r="GT91" i="6"/>
  <c r="GU91" i="6"/>
  <c r="GV91" i="6"/>
  <c r="GW91" i="6"/>
  <c r="GX91" i="6"/>
  <c r="GY91" i="6"/>
  <c r="GZ91" i="6"/>
  <c r="HA91" i="6"/>
  <c r="HB91" i="6"/>
  <c r="HC91" i="6"/>
  <c r="HD91" i="6"/>
  <c r="HE91" i="6"/>
  <c r="HF91" i="6"/>
  <c r="HG91" i="6"/>
  <c r="HH91" i="6"/>
  <c r="HI91" i="6"/>
  <c r="HJ91" i="6"/>
  <c r="HK91" i="6"/>
  <c r="HL91" i="6"/>
  <c r="HM91" i="6"/>
  <c r="HN91" i="6"/>
  <c r="HO91" i="6"/>
  <c r="HP91" i="6"/>
  <c r="HQ91" i="6"/>
  <c r="HR91" i="6"/>
  <c r="HS91" i="6"/>
  <c r="HT91" i="6"/>
  <c r="HU91" i="6"/>
  <c r="HV91" i="6"/>
  <c r="HW91" i="6"/>
  <c r="GC90" i="6"/>
  <c r="GD90" i="6"/>
  <c r="GE90" i="6"/>
  <c r="GF90" i="6"/>
  <c r="GG90" i="6"/>
  <c r="GH90" i="6"/>
  <c r="GI90" i="6"/>
  <c r="GJ90" i="6"/>
  <c r="GK90" i="6"/>
  <c r="GL90" i="6"/>
  <c r="GM90" i="6"/>
  <c r="GN90" i="6"/>
  <c r="GO90" i="6"/>
  <c r="GP90" i="6"/>
  <c r="GQ90" i="6"/>
  <c r="GR90" i="6"/>
  <c r="GS90" i="6"/>
  <c r="GT90" i="6"/>
  <c r="GU90" i="6"/>
  <c r="GV90" i="6"/>
  <c r="GW90" i="6"/>
  <c r="GX90" i="6"/>
  <c r="GY90" i="6"/>
  <c r="GZ90" i="6"/>
  <c r="HA90" i="6"/>
  <c r="HB90" i="6"/>
  <c r="HC90" i="6"/>
  <c r="HD90" i="6"/>
  <c r="HE90" i="6"/>
  <c r="HF90" i="6"/>
  <c r="HG90" i="6"/>
  <c r="HH90" i="6"/>
  <c r="HI90" i="6"/>
  <c r="HJ90" i="6"/>
  <c r="HK90" i="6"/>
  <c r="HL90" i="6"/>
  <c r="HM90" i="6"/>
  <c r="HN90" i="6"/>
  <c r="HO90" i="6"/>
  <c r="HP90" i="6"/>
  <c r="HQ90" i="6"/>
  <c r="HR90" i="6"/>
  <c r="HS90" i="6"/>
  <c r="HT90" i="6"/>
  <c r="HU90" i="6"/>
  <c r="HV90" i="6"/>
  <c r="HW90" i="6"/>
  <c r="GC89" i="6"/>
  <c r="GD89" i="6"/>
  <c r="GE89" i="6"/>
  <c r="GF89" i="6"/>
  <c r="GG89" i="6"/>
  <c r="GH89" i="6"/>
  <c r="GI89" i="6"/>
  <c r="GJ89" i="6"/>
  <c r="GK89" i="6"/>
  <c r="GL89" i="6"/>
  <c r="GM89" i="6"/>
  <c r="GN89" i="6"/>
  <c r="GO89" i="6"/>
  <c r="GP89" i="6"/>
  <c r="GQ89" i="6"/>
  <c r="GR89" i="6"/>
  <c r="GS89" i="6"/>
  <c r="GT89" i="6"/>
  <c r="GU89" i="6"/>
  <c r="GV89" i="6"/>
  <c r="GW89" i="6"/>
  <c r="GX89" i="6"/>
  <c r="GY89" i="6"/>
  <c r="GZ89" i="6"/>
  <c r="HA89" i="6"/>
  <c r="HB89" i="6"/>
  <c r="HC89" i="6"/>
  <c r="HD89" i="6"/>
  <c r="HE89" i="6"/>
  <c r="HF89" i="6"/>
  <c r="HG89" i="6"/>
  <c r="HH89" i="6"/>
  <c r="HI89" i="6"/>
  <c r="HJ89" i="6"/>
  <c r="HK89" i="6"/>
  <c r="HL89" i="6"/>
  <c r="HM89" i="6"/>
  <c r="HN89" i="6"/>
  <c r="HO89" i="6"/>
  <c r="HP89" i="6"/>
  <c r="HQ89" i="6"/>
  <c r="HR89" i="6"/>
  <c r="HS89" i="6"/>
  <c r="HT89" i="6"/>
  <c r="HU89" i="6"/>
  <c r="HV89" i="6"/>
  <c r="HW89" i="6"/>
  <c r="GC88" i="6"/>
  <c r="GD88" i="6"/>
  <c r="GE88" i="6"/>
  <c r="GF88" i="6"/>
  <c r="GG88" i="6"/>
  <c r="GH88" i="6"/>
  <c r="GI88" i="6"/>
  <c r="GJ88" i="6"/>
  <c r="GK88" i="6"/>
  <c r="GL88" i="6"/>
  <c r="GM88" i="6"/>
  <c r="GN88" i="6"/>
  <c r="GO88" i="6"/>
  <c r="GP88" i="6"/>
  <c r="GQ88" i="6"/>
  <c r="GR88" i="6"/>
  <c r="GS88" i="6"/>
  <c r="GT88" i="6"/>
  <c r="GU88" i="6"/>
  <c r="GV88" i="6"/>
  <c r="GW88" i="6"/>
  <c r="GX88" i="6"/>
  <c r="GY88" i="6"/>
  <c r="GZ88" i="6"/>
  <c r="HA88" i="6"/>
  <c r="HB88" i="6"/>
  <c r="HC88" i="6"/>
  <c r="HD88" i="6"/>
  <c r="HE88" i="6"/>
  <c r="HF88" i="6"/>
  <c r="HG88" i="6"/>
  <c r="HH88" i="6"/>
  <c r="HI88" i="6"/>
  <c r="HJ88" i="6"/>
  <c r="HK88" i="6"/>
  <c r="HL88" i="6"/>
  <c r="HM88" i="6"/>
  <c r="HN88" i="6"/>
  <c r="HO88" i="6"/>
  <c r="HP88" i="6"/>
  <c r="HQ88" i="6"/>
  <c r="HR88" i="6"/>
  <c r="HS88" i="6"/>
  <c r="HT88" i="6"/>
  <c r="HU88" i="6"/>
  <c r="HV88" i="6"/>
  <c r="HW88" i="6"/>
  <c r="GC87" i="6"/>
  <c r="GD87" i="6"/>
  <c r="GE87" i="6"/>
  <c r="GF87" i="6"/>
  <c r="GG87" i="6"/>
  <c r="GH87" i="6"/>
  <c r="GI87" i="6"/>
  <c r="GJ87" i="6"/>
  <c r="GK87" i="6"/>
  <c r="GL87" i="6"/>
  <c r="GM87" i="6"/>
  <c r="GN87" i="6"/>
  <c r="GO87" i="6"/>
  <c r="GP87" i="6"/>
  <c r="GQ87" i="6"/>
  <c r="GR87" i="6"/>
  <c r="GS87" i="6"/>
  <c r="GT87" i="6"/>
  <c r="GU87" i="6"/>
  <c r="GV87" i="6"/>
  <c r="GW87" i="6"/>
  <c r="GX87" i="6"/>
  <c r="GY87" i="6"/>
  <c r="GZ87" i="6"/>
  <c r="HA87" i="6"/>
  <c r="HB87" i="6"/>
  <c r="HC87" i="6"/>
  <c r="HD87" i="6"/>
  <c r="HE87" i="6"/>
  <c r="HF87" i="6"/>
  <c r="HG87" i="6"/>
  <c r="HH87" i="6"/>
  <c r="HI87" i="6"/>
  <c r="HJ87" i="6"/>
  <c r="HK87" i="6"/>
  <c r="HL87" i="6"/>
  <c r="HM87" i="6"/>
  <c r="HN87" i="6"/>
  <c r="HO87" i="6"/>
  <c r="HP87" i="6"/>
  <c r="HQ87" i="6"/>
  <c r="HR87" i="6"/>
  <c r="HS87" i="6"/>
  <c r="HT87" i="6"/>
  <c r="HU87" i="6"/>
  <c r="HV87" i="6"/>
  <c r="HW87" i="6"/>
  <c r="GC86" i="6"/>
  <c r="GD86" i="6"/>
  <c r="GE86" i="6"/>
  <c r="GF86" i="6"/>
  <c r="GG86" i="6"/>
  <c r="GH86" i="6"/>
  <c r="GI86" i="6"/>
  <c r="GJ86" i="6"/>
  <c r="GK86" i="6"/>
  <c r="GL86" i="6"/>
  <c r="GM86" i="6"/>
  <c r="GN86" i="6"/>
  <c r="GO86" i="6"/>
  <c r="GP86" i="6"/>
  <c r="GQ86" i="6"/>
  <c r="GR86" i="6"/>
  <c r="GS86" i="6"/>
  <c r="GT86" i="6"/>
  <c r="GU86" i="6"/>
  <c r="GV86" i="6"/>
  <c r="GW86" i="6"/>
  <c r="GX86" i="6"/>
  <c r="GY86" i="6"/>
  <c r="GZ86" i="6"/>
  <c r="HA86" i="6"/>
  <c r="HB86" i="6"/>
  <c r="HC86" i="6"/>
  <c r="HD86" i="6"/>
  <c r="HE86" i="6"/>
  <c r="HF86" i="6"/>
  <c r="HG86" i="6"/>
  <c r="HH86" i="6"/>
  <c r="HI86" i="6"/>
  <c r="HJ86" i="6"/>
  <c r="HK86" i="6"/>
  <c r="HL86" i="6"/>
  <c r="HM86" i="6"/>
  <c r="HN86" i="6"/>
  <c r="HO86" i="6"/>
  <c r="HP86" i="6"/>
  <c r="HQ86" i="6"/>
  <c r="HR86" i="6"/>
  <c r="HS86" i="6"/>
  <c r="HT86" i="6"/>
  <c r="HU86" i="6"/>
  <c r="HV86" i="6"/>
  <c r="HW86" i="6"/>
  <c r="GC85" i="6"/>
  <c r="GD85" i="6"/>
  <c r="GE85" i="6"/>
  <c r="GF85" i="6"/>
  <c r="GG85" i="6"/>
  <c r="GH85" i="6"/>
  <c r="GI85" i="6"/>
  <c r="GJ85" i="6"/>
  <c r="GK85" i="6"/>
  <c r="GL85" i="6"/>
  <c r="GM85" i="6"/>
  <c r="GN85" i="6"/>
  <c r="GO85" i="6"/>
  <c r="GP85" i="6"/>
  <c r="GQ85" i="6"/>
  <c r="GR85" i="6"/>
  <c r="GS85" i="6"/>
  <c r="GT85" i="6"/>
  <c r="GU85" i="6"/>
  <c r="GV85" i="6"/>
  <c r="GW85" i="6"/>
  <c r="GX85" i="6"/>
  <c r="GY85" i="6"/>
  <c r="GZ85" i="6"/>
  <c r="HA85" i="6"/>
  <c r="HB85" i="6"/>
  <c r="HC85" i="6"/>
  <c r="HD85" i="6"/>
  <c r="HE85" i="6"/>
  <c r="HF85" i="6"/>
  <c r="HG85" i="6"/>
  <c r="HH85" i="6"/>
  <c r="HI85" i="6"/>
  <c r="HJ85" i="6"/>
  <c r="HK85" i="6"/>
  <c r="HL85" i="6"/>
  <c r="HM85" i="6"/>
  <c r="HN85" i="6"/>
  <c r="HO85" i="6"/>
  <c r="HP85" i="6"/>
  <c r="HQ85" i="6"/>
  <c r="HR85" i="6"/>
  <c r="HS85" i="6"/>
  <c r="HT85" i="6"/>
  <c r="HU85" i="6"/>
  <c r="HV85" i="6"/>
  <c r="HW85" i="6"/>
  <c r="GC84" i="6"/>
  <c r="GD84" i="6"/>
  <c r="GE84" i="6"/>
  <c r="GF84" i="6"/>
  <c r="GG84" i="6"/>
  <c r="GH84" i="6"/>
  <c r="GI84" i="6"/>
  <c r="GJ84" i="6"/>
  <c r="GK84" i="6"/>
  <c r="GL84" i="6"/>
  <c r="GM84" i="6"/>
  <c r="GN84" i="6"/>
  <c r="GO84" i="6"/>
  <c r="GP84" i="6"/>
  <c r="GQ84" i="6"/>
  <c r="GR84" i="6"/>
  <c r="GS84" i="6"/>
  <c r="GT84" i="6"/>
  <c r="GU84" i="6"/>
  <c r="GV84" i="6"/>
  <c r="GW84" i="6"/>
  <c r="GX84" i="6"/>
  <c r="GY84" i="6"/>
  <c r="GZ84" i="6"/>
  <c r="HA84" i="6"/>
  <c r="HB84" i="6"/>
  <c r="HC84" i="6"/>
  <c r="HD84" i="6"/>
  <c r="HE84" i="6"/>
  <c r="HF84" i="6"/>
  <c r="HG84" i="6"/>
  <c r="HH84" i="6"/>
  <c r="HI84" i="6"/>
  <c r="HJ84" i="6"/>
  <c r="HK84" i="6"/>
  <c r="HL84" i="6"/>
  <c r="HM84" i="6"/>
  <c r="HN84" i="6"/>
  <c r="HO84" i="6"/>
  <c r="HP84" i="6"/>
  <c r="HQ84" i="6"/>
  <c r="HR84" i="6"/>
  <c r="HS84" i="6"/>
  <c r="HT84" i="6"/>
  <c r="HU84" i="6"/>
  <c r="HV84" i="6"/>
  <c r="HW84" i="6"/>
  <c r="GC83" i="6"/>
  <c r="GD83" i="6"/>
  <c r="GE83" i="6"/>
  <c r="GF83" i="6"/>
  <c r="GG83" i="6"/>
  <c r="GH83" i="6"/>
  <c r="GI83" i="6"/>
  <c r="GJ83" i="6"/>
  <c r="GK83" i="6"/>
  <c r="GL83" i="6"/>
  <c r="GM83" i="6"/>
  <c r="GN83" i="6"/>
  <c r="GO83" i="6"/>
  <c r="GP83" i="6"/>
  <c r="GQ83" i="6"/>
  <c r="GR83" i="6"/>
  <c r="GS83" i="6"/>
  <c r="GT83" i="6"/>
  <c r="GU83" i="6"/>
  <c r="GV83" i="6"/>
  <c r="GW83" i="6"/>
  <c r="GX83" i="6"/>
  <c r="GY83" i="6"/>
  <c r="GZ83" i="6"/>
  <c r="HA83" i="6"/>
  <c r="HB83" i="6"/>
  <c r="HC83" i="6"/>
  <c r="HD83" i="6"/>
  <c r="HE83" i="6"/>
  <c r="HF83" i="6"/>
  <c r="HG83" i="6"/>
  <c r="HH83" i="6"/>
  <c r="HI83" i="6"/>
  <c r="HJ83" i="6"/>
  <c r="HK83" i="6"/>
  <c r="HL83" i="6"/>
  <c r="HM83" i="6"/>
  <c r="HN83" i="6"/>
  <c r="HO83" i="6"/>
  <c r="HP83" i="6"/>
  <c r="HQ83" i="6"/>
  <c r="HR83" i="6"/>
  <c r="HS83" i="6"/>
  <c r="HT83" i="6"/>
  <c r="HU83" i="6"/>
  <c r="HV83" i="6"/>
  <c r="HW83" i="6"/>
  <c r="GC82" i="6"/>
  <c r="GD82" i="6"/>
  <c r="GE82" i="6"/>
  <c r="GF82" i="6"/>
  <c r="GG82" i="6"/>
  <c r="GH82" i="6"/>
  <c r="GI82" i="6"/>
  <c r="GJ82" i="6"/>
  <c r="GK82" i="6"/>
  <c r="GL82" i="6"/>
  <c r="GM82" i="6"/>
  <c r="GN82" i="6"/>
  <c r="GO82" i="6"/>
  <c r="GP82" i="6"/>
  <c r="GQ82" i="6"/>
  <c r="GR82" i="6"/>
  <c r="GS82" i="6"/>
  <c r="GT82" i="6"/>
  <c r="GU82" i="6"/>
  <c r="GV82" i="6"/>
  <c r="GW82" i="6"/>
  <c r="GX82" i="6"/>
  <c r="GY82" i="6"/>
  <c r="GZ82" i="6"/>
  <c r="HA82" i="6"/>
  <c r="HB82" i="6"/>
  <c r="HC82" i="6"/>
  <c r="HD82" i="6"/>
  <c r="HE82" i="6"/>
  <c r="HF82" i="6"/>
  <c r="HG82" i="6"/>
  <c r="HH82" i="6"/>
  <c r="HI82" i="6"/>
  <c r="HJ82" i="6"/>
  <c r="HK82" i="6"/>
  <c r="HL82" i="6"/>
  <c r="HM82" i="6"/>
  <c r="HN82" i="6"/>
  <c r="HO82" i="6"/>
  <c r="HP82" i="6"/>
  <c r="HQ82" i="6"/>
  <c r="HR82" i="6"/>
  <c r="HS82" i="6"/>
  <c r="HT82" i="6"/>
  <c r="HU82" i="6"/>
  <c r="HV82" i="6"/>
  <c r="HW82" i="6"/>
  <c r="GC81" i="6"/>
  <c r="GD81" i="6"/>
  <c r="GE81" i="6"/>
  <c r="GF81" i="6"/>
  <c r="GG81" i="6"/>
  <c r="GH81" i="6"/>
  <c r="GI81" i="6"/>
  <c r="GJ81" i="6"/>
  <c r="GK81" i="6"/>
  <c r="GL81" i="6"/>
  <c r="GM81" i="6"/>
  <c r="GN81" i="6"/>
  <c r="GO81" i="6"/>
  <c r="GP81" i="6"/>
  <c r="GQ81" i="6"/>
  <c r="GR81" i="6"/>
  <c r="GS81" i="6"/>
  <c r="GT81" i="6"/>
  <c r="GU81" i="6"/>
  <c r="GV81" i="6"/>
  <c r="GW81" i="6"/>
  <c r="GX81" i="6"/>
  <c r="GY81" i="6"/>
  <c r="GZ81" i="6"/>
  <c r="HA81" i="6"/>
  <c r="HB81" i="6"/>
  <c r="HC81" i="6"/>
  <c r="HD81" i="6"/>
  <c r="HE81" i="6"/>
  <c r="HF81" i="6"/>
  <c r="HG81" i="6"/>
  <c r="HH81" i="6"/>
  <c r="HI81" i="6"/>
  <c r="HJ81" i="6"/>
  <c r="HK81" i="6"/>
  <c r="HL81" i="6"/>
  <c r="HM81" i="6"/>
  <c r="HN81" i="6"/>
  <c r="HO81" i="6"/>
  <c r="HP81" i="6"/>
  <c r="HQ81" i="6"/>
  <c r="HR81" i="6"/>
  <c r="HS81" i="6"/>
  <c r="HT81" i="6"/>
  <c r="HU81" i="6"/>
  <c r="HV81" i="6"/>
  <c r="HW81" i="6"/>
  <c r="GC80" i="6"/>
  <c r="GD80" i="6"/>
  <c r="GE80" i="6"/>
  <c r="GF80" i="6"/>
  <c r="GG80" i="6"/>
  <c r="GH80" i="6"/>
  <c r="GI80" i="6"/>
  <c r="GJ80" i="6"/>
  <c r="GK80" i="6"/>
  <c r="GL80" i="6"/>
  <c r="GM80" i="6"/>
  <c r="GN80" i="6"/>
  <c r="GO80" i="6"/>
  <c r="GP80" i="6"/>
  <c r="GQ80" i="6"/>
  <c r="GR80" i="6"/>
  <c r="GS80" i="6"/>
  <c r="GT80" i="6"/>
  <c r="GU80" i="6"/>
  <c r="GV80" i="6"/>
  <c r="GW80" i="6"/>
  <c r="GX80" i="6"/>
  <c r="GY80" i="6"/>
  <c r="GZ80" i="6"/>
  <c r="HA80" i="6"/>
  <c r="HB80" i="6"/>
  <c r="HC80" i="6"/>
  <c r="HD80" i="6"/>
  <c r="HE80" i="6"/>
  <c r="HF80" i="6"/>
  <c r="HG80" i="6"/>
  <c r="HH80" i="6"/>
  <c r="HI80" i="6"/>
  <c r="HJ80" i="6"/>
  <c r="HK80" i="6"/>
  <c r="HL80" i="6"/>
  <c r="HM80" i="6"/>
  <c r="HN80" i="6"/>
  <c r="HO80" i="6"/>
  <c r="HP80" i="6"/>
  <c r="HQ80" i="6"/>
  <c r="HR80" i="6"/>
  <c r="HS80" i="6"/>
  <c r="HT80" i="6"/>
  <c r="HU80" i="6"/>
  <c r="HV80" i="6"/>
  <c r="HW80" i="6"/>
  <c r="GC79" i="6"/>
  <c r="GD79" i="6"/>
  <c r="GE79" i="6"/>
  <c r="GF79" i="6"/>
  <c r="GG79" i="6"/>
  <c r="GH79" i="6"/>
  <c r="GI79" i="6"/>
  <c r="GJ79" i="6"/>
  <c r="GK79" i="6"/>
  <c r="GL79" i="6"/>
  <c r="GM79" i="6"/>
  <c r="GN79" i="6"/>
  <c r="GO79" i="6"/>
  <c r="GP79" i="6"/>
  <c r="GQ79" i="6"/>
  <c r="GR79" i="6"/>
  <c r="GS79" i="6"/>
  <c r="GT79" i="6"/>
  <c r="GU79" i="6"/>
  <c r="GV79" i="6"/>
  <c r="GW79" i="6"/>
  <c r="GX79" i="6"/>
  <c r="GY79" i="6"/>
  <c r="GZ79" i="6"/>
  <c r="HA79" i="6"/>
  <c r="HB79" i="6"/>
  <c r="HC79" i="6"/>
  <c r="HD79" i="6"/>
  <c r="HE79" i="6"/>
  <c r="HF79" i="6"/>
  <c r="HG79" i="6"/>
  <c r="HH79" i="6"/>
  <c r="HI79" i="6"/>
  <c r="HJ79" i="6"/>
  <c r="HK79" i="6"/>
  <c r="HL79" i="6"/>
  <c r="HM79" i="6"/>
  <c r="HN79" i="6"/>
  <c r="HO79" i="6"/>
  <c r="HP79" i="6"/>
  <c r="HQ79" i="6"/>
  <c r="HR79" i="6"/>
  <c r="HS79" i="6"/>
  <c r="HT79" i="6"/>
  <c r="HU79" i="6"/>
  <c r="HV79" i="6"/>
  <c r="HW79" i="6"/>
  <c r="GC78" i="6"/>
  <c r="GD78" i="6"/>
  <c r="GE78" i="6"/>
  <c r="GF78" i="6"/>
  <c r="GG78" i="6"/>
  <c r="GH78" i="6"/>
  <c r="GI78" i="6"/>
  <c r="GJ78" i="6"/>
  <c r="GK78" i="6"/>
  <c r="GL78" i="6"/>
  <c r="GM78" i="6"/>
  <c r="GN78" i="6"/>
  <c r="GO78" i="6"/>
  <c r="GP78" i="6"/>
  <c r="GQ78" i="6"/>
  <c r="GR78" i="6"/>
  <c r="GS78" i="6"/>
  <c r="GT78" i="6"/>
  <c r="GU78" i="6"/>
  <c r="GV78" i="6"/>
  <c r="GW78" i="6"/>
  <c r="GX78" i="6"/>
  <c r="GY78" i="6"/>
  <c r="GZ78" i="6"/>
  <c r="HA78" i="6"/>
  <c r="HB78" i="6"/>
  <c r="HC78" i="6"/>
  <c r="HD78" i="6"/>
  <c r="HE78" i="6"/>
  <c r="HF78" i="6"/>
  <c r="HG78" i="6"/>
  <c r="HH78" i="6"/>
  <c r="HI78" i="6"/>
  <c r="HJ78" i="6"/>
  <c r="HK78" i="6"/>
  <c r="HL78" i="6"/>
  <c r="HM78" i="6"/>
  <c r="HN78" i="6"/>
  <c r="HO78" i="6"/>
  <c r="HP78" i="6"/>
  <c r="HQ78" i="6"/>
  <c r="HR78" i="6"/>
  <c r="HS78" i="6"/>
  <c r="HT78" i="6"/>
  <c r="HU78" i="6"/>
  <c r="HV78" i="6"/>
  <c r="HW78" i="6"/>
  <c r="GC77" i="6"/>
  <c r="GD77" i="6"/>
  <c r="GE77" i="6"/>
  <c r="GF77" i="6"/>
  <c r="GG77" i="6"/>
  <c r="GH77" i="6"/>
  <c r="GI77" i="6"/>
  <c r="GJ77" i="6"/>
  <c r="GK77" i="6"/>
  <c r="GL77" i="6"/>
  <c r="GM77" i="6"/>
  <c r="GN77" i="6"/>
  <c r="GO77" i="6"/>
  <c r="GP77" i="6"/>
  <c r="GQ77" i="6"/>
  <c r="GR77" i="6"/>
  <c r="GS77" i="6"/>
  <c r="GT77" i="6"/>
  <c r="GU77" i="6"/>
  <c r="GV77" i="6"/>
  <c r="GW77" i="6"/>
  <c r="GX77" i="6"/>
  <c r="GY77" i="6"/>
  <c r="GZ77" i="6"/>
  <c r="HA77" i="6"/>
  <c r="HB77" i="6"/>
  <c r="HC77" i="6"/>
  <c r="HD77" i="6"/>
  <c r="HE77" i="6"/>
  <c r="HF77" i="6"/>
  <c r="HG77" i="6"/>
  <c r="HH77" i="6"/>
  <c r="HI77" i="6"/>
  <c r="HJ77" i="6"/>
  <c r="HK77" i="6"/>
  <c r="HL77" i="6"/>
  <c r="HM77" i="6"/>
  <c r="HN77" i="6"/>
  <c r="HO77" i="6"/>
  <c r="HP77" i="6"/>
  <c r="HQ77" i="6"/>
  <c r="HR77" i="6"/>
  <c r="HS77" i="6"/>
  <c r="HT77" i="6"/>
  <c r="HU77" i="6"/>
  <c r="HV77" i="6"/>
  <c r="HW77" i="6"/>
  <c r="GC76" i="6"/>
  <c r="GD76" i="6"/>
  <c r="GE76" i="6"/>
  <c r="GF76" i="6"/>
  <c r="GG76" i="6"/>
  <c r="GH76" i="6"/>
  <c r="GI76" i="6"/>
  <c r="GJ76" i="6"/>
  <c r="GK76" i="6"/>
  <c r="GL76" i="6"/>
  <c r="GM76" i="6"/>
  <c r="GN76" i="6"/>
  <c r="GO76" i="6"/>
  <c r="GP76" i="6"/>
  <c r="GQ76" i="6"/>
  <c r="GR76" i="6"/>
  <c r="GS76" i="6"/>
  <c r="GT76" i="6"/>
  <c r="GU76" i="6"/>
  <c r="GV76" i="6"/>
  <c r="GW76" i="6"/>
  <c r="GX76" i="6"/>
  <c r="GY76" i="6"/>
  <c r="GZ76" i="6"/>
  <c r="HA76" i="6"/>
  <c r="HB76" i="6"/>
  <c r="HC76" i="6"/>
  <c r="HD76" i="6"/>
  <c r="HE76" i="6"/>
  <c r="HF76" i="6"/>
  <c r="HG76" i="6"/>
  <c r="HH76" i="6"/>
  <c r="HI76" i="6"/>
  <c r="HJ76" i="6"/>
  <c r="HK76" i="6"/>
  <c r="HL76" i="6"/>
  <c r="HM76" i="6"/>
  <c r="HN76" i="6"/>
  <c r="HO76" i="6"/>
  <c r="HP76" i="6"/>
  <c r="HQ76" i="6"/>
  <c r="HR76" i="6"/>
  <c r="HS76" i="6"/>
  <c r="HT76" i="6"/>
  <c r="HU76" i="6"/>
  <c r="HV76" i="6"/>
  <c r="HW76" i="6"/>
  <c r="GC75" i="6"/>
  <c r="GD75" i="6"/>
  <c r="GE75" i="6"/>
  <c r="GF75" i="6"/>
  <c r="GG75" i="6"/>
  <c r="GH75" i="6"/>
  <c r="GI75" i="6"/>
  <c r="GJ75" i="6"/>
  <c r="GK75" i="6"/>
  <c r="GL75" i="6"/>
  <c r="GM75" i="6"/>
  <c r="GN75" i="6"/>
  <c r="GO75" i="6"/>
  <c r="GP75" i="6"/>
  <c r="GQ75" i="6"/>
  <c r="GR75" i="6"/>
  <c r="GS75" i="6"/>
  <c r="GT75" i="6"/>
  <c r="GU75" i="6"/>
  <c r="GV75" i="6"/>
  <c r="GW75" i="6"/>
  <c r="GX75" i="6"/>
  <c r="GY75" i="6"/>
  <c r="GZ75" i="6"/>
  <c r="HA75" i="6"/>
  <c r="HB75" i="6"/>
  <c r="HC75" i="6"/>
  <c r="HD75" i="6"/>
  <c r="HE75" i="6"/>
  <c r="HF75" i="6"/>
  <c r="HG75" i="6"/>
  <c r="HH75" i="6"/>
  <c r="HI75" i="6"/>
  <c r="HJ75" i="6"/>
  <c r="HK75" i="6"/>
  <c r="HL75" i="6"/>
  <c r="HM75" i="6"/>
  <c r="HN75" i="6"/>
  <c r="HO75" i="6"/>
  <c r="HP75" i="6"/>
  <c r="HQ75" i="6"/>
  <c r="HR75" i="6"/>
  <c r="HS75" i="6"/>
  <c r="HT75" i="6"/>
  <c r="HU75" i="6"/>
  <c r="HV75" i="6"/>
  <c r="HW75" i="6"/>
  <c r="GC74" i="6"/>
  <c r="GD74" i="6"/>
  <c r="GE74" i="6"/>
  <c r="GF74" i="6"/>
  <c r="GG74" i="6"/>
  <c r="GH74" i="6"/>
  <c r="GI74" i="6"/>
  <c r="GJ74" i="6"/>
  <c r="GK74" i="6"/>
  <c r="GL74" i="6"/>
  <c r="GM74" i="6"/>
  <c r="GN74" i="6"/>
  <c r="GO74" i="6"/>
  <c r="GP74" i="6"/>
  <c r="GQ74" i="6"/>
  <c r="GR74" i="6"/>
  <c r="GS74" i="6"/>
  <c r="GT74" i="6"/>
  <c r="GU74" i="6"/>
  <c r="GV74" i="6"/>
  <c r="GW74" i="6"/>
  <c r="GX74" i="6"/>
  <c r="GY74" i="6"/>
  <c r="GZ74" i="6"/>
  <c r="HA74" i="6"/>
  <c r="HB74" i="6"/>
  <c r="HC74" i="6"/>
  <c r="HD74" i="6"/>
  <c r="HE74" i="6"/>
  <c r="HF74" i="6"/>
  <c r="HG74" i="6"/>
  <c r="HH74" i="6"/>
  <c r="HI74" i="6"/>
  <c r="HJ74" i="6"/>
  <c r="HK74" i="6"/>
  <c r="HL74" i="6"/>
  <c r="HM74" i="6"/>
  <c r="HN74" i="6"/>
  <c r="HO74" i="6"/>
  <c r="HP74" i="6"/>
  <c r="HQ74" i="6"/>
  <c r="HR74" i="6"/>
  <c r="HS74" i="6"/>
  <c r="HT74" i="6"/>
  <c r="HU74" i="6"/>
  <c r="HV74" i="6"/>
  <c r="HW74" i="6"/>
  <c r="GC73" i="6"/>
  <c r="GD73" i="6"/>
  <c r="GE73" i="6"/>
  <c r="GF73" i="6"/>
  <c r="GG73" i="6"/>
  <c r="GH73" i="6"/>
  <c r="GI73" i="6"/>
  <c r="GJ73" i="6"/>
  <c r="GK73" i="6"/>
  <c r="GL73" i="6"/>
  <c r="GM73" i="6"/>
  <c r="GN73" i="6"/>
  <c r="GO73" i="6"/>
  <c r="GP73" i="6"/>
  <c r="GQ73" i="6"/>
  <c r="GR73" i="6"/>
  <c r="GS73" i="6"/>
  <c r="GT73" i="6"/>
  <c r="GU73" i="6"/>
  <c r="GV73" i="6"/>
  <c r="GW73" i="6"/>
  <c r="GX73" i="6"/>
  <c r="GY73" i="6"/>
  <c r="GZ73" i="6"/>
  <c r="HA73" i="6"/>
  <c r="HB73" i="6"/>
  <c r="HC73" i="6"/>
  <c r="HD73" i="6"/>
  <c r="HE73" i="6"/>
  <c r="HF73" i="6"/>
  <c r="HG73" i="6"/>
  <c r="HH73" i="6"/>
  <c r="HI73" i="6"/>
  <c r="HJ73" i="6"/>
  <c r="HK73" i="6"/>
  <c r="HL73" i="6"/>
  <c r="HM73" i="6"/>
  <c r="HN73" i="6"/>
  <c r="HO73" i="6"/>
  <c r="HP73" i="6"/>
  <c r="HQ73" i="6"/>
  <c r="HR73" i="6"/>
  <c r="HS73" i="6"/>
  <c r="HT73" i="6"/>
  <c r="HU73" i="6"/>
  <c r="HV73" i="6"/>
  <c r="HW73" i="6"/>
  <c r="GC72" i="6"/>
  <c r="GD72" i="6"/>
  <c r="GE72" i="6"/>
  <c r="GF72" i="6"/>
  <c r="GG72" i="6"/>
  <c r="GH72" i="6"/>
  <c r="GI72" i="6"/>
  <c r="GJ72" i="6"/>
  <c r="GK72" i="6"/>
  <c r="GL72" i="6"/>
  <c r="GM72" i="6"/>
  <c r="GN72" i="6"/>
  <c r="GO72" i="6"/>
  <c r="GP72" i="6"/>
  <c r="GQ72" i="6"/>
  <c r="GR72" i="6"/>
  <c r="GS72" i="6"/>
  <c r="GT72" i="6"/>
  <c r="GU72" i="6"/>
  <c r="GV72" i="6"/>
  <c r="GW72" i="6"/>
  <c r="GX72" i="6"/>
  <c r="GY72" i="6"/>
  <c r="GZ72" i="6"/>
  <c r="HA72" i="6"/>
  <c r="HB72" i="6"/>
  <c r="HC72" i="6"/>
  <c r="HD72" i="6"/>
  <c r="HE72" i="6"/>
  <c r="HF72" i="6"/>
  <c r="HG72" i="6"/>
  <c r="HH72" i="6"/>
  <c r="HI72" i="6"/>
  <c r="HJ72" i="6"/>
  <c r="HK72" i="6"/>
  <c r="HL72" i="6"/>
  <c r="HM72" i="6"/>
  <c r="HN72" i="6"/>
  <c r="HO72" i="6"/>
  <c r="HP72" i="6"/>
  <c r="HQ72" i="6"/>
  <c r="HR72" i="6"/>
  <c r="HS72" i="6"/>
  <c r="HT72" i="6"/>
  <c r="HU72" i="6"/>
  <c r="HV72" i="6"/>
  <c r="HW72" i="6"/>
  <c r="GC71" i="6"/>
  <c r="GD71" i="6"/>
  <c r="GE71" i="6"/>
  <c r="GF71" i="6"/>
  <c r="GG71" i="6"/>
  <c r="GH71" i="6"/>
  <c r="GI71" i="6"/>
  <c r="GJ71" i="6"/>
  <c r="GK71" i="6"/>
  <c r="GL71" i="6"/>
  <c r="GM71" i="6"/>
  <c r="GN71" i="6"/>
  <c r="GO71" i="6"/>
  <c r="GP71" i="6"/>
  <c r="GQ71" i="6"/>
  <c r="GR71" i="6"/>
  <c r="GS71" i="6"/>
  <c r="GT71" i="6"/>
  <c r="GU71" i="6"/>
  <c r="GV71" i="6"/>
  <c r="GW71" i="6"/>
  <c r="GX71" i="6"/>
  <c r="GY71" i="6"/>
  <c r="GZ71" i="6"/>
  <c r="HA71" i="6"/>
  <c r="HB71" i="6"/>
  <c r="HC71" i="6"/>
  <c r="HD71" i="6"/>
  <c r="HE71" i="6"/>
  <c r="HF71" i="6"/>
  <c r="HG71" i="6"/>
  <c r="HH71" i="6"/>
  <c r="HI71" i="6"/>
  <c r="HJ71" i="6"/>
  <c r="HK71" i="6"/>
  <c r="HL71" i="6"/>
  <c r="HM71" i="6"/>
  <c r="HN71" i="6"/>
  <c r="HO71" i="6"/>
  <c r="HP71" i="6"/>
  <c r="HQ71" i="6"/>
  <c r="HR71" i="6"/>
  <c r="HS71" i="6"/>
  <c r="HT71" i="6"/>
  <c r="HU71" i="6"/>
  <c r="HV71" i="6"/>
  <c r="HW71" i="6"/>
  <c r="GC70" i="6"/>
  <c r="GD70" i="6"/>
  <c r="GE70" i="6"/>
  <c r="GF70" i="6"/>
  <c r="GG70" i="6"/>
  <c r="GH70" i="6"/>
  <c r="GI70" i="6"/>
  <c r="GJ70" i="6"/>
  <c r="GK70" i="6"/>
  <c r="GL70" i="6"/>
  <c r="GM70" i="6"/>
  <c r="GN70" i="6"/>
  <c r="GO70" i="6"/>
  <c r="GP70" i="6"/>
  <c r="GQ70" i="6"/>
  <c r="GR70" i="6"/>
  <c r="GS70" i="6"/>
  <c r="GT70" i="6"/>
  <c r="GU70" i="6"/>
  <c r="GV70" i="6"/>
  <c r="GW70" i="6"/>
  <c r="GX70" i="6"/>
  <c r="GY70" i="6"/>
  <c r="GZ70" i="6"/>
  <c r="HA70" i="6"/>
  <c r="HB70" i="6"/>
  <c r="HC70" i="6"/>
  <c r="HD70" i="6"/>
  <c r="HE70" i="6"/>
  <c r="HF70" i="6"/>
  <c r="HG70" i="6"/>
  <c r="HH70" i="6"/>
  <c r="HI70" i="6"/>
  <c r="HJ70" i="6"/>
  <c r="HK70" i="6"/>
  <c r="HL70" i="6"/>
  <c r="HM70" i="6"/>
  <c r="HN70" i="6"/>
  <c r="HO70" i="6"/>
  <c r="HP70" i="6"/>
  <c r="HQ70" i="6"/>
  <c r="HR70" i="6"/>
  <c r="HS70" i="6"/>
  <c r="HT70" i="6"/>
  <c r="HU70" i="6"/>
  <c r="HV70" i="6"/>
  <c r="HW70" i="6"/>
  <c r="GC69" i="6"/>
  <c r="GD69" i="6"/>
  <c r="GE69" i="6"/>
  <c r="GF69" i="6"/>
  <c r="GG69" i="6"/>
  <c r="GH69" i="6"/>
  <c r="GI69" i="6"/>
  <c r="GJ69" i="6"/>
  <c r="GK69" i="6"/>
  <c r="GL69" i="6"/>
  <c r="GM69" i="6"/>
  <c r="GN69" i="6"/>
  <c r="GO69" i="6"/>
  <c r="GP69" i="6"/>
  <c r="GQ69" i="6"/>
  <c r="GR69" i="6"/>
  <c r="GS69" i="6"/>
  <c r="GT69" i="6"/>
  <c r="GU69" i="6"/>
  <c r="GV69" i="6"/>
  <c r="GW69" i="6"/>
  <c r="GX69" i="6"/>
  <c r="GY69" i="6"/>
  <c r="GZ69" i="6"/>
  <c r="HA69" i="6"/>
  <c r="HB69" i="6"/>
  <c r="HC69" i="6"/>
  <c r="HD69" i="6"/>
  <c r="HE69" i="6"/>
  <c r="HF69" i="6"/>
  <c r="HG69" i="6"/>
  <c r="HH69" i="6"/>
  <c r="HI69" i="6"/>
  <c r="HJ69" i="6"/>
  <c r="HK69" i="6"/>
  <c r="HL69" i="6"/>
  <c r="HM69" i="6"/>
  <c r="HN69" i="6"/>
  <c r="HO69" i="6"/>
  <c r="HP69" i="6"/>
  <c r="HQ69" i="6"/>
  <c r="HR69" i="6"/>
  <c r="HS69" i="6"/>
  <c r="HT69" i="6"/>
  <c r="HU69" i="6"/>
  <c r="HV69" i="6"/>
  <c r="HW69" i="6"/>
  <c r="GC68" i="6"/>
  <c r="GD68" i="6"/>
  <c r="GE68" i="6"/>
  <c r="GF68" i="6"/>
  <c r="GG68" i="6"/>
  <c r="GH68" i="6"/>
  <c r="GI68" i="6"/>
  <c r="GJ68" i="6"/>
  <c r="GK68" i="6"/>
  <c r="GL68" i="6"/>
  <c r="GM68" i="6"/>
  <c r="GN68" i="6"/>
  <c r="GO68" i="6"/>
  <c r="GP68" i="6"/>
  <c r="GQ68" i="6"/>
  <c r="GR68" i="6"/>
  <c r="GS68" i="6"/>
  <c r="GT68" i="6"/>
  <c r="GU68" i="6"/>
  <c r="GV68" i="6"/>
  <c r="GW68" i="6"/>
  <c r="GX68" i="6"/>
  <c r="GY68" i="6"/>
  <c r="GZ68" i="6"/>
  <c r="HA68" i="6"/>
  <c r="HB68" i="6"/>
  <c r="HC68" i="6"/>
  <c r="HD68" i="6"/>
  <c r="HE68" i="6"/>
  <c r="HF68" i="6"/>
  <c r="HG68" i="6"/>
  <c r="HH68" i="6"/>
  <c r="HI68" i="6"/>
  <c r="HJ68" i="6"/>
  <c r="HK68" i="6"/>
  <c r="HL68" i="6"/>
  <c r="HM68" i="6"/>
  <c r="HN68" i="6"/>
  <c r="HO68" i="6"/>
  <c r="HP68" i="6"/>
  <c r="HQ68" i="6"/>
  <c r="HR68" i="6"/>
  <c r="HS68" i="6"/>
  <c r="HT68" i="6"/>
  <c r="HU68" i="6"/>
  <c r="HV68" i="6"/>
  <c r="HW68" i="6"/>
  <c r="GC67" i="6"/>
  <c r="GD67" i="6"/>
  <c r="GE67" i="6"/>
  <c r="GF67" i="6"/>
  <c r="GG67" i="6"/>
  <c r="GH67" i="6"/>
  <c r="GI67" i="6"/>
  <c r="GJ67" i="6"/>
  <c r="GK67" i="6"/>
  <c r="GL67" i="6"/>
  <c r="GM67" i="6"/>
  <c r="GN67" i="6"/>
  <c r="GO67" i="6"/>
  <c r="GP67" i="6"/>
  <c r="GQ67" i="6"/>
  <c r="GR67" i="6"/>
  <c r="GS67" i="6"/>
  <c r="GT67" i="6"/>
  <c r="GU67" i="6"/>
  <c r="GV67" i="6"/>
  <c r="GW67" i="6"/>
  <c r="GX67" i="6"/>
  <c r="GY67" i="6"/>
  <c r="GZ67" i="6"/>
  <c r="HA67" i="6"/>
  <c r="HB67" i="6"/>
  <c r="HC67" i="6"/>
  <c r="HD67" i="6"/>
  <c r="HE67" i="6"/>
  <c r="HF67" i="6"/>
  <c r="HG67" i="6"/>
  <c r="HH67" i="6"/>
  <c r="HI67" i="6"/>
  <c r="HJ67" i="6"/>
  <c r="HK67" i="6"/>
  <c r="HL67" i="6"/>
  <c r="HM67" i="6"/>
  <c r="HN67" i="6"/>
  <c r="HO67" i="6"/>
  <c r="HP67" i="6"/>
  <c r="HQ67" i="6"/>
  <c r="HR67" i="6"/>
  <c r="HS67" i="6"/>
  <c r="HT67" i="6"/>
  <c r="HU67" i="6"/>
  <c r="HV67" i="6"/>
  <c r="HW67" i="6"/>
  <c r="GC66" i="6"/>
  <c r="GD66" i="6"/>
  <c r="GE66" i="6"/>
  <c r="GF66" i="6"/>
  <c r="GG66" i="6"/>
  <c r="GH66" i="6"/>
  <c r="GI66" i="6"/>
  <c r="GJ66" i="6"/>
  <c r="GK66" i="6"/>
  <c r="GL66" i="6"/>
  <c r="GM66" i="6"/>
  <c r="GN66" i="6"/>
  <c r="GO66" i="6"/>
  <c r="GP66" i="6"/>
  <c r="GQ66" i="6"/>
  <c r="GR66" i="6"/>
  <c r="GS66" i="6"/>
  <c r="GT66" i="6"/>
  <c r="GU66" i="6"/>
  <c r="GV66" i="6"/>
  <c r="GW66" i="6"/>
  <c r="GX66" i="6"/>
  <c r="GY66" i="6"/>
  <c r="GZ66" i="6"/>
  <c r="HA66" i="6"/>
  <c r="HB66" i="6"/>
  <c r="HC66" i="6"/>
  <c r="HD66" i="6"/>
  <c r="HE66" i="6"/>
  <c r="HF66" i="6"/>
  <c r="HG66" i="6"/>
  <c r="HH66" i="6"/>
  <c r="HI66" i="6"/>
  <c r="HJ66" i="6"/>
  <c r="HK66" i="6"/>
  <c r="HL66" i="6"/>
  <c r="HM66" i="6"/>
  <c r="HN66" i="6"/>
  <c r="HO66" i="6"/>
  <c r="HP66" i="6"/>
  <c r="HQ66" i="6"/>
  <c r="HR66" i="6"/>
  <c r="HS66" i="6"/>
  <c r="HT66" i="6"/>
  <c r="HU66" i="6"/>
  <c r="HV66" i="6"/>
  <c r="HW66" i="6"/>
  <c r="GC65" i="6"/>
  <c r="GD65" i="6"/>
  <c r="GE65" i="6"/>
  <c r="GF65" i="6"/>
  <c r="GG65" i="6"/>
  <c r="GH65" i="6"/>
  <c r="GI65" i="6"/>
  <c r="GJ65" i="6"/>
  <c r="GK65" i="6"/>
  <c r="GL65" i="6"/>
  <c r="GM65" i="6"/>
  <c r="GN65" i="6"/>
  <c r="GO65" i="6"/>
  <c r="GP65" i="6"/>
  <c r="GQ65" i="6"/>
  <c r="GR65" i="6"/>
  <c r="GS65" i="6"/>
  <c r="GT65" i="6"/>
  <c r="GU65" i="6"/>
  <c r="GV65" i="6"/>
  <c r="GW65" i="6"/>
  <c r="GX65" i="6"/>
  <c r="GY65" i="6"/>
  <c r="GZ65" i="6"/>
  <c r="HA65" i="6"/>
  <c r="HB65" i="6"/>
  <c r="HC65" i="6"/>
  <c r="HD65" i="6"/>
  <c r="HE65" i="6"/>
  <c r="HF65" i="6"/>
  <c r="HG65" i="6"/>
  <c r="HH65" i="6"/>
  <c r="HI65" i="6"/>
  <c r="HJ65" i="6"/>
  <c r="HK65" i="6"/>
  <c r="HL65" i="6"/>
  <c r="HM65" i="6"/>
  <c r="HN65" i="6"/>
  <c r="HO65" i="6"/>
  <c r="HP65" i="6"/>
  <c r="HQ65" i="6"/>
  <c r="HR65" i="6"/>
  <c r="HS65" i="6"/>
  <c r="HT65" i="6"/>
  <c r="HU65" i="6"/>
  <c r="HV65" i="6"/>
  <c r="HW65" i="6"/>
  <c r="GC64" i="6"/>
  <c r="GD64" i="6"/>
  <c r="GE64" i="6"/>
  <c r="GF64" i="6"/>
  <c r="GG64" i="6"/>
  <c r="GH64" i="6"/>
  <c r="GI64" i="6"/>
  <c r="GJ64" i="6"/>
  <c r="GK64" i="6"/>
  <c r="GL64" i="6"/>
  <c r="GM64" i="6"/>
  <c r="GN64" i="6"/>
  <c r="GO64" i="6"/>
  <c r="GP64" i="6"/>
  <c r="GQ64" i="6"/>
  <c r="GR64" i="6"/>
  <c r="GS64" i="6"/>
  <c r="GT64" i="6"/>
  <c r="GU64" i="6"/>
  <c r="GV64" i="6"/>
  <c r="GW64" i="6"/>
  <c r="GX64" i="6"/>
  <c r="GY64" i="6"/>
  <c r="GZ64" i="6"/>
  <c r="HA64" i="6"/>
  <c r="HB64" i="6"/>
  <c r="HC64" i="6"/>
  <c r="HD64" i="6"/>
  <c r="HE64" i="6"/>
  <c r="HF64" i="6"/>
  <c r="HG64" i="6"/>
  <c r="HH64" i="6"/>
  <c r="HI64" i="6"/>
  <c r="HJ64" i="6"/>
  <c r="HK64" i="6"/>
  <c r="HL64" i="6"/>
  <c r="HM64" i="6"/>
  <c r="HN64" i="6"/>
  <c r="HO64" i="6"/>
  <c r="HP64" i="6"/>
  <c r="HQ64" i="6"/>
  <c r="HR64" i="6"/>
  <c r="HS64" i="6"/>
  <c r="HT64" i="6"/>
  <c r="HU64" i="6"/>
  <c r="HV64" i="6"/>
  <c r="HW64" i="6"/>
  <c r="GC63" i="6"/>
  <c r="GD63" i="6"/>
  <c r="GE63" i="6"/>
  <c r="GF63" i="6"/>
  <c r="GG63" i="6"/>
  <c r="GH63" i="6"/>
  <c r="GI63" i="6"/>
  <c r="GJ63" i="6"/>
  <c r="GK63" i="6"/>
  <c r="GL63" i="6"/>
  <c r="GM63" i="6"/>
  <c r="GN63" i="6"/>
  <c r="GO63" i="6"/>
  <c r="GP63" i="6"/>
  <c r="GQ63" i="6"/>
  <c r="GR63" i="6"/>
  <c r="GS63" i="6"/>
  <c r="GT63" i="6"/>
  <c r="GU63" i="6"/>
  <c r="GV63" i="6"/>
  <c r="GW63" i="6"/>
  <c r="GX63" i="6"/>
  <c r="GY63" i="6"/>
  <c r="GZ63" i="6"/>
  <c r="HA63" i="6"/>
  <c r="HB63" i="6"/>
  <c r="HC63" i="6"/>
  <c r="HD63" i="6"/>
  <c r="HE63" i="6"/>
  <c r="HF63" i="6"/>
  <c r="HG63" i="6"/>
  <c r="HH63" i="6"/>
  <c r="HI63" i="6"/>
  <c r="HJ63" i="6"/>
  <c r="HK63" i="6"/>
  <c r="HL63" i="6"/>
  <c r="HM63" i="6"/>
  <c r="HN63" i="6"/>
  <c r="HO63" i="6"/>
  <c r="HP63" i="6"/>
  <c r="HQ63" i="6"/>
  <c r="HR63" i="6"/>
  <c r="HS63" i="6"/>
  <c r="HT63" i="6"/>
  <c r="HU63" i="6"/>
  <c r="HV63" i="6"/>
  <c r="HW63" i="6"/>
  <c r="GC62" i="6"/>
  <c r="GD62" i="6"/>
  <c r="GE62" i="6"/>
  <c r="GF62" i="6"/>
  <c r="GG62" i="6"/>
  <c r="GH62" i="6"/>
  <c r="GI62" i="6"/>
  <c r="GJ62" i="6"/>
  <c r="GK62" i="6"/>
  <c r="GL62" i="6"/>
  <c r="GM62" i="6"/>
  <c r="GN62" i="6"/>
  <c r="GO62" i="6"/>
  <c r="GP62" i="6"/>
  <c r="GQ62" i="6"/>
  <c r="GR62" i="6"/>
  <c r="GS62" i="6"/>
  <c r="GT62" i="6"/>
  <c r="GU62" i="6"/>
  <c r="GV62" i="6"/>
  <c r="GW62" i="6"/>
  <c r="GX62" i="6"/>
  <c r="GY62" i="6"/>
  <c r="GZ62" i="6"/>
  <c r="HA62" i="6"/>
  <c r="HB62" i="6"/>
  <c r="HC62" i="6"/>
  <c r="HD62" i="6"/>
  <c r="HE62" i="6"/>
  <c r="HF62" i="6"/>
  <c r="HG62" i="6"/>
  <c r="HH62" i="6"/>
  <c r="HI62" i="6"/>
  <c r="HJ62" i="6"/>
  <c r="HK62" i="6"/>
  <c r="HL62" i="6"/>
  <c r="HM62" i="6"/>
  <c r="HN62" i="6"/>
  <c r="HO62" i="6"/>
  <c r="HP62" i="6"/>
  <c r="HQ62" i="6"/>
  <c r="HR62" i="6"/>
  <c r="HS62" i="6"/>
  <c r="HT62" i="6"/>
  <c r="HU62" i="6"/>
  <c r="HV62" i="6"/>
  <c r="HW62" i="6"/>
  <c r="GC61" i="6"/>
  <c r="GD61" i="6"/>
  <c r="GE61" i="6"/>
  <c r="GF61" i="6"/>
  <c r="GG61" i="6"/>
  <c r="GH61" i="6"/>
  <c r="GI61" i="6"/>
  <c r="GJ61" i="6"/>
  <c r="GK61" i="6"/>
  <c r="GL61" i="6"/>
  <c r="GM61" i="6"/>
  <c r="GN61" i="6"/>
  <c r="GO61" i="6"/>
  <c r="GP61" i="6"/>
  <c r="GQ61" i="6"/>
  <c r="GR61" i="6"/>
  <c r="GS61" i="6"/>
  <c r="GT61" i="6"/>
  <c r="GU61" i="6"/>
  <c r="GV61" i="6"/>
  <c r="GW61" i="6"/>
  <c r="GX61" i="6"/>
  <c r="GY61" i="6"/>
  <c r="GZ61" i="6"/>
  <c r="HA61" i="6"/>
  <c r="HB61" i="6"/>
  <c r="HC61" i="6"/>
  <c r="HD61" i="6"/>
  <c r="HE61" i="6"/>
  <c r="HF61" i="6"/>
  <c r="HG61" i="6"/>
  <c r="HH61" i="6"/>
  <c r="HI61" i="6"/>
  <c r="HJ61" i="6"/>
  <c r="HK61" i="6"/>
  <c r="HL61" i="6"/>
  <c r="HM61" i="6"/>
  <c r="HN61" i="6"/>
  <c r="HO61" i="6"/>
  <c r="HP61" i="6"/>
  <c r="HQ61" i="6"/>
  <c r="HR61" i="6"/>
  <c r="HS61" i="6"/>
  <c r="HT61" i="6"/>
  <c r="HU61" i="6"/>
  <c r="HV61" i="6"/>
  <c r="HW61" i="6"/>
  <c r="GC60" i="6"/>
  <c r="GD60" i="6"/>
  <c r="GE60" i="6"/>
  <c r="GF60" i="6"/>
  <c r="GG60" i="6"/>
  <c r="GH60" i="6"/>
  <c r="GI60" i="6"/>
  <c r="GJ60" i="6"/>
  <c r="GK60" i="6"/>
  <c r="GL60" i="6"/>
  <c r="GM60" i="6"/>
  <c r="GN60" i="6"/>
  <c r="GO60" i="6"/>
  <c r="GP60" i="6"/>
  <c r="GQ60" i="6"/>
  <c r="GR60" i="6"/>
  <c r="GS60" i="6"/>
  <c r="GT60" i="6"/>
  <c r="GU60" i="6"/>
  <c r="GV60" i="6"/>
  <c r="GW60" i="6"/>
  <c r="GX60" i="6"/>
  <c r="GY60" i="6"/>
  <c r="GZ60" i="6"/>
  <c r="HA60" i="6"/>
  <c r="HB60" i="6"/>
  <c r="HC60" i="6"/>
  <c r="HD60" i="6"/>
  <c r="HE60" i="6"/>
  <c r="HF60" i="6"/>
  <c r="HG60" i="6"/>
  <c r="HH60" i="6"/>
  <c r="HI60" i="6"/>
  <c r="HJ60" i="6"/>
  <c r="HK60" i="6"/>
  <c r="HL60" i="6"/>
  <c r="HM60" i="6"/>
  <c r="HN60" i="6"/>
  <c r="HO60" i="6"/>
  <c r="HP60" i="6"/>
  <c r="HQ60" i="6"/>
  <c r="HR60" i="6"/>
  <c r="HS60" i="6"/>
  <c r="HT60" i="6"/>
  <c r="HU60" i="6"/>
  <c r="HV60" i="6"/>
  <c r="HW60" i="6"/>
  <c r="GC59" i="6"/>
  <c r="GD59" i="6"/>
  <c r="GE59" i="6"/>
  <c r="GF59" i="6"/>
  <c r="GG59" i="6"/>
  <c r="GH59" i="6"/>
  <c r="GI59" i="6"/>
  <c r="GJ59" i="6"/>
  <c r="GK59" i="6"/>
  <c r="GL59" i="6"/>
  <c r="GM59" i="6"/>
  <c r="GN59" i="6"/>
  <c r="GO59" i="6"/>
  <c r="GP59" i="6"/>
  <c r="GQ59" i="6"/>
  <c r="GR59" i="6"/>
  <c r="GS59" i="6"/>
  <c r="GT59" i="6"/>
  <c r="GU59" i="6"/>
  <c r="GV59" i="6"/>
  <c r="GW59" i="6"/>
  <c r="GX59" i="6"/>
  <c r="GY59" i="6"/>
  <c r="GZ59" i="6"/>
  <c r="HA59" i="6"/>
  <c r="HB59" i="6"/>
  <c r="HC59" i="6"/>
  <c r="HD59" i="6"/>
  <c r="HE59" i="6"/>
  <c r="HF59" i="6"/>
  <c r="HG59" i="6"/>
  <c r="HH59" i="6"/>
  <c r="HI59" i="6"/>
  <c r="HJ59" i="6"/>
  <c r="HK59" i="6"/>
  <c r="HL59" i="6"/>
  <c r="HM59" i="6"/>
  <c r="HN59" i="6"/>
  <c r="HO59" i="6"/>
  <c r="HP59" i="6"/>
  <c r="HQ59" i="6"/>
  <c r="HR59" i="6"/>
  <c r="HS59" i="6"/>
  <c r="HT59" i="6"/>
  <c r="HU59" i="6"/>
  <c r="HV59" i="6"/>
  <c r="HW59" i="6"/>
  <c r="GC58" i="6"/>
  <c r="GD58" i="6"/>
  <c r="GE58" i="6"/>
  <c r="GF58" i="6"/>
  <c r="GG58" i="6"/>
  <c r="GH58" i="6"/>
  <c r="GI58" i="6"/>
  <c r="GJ58" i="6"/>
  <c r="GK58" i="6"/>
  <c r="GL58" i="6"/>
  <c r="GM58" i="6"/>
  <c r="GN58" i="6"/>
  <c r="GO58" i="6"/>
  <c r="GP58" i="6"/>
  <c r="GQ58" i="6"/>
  <c r="GR58" i="6"/>
  <c r="GS58" i="6"/>
  <c r="GT58" i="6"/>
  <c r="GU58" i="6"/>
  <c r="GV58" i="6"/>
  <c r="GW58" i="6"/>
  <c r="GX58" i="6"/>
  <c r="GY58" i="6"/>
  <c r="GZ58" i="6"/>
  <c r="HA58" i="6"/>
  <c r="HB58" i="6"/>
  <c r="HC58" i="6"/>
  <c r="HD58" i="6"/>
  <c r="HE58" i="6"/>
  <c r="HF58" i="6"/>
  <c r="HG58" i="6"/>
  <c r="HH58" i="6"/>
  <c r="HI58" i="6"/>
  <c r="HJ58" i="6"/>
  <c r="HK58" i="6"/>
  <c r="HL58" i="6"/>
  <c r="HM58" i="6"/>
  <c r="HN58" i="6"/>
  <c r="HO58" i="6"/>
  <c r="HP58" i="6"/>
  <c r="HQ58" i="6"/>
  <c r="HR58" i="6"/>
  <c r="HS58" i="6"/>
  <c r="HT58" i="6"/>
  <c r="HU58" i="6"/>
  <c r="HV58" i="6"/>
  <c r="HW58" i="6"/>
  <c r="GC57" i="6"/>
  <c r="GD57" i="6"/>
  <c r="GE57" i="6"/>
  <c r="GF57" i="6"/>
  <c r="GG57" i="6"/>
  <c r="GH57" i="6"/>
  <c r="GI57" i="6"/>
  <c r="GJ57" i="6"/>
  <c r="GK57" i="6"/>
  <c r="GL57" i="6"/>
  <c r="GM57" i="6"/>
  <c r="GN57" i="6"/>
  <c r="GO57" i="6"/>
  <c r="GP57" i="6"/>
  <c r="GQ57" i="6"/>
  <c r="GR57" i="6"/>
  <c r="GS57" i="6"/>
  <c r="GT57" i="6"/>
  <c r="GU57" i="6"/>
  <c r="GV57" i="6"/>
  <c r="GW57" i="6"/>
  <c r="GX57" i="6"/>
  <c r="GY57" i="6"/>
  <c r="GZ57" i="6"/>
  <c r="HA57" i="6"/>
  <c r="HB57" i="6"/>
  <c r="HC57" i="6"/>
  <c r="HD57" i="6"/>
  <c r="HE57" i="6"/>
  <c r="HF57" i="6"/>
  <c r="HG57" i="6"/>
  <c r="HH57" i="6"/>
  <c r="HI57" i="6"/>
  <c r="HJ57" i="6"/>
  <c r="HK57" i="6"/>
  <c r="HL57" i="6"/>
  <c r="HM57" i="6"/>
  <c r="HN57" i="6"/>
  <c r="HO57" i="6"/>
  <c r="HP57" i="6"/>
  <c r="HQ57" i="6"/>
  <c r="HR57" i="6"/>
  <c r="HS57" i="6"/>
  <c r="HT57" i="6"/>
  <c r="HU57" i="6"/>
  <c r="HV57" i="6"/>
  <c r="HW57" i="6"/>
  <c r="GC56" i="6"/>
  <c r="GD56" i="6"/>
  <c r="GE56" i="6"/>
  <c r="GF56" i="6"/>
  <c r="GG56" i="6"/>
  <c r="GH56" i="6"/>
  <c r="GI56" i="6"/>
  <c r="GJ56" i="6"/>
  <c r="GK56" i="6"/>
  <c r="GL56" i="6"/>
  <c r="GM56" i="6"/>
  <c r="GN56" i="6"/>
  <c r="GO56" i="6"/>
  <c r="GP56" i="6"/>
  <c r="GQ56" i="6"/>
  <c r="GR56" i="6"/>
  <c r="GS56" i="6"/>
  <c r="GT56" i="6"/>
  <c r="GU56" i="6"/>
  <c r="GV56" i="6"/>
  <c r="GW56" i="6"/>
  <c r="GX56" i="6"/>
  <c r="GY56" i="6"/>
  <c r="GZ56" i="6"/>
  <c r="HA56" i="6"/>
  <c r="HB56" i="6"/>
  <c r="HC56" i="6"/>
  <c r="HD56" i="6"/>
  <c r="HE56" i="6"/>
  <c r="HF56" i="6"/>
  <c r="HG56" i="6"/>
  <c r="HH56" i="6"/>
  <c r="HI56" i="6"/>
  <c r="HJ56" i="6"/>
  <c r="HK56" i="6"/>
  <c r="HL56" i="6"/>
  <c r="HM56" i="6"/>
  <c r="HN56" i="6"/>
  <c r="HO56" i="6"/>
  <c r="HP56" i="6"/>
  <c r="HQ56" i="6"/>
  <c r="HR56" i="6"/>
  <c r="HS56" i="6"/>
  <c r="HT56" i="6"/>
  <c r="HU56" i="6"/>
  <c r="HV56" i="6"/>
  <c r="HW56" i="6"/>
  <c r="GC55" i="6"/>
  <c r="GD55" i="6"/>
  <c r="GE55" i="6"/>
  <c r="GF55" i="6"/>
  <c r="GG55" i="6"/>
  <c r="GH55" i="6"/>
  <c r="GI55" i="6"/>
  <c r="GJ55" i="6"/>
  <c r="GK55" i="6"/>
  <c r="GL55" i="6"/>
  <c r="GM55" i="6"/>
  <c r="GN55" i="6"/>
  <c r="GO55" i="6"/>
  <c r="GP55" i="6"/>
  <c r="GQ55" i="6"/>
  <c r="GR55" i="6"/>
  <c r="GS55" i="6"/>
  <c r="GT55" i="6"/>
  <c r="GU55" i="6"/>
  <c r="GV55" i="6"/>
  <c r="GW55" i="6"/>
  <c r="GX55" i="6"/>
  <c r="GY55" i="6"/>
  <c r="GZ55" i="6"/>
  <c r="HA55" i="6"/>
  <c r="HB55" i="6"/>
  <c r="HC55" i="6"/>
  <c r="HD55" i="6"/>
  <c r="HE55" i="6"/>
  <c r="HF55" i="6"/>
  <c r="HG55" i="6"/>
  <c r="HH55" i="6"/>
  <c r="HI55" i="6"/>
  <c r="HJ55" i="6"/>
  <c r="HK55" i="6"/>
  <c r="HL55" i="6"/>
  <c r="HM55" i="6"/>
  <c r="HN55" i="6"/>
  <c r="HO55" i="6"/>
  <c r="HP55" i="6"/>
  <c r="HQ55" i="6"/>
  <c r="HR55" i="6"/>
  <c r="HS55" i="6"/>
  <c r="HT55" i="6"/>
  <c r="HU55" i="6"/>
  <c r="HV55" i="6"/>
  <c r="HW55" i="6"/>
  <c r="GC54" i="6"/>
  <c r="GD54" i="6"/>
  <c r="GE54" i="6"/>
  <c r="GF54" i="6"/>
  <c r="GG54" i="6"/>
  <c r="GH54" i="6"/>
  <c r="GI54" i="6"/>
  <c r="GJ54" i="6"/>
  <c r="GK54" i="6"/>
  <c r="GL54" i="6"/>
  <c r="GM54" i="6"/>
  <c r="GN54" i="6"/>
  <c r="GO54" i="6"/>
  <c r="GP54" i="6"/>
  <c r="GQ54" i="6"/>
  <c r="GR54" i="6"/>
  <c r="GS54" i="6"/>
  <c r="GT54" i="6"/>
  <c r="GU54" i="6"/>
  <c r="GV54" i="6"/>
  <c r="GW54" i="6"/>
  <c r="GX54" i="6"/>
  <c r="GY54" i="6"/>
  <c r="GZ54" i="6"/>
  <c r="HA54" i="6"/>
  <c r="HB54" i="6"/>
  <c r="HC54" i="6"/>
  <c r="HD54" i="6"/>
  <c r="HE54" i="6"/>
  <c r="HF54" i="6"/>
  <c r="HG54" i="6"/>
  <c r="HH54" i="6"/>
  <c r="HI54" i="6"/>
  <c r="HJ54" i="6"/>
  <c r="HK54" i="6"/>
  <c r="HL54" i="6"/>
  <c r="HM54" i="6"/>
  <c r="HN54" i="6"/>
  <c r="HO54" i="6"/>
  <c r="HP54" i="6"/>
  <c r="HQ54" i="6"/>
  <c r="HR54" i="6"/>
  <c r="HS54" i="6"/>
  <c r="HT54" i="6"/>
  <c r="HU54" i="6"/>
  <c r="HV54" i="6"/>
  <c r="HW54" i="6"/>
  <c r="GC53" i="6"/>
  <c r="GD53" i="6"/>
  <c r="GE53" i="6"/>
  <c r="GF53" i="6"/>
  <c r="GG53" i="6"/>
  <c r="GH53" i="6"/>
  <c r="GI53" i="6"/>
  <c r="GJ53" i="6"/>
  <c r="GK53" i="6"/>
  <c r="GL53" i="6"/>
  <c r="GM53" i="6"/>
  <c r="GN53" i="6"/>
  <c r="GO53" i="6"/>
  <c r="GP53" i="6"/>
  <c r="GQ53" i="6"/>
  <c r="GR53" i="6"/>
  <c r="GS53" i="6"/>
  <c r="GT53" i="6"/>
  <c r="GU53" i="6"/>
  <c r="GV53" i="6"/>
  <c r="GW53" i="6"/>
  <c r="GX53" i="6"/>
  <c r="GY53" i="6"/>
  <c r="GZ53" i="6"/>
  <c r="HA53" i="6"/>
  <c r="HB53" i="6"/>
  <c r="HC53" i="6"/>
  <c r="HD53" i="6"/>
  <c r="HE53" i="6"/>
  <c r="HF53" i="6"/>
  <c r="HG53" i="6"/>
  <c r="HH53" i="6"/>
  <c r="HI53" i="6"/>
  <c r="HJ53" i="6"/>
  <c r="HK53" i="6"/>
  <c r="HL53" i="6"/>
  <c r="HM53" i="6"/>
  <c r="HN53" i="6"/>
  <c r="HO53" i="6"/>
  <c r="HP53" i="6"/>
  <c r="HQ53" i="6"/>
  <c r="HR53" i="6"/>
  <c r="HS53" i="6"/>
  <c r="HT53" i="6"/>
  <c r="HU53" i="6"/>
  <c r="HV53" i="6"/>
  <c r="HW53" i="6"/>
  <c r="GC52" i="6"/>
  <c r="GD52" i="6"/>
  <c r="GE52" i="6"/>
  <c r="GF52" i="6"/>
  <c r="GG52" i="6"/>
  <c r="GH52" i="6"/>
  <c r="GI52" i="6"/>
  <c r="GJ52" i="6"/>
  <c r="GK52" i="6"/>
  <c r="GL52" i="6"/>
  <c r="GM52" i="6"/>
  <c r="GN52" i="6"/>
  <c r="GO52" i="6"/>
  <c r="GP52" i="6"/>
  <c r="GQ52" i="6"/>
  <c r="GR52" i="6"/>
  <c r="GS52" i="6"/>
  <c r="GT52" i="6"/>
  <c r="GU52" i="6"/>
  <c r="GV52" i="6"/>
  <c r="GW52" i="6"/>
  <c r="GX52" i="6"/>
  <c r="GY52" i="6"/>
  <c r="GZ52" i="6"/>
  <c r="HA52" i="6"/>
  <c r="HB52" i="6"/>
  <c r="HC52" i="6"/>
  <c r="HD52" i="6"/>
  <c r="HE52" i="6"/>
  <c r="HF52" i="6"/>
  <c r="HG52" i="6"/>
  <c r="HH52" i="6"/>
  <c r="HI52" i="6"/>
  <c r="HJ52" i="6"/>
  <c r="HK52" i="6"/>
  <c r="HL52" i="6"/>
  <c r="HM52" i="6"/>
  <c r="HN52" i="6"/>
  <c r="HO52" i="6"/>
  <c r="HP52" i="6"/>
  <c r="HQ52" i="6"/>
  <c r="HR52" i="6"/>
  <c r="HS52" i="6"/>
  <c r="HT52" i="6"/>
  <c r="HU52" i="6"/>
  <c r="HV52" i="6"/>
  <c r="HW52" i="6"/>
  <c r="GC51" i="6"/>
  <c r="GD51" i="6"/>
  <c r="GE51" i="6"/>
  <c r="GF51" i="6"/>
  <c r="GG51" i="6"/>
  <c r="GH51" i="6"/>
  <c r="GI51" i="6"/>
  <c r="GJ51" i="6"/>
  <c r="GK51" i="6"/>
  <c r="GL51" i="6"/>
  <c r="GM51" i="6"/>
  <c r="GN51" i="6"/>
  <c r="GO51" i="6"/>
  <c r="GP51" i="6"/>
  <c r="GQ51" i="6"/>
  <c r="GR51" i="6"/>
  <c r="GS51" i="6"/>
  <c r="GT51" i="6"/>
  <c r="GU51" i="6"/>
  <c r="GV51" i="6"/>
  <c r="GW51" i="6"/>
  <c r="GX51" i="6"/>
  <c r="GY51" i="6"/>
  <c r="GZ51" i="6"/>
  <c r="HA51" i="6"/>
  <c r="HB51" i="6"/>
  <c r="HC51" i="6"/>
  <c r="HD51" i="6"/>
  <c r="HE51" i="6"/>
  <c r="HF51" i="6"/>
  <c r="HG51" i="6"/>
  <c r="HH51" i="6"/>
  <c r="HI51" i="6"/>
  <c r="HJ51" i="6"/>
  <c r="HK51" i="6"/>
  <c r="HL51" i="6"/>
  <c r="HM51" i="6"/>
  <c r="HN51" i="6"/>
  <c r="HO51" i="6"/>
  <c r="HP51" i="6"/>
  <c r="HQ51" i="6"/>
  <c r="HR51" i="6"/>
  <c r="HS51" i="6"/>
  <c r="HT51" i="6"/>
  <c r="HU51" i="6"/>
  <c r="HV51" i="6"/>
  <c r="HW51" i="6"/>
  <c r="GC50" i="6"/>
  <c r="GD50" i="6"/>
  <c r="GE50" i="6"/>
  <c r="GF50" i="6"/>
  <c r="GG50" i="6"/>
  <c r="GH50" i="6"/>
  <c r="GI50" i="6"/>
  <c r="GJ50" i="6"/>
  <c r="GK50" i="6"/>
  <c r="GL50" i="6"/>
  <c r="GM50" i="6"/>
  <c r="GN50" i="6"/>
  <c r="GO50" i="6"/>
  <c r="GP50" i="6"/>
  <c r="GQ50" i="6"/>
  <c r="GR50" i="6"/>
  <c r="GS50" i="6"/>
  <c r="GT50" i="6"/>
  <c r="GU50" i="6"/>
  <c r="GV50" i="6"/>
  <c r="GW50" i="6"/>
  <c r="GX50" i="6"/>
  <c r="GY50" i="6"/>
  <c r="GZ50" i="6"/>
  <c r="HA50" i="6"/>
  <c r="HB50" i="6"/>
  <c r="HC50" i="6"/>
  <c r="HD50" i="6"/>
  <c r="HE50" i="6"/>
  <c r="HF50" i="6"/>
  <c r="HG50" i="6"/>
  <c r="HH50" i="6"/>
  <c r="HI50" i="6"/>
  <c r="HJ50" i="6"/>
  <c r="HK50" i="6"/>
  <c r="HL50" i="6"/>
  <c r="HM50" i="6"/>
  <c r="HN50" i="6"/>
  <c r="HO50" i="6"/>
  <c r="HP50" i="6"/>
  <c r="HQ50" i="6"/>
  <c r="HR50" i="6"/>
  <c r="HS50" i="6"/>
  <c r="HT50" i="6"/>
  <c r="HU50" i="6"/>
  <c r="HV50" i="6"/>
  <c r="HW50" i="6"/>
  <c r="GC49" i="6"/>
  <c r="GD49" i="6"/>
  <c r="GE49" i="6"/>
  <c r="GF49" i="6"/>
  <c r="GG49" i="6"/>
  <c r="GH49" i="6"/>
  <c r="GI49" i="6"/>
  <c r="GJ49" i="6"/>
  <c r="GK49" i="6"/>
  <c r="GL49" i="6"/>
  <c r="GM49" i="6"/>
  <c r="GN49" i="6"/>
  <c r="GO49" i="6"/>
  <c r="GP49" i="6"/>
  <c r="GQ49" i="6"/>
  <c r="GR49" i="6"/>
  <c r="GS49" i="6"/>
  <c r="GT49" i="6"/>
  <c r="GU49" i="6"/>
  <c r="GV49" i="6"/>
  <c r="GW49" i="6"/>
  <c r="GX49" i="6"/>
  <c r="GY49" i="6"/>
  <c r="GZ49" i="6"/>
  <c r="HA49" i="6"/>
  <c r="HB49" i="6"/>
  <c r="HC49" i="6"/>
  <c r="HD49" i="6"/>
  <c r="HE49" i="6"/>
  <c r="HF49" i="6"/>
  <c r="HG49" i="6"/>
  <c r="HH49" i="6"/>
  <c r="HI49" i="6"/>
  <c r="HJ49" i="6"/>
  <c r="HK49" i="6"/>
  <c r="HL49" i="6"/>
  <c r="HM49" i="6"/>
  <c r="HN49" i="6"/>
  <c r="HO49" i="6"/>
  <c r="HP49" i="6"/>
  <c r="HQ49" i="6"/>
  <c r="HR49" i="6"/>
  <c r="HS49" i="6"/>
  <c r="HT49" i="6"/>
  <c r="HU49" i="6"/>
  <c r="HV49" i="6"/>
  <c r="HW49" i="6"/>
  <c r="GC48" i="6"/>
  <c r="GD48" i="6"/>
  <c r="GE48" i="6"/>
  <c r="GF48" i="6"/>
  <c r="GG48" i="6"/>
  <c r="GH48" i="6"/>
  <c r="GI48" i="6"/>
  <c r="GJ48" i="6"/>
  <c r="GK48" i="6"/>
  <c r="GL48" i="6"/>
  <c r="GM48" i="6"/>
  <c r="GN48" i="6"/>
  <c r="GO48" i="6"/>
  <c r="GP48" i="6"/>
  <c r="GQ48" i="6"/>
  <c r="GR48" i="6"/>
  <c r="GS48" i="6"/>
  <c r="GT48" i="6"/>
  <c r="GU48" i="6"/>
  <c r="GV48" i="6"/>
  <c r="GW48" i="6"/>
  <c r="GX48" i="6"/>
  <c r="GY48" i="6"/>
  <c r="GZ48" i="6"/>
  <c r="HA48" i="6"/>
  <c r="HB48" i="6"/>
  <c r="HC48" i="6"/>
  <c r="HD48" i="6"/>
  <c r="HE48" i="6"/>
  <c r="HF48" i="6"/>
  <c r="HG48" i="6"/>
  <c r="HH48" i="6"/>
  <c r="HI48" i="6"/>
  <c r="HJ48" i="6"/>
  <c r="HK48" i="6"/>
  <c r="HL48" i="6"/>
  <c r="HM48" i="6"/>
  <c r="HN48" i="6"/>
  <c r="HO48" i="6"/>
  <c r="HP48" i="6"/>
  <c r="HQ48" i="6"/>
  <c r="HR48" i="6"/>
  <c r="HS48" i="6"/>
  <c r="HT48" i="6"/>
  <c r="HU48" i="6"/>
  <c r="HV48" i="6"/>
  <c r="HW48" i="6"/>
  <c r="GC47" i="6"/>
  <c r="GD47" i="6"/>
  <c r="GE47" i="6"/>
  <c r="GF47" i="6"/>
  <c r="GG47" i="6"/>
  <c r="GH47" i="6"/>
  <c r="GI47" i="6"/>
  <c r="GJ47" i="6"/>
  <c r="GK47" i="6"/>
  <c r="GL47" i="6"/>
  <c r="GM47" i="6"/>
  <c r="GN47" i="6"/>
  <c r="GO47" i="6"/>
  <c r="GP47" i="6"/>
  <c r="GQ47" i="6"/>
  <c r="GR47" i="6"/>
  <c r="GS47" i="6"/>
  <c r="GT47" i="6"/>
  <c r="GU47" i="6"/>
  <c r="GV47" i="6"/>
  <c r="GW47" i="6"/>
  <c r="GX47" i="6"/>
  <c r="GY47" i="6"/>
  <c r="GZ47" i="6"/>
  <c r="HA47" i="6"/>
  <c r="HB47" i="6"/>
  <c r="HC47" i="6"/>
  <c r="HD47" i="6"/>
  <c r="HE47" i="6"/>
  <c r="HF47" i="6"/>
  <c r="HG47" i="6"/>
  <c r="HH47" i="6"/>
  <c r="HI47" i="6"/>
  <c r="HJ47" i="6"/>
  <c r="HK47" i="6"/>
  <c r="HL47" i="6"/>
  <c r="HM47" i="6"/>
  <c r="HN47" i="6"/>
  <c r="HO47" i="6"/>
  <c r="HP47" i="6"/>
  <c r="HQ47" i="6"/>
  <c r="HR47" i="6"/>
  <c r="HS47" i="6"/>
  <c r="HT47" i="6"/>
  <c r="HU47" i="6"/>
  <c r="HV47" i="6"/>
  <c r="HW47" i="6"/>
  <c r="GC46" i="6"/>
  <c r="GD46" i="6"/>
  <c r="GE46" i="6"/>
  <c r="GF46" i="6"/>
  <c r="GG46" i="6"/>
  <c r="GH46" i="6"/>
  <c r="GI46" i="6"/>
  <c r="GJ46" i="6"/>
  <c r="GK46" i="6"/>
  <c r="GL46" i="6"/>
  <c r="GM46" i="6"/>
  <c r="GN46" i="6"/>
  <c r="GO46" i="6"/>
  <c r="GP46" i="6"/>
  <c r="GQ46" i="6"/>
  <c r="GR46" i="6"/>
  <c r="GS46" i="6"/>
  <c r="GT46" i="6"/>
  <c r="GU46" i="6"/>
  <c r="GV46" i="6"/>
  <c r="GW46" i="6"/>
  <c r="GX46" i="6"/>
  <c r="GY46" i="6"/>
  <c r="GZ46" i="6"/>
  <c r="HA46" i="6"/>
  <c r="HB46" i="6"/>
  <c r="HC46" i="6"/>
  <c r="HD46" i="6"/>
  <c r="HE46" i="6"/>
  <c r="HF46" i="6"/>
  <c r="HG46" i="6"/>
  <c r="HH46" i="6"/>
  <c r="HI46" i="6"/>
  <c r="HJ46" i="6"/>
  <c r="HK46" i="6"/>
  <c r="HL46" i="6"/>
  <c r="HM46" i="6"/>
  <c r="HN46" i="6"/>
  <c r="HO46" i="6"/>
  <c r="HP46" i="6"/>
  <c r="HQ46" i="6"/>
  <c r="HR46" i="6"/>
  <c r="HS46" i="6"/>
  <c r="HT46" i="6"/>
  <c r="HU46" i="6"/>
  <c r="HV46" i="6"/>
  <c r="HW46" i="6"/>
  <c r="GC45" i="6"/>
  <c r="GD45" i="6"/>
  <c r="GE45" i="6"/>
  <c r="GF45" i="6"/>
  <c r="GG45" i="6"/>
  <c r="GH45" i="6"/>
  <c r="GI45" i="6"/>
  <c r="GJ45" i="6"/>
  <c r="GK45" i="6"/>
  <c r="GL45" i="6"/>
  <c r="GM45" i="6"/>
  <c r="GN45" i="6"/>
  <c r="GO45" i="6"/>
  <c r="GP45" i="6"/>
  <c r="GQ45" i="6"/>
  <c r="GR45" i="6"/>
  <c r="GS45" i="6"/>
  <c r="GT45" i="6"/>
  <c r="GU45" i="6"/>
  <c r="GV45" i="6"/>
  <c r="GW45" i="6"/>
  <c r="GX45" i="6"/>
  <c r="GY45" i="6"/>
  <c r="GZ45" i="6"/>
  <c r="HA45" i="6"/>
  <c r="HB45" i="6"/>
  <c r="HC45" i="6"/>
  <c r="HD45" i="6"/>
  <c r="HE45" i="6"/>
  <c r="HF45" i="6"/>
  <c r="HG45" i="6"/>
  <c r="HH45" i="6"/>
  <c r="HI45" i="6"/>
  <c r="HJ45" i="6"/>
  <c r="HK45" i="6"/>
  <c r="HL45" i="6"/>
  <c r="HM45" i="6"/>
  <c r="HN45" i="6"/>
  <c r="HO45" i="6"/>
  <c r="HP45" i="6"/>
  <c r="HQ45" i="6"/>
  <c r="HR45" i="6"/>
  <c r="HS45" i="6"/>
  <c r="HT45" i="6"/>
  <c r="HU45" i="6"/>
  <c r="HV45" i="6"/>
  <c r="HW45" i="6"/>
  <c r="GC44" i="6"/>
  <c r="GD44" i="6"/>
  <c r="GE44" i="6"/>
  <c r="GF44" i="6"/>
  <c r="GG44" i="6"/>
  <c r="GH44" i="6"/>
  <c r="GI44" i="6"/>
  <c r="GJ44" i="6"/>
  <c r="GK44" i="6"/>
  <c r="GL44" i="6"/>
  <c r="GM44" i="6"/>
  <c r="GN44" i="6"/>
  <c r="GO44" i="6"/>
  <c r="GP44" i="6"/>
  <c r="GQ44" i="6"/>
  <c r="GR44" i="6"/>
  <c r="GS44" i="6"/>
  <c r="GT44" i="6"/>
  <c r="GU44" i="6"/>
  <c r="GV44" i="6"/>
  <c r="GW44" i="6"/>
  <c r="GX44" i="6"/>
  <c r="GY44" i="6"/>
  <c r="GZ44" i="6"/>
  <c r="HA44" i="6"/>
  <c r="HB44" i="6"/>
  <c r="HC44" i="6"/>
  <c r="HD44" i="6"/>
  <c r="HE44" i="6"/>
  <c r="HF44" i="6"/>
  <c r="HG44" i="6"/>
  <c r="HH44" i="6"/>
  <c r="HI44" i="6"/>
  <c r="HJ44" i="6"/>
  <c r="HK44" i="6"/>
  <c r="HL44" i="6"/>
  <c r="HM44" i="6"/>
  <c r="HN44" i="6"/>
  <c r="HO44" i="6"/>
  <c r="HP44" i="6"/>
  <c r="HQ44" i="6"/>
  <c r="HR44" i="6"/>
  <c r="HS44" i="6"/>
  <c r="HT44" i="6"/>
  <c r="HU44" i="6"/>
  <c r="HV44" i="6"/>
  <c r="HW44" i="6"/>
  <c r="GC43" i="6"/>
  <c r="GD43" i="6"/>
  <c r="GE43" i="6"/>
  <c r="GF43" i="6"/>
  <c r="GG43" i="6"/>
  <c r="GH43" i="6"/>
  <c r="GI43" i="6"/>
  <c r="GJ43" i="6"/>
  <c r="GK43" i="6"/>
  <c r="GL43" i="6"/>
  <c r="GM43" i="6"/>
  <c r="GN43" i="6"/>
  <c r="GO43" i="6"/>
  <c r="GP43" i="6"/>
  <c r="GQ43" i="6"/>
  <c r="GR43" i="6"/>
  <c r="GS43" i="6"/>
  <c r="GT43" i="6"/>
  <c r="GU43" i="6"/>
  <c r="GV43" i="6"/>
  <c r="GW43" i="6"/>
  <c r="GX43" i="6"/>
  <c r="GY43" i="6"/>
  <c r="GZ43" i="6"/>
  <c r="HA43" i="6"/>
  <c r="HB43" i="6"/>
  <c r="HC43" i="6"/>
  <c r="HD43" i="6"/>
  <c r="HE43" i="6"/>
  <c r="HF43" i="6"/>
  <c r="HG43" i="6"/>
  <c r="HH43" i="6"/>
  <c r="HI43" i="6"/>
  <c r="HJ43" i="6"/>
  <c r="HK43" i="6"/>
  <c r="HL43" i="6"/>
  <c r="HM43" i="6"/>
  <c r="HN43" i="6"/>
  <c r="HO43" i="6"/>
  <c r="HP43" i="6"/>
  <c r="HQ43" i="6"/>
  <c r="HR43" i="6"/>
  <c r="HS43" i="6"/>
  <c r="HT43" i="6"/>
  <c r="HU43" i="6"/>
  <c r="HV43" i="6"/>
  <c r="HW43" i="6"/>
  <c r="GC42" i="6"/>
  <c r="GD42" i="6"/>
  <c r="GE42" i="6"/>
  <c r="GF42" i="6"/>
  <c r="GG42" i="6"/>
  <c r="GH42" i="6"/>
  <c r="GI42" i="6"/>
  <c r="GJ42" i="6"/>
  <c r="GK42" i="6"/>
  <c r="GL42" i="6"/>
  <c r="GM42" i="6"/>
  <c r="GN42" i="6"/>
  <c r="GO42" i="6"/>
  <c r="GP42" i="6"/>
  <c r="GQ42" i="6"/>
  <c r="GR42" i="6"/>
  <c r="GS42" i="6"/>
  <c r="GT42" i="6"/>
  <c r="GU42" i="6"/>
  <c r="GV42" i="6"/>
  <c r="GW42" i="6"/>
  <c r="GX42" i="6"/>
  <c r="GY42" i="6"/>
  <c r="GZ42" i="6"/>
  <c r="HA42" i="6"/>
  <c r="HB42" i="6"/>
  <c r="HC42" i="6"/>
  <c r="HD42" i="6"/>
  <c r="HE42" i="6"/>
  <c r="HF42" i="6"/>
  <c r="HG42" i="6"/>
  <c r="HH42" i="6"/>
  <c r="HI42" i="6"/>
  <c r="HJ42" i="6"/>
  <c r="HK42" i="6"/>
  <c r="HL42" i="6"/>
  <c r="HM42" i="6"/>
  <c r="HN42" i="6"/>
  <c r="HO42" i="6"/>
  <c r="HP42" i="6"/>
  <c r="HQ42" i="6"/>
  <c r="HR42" i="6"/>
  <c r="HS42" i="6"/>
  <c r="HT42" i="6"/>
  <c r="HU42" i="6"/>
  <c r="HV42" i="6"/>
  <c r="HW42" i="6"/>
  <c r="GC41" i="6"/>
  <c r="GD41" i="6"/>
  <c r="GE41" i="6"/>
  <c r="GF41" i="6"/>
  <c r="GG41" i="6"/>
  <c r="GH41" i="6"/>
  <c r="GI41" i="6"/>
  <c r="GJ41" i="6"/>
  <c r="GK41" i="6"/>
  <c r="GL41" i="6"/>
  <c r="GM41" i="6"/>
  <c r="GN41" i="6"/>
  <c r="GO41" i="6"/>
  <c r="GP41" i="6"/>
  <c r="GQ41" i="6"/>
  <c r="GR41" i="6"/>
  <c r="GS41" i="6"/>
  <c r="GT41" i="6"/>
  <c r="GU41" i="6"/>
  <c r="GV41" i="6"/>
  <c r="GW41" i="6"/>
  <c r="GX41" i="6"/>
  <c r="GY41" i="6"/>
  <c r="GZ41" i="6"/>
  <c r="HA41" i="6"/>
  <c r="HB41" i="6"/>
  <c r="HC41" i="6"/>
  <c r="HD41" i="6"/>
  <c r="HE41" i="6"/>
  <c r="HF41" i="6"/>
  <c r="HG41" i="6"/>
  <c r="HH41" i="6"/>
  <c r="HI41" i="6"/>
  <c r="HJ41" i="6"/>
  <c r="HK41" i="6"/>
  <c r="HL41" i="6"/>
  <c r="HM41" i="6"/>
  <c r="HN41" i="6"/>
  <c r="HO41" i="6"/>
  <c r="HP41" i="6"/>
  <c r="HQ41" i="6"/>
  <c r="HR41" i="6"/>
  <c r="HS41" i="6"/>
  <c r="HT41" i="6"/>
  <c r="HU41" i="6"/>
  <c r="HV41" i="6"/>
  <c r="HW41" i="6"/>
  <c r="GC40" i="6"/>
  <c r="GD40" i="6"/>
  <c r="GE40" i="6"/>
  <c r="GF40" i="6"/>
  <c r="GG40" i="6"/>
  <c r="GH40" i="6"/>
  <c r="GI40" i="6"/>
  <c r="GJ40" i="6"/>
  <c r="GK40" i="6"/>
  <c r="GL40" i="6"/>
  <c r="GM40" i="6"/>
  <c r="GN40" i="6"/>
  <c r="GO40" i="6"/>
  <c r="GP40" i="6"/>
  <c r="GQ40" i="6"/>
  <c r="GR40" i="6"/>
  <c r="GS40" i="6"/>
  <c r="GT40" i="6"/>
  <c r="GU40" i="6"/>
  <c r="GV40" i="6"/>
  <c r="GW40" i="6"/>
  <c r="GX40" i="6"/>
  <c r="GY40" i="6"/>
  <c r="GZ40" i="6"/>
  <c r="HA40" i="6"/>
  <c r="HB40" i="6"/>
  <c r="HC40" i="6"/>
  <c r="HD40" i="6"/>
  <c r="HE40" i="6"/>
  <c r="HF40" i="6"/>
  <c r="HG40" i="6"/>
  <c r="HH40" i="6"/>
  <c r="HI40" i="6"/>
  <c r="HJ40" i="6"/>
  <c r="HK40" i="6"/>
  <c r="HL40" i="6"/>
  <c r="HM40" i="6"/>
  <c r="HN40" i="6"/>
  <c r="HO40" i="6"/>
  <c r="HP40" i="6"/>
  <c r="HQ40" i="6"/>
  <c r="HR40" i="6"/>
  <c r="HS40" i="6"/>
  <c r="HT40" i="6"/>
  <c r="HU40" i="6"/>
  <c r="HV40" i="6"/>
  <c r="HW40" i="6"/>
  <c r="GC39" i="6"/>
  <c r="GD39" i="6"/>
  <c r="GE39" i="6"/>
  <c r="GF39" i="6"/>
  <c r="GG39" i="6"/>
  <c r="GH39" i="6"/>
  <c r="GI39" i="6"/>
  <c r="GJ39" i="6"/>
  <c r="GK39" i="6"/>
  <c r="GL39" i="6"/>
  <c r="GM39" i="6"/>
  <c r="GN39" i="6"/>
  <c r="GO39" i="6"/>
  <c r="GP39" i="6"/>
  <c r="GQ39" i="6"/>
  <c r="GR39" i="6"/>
  <c r="GS39" i="6"/>
  <c r="GT39" i="6"/>
  <c r="GU39" i="6"/>
  <c r="GV39" i="6"/>
  <c r="GW39" i="6"/>
  <c r="GX39" i="6"/>
  <c r="GY39" i="6"/>
  <c r="GZ39" i="6"/>
  <c r="HA39" i="6"/>
  <c r="HB39" i="6"/>
  <c r="HC39" i="6"/>
  <c r="HD39" i="6"/>
  <c r="HE39" i="6"/>
  <c r="HF39" i="6"/>
  <c r="HG39" i="6"/>
  <c r="HH39" i="6"/>
  <c r="HI39" i="6"/>
  <c r="HJ39" i="6"/>
  <c r="HK39" i="6"/>
  <c r="HL39" i="6"/>
  <c r="HM39" i="6"/>
  <c r="HN39" i="6"/>
  <c r="HO39" i="6"/>
  <c r="HP39" i="6"/>
  <c r="HQ39" i="6"/>
  <c r="HR39" i="6"/>
  <c r="HS39" i="6"/>
  <c r="HT39" i="6"/>
  <c r="HU39" i="6"/>
  <c r="HV39" i="6"/>
  <c r="HW39" i="6"/>
  <c r="GC38" i="6"/>
  <c r="GD38" i="6"/>
  <c r="GE38" i="6"/>
  <c r="GF38" i="6"/>
  <c r="GG38" i="6"/>
  <c r="GH38" i="6"/>
  <c r="GI38" i="6"/>
  <c r="GJ38" i="6"/>
  <c r="GK38" i="6"/>
  <c r="GL38" i="6"/>
  <c r="GM38" i="6"/>
  <c r="GN38" i="6"/>
  <c r="GO38" i="6"/>
  <c r="GP38" i="6"/>
  <c r="GQ38" i="6"/>
  <c r="GR38" i="6"/>
  <c r="GS38" i="6"/>
  <c r="GT38" i="6"/>
  <c r="GU38" i="6"/>
  <c r="GV38" i="6"/>
  <c r="GW38" i="6"/>
  <c r="GX38" i="6"/>
  <c r="GY38" i="6"/>
  <c r="GZ38" i="6"/>
  <c r="HA38" i="6"/>
  <c r="HB38" i="6"/>
  <c r="HC38" i="6"/>
  <c r="HD38" i="6"/>
  <c r="HE38" i="6"/>
  <c r="HF38" i="6"/>
  <c r="HG38" i="6"/>
  <c r="HH38" i="6"/>
  <c r="HI38" i="6"/>
  <c r="HJ38" i="6"/>
  <c r="HK38" i="6"/>
  <c r="HL38" i="6"/>
  <c r="HM38" i="6"/>
  <c r="HN38" i="6"/>
  <c r="HO38" i="6"/>
  <c r="HP38" i="6"/>
  <c r="HQ38" i="6"/>
  <c r="HR38" i="6"/>
  <c r="HS38" i="6"/>
  <c r="HT38" i="6"/>
  <c r="HU38" i="6"/>
  <c r="HV38" i="6"/>
  <c r="HW38" i="6"/>
  <c r="GC37" i="6"/>
  <c r="GD37" i="6"/>
  <c r="GE37" i="6"/>
  <c r="GF37" i="6"/>
  <c r="GG37" i="6"/>
  <c r="GH37" i="6"/>
  <c r="GI37" i="6"/>
  <c r="GJ37" i="6"/>
  <c r="GK37" i="6"/>
  <c r="GL37" i="6"/>
  <c r="GM37" i="6"/>
  <c r="GN37" i="6"/>
  <c r="GO37" i="6"/>
  <c r="GP37" i="6"/>
  <c r="GQ37" i="6"/>
  <c r="GR37" i="6"/>
  <c r="GS37" i="6"/>
  <c r="GT37" i="6"/>
  <c r="GU37" i="6"/>
  <c r="GV37" i="6"/>
  <c r="GW37" i="6"/>
  <c r="GX37" i="6"/>
  <c r="GY37" i="6"/>
  <c r="GZ37" i="6"/>
  <c r="HA37" i="6"/>
  <c r="HB37" i="6"/>
  <c r="HC37" i="6"/>
  <c r="HD37" i="6"/>
  <c r="HE37" i="6"/>
  <c r="HF37" i="6"/>
  <c r="HG37" i="6"/>
  <c r="HH37" i="6"/>
  <c r="HI37" i="6"/>
  <c r="HJ37" i="6"/>
  <c r="HK37" i="6"/>
  <c r="HL37" i="6"/>
  <c r="HM37" i="6"/>
  <c r="HN37" i="6"/>
  <c r="HO37" i="6"/>
  <c r="HP37" i="6"/>
  <c r="HQ37" i="6"/>
  <c r="HR37" i="6"/>
  <c r="HS37" i="6"/>
  <c r="HT37" i="6"/>
  <c r="HU37" i="6"/>
  <c r="HV37" i="6"/>
  <c r="HW37" i="6"/>
  <c r="GC36" i="6"/>
  <c r="GD36" i="6"/>
  <c r="GE36" i="6"/>
  <c r="GF36" i="6"/>
  <c r="GG36" i="6"/>
  <c r="GH36" i="6"/>
  <c r="GI36" i="6"/>
  <c r="GJ36" i="6"/>
  <c r="GK36" i="6"/>
  <c r="GL36" i="6"/>
  <c r="GM36" i="6"/>
  <c r="GN36" i="6"/>
  <c r="GO36" i="6"/>
  <c r="GP36" i="6"/>
  <c r="GQ36" i="6"/>
  <c r="GR36" i="6"/>
  <c r="GS36" i="6"/>
  <c r="GT36" i="6"/>
  <c r="GU36" i="6"/>
  <c r="GV36" i="6"/>
  <c r="GW36" i="6"/>
  <c r="GX36" i="6"/>
  <c r="GY36" i="6"/>
  <c r="GZ36" i="6"/>
  <c r="HA36" i="6"/>
  <c r="HB36" i="6"/>
  <c r="HC36" i="6"/>
  <c r="HD36" i="6"/>
  <c r="HE36" i="6"/>
  <c r="HF36" i="6"/>
  <c r="HG36" i="6"/>
  <c r="HH36" i="6"/>
  <c r="HI36" i="6"/>
  <c r="HJ36" i="6"/>
  <c r="HK36" i="6"/>
  <c r="HL36" i="6"/>
  <c r="HM36" i="6"/>
  <c r="HN36" i="6"/>
  <c r="HO36" i="6"/>
  <c r="HP36" i="6"/>
  <c r="HQ36" i="6"/>
  <c r="HR36" i="6"/>
  <c r="HS36" i="6"/>
  <c r="HT36" i="6"/>
  <c r="HU36" i="6"/>
  <c r="HV36" i="6"/>
  <c r="HW36" i="6"/>
  <c r="GC35" i="6"/>
  <c r="GD35" i="6"/>
  <c r="GE35" i="6"/>
  <c r="GF35" i="6"/>
  <c r="GG35" i="6"/>
  <c r="GH35" i="6"/>
  <c r="GI35" i="6"/>
  <c r="GJ35" i="6"/>
  <c r="GK35" i="6"/>
  <c r="GL35" i="6"/>
  <c r="GM35" i="6"/>
  <c r="GN35" i="6"/>
  <c r="GO35" i="6"/>
  <c r="GP35" i="6"/>
  <c r="GQ35" i="6"/>
  <c r="GR35" i="6"/>
  <c r="GS35" i="6"/>
  <c r="GT35" i="6"/>
  <c r="GU35" i="6"/>
  <c r="GV35" i="6"/>
  <c r="GW35" i="6"/>
  <c r="GX35" i="6"/>
  <c r="GY35" i="6"/>
  <c r="GZ35" i="6"/>
  <c r="HA35" i="6"/>
  <c r="HB35" i="6"/>
  <c r="HC35" i="6"/>
  <c r="HD35" i="6"/>
  <c r="HE35" i="6"/>
  <c r="HF35" i="6"/>
  <c r="HG35" i="6"/>
  <c r="HH35" i="6"/>
  <c r="HI35" i="6"/>
  <c r="HJ35" i="6"/>
  <c r="HK35" i="6"/>
  <c r="HL35" i="6"/>
  <c r="HM35" i="6"/>
  <c r="HN35" i="6"/>
  <c r="HO35" i="6"/>
  <c r="HP35" i="6"/>
  <c r="HQ35" i="6"/>
  <c r="HR35" i="6"/>
  <c r="HS35" i="6"/>
  <c r="HT35" i="6"/>
  <c r="HU35" i="6"/>
  <c r="HV35" i="6"/>
  <c r="HW35" i="6"/>
  <c r="GC34" i="6"/>
  <c r="GD34" i="6"/>
  <c r="GE34" i="6"/>
  <c r="GF34" i="6"/>
  <c r="GG34" i="6"/>
  <c r="GH34" i="6"/>
  <c r="GI34" i="6"/>
  <c r="GJ34" i="6"/>
  <c r="GK34" i="6"/>
  <c r="GL34" i="6"/>
  <c r="GM34" i="6"/>
  <c r="GN34" i="6"/>
  <c r="GO34" i="6"/>
  <c r="GP34" i="6"/>
  <c r="GQ34" i="6"/>
  <c r="GR34" i="6"/>
  <c r="GS34" i="6"/>
  <c r="GT34" i="6"/>
  <c r="GU34" i="6"/>
  <c r="GV34" i="6"/>
  <c r="GW34" i="6"/>
  <c r="GX34" i="6"/>
  <c r="GY34" i="6"/>
  <c r="GZ34" i="6"/>
  <c r="HA34" i="6"/>
  <c r="HB34" i="6"/>
  <c r="HC34" i="6"/>
  <c r="HD34" i="6"/>
  <c r="HE34" i="6"/>
  <c r="HF34" i="6"/>
  <c r="HG34" i="6"/>
  <c r="HH34" i="6"/>
  <c r="HI34" i="6"/>
  <c r="HJ34" i="6"/>
  <c r="HK34" i="6"/>
  <c r="HL34" i="6"/>
  <c r="HM34" i="6"/>
  <c r="HN34" i="6"/>
  <c r="HO34" i="6"/>
  <c r="HP34" i="6"/>
  <c r="HQ34" i="6"/>
  <c r="HR34" i="6"/>
  <c r="HS34" i="6"/>
  <c r="HT34" i="6"/>
  <c r="HU34" i="6"/>
  <c r="HV34" i="6"/>
  <c r="HW34" i="6"/>
  <c r="GC33" i="6"/>
  <c r="GD33" i="6"/>
  <c r="GE33" i="6"/>
  <c r="GF33" i="6"/>
  <c r="GG33" i="6"/>
  <c r="GH33" i="6"/>
  <c r="GI33" i="6"/>
  <c r="GJ33" i="6"/>
  <c r="GK33" i="6"/>
  <c r="GL33" i="6"/>
  <c r="GM33" i="6"/>
  <c r="GN33" i="6"/>
  <c r="GO33" i="6"/>
  <c r="GP33" i="6"/>
  <c r="GQ33" i="6"/>
  <c r="GR33" i="6"/>
  <c r="GS33" i="6"/>
  <c r="GT33" i="6"/>
  <c r="GU33" i="6"/>
  <c r="GV33" i="6"/>
  <c r="GW33" i="6"/>
  <c r="GX33" i="6"/>
  <c r="GY33" i="6"/>
  <c r="GZ33" i="6"/>
  <c r="HA33" i="6"/>
  <c r="HB33" i="6"/>
  <c r="HC33" i="6"/>
  <c r="HD33" i="6"/>
  <c r="HE33" i="6"/>
  <c r="HF33" i="6"/>
  <c r="HG33" i="6"/>
  <c r="HH33" i="6"/>
  <c r="HI33" i="6"/>
  <c r="HJ33" i="6"/>
  <c r="HK33" i="6"/>
  <c r="HL33" i="6"/>
  <c r="HM33" i="6"/>
  <c r="HN33" i="6"/>
  <c r="HO33" i="6"/>
  <c r="HP33" i="6"/>
  <c r="HQ33" i="6"/>
  <c r="HR33" i="6"/>
  <c r="HS33" i="6"/>
  <c r="HT33" i="6"/>
  <c r="HU33" i="6"/>
  <c r="HV33" i="6"/>
  <c r="HW33" i="6"/>
  <c r="GC32" i="6"/>
  <c r="GD32" i="6"/>
  <c r="GE32" i="6"/>
  <c r="GF32" i="6"/>
  <c r="GG32" i="6"/>
  <c r="GH32" i="6"/>
  <c r="GI32" i="6"/>
  <c r="GJ32" i="6"/>
  <c r="GK32" i="6"/>
  <c r="GL32" i="6"/>
  <c r="GM32" i="6"/>
  <c r="GN32" i="6"/>
  <c r="GO32" i="6"/>
  <c r="GP32" i="6"/>
  <c r="GQ32" i="6"/>
  <c r="GR32" i="6"/>
  <c r="GS32" i="6"/>
  <c r="GT32" i="6"/>
  <c r="GU32" i="6"/>
  <c r="GV32" i="6"/>
  <c r="GW32" i="6"/>
  <c r="GX32" i="6"/>
  <c r="GY32" i="6"/>
  <c r="GZ32" i="6"/>
  <c r="HA32" i="6"/>
  <c r="HB32" i="6"/>
  <c r="HC32" i="6"/>
  <c r="HD32" i="6"/>
  <c r="HE32" i="6"/>
  <c r="HF32" i="6"/>
  <c r="HG32" i="6"/>
  <c r="HH32" i="6"/>
  <c r="HI32" i="6"/>
  <c r="HJ32" i="6"/>
  <c r="HK32" i="6"/>
  <c r="HL32" i="6"/>
  <c r="HM32" i="6"/>
  <c r="HN32" i="6"/>
  <c r="HO32" i="6"/>
  <c r="HP32" i="6"/>
  <c r="HQ32" i="6"/>
  <c r="HR32" i="6"/>
  <c r="HS32" i="6"/>
  <c r="HT32" i="6"/>
  <c r="HU32" i="6"/>
  <c r="HV32" i="6"/>
  <c r="HW32" i="6"/>
  <c r="GC31" i="6"/>
  <c r="GD31" i="6"/>
  <c r="GE31" i="6"/>
  <c r="GF31" i="6"/>
  <c r="GG31" i="6"/>
  <c r="GH31" i="6"/>
  <c r="GI31" i="6"/>
  <c r="GJ31" i="6"/>
  <c r="GK31" i="6"/>
  <c r="GL31" i="6"/>
  <c r="GM31" i="6"/>
  <c r="GN31" i="6"/>
  <c r="GO31" i="6"/>
  <c r="GP31" i="6"/>
  <c r="GQ31" i="6"/>
  <c r="GR31" i="6"/>
  <c r="GS31" i="6"/>
  <c r="GT31" i="6"/>
  <c r="GU31" i="6"/>
  <c r="GV31" i="6"/>
  <c r="GW31" i="6"/>
  <c r="GX31" i="6"/>
  <c r="GY31" i="6"/>
  <c r="GZ31" i="6"/>
  <c r="HA31" i="6"/>
  <c r="HB31" i="6"/>
  <c r="HC31" i="6"/>
  <c r="HD31" i="6"/>
  <c r="HE31" i="6"/>
  <c r="HF31" i="6"/>
  <c r="HG31" i="6"/>
  <c r="HH31" i="6"/>
  <c r="HI31" i="6"/>
  <c r="HJ31" i="6"/>
  <c r="HK31" i="6"/>
  <c r="HL31" i="6"/>
  <c r="HM31" i="6"/>
  <c r="HN31" i="6"/>
  <c r="HO31" i="6"/>
  <c r="HP31" i="6"/>
  <c r="HQ31" i="6"/>
  <c r="HR31" i="6"/>
  <c r="HS31" i="6"/>
  <c r="HT31" i="6"/>
  <c r="HU31" i="6"/>
  <c r="HV31" i="6"/>
  <c r="HW31" i="6"/>
  <c r="GC30" i="6"/>
  <c r="GD30" i="6"/>
  <c r="GE30" i="6"/>
  <c r="GF30" i="6"/>
  <c r="GG30" i="6"/>
  <c r="GH30" i="6"/>
  <c r="GI30" i="6"/>
  <c r="GJ30" i="6"/>
  <c r="GK30" i="6"/>
  <c r="GL30" i="6"/>
  <c r="GM30" i="6"/>
  <c r="GN30" i="6"/>
  <c r="GO30" i="6"/>
  <c r="GP30" i="6"/>
  <c r="GQ30" i="6"/>
  <c r="GR30" i="6"/>
  <c r="GS30" i="6"/>
  <c r="GT30" i="6"/>
  <c r="GU30" i="6"/>
  <c r="GV30" i="6"/>
  <c r="GW30" i="6"/>
  <c r="GX30" i="6"/>
  <c r="GY30" i="6"/>
  <c r="GZ30" i="6"/>
  <c r="HA30" i="6"/>
  <c r="HB30" i="6"/>
  <c r="HC30" i="6"/>
  <c r="HD30" i="6"/>
  <c r="HE30" i="6"/>
  <c r="HF30" i="6"/>
  <c r="HG30" i="6"/>
  <c r="HH30" i="6"/>
  <c r="HI30" i="6"/>
  <c r="HJ30" i="6"/>
  <c r="HK30" i="6"/>
  <c r="HL30" i="6"/>
  <c r="HM30" i="6"/>
  <c r="HN30" i="6"/>
  <c r="HO30" i="6"/>
  <c r="HP30" i="6"/>
  <c r="HQ30" i="6"/>
  <c r="HR30" i="6"/>
  <c r="HS30" i="6"/>
  <c r="HT30" i="6"/>
  <c r="HU30" i="6"/>
  <c r="HV30" i="6"/>
  <c r="HW30" i="6"/>
  <c r="GC29" i="6"/>
  <c r="GD29" i="6"/>
  <c r="GE29" i="6"/>
  <c r="GF29" i="6"/>
  <c r="GG29" i="6"/>
  <c r="GH29" i="6"/>
  <c r="GI29" i="6"/>
  <c r="GJ29" i="6"/>
  <c r="GK29" i="6"/>
  <c r="GL29" i="6"/>
  <c r="GM29" i="6"/>
  <c r="GN29" i="6"/>
  <c r="GO29" i="6"/>
  <c r="GP29" i="6"/>
  <c r="GQ29" i="6"/>
  <c r="GR29" i="6"/>
  <c r="GS29" i="6"/>
  <c r="GT29" i="6"/>
  <c r="GU29" i="6"/>
  <c r="GV29" i="6"/>
  <c r="GW29" i="6"/>
  <c r="GX29" i="6"/>
  <c r="GY29" i="6"/>
  <c r="GZ29" i="6"/>
  <c r="HA29" i="6"/>
  <c r="HB29" i="6"/>
  <c r="HC29" i="6"/>
  <c r="HD29" i="6"/>
  <c r="HE29" i="6"/>
  <c r="HF29" i="6"/>
  <c r="HG29" i="6"/>
  <c r="HH29" i="6"/>
  <c r="HI29" i="6"/>
  <c r="HJ29" i="6"/>
  <c r="HK29" i="6"/>
  <c r="HL29" i="6"/>
  <c r="HM29" i="6"/>
  <c r="HN29" i="6"/>
  <c r="HO29" i="6"/>
  <c r="HP29" i="6"/>
  <c r="HQ29" i="6"/>
  <c r="HR29" i="6"/>
  <c r="HS29" i="6"/>
  <c r="HT29" i="6"/>
  <c r="HU29" i="6"/>
  <c r="HV29" i="6"/>
  <c r="HW29" i="6"/>
  <c r="GC28" i="6"/>
  <c r="GD28" i="6"/>
  <c r="GE28" i="6"/>
  <c r="GF28" i="6"/>
  <c r="GG28" i="6"/>
  <c r="GH28" i="6"/>
  <c r="GI28" i="6"/>
  <c r="GJ28" i="6"/>
  <c r="GK28" i="6"/>
  <c r="GL28" i="6"/>
  <c r="GM28" i="6"/>
  <c r="GN28" i="6"/>
  <c r="GO28" i="6"/>
  <c r="GP28" i="6"/>
  <c r="GQ28" i="6"/>
  <c r="GR28" i="6"/>
  <c r="GS28" i="6"/>
  <c r="GT28" i="6"/>
  <c r="GU28" i="6"/>
  <c r="GV28" i="6"/>
  <c r="GW28" i="6"/>
  <c r="GX28" i="6"/>
  <c r="GY28" i="6"/>
  <c r="GZ28" i="6"/>
  <c r="HA28" i="6"/>
  <c r="HB28" i="6"/>
  <c r="HC28" i="6"/>
  <c r="HD28" i="6"/>
  <c r="HE28" i="6"/>
  <c r="HF28" i="6"/>
  <c r="HG28" i="6"/>
  <c r="HH28" i="6"/>
  <c r="HI28" i="6"/>
  <c r="HJ28" i="6"/>
  <c r="HK28" i="6"/>
  <c r="HL28" i="6"/>
  <c r="HM28" i="6"/>
  <c r="HN28" i="6"/>
  <c r="HO28" i="6"/>
  <c r="HP28" i="6"/>
  <c r="HQ28" i="6"/>
  <c r="HR28" i="6"/>
  <c r="HS28" i="6"/>
  <c r="HT28" i="6"/>
  <c r="HU28" i="6"/>
  <c r="HV28" i="6"/>
  <c r="HW28" i="6"/>
  <c r="GC27" i="6"/>
  <c r="GD27" i="6"/>
  <c r="GE27" i="6"/>
  <c r="GF27" i="6"/>
  <c r="GG27" i="6"/>
  <c r="GH27" i="6"/>
  <c r="GI27" i="6"/>
  <c r="GJ27" i="6"/>
  <c r="GK27" i="6"/>
  <c r="GL27" i="6"/>
  <c r="GM27" i="6"/>
  <c r="GN27" i="6"/>
  <c r="GO27" i="6"/>
  <c r="GP27" i="6"/>
  <c r="GQ27" i="6"/>
  <c r="GR27" i="6"/>
  <c r="GS27" i="6"/>
  <c r="GT27" i="6"/>
  <c r="GU27" i="6"/>
  <c r="GV27" i="6"/>
  <c r="GW27" i="6"/>
  <c r="GX27" i="6"/>
  <c r="GY27" i="6"/>
  <c r="GZ27" i="6"/>
  <c r="HA27" i="6"/>
  <c r="HB27" i="6"/>
  <c r="HC27" i="6"/>
  <c r="HD27" i="6"/>
  <c r="HE27" i="6"/>
  <c r="HF27" i="6"/>
  <c r="HG27" i="6"/>
  <c r="HH27" i="6"/>
  <c r="HI27" i="6"/>
  <c r="HJ27" i="6"/>
  <c r="HK27" i="6"/>
  <c r="HL27" i="6"/>
  <c r="HM27" i="6"/>
  <c r="HN27" i="6"/>
  <c r="HO27" i="6"/>
  <c r="HP27" i="6"/>
  <c r="HQ27" i="6"/>
  <c r="HR27" i="6"/>
  <c r="HS27" i="6"/>
  <c r="HT27" i="6"/>
  <c r="HU27" i="6"/>
  <c r="HV27" i="6"/>
  <c r="HW27" i="6"/>
  <c r="GC26" i="6"/>
  <c r="GD26" i="6"/>
  <c r="GE26" i="6"/>
  <c r="GF26" i="6"/>
  <c r="GG26" i="6"/>
  <c r="GH26" i="6"/>
  <c r="GI26" i="6"/>
  <c r="GJ26" i="6"/>
  <c r="GK26" i="6"/>
  <c r="GL26" i="6"/>
  <c r="GM26" i="6"/>
  <c r="GN26" i="6"/>
  <c r="GO26" i="6"/>
  <c r="GP26" i="6"/>
  <c r="GQ26" i="6"/>
  <c r="GR26" i="6"/>
  <c r="GS26" i="6"/>
  <c r="GT26" i="6"/>
  <c r="GU26" i="6"/>
  <c r="GV26" i="6"/>
  <c r="GW26" i="6"/>
  <c r="GX26" i="6"/>
  <c r="GY26" i="6"/>
  <c r="GZ26" i="6"/>
  <c r="HA26" i="6"/>
  <c r="HB26" i="6"/>
  <c r="HC26" i="6"/>
  <c r="HD26" i="6"/>
  <c r="HE26" i="6"/>
  <c r="HF26" i="6"/>
  <c r="HG26" i="6"/>
  <c r="HH26" i="6"/>
  <c r="HI26" i="6"/>
  <c r="HJ26" i="6"/>
  <c r="HK26" i="6"/>
  <c r="HL26" i="6"/>
  <c r="HM26" i="6"/>
  <c r="HN26" i="6"/>
  <c r="HO26" i="6"/>
  <c r="HP26" i="6"/>
  <c r="HQ26" i="6"/>
  <c r="HR26" i="6"/>
  <c r="HS26" i="6"/>
  <c r="HT26" i="6"/>
  <c r="HU26" i="6"/>
  <c r="HV26" i="6"/>
  <c r="HW26" i="6"/>
  <c r="GC25" i="6"/>
  <c r="GD25" i="6"/>
  <c r="GE25" i="6"/>
  <c r="GF25" i="6"/>
  <c r="GG25" i="6"/>
  <c r="GH25" i="6"/>
  <c r="GI25" i="6"/>
  <c r="GJ25" i="6"/>
  <c r="GK25" i="6"/>
  <c r="GL25" i="6"/>
  <c r="GM25" i="6"/>
  <c r="GN25" i="6"/>
  <c r="GO25" i="6"/>
  <c r="GP25" i="6"/>
  <c r="GQ25" i="6"/>
  <c r="GR25" i="6"/>
  <c r="GS25" i="6"/>
  <c r="GT25" i="6"/>
  <c r="GU25" i="6"/>
  <c r="GV25" i="6"/>
  <c r="GW25" i="6"/>
  <c r="GX25" i="6"/>
  <c r="GY25" i="6"/>
  <c r="GZ25" i="6"/>
  <c r="HA25" i="6"/>
  <c r="HB25" i="6"/>
  <c r="HC25" i="6"/>
  <c r="HD25" i="6"/>
  <c r="HE25" i="6"/>
  <c r="HF25" i="6"/>
  <c r="HG25" i="6"/>
  <c r="HH25" i="6"/>
  <c r="HI25" i="6"/>
  <c r="HJ25" i="6"/>
  <c r="HK25" i="6"/>
  <c r="HL25" i="6"/>
  <c r="HM25" i="6"/>
  <c r="HN25" i="6"/>
  <c r="HO25" i="6"/>
  <c r="HP25" i="6"/>
  <c r="HQ25" i="6"/>
  <c r="HR25" i="6"/>
  <c r="HS25" i="6"/>
  <c r="HT25" i="6"/>
  <c r="HU25" i="6"/>
  <c r="HV25" i="6"/>
  <c r="HW25" i="6"/>
  <c r="GC24" i="6"/>
  <c r="GD24" i="6"/>
  <c r="GE24" i="6"/>
  <c r="GF24" i="6"/>
  <c r="GG24" i="6"/>
  <c r="GH24" i="6"/>
  <c r="GI24" i="6"/>
  <c r="GJ24" i="6"/>
  <c r="GK24" i="6"/>
  <c r="GL24" i="6"/>
  <c r="GM24" i="6"/>
  <c r="GN24" i="6"/>
  <c r="GO24" i="6"/>
  <c r="GP24" i="6"/>
  <c r="GQ24" i="6"/>
  <c r="GR24" i="6"/>
  <c r="GS24" i="6"/>
  <c r="GT24" i="6"/>
  <c r="GU24" i="6"/>
  <c r="GV24" i="6"/>
  <c r="GW24" i="6"/>
  <c r="GX24" i="6"/>
  <c r="GY24" i="6"/>
  <c r="GZ24" i="6"/>
  <c r="HA24" i="6"/>
  <c r="HB24" i="6"/>
  <c r="HC24" i="6"/>
  <c r="HD24" i="6"/>
  <c r="HE24" i="6"/>
  <c r="HF24" i="6"/>
  <c r="HG24" i="6"/>
  <c r="HH24" i="6"/>
  <c r="HI24" i="6"/>
  <c r="HJ24" i="6"/>
  <c r="HK24" i="6"/>
  <c r="HL24" i="6"/>
  <c r="HM24" i="6"/>
  <c r="HN24" i="6"/>
  <c r="HO24" i="6"/>
  <c r="HP24" i="6"/>
  <c r="HQ24" i="6"/>
  <c r="HR24" i="6"/>
  <c r="HS24" i="6"/>
  <c r="HT24" i="6"/>
  <c r="HU24" i="6"/>
  <c r="HV24" i="6"/>
  <c r="HW24" i="6"/>
  <c r="GC23" i="6"/>
  <c r="GD23" i="6"/>
  <c r="GE23" i="6"/>
  <c r="GF23" i="6"/>
  <c r="GG23" i="6"/>
  <c r="GH23" i="6"/>
  <c r="GI23" i="6"/>
  <c r="GJ23" i="6"/>
  <c r="GK23" i="6"/>
  <c r="GL23" i="6"/>
  <c r="GM23" i="6"/>
  <c r="GN23" i="6"/>
  <c r="GO23" i="6"/>
  <c r="GP23" i="6"/>
  <c r="GQ23" i="6"/>
  <c r="GR23" i="6"/>
  <c r="GS23" i="6"/>
  <c r="GT23" i="6"/>
  <c r="GU23" i="6"/>
  <c r="GV23" i="6"/>
  <c r="GW23" i="6"/>
  <c r="GX23" i="6"/>
  <c r="GY23" i="6"/>
  <c r="GZ23" i="6"/>
  <c r="HA23" i="6"/>
  <c r="HB23" i="6"/>
  <c r="HC23" i="6"/>
  <c r="HD23" i="6"/>
  <c r="HE23" i="6"/>
  <c r="HF23" i="6"/>
  <c r="HG23" i="6"/>
  <c r="HH23" i="6"/>
  <c r="HI23" i="6"/>
  <c r="HJ23" i="6"/>
  <c r="HK23" i="6"/>
  <c r="HL23" i="6"/>
  <c r="HM23" i="6"/>
  <c r="HN23" i="6"/>
  <c r="HO23" i="6"/>
  <c r="HP23" i="6"/>
  <c r="HQ23" i="6"/>
  <c r="HR23" i="6"/>
  <c r="HS23" i="6"/>
  <c r="HT23" i="6"/>
  <c r="HU23" i="6"/>
  <c r="HV23" i="6"/>
  <c r="HW23" i="6"/>
  <c r="GC22" i="6"/>
  <c r="GD22" i="6"/>
  <c r="GE22" i="6"/>
  <c r="GF22" i="6"/>
  <c r="GG22" i="6"/>
  <c r="GH22" i="6"/>
  <c r="GI22" i="6"/>
  <c r="GJ22" i="6"/>
  <c r="GK22" i="6"/>
  <c r="GL22" i="6"/>
  <c r="GM22" i="6"/>
  <c r="GN22" i="6"/>
  <c r="GO22" i="6"/>
  <c r="GP22" i="6"/>
  <c r="GQ22" i="6"/>
  <c r="GR22" i="6"/>
  <c r="GS22" i="6"/>
  <c r="GT22" i="6"/>
  <c r="GU22" i="6"/>
  <c r="GV22" i="6"/>
  <c r="GW22" i="6"/>
  <c r="GX22" i="6"/>
  <c r="GY22" i="6"/>
  <c r="GZ22" i="6"/>
  <c r="HA22" i="6"/>
  <c r="HB22" i="6"/>
  <c r="HC22" i="6"/>
  <c r="HD22" i="6"/>
  <c r="HE22" i="6"/>
  <c r="HF22" i="6"/>
  <c r="HG22" i="6"/>
  <c r="HH22" i="6"/>
  <c r="HI22" i="6"/>
  <c r="HJ22" i="6"/>
  <c r="HK22" i="6"/>
  <c r="HL22" i="6"/>
  <c r="HM22" i="6"/>
  <c r="HN22" i="6"/>
  <c r="HO22" i="6"/>
  <c r="HP22" i="6"/>
  <c r="HQ22" i="6"/>
  <c r="HR22" i="6"/>
  <c r="HS22" i="6"/>
  <c r="HT22" i="6"/>
  <c r="HU22" i="6"/>
  <c r="HV22" i="6"/>
  <c r="HW22" i="6"/>
  <c r="GC21" i="6"/>
  <c r="GD21" i="6"/>
  <c r="GE21" i="6"/>
  <c r="GF21" i="6"/>
  <c r="GG21" i="6"/>
  <c r="GH21" i="6"/>
  <c r="GI21" i="6"/>
  <c r="GJ21" i="6"/>
  <c r="GK21" i="6"/>
  <c r="GL21" i="6"/>
  <c r="GM21" i="6"/>
  <c r="GN21" i="6"/>
  <c r="GO21" i="6"/>
  <c r="GP21" i="6"/>
  <c r="GQ21" i="6"/>
  <c r="GR21" i="6"/>
  <c r="GS21" i="6"/>
  <c r="GT21" i="6"/>
  <c r="GU21" i="6"/>
  <c r="GV21" i="6"/>
  <c r="GW21" i="6"/>
  <c r="GX21" i="6"/>
  <c r="GY21" i="6"/>
  <c r="GZ21" i="6"/>
  <c r="HA21" i="6"/>
  <c r="HB21" i="6"/>
  <c r="HC21" i="6"/>
  <c r="HD21" i="6"/>
  <c r="HE21" i="6"/>
  <c r="HF21" i="6"/>
  <c r="HG21" i="6"/>
  <c r="HH21" i="6"/>
  <c r="HI21" i="6"/>
  <c r="HJ21" i="6"/>
  <c r="HK21" i="6"/>
  <c r="HL21" i="6"/>
  <c r="HM21" i="6"/>
  <c r="HN21" i="6"/>
  <c r="HO21" i="6"/>
  <c r="HP21" i="6"/>
  <c r="HQ21" i="6"/>
  <c r="HR21" i="6"/>
  <c r="HS21" i="6"/>
  <c r="HT21" i="6"/>
  <c r="HU21" i="6"/>
  <c r="HV21" i="6"/>
  <c r="HW21" i="6"/>
  <c r="GC20" i="6"/>
  <c r="GD20" i="6"/>
  <c r="GE20" i="6"/>
  <c r="GF20" i="6"/>
  <c r="GG20" i="6"/>
  <c r="GH20" i="6"/>
  <c r="GI20" i="6"/>
  <c r="GJ20" i="6"/>
  <c r="GK20" i="6"/>
  <c r="GL20" i="6"/>
  <c r="GM20" i="6"/>
  <c r="GN20" i="6"/>
  <c r="GO20" i="6"/>
  <c r="GP20" i="6"/>
  <c r="GQ20" i="6"/>
  <c r="GR20" i="6"/>
  <c r="GS20" i="6"/>
  <c r="GT20" i="6"/>
  <c r="GU20" i="6"/>
  <c r="GV20" i="6"/>
  <c r="GW20" i="6"/>
  <c r="GX20" i="6"/>
  <c r="GY20" i="6"/>
  <c r="GZ20" i="6"/>
  <c r="HA20" i="6"/>
  <c r="HB20" i="6"/>
  <c r="HC20" i="6"/>
  <c r="HD20" i="6"/>
  <c r="HE20" i="6"/>
  <c r="HF20" i="6"/>
  <c r="HG20" i="6"/>
  <c r="HH20" i="6"/>
  <c r="HI20" i="6"/>
  <c r="HJ20" i="6"/>
  <c r="HK20" i="6"/>
  <c r="HL20" i="6"/>
  <c r="HM20" i="6"/>
  <c r="HN20" i="6"/>
  <c r="HO20" i="6"/>
  <c r="HP20" i="6"/>
  <c r="HQ20" i="6"/>
  <c r="HR20" i="6"/>
  <c r="HS20" i="6"/>
  <c r="HT20" i="6"/>
  <c r="HU20" i="6"/>
  <c r="HV20" i="6"/>
  <c r="HW20" i="6"/>
  <c r="GC19" i="6"/>
  <c r="GD19" i="6"/>
  <c r="GE19" i="6"/>
  <c r="GF19" i="6"/>
  <c r="GG19" i="6"/>
  <c r="GH19" i="6"/>
  <c r="GI19" i="6"/>
  <c r="GJ19" i="6"/>
  <c r="GK19" i="6"/>
  <c r="GL19" i="6"/>
  <c r="GM19" i="6"/>
  <c r="GN19" i="6"/>
  <c r="GO19" i="6"/>
  <c r="GP19" i="6"/>
  <c r="GQ19" i="6"/>
  <c r="GR19" i="6"/>
  <c r="GS19" i="6"/>
  <c r="GT19" i="6"/>
  <c r="GU19" i="6"/>
  <c r="GV19" i="6"/>
  <c r="GW19" i="6"/>
  <c r="GX19" i="6"/>
  <c r="GY19" i="6"/>
  <c r="GZ19" i="6"/>
  <c r="HA19" i="6"/>
  <c r="HB19" i="6"/>
  <c r="HC19" i="6"/>
  <c r="HD19" i="6"/>
  <c r="HE19" i="6"/>
  <c r="HF19" i="6"/>
  <c r="HG19" i="6"/>
  <c r="HH19" i="6"/>
  <c r="HI19" i="6"/>
  <c r="HJ19" i="6"/>
  <c r="HK19" i="6"/>
  <c r="HL19" i="6"/>
  <c r="HM19" i="6"/>
  <c r="HN19" i="6"/>
  <c r="HO19" i="6"/>
  <c r="HP19" i="6"/>
  <c r="HQ19" i="6"/>
  <c r="HR19" i="6"/>
  <c r="HS19" i="6"/>
  <c r="HT19" i="6"/>
  <c r="HU19" i="6"/>
  <c r="HV19" i="6"/>
  <c r="HW19" i="6"/>
  <c r="GC18" i="6"/>
  <c r="GD18" i="6"/>
  <c r="GE18" i="6"/>
  <c r="GF18" i="6"/>
  <c r="GG18" i="6"/>
  <c r="GH18" i="6"/>
  <c r="GI18" i="6"/>
  <c r="GJ18" i="6"/>
  <c r="GK18" i="6"/>
  <c r="GL18" i="6"/>
  <c r="GM18" i="6"/>
  <c r="GN18" i="6"/>
  <c r="GO18" i="6"/>
  <c r="GP18" i="6"/>
  <c r="GQ18" i="6"/>
  <c r="GR18" i="6"/>
  <c r="GS18" i="6"/>
  <c r="GT18" i="6"/>
  <c r="GU18" i="6"/>
  <c r="GV18" i="6"/>
  <c r="GW18" i="6"/>
  <c r="GX18" i="6"/>
  <c r="GY18" i="6"/>
  <c r="GZ18" i="6"/>
  <c r="HA18" i="6"/>
  <c r="HB18" i="6"/>
  <c r="HC18" i="6"/>
  <c r="HD18" i="6"/>
  <c r="HE18" i="6"/>
  <c r="HF18" i="6"/>
  <c r="HG18" i="6"/>
  <c r="HH18" i="6"/>
  <c r="HI18" i="6"/>
  <c r="HJ18" i="6"/>
  <c r="HK18" i="6"/>
  <c r="HL18" i="6"/>
  <c r="HM18" i="6"/>
  <c r="HN18" i="6"/>
  <c r="HO18" i="6"/>
  <c r="HP18" i="6"/>
  <c r="HQ18" i="6"/>
  <c r="HR18" i="6"/>
  <c r="HS18" i="6"/>
  <c r="HT18" i="6"/>
  <c r="HU18" i="6"/>
  <c r="HV18" i="6"/>
  <c r="HW18" i="6"/>
  <c r="GC17" i="6"/>
  <c r="GD17" i="6"/>
  <c r="GE17" i="6"/>
  <c r="GF17" i="6"/>
  <c r="GG17" i="6"/>
  <c r="GH17" i="6"/>
  <c r="GI17" i="6"/>
  <c r="GJ17" i="6"/>
  <c r="GK17" i="6"/>
  <c r="GL17" i="6"/>
  <c r="GM17" i="6"/>
  <c r="GN17" i="6"/>
  <c r="GO17" i="6"/>
  <c r="GP17" i="6"/>
  <c r="GQ17" i="6"/>
  <c r="GR17" i="6"/>
  <c r="GS17" i="6"/>
  <c r="GT17" i="6"/>
  <c r="GU17" i="6"/>
  <c r="GV17" i="6"/>
  <c r="GW17" i="6"/>
  <c r="GX17" i="6"/>
  <c r="GY17" i="6"/>
  <c r="GZ17" i="6"/>
  <c r="HA17" i="6"/>
  <c r="HB17" i="6"/>
  <c r="HC17" i="6"/>
  <c r="HD17" i="6"/>
  <c r="HE17" i="6"/>
  <c r="HF17" i="6"/>
  <c r="HG17" i="6"/>
  <c r="HH17" i="6"/>
  <c r="HI17" i="6"/>
  <c r="HJ17" i="6"/>
  <c r="HK17" i="6"/>
  <c r="HL17" i="6"/>
  <c r="HM17" i="6"/>
  <c r="HN17" i="6"/>
  <c r="HO17" i="6"/>
  <c r="HP17" i="6"/>
  <c r="HQ17" i="6"/>
  <c r="HR17" i="6"/>
  <c r="HS17" i="6"/>
  <c r="HT17" i="6"/>
  <c r="HU17" i="6"/>
  <c r="HV17" i="6"/>
  <c r="HW17" i="6"/>
  <c r="GC16" i="6"/>
  <c r="GD16" i="6"/>
  <c r="GE16" i="6"/>
  <c r="GF16" i="6"/>
  <c r="GG16" i="6"/>
  <c r="GH16" i="6"/>
  <c r="GI16" i="6"/>
  <c r="GJ16" i="6"/>
  <c r="GK16" i="6"/>
  <c r="GL16" i="6"/>
  <c r="GM16" i="6"/>
  <c r="GN16" i="6"/>
  <c r="GO16" i="6"/>
  <c r="GP16" i="6"/>
  <c r="GQ16" i="6"/>
  <c r="GR16" i="6"/>
  <c r="GS16" i="6"/>
  <c r="GT16" i="6"/>
  <c r="GU16" i="6"/>
  <c r="GV16" i="6"/>
  <c r="GW16" i="6"/>
  <c r="GX16" i="6"/>
  <c r="GY16" i="6"/>
  <c r="GZ16" i="6"/>
  <c r="HA16" i="6"/>
  <c r="HB16" i="6"/>
  <c r="HC16" i="6"/>
  <c r="HD16" i="6"/>
  <c r="HE16" i="6"/>
  <c r="HF16" i="6"/>
  <c r="HG16" i="6"/>
  <c r="HH16" i="6"/>
  <c r="HI16" i="6"/>
  <c r="HJ16" i="6"/>
  <c r="HK16" i="6"/>
  <c r="HL16" i="6"/>
  <c r="HM16" i="6"/>
  <c r="HN16" i="6"/>
  <c r="HO16" i="6"/>
  <c r="HP16" i="6"/>
  <c r="HQ16" i="6"/>
  <c r="HR16" i="6"/>
  <c r="HS16" i="6"/>
  <c r="HT16" i="6"/>
  <c r="HU16" i="6"/>
  <c r="HV16" i="6"/>
  <c r="HW16" i="6"/>
  <c r="GC15" i="6"/>
  <c r="GD15" i="6"/>
  <c r="GE15" i="6"/>
  <c r="GF15" i="6"/>
  <c r="GG15" i="6"/>
  <c r="GH15" i="6"/>
  <c r="GI15" i="6"/>
  <c r="GJ15" i="6"/>
  <c r="GK15" i="6"/>
  <c r="GL15" i="6"/>
  <c r="GM15" i="6"/>
  <c r="GN15" i="6"/>
  <c r="GO15" i="6"/>
  <c r="GP15" i="6"/>
  <c r="GQ15" i="6"/>
  <c r="GR15" i="6"/>
  <c r="GS15" i="6"/>
  <c r="GT15" i="6"/>
  <c r="GU15" i="6"/>
  <c r="GV15" i="6"/>
  <c r="GW15" i="6"/>
  <c r="GX15" i="6"/>
  <c r="GY15" i="6"/>
  <c r="GZ15" i="6"/>
  <c r="HA15" i="6"/>
  <c r="HB15" i="6"/>
  <c r="HC15" i="6"/>
  <c r="HD15" i="6"/>
  <c r="HE15" i="6"/>
  <c r="HF15" i="6"/>
  <c r="HG15" i="6"/>
  <c r="HH15" i="6"/>
  <c r="HI15" i="6"/>
  <c r="HJ15" i="6"/>
  <c r="HK15" i="6"/>
  <c r="HL15" i="6"/>
  <c r="HM15" i="6"/>
  <c r="HN15" i="6"/>
  <c r="HO15" i="6"/>
  <c r="HP15" i="6"/>
  <c r="HQ15" i="6"/>
  <c r="HR15" i="6"/>
  <c r="HS15" i="6"/>
  <c r="HT15" i="6"/>
  <c r="HU15" i="6"/>
  <c r="HV15" i="6"/>
  <c r="HW15" i="6"/>
  <c r="GC14" i="6"/>
  <c r="GD14" i="6"/>
  <c r="GE14" i="6"/>
  <c r="GF14" i="6"/>
  <c r="GG14" i="6"/>
  <c r="GH14" i="6"/>
  <c r="GI14" i="6"/>
  <c r="GJ14" i="6"/>
  <c r="GK14" i="6"/>
  <c r="GL14" i="6"/>
  <c r="GM14" i="6"/>
  <c r="GN14" i="6"/>
  <c r="GO14" i="6"/>
  <c r="GP14" i="6"/>
  <c r="GQ14" i="6"/>
  <c r="GR14" i="6"/>
  <c r="GS14" i="6"/>
  <c r="GT14" i="6"/>
  <c r="GU14" i="6"/>
  <c r="GV14" i="6"/>
  <c r="GW14" i="6"/>
  <c r="GX14" i="6"/>
  <c r="GY14" i="6"/>
  <c r="GZ14" i="6"/>
  <c r="HA14" i="6"/>
  <c r="HB14" i="6"/>
  <c r="HC14" i="6"/>
  <c r="HD14" i="6"/>
  <c r="HE14" i="6"/>
  <c r="HF14" i="6"/>
  <c r="HG14" i="6"/>
  <c r="HH14" i="6"/>
  <c r="HI14" i="6"/>
  <c r="HJ14" i="6"/>
  <c r="HK14" i="6"/>
  <c r="HL14" i="6"/>
  <c r="HM14" i="6"/>
  <c r="HN14" i="6"/>
  <c r="HO14" i="6"/>
  <c r="HP14" i="6"/>
  <c r="HQ14" i="6"/>
  <c r="HR14" i="6"/>
  <c r="HS14" i="6"/>
  <c r="HT14" i="6"/>
  <c r="HU14" i="6"/>
  <c r="HV14" i="6"/>
  <c r="HW14" i="6"/>
  <c r="GC13" i="6"/>
  <c r="GD13" i="6"/>
  <c r="GE13" i="6"/>
  <c r="GF13" i="6"/>
  <c r="GG13" i="6"/>
  <c r="GH13" i="6"/>
  <c r="GI13" i="6"/>
  <c r="GJ13" i="6"/>
  <c r="GK13" i="6"/>
  <c r="GL13" i="6"/>
  <c r="GM13" i="6"/>
  <c r="GN13" i="6"/>
  <c r="GO13" i="6"/>
  <c r="GP13" i="6"/>
  <c r="GQ13" i="6"/>
  <c r="GR13" i="6"/>
  <c r="GS13" i="6"/>
  <c r="GT13" i="6"/>
  <c r="GU13" i="6"/>
  <c r="GV13" i="6"/>
  <c r="GW13" i="6"/>
  <c r="GX13" i="6"/>
  <c r="GY13" i="6"/>
  <c r="GZ13" i="6"/>
  <c r="HA13" i="6"/>
  <c r="HB13" i="6"/>
  <c r="HC13" i="6"/>
  <c r="HD13" i="6"/>
  <c r="HE13" i="6"/>
  <c r="HF13" i="6"/>
  <c r="HG13" i="6"/>
  <c r="HH13" i="6"/>
  <c r="HI13" i="6"/>
  <c r="HJ13" i="6"/>
  <c r="HK13" i="6"/>
  <c r="HL13" i="6"/>
  <c r="HM13" i="6"/>
  <c r="HN13" i="6"/>
  <c r="HO13" i="6"/>
  <c r="HP13" i="6"/>
  <c r="HQ13" i="6"/>
  <c r="HR13" i="6"/>
  <c r="HS13" i="6"/>
  <c r="HT13" i="6"/>
  <c r="HU13" i="6"/>
  <c r="HV13" i="6"/>
  <c r="HW13" i="6"/>
  <c r="GC12" i="6"/>
  <c r="GD12" i="6"/>
  <c r="GE12" i="6"/>
  <c r="GF12" i="6"/>
  <c r="GG12" i="6"/>
  <c r="GH12" i="6"/>
  <c r="GI12" i="6"/>
  <c r="GJ12" i="6"/>
  <c r="GK12" i="6"/>
  <c r="GL12" i="6"/>
  <c r="GM12" i="6"/>
  <c r="GN12" i="6"/>
  <c r="GO12" i="6"/>
  <c r="GP12" i="6"/>
  <c r="GQ12" i="6"/>
  <c r="GR12" i="6"/>
  <c r="GS12" i="6"/>
  <c r="GT12" i="6"/>
  <c r="GU12" i="6"/>
  <c r="GV12" i="6"/>
  <c r="GW12" i="6"/>
  <c r="GX12" i="6"/>
  <c r="GY12" i="6"/>
  <c r="GZ12" i="6"/>
  <c r="HA12" i="6"/>
  <c r="HB12" i="6"/>
  <c r="HC12" i="6"/>
  <c r="HD12" i="6"/>
  <c r="HE12" i="6"/>
  <c r="HF12" i="6"/>
  <c r="HG12" i="6"/>
  <c r="HH12" i="6"/>
  <c r="HI12" i="6"/>
  <c r="HJ12" i="6"/>
  <c r="HK12" i="6"/>
  <c r="HL12" i="6"/>
  <c r="HM12" i="6"/>
  <c r="HN12" i="6"/>
  <c r="HO12" i="6"/>
  <c r="HP12" i="6"/>
  <c r="HQ12" i="6"/>
  <c r="HR12" i="6"/>
  <c r="HS12" i="6"/>
  <c r="HT12" i="6"/>
  <c r="HU12" i="6"/>
  <c r="HV12" i="6"/>
  <c r="HW12" i="6"/>
  <c r="GC11" i="6"/>
  <c r="GD11" i="6"/>
  <c r="GE11" i="6"/>
  <c r="GF11" i="6"/>
  <c r="GG11" i="6"/>
  <c r="GH11" i="6"/>
  <c r="GI11" i="6"/>
  <c r="GJ11" i="6"/>
  <c r="GK11" i="6"/>
  <c r="GL11" i="6"/>
  <c r="GM11" i="6"/>
  <c r="GN11" i="6"/>
  <c r="GO11" i="6"/>
  <c r="GP11" i="6"/>
  <c r="GQ11" i="6"/>
  <c r="GR11" i="6"/>
  <c r="GS11" i="6"/>
  <c r="GT11" i="6"/>
  <c r="GU11" i="6"/>
  <c r="GV11" i="6"/>
  <c r="GW11" i="6"/>
  <c r="GX11" i="6"/>
  <c r="GY11" i="6"/>
  <c r="GZ11" i="6"/>
  <c r="HA11" i="6"/>
  <c r="HB11" i="6"/>
  <c r="HC11" i="6"/>
  <c r="HD11" i="6"/>
  <c r="HE11" i="6"/>
  <c r="HF11" i="6"/>
  <c r="HG11" i="6"/>
  <c r="HH11" i="6"/>
  <c r="HI11" i="6"/>
  <c r="HJ11" i="6"/>
  <c r="HK11" i="6"/>
  <c r="HL11" i="6"/>
  <c r="HM11" i="6"/>
  <c r="HN11" i="6"/>
  <c r="HO11" i="6"/>
  <c r="HP11" i="6"/>
  <c r="HQ11" i="6"/>
  <c r="HR11" i="6"/>
  <c r="HS11" i="6"/>
  <c r="HT11" i="6"/>
  <c r="HU11" i="6"/>
  <c r="HV11" i="6"/>
  <c r="HW11" i="6"/>
  <c r="GC10" i="6"/>
  <c r="GC259" i="6" s="1"/>
  <c r="GD10" i="6"/>
  <c r="GD259" i="6" s="1"/>
  <c r="GE10" i="6"/>
  <c r="GE259" i="6" s="1"/>
  <c r="GF10" i="6"/>
  <c r="GF259" i="6" s="1"/>
  <c r="GG10" i="6"/>
  <c r="GG259" i="6" s="1"/>
  <c r="GH10" i="6"/>
  <c r="GH259" i="6" s="1"/>
  <c r="GI10" i="6"/>
  <c r="GI259" i="6" s="1"/>
  <c r="GJ10" i="6"/>
  <c r="GJ259" i="6" s="1"/>
  <c r="GK10" i="6"/>
  <c r="GK259" i="6" s="1"/>
  <c r="GL10" i="6"/>
  <c r="GL259" i="6" s="1"/>
  <c r="GM10" i="6"/>
  <c r="GM259" i="6" s="1"/>
  <c r="GN10" i="6"/>
  <c r="GN259" i="6" s="1"/>
  <c r="GO10" i="6"/>
  <c r="GO259" i="6" s="1"/>
  <c r="GP10" i="6"/>
  <c r="GP259" i="6" s="1"/>
  <c r="GQ10" i="6"/>
  <c r="GQ259" i="6" s="1"/>
  <c r="GR10" i="6"/>
  <c r="GR259" i="6" s="1"/>
  <c r="GS10" i="6"/>
  <c r="GS259" i="6" s="1"/>
  <c r="GT10" i="6"/>
  <c r="GT259" i="6" s="1"/>
  <c r="GU10" i="6"/>
  <c r="GU259" i="6" s="1"/>
  <c r="GV10" i="6"/>
  <c r="GV259" i="6" s="1"/>
  <c r="GW10" i="6"/>
  <c r="GW259" i="6" s="1"/>
  <c r="GX10" i="6"/>
  <c r="GX259" i="6" s="1"/>
  <c r="GY10" i="6"/>
  <c r="GY259" i="6" s="1"/>
  <c r="GZ10" i="6"/>
  <c r="GZ259" i="6" s="1"/>
  <c r="HA10" i="6"/>
  <c r="HA259" i="6" s="1"/>
  <c r="HB10" i="6"/>
  <c r="HB259" i="6" s="1"/>
  <c r="HC10" i="6"/>
  <c r="HC259" i="6" s="1"/>
  <c r="HD10" i="6"/>
  <c r="HD259" i="6" s="1"/>
  <c r="HE10" i="6"/>
  <c r="HE259" i="6" s="1"/>
  <c r="HF10" i="6"/>
  <c r="HF259" i="6" s="1"/>
  <c r="HG10" i="6"/>
  <c r="HG259" i="6" s="1"/>
  <c r="HH10" i="6"/>
  <c r="HH259" i="6" s="1"/>
  <c r="HI10" i="6"/>
  <c r="HI259" i="6" s="1"/>
  <c r="HJ10" i="6"/>
  <c r="HJ259" i="6" s="1"/>
  <c r="HK10" i="6"/>
  <c r="HK259" i="6" s="1"/>
  <c r="HL10" i="6"/>
  <c r="HL259" i="6" s="1"/>
  <c r="HM10" i="6"/>
  <c r="HM259" i="6" s="1"/>
  <c r="HN10" i="6"/>
  <c r="HN259" i="6" s="1"/>
  <c r="HO10" i="6"/>
  <c r="HO259" i="6" s="1"/>
  <c r="HP10" i="6"/>
  <c r="HP259" i="6" s="1"/>
  <c r="HQ10" i="6"/>
  <c r="HQ259" i="6" s="1"/>
  <c r="HR10" i="6"/>
  <c r="HR259" i="6" s="1"/>
  <c r="HS10" i="6"/>
  <c r="HS259" i="6" s="1"/>
  <c r="HT10" i="6"/>
  <c r="HT259" i="6" s="1"/>
  <c r="HU10" i="6"/>
  <c r="HU259" i="6" s="1"/>
  <c r="HV10" i="6"/>
  <c r="HV259" i="6" s="1"/>
  <c r="HW10" i="6"/>
  <c r="HW259" i="6" s="1"/>
  <c r="L58" i="3"/>
  <c r="BW258" i="6"/>
  <c r="BV256" i="6"/>
  <c r="BL255" i="6"/>
  <c r="BN254" i="6"/>
  <c r="BJ253" i="6"/>
  <c r="BH252" i="6"/>
  <c r="BO251" i="6"/>
  <c r="BJ250" i="6"/>
  <c r="BR249" i="6"/>
  <c r="BI248" i="6"/>
  <c r="BJ247" i="6"/>
  <c r="BU246" i="6"/>
  <c r="BU244" i="6"/>
  <c r="BR243" i="6"/>
  <c r="BS242" i="6"/>
  <c r="BM241" i="6"/>
  <c r="BS240" i="6"/>
  <c r="BS239" i="6"/>
  <c r="BI238" i="6"/>
  <c r="AU237" i="6"/>
  <c r="BR236" i="6"/>
  <c r="BJ234" i="6"/>
  <c r="BW233" i="6"/>
  <c r="BO231" i="6"/>
  <c r="BV230" i="6"/>
  <c r="BK229" i="6"/>
  <c r="BL228" i="6"/>
  <c r="BI227" i="6"/>
  <c r="BD226" i="6"/>
  <c r="BR225" i="6"/>
  <c r="BI224" i="6"/>
  <c r="BV223" i="6"/>
  <c r="BF222" i="6"/>
  <c r="BF220" i="6"/>
  <c r="BO219" i="6"/>
  <c r="BW218" i="6"/>
  <c r="BL217" i="6"/>
  <c r="BV216" i="6"/>
  <c r="BR215" i="6"/>
  <c r="BI214" i="6"/>
  <c r="AZ213" i="6"/>
  <c r="BI212" i="6"/>
  <c r="BV211" i="6"/>
  <c r="BK210" i="6"/>
  <c r="BU208" i="6"/>
  <c r="BQ207" i="6"/>
  <c r="BP206" i="6"/>
  <c r="BJ204" i="6"/>
  <c r="BS203" i="6"/>
  <c r="AW202" i="6"/>
  <c r="BC201" i="6"/>
  <c r="BT200" i="6"/>
  <c r="BC199" i="6"/>
  <c r="BM198" i="6"/>
  <c r="BW197" i="6"/>
  <c r="BV196" i="6"/>
  <c r="BV195" i="6"/>
  <c r="BS194" i="6"/>
  <c r="AW193" i="6"/>
  <c r="BS192" i="6"/>
  <c r="BR191" i="6"/>
  <c r="BI190" i="6"/>
  <c r="AZ189" i="6"/>
  <c r="BO188" i="6"/>
  <c r="BQ187" i="6"/>
  <c r="BS186" i="6"/>
  <c r="BM184" i="6"/>
  <c r="BK183" i="6"/>
  <c r="BK182" i="6"/>
  <c r="BH180" i="6"/>
  <c r="BM179" i="6"/>
  <c r="BB178" i="6"/>
  <c r="AV177" i="6"/>
  <c r="BP176" i="6"/>
  <c r="BP175" i="6"/>
  <c r="BI174" i="6"/>
  <c r="BR172" i="6"/>
  <c r="BU171" i="6"/>
  <c r="BR170" i="6"/>
  <c r="BC169" i="6"/>
  <c r="BM168" i="6"/>
  <c r="BW167" i="6"/>
  <c r="BR166" i="6"/>
  <c r="AZ165" i="6"/>
  <c r="BS164" i="6"/>
  <c r="BU162" i="6"/>
  <c r="BS161" i="6"/>
  <c r="BI160" i="6"/>
  <c r="BI159" i="6"/>
  <c r="BO158" i="6"/>
  <c r="BB157" i="6"/>
  <c r="BI156" i="6"/>
  <c r="AS155" i="6"/>
  <c r="AX154" i="6"/>
  <c r="AZ153" i="6"/>
  <c r="BP152" i="6"/>
  <c r="BC151" i="6"/>
  <c r="BQ150" i="6"/>
  <c r="BU149" i="6"/>
  <c r="BR148" i="6"/>
  <c r="BU147" i="6"/>
  <c r="BJ146" i="6"/>
  <c r="BL144" i="6"/>
  <c r="BT143" i="6"/>
  <c r="BW142" i="6"/>
  <c r="AZ141" i="6"/>
  <c r="BR140" i="6"/>
  <c r="BO139" i="6"/>
  <c r="BO138" i="6"/>
  <c r="BV137" i="6"/>
  <c r="BR136" i="6"/>
  <c r="BP135" i="6"/>
  <c r="BQ134" i="6"/>
  <c r="BR133" i="6"/>
  <c r="BI132" i="6"/>
  <c r="BI131" i="6"/>
  <c r="AU130" i="6"/>
  <c r="AU129" i="6"/>
  <c r="BF128" i="6"/>
  <c r="BG127" i="6"/>
  <c r="BO126" i="6"/>
  <c r="BP125" i="6"/>
  <c r="BM123" i="6"/>
  <c r="BO122" i="6"/>
  <c r="BS120" i="6"/>
  <c r="BI119" i="6"/>
  <c r="BI118" i="6"/>
  <c r="AZ117" i="6"/>
  <c r="BR116" i="6"/>
  <c r="BJ114" i="6"/>
  <c r="BA113" i="6"/>
  <c r="BN112" i="6"/>
  <c r="BV111" i="6"/>
  <c r="BI110" i="6"/>
  <c r="AZ109" i="6"/>
  <c r="BV108" i="6"/>
  <c r="BR107" i="6"/>
  <c r="BT106" i="6"/>
  <c r="BC105" i="6"/>
  <c r="BU104" i="6"/>
  <c r="BN103" i="6"/>
  <c r="BI102" i="6"/>
  <c r="BO100" i="6"/>
  <c r="BO99" i="6"/>
  <c r="BR98" i="6"/>
  <c r="BF97" i="6"/>
  <c r="BJ96" i="6"/>
  <c r="BI95" i="6"/>
  <c r="BC94" i="6"/>
  <c r="AP93" i="6"/>
  <c r="BC92" i="6"/>
  <c r="BR91" i="6"/>
  <c r="BE90" i="6"/>
  <c r="BU88" i="6"/>
  <c r="BO87" i="6"/>
  <c r="BF86" i="6"/>
  <c r="BW84" i="6"/>
  <c r="BG83" i="6"/>
  <c r="BD82" i="6"/>
  <c r="BQ81" i="6"/>
  <c r="BW80" i="6"/>
  <c r="AX79" i="6"/>
  <c r="BR78" i="6"/>
  <c r="BC77" i="6"/>
  <c r="BH76" i="6"/>
  <c r="BK75" i="6"/>
  <c r="BU74" i="6"/>
  <c r="BN73" i="6"/>
  <c r="BO72" i="6"/>
  <c r="BS71" i="6"/>
  <c r="BG70" i="6"/>
  <c r="AV69" i="6"/>
  <c r="BS68" i="6"/>
  <c r="AX67" i="6"/>
  <c r="BD66" i="6"/>
  <c r="BW65" i="6"/>
  <c r="BO63" i="6"/>
  <c r="BL62" i="6"/>
  <c r="BI61" i="6"/>
  <c r="BT60" i="6"/>
  <c r="BU59" i="6"/>
  <c r="BH58" i="6"/>
  <c r="AV57" i="6"/>
  <c r="BI56" i="6"/>
  <c r="BH55" i="6"/>
  <c r="BM54" i="6"/>
  <c r="BW53" i="6"/>
  <c r="BL52" i="6"/>
  <c r="BJ51" i="6"/>
  <c r="BT50" i="6"/>
  <c r="BC49" i="6"/>
  <c r="BU48" i="6"/>
  <c r="BQ47" i="6"/>
  <c r="BR46" i="6"/>
  <c r="AV45" i="6"/>
  <c r="BA44" i="6"/>
  <c r="BS43" i="6"/>
  <c r="BI42" i="6"/>
  <c r="BW41" i="6"/>
  <c r="BO40" i="6"/>
  <c r="BI39" i="6"/>
  <c r="BD38" i="6"/>
  <c r="BF36" i="6"/>
  <c r="BG35" i="6"/>
  <c r="AV34" i="6"/>
  <c r="BV32" i="6"/>
  <c r="BW31" i="6"/>
  <c r="BK30" i="6"/>
  <c r="BU28" i="6"/>
  <c r="AZ27" i="6"/>
  <c r="BH26" i="6"/>
  <c r="AZ25" i="6"/>
  <c r="BO24" i="6"/>
  <c r="BG23" i="6"/>
  <c r="BD22" i="6"/>
  <c r="AP21" i="6"/>
  <c r="BN20" i="6"/>
  <c r="BR19" i="6"/>
  <c r="BV18" i="6"/>
  <c r="K58" i="3"/>
  <c r="K59" i="3"/>
  <c r="C7" i="4"/>
  <c r="B61" i="4"/>
  <c r="B11" i="10" s="1" a="1"/>
  <c r="B11" i="10" s="1"/>
  <c r="B60" i="3"/>
  <c r="C5" i="7"/>
  <c r="C5" i="8"/>
  <c r="A23" i="2"/>
  <c r="E31" i="2"/>
  <c r="B10" i="16" s="1" a="1"/>
  <c r="B10" i="16" s="1"/>
  <c r="C5" i="10"/>
  <c r="L33" i="3"/>
  <c r="L45" i="3"/>
  <c r="L57" i="3"/>
  <c r="L34" i="3"/>
  <c r="L46" i="3"/>
  <c r="L35" i="3"/>
  <c r="L47" i="3"/>
  <c r="L36" i="3"/>
  <c r="L48" i="3"/>
  <c r="L37" i="3"/>
  <c r="L49" i="3"/>
  <c r="L38" i="3"/>
  <c r="L50" i="3"/>
  <c r="L56" i="3"/>
  <c r="L39" i="3"/>
  <c r="L51" i="3"/>
  <c r="L40" i="3"/>
  <c r="L52" i="3"/>
  <c r="L41" i="3"/>
  <c r="L53" i="3"/>
  <c r="L44" i="3"/>
  <c r="L42" i="3"/>
  <c r="L54" i="3"/>
  <c r="L43" i="3"/>
  <c r="L55" i="3"/>
  <c r="K33" i="3"/>
  <c r="K45" i="3"/>
  <c r="K57" i="3"/>
  <c r="K34" i="3"/>
  <c r="K46" i="3"/>
  <c r="K35" i="3"/>
  <c r="K47" i="3"/>
  <c r="K36" i="3"/>
  <c r="K48" i="3"/>
  <c r="K37" i="3"/>
  <c r="K49" i="3"/>
  <c r="K38" i="3"/>
  <c r="K50" i="3"/>
  <c r="K39" i="3"/>
  <c r="K51" i="3"/>
  <c r="K55" i="3"/>
  <c r="K40" i="3"/>
  <c r="K52" i="3"/>
  <c r="K41" i="3"/>
  <c r="K53" i="3"/>
  <c r="K43" i="3"/>
  <c r="K42" i="3"/>
  <c r="K54" i="3"/>
  <c r="K44" i="3"/>
  <c r="K56" i="3"/>
  <c r="DY127" i="6"/>
  <c r="DZ127" i="6"/>
  <c r="EB127" i="6"/>
  <c r="EA127" i="6"/>
  <c r="EC127" i="6"/>
  <c r="EF127" i="6"/>
  <c r="EG127" i="6"/>
  <c r="ED127" i="6"/>
  <c r="EE127" i="6"/>
  <c r="EK127" i="6"/>
  <c r="EI127" i="6"/>
  <c r="EH127" i="6"/>
  <c r="EL127" i="6"/>
  <c r="EP127" i="6"/>
  <c r="EM127" i="6"/>
  <c r="EQ127" i="6"/>
  <c r="EJ127" i="6"/>
  <c r="EN127" i="6"/>
  <c r="DY115" i="6"/>
  <c r="DZ115" i="6"/>
  <c r="EB115" i="6"/>
  <c r="EC115" i="6"/>
  <c r="EF115" i="6"/>
  <c r="EE115" i="6"/>
  <c r="EG115" i="6"/>
  <c r="ED115" i="6"/>
  <c r="EJ115" i="6"/>
  <c r="EA115" i="6"/>
  <c r="EH115" i="6"/>
  <c r="EK115" i="6"/>
  <c r="EL115" i="6"/>
  <c r="EP115" i="6"/>
  <c r="EI115" i="6"/>
  <c r="EM115" i="6"/>
  <c r="EQ115" i="6"/>
  <c r="EN115" i="6"/>
  <c r="DY250" i="6"/>
  <c r="EA250" i="6"/>
  <c r="EB250" i="6"/>
  <c r="EE250" i="6"/>
  <c r="EF250" i="6"/>
  <c r="DZ250" i="6"/>
  <c r="EI250" i="6"/>
  <c r="EC250" i="6"/>
  <c r="ED250" i="6"/>
  <c r="EH250" i="6"/>
  <c r="EJ250" i="6"/>
  <c r="EK250" i="6"/>
  <c r="EG250" i="6"/>
  <c r="EL250" i="6"/>
  <c r="EO250" i="6"/>
  <c r="EP250" i="6"/>
  <c r="EM250" i="6"/>
  <c r="DY238" i="6"/>
  <c r="EA238" i="6"/>
  <c r="DZ238" i="6"/>
  <c r="EE238" i="6"/>
  <c r="ED238" i="6"/>
  <c r="EB238" i="6"/>
  <c r="EC238" i="6"/>
  <c r="EF238" i="6"/>
  <c r="EI238" i="6"/>
  <c r="EG238" i="6"/>
  <c r="EH238" i="6"/>
  <c r="EJ238" i="6"/>
  <c r="EK238" i="6"/>
  <c r="EL238" i="6"/>
  <c r="EO238" i="6"/>
  <c r="EP238" i="6"/>
  <c r="EM238" i="6"/>
  <c r="DY226" i="6"/>
  <c r="EA226" i="6"/>
  <c r="EB226" i="6"/>
  <c r="DZ226" i="6"/>
  <c r="EE226" i="6"/>
  <c r="EF226" i="6"/>
  <c r="ED226" i="6"/>
  <c r="EI226" i="6"/>
  <c r="EC226" i="6"/>
  <c r="EG226" i="6"/>
  <c r="EH226" i="6"/>
  <c r="EJ226" i="6"/>
  <c r="EK226" i="6"/>
  <c r="EL226" i="6"/>
  <c r="EO226" i="6"/>
  <c r="EP226" i="6"/>
  <c r="EM226" i="6"/>
  <c r="DY214" i="6"/>
  <c r="EA214" i="6"/>
  <c r="EB214" i="6"/>
  <c r="EE214" i="6"/>
  <c r="EF214" i="6"/>
  <c r="EC214" i="6"/>
  <c r="ED214" i="6"/>
  <c r="EI214" i="6"/>
  <c r="DZ214" i="6"/>
  <c r="EG214" i="6"/>
  <c r="EH214" i="6"/>
  <c r="EJ214" i="6"/>
  <c r="EK214" i="6"/>
  <c r="EL214" i="6"/>
  <c r="EO214" i="6"/>
  <c r="EP214" i="6"/>
  <c r="EM214" i="6"/>
  <c r="DY202" i="6"/>
  <c r="EA202" i="6"/>
  <c r="DZ202" i="6"/>
  <c r="EE202" i="6"/>
  <c r="ED202" i="6"/>
  <c r="EF202" i="6"/>
  <c r="EB202" i="6"/>
  <c r="EI202" i="6"/>
  <c r="EC202" i="6"/>
  <c r="EH202" i="6"/>
  <c r="EG202" i="6"/>
  <c r="EJ202" i="6"/>
  <c r="EK202" i="6"/>
  <c r="EL202" i="6"/>
  <c r="EO202" i="6"/>
  <c r="EP202" i="6"/>
  <c r="EM202" i="6"/>
  <c r="DY190" i="6"/>
  <c r="EA190" i="6"/>
  <c r="EB190" i="6"/>
  <c r="DZ190" i="6"/>
  <c r="EE190" i="6"/>
  <c r="EF190" i="6"/>
  <c r="EC190" i="6"/>
  <c r="ED190" i="6"/>
  <c r="EI190" i="6"/>
  <c r="EG190" i="6"/>
  <c r="EH190" i="6"/>
  <c r="EJ190" i="6"/>
  <c r="EK190" i="6"/>
  <c r="EL190" i="6"/>
  <c r="EO190" i="6"/>
  <c r="EP190" i="6"/>
  <c r="EM190" i="6"/>
  <c r="DY178" i="6"/>
  <c r="EA178" i="6"/>
  <c r="EB178" i="6"/>
  <c r="EC178" i="6"/>
  <c r="EE178" i="6"/>
  <c r="EF178" i="6"/>
  <c r="DZ178" i="6"/>
  <c r="EI178" i="6"/>
  <c r="ED178" i="6"/>
  <c r="EG178" i="6"/>
  <c r="EH178" i="6"/>
  <c r="EJ178" i="6"/>
  <c r="EK178" i="6"/>
  <c r="EL178" i="6"/>
  <c r="EO178" i="6"/>
  <c r="EP178" i="6"/>
  <c r="EM178" i="6"/>
  <c r="DY166" i="6"/>
  <c r="EA166" i="6"/>
  <c r="DZ166" i="6"/>
  <c r="EB166" i="6"/>
  <c r="EE166" i="6"/>
  <c r="EF166" i="6"/>
  <c r="ED166" i="6"/>
  <c r="EC166" i="6"/>
  <c r="EI166" i="6"/>
  <c r="EH166" i="6"/>
  <c r="EJ166" i="6"/>
  <c r="EK166" i="6"/>
  <c r="EL166" i="6"/>
  <c r="EO166" i="6"/>
  <c r="EP166" i="6"/>
  <c r="EG166" i="6"/>
  <c r="EM166" i="6"/>
  <c r="DY154" i="6"/>
  <c r="EA154" i="6"/>
  <c r="EB154" i="6"/>
  <c r="DZ154" i="6"/>
  <c r="EC154" i="6"/>
  <c r="EF154" i="6"/>
  <c r="EE154" i="6"/>
  <c r="EI154" i="6"/>
  <c r="ED154" i="6"/>
  <c r="EG154" i="6"/>
  <c r="EH154" i="6"/>
  <c r="EJ154" i="6"/>
  <c r="EK154" i="6"/>
  <c r="EL154" i="6"/>
  <c r="EO154" i="6"/>
  <c r="EP154" i="6"/>
  <c r="EM154" i="6"/>
  <c r="DY142" i="6"/>
  <c r="EA142" i="6"/>
  <c r="EB142" i="6"/>
  <c r="EC142" i="6"/>
  <c r="DZ142" i="6"/>
  <c r="ED142" i="6"/>
  <c r="EF142" i="6"/>
  <c r="EI142" i="6"/>
  <c r="EE142" i="6"/>
  <c r="EG142" i="6"/>
  <c r="EH142" i="6"/>
  <c r="EJ142" i="6"/>
  <c r="EK142" i="6"/>
  <c r="EL142" i="6"/>
  <c r="EO142" i="6"/>
  <c r="EP142" i="6"/>
  <c r="EM142" i="6"/>
  <c r="DY130" i="6"/>
  <c r="EA130" i="6"/>
  <c r="DZ130" i="6"/>
  <c r="EC130" i="6"/>
  <c r="EE130" i="6"/>
  <c r="EF130" i="6"/>
  <c r="EB130" i="6"/>
  <c r="EI130" i="6"/>
  <c r="EH130" i="6"/>
  <c r="EJ130" i="6"/>
  <c r="ED130" i="6"/>
  <c r="EG130" i="6"/>
  <c r="EK130" i="6"/>
  <c r="EL130" i="6"/>
  <c r="EO130" i="6"/>
  <c r="EP130" i="6"/>
  <c r="EM130" i="6"/>
  <c r="DY118" i="6"/>
  <c r="EA118" i="6"/>
  <c r="EB118" i="6"/>
  <c r="DZ118" i="6"/>
  <c r="EC118" i="6"/>
  <c r="ED118" i="6"/>
  <c r="EE118" i="6"/>
  <c r="EF118" i="6"/>
  <c r="EI118" i="6"/>
  <c r="EG118" i="6"/>
  <c r="EJ118" i="6"/>
  <c r="EH118" i="6"/>
  <c r="EK118" i="6"/>
  <c r="EL118" i="6"/>
  <c r="EO118" i="6"/>
  <c r="EP118" i="6"/>
  <c r="EM118" i="6"/>
  <c r="DY106" i="6"/>
  <c r="EA106" i="6"/>
  <c r="EB106" i="6"/>
  <c r="EC106" i="6"/>
  <c r="EF106" i="6"/>
  <c r="ED106" i="6"/>
  <c r="EE106" i="6"/>
  <c r="DZ106" i="6"/>
  <c r="EI106" i="6"/>
  <c r="EJ106" i="6"/>
  <c r="EG106" i="6"/>
  <c r="EH106" i="6"/>
  <c r="EK106" i="6"/>
  <c r="EL106" i="6"/>
  <c r="EO106" i="6"/>
  <c r="EP106" i="6"/>
  <c r="EM106" i="6"/>
  <c r="DY94" i="6"/>
  <c r="EA94" i="6"/>
  <c r="DZ94" i="6"/>
  <c r="EC94" i="6"/>
  <c r="EB94" i="6"/>
  <c r="EF94" i="6"/>
  <c r="ED94" i="6"/>
  <c r="EI94" i="6"/>
  <c r="EJ94" i="6"/>
  <c r="EE94" i="6"/>
  <c r="EH94" i="6"/>
  <c r="EG94" i="6"/>
  <c r="EK94" i="6"/>
  <c r="EL94" i="6"/>
  <c r="EO94" i="6"/>
  <c r="EP94" i="6"/>
  <c r="EM94" i="6"/>
  <c r="DY82" i="6"/>
  <c r="EA82" i="6"/>
  <c r="DZ82" i="6"/>
  <c r="EB82" i="6"/>
  <c r="EC82" i="6"/>
  <c r="EE82" i="6"/>
  <c r="ED82" i="6"/>
  <c r="EF82" i="6"/>
  <c r="EI82" i="6"/>
  <c r="EG82" i="6"/>
  <c r="EJ82" i="6"/>
  <c r="EH82" i="6"/>
  <c r="EK82" i="6"/>
  <c r="EL82" i="6"/>
  <c r="EO82" i="6"/>
  <c r="EP82" i="6"/>
  <c r="EM82" i="6"/>
  <c r="DY70" i="6"/>
  <c r="EA70" i="6"/>
  <c r="EC70" i="6"/>
  <c r="EE70" i="6"/>
  <c r="EF70" i="6"/>
  <c r="ED70" i="6"/>
  <c r="EB70" i="6"/>
  <c r="EI70" i="6"/>
  <c r="EJ70" i="6"/>
  <c r="EG70" i="6"/>
  <c r="EH70" i="6"/>
  <c r="EK70" i="6"/>
  <c r="EL70" i="6"/>
  <c r="EO70" i="6"/>
  <c r="EP70" i="6"/>
  <c r="EM70" i="6"/>
  <c r="DZ70" i="6"/>
  <c r="DY58" i="6"/>
  <c r="EC58" i="6"/>
  <c r="EA58" i="6"/>
  <c r="EB58" i="6"/>
  <c r="DZ58" i="6"/>
  <c r="EF58" i="6"/>
  <c r="EI58" i="6"/>
  <c r="EE58" i="6"/>
  <c r="EJ58" i="6"/>
  <c r="EH58" i="6"/>
  <c r="EK58" i="6"/>
  <c r="EL58" i="6"/>
  <c r="EM58" i="6"/>
  <c r="EO58" i="6"/>
  <c r="EP58" i="6"/>
  <c r="EG58" i="6"/>
  <c r="EB46" i="6"/>
  <c r="DY46" i="6"/>
  <c r="EC46" i="6"/>
  <c r="EA46" i="6"/>
  <c r="DZ46" i="6"/>
  <c r="EF46" i="6"/>
  <c r="EI46" i="6"/>
  <c r="EE46" i="6"/>
  <c r="EG46" i="6"/>
  <c r="EJ46" i="6"/>
  <c r="EH46" i="6"/>
  <c r="EK46" i="6"/>
  <c r="EL46" i="6"/>
  <c r="EO46" i="6"/>
  <c r="EP46" i="6"/>
  <c r="EM46" i="6"/>
  <c r="EB34" i="6"/>
  <c r="DY34" i="6"/>
  <c r="EC34" i="6"/>
  <c r="EA34" i="6"/>
  <c r="EE34" i="6"/>
  <c r="EF34" i="6"/>
  <c r="DZ34" i="6"/>
  <c r="EI34" i="6"/>
  <c r="EJ34" i="6"/>
  <c r="EG34" i="6"/>
  <c r="EH34" i="6"/>
  <c r="EK34" i="6"/>
  <c r="EL34" i="6"/>
  <c r="EO34" i="6"/>
  <c r="EM34" i="6"/>
  <c r="EP34" i="6"/>
  <c r="EB22" i="6"/>
  <c r="DY22" i="6"/>
  <c r="EC22" i="6"/>
  <c r="EA22" i="6"/>
  <c r="DZ22" i="6"/>
  <c r="EF22" i="6"/>
  <c r="EI22" i="6"/>
  <c r="EJ22" i="6"/>
  <c r="EE22" i="6"/>
  <c r="EG22" i="6"/>
  <c r="EK22" i="6"/>
  <c r="EH22" i="6"/>
  <c r="EL22" i="6"/>
  <c r="EO22" i="6"/>
  <c r="EP22" i="6"/>
  <c r="EQ70" i="6"/>
  <c r="EQ29" i="6"/>
  <c r="EP18" i="6"/>
  <c r="DX127" i="6"/>
  <c r="DX115" i="6"/>
  <c r="EQ130" i="6"/>
  <c r="EQ28" i="6"/>
  <c r="EO115" i="6"/>
  <c r="EN214" i="6"/>
  <c r="EN142" i="6"/>
  <c r="EN70" i="6"/>
  <c r="DY237" i="6"/>
  <c r="DZ237" i="6"/>
  <c r="EA237" i="6"/>
  <c r="EC237" i="6"/>
  <c r="EB237" i="6"/>
  <c r="ED237" i="6"/>
  <c r="EG237" i="6"/>
  <c r="EE237" i="6"/>
  <c r="EF237" i="6"/>
  <c r="EH237" i="6"/>
  <c r="EJ237" i="6"/>
  <c r="EK237" i="6"/>
  <c r="EI237" i="6"/>
  <c r="EM237" i="6"/>
  <c r="EN237" i="6"/>
  <c r="DY213" i="6"/>
  <c r="DZ213" i="6"/>
  <c r="EB213" i="6"/>
  <c r="EC213" i="6"/>
  <c r="EA213" i="6"/>
  <c r="ED213" i="6"/>
  <c r="EF213" i="6"/>
  <c r="EG213" i="6"/>
  <c r="EH213" i="6"/>
  <c r="EJ213" i="6"/>
  <c r="EE213" i="6"/>
  <c r="EI213" i="6"/>
  <c r="EK213" i="6"/>
  <c r="EM213" i="6"/>
  <c r="EN213" i="6"/>
  <c r="DY201" i="6"/>
  <c r="DZ201" i="6"/>
  <c r="EA201" i="6"/>
  <c r="EC201" i="6"/>
  <c r="EB201" i="6"/>
  <c r="ED201" i="6"/>
  <c r="EF201" i="6"/>
  <c r="EE201" i="6"/>
  <c r="EH201" i="6"/>
  <c r="EG201" i="6"/>
  <c r="EJ201" i="6"/>
  <c r="EK201" i="6"/>
  <c r="EI201" i="6"/>
  <c r="EM201" i="6"/>
  <c r="EL201" i="6"/>
  <c r="EN201" i="6"/>
  <c r="DY93" i="6"/>
  <c r="DZ93" i="6"/>
  <c r="EE93" i="6"/>
  <c r="EA93" i="6"/>
  <c r="EC93" i="6"/>
  <c r="EB93" i="6"/>
  <c r="EF93" i="6"/>
  <c r="ED93" i="6"/>
  <c r="EH93" i="6"/>
  <c r="EG93" i="6"/>
  <c r="EJ93" i="6"/>
  <c r="EI93" i="6"/>
  <c r="EK93" i="6"/>
  <c r="EL93" i="6"/>
  <c r="EP93" i="6"/>
  <c r="EM93" i="6"/>
  <c r="EN93" i="6"/>
  <c r="EB81" i="6"/>
  <c r="DY81" i="6"/>
  <c r="DZ81" i="6"/>
  <c r="EE81" i="6"/>
  <c r="EA81" i="6"/>
  <c r="EC81" i="6"/>
  <c r="ED81" i="6"/>
  <c r="EG81" i="6"/>
  <c r="EH81" i="6"/>
  <c r="EF81" i="6"/>
  <c r="EJ81" i="6"/>
  <c r="EK81" i="6"/>
  <c r="EL81" i="6"/>
  <c r="EM81" i="6"/>
  <c r="EP81" i="6"/>
  <c r="EN81" i="6"/>
  <c r="EB57" i="6"/>
  <c r="DY57" i="6"/>
  <c r="EC57" i="6"/>
  <c r="DZ57" i="6"/>
  <c r="EE57" i="6"/>
  <c r="EA57" i="6"/>
  <c r="ED57" i="6"/>
  <c r="EH57" i="6"/>
  <c r="EF57" i="6"/>
  <c r="EJ57" i="6"/>
  <c r="EI57" i="6"/>
  <c r="EK57" i="6"/>
  <c r="EL57" i="6"/>
  <c r="EG57" i="6"/>
  <c r="EM57" i="6"/>
  <c r="EP57" i="6"/>
  <c r="EN57" i="6"/>
  <c r="EB33" i="6"/>
  <c r="DY33" i="6"/>
  <c r="EC33" i="6"/>
  <c r="DZ33" i="6"/>
  <c r="EE33" i="6"/>
  <c r="EF33" i="6"/>
  <c r="EA33" i="6"/>
  <c r="EG33" i="6"/>
  <c r="EH33" i="6"/>
  <c r="EK33" i="6"/>
  <c r="EI33" i="6"/>
  <c r="EL33" i="6"/>
  <c r="EJ33" i="6"/>
  <c r="EM33" i="6"/>
  <c r="EP33" i="6"/>
  <c r="EN33" i="6"/>
  <c r="EB21" i="6"/>
  <c r="DY21" i="6"/>
  <c r="EC21" i="6"/>
  <c r="DZ21" i="6"/>
  <c r="EE21" i="6"/>
  <c r="EA21" i="6"/>
  <c r="EF21" i="6"/>
  <c r="EH21" i="6"/>
  <c r="EJ21" i="6"/>
  <c r="EI21" i="6"/>
  <c r="EG21" i="6"/>
  <c r="EK21" i="6"/>
  <c r="EL21" i="6"/>
  <c r="EM21" i="6"/>
  <c r="EP21" i="6"/>
  <c r="EN21" i="6"/>
  <c r="DY44" i="6"/>
  <c r="DZ44" i="6"/>
  <c r="EA44" i="6"/>
  <c r="EC44" i="6"/>
  <c r="EF44" i="6"/>
  <c r="EG44" i="6"/>
  <c r="EE44" i="6"/>
  <c r="EB44" i="6"/>
  <c r="EH44" i="6"/>
  <c r="EJ44" i="6"/>
  <c r="EK44" i="6"/>
  <c r="EL44" i="6"/>
  <c r="EI44" i="6"/>
  <c r="EP44" i="6"/>
  <c r="EM44" i="6"/>
  <c r="EN44" i="6"/>
  <c r="EO44" i="6"/>
  <c r="DY32" i="6"/>
  <c r="DZ32" i="6"/>
  <c r="EC32" i="6"/>
  <c r="EB32" i="6"/>
  <c r="EA32" i="6"/>
  <c r="EF32" i="6"/>
  <c r="EE32" i="6"/>
  <c r="EG32" i="6"/>
  <c r="EH32" i="6"/>
  <c r="EK32" i="6"/>
  <c r="EI32" i="6"/>
  <c r="EL32" i="6"/>
  <c r="EJ32" i="6"/>
  <c r="EM32" i="6"/>
  <c r="EP32" i="6"/>
  <c r="EN32" i="6"/>
  <c r="EO32" i="6"/>
  <c r="DY20" i="6"/>
  <c r="DZ20" i="6"/>
  <c r="EB20" i="6"/>
  <c r="EA20" i="6"/>
  <c r="EC20" i="6"/>
  <c r="EF20" i="6"/>
  <c r="EG20" i="6"/>
  <c r="EE20" i="6"/>
  <c r="EH20" i="6"/>
  <c r="EI20" i="6"/>
  <c r="EK20" i="6"/>
  <c r="EL20" i="6"/>
  <c r="EP20" i="6"/>
  <c r="EJ20" i="6"/>
  <c r="EN20" i="6"/>
  <c r="EM20" i="6"/>
  <c r="EO20" i="6"/>
  <c r="EQ250" i="6"/>
  <c r="EQ238" i="6"/>
  <c r="EQ226" i="6"/>
  <c r="EQ214" i="6"/>
  <c r="EQ202" i="6"/>
  <c r="EQ190" i="6"/>
  <c r="EQ178" i="6"/>
  <c r="EQ166" i="6"/>
  <c r="EQ46" i="6"/>
  <c r="EQ26" i="6"/>
  <c r="EO33" i="6"/>
  <c r="DY19" i="6"/>
  <c r="DZ19" i="6"/>
  <c r="EB19" i="6"/>
  <c r="EA19" i="6"/>
  <c r="EC19" i="6"/>
  <c r="EF19" i="6"/>
  <c r="EG19" i="6"/>
  <c r="EE19" i="6"/>
  <c r="EJ19" i="6"/>
  <c r="EH19" i="6"/>
  <c r="EI19" i="6"/>
  <c r="EK19" i="6"/>
  <c r="EL19" i="6"/>
  <c r="EM19" i="6"/>
  <c r="EP19" i="6"/>
  <c r="EQ19" i="6"/>
  <c r="EN19" i="6"/>
  <c r="EQ237" i="6"/>
  <c r="EQ213" i="6"/>
  <c r="EQ201" i="6"/>
  <c r="EQ106" i="6"/>
  <c r="EN202" i="6"/>
  <c r="EN130" i="6"/>
  <c r="EN58" i="6"/>
  <c r="DY66" i="6"/>
  <c r="DZ66" i="6"/>
  <c r="EA66" i="6"/>
  <c r="EC66" i="6"/>
  <c r="EB66" i="6"/>
  <c r="EE66" i="6"/>
  <c r="ED66" i="6"/>
  <c r="EF66" i="6"/>
  <c r="EG66" i="6"/>
  <c r="EH66" i="6"/>
  <c r="EI66" i="6"/>
  <c r="EK66" i="6"/>
  <c r="EL66" i="6"/>
  <c r="EJ66" i="6"/>
  <c r="EM66" i="6"/>
  <c r="EQ66" i="6"/>
  <c r="EN66" i="6"/>
  <c r="EO66" i="6"/>
  <c r="DY42" i="6"/>
  <c r="DZ42" i="6"/>
  <c r="EA42" i="6"/>
  <c r="EC42" i="6"/>
  <c r="EB42" i="6"/>
  <c r="EE42" i="6"/>
  <c r="EG42" i="6"/>
  <c r="EF42" i="6"/>
  <c r="EH42" i="6"/>
  <c r="EI42" i="6"/>
  <c r="EK42" i="6"/>
  <c r="EJ42" i="6"/>
  <c r="EL42" i="6"/>
  <c r="EQ42" i="6"/>
  <c r="EM42" i="6"/>
  <c r="EN42" i="6"/>
  <c r="EO42" i="6"/>
  <c r="DY30" i="6"/>
  <c r="DZ30" i="6"/>
  <c r="EA30" i="6"/>
  <c r="EB30" i="6"/>
  <c r="EE30" i="6"/>
  <c r="EC30" i="6"/>
  <c r="EF30" i="6"/>
  <c r="EG30" i="6"/>
  <c r="EH30" i="6"/>
  <c r="EI30" i="6"/>
  <c r="EK30" i="6"/>
  <c r="EL30" i="6"/>
  <c r="EJ30" i="6"/>
  <c r="EM30" i="6"/>
  <c r="EQ30" i="6"/>
  <c r="EN30" i="6"/>
  <c r="EO30" i="6"/>
  <c r="DY18" i="6"/>
  <c r="DZ18" i="6"/>
  <c r="EA18" i="6"/>
  <c r="EB18" i="6"/>
  <c r="EC18" i="6"/>
  <c r="EE18" i="6"/>
  <c r="EH18" i="6"/>
  <c r="EI18" i="6"/>
  <c r="EG18" i="6"/>
  <c r="EK18" i="6"/>
  <c r="EF18" i="6"/>
  <c r="EL18" i="6"/>
  <c r="EJ18" i="6"/>
  <c r="EQ18" i="6"/>
  <c r="EN18" i="6"/>
  <c r="EM18" i="6"/>
  <c r="EO18" i="6"/>
  <c r="EQ44" i="6"/>
  <c r="EQ22" i="6"/>
  <c r="EP66" i="6"/>
  <c r="EO237" i="6"/>
  <c r="EO93" i="6"/>
  <c r="EO21" i="6"/>
  <c r="DZ41" i="6"/>
  <c r="EA41" i="6"/>
  <c r="DY41" i="6"/>
  <c r="EC41" i="6"/>
  <c r="EB41" i="6"/>
  <c r="EF41" i="6"/>
  <c r="EG41" i="6"/>
  <c r="EH41" i="6"/>
  <c r="EI41" i="6"/>
  <c r="EK41" i="6"/>
  <c r="EJ41" i="6"/>
  <c r="EL41" i="6"/>
  <c r="EM41" i="6"/>
  <c r="EN41" i="6"/>
  <c r="EO41" i="6"/>
  <c r="EE41" i="6"/>
  <c r="EP41" i="6"/>
  <c r="DZ29" i="6"/>
  <c r="EA29" i="6"/>
  <c r="EB29" i="6"/>
  <c r="DY29" i="6"/>
  <c r="EF29" i="6"/>
  <c r="EC29" i="6"/>
  <c r="EG29" i="6"/>
  <c r="EH29" i="6"/>
  <c r="EI29" i="6"/>
  <c r="EK29" i="6"/>
  <c r="EL29" i="6"/>
  <c r="EJ29" i="6"/>
  <c r="EE29" i="6"/>
  <c r="EN29" i="6"/>
  <c r="EO29" i="6"/>
  <c r="EP29" i="6"/>
  <c r="DZ17" i="6"/>
  <c r="EA17" i="6"/>
  <c r="EB17" i="6"/>
  <c r="EC17" i="6"/>
  <c r="DY17" i="6"/>
  <c r="EE17" i="6"/>
  <c r="EH17" i="6"/>
  <c r="EF17" i="6"/>
  <c r="EI17" i="6"/>
  <c r="EG17" i="6"/>
  <c r="EK17" i="6"/>
  <c r="EL17" i="6"/>
  <c r="EJ17" i="6"/>
  <c r="EN17" i="6"/>
  <c r="EM17" i="6"/>
  <c r="EO17" i="6"/>
  <c r="EP17" i="6"/>
  <c r="EQ82" i="6"/>
  <c r="EQ41" i="6"/>
  <c r="EQ21" i="6"/>
  <c r="EO19" i="6"/>
  <c r="EN190" i="6"/>
  <c r="EN118" i="6"/>
  <c r="EN46" i="6"/>
  <c r="DZ40" i="6"/>
  <c r="EA40" i="6"/>
  <c r="DY40" i="6"/>
  <c r="EC40" i="6"/>
  <c r="EB40" i="6"/>
  <c r="EG40" i="6"/>
  <c r="EE40" i="6"/>
  <c r="EF40" i="6"/>
  <c r="EH40" i="6"/>
  <c r="EJ40" i="6"/>
  <c r="EL40" i="6"/>
  <c r="EM40" i="6"/>
  <c r="EN40" i="6"/>
  <c r="EO40" i="6"/>
  <c r="EK40" i="6"/>
  <c r="EI40" i="6"/>
  <c r="DZ28" i="6"/>
  <c r="EA28" i="6"/>
  <c r="DY28" i="6"/>
  <c r="EC28" i="6"/>
  <c r="EB28" i="6"/>
  <c r="EG28" i="6"/>
  <c r="EH28" i="6"/>
  <c r="EE28" i="6"/>
  <c r="EF28" i="6"/>
  <c r="EL28" i="6"/>
  <c r="EJ28" i="6"/>
  <c r="EI28" i="6"/>
  <c r="EM28" i="6"/>
  <c r="EN28" i="6"/>
  <c r="EK28" i="6"/>
  <c r="EO28" i="6"/>
  <c r="EQ142" i="6"/>
  <c r="EQ81" i="6"/>
  <c r="EQ40" i="6"/>
  <c r="EQ20" i="6"/>
  <c r="EP201" i="6"/>
  <c r="EO81" i="6"/>
  <c r="EM29" i="6"/>
  <c r="EL37" i="6"/>
  <c r="DY67" i="6"/>
  <c r="DZ67" i="6"/>
  <c r="EB67" i="6"/>
  <c r="EC67" i="6"/>
  <c r="EA67" i="6"/>
  <c r="EF67" i="6"/>
  <c r="EE67" i="6"/>
  <c r="EG67" i="6"/>
  <c r="ED67" i="6"/>
  <c r="EJ67" i="6"/>
  <c r="EH67" i="6"/>
  <c r="EI67" i="6"/>
  <c r="EK67" i="6"/>
  <c r="EL67" i="6"/>
  <c r="EM67" i="6"/>
  <c r="EP67" i="6"/>
  <c r="EQ67" i="6"/>
  <c r="EN67" i="6"/>
  <c r="DZ39" i="6"/>
  <c r="EA39" i="6"/>
  <c r="EB39" i="6"/>
  <c r="DY39" i="6"/>
  <c r="EC39" i="6"/>
  <c r="EE39" i="6"/>
  <c r="EF39" i="6"/>
  <c r="EH39" i="6"/>
  <c r="EI39" i="6"/>
  <c r="EL39" i="6"/>
  <c r="EM39" i="6"/>
  <c r="EG39" i="6"/>
  <c r="EK39" i="6"/>
  <c r="EQ39" i="6"/>
  <c r="EN39" i="6"/>
  <c r="EO39" i="6"/>
  <c r="EJ39" i="6"/>
  <c r="EP39" i="6"/>
  <c r="DZ27" i="6"/>
  <c r="EA27" i="6"/>
  <c r="EB27" i="6"/>
  <c r="EC27" i="6"/>
  <c r="EF27" i="6"/>
  <c r="EG27" i="6"/>
  <c r="EH27" i="6"/>
  <c r="EI27" i="6"/>
  <c r="DY27" i="6"/>
  <c r="EE27" i="6"/>
  <c r="EL27" i="6"/>
  <c r="EJ27" i="6"/>
  <c r="EM27" i="6"/>
  <c r="EK27" i="6"/>
  <c r="EQ27" i="6"/>
  <c r="EN27" i="6"/>
  <c r="EO27" i="6"/>
  <c r="EP27" i="6"/>
  <c r="EQ58" i="6"/>
  <c r="EQ17" i="6"/>
  <c r="EN250" i="6"/>
  <c r="EN178" i="6"/>
  <c r="EN106" i="6"/>
  <c r="EN34" i="6"/>
  <c r="EM22" i="6"/>
  <c r="DY55" i="6"/>
  <c r="DZ55" i="6"/>
  <c r="EB55" i="6"/>
  <c r="EA55" i="6"/>
  <c r="EC55" i="6"/>
  <c r="EF55" i="6"/>
  <c r="EG55" i="6"/>
  <c r="EE55" i="6"/>
  <c r="EJ55" i="6"/>
  <c r="ED55" i="6"/>
  <c r="EH55" i="6"/>
  <c r="EI55" i="6"/>
  <c r="EK55" i="6"/>
  <c r="EL55" i="6"/>
  <c r="EM55" i="6"/>
  <c r="EP55" i="6"/>
  <c r="EQ55" i="6"/>
  <c r="EN55" i="6"/>
  <c r="EA26" i="6"/>
  <c r="EB26" i="6"/>
  <c r="EC26" i="6"/>
  <c r="DZ26" i="6"/>
  <c r="DY26" i="6"/>
  <c r="EE26" i="6"/>
  <c r="EG26" i="6"/>
  <c r="EH26" i="6"/>
  <c r="EI26" i="6"/>
  <c r="EJ26" i="6"/>
  <c r="EL26" i="6"/>
  <c r="EM26" i="6"/>
  <c r="EF26" i="6"/>
  <c r="EN26" i="6"/>
  <c r="EK26" i="6"/>
  <c r="EO26" i="6"/>
  <c r="EP26" i="6"/>
  <c r="EQ118" i="6"/>
  <c r="EQ57" i="6"/>
  <c r="EP42" i="6"/>
  <c r="EO213" i="6"/>
  <c r="EA61" i="6"/>
  <c r="EB61" i="6"/>
  <c r="DY61" i="6"/>
  <c r="DZ61" i="6"/>
  <c r="EE61" i="6"/>
  <c r="EC61" i="6"/>
  <c r="ED61" i="6"/>
  <c r="EF61" i="6"/>
  <c r="EH61" i="6"/>
  <c r="EG61" i="6"/>
  <c r="EI61" i="6"/>
  <c r="EJ61" i="6"/>
  <c r="EK61" i="6"/>
  <c r="EN61" i="6"/>
  <c r="EM61" i="6"/>
  <c r="EL61" i="6"/>
  <c r="EO61" i="6"/>
  <c r="EP61" i="6"/>
  <c r="EQ61" i="6"/>
  <c r="EA37" i="6"/>
  <c r="EB37" i="6"/>
  <c r="DY37" i="6"/>
  <c r="DZ37" i="6"/>
  <c r="EC37" i="6"/>
  <c r="EE37" i="6"/>
  <c r="EF37" i="6"/>
  <c r="EH37" i="6"/>
  <c r="EI37" i="6"/>
  <c r="EG37" i="6"/>
  <c r="EK37" i="6"/>
  <c r="EJ37" i="6"/>
  <c r="EN37" i="6"/>
  <c r="EM37" i="6"/>
  <c r="EO37" i="6"/>
  <c r="EP37" i="6"/>
  <c r="EQ37" i="6"/>
  <c r="EQ34" i="6"/>
  <c r="EP237" i="6"/>
  <c r="EP40" i="6"/>
  <c r="EO67" i="6"/>
  <c r="EN238" i="6"/>
  <c r="EN166" i="6"/>
  <c r="EN94" i="6"/>
  <c r="EN22" i="6"/>
  <c r="EL237" i="6"/>
  <c r="DX250" i="6"/>
  <c r="DX238" i="6"/>
  <c r="DX226" i="6"/>
  <c r="DX214" i="6"/>
  <c r="DX202" i="6"/>
  <c r="DX190" i="6"/>
  <c r="DX178" i="6"/>
  <c r="DX166" i="6"/>
  <c r="DX154" i="6"/>
  <c r="DX142" i="6"/>
  <c r="DX130" i="6"/>
  <c r="DX118" i="6"/>
  <c r="DX106" i="6"/>
  <c r="DX94" i="6"/>
  <c r="DX82" i="6"/>
  <c r="DX70" i="6"/>
  <c r="DX58" i="6"/>
  <c r="DX46" i="6"/>
  <c r="EQ94" i="6"/>
  <c r="EQ33" i="6"/>
  <c r="EP30" i="6"/>
  <c r="EO201" i="6"/>
  <c r="EO57" i="6"/>
  <c r="EL213" i="6"/>
  <c r="EI81" i="6"/>
  <c r="EB35" i="6"/>
  <c r="DY35" i="6"/>
  <c r="DZ35" i="6"/>
  <c r="EC35" i="6"/>
  <c r="EE35" i="6"/>
  <c r="EA35" i="6"/>
  <c r="EF35" i="6"/>
  <c r="EI35" i="6"/>
  <c r="EJ35" i="6"/>
  <c r="EG35" i="6"/>
  <c r="EM35" i="6"/>
  <c r="EK35" i="6"/>
  <c r="EH35" i="6"/>
  <c r="EO35" i="6"/>
  <c r="EP35" i="6"/>
  <c r="EQ35" i="6"/>
  <c r="EL35" i="6"/>
  <c r="EN35" i="6"/>
  <c r="EB23" i="6"/>
  <c r="DY23" i="6"/>
  <c r="EE23" i="6"/>
  <c r="EC23" i="6"/>
  <c r="EA23" i="6"/>
  <c r="DZ23" i="6"/>
  <c r="EF23" i="6"/>
  <c r="EG23" i="6"/>
  <c r="EI23" i="6"/>
  <c r="EJ23" i="6"/>
  <c r="EM23" i="6"/>
  <c r="EK23" i="6"/>
  <c r="EO23" i="6"/>
  <c r="EP23" i="6"/>
  <c r="EH23" i="6"/>
  <c r="EL23" i="6"/>
  <c r="EQ23" i="6"/>
  <c r="EN23" i="6"/>
  <c r="DX237" i="6"/>
  <c r="DX213" i="6"/>
  <c r="DX201" i="6"/>
  <c r="DX93" i="6"/>
  <c r="DX81" i="6"/>
  <c r="EQ154" i="6"/>
  <c r="EQ93" i="6"/>
  <c r="EQ32" i="6"/>
  <c r="EP213" i="6"/>
  <c r="EP28" i="6"/>
  <c r="EO127" i="6"/>
  <c r="EO55" i="6"/>
  <c r="EN226" i="6"/>
  <c r="EN154" i="6"/>
  <c r="EN82" i="6"/>
  <c r="AL31" i="6"/>
  <c r="BW110" i="6"/>
  <c r="BW39" i="6"/>
  <c r="BR51" i="6"/>
  <c r="BO36" i="6"/>
  <c r="BK36" i="6"/>
  <c r="BS168" i="6"/>
  <c r="BS36" i="6"/>
  <c r="BM147" i="6"/>
  <c r="BL27" i="6"/>
  <c r="BV84" i="6"/>
  <c r="BU84" i="6"/>
  <c r="BT36" i="6"/>
  <c r="BQ36" i="6"/>
  <c r="BW147" i="6"/>
  <c r="BL123" i="6"/>
  <c r="BV60" i="6"/>
  <c r="BP60" i="6"/>
  <c r="BS108" i="6"/>
  <c r="BV36" i="6"/>
  <c r="BS60" i="6"/>
  <c r="BP24" i="6"/>
  <c r="BU120" i="6"/>
  <c r="BS48" i="6"/>
  <c r="BO48" i="6"/>
  <c r="BF24" i="6"/>
  <c r="BR24" i="6"/>
  <c r="BW108" i="6"/>
  <c r="BU60" i="6"/>
  <c r="BS24" i="6"/>
  <c r="BW72" i="6"/>
  <c r="BU36" i="6"/>
  <c r="BR144" i="6"/>
  <c r="BM24" i="6"/>
  <c r="BL24" i="6"/>
  <c r="BW96" i="6"/>
  <c r="BW48" i="6"/>
  <c r="BT72" i="6"/>
  <c r="BL48" i="6"/>
  <c r="BT120" i="6"/>
  <c r="BR60" i="6"/>
  <c r="BW36" i="6"/>
  <c r="BT48" i="6"/>
  <c r="BR36" i="6"/>
  <c r="BW24" i="6"/>
  <c r="BJ108" i="6"/>
  <c r="BS132" i="6"/>
  <c r="BV48" i="6"/>
  <c r="BP48" i="6"/>
  <c r="BI24" i="6"/>
  <c r="BG84" i="6"/>
  <c r="BT87" i="6"/>
  <c r="BR123" i="6"/>
  <c r="BM39" i="6"/>
  <c r="BU159" i="6"/>
  <c r="BW75" i="6"/>
  <c r="BU99" i="6"/>
  <c r="BU23" i="6"/>
  <c r="BV23" i="6"/>
  <c r="BU47" i="6"/>
  <c r="BR84" i="6"/>
  <c r="BN84" i="6"/>
  <c r="BV132" i="6"/>
  <c r="BS84" i="6"/>
  <c r="BW156" i="6"/>
  <c r="BV120" i="6"/>
  <c r="BV96" i="6"/>
  <c r="BP108" i="6"/>
  <c r="BR204" i="6"/>
  <c r="BU228" i="6"/>
  <c r="BN180" i="6"/>
  <c r="BQ168" i="6"/>
  <c r="BM135" i="6"/>
  <c r="BT132" i="6"/>
  <c r="BQ87" i="6"/>
  <c r="BW180" i="6"/>
  <c r="BV159" i="6"/>
  <c r="BU108" i="6"/>
  <c r="BR96" i="6"/>
  <c r="BP204" i="6"/>
  <c r="BS252" i="6"/>
  <c r="BF132" i="6"/>
  <c r="BS216" i="6"/>
  <c r="BP96" i="6"/>
  <c r="BM132" i="6"/>
  <c r="BW144" i="6"/>
  <c r="BO192" i="6"/>
  <c r="BW132" i="6"/>
  <c r="BV168" i="6"/>
  <c r="BU156" i="6"/>
  <c r="BT108" i="6"/>
  <c r="BO120" i="6"/>
  <c r="BV252" i="6"/>
  <c r="BW120" i="6"/>
  <c r="BU132" i="6"/>
  <c r="BT96" i="6"/>
  <c r="BQ192" i="6"/>
  <c r="BL240" i="6"/>
  <c r="BW158" i="6"/>
  <c r="BP23" i="6"/>
  <c r="BT110" i="6"/>
  <c r="BS35" i="6"/>
  <c r="BP26" i="6"/>
  <c r="BW146" i="6"/>
  <c r="BW38" i="6"/>
  <c r="BV74" i="6"/>
  <c r="BU107" i="6"/>
  <c r="BT98" i="6"/>
  <c r="BQ50" i="6"/>
  <c r="BW86" i="6"/>
  <c r="BR131" i="6"/>
  <c r="BS86" i="6"/>
  <c r="BW26" i="6"/>
  <c r="BU98" i="6"/>
  <c r="BO26" i="6"/>
  <c r="BT86" i="6"/>
  <c r="BS74" i="6"/>
  <c r="BR74" i="6"/>
  <c r="BN242" i="6"/>
  <c r="BL26" i="6"/>
  <c r="BU194" i="6"/>
  <c r="BR38" i="6"/>
  <c r="BV146" i="6"/>
  <c r="BS218" i="6"/>
  <c r="BN195" i="6"/>
  <c r="BV86" i="6"/>
  <c r="BU158" i="6"/>
  <c r="BQ74" i="6"/>
  <c r="BW35" i="6"/>
  <c r="BU26" i="6"/>
  <c r="BS83" i="6"/>
  <c r="BQ62" i="6"/>
  <c r="BM50" i="6"/>
  <c r="BH27" i="6"/>
  <c r="BV71" i="6"/>
  <c r="BT182" i="6"/>
  <c r="BT35" i="6"/>
  <c r="BR62" i="6"/>
  <c r="BG74" i="6"/>
  <c r="BW98" i="6"/>
  <c r="BW23" i="6"/>
  <c r="BV62" i="6"/>
  <c r="BU110" i="6"/>
  <c r="BT27" i="6"/>
  <c r="BO27" i="6"/>
  <c r="BV65" i="6"/>
  <c r="BR83" i="6"/>
  <c r="BV167" i="6"/>
  <c r="BI83" i="6"/>
  <c r="BW40" i="6"/>
  <c r="BV119" i="6"/>
  <c r="BU254" i="6"/>
  <c r="BN218" i="6"/>
  <c r="BL113" i="6"/>
  <c r="BO207" i="6"/>
  <c r="BT183" i="6"/>
  <c r="BW194" i="6"/>
  <c r="BW122" i="6"/>
  <c r="BW50" i="6"/>
  <c r="BV242" i="6"/>
  <c r="BV39" i="6"/>
  <c r="BU122" i="6"/>
  <c r="BS134" i="6"/>
  <c r="BS38" i="6"/>
  <c r="BQ110" i="6"/>
  <c r="BP62" i="6"/>
  <c r="BO74" i="6"/>
  <c r="BL258" i="6"/>
  <c r="AV39" i="6"/>
  <c r="BW182" i="6"/>
  <c r="BV170" i="6"/>
  <c r="BV95" i="6"/>
  <c r="BU51" i="6"/>
  <c r="BT111" i="6"/>
  <c r="BR75" i="6"/>
  <c r="BQ98" i="6"/>
  <c r="BN62" i="6"/>
  <c r="BJ47" i="6"/>
  <c r="BW157" i="6"/>
  <c r="BT18" i="6"/>
  <c r="BM162" i="6"/>
  <c r="BV162" i="6"/>
  <c r="BP210" i="6"/>
  <c r="BW242" i="6"/>
  <c r="BW74" i="6"/>
  <c r="BU83" i="6"/>
  <c r="BT170" i="6"/>
  <c r="BT74" i="6"/>
  <c r="BS171" i="6"/>
  <c r="BS51" i="6"/>
  <c r="BR111" i="6"/>
  <c r="BM38" i="6"/>
  <c r="BK97" i="6"/>
  <c r="BW134" i="6"/>
  <c r="BV51" i="6"/>
  <c r="BS50" i="6"/>
  <c r="BQ230" i="6"/>
  <c r="BW62" i="6"/>
  <c r="BV254" i="6"/>
  <c r="BV110" i="6"/>
  <c r="BV50" i="6"/>
  <c r="BU62" i="6"/>
  <c r="BT134" i="6"/>
  <c r="BT59" i="6"/>
  <c r="BO98" i="6"/>
  <c r="BN110" i="6"/>
  <c r="BM26" i="6"/>
  <c r="AZ147" i="6"/>
  <c r="BW230" i="6"/>
  <c r="BU134" i="6"/>
  <c r="BT147" i="6"/>
  <c r="BS170" i="6"/>
  <c r="BR110" i="6"/>
  <c r="BP172" i="6"/>
  <c r="BN134" i="6"/>
  <c r="BM27" i="6"/>
  <c r="BK38" i="6"/>
  <c r="BE50" i="6"/>
  <c r="BW206" i="6"/>
  <c r="BW123" i="6"/>
  <c r="BW59" i="6"/>
  <c r="BV98" i="6"/>
  <c r="BU123" i="6"/>
  <c r="BU61" i="6"/>
  <c r="BS143" i="6"/>
  <c r="BS39" i="6"/>
  <c r="BO86" i="6"/>
  <c r="BN87" i="6"/>
  <c r="BJ134" i="6"/>
  <c r="AZ51" i="6"/>
  <c r="BV113" i="6"/>
  <c r="BU77" i="6"/>
  <c r="BW161" i="6"/>
  <c r="BS41" i="6"/>
  <c r="BV198" i="6"/>
  <c r="BT198" i="6"/>
  <c r="BW222" i="6"/>
  <c r="BT195" i="6"/>
  <c r="BQ30" i="6"/>
  <c r="BN30" i="6"/>
  <c r="BW198" i="6"/>
  <c r="BW66" i="6"/>
  <c r="BQ138" i="6"/>
  <c r="BF18" i="6"/>
  <c r="BJ54" i="6"/>
  <c r="BE186" i="6"/>
  <c r="BT162" i="6"/>
  <c r="BM90" i="6"/>
  <c r="BL54" i="6"/>
  <c r="BW18" i="6"/>
  <c r="BS174" i="6"/>
  <c r="BR186" i="6"/>
  <c r="BQ90" i="6"/>
  <c r="BP90" i="6"/>
  <c r="BN150" i="6"/>
  <c r="BM78" i="6"/>
  <c r="BD54" i="6"/>
  <c r="BU30" i="6"/>
  <c r="BR54" i="6"/>
  <c r="BI78" i="6"/>
  <c r="BD42" i="6"/>
  <c r="BT66" i="6"/>
  <c r="BA42" i="6"/>
  <c r="BU90" i="6"/>
  <c r="BT126" i="6"/>
  <c r="BW42" i="6"/>
  <c r="BH138" i="6"/>
  <c r="BA18" i="6"/>
  <c r="BT234" i="6"/>
  <c r="BP30" i="6"/>
  <c r="BO42" i="6"/>
  <c r="BV102" i="6"/>
  <c r="BK90" i="6"/>
  <c r="BW203" i="6"/>
  <c r="BW195" i="6"/>
  <c r="BW95" i="6"/>
  <c r="BV87" i="6"/>
  <c r="BU143" i="6"/>
  <c r="BT47" i="6"/>
  <c r="BS75" i="6"/>
  <c r="BS27" i="6"/>
  <c r="BR99" i="6"/>
  <c r="BK171" i="6"/>
  <c r="BI243" i="6"/>
  <c r="BW143" i="6"/>
  <c r="BW87" i="6"/>
  <c r="BU87" i="6"/>
  <c r="BU35" i="6"/>
  <c r="BT39" i="6"/>
  <c r="BQ71" i="6"/>
  <c r="BP87" i="6"/>
  <c r="BO135" i="6"/>
  <c r="BN27" i="6"/>
  <c r="BK159" i="6"/>
  <c r="BI183" i="6"/>
  <c r="BW255" i="6"/>
  <c r="BW183" i="6"/>
  <c r="BV227" i="6"/>
  <c r="BV123" i="6"/>
  <c r="BU255" i="6"/>
  <c r="BT159" i="6"/>
  <c r="BT95" i="6"/>
  <c r="BS63" i="6"/>
  <c r="BR251" i="6"/>
  <c r="BP63" i="6"/>
  <c r="BK111" i="6"/>
  <c r="BI155" i="6"/>
  <c r="BR239" i="6"/>
  <c r="BW231" i="6"/>
  <c r="BV183" i="6"/>
  <c r="BU215" i="6"/>
  <c r="BT243" i="6"/>
  <c r="BT75" i="6"/>
  <c r="BP51" i="6"/>
  <c r="BI27" i="6"/>
  <c r="BW159" i="6"/>
  <c r="BU207" i="6"/>
  <c r="BU119" i="6"/>
  <c r="BU71" i="6"/>
  <c r="BS123" i="6"/>
  <c r="BR63" i="6"/>
  <c r="BQ123" i="6"/>
  <c r="BQ27" i="6"/>
  <c r="BO75" i="6"/>
  <c r="BN135" i="6"/>
  <c r="BW239" i="6"/>
  <c r="BV191" i="6"/>
  <c r="BR231" i="6"/>
  <c r="BW119" i="6"/>
  <c r="BW63" i="6"/>
  <c r="BV107" i="6"/>
  <c r="BU195" i="6"/>
  <c r="BT231" i="6"/>
  <c r="BT123" i="6"/>
  <c r="BS251" i="6"/>
  <c r="BS111" i="6"/>
  <c r="BQ111" i="6"/>
  <c r="BL51" i="6"/>
  <c r="BJ135" i="6"/>
  <c r="BH219" i="6"/>
  <c r="BQ171" i="6"/>
  <c r="BW171" i="6"/>
  <c r="BV207" i="6"/>
  <c r="BT167" i="6"/>
  <c r="BW170" i="6"/>
  <c r="BV206" i="6"/>
  <c r="BU182" i="6"/>
  <c r="BU111" i="6"/>
  <c r="BT255" i="6"/>
  <c r="BT164" i="6"/>
  <c r="BT107" i="6"/>
  <c r="BS182" i="6"/>
  <c r="BS99" i="6"/>
  <c r="BR167" i="6"/>
  <c r="BQ170" i="6"/>
  <c r="BP75" i="6"/>
  <c r="BO183" i="6"/>
  <c r="BN76" i="6"/>
  <c r="BL75" i="6"/>
  <c r="BK62" i="6"/>
  <c r="BW227" i="6"/>
  <c r="BV143" i="6"/>
  <c r="BU183" i="6"/>
  <c r="BS195" i="6"/>
  <c r="BW219" i="6"/>
  <c r="BV203" i="6"/>
  <c r="BV135" i="6"/>
  <c r="BU170" i="6"/>
  <c r="BT252" i="6"/>
  <c r="BS92" i="6"/>
  <c r="BR155" i="6"/>
  <c r="BO182" i="6"/>
  <c r="BN63" i="6"/>
  <c r="BM75" i="6"/>
  <c r="BI62" i="6"/>
  <c r="BE88" i="6"/>
  <c r="BW254" i="6"/>
  <c r="BU231" i="6"/>
  <c r="BT219" i="6"/>
  <c r="BM231" i="6"/>
  <c r="BC123" i="6"/>
  <c r="BW251" i="6"/>
  <c r="BU44" i="6"/>
  <c r="BP195" i="6"/>
  <c r="BM206" i="6"/>
  <c r="BW140" i="6"/>
  <c r="BW56" i="6"/>
  <c r="BV204" i="6"/>
  <c r="BV156" i="6"/>
  <c r="BU252" i="6"/>
  <c r="BU80" i="6"/>
  <c r="BT212" i="6"/>
  <c r="BS231" i="6"/>
  <c r="BR92" i="6"/>
  <c r="BQ140" i="6"/>
  <c r="BP159" i="6"/>
  <c r="BO171" i="6"/>
  <c r="BN170" i="6"/>
  <c r="BN32" i="6"/>
  <c r="BM110" i="6"/>
  <c r="BL207" i="6"/>
  <c r="BI116" i="6"/>
  <c r="BH132" i="6"/>
  <c r="BE48" i="6"/>
  <c r="BW216" i="6"/>
  <c r="BW92" i="6"/>
  <c r="BU248" i="6"/>
  <c r="BT207" i="6"/>
  <c r="BS230" i="6"/>
  <c r="BS159" i="6"/>
  <c r="BR183" i="6"/>
  <c r="BQ254" i="6"/>
  <c r="BP134" i="6"/>
  <c r="BO159" i="6"/>
  <c r="BN168" i="6"/>
  <c r="BL168" i="6"/>
  <c r="BI111" i="6"/>
  <c r="BH60" i="6"/>
  <c r="BD111" i="6"/>
  <c r="BQ152" i="6"/>
  <c r="BW252" i="6"/>
  <c r="BV200" i="6"/>
  <c r="BV144" i="6"/>
  <c r="BU242" i="6"/>
  <c r="BU168" i="6"/>
  <c r="BT206" i="6"/>
  <c r="BT156" i="6"/>
  <c r="BS219" i="6"/>
  <c r="BQ243" i="6"/>
  <c r="BP132" i="6"/>
  <c r="BO144" i="6"/>
  <c r="BL156" i="6"/>
  <c r="BJ144" i="6"/>
  <c r="BI84" i="6"/>
  <c r="BW248" i="6"/>
  <c r="BW204" i="6"/>
  <c r="BW128" i="6"/>
  <c r="BV56" i="6"/>
  <c r="BT204" i="6"/>
  <c r="BT104" i="6"/>
  <c r="BS140" i="6"/>
  <c r="BS32" i="6"/>
  <c r="BR164" i="6"/>
  <c r="BQ240" i="6"/>
  <c r="BO32" i="6"/>
  <c r="BM255" i="6"/>
  <c r="BL132" i="6"/>
  <c r="BK204" i="6"/>
  <c r="BC140" i="6"/>
  <c r="BU68" i="6"/>
  <c r="BV248" i="6"/>
  <c r="BU216" i="6"/>
  <c r="BQ216" i="6"/>
  <c r="BP252" i="6"/>
  <c r="BP20" i="6"/>
  <c r="BV243" i="6"/>
  <c r="BV92" i="6"/>
  <c r="BU144" i="6"/>
  <c r="BT254" i="6"/>
  <c r="BT188" i="6"/>
  <c r="BT128" i="6"/>
  <c r="BR255" i="6"/>
  <c r="BQ195" i="6"/>
  <c r="BQ108" i="6"/>
  <c r="BP219" i="6"/>
  <c r="BO243" i="6"/>
  <c r="BO108" i="6"/>
  <c r="BN108" i="6"/>
  <c r="BM183" i="6"/>
  <c r="BL111" i="6"/>
  <c r="BK123" i="6"/>
  <c r="BB48" i="6"/>
  <c r="BO212" i="6"/>
  <c r="BS116" i="6"/>
  <c r="BP212" i="6"/>
  <c r="BO104" i="6"/>
  <c r="BL80" i="6"/>
  <c r="BW188" i="6"/>
  <c r="BU204" i="6"/>
  <c r="BU56" i="6"/>
  <c r="BN240" i="6"/>
  <c r="BM156" i="6"/>
  <c r="BI255" i="6"/>
  <c r="BH228" i="6"/>
  <c r="BW68" i="6"/>
  <c r="BW224" i="6"/>
  <c r="BV224" i="6"/>
  <c r="BV164" i="6"/>
  <c r="BW152" i="6"/>
  <c r="BW32" i="6"/>
  <c r="BV116" i="6"/>
  <c r="BT116" i="6"/>
  <c r="BR212" i="6"/>
  <c r="BH176" i="6"/>
  <c r="BW200" i="6"/>
  <c r="BW164" i="6"/>
  <c r="BW135" i="6"/>
  <c r="BW104" i="6"/>
  <c r="BW47" i="6"/>
  <c r="BV219" i="6"/>
  <c r="BV171" i="6"/>
  <c r="BV35" i="6"/>
  <c r="BU227" i="6"/>
  <c r="BU179" i="6"/>
  <c r="BU135" i="6"/>
  <c r="BU63" i="6"/>
  <c r="BU27" i="6"/>
  <c r="BT216" i="6"/>
  <c r="BT51" i="6"/>
  <c r="BS243" i="6"/>
  <c r="BS188" i="6"/>
  <c r="BS135" i="6"/>
  <c r="BS87" i="6"/>
  <c r="BR242" i="6"/>
  <c r="BR171" i="6"/>
  <c r="BR120" i="6"/>
  <c r="BQ191" i="6"/>
  <c r="BQ119" i="6"/>
  <c r="BQ68" i="6"/>
  <c r="BP116" i="6"/>
  <c r="BO206" i="6"/>
  <c r="BO132" i="6"/>
  <c r="BO51" i="6"/>
  <c r="BN236" i="6"/>
  <c r="BN120" i="6"/>
  <c r="BN60" i="6"/>
  <c r="BM171" i="6"/>
  <c r="BM72" i="6"/>
  <c r="BL195" i="6"/>
  <c r="BK156" i="6"/>
  <c r="BJ171" i="6"/>
  <c r="BJ36" i="6"/>
  <c r="BI23" i="6"/>
  <c r="BE87" i="6"/>
  <c r="BC51" i="6"/>
  <c r="BW228" i="6"/>
  <c r="BW99" i="6"/>
  <c r="BW71" i="6"/>
  <c r="BV255" i="6"/>
  <c r="BV136" i="6"/>
  <c r="BV99" i="6"/>
  <c r="BV63" i="6"/>
  <c r="BV27" i="6"/>
  <c r="BU219" i="6"/>
  <c r="BU95" i="6"/>
  <c r="BT215" i="6"/>
  <c r="BT179" i="6"/>
  <c r="BT131" i="6"/>
  <c r="BR240" i="6"/>
  <c r="BR168" i="6"/>
  <c r="BR119" i="6"/>
  <c r="BR68" i="6"/>
  <c r="BQ255" i="6"/>
  <c r="BQ182" i="6"/>
  <c r="BQ116" i="6"/>
  <c r="BQ63" i="6"/>
  <c r="BP111" i="6"/>
  <c r="BP27" i="6"/>
  <c r="BO204" i="6"/>
  <c r="BO123" i="6"/>
  <c r="BN227" i="6"/>
  <c r="BN111" i="6"/>
  <c r="BN51" i="6"/>
  <c r="BM51" i="6"/>
  <c r="BL170" i="6"/>
  <c r="BK147" i="6"/>
  <c r="BJ159" i="6"/>
  <c r="BJ27" i="6"/>
  <c r="BI87" i="6"/>
  <c r="BI20" i="6"/>
  <c r="BG111" i="6"/>
  <c r="BE51" i="6"/>
  <c r="BB51" i="6"/>
  <c r="BV251" i="6"/>
  <c r="BU167" i="6"/>
  <c r="BS227" i="6"/>
  <c r="BS119" i="6"/>
  <c r="BR219" i="6"/>
  <c r="BR160" i="6"/>
  <c r="BP191" i="6"/>
  <c r="BN92" i="6"/>
  <c r="BM143" i="6"/>
  <c r="BK100" i="6"/>
  <c r="BJ140" i="6"/>
  <c r="BI195" i="6"/>
  <c r="BI80" i="6"/>
  <c r="BH207" i="6"/>
  <c r="BG27" i="6"/>
  <c r="BD176" i="6"/>
  <c r="BR55" i="6"/>
  <c r="BU251" i="6"/>
  <c r="BT251" i="6"/>
  <c r="BS112" i="6"/>
  <c r="BR207" i="6"/>
  <c r="BR147" i="6"/>
  <c r="BR95" i="6"/>
  <c r="BQ219" i="6"/>
  <c r="BQ147" i="6"/>
  <c r="BP164" i="6"/>
  <c r="BO248" i="6"/>
  <c r="BO164" i="6"/>
  <c r="BM243" i="6"/>
  <c r="BI68" i="6"/>
  <c r="BF87" i="6"/>
  <c r="BD87" i="6"/>
  <c r="AZ140" i="6"/>
  <c r="BW243" i="6"/>
  <c r="BW207" i="6"/>
  <c r="BW179" i="6"/>
  <c r="BW116" i="6"/>
  <c r="BW83" i="6"/>
  <c r="BW27" i="6"/>
  <c r="BV231" i="6"/>
  <c r="BV147" i="6"/>
  <c r="BV47" i="6"/>
  <c r="BU243" i="6"/>
  <c r="BU192" i="6"/>
  <c r="BU148" i="6"/>
  <c r="BU75" i="6"/>
  <c r="BU39" i="6"/>
  <c r="BT239" i="6"/>
  <c r="BT192" i="6"/>
  <c r="BT155" i="6"/>
  <c r="BT71" i="6"/>
  <c r="BS212" i="6"/>
  <c r="BS147" i="6"/>
  <c r="BS59" i="6"/>
  <c r="BR192" i="6"/>
  <c r="BR135" i="6"/>
  <c r="BR87" i="6"/>
  <c r="BR44" i="6"/>
  <c r="BQ215" i="6"/>
  <c r="BQ83" i="6"/>
  <c r="BP251" i="6"/>
  <c r="BP156" i="6"/>
  <c r="BO96" i="6"/>
  <c r="BN252" i="6"/>
  <c r="BN147" i="6"/>
  <c r="BN75" i="6"/>
  <c r="BM219" i="6"/>
  <c r="BM96" i="6"/>
  <c r="BL87" i="6"/>
  <c r="BK51" i="6"/>
  <c r="BJ75" i="6"/>
  <c r="BI48" i="6"/>
  <c r="BH108" i="6"/>
  <c r="AY51" i="6"/>
  <c r="BW176" i="6"/>
  <c r="BW111" i="6"/>
  <c r="BW76" i="6"/>
  <c r="BW51" i="6"/>
  <c r="BV228" i="6"/>
  <c r="BV192" i="6"/>
  <c r="BV75" i="6"/>
  <c r="BV44" i="6"/>
  <c r="BU191" i="6"/>
  <c r="BT191" i="6"/>
  <c r="BT152" i="6"/>
  <c r="BT68" i="6"/>
  <c r="BS255" i="6"/>
  <c r="BS207" i="6"/>
  <c r="BS144" i="6"/>
  <c r="BS104" i="6"/>
  <c r="BS56" i="6"/>
  <c r="BR256" i="6"/>
  <c r="BR188" i="6"/>
  <c r="BR39" i="6"/>
  <c r="BQ200" i="6"/>
  <c r="BQ135" i="6"/>
  <c r="BQ80" i="6"/>
  <c r="BP240" i="6"/>
  <c r="BO156" i="6"/>
  <c r="BN243" i="6"/>
  <c r="BN140" i="6"/>
  <c r="BN68" i="6"/>
  <c r="BM207" i="6"/>
  <c r="BL84" i="6"/>
  <c r="BK39" i="6"/>
  <c r="BJ61" i="6"/>
  <c r="BI123" i="6"/>
  <c r="BI40" i="6"/>
  <c r="BH72" i="6"/>
  <c r="AV96" i="6"/>
  <c r="BW199" i="6"/>
  <c r="BV234" i="6"/>
  <c r="BU258" i="6"/>
  <c r="BU222" i="6"/>
  <c r="BU150" i="6"/>
  <c r="BU91" i="6"/>
  <c r="BU66" i="6"/>
  <c r="BT102" i="6"/>
  <c r="BT30" i="6"/>
  <c r="BS138" i="6"/>
  <c r="BS102" i="6"/>
  <c r="BR18" i="6"/>
  <c r="BQ91" i="6"/>
  <c r="BQ42" i="6"/>
  <c r="BP162" i="6"/>
  <c r="BP102" i="6"/>
  <c r="BP42" i="6"/>
  <c r="BO222" i="6"/>
  <c r="BO43" i="6"/>
  <c r="BN102" i="6"/>
  <c r="BJ186" i="6"/>
  <c r="BA66" i="6"/>
  <c r="BW162" i="6"/>
  <c r="BW114" i="6"/>
  <c r="BW90" i="6"/>
  <c r="BV258" i="6"/>
  <c r="BV126" i="6"/>
  <c r="BV67" i="6"/>
  <c r="BU174" i="6"/>
  <c r="BU114" i="6"/>
  <c r="BT54" i="6"/>
  <c r="BS91" i="6"/>
  <c r="BS30" i="6"/>
  <c r="BR234" i="6"/>
  <c r="BR127" i="6"/>
  <c r="BQ174" i="6"/>
  <c r="BP150" i="6"/>
  <c r="BN234" i="6"/>
  <c r="BN18" i="6"/>
  <c r="BL126" i="6"/>
  <c r="BK78" i="6"/>
  <c r="BG66" i="6"/>
  <c r="BW247" i="6"/>
  <c r="BW138" i="6"/>
  <c r="BV66" i="6"/>
  <c r="BV42" i="6"/>
  <c r="BT223" i="6"/>
  <c r="BT90" i="6"/>
  <c r="BS54" i="6"/>
  <c r="BR126" i="6"/>
  <c r="BQ18" i="6"/>
  <c r="BP78" i="6"/>
  <c r="BO150" i="6"/>
  <c r="BO90" i="6"/>
  <c r="BO30" i="6"/>
  <c r="BL42" i="6"/>
  <c r="BK66" i="6"/>
  <c r="BI126" i="6"/>
  <c r="BG42" i="6"/>
  <c r="BW186" i="6"/>
  <c r="BV150" i="6"/>
  <c r="BU139" i="6"/>
  <c r="BT222" i="6"/>
  <c r="BS210" i="6"/>
  <c r="BR42" i="6"/>
  <c r="BQ234" i="6"/>
  <c r="BP258" i="6"/>
  <c r="BP199" i="6"/>
  <c r="BN222" i="6"/>
  <c r="BM66" i="6"/>
  <c r="BL234" i="6"/>
  <c r="BJ30" i="6"/>
  <c r="BG30" i="6"/>
  <c r="AZ66" i="6"/>
  <c r="BW210" i="6"/>
  <c r="BV222" i="6"/>
  <c r="BV186" i="6"/>
  <c r="BU198" i="6"/>
  <c r="BU138" i="6"/>
  <c r="BU78" i="6"/>
  <c r="BU54" i="6"/>
  <c r="BU18" i="6"/>
  <c r="BT186" i="6"/>
  <c r="BT114" i="6"/>
  <c r="BS246" i="6"/>
  <c r="BS18" i="6"/>
  <c r="BO198" i="6"/>
  <c r="BO78" i="6"/>
  <c r="BN126" i="6"/>
  <c r="BM234" i="6"/>
  <c r="BM138" i="6"/>
  <c r="BL222" i="6"/>
  <c r="BK150" i="6"/>
  <c r="BK54" i="6"/>
  <c r="BJ138" i="6"/>
  <c r="BH66" i="6"/>
  <c r="BC90" i="6"/>
  <c r="BW78" i="6"/>
  <c r="BW54" i="6"/>
  <c r="BV90" i="6"/>
  <c r="BT258" i="6"/>
  <c r="BT150" i="6"/>
  <c r="BT78" i="6"/>
  <c r="BS198" i="6"/>
  <c r="BS150" i="6"/>
  <c r="BS114" i="6"/>
  <c r="BR258" i="6"/>
  <c r="BR210" i="6"/>
  <c r="BR162" i="6"/>
  <c r="BQ162" i="6"/>
  <c r="BQ114" i="6"/>
  <c r="BP126" i="6"/>
  <c r="BO18" i="6"/>
  <c r="BN198" i="6"/>
  <c r="BL210" i="6"/>
  <c r="BL90" i="6"/>
  <c r="AZ30" i="6"/>
  <c r="BW234" i="6"/>
  <c r="BW102" i="6"/>
  <c r="BV174" i="6"/>
  <c r="BV114" i="6"/>
  <c r="BV30" i="6"/>
  <c r="BU234" i="6"/>
  <c r="BU102" i="6"/>
  <c r="BT42" i="6"/>
  <c r="BS78" i="6"/>
  <c r="BS42" i="6"/>
  <c r="BQ66" i="6"/>
  <c r="BP246" i="6"/>
  <c r="BO246" i="6"/>
  <c r="BM42" i="6"/>
  <c r="BL18" i="6"/>
  <c r="BK138" i="6"/>
  <c r="BE18" i="6"/>
  <c r="BB78" i="6"/>
  <c r="BW91" i="6"/>
  <c r="BW126" i="6"/>
  <c r="BW30" i="6"/>
  <c r="BV246" i="6"/>
  <c r="BT138" i="6"/>
  <c r="BS234" i="6"/>
  <c r="BR66" i="6"/>
  <c r="BR30" i="6"/>
  <c r="BQ151" i="6"/>
  <c r="BP174" i="6"/>
  <c r="BP114" i="6"/>
  <c r="BP54" i="6"/>
  <c r="BO66" i="6"/>
  <c r="BN186" i="6"/>
  <c r="BM126" i="6"/>
  <c r="BK234" i="6"/>
  <c r="BH54" i="6"/>
  <c r="BD210" i="6"/>
  <c r="BB54" i="6"/>
  <c r="AY42" i="6"/>
  <c r="BW150" i="6"/>
  <c r="BV138" i="6"/>
  <c r="BV54" i="6"/>
  <c r="BU126" i="6"/>
  <c r="BU42" i="6"/>
  <c r="BT174" i="6"/>
  <c r="BR198" i="6"/>
  <c r="BR102" i="6"/>
  <c r="BP234" i="6"/>
  <c r="BO234" i="6"/>
  <c r="BO174" i="6"/>
  <c r="BN246" i="6"/>
  <c r="BN54" i="6"/>
  <c r="BL174" i="6"/>
  <c r="BK222" i="6"/>
  <c r="BJ91" i="6"/>
  <c r="BF42" i="6"/>
  <c r="AX54" i="6"/>
  <c r="BI151" i="6"/>
  <c r="BW174" i="6"/>
  <c r="BV78" i="6"/>
  <c r="BU186" i="6"/>
  <c r="BS66" i="6"/>
  <c r="BR246" i="6"/>
  <c r="BP222" i="6"/>
  <c r="BM102" i="6"/>
  <c r="BK102" i="6"/>
  <c r="BJ78" i="6"/>
  <c r="BF30" i="6"/>
  <c r="BW236" i="6"/>
  <c r="BW215" i="6"/>
  <c r="BV240" i="6"/>
  <c r="BV215" i="6"/>
  <c r="BV155" i="6"/>
  <c r="BV131" i="6"/>
  <c r="BU240" i="6"/>
  <c r="BU203" i="6"/>
  <c r="BU176" i="6"/>
  <c r="BU125" i="6"/>
  <c r="BU24" i="6"/>
  <c r="BT203" i="6"/>
  <c r="BT144" i="6"/>
  <c r="BT56" i="6"/>
  <c r="BT24" i="6"/>
  <c r="BS131" i="6"/>
  <c r="BS72" i="6"/>
  <c r="BS47" i="6"/>
  <c r="BS23" i="6"/>
  <c r="BR143" i="6"/>
  <c r="BR35" i="6"/>
  <c r="BQ228" i="6"/>
  <c r="BP180" i="6"/>
  <c r="BP140" i="6"/>
  <c r="BP36" i="6"/>
  <c r="BO228" i="6"/>
  <c r="BO128" i="6"/>
  <c r="BN79" i="6"/>
  <c r="BM109" i="6"/>
  <c r="BK180" i="6"/>
  <c r="BK96" i="6"/>
  <c r="BJ84" i="6"/>
  <c r="BI44" i="6"/>
  <c r="BH152" i="6"/>
  <c r="BG240" i="6"/>
  <c r="BE43" i="6"/>
  <c r="BW212" i="6"/>
  <c r="BW192" i="6"/>
  <c r="BW168" i="6"/>
  <c r="BW60" i="6"/>
  <c r="BW20" i="6"/>
  <c r="BV239" i="6"/>
  <c r="BV180" i="6"/>
  <c r="BV152" i="6"/>
  <c r="BV24" i="6"/>
  <c r="BU239" i="6"/>
  <c r="BU200" i="6"/>
  <c r="BT84" i="6"/>
  <c r="BT23" i="6"/>
  <c r="BS156" i="6"/>
  <c r="BR228" i="6"/>
  <c r="BR32" i="6"/>
  <c r="BQ227" i="6"/>
  <c r="BQ128" i="6"/>
  <c r="BQ44" i="6"/>
  <c r="BP228" i="6"/>
  <c r="BP179" i="6"/>
  <c r="BO224" i="6"/>
  <c r="BO180" i="6"/>
  <c r="BN77" i="6"/>
  <c r="BM108" i="6"/>
  <c r="BL108" i="6"/>
  <c r="BL32" i="6"/>
  <c r="BH151" i="6"/>
  <c r="BG239" i="6"/>
  <c r="BC36" i="6"/>
  <c r="AZ56" i="6"/>
  <c r="BW191" i="6"/>
  <c r="BW77" i="6"/>
  <c r="BV236" i="6"/>
  <c r="BV179" i="6"/>
  <c r="BV72" i="6"/>
  <c r="BU96" i="6"/>
  <c r="BU72" i="6"/>
  <c r="BU20" i="6"/>
  <c r="BT227" i="6"/>
  <c r="BT168" i="6"/>
  <c r="BT83" i="6"/>
  <c r="BT20" i="6"/>
  <c r="BS228" i="6"/>
  <c r="BS191" i="6"/>
  <c r="BS155" i="6"/>
  <c r="BS96" i="6"/>
  <c r="BR227" i="6"/>
  <c r="BR176" i="6"/>
  <c r="BQ224" i="6"/>
  <c r="BQ84" i="6"/>
  <c r="BP227" i="6"/>
  <c r="BN212" i="6"/>
  <c r="BL191" i="6"/>
  <c r="BL91" i="6"/>
  <c r="BI179" i="6"/>
  <c r="BI104" i="6"/>
  <c r="BI36" i="6"/>
  <c r="BB108" i="6"/>
  <c r="BS113" i="6"/>
  <c r="BL164" i="6"/>
  <c r="BI152" i="6"/>
  <c r="BW240" i="6"/>
  <c r="BW155" i="6"/>
  <c r="BW131" i="6"/>
  <c r="BW107" i="6"/>
  <c r="BW44" i="6"/>
  <c r="BV188" i="6"/>
  <c r="BV83" i="6"/>
  <c r="BV59" i="6"/>
  <c r="BU180" i="6"/>
  <c r="BU155" i="6"/>
  <c r="BU131" i="6"/>
  <c r="BT240" i="6"/>
  <c r="BT180" i="6"/>
  <c r="BT119" i="6"/>
  <c r="BS236" i="6"/>
  <c r="BS107" i="6"/>
  <c r="BQ95" i="6"/>
  <c r="BP44" i="6"/>
  <c r="BN44" i="6"/>
  <c r="BL215" i="6"/>
  <c r="BG232" i="6"/>
  <c r="BU232" i="6"/>
  <c r="BN232" i="6"/>
  <c r="BA124" i="6"/>
  <c r="BU124" i="6"/>
  <c r="BC124" i="6"/>
  <c r="BF124" i="6"/>
  <c r="BH124" i="6"/>
  <c r="BP124" i="6"/>
  <c r="BR124" i="6"/>
  <c r="BV124" i="6"/>
  <c r="BW148" i="6"/>
  <c r="BW112" i="6"/>
  <c r="BT160" i="6"/>
  <c r="BT40" i="6"/>
  <c r="BO136" i="6"/>
  <c r="BM88" i="6"/>
  <c r="BL76" i="6"/>
  <c r="BK172" i="6"/>
  <c r="BG76" i="6"/>
  <c r="BF88" i="6"/>
  <c r="BE112" i="6"/>
  <c r="BJ257" i="6"/>
  <c r="BT257" i="6"/>
  <c r="BT245" i="6"/>
  <c r="BS245" i="6"/>
  <c r="BU245" i="6"/>
  <c r="BP233" i="6"/>
  <c r="BV233" i="6"/>
  <c r="BT233" i="6"/>
  <c r="BF221" i="6"/>
  <c r="BT221" i="6"/>
  <c r="BV221" i="6"/>
  <c r="BG209" i="6"/>
  <c r="BS209" i="6"/>
  <c r="BV209" i="6"/>
  <c r="BO209" i="6"/>
  <c r="BQ197" i="6"/>
  <c r="BL197" i="6"/>
  <c r="BS197" i="6"/>
  <c r="BT197" i="6"/>
  <c r="BS185" i="6"/>
  <c r="BV185" i="6"/>
  <c r="BV173" i="6"/>
  <c r="BU173" i="6"/>
  <c r="BM161" i="6"/>
  <c r="BR161" i="6"/>
  <c r="BM149" i="6"/>
  <c r="BT149" i="6"/>
  <c r="BS149" i="6"/>
  <c r="BQ149" i="6"/>
  <c r="BG137" i="6"/>
  <c r="BT137" i="6"/>
  <c r="BU137" i="6"/>
  <c r="BN125" i="6"/>
  <c r="BT125" i="6"/>
  <c r="BH101" i="6"/>
  <c r="BT101" i="6"/>
  <c r="BU101" i="6"/>
  <c r="BF89" i="6"/>
  <c r="BU89" i="6"/>
  <c r="BV89" i="6"/>
  <c r="BO65" i="6"/>
  <c r="BQ65" i="6"/>
  <c r="BU65" i="6"/>
  <c r="BS65" i="6"/>
  <c r="BT65" i="6"/>
  <c r="BC53" i="6"/>
  <c r="BQ53" i="6"/>
  <c r="BV53" i="6"/>
  <c r="BR53" i="6"/>
  <c r="BO41" i="6"/>
  <c r="BU41" i="6"/>
  <c r="BJ41" i="6"/>
  <c r="BL29" i="6"/>
  <c r="BV29" i="6"/>
  <c r="BU29" i="6"/>
  <c r="BC29" i="6"/>
  <c r="BS29" i="6"/>
  <c r="BR29" i="6"/>
  <c r="BM17" i="6"/>
  <c r="BE17" i="6"/>
  <c r="BF160" i="6"/>
  <c r="BV160" i="6"/>
  <c r="BA64" i="6"/>
  <c r="BI64" i="6"/>
  <c r="BV64" i="6"/>
  <c r="BU64" i="6"/>
  <c r="BE64" i="6"/>
  <c r="BS64" i="6"/>
  <c r="BT64" i="6"/>
  <c r="BM64" i="6"/>
  <c r="BW232" i="6"/>
  <c r="BW196" i="6"/>
  <c r="BW160" i="6"/>
  <c r="BW125" i="6"/>
  <c r="BV244" i="6"/>
  <c r="BU209" i="6"/>
  <c r="BT220" i="6"/>
  <c r="BR221" i="6"/>
  <c r="BR185" i="6"/>
  <c r="BR149" i="6"/>
  <c r="BQ136" i="6"/>
  <c r="BN184" i="6"/>
  <c r="BL172" i="6"/>
  <c r="BL112" i="6"/>
  <c r="BL17" i="6"/>
  <c r="BJ100" i="6"/>
  <c r="BI28" i="6"/>
  <c r="BF64" i="6"/>
  <c r="BO254" i="6"/>
  <c r="BS254" i="6"/>
  <c r="BR254" i="6"/>
  <c r="BK242" i="6"/>
  <c r="BT242" i="6"/>
  <c r="BO242" i="6"/>
  <c r="BQ242" i="6"/>
  <c r="BH218" i="6"/>
  <c r="BM218" i="6"/>
  <c r="BQ218" i="6"/>
  <c r="BV218" i="6"/>
  <c r="BR218" i="6"/>
  <c r="BU218" i="6"/>
  <c r="BT218" i="6"/>
  <c r="BG206" i="6"/>
  <c r="BQ206" i="6"/>
  <c r="BU206" i="6"/>
  <c r="BE194" i="6"/>
  <c r="BO194" i="6"/>
  <c r="BQ194" i="6"/>
  <c r="BM194" i="6"/>
  <c r="BV194" i="6"/>
  <c r="BV182" i="6"/>
  <c r="BP182" i="6"/>
  <c r="BN182" i="6"/>
  <c r="BQ158" i="6"/>
  <c r="BV158" i="6"/>
  <c r="BP158" i="6"/>
  <c r="BT158" i="6"/>
  <c r="BS146" i="6"/>
  <c r="BE146" i="6"/>
  <c r="BG146" i="6"/>
  <c r="BT146" i="6"/>
  <c r="BU146" i="6"/>
  <c r="BB146" i="6"/>
  <c r="BI146" i="6"/>
  <c r="BR146" i="6"/>
  <c r="BO146" i="6"/>
  <c r="BK134" i="6"/>
  <c r="BM134" i="6"/>
  <c r="BV134" i="6"/>
  <c r="BF122" i="6"/>
  <c r="BV122" i="6"/>
  <c r="BH122" i="6"/>
  <c r="BP122" i="6"/>
  <c r="BJ122" i="6"/>
  <c r="BT122" i="6"/>
  <c r="BL110" i="6"/>
  <c r="BP110" i="6"/>
  <c r="BO110" i="6"/>
  <c r="BK110" i="6"/>
  <c r="BR86" i="6"/>
  <c r="BJ86" i="6"/>
  <c r="BL86" i="6"/>
  <c r="BQ86" i="6"/>
  <c r="BN86" i="6"/>
  <c r="BP86" i="6"/>
  <c r="BU86" i="6"/>
  <c r="AW62" i="6"/>
  <c r="BT62" i="6"/>
  <c r="BM62" i="6"/>
  <c r="BP50" i="6"/>
  <c r="BR50" i="6"/>
  <c r="BI50" i="6"/>
  <c r="BK50" i="6"/>
  <c r="BU50" i="6"/>
  <c r="BO50" i="6"/>
  <c r="BU38" i="6"/>
  <c r="BN38" i="6"/>
  <c r="BT38" i="6"/>
  <c r="BV38" i="6"/>
  <c r="BF26" i="6"/>
  <c r="BV26" i="6"/>
  <c r="BG26" i="6"/>
  <c r="BT26" i="6"/>
  <c r="BQ26" i="6"/>
  <c r="BD184" i="6"/>
  <c r="BO184" i="6"/>
  <c r="BK184" i="6"/>
  <c r="BI184" i="6"/>
  <c r="BL184" i="6"/>
  <c r="AR40" i="6"/>
  <c r="BG40" i="6"/>
  <c r="BE40" i="6"/>
  <c r="BS40" i="6"/>
  <c r="BF40" i="6"/>
  <c r="BH40" i="6"/>
  <c r="BW124" i="6"/>
  <c r="BW89" i="6"/>
  <c r="BV197" i="6"/>
  <c r="BV172" i="6"/>
  <c r="BV41" i="6"/>
  <c r="BV17" i="6"/>
  <c r="BU53" i="6"/>
  <c r="BT173" i="6"/>
  <c r="BT77" i="6"/>
  <c r="BT53" i="6"/>
  <c r="BS77" i="6"/>
  <c r="BR220" i="6"/>
  <c r="BR184" i="6"/>
  <c r="BR88" i="6"/>
  <c r="BP160" i="6"/>
  <c r="BO160" i="6"/>
  <c r="BO124" i="6"/>
  <c r="BN65" i="6"/>
  <c r="BJ184" i="6"/>
  <c r="BH17" i="6"/>
  <c r="BG41" i="6"/>
  <c r="BG205" i="6"/>
  <c r="BU205" i="6"/>
  <c r="BG121" i="6"/>
  <c r="BP121" i="6"/>
  <c r="BL148" i="6"/>
  <c r="BH148" i="6"/>
  <c r="BN148" i="6"/>
  <c r="BI148" i="6"/>
  <c r="BW245" i="6"/>
  <c r="BW209" i="6"/>
  <c r="BW88" i="6"/>
  <c r="BW52" i="6"/>
  <c r="BW17" i="6"/>
  <c r="BV220" i="6"/>
  <c r="BV149" i="6"/>
  <c r="BV40" i="6"/>
  <c r="BU233" i="6"/>
  <c r="BU185" i="6"/>
  <c r="BU52" i="6"/>
  <c r="BT244" i="6"/>
  <c r="BT172" i="6"/>
  <c r="BT124" i="6"/>
  <c r="BT76" i="6"/>
  <c r="BT52" i="6"/>
  <c r="BT29" i="6"/>
  <c r="BS125" i="6"/>
  <c r="BS76" i="6"/>
  <c r="BS53" i="6"/>
  <c r="BR244" i="6"/>
  <c r="BM172" i="6"/>
  <c r="BM65" i="6"/>
  <c r="BK148" i="6"/>
  <c r="AX170" i="6"/>
  <c r="BA208" i="6"/>
  <c r="BR208" i="6"/>
  <c r="BO208" i="6"/>
  <c r="BQ208" i="6"/>
  <c r="BL28" i="6"/>
  <c r="BB28" i="6"/>
  <c r="BN28" i="6"/>
  <c r="BO28" i="6"/>
  <c r="BH28" i="6"/>
  <c r="BS28" i="6"/>
  <c r="BG28" i="6"/>
  <c r="BT28" i="6"/>
  <c r="BW244" i="6"/>
  <c r="BW208" i="6"/>
  <c r="BW173" i="6"/>
  <c r="BV148" i="6"/>
  <c r="BV125" i="6"/>
  <c r="BV101" i="6"/>
  <c r="BU257" i="6"/>
  <c r="BU184" i="6"/>
  <c r="BU160" i="6"/>
  <c r="BU113" i="6"/>
  <c r="BT148" i="6"/>
  <c r="BS184" i="6"/>
  <c r="BS124" i="6"/>
  <c r="BQ257" i="6"/>
  <c r="BM254" i="6"/>
  <c r="BL100" i="6"/>
  <c r="BH88" i="6"/>
  <c r="BG29" i="6"/>
  <c r="BP112" i="6"/>
  <c r="BM112" i="6"/>
  <c r="BV112" i="6"/>
  <c r="BR112" i="6"/>
  <c r="BT112" i="6"/>
  <c r="BH112" i="6"/>
  <c r="BQ112" i="6"/>
  <c r="BJ112" i="6"/>
  <c r="BO112" i="6"/>
  <c r="BP208" i="6"/>
  <c r="BW172" i="6"/>
  <c r="BW137" i="6"/>
  <c r="BW101" i="6"/>
  <c r="BV257" i="6"/>
  <c r="BV100" i="6"/>
  <c r="BV77" i="6"/>
  <c r="BU112" i="6"/>
  <c r="BS148" i="6"/>
  <c r="BR113" i="6"/>
  <c r="BM170" i="6"/>
  <c r="BL158" i="6"/>
  <c r="BK206" i="6"/>
  <c r="BJ148" i="6"/>
  <c r="BI124" i="6"/>
  <c r="BI76" i="6"/>
  <c r="BG160" i="6"/>
  <c r="BF28" i="6"/>
  <c r="BE28" i="6"/>
  <c r="BP196" i="6"/>
  <c r="BR196" i="6"/>
  <c r="BT196" i="6"/>
  <c r="BE76" i="6"/>
  <c r="BV76" i="6"/>
  <c r="BU76" i="6"/>
  <c r="BO76" i="6"/>
  <c r="BR76" i="6"/>
  <c r="BM136" i="6"/>
  <c r="BL64" i="6"/>
  <c r="BW136" i="6"/>
  <c r="BW100" i="6"/>
  <c r="BT209" i="6"/>
  <c r="BS233" i="6"/>
  <c r="BS208" i="6"/>
  <c r="BR41" i="6"/>
  <c r="BQ160" i="6"/>
  <c r="BQ41" i="6"/>
  <c r="BK136" i="6"/>
  <c r="BG124" i="6"/>
  <c r="BC64" i="6"/>
  <c r="BD256" i="6"/>
  <c r="BQ256" i="6"/>
  <c r="BU256" i="6"/>
  <c r="BM256" i="6"/>
  <c r="BT256" i="6"/>
  <c r="BK256" i="6"/>
  <c r="BA172" i="6"/>
  <c r="BN172" i="6"/>
  <c r="BQ172" i="6"/>
  <c r="BU172" i="6"/>
  <c r="BJ172" i="6"/>
  <c r="BF52" i="6"/>
  <c r="BS52" i="6"/>
  <c r="BG52" i="6"/>
  <c r="BM52" i="6"/>
  <c r="BN52" i="6"/>
  <c r="BH52" i="6"/>
  <c r="BI52" i="6"/>
  <c r="BW257" i="6"/>
  <c r="BW221" i="6"/>
  <c r="BW64" i="6"/>
  <c r="BW29" i="6"/>
  <c r="BV208" i="6"/>
  <c r="BV52" i="6"/>
  <c r="BT208" i="6"/>
  <c r="BT185" i="6"/>
  <c r="BS232" i="6"/>
  <c r="BS173" i="6"/>
  <c r="BQ244" i="6"/>
  <c r="BQ196" i="6"/>
  <c r="BO232" i="6"/>
  <c r="BO148" i="6"/>
  <c r="BO64" i="6"/>
  <c r="BL149" i="6"/>
  <c r="BL41" i="6"/>
  <c r="BG112" i="6"/>
  <c r="AY248" i="6"/>
  <c r="BQ248" i="6"/>
  <c r="BP248" i="6"/>
  <c r="BT248" i="6"/>
  <c r="BR248" i="6"/>
  <c r="BH248" i="6"/>
  <c r="BS248" i="6"/>
  <c r="BK236" i="6"/>
  <c r="BP236" i="6"/>
  <c r="BU236" i="6"/>
  <c r="BO236" i="6"/>
  <c r="BQ236" i="6"/>
  <c r="BT236" i="6"/>
  <c r="BD224" i="6"/>
  <c r="BT224" i="6"/>
  <c r="BR224" i="6"/>
  <c r="BP224" i="6"/>
  <c r="BS224" i="6"/>
  <c r="BU224" i="6"/>
  <c r="AZ212" i="6"/>
  <c r="BU212" i="6"/>
  <c r="BQ212" i="6"/>
  <c r="BV212" i="6"/>
  <c r="AS200" i="6"/>
  <c r="BN200" i="6"/>
  <c r="BR200" i="6"/>
  <c r="BS200" i="6"/>
  <c r="BC188" i="6"/>
  <c r="BN188" i="6"/>
  <c r="BQ188" i="6"/>
  <c r="BM188" i="6"/>
  <c r="BI188" i="6"/>
  <c r="BU188" i="6"/>
  <c r="BL188" i="6"/>
  <c r="BI176" i="6"/>
  <c r="BO176" i="6"/>
  <c r="BT176" i="6"/>
  <c r="BQ176" i="6"/>
  <c r="BS176" i="6"/>
  <c r="BV176" i="6"/>
  <c r="BB164" i="6"/>
  <c r="BM164" i="6"/>
  <c r="BH164" i="6"/>
  <c r="BI164" i="6"/>
  <c r="BQ164" i="6"/>
  <c r="BU164" i="6"/>
  <c r="BJ164" i="6"/>
  <c r="BG152" i="6"/>
  <c r="BO152" i="6"/>
  <c r="BR152" i="6"/>
  <c r="BK152" i="6"/>
  <c r="BU152" i="6"/>
  <c r="BS152" i="6"/>
  <c r="BD140" i="6"/>
  <c r="BU140" i="6"/>
  <c r="BK140" i="6"/>
  <c r="BI140" i="6"/>
  <c r="BM140" i="6"/>
  <c r="BO140" i="6"/>
  <c r="BV140" i="6"/>
  <c r="BT140" i="6"/>
  <c r="AZ128" i="6"/>
  <c r="BP128" i="6"/>
  <c r="BR128" i="6"/>
  <c r="BV128" i="6"/>
  <c r="BU128" i="6"/>
  <c r="BS128" i="6"/>
  <c r="BN116" i="6"/>
  <c r="BU116" i="6"/>
  <c r="BO116" i="6"/>
  <c r="BL104" i="6"/>
  <c r="BR104" i="6"/>
  <c r="BQ104" i="6"/>
  <c r="BK104" i="6"/>
  <c r="BV104" i="6"/>
  <c r="BG92" i="6"/>
  <c r="BL92" i="6"/>
  <c r="BO92" i="6"/>
  <c r="BQ92" i="6"/>
  <c r="BT92" i="6"/>
  <c r="BU92" i="6"/>
  <c r="BI92" i="6"/>
  <c r="BG80" i="6"/>
  <c r="BV80" i="6"/>
  <c r="BN80" i="6"/>
  <c r="BS80" i="6"/>
  <c r="BT80" i="6"/>
  <c r="BO80" i="6"/>
  <c r="BR80" i="6"/>
  <c r="BL68" i="6"/>
  <c r="BO68" i="6"/>
  <c r="BV68" i="6"/>
  <c r="BG56" i="6"/>
  <c r="BL56" i="6"/>
  <c r="BO56" i="6"/>
  <c r="BR56" i="6"/>
  <c r="BN56" i="6"/>
  <c r="BQ56" i="6"/>
  <c r="BG44" i="6"/>
  <c r="BK44" i="6"/>
  <c r="BL44" i="6"/>
  <c r="BO44" i="6"/>
  <c r="BS44" i="6"/>
  <c r="BJ44" i="6"/>
  <c r="BT44" i="6"/>
  <c r="BC32" i="6"/>
  <c r="BQ32" i="6"/>
  <c r="BT32" i="6"/>
  <c r="BI32" i="6"/>
  <c r="AX32" i="6"/>
  <c r="BU32" i="6"/>
  <c r="BG20" i="6"/>
  <c r="BL20" i="6"/>
  <c r="BJ20" i="6"/>
  <c r="BK20" i="6"/>
  <c r="BS20" i="6"/>
  <c r="BR20" i="6"/>
  <c r="BO20" i="6"/>
  <c r="BQ20" i="6"/>
  <c r="BV20" i="6"/>
  <c r="BG220" i="6"/>
  <c r="BO220" i="6"/>
  <c r="BD136" i="6"/>
  <c r="BJ136" i="6"/>
  <c r="BN136" i="6"/>
  <c r="BS136" i="6"/>
  <c r="BU136" i="6"/>
  <c r="BI88" i="6"/>
  <c r="BS88" i="6"/>
  <c r="BT88" i="6"/>
  <c r="BG88" i="6"/>
  <c r="BV88" i="6"/>
  <c r="BL88" i="6"/>
  <c r="BS220" i="6"/>
  <c r="BW256" i="6"/>
  <c r="BW220" i="6"/>
  <c r="BW185" i="6"/>
  <c r="BW28" i="6"/>
  <c r="BV232" i="6"/>
  <c r="BU221" i="6"/>
  <c r="BU197" i="6"/>
  <c r="BT232" i="6"/>
  <c r="BT184" i="6"/>
  <c r="BT89" i="6"/>
  <c r="BP221" i="6"/>
  <c r="BO52" i="6"/>
  <c r="BM221" i="6"/>
  <c r="BL136" i="6"/>
  <c r="BK112" i="6"/>
  <c r="BI112" i="6"/>
  <c r="BH64" i="6"/>
  <c r="BN223" i="6"/>
  <c r="BS223" i="6"/>
  <c r="BA187" i="6"/>
  <c r="BJ187" i="6"/>
  <c r="BU187" i="6"/>
  <c r="BT175" i="6"/>
  <c r="BL175" i="6"/>
  <c r="BS175" i="6"/>
  <c r="BT163" i="6"/>
  <c r="BP163" i="6"/>
  <c r="BV163" i="6"/>
  <c r="BG115" i="6"/>
  <c r="BV115" i="6"/>
  <c r="BQ115" i="6"/>
  <c r="BI67" i="6"/>
  <c r="BM67" i="6"/>
  <c r="BP55" i="6"/>
  <c r="BS55" i="6"/>
  <c r="BQ55" i="6"/>
  <c r="BV55" i="6"/>
  <c r="BB31" i="6"/>
  <c r="BP31" i="6"/>
  <c r="BA19" i="6"/>
  <c r="BV19" i="6"/>
  <c r="AY100" i="6"/>
  <c r="BN100" i="6"/>
  <c r="BM100" i="6"/>
  <c r="BT100" i="6"/>
  <c r="BU100" i="6"/>
  <c r="BI100" i="6"/>
  <c r="BR100" i="6"/>
  <c r="BW184" i="6"/>
  <c r="BW149" i="6"/>
  <c r="BW113" i="6"/>
  <c r="BV184" i="6"/>
  <c r="BV161" i="6"/>
  <c r="BV28" i="6"/>
  <c r="BU220" i="6"/>
  <c r="BU196" i="6"/>
  <c r="BU40" i="6"/>
  <c r="BU17" i="6"/>
  <c r="BT161" i="6"/>
  <c r="BT136" i="6"/>
  <c r="BT113" i="6"/>
  <c r="BT41" i="6"/>
  <c r="BT17" i="6"/>
  <c r="BS196" i="6"/>
  <c r="BS17" i="6"/>
  <c r="BR232" i="6"/>
  <c r="BR101" i="6"/>
  <c r="BP29" i="6"/>
  <c r="BO137" i="6"/>
  <c r="BN256" i="6"/>
  <c r="BN40" i="6"/>
  <c r="BM28" i="6"/>
  <c r="BL200" i="6"/>
  <c r="BF112" i="6"/>
  <c r="BE160" i="6"/>
  <c r="BB109" i="6"/>
  <c r="BK232" i="6"/>
  <c r="BI208" i="6"/>
  <c r="BO257" i="6"/>
  <c r="BM232" i="6"/>
  <c r="BL232" i="6"/>
  <c r="BI196" i="6"/>
  <c r="BC196" i="6"/>
  <c r="BO256" i="6"/>
  <c r="BH247" i="6"/>
  <c r="BN247" i="6"/>
  <c r="AX235" i="6"/>
  <c r="BL235" i="6"/>
  <c r="BI223" i="6"/>
  <c r="BK223" i="6"/>
  <c r="BS211" i="6"/>
  <c r="BK211" i="6"/>
  <c r="BS258" i="6"/>
  <c r="BQ258" i="6"/>
  <c r="BO210" i="6"/>
  <c r="BQ210" i="6"/>
  <c r="BQ198" i="6"/>
  <c r="BP198" i="6"/>
  <c r="BM186" i="6"/>
  <c r="BL186" i="6"/>
  <c r="BS162" i="6"/>
  <c r="BJ162" i="6"/>
  <c r="BD150" i="6"/>
  <c r="BG150" i="6"/>
  <c r="BR150" i="6"/>
  <c r="BL150" i="6"/>
  <c r="BH232" i="6"/>
  <c r="BR173" i="6"/>
  <c r="BN173" i="6"/>
  <c r="BP173" i="6"/>
  <c r="BL244" i="6"/>
  <c r="BN244" i="6"/>
  <c r="BI244" i="6"/>
  <c r="BM244" i="6"/>
  <c r="AP220" i="6"/>
  <c r="BC220" i="6"/>
  <c r="AO196" i="6"/>
  <c r="BO196" i="6"/>
  <c r="BP256" i="6"/>
  <c r="BO244" i="6"/>
  <c r="BD255" i="6"/>
  <c r="BO255" i="6"/>
  <c r="BP231" i="6"/>
  <c r="BQ231" i="6"/>
  <c r="BE219" i="6"/>
  <c r="BN219" i="6"/>
  <c r="BC195" i="6"/>
  <c r="BM195" i="6"/>
  <c r="BP183" i="6"/>
  <c r="BF183" i="6"/>
  <c r="BQ183" i="6"/>
  <c r="BS183" i="6"/>
  <c r="BE171" i="6"/>
  <c r="BF171" i="6"/>
  <c r="BN171" i="6"/>
  <c r="BP171" i="6"/>
  <c r="BH171" i="6"/>
  <c r="BT171" i="6"/>
  <c r="BF159" i="6"/>
  <c r="BQ159" i="6"/>
  <c r="BE147" i="6"/>
  <c r="BP147" i="6"/>
  <c r="BH135" i="6"/>
  <c r="BT135" i="6"/>
  <c r="BM111" i="6"/>
  <c r="BO111" i="6"/>
  <c r="BG99" i="6"/>
  <c r="BN99" i="6"/>
  <c r="BT99" i="6"/>
  <c r="BJ244" i="6"/>
  <c r="BJ254" i="6"/>
  <c r="BL254" i="6"/>
  <c r="BU230" i="6"/>
  <c r="BO230" i="6"/>
  <c r="BR230" i="6"/>
  <c r="BR206" i="6"/>
  <c r="BS206" i="6"/>
  <c r="BH182" i="6"/>
  <c r="BG182" i="6"/>
  <c r="BR182" i="6"/>
  <c r="BF170" i="6"/>
  <c r="BO170" i="6"/>
  <c r="BN158" i="6"/>
  <c r="BK158" i="6"/>
  <c r="BS158" i="6"/>
  <c r="BM158" i="6"/>
  <c r="BB134" i="6"/>
  <c r="AY134" i="6"/>
  <c r="BR134" i="6"/>
  <c r="BN122" i="6"/>
  <c r="BK122" i="6"/>
  <c r="BS122" i="6"/>
  <c r="BS110" i="6"/>
  <c r="BJ110" i="6"/>
  <c r="BA110" i="6"/>
  <c r="BH98" i="6"/>
  <c r="BS98" i="6"/>
  <c r="AY86" i="6"/>
  <c r="BH86" i="6"/>
  <c r="AY74" i="6"/>
  <c r="BM74" i="6"/>
  <c r="BP74" i="6"/>
  <c r="AT62" i="6"/>
  <c r="BO62" i="6"/>
  <c r="BS62" i="6"/>
  <c r="BI38" i="6"/>
  <c r="AU38" i="6"/>
  <c r="BP38" i="6"/>
  <c r="BV181" i="6"/>
  <c r="BQ181" i="6"/>
  <c r="BE145" i="6"/>
  <c r="BO145" i="6"/>
  <c r="AR85" i="6"/>
  <c r="BO85" i="6"/>
  <c r="BS256" i="6"/>
  <c r="BL257" i="6"/>
  <c r="BQ252" i="6"/>
  <c r="BO252" i="6"/>
  <c r="BR252" i="6"/>
  <c r="BP216" i="6"/>
  <c r="BN216" i="6"/>
  <c r="BI192" i="6"/>
  <c r="BM192" i="6"/>
  <c r="BJ180" i="6"/>
  <c r="BS180" i="6"/>
  <c r="BH168" i="6"/>
  <c r="BC168" i="6"/>
  <c r="BJ132" i="6"/>
  <c r="BR132" i="6"/>
  <c r="BN132" i="6"/>
  <c r="BQ132" i="6"/>
  <c r="BP120" i="6"/>
  <c r="BJ120" i="6"/>
  <c r="BN96" i="6"/>
  <c r="AY96" i="6"/>
  <c r="BQ96" i="6"/>
  <c r="BI96" i="6"/>
  <c r="AW84" i="6"/>
  <c r="BH84" i="6"/>
  <c r="BK84" i="6"/>
  <c r="BD72" i="6"/>
  <c r="BQ72" i="6"/>
  <c r="BG72" i="6"/>
  <c r="BR72" i="6"/>
  <c r="BM60" i="6"/>
  <c r="BI60" i="6"/>
  <c r="BJ60" i="6"/>
  <c r="BF48" i="6"/>
  <c r="BQ48" i="6"/>
  <c r="BM48" i="6"/>
  <c r="BD36" i="6"/>
  <c r="BH36" i="6"/>
  <c r="BN36" i="6"/>
  <c r="BJ24" i="6"/>
  <c r="BE24" i="6"/>
  <c r="BQ24" i="6"/>
  <c r="BT63" i="6"/>
  <c r="BS160" i="6"/>
  <c r="BS101" i="6"/>
  <c r="BR114" i="6"/>
  <c r="BQ75" i="6"/>
  <c r="BQ51" i="6"/>
  <c r="BP200" i="6"/>
  <c r="BP77" i="6"/>
  <c r="BO200" i="6"/>
  <c r="BO172" i="6"/>
  <c r="BO88" i="6"/>
  <c r="BN66" i="6"/>
  <c r="BN39" i="6"/>
  <c r="BM125" i="6"/>
  <c r="BM76" i="6"/>
  <c r="BL40" i="6"/>
  <c r="BK164" i="6"/>
  <c r="BK126" i="6"/>
  <c r="BK27" i="6"/>
  <c r="BI136" i="6"/>
  <c r="BI26" i="6"/>
  <c r="BH41" i="6"/>
  <c r="BG17" i="6"/>
  <c r="BF79" i="6"/>
  <c r="BE39" i="6"/>
  <c r="AV79" i="6"/>
  <c r="BS137" i="6"/>
  <c r="BS26" i="6"/>
  <c r="BQ124" i="6"/>
  <c r="BP136" i="6"/>
  <c r="BO54" i="6"/>
  <c r="BO29" i="6"/>
  <c r="BN88" i="6"/>
  <c r="BN64" i="6"/>
  <c r="BM236" i="6"/>
  <c r="BM148" i="6"/>
  <c r="BM40" i="6"/>
  <c r="BL63" i="6"/>
  <c r="BK67" i="6"/>
  <c r="BJ152" i="6"/>
  <c r="BI236" i="6"/>
  <c r="BI172" i="6"/>
  <c r="BI128" i="6"/>
  <c r="BI54" i="6"/>
  <c r="BH160" i="6"/>
  <c r="BG64" i="6"/>
  <c r="BE124" i="6"/>
  <c r="BB200" i="6"/>
  <c r="AU66" i="6"/>
  <c r="BB160" i="6"/>
  <c r="AY54" i="6"/>
  <c r="BK244" i="6"/>
  <c r="BJ228" i="6"/>
  <c r="BI222" i="6"/>
  <c r="BK240" i="6"/>
  <c r="BI220" i="6"/>
  <c r="BG183" i="6"/>
  <c r="BE204" i="6"/>
  <c r="BD120" i="6"/>
  <c r="BB136" i="6"/>
  <c r="BJ256" i="6"/>
  <c r="BH220" i="6"/>
  <c r="BE138" i="6"/>
  <c r="BV81" i="6"/>
  <c r="BM252" i="6"/>
  <c r="BL256" i="6"/>
  <c r="BK258" i="6"/>
  <c r="BJ243" i="6"/>
  <c r="BI232" i="6"/>
  <c r="BG216" i="6"/>
  <c r="BD228" i="6"/>
  <c r="BC172" i="6"/>
  <c r="BV245" i="6"/>
  <c r="BU161" i="6"/>
  <c r="BT246" i="6"/>
  <c r="BT230" i="6"/>
  <c r="BS222" i="6"/>
  <c r="BS204" i="6"/>
  <c r="BS90" i="6"/>
  <c r="BR203" i="6"/>
  <c r="BR180" i="6"/>
  <c r="BR137" i="6"/>
  <c r="BR122" i="6"/>
  <c r="BQ180" i="6"/>
  <c r="BQ156" i="6"/>
  <c r="BQ107" i="6"/>
  <c r="BP243" i="6"/>
  <c r="BP218" i="6"/>
  <c r="BP194" i="6"/>
  <c r="BP170" i="6"/>
  <c r="BP138" i="6"/>
  <c r="BP84" i="6"/>
  <c r="BO211" i="6"/>
  <c r="BO162" i="6"/>
  <c r="BO113" i="6"/>
  <c r="BN194" i="6"/>
  <c r="BN123" i="6"/>
  <c r="BN74" i="6"/>
  <c r="BN17" i="6"/>
  <c r="BM230" i="6"/>
  <c r="BM150" i="6"/>
  <c r="BM86" i="6"/>
  <c r="BL231" i="6"/>
  <c r="BL102" i="6"/>
  <c r="BK186" i="6"/>
  <c r="BK114" i="6"/>
  <c r="BK31" i="6"/>
  <c r="BJ218" i="6"/>
  <c r="BJ150" i="6"/>
  <c r="BJ74" i="6"/>
  <c r="BJ26" i="6"/>
  <c r="BI215" i="6"/>
  <c r="BI138" i="6"/>
  <c r="BH245" i="6"/>
  <c r="BH99" i="6"/>
  <c r="BG230" i="6"/>
  <c r="BG132" i="6"/>
  <c r="BF228" i="6"/>
  <c r="BF102" i="6"/>
  <c r="BE36" i="6"/>
  <c r="BC138" i="6"/>
  <c r="AZ62" i="6"/>
  <c r="AX134" i="6"/>
  <c r="AT74" i="6"/>
  <c r="BW246" i="6"/>
  <c r="BV210" i="6"/>
  <c r="BU210" i="6"/>
  <c r="BT228" i="6"/>
  <c r="BT210" i="6"/>
  <c r="BT194" i="6"/>
  <c r="BS257" i="6"/>
  <c r="BS221" i="6"/>
  <c r="BS126" i="6"/>
  <c r="BS89" i="6"/>
  <c r="BR222" i="6"/>
  <c r="BR179" i="6"/>
  <c r="BR156" i="6"/>
  <c r="BQ221" i="6"/>
  <c r="BQ126" i="6"/>
  <c r="BQ77" i="6"/>
  <c r="BQ54" i="6"/>
  <c r="BP242" i="6"/>
  <c r="BP192" i="6"/>
  <c r="BP137" i="6"/>
  <c r="BP83" i="6"/>
  <c r="BO235" i="6"/>
  <c r="BO186" i="6"/>
  <c r="BN255" i="6"/>
  <c r="BN231" i="6"/>
  <c r="BN192" i="6"/>
  <c r="BN156" i="6"/>
  <c r="BN95" i="6"/>
  <c r="BN42" i="6"/>
  <c r="BM222" i="6"/>
  <c r="BM113" i="6"/>
  <c r="BM84" i="6"/>
  <c r="BL180" i="6"/>
  <c r="BL36" i="6"/>
  <c r="BK151" i="6"/>
  <c r="BK74" i="6"/>
  <c r="BJ149" i="6"/>
  <c r="BJ113" i="6"/>
  <c r="BJ62" i="6"/>
  <c r="BI171" i="6"/>
  <c r="BH42" i="6"/>
  <c r="BG62" i="6"/>
  <c r="BC126" i="6"/>
  <c r="BB199" i="6"/>
  <c r="BA192" i="6"/>
  <c r="AX86" i="6"/>
  <c r="AS42" i="6"/>
  <c r="BR175" i="6"/>
  <c r="BN175" i="6"/>
  <c r="BM139" i="6"/>
  <c r="BG139" i="6"/>
  <c r="BB127" i="6"/>
  <c r="AO127" i="6"/>
  <c r="BJ127" i="6"/>
  <c r="BI103" i="6"/>
  <c r="BE103" i="6"/>
  <c r="AN91" i="6"/>
  <c r="AV91" i="6"/>
  <c r="BH67" i="6"/>
  <c r="AY67" i="6"/>
  <c r="BB55" i="6"/>
  <c r="AZ55" i="6"/>
  <c r="AZ43" i="6"/>
  <c r="BI43" i="6"/>
  <c r="BF258" i="6"/>
  <c r="BN258" i="6"/>
  <c r="BO258" i="6"/>
  <c r="BG258" i="6"/>
  <c r="BH246" i="6"/>
  <c r="BQ246" i="6"/>
  <c r="BL246" i="6"/>
  <c r="BA234" i="6"/>
  <c r="BF234" i="6"/>
  <c r="AT222" i="6"/>
  <c r="BQ222" i="6"/>
  <c r="BH210" i="6"/>
  <c r="BE210" i="6"/>
  <c r="BM210" i="6"/>
  <c r="BN210" i="6"/>
  <c r="AY198" i="6"/>
  <c r="BH198" i="6"/>
  <c r="BG186" i="6"/>
  <c r="BP186" i="6"/>
  <c r="BQ186" i="6"/>
  <c r="BB174" i="6"/>
  <c r="BE174" i="6"/>
  <c r="BN174" i="6"/>
  <c r="BR174" i="6"/>
  <c r="BG174" i="6"/>
  <c r="BM174" i="6"/>
  <c r="BK162" i="6"/>
  <c r="BB162" i="6"/>
  <c r="BB138" i="6"/>
  <c r="BR138" i="6"/>
  <c r="BM114" i="6"/>
  <c r="BN114" i="6"/>
  <c r="BO102" i="6"/>
  <c r="BQ102" i="6"/>
  <c r="AL90" i="6"/>
  <c r="BG90" i="6"/>
  <c r="BN90" i="6"/>
  <c r="BH90" i="6"/>
  <c r="BJ90" i="6"/>
  <c r="BR90" i="6"/>
  <c r="BN78" i="6"/>
  <c r="BD78" i="6"/>
  <c r="BE78" i="6"/>
  <c r="BQ78" i="6"/>
  <c r="BE66" i="6"/>
  <c r="BP66" i="6"/>
  <c r="AQ66" i="6"/>
  <c r="BL66" i="6"/>
  <c r="BB30" i="6"/>
  <c r="BM30" i="6"/>
  <c r="BD30" i="6"/>
  <c r="BG18" i="6"/>
  <c r="BI18" i="6"/>
  <c r="BP18" i="6"/>
  <c r="BJ245" i="6"/>
  <c r="BK245" i="6"/>
  <c r="BN233" i="6"/>
  <c r="BR233" i="6"/>
  <c r="BL209" i="6"/>
  <c r="BK209" i="6"/>
  <c r="BM197" i="6"/>
  <c r="BH197" i="6"/>
  <c r="BK185" i="6"/>
  <c r="BQ185" i="6"/>
  <c r="BI173" i="6"/>
  <c r="BL173" i="6"/>
  <c r="BO173" i="6"/>
  <c r="BL125" i="6"/>
  <c r="BR125" i="6"/>
  <c r="AZ101" i="6"/>
  <c r="BK101" i="6"/>
  <c r="BE41" i="6"/>
  <c r="BP41" i="6"/>
  <c r="BD17" i="6"/>
  <c r="BO17" i="6"/>
  <c r="BM246" i="6"/>
  <c r="BM217" i="6"/>
  <c r="BK231" i="6"/>
  <c r="BK174" i="6"/>
  <c r="BJ255" i="6"/>
  <c r="BI125" i="6"/>
  <c r="BH30" i="6"/>
  <c r="BG194" i="6"/>
  <c r="BF66" i="6"/>
  <c r="BE62" i="6"/>
  <c r="BC91" i="6"/>
  <c r="BA62" i="6"/>
  <c r="AY138" i="6"/>
  <c r="BF255" i="6"/>
  <c r="BP255" i="6"/>
  <c r="BK207" i="6"/>
  <c r="BP207" i="6"/>
  <c r="BJ207" i="6"/>
  <c r="BD195" i="6"/>
  <c r="BO195" i="6"/>
  <c r="BR195" i="6"/>
  <c r="BM159" i="6"/>
  <c r="BR159" i="6"/>
  <c r="BJ147" i="6"/>
  <c r="BO147" i="6"/>
  <c r="BD135" i="6"/>
  <c r="BI135" i="6"/>
  <c r="BK135" i="6"/>
  <c r="BL135" i="6"/>
  <c r="BG123" i="6"/>
  <c r="BF123" i="6"/>
  <c r="BJ123" i="6"/>
  <c r="BP123" i="6"/>
  <c r="BK99" i="6"/>
  <c r="BQ99" i="6"/>
  <c r="BC99" i="6"/>
  <c r="BP99" i="6"/>
  <c r="AZ87" i="6"/>
  <c r="BJ87" i="6"/>
  <c r="BM87" i="6"/>
  <c r="BD75" i="6"/>
  <c r="BG75" i="6"/>
  <c r="BH75" i="6"/>
  <c r="BI63" i="6"/>
  <c r="BM63" i="6"/>
  <c r="BH51" i="6"/>
  <c r="BG51" i="6"/>
  <c r="BA39" i="6"/>
  <c r="BP39" i="6"/>
  <c r="BO39" i="6"/>
  <c r="BQ39" i="6"/>
  <c r="BF27" i="6"/>
  <c r="BR27" i="6"/>
  <c r="BG254" i="6"/>
  <c r="BP254" i="6"/>
  <c r="BI254" i="6"/>
  <c r="AZ242" i="6"/>
  <c r="BM242" i="6"/>
  <c r="BJ230" i="6"/>
  <c r="BP230" i="6"/>
  <c r="AX218" i="6"/>
  <c r="BE218" i="6"/>
  <c r="BO218" i="6"/>
  <c r="BF206" i="6"/>
  <c r="BJ206" i="6"/>
  <c r="BI206" i="6"/>
  <c r="BL206" i="6"/>
  <c r="BJ194" i="6"/>
  <c r="BF194" i="6"/>
  <c r="BR194" i="6"/>
  <c r="AZ170" i="6"/>
  <c r="BH170" i="6"/>
  <c r="AY158" i="6"/>
  <c r="BR158" i="6"/>
  <c r="BA146" i="6"/>
  <c r="BH146" i="6"/>
  <c r="BM146" i="6"/>
  <c r="BN146" i="6"/>
  <c r="BP146" i="6"/>
  <c r="BQ146" i="6"/>
  <c r="BD134" i="6"/>
  <c r="BL134" i="6"/>
  <c r="AU122" i="6"/>
  <c r="AZ122" i="6"/>
  <c r="BM122" i="6"/>
  <c r="BQ122" i="6"/>
  <c r="BB110" i="6"/>
  <c r="AZ110" i="6"/>
  <c r="BE110" i="6"/>
  <c r="BA98" i="6"/>
  <c r="BF98" i="6"/>
  <c r="BP98" i="6"/>
  <c r="BL50" i="6"/>
  <c r="BF50" i="6"/>
  <c r="BJ50" i="6"/>
  <c r="BN50" i="6"/>
  <c r="BJ38" i="6"/>
  <c r="BF38" i="6"/>
  <c r="BG38" i="6"/>
  <c r="BH38" i="6"/>
  <c r="BL38" i="6"/>
  <c r="BO38" i="6"/>
  <c r="BQ38" i="6"/>
  <c r="AY26" i="6"/>
  <c r="BE26" i="6"/>
  <c r="BR26" i="6"/>
  <c r="AX26" i="6"/>
  <c r="BK26" i="6"/>
  <c r="BN26" i="6"/>
  <c r="AV240" i="6"/>
  <c r="BH240" i="6"/>
  <c r="BO240" i="6"/>
  <c r="BI216" i="6"/>
  <c r="BO216" i="6"/>
  <c r="BM216" i="6"/>
  <c r="BR216" i="6"/>
  <c r="BH204" i="6"/>
  <c r="BL204" i="6"/>
  <c r="BN204" i="6"/>
  <c r="BQ204" i="6"/>
  <c r="BG168" i="6"/>
  <c r="BP168" i="6"/>
  <c r="AM156" i="6"/>
  <c r="BJ156" i="6"/>
  <c r="AX144" i="6"/>
  <c r="BH144" i="6"/>
  <c r="BM144" i="6"/>
  <c r="BN144" i="6"/>
  <c r="BP144" i="6"/>
  <c r="BQ144" i="6"/>
  <c r="BI120" i="6"/>
  <c r="BQ120" i="6"/>
  <c r="BF108" i="6"/>
  <c r="BI108" i="6"/>
  <c r="BR108" i="6"/>
  <c r="BL96" i="6"/>
  <c r="BG96" i="6"/>
  <c r="BE84" i="6"/>
  <c r="BO84" i="6"/>
  <c r="BA72" i="6"/>
  <c r="BI72" i="6"/>
  <c r="BN72" i="6"/>
  <c r="BP72" i="6"/>
  <c r="BC60" i="6"/>
  <c r="BF60" i="6"/>
  <c r="BK60" i="6"/>
  <c r="BO60" i="6"/>
  <c r="BQ60" i="6"/>
  <c r="BG48" i="6"/>
  <c r="BJ48" i="6"/>
  <c r="BN48" i="6"/>
  <c r="BR48" i="6"/>
  <c r="AZ36" i="6"/>
  <c r="AY36" i="6"/>
  <c r="BM36" i="6"/>
  <c r="AW24" i="6"/>
  <c r="AX24" i="6"/>
  <c r="BB24" i="6"/>
  <c r="BK24" i="6"/>
  <c r="BN24" i="6"/>
  <c r="BM239" i="6"/>
  <c r="BN239" i="6"/>
  <c r="BI203" i="6"/>
  <c r="BQ203" i="6"/>
  <c r="BK167" i="6"/>
  <c r="BP167" i="6"/>
  <c r="BI167" i="6"/>
  <c r="BQ167" i="6"/>
  <c r="BG71" i="6"/>
  <c r="BR71" i="6"/>
  <c r="BI59" i="6"/>
  <c r="BK59" i="6"/>
  <c r="BO47" i="6"/>
  <c r="BG47" i="6"/>
  <c r="BR47" i="6"/>
  <c r="BG256" i="6"/>
  <c r="BW151" i="6"/>
  <c r="BW103" i="6"/>
  <c r="BW43" i="6"/>
  <c r="BU247" i="6"/>
  <c r="BU43" i="6"/>
  <c r="BT127" i="6"/>
  <c r="BT79" i="6"/>
  <c r="BT31" i="6"/>
  <c r="BS139" i="6"/>
  <c r="BR235" i="6"/>
  <c r="BR187" i="6"/>
  <c r="BR139" i="6"/>
  <c r="BP235" i="6"/>
  <c r="BP161" i="6"/>
  <c r="BP139" i="6"/>
  <c r="BP103" i="6"/>
  <c r="BP79" i="6"/>
  <c r="BO175" i="6"/>
  <c r="BO79" i="6"/>
  <c r="BN199" i="6"/>
  <c r="BN43" i="6"/>
  <c r="BM91" i="6"/>
  <c r="BL233" i="6"/>
  <c r="BK257" i="6"/>
  <c r="BJ89" i="6"/>
  <c r="BF127" i="6"/>
  <c r="BD67" i="6"/>
  <c r="BA43" i="6"/>
  <c r="AO31" i="6"/>
  <c r="BW211" i="6"/>
  <c r="BW163" i="6"/>
  <c r="BV175" i="6"/>
  <c r="BV127" i="6"/>
  <c r="BU199" i="6"/>
  <c r="BU151" i="6"/>
  <c r="BU103" i="6"/>
  <c r="BT235" i="6"/>
  <c r="BT187" i="6"/>
  <c r="BQ235" i="6"/>
  <c r="BQ199" i="6"/>
  <c r="BQ127" i="6"/>
  <c r="BQ31" i="6"/>
  <c r="BO115" i="6"/>
  <c r="BO19" i="6"/>
  <c r="BN19" i="6"/>
  <c r="BM187" i="6"/>
  <c r="BM163" i="6"/>
  <c r="BL139" i="6"/>
  <c r="BL55" i="6"/>
  <c r="BK247" i="6"/>
  <c r="BK175" i="6"/>
  <c r="BJ175" i="6"/>
  <c r="BI211" i="6"/>
  <c r="BI175" i="6"/>
  <c r="BH175" i="6"/>
  <c r="BH139" i="6"/>
  <c r="BG187" i="6"/>
  <c r="BF67" i="6"/>
  <c r="BD175" i="6"/>
  <c r="BC163" i="6"/>
  <c r="AU55" i="6"/>
  <c r="BL31" i="6"/>
  <c r="BK91" i="6"/>
  <c r="BI115" i="6"/>
  <c r="BE79" i="6"/>
  <c r="BD127" i="6"/>
  <c r="BC55" i="6"/>
  <c r="BB19" i="6"/>
  <c r="AZ151" i="6"/>
  <c r="AW103" i="6"/>
  <c r="BV70" i="6"/>
  <c r="BV190" i="6"/>
  <c r="BS103" i="6"/>
  <c r="BV235" i="6"/>
  <c r="BV31" i="6"/>
  <c r="BU211" i="6"/>
  <c r="BS235" i="6"/>
  <c r="BS67" i="6"/>
  <c r="BS19" i="6"/>
  <c r="BR103" i="6"/>
  <c r="BQ67" i="6"/>
  <c r="BO247" i="6"/>
  <c r="BO187" i="6"/>
  <c r="BO91" i="6"/>
  <c r="BN139" i="6"/>
  <c r="BN115" i="6"/>
  <c r="BN55" i="6"/>
  <c r="BM235" i="6"/>
  <c r="BM211" i="6"/>
  <c r="BL223" i="6"/>
  <c r="BK113" i="6"/>
  <c r="BK55" i="6"/>
  <c r="BI55" i="6"/>
  <c r="BF115" i="6"/>
  <c r="BD125" i="6"/>
  <c r="AY31" i="6"/>
  <c r="AT103" i="6"/>
  <c r="BW70" i="6"/>
  <c r="BT43" i="6"/>
  <c r="BW223" i="6"/>
  <c r="BW175" i="6"/>
  <c r="BW67" i="6"/>
  <c r="BV187" i="6"/>
  <c r="BV139" i="6"/>
  <c r="BV91" i="6"/>
  <c r="BU226" i="6"/>
  <c r="BU163" i="6"/>
  <c r="BU115" i="6"/>
  <c r="BU67" i="6"/>
  <c r="BT247" i="6"/>
  <c r="BT199" i="6"/>
  <c r="BT151" i="6"/>
  <c r="BR245" i="6"/>
  <c r="BR197" i="6"/>
  <c r="BR67" i="6"/>
  <c r="BQ211" i="6"/>
  <c r="BQ161" i="6"/>
  <c r="BP247" i="6"/>
  <c r="BP187" i="6"/>
  <c r="BP115" i="6"/>
  <c r="BP91" i="6"/>
  <c r="BP43" i="6"/>
  <c r="BN91" i="6"/>
  <c r="BL103" i="6"/>
  <c r="BJ211" i="6"/>
  <c r="BI199" i="6"/>
  <c r="BH43" i="6"/>
  <c r="BG103" i="6"/>
  <c r="BG65" i="6"/>
  <c r="BF113" i="6"/>
  <c r="BE139" i="6"/>
  <c r="BA139" i="6"/>
  <c r="AZ19" i="6"/>
  <c r="AY19" i="6"/>
  <c r="AW79" i="6"/>
  <c r="BU55" i="6"/>
  <c r="BT139" i="6"/>
  <c r="BQ163" i="6"/>
  <c r="BW127" i="6"/>
  <c r="BW22" i="6"/>
  <c r="BU19" i="6"/>
  <c r="BT103" i="6"/>
  <c r="BT55" i="6"/>
  <c r="BS199" i="6"/>
  <c r="BS163" i="6"/>
  <c r="BS115" i="6"/>
  <c r="BR211" i="6"/>
  <c r="BR163" i="6"/>
  <c r="BQ139" i="6"/>
  <c r="BQ103" i="6"/>
  <c r="BP151" i="6"/>
  <c r="BP67" i="6"/>
  <c r="BO223" i="6"/>
  <c r="BO185" i="6"/>
  <c r="BO127" i="6"/>
  <c r="BO31" i="6"/>
  <c r="BN257" i="6"/>
  <c r="BN187" i="6"/>
  <c r="BN163" i="6"/>
  <c r="BN53" i="6"/>
  <c r="BM233" i="6"/>
  <c r="BM175" i="6"/>
  <c r="BM151" i="6"/>
  <c r="BM79" i="6"/>
  <c r="BM31" i="6"/>
  <c r="BL247" i="6"/>
  <c r="BL187" i="6"/>
  <c r="BL163" i="6"/>
  <c r="BK139" i="6"/>
  <c r="BK79" i="6"/>
  <c r="BK53" i="6"/>
  <c r="BJ209" i="6"/>
  <c r="BJ163" i="6"/>
  <c r="BJ31" i="6"/>
  <c r="BI235" i="6"/>
  <c r="BF53" i="6"/>
  <c r="BE19" i="6"/>
  <c r="BD31" i="6"/>
  <c r="AW67" i="6"/>
  <c r="AT55" i="6"/>
  <c r="BW55" i="6"/>
  <c r="BS151" i="6"/>
  <c r="BR31" i="6"/>
  <c r="BP211" i="6"/>
  <c r="BW79" i="6"/>
  <c r="BV247" i="6"/>
  <c r="BV199" i="6"/>
  <c r="BV43" i="6"/>
  <c r="BU223" i="6"/>
  <c r="BS79" i="6"/>
  <c r="BS31" i="6"/>
  <c r="BR115" i="6"/>
  <c r="BR43" i="6"/>
  <c r="BQ247" i="6"/>
  <c r="BQ209" i="6"/>
  <c r="BQ175" i="6"/>
  <c r="BQ43" i="6"/>
  <c r="BP245" i="6"/>
  <c r="BP185" i="6"/>
  <c r="BP113" i="6"/>
  <c r="BP89" i="6"/>
  <c r="BP19" i="6"/>
  <c r="BO163" i="6"/>
  <c r="BO67" i="6"/>
  <c r="BN235" i="6"/>
  <c r="BN211" i="6"/>
  <c r="BN89" i="6"/>
  <c r="BN31" i="6"/>
  <c r="BL211" i="6"/>
  <c r="BL127" i="6"/>
  <c r="BL101" i="6"/>
  <c r="BK235" i="6"/>
  <c r="BK199" i="6"/>
  <c r="BK163" i="6"/>
  <c r="BK19" i="6"/>
  <c r="BJ103" i="6"/>
  <c r="BH163" i="6"/>
  <c r="BE247" i="6"/>
  <c r="BD103" i="6"/>
  <c r="BC31" i="6"/>
  <c r="BA91" i="6"/>
  <c r="AS55" i="6"/>
  <c r="BW58" i="6"/>
  <c r="BT142" i="6"/>
  <c r="BV79" i="6"/>
  <c r="BR247" i="6"/>
  <c r="BR199" i="6"/>
  <c r="BR151" i="6"/>
  <c r="BO151" i="6"/>
  <c r="BW235" i="6"/>
  <c r="BW187" i="6"/>
  <c r="BW94" i="6"/>
  <c r="BW34" i="6"/>
  <c r="BW19" i="6"/>
  <c r="BV151" i="6"/>
  <c r="BV103" i="6"/>
  <c r="BU175" i="6"/>
  <c r="BU127" i="6"/>
  <c r="BU79" i="6"/>
  <c r="BT211" i="6"/>
  <c r="BS247" i="6"/>
  <c r="BR257" i="6"/>
  <c r="BR209" i="6"/>
  <c r="BQ137" i="6"/>
  <c r="BQ79" i="6"/>
  <c r="BQ19" i="6"/>
  <c r="BP223" i="6"/>
  <c r="BP127" i="6"/>
  <c r="BO125" i="6"/>
  <c r="BN67" i="6"/>
  <c r="BM173" i="6"/>
  <c r="BM127" i="6"/>
  <c r="BM103" i="6"/>
  <c r="BM77" i="6"/>
  <c r="BM55" i="6"/>
  <c r="BL185" i="6"/>
  <c r="BL67" i="6"/>
  <c r="BL43" i="6"/>
  <c r="BK137" i="6"/>
  <c r="BK77" i="6"/>
  <c r="BJ161" i="6"/>
  <c r="BH211" i="6"/>
  <c r="BH113" i="6"/>
  <c r="BG151" i="6"/>
  <c r="BG53" i="6"/>
  <c r="BF161" i="6"/>
  <c r="BE115" i="6"/>
  <c r="BD91" i="6"/>
  <c r="BC101" i="6"/>
  <c r="BB67" i="6"/>
  <c r="AZ103" i="6"/>
  <c r="AW19" i="6"/>
  <c r="BW115" i="6"/>
  <c r="BT91" i="6"/>
  <c r="BS187" i="6"/>
  <c r="BO55" i="6"/>
  <c r="BW139" i="6"/>
  <c r="BU235" i="6"/>
  <c r="BU31" i="6"/>
  <c r="BT115" i="6"/>
  <c r="BT67" i="6"/>
  <c r="BT19" i="6"/>
  <c r="BS127" i="6"/>
  <c r="BR223" i="6"/>
  <c r="BR79" i="6"/>
  <c r="BQ223" i="6"/>
  <c r="BO199" i="6"/>
  <c r="BO161" i="6"/>
  <c r="BO103" i="6"/>
  <c r="BN209" i="6"/>
  <c r="BN151" i="6"/>
  <c r="BN127" i="6"/>
  <c r="BM247" i="6"/>
  <c r="BL151" i="6"/>
  <c r="BK103" i="6"/>
  <c r="BG89" i="6"/>
  <c r="BF91" i="6"/>
  <c r="BF43" i="6"/>
  <c r="AZ79" i="6"/>
  <c r="AY91" i="6"/>
  <c r="AR19" i="6"/>
  <c r="BV34" i="6"/>
  <c r="BI256" i="6"/>
  <c r="BG234" i="6"/>
  <c r="BE144" i="6"/>
  <c r="BD160" i="6"/>
  <c r="BJ242" i="6"/>
  <c r="BH256" i="6"/>
  <c r="AZ206" i="6"/>
  <c r="BW46" i="6"/>
  <c r="BV166" i="6"/>
  <c r="BD254" i="6"/>
  <c r="BS226" i="6"/>
  <c r="BH258" i="6"/>
  <c r="BA194" i="6"/>
  <c r="BD182" i="6"/>
  <c r="BB246" i="6"/>
  <c r="AZ182" i="6"/>
  <c r="BO69" i="6"/>
  <c r="BV177" i="6"/>
  <c r="BH242" i="6"/>
  <c r="BE220" i="6"/>
  <c r="BD170" i="6"/>
  <c r="BB194" i="6"/>
  <c r="BV189" i="6"/>
  <c r="BS69" i="6"/>
  <c r="BV22" i="6"/>
  <c r="BU94" i="6"/>
  <c r="BL230" i="6"/>
  <c r="BK218" i="6"/>
  <c r="BI234" i="6"/>
  <c r="BF174" i="6"/>
  <c r="BE98" i="6"/>
  <c r="BD235" i="6"/>
  <c r="BC186" i="6"/>
  <c r="BB234" i="6"/>
  <c r="AZ98" i="6"/>
  <c r="AY194" i="6"/>
  <c r="BM258" i="6"/>
  <c r="BK246" i="6"/>
  <c r="BG242" i="6"/>
  <c r="BG134" i="6"/>
  <c r="BE158" i="6"/>
  <c r="BD230" i="6"/>
  <c r="BC174" i="6"/>
  <c r="BA170" i="6"/>
  <c r="AW170" i="6"/>
  <c r="AU223" i="6"/>
  <c r="BD223" i="6"/>
  <c r="BH223" i="6"/>
  <c r="BM223" i="6"/>
  <c r="BB223" i="6"/>
  <c r="BG223" i="6"/>
  <c r="AO211" i="6"/>
  <c r="BG211" i="6"/>
  <c r="BD211" i="6"/>
  <c r="BF211" i="6"/>
  <c r="AN199" i="6"/>
  <c r="BF199" i="6"/>
  <c r="BJ199" i="6"/>
  <c r="BL199" i="6"/>
  <c r="BM199" i="6"/>
  <c r="BE187" i="6"/>
  <c r="BK187" i="6"/>
  <c r="BH187" i="6"/>
  <c r="BI187" i="6"/>
  <c r="BD258" i="6"/>
  <c r="BJ258" i="6"/>
  <c r="BD246" i="6"/>
  <c r="BF246" i="6"/>
  <c r="AS222" i="6"/>
  <c r="BE222" i="6"/>
  <c r="BH222" i="6"/>
  <c r="BJ222" i="6"/>
  <c r="AZ210" i="6"/>
  <c r="BB210" i="6"/>
  <c r="BG210" i="6"/>
  <c r="AM210" i="6"/>
  <c r="AX210" i="6"/>
  <c r="BJ198" i="6"/>
  <c r="BL198" i="6"/>
  <c r="BC198" i="6"/>
  <c r="BE198" i="6"/>
  <c r="BK198" i="6"/>
  <c r="AX186" i="6"/>
  <c r="BH186" i="6"/>
  <c r="BA162" i="6"/>
  <c r="BI162" i="6"/>
  <c r="BH162" i="6"/>
  <c r="BL162" i="6"/>
  <c r="AX162" i="6"/>
  <c r="BC162" i="6"/>
  <c r="BN162" i="6"/>
  <c r="AZ150" i="6"/>
  <c r="BB150" i="6"/>
  <c r="AV150" i="6"/>
  <c r="BD138" i="6"/>
  <c r="BA138" i="6"/>
  <c r="BL138" i="6"/>
  <c r="BN138" i="6"/>
  <c r="BH126" i="6"/>
  <c r="BJ126" i="6"/>
  <c r="AT126" i="6"/>
  <c r="AN126" i="6"/>
  <c r="AY114" i="6"/>
  <c r="BL114" i="6"/>
  <c r="AZ114" i="6"/>
  <c r="BH114" i="6"/>
  <c r="BO114" i="6"/>
  <c r="BG102" i="6"/>
  <c r="AU102" i="6"/>
  <c r="AZ102" i="6"/>
  <c r="BB102" i="6"/>
  <c r="BD102" i="6"/>
  <c r="AY102" i="6"/>
  <c r="BJ102" i="6"/>
  <c r="BD245" i="6"/>
  <c r="BL245" i="6"/>
  <c r="BM245" i="6"/>
  <c r="BN245" i="6"/>
  <c r="BG233" i="6"/>
  <c r="BJ233" i="6"/>
  <c r="BD221" i="6"/>
  <c r="BK221" i="6"/>
  <c r="BL221" i="6"/>
  <c r="AY197" i="6"/>
  <c r="BJ197" i="6"/>
  <c r="BC173" i="6"/>
  <c r="AZ173" i="6"/>
  <c r="BE149" i="6"/>
  <c r="BK149" i="6"/>
  <c r="BO149" i="6"/>
  <c r="BF137" i="6"/>
  <c r="BL137" i="6"/>
  <c r="BN137" i="6"/>
  <c r="BA125" i="6"/>
  <c r="BH125" i="6"/>
  <c r="BJ125" i="6"/>
  <c r="BF125" i="6"/>
  <c r="BW106" i="6"/>
  <c r="BU166" i="6"/>
  <c r="BI186" i="6"/>
  <c r="BH234" i="6"/>
  <c r="BG114" i="6"/>
  <c r="BF223" i="6"/>
  <c r="BF150" i="6"/>
  <c r="BD186" i="6"/>
  <c r="AX102" i="6"/>
  <c r="BQ202" i="6"/>
  <c r="BP106" i="6"/>
  <c r="BI22" i="6"/>
  <c r="BC255" i="6"/>
  <c r="BG255" i="6"/>
  <c r="BH255" i="6"/>
  <c r="BK255" i="6"/>
  <c r="BK243" i="6"/>
  <c r="BL243" i="6"/>
  <c r="BI231" i="6"/>
  <c r="BJ231" i="6"/>
  <c r="BE231" i="6"/>
  <c r="BK219" i="6"/>
  <c r="BL219" i="6"/>
  <c r="BJ219" i="6"/>
  <c r="BD219" i="6"/>
  <c r="BF219" i="6"/>
  <c r="BI219" i="6"/>
  <c r="BI207" i="6"/>
  <c r="AT207" i="6"/>
  <c r="BN207" i="6"/>
  <c r="BJ195" i="6"/>
  <c r="BF195" i="6"/>
  <c r="BE195" i="6"/>
  <c r="BK195" i="6"/>
  <c r="BH195" i="6"/>
  <c r="BA183" i="6"/>
  <c r="BL183" i="6"/>
  <c r="AZ183" i="6"/>
  <c r="BH183" i="6"/>
  <c r="BN183" i="6"/>
  <c r="BJ183" i="6"/>
  <c r="BH254" i="6"/>
  <c r="BB254" i="6"/>
  <c r="BF254" i="6"/>
  <c r="BE254" i="6"/>
  <c r="BK254" i="6"/>
  <c r="BE242" i="6"/>
  <c r="BL242" i="6"/>
  <c r="BF242" i="6"/>
  <c r="BF230" i="6"/>
  <c r="BH230" i="6"/>
  <c r="BK230" i="6"/>
  <c r="BN230" i="6"/>
  <c r="BF218" i="6"/>
  <c r="BA218" i="6"/>
  <c r="BI218" i="6"/>
  <c r="BL218" i="6"/>
  <c r="BB206" i="6"/>
  <c r="BN206" i="6"/>
  <c r="AV194" i="6"/>
  <c r="BK194" i="6"/>
  <c r="BL194" i="6"/>
  <c r="AV182" i="6"/>
  <c r="BL182" i="6"/>
  <c r="BI182" i="6"/>
  <c r="BF182" i="6"/>
  <c r="BJ182" i="6"/>
  <c r="BM182" i="6"/>
  <c r="AY170" i="6"/>
  <c r="BJ170" i="6"/>
  <c r="BK170" i="6"/>
  <c r="AV170" i="6"/>
  <c r="BI170" i="6"/>
  <c r="BG158" i="6"/>
  <c r="BH158" i="6"/>
  <c r="AX146" i="6"/>
  <c r="AZ146" i="6"/>
  <c r="BF146" i="6"/>
  <c r="BL146" i="6"/>
  <c r="BD146" i="6"/>
  <c r="BK146" i="6"/>
  <c r="AZ134" i="6"/>
  <c r="BF134" i="6"/>
  <c r="BO134" i="6"/>
  <c r="BA122" i="6"/>
  <c r="AV122" i="6"/>
  <c r="AS122" i="6"/>
  <c r="AW122" i="6"/>
  <c r="BD122" i="6"/>
  <c r="BB122" i="6"/>
  <c r="BE122" i="6"/>
  <c r="AY122" i="6"/>
  <c r="BG122" i="6"/>
  <c r="BI122" i="6"/>
  <c r="BL122" i="6"/>
  <c r="AU110" i="6"/>
  <c r="BF110" i="6"/>
  <c r="BG98" i="6"/>
  <c r="BB98" i="6"/>
  <c r="BI98" i="6"/>
  <c r="BJ98" i="6"/>
  <c r="BL98" i="6"/>
  <c r="BK98" i="6"/>
  <c r="BM98" i="6"/>
  <c r="BN98" i="6"/>
  <c r="AY133" i="6"/>
  <c r="BJ133" i="6"/>
  <c r="AU252" i="6"/>
  <c r="BI252" i="6"/>
  <c r="BE228" i="6"/>
  <c r="BK228" i="6"/>
  <c r="BN228" i="6"/>
  <c r="BM228" i="6"/>
  <c r="AX216" i="6"/>
  <c r="BL216" i="6"/>
  <c r="AZ204" i="6"/>
  <c r="BM204" i="6"/>
  <c r="AW192" i="6"/>
  <c r="BL192" i="6"/>
  <c r="BB180" i="6"/>
  <c r="BI180" i="6"/>
  <c r="BM180" i="6"/>
  <c r="BE168" i="6"/>
  <c r="BJ168" i="6"/>
  <c r="BK168" i="6"/>
  <c r="BI168" i="6"/>
  <c r="BO168" i="6"/>
  <c r="AY218" i="6"/>
  <c r="BL143" i="6"/>
  <c r="BI143" i="6"/>
  <c r="BN119" i="6"/>
  <c r="BM120" i="6"/>
  <c r="BM99" i="6"/>
  <c r="BL147" i="6"/>
  <c r="BL74" i="6"/>
  <c r="BL30" i="6"/>
  <c r="BK120" i="6"/>
  <c r="BK73" i="6"/>
  <c r="BK48" i="6"/>
  <c r="BJ66" i="6"/>
  <c r="BJ39" i="6"/>
  <c r="BI144" i="6"/>
  <c r="BH115" i="6"/>
  <c r="BH78" i="6"/>
  <c r="BH50" i="6"/>
  <c r="BH24" i="6"/>
  <c r="BG78" i="6"/>
  <c r="BG50" i="6"/>
  <c r="BG24" i="6"/>
  <c r="BF147" i="6"/>
  <c r="BE74" i="6"/>
  <c r="BE30" i="6"/>
  <c r="BD77" i="6"/>
  <c r="BD27" i="6"/>
  <c r="BC78" i="6"/>
  <c r="BA115" i="6"/>
  <c r="AZ115" i="6"/>
  <c r="AX50" i="6"/>
  <c r="BN159" i="6"/>
  <c r="BM115" i="6"/>
  <c r="BL171" i="6"/>
  <c r="BL120" i="6"/>
  <c r="BL95" i="6"/>
  <c r="BL72" i="6"/>
  <c r="BK144" i="6"/>
  <c r="BK115" i="6"/>
  <c r="BK72" i="6"/>
  <c r="BJ151" i="6"/>
  <c r="BJ63" i="6"/>
  <c r="BI90" i="6"/>
  <c r="BI19" i="6"/>
  <c r="BH48" i="6"/>
  <c r="BH18" i="6"/>
  <c r="BG156" i="6"/>
  <c r="BF62" i="6"/>
  <c r="BD24" i="6"/>
  <c r="AY24" i="6"/>
  <c r="BG175" i="6"/>
  <c r="AZ175" i="6"/>
  <c r="AS163" i="6"/>
  <c r="BE163" i="6"/>
  <c r="BA151" i="6"/>
  <c r="BD151" i="6"/>
  <c r="AY151" i="6"/>
  <c r="AS139" i="6"/>
  <c r="AY139" i="6"/>
  <c r="BI139" i="6"/>
  <c r="AP127" i="6"/>
  <c r="AR127" i="6"/>
  <c r="AW127" i="6"/>
  <c r="AX127" i="6"/>
  <c r="BA127" i="6"/>
  <c r="BK127" i="6"/>
  <c r="AR115" i="6"/>
  <c r="BL115" i="6"/>
  <c r="AR103" i="6"/>
  <c r="BA103" i="6"/>
  <c r="BC103" i="6"/>
  <c r="AW91" i="6"/>
  <c r="BH91" i="6"/>
  <c r="AN79" i="6"/>
  <c r="BL79" i="6"/>
  <c r="BA67" i="6"/>
  <c r="AU67" i="6"/>
  <c r="BJ67" i="6"/>
  <c r="BC67" i="6"/>
  <c r="AR55" i="6"/>
  <c r="AY55" i="6"/>
  <c r="AW55" i="6"/>
  <c r="BD43" i="6"/>
  <c r="BJ43" i="6"/>
  <c r="AT43" i="6"/>
  <c r="BK43" i="6"/>
  <c r="BM43" i="6"/>
  <c r="AX31" i="6"/>
  <c r="BI31" i="6"/>
  <c r="AO19" i="6"/>
  <c r="AU19" i="6"/>
  <c r="BL19" i="6"/>
  <c r="BC19" i="6"/>
  <c r="BJ19" i="6"/>
  <c r="BM19" i="6"/>
  <c r="BA78" i="6"/>
  <c r="AZ78" i="6"/>
  <c r="BL78" i="6"/>
  <c r="BF78" i="6"/>
  <c r="BB66" i="6"/>
  <c r="BC66" i="6"/>
  <c r="AU54" i="6"/>
  <c r="BC54" i="6"/>
  <c r="BG54" i="6"/>
  <c r="AU42" i="6"/>
  <c r="BK42" i="6"/>
  <c r="AZ42" i="6"/>
  <c r="AQ30" i="6"/>
  <c r="AM30" i="6"/>
  <c r="AX30" i="6"/>
  <c r="BI30" i="6"/>
  <c r="AP18" i="6"/>
  <c r="BJ18" i="6"/>
  <c r="BM18" i="6"/>
  <c r="BK18" i="6"/>
  <c r="BD65" i="6"/>
  <c r="BK65" i="6"/>
  <c r="BB41" i="6"/>
  <c r="BF41" i="6"/>
  <c r="BD29" i="6"/>
  <c r="BE29" i="6"/>
  <c r="BB17" i="6"/>
  <c r="BK17" i="6"/>
  <c r="BF90" i="6"/>
  <c r="BD62" i="6"/>
  <c r="BC42" i="6"/>
  <c r="BB171" i="6"/>
  <c r="BB91" i="6"/>
  <c r="BB18" i="6"/>
  <c r="AZ18" i="6"/>
  <c r="AV54" i="6"/>
  <c r="AS67" i="6"/>
  <c r="BL159" i="6"/>
  <c r="BG159" i="6"/>
  <c r="BB135" i="6"/>
  <c r="BF135" i="6"/>
  <c r="BC135" i="6"/>
  <c r="BH111" i="6"/>
  <c r="BE111" i="6"/>
  <c r="BF111" i="6"/>
  <c r="BA99" i="6"/>
  <c r="AZ99" i="6"/>
  <c r="BD99" i="6"/>
  <c r="BI99" i="6"/>
  <c r="BL99" i="6"/>
  <c r="BG87" i="6"/>
  <c r="BK87" i="6"/>
  <c r="AW75" i="6"/>
  <c r="BI75" i="6"/>
  <c r="AZ63" i="6"/>
  <c r="BE63" i="6"/>
  <c r="BH63" i="6"/>
  <c r="BK63" i="6"/>
  <c r="AY63" i="6"/>
  <c r="BA51" i="6"/>
  <c r="BI51" i="6"/>
  <c r="AW39" i="6"/>
  <c r="BH39" i="6"/>
  <c r="BL39" i="6"/>
  <c r="BA27" i="6"/>
  <c r="BB27" i="6"/>
  <c r="BE86" i="6"/>
  <c r="BK86" i="6"/>
  <c r="AX74" i="6"/>
  <c r="BF74" i="6"/>
  <c r="BI74" i="6"/>
  <c r="AY50" i="6"/>
  <c r="BA50" i="6"/>
  <c r="BD50" i="6"/>
  <c r="BE38" i="6"/>
  <c r="AY38" i="6"/>
  <c r="AW38" i="6"/>
  <c r="AZ38" i="6"/>
  <c r="BD26" i="6"/>
  <c r="AZ26" i="6"/>
  <c r="BA26" i="6"/>
  <c r="BB37" i="6"/>
  <c r="BG37" i="6"/>
  <c r="AW132" i="6"/>
  <c r="BC132" i="6"/>
  <c r="BK132" i="6"/>
  <c r="AN108" i="6"/>
  <c r="BK108" i="6"/>
  <c r="AO96" i="6"/>
  <c r="BH96" i="6"/>
  <c r="AP72" i="6"/>
  <c r="BJ72" i="6"/>
  <c r="AV60" i="6"/>
  <c r="BG60" i="6"/>
  <c r="BL60" i="6"/>
  <c r="AT48" i="6"/>
  <c r="BD48" i="6"/>
  <c r="BB36" i="6"/>
  <c r="BG36" i="6"/>
  <c r="BW178" i="6"/>
  <c r="BW118" i="6"/>
  <c r="BV201" i="6"/>
  <c r="BV93" i="6"/>
  <c r="BT226" i="6"/>
  <c r="BS94" i="6"/>
  <c r="AT115" i="6"/>
  <c r="BV214" i="6"/>
  <c r="BV106" i="6"/>
  <c r="BU118" i="6"/>
  <c r="BT166" i="6"/>
  <c r="BS190" i="6"/>
  <c r="BQ106" i="6"/>
  <c r="BK130" i="6"/>
  <c r="BW250" i="6"/>
  <c r="BW130" i="6"/>
  <c r="BV213" i="6"/>
  <c r="BV118" i="6"/>
  <c r="BV105" i="6"/>
  <c r="BS154" i="6"/>
  <c r="BO46" i="6"/>
  <c r="BD247" i="6"/>
  <c r="AZ163" i="6"/>
  <c r="AQ163" i="6"/>
  <c r="BV225" i="6"/>
  <c r="BV130" i="6"/>
  <c r="BV117" i="6"/>
  <c r="BU70" i="6"/>
  <c r="AQ151" i="6"/>
  <c r="BV21" i="6"/>
  <c r="BU250" i="6"/>
  <c r="BU190" i="6"/>
  <c r="BT70" i="6"/>
  <c r="BS106" i="6"/>
  <c r="BP226" i="6"/>
  <c r="BO226" i="6"/>
  <c r="BW202" i="6"/>
  <c r="BV237" i="6"/>
  <c r="BV141" i="6"/>
  <c r="BV46" i="6"/>
  <c r="BV33" i="6"/>
  <c r="BU22" i="6"/>
  <c r="BT250" i="6"/>
  <c r="BT190" i="6"/>
  <c r="BT22" i="6"/>
  <c r="BI69" i="6"/>
  <c r="BC211" i="6"/>
  <c r="BB175" i="6"/>
  <c r="BA175" i="6"/>
  <c r="AZ254" i="6"/>
  <c r="AX151" i="6"/>
  <c r="AV175" i="6"/>
  <c r="AS198" i="6"/>
  <c r="AP175" i="6"/>
  <c r="BV129" i="6"/>
  <c r="BV45" i="6"/>
  <c r="BU142" i="6"/>
  <c r="BT189" i="6"/>
  <c r="BR94" i="6"/>
  <c r="BG33" i="6"/>
  <c r="AS127" i="6"/>
  <c r="AP139" i="6"/>
  <c r="BW214" i="6"/>
  <c r="BV249" i="6"/>
  <c r="BV153" i="6"/>
  <c r="BV57" i="6"/>
  <c r="BT201" i="6"/>
  <c r="BS70" i="6"/>
  <c r="BJ33" i="6"/>
  <c r="AZ211" i="6"/>
  <c r="BW226" i="6"/>
  <c r="BV178" i="6"/>
  <c r="BV165" i="6"/>
  <c r="BV69" i="6"/>
  <c r="BT94" i="6"/>
  <c r="BS130" i="6"/>
  <c r="BH82" i="6"/>
  <c r="AY199" i="6"/>
  <c r="BW154" i="6"/>
  <c r="BW82" i="6"/>
  <c r="BV226" i="6"/>
  <c r="BV82" i="6"/>
  <c r="BU46" i="6"/>
  <c r="BT202" i="6"/>
  <c r="BT118" i="6"/>
  <c r="BT46" i="6"/>
  <c r="BS214" i="6"/>
  <c r="BS22" i="6"/>
  <c r="BR250" i="6"/>
  <c r="BR178" i="6"/>
  <c r="BR58" i="6"/>
  <c r="BQ250" i="6"/>
  <c r="BQ154" i="6"/>
  <c r="BQ70" i="6"/>
  <c r="BP82" i="6"/>
  <c r="BO190" i="6"/>
  <c r="BO94" i="6"/>
  <c r="BN154" i="6"/>
  <c r="BM58" i="6"/>
  <c r="BL118" i="6"/>
  <c r="BK46" i="6"/>
  <c r="BI130" i="6"/>
  <c r="BI94" i="6"/>
  <c r="BG46" i="6"/>
  <c r="BF190" i="6"/>
  <c r="BC254" i="6"/>
  <c r="BA230" i="6"/>
  <c r="AZ198" i="6"/>
  <c r="AY230" i="6"/>
  <c r="AU222" i="6"/>
  <c r="AM175" i="6"/>
  <c r="BW238" i="6"/>
  <c r="BW166" i="6"/>
  <c r="BV238" i="6"/>
  <c r="BV94" i="6"/>
  <c r="BU202" i="6"/>
  <c r="BU130" i="6"/>
  <c r="BS166" i="6"/>
  <c r="BR106" i="6"/>
  <c r="BQ214" i="6"/>
  <c r="BQ34" i="6"/>
  <c r="BP154" i="6"/>
  <c r="BO142" i="6"/>
  <c r="BN46" i="6"/>
  <c r="BM154" i="6"/>
  <c r="BL82" i="6"/>
  <c r="BL46" i="6"/>
  <c r="BH34" i="6"/>
  <c r="BC234" i="6"/>
  <c r="BA223" i="6"/>
  <c r="AY223" i="6"/>
  <c r="AW199" i="6"/>
  <c r="AV242" i="6"/>
  <c r="AU175" i="6"/>
  <c r="BV250" i="6"/>
  <c r="BU214" i="6"/>
  <c r="BU58" i="6"/>
  <c r="BT214" i="6"/>
  <c r="BT130" i="6"/>
  <c r="BT58" i="6"/>
  <c r="BS34" i="6"/>
  <c r="BR190" i="6"/>
  <c r="BR22" i="6"/>
  <c r="BQ118" i="6"/>
  <c r="BP238" i="6"/>
  <c r="BP34" i="6"/>
  <c r="BM34" i="6"/>
  <c r="BJ178" i="6"/>
  <c r="BJ154" i="6"/>
  <c r="BI226" i="6"/>
  <c r="BI70" i="6"/>
  <c r="BI34" i="6"/>
  <c r="BH166" i="6"/>
  <c r="BR118" i="6"/>
  <c r="BQ166" i="6"/>
  <c r="BQ82" i="6"/>
  <c r="BO238" i="6"/>
  <c r="BO154" i="6"/>
  <c r="BO58" i="6"/>
  <c r="BN130" i="6"/>
  <c r="BM250" i="6"/>
  <c r="BL214" i="6"/>
  <c r="BJ238" i="6"/>
  <c r="BJ34" i="6"/>
  <c r="BI166" i="6"/>
  <c r="BG22" i="6"/>
  <c r="BS46" i="6"/>
  <c r="BR202" i="6"/>
  <c r="BQ226" i="6"/>
  <c r="BP166" i="6"/>
  <c r="BO202" i="6"/>
  <c r="BO106" i="6"/>
  <c r="BN250" i="6"/>
  <c r="BN58" i="6"/>
  <c r="BM70" i="6"/>
  <c r="BI202" i="6"/>
  <c r="BI106" i="6"/>
  <c r="BH70" i="6"/>
  <c r="BG82" i="6"/>
  <c r="BG58" i="6"/>
  <c r="BW190" i="6"/>
  <c r="BV142" i="6"/>
  <c r="BU154" i="6"/>
  <c r="BU82" i="6"/>
  <c r="BS238" i="6"/>
  <c r="BS178" i="6"/>
  <c r="BS118" i="6"/>
  <c r="BR130" i="6"/>
  <c r="BR70" i="6"/>
  <c r="BQ130" i="6"/>
  <c r="BQ46" i="6"/>
  <c r="BP130" i="6"/>
  <c r="BO70" i="6"/>
  <c r="BO22" i="6"/>
  <c r="BN22" i="6"/>
  <c r="BM166" i="6"/>
  <c r="BM130" i="6"/>
  <c r="BL130" i="6"/>
  <c r="BL58" i="6"/>
  <c r="BK250" i="6"/>
  <c r="BK118" i="6"/>
  <c r="BI250" i="6"/>
  <c r="BI178" i="6"/>
  <c r="BI142" i="6"/>
  <c r="BH46" i="6"/>
  <c r="BA190" i="6"/>
  <c r="AV130" i="6"/>
  <c r="BV154" i="6"/>
  <c r="BU238" i="6"/>
  <c r="BT238" i="6"/>
  <c r="BT154" i="6"/>
  <c r="BT82" i="6"/>
  <c r="BS58" i="6"/>
  <c r="BR214" i="6"/>
  <c r="BR142" i="6"/>
  <c r="BR34" i="6"/>
  <c r="BQ178" i="6"/>
  <c r="BP250" i="6"/>
  <c r="BP178" i="6"/>
  <c r="BP46" i="6"/>
  <c r="BO166" i="6"/>
  <c r="BN106" i="6"/>
  <c r="BK154" i="6"/>
  <c r="BI46" i="6"/>
  <c r="AX223" i="6"/>
  <c r="BQ94" i="6"/>
  <c r="BP214" i="6"/>
  <c r="BP70" i="6"/>
  <c r="BO250" i="6"/>
  <c r="BO214" i="6"/>
  <c r="BO118" i="6"/>
  <c r="BN70" i="6"/>
  <c r="BM226" i="6"/>
  <c r="BM46" i="6"/>
  <c r="BL22" i="6"/>
  <c r="BK34" i="6"/>
  <c r="BI82" i="6"/>
  <c r="BH22" i="6"/>
  <c r="BG34" i="6"/>
  <c r="BE130" i="6"/>
  <c r="BS250" i="6"/>
  <c r="BR226" i="6"/>
  <c r="BR154" i="6"/>
  <c r="BR82" i="6"/>
  <c r="BQ238" i="6"/>
  <c r="BQ142" i="6"/>
  <c r="BQ58" i="6"/>
  <c r="BQ22" i="6"/>
  <c r="BP142" i="6"/>
  <c r="BO34" i="6"/>
  <c r="BM82" i="6"/>
  <c r="BL106" i="6"/>
  <c r="BJ70" i="6"/>
  <c r="BJ46" i="6"/>
  <c r="BG226" i="6"/>
  <c r="BF202" i="6"/>
  <c r="BB238" i="6"/>
  <c r="BA70" i="6"/>
  <c r="BU178" i="6"/>
  <c r="BU106" i="6"/>
  <c r="BS142" i="6"/>
  <c r="BS82" i="6"/>
  <c r="BQ190" i="6"/>
  <c r="BO178" i="6"/>
  <c r="BO82" i="6"/>
  <c r="BN34" i="6"/>
  <c r="BM178" i="6"/>
  <c r="BM22" i="6"/>
  <c r="BL70" i="6"/>
  <c r="BG178" i="6"/>
  <c r="BD238" i="6"/>
  <c r="BV202" i="6"/>
  <c r="BV58" i="6"/>
  <c r="BU34" i="6"/>
  <c r="BT178" i="6"/>
  <c r="BT34" i="6"/>
  <c r="BS202" i="6"/>
  <c r="BR238" i="6"/>
  <c r="BO130" i="6"/>
  <c r="BN226" i="6"/>
  <c r="BN82" i="6"/>
  <c r="BL34" i="6"/>
  <c r="BK70" i="6"/>
  <c r="BI154" i="6"/>
  <c r="BI58" i="6"/>
  <c r="BS121" i="6"/>
  <c r="BW193" i="6"/>
  <c r="BW49" i="6"/>
  <c r="BU241" i="6"/>
  <c r="BU97" i="6"/>
  <c r="BT145" i="6"/>
  <c r="BS217" i="6"/>
  <c r="BS145" i="6"/>
  <c r="BR169" i="6"/>
  <c r="BP229" i="6"/>
  <c r="BO97" i="6"/>
  <c r="BO37" i="6"/>
  <c r="BN193" i="6"/>
  <c r="BM157" i="6"/>
  <c r="BL193" i="6"/>
  <c r="BL157" i="6"/>
  <c r="BK109" i="6"/>
  <c r="AY204" i="6"/>
  <c r="BU253" i="6"/>
  <c r="BU109" i="6"/>
  <c r="BT157" i="6"/>
  <c r="BS229" i="6"/>
  <c r="BS157" i="6"/>
  <c r="BR181" i="6"/>
  <c r="BQ205" i="6"/>
  <c r="BP193" i="6"/>
  <c r="BO229" i="6"/>
  <c r="BO169" i="6"/>
  <c r="BM121" i="6"/>
  <c r="BL85" i="6"/>
  <c r="BK157" i="6"/>
  <c r="BK49" i="6"/>
  <c r="BI109" i="6"/>
  <c r="BH49" i="6"/>
  <c r="BG49" i="6"/>
  <c r="BF25" i="6"/>
  <c r="BE109" i="6"/>
  <c r="BU121" i="6"/>
  <c r="BT169" i="6"/>
  <c r="BR193" i="6"/>
  <c r="BR73" i="6"/>
  <c r="BQ217" i="6"/>
  <c r="BQ97" i="6"/>
  <c r="BQ49" i="6"/>
  <c r="BO49" i="6"/>
  <c r="BL229" i="6"/>
  <c r="BI73" i="6"/>
  <c r="BI25" i="6"/>
  <c r="BT193" i="6"/>
  <c r="BR205" i="6"/>
  <c r="BP241" i="6"/>
  <c r="BO181" i="6"/>
  <c r="BO109" i="6"/>
  <c r="BN133" i="6"/>
  <c r="BM205" i="6"/>
  <c r="BM169" i="6"/>
  <c r="BM61" i="6"/>
  <c r="BL49" i="6"/>
  <c r="BK121" i="6"/>
  <c r="BK25" i="6"/>
  <c r="BJ97" i="6"/>
  <c r="BG85" i="6"/>
  <c r="BW61" i="6"/>
  <c r="BT205" i="6"/>
  <c r="BT181" i="6"/>
  <c r="BS169" i="6"/>
  <c r="BW241" i="6"/>
  <c r="BW97" i="6"/>
  <c r="BU145" i="6"/>
  <c r="BT217" i="6"/>
  <c r="BR217" i="6"/>
  <c r="BR85" i="6"/>
  <c r="BQ229" i="6"/>
  <c r="BP73" i="6"/>
  <c r="BO241" i="6"/>
  <c r="BN169" i="6"/>
  <c r="BN97" i="6"/>
  <c r="BM97" i="6"/>
  <c r="BL97" i="6"/>
  <c r="BJ121" i="6"/>
  <c r="BE49" i="6"/>
  <c r="BD156" i="6"/>
  <c r="BC247" i="6"/>
  <c r="AZ223" i="6"/>
  <c r="AY187" i="6"/>
  <c r="AW175" i="6"/>
  <c r="AP187" i="6"/>
  <c r="BW229" i="6"/>
  <c r="BW85" i="6"/>
  <c r="BW253" i="6"/>
  <c r="BW109" i="6"/>
  <c r="BU157" i="6"/>
  <c r="BT229" i="6"/>
  <c r="BS253" i="6"/>
  <c r="BR229" i="6"/>
  <c r="BR37" i="6"/>
  <c r="BQ109" i="6"/>
  <c r="BP253" i="6"/>
  <c r="BO193" i="6"/>
  <c r="BO121" i="6"/>
  <c r="BO61" i="6"/>
  <c r="BM133" i="6"/>
  <c r="BL169" i="6"/>
  <c r="BK169" i="6"/>
  <c r="BK61" i="6"/>
  <c r="BJ181" i="6"/>
  <c r="BI85" i="6"/>
  <c r="BI37" i="6"/>
  <c r="BH61" i="6"/>
  <c r="BH25" i="6"/>
  <c r="BG61" i="6"/>
  <c r="BE252" i="6"/>
  <c r="AX252" i="6"/>
  <c r="AX96" i="6"/>
  <c r="BW73" i="6"/>
  <c r="BU133" i="6"/>
  <c r="BU25" i="6"/>
  <c r="BT241" i="6"/>
  <c r="BS97" i="6"/>
  <c r="BR241" i="6"/>
  <c r="BR97" i="6"/>
  <c r="BQ169" i="6"/>
  <c r="BP157" i="6"/>
  <c r="BP109" i="6"/>
  <c r="BO73" i="6"/>
  <c r="BN241" i="6"/>
  <c r="BN145" i="6"/>
  <c r="BN49" i="6"/>
  <c r="BM181" i="6"/>
  <c r="BL109" i="6"/>
  <c r="BJ25" i="6"/>
  <c r="BG25" i="6"/>
  <c r="AZ73" i="6"/>
  <c r="BW205" i="6"/>
  <c r="BW217" i="6"/>
  <c r="BW133" i="6"/>
  <c r="BU181" i="6"/>
  <c r="BU37" i="6"/>
  <c r="BT253" i="6"/>
  <c r="BR253" i="6"/>
  <c r="BR109" i="6"/>
  <c r="BQ121" i="6"/>
  <c r="BQ25" i="6"/>
  <c r="BP169" i="6"/>
  <c r="BP85" i="6"/>
  <c r="BO253" i="6"/>
  <c r="BO133" i="6"/>
  <c r="BM37" i="6"/>
  <c r="BH169" i="6"/>
  <c r="BF37" i="6"/>
  <c r="BE180" i="6"/>
  <c r="BA211" i="6"/>
  <c r="AV228" i="6"/>
  <c r="BW121" i="6"/>
  <c r="BU169" i="6"/>
  <c r="BW145" i="6"/>
  <c r="BU193" i="6"/>
  <c r="BU49" i="6"/>
  <c r="BS193" i="6"/>
  <c r="BR121" i="6"/>
  <c r="BQ73" i="6"/>
  <c r="BP25" i="6"/>
  <c r="BO205" i="6"/>
  <c r="BN181" i="6"/>
  <c r="BN109" i="6"/>
  <c r="BK133" i="6"/>
  <c r="BI49" i="6"/>
  <c r="BF180" i="6"/>
  <c r="BD192" i="6"/>
  <c r="BA199" i="6"/>
  <c r="AZ187" i="6"/>
  <c r="AW121" i="6"/>
  <c r="AV220" i="6"/>
  <c r="AU187" i="6"/>
  <c r="AT144" i="6"/>
  <c r="BU73" i="6"/>
  <c r="BR145" i="6"/>
  <c r="BQ133" i="6"/>
  <c r="BO217" i="6"/>
  <c r="BO25" i="6"/>
  <c r="BN157" i="6"/>
  <c r="BM193" i="6"/>
  <c r="BL73" i="6"/>
  <c r="BL25" i="6"/>
  <c r="BK181" i="6"/>
  <c r="BJ85" i="6"/>
  <c r="BJ37" i="6"/>
  <c r="BI97" i="6"/>
  <c r="BH73" i="6"/>
  <c r="BH37" i="6"/>
  <c r="BG73" i="6"/>
  <c r="BW169" i="6"/>
  <c r="BW25" i="6"/>
  <c r="BU217" i="6"/>
  <c r="BW181" i="6"/>
  <c r="BW37" i="6"/>
  <c r="BV253" i="6"/>
  <c r="BV241" i="6"/>
  <c r="BV229" i="6"/>
  <c r="BV217" i="6"/>
  <c r="BV205" i="6"/>
  <c r="BV193" i="6"/>
  <c r="BV169" i="6"/>
  <c r="BV157" i="6"/>
  <c r="BV145" i="6"/>
  <c r="BV133" i="6"/>
  <c r="BV121" i="6"/>
  <c r="BV109" i="6"/>
  <c r="BV97" i="6"/>
  <c r="BV85" i="6"/>
  <c r="BV73" i="6"/>
  <c r="BV61" i="6"/>
  <c r="BV49" i="6"/>
  <c r="BV37" i="6"/>
  <c r="BV25" i="6"/>
  <c r="BU229" i="6"/>
  <c r="BU85" i="6"/>
  <c r="BS133" i="6"/>
  <c r="BR157" i="6"/>
  <c r="BR61" i="6"/>
  <c r="BP133" i="6"/>
  <c r="BP61" i="6"/>
  <c r="BO157" i="6"/>
  <c r="BN121" i="6"/>
  <c r="BN25" i="6"/>
  <c r="BM49" i="6"/>
  <c r="BK145" i="6"/>
  <c r="AU121" i="6"/>
  <c r="BT177" i="6"/>
  <c r="BT165" i="6"/>
  <c r="BT153" i="6"/>
  <c r="BT141" i="6"/>
  <c r="BS57" i="6"/>
  <c r="BR21" i="6"/>
  <c r="BO57" i="6"/>
  <c r="BN81" i="6"/>
  <c r="BM69" i="6"/>
  <c r="BM21" i="6"/>
  <c r="BL81" i="6"/>
  <c r="BK57" i="6"/>
  <c r="BK21" i="6"/>
  <c r="BE69" i="6"/>
  <c r="BD69" i="6"/>
  <c r="AZ249" i="6"/>
  <c r="BC33" i="6"/>
  <c r="BU249" i="6"/>
  <c r="BU237" i="6"/>
  <c r="BU225" i="6"/>
  <c r="BU213" i="6"/>
  <c r="BU201" i="6"/>
  <c r="BU189" i="6"/>
  <c r="BU177" i="6"/>
  <c r="BU165" i="6"/>
  <c r="BU153" i="6"/>
  <c r="BU141" i="6"/>
  <c r="BU129" i="6"/>
  <c r="BU117" i="6"/>
  <c r="BU105" i="6"/>
  <c r="BU93" i="6"/>
  <c r="BU81" i="6"/>
  <c r="BU69" i="6"/>
  <c r="BU57" i="6"/>
  <c r="BU45" i="6"/>
  <c r="BU33" i="6"/>
  <c r="BU21" i="6"/>
  <c r="BT21" i="6"/>
  <c r="BS81" i="6"/>
  <c r="BQ33" i="6"/>
  <c r="BO237" i="6"/>
  <c r="BL21" i="6"/>
  <c r="BJ69" i="6"/>
  <c r="BI117" i="6"/>
  <c r="BH21" i="6"/>
  <c r="BC69" i="6"/>
  <c r="BT33" i="6"/>
  <c r="BR33" i="6"/>
  <c r="BO165" i="6"/>
  <c r="BO81" i="6"/>
  <c r="BN21" i="6"/>
  <c r="BM81" i="6"/>
  <c r="BL33" i="6"/>
  <c r="BK69" i="6"/>
  <c r="BB21" i="6"/>
  <c r="AS45" i="6"/>
  <c r="BR45" i="6"/>
  <c r="BP57" i="6"/>
  <c r="BO177" i="6"/>
  <c r="BM33" i="6"/>
  <c r="BJ45" i="6"/>
  <c r="BI129" i="6"/>
  <c r="BD21" i="6"/>
  <c r="BO189" i="6"/>
  <c r="BN33" i="6"/>
  <c r="BL45" i="6"/>
  <c r="BK33" i="6"/>
  <c r="BI21" i="6"/>
  <c r="BG45" i="6"/>
  <c r="BF57" i="6"/>
  <c r="BE57" i="6"/>
  <c r="BE33" i="6"/>
  <c r="BA81" i="6"/>
  <c r="AX45" i="6"/>
  <c r="AS33" i="6"/>
  <c r="BT45" i="6"/>
  <c r="BT57" i="6"/>
  <c r="BQ45" i="6"/>
  <c r="BP21" i="6"/>
  <c r="BT69" i="6"/>
  <c r="BR57" i="6"/>
  <c r="BQ57" i="6"/>
  <c r="BK81" i="6"/>
  <c r="BI246" i="6"/>
  <c r="BI198" i="6"/>
  <c r="BI165" i="6"/>
  <c r="BI33" i="6"/>
  <c r="BH235" i="6"/>
  <c r="BH150" i="6"/>
  <c r="BH33" i="6"/>
  <c r="BG218" i="6"/>
  <c r="BF241" i="6"/>
  <c r="BF198" i="6"/>
  <c r="BF156" i="6"/>
  <c r="BF54" i="6"/>
  <c r="BF33" i="6"/>
  <c r="BE230" i="6"/>
  <c r="BE182" i="6"/>
  <c r="BE134" i="6"/>
  <c r="BE54" i="6"/>
  <c r="BD187" i="6"/>
  <c r="BD90" i="6"/>
  <c r="BC111" i="6"/>
  <c r="BC18" i="6"/>
  <c r="BB115" i="6"/>
  <c r="BA238" i="6"/>
  <c r="BA33" i="6"/>
  <c r="AZ194" i="6"/>
  <c r="AZ75" i="6"/>
  <c r="AY75" i="6"/>
  <c r="AY30" i="6"/>
  <c r="AX43" i="6"/>
  <c r="AV222" i="6"/>
  <c r="AV26" i="6"/>
  <c r="AU48" i="6"/>
  <c r="AT31" i="6"/>
  <c r="AS19" i="6"/>
  <c r="AO90" i="6"/>
  <c r="BT81" i="6"/>
  <c r="BO201" i="6"/>
  <c r="BM45" i="6"/>
  <c r="BL57" i="6"/>
  <c r="BI177" i="6"/>
  <c r="BG57" i="6"/>
  <c r="BD45" i="6"/>
  <c r="BC57" i="6"/>
  <c r="AU235" i="6"/>
  <c r="AS235" i="6"/>
  <c r="BT93" i="6"/>
  <c r="BP33" i="6"/>
  <c r="BO105" i="6"/>
  <c r="BO21" i="6"/>
  <c r="BN45" i="6"/>
  <c r="BJ81" i="6"/>
  <c r="BJ21" i="6"/>
  <c r="BI45" i="6"/>
  <c r="BH45" i="6"/>
  <c r="BE81" i="6"/>
  <c r="BB45" i="6"/>
  <c r="AY69" i="6"/>
  <c r="AW81" i="6"/>
  <c r="BT105" i="6"/>
  <c r="BS21" i="6"/>
  <c r="BR69" i="6"/>
  <c r="BQ69" i="6"/>
  <c r="BP69" i="6"/>
  <c r="BO117" i="6"/>
  <c r="BO33" i="6"/>
  <c r="BN57" i="6"/>
  <c r="BK45" i="6"/>
  <c r="BJ57" i="6"/>
  <c r="BH81" i="6"/>
  <c r="BB33" i="6"/>
  <c r="BA69" i="6"/>
  <c r="BW81" i="6"/>
  <c r="BW69" i="6"/>
  <c r="BW57" i="6"/>
  <c r="BW45" i="6"/>
  <c r="BW33" i="6"/>
  <c r="BW21" i="6"/>
  <c r="BT117" i="6"/>
  <c r="BS33" i="6"/>
  <c r="BR81" i="6"/>
  <c r="BO129" i="6"/>
  <c r="BO45" i="6"/>
  <c r="BM57" i="6"/>
  <c r="BL69" i="6"/>
  <c r="BI57" i="6"/>
  <c r="BG21" i="6"/>
  <c r="BF45" i="6"/>
  <c r="AZ258" i="6"/>
  <c r="BT129" i="6"/>
  <c r="BS45" i="6"/>
  <c r="BR237" i="6"/>
  <c r="BR213" i="6"/>
  <c r="BR201" i="6"/>
  <c r="BR189" i="6"/>
  <c r="BR177" i="6"/>
  <c r="BR165" i="6"/>
  <c r="BR153" i="6"/>
  <c r="BR141" i="6"/>
  <c r="BR129" i="6"/>
  <c r="BR117" i="6"/>
  <c r="BR105" i="6"/>
  <c r="BR93" i="6"/>
  <c r="BQ21" i="6"/>
  <c r="BP45" i="6"/>
  <c r="BN69" i="6"/>
  <c r="BI105" i="6"/>
  <c r="BH57" i="6"/>
  <c r="BG69" i="6"/>
  <c r="BF69" i="6"/>
  <c r="BE45" i="6"/>
  <c r="BE21" i="6"/>
  <c r="AN57" i="6"/>
  <c r="BI191" i="6"/>
  <c r="BF191" i="6"/>
  <c r="BO107" i="6"/>
  <c r="BI107" i="6"/>
  <c r="AR249" i="6"/>
  <c r="BI249" i="6"/>
  <c r="BK47" i="6"/>
  <c r="BG235" i="6"/>
  <c r="BD218" i="6"/>
  <c r="BC210" i="6"/>
  <c r="BB235" i="6"/>
  <c r="BB163" i="6"/>
  <c r="AY127" i="6"/>
  <c r="AW115" i="6"/>
  <c r="AV90" i="6"/>
  <c r="AT127" i="6"/>
  <c r="AT247" i="6"/>
  <c r="BI247" i="6"/>
  <c r="AY247" i="6"/>
  <c r="BB247" i="6"/>
  <c r="BF247" i="6"/>
  <c r="BJ235" i="6"/>
  <c r="AY235" i="6"/>
  <c r="BA235" i="6"/>
  <c r="BC235" i="6"/>
  <c r="AO223" i="6"/>
  <c r="BE223" i="6"/>
  <c r="AR223" i="6"/>
  <c r="BC223" i="6"/>
  <c r="BJ223" i="6"/>
  <c r="AY211" i="6"/>
  <c r="BB211" i="6"/>
  <c r="AT199" i="6"/>
  <c r="AZ199" i="6"/>
  <c r="BE199" i="6"/>
  <c r="BG199" i="6"/>
  <c r="BH199" i="6"/>
  <c r="BF175" i="6"/>
  <c r="AL175" i="6"/>
  <c r="BC175" i="6"/>
  <c r="AP163" i="6"/>
  <c r="BI163" i="6"/>
  <c r="AS151" i="6"/>
  <c r="BF151" i="6"/>
  <c r="BF139" i="6"/>
  <c r="AZ139" i="6"/>
  <c r="BB139" i="6"/>
  <c r="BJ139" i="6"/>
  <c r="BI127" i="6"/>
  <c r="BH127" i="6"/>
  <c r="BC127" i="6"/>
  <c r="BJ115" i="6"/>
  <c r="AY115" i="6"/>
  <c r="AY103" i="6"/>
  <c r="AQ103" i="6"/>
  <c r="AX103" i="6"/>
  <c r="BB103" i="6"/>
  <c r="BF103" i="6"/>
  <c r="BE91" i="6"/>
  <c r="BI91" i="6"/>
  <c r="BI35" i="6"/>
  <c r="AU258" i="6"/>
  <c r="AW258" i="6"/>
  <c r="BI258" i="6"/>
  <c r="BG246" i="6"/>
  <c r="BE246" i="6"/>
  <c r="BJ246" i="6"/>
  <c r="AX234" i="6"/>
  <c r="BD234" i="6"/>
  <c r="BE234" i="6"/>
  <c r="BA222" i="6"/>
  <c r="BD222" i="6"/>
  <c r="AZ222" i="6"/>
  <c r="BJ210" i="6"/>
  <c r="BI210" i="6"/>
  <c r="AV186" i="6"/>
  <c r="BA186" i="6"/>
  <c r="BF186" i="6"/>
  <c r="AU186" i="6"/>
  <c r="AR174" i="6"/>
  <c r="AX174" i="6"/>
  <c r="AZ174" i="6"/>
  <c r="BH174" i="6"/>
  <c r="BJ174" i="6"/>
  <c r="AL162" i="6"/>
  <c r="AY162" i="6"/>
  <c r="BE162" i="6"/>
  <c r="BG162" i="6"/>
  <c r="BD162" i="6"/>
  <c r="AO150" i="6"/>
  <c r="BE150" i="6"/>
  <c r="AU150" i="6"/>
  <c r="BI150" i="6"/>
  <c r="AW138" i="6"/>
  <c r="AV138" i="6"/>
  <c r="BG138" i="6"/>
  <c r="AV126" i="6"/>
  <c r="AM126" i="6"/>
  <c r="BB126" i="6"/>
  <c r="BG126" i="6"/>
  <c r="BD126" i="6"/>
  <c r="BF126" i="6"/>
  <c r="AX114" i="6"/>
  <c r="AW114" i="6"/>
  <c r="BE114" i="6"/>
  <c r="BF114" i="6"/>
  <c r="BI114" i="6"/>
  <c r="BA114" i="6"/>
  <c r="AQ102" i="6"/>
  <c r="BC102" i="6"/>
  <c r="BH102" i="6"/>
  <c r="BE102" i="6"/>
  <c r="AS90" i="6"/>
  <c r="AY90" i="6"/>
  <c r="AZ90" i="6"/>
  <c r="AS78" i="6"/>
  <c r="AU78" i="6"/>
  <c r="AV66" i="6"/>
  <c r="AY66" i="6"/>
  <c r="BI66" i="6"/>
  <c r="BI47" i="6"/>
  <c r="AQ187" i="6"/>
  <c r="BG221" i="6"/>
  <c r="BI221" i="6"/>
  <c r="BJ221" i="6"/>
  <c r="BD185" i="6"/>
  <c r="BG185" i="6"/>
  <c r="BI185" i="6"/>
  <c r="BJ185" i="6"/>
  <c r="AX211" i="6"/>
  <c r="AW211" i="6"/>
  <c r="AQ175" i="6"/>
  <c r="AX255" i="6"/>
  <c r="BA255" i="6"/>
  <c r="BD243" i="6"/>
  <c r="BH243" i="6"/>
  <c r="BF243" i="6"/>
  <c r="BF231" i="6"/>
  <c r="BG231" i="6"/>
  <c r="BH231" i="6"/>
  <c r="BC207" i="6"/>
  <c r="BG207" i="6"/>
  <c r="AZ159" i="6"/>
  <c r="BA159" i="6"/>
  <c r="BH159" i="6"/>
  <c r="BD147" i="6"/>
  <c r="BH147" i="6"/>
  <c r="BI147" i="6"/>
  <c r="AX135" i="6"/>
  <c r="BG135" i="6"/>
  <c r="BE135" i="6"/>
  <c r="BE123" i="6"/>
  <c r="BH123" i="6"/>
  <c r="AW123" i="6"/>
  <c r="AZ123" i="6"/>
  <c r="BD123" i="6"/>
  <c r="AR242" i="6"/>
  <c r="BI242" i="6"/>
  <c r="AZ230" i="6"/>
  <c r="BI230" i="6"/>
  <c r="BD206" i="6"/>
  <c r="BE206" i="6"/>
  <c r="BH206" i="6"/>
  <c r="AS194" i="6"/>
  <c r="BH194" i="6"/>
  <c r="BD194" i="6"/>
  <c r="AX194" i="6"/>
  <c r="BI194" i="6"/>
  <c r="BC170" i="6"/>
  <c r="BB170" i="6"/>
  <c r="BE170" i="6"/>
  <c r="BG170" i="6"/>
  <c r="AX158" i="6"/>
  <c r="AZ158" i="6"/>
  <c r="BI158" i="6"/>
  <c r="BD158" i="6"/>
  <c r="BF158" i="6"/>
  <c r="BJ158" i="6"/>
  <c r="AV146" i="6"/>
  <c r="AY146" i="6"/>
  <c r="AV134" i="6"/>
  <c r="BH134" i="6"/>
  <c r="BI134" i="6"/>
  <c r="BI71" i="6"/>
  <c r="BC229" i="6"/>
  <c r="BH229" i="6"/>
  <c r="BG247" i="6"/>
  <c r="BG59" i="6"/>
  <c r="BF207" i="6"/>
  <c r="BE255" i="6"/>
  <c r="BE159" i="6"/>
  <c r="BC242" i="6"/>
  <c r="BB258" i="6"/>
  <c r="BB187" i="6"/>
  <c r="AZ247" i="6"/>
  <c r="AY246" i="6"/>
  <c r="AY147" i="6"/>
  <c r="AX163" i="6"/>
  <c r="AW146" i="6"/>
  <c r="AU211" i="6"/>
  <c r="AT235" i="6"/>
  <c r="AS258" i="6"/>
  <c r="AP199" i="6"/>
  <c r="BJ99" i="6"/>
  <c r="BJ79" i="6"/>
  <c r="BJ42" i="6"/>
  <c r="BI79" i="6"/>
  <c r="BH110" i="6"/>
  <c r="BG86" i="6"/>
  <c r="BF77" i="6"/>
  <c r="BF51" i="6"/>
  <c r="BF31" i="6"/>
  <c r="BE67" i="6"/>
  <c r="BE27" i="6"/>
  <c r="BD89" i="6"/>
  <c r="BD55" i="6"/>
  <c r="BC84" i="6"/>
  <c r="BC43" i="6"/>
  <c r="BB192" i="6"/>
  <c r="BA38" i="6"/>
  <c r="AZ180" i="6"/>
  <c r="AZ54" i="6"/>
  <c r="AY180" i="6"/>
  <c r="AY27" i="6"/>
  <c r="AX42" i="6"/>
  <c r="AW69" i="6"/>
  <c r="AV86" i="6"/>
  <c r="AU33" i="6"/>
  <c r="AT98" i="6"/>
  <c r="AS157" i="6"/>
  <c r="AS31" i="6"/>
  <c r="AO43" i="6"/>
  <c r="BJ55" i="6"/>
  <c r="BH79" i="6"/>
  <c r="BH62" i="6"/>
  <c r="BH31" i="6"/>
  <c r="BG110" i="6"/>
  <c r="BG39" i="6"/>
  <c r="BF99" i="6"/>
  <c r="BE42" i="6"/>
  <c r="BD86" i="6"/>
  <c r="BD51" i="6"/>
  <c r="BC75" i="6"/>
  <c r="BB99" i="6"/>
  <c r="BA31" i="6"/>
  <c r="AZ86" i="6"/>
  <c r="AZ50" i="6"/>
  <c r="AY62" i="6"/>
  <c r="AX99" i="6"/>
  <c r="AW63" i="6"/>
  <c r="AV74" i="6"/>
  <c r="AQ21" i="6"/>
  <c r="AL55" i="6"/>
  <c r="BJ111" i="6"/>
  <c r="BI86" i="6"/>
  <c r="BH74" i="6"/>
  <c r="BG77" i="6"/>
  <c r="BG63" i="6"/>
  <c r="BF204" i="6"/>
  <c r="BF63" i="6"/>
  <c r="BE55" i="6"/>
  <c r="BD110" i="6"/>
  <c r="BD74" i="6"/>
  <c r="BD18" i="6"/>
  <c r="BC156" i="6"/>
  <c r="BC30" i="6"/>
  <c r="BB69" i="6"/>
  <c r="BA54" i="6"/>
  <c r="BA17" i="6"/>
  <c r="AZ111" i="6"/>
  <c r="AZ74" i="6"/>
  <c r="AW27" i="6"/>
  <c r="AT24" i="6"/>
  <c r="AS79" i="6"/>
  <c r="BC117" i="6"/>
  <c r="AT189" i="6"/>
  <c r="BA225" i="6"/>
  <c r="AZ225" i="6"/>
  <c r="BC225" i="6"/>
  <c r="AV81" i="6"/>
  <c r="BC81" i="6"/>
  <c r="BI141" i="6"/>
  <c r="BE116" i="6"/>
  <c r="BF116" i="6"/>
  <c r="AZ68" i="6"/>
  <c r="BG68" i="6"/>
  <c r="AN32" i="6"/>
  <c r="BG32" i="6"/>
  <c r="BT249" i="6"/>
  <c r="BT237" i="6"/>
  <c r="BT225" i="6"/>
  <c r="BT213" i="6"/>
  <c r="BO213" i="6"/>
  <c r="BO93" i="6"/>
  <c r="BG81" i="6"/>
  <c r="BE243" i="6"/>
  <c r="AR177" i="6"/>
  <c r="AL247" i="6"/>
  <c r="AW247" i="6"/>
  <c r="AX247" i="6"/>
  <c r="BA247" i="6"/>
  <c r="AR235" i="6"/>
  <c r="BE235" i="6"/>
  <c r="BF235" i="6"/>
  <c r="AZ235" i="6"/>
  <c r="AQ211" i="6"/>
  <c r="BE211" i="6"/>
  <c r="AS211" i="6"/>
  <c r="AR199" i="6"/>
  <c r="AS199" i="6"/>
  <c r="BD199" i="6"/>
  <c r="AM187" i="6"/>
  <c r="AS187" i="6"/>
  <c r="BF187" i="6"/>
  <c r="AX187" i="6"/>
  <c r="BC187" i="6"/>
  <c r="AT187" i="6"/>
  <c r="AO175" i="6"/>
  <c r="AX175" i="6"/>
  <c r="BE175" i="6"/>
  <c r="AT175" i="6"/>
  <c r="AY175" i="6"/>
  <c r="AY163" i="6"/>
  <c r="BA163" i="6"/>
  <c r="BD163" i="6"/>
  <c r="BG163" i="6"/>
  <c r="AU163" i="6"/>
  <c r="AW163" i="6"/>
  <c r="BF163" i="6"/>
  <c r="AU151" i="6"/>
  <c r="AW151" i="6"/>
  <c r="BB151" i="6"/>
  <c r="BE151" i="6"/>
  <c r="AT139" i="6"/>
  <c r="AW139" i="6"/>
  <c r="BC139" i="6"/>
  <c r="AN139" i="6"/>
  <c r="BD139" i="6"/>
  <c r="AX139" i="6"/>
  <c r="AV127" i="6"/>
  <c r="AZ127" i="6"/>
  <c r="BE127" i="6"/>
  <c r="AU115" i="6"/>
  <c r="AV115" i="6"/>
  <c r="AX115" i="6"/>
  <c r="AS115" i="6"/>
  <c r="BC115" i="6"/>
  <c r="BD115" i="6"/>
  <c r="BH103" i="6"/>
  <c r="AS103" i="6"/>
  <c r="AZ91" i="6"/>
  <c r="BG91" i="6"/>
  <c r="BA79" i="6"/>
  <c r="BD79" i="6"/>
  <c r="BB79" i="6"/>
  <c r="BC79" i="6"/>
  <c r="BG79" i="6"/>
  <c r="AY79" i="6"/>
  <c r="AZ67" i="6"/>
  <c r="BG67" i="6"/>
  <c r="AT67" i="6"/>
  <c r="AV55" i="6"/>
  <c r="AQ55" i="6"/>
  <c r="AX55" i="6"/>
  <c r="BA55" i="6"/>
  <c r="BG55" i="6"/>
  <c r="BF55" i="6"/>
  <c r="AL43" i="6"/>
  <c r="AW43" i="6"/>
  <c r="AY43" i="6"/>
  <c r="BG43" i="6"/>
  <c r="AR43" i="6"/>
  <c r="AU43" i="6"/>
  <c r="BB43" i="6"/>
  <c r="AW31" i="6"/>
  <c r="AZ31" i="6"/>
  <c r="BE31" i="6"/>
  <c r="AM31" i="6"/>
  <c r="AV31" i="6"/>
  <c r="BG31" i="6"/>
  <c r="AV19" i="6"/>
  <c r="AQ19" i="6"/>
  <c r="BH19" i="6"/>
  <c r="BF19" i="6"/>
  <c r="BG19" i="6"/>
  <c r="AX19" i="6"/>
  <c r="BD19" i="6"/>
  <c r="BP81" i="6"/>
  <c r="BI153" i="6"/>
  <c r="BC252" i="6"/>
  <c r="AZ135" i="6"/>
  <c r="AY135" i="6"/>
  <c r="AW223" i="6"/>
  <c r="AV187" i="6"/>
  <c r="AT117" i="6"/>
  <c r="AS247" i="6"/>
  <c r="AR151" i="6"/>
  <c r="AQ139" i="6"/>
  <c r="AP115" i="6"/>
  <c r="AV258" i="6"/>
  <c r="BC258" i="6"/>
  <c r="BE258" i="6"/>
  <c r="AW246" i="6"/>
  <c r="AR246" i="6"/>
  <c r="AR234" i="6"/>
  <c r="AZ234" i="6"/>
  <c r="AY234" i="6"/>
  <c r="AO222" i="6"/>
  <c r="AY222" i="6"/>
  <c r="BB222" i="6"/>
  <c r="BC222" i="6"/>
  <c r="BG222" i="6"/>
  <c r="AY210" i="6"/>
  <c r="BF210" i="6"/>
  <c r="AV210" i="6"/>
  <c r="BA210" i="6"/>
  <c r="AU198" i="6"/>
  <c r="BD198" i="6"/>
  <c r="AN198" i="6"/>
  <c r="BG198" i="6"/>
  <c r="AZ186" i="6"/>
  <c r="BB186" i="6"/>
  <c r="BO225" i="6"/>
  <c r="AZ93" i="6"/>
  <c r="AS237" i="6"/>
  <c r="BI225" i="6"/>
  <c r="AQ81" i="6"/>
  <c r="AO153" i="6"/>
  <c r="BE232" i="6"/>
  <c r="BF232" i="6"/>
  <c r="BD232" i="6"/>
  <c r="AX148" i="6"/>
  <c r="BB148" i="6"/>
  <c r="AW243" i="6"/>
  <c r="BG243" i="6"/>
  <c r="AP231" i="6"/>
  <c r="BB231" i="6"/>
  <c r="AX219" i="6"/>
  <c r="BG219" i="6"/>
  <c r="AZ207" i="6"/>
  <c r="BE207" i="6"/>
  <c r="BB195" i="6"/>
  <c r="BG195" i="6"/>
  <c r="AZ195" i="6"/>
  <c r="BB183" i="6"/>
  <c r="BE183" i="6"/>
  <c r="AZ171" i="6"/>
  <c r="BD171" i="6"/>
  <c r="BG171" i="6"/>
  <c r="BB147" i="6"/>
  <c r="BC147" i="6"/>
  <c r="BG147" i="6"/>
  <c r="AW99" i="6"/>
  <c r="BE99" i="6"/>
  <c r="AY87" i="6"/>
  <c r="AW87" i="6"/>
  <c r="BA87" i="6"/>
  <c r="BH87" i="6"/>
  <c r="BO141" i="6"/>
  <c r="BI81" i="6"/>
  <c r="BD81" i="6"/>
  <c r="BB255" i="6"/>
  <c r="BB159" i="6"/>
  <c r="BA207" i="6"/>
  <c r="AY168" i="6"/>
  <c r="AX199" i="6"/>
  <c r="AV151" i="6"/>
  <c r="AT81" i="6"/>
  <c r="AR93" i="6"/>
  <c r="AM172" i="6"/>
  <c r="BO249" i="6"/>
  <c r="BO153" i="6"/>
  <c r="BI237" i="6"/>
  <c r="BI93" i="6"/>
  <c r="BF256" i="6"/>
  <c r="BE256" i="6"/>
  <c r="BE226" i="6"/>
  <c r="BC231" i="6"/>
  <c r="BA147" i="6"/>
  <c r="AW187" i="6"/>
  <c r="AV247" i="6"/>
  <c r="AT211" i="6"/>
  <c r="AS175" i="6"/>
  <c r="AS43" i="6"/>
  <c r="AR67" i="6"/>
  <c r="AP247" i="6"/>
  <c r="AO79" i="6"/>
  <c r="BF81" i="6"/>
  <c r="BJ240" i="6"/>
  <c r="BE240" i="6"/>
  <c r="BG228" i="6"/>
  <c r="BB228" i="6"/>
  <c r="BC228" i="6"/>
  <c r="BE216" i="6"/>
  <c r="BF216" i="6"/>
  <c r="AR204" i="6"/>
  <c r="BA204" i="6"/>
  <c r="AV204" i="6"/>
  <c r="AO192" i="6"/>
  <c r="AV192" i="6"/>
  <c r="BG192" i="6"/>
  <c r="BC192" i="6"/>
  <c r="BF192" i="6"/>
  <c r="BD180" i="6"/>
  <c r="BC180" i="6"/>
  <c r="AO156" i="6"/>
  <c r="AZ156" i="6"/>
  <c r="BB156" i="6"/>
  <c r="BE156" i="6"/>
  <c r="AS132" i="6"/>
  <c r="AY132" i="6"/>
  <c r="AP120" i="6"/>
  <c r="BA120" i="6"/>
  <c r="BB120" i="6"/>
  <c r="BG120" i="6"/>
  <c r="BF120" i="6"/>
  <c r="BF138" i="6"/>
  <c r="BF76" i="6"/>
  <c r="BF39" i="6"/>
  <c r="BF21" i="6"/>
  <c r="BD174" i="6"/>
  <c r="BD84" i="6"/>
  <c r="BD39" i="6"/>
  <c r="BC150" i="6"/>
  <c r="BC27" i="6"/>
  <c r="BB90" i="6"/>
  <c r="BA174" i="6"/>
  <c r="BA126" i="6"/>
  <c r="BA90" i="6"/>
  <c r="BA57" i="6"/>
  <c r="BA30" i="6"/>
  <c r="AZ162" i="6"/>
  <c r="AZ39" i="6"/>
  <c r="AY18" i="6"/>
  <c r="AX60" i="6"/>
  <c r="AW102" i="6"/>
  <c r="AW51" i="6"/>
  <c r="AQ60" i="6"/>
  <c r="AP33" i="6"/>
  <c r="AM78" i="6"/>
  <c r="BH69" i="6"/>
  <c r="BF162" i="6"/>
  <c r="BF96" i="6"/>
  <c r="BF75" i="6"/>
  <c r="BE126" i="6"/>
  <c r="BE75" i="6"/>
  <c r="BE52" i="6"/>
  <c r="BD114" i="6"/>
  <c r="BD63" i="6"/>
  <c r="BC114" i="6"/>
  <c r="BC21" i="6"/>
  <c r="BB42" i="6"/>
  <c r="AZ126" i="6"/>
  <c r="AZ96" i="6"/>
  <c r="AY78" i="6"/>
  <c r="AX18" i="6"/>
  <c r="AW96" i="6"/>
  <c r="BF72" i="6"/>
  <c r="BE96" i="6"/>
  <c r="BE72" i="6"/>
  <c r="BD57" i="6"/>
  <c r="BD33" i="6"/>
  <c r="BC108" i="6"/>
  <c r="BC45" i="6"/>
  <c r="BB114" i="6"/>
  <c r="BB75" i="6"/>
  <c r="BB39" i="6"/>
  <c r="BA21" i="6"/>
  <c r="AY39" i="6"/>
  <c r="AV18" i="6"/>
  <c r="AU30" i="6"/>
  <c r="AT138" i="6"/>
  <c r="AT54" i="6"/>
  <c r="AO162" i="6"/>
  <c r="AN96" i="6"/>
  <c r="BF197" i="6"/>
  <c r="BD257" i="6"/>
  <c r="BG257" i="6"/>
  <c r="BM257" i="6"/>
  <c r="BH257" i="6"/>
  <c r="BI257" i="6"/>
  <c r="BP257" i="6"/>
  <c r="AZ245" i="6"/>
  <c r="BC245" i="6"/>
  <c r="BI245" i="6"/>
  <c r="BF245" i="6"/>
  <c r="BO245" i="6"/>
  <c r="BG245" i="6"/>
  <c r="BQ245" i="6"/>
  <c r="BA233" i="6"/>
  <c r="BQ233" i="6"/>
  <c r="BH233" i="6"/>
  <c r="AZ233" i="6"/>
  <c r="BB233" i="6"/>
  <c r="BK233" i="6"/>
  <c r="BO233" i="6"/>
  <c r="BF233" i="6"/>
  <c r="BA221" i="6"/>
  <c r="BH221" i="6"/>
  <c r="AW221" i="6"/>
  <c r="AX221" i="6"/>
  <c r="BN221" i="6"/>
  <c r="BO221" i="6"/>
  <c r="AV209" i="6"/>
  <c r="BM209" i="6"/>
  <c r="AZ209" i="6"/>
  <c r="AX209" i="6"/>
  <c r="BI209" i="6"/>
  <c r="BH209" i="6"/>
  <c r="BP209" i="6"/>
  <c r="BA209" i="6"/>
  <c r="BE209" i="6"/>
  <c r="AS197" i="6"/>
  <c r="BK197" i="6"/>
  <c r="BO197" i="6"/>
  <c r="BP197" i="6"/>
  <c r="AV197" i="6"/>
  <c r="AX197" i="6"/>
  <c r="BG197" i="6"/>
  <c r="BI197" i="6"/>
  <c r="BN197" i="6"/>
  <c r="BB197" i="6"/>
  <c r="BD197" i="6"/>
  <c r="AY185" i="6"/>
  <c r="AW185" i="6"/>
  <c r="BN185" i="6"/>
  <c r="BH185" i="6"/>
  <c r="BM185" i="6"/>
  <c r="AX173" i="6"/>
  <c r="BF173" i="6"/>
  <c r="BE173" i="6"/>
  <c r="BG173" i="6"/>
  <c r="AY173" i="6"/>
  <c r="BD173" i="6"/>
  <c r="BH173" i="6"/>
  <c r="BJ173" i="6"/>
  <c r="BK173" i="6"/>
  <c r="BQ173" i="6"/>
  <c r="AW161" i="6"/>
  <c r="AT161" i="6"/>
  <c r="AY161" i="6"/>
  <c r="BK161" i="6"/>
  <c r="BH161" i="6"/>
  <c r="BI161" i="6"/>
  <c r="BN161" i="6"/>
  <c r="BG161" i="6"/>
  <c r="BE161" i="6"/>
  <c r="BL161" i="6"/>
  <c r="AU149" i="6"/>
  <c r="BB149" i="6"/>
  <c r="BF149" i="6"/>
  <c r="BN149" i="6"/>
  <c r="BG149" i="6"/>
  <c r="BH149" i="6"/>
  <c r="AZ149" i="6"/>
  <c r="BD149" i="6"/>
  <c r="BI149" i="6"/>
  <c r="BP149" i="6"/>
  <c r="AU137" i="6"/>
  <c r="AZ137" i="6"/>
  <c r="BC137" i="6"/>
  <c r="BE137" i="6"/>
  <c r="BH137" i="6"/>
  <c r="BM137" i="6"/>
  <c r="BI137" i="6"/>
  <c r="BJ137" i="6"/>
  <c r="AW125" i="6"/>
  <c r="BG125" i="6"/>
  <c r="BE125" i="6"/>
  <c r="BQ125" i="6"/>
  <c r="BK125" i="6"/>
  <c r="AX113" i="6"/>
  <c r="BD113" i="6"/>
  <c r="BI113" i="6"/>
  <c r="BG113" i="6"/>
  <c r="BC113" i="6"/>
  <c r="BN113" i="6"/>
  <c r="BQ113" i="6"/>
  <c r="AV101" i="6"/>
  <c r="BI101" i="6"/>
  <c r="BJ101" i="6"/>
  <c r="BN101" i="6"/>
  <c r="BF101" i="6"/>
  <c r="BM101" i="6"/>
  <c r="BO101" i="6"/>
  <c r="BG101" i="6"/>
  <c r="BP101" i="6"/>
  <c r="BE101" i="6"/>
  <c r="BQ101" i="6"/>
  <c r="AT89" i="6"/>
  <c r="BI89" i="6"/>
  <c r="BM89" i="6"/>
  <c r="BQ89" i="6"/>
  <c r="BR89" i="6"/>
  <c r="BE89" i="6"/>
  <c r="BH89" i="6"/>
  <c r="BC89" i="6"/>
  <c r="BK89" i="6"/>
  <c r="BL89" i="6"/>
  <c r="BO89" i="6"/>
  <c r="BA89" i="6"/>
  <c r="BB89" i="6"/>
  <c r="BB77" i="6"/>
  <c r="AW77" i="6"/>
  <c r="BI77" i="6"/>
  <c r="BR77" i="6"/>
  <c r="AZ77" i="6"/>
  <c r="BE77" i="6"/>
  <c r="BH77" i="6"/>
  <c r="BJ77" i="6"/>
  <c r="BL77" i="6"/>
  <c r="AX77" i="6"/>
  <c r="BO77" i="6"/>
  <c r="AV65" i="6"/>
  <c r="AY65" i="6"/>
  <c r="BE65" i="6"/>
  <c r="BI65" i="6"/>
  <c r="BJ65" i="6"/>
  <c r="BR65" i="6"/>
  <c r="AZ65" i="6"/>
  <c r="BP65" i="6"/>
  <c r="AW65" i="6"/>
  <c r="BC65" i="6"/>
  <c r="BF65" i="6"/>
  <c r="BH65" i="6"/>
  <c r="BL65" i="6"/>
  <c r="AU53" i="6"/>
  <c r="BH53" i="6"/>
  <c r="BI53" i="6"/>
  <c r="BL53" i="6"/>
  <c r="BO53" i="6"/>
  <c r="BP53" i="6"/>
  <c r="AZ53" i="6"/>
  <c r="AX53" i="6"/>
  <c r="BA53" i="6"/>
  <c r="BD53" i="6"/>
  <c r="BE53" i="6"/>
  <c r="BJ53" i="6"/>
  <c r="BM53" i="6"/>
  <c r="BB53" i="6"/>
  <c r="AX41" i="6"/>
  <c r="BI41" i="6"/>
  <c r="BA41" i="6"/>
  <c r="BC41" i="6"/>
  <c r="BK41" i="6"/>
  <c r="BN41" i="6"/>
  <c r="BD41" i="6"/>
  <c r="BM41" i="6"/>
  <c r="AU29" i="6"/>
  <c r="BI29" i="6"/>
  <c r="BK29" i="6"/>
  <c r="BM29" i="6"/>
  <c r="AZ29" i="6"/>
  <c r="BA29" i="6"/>
  <c r="AX29" i="6"/>
  <c r="BH29" i="6"/>
  <c r="BF29" i="6"/>
  <c r="BJ29" i="6"/>
  <c r="BN29" i="6"/>
  <c r="BQ29" i="6"/>
  <c r="AS17" i="6"/>
  <c r="BF17" i="6"/>
  <c r="BI17" i="6"/>
  <c r="BJ17" i="6"/>
  <c r="BQ17" i="6"/>
  <c r="AZ17" i="6"/>
  <c r="BC17" i="6"/>
  <c r="BR17" i="6"/>
  <c r="BP17" i="6"/>
  <c r="BI233" i="6"/>
  <c r="BC233" i="6"/>
  <c r="BB137" i="6"/>
  <c r="AZ185" i="6"/>
  <c r="BC161" i="6"/>
  <c r="AY221" i="6"/>
  <c r="BD161" i="6"/>
  <c r="BC185" i="6"/>
  <c r="BA65" i="6"/>
  <c r="AY209" i="6"/>
  <c r="BK252" i="6"/>
  <c r="BK217" i="6"/>
  <c r="BJ236" i="6"/>
  <c r="BJ216" i="6"/>
  <c r="BJ192" i="6"/>
  <c r="BI228" i="6"/>
  <c r="BI189" i="6"/>
  <c r="BH121" i="6"/>
  <c r="BG145" i="6"/>
  <c r="BF168" i="6"/>
  <c r="BF84" i="6"/>
  <c r="BD252" i="6"/>
  <c r="BD132" i="6"/>
  <c r="BC240" i="6"/>
  <c r="BC216" i="6"/>
  <c r="BC165" i="6"/>
  <c r="BA240" i="6"/>
  <c r="BA180" i="6"/>
  <c r="BA116" i="6"/>
  <c r="BA24" i="6"/>
  <c r="AZ201" i="6"/>
  <c r="AZ177" i="6"/>
  <c r="AZ132" i="6"/>
  <c r="AZ108" i="6"/>
  <c r="AZ48" i="6"/>
  <c r="AY157" i="6"/>
  <c r="AY84" i="6"/>
  <c r="AU69" i="6"/>
  <c r="AT252" i="6"/>
  <c r="AR108" i="6"/>
  <c r="BL252" i="6"/>
  <c r="BK216" i="6"/>
  <c r="BK192" i="6"/>
  <c r="BI201" i="6"/>
  <c r="BH157" i="6"/>
  <c r="BH120" i="6"/>
  <c r="BG144" i="6"/>
  <c r="BF252" i="6"/>
  <c r="BF144" i="6"/>
  <c r="BE120" i="6"/>
  <c r="BD128" i="6"/>
  <c r="BD108" i="6"/>
  <c r="BC237" i="6"/>
  <c r="BC213" i="6"/>
  <c r="BB168" i="6"/>
  <c r="BB144" i="6"/>
  <c r="BB84" i="6"/>
  <c r="AZ129" i="6"/>
  <c r="AZ105" i="6"/>
  <c r="AZ84" i="6"/>
  <c r="AZ45" i="6"/>
  <c r="AZ24" i="6"/>
  <c r="AY192" i="6"/>
  <c r="AY156" i="6"/>
  <c r="AY81" i="6"/>
  <c r="AY60" i="6"/>
  <c r="AX132" i="6"/>
  <c r="AS108" i="6"/>
  <c r="AS21" i="6"/>
  <c r="BM240" i="6"/>
  <c r="BK248" i="6"/>
  <c r="BJ252" i="6"/>
  <c r="BI240" i="6"/>
  <c r="BI213" i="6"/>
  <c r="BI200" i="6"/>
  <c r="BH216" i="6"/>
  <c r="BH192" i="6"/>
  <c r="BH156" i="6"/>
  <c r="BG204" i="6"/>
  <c r="BG180" i="6"/>
  <c r="BF248" i="6"/>
  <c r="BE229" i="6"/>
  <c r="BE60" i="6"/>
  <c r="BD60" i="6"/>
  <c r="BA144" i="6"/>
  <c r="BA84" i="6"/>
  <c r="BA60" i="6"/>
  <c r="AZ81" i="6"/>
  <c r="AZ21" i="6"/>
  <c r="AY120" i="6"/>
  <c r="AX69" i="6"/>
  <c r="AX37" i="6"/>
  <c r="AW240" i="6"/>
  <c r="AW156" i="6"/>
  <c r="AV180" i="6"/>
  <c r="AT33" i="6"/>
  <c r="AR96" i="6"/>
  <c r="BE132" i="6"/>
  <c r="BD240" i="6"/>
  <c r="BD168" i="6"/>
  <c r="BD144" i="6"/>
  <c r="BD96" i="6"/>
  <c r="BC204" i="6"/>
  <c r="BC177" i="6"/>
  <c r="BC153" i="6"/>
  <c r="BC129" i="6"/>
  <c r="BB72" i="6"/>
  <c r="BA168" i="6"/>
  <c r="BA132" i="6"/>
  <c r="BA108" i="6"/>
  <c r="BA36" i="6"/>
  <c r="AZ192" i="6"/>
  <c r="AZ168" i="6"/>
  <c r="AZ145" i="6"/>
  <c r="AZ60" i="6"/>
  <c r="AY216" i="6"/>
  <c r="AY144" i="6"/>
  <c r="AY108" i="6"/>
  <c r="AX57" i="6"/>
  <c r="AW144" i="6"/>
  <c r="AV165" i="6"/>
  <c r="AS156" i="6"/>
  <c r="AQ69" i="6"/>
  <c r="BD216" i="6"/>
  <c r="BB252" i="6"/>
  <c r="BB216" i="6"/>
  <c r="BA164" i="6"/>
  <c r="AZ144" i="6"/>
  <c r="AZ120" i="6"/>
  <c r="AY72" i="6"/>
  <c r="AY48" i="6"/>
  <c r="AX156" i="6"/>
  <c r="AW45" i="6"/>
  <c r="AV156" i="6"/>
  <c r="AS57" i="6"/>
  <c r="AR213" i="6"/>
  <c r="AO84" i="6"/>
  <c r="AL144" i="6"/>
  <c r="BF240" i="6"/>
  <c r="BE193" i="6"/>
  <c r="BE108" i="6"/>
  <c r="BC144" i="6"/>
  <c r="BC96" i="6"/>
  <c r="BC72" i="6"/>
  <c r="BB240" i="6"/>
  <c r="BB96" i="6"/>
  <c r="BB60" i="6"/>
  <c r="BA216" i="6"/>
  <c r="BA96" i="6"/>
  <c r="BA48" i="6"/>
  <c r="AZ72" i="6"/>
  <c r="AY240" i="6"/>
  <c r="AX84" i="6"/>
  <c r="AX21" i="6"/>
  <c r="AW33" i="6"/>
  <c r="AU192" i="6"/>
  <c r="AU96" i="6"/>
  <c r="AU24" i="6"/>
  <c r="AQ45" i="6"/>
  <c r="AP81" i="6"/>
  <c r="BI204" i="6"/>
  <c r="BH145" i="6"/>
  <c r="BG252" i="6"/>
  <c r="BG164" i="6"/>
  <c r="BG108" i="6"/>
  <c r="BE192" i="6"/>
  <c r="BD204" i="6"/>
  <c r="BC141" i="6"/>
  <c r="BC120" i="6"/>
  <c r="BC93" i="6"/>
  <c r="BC48" i="6"/>
  <c r="BC24" i="6"/>
  <c r="BB204" i="6"/>
  <c r="BB57" i="6"/>
  <c r="BA252" i="6"/>
  <c r="BA213" i="6"/>
  <c r="BA156" i="6"/>
  <c r="BA45" i="6"/>
  <c r="AZ237" i="6"/>
  <c r="AZ69" i="6"/>
  <c r="AX81" i="6"/>
  <c r="AX48" i="6"/>
  <c r="AU81" i="6"/>
  <c r="AU21" i="6"/>
  <c r="AQ32" i="6"/>
  <c r="AP69" i="6"/>
  <c r="AO24" i="6"/>
  <c r="AS97" i="6"/>
  <c r="BF193" i="6"/>
  <c r="BA253" i="6"/>
  <c r="AZ253" i="6"/>
  <c r="BC253" i="6"/>
  <c r="AY253" i="6"/>
  <c r="BE253" i="6"/>
  <c r="AX253" i="6"/>
  <c r="AV253" i="6"/>
  <c r="BL253" i="6"/>
  <c r="BQ253" i="6"/>
  <c r="AW253" i="6"/>
  <c r="BK253" i="6"/>
  <c r="BB253" i="6"/>
  <c r="BF253" i="6"/>
  <c r="BM253" i="6"/>
  <c r="BN253" i="6"/>
  <c r="AS241" i="6"/>
  <c r="AX241" i="6"/>
  <c r="AV241" i="6"/>
  <c r="BD241" i="6"/>
  <c r="BS241" i="6"/>
  <c r="BC241" i="6"/>
  <c r="AW241" i="6"/>
  <c r="BB241" i="6"/>
  <c r="BG241" i="6"/>
  <c r="AZ241" i="6"/>
  <c r="BQ241" i="6"/>
  <c r="AY241" i="6"/>
  <c r="BK241" i="6"/>
  <c r="BL241" i="6"/>
  <c r="AP229" i="6"/>
  <c r="AV229" i="6"/>
  <c r="AZ229" i="6"/>
  <c r="AW229" i="6"/>
  <c r="BM229" i="6"/>
  <c r="BN229" i="6"/>
  <c r="AY229" i="6"/>
  <c r="BD229" i="6"/>
  <c r="BF229" i="6"/>
  <c r="AX229" i="6"/>
  <c r="BB229" i="6"/>
  <c r="AO217" i="6"/>
  <c r="AU217" i="6"/>
  <c r="AY217" i="6"/>
  <c r="AW217" i="6"/>
  <c r="BC217" i="6"/>
  <c r="BE217" i="6"/>
  <c r="AX217" i="6"/>
  <c r="BB217" i="6"/>
  <c r="BN217" i="6"/>
  <c r="BP217" i="6"/>
  <c r="AV217" i="6"/>
  <c r="BD217" i="6"/>
  <c r="BF217" i="6"/>
  <c r="BJ217" i="6"/>
  <c r="AQ205" i="6"/>
  <c r="AX205" i="6"/>
  <c r="BB205" i="6"/>
  <c r="AZ205" i="6"/>
  <c r="BF205" i="6"/>
  <c r="BJ205" i="6"/>
  <c r="BD205" i="6"/>
  <c r="AY205" i="6"/>
  <c r="AV205" i="6"/>
  <c r="BC205" i="6"/>
  <c r="BS205" i="6"/>
  <c r="BP205" i="6"/>
  <c r="AW205" i="6"/>
  <c r="BH205" i="6"/>
  <c r="BK205" i="6"/>
  <c r="BL205" i="6"/>
  <c r="BN205" i="6"/>
  <c r="AR193" i="6"/>
  <c r="AY193" i="6"/>
  <c r="BC193" i="6"/>
  <c r="AV193" i="6"/>
  <c r="BH193" i="6"/>
  <c r="BK193" i="6"/>
  <c r="BQ193" i="6"/>
  <c r="BB193" i="6"/>
  <c r="AZ193" i="6"/>
  <c r="AX193" i="6"/>
  <c r="BJ193" i="6"/>
  <c r="BG193" i="6"/>
  <c r="AL181" i="6"/>
  <c r="BB181" i="6"/>
  <c r="AP181" i="6"/>
  <c r="BD181" i="6"/>
  <c r="AW181" i="6"/>
  <c r="AX181" i="6"/>
  <c r="BC181" i="6"/>
  <c r="BG181" i="6"/>
  <c r="BL181" i="6"/>
  <c r="BP181" i="6"/>
  <c r="AY181" i="6"/>
  <c r="BH181" i="6"/>
  <c r="BS181" i="6"/>
  <c r="AV181" i="6"/>
  <c r="BA169" i="6"/>
  <c r="AX169" i="6"/>
  <c r="AW169" i="6"/>
  <c r="AZ169" i="6"/>
  <c r="AU169" i="6"/>
  <c r="AY169" i="6"/>
  <c r="BB169" i="6"/>
  <c r="BJ169" i="6"/>
  <c r="AV169" i="6"/>
  <c r="BD169" i="6"/>
  <c r="BE169" i="6"/>
  <c r="BA157" i="6"/>
  <c r="BD157" i="6"/>
  <c r="BC157" i="6"/>
  <c r="AV157" i="6"/>
  <c r="BE157" i="6"/>
  <c r="AZ157" i="6"/>
  <c r="BJ157" i="6"/>
  <c r="BF157" i="6"/>
  <c r="BQ157" i="6"/>
  <c r="AW157" i="6"/>
  <c r="BG157" i="6"/>
  <c r="AQ145" i="6"/>
  <c r="AU145" i="6"/>
  <c r="AX145" i="6"/>
  <c r="BB145" i="6"/>
  <c r="AY145" i="6"/>
  <c r="BL145" i="6"/>
  <c r="BM145" i="6"/>
  <c r="BD145" i="6"/>
  <c r="AW145" i="6"/>
  <c r="AP145" i="6"/>
  <c r="BJ145" i="6"/>
  <c r="BP145" i="6"/>
  <c r="AV145" i="6"/>
  <c r="BQ145" i="6"/>
  <c r="AR133" i="6"/>
  <c r="AZ133" i="6"/>
  <c r="BC133" i="6"/>
  <c r="BE133" i="6"/>
  <c r="AW133" i="6"/>
  <c r="BT133" i="6"/>
  <c r="AS133" i="6"/>
  <c r="BB133" i="6"/>
  <c r="BF133" i="6"/>
  <c r="BL133" i="6"/>
  <c r="AV133" i="6"/>
  <c r="AX133" i="6"/>
  <c r="BD133" i="6"/>
  <c r="BH133" i="6"/>
  <c r="BA121" i="6"/>
  <c r="AS121" i="6"/>
  <c r="BB121" i="6"/>
  <c r="BD121" i="6"/>
  <c r="AV121" i="6"/>
  <c r="AZ121" i="6"/>
  <c r="BC121" i="6"/>
  <c r="BE121" i="6"/>
  <c r="BT121" i="6"/>
  <c r="AR121" i="6"/>
  <c r="AX121" i="6"/>
  <c r="AY121" i="6"/>
  <c r="BL121" i="6"/>
  <c r="AR109" i="6"/>
  <c r="AY109" i="6"/>
  <c r="AV109" i="6"/>
  <c r="AX109" i="6"/>
  <c r="BG109" i="6"/>
  <c r="BS109" i="6"/>
  <c r="BT109" i="6"/>
  <c r="BD109" i="6"/>
  <c r="AU109" i="6"/>
  <c r="AW109" i="6"/>
  <c r="BH109" i="6"/>
  <c r="BC109" i="6"/>
  <c r="BJ109" i="6"/>
  <c r="AS109" i="6"/>
  <c r="BA97" i="6"/>
  <c r="AZ97" i="6"/>
  <c r="AV97" i="6"/>
  <c r="BD97" i="6"/>
  <c r="BE97" i="6"/>
  <c r="BB97" i="6"/>
  <c r="BC97" i="6"/>
  <c r="AW97" i="6"/>
  <c r="BT97" i="6"/>
  <c r="AP97" i="6"/>
  <c r="AU97" i="6"/>
  <c r="BP97" i="6"/>
  <c r="BG97" i="6"/>
  <c r="AX97" i="6"/>
  <c r="AN85" i="6"/>
  <c r="AW85" i="6"/>
  <c r="AO85" i="6"/>
  <c r="AY85" i="6"/>
  <c r="AZ85" i="6"/>
  <c r="BH85" i="6"/>
  <c r="BT85" i="6"/>
  <c r="BE85" i="6"/>
  <c r="BD85" i="6"/>
  <c r="AX85" i="6"/>
  <c r="BC85" i="6"/>
  <c r="BN85" i="6"/>
  <c r="BQ85" i="6"/>
  <c r="BS85" i="6"/>
  <c r="BB85" i="6"/>
  <c r="BM85" i="6"/>
  <c r="BK85" i="6"/>
  <c r="AQ73" i="6"/>
  <c r="BC73" i="6"/>
  <c r="AU73" i="6"/>
  <c r="AX73" i="6"/>
  <c r="BB73" i="6"/>
  <c r="BT73" i="6"/>
  <c r="AV73" i="6"/>
  <c r="AW73" i="6"/>
  <c r="AY73" i="6"/>
  <c r="BS73" i="6"/>
  <c r="BD73" i="6"/>
  <c r="BJ73" i="6"/>
  <c r="BM73" i="6"/>
  <c r="AQ61" i="6"/>
  <c r="AW61" i="6"/>
  <c r="BD61" i="6"/>
  <c r="AS61" i="6"/>
  <c r="BF61" i="6"/>
  <c r="BT61" i="6"/>
  <c r="BC61" i="6"/>
  <c r="BL61" i="6"/>
  <c r="BS61" i="6"/>
  <c r="AO61" i="6"/>
  <c r="AU61" i="6"/>
  <c r="AY61" i="6"/>
  <c r="BN61" i="6"/>
  <c r="BQ61" i="6"/>
  <c r="AZ61" i="6"/>
  <c r="BE61" i="6"/>
  <c r="AO49" i="6"/>
  <c r="AP49" i="6"/>
  <c r="AV49" i="6"/>
  <c r="AY49" i="6"/>
  <c r="AZ49" i="6"/>
  <c r="BA49" i="6"/>
  <c r="AX49" i="6"/>
  <c r="BB49" i="6"/>
  <c r="BJ49" i="6"/>
  <c r="BT49" i="6"/>
  <c r="BD49" i="6"/>
  <c r="AN49" i="6"/>
  <c r="AW49" i="6"/>
  <c r="BF49" i="6"/>
  <c r="BR49" i="6"/>
  <c r="BS49" i="6"/>
  <c r="BP49" i="6"/>
  <c r="AR37" i="6"/>
  <c r="AW37" i="6"/>
  <c r="BC37" i="6"/>
  <c r="BT37" i="6"/>
  <c r="BA37" i="6"/>
  <c r="BE37" i="6"/>
  <c r="AN37" i="6"/>
  <c r="AY37" i="6"/>
  <c r="AZ37" i="6"/>
  <c r="BS37" i="6"/>
  <c r="AS37" i="6"/>
  <c r="BD37" i="6"/>
  <c r="BK37" i="6"/>
  <c r="BL37" i="6"/>
  <c r="AV37" i="6"/>
  <c r="BN37" i="6"/>
  <c r="BP37" i="6"/>
  <c r="BQ37" i="6"/>
  <c r="AP25" i="6"/>
  <c r="AU25" i="6"/>
  <c r="BD25" i="6"/>
  <c r="BB25" i="6"/>
  <c r="AX25" i="6"/>
  <c r="BT25" i="6"/>
  <c r="AV25" i="6"/>
  <c r="BM25" i="6"/>
  <c r="BS25" i="6"/>
  <c r="BA25" i="6"/>
  <c r="BR25" i="6"/>
  <c r="AY25" i="6"/>
  <c r="BH241" i="6"/>
  <c r="BF169" i="6"/>
  <c r="BE205" i="6"/>
  <c r="BE181" i="6"/>
  <c r="BD253" i="6"/>
  <c r="BC145" i="6"/>
  <c r="AZ217" i="6"/>
  <c r="AU205" i="6"/>
  <c r="AP157" i="6"/>
  <c r="BK239" i="6"/>
  <c r="BO239" i="6"/>
  <c r="AS227" i="6"/>
  <c r="BO227" i="6"/>
  <c r="BS215" i="6"/>
  <c r="BO215" i="6"/>
  <c r="BL203" i="6"/>
  <c r="BO203" i="6"/>
  <c r="BM191" i="6"/>
  <c r="BA191" i="6"/>
  <c r="BE191" i="6"/>
  <c r="BO191" i="6"/>
  <c r="BQ179" i="6"/>
  <c r="BS179" i="6"/>
  <c r="BO179" i="6"/>
  <c r="BG167" i="6"/>
  <c r="BS167" i="6"/>
  <c r="BO167" i="6"/>
  <c r="BQ155" i="6"/>
  <c r="BO155" i="6"/>
  <c r="BN143" i="6"/>
  <c r="BP143" i="6"/>
  <c r="BO143" i="6"/>
  <c r="AX131" i="6"/>
  <c r="BB131" i="6"/>
  <c r="BO131" i="6"/>
  <c r="BQ131" i="6"/>
  <c r="BE119" i="6"/>
  <c r="AY119" i="6"/>
  <c r="BL119" i="6"/>
  <c r="BO119" i="6"/>
  <c r="BG95" i="6"/>
  <c r="BM95" i="6"/>
  <c r="BS95" i="6"/>
  <c r="BO95" i="6"/>
  <c r="BJ83" i="6"/>
  <c r="BK83" i="6"/>
  <c r="BO83" i="6"/>
  <c r="AY71" i="6"/>
  <c r="BO71" i="6"/>
  <c r="BR59" i="6"/>
  <c r="BQ59" i="6"/>
  <c r="BO59" i="6"/>
  <c r="BD35" i="6"/>
  <c r="BO35" i="6"/>
  <c r="BR23" i="6"/>
  <c r="BO23" i="6"/>
  <c r="BJ229" i="6"/>
  <c r="BJ167" i="6"/>
  <c r="BI253" i="6"/>
  <c r="BI241" i="6"/>
  <c r="BI229" i="6"/>
  <c r="BI217" i="6"/>
  <c r="BI205" i="6"/>
  <c r="BI193" i="6"/>
  <c r="BI181" i="6"/>
  <c r="BI169" i="6"/>
  <c r="BI157" i="6"/>
  <c r="BI145" i="6"/>
  <c r="BI133" i="6"/>
  <c r="BI121" i="6"/>
  <c r="BG253" i="6"/>
  <c r="BG217" i="6"/>
  <c r="BF145" i="6"/>
  <c r="BF109" i="6"/>
  <c r="BF73" i="6"/>
  <c r="BE25" i="6"/>
  <c r="BC191" i="6"/>
  <c r="BC25" i="6"/>
  <c r="BB61" i="6"/>
  <c r="AW25" i="6"/>
  <c r="BE241" i="6"/>
  <c r="AZ143" i="6"/>
  <c r="AO73" i="6"/>
  <c r="BI251" i="6"/>
  <c r="BI239" i="6"/>
  <c r="BH253" i="6"/>
  <c r="BH217" i="6"/>
  <c r="BG133" i="6"/>
  <c r="BE73" i="6"/>
  <c r="AX61" i="6"/>
  <c r="BJ241" i="6"/>
  <c r="BH97" i="6"/>
  <c r="BG229" i="6"/>
  <c r="BG169" i="6"/>
  <c r="BF181" i="6"/>
  <c r="BF121" i="6"/>
  <c r="BF85" i="6"/>
  <c r="BD193" i="6"/>
  <c r="AX157" i="6"/>
  <c r="AZ181" i="6"/>
  <c r="AY97" i="6"/>
  <c r="BE245" i="6"/>
  <c r="BD233" i="6"/>
  <c r="BC249" i="6"/>
  <c r="AZ219" i="6"/>
  <c r="AZ113" i="6"/>
  <c r="AY45" i="6"/>
  <c r="AX138" i="6"/>
  <c r="AW57" i="6"/>
  <c r="AV221" i="6"/>
  <c r="AT69" i="6"/>
  <c r="AT21" i="6"/>
  <c r="AR90" i="6"/>
  <c r="AQ198" i="6"/>
  <c r="BD231" i="6"/>
  <c r="BC246" i="6"/>
  <c r="BC209" i="6"/>
  <c r="BC189" i="6"/>
  <c r="BC171" i="6"/>
  <c r="BB198" i="6"/>
  <c r="BA198" i="6"/>
  <c r="BA171" i="6"/>
  <c r="AZ197" i="6"/>
  <c r="AZ161" i="6"/>
  <c r="AZ57" i="6"/>
  <c r="AZ41" i="6"/>
  <c r="AY77" i="6"/>
  <c r="AY21" i="6"/>
  <c r="AX222" i="6"/>
  <c r="AX195" i="6"/>
  <c r="AX90" i="6"/>
  <c r="AX33" i="6"/>
  <c r="AW53" i="6"/>
  <c r="AW21" i="6"/>
  <c r="AV89" i="6"/>
  <c r="AT66" i="6"/>
  <c r="AR81" i="6"/>
  <c r="AQ33" i="6"/>
  <c r="BF209" i="6"/>
  <c r="BE221" i="6"/>
  <c r="BD209" i="6"/>
  <c r="BC243" i="6"/>
  <c r="BC224" i="6"/>
  <c r="BC125" i="6"/>
  <c r="BB243" i="6"/>
  <c r="BB220" i="6"/>
  <c r="BB173" i="6"/>
  <c r="BB81" i="6"/>
  <c r="BA258" i="6"/>
  <c r="BA135" i="6"/>
  <c r="AZ125" i="6"/>
  <c r="AZ89" i="6"/>
  <c r="AY231" i="6"/>
  <c r="AY207" i="6"/>
  <c r="AY150" i="6"/>
  <c r="AY57" i="6"/>
  <c r="AT57" i="6"/>
  <c r="AR138" i="6"/>
  <c r="AR57" i="6"/>
  <c r="AO33" i="6"/>
  <c r="BE233" i="6"/>
  <c r="BE197" i="6"/>
  <c r="BC257" i="6"/>
  <c r="BC221" i="6"/>
  <c r="AZ138" i="6"/>
  <c r="AZ33" i="6"/>
  <c r="AY258" i="6"/>
  <c r="AY53" i="6"/>
  <c r="AY33" i="6"/>
  <c r="AV162" i="6"/>
  <c r="AT45" i="6"/>
  <c r="AR45" i="6"/>
  <c r="AX95" i="6"/>
  <c r="BP119" i="6"/>
  <c r="AU32" i="6"/>
  <c r="AR251" i="6"/>
  <c r="BK251" i="6"/>
  <c r="BM251" i="6"/>
  <c r="BB251" i="6"/>
  <c r="BL251" i="6"/>
  <c r="BN251" i="6"/>
  <c r="AY239" i="6"/>
  <c r="BA239" i="6"/>
  <c r="BH239" i="6"/>
  <c r="BJ239" i="6"/>
  <c r="AZ239" i="6"/>
  <c r="BF239" i="6"/>
  <c r="AW239" i="6"/>
  <c r="BD239" i="6"/>
  <c r="AT227" i="6"/>
  <c r="BE227" i="6"/>
  <c r="BG227" i="6"/>
  <c r="BC227" i="6"/>
  <c r="BH227" i="6"/>
  <c r="BJ227" i="6"/>
  <c r="BK227" i="6"/>
  <c r="BF227" i="6"/>
  <c r="BM227" i="6"/>
  <c r="AX227" i="6"/>
  <c r="AZ227" i="6"/>
  <c r="BL227" i="6"/>
  <c r="AW215" i="6"/>
  <c r="BA215" i="6"/>
  <c r="BD215" i="6"/>
  <c r="BG215" i="6"/>
  <c r="BH215" i="6"/>
  <c r="BJ215" i="6"/>
  <c r="BK215" i="6"/>
  <c r="BP215" i="6"/>
  <c r="BM215" i="6"/>
  <c r="BB215" i="6"/>
  <c r="AV203" i="6"/>
  <c r="AZ203" i="6"/>
  <c r="BG203" i="6"/>
  <c r="BA203" i="6"/>
  <c r="BE203" i="6"/>
  <c r="BH203" i="6"/>
  <c r="BJ203" i="6"/>
  <c r="BK203" i="6"/>
  <c r="BP203" i="6"/>
  <c r="AR203" i="6"/>
  <c r="BF203" i="6"/>
  <c r="AW191" i="6"/>
  <c r="AY191" i="6"/>
  <c r="AZ191" i="6"/>
  <c r="BB191" i="6"/>
  <c r="BN191" i="6"/>
  <c r="BG191" i="6"/>
  <c r="BH191" i="6"/>
  <c r="BD191" i="6"/>
  <c r="BC179" i="6"/>
  <c r="BD179" i="6"/>
  <c r="AW179" i="6"/>
  <c r="AP179" i="6"/>
  <c r="AZ179" i="6"/>
  <c r="BL179" i="6"/>
  <c r="AX179" i="6"/>
  <c r="BN179" i="6"/>
  <c r="BJ179" i="6"/>
  <c r="BK179" i="6"/>
  <c r="BA167" i="6"/>
  <c r="BH167" i="6"/>
  <c r="BM167" i="6"/>
  <c r="BE167" i="6"/>
  <c r="BC167" i="6"/>
  <c r="BF167" i="6"/>
  <c r="BL167" i="6"/>
  <c r="AZ167" i="6"/>
  <c r="BN167" i="6"/>
  <c r="BD155" i="6"/>
  <c r="BJ155" i="6"/>
  <c r="BK155" i="6"/>
  <c r="AT155" i="6"/>
  <c r="BG155" i="6"/>
  <c r="BH155" i="6"/>
  <c r="BM155" i="6"/>
  <c r="BB155" i="6"/>
  <c r="BE155" i="6"/>
  <c r="AW155" i="6"/>
  <c r="BA155" i="6"/>
  <c r="BF155" i="6"/>
  <c r="BL155" i="6"/>
  <c r="BN155" i="6"/>
  <c r="AW143" i="6"/>
  <c r="BC143" i="6"/>
  <c r="BJ143" i="6"/>
  <c r="BH143" i="6"/>
  <c r="BG143" i="6"/>
  <c r="BB143" i="6"/>
  <c r="BE143" i="6"/>
  <c r="BD143" i="6"/>
  <c r="AW131" i="6"/>
  <c r="AZ131" i="6"/>
  <c r="BF131" i="6"/>
  <c r="AO131" i="6"/>
  <c r="BJ131" i="6"/>
  <c r="BK131" i="6"/>
  <c r="BP131" i="6"/>
  <c r="BC131" i="6"/>
  <c r="BH131" i="6"/>
  <c r="BM131" i="6"/>
  <c r="BG131" i="6"/>
  <c r="BA131" i="6"/>
  <c r="BE131" i="6"/>
  <c r="BL131" i="6"/>
  <c r="AP119" i="6"/>
  <c r="BF119" i="6"/>
  <c r="AZ119" i="6"/>
  <c r="BB119" i="6"/>
  <c r="BD119" i="6"/>
  <c r="AW119" i="6"/>
  <c r="BJ119" i="6"/>
  <c r="BK119" i="6"/>
  <c r="AX119" i="6"/>
  <c r="BC119" i="6"/>
  <c r="BH119" i="6"/>
  <c r="BG119" i="6"/>
  <c r="BM119" i="6"/>
  <c r="BB107" i="6"/>
  <c r="BL107" i="6"/>
  <c r="BN107" i="6"/>
  <c r="AV107" i="6"/>
  <c r="AZ107" i="6"/>
  <c r="BA107" i="6"/>
  <c r="BP107" i="6"/>
  <c r="BD107" i="6"/>
  <c r="BJ107" i="6"/>
  <c r="BK107" i="6"/>
  <c r="BH107" i="6"/>
  <c r="BM107" i="6"/>
  <c r="AY95" i="6"/>
  <c r="BB95" i="6"/>
  <c r="BE95" i="6"/>
  <c r="BF95" i="6"/>
  <c r="AZ95" i="6"/>
  <c r="BJ95" i="6"/>
  <c r="BK95" i="6"/>
  <c r="BP95" i="6"/>
  <c r="BA95" i="6"/>
  <c r="BD95" i="6"/>
  <c r="AX83" i="6"/>
  <c r="BD83" i="6"/>
  <c r="AT83" i="6"/>
  <c r="AW83" i="6"/>
  <c r="BC83" i="6"/>
  <c r="BL83" i="6"/>
  <c r="BA83" i="6"/>
  <c r="BN83" i="6"/>
  <c r="BE83" i="6"/>
  <c r="BB83" i="6"/>
  <c r="BF83" i="6"/>
  <c r="AS83" i="6"/>
  <c r="BH83" i="6"/>
  <c r="BM83" i="6"/>
  <c r="BD71" i="6"/>
  <c r="BL71" i="6"/>
  <c r="BN71" i="6"/>
  <c r="BC71" i="6"/>
  <c r="BE71" i="6"/>
  <c r="AS71" i="6"/>
  <c r="AX71" i="6"/>
  <c r="BF71" i="6"/>
  <c r="BA71" i="6"/>
  <c r="BH71" i="6"/>
  <c r="BJ71" i="6"/>
  <c r="BK71" i="6"/>
  <c r="BM71" i="6"/>
  <c r="BP71" i="6"/>
  <c r="BA59" i="6"/>
  <c r="AW59" i="6"/>
  <c r="AZ59" i="6"/>
  <c r="AX59" i="6"/>
  <c r="BL59" i="6"/>
  <c r="AO59" i="6"/>
  <c r="BD59" i="6"/>
  <c r="BN59" i="6"/>
  <c r="BE59" i="6"/>
  <c r="BC59" i="6"/>
  <c r="BF59" i="6"/>
  <c r="BH59" i="6"/>
  <c r="BM59" i="6"/>
  <c r="AX47" i="6"/>
  <c r="AZ47" i="6"/>
  <c r="BL47" i="6"/>
  <c r="BN47" i="6"/>
  <c r="BE47" i="6"/>
  <c r="BB47" i="6"/>
  <c r="BD47" i="6"/>
  <c r="BF47" i="6"/>
  <c r="BC47" i="6"/>
  <c r="BH47" i="6"/>
  <c r="BM47" i="6"/>
  <c r="BA35" i="6"/>
  <c r="AW35" i="6"/>
  <c r="AX35" i="6"/>
  <c r="BC35" i="6"/>
  <c r="BJ35" i="6"/>
  <c r="BK35" i="6"/>
  <c r="BP35" i="6"/>
  <c r="BL35" i="6"/>
  <c r="AZ35" i="6"/>
  <c r="BN35" i="6"/>
  <c r="AY35" i="6"/>
  <c r="BE35" i="6"/>
  <c r="BF35" i="6"/>
  <c r="BH35" i="6"/>
  <c r="BM35" i="6"/>
  <c r="AR23" i="6"/>
  <c r="BB23" i="6"/>
  <c r="BJ23" i="6"/>
  <c r="BK23" i="6"/>
  <c r="BL23" i="6"/>
  <c r="BC23" i="6"/>
  <c r="BN23" i="6"/>
  <c r="BA23" i="6"/>
  <c r="BE23" i="6"/>
  <c r="AZ23" i="6"/>
  <c r="BF23" i="6"/>
  <c r="AY23" i="6"/>
  <c r="BD23" i="6"/>
  <c r="BH23" i="6"/>
  <c r="BM23" i="6"/>
  <c r="AU250" i="6"/>
  <c r="AX250" i="6"/>
  <c r="BA250" i="6"/>
  <c r="BL250" i="6"/>
  <c r="BG250" i="6"/>
  <c r="BH250" i="6"/>
  <c r="AU238" i="6"/>
  <c r="BK238" i="6"/>
  <c r="AZ238" i="6"/>
  <c r="BM238" i="6"/>
  <c r="AW238" i="6"/>
  <c r="AY238" i="6"/>
  <c r="BL238" i="6"/>
  <c r="BN238" i="6"/>
  <c r="AU226" i="6"/>
  <c r="BC226" i="6"/>
  <c r="BH226" i="6"/>
  <c r="BJ226" i="6"/>
  <c r="BF226" i="6"/>
  <c r="AZ226" i="6"/>
  <c r="AN214" i="6"/>
  <c r="BN214" i="6"/>
  <c r="BG214" i="6"/>
  <c r="BE214" i="6"/>
  <c r="BH214" i="6"/>
  <c r="AY214" i="6"/>
  <c r="BC214" i="6"/>
  <c r="BJ214" i="6"/>
  <c r="BM214" i="6"/>
  <c r="BF214" i="6"/>
  <c r="BC202" i="6"/>
  <c r="BB202" i="6"/>
  <c r="BL202" i="6"/>
  <c r="BN202" i="6"/>
  <c r="BG202" i="6"/>
  <c r="AX202" i="6"/>
  <c r="BA202" i="6"/>
  <c r="BH202" i="6"/>
  <c r="BJ202" i="6"/>
  <c r="BK202" i="6"/>
  <c r="BP202" i="6"/>
  <c r="BD202" i="6"/>
  <c r="BM202" i="6"/>
  <c r="AR190" i="6"/>
  <c r="BL190" i="6"/>
  <c r="BN190" i="6"/>
  <c r="BG190" i="6"/>
  <c r="AT190" i="6"/>
  <c r="BH190" i="6"/>
  <c r="BP190" i="6"/>
  <c r="BE190" i="6"/>
  <c r="BJ190" i="6"/>
  <c r="BK190" i="6"/>
  <c r="BM190" i="6"/>
  <c r="BA178" i="6"/>
  <c r="BC178" i="6"/>
  <c r="BF178" i="6"/>
  <c r="BN178" i="6"/>
  <c r="AY178" i="6"/>
  <c r="BH178" i="6"/>
  <c r="BB166" i="6"/>
  <c r="AU166" i="6"/>
  <c r="BD166" i="6"/>
  <c r="BL166" i="6"/>
  <c r="BN166" i="6"/>
  <c r="BJ166" i="6"/>
  <c r="BK166" i="6"/>
  <c r="BD154" i="6"/>
  <c r="BG154" i="6"/>
  <c r="BH154" i="6"/>
  <c r="BE154" i="6"/>
  <c r="AR154" i="6"/>
  <c r="BF154" i="6"/>
  <c r="BL154" i="6"/>
  <c r="BC154" i="6"/>
  <c r="AV142" i="6"/>
  <c r="AY142" i="6"/>
  <c r="BJ142" i="6"/>
  <c r="BK142" i="6"/>
  <c r="BH142" i="6"/>
  <c r="BG142" i="6"/>
  <c r="BM142" i="6"/>
  <c r="BB142" i="6"/>
  <c r="BE142" i="6"/>
  <c r="BL142" i="6"/>
  <c r="BF142" i="6"/>
  <c r="BN142" i="6"/>
  <c r="AX130" i="6"/>
  <c r="BD130" i="6"/>
  <c r="BJ130" i="6"/>
  <c r="AR130" i="6"/>
  <c r="BC130" i="6"/>
  <c r="BH130" i="6"/>
  <c r="BG130" i="6"/>
  <c r="AY130" i="6"/>
  <c r="BA130" i="6"/>
  <c r="AY118" i="6"/>
  <c r="BF118" i="6"/>
  <c r="BN118" i="6"/>
  <c r="BD118" i="6"/>
  <c r="BP118" i="6"/>
  <c r="BJ118" i="6"/>
  <c r="BC118" i="6"/>
  <c r="BH118" i="6"/>
  <c r="BG118" i="6"/>
  <c r="BM118" i="6"/>
  <c r="BE118" i="6"/>
  <c r="AU106" i="6"/>
  <c r="BE106" i="6"/>
  <c r="BF106" i="6"/>
  <c r="BA106" i="6"/>
  <c r="BD106" i="6"/>
  <c r="BJ106" i="6"/>
  <c r="BK106" i="6"/>
  <c r="BH106" i="6"/>
  <c r="AY106" i="6"/>
  <c r="BM106" i="6"/>
  <c r="BC106" i="6"/>
  <c r="BG106" i="6"/>
  <c r="BB106" i="6"/>
  <c r="BA94" i="6"/>
  <c r="BL94" i="6"/>
  <c r="BN94" i="6"/>
  <c r="AT94" i="6"/>
  <c r="BJ94" i="6"/>
  <c r="BK94" i="6"/>
  <c r="BP94" i="6"/>
  <c r="AR94" i="6"/>
  <c r="AW94" i="6"/>
  <c r="AX94" i="6"/>
  <c r="BH94" i="6"/>
  <c r="BM94" i="6"/>
  <c r="BG94" i="6"/>
  <c r="AY82" i="6"/>
  <c r="AX82" i="6"/>
  <c r="BE82" i="6"/>
  <c r="BB82" i="6"/>
  <c r="BF82" i="6"/>
  <c r="BJ82" i="6"/>
  <c r="BK82" i="6"/>
  <c r="AR70" i="6"/>
  <c r="BD70" i="6"/>
  <c r="BC70" i="6"/>
  <c r="BE70" i="6"/>
  <c r="BF70" i="6"/>
  <c r="AW70" i="6"/>
  <c r="BB70" i="6"/>
  <c r="AR58" i="6"/>
  <c r="BB58" i="6"/>
  <c r="AM58" i="6"/>
  <c r="AV58" i="6"/>
  <c r="BD58" i="6"/>
  <c r="BE58" i="6"/>
  <c r="BC58" i="6"/>
  <c r="BF58" i="6"/>
  <c r="BJ58" i="6"/>
  <c r="BK58" i="6"/>
  <c r="BP58" i="6"/>
  <c r="AW46" i="6"/>
  <c r="AY46" i="6"/>
  <c r="BA46" i="6"/>
  <c r="AT46" i="6"/>
  <c r="BE46" i="6"/>
  <c r="AX46" i="6"/>
  <c r="BD46" i="6"/>
  <c r="BF46" i="6"/>
  <c r="AT34" i="6"/>
  <c r="BA34" i="6"/>
  <c r="BE34" i="6"/>
  <c r="BF34" i="6"/>
  <c r="BD34" i="6"/>
  <c r="BB34" i="6"/>
  <c r="BB22" i="6"/>
  <c r="BJ22" i="6"/>
  <c r="BK22" i="6"/>
  <c r="BP22" i="6"/>
  <c r="BC22" i="6"/>
  <c r="AX22" i="6"/>
  <c r="BA22" i="6"/>
  <c r="BE22" i="6"/>
  <c r="AW22" i="6"/>
  <c r="BF22" i="6"/>
  <c r="BJ251" i="6"/>
  <c r="AT32" i="6"/>
  <c r="BC107" i="6"/>
  <c r="AZ155" i="6"/>
  <c r="AX248" i="6"/>
  <c r="BM248" i="6"/>
  <c r="BB248" i="6"/>
  <c r="BA248" i="6"/>
  <c r="BD248" i="6"/>
  <c r="BL248" i="6"/>
  <c r="AZ248" i="6"/>
  <c r="BC248" i="6"/>
  <c r="BE248" i="6"/>
  <c r="BG248" i="6"/>
  <c r="BN248" i="6"/>
  <c r="AW248" i="6"/>
  <c r="BJ248" i="6"/>
  <c r="BA236" i="6"/>
  <c r="BF236" i="6"/>
  <c r="AY236" i="6"/>
  <c r="BL236" i="6"/>
  <c r="BB236" i="6"/>
  <c r="AV236" i="6"/>
  <c r="AX236" i="6"/>
  <c r="BE236" i="6"/>
  <c r="BG236" i="6"/>
  <c r="AL224" i="6"/>
  <c r="BH224" i="6"/>
  <c r="BJ224" i="6"/>
  <c r="BK224" i="6"/>
  <c r="BM224" i="6"/>
  <c r="AZ224" i="6"/>
  <c r="AX224" i="6"/>
  <c r="BA224" i="6"/>
  <c r="BL224" i="6"/>
  <c r="BN224" i="6"/>
  <c r="BA212" i="6"/>
  <c r="BG212" i="6"/>
  <c r="BC212" i="6"/>
  <c r="BD212" i="6"/>
  <c r="BE212" i="6"/>
  <c r="BH212" i="6"/>
  <c r="AY212" i="6"/>
  <c r="BJ212" i="6"/>
  <c r="BK212" i="6"/>
  <c r="BM212" i="6"/>
  <c r="BF212" i="6"/>
  <c r="BB212" i="6"/>
  <c r="BL212" i="6"/>
  <c r="AQ200" i="6"/>
  <c r="BG200" i="6"/>
  <c r="AX200" i="6"/>
  <c r="BH200" i="6"/>
  <c r="BE200" i="6"/>
  <c r="BJ200" i="6"/>
  <c r="BK200" i="6"/>
  <c r="BC200" i="6"/>
  <c r="BD200" i="6"/>
  <c r="BM200" i="6"/>
  <c r="BF200" i="6"/>
  <c r="BA188" i="6"/>
  <c r="AY188" i="6"/>
  <c r="AZ188" i="6"/>
  <c r="BB188" i="6"/>
  <c r="BG188" i="6"/>
  <c r="BH188" i="6"/>
  <c r="BP188" i="6"/>
  <c r="BE188" i="6"/>
  <c r="BJ188" i="6"/>
  <c r="BK188" i="6"/>
  <c r="BF188" i="6"/>
  <c r="AU176" i="6"/>
  <c r="BF176" i="6"/>
  <c r="AZ176" i="6"/>
  <c r="BL176" i="6"/>
  <c r="BN176" i="6"/>
  <c r="BB176" i="6"/>
  <c r="BG176" i="6"/>
  <c r="BJ176" i="6"/>
  <c r="BK176" i="6"/>
  <c r="BM176" i="6"/>
  <c r="AY164" i="6"/>
  <c r="BD164" i="6"/>
  <c r="BE164" i="6"/>
  <c r="BC164" i="6"/>
  <c r="AZ164" i="6"/>
  <c r="BF164" i="6"/>
  <c r="BN164" i="6"/>
  <c r="AT152" i="6"/>
  <c r="BM152" i="6"/>
  <c r="BA152" i="6"/>
  <c r="BD152" i="6"/>
  <c r="BL152" i="6"/>
  <c r="AZ152" i="6"/>
  <c r="AY152" i="6"/>
  <c r="BC152" i="6"/>
  <c r="BN152" i="6"/>
  <c r="BB140" i="6"/>
  <c r="BA140" i="6"/>
  <c r="BH140" i="6"/>
  <c r="BG140" i="6"/>
  <c r="AV140" i="6"/>
  <c r="AX140" i="6"/>
  <c r="BE140" i="6"/>
  <c r="BL140" i="6"/>
  <c r="AU140" i="6"/>
  <c r="AX128" i="6"/>
  <c r="BJ128" i="6"/>
  <c r="BK128" i="6"/>
  <c r="BC128" i="6"/>
  <c r="BH128" i="6"/>
  <c r="BM128" i="6"/>
  <c r="BG128" i="6"/>
  <c r="AY128" i="6"/>
  <c r="BE128" i="6"/>
  <c r="BL128" i="6"/>
  <c r="AW128" i="6"/>
  <c r="BB128" i="6"/>
  <c r="BN128" i="6"/>
  <c r="BC116" i="6"/>
  <c r="AZ116" i="6"/>
  <c r="BD116" i="6"/>
  <c r="BJ116" i="6"/>
  <c r="BK116" i="6"/>
  <c r="AW116" i="6"/>
  <c r="BH116" i="6"/>
  <c r="BG116" i="6"/>
  <c r="BM116" i="6"/>
  <c r="BL116" i="6"/>
  <c r="AL104" i="6"/>
  <c r="BN104" i="6"/>
  <c r="BF104" i="6"/>
  <c r="AZ104" i="6"/>
  <c r="BA104" i="6"/>
  <c r="BP104" i="6"/>
  <c r="AU104" i="6"/>
  <c r="BD104" i="6"/>
  <c r="BJ104" i="6"/>
  <c r="BH104" i="6"/>
  <c r="AY104" i="6"/>
  <c r="BC104" i="6"/>
  <c r="BM104" i="6"/>
  <c r="BG104" i="6"/>
  <c r="AR104" i="6"/>
  <c r="AQ92" i="6"/>
  <c r="BB92" i="6"/>
  <c r="AT92" i="6"/>
  <c r="BE92" i="6"/>
  <c r="AZ92" i="6"/>
  <c r="BF92" i="6"/>
  <c r="BJ92" i="6"/>
  <c r="BK92" i="6"/>
  <c r="BP92" i="6"/>
  <c r="AW92" i="6"/>
  <c r="BH92" i="6"/>
  <c r="BM92" i="6"/>
  <c r="AW80" i="6"/>
  <c r="AX80" i="6"/>
  <c r="BC80" i="6"/>
  <c r="BA80" i="6"/>
  <c r="BE80" i="6"/>
  <c r="AP80" i="6"/>
  <c r="BB80" i="6"/>
  <c r="BF80" i="6"/>
  <c r="BJ80" i="6"/>
  <c r="BK80" i="6"/>
  <c r="BP80" i="6"/>
  <c r="AZ80" i="6"/>
  <c r="BH80" i="6"/>
  <c r="BM80" i="6"/>
  <c r="BD68" i="6"/>
  <c r="AP68" i="6"/>
  <c r="BC68" i="6"/>
  <c r="BE68" i="6"/>
  <c r="AQ68" i="6"/>
  <c r="BF68" i="6"/>
  <c r="AV68" i="6"/>
  <c r="BA68" i="6"/>
  <c r="BH68" i="6"/>
  <c r="BJ68" i="6"/>
  <c r="BK68" i="6"/>
  <c r="BM68" i="6"/>
  <c r="BP68" i="6"/>
  <c r="BB68" i="6"/>
  <c r="BB56" i="6"/>
  <c r="AX56" i="6"/>
  <c r="AS56" i="6"/>
  <c r="BE56" i="6"/>
  <c r="BC56" i="6"/>
  <c r="BF56" i="6"/>
  <c r="BH56" i="6"/>
  <c r="BM56" i="6"/>
  <c r="BJ56" i="6"/>
  <c r="BK56" i="6"/>
  <c r="BP56" i="6"/>
  <c r="BA56" i="6"/>
  <c r="AM44" i="6"/>
  <c r="AN44" i="6"/>
  <c r="AZ44" i="6"/>
  <c r="BE44" i="6"/>
  <c r="BB44" i="6"/>
  <c r="BF44" i="6"/>
  <c r="AW44" i="6"/>
  <c r="BC44" i="6"/>
  <c r="BH44" i="6"/>
  <c r="BM44" i="6"/>
  <c r="AV32" i="6"/>
  <c r="BA32" i="6"/>
  <c r="AZ32" i="6"/>
  <c r="BE32" i="6"/>
  <c r="BF32" i="6"/>
  <c r="BD32" i="6"/>
  <c r="BH32" i="6"/>
  <c r="BM32" i="6"/>
  <c r="BB32" i="6"/>
  <c r="BJ32" i="6"/>
  <c r="BK32" i="6"/>
  <c r="BP32" i="6"/>
  <c r="BC20" i="6"/>
  <c r="BA20" i="6"/>
  <c r="BE20" i="6"/>
  <c r="AW20" i="6"/>
  <c r="AZ20" i="6"/>
  <c r="BF20" i="6"/>
  <c r="AR20" i="6"/>
  <c r="AS20" i="6"/>
  <c r="AT20" i="6"/>
  <c r="BD20" i="6"/>
  <c r="BH20" i="6"/>
  <c r="BM20" i="6"/>
  <c r="BP155" i="6"/>
  <c r="BP47" i="6"/>
  <c r="BN203" i="6"/>
  <c r="BM203" i="6"/>
  <c r="BL226" i="6"/>
  <c r="BL178" i="6"/>
  <c r="BK214" i="6"/>
  <c r="BK178" i="6"/>
  <c r="BJ59" i="6"/>
  <c r="BF130" i="6"/>
  <c r="BE239" i="6"/>
  <c r="BD178" i="6"/>
  <c r="BC46" i="6"/>
  <c r="BA119" i="6"/>
  <c r="AZ71" i="6"/>
  <c r="AX239" i="6"/>
  <c r="AV200" i="6"/>
  <c r="AO116" i="6"/>
  <c r="BC239" i="6"/>
  <c r="AY179" i="6"/>
  <c r="AV166" i="6"/>
  <c r="BJ191" i="6"/>
  <c r="BH95" i="6"/>
  <c r="AP20" i="6"/>
  <c r="BQ239" i="6"/>
  <c r="BQ143" i="6"/>
  <c r="BQ23" i="6"/>
  <c r="BP239" i="6"/>
  <c r="BP59" i="6"/>
  <c r="BN215" i="6"/>
  <c r="BL239" i="6"/>
  <c r="BK191" i="6"/>
  <c r="BH236" i="6"/>
  <c r="BF143" i="6"/>
  <c r="BE178" i="6"/>
  <c r="BD94" i="6"/>
  <c r="BC236" i="6"/>
  <c r="AZ200" i="6"/>
  <c r="AZ83" i="6"/>
  <c r="AY224" i="6"/>
  <c r="AY94" i="6"/>
  <c r="AY59" i="6"/>
  <c r="AY22" i="6"/>
  <c r="AT130" i="6"/>
  <c r="BQ251" i="6"/>
  <c r="BQ35" i="6"/>
  <c r="BN131" i="6"/>
  <c r="BK226" i="6"/>
  <c r="BK143" i="6"/>
  <c r="BF140" i="6"/>
  <c r="BE176" i="6"/>
  <c r="BE104" i="6"/>
  <c r="BD188" i="6"/>
  <c r="BC251" i="6"/>
  <c r="BB104" i="6"/>
  <c r="BA58" i="6"/>
  <c r="AZ215" i="6"/>
  <c r="AY58" i="6"/>
  <c r="AW32" i="6"/>
  <c r="AU92" i="6"/>
  <c r="AT226" i="6"/>
  <c r="AN121" i="6"/>
  <c r="AU241" i="6"/>
  <c r="AS253" i="6"/>
  <c r="AS181" i="6"/>
  <c r="AR253" i="6"/>
  <c r="AS229" i="6"/>
  <c r="AY220" i="6"/>
  <c r="AL256" i="6"/>
  <c r="AW256" i="6"/>
  <c r="AT256" i="6"/>
  <c r="AV256" i="6"/>
  <c r="AZ256" i="6"/>
  <c r="AP256" i="6"/>
  <c r="BA256" i="6"/>
  <c r="AQ256" i="6"/>
  <c r="AY256" i="6"/>
  <c r="AN256" i="6"/>
  <c r="BB256" i="6"/>
  <c r="BC256" i="6"/>
  <c r="AM244" i="6"/>
  <c r="AN244" i="6"/>
  <c r="BB244" i="6"/>
  <c r="AX244" i="6"/>
  <c r="AZ244" i="6"/>
  <c r="AO244" i="6"/>
  <c r="BD244" i="6"/>
  <c r="BE244" i="6"/>
  <c r="BF244" i="6"/>
  <c r="BG244" i="6"/>
  <c r="BH244" i="6"/>
  <c r="AS244" i="6"/>
  <c r="BA244" i="6"/>
  <c r="BP244" i="6"/>
  <c r="AU244" i="6"/>
  <c r="BC244" i="6"/>
  <c r="BS244" i="6"/>
  <c r="AM232" i="6"/>
  <c r="AZ232" i="6"/>
  <c r="BA232" i="6"/>
  <c r="BB232" i="6"/>
  <c r="AQ232" i="6"/>
  <c r="BJ232" i="6"/>
  <c r="AT232" i="6"/>
  <c r="AX232" i="6"/>
  <c r="AY232" i="6"/>
  <c r="AN232" i="6"/>
  <c r="BP232" i="6"/>
  <c r="BQ232" i="6"/>
  <c r="BC232" i="6"/>
  <c r="AM220" i="6"/>
  <c r="AQ220" i="6"/>
  <c r="AT220" i="6"/>
  <c r="AU220" i="6"/>
  <c r="AX220" i="6"/>
  <c r="AR220" i="6"/>
  <c r="BA220" i="6"/>
  <c r="AW220" i="6"/>
  <c r="BD220" i="6"/>
  <c r="AZ220" i="6"/>
  <c r="BJ220" i="6"/>
  <c r="BK220" i="6"/>
  <c r="BL220" i="6"/>
  <c r="BM220" i="6"/>
  <c r="BN220" i="6"/>
  <c r="BP220" i="6"/>
  <c r="BQ220" i="6"/>
  <c r="AN208" i="6"/>
  <c r="AX208" i="6"/>
  <c r="AV208" i="6"/>
  <c r="AR208" i="6"/>
  <c r="AW208" i="6"/>
  <c r="AY208" i="6"/>
  <c r="BC208" i="6"/>
  <c r="BE208" i="6"/>
  <c r="BF208" i="6"/>
  <c r="BG208" i="6"/>
  <c r="BH208" i="6"/>
  <c r="BB208" i="6"/>
  <c r="BD208" i="6"/>
  <c r="BJ208" i="6"/>
  <c r="BK208" i="6"/>
  <c r="BL208" i="6"/>
  <c r="BM208" i="6"/>
  <c r="BN208" i="6"/>
  <c r="AZ208" i="6"/>
  <c r="AL196" i="6"/>
  <c r="AR196" i="6"/>
  <c r="AS196" i="6"/>
  <c r="AT196" i="6"/>
  <c r="AV196" i="6"/>
  <c r="AY196" i="6"/>
  <c r="AU196" i="6"/>
  <c r="BE196" i="6"/>
  <c r="BF196" i="6"/>
  <c r="BG196" i="6"/>
  <c r="BH196" i="6"/>
  <c r="AP196" i="6"/>
  <c r="AW196" i="6"/>
  <c r="BA196" i="6"/>
  <c r="AZ196" i="6"/>
  <c r="BB196" i="6"/>
  <c r="BD196" i="6"/>
  <c r="BJ196" i="6"/>
  <c r="BK196" i="6"/>
  <c r="BL196" i="6"/>
  <c r="BM196" i="6"/>
  <c r="BN196" i="6"/>
  <c r="AU184" i="6"/>
  <c r="AW184" i="6"/>
  <c r="AV184" i="6"/>
  <c r="BB184" i="6"/>
  <c r="BA184" i="6"/>
  <c r="BP184" i="6"/>
  <c r="BQ184" i="6"/>
  <c r="BC184" i="6"/>
  <c r="AN184" i="6"/>
  <c r="AX184" i="6"/>
  <c r="AR184" i="6"/>
  <c r="AY184" i="6"/>
  <c r="BE184" i="6"/>
  <c r="BF184" i="6"/>
  <c r="BG184" i="6"/>
  <c r="BH184" i="6"/>
  <c r="AZ184" i="6"/>
  <c r="AN172" i="6"/>
  <c r="AT172" i="6"/>
  <c r="AP172" i="6"/>
  <c r="AW172" i="6"/>
  <c r="AQ172" i="6"/>
  <c r="AX172" i="6"/>
  <c r="BD172" i="6"/>
  <c r="AU172" i="6"/>
  <c r="AY172" i="6"/>
  <c r="BB172" i="6"/>
  <c r="AS172" i="6"/>
  <c r="BS172" i="6"/>
  <c r="AO172" i="6"/>
  <c r="AZ172" i="6"/>
  <c r="BE172" i="6"/>
  <c r="BF172" i="6"/>
  <c r="BG172" i="6"/>
  <c r="BH172" i="6"/>
  <c r="AM160" i="6"/>
  <c r="AQ160" i="6"/>
  <c r="AS160" i="6"/>
  <c r="AY160" i="6"/>
  <c r="AN160" i="6"/>
  <c r="AP160" i="6"/>
  <c r="BJ160" i="6"/>
  <c r="BK160" i="6"/>
  <c r="BL160" i="6"/>
  <c r="BM160" i="6"/>
  <c r="BN160" i="6"/>
  <c r="AX160" i="6"/>
  <c r="BC160" i="6"/>
  <c r="AW160" i="6"/>
  <c r="BA160" i="6"/>
  <c r="AZ160" i="6"/>
  <c r="AN148" i="6"/>
  <c r="AV148" i="6"/>
  <c r="AP148" i="6"/>
  <c r="AW148" i="6"/>
  <c r="AS148" i="6"/>
  <c r="BE148" i="6"/>
  <c r="BF148" i="6"/>
  <c r="BG148" i="6"/>
  <c r="BA148" i="6"/>
  <c r="BD148" i="6"/>
  <c r="BP148" i="6"/>
  <c r="BQ148" i="6"/>
  <c r="AU148" i="6"/>
  <c r="AY148" i="6"/>
  <c r="BC148" i="6"/>
  <c r="AZ148" i="6"/>
  <c r="AM136" i="6"/>
  <c r="AO136" i="6"/>
  <c r="AQ136" i="6"/>
  <c r="AT136" i="6"/>
  <c r="AY136" i="6"/>
  <c r="BE136" i="6"/>
  <c r="BF136" i="6"/>
  <c r="BG136" i="6"/>
  <c r="BH136" i="6"/>
  <c r="AR136" i="6"/>
  <c r="AX136" i="6"/>
  <c r="BA136" i="6"/>
  <c r="AS136" i="6"/>
  <c r="AL136" i="6"/>
  <c r="AZ136" i="6"/>
  <c r="BC136" i="6"/>
  <c r="AL124" i="6"/>
  <c r="AP124" i="6"/>
  <c r="AW124" i="6"/>
  <c r="AR124" i="6"/>
  <c r="AV124" i="6"/>
  <c r="AM124" i="6"/>
  <c r="AU124" i="6"/>
  <c r="AO124" i="6"/>
  <c r="AY124" i="6"/>
  <c r="BJ124" i="6"/>
  <c r="BK124" i="6"/>
  <c r="BL124" i="6"/>
  <c r="BM124" i="6"/>
  <c r="BN124" i="6"/>
  <c r="AX124" i="6"/>
  <c r="BD124" i="6"/>
  <c r="AQ124" i="6"/>
  <c r="BB124" i="6"/>
  <c r="AZ124" i="6"/>
  <c r="AM112" i="6"/>
  <c r="AN112" i="6"/>
  <c r="AW112" i="6"/>
  <c r="AS112" i="6"/>
  <c r="AX112" i="6"/>
  <c r="BC112" i="6"/>
  <c r="BB112" i="6"/>
  <c r="AT112" i="6"/>
  <c r="AR112" i="6"/>
  <c r="AV112" i="6"/>
  <c r="AY112" i="6"/>
  <c r="BD112" i="6"/>
  <c r="AZ112" i="6"/>
  <c r="BA112" i="6"/>
  <c r="AV100" i="6"/>
  <c r="AS100" i="6"/>
  <c r="BC100" i="6"/>
  <c r="BA100" i="6"/>
  <c r="AW100" i="6"/>
  <c r="BB100" i="6"/>
  <c r="BE100" i="6"/>
  <c r="BF100" i="6"/>
  <c r="BG100" i="6"/>
  <c r="BH100" i="6"/>
  <c r="AQ100" i="6"/>
  <c r="AM100" i="6"/>
  <c r="AX100" i="6"/>
  <c r="BP100" i="6"/>
  <c r="BQ100" i="6"/>
  <c r="AZ100" i="6"/>
  <c r="BD100" i="6"/>
  <c r="BS100" i="6"/>
  <c r="AM88" i="6"/>
  <c r="AU88" i="6"/>
  <c r="AW88" i="6"/>
  <c r="AN88" i="6"/>
  <c r="AQ88" i="6"/>
  <c r="AS88" i="6"/>
  <c r="BB88" i="6"/>
  <c r="AO88" i="6"/>
  <c r="AR88" i="6"/>
  <c r="AT88" i="6"/>
  <c r="AX88" i="6"/>
  <c r="BD88" i="6"/>
  <c r="BC88" i="6"/>
  <c r="AY88" i="6"/>
  <c r="AP88" i="6"/>
  <c r="BA88" i="6"/>
  <c r="BJ88" i="6"/>
  <c r="BK88" i="6"/>
  <c r="BP88" i="6"/>
  <c r="BQ88" i="6"/>
  <c r="AZ88" i="6"/>
  <c r="AR76" i="6"/>
  <c r="AP76" i="6"/>
  <c r="AW76" i="6"/>
  <c r="AX76" i="6"/>
  <c r="AV76" i="6"/>
  <c r="BD76" i="6"/>
  <c r="AQ76" i="6"/>
  <c r="AY76" i="6"/>
  <c r="BC76" i="6"/>
  <c r="AL76" i="6"/>
  <c r="BJ76" i="6"/>
  <c r="BK76" i="6"/>
  <c r="BA76" i="6"/>
  <c r="BB76" i="6"/>
  <c r="AT76" i="6"/>
  <c r="BP76" i="6"/>
  <c r="BQ76" i="6"/>
  <c r="AZ76" i="6"/>
  <c r="AM64" i="6"/>
  <c r="AW64" i="6"/>
  <c r="AS64" i="6"/>
  <c r="AU64" i="6"/>
  <c r="AV64" i="6"/>
  <c r="AQ64" i="6"/>
  <c r="BD64" i="6"/>
  <c r="AL64" i="6"/>
  <c r="AT64" i="6"/>
  <c r="AY64" i="6"/>
  <c r="AR64" i="6"/>
  <c r="BJ64" i="6"/>
  <c r="BK64" i="6"/>
  <c r="AO64" i="6"/>
  <c r="AX64" i="6"/>
  <c r="BB64" i="6"/>
  <c r="BP64" i="6"/>
  <c r="BQ64" i="6"/>
  <c r="BR64" i="6"/>
  <c r="AZ64" i="6"/>
  <c r="AP52" i="6"/>
  <c r="AM52" i="6"/>
  <c r="AW52" i="6"/>
  <c r="AX52" i="6"/>
  <c r="AV52" i="6"/>
  <c r="BB52" i="6"/>
  <c r="BD52" i="6"/>
  <c r="BA52" i="6"/>
  <c r="AO52" i="6"/>
  <c r="AY52" i="6"/>
  <c r="AN52" i="6"/>
  <c r="BC52" i="6"/>
  <c r="BJ52" i="6"/>
  <c r="BK52" i="6"/>
  <c r="BP52" i="6"/>
  <c r="BQ52" i="6"/>
  <c r="BR52" i="6"/>
  <c r="AZ52" i="6"/>
  <c r="AO40" i="6"/>
  <c r="AL40" i="6"/>
  <c r="AW40" i="6"/>
  <c r="AS40" i="6"/>
  <c r="AU40" i="6"/>
  <c r="BD40" i="6"/>
  <c r="AX40" i="6"/>
  <c r="BA40" i="6"/>
  <c r="BB40" i="6"/>
  <c r="AM40" i="6"/>
  <c r="AN40" i="6"/>
  <c r="AQ40" i="6"/>
  <c r="AT40" i="6"/>
  <c r="AY40" i="6"/>
  <c r="BJ40" i="6"/>
  <c r="BK40" i="6"/>
  <c r="AP40" i="6"/>
  <c r="BC40" i="6"/>
  <c r="AV40" i="6"/>
  <c r="BP40" i="6"/>
  <c r="BQ40" i="6"/>
  <c r="BR40" i="6"/>
  <c r="AZ40" i="6"/>
  <c r="AN28" i="6"/>
  <c r="AT28" i="6"/>
  <c r="AW28" i="6"/>
  <c r="AL28" i="6"/>
  <c r="AX28" i="6"/>
  <c r="BD28" i="6"/>
  <c r="BA28" i="6"/>
  <c r="AV28" i="6"/>
  <c r="AU28" i="6"/>
  <c r="BJ28" i="6"/>
  <c r="BK28" i="6"/>
  <c r="AY28" i="6"/>
  <c r="BP28" i="6"/>
  <c r="BQ28" i="6"/>
  <c r="BR28" i="6"/>
  <c r="AZ28" i="6"/>
  <c r="BC28" i="6"/>
  <c r="BH251" i="6"/>
  <c r="BH238" i="6"/>
  <c r="BG251" i="6"/>
  <c r="BG238" i="6"/>
  <c r="BG224" i="6"/>
  <c r="BG107" i="6"/>
  <c r="BF251" i="6"/>
  <c r="BF238" i="6"/>
  <c r="BF224" i="6"/>
  <c r="BF185" i="6"/>
  <c r="BF107" i="6"/>
  <c r="BF94" i="6"/>
  <c r="BE251" i="6"/>
  <c r="BE238" i="6"/>
  <c r="BE224" i="6"/>
  <c r="BE185" i="6"/>
  <c r="BE107" i="6"/>
  <c r="BE94" i="6"/>
  <c r="BD251" i="6"/>
  <c r="BD236" i="6"/>
  <c r="BD142" i="6"/>
  <c r="BC190" i="6"/>
  <c r="BC176" i="6"/>
  <c r="BC149" i="6"/>
  <c r="BC82" i="6"/>
  <c r="BB227" i="6"/>
  <c r="BB154" i="6"/>
  <c r="BB94" i="6"/>
  <c r="BB65" i="6"/>
  <c r="BB35" i="6"/>
  <c r="BA227" i="6"/>
  <c r="BA197" i="6"/>
  <c r="BA179" i="6"/>
  <c r="BA128" i="6"/>
  <c r="AY167" i="6"/>
  <c r="AY83" i="6"/>
  <c r="AY70" i="6"/>
  <c r="AY17" i="6"/>
  <c r="AX106" i="6"/>
  <c r="AX68" i="6"/>
  <c r="AX17" i="6"/>
  <c r="AW236" i="6"/>
  <c r="AW166" i="6"/>
  <c r="AV252" i="6"/>
  <c r="AV116" i="6"/>
  <c r="AV44" i="6"/>
  <c r="AU200" i="6"/>
  <c r="AU162" i="6"/>
  <c r="AU120" i="6"/>
  <c r="AT80" i="6"/>
  <c r="AS149" i="6"/>
  <c r="AR258" i="6"/>
  <c r="AR82" i="6"/>
  <c r="AM162" i="6"/>
  <c r="BF250" i="6"/>
  <c r="BE250" i="6"/>
  <c r="BD250" i="6"/>
  <c r="BC203" i="6"/>
  <c r="BC95" i="6"/>
  <c r="BB226" i="6"/>
  <c r="BB209" i="6"/>
  <c r="BB167" i="6"/>
  <c r="BB152" i="6"/>
  <c r="BA245" i="6"/>
  <c r="BA226" i="6"/>
  <c r="BA161" i="6"/>
  <c r="BA143" i="6"/>
  <c r="BA92" i="6"/>
  <c r="AZ251" i="6"/>
  <c r="AZ236" i="6"/>
  <c r="AZ221" i="6"/>
  <c r="AY166" i="6"/>
  <c r="AY29" i="6"/>
  <c r="AX257" i="6"/>
  <c r="AX164" i="6"/>
  <c r="AW68" i="6"/>
  <c r="AW47" i="6"/>
  <c r="AU116" i="6"/>
  <c r="AU70" i="6"/>
  <c r="AT44" i="6"/>
  <c r="AS251" i="6"/>
  <c r="AS142" i="6"/>
  <c r="AS47" i="6"/>
  <c r="AR188" i="6"/>
  <c r="AR119" i="6"/>
  <c r="AP46" i="6"/>
  <c r="AW230" i="6"/>
  <c r="AX230" i="6"/>
  <c r="AW218" i="6"/>
  <c r="AU218" i="6"/>
  <c r="AZ218" i="6"/>
  <c r="AW158" i="6"/>
  <c r="BB158" i="6"/>
  <c r="AT122" i="6"/>
  <c r="AX122" i="6"/>
  <c r="AP98" i="6"/>
  <c r="AU98" i="6"/>
  <c r="AT86" i="6"/>
  <c r="AW86" i="6"/>
  <c r="BB74" i="6"/>
  <c r="AW74" i="6"/>
  <c r="AV62" i="6"/>
  <c r="AX62" i="6"/>
  <c r="BB50" i="6"/>
  <c r="AW50" i="6"/>
  <c r="AU50" i="6"/>
  <c r="AT38" i="6"/>
  <c r="AV38" i="6"/>
  <c r="AX38" i="6"/>
  <c r="AU26" i="6"/>
  <c r="AW26" i="6"/>
  <c r="BD167" i="6"/>
  <c r="BC215" i="6"/>
  <c r="BB239" i="6"/>
  <c r="BB224" i="6"/>
  <c r="BB179" i="6"/>
  <c r="BA176" i="6"/>
  <c r="BA142" i="6"/>
  <c r="BA47" i="6"/>
  <c r="AZ250" i="6"/>
  <c r="AY41" i="6"/>
  <c r="AX191" i="6"/>
  <c r="AW257" i="6"/>
  <c r="AW226" i="6"/>
  <c r="AW113" i="6"/>
  <c r="AW29" i="6"/>
  <c r="AV113" i="6"/>
  <c r="AY250" i="6"/>
  <c r="AY215" i="6"/>
  <c r="AX143" i="6"/>
  <c r="AW224" i="6"/>
  <c r="AU68" i="6"/>
  <c r="AT173" i="6"/>
  <c r="AS44" i="6"/>
  <c r="AN252" i="6"/>
  <c r="AW252" i="6"/>
  <c r="AQ252" i="6"/>
  <c r="AQ240" i="6"/>
  <c r="AO240" i="6"/>
  <c r="AT240" i="6"/>
  <c r="AT228" i="6"/>
  <c r="BA228" i="6"/>
  <c r="AR228" i="6"/>
  <c r="AS228" i="6"/>
  <c r="AP216" i="6"/>
  <c r="AS216" i="6"/>
  <c r="AT180" i="6"/>
  <c r="AQ180" i="6"/>
  <c r="AU180" i="6"/>
  <c r="AQ168" i="6"/>
  <c r="AO168" i="6"/>
  <c r="AT168" i="6"/>
  <c r="AT156" i="6"/>
  <c r="AU156" i="6"/>
  <c r="AO144" i="6"/>
  <c r="AU144" i="6"/>
  <c r="AP132" i="6"/>
  <c r="BB132" i="6"/>
  <c r="AV132" i="6"/>
  <c r="AQ120" i="6"/>
  <c r="AR120" i="6"/>
  <c r="AX120" i="6"/>
  <c r="AT251" i="6"/>
  <c r="AW251" i="6"/>
  <c r="AY251" i="6"/>
  <c r="AX251" i="6"/>
  <c r="AP251" i="6"/>
  <c r="AV227" i="6"/>
  <c r="AO227" i="6"/>
  <c r="AW227" i="6"/>
  <c r="AV155" i="6"/>
  <c r="AY155" i="6"/>
  <c r="AX155" i="6"/>
  <c r="AP131" i="6"/>
  <c r="AT131" i="6"/>
  <c r="AS131" i="6"/>
  <c r="AY131" i="6"/>
  <c r="AO119" i="6"/>
  <c r="AV119" i="6"/>
  <c r="AP107" i="6"/>
  <c r="AX107" i="6"/>
  <c r="AW107" i="6"/>
  <c r="AT95" i="6"/>
  <c r="AR95" i="6"/>
  <c r="AV83" i="6"/>
  <c r="AO83" i="6"/>
  <c r="AP83" i="6"/>
  <c r="AT71" i="6"/>
  <c r="AW71" i="6"/>
  <c r="AR59" i="6"/>
  <c r="AV59" i="6"/>
  <c r="BB59" i="6"/>
  <c r="AO47" i="6"/>
  <c r="AT47" i="6"/>
  <c r="AP35" i="6"/>
  <c r="AT35" i="6"/>
  <c r="AV35" i="6"/>
  <c r="AO23" i="6"/>
  <c r="AX23" i="6"/>
  <c r="AS23" i="6"/>
  <c r="AT23" i="6"/>
  <c r="AW23" i="6"/>
  <c r="AS238" i="6"/>
  <c r="AP238" i="6"/>
  <c r="AV238" i="6"/>
  <c r="AR214" i="6"/>
  <c r="AW214" i="6"/>
  <c r="AS214" i="6"/>
  <c r="BA214" i="6"/>
  <c r="AT214" i="6"/>
  <c r="AO202" i="6"/>
  <c r="AV202" i="6"/>
  <c r="AU202" i="6"/>
  <c r="AS178" i="6"/>
  <c r="AR178" i="6"/>
  <c r="AP166" i="6"/>
  <c r="AS166" i="6"/>
  <c r="AX166" i="6"/>
  <c r="BA166" i="6"/>
  <c r="AP154" i="6"/>
  <c r="AL154" i="6"/>
  <c r="AT142" i="6"/>
  <c r="AR142" i="6"/>
  <c r="AW142" i="6"/>
  <c r="AX142" i="6"/>
  <c r="AP130" i="6"/>
  <c r="AL130" i="6"/>
  <c r="AW130" i="6"/>
  <c r="AS118" i="6"/>
  <c r="BA118" i="6"/>
  <c r="AP106" i="6"/>
  <c r="AM106" i="6"/>
  <c r="AV106" i="6"/>
  <c r="AR106" i="6"/>
  <c r="AL94" i="6"/>
  <c r="AV94" i="6"/>
  <c r="AN82" i="6"/>
  <c r="AS82" i="6"/>
  <c r="AV82" i="6"/>
  <c r="AW82" i="6"/>
  <c r="AM70" i="6"/>
  <c r="AV70" i="6"/>
  <c r="AX70" i="6"/>
  <c r="AO58" i="6"/>
  <c r="AS58" i="6"/>
  <c r="AT58" i="6"/>
  <c r="AW58" i="6"/>
  <c r="AS46" i="6"/>
  <c r="BB46" i="6"/>
  <c r="AV46" i="6"/>
  <c r="AO34" i="6"/>
  <c r="AS34" i="6"/>
  <c r="AU34" i="6"/>
  <c r="AP34" i="6"/>
  <c r="AW34" i="6"/>
  <c r="AX34" i="6"/>
  <c r="AS22" i="6"/>
  <c r="AO22" i="6"/>
  <c r="AP22" i="6"/>
  <c r="AV22" i="6"/>
  <c r="AU22" i="6"/>
  <c r="BH179" i="6"/>
  <c r="BG179" i="6"/>
  <c r="BG166" i="6"/>
  <c r="BF257" i="6"/>
  <c r="BF179" i="6"/>
  <c r="BF166" i="6"/>
  <c r="BF152" i="6"/>
  <c r="BE257" i="6"/>
  <c r="BE179" i="6"/>
  <c r="BE166" i="6"/>
  <c r="BE152" i="6"/>
  <c r="BE113" i="6"/>
  <c r="BD203" i="6"/>
  <c r="BD190" i="6"/>
  <c r="BD92" i="6"/>
  <c r="BD80" i="6"/>
  <c r="BD56" i="6"/>
  <c r="BD44" i="6"/>
  <c r="BC250" i="6"/>
  <c r="BC238" i="6"/>
  <c r="BC155" i="6"/>
  <c r="BC142" i="6"/>
  <c r="BC34" i="6"/>
  <c r="BB250" i="6"/>
  <c r="BB203" i="6"/>
  <c r="BB190" i="6"/>
  <c r="BB161" i="6"/>
  <c r="BB118" i="6"/>
  <c r="BB71" i="6"/>
  <c r="BB29" i="6"/>
  <c r="BA154" i="6"/>
  <c r="BA137" i="6"/>
  <c r="AZ214" i="6"/>
  <c r="AZ202" i="6"/>
  <c r="AZ190" i="6"/>
  <c r="AZ178" i="6"/>
  <c r="AZ166" i="6"/>
  <c r="AZ154" i="6"/>
  <c r="AZ142" i="6"/>
  <c r="AZ130" i="6"/>
  <c r="AZ118" i="6"/>
  <c r="AZ106" i="6"/>
  <c r="AZ94" i="6"/>
  <c r="AZ82" i="6"/>
  <c r="AZ70" i="6"/>
  <c r="AZ58" i="6"/>
  <c r="AZ46" i="6"/>
  <c r="AZ34" i="6"/>
  <c r="AZ22" i="6"/>
  <c r="AY227" i="6"/>
  <c r="AY143" i="6"/>
  <c r="AY125" i="6"/>
  <c r="AY107" i="6"/>
  <c r="AY89" i="6"/>
  <c r="AX204" i="6"/>
  <c r="AX118" i="6"/>
  <c r="AX58" i="6"/>
  <c r="AX44" i="6"/>
  <c r="AW154" i="6"/>
  <c r="AW41" i="6"/>
  <c r="AV233" i="6"/>
  <c r="AV168" i="6"/>
  <c r="AU132" i="6"/>
  <c r="AP82" i="6"/>
  <c r="AO44" i="6"/>
  <c r="AN144" i="6"/>
  <c r="AU248" i="6"/>
  <c r="AV248" i="6"/>
  <c r="AS248" i="6"/>
  <c r="AP248" i="6"/>
  <c r="AR236" i="6"/>
  <c r="AS236" i="6"/>
  <c r="AU236" i="6"/>
  <c r="AW212" i="6"/>
  <c r="AX212" i="6"/>
  <c r="AV212" i="6"/>
  <c r="AW200" i="6"/>
  <c r="AY200" i="6"/>
  <c r="AW188" i="6"/>
  <c r="AU188" i="6"/>
  <c r="AO188" i="6"/>
  <c r="AV188" i="6"/>
  <c r="AS188" i="6"/>
  <c r="AP188" i="6"/>
  <c r="AX188" i="6"/>
  <c r="AQ176" i="6"/>
  <c r="AT176" i="6"/>
  <c r="AP176" i="6"/>
  <c r="AV176" i="6"/>
  <c r="AR176" i="6"/>
  <c r="AO164" i="6"/>
  <c r="AN164" i="6"/>
  <c r="AW164" i="6"/>
  <c r="AU152" i="6"/>
  <c r="AS152" i="6"/>
  <c r="AW152" i="6"/>
  <c r="AQ140" i="6"/>
  <c r="AS140" i="6"/>
  <c r="AY140" i="6"/>
  <c r="AU128" i="6"/>
  <c r="AO128" i="6"/>
  <c r="AS128" i="6"/>
  <c r="AN116" i="6"/>
  <c r="AQ116" i="6"/>
  <c r="AT116" i="6"/>
  <c r="AX116" i="6"/>
  <c r="BB116" i="6"/>
  <c r="AR116" i="6"/>
  <c r="AY116" i="6"/>
  <c r="AN104" i="6"/>
  <c r="AW104" i="6"/>
  <c r="AX104" i="6"/>
  <c r="AT104" i="6"/>
  <c r="AS104" i="6"/>
  <c r="AV104" i="6"/>
  <c r="AO92" i="6"/>
  <c r="AS92" i="6"/>
  <c r="AV92" i="6"/>
  <c r="AY92" i="6"/>
  <c r="AR92" i="6"/>
  <c r="AR80" i="6"/>
  <c r="AY80" i="6"/>
  <c r="AU80" i="6"/>
  <c r="AM68" i="6"/>
  <c r="AY68" i="6"/>
  <c r="AN56" i="6"/>
  <c r="AO56" i="6"/>
  <c r="AP56" i="6"/>
  <c r="AT56" i="6"/>
  <c r="AU56" i="6"/>
  <c r="AY56" i="6"/>
  <c r="AQ56" i="6"/>
  <c r="AW56" i="6"/>
  <c r="AR56" i="6"/>
  <c r="AP44" i="6"/>
  <c r="AQ44" i="6"/>
  <c r="AR44" i="6"/>
  <c r="AY44" i="6"/>
  <c r="AU44" i="6"/>
  <c r="AT202" i="6"/>
  <c r="AN128" i="6"/>
  <c r="BF215" i="6"/>
  <c r="BE215" i="6"/>
  <c r="BE202" i="6"/>
  <c r="BD227" i="6"/>
  <c r="BD214" i="6"/>
  <c r="BD131" i="6"/>
  <c r="BC166" i="6"/>
  <c r="BB214" i="6"/>
  <c r="BB130" i="6"/>
  <c r="BA251" i="6"/>
  <c r="BA200" i="6"/>
  <c r="BA82" i="6"/>
  <c r="AY190" i="6"/>
  <c r="AY154" i="6"/>
  <c r="AY47" i="6"/>
  <c r="AY34" i="6"/>
  <c r="AX152" i="6"/>
  <c r="AX92" i="6"/>
  <c r="AW173" i="6"/>
  <c r="AW95" i="6"/>
  <c r="AW17" i="6"/>
  <c r="AV23" i="6"/>
  <c r="AU214" i="6"/>
  <c r="AU89" i="6"/>
  <c r="AT137" i="6"/>
  <c r="AS215" i="6"/>
  <c r="AR131" i="6"/>
  <c r="AP140" i="6"/>
  <c r="AO216" i="6"/>
  <c r="AL246" i="6"/>
  <c r="AT246" i="6"/>
  <c r="AU246" i="6"/>
  <c r="AX246" i="6"/>
  <c r="AZ246" i="6"/>
  <c r="BA246" i="6"/>
  <c r="AV246" i="6"/>
  <c r="AT234" i="6"/>
  <c r="AU234" i="6"/>
  <c r="AS234" i="6"/>
  <c r="AN222" i="6"/>
  <c r="AW222" i="6"/>
  <c r="AS210" i="6"/>
  <c r="AR210" i="6"/>
  <c r="AW210" i="6"/>
  <c r="AO210" i="6"/>
  <c r="AU210" i="6"/>
  <c r="AT210" i="6"/>
  <c r="AW198" i="6"/>
  <c r="AT198" i="6"/>
  <c r="AV198" i="6"/>
  <c r="AX198" i="6"/>
  <c r="AR186" i="6"/>
  <c r="AL186" i="6"/>
  <c r="AS186" i="6"/>
  <c r="AW186" i="6"/>
  <c r="AY186" i="6"/>
  <c r="AU174" i="6"/>
  <c r="AV174" i="6"/>
  <c r="AL174" i="6"/>
  <c r="AY174" i="6"/>
  <c r="AT174" i="6"/>
  <c r="AW174" i="6"/>
  <c r="AP162" i="6"/>
  <c r="AR162" i="6"/>
  <c r="AL150" i="6"/>
  <c r="AQ150" i="6"/>
  <c r="AS150" i="6"/>
  <c r="AT150" i="6"/>
  <c r="AR150" i="6"/>
  <c r="AX150" i="6"/>
  <c r="BA150" i="6"/>
  <c r="AL138" i="6"/>
  <c r="AP138" i="6"/>
  <c r="AU126" i="6"/>
  <c r="AS126" i="6"/>
  <c r="AW126" i="6"/>
  <c r="AY126" i="6"/>
  <c r="AX126" i="6"/>
  <c r="AM114" i="6"/>
  <c r="AR114" i="6"/>
  <c r="AS114" i="6"/>
  <c r="AV114" i="6"/>
  <c r="AT114" i="6"/>
  <c r="AV102" i="6"/>
  <c r="AT102" i="6"/>
  <c r="AR102" i="6"/>
  <c r="BA102" i="6"/>
  <c r="AQ90" i="6"/>
  <c r="AU90" i="6"/>
  <c r="AW90" i="6"/>
  <c r="AQ78" i="6"/>
  <c r="AR78" i="6"/>
  <c r="AV78" i="6"/>
  <c r="AW78" i="6"/>
  <c r="AX78" i="6"/>
  <c r="AL66" i="6"/>
  <c r="AN66" i="6"/>
  <c r="AW66" i="6"/>
  <c r="AX66" i="6"/>
  <c r="AN54" i="6"/>
  <c r="AS54" i="6"/>
  <c r="AR54" i="6"/>
  <c r="AQ42" i="6"/>
  <c r="AW42" i="6"/>
  <c r="AR42" i="6"/>
  <c r="AN42" i="6"/>
  <c r="AV42" i="6"/>
  <c r="AP42" i="6"/>
  <c r="AL30" i="6"/>
  <c r="AV30" i="6"/>
  <c r="AO30" i="6"/>
  <c r="AW30" i="6"/>
  <c r="AT30" i="6"/>
  <c r="AR18" i="6"/>
  <c r="AW18" i="6"/>
  <c r="AS18" i="6"/>
  <c r="AT257" i="6"/>
  <c r="AV257" i="6"/>
  <c r="AY233" i="6"/>
  <c r="AP233" i="6"/>
  <c r="AW233" i="6"/>
  <c r="AP197" i="6"/>
  <c r="AQ197" i="6"/>
  <c r="BB101" i="6"/>
  <c r="AO101" i="6"/>
  <c r="AX89" i="6"/>
  <c r="AW89" i="6"/>
  <c r="AX65" i="6"/>
  <c r="AS65" i="6"/>
  <c r="AX108" i="6"/>
  <c r="AX72" i="6"/>
  <c r="AV108" i="6"/>
  <c r="AV24" i="6"/>
  <c r="AS32" i="6"/>
  <c r="AM139" i="6"/>
  <c r="AL187" i="6"/>
  <c r="AN20" i="6"/>
  <c r="AU20" i="6"/>
  <c r="AV20" i="6"/>
  <c r="AU108" i="6"/>
  <c r="AU247" i="6"/>
  <c r="AM247" i="6"/>
  <c r="AV235" i="6"/>
  <c r="AQ235" i="6"/>
  <c r="AW235" i="6"/>
  <c r="AV223" i="6"/>
  <c r="AS223" i="6"/>
  <c r="AT223" i="6"/>
  <c r="AM211" i="6"/>
  <c r="AV211" i="6"/>
  <c r="AU199" i="6"/>
  <c r="AL199" i="6"/>
  <c r="AN175" i="6"/>
  <c r="AR175" i="6"/>
  <c r="AM163" i="6"/>
  <c r="AO163" i="6"/>
  <c r="AV163" i="6"/>
  <c r="AP151" i="6"/>
  <c r="AN151" i="6"/>
  <c r="AM127" i="6"/>
  <c r="AN127" i="6"/>
  <c r="AO103" i="6"/>
  <c r="AU103" i="6"/>
  <c r="AV103" i="6"/>
  <c r="AR91" i="6"/>
  <c r="AM91" i="6"/>
  <c r="AX91" i="6"/>
  <c r="AQ79" i="6"/>
  <c r="AL79" i="6"/>
  <c r="AQ67" i="6"/>
  <c r="AL67" i="6"/>
  <c r="AQ31" i="6"/>
  <c r="AR31" i="6"/>
  <c r="BB20" i="6"/>
  <c r="AY32" i="6"/>
  <c r="AY20" i="6"/>
  <c r="AX20" i="6"/>
  <c r="AT151" i="6"/>
  <c r="AR211" i="6"/>
  <c r="AR79" i="6"/>
  <c r="AQ91" i="6"/>
  <c r="AO151" i="6"/>
  <c r="AN247" i="6"/>
  <c r="AM235" i="6"/>
  <c r="AL84" i="6"/>
  <c r="AT84" i="6"/>
  <c r="AR72" i="6"/>
  <c r="AW72" i="6"/>
  <c r="AS60" i="6"/>
  <c r="AR60" i="6"/>
  <c r="AW60" i="6"/>
  <c r="AS48" i="6"/>
  <c r="AN48" i="6"/>
  <c r="AV48" i="6"/>
  <c r="AW48" i="6"/>
  <c r="AP36" i="6"/>
  <c r="AW36" i="6"/>
  <c r="AV36" i="6"/>
  <c r="AX36" i="6"/>
  <c r="AY255" i="6"/>
  <c r="AV255" i="6"/>
  <c r="BA243" i="6"/>
  <c r="AX243" i="6"/>
  <c r="AM219" i="6"/>
  <c r="BB219" i="6"/>
  <c r="BC219" i="6"/>
  <c r="AW219" i="6"/>
  <c r="BA219" i="6"/>
  <c r="AR207" i="6"/>
  <c r="AV207" i="6"/>
  <c r="AX207" i="6"/>
  <c r="BD207" i="6"/>
  <c r="BB207" i="6"/>
  <c r="AW207" i="6"/>
  <c r="AW195" i="6"/>
  <c r="AY195" i="6"/>
  <c r="AV195" i="6"/>
  <c r="AU195" i="6"/>
  <c r="AT195" i="6"/>
  <c r="BD183" i="6"/>
  <c r="AW183" i="6"/>
  <c r="BC183" i="6"/>
  <c r="AX183" i="6"/>
  <c r="AY171" i="6"/>
  <c r="AX171" i="6"/>
  <c r="AP159" i="6"/>
  <c r="AX159" i="6"/>
  <c r="BD159" i="6"/>
  <c r="BC159" i="6"/>
  <c r="AW159" i="6"/>
  <c r="AT147" i="6"/>
  <c r="AW147" i="6"/>
  <c r="AX147" i="6"/>
  <c r="AV123" i="6"/>
  <c r="BB123" i="6"/>
  <c r="BA123" i="6"/>
  <c r="AU123" i="6"/>
  <c r="AX123" i="6"/>
  <c r="AV111" i="6"/>
  <c r="AY111" i="6"/>
  <c r="BB111" i="6"/>
  <c r="BA111" i="6"/>
  <c r="AW111" i="6"/>
  <c r="AP87" i="6"/>
  <c r="AX87" i="6"/>
  <c r="BC87" i="6"/>
  <c r="BB87" i="6"/>
  <c r="AX75" i="6"/>
  <c r="BA75" i="6"/>
  <c r="AV75" i="6"/>
  <c r="AV63" i="6"/>
  <c r="AX63" i="6"/>
  <c r="BA63" i="6"/>
  <c r="BC63" i="6"/>
  <c r="BB63" i="6"/>
  <c r="AR51" i="6"/>
  <c r="AN51" i="6"/>
  <c r="AX51" i="6"/>
  <c r="AM39" i="6"/>
  <c r="AX39" i="6"/>
  <c r="AU39" i="6"/>
  <c r="BC39" i="6"/>
  <c r="AX27" i="6"/>
  <c r="AQ27" i="6"/>
  <c r="AZ231" i="6"/>
  <c r="AY219" i="6"/>
  <c r="AY159" i="6"/>
  <c r="AU27" i="6"/>
  <c r="BA195" i="6"/>
  <c r="AZ243" i="6"/>
  <c r="AY99" i="6"/>
  <c r="AX111" i="6"/>
  <c r="AW135" i="6"/>
  <c r="AV231" i="6"/>
  <c r="AU147" i="6"/>
  <c r="AT99" i="6"/>
  <c r="AX231" i="6"/>
  <c r="AW171" i="6"/>
  <c r="AT27" i="6"/>
  <c r="AW255" i="6"/>
  <c r="AV51" i="6"/>
  <c r="AU231" i="6"/>
  <c r="AY243" i="6"/>
  <c r="AY183" i="6"/>
  <c r="AV243" i="6"/>
  <c r="AU255" i="6"/>
  <c r="AV159" i="6"/>
  <c r="AU87" i="6"/>
  <c r="BA231" i="6"/>
  <c r="AY123" i="6"/>
  <c r="AW231" i="6"/>
  <c r="AT183" i="6"/>
  <c r="AT250" i="6"/>
  <c r="AS250" i="6"/>
  <c r="AQ248" i="6"/>
  <c r="AP156" i="6"/>
  <c r="AO236" i="6"/>
  <c r="AO184" i="6"/>
  <c r="AO148" i="6"/>
  <c r="AO100" i="6"/>
  <c r="AN196" i="6"/>
  <c r="AN136" i="6"/>
  <c r="AN90" i="6"/>
  <c r="AM190" i="6"/>
  <c r="AM118" i="6"/>
  <c r="AM46" i="6"/>
  <c r="AL176" i="6"/>
  <c r="AL112" i="6"/>
  <c r="AL52" i="6"/>
  <c r="AR232" i="6"/>
  <c r="AR202" i="6"/>
  <c r="AQ244" i="6"/>
  <c r="AQ196" i="6"/>
  <c r="AQ148" i="6"/>
  <c r="AP244" i="6"/>
  <c r="AP184" i="6"/>
  <c r="AP118" i="6"/>
  <c r="AO232" i="6"/>
  <c r="AO142" i="6"/>
  <c r="AN258" i="6"/>
  <c r="AN186" i="6"/>
  <c r="AN132" i="6"/>
  <c r="AY244" i="6"/>
  <c r="AY202" i="6"/>
  <c r="AX258" i="6"/>
  <c r="AX228" i="6"/>
  <c r="AX214" i="6"/>
  <c r="AX168" i="6"/>
  <c r="AW250" i="6"/>
  <c r="AW234" i="6"/>
  <c r="AW204" i="6"/>
  <c r="AV250" i="6"/>
  <c r="AV234" i="6"/>
  <c r="AV216" i="6"/>
  <c r="AV144" i="6"/>
  <c r="AV72" i="6"/>
  <c r="AU216" i="6"/>
  <c r="AU84" i="6"/>
  <c r="AT244" i="6"/>
  <c r="AT188" i="6"/>
  <c r="AT160" i="6"/>
  <c r="AT108" i="6"/>
  <c r="AT60" i="6"/>
  <c r="AS246" i="6"/>
  <c r="AS220" i="6"/>
  <c r="AS192" i="6"/>
  <c r="AR256" i="6"/>
  <c r="AR224" i="6"/>
  <c r="AR198" i="6"/>
  <c r="AR172" i="6"/>
  <c r="AR84" i="6"/>
  <c r="AR36" i="6"/>
  <c r="AQ234" i="6"/>
  <c r="AQ184" i="6"/>
  <c r="AQ138" i="6"/>
  <c r="AP234" i="6"/>
  <c r="AP112" i="6"/>
  <c r="AP28" i="6"/>
  <c r="AO169" i="6"/>
  <c r="AN166" i="6"/>
  <c r="AN76" i="6"/>
  <c r="AM102" i="6"/>
  <c r="AL172" i="6"/>
  <c r="AL88" i="6"/>
  <c r="AL36" i="6"/>
  <c r="AY228" i="6"/>
  <c r="AX256" i="6"/>
  <c r="AX240" i="6"/>
  <c r="AX226" i="6"/>
  <c r="AX196" i="6"/>
  <c r="AX180" i="6"/>
  <c r="AW232" i="6"/>
  <c r="AW168" i="6"/>
  <c r="AW136" i="6"/>
  <c r="AW108" i="6"/>
  <c r="AV232" i="6"/>
  <c r="AV160" i="6"/>
  <c r="AV120" i="6"/>
  <c r="AV88" i="6"/>
  <c r="AU256" i="6"/>
  <c r="AU190" i="6"/>
  <c r="AU142" i="6"/>
  <c r="AU100" i="6"/>
  <c r="AU58" i="6"/>
  <c r="AT238" i="6"/>
  <c r="AT208" i="6"/>
  <c r="AT184" i="6"/>
  <c r="AT154" i="6"/>
  <c r="AT42" i="6"/>
  <c r="AS106" i="6"/>
  <c r="AS76" i="6"/>
  <c r="AS52" i="6"/>
  <c r="AR222" i="6"/>
  <c r="AR192" i="6"/>
  <c r="AR160" i="6"/>
  <c r="AR100" i="6"/>
  <c r="AR28" i="6"/>
  <c r="AQ222" i="6"/>
  <c r="AQ128" i="6"/>
  <c r="AQ52" i="6"/>
  <c r="AP232" i="6"/>
  <c r="AP100" i="6"/>
  <c r="AP64" i="6"/>
  <c r="AO220" i="6"/>
  <c r="AN234" i="6"/>
  <c r="AN162" i="6"/>
  <c r="AN124" i="6"/>
  <c r="AN64" i="6"/>
  <c r="AN18" i="6"/>
  <c r="AM157" i="6"/>
  <c r="AM28" i="6"/>
  <c r="AL160" i="6"/>
  <c r="AL78" i="6"/>
  <c r="AM256" i="6"/>
  <c r="AY226" i="6"/>
  <c r="AX238" i="6"/>
  <c r="AX178" i="6"/>
  <c r="AW244" i="6"/>
  <c r="AW216" i="6"/>
  <c r="AW180" i="6"/>
  <c r="AW150" i="6"/>
  <c r="AW120" i="6"/>
  <c r="AW106" i="6"/>
  <c r="AV244" i="6"/>
  <c r="AV136" i="6"/>
  <c r="AV118" i="6"/>
  <c r="AV84" i="6"/>
  <c r="AU253" i="6"/>
  <c r="AU232" i="6"/>
  <c r="AU208" i="6"/>
  <c r="AU160" i="6"/>
  <c r="AU138" i="6"/>
  <c r="AU76" i="6"/>
  <c r="AU36" i="6"/>
  <c r="AT204" i="6"/>
  <c r="AT178" i="6"/>
  <c r="AT124" i="6"/>
  <c r="AT100" i="6"/>
  <c r="AT18" i="6"/>
  <c r="AS184" i="6"/>
  <c r="AS70" i="6"/>
  <c r="AS28" i="6"/>
  <c r="AR248" i="6"/>
  <c r="AR216" i="6"/>
  <c r="AR52" i="6"/>
  <c r="AQ216" i="6"/>
  <c r="AQ164" i="6"/>
  <c r="AQ18" i="6"/>
  <c r="AP208" i="6"/>
  <c r="AP164" i="6"/>
  <c r="AP136" i="6"/>
  <c r="AP54" i="6"/>
  <c r="AO256" i="6"/>
  <c r="AO160" i="6"/>
  <c r="AO118" i="6"/>
  <c r="AO76" i="6"/>
  <c r="AN156" i="6"/>
  <c r="AM154" i="6"/>
  <c r="AM76" i="6"/>
  <c r="AL68" i="6"/>
  <c r="AL25" i="6"/>
  <c r="AO252" i="6"/>
  <c r="AL232" i="6"/>
  <c r="AZ252" i="6"/>
  <c r="AZ240" i="6"/>
  <c r="AZ228" i="6"/>
  <c r="AZ216" i="6"/>
  <c r="AY252" i="6"/>
  <c r="AX192" i="6"/>
  <c r="AW228" i="6"/>
  <c r="AW178" i="6"/>
  <c r="AW162" i="6"/>
  <c r="AW118" i="6"/>
  <c r="AV224" i="6"/>
  <c r="AV190" i="6"/>
  <c r="AV172" i="6"/>
  <c r="AV152" i="6"/>
  <c r="AU228" i="6"/>
  <c r="AU204" i="6"/>
  <c r="AU136" i="6"/>
  <c r="AU112" i="6"/>
  <c r="AU94" i="6"/>
  <c r="AU72" i="6"/>
  <c r="AT148" i="6"/>
  <c r="AT118" i="6"/>
  <c r="AT70" i="6"/>
  <c r="AT52" i="6"/>
  <c r="AS256" i="6"/>
  <c r="AS232" i="6"/>
  <c r="AS208" i="6"/>
  <c r="AS124" i="6"/>
  <c r="AR244" i="6"/>
  <c r="AR180" i="6"/>
  <c r="AR148" i="6"/>
  <c r="AR48" i="6"/>
  <c r="AQ208" i="6"/>
  <c r="AQ162" i="6"/>
  <c r="AQ112" i="6"/>
  <c r="AP252" i="6"/>
  <c r="AO248" i="6"/>
  <c r="AO208" i="6"/>
  <c r="AO112" i="6"/>
  <c r="AO66" i="6"/>
  <c r="AO28" i="6"/>
  <c r="AN97" i="6"/>
  <c r="AM56" i="6"/>
  <c r="AN257" i="6"/>
  <c r="AZ257" i="6"/>
  <c r="AO257" i="6"/>
  <c r="AS257" i="6"/>
  <c r="AP257" i="6"/>
  <c r="BA257" i="6"/>
  <c r="BB257" i="6"/>
  <c r="AR245" i="6"/>
  <c r="AS245" i="6"/>
  <c r="AU245" i="6"/>
  <c r="AP245" i="6"/>
  <c r="AW245" i="6"/>
  <c r="AX245" i="6"/>
  <c r="AY245" i="6"/>
  <c r="AQ245" i="6"/>
  <c r="AT245" i="6"/>
  <c r="AR233" i="6"/>
  <c r="AT233" i="6"/>
  <c r="AO233" i="6"/>
  <c r="AS233" i="6"/>
  <c r="AM221" i="6"/>
  <c r="AQ221" i="6"/>
  <c r="BB221" i="6"/>
  <c r="AS221" i="6"/>
  <c r="AT221" i="6"/>
  <c r="AU221" i="6"/>
  <c r="AN209" i="6"/>
  <c r="AS209" i="6"/>
  <c r="AU209" i="6"/>
  <c r="AO209" i="6"/>
  <c r="AT209" i="6"/>
  <c r="AP209" i="6"/>
  <c r="AQ209" i="6"/>
  <c r="AR197" i="6"/>
  <c r="AT197" i="6"/>
  <c r="AU197" i="6"/>
  <c r="AN197" i="6"/>
  <c r="AN185" i="6"/>
  <c r="AV185" i="6"/>
  <c r="AP185" i="6"/>
  <c r="AQ185" i="6"/>
  <c r="AO185" i="6"/>
  <c r="AM185" i="6"/>
  <c r="AS185" i="6"/>
  <c r="AT185" i="6"/>
  <c r="AQ173" i="6"/>
  <c r="AM173" i="6"/>
  <c r="AP173" i="6"/>
  <c r="AO173" i="6"/>
  <c r="AS173" i="6"/>
  <c r="AN173" i="6"/>
  <c r="BA173" i="6"/>
  <c r="AM161" i="6"/>
  <c r="AP161" i="6"/>
  <c r="AO161" i="6"/>
  <c r="AU161" i="6"/>
  <c r="AV161" i="6"/>
  <c r="AL149" i="6"/>
  <c r="AT149" i="6"/>
  <c r="AP149" i="6"/>
  <c r="AN149" i="6"/>
  <c r="AO149" i="6"/>
  <c r="AW149" i="6"/>
  <c r="AX149" i="6"/>
  <c r="AY149" i="6"/>
  <c r="AM137" i="6"/>
  <c r="AQ137" i="6"/>
  <c r="AO137" i="6"/>
  <c r="AP137" i="6"/>
  <c r="AS137" i="6"/>
  <c r="AW137" i="6"/>
  <c r="AX137" i="6"/>
  <c r="AY137" i="6"/>
  <c r="BD137" i="6"/>
  <c r="AR125" i="6"/>
  <c r="AT125" i="6"/>
  <c r="AV125" i="6"/>
  <c r="AO125" i="6"/>
  <c r="AS125" i="6"/>
  <c r="AL125" i="6"/>
  <c r="AQ125" i="6"/>
  <c r="AU125" i="6"/>
  <c r="BB125" i="6"/>
  <c r="AP125" i="6"/>
  <c r="AR113" i="6"/>
  <c r="AS113" i="6"/>
  <c r="AL113" i="6"/>
  <c r="AO113" i="6"/>
  <c r="AQ113" i="6"/>
  <c r="AT113" i="6"/>
  <c r="AP113" i="6"/>
  <c r="AU113" i="6"/>
  <c r="BB113" i="6"/>
  <c r="AR101" i="6"/>
  <c r="AN101" i="6"/>
  <c r="AQ101" i="6"/>
  <c r="AP101" i="6"/>
  <c r="AU101" i="6"/>
  <c r="AW101" i="6"/>
  <c r="AX101" i="6"/>
  <c r="AY101" i="6"/>
  <c r="BD101" i="6"/>
  <c r="AT101" i="6"/>
  <c r="AL101" i="6"/>
  <c r="BA101" i="6"/>
  <c r="AL89" i="6"/>
  <c r="AQ89" i="6"/>
  <c r="AM89" i="6"/>
  <c r="AN89" i="6"/>
  <c r="AS89" i="6"/>
  <c r="AO89" i="6"/>
  <c r="AL77" i="6"/>
  <c r="AP77" i="6"/>
  <c r="AQ77" i="6"/>
  <c r="AM77" i="6"/>
  <c r="AO77" i="6"/>
  <c r="BA77" i="6"/>
  <c r="AT77" i="6"/>
  <c r="AU77" i="6"/>
  <c r="AV77" i="6"/>
  <c r="AS77" i="6"/>
  <c r="AP65" i="6"/>
  <c r="AQ65" i="6"/>
  <c r="AU65" i="6"/>
  <c r="AN65" i="6"/>
  <c r="AO65" i="6"/>
  <c r="AT65" i="6"/>
  <c r="AM53" i="6"/>
  <c r="AV53" i="6"/>
  <c r="AN53" i="6"/>
  <c r="AL53" i="6"/>
  <c r="AQ53" i="6"/>
  <c r="AT53" i="6"/>
  <c r="AO53" i="6"/>
  <c r="AP53" i="6"/>
  <c r="AS53" i="6"/>
  <c r="AR41" i="6"/>
  <c r="AO41" i="6"/>
  <c r="AP41" i="6"/>
  <c r="AS41" i="6"/>
  <c r="AU41" i="6"/>
  <c r="AQ41" i="6"/>
  <c r="AN29" i="6"/>
  <c r="AM29" i="6"/>
  <c r="AO29" i="6"/>
  <c r="AQ29" i="6"/>
  <c r="AS29" i="6"/>
  <c r="AV29" i="6"/>
  <c r="AP29" i="6"/>
  <c r="AR17" i="6"/>
  <c r="AQ17" i="6"/>
  <c r="AP17" i="6"/>
  <c r="AU17" i="6"/>
  <c r="AV17" i="6"/>
  <c r="AO17" i="6"/>
  <c r="AN17" i="6"/>
  <c r="AT17" i="6"/>
  <c r="AX233" i="6"/>
  <c r="AX161" i="6"/>
  <c r="AV173" i="6"/>
  <c r="AV137" i="6"/>
  <c r="AU257" i="6"/>
  <c r="AT41" i="6"/>
  <c r="AN194" i="6"/>
  <c r="AN137" i="6"/>
  <c r="AU173" i="6"/>
  <c r="AS161" i="6"/>
  <c r="AQ257" i="6"/>
  <c r="AP221" i="6"/>
  <c r="AT254" i="6"/>
  <c r="AV254" i="6"/>
  <c r="AW254" i="6"/>
  <c r="AX254" i="6"/>
  <c r="AY254" i="6"/>
  <c r="AU242" i="6"/>
  <c r="BA242" i="6"/>
  <c r="AS242" i="6"/>
  <c r="AW242" i="6"/>
  <c r="AX242" i="6"/>
  <c r="AY242" i="6"/>
  <c r="BD242" i="6"/>
  <c r="AU230" i="6"/>
  <c r="AV230" i="6"/>
  <c r="BB230" i="6"/>
  <c r="BC230" i="6"/>
  <c r="AS218" i="6"/>
  <c r="BC218" i="6"/>
  <c r="AQ218" i="6"/>
  <c r="BB218" i="6"/>
  <c r="AL206" i="6"/>
  <c r="AW206" i="6"/>
  <c r="AX206" i="6"/>
  <c r="AY206" i="6"/>
  <c r="BA206" i="6"/>
  <c r="AV206" i="6"/>
  <c r="BC206" i="6"/>
  <c r="AU206" i="6"/>
  <c r="AQ194" i="6"/>
  <c r="AU194" i="6"/>
  <c r="AM194" i="6"/>
  <c r="AP194" i="6"/>
  <c r="BC194" i="6"/>
  <c r="AM182" i="6"/>
  <c r="AR182" i="6"/>
  <c r="BB182" i="6"/>
  <c r="AT182" i="6"/>
  <c r="BC182" i="6"/>
  <c r="AV158" i="6"/>
  <c r="AR158" i="6"/>
  <c r="AO158" i="6"/>
  <c r="BA158" i="6"/>
  <c r="BC158" i="6"/>
  <c r="AQ146" i="6"/>
  <c r="AS146" i="6"/>
  <c r="AU146" i="6"/>
  <c r="BC146" i="6"/>
  <c r="AQ134" i="6"/>
  <c r="AU134" i="6"/>
  <c r="BA134" i="6"/>
  <c r="BC134" i="6"/>
  <c r="AR122" i="6"/>
  <c r="BC122" i="6"/>
  <c r="AP110" i="6"/>
  <c r="AV110" i="6"/>
  <c r="AQ110" i="6"/>
  <c r="AW110" i="6"/>
  <c r="AX110" i="6"/>
  <c r="AY110" i="6"/>
  <c r="BC110" i="6"/>
  <c r="AU254" i="6"/>
  <c r="AT218" i="6"/>
  <c r="AT194" i="6"/>
  <c r="AR230" i="6"/>
  <c r="AQ161" i="6"/>
  <c r="BB245" i="6"/>
  <c r="BA185" i="6"/>
  <c r="AY257" i="6"/>
  <c r="AX185" i="6"/>
  <c r="AW197" i="6"/>
  <c r="AW182" i="6"/>
  <c r="AV218" i="6"/>
  <c r="AV149" i="6"/>
  <c r="AV41" i="6"/>
  <c r="AU233" i="6"/>
  <c r="AT170" i="6"/>
  <c r="AP89" i="6"/>
  <c r="AN77" i="6"/>
  <c r="AS230" i="6"/>
  <c r="BC197" i="6"/>
  <c r="BB242" i="6"/>
  <c r="BA254" i="6"/>
  <c r="BA182" i="6"/>
  <c r="AX182" i="6"/>
  <c r="AX125" i="6"/>
  <c r="AW209" i="6"/>
  <c r="AW194" i="6"/>
  <c r="AW134" i="6"/>
  <c r="AU185" i="6"/>
  <c r="AS206" i="6"/>
  <c r="AR194" i="6"/>
  <c r="AQ149" i="6"/>
  <c r="AO245" i="6"/>
  <c r="BB185" i="6"/>
  <c r="BA149" i="6"/>
  <c r="AY182" i="6"/>
  <c r="AY113" i="6"/>
  <c r="AV245" i="6"/>
  <c r="AU158" i="6"/>
  <c r="AT158" i="6"/>
  <c r="AT110" i="6"/>
  <c r="AT29" i="6"/>
  <c r="AS101" i="6"/>
  <c r="AQ233" i="6"/>
  <c r="AO197" i="6"/>
  <c r="BD98" i="6"/>
  <c r="BA74" i="6"/>
  <c r="AY203" i="6"/>
  <c r="AY176" i="6"/>
  <c r="AY98" i="6"/>
  <c r="AX203" i="6"/>
  <c r="AX190" i="6"/>
  <c r="AX176" i="6"/>
  <c r="AX98" i="6"/>
  <c r="AW203" i="6"/>
  <c r="AW190" i="6"/>
  <c r="AW176" i="6"/>
  <c r="AW98" i="6"/>
  <c r="AV95" i="6"/>
  <c r="AV47" i="6"/>
  <c r="AU164" i="6"/>
  <c r="AU62" i="6"/>
  <c r="AT248" i="6"/>
  <c r="AT224" i="6"/>
  <c r="AT166" i="6"/>
  <c r="AT119" i="6"/>
  <c r="AT82" i="6"/>
  <c r="AS224" i="6"/>
  <c r="AS203" i="6"/>
  <c r="AS35" i="6"/>
  <c r="AR238" i="6"/>
  <c r="AR215" i="6"/>
  <c r="AR164" i="6"/>
  <c r="AP155" i="6"/>
  <c r="AO203" i="6"/>
  <c r="AO166" i="6"/>
  <c r="AO140" i="6"/>
  <c r="AO70" i="6"/>
  <c r="AN248" i="6"/>
  <c r="AN188" i="6"/>
  <c r="AN22" i="6"/>
  <c r="AM20" i="6"/>
  <c r="BC98" i="6"/>
  <c r="BC86" i="6"/>
  <c r="BC74" i="6"/>
  <c r="BC62" i="6"/>
  <c r="BC50" i="6"/>
  <c r="BC38" i="6"/>
  <c r="BC26" i="6"/>
  <c r="BB86" i="6"/>
  <c r="BB62" i="6"/>
  <c r="BB38" i="6"/>
  <c r="BB26" i="6"/>
  <c r="BA86" i="6"/>
  <c r="AX215" i="6"/>
  <c r="AT203" i="6"/>
  <c r="AT164" i="6"/>
  <c r="AT140" i="6"/>
  <c r="AS202" i="6"/>
  <c r="AS95" i="6"/>
  <c r="AR83" i="6"/>
  <c r="AP224" i="6"/>
  <c r="AP58" i="6"/>
  <c r="AO68" i="6"/>
  <c r="AO35" i="6"/>
  <c r="AL44" i="6"/>
  <c r="AM243" i="6"/>
  <c r="AR243" i="6"/>
  <c r="AV219" i="6"/>
  <c r="AT219" i="6"/>
  <c r="AT171" i="6"/>
  <c r="AV171" i="6"/>
  <c r="AN171" i="6"/>
  <c r="AQ135" i="6"/>
  <c r="AR135" i="6"/>
  <c r="AL135" i="6"/>
  <c r="AV99" i="6"/>
  <c r="AQ99" i="6"/>
  <c r="AQ75" i="6"/>
  <c r="AT75" i="6"/>
  <c r="AS27" i="6"/>
  <c r="AV27" i="6"/>
  <c r="AS74" i="6"/>
  <c r="AM74" i="6"/>
  <c r="AM62" i="6"/>
  <c r="AO62" i="6"/>
  <c r="AN50" i="6"/>
  <c r="AS26" i="6"/>
  <c r="AR26" i="6"/>
  <c r="AU74" i="6"/>
  <c r="AR38" i="6"/>
  <c r="AQ62" i="6"/>
  <c r="AV239" i="6"/>
  <c r="AS239" i="6"/>
  <c r="AO215" i="6"/>
  <c r="AP215" i="6"/>
  <c r="AO191" i="6"/>
  <c r="AS191" i="6"/>
  <c r="AR191" i="6"/>
  <c r="AS179" i="6"/>
  <c r="AT179" i="6"/>
  <c r="AV167" i="6"/>
  <c r="AT167" i="6"/>
  <c r="AO167" i="6"/>
  <c r="AS143" i="6"/>
  <c r="AT143" i="6"/>
  <c r="AV143" i="6"/>
  <c r="AP143" i="6"/>
  <c r="AT107" i="6"/>
  <c r="AR107" i="6"/>
  <c r="AV71" i="6"/>
  <c r="AP71" i="6"/>
  <c r="AO71" i="6"/>
  <c r="AS59" i="6"/>
  <c r="AT59" i="6"/>
  <c r="AS86" i="6"/>
  <c r="AR250" i="6"/>
  <c r="AN250" i="6"/>
  <c r="AP250" i="6"/>
  <c r="AR226" i="6"/>
  <c r="AS226" i="6"/>
  <c r="AV226" i="6"/>
  <c r="AV214" i="6"/>
  <c r="AM214" i="6"/>
  <c r="AO214" i="6"/>
  <c r="AP202" i="6"/>
  <c r="AN202" i="6"/>
  <c r="AP190" i="6"/>
  <c r="AO190" i="6"/>
  <c r="AP178" i="6"/>
  <c r="AU178" i="6"/>
  <c r="AO178" i="6"/>
  <c r="AM178" i="6"/>
  <c r="AQ154" i="6"/>
  <c r="AN154" i="6"/>
  <c r="AO154" i="6"/>
  <c r="AU154" i="6"/>
  <c r="AV154" i="6"/>
  <c r="AS154" i="6"/>
  <c r="AM142" i="6"/>
  <c r="AP142" i="6"/>
  <c r="AN142" i="6"/>
  <c r="AO130" i="6"/>
  <c r="AS130" i="6"/>
  <c r="AQ118" i="6"/>
  <c r="AR118" i="6"/>
  <c r="AN118" i="6"/>
  <c r="AL70" i="6"/>
  <c r="AP70" i="6"/>
  <c r="AO46" i="6"/>
  <c r="AU46" i="6"/>
  <c r="AL46" i="6"/>
  <c r="AL236" i="6"/>
  <c r="AT236" i="6"/>
  <c r="AQ236" i="6"/>
  <c r="AM224" i="6"/>
  <c r="AO224" i="6"/>
  <c r="AU224" i="6"/>
  <c r="AQ224" i="6"/>
  <c r="AM212" i="6"/>
  <c r="AT212" i="6"/>
  <c r="AR212" i="6"/>
  <c r="AS212" i="6"/>
  <c r="AU212" i="6"/>
  <c r="AQ212" i="6"/>
  <c r="AN200" i="6"/>
  <c r="AL200" i="6"/>
  <c r="AT200" i="6"/>
  <c r="AR200" i="6"/>
  <c r="AL188" i="6"/>
  <c r="AM188" i="6"/>
  <c r="AO176" i="6"/>
  <c r="AS176" i="6"/>
  <c r="AO152" i="6"/>
  <c r="AL152" i="6"/>
  <c r="AP152" i="6"/>
  <c r="AQ152" i="6"/>
  <c r="AT128" i="6"/>
  <c r="AV128" i="6"/>
  <c r="AP128" i="6"/>
  <c r="AR128" i="6"/>
  <c r="AL116" i="6"/>
  <c r="AP116" i="6"/>
  <c r="AS116" i="6"/>
  <c r="AM116" i="6"/>
  <c r="AM104" i="6"/>
  <c r="AO104" i="6"/>
  <c r="AQ104" i="6"/>
  <c r="AP92" i="6"/>
  <c r="AN92" i="6"/>
  <c r="AL92" i="6"/>
  <c r="AM92" i="6"/>
  <c r="AL80" i="6"/>
  <c r="AO80" i="6"/>
  <c r="AQ80" i="6"/>
  <c r="AV80" i="6"/>
  <c r="AN68" i="6"/>
  <c r="AR68" i="6"/>
  <c r="AS68" i="6"/>
  <c r="AL56" i="6"/>
  <c r="AV56" i="6"/>
  <c r="AR32" i="6"/>
  <c r="AO32" i="6"/>
  <c r="AP32" i="6"/>
  <c r="AO20" i="6"/>
  <c r="AQ20" i="6"/>
  <c r="AX167" i="6"/>
  <c r="AW167" i="6"/>
  <c r="AW140" i="6"/>
  <c r="AV178" i="6"/>
  <c r="AV164" i="6"/>
  <c r="AV131" i="6"/>
  <c r="AV98" i="6"/>
  <c r="AV50" i="6"/>
  <c r="AU118" i="6"/>
  <c r="AU82" i="6"/>
  <c r="AT106" i="6"/>
  <c r="AT68" i="6"/>
  <c r="AT22" i="6"/>
  <c r="AS190" i="6"/>
  <c r="AS164" i="6"/>
  <c r="AS80" i="6"/>
  <c r="AR46" i="6"/>
  <c r="AQ188" i="6"/>
  <c r="AQ26" i="6"/>
  <c r="AP236" i="6"/>
  <c r="AP104" i="6"/>
  <c r="AO250" i="6"/>
  <c r="AO106" i="6"/>
  <c r="AM140" i="6"/>
  <c r="AL118" i="6"/>
  <c r="AL20" i="6"/>
  <c r="AQ247" i="6"/>
  <c r="AR247" i="6"/>
  <c r="AO247" i="6"/>
  <c r="AL235" i="6"/>
  <c r="AP235" i="6"/>
  <c r="AN235" i="6"/>
  <c r="AO235" i="6"/>
  <c r="AM223" i="6"/>
  <c r="AN223" i="6"/>
  <c r="AQ223" i="6"/>
  <c r="AL223" i="6"/>
  <c r="AP223" i="6"/>
  <c r="AL211" i="6"/>
  <c r="AP211" i="6"/>
  <c r="AN211" i="6"/>
  <c r="AO199" i="6"/>
  <c r="AV199" i="6"/>
  <c r="AM199" i="6"/>
  <c r="AQ199" i="6"/>
  <c r="AN187" i="6"/>
  <c r="AR187" i="6"/>
  <c r="AO187" i="6"/>
  <c r="AL163" i="6"/>
  <c r="AR163" i="6"/>
  <c r="AT163" i="6"/>
  <c r="AN163" i="6"/>
  <c r="AM151" i="6"/>
  <c r="AL151" i="6"/>
  <c r="AL139" i="6"/>
  <c r="AU139" i="6"/>
  <c r="AV139" i="6"/>
  <c r="AR139" i="6"/>
  <c r="AO139" i="6"/>
  <c r="AU127" i="6"/>
  <c r="AL127" i="6"/>
  <c r="AQ127" i="6"/>
  <c r="AM115" i="6"/>
  <c r="AL115" i="6"/>
  <c r="AO115" i="6"/>
  <c r="AQ115" i="6"/>
  <c r="AN115" i="6"/>
  <c r="AP103" i="6"/>
  <c r="AL103" i="6"/>
  <c r="AM103" i="6"/>
  <c r="AN103" i="6"/>
  <c r="AS91" i="6"/>
  <c r="AT91" i="6"/>
  <c r="AU91" i="6"/>
  <c r="AO91" i="6"/>
  <c r="AT79" i="6"/>
  <c r="AU79" i="6"/>
  <c r="AP67" i="6"/>
  <c r="AM67" i="6"/>
  <c r="AV67" i="6"/>
  <c r="AN67" i="6"/>
  <c r="AO67" i="6"/>
  <c r="AP55" i="6"/>
  <c r="AO55" i="6"/>
  <c r="AM55" i="6"/>
  <c r="AN55" i="6"/>
  <c r="AP43" i="6"/>
  <c r="AN43" i="6"/>
  <c r="AV43" i="6"/>
  <c r="AM43" i="6"/>
  <c r="AQ43" i="6"/>
  <c r="AP31" i="6"/>
  <c r="AU31" i="6"/>
  <c r="AN31" i="6"/>
  <c r="AT19" i="6"/>
  <c r="AN19" i="6"/>
  <c r="AM19" i="6"/>
  <c r="AM196" i="6"/>
  <c r="AM252" i="6"/>
  <c r="AP249" i="6"/>
  <c r="AO249" i="6"/>
  <c r="AN249" i="6"/>
  <c r="BD249" i="6"/>
  <c r="BJ249" i="6"/>
  <c r="BP249" i="6"/>
  <c r="BE249" i="6"/>
  <c r="BK249" i="6"/>
  <c r="BQ249" i="6"/>
  <c r="BW249" i="6"/>
  <c r="AV249" i="6"/>
  <c r="AW249" i="6"/>
  <c r="BF249" i="6"/>
  <c r="BL249" i="6"/>
  <c r="AS249" i="6"/>
  <c r="AX249" i="6"/>
  <c r="BG249" i="6"/>
  <c r="BM249" i="6"/>
  <c r="BS249" i="6"/>
  <c r="BA249" i="6"/>
  <c r="AQ249" i="6"/>
  <c r="AT249" i="6"/>
  <c r="AU249" i="6"/>
  <c r="AY249" i="6"/>
  <c r="BB249" i="6"/>
  <c r="BH249" i="6"/>
  <c r="BN249" i="6"/>
  <c r="AP237" i="6"/>
  <c r="AO237" i="6"/>
  <c r="AR237" i="6"/>
  <c r="BD237" i="6"/>
  <c r="BJ237" i="6"/>
  <c r="BP237" i="6"/>
  <c r="AQ237" i="6"/>
  <c r="BE237" i="6"/>
  <c r="BK237" i="6"/>
  <c r="BQ237" i="6"/>
  <c r="BW237" i="6"/>
  <c r="AV237" i="6"/>
  <c r="AW237" i="6"/>
  <c r="BF237" i="6"/>
  <c r="BL237" i="6"/>
  <c r="AX237" i="6"/>
  <c r="BG237" i="6"/>
  <c r="BM237" i="6"/>
  <c r="BS237" i="6"/>
  <c r="AY237" i="6"/>
  <c r="BA237" i="6"/>
  <c r="BB237" i="6"/>
  <c r="BH237" i="6"/>
  <c r="BN237" i="6"/>
  <c r="AT237" i="6"/>
  <c r="AP225" i="6"/>
  <c r="AS225" i="6"/>
  <c r="AU225" i="6"/>
  <c r="BD225" i="6"/>
  <c r="BJ225" i="6"/>
  <c r="BP225" i="6"/>
  <c r="AT225" i="6"/>
  <c r="BE225" i="6"/>
  <c r="BK225" i="6"/>
  <c r="BQ225" i="6"/>
  <c r="BW225" i="6"/>
  <c r="AW225" i="6"/>
  <c r="BF225" i="6"/>
  <c r="BL225" i="6"/>
  <c r="AV225" i="6"/>
  <c r="AN225" i="6"/>
  <c r="AR225" i="6"/>
  <c r="AX225" i="6"/>
  <c r="BG225" i="6"/>
  <c r="BM225" i="6"/>
  <c r="BS225" i="6"/>
  <c r="AQ225" i="6"/>
  <c r="AY225" i="6"/>
  <c r="BB225" i="6"/>
  <c r="BH225" i="6"/>
  <c r="BN225" i="6"/>
  <c r="AP213" i="6"/>
  <c r="AT213" i="6"/>
  <c r="AQ213" i="6"/>
  <c r="AS213" i="6"/>
  <c r="AU213" i="6"/>
  <c r="BD213" i="6"/>
  <c r="BJ213" i="6"/>
  <c r="BP213" i="6"/>
  <c r="AN213" i="6"/>
  <c r="BE213" i="6"/>
  <c r="BK213" i="6"/>
  <c r="BQ213" i="6"/>
  <c r="BW213" i="6"/>
  <c r="AW213" i="6"/>
  <c r="BF213" i="6"/>
  <c r="BL213" i="6"/>
  <c r="AV213" i="6"/>
  <c r="AX213" i="6"/>
  <c r="BG213" i="6"/>
  <c r="BM213" i="6"/>
  <c r="BS213" i="6"/>
  <c r="AY213" i="6"/>
  <c r="BB213" i="6"/>
  <c r="BH213" i="6"/>
  <c r="BN213" i="6"/>
  <c r="AP201" i="6"/>
  <c r="BD201" i="6"/>
  <c r="BJ201" i="6"/>
  <c r="BP201" i="6"/>
  <c r="AR201" i="6"/>
  <c r="BE201" i="6"/>
  <c r="BK201" i="6"/>
  <c r="BQ201" i="6"/>
  <c r="BW201" i="6"/>
  <c r="AO201" i="6"/>
  <c r="AS201" i="6"/>
  <c r="AW201" i="6"/>
  <c r="BF201" i="6"/>
  <c r="BL201" i="6"/>
  <c r="AU201" i="6"/>
  <c r="AX201" i="6"/>
  <c r="BG201" i="6"/>
  <c r="BM201" i="6"/>
  <c r="BS201" i="6"/>
  <c r="AQ201" i="6"/>
  <c r="AT201" i="6"/>
  <c r="AV201" i="6"/>
  <c r="AY201" i="6"/>
  <c r="BB201" i="6"/>
  <c r="BH201" i="6"/>
  <c r="BN201" i="6"/>
  <c r="BA201" i="6"/>
  <c r="AP189" i="6"/>
  <c r="AO189" i="6"/>
  <c r="AQ189" i="6"/>
  <c r="AR189" i="6"/>
  <c r="BA189" i="6"/>
  <c r="BD189" i="6"/>
  <c r="BJ189" i="6"/>
  <c r="BP189" i="6"/>
  <c r="BE189" i="6"/>
  <c r="BK189" i="6"/>
  <c r="BQ189" i="6"/>
  <c r="BW189" i="6"/>
  <c r="AW189" i="6"/>
  <c r="BF189" i="6"/>
  <c r="BL189" i="6"/>
  <c r="AS189" i="6"/>
  <c r="AX189" i="6"/>
  <c r="BG189" i="6"/>
  <c r="BM189" i="6"/>
  <c r="BS189" i="6"/>
  <c r="AU189" i="6"/>
  <c r="AV189" i="6"/>
  <c r="AY189" i="6"/>
  <c r="BB189" i="6"/>
  <c r="BH189" i="6"/>
  <c r="BN189" i="6"/>
  <c r="AP177" i="6"/>
  <c r="AO177" i="6"/>
  <c r="AS177" i="6"/>
  <c r="AN177" i="6"/>
  <c r="AU177" i="6"/>
  <c r="BD177" i="6"/>
  <c r="BJ177" i="6"/>
  <c r="BP177" i="6"/>
  <c r="BA177" i="6"/>
  <c r="BE177" i="6"/>
  <c r="BK177" i="6"/>
  <c r="BQ177" i="6"/>
  <c r="BW177" i="6"/>
  <c r="AW177" i="6"/>
  <c r="BF177" i="6"/>
  <c r="BL177" i="6"/>
  <c r="AX177" i="6"/>
  <c r="BG177" i="6"/>
  <c r="BM177" i="6"/>
  <c r="BS177" i="6"/>
  <c r="AQ177" i="6"/>
  <c r="AY177" i="6"/>
  <c r="BB177" i="6"/>
  <c r="BH177" i="6"/>
  <c r="BN177" i="6"/>
  <c r="AT177" i="6"/>
  <c r="AQ165" i="6"/>
  <c r="AT165" i="6"/>
  <c r="BD165" i="6"/>
  <c r="BJ165" i="6"/>
  <c r="BP165" i="6"/>
  <c r="BA165" i="6"/>
  <c r="BE165" i="6"/>
  <c r="BK165" i="6"/>
  <c r="BQ165" i="6"/>
  <c r="BW165" i="6"/>
  <c r="AS165" i="6"/>
  <c r="AU165" i="6"/>
  <c r="AR165" i="6"/>
  <c r="AW165" i="6"/>
  <c r="BF165" i="6"/>
  <c r="BL165" i="6"/>
  <c r="AX165" i="6"/>
  <c r="BG165" i="6"/>
  <c r="BM165" i="6"/>
  <c r="BS165" i="6"/>
  <c r="AO165" i="6"/>
  <c r="AY165" i="6"/>
  <c r="BB165" i="6"/>
  <c r="BH165" i="6"/>
  <c r="BN165" i="6"/>
  <c r="AP153" i="6"/>
  <c r="AN153" i="6"/>
  <c r="AR153" i="6"/>
  <c r="AS153" i="6"/>
  <c r="BD153" i="6"/>
  <c r="BJ153" i="6"/>
  <c r="BP153" i="6"/>
  <c r="AT153" i="6"/>
  <c r="BE153" i="6"/>
  <c r="BK153" i="6"/>
  <c r="BQ153" i="6"/>
  <c r="BW153" i="6"/>
  <c r="BA153" i="6"/>
  <c r="AW153" i="6"/>
  <c r="BF153" i="6"/>
  <c r="BL153" i="6"/>
  <c r="AU153" i="6"/>
  <c r="AX153" i="6"/>
  <c r="BG153" i="6"/>
  <c r="BM153" i="6"/>
  <c r="BS153" i="6"/>
  <c r="AQ153" i="6"/>
  <c r="AY153" i="6"/>
  <c r="BB153" i="6"/>
  <c r="BH153" i="6"/>
  <c r="BN153" i="6"/>
  <c r="AV153" i="6"/>
  <c r="AP141" i="6"/>
  <c r="AO141" i="6"/>
  <c r="AR141" i="6"/>
  <c r="AU141" i="6"/>
  <c r="AQ141" i="6"/>
  <c r="BD141" i="6"/>
  <c r="BJ141" i="6"/>
  <c r="BP141" i="6"/>
  <c r="BE141" i="6"/>
  <c r="BK141" i="6"/>
  <c r="BQ141" i="6"/>
  <c r="BW141" i="6"/>
  <c r="AW141" i="6"/>
  <c r="BA141" i="6"/>
  <c r="BF141" i="6"/>
  <c r="BL141" i="6"/>
  <c r="AT141" i="6"/>
  <c r="AX141" i="6"/>
  <c r="BG141" i="6"/>
  <c r="BM141" i="6"/>
  <c r="BS141" i="6"/>
  <c r="AN141" i="6"/>
  <c r="AY141" i="6"/>
  <c r="BB141" i="6"/>
  <c r="BH141" i="6"/>
  <c r="BN141" i="6"/>
  <c r="AS141" i="6"/>
  <c r="AV141" i="6"/>
  <c r="AP129" i="6"/>
  <c r="AQ129" i="6"/>
  <c r="AN129" i="6"/>
  <c r="AO129" i="6"/>
  <c r="AR129" i="6"/>
  <c r="BD129" i="6"/>
  <c r="BJ129" i="6"/>
  <c r="BP129" i="6"/>
  <c r="AS129" i="6"/>
  <c r="BE129" i="6"/>
  <c r="BK129" i="6"/>
  <c r="BQ129" i="6"/>
  <c r="BW129" i="6"/>
  <c r="AW129" i="6"/>
  <c r="BF129" i="6"/>
  <c r="BL129" i="6"/>
  <c r="BA129" i="6"/>
  <c r="AX129" i="6"/>
  <c r="BG129" i="6"/>
  <c r="BM129" i="6"/>
  <c r="BS129" i="6"/>
  <c r="AT129" i="6"/>
  <c r="AY129" i="6"/>
  <c r="BB129" i="6"/>
  <c r="BH129" i="6"/>
  <c r="BN129" i="6"/>
  <c r="AV129" i="6"/>
  <c r="AQ117" i="6"/>
  <c r="AO117" i="6"/>
  <c r="BD117" i="6"/>
  <c r="BJ117" i="6"/>
  <c r="BP117" i="6"/>
  <c r="AR117" i="6"/>
  <c r="BE117" i="6"/>
  <c r="BK117" i="6"/>
  <c r="BQ117" i="6"/>
  <c r="BW117" i="6"/>
  <c r="AS117" i="6"/>
  <c r="AW117" i="6"/>
  <c r="BF117" i="6"/>
  <c r="BL117" i="6"/>
  <c r="AX117" i="6"/>
  <c r="BA117" i="6"/>
  <c r="BG117" i="6"/>
  <c r="BM117" i="6"/>
  <c r="BS117" i="6"/>
  <c r="AY117" i="6"/>
  <c r="BB117" i="6"/>
  <c r="BH117" i="6"/>
  <c r="BN117" i="6"/>
  <c r="AU117" i="6"/>
  <c r="AV117" i="6"/>
  <c r="AP105" i="6"/>
  <c r="AS105" i="6"/>
  <c r="AN105" i="6"/>
  <c r="AO105" i="6"/>
  <c r="AT105" i="6"/>
  <c r="BD105" i="6"/>
  <c r="BJ105" i="6"/>
  <c r="BP105" i="6"/>
  <c r="AU105" i="6"/>
  <c r="BE105" i="6"/>
  <c r="BK105" i="6"/>
  <c r="BQ105" i="6"/>
  <c r="BW105" i="6"/>
  <c r="AW105" i="6"/>
  <c r="BF105" i="6"/>
  <c r="BL105" i="6"/>
  <c r="AR105" i="6"/>
  <c r="AX105" i="6"/>
  <c r="BG105" i="6"/>
  <c r="BM105" i="6"/>
  <c r="BS105" i="6"/>
  <c r="AQ105" i="6"/>
  <c r="BA105" i="6"/>
  <c r="AY105" i="6"/>
  <c r="BB105" i="6"/>
  <c r="BH105" i="6"/>
  <c r="BN105" i="6"/>
  <c r="AV105" i="6"/>
  <c r="AO93" i="6"/>
  <c r="AQ93" i="6"/>
  <c r="BD93" i="6"/>
  <c r="BJ93" i="6"/>
  <c r="BP93" i="6"/>
  <c r="AS93" i="6"/>
  <c r="BE93" i="6"/>
  <c r="BK93" i="6"/>
  <c r="BQ93" i="6"/>
  <c r="BW93" i="6"/>
  <c r="AT93" i="6"/>
  <c r="AU93" i="6"/>
  <c r="AW93" i="6"/>
  <c r="BF93" i="6"/>
  <c r="BL93" i="6"/>
  <c r="AX93" i="6"/>
  <c r="BG93" i="6"/>
  <c r="BM93" i="6"/>
  <c r="BS93" i="6"/>
  <c r="AY93" i="6"/>
  <c r="BA93" i="6"/>
  <c r="BB93" i="6"/>
  <c r="BH93" i="6"/>
  <c r="BN93" i="6"/>
  <c r="AN201" i="6"/>
  <c r="AT206" i="6"/>
  <c r="AT192" i="6"/>
  <c r="AT132" i="6"/>
  <c r="AT72" i="6"/>
  <c r="AS180" i="6"/>
  <c r="AR159" i="6"/>
  <c r="AO108" i="6"/>
  <c r="AN204" i="6"/>
  <c r="AM48" i="6"/>
  <c r="AT159" i="6"/>
  <c r="AS204" i="6"/>
  <c r="AS36" i="6"/>
  <c r="AN84" i="6"/>
  <c r="AM147" i="6"/>
  <c r="AL258" i="6"/>
  <c r="AP258" i="6"/>
  <c r="AQ258" i="6"/>
  <c r="AT258" i="6"/>
  <c r="AO258" i="6"/>
  <c r="AO246" i="6"/>
  <c r="AN246" i="6"/>
  <c r="AP246" i="6"/>
  <c r="AQ246" i="6"/>
  <c r="AM246" i="6"/>
  <c r="AL234" i="6"/>
  <c r="AO234" i="6"/>
  <c r="AP222" i="6"/>
  <c r="AM222" i="6"/>
  <c r="AL222" i="6"/>
  <c r="AN210" i="6"/>
  <c r="AQ210" i="6"/>
  <c r="AL210" i="6"/>
  <c r="AP210" i="6"/>
  <c r="AL198" i="6"/>
  <c r="AP198" i="6"/>
  <c r="AO198" i="6"/>
  <c r="AM198" i="6"/>
  <c r="AM186" i="6"/>
  <c r="AP186" i="6"/>
  <c r="AQ186" i="6"/>
  <c r="AT186" i="6"/>
  <c r="AO186" i="6"/>
  <c r="AO174" i="6"/>
  <c r="AS174" i="6"/>
  <c r="AN174" i="6"/>
  <c r="AP174" i="6"/>
  <c r="AM174" i="6"/>
  <c r="AQ174" i="6"/>
  <c r="AS162" i="6"/>
  <c r="AT162" i="6"/>
  <c r="AN150" i="6"/>
  <c r="AM150" i="6"/>
  <c r="AP150" i="6"/>
  <c r="AM138" i="6"/>
  <c r="AN138" i="6"/>
  <c r="AS138" i="6"/>
  <c r="AO138" i="6"/>
  <c r="AO126" i="6"/>
  <c r="AR126" i="6"/>
  <c r="AP126" i="6"/>
  <c r="AQ126" i="6"/>
  <c r="AN114" i="6"/>
  <c r="AQ114" i="6"/>
  <c r="AO114" i="6"/>
  <c r="AP114" i="6"/>
  <c r="AL114" i="6"/>
  <c r="AU114" i="6"/>
  <c r="AS102" i="6"/>
  <c r="AL102" i="6"/>
  <c r="AN102" i="6"/>
  <c r="AO102" i="6"/>
  <c r="AP102" i="6"/>
  <c r="AP90" i="6"/>
  <c r="AM90" i="6"/>
  <c r="AT90" i="6"/>
  <c r="AO78" i="6"/>
  <c r="AP78" i="6"/>
  <c r="AN78" i="6"/>
  <c r="AT78" i="6"/>
  <c r="AM66" i="6"/>
  <c r="AR66" i="6"/>
  <c r="AP66" i="6"/>
  <c r="AS66" i="6"/>
  <c r="AO54" i="6"/>
  <c r="AQ54" i="6"/>
  <c r="AL54" i="6"/>
  <c r="AL42" i="6"/>
  <c r="AM42" i="6"/>
  <c r="AO42" i="6"/>
  <c r="AR30" i="6"/>
  <c r="AP30" i="6"/>
  <c r="AN30" i="6"/>
  <c r="AO18" i="6"/>
  <c r="AL18" i="6"/>
  <c r="AM18" i="6"/>
  <c r="AU18" i="6"/>
  <c r="AU171" i="6"/>
  <c r="AU111" i="6"/>
  <c r="AT96" i="6"/>
  <c r="AS134" i="6"/>
  <c r="AS84" i="6"/>
  <c r="AQ87" i="6"/>
  <c r="AP218" i="6"/>
  <c r="AO204" i="6"/>
  <c r="AO36" i="6"/>
  <c r="AM234" i="6"/>
  <c r="AL216" i="6"/>
  <c r="AL126" i="6"/>
  <c r="AV147" i="6"/>
  <c r="AV135" i="6"/>
  <c r="AU51" i="6"/>
  <c r="AS168" i="6"/>
  <c r="AR168" i="6"/>
  <c r="AR144" i="6"/>
  <c r="AP240" i="6"/>
  <c r="AP84" i="6"/>
  <c r="AO180" i="6"/>
  <c r="AN27" i="6"/>
  <c r="AZ255" i="6"/>
  <c r="AR255" i="6"/>
  <c r="AN243" i="6"/>
  <c r="AT243" i="6"/>
  <c r="AQ219" i="6"/>
  <c r="AP219" i="6"/>
  <c r="AN219" i="6"/>
  <c r="AR219" i="6"/>
  <c r="AN195" i="6"/>
  <c r="AR195" i="6"/>
  <c r="AP195" i="6"/>
  <c r="AN183" i="6"/>
  <c r="AP183" i="6"/>
  <c r="AM171" i="6"/>
  <c r="AQ171" i="6"/>
  <c r="AM123" i="6"/>
  <c r="AP123" i="6"/>
  <c r="AN123" i="6"/>
  <c r="AN111" i="6"/>
  <c r="AP111" i="6"/>
  <c r="AN99" i="6"/>
  <c r="AP99" i="6"/>
  <c r="AM99" i="6"/>
  <c r="AU99" i="6"/>
  <c r="AL87" i="6"/>
  <c r="AM87" i="6"/>
  <c r="AM75" i="6"/>
  <c r="AL75" i="6"/>
  <c r="AR75" i="6"/>
  <c r="AL63" i="6"/>
  <c r="AT63" i="6"/>
  <c r="AL39" i="6"/>
  <c r="AR39" i="6"/>
  <c r="AT39" i="6"/>
  <c r="AQ243" i="6"/>
  <c r="AL254" i="6"/>
  <c r="AP254" i="6"/>
  <c r="AQ254" i="6"/>
  <c r="AO254" i="6"/>
  <c r="AS254" i="6"/>
  <c r="AP242" i="6"/>
  <c r="AQ242" i="6"/>
  <c r="AO242" i="6"/>
  <c r="AO230" i="6"/>
  <c r="AP230" i="6"/>
  <c r="AQ230" i="6"/>
  <c r="AN230" i="6"/>
  <c r="AT230" i="6"/>
  <c r="AR218" i="6"/>
  <c r="AO218" i="6"/>
  <c r="AQ206" i="6"/>
  <c r="AP206" i="6"/>
  <c r="AR206" i="6"/>
  <c r="AL194" i="6"/>
  <c r="AO194" i="6"/>
  <c r="AL182" i="6"/>
  <c r="AQ182" i="6"/>
  <c r="AO182" i="6"/>
  <c r="AN182" i="6"/>
  <c r="AS182" i="6"/>
  <c r="AU182" i="6"/>
  <c r="AM170" i="6"/>
  <c r="AN170" i="6"/>
  <c r="AP170" i="6"/>
  <c r="AQ170" i="6"/>
  <c r="AL170" i="6"/>
  <c r="AR170" i="6"/>
  <c r="AS170" i="6"/>
  <c r="AU170" i="6"/>
  <c r="AL158" i="6"/>
  <c r="AS158" i="6"/>
  <c r="AM158" i="6"/>
  <c r="AP158" i="6"/>
  <c r="AN158" i="6"/>
  <c r="AQ158" i="6"/>
  <c r="AR146" i="6"/>
  <c r="AP146" i="6"/>
  <c r="AT146" i="6"/>
  <c r="AM134" i="6"/>
  <c r="AN134" i="6"/>
  <c r="AR134" i="6"/>
  <c r="AT134" i="6"/>
  <c r="AO122" i="6"/>
  <c r="AN122" i="6"/>
  <c r="AQ122" i="6"/>
  <c r="AM122" i="6"/>
  <c r="AN110" i="6"/>
  <c r="AO110" i="6"/>
  <c r="AR110" i="6"/>
  <c r="AM110" i="6"/>
  <c r="AL110" i="6"/>
  <c r="AS110" i="6"/>
  <c r="AQ98" i="6"/>
  <c r="AO98" i="6"/>
  <c r="AR98" i="6"/>
  <c r="AS98" i="6"/>
  <c r="AQ86" i="6"/>
  <c r="AO86" i="6"/>
  <c r="AU86" i="6"/>
  <c r="AP86" i="6"/>
  <c r="AP74" i="6"/>
  <c r="AQ74" i="6"/>
  <c r="AO74" i="6"/>
  <c r="AR62" i="6"/>
  <c r="AS62" i="6"/>
  <c r="AP62" i="6"/>
  <c r="AN62" i="6"/>
  <c r="AL62" i="6"/>
  <c r="AO50" i="6"/>
  <c r="AQ50" i="6"/>
  <c r="AR50" i="6"/>
  <c r="AT50" i="6"/>
  <c r="AP50" i="6"/>
  <c r="AM38" i="6"/>
  <c r="AN38" i="6"/>
  <c r="AO38" i="6"/>
  <c r="AQ38" i="6"/>
  <c r="AS38" i="6"/>
  <c r="AN26" i="6"/>
  <c r="AT26" i="6"/>
  <c r="AV183" i="6"/>
  <c r="AU243" i="6"/>
  <c r="AU135" i="6"/>
  <c r="AU63" i="6"/>
  <c r="AT242" i="6"/>
  <c r="AT123" i="6"/>
  <c r="AR63" i="6"/>
  <c r="AQ147" i="6"/>
  <c r="AP182" i="6"/>
  <c r="AL195" i="6"/>
  <c r="AL252" i="6"/>
  <c r="AR252" i="6"/>
  <c r="AS252" i="6"/>
  <c r="AL240" i="6"/>
  <c r="AM240" i="6"/>
  <c r="AU240" i="6"/>
  <c r="AR240" i="6"/>
  <c r="AS240" i="6"/>
  <c r="AN228" i="6"/>
  <c r="AO228" i="6"/>
  <c r="AP228" i="6"/>
  <c r="AQ228" i="6"/>
  <c r="AM216" i="6"/>
  <c r="AT216" i="6"/>
  <c r="AM204" i="6"/>
  <c r="AP204" i="6"/>
  <c r="AQ204" i="6"/>
  <c r="AL192" i="6"/>
  <c r="AN192" i="6"/>
  <c r="AM192" i="6"/>
  <c r="AP192" i="6"/>
  <c r="AQ192" i="6"/>
  <c r="AN180" i="6"/>
  <c r="AM180" i="6"/>
  <c r="AP180" i="6"/>
  <c r="AM168" i="6"/>
  <c r="AN168" i="6"/>
  <c r="AP168" i="6"/>
  <c r="AU168" i="6"/>
  <c r="AL156" i="6"/>
  <c r="AQ156" i="6"/>
  <c r="AR156" i="6"/>
  <c r="AS144" i="6"/>
  <c r="AP144" i="6"/>
  <c r="AM144" i="6"/>
  <c r="AQ144" i="6"/>
  <c r="AL132" i="6"/>
  <c r="AM132" i="6"/>
  <c r="AQ132" i="6"/>
  <c r="AO132" i="6"/>
  <c r="AR132" i="6"/>
  <c r="AL120" i="6"/>
  <c r="AS120" i="6"/>
  <c r="AN120" i="6"/>
  <c r="AM120" i="6"/>
  <c r="AO120" i="6"/>
  <c r="AT120" i="6"/>
  <c r="AL108" i="6"/>
  <c r="AP108" i="6"/>
  <c r="AQ108" i="6"/>
  <c r="AQ96" i="6"/>
  <c r="AL96" i="6"/>
  <c r="AP96" i="6"/>
  <c r="AM96" i="6"/>
  <c r="AS96" i="6"/>
  <c r="AM84" i="6"/>
  <c r="AQ84" i="6"/>
  <c r="AL72" i="6"/>
  <c r="AS72" i="6"/>
  <c r="AN72" i="6"/>
  <c r="AQ72" i="6"/>
  <c r="AM72" i="6"/>
  <c r="AO72" i="6"/>
  <c r="AM60" i="6"/>
  <c r="AP60" i="6"/>
  <c r="AN60" i="6"/>
  <c r="AO60" i="6"/>
  <c r="AU60" i="6"/>
  <c r="AO48" i="6"/>
  <c r="AL48" i="6"/>
  <c r="AP48" i="6"/>
  <c r="AM36" i="6"/>
  <c r="AN36" i="6"/>
  <c r="AQ36" i="6"/>
  <c r="AT36" i="6"/>
  <c r="AL24" i="6"/>
  <c r="AP24" i="6"/>
  <c r="AN24" i="6"/>
  <c r="AS24" i="6"/>
  <c r="AQ24" i="6"/>
  <c r="AR24" i="6"/>
  <c r="AU45" i="6"/>
  <c r="AS69" i="6"/>
  <c r="AQ57" i="6"/>
  <c r="AO45" i="6"/>
  <c r="AN125" i="6"/>
  <c r="AM200" i="6"/>
  <c r="AM125" i="6"/>
  <c r="AM101" i="6"/>
  <c r="AU57" i="6"/>
  <c r="AS81" i="6"/>
  <c r="AR21" i="6"/>
  <c r="AN224" i="6"/>
  <c r="AL137" i="6"/>
  <c r="AL29" i="6"/>
  <c r="AR69" i="6"/>
  <c r="AO57" i="6"/>
  <c r="AN81" i="6"/>
  <c r="AL209" i="6"/>
  <c r="AP45" i="6"/>
  <c r="AR33" i="6"/>
  <c r="AO81" i="6"/>
  <c r="AO21" i="6"/>
  <c r="AP57" i="6"/>
  <c r="AN69" i="6"/>
  <c r="AN33" i="6"/>
  <c r="AN245" i="6"/>
  <c r="AN221" i="6"/>
  <c r="AL257" i="6"/>
  <c r="AL145" i="6"/>
  <c r="AL245" i="6"/>
  <c r="AM233" i="6"/>
  <c r="AO221" i="6"/>
  <c r="AN233" i="6"/>
  <c r="AM228" i="6"/>
  <c r="AM197" i="6"/>
  <c r="AM149" i="6"/>
  <c r="AL233" i="6"/>
  <c r="AL161" i="6"/>
  <c r="AM258" i="6"/>
  <c r="AL197" i="6"/>
  <c r="AM245" i="6"/>
  <c r="AV85" i="6"/>
  <c r="AU183" i="6"/>
  <c r="AU157" i="6"/>
  <c r="AT255" i="6"/>
  <c r="AT215" i="6"/>
  <c r="AT111" i="6"/>
  <c r="AS169" i="6"/>
  <c r="AS49" i="6"/>
  <c r="AR239" i="6"/>
  <c r="AR183" i="6"/>
  <c r="AR169" i="6"/>
  <c r="AR155" i="6"/>
  <c r="AR25" i="6"/>
  <c r="AQ253" i="6"/>
  <c r="AQ195" i="6"/>
  <c r="AQ181" i="6"/>
  <c r="AQ123" i="6"/>
  <c r="AQ109" i="6"/>
  <c r="AQ51" i="6"/>
  <c r="AQ37" i="6"/>
  <c r="AP205" i="6"/>
  <c r="AP191" i="6"/>
  <c r="AP75" i="6"/>
  <c r="AP61" i="6"/>
  <c r="AO241" i="6"/>
  <c r="AO181" i="6"/>
  <c r="AO155" i="6"/>
  <c r="AO97" i="6"/>
  <c r="AO27" i="6"/>
  <c r="AN253" i="6"/>
  <c r="AN218" i="6"/>
  <c r="AN147" i="6"/>
  <c r="AM218" i="6"/>
  <c r="AM61" i="6"/>
  <c r="AL169" i="6"/>
  <c r="AL248" i="6"/>
  <c r="AM248" i="6"/>
  <c r="AN212" i="6"/>
  <c r="AL212" i="6"/>
  <c r="AO212" i="6"/>
  <c r="AP212" i="6"/>
  <c r="AO200" i="6"/>
  <c r="AP200" i="6"/>
  <c r="AM176" i="6"/>
  <c r="AN176" i="6"/>
  <c r="AL164" i="6"/>
  <c r="AM164" i="6"/>
  <c r="AN152" i="6"/>
  <c r="AR152" i="6"/>
  <c r="AL140" i="6"/>
  <c r="AN140" i="6"/>
  <c r="AR140" i="6"/>
  <c r="AM128" i="6"/>
  <c r="AL128" i="6"/>
  <c r="AO193" i="6"/>
  <c r="AN217" i="6"/>
  <c r="AU207" i="6"/>
  <c r="AU181" i="6"/>
  <c r="AU37" i="6"/>
  <c r="AT239" i="6"/>
  <c r="AT135" i="6"/>
  <c r="AS193" i="6"/>
  <c r="AS167" i="6"/>
  <c r="AS73" i="6"/>
  <c r="AR181" i="6"/>
  <c r="AR167" i="6"/>
  <c r="AR111" i="6"/>
  <c r="AR97" i="6"/>
  <c r="AQ207" i="6"/>
  <c r="AQ193" i="6"/>
  <c r="AQ121" i="6"/>
  <c r="AQ63" i="6"/>
  <c r="AQ49" i="6"/>
  <c r="AP203" i="6"/>
  <c r="AP133" i="6"/>
  <c r="AP73" i="6"/>
  <c r="AP59" i="6"/>
  <c r="AP27" i="6"/>
  <c r="AO253" i="6"/>
  <c r="AO206" i="6"/>
  <c r="AO179" i="6"/>
  <c r="AO109" i="6"/>
  <c r="AN181" i="6"/>
  <c r="AN75" i="6"/>
  <c r="AL218" i="6"/>
  <c r="BA241" i="6"/>
  <c r="BA229" i="6"/>
  <c r="BA217" i="6"/>
  <c r="BA205" i="6"/>
  <c r="BA193" i="6"/>
  <c r="BA181" i="6"/>
  <c r="BA145" i="6"/>
  <c r="BA133" i="6"/>
  <c r="BA109" i="6"/>
  <c r="BA85" i="6"/>
  <c r="BA73" i="6"/>
  <c r="BA61" i="6"/>
  <c r="AV251" i="6"/>
  <c r="AV215" i="6"/>
  <c r="AV191" i="6"/>
  <c r="AV179" i="6"/>
  <c r="AU219" i="6"/>
  <c r="AU193" i="6"/>
  <c r="AU75" i="6"/>
  <c r="AU49" i="6"/>
  <c r="AS205" i="6"/>
  <c r="AS85" i="6"/>
  <c r="AR123" i="6"/>
  <c r="AP217" i="6"/>
  <c r="AP85" i="6"/>
  <c r="AO205" i="6"/>
  <c r="AN231" i="6"/>
  <c r="AN73" i="6"/>
  <c r="AN39" i="6"/>
  <c r="AM236" i="6"/>
  <c r="AL217" i="6"/>
  <c r="AL85" i="6"/>
  <c r="AS217" i="6"/>
  <c r="AQ133" i="6"/>
  <c r="AN229" i="6"/>
  <c r="AN255" i="6"/>
  <c r="AL255" i="6"/>
  <c r="AO255" i="6"/>
  <c r="AS255" i="6"/>
  <c r="AM255" i="6"/>
  <c r="AO243" i="6"/>
  <c r="AS243" i="6"/>
  <c r="AL243" i="6"/>
  <c r="AO231" i="6"/>
  <c r="AS231" i="6"/>
  <c r="AM231" i="6"/>
  <c r="AR231" i="6"/>
  <c r="AL219" i="6"/>
  <c r="AO219" i="6"/>
  <c r="AS219" i="6"/>
  <c r="AM207" i="6"/>
  <c r="AL207" i="6"/>
  <c r="AN207" i="6"/>
  <c r="AO207" i="6"/>
  <c r="AS207" i="6"/>
  <c r="AO195" i="6"/>
  <c r="AS195" i="6"/>
  <c r="AL183" i="6"/>
  <c r="AO183" i="6"/>
  <c r="AS183" i="6"/>
  <c r="AO171" i="6"/>
  <c r="AS171" i="6"/>
  <c r="AM159" i="6"/>
  <c r="AN159" i="6"/>
  <c r="AL159" i="6"/>
  <c r="AO159" i="6"/>
  <c r="AS159" i="6"/>
  <c r="AL147" i="6"/>
  <c r="AO147" i="6"/>
  <c r="AS147" i="6"/>
  <c r="AP147" i="6"/>
  <c r="AM135" i="6"/>
  <c r="AO135" i="6"/>
  <c r="AS135" i="6"/>
  <c r="AP135" i="6"/>
  <c r="AO123" i="6"/>
  <c r="AS123" i="6"/>
  <c r="AL123" i="6"/>
  <c r="AO111" i="6"/>
  <c r="AS111" i="6"/>
  <c r="AL111" i="6"/>
  <c r="AL99" i="6"/>
  <c r="AO99" i="6"/>
  <c r="AS99" i="6"/>
  <c r="AR99" i="6"/>
  <c r="AN87" i="6"/>
  <c r="AO87" i="6"/>
  <c r="AS87" i="6"/>
  <c r="AR87" i="6"/>
  <c r="AO75" i="6"/>
  <c r="AS75" i="6"/>
  <c r="AO63" i="6"/>
  <c r="AS63" i="6"/>
  <c r="AM63" i="6"/>
  <c r="AL51" i="6"/>
  <c r="AO51" i="6"/>
  <c r="AS51" i="6"/>
  <c r="AP51" i="6"/>
  <c r="AO39" i="6"/>
  <c r="AP39" i="6"/>
  <c r="AS39" i="6"/>
  <c r="AU229" i="6"/>
  <c r="AU85" i="6"/>
  <c r="AR217" i="6"/>
  <c r="AR147" i="6"/>
  <c r="AQ231" i="6"/>
  <c r="AQ217" i="6"/>
  <c r="AQ159" i="6"/>
  <c r="AP243" i="6"/>
  <c r="AP171" i="6"/>
  <c r="AM183" i="6"/>
  <c r="AM51" i="6"/>
  <c r="AN254" i="6"/>
  <c r="AM254" i="6"/>
  <c r="AL242" i="6"/>
  <c r="AN242" i="6"/>
  <c r="AM242" i="6"/>
  <c r="AL230" i="6"/>
  <c r="AM230" i="6"/>
  <c r="AN206" i="6"/>
  <c r="AM206" i="6"/>
  <c r="AN146" i="6"/>
  <c r="AO146" i="6"/>
  <c r="AM146" i="6"/>
  <c r="AL134" i="6"/>
  <c r="AP134" i="6"/>
  <c r="AO134" i="6"/>
  <c r="AL122" i="6"/>
  <c r="AP122" i="6"/>
  <c r="AL98" i="6"/>
  <c r="AM98" i="6"/>
  <c r="AN86" i="6"/>
  <c r="AL86" i="6"/>
  <c r="AR86" i="6"/>
  <c r="AM86" i="6"/>
  <c r="AL74" i="6"/>
  <c r="AN74" i="6"/>
  <c r="AR74" i="6"/>
  <c r="AL50" i="6"/>
  <c r="AM50" i="6"/>
  <c r="AL38" i="6"/>
  <c r="AP38" i="6"/>
  <c r="AL26" i="6"/>
  <c r="AM26" i="6"/>
  <c r="AP26" i="6"/>
  <c r="AM253" i="6"/>
  <c r="AT253" i="6"/>
  <c r="AL253" i="6"/>
  <c r="AP253" i="6"/>
  <c r="AM241" i="6"/>
  <c r="AL241" i="6"/>
  <c r="AT241" i="6"/>
  <c r="AN241" i="6"/>
  <c r="AL229" i="6"/>
  <c r="AM229" i="6"/>
  <c r="AT229" i="6"/>
  <c r="AM217" i="6"/>
  <c r="AT217" i="6"/>
  <c r="AL205" i="6"/>
  <c r="AM205" i="6"/>
  <c r="AT205" i="6"/>
  <c r="AN205" i="6"/>
  <c r="AR205" i="6"/>
  <c r="AL193" i="6"/>
  <c r="AN193" i="6"/>
  <c r="AM193" i="6"/>
  <c r="AT193" i="6"/>
  <c r="AM181" i="6"/>
  <c r="AT181" i="6"/>
  <c r="AM169" i="6"/>
  <c r="AT169" i="6"/>
  <c r="AL157" i="6"/>
  <c r="AT157" i="6"/>
  <c r="AN157" i="6"/>
  <c r="AM145" i="6"/>
  <c r="AN145" i="6"/>
  <c r="AT145" i="6"/>
  <c r="AL133" i="6"/>
  <c r="AN133" i="6"/>
  <c r="AT133" i="6"/>
  <c r="AO133" i="6"/>
  <c r="AL121" i="6"/>
  <c r="AM121" i="6"/>
  <c r="AT121" i="6"/>
  <c r="AP121" i="6"/>
  <c r="AO121" i="6"/>
  <c r="AM109" i="6"/>
  <c r="AL109" i="6"/>
  <c r="AT109" i="6"/>
  <c r="AN109" i="6"/>
  <c r="AP109" i="6"/>
  <c r="AM97" i="6"/>
  <c r="AL97" i="6"/>
  <c r="AT97" i="6"/>
  <c r="AT85" i="6"/>
  <c r="AM85" i="6"/>
  <c r="AM73" i="6"/>
  <c r="AT73" i="6"/>
  <c r="AR73" i="6"/>
  <c r="AN61" i="6"/>
  <c r="AT61" i="6"/>
  <c r="AL61" i="6"/>
  <c r="AR61" i="6"/>
  <c r="AL49" i="6"/>
  <c r="AM49" i="6"/>
  <c r="AT49" i="6"/>
  <c r="AM37" i="6"/>
  <c r="AO37" i="6"/>
  <c r="AT37" i="6"/>
  <c r="AP37" i="6"/>
  <c r="AL37" i="6"/>
  <c r="AO25" i="6"/>
  <c r="AT25" i="6"/>
  <c r="AM25" i="6"/>
  <c r="AR229" i="6"/>
  <c r="AR145" i="6"/>
  <c r="AQ229" i="6"/>
  <c r="AQ157" i="6"/>
  <c r="AQ85" i="6"/>
  <c r="AP255" i="6"/>
  <c r="AP241" i="6"/>
  <c r="AP169" i="6"/>
  <c r="AO145" i="6"/>
  <c r="AN135" i="6"/>
  <c r="AM27" i="6"/>
  <c r="AO229" i="6"/>
  <c r="AN169" i="6"/>
  <c r="AM133" i="6"/>
  <c r="AU251" i="6"/>
  <c r="AO251" i="6"/>
  <c r="AQ251" i="6"/>
  <c r="AU239" i="6"/>
  <c r="AP239" i="6"/>
  <c r="AO239" i="6"/>
  <c r="AQ239" i="6"/>
  <c r="AU227" i="6"/>
  <c r="AP227" i="6"/>
  <c r="AQ227" i="6"/>
  <c r="AU215" i="6"/>
  <c r="AQ215" i="6"/>
  <c r="AU203" i="6"/>
  <c r="AQ203" i="6"/>
  <c r="AU191" i="6"/>
  <c r="AQ191" i="6"/>
  <c r="AU179" i="6"/>
  <c r="AQ179" i="6"/>
  <c r="AR179" i="6"/>
  <c r="AU167" i="6"/>
  <c r="AQ167" i="6"/>
  <c r="AU155" i="6"/>
  <c r="AQ155" i="6"/>
  <c r="AU143" i="6"/>
  <c r="AQ143" i="6"/>
  <c r="AU131" i="6"/>
  <c r="AQ131" i="6"/>
  <c r="AU119" i="6"/>
  <c r="AQ119" i="6"/>
  <c r="AU107" i="6"/>
  <c r="AO107" i="6"/>
  <c r="AQ107" i="6"/>
  <c r="AS107" i="6"/>
  <c r="AU95" i="6"/>
  <c r="AO95" i="6"/>
  <c r="AP95" i="6"/>
  <c r="AQ95" i="6"/>
  <c r="AU83" i="6"/>
  <c r="AQ83" i="6"/>
  <c r="AU71" i="6"/>
  <c r="AQ71" i="6"/>
  <c r="AU59" i="6"/>
  <c r="AQ59" i="6"/>
  <c r="AU47" i="6"/>
  <c r="AR47" i="6"/>
  <c r="AQ47" i="6"/>
  <c r="AU35" i="6"/>
  <c r="AQ35" i="6"/>
  <c r="AR35" i="6"/>
  <c r="AU23" i="6"/>
  <c r="AP23" i="6"/>
  <c r="AQ23" i="6"/>
  <c r="AV87" i="6"/>
  <c r="AV61" i="6"/>
  <c r="AU159" i="6"/>
  <c r="AU133" i="6"/>
  <c r="AT231" i="6"/>
  <c r="AT191" i="6"/>
  <c r="AT87" i="6"/>
  <c r="AS145" i="6"/>
  <c r="AS119" i="6"/>
  <c r="AS25" i="6"/>
  <c r="AR254" i="6"/>
  <c r="AR241" i="6"/>
  <c r="AR227" i="6"/>
  <c r="AR171" i="6"/>
  <c r="AR157" i="6"/>
  <c r="AR143" i="6"/>
  <c r="AR71" i="6"/>
  <c r="AR27" i="6"/>
  <c r="AQ255" i="6"/>
  <c r="AQ241" i="6"/>
  <c r="AQ183" i="6"/>
  <c r="AQ169" i="6"/>
  <c r="AQ111" i="6"/>
  <c r="AQ97" i="6"/>
  <c r="AQ39" i="6"/>
  <c r="AQ25" i="6"/>
  <c r="AP207" i="6"/>
  <c r="AP193" i="6"/>
  <c r="AP167" i="6"/>
  <c r="AP63" i="6"/>
  <c r="AO170" i="6"/>
  <c r="AO157" i="6"/>
  <c r="AO143" i="6"/>
  <c r="AN236" i="6"/>
  <c r="AN98" i="6"/>
  <c r="AN63" i="6"/>
  <c r="AM195" i="6"/>
  <c r="AM152" i="6"/>
  <c r="AM111" i="6"/>
  <c r="AL231" i="6"/>
  <c r="AL171" i="6"/>
  <c r="AL146" i="6"/>
  <c r="AL73" i="6"/>
  <c r="AL27" i="6"/>
  <c r="AL250" i="6"/>
  <c r="AM250" i="6"/>
  <c r="AQ250" i="6"/>
  <c r="AM238" i="6"/>
  <c r="AL238" i="6"/>
  <c r="AN238" i="6"/>
  <c r="AO238" i="6"/>
  <c r="AQ238" i="6"/>
  <c r="AN226" i="6"/>
  <c r="AM226" i="6"/>
  <c r="AL226" i="6"/>
  <c r="AP226" i="6"/>
  <c r="AQ226" i="6"/>
  <c r="AO226" i="6"/>
  <c r="AQ214" i="6"/>
  <c r="AL214" i="6"/>
  <c r="AP214" i="6"/>
  <c r="AL202" i="6"/>
  <c r="AM202" i="6"/>
  <c r="AQ202" i="6"/>
  <c r="AQ190" i="6"/>
  <c r="AL190" i="6"/>
  <c r="AN190" i="6"/>
  <c r="AL178" i="6"/>
  <c r="AN178" i="6"/>
  <c r="AQ178" i="6"/>
  <c r="AM166" i="6"/>
  <c r="AL166" i="6"/>
  <c r="AQ166" i="6"/>
  <c r="AR166" i="6"/>
  <c r="AQ142" i="6"/>
  <c r="AL142" i="6"/>
  <c r="AM130" i="6"/>
  <c r="AN130" i="6"/>
  <c r="AQ130" i="6"/>
  <c r="AL106" i="6"/>
  <c r="AN106" i="6"/>
  <c r="AQ106" i="6"/>
  <c r="AM94" i="6"/>
  <c r="AO94" i="6"/>
  <c r="AP94" i="6"/>
  <c r="AQ94" i="6"/>
  <c r="AN94" i="6"/>
  <c r="AS94" i="6"/>
  <c r="AL82" i="6"/>
  <c r="AM82" i="6"/>
  <c r="AQ82" i="6"/>
  <c r="AO82" i="6"/>
  <c r="AN70" i="6"/>
  <c r="AQ70" i="6"/>
  <c r="AL58" i="6"/>
  <c r="AN58" i="6"/>
  <c r="AQ58" i="6"/>
  <c r="AQ46" i="6"/>
  <c r="AN46" i="6"/>
  <c r="AL34" i="6"/>
  <c r="AN34" i="6"/>
  <c r="AM34" i="6"/>
  <c r="AQ34" i="6"/>
  <c r="AR34" i="6"/>
  <c r="AM22" i="6"/>
  <c r="AL22" i="6"/>
  <c r="AQ22" i="6"/>
  <c r="AR22" i="6"/>
  <c r="AO213" i="6"/>
  <c r="AO69" i="6"/>
  <c r="AM257" i="6"/>
  <c r="AR257" i="6"/>
  <c r="AL221" i="6"/>
  <c r="AR221" i="6"/>
  <c r="AM209" i="6"/>
  <c r="AR209" i="6"/>
  <c r="AL185" i="6"/>
  <c r="AR185" i="6"/>
  <c r="AL173" i="6"/>
  <c r="AR173" i="6"/>
  <c r="AN161" i="6"/>
  <c r="AR161" i="6"/>
  <c r="AO225" i="6"/>
  <c r="AN237" i="6"/>
  <c r="AN189" i="6"/>
  <c r="AN220" i="6"/>
  <c r="AL220" i="6"/>
  <c r="AL208" i="6"/>
  <c r="AM208" i="6"/>
  <c r="AL184" i="6"/>
  <c r="AM184" i="6"/>
  <c r="AL148" i="6"/>
  <c r="AM148" i="6"/>
  <c r="AL100" i="6"/>
  <c r="AN100" i="6"/>
  <c r="AN165" i="6"/>
  <c r="AP165" i="6"/>
  <c r="AN117" i="6"/>
  <c r="AP117" i="6"/>
  <c r="AN93" i="6"/>
  <c r="AV93" i="6"/>
  <c r="AN21" i="6"/>
  <c r="AV21" i="6"/>
  <c r="AR149" i="6"/>
  <c r="AR137" i="6"/>
  <c r="AR89" i="6"/>
  <c r="AR77" i="6"/>
  <c r="AR65" i="6"/>
  <c r="AR53" i="6"/>
  <c r="AN113" i="6"/>
  <c r="AM113" i="6"/>
  <c r="AM65" i="6"/>
  <c r="AL65" i="6"/>
  <c r="AL41" i="6"/>
  <c r="AM41" i="6"/>
  <c r="AN41" i="6"/>
  <c r="AM17" i="6"/>
  <c r="AL17" i="6"/>
  <c r="AM80" i="6"/>
  <c r="AN80" i="6"/>
  <c r="AL32" i="6"/>
  <c r="AM32" i="6"/>
  <c r="AL244" i="6"/>
  <c r="AL168" i="6"/>
  <c r="AL60" i="6"/>
  <c r="AL228" i="6"/>
  <c r="AN216" i="6"/>
  <c r="AM108" i="6"/>
  <c r="AL91" i="6"/>
  <c r="AP91" i="6"/>
  <c r="AM79" i="6"/>
  <c r="AP79" i="6"/>
  <c r="AL19" i="6"/>
  <c r="AP19" i="6"/>
  <c r="AL180" i="6"/>
  <c r="AN240" i="6"/>
  <c r="AL204" i="6"/>
  <c r="AM251" i="6"/>
  <c r="AN251" i="6"/>
  <c r="AM239" i="6"/>
  <c r="AN239" i="6"/>
  <c r="AM227" i="6"/>
  <c r="AN227" i="6"/>
  <c r="AM215" i="6"/>
  <c r="AN215" i="6"/>
  <c r="AM203" i="6"/>
  <c r="AN203" i="6"/>
  <c r="AM191" i="6"/>
  <c r="AN191" i="6"/>
  <c r="AM179" i="6"/>
  <c r="AN179" i="6"/>
  <c r="AM167" i="6"/>
  <c r="AN167" i="6"/>
  <c r="AM155" i="6"/>
  <c r="AN155" i="6"/>
  <c r="AM143" i="6"/>
  <c r="AN143" i="6"/>
  <c r="AM131" i="6"/>
  <c r="AN131" i="6"/>
  <c r="AM119" i="6"/>
  <c r="AN119" i="6"/>
  <c r="AM107" i="6"/>
  <c r="AN107" i="6"/>
  <c r="AM95" i="6"/>
  <c r="AN95" i="6"/>
  <c r="AM83" i="6"/>
  <c r="AN83" i="6"/>
  <c r="AM71" i="6"/>
  <c r="AN71" i="6"/>
  <c r="AM59" i="6"/>
  <c r="AN59" i="6"/>
  <c r="AM47" i="6"/>
  <c r="AN47" i="6"/>
  <c r="AM35" i="6"/>
  <c r="AN35" i="6"/>
  <c r="AM23" i="6"/>
  <c r="AN23" i="6"/>
  <c r="AJ249" i="6"/>
  <c r="AK249" i="6"/>
  <c r="AI249" i="6"/>
  <c r="AH249" i="6"/>
  <c r="AG249" i="6"/>
  <c r="AF249" i="6"/>
  <c r="AE249" i="6"/>
  <c r="AD249" i="6"/>
  <c r="AB249" i="6"/>
  <c r="AC249" i="6"/>
  <c r="Z249" i="6"/>
  <c r="AA249" i="6"/>
  <c r="AJ237" i="6"/>
  <c r="AK237" i="6"/>
  <c r="AI237" i="6"/>
  <c r="AH237" i="6"/>
  <c r="AG237" i="6"/>
  <c r="AF237" i="6"/>
  <c r="AE237" i="6"/>
  <c r="AD237" i="6"/>
  <c r="AB237" i="6"/>
  <c r="AC237" i="6"/>
  <c r="Z237" i="6"/>
  <c r="AA237" i="6"/>
  <c r="AJ225" i="6"/>
  <c r="AK225" i="6"/>
  <c r="AI225" i="6"/>
  <c r="AH225" i="6"/>
  <c r="AG225" i="6"/>
  <c r="AF225" i="6"/>
  <c r="AE225" i="6"/>
  <c r="AD225" i="6"/>
  <c r="AB225" i="6"/>
  <c r="AC225" i="6"/>
  <c r="Z225" i="6"/>
  <c r="AA225" i="6"/>
  <c r="AJ213" i="6"/>
  <c r="AK213" i="6"/>
  <c r="AI213" i="6"/>
  <c r="AH213" i="6"/>
  <c r="AG213" i="6"/>
  <c r="AF213" i="6"/>
  <c r="AE213" i="6"/>
  <c r="AD213" i="6"/>
  <c r="AC213" i="6"/>
  <c r="AB213" i="6"/>
  <c r="Z213" i="6"/>
  <c r="AA213" i="6"/>
  <c r="AJ201" i="6"/>
  <c r="AK201" i="6"/>
  <c r="AI201" i="6"/>
  <c r="AH201" i="6"/>
  <c r="AG201" i="6"/>
  <c r="AF201" i="6"/>
  <c r="AD201" i="6"/>
  <c r="AE201" i="6"/>
  <c r="AB201" i="6"/>
  <c r="AC201" i="6"/>
  <c r="Z201" i="6"/>
  <c r="AA201" i="6"/>
  <c r="AJ189" i="6"/>
  <c r="AK189" i="6"/>
  <c r="AI189" i="6"/>
  <c r="AH189" i="6"/>
  <c r="AG189" i="6"/>
  <c r="AF189" i="6"/>
  <c r="AE189" i="6"/>
  <c r="AD189" i="6"/>
  <c r="AB189" i="6"/>
  <c r="AC189" i="6"/>
  <c r="Z189" i="6"/>
  <c r="AA189" i="6"/>
  <c r="AJ177" i="6"/>
  <c r="AK177" i="6"/>
  <c r="AI177" i="6"/>
  <c r="AH177" i="6"/>
  <c r="AG177" i="6"/>
  <c r="AF177" i="6"/>
  <c r="AE177" i="6"/>
  <c r="AD177" i="6"/>
  <c r="AB177" i="6"/>
  <c r="AC177" i="6"/>
  <c r="Z177" i="6"/>
  <c r="AA177" i="6"/>
  <c r="AJ165" i="6"/>
  <c r="AK165" i="6"/>
  <c r="AI165" i="6"/>
  <c r="AH165" i="6"/>
  <c r="AG165" i="6"/>
  <c r="AF165" i="6"/>
  <c r="AE165" i="6"/>
  <c r="AD165" i="6"/>
  <c r="AC165" i="6"/>
  <c r="AB165" i="6"/>
  <c r="Z165" i="6"/>
  <c r="AA165" i="6"/>
  <c r="AJ153" i="6"/>
  <c r="AK153" i="6"/>
  <c r="AI153" i="6"/>
  <c r="AH153" i="6"/>
  <c r="AG153" i="6"/>
  <c r="AF153" i="6"/>
  <c r="AE153" i="6"/>
  <c r="AD153" i="6"/>
  <c r="AB153" i="6"/>
  <c r="AC153" i="6"/>
  <c r="Z153" i="6"/>
  <c r="AA153" i="6"/>
  <c r="AJ141" i="6"/>
  <c r="AK141" i="6"/>
  <c r="AI141" i="6"/>
  <c r="AH141" i="6"/>
  <c r="AG141" i="6"/>
  <c r="AF141" i="6"/>
  <c r="AE141" i="6"/>
  <c r="AD141" i="6"/>
  <c r="AB141" i="6"/>
  <c r="AC141" i="6"/>
  <c r="Z141" i="6"/>
  <c r="AA141" i="6"/>
  <c r="AJ129" i="6"/>
  <c r="AK129" i="6"/>
  <c r="AI129" i="6"/>
  <c r="AH129" i="6"/>
  <c r="AG129" i="6"/>
  <c r="AF129" i="6"/>
  <c r="AE129" i="6"/>
  <c r="AD129" i="6"/>
  <c r="AB129" i="6"/>
  <c r="AC129" i="6"/>
  <c r="Z129" i="6"/>
  <c r="AA129" i="6"/>
  <c r="AJ117" i="6"/>
  <c r="AK117" i="6"/>
  <c r="AI117" i="6"/>
  <c r="AH117" i="6"/>
  <c r="AG117" i="6"/>
  <c r="AF117" i="6"/>
  <c r="AE117" i="6"/>
  <c r="AD117" i="6"/>
  <c r="AC117" i="6"/>
  <c r="AB117" i="6"/>
  <c r="Z117" i="6"/>
  <c r="AA117" i="6"/>
  <c r="AJ105" i="6"/>
  <c r="AK105" i="6"/>
  <c r="AI105" i="6"/>
  <c r="AH105" i="6"/>
  <c r="AG105" i="6"/>
  <c r="AF105" i="6"/>
  <c r="AE105" i="6"/>
  <c r="AD105" i="6"/>
  <c r="AB105" i="6"/>
  <c r="AC105" i="6"/>
  <c r="Z105" i="6"/>
  <c r="AA105" i="6"/>
  <c r="AJ93" i="6"/>
  <c r="AK93" i="6"/>
  <c r="AI93" i="6"/>
  <c r="AH93" i="6"/>
  <c r="AG93" i="6"/>
  <c r="AF93" i="6"/>
  <c r="AE93" i="6"/>
  <c r="AD93" i="6"/>
  <c r="AB93" i="6"/>
  <c r="AC93" i="6"/>
  <c r="Z93" i="6"/>
  <c r="AA93" i="6"/>
  <c r="AJ81" i="6"/>
  <c r="AK81" i="6"/>
  <c r="AI81" i="6"/>
  <c r="AH81" i="6"/>
  <c r="AG81" i="6"/>
  <c r="AF81" i="6"/>
  <c r="AE81" i="6"/>
  <c r="AD81" i="6"/>
  <c r="AB81" i="6"/>
  <c r="AC81" i="6"/>
  <c r="Z81" i="6"/>
  <c r="AA81" i="6"/>
  <c r="AJ69" i="6"/>
  <c r="AK69" i="6"/>
  <c r="AI69" i="6"/>
  <c r="AH69" i="6"/>
  <c r="AG69" i="6"/>
  <c r="AF69" i="6"/>
  <c r="AE69" i="6"/>
  <c r="AD69" i="6"/>
  <c r="AC69" i="6"/>
  <c r="AB69" i="6"/>
  <c r="Z69" i="6"/>
  <c r="AA69" i="6"/>
  <c r="AJ57" i="6"/>
  <c r="AK57" i="6"/>
  <c r="AI57" i="6"/>
  <c r="AH57" i="6"/>
  <c r="AG57" i="6"/>
  <c r="AF57" i="6"/>
  <c r="AE57" i="6"/>
  <c r="AD57" i="6"/>
  <c r="AB57" i="6"/>
  <c r="AC57" i="6"/>
  <c r="Z57" i="6"/>
  <c r="AJ45" i="6"/>
  <c r="AK45" i="6"/>
  <c r="AI45" i="6"/>
  <c r="AH45" i="6"/>
  <c r="AG45" i="6"/>
  <c r="AF45" i="6"/>
  <c r="AE45" i="6"/>
  <c r="AB45" i="6"/>
  <c r="AC45" i="6"/>
  <c r="Z45" i="6"/>
  <c r="AA45" i="6"/>
  <c r="AJ33" i="6"/>
  <c r="AK33" i="6"/>
  <c r="AI33" i="6"/>
  <c r="AH33" i="6"/>
  <c r="AG33" i="6"/>
  <c r="AF33" i="6"/>
  <c r="AE33" i="6"/>
  <c r="AD33" i="6"/>
  <c r="AB33" i="6"/>
  <c r="AC33" i="6"/>
  <c r="Z33" i="6"/>
  <c r="AA33" i="6"/>
  <c r="AJ21" i="6"/>
  <c r="AK21" i="6"/>
  <c r="AI21" i="6"/>
  <c r="AH21" i="6"/>
  <c r="AG21" i="6"/>
  <c r="AF21" i="6"/>
  <c r="AE21" i="6"/>
  <c r="AD21" i="6"/>
  <c r="AC21" i="6"/>
  <c r="AB21" i="6"/>
  <c r="Z21" i="6"/>
  <c r="AA21" i="6"/>
  <c r="AK248" i="6"/>
  <c r="AJ248" i="6"/>
  <c r="AI248" i="6"/>
  <c r="AH248" i="6"/>
  <c r="AG248" i="6"/>
  <c r="AF248" i="6"/>
  <c r="AE248" i="6"/>
  <c r="AD248" i="6"/>
  <c r="AB248" i="6"/>
  <c r="AC248" i="6"/>
  <c r="Z248" i="6"/>
  <c r="AA248" i="6"/>
  <c r="AK236" i="6"/>
  <c r="AJ236" i="6"/>
  <c r="AI236" i="6"/>
  <c r="AH236" i="6"/>
  <c r="AG236" i="6"/>
  <c r="AF236" i="6"/>
  <c r="AE236" i="6"/>
  <c r="AD236" i="6"/>
  <c r="AB236" i="6"/>
  <c r="AC236" i="6"/>
  <c r="Z236" i="6"/>
  <c r="AA236" i="6"/>
  <c r="AK224" i="6"/>
  <c r="AJ224" i="6"/>
  <c r="AI224" i="6"/>
  <c r="AH224" i="6"/>
  <c r="AG224" i="6"/>
  <c r="AF224" i="6"/>
  <c r="AD224" i="6"/>
  <c r="AE224" i="6"/>
  <c r="AC224" i="6"/>
  <c r="AB224" i="6"/>
  <c r="Z224" i="6"/>
  <c r="AA224" i="6"/>
  <c r="AK212" i="6"/>
  <c r="AJ212" i="6"/>
  <c r="AI212" i="6"/>
  <c r="AH212" i="6"/>
  <c r="AG212" i="6"/>
  <c r="AF212" i="6"/>
  <c r="AE212" i="6"/>
  <c r="AD212" i="6"/>
  <c r="AC212" i="6"/>
  <c r="AB212" i="6"/>
  <c r="Z212" i="6"/>
  <c r="AA212" i="6"/>
  <c r="AK200" i="6"/>
  <c r="AJ200" i="6"/>
  <c r="AI200" i="6"/>
  <c r="AH200" i="6"/>
  <c r="AG200" i="6"/>
  <c r="AF200" i="6"/>
  <c r="AD200" i="6"/>
  <c r="AE200" i="6"/>
  <c r="AC200" i="6"/>
  <c r="AB200" i="6"/>
  <c r="Z200" i="6"/>
  <c r="AA200" i="6"/>
  <c r="AK188" i="6"/>
  <c r="AJ188" i="6"/>
  <c r="AI188" i="6"/>
  <c r="AH188" i="6"/>
  <c r="AG188" i="6"/>
  <c r="AF188" i="6"/>
  <c r="AE188" i="6"/>
  <c r="AD188" i="6"/>
  <c r="AC188" i="6"/>
  <c r="AB188" i="6"/>
  <c r="Z188" i="6"/>
  <c r="AA188" i="6"/>
  <c r="AK176" i="6"/>
  <c r="AJ176" i="6"/>
  <c r="AI176" i="6"/>
  <c r="AH176" i="6"/>
  <c r="AG176" i="6"/>
  <c r="AF176" i="6"/>
  <c r="AD176" i="6"/>
  <c r="AE176" i="6"/>
  <c r="AC176" i="6"/>
  <c r="AB176" i="6"/>
  <c r="Z176" i="6"/>
  <c r="AA176" i="6"/>
  <c r="AK164" i="6"/>
  <c r="AJ164" i="6"/>
  <c r="AI164" i="6"/>
  <c r="AH164" i="6"/>
  <c r="AG164" i="6"/>
  <c r="AF164" i="6"/>
  <c r="AE164" i="6"/>
  <c r="AD164" i="6"/>
  <c r="AC164" i="6"/>
  <c r="AB164" i="6"/>
  <c r="Z164" i="6"/>
  <c r="AA164" i="6"/>
  <c r="AK152" i="6"/>
  <c r="AJ152" i="6"/>
  <c r="AI152" i="6"/>
  <c r="AH152" i="6"/>
  <c r="AG152" i="6"/>
  <c r="AF152" i="6"/>
  <c r="AD152" i="6"/>
  <c r="AE152" i="6"/>
  <c r="AC152" i="6"/>
  <c r="AB152" i="6"/>
  <c r="Z152" i="6"/>
  <c r="AA152" i="6"/>
  <c r="AK140" i="6"/>
  <c r="AJ140" i="6"/>
  <c r="AI140" i="6"/>
  <c r="AH140" i="6"/>
  <c r="AG140" i="6"/>
  <c r="AF140" i="6"/>
  <c r="AE140" i="6"/>
  <c r="AD140" i="6"/>
  <c r="AC140" i="6"/>
  <c r="AB140" i="6"/>
  <c r="Z140" i="6"/>
  <c r="AA140" i="6"/>
  <c r="AK128" i="6"/>
  <c r="AJ128" i="6"/>
  <c r="AI128" i="6"/>
  <c r="AH128" i="6"/>
  <c r="AG128" i="6"/>
  <c r="AF128" i="6"/>
  <c r="AD128" i="6"/>
  <c r="AE128" i="6"/>
  <c r="AC128" i="6"/>
  <c r="AB128" i="6"/>
  <c r="Z128" i="6"/>
  <c r="AA128" i="6"/>
  <c r="AK116" i="6"/>
  <c r="AJ116" i="6"/>
  <c r="AI116" i="6"/>
  <c r="AH116" i="6"/>
  <c r="AG116" i="6"/>
  <c r="AF116" i="6"/>
  <c r="AE116" i="6"/>
  <c r="AD116" i="6"/>
  <c r="AC116" i="6"/>
  <c r="AB116" i="6"/>
  <c r="Z116" i="6"/>
  <c r="AA116" i="6"/>
  <c r="AK104" i="6"/>
  <c r="AJ104" i="6"/>
  <c r="AI104" i="6"/>
  <c r="AH104" i="6"/>
  <c r="AG104" i="6"/>
  <c r="AF104" i="6"/>
  <c r="AD104" i="6"/>
  <c r="AE104" i="6"/>
  <c r="AC104" i="6"/>
  <c r="AB104" i="6"/>
  <c r="Z104" i="6"/>
  <c r="AA104" i="6"/>
  <c r="AK92" i="6"/>
  <c r="AJ92" i="6"/>
  <c r="AI92" i="6"/>
  <c r="AH92" i="6"/>
  <c r="AG92" i="6"/>
  <c r="AF92" i="6"/>
  <c r="AE92" i="6"/>
  <c r="AD92" i="6"/>
  <c r="AC92" i="6"/>
  <c r="AB92" i="6"/>
  <c r="Z92" i="6"/>
  <c r="AA92" i="6"/>
  <c r="AK80" i="6"/>
  <c r="AJ80" i="6"/>
  <c r="AI80" i="6"/>
  <c r="AH80" i="6"/>
  <c r="AG80" i="6"/>
  <c r="AF80" i="6"/>
  <c r="AE80" i="6"/>
  <c r="AD80" i="6"/>
  <c r="AC80" i="6"/>
  <c r="AB80" i="6"/>
  <c r="Z80" i="6"/>
  <c r="AA80" i="6"/>
  <c r="AK68" i="6"/>
  <c r="AJ68" i="6"/>
  <c r="AI68" i="6"/>
  <c r="AH68" i="6"/>
  <c r="AG68" i="6"/>
  <c r="AF68" i="6"/>
  <c r="AE68" i="6"/>
  <c r="AD68" i="6"/>
  <c r="AC68" i="6"/>
  <c r="AB68" i="6"/>
  <c r="Z68" i="6"/>
  <c r="AA68" i="6"/>
  <c r="AK56" i="6"/>
  <c r="AJ56" i="6"/>
  <c r="AI56" i="6"/>
  <c r="AH56" i="6"/>
  <c r="AG56" i="6"/>
  <c r="AF56" i="6"/>
  <c r="AE56" i="6"/>
  <c r="AD56" i="6"/>
  <c r="AC56" i="6"/>
  <c r="AB56" i="6"/>
  <c r="Z56" i="6"/>
  <c r="AA56" i="6"/>
  <c r="AK44" i="6"/>
  <c r="AI44" i="6"/>
  <c r="AJ44" i="6"/>
  <c r="AH44" i="6"/>
  <c r="AG44" i="6"/>
  <c r="AE44" i="6"/>
  <c r="AF44" i="6"/>
  <c r="AD44" i="6"/>
  <c r="AC44" i="6"/>
  <c r="AB44" i="6"/>
  <c r="Z44" i="6"/>
  <c r="AA44" i="6"/>
  <c r="AK32" i="6"/>
  <c r="AJ32" i="6"/>
  <c r="AI32" i="6"/>
  <c r="AH32" i="6"/>
  <c r="AG32" i="6"/>
  <c r="AE32" i="6"/>
  <c r="AF32" i="6"/>
  <c r="AD32" i="6"/>
  <c r="AC32" i="6"/>
  <c r="AB32" i="6"/>
  <c r="Z32" i="6"/>
  <c r="AA32" i="6"/>
  <c r="AK20" i="6"/>
  <c r="AJ20" i="6"/>
  <c r="AG20" i="6"/>
  <c r="AH20" i="6"/>
  <c r="AE20" i="6"/>
  <c r="AF20" i="6"/>
  <c r="AD20" i="6"/>
  <c r="AC20" i="6"/>
  <c r="AB20" i="6"/>
  <c r="Z20" i="6"/>
  <c r="AA20" i="6"/>
  <c r="AL251" i="6"/>
  <c r="AL239" i="6"/>
  <c r="AL227" i="6"/>
  <c r="AL215" i="6"/>
  <c r="AL203" i="6"/>
  <c r="AL191" i="6"/>
  <c r="AL179" i="6"/>
  <c r="AL167" i="6"/>
  <c r="AL155" i="6"/>
  <c r="AL143" i="6"/>
  <c r="AL131" i="6"/>
  <c r="AL119" i="6"/>
  <c r="AL107" i="6"/>
  <c r="AL95" i="6"/>
  <c r="AL83" i="6"/>
  <c r="AL71" i="6"/>
  <c r="AL59" i="6"/>
  <c r="AL47" i="6"/>
  <c r="AL35" i="6"/>
  <c r="AL23" i="6"/>
  <c r="AK247" i="6"/>
  <c r="AJ247" i="6"/>
  <c r="AI247" i="6"/>
  <c r="AH247" i="6"/>
  <c r="AG247" i="6"/>
  <c r="AF247" i="6"/>
  <c r="AE247" i="6"/>
  <c r="AB247" i="6"/>
  <c r="AD247" i="6"/>
  <c r="AC247" i="6"/>
  <c r="AA247" i="6"/>
  <c r="Z247" i="6"/>
  <c r="AK235" i="6"/>
  <c r="AJ235" i="6"/>
  <c r="AI235" i="6"/>
  <c r="AH235" i="6"/>
  <c r="AG235" i="6"/>
  <c r="AF235" i="6"/>
  <c r="AE235" i="6"/>
  <c r="AB235" i="6"/>
  <c r="AD235" i="6"/>
  <c r="AC235" i="6"/>
  <c r="AA235" i="6"/>
  <c r="Z235" i="6"/>
  <c r="AK223" i="6"/>
  <c r="AJ223" i="6"/>
  <c r="AI223" i="6"/>
  <c r="AH223" i="6"/>
  <c r="AG223" i="6"/>
  <c r="AF223" i="6"/>
  <c r="AE223" i="6"/>
  <c r="AB223" i="6"/>
  <c r="AD223" i="6"/>
  <c r="AC223" i="6"/>
  <c r="AA223" i="6"/>
  <c r="Z223" i="6"/>
  <c r="AK211" i="6"/>
  <c r="AJ211" i="6"/>
  <c r="AI211" i="6"/>
  <c r="AH211" i="6"/>
  <c r="AG211" i="6"/>
  <c r="AF211" i="6"/>
  <c r="AE211" i="6"/>
  <c r="AC211" i="6"/>
  <c r="AB211" i="6"/>
  <c r="AD211" i="6"/>
  <c r="AA211" i="6"/>
  <c r="Z211" i="6"/>
  <c r="AK199" i="6"/>
  <c r="AJ199" i="6"/>
  <c r="AI199" i="6"/>
  <c r="AH199" i="6"/>
  <c r="AG199" i="6"/>
  <c r="AF199" i="6"/>
  <c r="AE199" i="6"/>
  <c r="AB199" i="6"/>
  <c r="AC199" i="6"/>
  <c r="AD199" i="6"/>
  <c r="AA199" i="6"/>
  <c r="Z199" i="6"/>
  <c r="AK187" i="6"/>
  <c r="AJ187" i="6"/>
  <c r="AI187" i="6"/>
  <c r="AH187" i="6"/>
  <c r="AG187" i="6"/>
  <c r="AF187" i="6"/>
  <c r="AE187" i="6"/>
  <c r="AD187" i="6"/>
  <c r="AB187" i="6"/>
  <c r="AC187" i="6"/>
  <c r="AA187" i="6"/>
  <c r="Z187" i="6"/>
  <c r="AK175" i="6"/>
  <c r="AJ175" i="6"/>
  <c r="AI175" i="6"/>
  <c r="AH175" i="6"/>
  <c r="AG175" i="6"/>
  <c r="AF175" i="6"/>
  <c r="AD175" i="6"/>
  <c r="AE175" i="6"/>
  <c r="AB175" i="6"/>
  <c r="AC175" i="6"/>
  <c r="AA175" i="6"/>
  <c r="Z175" i="6"/>
  <c r="AK163" i="6"/>
  <c r="AJ163" i="6"/>
  <c r="AI163" i="6"/>
  <c r="AH163" i="6"/>
  <c r="AG163" i="6"/>
  <c r="AF163" i="6"/>
  <c r="AE163" i="6"/>
  <c r="AD163" i="6"/>
  <c r="AB163" i="6"/>
  <c r="AC163" i="6"/>
  <c r="AA163" i="6"/>
  <c r="Z163" i="6"/>
  <c r="AK151" i="6"/>
  <c r="AJ151" i="6"/>
  <c r="AI151" i="6"/>
  <c r="AH151" i="6"/>
  <c r="AG151" i="6"/>
  <c r="AF151" i="6"/>
  <c r="AD151" i="6"/>
  <c r="AE151" i="6"/>
  <c r="AB151" i="6"/>
  <c r="AC151" i="6"/>
  <c r="AA151" i="6"/>
  <c r="Z151" i="6"/>
  <c r="AK139" i="6"/>
  <c r="AJ139" i="6"/>
  <c r="AI139" i="6"/>
  <c r="AH139" i="6"/>
  <c r="AG139" i="6"/>
  <c r="AF139" i="6"/>
  <c r="AE139" i="6"/>
  <c r="AD139" i="6"/>
  <c r="AB139" i="6"/>
  <c r="AC139" i="6"/>
  <c r="AA139" i="6"/>
  <c r="Z139" i="6"/>
  <c r="AK127" i="6"/>
  <c r="AJ127" i="6"/>
  <c r="AI127" i="6"/>
  <c r="AH127" i="6"/>
  <c r="AG127" i="6"/>
  <c r="AF127" i="6"/>
  <c r="AD127" i="6"/>
  <c r="AE127" i="6"/>
  <c r="AB127" i="6"/>
  <c r="AC127" i="6"/>
  <c r="AA127" i="6"/>
  <c r="Z127" i="6"/>
  <c r="AK115" i="6"/>
  <c r="AJ115" i="6"/>
  <c r="AI115" i="6"/>
  <c r="AH115" i="6"/>
  <c r="AG115" i="6"/>
  <c r="AF115" i="6"/>
  <c r="AE115" i="6"/>
  <c r="AD115" i="6"/>
  <c r="AB115" i="6"/>
  <c r="AC115" i="6"/>
  <c r="AA115" i="6"/>
  <c r="Z115" i="6"/>
  <c r="AK103" i="6"/>
  <c r="AJ103" i="6"/>
  <c r="AI103" i="6"/>
  <c r="AH103" i="6"/>
  <c r="AG103" i="6"/>
  <c r="AF103" i="6"/>
  <c r="AD103" i="6"/>
  <c r="AE103" i="6"/>
  <c r="AB103" i="6"/>
  <c r="AC103" i="6"/>
  <c r="AA103" i="6"/>
  <c r="Z103" i="6"/>
  <c r="AK91" i="6"/>
  <c r="AJ91" i="6"/>
  <c r="AI91" i="6"/>
  <c r="AH91" i="6"/>
  <c r="AG91" i="6"/>
  <c r="AF91" i="6"/>
  <c r="AE91" i="6"/>
  <c r="AD91" i="6"/>
  <c r="AB91" i="6"/>
  <c r="AC91" i="6"/>
  <c r="AA91" i="6"/>
  <c r="Z91" i="6"/>
  <c r="AK79" i="6"/>
  <c r="AJ79" i="6"/>
  <c r="AI79" i="6"/>
  <c r="AH79" i="6"/>
  <c r="AG79" i="6"/>
  <c r="AF79" i="6"/>
  <c r="AE79" i="6"/>
  <c r="AD79" i="6"/>
  <c r="AB79" i="6"/>
  <c r="AC79" i="6"/>
  <c r="AA79" i="6"/>
  <c r="Z79" i="6"/>
  <c r="AK67" i="6"/>
  <c r="AJ67" i="6"/>
  <c r="AI67" i="6"/>
  <c r="AH67" i="6"/>
  <c r="AG67" i="6"/>
  <c r="AF67" i="6"/>
  <c r="AE67" i="6"/>
  <c r="AD67" i="6"/>
  <c r="AB67" i="6"/>
  <c r="AC67" i="6"/>
  <c r="AA67" i="6"/>
  <c r="Z67" i="6"/>
  <c r="AK55" i="6"/>
  <c r="AJ55" i="6"/>
  <c r="AI55" i="6"/>
  <c r="AH55" i="6"/>
  <c r="AG55" i="6"/>
  <c r="AF55" i="6"/>
  <c r="AE55" i="6"/>
  <c r="AD55" i="6"/>
  <c r="AB55" i="6"/>
  <c r="AC55" i="6"/>
  <c r="AA55" i="6"/>
  <c r="Z55" i="6"/>
  <c r="AK43" i="6"/>
  <c r="AJ43" i="6"/>
  <c r="AI43" i="6"/>
  <c r="AH43" i="6"/>
  <c r="AG43" i="6"/>
  <c r="AF43" i="6"/>
  <c r="AE43" i="6"/>
  <c r="AD43" i="6"/>
  <c r="AB43" i="6"/>
  <c r="AC43" i="6"/>
  <c r="AA43" i="6"/>
  <c r="Z43" i="6"/>
  <c r="AK31" i="6"/>
  <c r="AJ31" i="6"/>
  <c r="AI31" i="6"/>
  <c r="AH31" i="6"/>
  <c r="AG31" i="6"/>
  <c r="AF31" i="6"/>
  <c r="AD31" i="6"/>
  <c r="AE31" i="6"/>
  <c r="AB31" i="6"/>
  <c r="AC31" i="6"/>
  <c r="AA31" i="6"/>
  <c r="Z31" i="6"/>
  <c r="AK19" i="6"/>
  <c r="AJ19" i="6"/>
  <c r="AI19" i="6"/>
  <c r="AG19" i="6"/>
  <c r="AF19" i="6"/>
  <c r="AE19" i="6"/>
  <c r="AD19" i="6"/>
  <c r="AB19" i="6"/>
  <c r="AC19" i="6"/>
  <c r="AA19" i="6"/>
  <c r="Z19" i="6"/>
  <c r="AK258" i="6"/>
  <c r="AJ258" i="6"/>
  <c r="AI258" i="6"/>
  <c r="AH258" i="6"/>
  <c r="AG258" i="6"/>
  <c r="AE258" i="6"/>
  <c r="AF258" i="6"/>
  <c r="AC258" i="6"/>
  <c r="AD258" i="6"/>
  <c r="AA258" i="6"/>
  <c r="AB258" i="6"/>
  <c r="Z258" i="6"/>
  <c r="AK246" i="6"/>
  <c r="AJ246" i="6"/>
  <c r="AI246" i="6"/>
  <c r="AH246" i="6"/>
  <c r="AG246" i="6"/>
  <c r="AE246" i="6"/>
  <c r="AF246" i="6"/>
  <c r="AD246" i="6"/>
  <c r="AC246" i="6"/>
  <c r="AA246" i="6"/>
  <c r="AB246" i="6"/>
  <c r="Z246" i="6"/>
  <c r="AK234" i="6"/>
  <c r="AJ234" i="6"/>
  <c r="AI234" i="6"/>
  <c r="AH234" i="6"/>
  <c r="AG234" i="6"/>
  <c r="AE234" i="6"/>
  <c r="AF234" i="6"/>
  <c r="AD234" i="6"/>
  <c r="AC234" i="6"/>
  <c r="AA234" i="6"/>
  <c r="AB234" i="6"/>
  <c r="Z234" i="6"/>
  <c r="AK222" i="6"/>
  <c r="AJ222" i="6"/>
  <c r="AI222" i="6"/>
  <c r="AH222" i="6"/>
  <c r="AG222" i="6"/>
  <c r="AE222" i="6"/>
  <c r="AF222" i="6"/>
  <c r="AD222" i="6"/>
  <c r="AC222" i="6"/>
  <c r="AB222" i="6"/>
  <c r="AA222" i="6"/>
  <c r="Z222" i="6"/>
  <c r="AK210" i="6"/>
  <c r="AJ210" i="6"/>
  <c r="AI210" i="6"/>
  <c r="AH210" i="6"/>
  <c r="AG210" i="6"/>
  <c r="AE210" i="6"/>
  <c r="AF210" i="6"/>
  <c r="AD210" i="6"/>
  <c r="AC210" i="6"/>
  <c r="AB210" i="6"/>
  <c r="AA210" i="6"/>
  <c r="Z210" i="6"/>
  <c r="AK198" i="6"/>
  <c r="AJ198" i="6"/>
  <c r="AI198" i="6"/>
  <c r="AH198" i="6"/>
  <c r="AG198" i="6"/>
  <c r="AE198" i="6"/>
  <c r="AF198" i="6"/>
  <c r="AC198" i="6"/>
  <c r="AD198" i="6"/>
  <c r="AB198" i="6"/>
  <c r="AA198" i="6"/>
  <c r="Z198" i="6"/>
  <c r="AK186" i="6"/>
  <c r="AJ186" i="6"/>
  <c r="AI186" i="6"/>
  <c r="AH186" i="6"/>
  <c r="AG186" i="6"/>
  <c r="AE186" i="6"/>
  <c r="AF186" i="6"/>
  <c r="AC186" i="6"/>
  <c r="AD186" i="6"/>
  <c r="AB186" i="6"/>
  <c r="AA186" i="6"/>
  <c r="Z186" i="6"/>
  <c r="AK174" i="6"/>
  <c r="AJ174" i="6"/>
  <c r="AI174" i="6"/>
  <c r="AH174" i="6"/>
  <c r="AG174" i="6"/>
  <c r="AE174" i="6"/>
  <c r="AF174" i="6"/>
  <c r="AD174" i="6"/>
  <c r="AC174" i="6"/>
  <c r="AA174" i="6"/>
  <c r="AB174" i="6"/>
  <c r="Z174" i="6"/>
  <c r="AK162" i="6"/>
  <c r="AJ162" i="6"/>
  <c r="AI162" i="6"/>
  <c r="AH162" i="6"/>
  <c r="AG162" i="6"/>
  <c r="AE162" i="6"/>
  <c r="AF162" i="6"/>
  <c r="AD162" i="6"/>
  <c r="AC162" i="6"/>
  <c r="AA162" i="6"/>
  <c r="AB162" i="6"/>
  <c r="Z162" i="6"/>
  <c r="AK150" i="6"/>
  <c r="AJ150" i="6"/>
  <c r="AI150" i="6"/>
  <c r="AH150" i="6"/>
  <c r="AG150" i="6"/>
  <c r="AE150" i="6"/>
  <c r="AF150" i="6"/>
  <c r="AD150" i="6"/>
  <c r="AC150" i="6"/>
  <c r="AA150" i="6"/>
  <c r="AB150" i="6"/>
  <c r="Z150" i="6"/>
  <c r="AK138" i="6"/>
  <c r="AJ138" i="6"/>
  <c r="AI138" i="6"/>
  <c r="AH138" i="6"/>
  <c r="AG138" i="6"/>
  <c r="AE138" i="6"/>
  <c r="AF138" i="6"/>
  <c r="AD138" i="6"/>
  <c r="AC138" i="6"/>
  <c r="AA138" i="6"/>
  <c r="AB138" i="6"/>
  <c r="Z138" i="6"/>
  <c r="AK126" i="6"/>
  <c r="AJ126" i="6"/>
  <c r="AI126" i="6"/>
  <c r="AH126" i="6"/>
  <c r="AG126" i="6"/>
  <c r="AE126" i="6"/>
  <c r="AF126" i="6"/>
  <c r="AD126" i="6"/>
  <c r="AC126" i="6"/>
  <c r="AA126" i="6"/>
  <c r="AB126" i="6"/>
  <c r="Z126" i="6"/>
  <c r="AK114" i="6"/>
  <c r="AJ114" i="6"/>
  <c r="AI114" i="6"/>
  <c r="AH114" i="6"/>
  <c r="AG114" i="6"/>
  <c r="AE114" i="6"/>
  <c r="AF114" i="6"/>
  <c r="AD114" i="6"/>
  <c r="AC114" i="6"/>
  <c r="AA114" i="6"/>
  <c r="AB114" i="6"/>
  <c r="Z114" i="6"/>
  <c r="AK102" i="6"/>
  <c r="AJ102" i="6"/>
  <c r="AI102" i="6"/>
  <c r="AH102" i="6"/>
  <c r="AG102" i="6"/>
  <c r="AE102" i="6"/>
  <c r="AF102" i="6"/>
  <c r="AD102" i="6"/>
  <c r="AC102" i="6"/>
  <c r="AA102" i="6"/>
  <c r="AB102" i="6"/>
  <c r="Z102" i="6"/>
  <c r="AK90" i="6"/>
  <c r="AJ90" i="6"/>
  <c r="AI90" i="6"/>
  <c r="AH90" i="6"/>
  <c r="AG90" i="6"/>
  <c r="AE90" i="6"/>
  <c r="AF90" i="6"/>
  <c r="AD90" i="6"/>
  <c r="AC90" i="6"/>
  <c r="AA90" i="6"/>
  <c r="AB90" i="6"/>
  <c r="Z90" i="6"/>
  <c r="AK78" i="6"/>
  <c r="AJ78" i="6"/>
  <c r="AI78" i="6"/>
  <c r="AH78" i="6"/>
  <c r="AG78" i="6"/>
  <c r="AE78" i="6"/>
  <c r="AF78" i="6"/>
  <c r="AD78" i="6"/>
  <c r="AC78" i="6"/>
  <c r="AB78" i="6"/>
  <c r="AA78" i="6"/>
  <c r="Z78" i="6"/>
  <c r="AK66" i="6"/>
  <c r="AJ66" i="6"/>
  <c r="AI66" i="6"/>
  <c r="AH66" i="6"/>
  <c r="AG66" i="6"/>
  <c r="AE66" i="6"/>
  <c r="AF66" i="6"/>
  <c r="AD66" i="6"/>
  <c r="AC66" i="6"/>
  <c r="AB66" i="6"/>
  <c r="AA66" i="6"/>
  <c r="Z66" i="6"/>
  <c r="AK54" i="6"/>
  <c r="AJ54" i="6"/>
  <c r="AI54" i="6"/>
  <c r="AH54" i="6"/>
  <c r="AG54" i="6"/>
  <c r="AE54" i="6"/>
  <c r="AF54" i="6"/>
  <c r="AD54" i="6"/>
  <c r="AC54" i="6"/>
  <c r="AB54" i="6"/>
  <c r="AA54" i="6"/>
  <c r="Z54" i="6"/>
  <c r="AK42" i="6"/>
  <c r="AJ42" i="6"/>
  <c r="AI42" i="6"/>
  <c r="AH42" i="6"/>
  <c r="AG42" i="6"/>
  <c r="AE42" i="6"/>
  <c r="AF42" i="6"/>
  <c r="AD42" i="6"/>
  <c r="AC42" i="6"/>
  <c r="AB42" i="6"/>
  <c r="AA42" i="6"/>
  <c r="Z42" i="6"/>
  <c r="AK30" i="6"/>
  <c r="AJ30" i="6"/>
  <c r="AI30" i="6"/>
  <c r="AH30" i="6"/>
  <c r="AG30" i="6"/>
  <c r="AE30" i="6"/>
  <c r="AF30" i="6"/>
  <c r="AD30" i="6"/>
  <c r="AC30" i="6"/>
  <c r="AB30" i="6"/>
  <c r="AA30" i="6"/>
  <c r="Z30" i="6"/>
  <c r="AK18" i="6"/>
  <c r="AJ18" i="6"/>
  <c r="AI18" i="6"/>
  <c r="AH18" i="6"/>
  <c r="AE18" i="6"/>
  <c r="AF18" i="6"/>
  <c r="AD18" i="6"/>
  <c r="AC18" i="6"/>
  <c r="AB18" i="6"/>
  <c r="AA18" i="6"/>
  <c r="Z18" i="6"/>
  <c r="AL249" i="6"/>
  <c r="AL237" i="6"/>
  <c r="AL225" i="6"/>
  <c r="AL213" i="6"/>
  <c r="AL201" i="6"/>
  <c r="AL189" i="6"/>
  <c r="AL177" i="6"/>
  <c r="AL165" i="6"/>
  <c r="AL153" i="6"/>
  <c r="AL141" i="6"/>
  <c r="AL129" i="6"/>
  <c r="AL117" i="6"/>
  <c r="AL105" i="6"/>
  <c r="AL93" i="6"/>
  <c r="AL81" i="6"/>
  <c r="AL69" i="6"/>
  <c r="AL57" i="6"/>
  <c r="AL45" i="6"/>
  <c r="AL33" i="6"/>
  <c r="AL21" i="6"/>
  <c r="AK257" i="6"/>
  <c r="AJ257" i="6"/>
  <c r="AI257" i="6"/>
  <c r="AH257" i="6"/>
  <c r="AG257" i="6"/>
  <c r="AF257" i="6"/>
  <c r="AD257" i="6"/>
  <c r="AE257" i="6"/>
  <c r="AC257" i="6"/>
  <c r="AB257" i="6"/>
  <c r="AA257" i="6"/>
  <c r="Z257" i="6"/>
  <c r="AK245" i="6"/>
  <c r="AJ245" i="6"/>
  <c r="AI245" i="6"/>
  <c r="AH245" i="6"/>
  <c r="AG245" i="6"/>
  <c r="AF245" i="6"/>
  <c r="AD245" i="6"/>
  <c r="AE245" i="6"/>
  <c r="AC245" i="6"/>
  <c r="AB245" i="6"/>
  <c r="AA245" i="6"/>
  <c r="Z245" i="6"/>
  <c r="AK233" i="6"/>
  <c r="AJ233" i="6"/>
  <c r="AI233" i="6"/>
  <c r="AH233" i="6"/>
  <c r="AG233" i="6"/>
  <c r="AF233" i="6"/>
  <c r="AE233" i="6"/>
  <c r="AD233" i="6"/>
  <c r="AC233" i="6"/>
  <c r="AB233" i="6"/>
  <c r="AA233" i="6"/>
  <c r="Z233" i="6"/>
  <c r="AK221" i="6"/>
  <c r="AJ221" i="6"/>
  <c r="AI221" i="6"/>
  <c r="AH221" i="6"/>
  <c r="AG221" i="6"/>
  <c r="AF221" i="6"/>
  <c r="AD221" i="6"/>
  <c r="AE221" i="6"/>
  <c r="AC221" i="6"/>
  <c r="AB221" i="6"/>
  <c r="AA221" i="6"/>
  <c r="Z221" i="6"/>
  <c r="AK209" i="6"/>
  <c r="AJ209" i="6"/>
  <c r="AI209" i="6"/>
  <c r="AH209" i="6"/>
  <c r="AG209" i="6"/>
  <c r="AF209" i="6"/>
  <c r="AE209" i="6"/>
  <c r="AD209" i="6"/>
  <c r="AC209" i="6"/>
  <c r="AB209" i="6"/>
  <c r="AA209" i="6"/>
  <c r="Z209" i="6"/>
  <c r="AK197" i="6"/>
  <c r="AJ197" i="6"/>
  <c r="AI197" i="6"/>
  <c r="AH197" i="6"/>
  <c r="AG197" i="6"/>
  <c r="AF197" i="6"/>
  <c r="AD197" i="6"/>
  <c r="AE197" i="6"/>
  <c r="AC197" i="6"/>
  <c r="AB197" i="6"/>
  <c r="AA197" i="6"/>
  <c r="Z197" i="6"/>
  <c r="AK185" i="6"/>
  <c r="AJ185" i="6"/>
  <c r="AI185" i="6"/>
  <c r="AH185" i="6"/>
  <c r="AG185" i="6"/>
  <c r="AF185" i="6"/>
  <c r="AE185" i="6"/>
  <c r="AD185" i="6"/>
  <c r="AC185" i="6"/>
  <c r="AB185" i="6"/>
  <c r="AA185" i="6"/>
  <c r="Z185" i="6"/>
  <c r="AK173" i="6"/>
  <c r="AJ173" i="6"/>
  <c r="AI173" i="6"/>
  <c r="AH173" i="6"/>
  <c r="AG173" i="6"/>
  <c r="AF173" i="6"/>
  <c r="AD173" i="6"/>
  <c r="AE173" i="6"/>
  <c r="AC173" i="6"/>
  <c r="AB173" i="6"/>
  <c r="AA173" i="6"/>
  <c r="Z173" i="6"/>
  <c r="AK161" i="6"/>
  <c r="AJ161" i="6"/>
  <c r="AI161" i="6"/>
  <c r="AH161" i="6"/>
  <c r="AG161" i="6"/>
  <c r="AF161" i="6"/>
  <c r="AE161" i="6"/>
  <c r="AD161" i="6"/>
  <c r="AC161" i="6"/>
  <c r="AB161" i="6"/>
  <c r="AA161" i="6"/>
  <c r="Z161" i="6"/>
  <c r="AK149" i="6"/>
  <c r="AJ149" i="6"/>
  <c r="AI149" i="6"/>
  <c r="AH149" i="6"/>
  <c r="AG149" i="6"/>
  <c r="AF149" i="6"/>
  <c r="AD149" i="6"/>
  <c r="AE149" i="6"/>
  <c r="AC149" i="6"/>
  <c r="AB149" i="6"/>
  <c r="AA149" i="6"/>
  <c r="Z149" i="6"/>
  <c r="AK137" i="6"/>
  <c r="AJ137" i="6"/>
  <c r="AI137" i="6"/>
  <c r="AH137" i="6"/>
  <c r="AG137" i="6"/>
  <c r="AF137" i="6"/>
  <c r="AE137" i="6"/>
  <c r="AD137" i="6"/>
  <c r="AC137" i="6"/>
  <c r="AB137" i="6"/>
  <c r="AA137" i="6"/>
  <c r="Z137" i="6"/>
  <c r="AK125" i="6"/>
  <c r="AJ125" i="6"/>
  <c r="AI125" i="6"/>
  <c r="AH125" i="6"/>
  <c r="AG125" i="6"/>
  <c r="AF125" i="6"/>
  <c r="AD125" i="6"/>
  <c r="AE125" i="6"/>
  <c r="AC125" i="6"/>
  <c r="AB125" i="6"/>
  <c r="AA125" i="6"/>
  <c r="Z125" i="6"/>
  <c r="AK113" i="6"/>
  <c r="AJ113" i="6"/>
  <c r="AI113" i="6"/>
  <c r="AH113" i="6"/>
  <c r="AG113" i="6"/>
  <c r="AF113" i="6"/>
  <c r="AE113" i="6"/>
  <c r="AD113" i="6"/>
  <c r="AC113" i="6"/>
  <c r="AB113" i="6"/>
  <c r="AA113" i="6"/>
  <c r="Z113" i="6"/>
  <c r="AK101" i="6"/>
  <c r="AJ101" i="6"/>
  <c r="AI101" i="6"/>
  <c r="AH101" i="6"/>
  <c r="AG101" i="6"/>
  <c r="AF101" i="6"/>
  <c r="AD101" i="6"/>
  <c r="AE101" i="6"/>
  <c r="AC101" i="6"/>
  <c r="AB101" i="6"/>
  <c r="AA101" i="6"/>
  <c r="Z101" i="6"/>
  <c r="AK89" i="6"/>
  <c r="AJ89" i="6"/>
  <c r="AI89" i="6"/>
  <c r="AH89" i="6"/>
  <c r="AG89" i="6"/>
  <c r="AF89" i="6"/>
  <c r="AE89" i="6"/>
  <c r="AD89" i="6"/>
  <c r="AC89" i="6"/>
  <c r="AB89" i="6"/>
  <c r="AA89" i="6"/>
  <c r="Z89" i="6"/>
  <c r="AK77" i="6"/>
  <c r="AJ77" i="6"/>
  <c r="AI77" i="6"/>
  <c r="AH77" i="6"/>
  <c r="AG77" i="6"/>
  <c r="AF77" i="6"/>
  <c r="AD77" i="6"/>
  <c r="AE77" i="6"/>
  <c r="AC77" i="6"/>
  <c r="AB77" i="6"/>
  <c r="AA77" i="6"/>
  <c r="Z77" i="6"/>
  <c r="AK65" i="6"/>
  <c r="AJ65" i="6"/>
  <c r="AI65" i="6"/>
  <c r="AH65" i="6"/>
  <c r="AG65" i="6"/>
  <c r="AF65" i="6"/>
  <c r="AD65" i="6"/>
  <c r="AE65" i="6"/>
  <c r="AC65" i="6"/>
  <c r="AB65" i="6"/>
  <c r="AA65" i="6"/>
  <c r="Z65" i="6"/>
  <c r="AK53" i="6"/>
  <c r="AJ53" i="6"/>
  <c r="AI53" i="6"/>
  <c r="AH53" i="6"/>
  <c r="AG53" i="6"/>
  <c r="AF53" i="6"/>
  <c r="AE53" i="6"/>
  <c r="AD53" i="6"/>
  <c r="AC53" i="6"/>
  <c r="AB53" i="6"/>
  <c r="AA53" i="6"/>
  <c r="Z53" i="6"/>
  <c r="AK41" i="6"/>
  <c r="AJ41" i="6"/>
  <c r="AI41" i="6"/>
  <c r="AH41" i="6"/>
  <c r="AG41" i="6"/>
  <c r="AF41" i="6"/>
  <c r="AD41" i="6"/>
  <c r="AE41" i="6"/>
  <c r="AC41" i="6"/>
  <c r="AB41" i="6"/>
  <c r="AA41" i="6"/>
  <c r="Z41" i="6"/>
  <c r="AK29" i="6"/>
  <c r="AJ29" i="6"/>
  <c r="AI29" i="6"/>
  <c r="AH29" i="6"/>
  <c r="AG29" i="6"/>
  <c r="AF29" i="6"/>
  <c r="AE29" i="6"/>
  <c r="AD29" i="6"/>
  <c r="AC29" i="6"/>
  <c r="AB29" i="6"/>
  <c r="AA29" i="6"/>
  <c r="Z29" i="6"/>
  <c r="AK17" i="6"/>
  <c r="AI17" i="6"/>
  <c r="AJ17" i="6"/>
  <c r="AH17" i="6"/>
  <c r="AG17" i="6"/>
  <c r="AE17" i="6"/>
  <c r="AC17" i="6"/>
  <c r="AB17" i="6"/>
  <c r="AA17" i="6"/>
  <c r="Z17" i="6"/>
  <c r="AK256" i="6"/>
  <c r="AJ256" i="6"/>
  <c r="AI256" i="6"/>
  <c r="AG256" i="6"/>
  <c r="AH256" i="6"/>
  <c r="AF256" i="6"/>
  <c r="AE256" i="6"/>
  <c r="AC256" i="6"/>
  <c r="AB256" i="6"/>
  <c r="AD256" i="6"/>
  <c r="AA256" i="6"/>
  <c r="Z256" i="6"/>
  <c r="AK244" i="6"/>
  <c r="AJ244" i="6"/>
  <c r="AI244" i="6"/>
  <c r="AH244" i="6"/>
  <c r="AG244" i="6"/>
  <c r="AF244" i="6"/>
  <c r="AE244" i="6"/>
  <c r="AD244" i="6"/>
  <c r="AC244" i="6"/>
  <c r="AB244" i="6"/>
  <c r="AA244" i="6"/>
  <c r="Z244" i="6"/>
  <c r="AK232" i="6"/>
  <c r="AJ232" i="6"/>
  <c r="AI232" i="6"/>
  <c r="AH232" i="6"/>
  <c r="AG232" i="6"/>
  <c r="AF232" i="6"/>
  <c r="AE232" i="6"/>
  <c r="AD232" i="6"/>
  <c r="AC232" i="6"/>
  <c r="AB232" i="6"/>
  <c r="AA232" i="6"/>
  <c r="Z232" i="6"/>
  <c r="AK220" i="6"/>
  <c r="AJ220" i="6"/>
  <c r="AI220" i="6"/>
  <c r="AH220" i="6"/>
  <c r="AG220" i="6"/>
  <c r="AF220" i="6"/>
  <c r="AE220" i="6"/>
  <c r="AD220" i="6"/>
  <c r="AC220" i="6"/>
  <c r="AB220" i="6"/>
  <c r="AA220" i="6"/>
  <c r="Z220" i="6"/>
  <c r="AK208" i="6"/>
  <c r="AJ208" i="6"/>
  <c r="AI208" i="6"/>
  <c r="AH208" i="6"/>
  <c r="AG208" i="6"/>
  <c r="AF208" i="6"/>
  <c r="AE208" i="6"/>
  <c r="AD208" i="6"/>
  <c r="AC208" i="6"/>
  <c r="AB208" i="6"/>
  <c r="AA208" i="6"/>
  <c r="Z208" i="6"/>
  <c r="AK196" i="6"/>
  <c r="AJ196" i="6"/>
  <c r="AI196" i="6"/>
  <c r="AH196" i="6"/>
  <c r="AG196" i="6"/>
  <c r="AF196" i="6"/>
  <c r="AE196" i="6"/>
  <c r="AC196" i="6"/>
  <c r="AD196" i="6"/>
  <c r="AB196" i="6"/>
  <c r="AA196" i="6"/>
  <c r="Z196" i="6"/>
  <c r="AK184" i="6"/>
  <c r="AJ184" i="6"/>
  <c r="AI184" i="6"/>
  <c r="AG184" i="6"/>
  <c r="AH184" i="6"/>
  <c r="AF184" i="6"/>
  <c r="AE184" i="6"/>
  <c r="AC184" i="6"/>
  <c r="AD184" i="6"/>
  <c r="AB184" i="6"/>
  <c r="AA184" i="6"/>
  <c r="Z184" i="6"/>
  <c r="AK172" i="6"/>
  <c r="AJ172" i="6"/>
  <c r="AI172" i="6"/>
  <c r="AH172" i="6"/>
  <c r="AG172" i="6"/>
  <c r="AF172" i="6"/>
  <c r="AD172" i="6"/>
  <c r="AE172" i="6"/>
  <c r="AC172" i="6"/>
  <c r="AB172" i="6"/>
  <c r="AA172" i="6"/>
  <c r="Z172" i="6"/>
  <c r="AK160" i="6"/>
  <c r="AJ160" i="6"/>
  <c r="AI160" i="6"/>
  <c r="AH160" i="6"/>
  <c r="AG160" i="6"/>
  <c r="AF160" i="6"/>
  <c r="AE160" i="6"/>
  <c r="AD160" i="6"/>
  <c r="AC160" i="6"/>
  <c r="AB160" i="6"/>
  <c r="AA160" i="6"/>
  <c r="Z160" i="6"/>
  <c r="AK148" i="6"/>
  <c r="AJ148" i="6"/>
  <c r="AI148" i="6"/>
  <c r="AH148" i="6"/>
  <c r="AG148" i="6"/>
  <c r="AF148" i="6"/>
  <c r="AD148" i="6"/>
  <c r="AE148" i="6"/>
  <c r="AC148" i="6"/>
  <c r="AB148" i="6"/>
  <c r="AA148" i="6"/>
  <c r="Z148" i="6"/>
  <c r="AK136" i="6"/>
  <c r="AJ136" i="6"/>
  <c r="AI136" i="6"/>
  <c r="AH136" i="6"/>
  <c r="AG136" i="6"/>
  <c r="AF136" i="6"/>
  <c r="AE136" i="6"/>
  <c r="AD136" i="6"/>
  <c r="AC136" i="6"/>
  <c r="AB136" i="6"/>
  <c r="AA136" i="6"/>
  <c r="Z136" i="6"/>
  <c r="AK124" i="6"/>
  <c r="AJ124" i="6"/>
  <c r="AI124" i="6"/>
  <c r="AH124" i="6"/>
  <c r="AG124" i="6"/>
  <c r="AF124" i="6"/>
  <c r="AD124" i="6"/>
  <c r="AE124" i="6"/>
  <c r="AC124" i="6"/>
  <c r="AB124" i="6"/>
  <c r="AA124" i="6"/>
  <c r="Z124" i="6"/>
  <c r="AK112" i="6"/>
  <c r="AJ112" i="6"/>
  <c r="AI112" i="6"/>
  <c r="AH112" i="6"/>
  <c r="AG112" i="6"/>
  <c r="AF112" i="6"/>
  <c r="AE112" i="6"/>
  <c r="AD112" i="6"/>
  <c r="AC112" i="6"/>
  <c r="AB112" i="6"/>
  <c r="AA112" i="6"/>
  <c r="Z112" i="6"/>
  <c r="AK100" i="6"/>
  <c r="AJ100" i="6"/>
  <c r="AI100" i="6"/>
  <c r="AH100" i="6"/>
  <c r="AG100" i="6"/>
  <c r="AF100" i="6"/>
  <c r="AD100" i="6"/>
  <c r="AE100" i="6"/>
  <c r="AC100" i="6"/>
  <c r="AB100" i="6"/>
  <c r="AA100" i="6"/>
  <c r="Z100" i="6"/>
  <c r="AK88" i="6"/>
  <c r="AJ88" i="6"/>
  <c r="AI88" i="6"/>
  <c r="AH88" i="6"/>
  <c r="AG88" i="6"/>
  <c r="AF88" i="6"/>
  <c r="AE88" i="6"/>
  <c r="AD88" i="6"/>
  <c r="AC88" i="6"/>
  <c r="AB88" i="6"/>
  <c r="AA88" i="6"/>
  <c r="Z88" i="6"/>
  <c r="AK76" i="6"/>
  <c r="AJ76" i="6"/>
  <c r="AI76" i="6"/>
  <c r="AH76" i="6"/>
  <c r="AG76" i="6"/>
  <c r="AF76" i="6"/>
  <c r="AD76" i="6"/>
  <c r="AE76" i="6"/>
  <c r="AC76" i="6"/>
  <c r="AB76" i="6"/>
  <c r="AA76" i="6"/>
  <c r="Z76" i="6"/>
  <c r="AK64" i="6"/>
  <c r="AJ64" i="6"/>
  <c r="AI64" i="6"/>
  <c r="AH64" i="6"/>
  <c r="AG64" i="6"/>
  <c r="AF64" i="6"/>
  <c r="AD64" i="6"/>
  <c r="AE64" i="6"/>
  <c r="AC64" i="6"/>
  <c r="AB64" i="6"/>
  <c r="AA64" i="6"/>
  <c r="Z64" i="6"/>
  <c r="AJ52" i="6"/>
  <c r="AI52" i="6"/>
  <c r="AH52" i="6"/>
  <c r="AG52" i="6"/>
  <c r="AF52" i="6"/>
  <c r="AE52" i="6"/>
  <c r="AD52" i="6"/>
  <c r="AC52" i="6"/>
  <c r="AB52" i="6"/>
  <c r="AA52" i="6"/>
  <c r="Z52" i="6"/>
  <c r="AK40" i="6"/>
  <c r="AJ40" i="6"/>
  <c r="AI40" i="6"/>
  <c r="AH40" i="6"/>
  <c r="AG40" i="6"/>
  <c r="AF40" i="6"/>
  <c r="AD40" i="6"/>
  <c r="AE40" i="6"/>
  <c r="AC40" i="6"/>
  <c r="AB40" i="6"/>
  <c r="AA40" i="6"/>
  <c r="Z40" i="6"/>
  <c r="AK28" i="6"/>
  <c r="AJ28" i="6"/>
  <c r="AI28" i="6"/>
  <c r="AH28" i="6"/>
  <c r="AG28" i="6"/>
  <c r="AF28" i="6"/>
  <c r="AD28" i="6"/>
  <c r="AE28" i="6"/>
  <c r="AC28" i="6"/>
  <c r="AB28" i="6"/>
  <c r="AA28" i="6"/>
  <c r="Z28" i="6"/>
  <c r="AK255" i="6"/>
  <c r="AJ255" i="6"/>
  <c r="AI255" i="6"/>
  <c r="AG255" i="6"/>
  <c r="AH255" i="6"/>
  <c r="AF255" i="6"/>
  <c r="AE255" i="6"/>
  <c r="AC255" i="6"/>
  <c r="AB255" i="6"/>
  <c r="AD255" i="6"/>
  <c r="AA255" i="6"/>
  <c r="Z255" i="6"/>
  <c r="AK243" i="6"/>
  <c r="AJ243" i="6"/>
  <c r="AI243" i="6"/>
  <c r="AH243" i="6"/>
  <c r="AG243" i="6"/>
  <c r="AF243" i="6"/>
  <c r="AE243" i="6"/>
  <c r="AD243" i="6"/>
  <c r="AC243" i="6"/>
  <c r="AB243" i="6"/>
  <c r="AA243" i="6"/>
  <c r="Z243" i="6"/>
  <c r="AK231" i="6"/>
  <c r="AJ231" i="6"/>
  <c r="AI231" i="6"/>
  <c r="AH231" i="6"/>
  <c r="AG231" i="6"/>
  <c r="AF231" i="6"/>
  <c r="AE231" i="6"/>
  <c r="AC231" i="6"/>
  <c r="AB231" i="6"/>
  <c r="AD231" i="6"/>
  <c r="AA231" i="6"/>
  <c r="Z231" i="6"/>
  <c r="AK219" i="6"/>
  <c r="AJ219" i="6"/>
  <c r="AI219" i="6"/>
  <c r="AH219" i="6"/>
  <c r="AG219" i="6"/>
  <c r="AF219" i="6"/>
  <c r="AE219" i="6"/>
  <c r="AD219" i="6"/>
  <c r="AC219" i="6"/>
  <c r="AB219" i="6"/>
  <c r="AA219" i="6"/>
  <c r="Z219" i="6"/>
  <c r="AK207" i="6"/>
  <c r="AJ207" i="6"/>
  <c r="AI207" i="6"/>
  <c r="AH207" i="6"/>
  <c r="AG207" i="6"/>
  <c r="AF207" i="6"/>
  <c r="AE207" i="6"/>
  <c r="AD207" i="6"/>
  <c r="AC207" i="6"/>
  <c r="AB207" i="6"/>
  <c r="AA207" i="6"/>
  <c r="Z207" i="6"/>
  <c r="AK195" i="6"/>
  <c r="AJ195" i="6"/>
  <c r="AI195" i="6"/>
  <c r="AH195" i="6"/>
  <c r="AG195" i="6"/>
  <c r="AF195" i="6"/>
  <c r="AE195" i="6"/>
  <c r="AD195" i="6"/>
  <c r="AB195" i="6"/>
  <c r="AC195" i="6"/>
  <c r="AA195" i="6"/>
  <c r="Z195" i="6"/>
  <c r="AK183" i="6"/>
  <c r="AJ183" i="6"/>
  <c r="AI183" i="6"/>
  <c r="AG183" i="6"/>
  <c r="AH183" i="6"/>
  <c r="AF183" i="6"/>
  <c r="AE183" i="6"/>
  <c r="AC183" i="6"/>
  <c r="AD183" i="6"/>
  <c r="AB183" i="6"/>
  <c r="AA183" i="6"/>
  <c r="Z183" i="6"/>
  <c r="AK171" i="6"/>
  <c r="AJ171" i="6"/>
  <c r="AI171" i="6"/>
  <c r="AH171" i="6"/>
  <c r="AG171" i="6"/>
  <c r="AF171" i="6"/>
  <c r="AE171" i="6"/>
  <c r="AD171" i="6"/>
  <c r="AC171" i="6"/>
  <c r="AB171" i="6"/>
  <c r="AA171" i="6"/>
  <c r="Z171" i="6"/>
  <c r="AK159" i="6"/>
  <c r="AJ159" i="6"/>
  <c r="AI159" i="6"/>
  <c r="AH159" i="6"/>
  <c r="AG159" i="6"/>
  <c r="AF159" i="6"/>
  <c r="AE159" i="6"/>
  <c r="AD159" i="6"/>
  <c r="AC159" i="6"/>
  <c r="AB159" i="6"/>
  <c r="AA159" i="6"/>
  <c r="Z159" i="6"/>
  <c r="AK147" i="6"/>
  <c r="AJ147" i="6"/>
  <c r="AI147" i="6"/>
  <c r="AH147" i="6"/>
  <c r="AG147" i="6"/>
  <c r="AF147" i="6"/>
  <c r="AE147" i="6"/>
  <c r="AB147" i="6"/>
  <c r="AD147" i="6"/>
  <c r="AC147" i="6"/>
  <c r="AA147" i="6"/>
  <c r="Z147" i="6"/>
  <c r="AK135" i="6"/>
  <c r="AJ135" i="6"/>
  <c r="AI135" i="6"/>
  <c r="AH135" i="6"/>
  <c r="AG135" i="6"/>
  <c r="AF135" i="6"/>
  <c r="AE135" i="6"/>
  <c r="AC135" i="6"/>
  <c r="AD135" i="6"/>
  <c r="AB135" i="6"/>
  <c r="AA135" i="6"/>
  <c r="Z135" i="6"/>
  <c r="AK123" i="6"/>
  <c r="AJ123" i="6"/>
  <c r="AI123" i="6"/>
  <c r="AH123" i="6"/>
  <c r="AG123" i="6"/>
  <c r="AF123" i="6"/>
  <c r="AE123" i="6"/>
  <c r="AC123" i="6"/>
  <c r="AD123" i="6"/>
  <c r="AB123" i="6"/>
  <c r="AA123" i="6"/>
  <c r="Z123" i="6"/>
  <c r="AK111" i="6"/>
  <c r="AJ111" i="6"/>
  <c r="AI111" i="6"/>
  <c r="AH111" i="6"/>
  <c r="AG111" i="6"/>
  <c r="AF111" i="6"/>
  <c r="AE111" i="6"/>
  <c r="AD111" i="6"/>
  <c r="AC111" i="6"/>
  <c r="AB111" i="6"/>
  <c r="AA111" i="6"/>
  <c r="Z111" i="6"/>
  <c r="AK99" i="6"/>
  <c r="AJ99" i="6"/>
  <c r="AI99" i="6"/>
  <c r="AG99" i="6"/>
  <c r="AH99" i="6"/>
  <c r="AF99" i="6"/>
  <c r="AE99" i="6"/>
  <c r="AD99" i="6"/>
  <c r="AB99" i="6"/>
  <c r="AC99" i="6"/>
  <c r="AA99" i="6"/>
  <c r="Z99" i="6"/>
  <c r="AK87" i="6"/>
  <c r="AJ87" i="6"/>
  <c r="AI87" i="6"/>
  <c r="AH87" i="6"/>
  <c r="AG87" i="6"/>
  <c r="AF87" i="6"/>
  <c r="AE87" i="6"/>
  <c r="AD87" i="6"/>
  <c r="AC87" i="6"/>
  <c r="AB87" i="6"/>
  <c r="AA87" i="6"/>
  <c r="Z87" i="6"/>
  <c r="AK75" i="6"/>
  <c r="AJ75" i="6"/>
  <c r="AI75" i="6"/>
  <c r="AH75" i="6"/>
  <c r="AG75" i="6"/>
  <c r="AF75" i="6"/>
  <c r="AE75" i="6"/>
  <c r="AD75" i="6"/>
  <c r="AC75" i="6"/>
  <c r="AB75" i="6"/>
  <c r="AA75" i="6"/>
  <c r="Z75" i="6"/>
  <c r="AK63" i="6"/>
  <c r="AJ63" i="6"/>
  <c r="AI63" i="6"/>
  <c r="AH63" i="6"/>
  <c r="AG63" i="6"/>
  <c r="AF63" i="6"/>
  <c r="AE63" i="6"/>
  <c r="AD63" i="6"/>
  <c r="AC63" i="6"/>
  <c r="AB63" i="6"/>
  <c r="AA63" i="6"/>
  <c r="Z63" i="6"/>
  <c r="AK51" i="6"/>
  <c r="AJ51" i="6"/>
  <c r="AI51" i="6"/>
  <c r="AH51" i="6"/>
  <c r="AG51" i="6"/>
  <c r="AF51" i="6"/>
  <c r="AE51" i="6"/>
  <c r="AD51" i="6"/>
  <c r="AB51" i="6"/>
  <c r="AC51" i="6"/>
  <c r="AA51" i="6"/>
  <c r="Z51" i="6"/>
  <c r="AK39" i="6"/>
  <c r="AJ39" i="6"/>
  <c r="AI39" i="6"/>
  <c r="AH39" i="6"/>
  <c r="AG39" i="6"/>
  <c r="AF39" i="6"/>
  <c r="AE39" i="6"/>
  <c r="AD39" i="6"/>
  <c r="AC39" i="6"/>
  <c r="AB39" i="6"/>
  <c r="AA39" i="6"/>
  <c r="Z39" i="6"/>
  <c r="AK27" i="6"/>
  <c r="AJ27" i="6"/>
  <c r="AI27" i="6"/>
  <c r="AG27" i="6"/>
  <c r="AH27" i="6"/>
  <c r="AF27" i="6"/>
  <c r="AE27" i="6"/>
  <c r="AD27" i="6"/>
  <c r="AC27" i="6"/>
  <c r="AB27" i="6"/>
  <c r="AA27" i="6"/>
  <c r="Z27" i="6"/>
  <c r="AK254" i="6"/>
  <c r="AJ254" i="6"/>
  <c r="AI254" i="6"/>
  <c r="AH254" i="6"/>
  <c r="AG254" i="6"/>
  <c r="AF254" i="6"/>
  <c r="AE254" i="6"/>
  <c r="AC254" i="6"/>
  <c r="AB254" i="6"/>
  <c r="AD254" i="6"/>
  <c r="AA254" i="6"/>
  <c r="Z254" i="6"/>
  <c r="AK242" i="6"/>
  <c r="AJ242" i="6"/>
  <c r="AI242" i="6"/>
  <c r="AH242" i="6"/>
  <c r="AG242" i="6"/>
  <c r="AF242" i="6"/>
  <c r="AE242" i="6"/>
  <c r="AD242" i="6"/>
  <c r="AC242" i="6"/>
  <c r="AB242" i="6"/>
  <c r="AA242" i="6"/>
  <c r="Z242" i="6"/>
  <c r="AK230" i="6"/>
  <c r="AJ230" i="6"/>
  <c r="AI230" i="6"/>
  <c r="AH230" i="6"/>
  <c r="AG230" i="6"/>
  <c r="AF230" i="6"/>
  <c r="AE230" i="6"/>
  <c r="AC230" i="6"/>
  <c r="AB230" i="6"/>
  <c r="AD230" i="6"/>
  <c r="AA230" i="6"/>
  <c r="Z230" i="6"/>
  <c r="AK218" i="6"/>
  <c r="AJ218" i="6"/>
  <c r="AI218" i="6"/>
  <c r="AH218" i="6"/>
  <c r="AG218" i="6"/>
  <c r="AF218" i="6"/>
  <c r="AE218" i="6"/>
  <c r="AD218" i="6"/>
  <c r="AC218" i="6"/>
  <c r="AB218" i="6"/>
  <c r="AA218" i="6"/>
  <c r="Z218" i="6"/>
  <c r="AK206" i="6"/>
  <c r="AJ206" i="6"/>
  <c r="AI206" i="6"/>
  <c r="AH206" i="6"/>
  <c r="AG206" i="6"/>
  <c r="AF206" i="6"/>
  <c r="AE206" i="6"/>
  <c r="AD206" i="6"/>
  <c r="AC206" i="6"/>
  <c r="AB206" i="6"/>
  <c r="AA206" i="6"/>
  <c r="Z206" i="6"/>
  <c r="AK194" i="6"/>
  <c r="AJ194" i="6"/>
  <c r="AI194" i="6"/>
  <c r="AG194" i="6"/>
  <c r="AH194" i="6"/>
  <c r="AF194" i="6"/>
  <c r="AE194" i="6"/>
  <c r="AD194" i="6"/>
  <c r="AB194" i="6"/>
  <c r="AC194" i="6"/>
  <c r="AA194" i="6"/>
  <c r="Z194" i="6"/>
  <c r="AK182" i="6"/>
  <c r="AJ182" i="6"/>
  <c r="AI182" i="6"/>
  <c r="AH182" i="6"/>
  <c r="AG182" i="6"/>
  <c r="AF182" i="6"/>
  <c r="AE182" i="6"/>
  <c r="AC182" i="6"/>
  <c r="AD182" i="6"/>
  <c r="AB182" i="6"/>
  <c r="AA182" i="6"/>
  <c r="Z182" i="6"/>
  <c r="AK170" i="6"/>
  <c r="AJ170" i="6"/>
  <c r="AI170" i="6"/>
  <c r="AH170" i="6"/>
  <c r="AG170" i="6"/>
  <c r="AF170" i="6"/>
  <c r="AE170" i="6"/>
  <c r="AD170" i="6"/>
  <c r="AC170" i="6"/>
  <c r="AB170" i="6"/>
  <c r="AA170" i="6"/>
  <c r="Z170" i="6"/>
  <c r="AK158" i="6"/>
  <c r="AJ158" i="6"/>
  <c r="AI158" i="6"/>
  <c r="AH158" i="6"/>
  <c r="AG158" i="6"/>
  <c r="AF158" i="6"/>
  <c r="AE158" i="6"/>
  <c r="AC158" i="6"/>
  <c r="AB158" i="6"/>
  <c r="AD158" i="6"/>
  <c r="AA158" i="6"/>
  <c r="Z158" i="6"/>
  <c r="AK146" i="6"/>
  <c r="AJ146" i="6"/>
  <c r="AI146" i="6"/>
  <c r="AH146" i="6"/>
  <c r="AG146" i="6"/>
  <c r="AF146" i="6"/>
  <c r="AE146" i="6"/>
  <c r="AB146" i="6"/>
  <c r="AD146" i="6"/>
  <c r="AC146" i="6"/>
  <c r="AA146" i="6"/>
  <c r="Z146" i="6"/>
  <c r="AK134" i="6"/>
  <c r="AJ134" i="6"/>
  <c r="AI134" i="6"/>
  <c r="AH134" i="6"/>
  <c r="AG134" i="6"/>
  <c r="AF134" i="6"/>
  <c r="AE134" i="6"/>
  <c r="AC134" i="6"/>
  <c r="AD134" i="6"/>
  <c r="AB134" i="6"/>
  <c r="AA134" i="6"/>
  <c r="Z134" i="6"/>
  <c r="AK122" i="6"/>
  <c r="AJ122" i="6"/>
  <c r="AI122" i="6"/>
  <c r="AH122" i="6"/>
  <c r="AG122" i="6"/>
  <c r="AF122" i="6"/>
  <c r="AE122" i="6"/>
  <c r="AC122" i="6"/>
  <c r="AD122" i="6"/>
  <c r="AB122" i="6"/>
  <c r="AA122" i="6"/>
  <c r="Z122" i="6"/>
  <c r="AK110" i="6"/>
  <c r="AJ110" i="6"/>
  <c r="AI110" i="6"/>
  <c r="AG110" i="6"/>
  <c r="AH110" i="6"/>
  <c r="AF110" i="6"/>
  <c r="AE110" i="6"/>
  <c r="AD110" i="6"/>
  <c r="AC110" i="6"/>
  <c r="AB110" i="6"/>
  <c r="AA110" i="6"/>
  <c r="Z110" i="6"/>
  <c r="AK98" i="6"/>
  <c r="AJ98" i="6"/>
  <c r="AI98" i="6"/>
  <c r="AH98" i="6"/>
  <c r="AG98" i="6"/>
  <c r="AF98" i="6"/>
  <c r="AE98" i="6"/>
  <c r="AD98" i="6"/>
  <c r="AB98" i="6"/>
  <c r="AC98" i="6"/>
  <c r="AA98" i="6"/>
  <c r="Z98" i="6"/>
  <c r="AK86" i="6"/>
  <c r="AJ86" i="6"/>
  <c r="AI86" i="6"/>
  <c r="AH86" i="6"/>
  <c r="AG86" i="6"/>
  <c r="AF86" i="6"/>
  <c r="AE86" i="6"/>
  <c r="AD86" i="6"/>
  <c r="AC86" i="6"/>
  <c r="AB86" i="6"/>
  <c r="AA86" i="6"/>
  <c r="Z86" i="6"/>
  <c r="AK74" i="6"/>
  <c r="AJ74" i="6"/>
  <c r="AI74" i="6"/>
  <c r="AH74" i="6"/>
  <c r="AG74" i="6"/>
  <c r="AF74" i="6"/>
  <c r="AE74" i="6"/>
  <c r="AD74" i="6"/>
  <c r="AC74" i="6"/>
  <c r="AB74" i="6"/>
  <c r="AA74" i="6"/>
  <c r="Z74" i="6"/>
  <c r="AK62" i="6"/>
  <c r="AJ62" i="6"/>
  <c r="AI62" i="6"/>
  <c r="AH62" i="6"/>
  <c r="AG62" i="6"/>
  <c r="AF62" i="6"/>
  <c r="AE62" i="6"/>
  <c r="AD62" i="6"/>
  <c r="AC62" i="6"/>
  <c r="AB62" i="6"/>
  <c r="AA62" i="6"/>
  <c r="Z62" i="6"/>
  <c r="AK50" i="6"/>
  <c r="AJ50" i="6"/>
  <c r="AI50" i="6"/>
  <c r="AH50" i="6"/>
  <c r="AG50" i="6"/>
  <c r="AF50" i="6"/>
  <c r="AE50" i="6"/>
  <c r="AD50" i="6"/>
  <c r="AB50" i="6"/>
  <c r="AC50" i="6"/>
  <c r="AA50" i="6"/>
  <c r="Z50" i="6"/>
  <c r="AK38" i="6"/>
  <c r="AJ38" i="6"/>
  <c r="AI38" i="6"/>
  <c r="AG38" i="6"/>
  <c r="AH38" i="6"/>
  <c r="AF38" i="6"/>
  <c r="AE38" i="6"/>
  <c r="AD38" i="6"/>
  <c r="AC38" i="6"/>
  <c r="AB38" i="6"/>
  <c r="AA38" i="6"/>
  <c r="Z38" i="6"/>
  <c r="AK26" i="6"/>
  <c r="AJ26" i="6"/>
  <c r="AI26" i="6"/>
  <c r="AG26" i="6"/>
  <c r="AH26" i="6"/>
  <c r="AF26" i="6"/>
  <c r="AE26" i="6"/>
  <c r="AD26" i="6"/>
  <c r="AC26" i="6"/>
  <c r="AB26" i="6"/>
  <c r="Z26" i="6"/>
  <c r="AA26" i="6"/>
  <c r="AM249" i="6"/>
  <c r="AM237" i="6"/>
  <c r="AM225" i="6"/>
  <c r="AM213" i="6"/>
  <c r="AM201" i="6"/>
  <c r="AM189" i="6"/>
  <c r="AM177" i="6"/>
  <c r="AM165" i="6"/>
  <c r="AM153" i="6"/>
  <c r="AM141" i="6"/>
  <c r="AM129" i="6"/>
  <c r="AM117" i="6"/>
  <c r="AM105" i="6"/>
  <c r="AM93" i="6"/>
  <c r="AM81" i="6"/>
  <c r="AM69" i="6"/>
  <c r="AM57" i="6"/>
  <c r="AM45" i="6"/>
  <c r="AM33" i="6"/>
  <c r="AM21" i="6"/>
  <c r="AK253" i="6"/>
  <c r="AJ253" i="6"/>
  <c r="AI253" i="6"/>
  <c r="AH253" i="6"/>
  <c r="AG253" i="6"/>
  <c r="AF253" i="6"/>
  <c r="AE253" i="6"/>
  <c r="AD253" i="6"/>
  <c r="AC253" i="6"/>
  <c r="AB253" i="6"/>
  <c r="AA253" i="6"/>
  <c r="Z253" i="6"/>
  <c r="AK241" i="6"/>
  <c r="AJ241" i="6"/>
  <c r="AI241" i="6"/>
  <c r="AH241" i="6"/>
  <c r="AG241" i="6"/>
  <c r="AF241" i="6"/>
  <c r="AE241" i="6"/>
  <c r="AD241" i="6"/>
  <c r="AC241" i="6"/>
  <c r="AB241" i="6"/>
  <c r="AA241" i="6"/>
  <c r="Z241" i="6"/>
  <c r="AK229" i="6"/>
  <c r="AJ229" i="6"/>
  <c r="AI229" i="6"/>
  <c r="AH229" i="6"/>
  <c r="AG229" i="6"/>
  <c r="AF229" i="6"/>
  <c r="AE229" i="6"/>
  <c r="AD229" i="6"/>
  <c r="AC229" i="6"/>
  <c r="AB229" i="6"/>
  <c r="AA229" i="6"/>
  <c r="Z229" i="6"/>
  <c r="AK217" i="6"/>
  <c r="AJ217" i="6"/>
  <c r="AI217" i="6"/>
  <c r="AH217" i="6"/>
  <c r="AG217" i="6"/>
  <c r="AF217" i="6"/>
  <c r="AE217" i="6"/>
  <c r="AD217" i="6"/>
  <c r="AC217" i="6"/>
  <c r="AB217" i="6"/>
  <c r="AA217" i="6"/>
  <c r="Z217" i="6"/>
  <c r="AK205" i="6"/>
  <c r="AJ205" i="6"/>
  <c r="AI205" i="6"/>
  <c r="AH205" i="6"/>
  <c r="AG205" i="6"/>
  <c r="AF205" i="6"/>
  <c r="AE205" i="6"/>
  <c r="AD205" i="6"/>
  <c r="AC205" i="6"/>
  <c r="AB205" i="6"/>
  <c r="AA205" i="6"/>
  <c r="Z205" i="6"/>
  <c r="AK193" i="6"/>
  <c r="AJ193" i="6"/>
  <c r="AI193" i="6"/>
  <c r="AH193" i="6"/>
  <c r="AG193" i="6"/>
  <c r="AF193" i="6"/>
  <c r="AE193" i="6"/>
  <c r="AD193" i="6"/>
  <c r="AB193" i="6"/>
  <c r="AC193" i="6"/>
  <c r="AA193" i="6"/>
  <c r="Z193" i="6"/>
  <c r="AK181" i="6"/>
  <c r="AJ181" i="6"/>
  <c r="AI181" i="6"/>
  <c r="AH181" i="6"/>
  <c r="AG181" i="6"/>
  <c r="AF181" i="6"/>
  <c r="AE181" i="6"/>
  <c r="AD181" i="6"/>
  <c r="AC181" i="6"/>
  <c r="AB181" i="6"/>
  <c r="AA181" i="6"/>
  <c r="Z181" i="6"/>
  <c r="AK169" i="6"/>
  <c r="AJ169" i="6"/>
  <c r="AI169" i="6"/>
  <c r="AH169" i="6"/>
  <c r="AG169" i="6"/>
  <c r="AF169" i="6"/>
  <c r="AE169" i="6"/>
  <c r="AD169" i="6"/>
  <c r="AC169" i="6"/>
  <c r="AB169" i="6"/>
  <c r="AA169" i="6"/>
  <c r="Z169" i="6"/>
  <c r="AK157" i="6"/>
  <c r="AJ157" i="6"/>
  <c r="AI157" i="6"/>
  <c r="AH157" i="6"/>
  <c r="AG157" i="6"/>
  <c r="AF157" i="6"/>
  <c r="AE157" i="6"/>
  <c r="AD157" i="6"/>
  <c r="AC157" i="6"/>
  <c r="AB157" i="6"/>
  <c r="AA157" i="6"/>
  <c r="Z157" i="6"/>
  <c r="AK145" i="6"/>
  <c r="AJ145" i="6"/>
  <c r="AI145" i="6"/>
  <c r="AH145" i="6"/>
  <c r="AG145" i="6"/>
  <c r="AF145" i="6"/>
  <c r="AE145" i="6"/>
  <c r="AD145" i="6"/>
  <c r="AB145" i="6"/>
  <c r="AC145" i="6"/>
  <c r="AA145" i="6"/>
  <c r="Z145" i="6"/>
  <c r="AK133" i="6"/>
  <c r="AJ133" i="6"/>
  <c r="AI133" i="6"/>
  <c r="AH133" i="6"/>
  <c r="AG133" i="6"/>
  <c r="AF133" i="6"/>
  <c r="AE133" i="6"/>
  <c r="AD133" i="6"/>
  <c r="AC133" i="6"/>
  <c r="AB133" i="6"/>
  <c r="AA133" i="6"/>
  <c r="Z133" i="6"/>
  <c r="AK121" i="6"/>
  <c r="AJ121" i="6"/>
  <c r="AI121" i="6"/>
  <c r="AH121" i="6"/>
  <c r="AG121" i="6"/>
  <c r="AF121" i="6"/>
  <c r="AE121" i="6"/>
  <c r="AD121" i="6"/>
  <c r="AC121" i="6"/>
  <c r="AB121" i="6"/>
  <c r="AA121" i="6"/>
  <c r="Z121" i="6"/>
  <c r="AK109" i="6"/>
  <c r="AJ109" i="6"/>
  <c r="AI109" i="6"/>
  <c r="AH109" i="6"/>
  <c r="AG109" i="6"/>
  <c r="AF109" i="6"/>
  <c r="AE109" i="6"/>
  <c r="AD109" i="6"/>
  <c r="AC109" i="6"/>
  <c r="AB109" i="6"/>
  <c r="AA109" i="6"/>
  <c r="Z109" i="6"/>
  <c r="AK97" i="6"/>
  <c r="AJ97" i="6"/>
  <c r="AI97" i="6"/>
  <c r="AH97" i="6"/>
  <c r="AG97" i="6"/>
  <c r="AF97" i="6"/>
  <c r="AE97" i="6"/>
  <c r="AD97" i="6"/>
  <c r="AB97" i="6"/>
  <c r="AC97" i="6"/>
  <c r="AA97" i="6"/>
  <c r="Z97" i="6"/>
  <c r="AK85" i="6"/>
  <c r="AJ85" i="6"/>
  <c r="AI85" i="6"/>
  <c r="AH85" i="6"/>
  <c r="AG85" i="6"/>
  <c r="AF85" i="6"/>
  <c r="AE85" i="6"/>
  <c r="AD85" i="6"/>
  <c r="AC85" i="6"/>
  <c r="AB85" i="6"/>
  <c r="AA85" i="6"/>
  <c r="Z85" i="6"/>
  <c r="AK73" i="6"/>
  <c r="AJ73" i="6"/>
  <c r="AI73" i="6"/>
  <c r="AH73" i="6"/>
  <c r="AG73" i="6"/>
  <c r="AF73" i="6"/>
  <c r="AE73" i="6"/>
  <c r="AD73" i="6"/>
  <c r="AC73" i="6"/>
  <c r="AB73" i="6"/>
  <c r="AA73" i="6"/>
  <c r="Z73" i="6"/>
  <c r="AK61" i="6"/>
  <c r="AJ61" i="6"/>
  <c r="AI61" i="6"/>
  <c r="AH61" i="6"/>
  <c r="AG61" i="6"/>
  <c r="AF61" i="6"/>
  <c r="AE61" i="6"/>
  <c r="AD61" i="6"/>
  <c r="AC61" i="6"/>
  <c r="AB61" i="6"/>
  <c r="AA61" i="6"/>
  <c r="AK49" i="6"/>
  <c r="AJ49" i="6"/>
  <c r="AI49" i="6"/>
  <c r="AH49" i="6"/>
  <c r="AG49" i="6"/>
  <c r="AF49" i="6"/>
  <c r="AE49" i="6"/>
  <c r="AD49" i="6"/>
  <c r="AB49" i="6"/>
  <c r="AC49" i="6"/>
  <c r="Z49" i="6"/>
  <c r="AA49" i="6"/>
  <c r="AK37" i="6"/>
  <c r="AJ37" i="6"/>
  <c r="AI37" i="6"/>
  <c r="AH37" i="6"/>
  <c r="AG37" i="6"/>
  <c r="AE37" i="6"/>
  <c r="AD37" i="6"/>
  <c r="AC37" i="6"/>
  <c r="AB37" i="6"/>
  <c r="Z37" i="6"/>
  <c r="AA37" i="6"/>
  <c r="AK25" i="6"/>
  <c r="AJ25" i="6"/>
  <c r="AI25" i="6"/>
  <c r="AH25" i="6"/>
  <c r="AG25" i="6"/>
  <c r="AF25" i="6"/>
  <c r="AE25" i="6"/>
  <c r="AD25" i="6"/>
  <c r="AC25" i="6"/>
  <c r="AB25" i="6"/>
  <c r="Z25" i="6"/>
  <c r="AA25" i="6"/>
  <c r="AK252" i="6"/>
  <c r="AJ252" i="6"/>
  <c r="AI252" i="6"/>
  <c r="AH252" i="6"/>
  <c r="AG252" i="6"/>
  <c r="AF252" i="6"/>
  <c r="AD252" i="6"/>
  <c r="AE252" i="6"/>
  <c r="AC252" i="6"/>
  <c r="AB252" i="6"/>
  <c r="AA252" i="6"/>
  <c r="Z252" i="6"/>
  <c r="AK240" i="6"/>
  <c r="AJ240" i="6"/>
  <c r="AI240" i="6"/>
  <c r="AG240" i="6"/>
  <c r="AH240" i="6"/>
  <c r="AF240" i="6"/>
  <c r="AD240" i="6"/>
  <c r="AE240" i="6"/>
  <c r="AC240" i="6"/>
  <c r="AB240" i="6"/>
  <c r="AA240" i="6"/>
  <c r="Z240" i="6"/>
  <c r="AK228" i="6"/>
  <c r="AJ228" i="6"/>
  <c r="AI228" i="6"/>
  <c r="AH228" i="6"/>
  <c r="AG228" i="6"/>
  <c r="AF228" i="6"/>
  <c r="AD228" i="6"/>
  <c r="AE228" i="6"/>
  <c r="AC228" i="6"/>
  <c r="AB228" i="6"/>
  <c r="AA228" i="6"/>
  <c r="Z228" i="6"/>
  <c r="AK216" i="6"/>
  <c r="AJ216" i="6"/>
  <c r="AI216" i="6"/>
  <c r="AH216" i="6"/>
  <c r="AG216" i="6"/>
  <c r="AF216" i="6"/>
  <c r="AD216" i="6"/>
  <c r="AE216" i="6"/>
  <c r="AC216" i="6"/>
  <c r="AB216" i="6"/>
  <c r="AA216" i="6"/>
  <c r="Z216" i="6"/>
  <c r="AK204" i="6"/>
  <c r="AJ204" i="6"/>
  <c r="AI204" i="6"/>
  <c r="AG204" i="6"/>
  <c r="AH204" i="6"/>
  <c r="AF204" i="6"/>
  <c r="AD204" i="6"/>
  <c r="AE204" i="6"/>
  <c r="AC204" i="6"/>
  <c r="AB204" i="6"/>
  <c r="AA204" i="6"/>
  <c r="Z204" i="6"/>
  <c r="AK192" i="6"/>
  <c r="AJ192" i="6"/>
  <c r="AI192" i="6"/>
  <c r="AH192" i="6"/>
  <c r="AG192" i="6"/>
  <c r="AF192" i="6"/>
  <c r="AD192" i="6"/>
  <c r="AE192" i="6"/>
  <c r="AB192" i="6"/>
  <c r="AC192" i="6"/>
  <c r="AA192" i="6"/>
  <c r="Z192" i="6"/>
  <c r="AK180" i="6"/>
  <c r="AJ180" i="6"/>
  <c r="AI180" i="6"/>
  <c r="AH180" i="6"/>
  <c r="AG180" i="6"/>
  <c r="AF180" i="6"/>
  <c r="AD180" i="6"/>
  <c r="AE180" i="6"/>
  <c r="AB180" i="6"/>
  <c r="AC180" i="6"/>
  <c r="AA180" i="6"/>
  <c r="Z180" i="6"/>
  <c r="AK168" i="6"/>
  <c r="AJ168" i="6"/>
  <c r="AI168" i="6"/>
  <c r="AG168" i="6"/>
  <c r="AH168" i="6"/>
  <c r="AF168" i="6"/>
  <c r="AD168" i="6"/>
  <c r="AE168" i="6"/>
  <c r="AC168" i="6"/>
  <c r="AB168" i="6"/>
  <c r="AA168" i="6"/>
  <c r="Z168" i="6"/>
  <c r="AK156" i="6"/>
  <c r="AJ156" i="6"/>
  <c r="AI156" i="6"/>
  <c r="AH156" i="6"/>
  <c r="AG156" i="6"/>
  <c r="AF156" i="6"/>
  <c r="AD156" i="6"/>
  <c r="AE156" i="6"/>
  <c r="AC156" i="6"/>
  <c r="AB156" i="6"/>
  <c r="AA156" i="6"/>
  <c r="Z156" i="6"/>
  <c r="AK144" i="6"/>
  <c r="AJ144" i="6"/>
  <c r="AI144" i="6"/>
  <c r="AH144" i="6"/>
  <c r="AG144" i="6"/>
  <c r="AF144" i="6"/>
  <c r="AD144" i="6"/>
  <c r="AE144" i="6"/>
  <c r="AB144" i="6"/>
  <c r="AC144" i="6"/>
  <c r="AA144" i="6"/>
  <c r="Z144" i="6"/>
  <c r="AK132" i="6"/>
  <c r="AJ132" i="6"/>
  <c r="AI132" i="6"/>
  <c r="AH132" i="6"/>
  <c r="AG132" i="6"/>
  <c r="AF132" i="6"/>
  <c r="AD132" i="6"/>
  <c r="AE132" i="6"/>
  <c r="AB132" i="6"/>
  <c r="AC132" i="6"/>
  <c r="AA132" i="6"/>
  <c r="Z132" i="6"/>
  <c r="AK120" i="6"/>
  <c r="AJ120" i="6"/>
  <c r="AI120" i="6"/>
  <c r="AG120" i="6"/>
  <c r="AH120" i="6"/>
  <c r="AF120" i="6"/>
  <c r="AD120" i="6"/>
  <c r="AE120" i="6"/>
  <c r="AC120" i="6"/>
  <c r="AB120" i="6"/>
  <c r="AA120" i="6"/>
  <c r="Z120" i="6"/>
  <c r="AK108" i="6"/>
  <c r="AJ108" i="6"/>
  <c r="AI108" i="6"/>
  <c r="AG108" i="6"/>
  <c r="AH108" i="6"/>
  <c r="AF108" i="6"/>
  <c r="AE108" i="6"/>
  <c r="AD108" i="6"/>
  <c r="AC108" i="6"/>
  <c r="AB108" i="6"/>
  <c r="AA108" i="6"/>
  <c r="Z108" i="6"/>
  <c r="AK96" i="6"/>
  <c r="AJ96" i="6"/>
  <c r="AI96" i="6"/>
  <c r="AH96" i="6"/>
  <c r="AG96" i="6"/>
  <c r="AF96" i="6"/>
  <c r="AD96" i="6"/>
  <c r="AE96" i="6"/>
  <c r="AB96" i="6"/>
  <c r="AC96" i="6"/>
  <c r="AA96" i="6"/>
  <c r="Z96" i="6"/>
  <c r="AK84" i="6"/>
  <c r="AJ84" i="6"/>
  <c r="AI84" i="6"/>
  <c r="AH84" i="6"/>
  <c r="AG84" i="6"/>
  <c r="AF84" i="6"/>
  <c r="AD84" i="6"/>
  <c r="AE84" i="6"/>
  <c r="AB84" i="6"/>
  <c r="AC84" i="6"/>
  <c r="AA84" i="6"/>
  <c r="Z84" i="6"/>
  <c r="AK72" i="6"/>
  <c r="AJ72" i="6"/>
  <c r="AI72" i="6"/>
  <c r="AH72" i="6"/>
  <c r="AG72" i="6"/>
  <c r="AF72" i="6"/>
  <c r="AD72" i="6"/>
  <c r="AE72" i="6"/>
  <c r="AC72" i="6"/>
  <c r="AB72" i="6"/>
  <c r="AA72" i="6"/>
  <c r="Z72" i="6"/>
  <c r="AK60" i="6"/>
  <c r="AJ60" i="6"/>
  <c r="AI60" i="6"/>
  <c r="AH60" i="6"/>
  <c r="AG60" i="6"/>
  <c r="AF60" i="6"/>
  <c r="AE60" i="6"/>
  <c r="AD60" i="6"/>
  <c r="AC60" i="6"/>
  <c r="AB60" i="6"/>
  <c r="AA60" i="6"/>
  <c r="Z60" i="6"/>
  <c r="AK48" i="6"/>
  <c r="AJ48" i="6"/>
  <c r="AI48" i="6"/>
  <c r="AG48" i="6"/>
  <c r="AH48" i="6"/>
  <c r="AF48" i="6"/>
  <c r="AE48" i="6"/>
  <c r="AD48" i="6"/>
  <c r="AB48" i="6"/>
  <c r="AC48" i="6"/>
  <c r="AA48" i="6"/>
  <c r="Z48" i="6"/>
  <c r="AK36" i="6"/>
  <c r="AJ36" i="6"/>
  <c r="AI36" i="6"/>
  <c r="AH36" i="6"/>
  <c r="AG36" i="6"/>
  <c r="AF36" i="6"/>
  <c r="AE36" i="6"/>
  <c r="AD36" i="6"/>
  <c r="AB36" i="6"/>
  <c r="AC36" i="6"/>
  <c r="AA36" i="6"/>
  <c r="Z36" i="6"/>
  <c r="AK24" i="6"/>
  <c r="AJ24" i="6"/>
  <c r="AI24" i="6"/>
  <c r="AG24" i="6"/>
  <c r="AH24" i="6"/>
  <c r="AF24" i="6"/>
  <c r="AE24" i="6"/>
  <c r="AD24" i="6"/>
  <c r="AC24" i="6"/>
  <c r="AB24" i="6"/>
  <c r="AA24" i="6"/>
  <c r="Z24" i="6"/>
  <c r="AK251" i="6"/>
  <c r="AJ251" i="6"/>
  <c r="AI251" i="6"/>
  <c r="AH251" i="6"/>
  <c r="AG251" i="6"/>
  <c r="AF251" i="6"/>
  <c r="AE251" i="6"/>
  <c r="AD251" i="6"/>
  <c r="AC251" i="6"/>
  <c r="AB251" i="6"/>
  <c r="AA251" i="6"/>
  <c r="Z251" i="6"/>
  <c r="AK239" i="6"/>
  <c r="AJ239" i="6"/>
  <c r="AI239" i="6"/>
  <c r="AG239" i="6"/>
  <c r="AH239" i="6"/>
  <c r="AF239" i="6"/>
  <c r="AE239" i="6"/>
  <c r="AD239" i="6"/>
  <c r="AC239" i="6"/>
  <c r="AB239" i="6"/>
  <c r="AA239" i="6"/>
  <c r="Z239" i="6"/>
  <c r="AK227" i="6"/>
  <c r="AJ227" i="6"/>
  <c r="AI227" i="6"/>
  <c r="AH227" i="6"/>
  <c r="AG227" i="6"/>
  <c r="AF227" i="6"/>
  <c r="AE227" i="6"/>
  <c r="AD227" i="6"/>
  <c r="AC227" i="6"/>
  <c r="AB227" i="6"/>
  <c r="AA227" i="6"/>
  <c r="Z227" i="6"/>
  <c r="AK215" i="6"/>
  <c r="AJ215" i="6"/>
  <c r="AI215" i="6"/>
  <c r="AH215" i="6"/>
  <c r="AG215" i="6"/>
  <c r="AF215" i="6"/>
  <c r="AE215" i="6"/>
  <c r="AD215" i="6"/>
  <c r="AC215" i="6"/>
  <c r="AB215" i="6"/>
  <c r="AA215" i="6"/>
  <c r="Z215" i="6"/>
  <c r="AK203" i="6"/>
  <c r="AJ203" i="6"/>
  <c r="AI203" i="6"/>
  <c r="AG203" i="6"/>
  <c r="AH203" i="6"/>
  <c r="AF203" i="6"/>
  <c r="AE203" i="6"/>
  <c r="AD203" i="6"/>
  <c r="AC203" i="6"/>
  <c r="AB203" i="6"/>
  <c r="AA203" i="6"/>
  <c r="Z203" i="6"/>
  <c r="AK191" i="6"/>
  <c r="AJ191" i="6"/>
  <c r="AI191" i="6"/>
  <c r="AH191" i="6"/>
  <c r="AG191" i="6"/>
  <c r="AF191" i="6"/>
  <c r="AE191" i="6"/>
  <c r="AD191" i="6"/>
  <c r="AB191" i="6"/>
  <c r="AC191" i="6"/>
  <c r="AA191" i="6"/>
  <c r="Z191" i="6"/>
  <c r="AK179" i="6"/>
  <c r="AJ179" i="6"/>
  <c r="AI179" i="6"/>
  <c r="AH179" i="6"/>
  <c r="AG179" i="6"/>
  <c r="AF179" i="6"/>
  <c r="AE179" i="6"/>
  <c r="AD179" i="6"/>
  <c r="AB179" i="6"/>
  <c r="AC179" i="6"/>
  <c r="AA179" i="6"/>
  <c r="Z179" i="6"/>
  <c r="AK167" i="6"/>
  <c r="AJ167" i="6"/>
  <c r="AI167" i="6"/>
  <c r="AG167" i="6"/>
  <c r="AH167" i="6"/>
  <c r="AF167" i="6"/>
  <c r="AE167" i="6"/>
  <c r="AD167" i="6"/>
  <c r="AC167" i="6"/>
  <c r="AB167" i="6"/>
  <c r="AA167" i="6"/>
  <c r="Z167" i="6"/>
  <c r="AK155" i="6"/>
  <c r="AJ155" i="6"/>
  <c r="AI155" i="6"/>
  <c r="AH155" i="6"/>
  <c r="AG155" i="6"/>
  <c r="AF155" i="6"/>
  <c r="AE155" i="6"/>
  <c r="AD155" i="6"/>
  <c r="AC155" i="6"/>
  <c r="AB155" i="6"/>
  <c r="AA155" i="6"/>
  <c r="Z155" i="6"/>
  <c r="AK143" i="6"/>
  <c r="AJ143" i="6"/>
  <c r="AI143" i="6"/>
  <c r="AH143" i="6"/>
  <c r="AG143" i="6"/>
  <c r="AF143" i="6"/>
  <c r="AE143" i="6"/>
  <c r="AD143" i="6"/>
  <c r="AB143" i="6"/>
  <c r="AC143" i="6"/>
  <c r="AA143" i="6"/>
  <c r="Z143" i="6"/>
  <c r="AK131" i="6"/>
  <c r="AJ131" i="6"/>
  <c r="AI131" i="6"/>
  <c r="AG131" i="6"/>
  <c r="AH131" i="6"/>
  <c r="AF131" i="6"/>
  <c r="AE131" i="6"/>
  <c r="AD131" i="6"/>
  <c r="AB131" i="6"/>
  <c r="AC131" i="6"/>
  <c r="AA131" i="6"/>
  <c r="Z131" i="6"/>
  <c r="AK119" i="6"/>
  <c r="AJ119" i="6"/>
  <c r="AI119" i="6"/>
  <c r="AH119" i="6"/>
  <c r="AG119" i="6"/>
  <c r="AF119" i="6"/>
  <c r="AE119" i="6"/>
  <c r="AD119" i="6"/>
  <c r="AC119" i="6"/>
  <c r="AB119" i="6"/>
  <c r="AA119" i="6"/>
  <c r="Z119" i="6"/>
  <c r="AK107" i="6"/>
  <c r="AJ107" i="6"/>
  <c r="AI107" i="6"/>
  <c r="AH107" i="6"/>
  <c r="AG107" i="6"/>
  <c r="AF107" i="6"/>
  <c r="AE107" i="6"/>
  <c r="AD107" i="6"/>
  <c r="AC107" i="6"/>
  <c r="AB107" i="6"/>
  <c r="AA107" i="6"/>
  <c r="Z107" i="6"/>
  <c r="AK95" i="6"/>
  <c r="AJ95" i="6"/>
  <c r="AI95" i="6"/>
  <c r="AH95" i="6"/>
  <c r="AG95" i="6"/>
  <c r="AF95" i="6"/>
  <c r="AE95" i="6"/>
  <c r="AD95" i="6"/>
  <c r="AB95" i="6"/>
  <c r="AC95" i="6"/>
  <c r="AA95" i="6"/>
  <c r="Z95" i="6"/>
  <c r="AK83" i="6"/>
  <c r="AJ83" i="6"/>
  <c r="AI83" i="6"/>
  <c r="AH83" i="6"/>
  <c r="AG83" i="6"/>
  <c r="AF83" i="6"/>
  <c r="AE83" i="6"/>
  <c r="AD83" i="6"/>
  <c r="AB83" i="6"/>
  <c r="AC83" i="6"/>
  <c r="AA83" i="6"/>
  <c r="Z83" i="6"/>
  <c r="AK71" i="6"/>
  <c r="AJ71" i="6"/>
  <c r="AI71" i="6"/>
  <c r="AH71" i="6"/>
  <c r="AG71" i="6"/>
  <c r="AF71" i="6"/>
  <c r="AE71" i="6"/>
  <c r="AD71" i="6"/>
  <c r="AC71" i="6"/>
  <c r="AB71" i="6"/>
  <c r="AA71" i="6"/>
  <c r="Z71" i="6"/>
  <c r="AK59" i="6"/>
  <c r="AJ59" i="6"/>
  <c r="AI59" i="6"/>
  <c r="AH59" i="6"/>
  <c r="AG59" i="6"/>
  <c r="AF59" i="6"/>
  <c r="AE59" i="6"/>
  <c r="AD59" i="6"/>
  <c r="AC59" i="6"/>
  <c r="AB59" i="6"/>
  <c r="Z59" i="6"/>
  <c r="AA59" i="6"/>
  <c r="AK47" i="6"/>
  <c r="AJ47" i="6"/>
  <c r="AI47" i="6"/>
  <c r="AG47" i="6"/>
  <c r="AH47" i="6"/>
  <c r="AF47" i="6"/>
  <c r="AE47" i="6"/>
  <c r="AD47" i="6"/>
  <c r="AB47" i="6"/>
  <c r="AC47" i="6"/>
  <c r="Z47" i="6"/>
  <c r="AA47" i="6"/>
  <c r="AK35" i="6"/>
  <c r="AJ35" i="6"/>
  <c r="AI35" i="6"/>
  <c r="AH35" i="6"/>
  <c r="AG35" i="6"/>
  <c r="AF35" i="6"/>
  <c r="AE35" i="6"/>
  <c r="AD35" i="6"/>
  <c r="AB35" i="6"/>
  <c r="AC35" i="6"/>
  <c r="Z35" i="6"/>
  <c r="AA35" i="6"/>
  <c r="AK23" i="6"/>
  <c r="AJ23" i="6"/>
  <c r="AI23" i="6"/>
  <c r="AG23" i="6"/>
  <c r="AH23" i="6"/>
  <c r="AF23" i="6"/>
  <c r="AE23" i="6"/>
  <c r="AD23" i="6"/>
  <c r="AC23" i="6"/>
  <c r="AB23" i="6"/>
  <c r="Z23" i="6"/>
  <c r="AA23" i="6"/>
  <c r="AK250" i="6"/>
  <c r="AJ250" i="6"/>
  <c r="AI250" i="6"/>
  <c r="AH250" i="6"/>
  <c r="AF250" i="6"/>
  <c r="AE250" i="6"/>
  <c r="AG250" i="6"/>
  <c r="AD250" i="6"/>
  <c r="AC250" i="6"/>
  <c r="AB250" i="6"/>
  <c r="AA250" i="6"/>
  <c r="Z250" i="6"/>
  <c r="AK238" i="6"/>
  <c r="AJ238" i="6"/>
  <c r="AI238" i="6"/>
  <c r="AH238" i="6"/>
  <c r="AF238" i="6"/>
  <c r="AE238" i="6"/>
  <c r="AG238" i="6"/>
  <c r="AD238" i="6"/>
  <c r="AC238" i="6"/>
  <c r="AB238" i="6"/>
  <c r="AA238" i="6"/>
  <c r="Z238" i="6"/>
  <c r="AK226" i="6"/>
  <c r="AJ226" i="6"/>
  <c r="AI226" i="6"/>
  <c r="AH226" i="6"/>
  <c r="AF226" i="6"/>
  <c r="AE226" i="6"/>
  <c r="AG226" i="6"/>
  <c r="AD226" i="6"/>
  <c r="AC226" i="6"/>
  <c r="AB226" i="6"/>
  <c r="AA226" i="6"/>
  <c r="Z226" i="6"/>
  <c r="AK214" i="6"/>
  <c r="AJ214" i="6"/>
  <c r="AI214" i="6"/>
  <c r="AH214" i="6"/>
  <c r="AF214" i="6"/>
  <c r="AG214" i="6"/>
  <c r="AE214" i="6"/>
  <c r="AC214" i="6"/>
  <c r="AD214" i="6"/>
  <c r="AB214" i="6"/>
  <c r="AA214" i="6"/>
  <c r="Z214" i="6"/>
  <c r="AK202" i="6"/>
  <c r="AJ202" i="6"/>
  <c r="AI202" i="6"/>
  <c r="AH202" i="6"/>
  <c r="AF202" i="6"/>
  <c r="AG202" i="6"/>
  <c r="AE202" i="6"/>
  <c r="AC202" i="6"/>
  <c r="AD202" i="6"/>
  <c r="AB202" i="6"/>
  <c r="AA202" i="6"/>
  <c r="Z202" i="6"/>
  <c r="AK190" i="6"/>
  <c r="AI190" i="6"/>
  <c r="AJ190" i="6"/>
  <c r="AH190" i="6"/>
  <c r="AF190" i="6"/>
  <c r="AG190" i="6"/>
  <c r="AE190" i="6"/>
  <c r="AC190" i="6"/>
  <c r="AD190" i="6"/>
  <c r="AB190" i="6"/>
  <c r="AA190" i="6"/>
  <c r="Z190" i="6"/>
  <c r="AK178" i="6"/>
  <c r="AJ178" i="6"/>
  <c r="AI178" i="6"/>
  <c r="AH178" i="6"/>
  <c r="AG178" i="6"/>
  <c r="AF178" i="6"/>
  <c r="AE178" i="6"/>
  <c r="AC178" i="6"/>
  <c r="AD178" i="6"/>
  <c r="AB178" i="6"/>
  <c r="AA178" i="6"/>
  <c r="Z178" i="6"/>
  <c r="AK166" i="6"/>
  <c r="AJ166" i="6"/>
  <c r="AI166" i="6"/>
  <c r="AH166" i="6"/>
  <c r="AG166" i="6"/>
  <c r="AF166" i="6"/>
  <c r="AE166" i="6"/>
  <c r="AC166" i="6"/>
  <c r="AD166" i="6"/>
  <c r="AB166" i="6"/>
  <c r="AA166" i="6"/>
  <c r="Z166" i="6"/>
  <c r="AK154" i="6"/>
  <c r="AJ154" i="6"/>
  <c r="AI154" i="6"/>
  <c r="AH154" i="6"/>
  <c r="AF154" i="6"/>
  <c r="AE154" i="6"/>
  <c r="AG154" i="6"/>
  <c r="AC154" i="6"/>
  <c r="AD154" i="6"/>
  <c r="AB154" i="6"/>
  <c r="AA154" i="6"/>
  <c r="Z154" i="6"/>
  <c r="AK142" i="6"/>
  <c r="AJ142" i="6"/>
  <c r="AI142" i="6"/>
  <c r="AH142" i="6"/>
  <c r="AF142" i="6"/>
  <c r="AE142" i="6"/>
  <c r="AG142" i="6"/>
  <c r="AC142" i="6"/>
  <c r="AD142" i="6"/>
  <c r="AB142" i="6"/>
  <c r="AA142" i="6"/>
  <c r="Z142" i="6"/>
  <c r="AK130" i="6"/>
  <c r="AJ130" i="6"/>
  <c r="AI130" i="6"/>
  <c r="AH130" i="6"/>
  <c r="AF130" i="6"/>
  <c r="AE130" i="6"/>
  <c r="AG130" i="6"/>
  <c r="AC130" i="6"/>
  <c r="AD130" i="6"/>
  <c r="AB130" i="6"/>
  <c r="AA130" i="6"/>
  <c r="Z130" i="6"/>
  <c r="AK118" i="6"/>
  <c r="AI118" i="6"/>
  <c r="AJ118" i="6"/>
  <c r="AH118" i="6"/>
  <c r="AF118" i="6"/>
  <c r="AE118" i="6"/>
  <c r="AG118" i="6"/>
  <c r="AC118" i="6"/>
  <c r="AD118" i="6"/>
  <c r="AB118" i="6"/>
  <c r="AA118" i="6"/>
  <c r="Z118" i="6"/>
  <c r="AK106" i="6"/>
  <c r="AJ106" i="6"/>
  <c r="AI106" i="6"/>
  <c r="AH106" i="6"/>
  <c r="AF106" i="6"/>
  <c r="AE106" i="6"/>
  <c r="AG106" i="6"/>
  <c r="AC106" i="6"/>
  <c r="AD106" i="6"/>
  <c r="AB106" i="6"/>
  <c r="AA106" i="6"/>
  <c r="Z106" i="6"/>
  <c r="AK94" i="6"/>
  <c r="AJ94" i="6"/>
  <c r="AI94" i="6"/>
  <c r="AH94" i="6"/>
  <c r="AF94" i="6"/>
  <c r="AE94" i="6"/>
  <c r="AG94" i="6"/>
  <c r="AC94" i="6"/>
  <c r="AD94" i="6"/>
  <c r="AB94" i="6"/>
  <c r="AA94" i="6"/>
  <c r="Z94" i="6"/>
  <c r="AK82" i="6"/>
  <c r="AJ82" i="6"/>
  <c r="AI82" i="6"/>
  <c r="AH82" i="6"/>
  <c r="AF82" i="6"/>
  <c r="AE82" i="6"/>
  <c r="AG82" i="6"/>
  <c r="AC82" i="6"/>
  <c r="AD82" i="6"/>
  <c r="AB82" i="6"/>
  <c r="AA82" i="6"/>
  <c r="Z82" i="6"/>
  <c r="AK70" i="6"/>
  <c r="AJ70" i="6"/>
  <c r="AI70" i="6"/>
  <c r="AH70" i="6"/>
  <c r="AF70" i="6"/>
  <c r="AG70" i="6"/>
  <c r="AE70" i="6"/>
  <c r="AC70" i="6"/>
  <c r="AD70" i="6"/>
  <c r="AB70" i="6"/>
  <c r="AA70" i="6"/>
  <c r="Z70" i="6"/>
  <c r="AK58" i="6"/>
  <c r="AJ58" i="6"/>
  <c r="AI58" i="6"/>
  <c r="AH58" i="6"/>
  <c r="AF58" i="6"/>
  <c r="AG58" i="6"/>
  <c r="AE58" i="6"/>
  <c r="AC58" i="6"/>
  <c r="AD58" i="6"/>
  <c r="AB58" i="6"/>
  <c r="AA58" i="6"/>
  <c r="Z58" i="6"/>
  <c r="AK46" i="6"/>
  <c r="AI46" i="6"/>
  <c r="AJ46" i="6"/>
  <c r="AH46" i="6"/>
  <c r="AF46" i="6"/>
  <c r="AG46" i="6"/>
  <c r="AE46" i="6"/>
  <c r="AC46" i="6"/>
  <c r="AD46" i="6"/>
  <c r="AB46" i="6"/>
  <c r="AA46" i="6"/>
  <c r="Z46" i="6"/>
  <c r="AK34" i="6"/>
  <c r="AJ34" i="6"/>
  <c r="AI34" i="6"/>
  <c r="AH34" i="6"/>
  <c r="AG34" i="6"/>
  <c r="AF34" i="6"/>
  <c r="AE34" i="6"/>
  <c r="AC34" i="6"/>
  <c r="AD34" i="6"/>
  <c r="AB34" i="6"/>
  <c r="AA34" i="6"/>
  <c r="Z34" i="6"/>
  <c r="AK22" i="6"/>
  <c r="AJ22" i="6"/>
  <c r="AI22" i="6"/>
  <c r="AH22" i="6"/>
  <c r="AG22" i="6"/>
  <c r="AF22" i="6"/>
  <c r="AE22" i="6"/>
  <c r="AC22" i="6"/>
  <c r="AD22" i="6"/>
  <c r="AB22" i="6"/>
  <c r="AA22" i="6"/>
  <c r="Z22" i="6"/>
  <c r="C302" i="10" l="1" a="1"/>
  <c r="C302" i="10" s="1"/>
  <c r="B309" i="10" a="1"/>
  <c r="B309" i="10" s="1"/>
  <c r="B201" i="10" a="1"/>
  <c r="B201" i="10" s="1"/>
  <c r="DW24" i="6"/>
  <c r="DW25" i="6"/>
  <c r="DW31" i="6"/>
  <c r="DW36" i="6"/>
  <c r="DW38" i="6"/>
  <c r="DW43" i="6"/>
  <c r="DW45" i="6"/>
  <c r="DW47" i="6"/>
  <c r="DW48" i="6"/>
  <c r="DW49" i="6"/>
  <c r="DW50" i="6"/>
  <c r="DW51" i="6"/>
  <c r="DW52" i="6"/>
  <c r="DW53" i="6"/>
  <c r="DW54" i="6"/>
  <c r="DW56" i="6"/>
  <c r="DW59" i="6"/>
  <c r="DW60" i="6"/>
  <c r="DW62" i="6"/>
  <c r="DW63" i="6"/>
  <c r="DW64" i="6"/>
  <c r="DW65" i="6"/>
  <c r="DW68" i="6"/>
  <c r="DW69" i="6"/>
  <c r="DW71" i="6"/>
  <c r="DW72" i="6"/>
  <c r="DW73" i="6"/>
  <c r="DW74" i="6"/>
  <c r="DW75" i="6"/>
  <c r="DW76" i="6"/>
  <c r="DW77" i="6"/>
  <c r="DW78" i="6"/>
  <c r="DW79" i="6"/>
  <c r="DW80" i="6"/>
  <c r="DW83" i="6"/>
  <c r="DW84" i="6"/>
  <c r="DW85" i="6"/>
  <c r="DW86" i="6"/>
  <c r="DW87" i="6"/>
  <c r="DW88" i="6"/>
  <c r="DW89" i="6"/>
  <c r="DW90" i="6"/>
  <c r="DW91" i="6"/>
  <c r="DW92" i="6"/>
  <c r="DW95" i="6"/>
  <c r="DW96" i="6"/>
  <c r="DW97" i="6"/>
  <c r="DW98" i="6"/>
  <c r="DW99" i="6"/>
  <c r="DW100" i="6"/>
  <c r="DW101" i="6"/>
  <c r="DW102" i="6"/>
  <c r="DW103" i="6"/>
  <c r="DW104" i="6"/>
  <c r="DW105" i="6"/>
  <c r="DW107" i="6"/>
  <c r="DW108" i="6"/>
  <c r="DW109" i="6"/>
  <c r="DW110" i="6"/>
  <c r="DW111" i="6"/>
  <c r="DW112" i="6"/>
  <c r="DW113" i="6"/>
  <c r="DW114" i="6"/>
  <c r="DW116" i="6"/>
  <c r="DW117" i="6"/>
  <c r="DW119" i="6"/>
  <c r="DW120" i="6"/>
  <c r="DW121" i="6"/>
  <c r="DW122" i="6"/>
  <c r="DW123" i="6"/>
  <c r="DW124" i="6"/>
  <c r="DW125" i="6"/>
  <c r="DW126" i="6"/>
  <c r="DW128" i="6"/>
  <c r="DW129" i="6"/>
  <c r="DW131" i="6"/>
  <c r="DW132" i="6"/>
  <c r="DW133" i="6"/>
  <c r="DW134" i="6"/>
  <c r="DW135" i="6"/>
  <c r="DW136" i="6"/>
  <c r="DW137" i="6"/>
  <c r="DW138" i="6"/>
  <c r="DW139" i="6"/>
  <c r="DW140" i="6"/>
  <c r="DW141" i="6"/>
  <c r="DW143" i="6"/>
  <c r="DW144" i="6"/>
  <c r="DW145" i="6"/>
  <c r="DW146" i="6"/>
  <c r="DW147" i="6"/>
  <c r="DW148" i="6"/>
  <c r="DW149" i="6"/>
  <c r="DW150" i="6"/>
  <c r="DW151" i="6"/>
  <c r="DW152" i="6"/>
  <c r="DW153" i="6"/>
  <c r="DW155" i="6"/>
  <c r="DW156" i="6"/>
  <c r="DW157" i="6"/>
  <c r="DW158" i="6"/>
  <c r="DW159" i="6"/>
  <c r="DW160" i="6"/>
  <c r="DW161" i="6"/>
  <c r="DW162" i="6"/>
  <c r="DW163" i="6"/>
  <c r="DW164" i="6"/>
  <c r="DW165" i="6"/>
  <c r="DW167" i="6"/>
  <c r="DW168" i="6"/>
  <c r="DW169" i="6"/>
  <c r="DW170" i="6"/>
  <c r="DW171" i="6"/>
  <c r="DW172" i="6"/>
  <c r="DW173" i="6"/>
  <c r="DW174" i="6"/>
  <c r="DW175" i="6"/>
  <c r="DW176" i="6"/>
  <c r="DW177" i="6"/>
  <c r="DW179" i="6"/>
  <c r="DW180" i="6"/>
  <c r="DW181" i="6"/>
  <c r="DW182" i="6"/>
  <c r="DW183" i="6"/>
  <c r="DW184" i="6"/>
  <c r="DW185" i="6"/>
  <c r="DW186" i="6"/>
  <c r="DW187" i="6"/>
  <c r="DW188" i="6"/>
  <c r="DW189" i="6"/>
  <c r="DW191" i="6"/>
  <c r="DW192" i="6"/>
  <c r="DW193" i="6"/>
  <c r="DW194" i="6"/>
  <c r="DW195" i="6"/>
  <c r="DW196" i="6"/>
  <c r="DW197" i="6"/>
  <c r="DW198" i="6"/>
  <c r="DW199" i="6"/>
  <c r="DW200" i="6"/>
  <c r="DW203" i="6"/>
  <c r="DW204" i="6"/>
  <c r="DW205" i="6"/>
  <c r="DW206" i="6"/>
  <c r="DW207" i="6"/>
  <c r="DW208" i="6"/>
  <c r="DW209" i="6"/>
  <c r="DW210" i="6"/>
  <c r="DW211" i="6"/>
  <c r="DW212" i="6"/>
  <c r="DW215" i="6"/>
  <c r="DW216" i="6"/>
  <c r="DW217" i="6"/>
  <c r="DW218" i="6"/>
  <c r="DW219" i="6"/>
  <c r="DW220" i="6"/>
  <c r="DW221" i="6"/>
  <c r="DW222" i="6"/>
  <c r="DW223" i="6"/>
  <c r="DW224" i="6"/>
  <c r="DW225" i="6"/>
  <c r="DW227" i="6"/>
  <c r="DW228" i="6"/>
  <c r="DW229" i="6"/>
  <c r="DW230" i="6"/>
  <c r="DW231" i="6"/>
  <c r="DW232" i="6"/>
  <c r="DW233" i="6"/>
  <c r="DW234" i="6"/>
  <c r="DW235" i="6"/>
  <c r="DW236" i="6"/>
  <c r="DW239" i="6"/>
  <c r="DW240" i="6"/>
  <c r="DW241" i="6"/>
  <c r="DW242" i="6"/>
  <c r="DW243" i="6"/>
  <c r="DW244" i="6"/>
  <c r="DW245" i="6"/>
  <c r="DW246" i="6"/>
  <c r="DW247" i="6"/>
  <c r="DW248" i="6"/>
  <c r="DW249" i="6"/>
  <c r="DW251" i="6"/>
  <c r="DW252" i="6"/>
  <c r="DW253" i="6"/>
  <c r="DW254" i="6"/>
  <c r="DW255" i="6"/>
  <c r="DW256" i="6"/>
  <c r="DW257" i="6"/>
  <c r="DW258" i="6"/>
  <c r="B101" i="10" a="1"/>
  <c r="B101" i="10" s="1"/>
  <c r="HU261" i="6" a="1"/>
  <c r="HU261" i="6" s="1"/>
  <c r="HS261" i="6" a="1"/>
  <c r="HS261" i="6" s="1"/>
  <c r="HT261" i="6" a="1"/>
  <c r="HT261" i="6" s="1"/>
  <c r="ED25" i="6"/>
  <c r="DX37" i="6"/>
  <c r="AD45" i="6"/>
  <c r="AK52" i="6"/>
  <c r="ED24" i="6"/>
  <c r="ED60" i="6"/>
  <c r="ED28" i="6"/>
  <c r="DX64" i="6"/>
  <c r="ED33" i="6"/>
  <c r="ED30" i="6"/>
  <c r="AM54" i="6"/>
  <c r="ED29" i="6"/>
  <c r="ED22" i="6"/>
  <c r="ED26" i="6"/>
  <c r="ED21" i="6"/>
  <c r="ED27" i="6"/>
  <c r="EB59" i="6"/>
  <c r="ED53" i="6"/>
  <c r="ED65" i="6"/>
  <c r="ED23" i="6"/>
  <c r="ED63" i="6"/>
  <c r="ED34" i="6"/>
  <c r="ED46" i="6"/>
  <c r="ED58" i="6"/>
  <c r="DX66" i="6"/>
  <c r="ED31" i="6"/>
  <c r="DX55" i="6"/>
  <c r="DX67" i="6"/>
  <c r="ED32" i="6"/>
  <c r="ED56" i="6"/>
  <c r="ED62" i="6"/>
  <c r="EC62" i="6"/>
  <c r="DX61" i="6"/>
  <c r="Z61" i="6"/>
  <c r="DX57" i="6"/>
  <c r="AA57" i="6"/>
  <c r="ED36" i="6"/>
  <c r="DX36" i="6"/>
  <c r="ED40" i="6"/>
  <c r="DX40" i="6"/>
  <c r="ED38" i="6"/>
  <c r="DX38" i="6"/>
  <c r="ED39" i="6"/>
  <c r="DX39" i="6"/>
  <c r="ED41" i="6"/>
  <c r="DX41" i="6"/>
  <c r="ED42" i="6"/>
  <c r="DX42" i="6"/>
  <c r="ED43" i="6"/>
  <c r="DX43" i="6"/>
  <c r="ED44" i="6"/>
  <c r="DX44" i="6"/>
  <c r="ED35" i="6"/>
  <c r="DX35" i="6"/>
  <c r="ED37" i="6"/>
  <c r="AF37" i="6"/>
  <c r="ED45" i="6"/>
  <c r="AN45" i="6"/>
  <c r="ED52" i="6"/>
  <c r="AU52" i="6"/>
  <c r="ED48" i="6"/>
  <c r="AQ48" i="6"/>
  <c r="ED47" i="6"/>
  <c r="AP47" i="6"/>
  <c r="ED54" i="6"/>
  <c r="AW54" i="6"/>
  <c r="ED50" i="6"/>
  <c r="AS50" i="6"/>
  <c r="ED51" i="6"/>
  <c r="AT51" i="6"/>
  <c r="ED49" i="6"/>
  <c r="AR49" i="6"/>
  <c r="K23" i="3"/>
  <c r="DX25" i="6"/>
  <c r="AN25" i="6"/>
  <c r="DX24" i="6"/>
  <c r="AM24" i="6"/>
  <c r="DX28" i="6"/>
  <c r="K26" i="3"/>
  <c r="AQ28" i="6"/>
  <c r="AV33" i="6"/>
  <c r="K31" i="3"/>
  <c r="DX33" i="6"/>
  <c r="DX30" i="6"/>
  <c r="K28" i="3"/>
  <c r="AS30" i="6"/>
  <c r="DX29" i="6"/>
  <c r="K27" i="3"/>
  <c r="AR29" i="6"/>
  <c r="K20" i="3"/>
  <c r="DX22" i="6"/>
  <c r="DX26" i="6"/>
  <c r="K24" i="3"/>
  <c r="AO26" i="6"/>
  <c r="K19" i="3"/>
  <c r="DX21" i="6"/>
  <c r="DX27" i="6"/>
  <c r="K25" i="3"/>
  <c r="DX23" i="6"/>
  <c r="K21" i="3"/>
  <c r="K32" i="3"/>
  <c r="DX34" i="6"/>
  <c r="K29" i="3"/>
  <c r="DX31" i="6"/>
  <c r="DX32" i="6"/>
  <c r="K30" i="3"/>
  <c r="D8" i="10" a="1"/>
  <c r="R16" i="6"/>
  <c r="G16" i="6"/>
  <c r="H16" i="6" s="1"/>
  <c r="L16" i="6"/>
  <c r="M16" i="6" s="1"/>
  <c r="AL9" i="6"/>
  <c r="R15" i="6"/>
  <c r="G15" i="6"/>
  <c r="H15" i="6" s="1"/>
  <c r="L15" i="6"/>
  <c r="M15" i="6" s="1"/>
  <c r="B5" i="6"/>
  <c r="C4" i="6"/>
  <c r="B4" i="6"/>
  <c r="C3" i="6"/>
  <c r="B3" i="6"/>
  <c r="B2" i="6"/>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B5" i="5"/>
  <c r="C4" i="5"/>
  <c r="B4" i="5"/>
  <c r="C3" i="5"/>
  <c r="B3" i="5"/>
  <c r="R10" i="6"/>
  <c r="R11" i="6"/>
  <c r="R12" i="6"/>
  <c r="R13" i="6"/>
  <c r="R14" i="6"/>
  <c r="L9" i="6"/>
  <c r="M9" i="6" s="1"/>
  <c r="N9" i="6" s="1"/>
  <c r="L10" i="6"/>
  <c r="M10" i="6" s="1"/>
  <c r="N10" i="6" s="1"/>
  <c r="L11" i="6"/>
  <c r="M11" i="6" s="1"/>
  <c r="L12" i="6"/>
  <c r="M12" i="6" s="1"/>
  <c r="L13" i="6"/>
  <c r="M13" i="6" s="1"/>
  <c r="L14" i="6"/>
  <c r="M14" i="6" s="1"/>
  <c r="G10" i="6"/>
  <c r="H10" i="6" s="1"/>
  <c r="G11" i="6"/>
  <c r="H11" i="6" s="1"/>
  <c r="G14" i="6"/>
  <c r="H14" i="6" s="1"/>
  <c r="K9" i="7"/>
  <c r="D8" i="10" l="1"/>
  <c r="E298" i="10"/>
  <c r="F298" i="10"/>
  <c r="E198" i="10"/>
  <c r="F198" i="10"/>
  <c r="E98" i="10"/>
  <c r="F98" i="10"/>
  <c r="DY258" i="6"/>
  <c r="DZ258" i="6"/>
  <c r="EA258" i="6"/>
  <c r="EB258" i="6"/>
  <c r="EC258" i="6"/>
  <c r="ED258" i="6"/>
  <c r="EE258" i="6"/>
  <c r="EH258" i="6"/>
  <c r="EG258" i="6"/>
  <c r="EF258" i="6"/>
  <c r="EK258" i="6"/>
  <c r="EL258" i="6"/>
  <c r="EI258" i="6"/>
  <c r="EJ258" i="6"/>
  <c r="EM258" i="6"/>
  <c r="EN258" i="6"/>
  <c r="EO258" i="6"/>
  <c r="EQ258" i="6"/>
  <c r="EP258" i="6"/>
  <c r="DX258" i="6"/>
  <c r="DX257" i="6"/>
  <c r="DZ257" i="6"/>
  <c r="EA257" i="6"/>
  <c r="EC257" i="6"/>
  <c r="DY257" i="6"/>
  <c r="ED257" i="6"/>
  <c r="EH257" i="6"/>
  <c r="EG257" i="6"/>
  <c r="EF257" i="6"/>
  <c r="EI257" i="6"/>
  <c r="EE257" i="6"/>
  <c r="EK257" i="6"/>
  <c r="EL257" i="6"/>
  <c r="EM257" i="6"/>
  <c r="EJ257" i="6"/>
  <c r="EN257" i="6"/>
  <c r="EO257" i="6"/>
  <c r="EP257" i="6"/>
  <c r="EQ257" i="6"/>
  <c r="EB257" i="6"/>
  <c r="DZ256" i="6"/>
  <c r="EA256" i="6"/>
  <c r="DY256" i="6"/>
  <c r="ED256" i="6"/>
  <c r="EB256" i="6"/>
  <c r="EE256" i="6"/>
  <c r="EH256" i="6"/>
  <c r="EG256" i="6"/>
  <c r="EF256" i="6"/>
  <c r="EC256" i="6"/>
  <c r="EI256" i="6"/>
  <c r="EJ256" i="6"/>
  <c r="EM256" i="6"/>
  <c r="EN256" i="6"/>
  <c r="EL256" i="6"/>
  <c r="EO256" i="6"/>
  <c r="EK256" i="6"/>
  <c r="EQ256" i="6"/>
  <c r="EP256" i="6"/>
  <c r="DX256" i="6"/>
  <c r="DZ255" i="6"/>
  <c r="EA255" i="6"/>
  <c r="EC255" i="6"/>
  <c r="ED255" i="6"/>
  <c r="DY255" i="6"/>
  <c r="EB255" i="6"/>
  <c r="EE255" i="6"/>
  <c r="EF255" i="6"/>
  <c r="EG255" i="6"/>
  <c r="EH255" i="6"/>
  <c r="EL255" i="6"/>
  <c r="EI255" i="6"/>
  <c r="EJ255" i="6"/>
  <c r="EK255" i="6"/>
  <c r="EN255" i="6"/>
  <c r="EO255" i="6"/>
  <c r="EP255" i="6"/>
  <c r="EQ255" i="6"/>
  <c r="EM255" i="6"/>
  <c r="DX255" i="6"/>
  <c r="EA254" i="6"/>
  <c r="DZ254" i="6"/>
  <c r="ED254" i="6"/>
  <c r="DY254" i="6"/>
  <c r="EB254" i="6"/>
  <c r="EE254" i="6"/>
  <c r="EC254" i="6"/>
  <c r="EH254" i="6"/>
  <c r="EG254" i="6"/>
  <c r="EF254" i="6"/>
  <c r="EI254" i="6"/>
  <c r="EL254" i="6"/>
  <c r="EJ254" i="6"/>
  <c r="EN254" i="6"/>
  <c r="EO254" i="6"/>
  <c r="EK254" i="6"/>
  <c r="EM254" i="6"/>
  <c r="EQ254" i="6"/>
  <c r="EP254" i="6"/>
  <c r="DX254" i="6"/>
  <c r="EP253" i="6"/>
  <c r="EA253" i="6"/>
  <c r="EB253" i="6"/>
  <c r="DZ253" i="6"/>
  <c r="DY253" i="6"/>
  <c r="EE253" i="6"/>
  <c r="EH253" i="6"/>
  <c r="EG253" i="6"/>
  <c r="EF253" i="6"/>
  <c r="EI253" i="6"/>
  <c r="EC253" i="6"/>
  <c r="ED253" i="6"/>
  <c r="EJ253" i="6"/>
  <c r="EK253" i="6"/>
  <c r="EN253" i="6"/>
  <c r="EO253" i="6"/>
  <c r="EL253" i="6"/>
  <c r="EQ253" i="6"/>
  <c r="EM253" i="6"/>
  <c r="DX253" i="6"/>
  <c r="EQ252" i="6"/>
  <c r="EP252" i="6"/>
  <c r="EN252" i="6"/>
  <c r="EA252" i="6"/>
  <c r="EB252" i="6"/>
  <c r="DY252" i="6"/>
  <c r="ED252" i="6"/>
  <c r="DZ252" i="6"/>
  <c r="EE252" i="6"/>
  <c r="EC252" i="6"/>
  <c r="EG252" i="6"/>
  <c r="EF252" i="6"/>
  <c r="EI252" i="6"/>
  <c r="EJ252" i="6"/>
  <c r="EK252" i="6"/>
  <c r="EL252" i="6"/>
  <c r="EO252" i="6"/>
  <c r="EH252" i="6"/>
  <c r="EM252" i="6"/>
  <c r="DX252" i="6"/>
  <c r="EQ251" i="6"/>
  <c r="DY251" i="6"/>
  <c r="DZ251" i="6"/>
  <c r="EB251" i="6"/>
  <c r="EC251" i="6"/>
  <c r="EE251" i="6"/>
  <c r="EF251" i="6"/>
  <c r="EA251" i="6"/>
  <c r="ED251" i="6"/>
  <c r="EG251" i="6"/>
  <c r="EI251" i="6"/>
  <c r="EJ251" i="6"/>
  <c r="EK251" i="6"/>
  <c r="EH251" i="6"/>
  <c r="EO251" i="6"/>
  <c r="EL251" i="6"/>
  <c r="EP251" i="6"/>
  <c r="EM251" i="6"/>
  <c r="EN251" i="6"/>
  <c r="DX251" i="6"/>
  <c r="EP249" i="6"/>
  <c r="EO249" i="6"/>
  <c r="DY249" i="6"/>
  <c r="DZ249" i="6"/>
  <c r="EB249" i="6"/>
  <c r="EC249" i="6"/>
  <c r="EA249" i="6"/>
  <c r="ED249" i="6"/>
  <c r="EF249" i="6"/>
  <c r="EE249" i="6"/>
  <c r="EH249" i="6"/>
  <c r="EJ249" i="6"/>
  <c r="EI249" i="6"/>
  <c r="EK249" i="6"/>
  <c r="EG249" i="6"/>
  <c r="EL249" i="6"/>
  <c r="EM249" i="6"/>
  <c r="EN249" i="6"/>
  <c r="DX249" i="6"/>
  <c r="EQ249" i="6"/>
  <c r="DY248" i="6"/>
  <c r="DZ248" i="6"/>
  <c r="EB248" i="6"/>
  <c r="EC248" i="6"/>
  <c r="EA248" i="6"/>
  <c r="EG248" i="6"/>
  <c r="EE248" i="6"/>
  <c r="EF248" i="6"/>
  <c r="ED248" i="6"/>
  <c r="EH248" i="6"/>
  <c r="EJ248" i="6"/>
  <c r="EI248" i="6"/>
  <c r="EK248" i="6"/>
  <c r="EL248" i="6"/>
  <c r="EM248" i="6"/>
  <c r="EN248" i="6"/>
  <c r="EO248" i="6"/>
  <c r="EP248" i="6"/>
  <c r="EQ248" i="6"/>
  <c r="DX248" i="6"/>
  <c r="DX247" i="6"/>
  <c r="EO247" i="6"/>
  <c r="DY247" i="6"/>
  <c r="DZ247" i="6"/>
  <c r="EB247" i="6"/>
  <c r="EC247" i="6"/>
  <c r="EA247" i="6"/>
  <c r="EF247" i="6"/>
  <c r="EG247" i="6"/>
  <c r="ED247" i="6"/>
  <c r="EE247" i="6"/>
  <c r="EI247" i="6"/>
  <c r="EK247" i="6"/>
  <c r="EL247" i="6"/>
  <c r="EP247" i="6"/>
  <c r="EJ247" i="6"/>
  <c r="EM247" i="6"/>
  <c r="EH247" i="6"/>
  <c r="EN247" i="6"/>
  <c r="EQ247" i="6"/>
  <c r="DY246" i="6"/>
  <c r="DZ246" i="6"/>
  <c r="EA246" i="6"/>
  <c r="EB246" i="6"/>
  <c r="EC246" i="6"/>
  <c r="ED246" i="6"/>
  <c r="EE246" i="6"/>
  <c r="EH246" i="6"/>
  <c r="EG246" i="6"/>
  <c r="EK246" i="6"/>
  <c r="EF246" i="6"/>
  <c r="EL246" i="6"/>
  <c r="EJ246" i="6"/>
  <c r="EM246" i="6"/>
  <c r="EI246" i="6"/>
  <c r="EN246" i="6"/>
  <c r="EO246" i="6"/>
  <c r="EP246" i="6"/>
  <c r="EQ246" i="6"/>
  <c r="DX246" i="6"/>
  <c r="DZ245" i="6"/>
  <c r="EA245" i="6"/>
  <c r="DY245" i="6"/>
  <c r="EB245" i="6"/>
  <c r="EC245" i="6"/>
  <c r="ED245" i="6"/>
  <c r="EH245" i="6"/>
  <c r="EE245" i="6"/>
  <c r="EI245" i="6"/>
  <c r="EG245" i="6"/>
  <c r="EK245" i="6"/>
  <c r="EF245" i="6"/>
  <c r="EL245" i="6"/>
  <c r="EJ245" i="6"/>
  <c r="EM245" i="6"/>
  <c r="EN245" i="6"/>
  <c r="EO245" i="6"/>
  <c r="EP245" i="6"/>
  <c r="EQ245" i="6"/>
  <c r="DX245" i="6"/>
  <c r="DX244" i="6"/>
  <c r="DZ244" i="6"/>
  <c r="EA244" i="6"/>
  <c r="DY244" i="6"/>
  <c r="EB244" i="6"/>
  <c r="ED244" i="6"/>
  <c r="EC244" i="6"/>
  <c r="EE244" i="6"/>
  <c r="EH244" i="6"/>
  <c r="EG244" i="6"/>
  <c r="EF244" i="6"/>
  <c r="EJ244" i="6"/>
  <c r="EI244" i="6"/>
  <c r="EL244" i="6"/>
  <c r="EM244" i="6"/>
  <c r="EN244" i="6"/>
  <c r="EK244" i="6"/>
  <c r="EO244" i="6"/>
  <c r="EQ244" i="6"/>
  <c r="EP244" i="6"/>
  <c r="EM243" i="6"/>
  <c r="DZ243" i="6"/>
  <c r="EA243" i="6"/>
  <c r="EB243" i="6"/>
  <c r="EC243" i="6"/>
  <c r="DY243" i="6"/>
  <c r="ED243" i="6"/>
  <c r="EE243" i="6"/>
  <c r="EF243" i="6"/>
  <c r="EG243" i="6"/>
  <c r="EL243" i="6"/>
  <c r="EJ243" i="6"/>
  <c r="EH243" i="6"/>
  <c r="EK243" i="6"/>
  <c r="EI243" i="6"/>
  <c r="EN243" i="6"/>
  <c r="EO243" i="6"/>
  <c r="EP243" i="6"/>
  <c r="EQ243" i="6"/>
  <c r="DX243" i="6"/>
  <c r="DX242" i="6"/>
  <c r="EA242" i="6"/>
  <c r="DY242" i="6"/>
  <c r="ED242" i="6"/>
  <c r="EB242" i="6"/>
  <c r="EE242" i="6"/>
  <c r="EC242" i="6"/>
  <c r="EH242" i="6"/>
  <c r="DZ242" i="6"/>
  <c r="EI242" i="6"/>
  <c r="EG242" i="6"/>
  <c r="EF242" i="6"/>
  <c r="EL242" i="6"/>
  <c r="EJ242" i="6"/>
  <c r="EN242" i="6"/>
  <c r="EK242" i="6"/>
  <c r="EO242" i="6"/>
  <c r="EM242" i="6"/>
  <c r="EQ242" i="6"/>
  <c r="EP242" i="6"/>
  <c r="EM241" i="6"/>
  <c r="DX241" i="6"/>
  <c r="EP241" i="6"/>
  <c r="EA241" i="6"/>
  <c r="EB241" i="6"/>
  <c r="DZ241" i="6"/>
  <c r="DY241" i="6"/>
  <c r="ED241" i="6"/>
  <c r="EE241" i="6"/>
  <c r="EC241" i="6"/>
  <c r="EH241" i="6"/>
  <c r="EI241" i="6"/>
  <c r="EG241" i="6"/>
  <c r="EF241" i="6"/>
  <c r="EJ241" i="6"/>
  <c r="EK241" i="6"/>
  <c r="EN241" i="6"/>
  <c r="EO241" i="6"/>
  <c r="EQ241" i="6"/>
  <c r="EL241" i="6"/>
  <c r="EQ240" i="6"/>
  <c r="DX240" i="6"/>
  <c r="EP240" i="6"/>
  <c r="EA240" i="6"/>
  <c r="EB240" i="6"/>
  <c r="DY240" i="6"/>
  <c r="ED240" i="6"/>
  <c r="EE240" i="6"/>
  <c r="EC240" i="6"/>
  <c r="DZ240" i="6"/>
  <c r="EG240" i="6"/>
  <c r="EF240" i="6"/>
  <c r="EJ240" i="6"/>
  <c r="EH240" i="6"/>
  <c r="EK240" i="6"/>
  <c r="EI240" i="6"/>
  <c r="EL240" i="6"/>
  <c r="EO240" i="6"/>
  <c r="EM240" i="6"/>
  <c r="EN240" i="6"/>
  <c r="EQ239" i="6"/>
  <c r="DY239" i="6"/>
  <c r="EA239" i="6"/>
  <c r="DZ239" i="6"/>
  <c r="EC239" i="6"/>
  <c r="EE239" i="6"/>
  <c r="ED239" i="6"/>
  <c r="EB239" i="6"/>
  <c r="EF239" i="6"/>
  <c r="EG239" i="6"/>
  <c r="EJ239" i="6"/>
  <c r="EH239" i="6"/>
  <c r="EK239" i="6"/>
  <c r="EI239" i="6"/>
  <c r="EO239" i="6"/>
  <c r="EP239" i="6"/>
  <c r="EM239" i="6"/>
  <c r="EL239" i="6"/>
  <c r="EN239" i="6"/>
  <c r="DX239" i="6"/>
  <c r="DY236" i="6"/>
  <c r="DZ236" i="6"/>
  <c r="EA236" i="6"/>
  <c r="EC236" i="6"/>
  <c r="EB236" i="6"/>
  <c r="EG236" i="6"/>
  <c r="EE236" i="6"/>
  <c r="ED236" i="6"/>
  <c r="EF236" i="6"/>
  <c r="EH236" i="6"/>
  <c r="EJ236" i="6"/>
  <c r="EK236" i="6"/>
  <c r="EI236" i="6"/>
  <c r="EM236" i="6"/>
  <c r="EN236" i="6"/>
  <c r="EL236" i="6"/>
  <c r="EO236" i="6"/>
  <c r="EQ236" i="6"/>
  <c r="EP236" i="6"/>
  <c r="DX236" i="6"/>
  <c r="DX235" i="6"/>
  <c r="EJ235" i="6"/>
  <c r="EQ235" i="6"/>
  <c r="DY235" i="6"/>
  <c r="DZ235" i="6"/>
  <c r="EB235" i="6"/>
  <c r="EA235" i="6"/>
  <c r="EC235" i="6"/>
  <c r="EF235" i="6"/>
  <c r="EG235" i="6"/>
  <c r="ED235" i="6"/>
  <c r="EE235" i="6"/>
  <c r="EK235" i="6"/>
  <c r="EI235" i="6"/>
  <c r="EH235" i="6"/>
  <c r="EL235" i="6"/>
  <c r="EP235" i="6"/>
  <c r="EM235" i="6"/>
  <c r="EN235" i="6"/>
  <c r="EO235" i="6"/>
  <c r="DY234" i="6"/>
  <c r="DZ234" i="6"/>
  <c r="EA234" i="6"/>
  <c r="EC234" i="6"/>
  <c r="EB234" i="6"/>
  <c r="EE234" i="6"/>
  <c r="EG234" i="6"/>
  <c r="ED234" i="6"/>
  <c r="EF234" i="6"/>
  <c r="EH234" i="6"/>
  <c r="EK234" i="6"/>
  <c r="EI234" i="6"/>
  <c r="EL234" i="6"/>
  <c r="EJ234" i="6"/>
  <c r="EM234" i="6"/>
  <c r="EN234" i="6"/>
  <c r="EO234" i="6"/>
  <c r="EQ234" i="6"/>
  <c r="EP234" i="6"/>
  <c r="DX234" i="6"/>
  <c r="DZ233" i="6"/>
  <c r="EA233" i="6"/>
  <c r="EC233" i="6"/>
  <c r="EB233" i="6"/>
  <c r="DY233" i="6"/>
  <c r="ED233" i="6"/>
  <c r="EE233" i="6"/>
  <c r="EF233" i="6"/>
  <c r="EH233" i="6"/>
  <c r="EI233" i="6"/>
  <c r="EK233" i="6"/>
  <c r="EL233" i="6"/>
  <c r="EG233" i="6"/>
  <c r="EM233" i="6"/>
  <c r="EN233" i="6"/>
  <c r="EO233" i="6"/>
  <c r="EJ233" i="6"/>
  <c r="EP233" i="6"/>
  <c r="EQ233" i="6"/>
  <c r="DX233" i="6"/>
  <c r="EP232" i="6"/>
  <c r="DZ232" i="6"/>
  <c r="EA232" i="6"/>
  <c r="DY232" i="6"/>
  <c r="EB232" i="6"/>
  <c r="ED232" i="6"/>
  <c r="EC232" i="6"/>
  <c r="EE232" i="6"/>
  <c r="EF232" i="6"/>
  <c r="EH232" i="6"/>
  <c r="EI232" i="6"/>
  <c r="EG232" i="6"/>
  <c r="EJ232" i="6"/>
  <c r="EM232" i="6"/>
  <c r="EK232" i="6"/>
  <c r="EN232" i="6"/>
  <c r="EO232" i="6"/>
  <c r="EL232" i="6"/>
  <c r="EQ232" i="6"/>
  <c r="DX232" i="6"/>
  <c r="EM231" i="6"/>
  <c r="DZ231" i="6"/>
  <c r="EA231" i="6"/>
  <c r="EC231" i="6"/>
  <c r="EB231" i="6"/>
  <c r="ED231" i="6"/>
  <c r="EE231" i="6"/>
  <c r="EF231" i="6"/>
  <c r="DY231" i="6"/>
  <c r="EG231" i="6"/>
  <c r="EI231" i="6"/>
  <c r="EL231" i="6"/>
  <c r="EH231" i="6"/>
  <c r="EJ231" i="6"/>
  <c r="EK231" i="6"/>
  <c r="EN231" i="6"/>
  <c r="EO231" i="6"/>
  <c r="EP231" i="6"/>
  <c r="EQ231" i="6"/>
  <c r="DX231" i="6"/>
  <c r="EP230" i="6"/>
  <c r="EA230" i="6"/>
  <c r="EB230" i="6"/>
  <c r="ED230" i="6"/>
  <c r="DZ230" i="6"/>
  <c r="DY230" i="6"/>
  <c r="EC230" i="6"/>
  <c r="EE230" i="6"/>
  <c r="EF230" i="6"/>
  <c r="EH230" i="6"/>
  <c r="EI230" i="6"/>
  <c r="EG230" i="6"/>
  <c r="EL230" i="6"/>
  <c r="EJ230" i="6"/>
  <c r="EN230" i="6"/>
  <c r="EK230" i="6"/>
  <c r="EO230" i="6"/>
  <c r="EM230" i="6"/>
  <c r="EQ230" i="6"/>
  <c r="DX230" i="6"/>
  <c r="EP229" i="6"/>
  <c r="EM229" i="6"/>
  <c r="EA229" i="6"/>
  <c r="EB229" i="6"/>
  <c r="DZ229" i="6"/>
  <c r="DY229" i="6"/>
  <c r="EE229" i="6"/>
  <c r="EH229" i="6"/>
  <c r="ED229" i="6"/>
  <c r="EI229" i="6"/>
  <c r="EC229" i="6"/>
  <c r="EG229" i="6"/>
  <c r="EF229" i="6"/>
  <c r="EJ229" i="6"/>
  <c r="EK229" i="6"/>
  <c r="EN229" i="6"/>
  <c r="EO229" i="6"/>
  <c r="EL229" i="6"/>
  <c r="EQ229" i="6"/>
  <c r="DX229" i="6"/>
  <c r="EQ228" i="6"/>
  <c r="EP228" i="6"/>
  <c r="EA228" i="6"/>
  <c r="EB228" i="6"/>
  <c r="DY228" i="6"/>
  <c r="ED228" i="6"/>
  <c r="DZ228" i="6"/>
  <c r="EE228" i="6"/>
  <c r="EG228" i="6"/>
  <c r="EC228" i="6"/>
  <c r="EF228" i="6"/>
  <c r="EI228" i="6"/>
  <c r="EH228" i="6"/>
  <c r="EJ228" i="6"/>
  <c r="EK228" i="6"/>
  <c r="EL228" i="6"/>
  <c r="EO228" i="6"/>
  <c r="EM228" i="6"/>
  <c r="EN228" i="6"/>
  <c r="DX228" i="6"/>
  <c r="EQ227" i="6"/>
  <c r="DY227" i="6"/>
  <c r="EA227" i="6"/>
  <c r="EB227" i="6"/>
  <c r="DZ227" i="6"/>
  <c r="EC227" i="6"/>
  <c r="EE227" i="6"/>
  <c r="EF227" i="6"/>
  <c r="ED227" i="6"/>
  <c r="EG227" i="6"/>
  <c r="EH227" i="6"/>
  <c r="EJ227" i="6"/>
  <c r="EK227" i="6"/>
  <c r="EI227" i="6"/>
  <c r="EO227" i="6"/>
  <c r="EP227" i="6"/>
  <c r="EL227" i="6"/>
  <c r="EM227" i="6"/>
  <c r="EN227" i="6"/>
  <c r="DX227" i="6"/>
  <c r="EQ225" i="6"/>
  <c r="DY225" i="6"/>
  <c r="DZ225" i="6"/>
  <c r="EB225" i="6"/>
  <c r="EA225" i="6"/>
  <c r="EC225" i="6"/>
  <c r="ED225" i="6"/>
  <c r="EE225" i="6"/>
  <c r="EG225" i="6"/>
  <c r="EH225" i="6"/>
  <c r="EF225" i="6"/>
  <c r="EJ225" i="6"/>
  <c r="EK225" i="6"/>
  <c r="EI225" i="6"/>
  <c r="EL225" i="6"/>
  <c r="EM225" i="6"/>
  <c r="EN225" i="6"/>
  <c r="EO225" i="6"/>
  <c r="DX225" i="6"/>
  <c r="EP225" i="6"/>
  <c r="DY224" i="6"/>
  <c r="DZ224" i="6"/>
  <c r="EA224" i="6"/>
  <c r="EC224" i="6"/>
  <c r="EB224" i="6"/>
  <c r="ED224" i="6"/>
  <c r="EG224" i="6"/>
  <c r="EE224" i="6"/>
  <c r="EH224" i="6"/>
  <c r="EF224" i="6"/>
  <c r="EJ224" i="6"/>
  <c r="EK224" i="6"/>
  <c r="EI224" i="6"/>
  <c r="EL224" i="6"/>
  <c r="EM224" i="6"/>
  <c r="EN224" i="6"/>
  <c r="EO224" i="6"/>
  <c r="EQ224" i="6"/>
  <c r="EP224" i="6"/>
  <c r="DX224" i="6"/>
  <c r="DX223" i="6"/>
  <c r="EJ223" i="6"/>
  <c r="DY223" i="6"/>
  <c r="DZ223" i="6"/>
  <c r="EB223" i="6"/>
  <c r="EC223" i="6"/>
  <c r="EF223" i="6"/>
  <c r="ED223" i="6"/>
  <c r="EG223" i="6"/>
  <c r="EA223" i="6"/>
  <c r="EE223" i="6"/>
  <c r="EH223" i="6"/>
  <c r="EK223" i="6"/>
  <c r="EL223" i="6"/>
  <c r="EI223" i="6"/>
  <c r="EP223" i="6"/>
  <c r="EM223" i="6"/>
  <c r="EN223" i="6"/>
  <c r="EO223" i="6"/>
  <c r="EQ223" i="6"/>
  <c r="DY222" i="6"/>
  <c r="DZ222" i="6"/>
  <c r="EA222" i="6"/>
  <c r="EC222" i="6"/>
  <c r="EB222" i="6"/>
  <c r="ED222" i="6"/>
  <c r="EE222" i="6"/>
  <c r="EG222" i="6"/>
  <c r="EH222" i="6"/>
  <c r="EF222" i="6"/>
  <c r="EK222" i="6"/>
  <c r="EL222" i="6"/>
  <c r="EI222" i="6"/>
  <c r="EJ222" i="6"/>
  <c r="EM222" i="6"/>
  <c r="EN222" i="6"/>
  <c r="EO222" i="6"/>
  <c r="EQ222" i="6"/>
  <c r="EP222" i="6"/>
  <c r="DX222" i="6"/>
  <c r="DZ221" i="6"/>
  <c r="EA221" i="6"/>
  <c r="EC221" i="6"/>
  <c r="DY221" i="6"/>
  <c r="ED221" i="6"/>
  <c r="EB221" i="6"/>
  <c r="EG221" i="6"/>
  <c r="EH221" i="6"/>
  <c r="EF221" i="6"/>
  <c r="EI221" i="6"/>
  <c r="EK221" i="6"/>
  <c r="EE221" i="6"/>
  <c r="EL221" i="6"/>
  <c r="EM221" i="6"/>
  <c r="EN221" i="6"/>
  <c r="EO221" i="6"/>
  <c r="EJ221" i="6"/>
  <c r="EP221" i="6"/>
  <c r="EQ221" i="6"/>
  <c r="DX221" i="6"/>
  <c r="DZ220" i="6"/>
  <c r="EA220" i="6"/>
  <c r="DY220" i="6"/>
  <c r="ED220" i="6"/>
  <c r="EB220" i="6"/>
  <c r="EE220" i="6"/>
  <c r="EC220" i="6"/>
  <c r="EG220" i="6"/>
  <c r="EH220" i="6"/>
  <c r="EF220" i="6"/>
  <c r="EI220" i="6"/>
  <c r="EJ220" i="6"/>
  <c r="EM220" i="6"/>
  <c r="EK220" i="6"/>
  <c r="EL220" i="6"/>
  <c r="EN220" i="6"/>
  <c r="EO220" i="6"/>
  <c r="EP220" i="6"/>
  <c r="EQ220" i="6"/>
  <c r="DX220" i="6"/>
  <c r="EM219" i="6"/>
  <c r="DZ219" i="6"/>
  <c r="EA219" i="6"/>
  <c r="EC219" i="6"/>
  <c r="ED219" i="6"/>
  <c r="DY219" i="6"/>
  <c r="EB219" i="6"/>
  <c r="EE219" i="6"/>
  <c r="EF219" i="6"/>
  <c r="EG219" i="6"/>
  <c r="EH219" i="6"/>
  <c r="EL219" i="6"/>
  <c r="EI219" i="6"/>
  <c r="EJ219" i="6"/>
  <c r="EK219" i="6"/>
  <c r="EN219" i="6"/>
  <c r="EO219" i="6"/>
  <c r="EP219" i="6"/>
  <c r="EQ219" i="6"/>
  <c r="DX219" i="6"/>
  <c r="EA218" i="6"/>
  <c r="EB218" i="6"/>
  <c r="DZ218" i="6"/>
  <c r="ED218" i="6"/>
  <c r="DY218" i="6"/>
  <c r="EE218" i="6"/>
  <c r="EH218" i="6"/>
  <c r="EC218" i="6"/>
  <c r="EF218" i="6"/>
  <c r="EI218" i="6"/>
  <c r="EL218" i="6"/>
  <c r="EG218" i="6"/>
  <c r="EJ218" i="6"/>
  <c r="EK218" i="6"/>
  <c r="EN218" i="6"/>
  <c r="EO218" i="6"/>
  <c r="EM218" i="6"/>
  <c r="EP218" i="6"/>
  <c r="EQ218" i="6"/>
  <c r="DX218" i="6"/>
  <c r="EM217" i="6"/>
  <c r="EA217" i="6"/>
  <c r="EB217" i="6"/>
  <c r="DZ217" i="6"/>
  <c r="DY217" i="6"/>
  <c r="EE217" i="6"/>
  <c r="EC217" i="6"/>
  <c r="EH217" i="6"/>
  <c r="ED217" i="6"/>
  <c r="EF217" i="6"/>
  <c r="EI217" i="6"/>
  <c r="EG217" i="6"/>
  <c r="EJ217" i="6"/>
  <c r="EK217" i="6"/>
  <c r="EN217" i="6"/>
  <c r="EL217" i="6"/>
  <c r="EO217" i="6"/>
  <c r="EP217" i="6"/>
  <c r="EQ217" i="6"/>
  <c r="DX217" i="6"/>
  <c r="EQ216" i="6"/>
  <c r="EN216" i="6"/>
  <c r="EA216" i="6"/>
  <c r="EB216" i="6"/>
  <c r="DY216" i="6"/>
  <c r="ED216" i="6"/>
  <c r="DZ216" i="6"/>
  <c r="EE216" i="6"/>
  <c r="EC216" i="6"/>
  <c r="EG216" i="6"/>
  <c r="EF216" i="6"/>
  <c r="EI216" i="6"/>
  <c r="EJ216" i="6"/>
  <c r="EK216" i="6"/>
  <c r="EL216" i="6"/>
  <c r="EO216" i="6"/>
  <c r="EH216" i="6"/>
  <c r="EM216" i="6"/>
  <c r="EP216" i="6"/>
  <c r="DX216" i="6"/>
  <c r="EQ215" i="6"/>
  <c r="DY215" i="6"/>
  <c r="DZ215" i="6"/>
  <c r="EB215" i="6"/>
  <c r="EC215" i="6"/>
  <c r="EE215" i="6"/>
  <c r="EA215" i="6"/>
  <c r="EF215" i="6"/>
  <c r="ED215" i="6"/>
  <c r="EG215" i="6"/>
  <c r="EI215" i="6"/>
  <c r="EJ215" i="6"/>
  <c r="EK215" i="6"/>
  <c r="EH215" i="6"/>
  <c r="EL215" i="6"/>
  <c r="EO215" i="6"/>
  <c r="EP215" i="6"/>
  <c r="EM215" i="6"/>
  <c r="EN215" i="6"/>
  <c r="DX215" i="6"/>
  <c r="DX212" i="6"/>
  <c r="DY212" i="6"/>
  <c r="DZ212" i="6"/>
  <c r="EB212" i="6"/>
  <c r="EC212" i="6"/>
  <c r="EA212" i="6"/>
  <c r="EG212" i="6"/>
  <c r="EE212" i="6"/>
  <c r="EF212" i="6"/>
  <c r="EH212" i="6"/>
  <c r="EJ212" i="6"/>
  <c r="EI212" i="6"/>
  <c r="EK212" i="6"/>
  <c r="EL212" i="6"/>
  <c r="ED212" i="6"/>
  <c r="EM212" i="6"/>
  <c r="EN212" i="6"/>
  <c r="EO212" i="6"/>
  <c r="EQ212" i="6"/>
  <c r="EP212" i="6"/>
  <c r="DX211" i="6"/>
  <c r="DY211" i="6"/>
  <c r="DZ211" i="6"/>
  <c r="EB211" i="6"/>
  <c r="EC211" i="6"/>
  <c r="EA211" i="6"/>
  <c r="EF211" i="6"/>
  <c r="EG211" i="6"/>
  <c r="ED211" i="6"/>
  <c r="EE211" i="6"/>
  <c r="EI211" i="6"/>
  <c r="EK211" i="6"/>
  <c r="EL211" i="6"/>
  <c r="EP211" i="6"/>
  <c r="EM211" i="6"/>
  <c r="EH211" i="6"/>
  <c r="EN211" i="6"/>
  <c r="EJ211" i="6"/>
  <c r="EO211" i="6"/>
  <c r="EQ211" i="6"/>
  <c r="EP210" i="6"/>
  <c r="DY210" i="6"/>
  <c r="DZ210" i="6"/>
  <c r="EA210" i="6"/>
  <c r="EB210" i="6"/>
  <c r="EC210" i="6"/>
  <c r="ED210" i="6"/>
  <c r="EE210" i="6"/>
  <c r="EH210" i="6"/>
  <c r="EG210" i="6"/>
  <c r="EK210" i="6"/>
  <c r="EL210" i="6"/>
  <c r="EJ210" i="6"/>
  <c r="EM210" i="6"/>
  <c r="EF210" i="6"/>
  <c r="EN210" i="6"/>
  <c r="EO210" i="6"/>
  <c r="EQ210" i="6"/>
  <c r="EI210" i="6"/>
  <c r="DX210" i="6"/>
  <c r="DZ209" i="6"/>
  <c r="EA209" i="6"/>
  <c r="EB209" i="6"/>
  <c r="DY209" i="6"/>
  <c r="EC209" i="6"/>
  <c r="ED209" i="6"/>
  <c r="EH209" i="6"/>
  <c r="EG209" i="6"/>
  <c r="EI209" i="6"/>
  <c r="EE209" i="6"/>
  <c r="EK209" i="6"/>
  <c r="EL209" i="6"/>
  <c r="EF209" i="6"/>
  <c r="EM209" i="6"/>
  <c r="EN209" i="6"/>
  <c r="EJ209" i="6"/>
  <c r="EO209" i="6"/>
  <c r="EP209" i="6"/>
  <c r="EQ209" i="6"/>
  <c r="DX209" i="6"/>
  <c r="EP208" i="6"/>
  <c r="DZ208" i="6"/>
  <c r="EA208" i="6"/>
  <c r="DY208" i="6"/>
  <c r="EB208" i="6"/>
  <c r="ED208" i="6"/>
  <c r="EC208" i="6"/>
  <c r="EE208" i="6"/>
  <c r="EH208" i="6"/>
  <c r="EG208" i="6"/>
  <c r="EF208" i="6"/>
  <c r="EJ208" i="6"/>
  <c r="EI208" i="6"/>
  <c r="EM208" i="6"/>
  <c r="EN208" i="6"/>
  <c r="EO208" i="6"/>
  <c r="EL208" i="6"/>
  <c r="EQ208" i="6"/>
  <c r="EK208" i="6"/>
  <c r="DX208" i="6"/>
  <c r="DX207" i="6"/>
  <c r="DZ207" i="6"/>
  <c r="EA207" i="6"/>
  <c r="EC207" i="6"/>
  <c r="DY207" i="6"/>
  <c r="ED207" i="6"/>
  <c r="EE207" i="6"/>
  <c r="EF207" i="6"/>
  <c r="EB207" i="6"/>
  <c r="EG207" i="6"/>
  <c r="EL207" i="6"/>
  <c r="EJ207" i="6"/>
  <c r="EH207" i="6"/>
  <c r="EK207" i="6"/>
  <c r="EN207" i="6"/>
  <c r="EO207" i="6"/>
  <c r="EP207" i="6"/>
  <c r="EI207" i="6"/>
  <c r="EQ207" i="6"/>
  <c r="EM207" i="6"/>
  <c r="EP206" i="6"/>
  <c r="EA206" i="6"/>
  <c r="EB206" i="6"/>
  <c r="DY206" i="6"/>
  <c r="ED206" i="6"/>
  <c r="EC206" i="6"/>
  <c r="EE206" i="6"/>
  <c r="DZ206" i="6"/>
  <c r="EH206" i="6"/>
  <c r="EG206" i="6"/>
  <c r="EI206" i="6"/>
  <c r="EF206" i="6"/>
  <c r="EL206" i="6"/>
  <c r="EJ206" i="6"/>
  <c r="EN206" i="6"/>
  <c r="EO206" i="6"/>
  <c r="EK206" i="6"/>
  <c r="EM206" i="6"/>
  <c r="EQ206" i="6"/>
  <c r="DX206" i="6"/>
  <c r="EP205" i="6"/>
  <c r="DX205" i="6"/>
  <c r="EA205" i="6"/>
  <c r="EB205" i="6"/>
  <c r="DZ205" i="6"/>
  <c r="EC205" i="6"/>
  <c r="ED205" i="6"/>
  <c r="EE205" i="6"/>
  <c r="DY205" i="6"/>
  <c r="EH205" i="6"/>
  <c r="EG205" i="6"/>
  <c r="EI205" i="6"/>
  <c r="EF205" i="6"/>
  <c r="EJ205" i="6"/>
  <c r="EK205" i="6"/>
  <c r="EN205" i="6"/>
  <c r="EO205" i="6"/>
  <c r="EQ205" i="6"/>
  <c r="EL205" i="6"/>
  <c r="EM205" i="6"/>
  <c r="EQ204" i="6"/>
  <c r="EN204" i="6"/>
  <c r="EP204" i="6"/>
  <c r="EA204" i="6"/>
  <c r="EB204" i="6"/>
  <c r="DY204" i="6"/>
  <c r="ED204" i="6"/>
  <c r="EC204" i="6"/>
  <c r="EE204" i="6"/>
  <c r="DZ204" i="6"/>
  <c r="EG204" i="6"/>
  <c r="EF204" i="6"/>
  <c r="EJ204" i="6"/>
  <c r="EH204" i="6"/>
  <c r="EK204" i="6"/>
  <c r="EI204" i="6"/>
  <c r="EL204" i="6"/>
  <c r="EO204" i="6"/>
  <c r="EM204" i="6"/>
  <c r="DX204" i="6"/>
  <c r="EQ203" i="6"/>
  <c r="DY203" i="6"/>
  <c r="EA203" i="6"/>
  <c r="DZ203" i="6"/>
  <c r="EC203" i="6"/>
  <c r="EE203" i="6"/>
  <c r="ED203" i="6"/>
  <c r="EF203" i="6"/>
  <c r="EG203" i="6"/>
  <c r="EJ203" i="6"/>
  <c r="EH203" i="6"/>
  <c r="EK203" i="6"/>
  <c r="EI203" i="6"/>
  <c r="EB203" i="6"/>
  <c r="EO203" i="6"/>
  <c r="EP203" i="6"/>
  <c r="EM203" i="6"/>
  <c r="EL203" i="6"/>
  <c r="EN203" i="6"/>
  <c r="DX203" i="6"/>
  <c r="DY200" i="6"/>
  <c r="DZ200" i="6"/>
  <c r="EA200" i="6"/>
  <c r="EC200" i="6"/>
  <c r="EB200" i="6"/>
  <c r="ED200" i="6"/>
  <c r="EG200" i="6"/>
  <c r="EE200" i="6"/>
  <c r="EF200" i="6"/>
  <c r="EH200" i="6"/>
  <c r="EJ200" i="6"/>
  <c r="EK200" i="6"/>
  <c r="EI200" i="6"/>
  <c r="EL200" i="6"/>
  <c r="EM200" i="6"/>
  <c r="EN200" i="6"/>
  <c r="EO200" i="6"/>
  <c r="EQ200" i="6"/>
  <c r="EP200" i="6"/>
  <c r="DX200" i="6"/>
  <c r="DX199" i="6"/>
  <c r="DY199" i="6"/>
  <c r="DZ199" i="6"/>
  <c r="EB199" i="6"/>
  <c r="EA199" i="6"/>
  <c r="EC199" i="6"/>
  <c r="EF199" i="6"/>
  <c r="EG199" i="6"/>
  <c r="EE199" i="6"/>
  <c r="EK199" i="6"/>
  <c r="EI199" i="6"/>
  <c r="EH199" i="6"/>
  <c r="EL199" i="6"/>
  <c r="ED199" i="6"/>
  <c r="EP199" i="6"/>
  <c r="EM199" i="6"/>
  <c r="EJ199" i="6"/>
  <c r="EN199" i="6"/>
  <c r="EO199" i="6"/>
  <c r="EQ199" i="6"/>
  <c r="DY198" i="6"/>
  <c r="DZ198" i="6"/>
  <c r="EA198" i="6"/>
  <c r="EC198" i="6"/>
  <c r="EB198" i="6"/>
  <c r="EE198" i="6"/>
  <c r="ED198" i="6"/>
  <c r="EF198" i="6"/>
  <c r="EH198" i="6"/>
  <c r="EG198" i="6"/>
  <c r="EK198" i="6"/>
  <c r="EI198" i="6"/>
  <c r="EL198" i="6"/>
  <c r="EJ198" i="6"/>
  <c r="EM198" i="6"/>
  <c r="EN198" i="6"/>
  <c r="EO198" i="6"/>
  <c r="EQ198" i="6"/>
  <c r="EP198" i="6"/>
  <c r="DX198" i="6"/>
  <c r="DZ197" i="6"/>
  <c r="EA197" i="6"/>
  <c r="EC197" i="6"/>
  <c r="EB197" i="6"/>
  <c r="EF197" i="6"/>
  <c r="EH197" i="6"/>
  <c r="EE197" i="6"/>
  <c r="EI197" i="6"/>
  <c r="EG197" i="6"/>
  <c r="ED197" i="6"/>
  <c r="EK197" i="6"/>
  <c r="EL197" i="6"/>
  <c r="DY197" i="6"/>
  <c r="EM197" i="6"/>
  <c r="EJ197" i="6"/>
  <c r="EN197" i="6"/>
  <c r="EO197" i="6"/>
  <c r="EP197" i="6"/>
  <c r="EQ197" i="6"/>
  <c r="DX197" i="6"/>
  <c r="DZ196" i="6"/>
  <c r="EA196" i="6"/>
  <c r="DY196" i="6"/>
  <c r="EB196" i="6"/>
  <c r="ED196" i="6"/>
  <c r="EG196" i="6"/>
  <c r="EE196" i="6"/>
  <c r="EC196" i="6"/>
  <c r="EF196" i="6"/>
  <c r="EH196" i="6"/>
  <c r="EI196" i="6"/>
  <c r="EJ196" i="6"/>
  <c r="EM196" i="6"/>
  <c r="EN196" i="6"/>
  <c r="EL196" i="6"/>
  <c r="EO196" i="6"/>
  <c r="EQ196" i="6"/>
  <c r="EP196" i="6"/>
  <c r="EK196" i="6"/>
  <c r="DX196" i="6"/>
  <c r="DZ195" i="6"/>
  <c r="EA195" i="6"/>
  <c r="EC195" i="6"/>
  <c r="EB195" i="6"/>
  <c r="ED195" i="6"/>
  <c r="EE195" i="6"/>
  <c r="DY195" i="6"/>
  <c r="EF195" i="6"/>
  <c r="EG195" i="6"/>
  <c r="EI195" i="6"/>
  <c r="EL195" i="6"/>
  <c r="EH195" i="6"/>
  <c r="EJ195" i="6"/>
  <c r="EK195" i="6"/>
  <c r="EN195" i="6"/>
  <c r="EO195" i="6"/>
  <c r="EP195" i="6"/>
  <c r="EM195" i="6"/>
  <c r="EQ195" i="6"/>
  <c r="DX195" i="6"/>
  <c r="EA194" i="6"/>
  <c r="EB194" i="6"/>
  <c r="ED194" i="6"/>
  <c r="DZ194" i="6"/>
  <c r="DY194" i="6"/>
  <c r="EE194" i="6"/>
  <c r="EC194" i="6"/>
  <c r="EF194" i="6"/>
  <c r="EH194" i="6"/>
  <c r="EI194" i="6"/>
  <c r="EG194" i="6"/>
  <c r="EL194" i="6"/>
  <c r="EJ194" i="6"/>
  <c r="EN194" i="6"/>
  <c r="EO194" i="6"/>
  <c r="EK194" i="6"/>
  <c r="EM194" i="6"/>
  <c r="EQ194" i="6"/>
  <c r="EP194" i="6"/>
  <c r="DX194" i="6"/>
  <c r="EA193" i="6"/>
  <c r="EB193" i="6"/>
  <c r="DZ193" i="6"/>
  <c r="DY193" i="6"/>
  <c r="EE193" i="6"/>
  <c r="EC193" i="6"/>
  <c r="ED193" i="6"/>
  <c r="EH193" i="6"/>
  <c r="EI193" i="6"/>
  <c r="EG193" i="6"/>
  <c r="EJ193" i="6"/>
  <c r="EK193" i="6"/>
  <c r="EN193" i="6"/>
  <c r="EF193" i="6"/>
  <c r="EO193" i="6"/>
  <c r="EL193" i="6"/>
  <c r="EM193" i="6"/>
  <c r="EQ193" i="6"/>
  <c r="EP193" i="6"/>
  <c r="DX193" i="6"/>
  <c r="EQ192" i="6"/>
  <c r="EP192" i="6"/>
  <c r="EN192" i="6"/>
  <c r="EA192" i="6"/>
  <c r="EB192" i="6"/>
  <c r="DY192" i="6"/>
  <c r="ED192" i="6"/>
  <c r="DZ192" i="6"/>
  <c r="EE192" i="6"/>
  <c r="EG192" i="6"/>
  <c r="EI192" i="6"/>
  <c r="EC192" i="6"/>
  <c r="EH192" i="6"/>
  <c r="EJ192" i="6"/>
  <c r="EK192" i="6"/>
  <c r="EF192" i="6"/>
  <c r="EL192" i="6"/>
  <c r="EO192" i="6"/>
  <c r="EM192" i="6"/>
  <c r="DX192" i="6"/>
  <c r="EQ191" i="6"/>
  <c r="DX191" i="6"/>
  <c r="DY191" i="6"/>
  <c r="EA191" i="6"/>
  <c r="EB191" i="6"/>
  <c r="DZ191" i="6"/>
  <c r="EC191" i="6"/>
  <c r="EE191" i="6"/>
  <c r="EF191" i="6"/>
  <c r="EG191" i="6"/>
  <c r="ED191" i="6"/>
  <c r="EH191" i="6"/>
  <c r="EJ191" i="6"/>
  <c r="EK191" i="6"/>
  <c r="EO191" i="6"/>
  <c r="EL191" i="6"/>
  <c r="EP191" i="6"/>
  <c r="EM191" i="6"/>
  <c r="EN191" i="6"/>
  <c r="EI191" i="6"/>
  <c r="EO189" i="6"/>
  <c r="EP189" i="6"/>
  <c r="DY189" i="6"/>
  <c r="DZ189" i="6"/>
  <c r="EB189" i="6"/>
  <c r="EA189" i="6"/>
  <c r="EC189" i="6"/>
  <c r="ED189" i="6"/>
  <c r="EG189" i="6"/>
  <c r="EE189" i="6"/>
  <c r="EH189" i="6"/>
  <c r="EF189" i="6"/>
  <c r="EJ189" i="6"/>
  <c r="EK189" i="6"/>
  <c r="EI189" i="6"/>
  <c r="EL189" i="6"/>
  <c r="EM189" i="6"/>
  <c r="EN189" i="6"/>
  <c r="DX189" i="6"/>
  <c r="EQ189" i="6"/>
  <c r="DY188" i="6"/>
  <c r="DZ188" i="6"/>
  <c r="EA188" i="6"/>
  <c r="EC188" i="6"/>
  <c r="ED188" i="6"/>
  <c r="EG188" i="6"/>
  <c r="EE188" i="6"/>
  <c r="EH188" i="6"/>
  <c r="EF188" i="6"/>
  <c r="EB188" i="6"/>
  <c r="EJ188" i="6"/>
  <c r="EK188" i="6"/>
  <c r="EL188" i="6"/>
  <c r="EM188" i="6"/>
  <c r="EN188" i="6"/>
  <c r="EI188" i="6"/>
  <c r="EO188" i="6"/>
  <c r="EP188" i="6"/>
  <c r="EQ188" i="6"/>
  <c r="DX188" i="6"/>
  <c r="DX187" i="6"/>
  <c r="DY187" i="6"/>
  <c r="DZ187" i="6"/>
  <c r="EB187" i="6"/>
  <c r="EC187" i="6"/>
  <c r="EF187" i="6"/>
  <c r="EA187" i="6"/>
  <c r="EG187" i="6"/>
  <c r="ED187" i="6"/>
  <c r="EE187" i="6"/>
  <c r="EH187" i="6"/>
  <c r="EK187" i="6"/>
  <c r="EL187" i="6"/>
  <c r="EI187" i="6"/>
  <c r="EP187" i="6"/>
  <c r="EJ187" i="6"/>
  <c r="EM187" i="6"/>
  <c r="EN187" i="6"/>
  <c r="EQ187" i="6"/>
  <c r="EO187" i="6"/>
  <c r="DX186" i="6"/>
  <c r="DY186" i="6"/>
  <c r="DZ186" i="6"/>
  <c r="EA186" i="6"/>
  <c r="EC186" i="6"/>
  <c r="ED186" i="6"/>
  <c r="EB186" i="6"/>
  <c r="EE186" i="6"/>
  <c r="EG186" i="6"/>
  <c r="EH186" i="6"/>
  <c r="EF186" i="6"/>
  <c r="EK186" i="6"/>
  <c r="EL186" i="6"/>
  <c r="EI186" i="6"/>
  <c r="EJ186" i="6"/>
  <c r="EM186" i="6"/>
  <c r="EN186" i="6"/>
  <c r="EO186" i="6"/>
  <c r="EQ186" i="6"/>
  <c r="EP186" i="6"/>
  <c r="DZ185" i="6"/>
  <c r="EA185" i="6"/>
  <c r="EC185" i="6"/>
  <c r="DY185" i="6"/>
  <c r="ED185" i="6"/>
  <c r="EB185" i="6"/>
  <c r="EG185" i="6"/>
  <c r="EE185" i="6"/>
  <c r="EH185" i="6"/>
  <c r="EF185" i="6"/>
  <c r="EI185" i="6"/>
  <c r="EK185" i="6"/>
  <c r="EL185" i="6"/>
  <c r="EM185" i="6"/>
  <c r="EJ185" i="6"/>
  <c r="EN185" i="6"/>
  <c r="EO185" i="6"/>
  <c r="EP185" i="6"/>
  <c r="EQ185" i="6"/>
  <c r="DX185" i="6"/>
  <c r="DX184" i="6"/>
  <c r="DZ184" i="6"/>
  <c r="EA184" i="6"/>
  <c r="DY184" i="6"/>
  <c r="ED184" i="6"/>
  <c r="EB184" i="6"/>
  <c r="EG184" i="6"/>
  <c r="EC184" i="6"/>
  <c r="EE184" i="6"/>
  <c r="EH184" i="6"/>
  <c r="EF184" i="6"/>
  <c r="EI184" i="6"/>
  <c r="EJ184" i="6"/>
  <c r="EM184" i="6"/>
  <c r="EL184" i="6"/>
  <c r="EN184" i="6"/>
  <c r="EO184" i="6"/>
  <c r="EK184" i="6"/>
  <c r="EQ184" i="6"/>
  <c r="EP184" i="6"/>
  <c r="DZ183" i="6"/>
  <c r="EA183" i="6"/>
  <c r="EC183" i="6"/>
  <c r="ED183" i="6"/>
  <c r="DY183" i="6"/>
  <c r="EB183" i="6"/>
  <c r="EE183" i="6"/>
  <c r="EF183" i="6"/>
  <c r="EH183" i="6"/>
  <c r="EL183" i="6"/>
  <c r="EI183" i="6"/>
  <c r="EJ183" i="6"/>
  <c r="EK183" i="6"/>
  <c r="EN183" i="6"/>
  <c r="EO183" i="6"/>
  <c r="EG183" i="6"/>
  <c r="EP183" i="6"/>
  <c r="EQ183" i="6"/>
  <c r="EM183" i="6"/>
  <c r="DX183" i="6"/>
  <c r="EP182" i="6"/>
  <c r="EA182" i="6"/>
  <c r="EB182" i="6"/>
  <c r="DZ182" i="6"/>
  <c r="ED182" i="6"/>
  <c r="DY182" i="6"/>
  <c r="EC182" i="6"/>
  <c r="EE182" i="6"/>
  <c r="EH182" i="6"/>
  <c r="EF182" i="6"/>
  <c r="EI182" i="6"/>
  <c r="EL182" i="6"/>
  <c r="EJ182" i="6"/>
  <c r="EG182" i="6"/>
  <c r="EN182" i="6"/>
  <c r="EO182" i="6"/>
  <c r="EK182" i="6"/>
  <c r="EM182" i="6"/>
  <c r="EQ182" i="6"/>
  <c r="DX182" i="6"/>
  <c r="EP181" i="6"/>
  <c r="EA181" i="6"/>
  <c r="EB181" i="6"/>
  <c r="DZ181" i="6"/>
  <c r="DY181" i="6"/>
  <c r="ED181" i="6"/>
  <c r="EC181" i="6"/>
  <c r="EE181" i="6"/>
  <c r="EH181" i="6"/>
  <c r="EF181" i="6"/>
  <c r="EI181" i="6"/>
  <c r="EG181" i="6"/>
  <c r="EJ181" i="6"/>
  <c r="EK181" i="6"/>
  <c r="EN181" i="6"/>
  <c r="EL181" i="6"/>
  <c r="EO181" i="6"/>
  <c r="EQ181" i="6"/>
  <c r="EM181" i="6"/>
  <c r="DX181" i="6"/>
  <c r="EQ180" i="6"/>
  <c r="EN180" i="6"/>
  <c r="EP180" i="6"/>
  <c r="EA180" i="6"/>
  <c r="EB180" i="6"/>
  <c r="DY180" i="6"/>
  <c r="ED180" i="6"/>
  <c r="DZ180" i="6"/>
  <c r="EC180" i="6"/>
  <c r="EE180" i="6"/>
  <c r="EG180" i="6"/>
  <c r="EF180" i="6"/>
  <c r="EI180" i="6"/>
  <c r="EJ180" i="6"/>
  <c r="EK180" i="6"/>
  <c r="EL180" i="6"/>
  <c r="EO180" i="6"/>
  <c r="EH180" i="6"/>
  <c r="EM180" i="6"/>
  <c r="DX180" i="6"/>
  <c r="EQ179" i="6"/>
  <c r="DY179" i="6"/>
  <c r="DZ179" i="6"/>
  <c r="EE179" i="6"/>
  <c r="EB179" i="6"/>
  <c r="EC179" i="6"/>
  <c r="EA179" i="6"/>
  <c r="ED179" i="6"/>
  <c r="EF179" i="6"/>
  <c r="EG179" i="6"/>
  <c r="EI179" i="6"/>
  <c r="EJ179" i="6"/>
  <c r="EK179" i="6"/>
  <c r="EH179" i="6"/>
  <c r="EL179" i="6"/>
  <c r="EO179" i="6"/>
  <c r="EP179" i="6"/>
  <c r="EM179" i="6"/>
  <c r="EN179" i="6"/>
  <c r="DX179" i="6"/>
  <c r="EL177" i="6"/>
  <c r="EO177" i="6"/>
  <c r="DY177" i="6"/>
  <c r="DZ177" i="6"/>
  <c r="EB177" i="6"/>
  <c r="EC177" i="6"/>
  <c r="EE177" i="6"/>
  <c r="ED177" i="6"/>
  <c r="EA177" i="6"/>
  <c r="EF177" i="6"/>
  <c r="EG177" i="6"/>
  <c r="EH177" i="6"/>
  <c r="EJ177" i="6"/>
  <c r="EI177" i="6"/>
  <c r="EK177" i="6"/>
  <c r="EP177" i="6"/>
  <c r="EM177" i="6"/>
  <c r="EN177" i="6"/>
  <c r="DX177" i="6"/>
  <c r="EQ177" i="6"/>
  <c r="DY176" i="6"/>
  <c r="DZ176" i="6"/>
  <c r="EB176" i="6"/>
  <c r="EC176" i="6"/>
  <c r="EA176" i="6"/>
  <c r="ED176" i="6"/>
  <c r="EG176" i="6"/>
  <c r="EF176" i="6"/>
  <c r="EE176" i="6"/>
  <c r="EH176" i="6"/>
  <c r="EJ176" i="6"/>
  <c r="EI176" i="6"/>
  <c r="EK176" i="6"/>
  <c r="EL176" i="6"/>
  <c r="EP176" i="6"/>
  <c r="EM176" i="6"/>
  <c r="EN176" i="6"/>
  <c r="EO176" i="6"/>
  <c r="EQ176" i="6"/>
  <c r="DX176" i="6"/>
  <c r="DX175" i="6"/>
  <c r="EO175" i="6"/>
  <c r="DY175" i="6"/>
  <c r="DZ175" i="6"/>
  <c r="EB175" i="6"/>
  <c r="EC175" i="6"/>
  <c r="EA175" i="6"/>
  <c r="EF175" i="6"/>
  <c r="EG175" i="6"/>
  <c r="EE175" i="6"/>
  <c r="ED175" i="6"/>
  <c r="EI175" i="6"/>
  <c r="EK175" i="6"/>
  <c r="EL175" i="6"/>
  <c r="EP175" i="6"/>
  <c r="EJ175" i="6"/>
  <c r="EH175" i="6"/>
  <c r="EM175" i="6"/>
  <c r="EN175" i="6"/>
  <c r="EQ175" i="6"/>
  <c r="DY174" i="6"/>
  <c r="DZ174" i="6"/>
  <c r="EA174" i="6"/>
  <c r="EB174" i="6"/>
  <c r="EC174" i="6"/>
  <c r="ED174" i="6"/>
  <c r="EE174" i="6"/>
  <c r="EG174" i="6"/>
  <c r="EH174" i="6"/>
  <c r="EK174" i="6"/>
  <c r="EL174" i="6"/>
  <c r="EF174" i="6"/>
  <c r="EJ174" i="6"/>
  <c r="EM174" i="6"/>
  <c r="EN174" i="6"/>
  <c r="EI174" i="6"/>
  <c r="EO174" i="6"/>
  <c r="EQ174" i="6"/>
  <c r="EP174" i="6"/>
  <c r="DX174" i="6"/>
  <c r="DZ173" i="6"/>
  <c r="EA173" i="6"/>
  <c r="EB173" i="6"/>
  <c r="DY173" i="6"/>
  <c r="EC173" i="6"/>
  <c r="EE173" i="6"/>
  <c r="EG173" i="6"/>
  <c r="EH173" i="6"/>
  <c r="ED173" i="6"/>
  <c r="EI173" i="6"/>
  <c r="EK173" i="6"/>
  <c r="EL173" i="6"/>
  <c r="EF173" i="6"/>
  <c r="EJ173" i="6"/>
  <c r="EM173" i="6"/>
  <c r="EN173" i="6"/>
  <c r="EO173" i="6"/>
  <c r="EP173" i="6"/>
  <c r="EQ173" i="6"/>
  <c r="DX173" i="6"/>
  <c r="DZ172" i="6"/>
  <c r="EA172" i="6"/>
  <c r="DY172" i="6"/>
  <c r="EB172" i="6"/>
  <c r="ED172" i="6"/>
  <c r="EC172" i="6"/>
  <c r="EG172" i="6"/>
  <c r="EH172" i="6"/>
  <c r="EF172" i="6"/>
  <c r="EE172" i="6"/>
  <c r="EJ172" i="6"/>
  <c r="EI172" i="6"/>
  <c r="EM172" i="6"/>
  <c r="EN172" i="6"/>
  <c r="EK172" i="6"/>
  <c r="EO172" i="6"/>
  <c r="EL172" i="6"/>
  <c r="EQ172" i="6"/>
  <c r="EP172" i="6"/>
  <c r="DX172" i="6"/>
  <c r="EM171" i="6"/>
  <c r="DZ171" i="6"/>
  <c r="EA171" i="6"/>
  <c r="EC171" i="6"/>
  <c r="DY171" i="6"/>
  <c r="ED171" i="6"/>
  <c r="EB171" i="6"/>
  <c r="EE171" i="6"/>
  <c r="EF171" i="6"/>
  <c r="EG171" i="6"/>
  <c r="EL171" i="6"/>
  <c r="EJ171" i="6"/>
  <c r="EH171" i="6"/>
  <c r="EK171" i="6"/>
  <c r="EN171" i="6"/>
  <c r="EO171" i="6"/>
  <c r="EI171" i="6"/>
  <c r="EP171" i="6"/>
  <c r="EQ171" i="6"/>
  <c r="DX171" i="6"/>
  <c r="EA170" i="6"/>
  <c r="EB170" i="6"/>
  <c r="DY170" i="6"/>
  <c r="ED170" i="6"/>
  <c r="DZ170" i="6"/>
  <c r="EE170" i="6"/>
  <c r="EH170" i="6"/>
  <c r="EG170" i="6"/>
  <c r="EI170" i="6"/>
  <c r="EF170" i="6"/>
  <c r="EC170" i="6"/>
  <c r="EL170" i="6"/>
  <c r="EJ170" i="6"/>
  <c r="EN170" i="6"/>
  <c r="EK170" i="6"/>
  <c r="EO170" i="6"/>
  <c r="EM170" i="6"/>
  <c r="EQ170" i="6"/>
  <c r="EP170" i="6"/>
  <c r="DX170" i="6"/>
  <c r="EM169" i="6"/>
  <c r="EL169" i="6"/>
  <c r="EA169" i="6"/>
  <c r="EB169" i="6"/>
  <c r="DZ169" i="6"/>
  <c r="EE169" i="6"/>
  <c r="ED169" i="6"/>
  <c r="EC169" i="6"/>
  <c r="EH169" i="6"/>
  <c r="EG169" i="6"/>
  <c r="EI169" i="6"/>
  <c r="EF169" i="6"/>
  <c r="DY169" i="6"/>
  <c r="EJ169" i="6"/>
  <c r="EK169" i="6"/>
  <c r="EN169" i="6"/>
  <c r="EO169" i="6"/>
  <c r="EQ169" i="6"/>
  <c r="EP169" i="6"/>
  <c r="DX169" i="6"/>
  <c r="EQ168" i="6"/>
  <c r="DX168" i="6"/>
  <c r="EA168" i="6"/>
  <c r="EB168" i="6"/>
  <c r="DY168" i="6"/>
  <c r="ED168" i="6"/>
  <c r="EE168" i="6"/>
  <c r="DZ168" i="6"/>
  <c r="EG168" i="6"/>
  <c r="EF168" i="6"/>
  <c r="EC168" i="6"/>
  <c r="EJ168" i="6"/>
  <c r="EH168" i="6"/>
  <c r="EK168" i="6"/>
  <c r="EI168" i="6"/>
  <c r="EL168" i="6"/>
  <c r="EO168" i="6"/>
  <c r="EP168" i="6"/>
  <c r="EM168" i="6"/>
  <c r="EN168" i="6"/>
  <c r="EQ167" i="6"/>
  <c r="DY167" i="6"/>
  <c r="EE167" i="6"/>
  <c r="EA167" i="6"/>
  <c r="DZ167" i="6"/>
  <c r="EC167" i="6"/>
  <c r="EB167" i="6"/>
  <c r="EF167" i="6"/>
  <c r="ED167" i="6"/>
  <c r="EG167" i="6"/>
  <c r="EJ167" i="6"/>
  <c r="EH167" i="6"/>
  <c r="EK167" i="6"/>
  <c r="EI167" i="6"/>
  <c r="EO167" i="6"/>
  <c r="EP167" i="6"/>
  <c r="EM167" i="6"/>
  <c r="EL167" i="6"/>
  <c r="EN167" i="6"/>
  <c r="DX167" i="6"/>
  <c r="EQ165" i="6"/>
  <c r="DY165" i="6"/>
  <c r="DZ165" i="6"/>
  <c r="EE165" i="6"/>
  <c r="EA165" i="6"/>
  <c r="EC165" i="6"/>
  <c r="EB165" i="6"/>
  <c r="ED165" i="6"/>
  <c r="EF165" i="6"/>
  <c r="EH165" i="6"/>
  <c r="EJ165" i="6"/>
  <c r="EK165" i="6"/>
  <c r="EI165" i="6"/>
  <c r="EG165" i="6"/>
  <c r="EP165" i="6"/>
  <c r="EM165" i="6"/>
  <c r="EL165" i="6"/>
  <c r="EN165" i="6"/>
  <c r="DX165" i="6"/>
  <c r="EO165" i="6"/>
  <c r="DY164" i="6"/>
  <c r="DZ164" i="6"/>
  <c r="EA164" i="6"/>
  <c r="EC164" i="6"/>
  <c r="EB164" i="6"/>
  <c r="ED164" i="6"/>
  <c r="EE164" i="6"/>
  <c r="EG164" i="6"/>
  <c r="EF164" i="6"/>
  <c r="EH164" i="6"/>
  <c r="EJ164" i="6"/>
  <c r="EK164" i="6"/>
  <c r="EI164" i="6"/>
  <c r="EL164" i="6"/>
  <c r="EP164" i="6"/>
  <c r="EM164" i="6"/>
  <c r="EN164" i="6"/>
  <c r="EO164" i="6"/>
  <c r="EQ164" i="6"/>
  <c r="DX164" i="6"/>
  <c r="DX163" i="6"/>
  <c r="EJ163" i="6"/>
  <c r="EQ163" i="6"/>
  <c r="DY163" i="6"/>
  <c r="DZ163" i="6"/>
  <c r="EB163" i="6"/>
  <c r="EA163" i="6"/>
  <c r="EC163" i="6"/>
  <c r="EF163" i="6"/>
  <c r="EE163" i="6"/>
  <c r="ED163" i="6"/>
  <c r="EG163" i="6"/>
  <c r="EK163" i="6"/>
  <c r="EI163" i="6"/>
  <c r="EH163" i="6"/>
  <c r="EL163" i="6"/>
  <c r="EP163" i="6"/>
  <c r="EM163" i="6"/>
  <c r="EN163" i="6"/>
  <c r="EO163" i="6"/>
  <c r="EP162" i="6"/>
  <c r="DY162" i="6"/>
  <c r="DZ162" i="6"/>
  <c r="EA162" i="6"/>
  <c r="EC162" i="6"/>
  <c r="EB162" i="6"/>
  <c r="EE162" i="6"/>
  <c r="ED162" i="6"/>
  <c r="EF162" i="6"/>
  <c r="EH162" i="6"/>
  <c r="EG162" i="6"/>
  <c r="EK162" i="6"/>
  <c r="EI162" i="6"/>
  <c r="EL162" i="6"/>
  <c r="EJ162" i="6"/>
  <c r="EM162" i="6"/>
  <c r="EN162" i="6"/>
  <c r="EO162" i="6"/>
  <c r="EQ162" i="6"/>
  <c r="DX162" i="6"/>
  <c r="DZ161" i="6"/>
  <c r="EA161" i="6"/>
  <c r="EC161" i="6"/>
  <c r="EB161" i="6"/>
  <c r="ED161" i="6"/>
  <c r="DY161" i="6"/>
  <c r="EF161" i="6"/>
  <c r="EH161" i="6"/>
  <c r="EI161" i="6"/>
  <c r="EG161" i="6"/>
  <c r="EE161" i="6"/>
  <c r="EK161" i="6"/>
  <c r="EL161" i="6"/>
  <c r="EM161" i="6"/>
  <c r="EN161" i="6"/>
  <c r="EO161" i="6"/>
  <c r="EJ161" i="6"/>
  <c r="EP161" i="6"/>
  <c r="EQ161" i="6"/>
  <c r="DX161" i="6"/>
  <c r="EP160" i="6"/>
  <c r="DZ160" i="6"/>
  <c r="EA160" i="6"/>
  <c r="DY160" i="6"/>
  <c r="EB160" i="6"/>
  <c r="ED160" i="6"/>
  <c r="EG160" i="6"/>
  <c r="EE160" i="6"/>
  <c r="EF160" i="6"/>
  <c r="EH160" i="6"/>
  <c r="EC160" i="6"/>
  <c r="EI160" i="6"/>
  <c r="EJ160" i="6"/>
  <c r="EM160" i="6"/>
  <c r="EK160" i="6"/>
  <c r="EN160" i="6"/>
  <c r="EL160" i="6"/>
  <c r="EO160" i="6"/>
  <c r="EQ160" i="6"/>
  <c r="DX160" i="6"/>
  <c r="EM159" i="6"/>
  <c r="DZ159" i="6"/>
  <c r="EA159" i="6"/>
  <c r="EC159" i="6"/>
  <c r="EB159" i="6"/>
  <c r="ED159" i="6"/>
  <c r="DY159" i="6"/>
  <c r="EF159" i="6"/>
  <c r="EG159" i="6"/>
  <c r="EE159" i="6"/>
  <c r="EI159" i="6"/>
  <c r="EL159" i="6"/>
  <c r="EH159" i="6"/>
  <c r="EJ159" i="6"/>
  <c r="EK159" i="6"/>
  <c r="EQ159" i="6"/>
  <c r="EN159" i="6"/>
  <c r="EO159" i="6"/>
  <c r="EP159" i="6"/>
  <c r="DX159" i="6"/>
  <c r="EA158" i="6"/>
  <c r="EB158" i="6"/>
  <c r="ED158" i="6"/>
  <c r="DZ158" i="6"/>
  <c r="DY158" i="6"/>
  <c r="EC158" i="6"/>
  <c r="EE158" i="6"/>
  <c r="EF158" i="6"/>
  <c r="EH158" i="6"/>
  <c r="EI158" i="6"/>
  <c r="EG158" i="6"/>
  <c r="EL158" i="6"/>
  <c r="EJ158" i="6"/>
  <c r="EN158" i="6"/>
  <c r="EK158" i="6"/>
  <c r="EO158" i="6"/>
  <c r="EP158" i="6"/>
  <c r="EM158" i="6"/>
  <c r="EQ158" i="6"/>
  <c r="DX158" i="6"/>
  <c r="EM157" i="6"/>
  <c r="EA157" i="6"/>
  <c r="EB157" i="6"/>
  <c r="DZ157" i="6"/>
  <c r="DY157" i="6"/>
  <c r="EC157" i="6"/>
  <c r="EH157" i="6"/>
  <c r="EI157" i="6"/>
  <c r="ED157" i="6"/>
  <c r="EG157" i="6"/>
  <c r="EE157" i="6"/>
  <c r="EF157" i="6"/>
  <c r="EJ157" i="6"/>
  <c r="EK157" i="6"/>
  <c r="EN157" i="6"/>
  <c r="EO157" i="6"/>
  <c r="EL157" i="6"/>
  <c r="EP157" i="6"/>
  <c r="EQ157" i="6"/>
  <c r="DX157" i="6"/>
  <c r="EA156" i="6"/>
  <c r="EB156" i="6"/>
  <c r="DY156" i="6"/>
  <c r="ED156" i="6"/>
  <c r="EE156" i="6"/>
  <c r="DZ156" i="6"/>
  <c r="EC156" i="6"/>
  <c r="EG156" i="6"/>
  <c r="EI156" i="6"/>
  <c r="EH156" i="6"/>
  <c r="EF156" i="6"/>
  <c r="EJ156" i="6"/>
  <c r="EK156" i="6"/>
  <c r="EL156" i="6"/>
  <c r="EO156" i="6"/>
  <c r="EP156" i="6"/>
  <c r="EM156" i="6"/>
  <c r="EQ156" i="6"/>
  <c r="EN156" i="6"/>
  <c r="DX156" i="6"/>
  <c r="DY155" i="6"/>
  <c r="EA155" i="6"/>
  <c r="EB155" i="6"/>
  <c r="EE155" i="6"/>
  <c r="DZ155" i="6"/>
  <c r="EC155" i="6"/>
  <c r="EF155" i="6"/>
  <c r="ED155" i="6"/>
  <c r="EG155" i="6"/>
  <c r="EH155" i="6"/>
  <c r="EJ155" i="6"/>
  <c r="EK155" i="6"/>
  <c r="EO155" i="6"/>
  <c r="EL155" i="6"/>
  <c r="EP155" i="6"/>
  <c r="EI155" i="6"/>
  <c r="EM155" i="6"/>
  <c r="EQ155" i="6"/>
  <c r="EN155" i="6"/>
  <c r="DX155" i="6"/>
  <c r="DY153" i="6"/>
  <c r="DZ153" i="6"/>
  <c r="EB153" i="6"/>
  <c r="EE153" i="6"/>
  <c r="EA153" i="6"/>
  <c r="EC153" i="6"/>
  <c r="ED153" i="6"/>
  <c r="EG153" i="6"/>
  <c r="EH153" i="6"/>
  <c r="EF153" i="6"/>
  <c r="EJ153" i="6"/>
  <c r="EK153" i="6"/>
  <c r="EI153" i="6"/>
  <c r="EP153" i="6"/>
  <c r="EL153" i="6"/>
  <c r="EM153" i="6"/>
  <c r="EN153" i="6"/>
  <c r="EO153" i="6"/>
  <c r="DX153" i="6"/>
  <c r="EQ153" i="6"/>
  <c r="DX152" i="6"/>
  <c r="DY152" i="6"/>
  <c r="DZ152" i="6"/>
  <c r="EA152" i="6"/>
  <c r="EC152" i="6"/>
  <c r="ED152" i="6"/>
  <c r="EB152" i="6"/>
  <c r="EG152" i="6"/>
  <c r="EE152" i="6"/>
  <c r="EH152" i="6"/>
  <c r="EF152" i="6"/>
  <c r="EJ152" i="6"/>
  <c r="EK152" i="6"/>
  <c r="EL152" i="6"/>
  <c r="EP152" i="6"/>
  <c r="EI152" i="6"/>
  <c r="EM152" i="6"/>
  <c r="EN152" i="6"/>
  <c r="EO152" i="6"/>
  <c r="EQ152" i="6"/>
  <c r="DX151" i="6"/>
  <c r="EJ151" i="6"/>
  <c r="DY151" i="6"/>
  <c r="DZ151" i="6"/>
  <c r="EB151" i="6"/>
  <c r="EC151" i="6"/>
  <c r="EF151" i="6"/>
  <c r="EG151" i="6"/>
  <c r="EE151" i="6"/>
  <c r="EA151" i="6"/>
  <c r="ED151" i="6"/>
  <c r="EH151" i="6"/>
  <c r="EK151" i="6"/>
  <c r="EL151" i="6"/>
  <c r="EI151" i="6"/>
  <c r="EP151" i="6"/>
  <c r="EM151" i="6"/>
  <c r="EQ151" i="6"/>
  <c r="EN151" i="6"/>
  <c r="EO151" i="6"/>
  <c r="DX150" i="6"/>
  <c r="DY150" i="6"/>
  <c r="DZ150" i="6"/>
  <c r="EA150" i="6"/>
  <c r="EC150" i="6"/>
  <c r="EB150" i="6"/>
  <c r="EE150" i="6"/>
  <c r="ED150" i="6"/>
  <c r="EG150" i="6"/>
  <c r="EH150" i="6"/>
  <c r="EF150" i="6"/>
  <c r="EK150" i="6"/>
  <c r="EL150" i="6"/>
  <c r="EI150" i="6"/>
  <c r="EJ150" i="6"/>
  <c r="EM150" i="6"/>
  <c r="EQ150" i="6"/>
  <c r="EN150" i="6"/>
  <c r="EO150" i="6"/>
  <c r="EP150" i="6"/>
  <c r="EQ149" i="6"/>
  <c r="DZ149" i="6"/>
  <c r="EA149" i="6"/>
  <c r="EC149" i="6"/>
  <c r="DY149" i="6"/>
  <c r="EE149" i="6"/>
  <c r="ED149" i="6"/>
  <c r="EB149" i="6"/>
  <c r="EG149" i="6"/>
  <c r="EH149" i="6"/>
  <c r="EF149" i="6"/>
  <c r="EI149" i="6"/>
  <c r="EK149" i="6"/>
  <c r="EL149" i="6"/>
  <c r="EM149" i="6"/>
  <c r="EN149" i="6"/>
  <c r="EO149" i="6"/>
  <c r="EJ149" i="6"/>
  <c r="EP149" i="6"/>
  <c r="DX149" i="6"/>
  <c r="EQ148" i="6"/>
  <c r="EP148" i="6"/>
  <c r="DZ148" i="6"/>
  <c r="EA148" i="6"/>
  <c r="DY148" i="6"/>
  <c r="ED148" i="6"/>
  <c r="EB148" i="6"/>
  <c r="EG148" i="6"/>
  <c r="EE148" i="6"/>
  <c r="EC148" i="6"/>
  <c r="EH148" i="6"/>
  <c r="EF148" i="6"/>
  <c r="EI148" i="6"/>
  <c r="EJ148" i="6"/>
  <c r="EM148" i="6"/>
  <c r="EK148" i="6"/>
  <c r="EL148" i="6"/>
  <c r="EN148" i="6"/>
  <c r="EO148" i="6"/>
  <c r="DX148" i="6"/>
  <c r="EM147" i="6"/>
  <c r="DZ147" i="6"/>
  <c r="EA147" i="6"/>
  <c r="EC147" i="6"/>
  <c r="ED147" i="6"/>
  <c r="DY147" i="6"/>
  <c r="EB147" i="6"/>
  <c r="EE147" i="6"/>
  <c r="EF147" i="6"/>
  <c r="EH147" i="6"/>
  <c r="EL147" i="6"/>
  <c r="EI147" i="6"/>
  <c r="EG147" i="6"/>
  <c r="EJ147" i="6"/>
  <c r="EK147" i="6"/>
  <c r="EQ147" i="6"/>
  <c r="EN147" i="6"/>
  <c r="EO147" i="6"/>
  <c r="EP147" i="6"/>
  <c r="DX147" i="6"/>
  <c r="EQ146" i="6"/>
  <c r="EA146" i="6"/>
  <c r="EB146" i="6"/>
  <c r="DZ146" i="6"/>
  <c r="ED146" i="6"/>
  <c r="DY146" i="6"/>
  <c r="EC146" i="6"/>
  <c r="EH146" i="6"/>
  <c r="EF146" i="6"/>
  <c r="EI146" i="6"/>
  <c r="EE146" i="6"/>
  <c r="EL146" i="6"/>
  <c r="EG146" i="6"/>
  <c r="EJ146" i="6"/>
  <c r="EK146" i="6"/>
  <c r="EN146" i="6"/>
  <c r="EO146" i="6"/>
  <c r="EP146" i="6"/>
  <c r="EM146" i="6"/>
  <c r="DX146" i="6"/>
  <c r="EM145" i="6"/>
  <c r="EA145" i="6"/>
  <c r="EB145" i="6"/>
  <c r="DZ145" i="6"/>
  <c r="DY145" i="6"/>
  <c r="EC145" i="6"/>
  <c r="ED145" i="6"/>
  <c r="EE145" i="6"/>
  <c r="EH145" i="6"/>
  <c r="EF145" i="6"/>
  <c r="EI145" i="6"/>
  <c r="EG145" i="6"/>
  <c r="EJ145" i="6"/>
  <c r="EK145" i="6"/>
  <c r="EN145" i="6"/>
  <c r="EL145" i="6"/>
  <c r="EO145" i="6"/>
  <c r="EP145" i="6"/>
  <c r="EQ145" i="6"/>
  <c r="DX145" i="6"/>
  <c r="EN144" i="6"/>
  <c r="EQ144" i="6"/>
  <c r="EA144" i="6"/>
  <c r="EB144" i="6"/>
  <c r="DY144" i="6"/>
  <c r="ED144" i="6"/>
  <c r="DZ144" i="6"/>
  <c r="EE144" i="6"/>
  <c r="EG144" i="6"/>
  <c r="EF144" i="6"/>
  <c r="EC144" i="6"/>
  <c r="EI144" i="6"/>
  <c r="EJ144" i="6"/>
  <c r="EK144" i="6"/>
  <c r="EL144" i="6"/>
  <c r="EH144" i="6"/>
  <c r="EO144" i="6"/>
  <c r="EP144" i="6"/>
  <c r="EM144" i="6"/>
  <c r="DX144" i="6"/>
  <c r="DY143" i="6"/>
  <c r="DZ143" i="6"/>
  <c r="EE143" i="6"/>
  <c r="EB143" i="6"/>
  <c r="EC143" i="6"/>
  <c r="ED143" i="6"/>
  <c r="EF143" i="6"/>
  <c r="EA143" i="6"/>
  <c r="EG143" i="6"/>
  <c r="EI143" i="6"/>
  <c r="EJ143" i="6"/>
  <c r="EK143" i="6"/>
  <c r="EH143" i="6"/>
  <c r="EL143" i="6"/>
  <c r="EO143" i="6"/>
  <c r="EP143" i="6"/>
  <c r="EM143" i="6"/>
  <c r="EQ143" i="6"/>
  <c r="EN143" i="6"/>
  <c r="DX143" i="6"/>
  <c r="EL141" i="6"/>
  <c r="EQ141" i="6"/>
  <c r="DY141" i="6"/>
  <c r="DZ141" i="6"/>
  <c r="EE141" i="6"/>
  <c r="EB141" i="6"/>
  <c r="EC141" i="6"/>
  <c r="ED141" i="6"/>
  <c r="EA141" i="6"/>
  <c r="EF141" i="6"/>
  <c r="EG141" i="6"/>
  <c r="EH141" i="6"/>
  <c r="EJ141" i="6"/>
  <c r="EI141" i="6"/>
  <c r="EK141" i="6"/>
  <c r="EP141" i="6"/>
  <c r="EM141" i="6"/>
  <c r="EN141" i="6"/>
  <c r="DX141" i="6"/>
  <c r="EO141" i="6"/>
  <c r="DY140" i="6"/>
  <c r="DZ140" i="6"/>
  <c r="EB140" i="6"/>
  <c r="EC140" i="6"/>
  <c r="EA140" i="6"/>
  <c r="ED140" i="6"/>
  <c r="EG140" i="6"/>
  <c r="EE140" i="6"/>
  <c r="EF140" i="6"/>
  <c r="EH140" i="6"/>
  <c r="EJ140" i="6"/>
  <c r="EI140" i="6"/>
  <c r="EK140" i="6"/>
  <c r="EL140" i="6"/>
  <c r="EP140" i="6"/>
  <c r="EM140" i="6"/>
  <c r="EN140" i="6"/>
  <c r="EO140" i="6"/>
  <c r="EQ140" i="6"/>
  <c r="DX140" i="6"/>
  <c r="DX139" i="6"/>
  <c r="DY139" i="6"/>
  <c r="DZ139" i="6"/>
  <c r="EB139" i="6"/>
  <c r="EC139" i="6"/>
  <c r="EA139" i="6"/>
  <c r="ED139" i="6"/>
  <c r="EF139" i="6"/>
  <c r="EG139" i="6"/>
  <c r="EE139" i="6"/>
  <c r="EI139" i="6"/>
  <c r="EK139" i="6"/>
  <c r="EL139" i="6"/>
  <c r="EH139" i="6"/>
  <c r="EP139" i="6"/>
  <c r="EM139" i="6"/>
  <c r="EQ139" i="6"/>
  <c r="EN139" i="6"/>
  <c r="EJ139" i="6"/>
  <c r="EO139" i="6"/>
  <c r="DY138" i="6"/>
  <c r="DZ138" i="6"/>
  <c r="EA138" i="6"/>
  <c r="EB138" i="6"/>
  <c r="EC138" i="6"/>
  <c r="EE138" i="6"/>
  <c r="ED138" i="6"/>
  <c r="EG138" i="6"/>
  <c r="EH138" i="6"/>
  <c r="EK138" i="6"/>
  <c r="EF138" i="6"/>
  <c r="EL138" i="6"/>
  <c r="EJ138" i="6"/>
  <c r="EM138" i="6"/>
  <c r="EI138" i="6"/>
  <c r="EQ138" i="6"/>
  <c r="EN138" i="6"/>
  <c r="EO138" i="6"/>
  <c r="EP138" i="6"/>
  <c r="DX138" i="6"/>
  <c r="DZ137" i="6"/>
  <c r="EA137" i="6"/>
  <c r="EB137" i="6"/>
  <c r="DY137" i="6"/>
  <c r="EC137" i="6"/>
  <c r="EE137" i="6"/>
  <c r="ED137" i="6"/>
  <c r="EG137" i="6"/>
  <c r="EH137" i="6"/>
  <c r="EI137" i="6"/>
  <c r="EK137" i="6"/>
  <c r="EF137" i="6"/>
  <c r="EL137" i="6"/>
  <c r="EM137" i="6"/>
  <c r="EN137" i="6"/>
  <c r="EJ137" i="6"/>
  <c r="EO137" i="6"/>
  <c r="EP137" i="6"/>
  <c r="EQ137" i="6"/>
  <c r="DX137" i="6"/>
  <c r="DX136" i="6"/>
  <c r="DZ136" i="6"/>
  <c r="EA136" i="6"/>
  <c r="DY136" i="6"/>
  <c r="EB136" i="6"/>
  <c r="EC136" i="6"/>
  <c r="ED136" i="6"/>
  <c r="EG136" i="6"/>
  <c r="EE136" i="6"/>
  <c r="EH136" i="6"/>
  <c r="EF136" i="6"/>
  <c r="EJ136" i="6"/>
  <c r="EI136" i="6"/>
  <c r="EM136" i="6"/>
  <c r="EN136" i="6"/>
  <c r="EO136" i="6"/>
  <c r="EL136" i="6"/>
  <c r="EQ136" i="6"/>
  <c r="EK136" i="6"/>
  <c r="EP136" i="6"/>
  <c r="DX135" i="6"/>
  <c r="DZ135" i="6"/>
  <c r="EA135" i="6"/>
  <c r="EC135" i="6"/>
  <c r="DY135" i="6"/>
  <c r="ED135" i="6"/>
  <c r="EE135" i="6"/>
  <c r="EF135" i="6"/>
  <c r="EB135" i="6"/>
  <c r="EG135" i="6"/>
  <c r="EL135" i="6"/>
  <c r="EJ135" i="6"/>
  <c r="EH135" i="6"/>
  <c r="EK135" i="6"/>
  <c r="EQ135" i="6"/>
  <c r="EI135" i="6"/>
  <c r="EN135" i="6"/>
  <c r="EO135" i="6"/>
  <c r="EP135" i="6"/>
  <c r="EM135" i="6"/>
  <c r="EA134" i="6"/>
  <c r="EB134" i="6"/>
  <c r="DY134" i="6"/>
  <c r="ED134" i="6"/>
  <c r="DZ134" i="6"/>
  <c r="EE134" i="6"/>
  <c r="EC134" i="6"/>
  <c r="EH134" i="6"/>
  <c r="EG134" i="6"/>
  <c r="EI134" i="6"/>
  <c r="EF134" i="6"/>
  <c r="EL134" i="6"/>
  <c r="EJ134" i="6"/>
  <c r="EN134" i="6"/>
  <c r="EO134" i="6"/>
  <c r="EP134" i="6"/>
  <c r="EK134" i="6"/>
  <c r="EM134" i="6"/>
  <c r="EQ134" i="6"/>
  <c r="DX134" i="6"/>
  <c r="EL133" i="6"/>
  <c r="DX133" i="6"/>
  <c r="EA133" i="6"/>
  <c r="EB133" i="6"/>
  <c r="DY133" i="6"/>
  <c r="DZ133" i="6"/>
  <c r="EE133" i="6"/>
  <c r="ED133" i="6"/>
  <c r="EH133" i="6"/>
  <c r="EG133" i="6"/>
  <c r="EI133" i="6"/>
  <c r="EC133" i="6"/>
  <c r="EF133" i="6"/>
  <c r="EJ133" i="6"/>
  <c r="EK133" i="6"/>
  <c r="EN133" i="6"/>
  <c r="EO133" i="6"/>
  <c r="EP133" i="6"/>
  <c r="EQ133" i="6"/>
  <c r="EM133" i="6"/>
  <c r="EQ132" i="6"/>
  <c r="EN132" i="6"/>
  <c r="EA132" i="6"/>
  <c r="EB132" i="6"/>
  <c r="DY132" i="6"/>
  <c r="ED132" i="6"/>
  <c r="EE132" i="6"/>
  <c r="EC132" i="6"/>
  <c r="EG132" i="6"/>
  <c r="DZ132" i="6"/>
  <c r="EF132" i="6"/>
  <c r="EJ132" i="6"/>
  <c r="EH132" i="6"/>
  <c r="EK132" i="6"/>
  <c r="EI132" i="6"/>
  <c r="EL132" i="6"/>
  <c r="EO132" i="6"/>
  <c r="EP132" i="6"/>
  <c r="EM132" i="6"/>
  <c r="DX132" i="6"/>
  <c r="DY131" i="6"/>
  <c r="EE131" i="6"/>
  <c r="EA131" i="6"/>
  <c r="DZ131" i="6"/>
  <c r="EC131" i="6"/>
  <c r="EF131" i="6"/>
  <c r="ED131" i="6"/>
  <c r="EG131" i="6"/>
  <c r="EB131" i="6"/>
  <c r="EJ131" i="6"/>
  <c r="EH131" i="6"/>
  <c r="EK131" i="6"/>
  <c r="EI131" i="6"/>
  <c r="EO131" i="6"/>
  <c r="EP131" i="6"/>
  <c r="EM131" i="6"/>
  <c r="EL131" i="6"/>
  <c r="EQ131" i="6"/>
  <c r="EN131" i="6"/>
  <c r="DX131" i="6"/>
  <c r="DY129" i="6"/>
  <c r="DZ129" i="6"/>
  <c r="EE129" i="6"/>
  <c r="EA129" i="6"/>
  <c r="EC129" i="6"/>
  <c r="EB129" i="6"/>
  <c r="ED129" i="6"/>
  <c r="EF129" i="6"/>
  <c r="EH129" i="6"/>
  <c r="EJ129" i="6"/>
  <c r="EG129" i="6"/>
  <c r="EK129" i="6"/>
  <c r="EI129" i="6"/>
  <c r="EP129" i="6"/>
  <c r="EM129" i="6"/>
  <c r="EL129" i="6"/>
  <c r="EN129" i="6"/>
  <c r="EO129" i="6"/>
  <c r="DX129" i="6"/>
  <c r="EQ129" i="6"/>
  <c r="DY128" i="6"/>
  <c r="DZ128" i="6"/>
  <c r="EA128" i="6"/>
  <c r="EC128" i="6"/>
  <c r="EB128" i="6"/>
  <c r="ED128" i="6"/>
  <c r="EG128" i="6"/>
  <c r="EE128" i="6"/>
  <c r="EF128" i="6"/>
  <c r="EH128" i="6"/>
  <c r="EJ128" i="6"/>
  <c r="EK128" i="6"/>
  <c r="EI128" i="6"/>
  <c r="EL128" i="6"/>
  <c r="EP128" i="6"/>
  <c r="EM128" i="6"/>
  <c r="EN128" i="6"/>
  <c r="EO128" i="6"/>
  <c r="EQ128" i="6"/>
  <c r="DX128" i="6"/>
  <c r="DY126" i="6"/>
  <c r="DZ126" i="6"/>
  <c r="EA126" i="6"/>
  <c r="EC126" i="6"/>
  <c r="EB126" i="6"/>
  <c r="ED126" i="6"/>
  <c r="EE126" i="6"/>
  <c r="EF126" i="6"/>
  <c r="EH126" i="6"/>
  <c r="EI126" i="6"/>
  <c r="EG126" i="6"/>
  <c r="EK126" i="6"/>
  <c r="EL126" i="6"/>
  <c r="EJ126" i="6"/>
  <c r="EM126" i="6"/>
  <c r="EQ126" i="6"/>
  <c r="EN126" i="6"/>
  <c r="EO126" i="6"/>
  <c r="EP126" i="6"/>
  <c r="DX126" i="6"/>
  <c r="DX125" i="6"/>
  <c r="DZ125" i="6"/>
  <c r="EA125" i="6"/>
  <c r="EC125" i="6"/>
  <c r="EB125" i="6"/>
  <c r="ED125" i="6"/>
  <c r="DY125" i="6"/>
  <c r="EE125" i="6"/>
  <c r="EF125" i="6"/>
  <c r="EH125" i="6"/>
  <c r="EI125" i="6"/>
  <c r="EG125" i="6"/>
  <c r="EK125" i="6"/>
  <c r="EL125" i="6"/>
  <c r="EM125" i="6"/>
  <c r="EJ125" i="6"/>
  <c r="EN125" i="6"/>
  <c r="EO125" i="6"/>
  <c r="EP125" i="6"/>
  <c r="EQ125" i="6"/>
  <c r="DX124" i="6"/>
  <c r="DZ124" i="6"/>
  <c r="EA124" i="6"/>
  <c r="DY124" i="6"/>
  <c r="EC124" i="6"/>
  <c r="EB124" i="6"/>
  <c r="ED124" i="6"/>
  <c r="EG124" i="6"/>
  <c r="EF124" i="6"/>
  <c r="EE124" i="6"/>
  <c r="EH124" i="6"/>
  <c r="EI124" i="6"/>
  <c r="EJ124" i="6"/>
  <c r="EM124" i="6"/>
  <c r="EN124" i="6"/>
  <c r="EL124" i="6"/>
  <c r="EO124" i="6"/>
  <c r="EP124" i="6"/>
  <c r="EK124" i="6"/>
  <c r="EQ124" i="6"/>
  <c r="DZ123" i="6"/>
  <c r="EA123" i="6"/>
  <c r="EC123" i="6"/>
  <c r="EB123" i="6"/>
  <c r="ED123" i="6"/>
  <c r="DY123" i="6"/>
  <c r="EE123" i="6"/>
  <c r="EF123" i="6"/>
  <c r="EI123" i="6"/>
  <c r="EG123" i="6"/>
  <c r="EL123" i="6"/>
  <c r="EH123" i="6"/>
  <c r="EJ123" i="6"/>
  <c r="EK123" i="6"/>
  <c r="EQ123" i="6"/>
  <c r="EN123" i="6"/>
  <c r="EO123" i="6"/>
  <c r="EP123" i="6"/>
  <c r="EM123" i="6"/>
  <c r="DX123" i="6"/>
  <c r="DX122" i="6"/>
  <c r="EA122" i="6"/>
  <c r="EB122" i="6"/>
  <c r="ED122" i="6"/>
  <c r="DZ122" i="6"/>
  <c r="DY122" i="6"/>
  <c r="EE122" i="6"/>
  <c r="EF122" i="6"/>
  <c r="EH122" i="6"/>
  <c r="EI122" i="6"/>
  <c r="EC122" i="6"/>
  <c r="EG122" i="6"/>
  <c r="EJ122" i="6"/>
  <c r="EL122" i="6"/>
  <c r="EN122" i="6"/>
  <c r="EO122" i="6"/>
  <c r="EP122" i="6"/>
  <c r="EK122" i="6"/>
  <c r="EM122" i="6"/>
  <c r="EQ122" i="6"/>
  <c r="EA121" i="6"/>
  <c r="EB121" i="6"/>
  <c r="DY121" i="6"/>
  <c r="DZ121" i="6"/>
  <c r="ED121" i="6"/>
  <c r="EE121" i="6"/>
  <c r="EC121" i="6"/>
  <c r="EH121" i="6"/>
  <c r="EI121" i="6"/>
  <c r="EG121" i="6"/>
  <c r="EF121" i="6"/>
  <c r="EJ121" i="6"/>
  <c r="EK121" i="6"/>
  <c r="EN121" i="6"/>
  <c r="EO121" i="6"/>
  <c r="EL121" i="6"/>
  <c r="EP121" i="6"/>
  <c r="EQ121" i="6"/>
  <c r="EM121" i="6"/>
  <c r="DX121" i="6"/>
  <c r="EN120" i="6"/>
  <c r="EQ120" i="6"/>
  <c r="EA120" i="6"/>
  <c r="EB120" i="6"/>
  <c r="DY120" i="6"/>
  <c r="ED120" i="6"/>
  <c r="EE120" i="6"/>
  <c r="DZ120" i="6"/>
  <c r="EC120" i="6"/>
  <c r="EG120" i="6"/>
  <c r="EF120" i="6"/>
  <c r="EI120" i="6"/>
  <c r="EH120" i="6"/>
  <c r="EJ120" i="6"/>
  <c r="EK120" i="6"/>
  <c r="EL120" i="6"/>
  <c r="EO120" i="6"/>
  <c r="EP120" i="6"/>
  <c r="EM120" i="6"/>
  <c r="DX120" i="6"/>
  <c r="DY119" i="6"/>
  <c r="EA119" i="6"/>
  <c r="EB119" i="6"/>
  <c r="EE119" i="6"/>
  <c r="DZ119" i="6"/>
  <c r="EC119" i="6"/>
  <c r="ED119" i="6"/>
  <c r="EF119" i="6"/>
  <c r="EI119" i="6"/>
  <c r="EG119" i="6"/>
  <c r="EJ119" i="6"/>
  <c r="EH119" i="6"/>
  <c r="EK119" i="6"/>
  <c r="EO119" i="6"/>
  <c r="EL119" i="6"/>
  <c r="EP119" i="6"/>
  <c r="EM119" i="6"/>
  <c r="EQ119" i="6"/>
  <c r="EN119" i="6"/>
  <c r="DX119" i="6"/>
  <c r="EO117" i="6"/>
  <c r="DY117" i="6"/>
  <c r="DZ117" i="6"/>
  <c r="EB117" i="6"/>
  <c r="EE117" i="6"/>
  <c r="EA117" i="6"/>
  <c r="EC117" i="6"/>
  <c r="EG117" i="6"/>
  <c r="EH117" i="6"/>
  <c r="EF117" i="6"/>
  <c r="EI117" i="6"/>
  <c r="ED117" i="6"/>
  <c r="EJ117" i="6"/>
  <c r="EK117" i="6"/>
  <c r="EP117" i="6"/>
  <c r="EL117" i="6"/>
  <c r="EM117" i="6"/>
  <c r="EN117" i="6"/>
  <c r="DX117" i="6"/>
  <c r="EQ117" i="6"/>
  <c r="DY116" i="6"/>
  <c r="DZ116" i="6"/>
  <c r="EA116" i="6"/>
  <c r="EC116" i="6"/>
  <c r="ED116" i="6"/>
  <c r="EE116" i="6"/>
  <c r="EG116" i="6"/>
  <c r="EB116" i="6"/>
  <c r="EH116" i="6"/>
  <c r="EF116" i="6"/>
  <c r="EI116" i="6"/>
  <c r="EJ116" i="6"/>
  <c r="EK116" i="6"/>
  <c r="EL116" i="6"/>
  <c r="EP116" i="6"/>
  <c r="EM116" i="6"/>
  <c r="EN116" i="6"/>
  <c r="EO116" i="6"/>
  <c r="EQ116" i="6"/>
  <c r="DX116" i="6"/>
  <c r="DY114" i="6"/>
  <c r="DZ114" i="6"/>
  <c r="EA114" i="6"/>
  <c r="EC114" i="6"/>
  <c r="EE114" i="6"/>
  <c r="EB114" i="6"/>
  <c r="EG114" i="6"/>
  <c r="EH114" i="6"/>
  <c r="EF114" i="6"/>
  <c r="EI114" i="6"/>
  <c r="ED114" i="6"/>
  <c r="EK114" i="6"/>
  <c r="EJ114" i="6"/>
  <c r="EL114" i="6"/>
  <c r="EM114" i="6"/>
  <c r="EQ114" i="6"/>
  <c r="EN114" i="6"/>
  <c r="EO114" i="6"/>
  <c r="EP114" i="6"/>
  <c r="DX114" i="6"/>
  <c r="DZ113" i="6"/>
  <c r="EA113" i="6"/>
  <c r="EC113" i="6"/>
  <c r="DY113" i="6"/>
  <c r="EB113" i="6"/>
  <c r="ED113" i="6"/>
  <c r="EG113" i="6"/>
  <c r="EE113" i="6"/>
  <c r="EH113" i="6"/>
  <c r="EF113" i="6"/>
  <c r="EI113" i="6"/>
  <c r="EK113" i="6"/>
  <c r="EJ113" i="6"/>
  <c r="EL113" i="6"/>
  <c r="EM113" i="6"/>
  <c r="EN113" i="6"/>
  <c r="EO113" i="6"/>
  <c r="EP113" i="6"/>
  <c r="EQ113" i="6"/>
  <c r="DX113" i="6"/>
  <c r="EQ112" i="6"/>
  <c r="DZ112" i="6"/>
  <c r="EA112" i="6"/>
  <c r="DY112" i="6"/>
  <c r="EC112" i="6"/>
  <c r="ED112" i="6"/>
  <c r="EB112" i="6"/>
  <c r="EG112" i="6"/>
  <c r="EE112" i="6"/>
  <c r="EH112" i="6"/>
  <c r="EF112" i="6"/>
  <c r="EJ112" i="6"/>
  <c r="EI112" i="6"/>
  <c r="EM112" i="6"/>
  <c r="EL112" i="6"/>
  <c r="EN112" i="6"/>
  <c r="EO112" i="6"/>
  <c r="EK112" i="6"/>
  <c r="EP112" i="6"/>
  <c r="DX112" i="6"/>
  <c r="DZ111" i="6"/>
  <c r="EA111" i="6"/>
  <c r="EC111" i="6"/>
  <c r="ED111" i="6"/>
  <c r="DY111" i="6"/>
  <c r="EB111" i="6"/>
  <c r="EF111" i="6"/>
  <c r="EE111" i="6"/>
  <c r="EI111" i="6"/>
  <c r="EH111" i="6"/>
  <c r="EL111" i="6"/>
  <c r="EG111" i="6"/>
  <c r="EK111" i="6"/>
  <c r="EQ111" i="6"/>
  <c r="EN111" i="6"/>
  <c r="EJ111" i="6"/>
  <c r="EO111" i="6"/>
  <c r="EP111" i="6"/>
  <c r="EM111" i="6"/>
  <c r="DX111" i="6"/>
  <c r="EQ110" i="6"/>
  <c r="EA110" i="6"/>
  <c r="EB110" i="6"/>
  <c r="DZ110" i="6"/>
  <c r="ED110" i="6"/>
  <c r="DY110" i="6"/>
  <c r="EC110" i="6"/>
  <c r="EE110" i="6"/>
  <c r="EH110" i="6"/>
  <c r="EF110" i="6"/>
  <c r="EI110" i="6"/>
  <c r="EJ110" i="6"/>
  <c r="EL110" i="6"/>
  <c r="EG110" i="6"/>
  <c r="EN110" i="6"/>
  <c r="EO110" i="6"/>
  <c r="EK110" i="6"/>
  <c r="EP110" i="6"/>
  <c r="EM110" i="6"/>
  <c r="DX110" i="6"/>
  <c r="EE109" i="6"/>
  <c r="EA109" i="6"/>
  <c r="EB109" i="6"/>
  <c r="DY109" i="6"/>
  <c r="DZ109" i="6"/>
  <c r="EC109" i="6"/>
  <c r="EH109" i="6"/>
  <c r="EF109" i="6"/>
  <c r="EI109" i="6"/>
  <c r="ED109" i="6"/>
  <c r="EG109" i="6"/>
  <c r="EK109" i="6"/>
  <c r="EJ109" i="6"/>
  <c r="EN109" i="6"/>
  <c r="EL109" i="6"/>
  <c r="EO109" i="6"/>
  <c r="EP109" i="6"/>
  <c r="EQ109" i="6"/>
  <c r="EM109" i="6"/>
  <c r="DX109" i="6"/>
  <c r="EH108" i="6"/>
  <c r="EQ108" i="6"/>
  <c r="EN108" i="6"/>
  <c r="EA108" i="6"/>
  <c r="EB108" i="6"/>
  <c r="DY108" i="6"/>
  <c r="ED108" i="6"/>
  <c r="DZ108" i="6"/>
  <c r="EE108" i="6"/>
  <c r="EC108" i="6"/>
  <c r="EG108" i="6"/>
  <c r="EF108" i="6"/>
  <c r="EK108" i="6"/>
  <c r="EL108" i="6"/>
  <c r="EI108" i="6"/>
  <c r="EJ108" i="6"/>
  <c r="EO108" i="6"/>
  <c r="EP108" i="6"/>
  <c r="EM108" i="6"/>
  <c r="DX108" i="6"/>
  <c r="DY107" i="6"/>
  <c r="DZ107" i="6"/>
  <c r="EE107" i="6"/>
  <c r="EB107" i="6"/>
  <c r="EC107" i="6"/>
  <c r="EF107" i="6"/>
  <c r="EA107" i="6"/>
  <c r="ED107" i="6"/>
  <c r="EI107" i="6"/>
  <c r="EJ107" i="6"/>
  <c r="EG107" i="6"/>
  <c r="EK107" i="6"/>
  <c r="EH107" i="6"/>
  <c r="EL107" i="6"/>
  <c r="EO107" i="6"/>
  <c r="EP107" i="6"/>
  <c r="EM107" i="6"/>
  <c r="EQ107" i="6"/>
  <c r="EN107" i="6"/>
  <c r="DX107" i="6"/>
  <c r="DY105" i="6"/>
  <c r="DZ105" i="6"/>
  <c r="EE105" i="6"/>
  <c r="EB105" i="6"/>
  <c r="EC105" i="6"/>
  <c r="ED105" i="6"/>
  <c r="EA105" i="6"/>
  <c r="EF105" i="6"/>
  <c r="EG105" i="6"/>
  <c r="EH105" i="6"/>
  <c r="EK105" i="6"/>
  <c r="EI105" i="6"/>
  <c r="EJ105" i="6"/>
  <c r="EP105" i="6"/>
  <c r="EM105" i="6"/>
  <c r="EN105" i="6"/>
  <c r="EQ105" i="6"/>
  <c r="EL105" i="6"/>
  <c r="DX105" i="6"/>
  <c r="EO105" i="6"/>
  <c r="DY104" i="6"/>
  <c r="DZ104" i="6"/>
  <c r="EB104" i="6"/>
  <c r="EC104" i="6"/>
  <c r="EA104" i="6"/>
  <c r="ED104" i="6"/>
  <c r="EG104" i="6"/>
  <c r="EE104" i="6"/>
  <c r="EF104" i="6"/>
  <c r="EH104" i="6"/>
  <c r="EK104" i="6"/>
  <c r="EL104" i="6"/>
  <c r="EI104" i="6"/>
  <c r="EJ104" i="6"/>
  <c r="EP104" i="6"/>
  <c r="EM104" i="6"/>
  <c r="EN104" i="6"/>
  <c r="EO104" i="6"/>
  <c r="EQ104" i="6"/>
  <c r="DX104" i="6"/>
  <c r="DX103" i="6"/>
  <c r="DY103" i="6"/>
  <c r="DZ103" i="6"/>
  <c r="EB103" i="6"/>
  <c r="EC103" i="6"/>
  <c r="EA103" i="6"/>
  <c r="EF103" i="6"/>
  <c r="ED103" i="6"/>
  <c r="EG103" i="6"/>
  <c r="EE103" i="6"/>
  <c r="EJ103" i="6"/>
  <c r="EH103" i="6"/>
  <c r="EK103" i="6"/>
  <c r="EL103" i="6"/>
  <c r="EI103" i="6"/>
  <c r="EP103" i="6"/>
  <c r="EM103" i="6"/>
  <c r="EQ103" i="6"/>
  <c r="EN103" i="6"/>
  <c r="EO103" i="6"/>
  <c r="DY102" i="6"/>
  <c r="DZ102" i="6"/>
  <c r="EA102" i="6"/>
  <c r="EB102" i="6"/>
  <c r="EC102" i="6"/>
  <c r="ED102" i="6"/>
  <c r="EE102" i="6"/>
  <c r="EG102" i="6"/>
  <c r="EH102" i="6"/>
  <c r="EI102" i="6"/>
  <c r="EK102" i="6"/>
  <c r="EL102" i="6"/>
  <c r="EJ102" i="6"/>
  <c r="EF102" i="6"/>
  <c r="EM102" i="6"/>
  <c r="EQ102" i="6"/>
  <c r="EN102" i="6"/>
  <c r="EO102" i="6"/>
  <c r="EP102" i="6"/>
  <c r="DX102" i="6"/>
  <c r="DZ101" i="6"/>
  <c r="EA101" i="6"/>
  <c r="EB101" i="6"/>
  <c r="EC101" i="6"/>
  <c r="DY101" i="6"/>
  <c r="ED101" i="6"/>
  <c r="EE101" i="6"/>
  <c r="EG101" i="6"/>
  <c r="EH101" i="6"/>
  <c r="EI101" i="6"/>
  <c r="EK101" i="6"/>
  <c r="EL101" i="6"/>
  <c r="EJ101" i="6"/>
  <c r="EF101" i="6"/>
  <c r="EM101" i="6"/>
  <c r="EN101" i="6"/>
  <c r="EO101" i="6"/>
  <c r="EP101" i="6"/>
  <c r="EQ101" i="6"/>
  <c r="DX101" i="6"/>
  <c r="DZ100" i="6"/>
  <c r="EA100" i="6"/>
  <c r="DY100" i="6"/>
  <c r="EB100" i="6"/>
  <c r="EC100" i="6"/>
  <c r="ED100" i="6"/>
  <c r="EG100" i="6"/>
  <c r="EE100" i="6"/>
  <c r="EH100" i="6"/>
  <c r="EF100" i="6"/>
  <c r="EJ100" i="6"/>
  <c r="EI100" i="6"/>
  <c r="EM100" i="6"/>
  <c r="EN100" i="6"/>
  <c r="EK100" i="6"/>
  <c r="EO100" i="6"/>
  <c r="EL100" i="6"/>
  <c r="EQ100" i="6"/>
  <c r="EP100" i="6"/>
  <c r="DX100" i="6"/>
  <c r="EM99" i="6"/>
  <c r="DZ99" i="6"/>
  <c r="EA99" i="6"/>
  <c r="EB99" i="6"/>
  <c r="EC99" i="6"/>
  <c r="ED99" i="6"/>
  <c r="DY99" i="6"/>
  <c r="EE99" i="6"/>
  <c r="EF99" i="6"/>
  <c r="EH99" i="6"/>
  <c r="EG99" i="6"/>
  <c r="EI99" i="6"/>
  <c r="EL99" i="6"/>
  <c r="EJ99" i="6"/>
  <c r="EK99" i="6"/>
  <c r="EQ99" i="6"/>
  <c r="EN99" i="6"/>
  <c r="EO99" i="6"/>
  <c r="EP99" i="6"/>
  <c r="DX99" i="6"/>
  <c r="EA98" i="6"/>
  <c r="EB98" i="6"/>
  <c r="ED98" i="6"/>
  <c r="DY98" i="6"/>
  <c r="EC98" i="6"/>
  <c r="DZ98" i="6"/>
  <c r="EH98" i="6"/>
  <c r="EG98" i="6"/>
  <c r="EI98" i="6"/>
  <c r="EJ98" i="6"/>
  <c r="EF98" i="6"/>
  <c r="EL98" i="6"/>
  <c r="EE98" i="6"/>
  <c r="EN98" i="6"/>
  <c r="EK98" i="6"/>
  <c r="EO98" i="6"/>
  <c r="EP98" i="6"/>
  <c r="EM98" i="6"/>
  <c r="EQ98" i="6"/>
  <c r="DX98" i="6"/>
  <c r="EM97" i="6"/>
  <c r="EL97" i="6"/>
  <c r="EA97" i="6"/>
  <c r="EB97" i="6"/>
  <c r="DY97" i="6"/>
  <c r="DZ97" i="6"/>
  <c r="EC97" i="6"/>
  <c r="ED97" i="6"/>
  <c r="EE97" i="6"/>
  <c r="EH97" i="6"/>
  <c r="EG97" i="6"/>
  <c r="EI97" i="6"/>
  <c r="EF97" i="6"/>
  <c r="EJ97" i="6"/>
  <c r="EK97" i="6"/>
  <c r="EN97" i="6"/>
  <c r="EO97" i="6"/>
  <c r="EP97" i="6"/>
  <c r="EQ97" i="6"/>
  <c r="DX97" i="6"/>
  <c r="DX96" i="6"/>
  <c r="EN96" i="6"/>
  <c r="EA96" i="6"/>
  <c r="EB96" i="6"/>
  <c r="DY96" i="6"/>
  <c r="ED96" i="6"/>
  <c r="EE96" i="6"/>
  <c r="DZ96" i="6"/>
  <c r="EG96" i="6"/>
  <c r="EC96" i="6"/>
  <c r="EF96" i="6"/>
  <c r="EJ96" i="6"/>
  <c r="EI96" i="6"/>
  <c r="EK96" i="6"/>
  <c r="EL96" i="6"/>
  <c r="EO96" i="6"/>
  <c r="EP96" i="6"/>
  <c r="EM96" i="6"/>
  <c r="EH96" i="6"/>
  <c r="EQ96" i="6"/>
  <c r="DY95" i="6"/>
  <c r="EE95" i="6"/>
  <c r="EA95" i="6"/>
  <c r="DZ95" i="6"/>
  <c r="EC95" i="6"/>
  <c r="EB95" i="6"/>
  <c r="EF95" i="6"/>
  <c r="EG95" i="6"/>
  <c r="EI95" i="6"/>
  <c r="EJ95" i="6"/>
  <c r="ED95" i="6"/>
  <c r="EK95" i="6"/>
  <c r="EH95" i="6"/>
  <c r="EO95" i="6"/>
  <c r="EP95" i="6"/>
  <c r="EM95" i="6"/>
  <c r="EL95" i="6"/>
  <c r="EQ95" i="6"/>
  <c r="EN95" i="6"/>
  <c r="DX95" i="6"/>
  <c r="DX92" i="6"/>
  <c r="DY92" i="6"/>
  <c r="DZ92" i="6"/>
  <c r="EA92" i="6"/>
  <c r="EC92" i="6"/>
  <c r="EB92" i="6"/>
  <c r="ED92" i="6"/>
  <c r="EG92" i="6"/>
  <c r="EE92" i="6"/>
  <c r="EF92" i="6"/>
  <c r="EH92" i="6"/>
  <c r="EI92" i="6"/>
  <c r="EK92" i="6"/>
  <c r="EL92" i="6"/>
  <c r="EJ92" i="6"/>
  <c r="EP92" i="6"/>
  <c r="EM92" i="6"/>
  <c r="EN92" i="6"/>
  <c r="EO92" i="6"/>
  <c r="EQ92" i="6"/>
  <c r="DY91" i="6"/>
  <c r="DZ91" i="6"/>
  <c r="EB91" i="6"/>
  <c r="EA91" i="6"/>
  <c r="EC91" i="6"/>
  <c r="EF91" i="6"/>
  <c r="EG91" i="6"/>
  <c r="ED91" i="6"/>
  <c r="EJ91" i="6"/>
  <c r="EH91" i="6"/>
  <c r="EE91" i="6"/>
  <c r="EI91" i="6"/>
  <c r="EK91" i="6"/>
  <c r="EL91" i="6"/>
  <c r="EM91" i="6"/>
  <c r="EP91" i="6"/>
  <c r="EQ91" i="6"/>
  <c r="EN91" i="6"/>
  <c r="EO91" i="6"/>
  <c r="DX91" i="6"/>
  <c r="EP90" i="6"/>
  <c r="DY90" i="6"/>
  <c r="DZ90" i="6"/>
  <c r="EA90" i="6"/>
  <c r="EC90" i="6"/>
  <c r="EB90" i="6"/>
  <c r="EE90" i="6"/>
  <c r="EF90" i="6"/>
  <c r="ED90" i="6"/>
  <c r="EH90" i="6"/>
  <c r="EI90" i="6"/>
  <c r="EG90" i="6"/>
  <c r="EK90" i="6"/>
  <c r="EL90" i="6"/>
  <c r="EJ90" i="6"/>
  <c r="EM90" i="6"/>
  <c r="EQ90" i="6"/>
  <c r="EN90" i="6"/>
  <c r="EO90" i="6"/>
  <c r="DX90" i="6"/>
  <c r="EQ89" i="6"/>
  <c r="DZ89" i="6"/>
  <c r="EA89" i="6"/>
  <c r="DY89" i="6"/>
  <c r="EC89" i="6"/>
  <c r="EB89" i="6"/>
  <c r="EE89" i="6"/>
  <c r="ED89" i="6"/>
  <c r="EF89" i="6"/>
  <c r="EH89" i="6"/>
  <c r="EI89" i="6"/>
  <c r="EG89" i="6"/>
  <c r="EK89" i="6"/>
  <c r="EL89" i="6"/>
  <c r="EJ89" i="6"/>
  <c r="EM89" i="6"/>
  <c r="EN89" i="6"/>
  <c r="EO89" i="6"/>
  <c r="EP89" i="6"/>
  <c r="DX89" i="6"/>
  <c r="EP88" i="6"/>
  <c r="EQ88" i="6"/>
  <c r="DZ88" i="6"/>
  <c r="EA88" i="6"/>
  <c r="DY88" i="6"/>
  <c r="EC88" i="6"/>
  <c r="ED88" i="6"/>
  <c r="EB88" i="6"/>
  <c r="EG88" i="6"/>
  <c r="EE88" i="6"/>
  <c r="EF88" i="6"/>
  <c r="EH88" i="6"/>
  <c r="EI88" i="6"/>
  <c r="EL88" i="6"/>
  <c r="EJ88" i="6"/>
  <c r="EM88" i="6"/>
  <c r="EK88" i="6"/>
  <c r="EN88" i="6"/>
  <c r="EO88" i="6"/>
  <c r="DX88" i="6"/>
  <c r="DZ87" i="6"/>
  <c r="EA87" i="6"/>
  <c r="EB87" i="6"/>
  <c r="EC87" i="6"/>
  <c r="DY87" i="6"/>
  <c r="ED87" i="6"/>
  <c r="EE87" i="6"/>
  <c r="EF87" i="6"/>
  <c r="EH87" i="6"/>
  <c r="EI87" i="6"/>
  <c r="EG87" i="6"/>
  <c r="EL87" i="6"/>
  <c r="EM87" i="6"/>
  <c r="EJ87" i="6"/>
  <c r="EK87" i="6"/>
  <c r="EQ87" i="6"/>
  <c r="EN87" i="6"/>
  <c r="EO87" i="6"/>
  <c r="EP87" i="6"/>
  <c r="DX87" i="6"/>
  <c r="EQ86" i="6"/>
  <c r="EA86" i="6"/>
  <c r="EB86" i="6"/>
  <c r="DY86" i="6"/>
  <c r="ED86" i="6"/>
  <c r="DZ86" i="6"/>
  <c r="EE86" i="6"/>
  <c r="EC86" i="6"/>
  <c r="EF86" i="6"/>
  <c r="EH86" i="6"/>
  <c r="EI86" i="6"/>
  <c r="EG86" i="6"/>
  <c r="EJ86" i="6"/>
  <c r="EL86" i="6"/>
  <c r="EM86" i="6"/>
  <c r="EN86" i="6"/>
  <c r="EK86" i="6"/>
  <c r="EO86" i="6"/>
  <c r="EP86" i="6"/>
  <c r="DX86" i="6"/>
  <c r="EA85" i="6"/>
  <c r="EB85" i="6"/>
  <c r="DY85" i="6"/>
  <c r="DZ85" i="6"/>
  <c r="EE85" i="6"/>
  <c r="ED85" i="6"/>
  <c r="EH85" i="6"/>
  <c r="EC85" i="6"/>
  <c r="EI85" i="6"/>
  <c r="EG85" i="6"/>
  <c r="EJ85" i="6"/>
  <c r="EK85" i="6"/>
  <c r="EF85" i="6"/>
  <c r="EM85" i="6"/>
  <c r="EN85" i="6"/>
  <c r="EO85" i="6"/>
  <c r="EP85" i="6"/>
  <c r="EL85" i="6"/>
  <c r="EQ85" i="6"/>
  <c r="DX85" i="6"/>
  <c r="EM84" i="6"/>
  <c r="EQ84" i="6"/>
  <c r="EA84" i="6"/>
  <c r="EB84" i="6"/>
  <c r="DY84" i="6"/>
  <c r="ED84" i="6"/>
  <c r="EE84" i="6"/>
  <c r="DZ84" i="6"/>
  <c r="EC84" i="6"/>
  <c r="EG84" i="6"/>
  <c r="EI84" i="6"/>
  <c r="EJ84" i="6"/>
  <c r="EH84" i="6"/>
  <c r="EK84" i="6"/>
  <c r="EF84" i="6"/>
  <c r="EL84" i="6"/>
  <c r="EO84" i="6"/>
  <c r="EP84" i="6"/>
  <c r="EN84" i="6"/>
  <c r="DX84" i="6"/>
  <c r="DY83" i="6"/>
  <c r="EA83" i="6"/>
  <c r="EE83" i="6"/>
  <c r="DZ83" i="6"/>
  <c r="EB83" i="6"/>
  <c r="EC83" i="6"/>
  <c r="ED83" i="6"/>
  <c r="EF83" i="6"/>
  <c r="EI83" i="6"/>
  <c r="EG83" i="6"/>
  <c r="EJ83" i="6"/>
  <c r="EM83" i="6"/>
  <c r="EH83" i="6"/>
  <c r="EK83" i="6"/>
  <c r="EO83" i="6"/>
  <c r="EP83" i="6"/>
  <c r="EL83" i="6"/>
  <c r="EQ83" i="6"/>
  <c r="EN83" i="6"/>
  <c r="DX83" i="6"/>
  <c r="DY80" i="6"/>
  <c r="DZ80" i="6"/>
  <c r="EA80" i="6"/>
  <c r="EB80" i="6"/>
  <c r="EC80" i="6"/>
  <c r="ED80" i="6"/>
  <c r="EG80" i="6"/>
  <c r="EE80" i="6"/>
  <c r="EH80" i="6"/>
  <c r="EF80" i="6"/>
  <c r="EJ80" i="6"/>
  <c r="EK80" i="6"/>
  <c r="EL80" i="6"/>
  <c r="EI80" i="6"/>
  <c r="EP80" i="6"/>
  <c r="EN80" i="6"/>
  <c r="EO80" i="6"/>
  <c r="EM80" i="6"/>
  <c r="EQ80" i="6"/>
  <c r="DX80" i="6"/>
  <c r="DX79" i="6"/>
  <c r="DY79" i="6"/>
  <c r="DZ79" i="6"/>
  <c r="EB79" i="6"/>
  <c r="EC79" i="6"/>
  <c r="EF79" i="6"/>
  <c r="ED79" i="6"/>
  <c r="EG79" i="6"/>
  <c r="EA79" i="6"/>
  <c r="EE79" i="6"/>
  <c r="EJ79" i="6"/>
  <c r="EH79" i="6"/>
  <c r="EI79" i="6"/>
  <c r="EK79" i="6"/>
  <c r="EL79" i="6"/>
  <c r="EM79" i="6"/>
  <c r="EP79" i="6"/>
  <c r="EQ79" i="6"/>
  <c r="EN79" i="6"/>
  <c r="EO79" i="6"/>
  <c r="DX78" i="6"/>
  <c r="DY78" i="6"/>
  <c r="DZ78" i="6"/>
  <c r="EA78" i="6"/>
  <c r="EB78" i="6"/>
  <c r="EC78" i="6"/>
  <c r="ED78" i="6"/>
  <c r="EG78" i="6"/>
  <c r="EH78" i="6"/>
  <c r="EE78" i="6"/>
  <c r="EF78" i="6"/>
  <c r="EI78" i="6"/>
  <c r="EK78" i="6"/>
  <c r="EJ78" i="6"/>
  <c r="EL78" i="6"/>
  <c r="EQ78" i="6"/>
  <c r="EN78" i="6"/>
  <c r="EM78" i="6"/>
  <c r="EO78" i="6"/>
  <c r="EP78" i="6"/>
  <c r="DZ77" i="6"/>
  <c r="EA77" i="6"/>
  <c r="EB77" i="6"/>
  <c r="EC77" i="6"/>
  <c r="DY77" i="6"/>
  <c r="EE77" i="6"/>
  <c r="EG77" i="6"/>
  <c r="ED77" i="6"/>
  <c r="EH77" i="6"/>
  <c r="EF77" i="6"/>
  <c r="EI77" i="6"/>
  <c r="EK77" i="6"/>
  <c r="EJ77" i="6"/>
  <c r="EL77" i="6"/>
  <c r="EN77" i="6"/>
  <c r="EM77" i="6"/>
  <c r="EO77" i="6"/>
  <c r="EP77" i="6"/>
  <c r="EQ77" i="6"/>
  <c r="DX77" i="6"/>
  <c r="EP76" i="6"/>
  <c r="DZ76" i="6"/>
  <c r="EA76" i="6"/>
  <c r="DY76" i="6"/>
  <c r="EC76" i="6"/>
  <c r="ED76" i="6"/>
  <c r="EG76" i="6"/>
  <c r="EB76" i="6"/>
  <c r="EH76" i="6"/>
  <c r="EE76" i="6"/>
  <c r="EF76" i="6"/>
  <c r="EJ76" i="6"/>
  <c r="EL76" i="6"/>
  <c r="EM76" i="6"/>
  <c r="EK76" i="6"/>
  <c r="EN76" i="6"/>
  <c r="EO76" i="6"/>
  <c r="EI76" i="6"/>
  <c r="EQ76" i="6"/>
  <c r="DX76" i="6"/>
  <c r="DX75" i="6"/>
  <c r="DZ75" i="6"/>
  <c r="EA75" i="6"/>
  <c r="EB75" i="6"/>
  <c r="EC75" i="6"/>
  <c r="ED75" i="6"/>
  <c r="DY75" i="6"/>
  <c r="EE75" i="6"/>
  <c r="EF75" i="6"/>
  <c r="EH75" i="6"/>
  <c r="EI75" i="6"/>
  <c r="EL75" i="6"/>
  <c r="EM75" i="6"/>
  <c r="EK75" i="6"/>
  <c r="EQ75" i="6"/>
  <c r="EN75" i="6"/>
  <c r="EG75" i="6"/>
  <c r="EO75" i="6"/>
  <c r="EP75" i="6"/>
  <c r="EJ75" i="6"/>
  <c r="EA74" i="6"/>
  <c r="EB74" i="6"/>
  <c r="DZ74" i="6"/>
  <c r="ED74" i="6"/>
  <c r="EE74" i="6"/>
  <c r="DY74" i="6"/>
  <c r="EH74" i="6"/>
  <c r="EC74" i="6"/>
  <c r="EF74" i="6"/>
  <c r="EI74" i="6"/>
  <c r="EJ74" i="6"/>
  <c r="EL74" i="6"/>
  <c r="EM74" i="6"/>
  <c r="EG74" i="6"/>
  <c r="EK74" i="6"/>
  <c r="EN74" i="6"/>
  <c r="EO74" i="6"/>
  <c r="EP74" i="6"/>
  <c r="EQ74" i="6"/>
  <c r="DX74" i="6"/>
  <c r="EA73" i="6"/>
  <c r="EB73" i="6"/>
  <c r="DY73" i="6"/>
  <c r="DZ73" i="6"/>
  <c r="EE73" i="6"/>
  <c r="EC73" i="6"/>
  <c r="ED73" i="6"/>
  <c r="EH73" i="6"/>
  <c r="EF73" i="6"/>
  <c r="EI73" i="6"/>
  <c r="EG73" i="6"/>
  <c r="EK73" i="6"/>
  <c r="EJ73" i="6"/>
  <c r="EN73" i="6"/>
  <c r="EO73" i="6"/>
  <c r="EL73" i="6"/>
  <c r="EM73" i="6"/>
  <c r="EP73" i="6"/>
  <c r="EQ73" i="6"/>
  <c r="DX73" i="6"/>
  <c r="EN72" i="6"/>
  <c r="EA72" i="6"/>
  <c r="EB72" i="6"/>
  <c r="DY72" i="6"/>
  <c r="ED72" i="6"/>
  <c r="DZ72" i="6"/>
  <c r="EE72" i="6"/>
  <c r="EC72" i="6"/>
  <c r="EF72" i="6"/>
  <c r="EG72" i="6"/>
  <c r="EM72" i="6"/>
  <c r="EH72" i="6"/>
  <c r="EK72" i="6"/>
  <c r="EI72" i="6"/>
  <c r="EL72" i="6"/>
  <c r="EO72" i="6"/>
  <c r="EP72" i="6"/>
  <c r="EJ72" i="6"/>
  <c r="EQ72" i="6"/>
  <c r="DX72" i="6"/>
  <c r="DY71" i="6"/>
  <c r="DZ71" i="6"/>
  <c r="EE71" i="6"/>
  <c r="EC71" i="6"/>
  <c r="EB71" i="6"/>
  <c r="EA71" i="6"/>
  <c r="EF71" i="6"/>
  <c r="EI71" i="6"/>
  <c r="ED71" i="6"/>
  <c r="EJ71" i="6"/>
  <c r="EG71" i="6"/>
  <c r="EM71" i="6"/>
  <c r="EH71" i="6"/>
  <c r="EK71" i="6"/>
  <c r="EO71" i="6"/>
  <c r="EL71" i="6"/>
  <c r="EP71" i="6"/>
  <c r="EQ71" i="6"/>
  <c r="EN71" i="6"/>
  <c r="DX71" i="6"/>
  <c r="EB69" i="6"/>
  <c r="DY69" i="6"/>
  <c r="DZ69" i="6"/>
  <c r="EE69" i="6"/>
  <c r="EC69" i="6"/>
  <c r="EA69" i="6"/>
  <c r="ED69" i="6"/>
  <c r="EF69" i="6"/>
  <c r="EG69" i="6"/>
  <c r="EH69" i="6"/>
  <c r="EK69" i="6"/>
  <c r="EI69" i="6"/>
  <c r="EL69" i="6"/>
  <c r="EJ69" i="6"/>
  <c r="EM69" i="6"/>
  <c r="EP69" i="6"/>
  <c r="EN69" i="6"/>
  <c r="EO69" i="6"/>
  <c r="DX69" i="6"/>
  <c r="EQ69" i="6"/>
  <c r="DY68" i="6"/>
  <c r="DZ68" i="6"/>
  <c r="EC68" i="6"/>
  <c r="EA68" i="6"/>
  <c r="EB68" i="6"/>
  <c r="ED68" i="6"/>
  <c r="EE68" i="6"/>
  <c r="EG68" i="6"/>
  <c r="EF68" i="6"/>
  <c r="EH68" i="6"/>
  <c r="EK68" i="6"/>
  <c r="EI68" i="6"/>
  <c r="EL68" i="6"/>
  <c r="EJ68" i="6"/>
  <c r="EP68" i="6"/>
  <c r="EM68" i="6"/>
  <c r="EN68" i="6"/>
  <c r="EO68" i="6"/>
  <c r="EQ68" i="6"/>
  <c r="DX68" i="6"/>
  <c r="DX65" i="6"/>
  <c r="DZ65" i="6"/>
  <c r="EA65" i="6"/>
  <c r="EC65" i="6"/>
  <c r="EB65" i="6"/>
  <c r="DY65" i="6"/>
  <c r="EF65" i="6"/>
  <c r="EE65" i="6"/>
  <c r="EG65" i="6"/>
  <c r="EH65" i="6"/>
  <c r="EI65" i="6"/>
  <c r="EK65" i="6"/>
  <c r="EL65" i="6"/>
  <c r="EJ65" i="6"/>
  <c r="EM65" i="6"/>
  <c r="EN65" i="6"/>
  <c r="EO65" i="6"/>
  <c r="EP65" i="6"/>
  <c r="EQ65" i="6"/>
  <c r="EK64" i="6"/>
  <c r="EQ64" i="6"/>
  <c r="DZ64" i="6"/>
  <c r="EA64" i="6"/>
  <c r="DY64" i="6"/>
  <c r="EC64" i="6"/>
  <c r="ED64" i="6"/>
  <c r="EB64" i="6"/>
  <c r="EG64" i="6"/>
  <c r="EE64" i="6"/>
  <c r="EH64" i="6"/>
  <c r="EL64" i="6"/>
  <c r="EJ64" i="6"/>
  <c r="EI64" i="6"/>
  <c r="EM64" i="6"/>
  <c r="EF64" i="6"/>
  <c r="EN64" i="6"/>
  <c r="EO64" i="6"/>
  <c r="EP64" i="6"/>
  <c r="DZ63" i="6"/>
  <c r="EA63" i="6"/>
  <c r="EB63" i="6"/>
  <c r="EC63" i="6"/>
  <c r="DY63" i="6"/>
  <c r="EF63" i="6"/>
  <c r="EH63" i="6"/>
  <c r="EE63" i="6"/>
  <c r="EG63" i="6"/>
  <c r="EI63" i="6"/>
  <c r="EL63" i="6"/>
  <c r="EJ63" i="6"/>
  <c r="EM63" i="6"/>
  <c r="EK63" i="6"/>
  <c r="EQ63" i="6"/>
  <c r="EN63" i="6"/>
  <c r="EO63" i="6"/>
  <c r="EP63" i="6"/>
  <c r="DX63" i="6"/>
  <c r="EQ62" i="6"/>
  <c r="EA62" i="6"/>
  <c r="EB62" i="6"/>
  <c r="DY62" i="6"/>
  <c r="DZ62" i="6"/>
  <c r="EE62" i="6"/>
  <c r="EH62" i="6"/>
  <c r="EG62" i="6"/>
  <c r="EI62" i="6"/>
  <c r="EJ62" i="6"/>
  <c r="EL62" i="6"/>
  <c r="EM62" i="6"/>
  <c r="EF62" i="6"/>
  <c r="EN62" i="6"/>
  <c r="EO62" i="6"/>
  <c r="EP62" i="6"/>
  <c r="EK62" i="6"/>
  <c r="DX62" i="6"/>
  <c r="EN60" i="6"/>
  <c r="EQ60" i="6"/>
  <c r="EA60" i="6"/>
  <c r="EB60" i="6"/>
  <c r="DY60" i="6"/>
  <c r="EE60" i="6"/>
  <c r="EC60" i="6"/>
  <c r="DZ60" i="6"/>
  <c r="EF60" i="6"/>
  <c r="EG60" i="6"/>
  <c r="EJ60" i="6"/>
  <c r="EM60" i="6"/>
  <c r="EH60" i="6"/>
  <c r="EI60" i="6"/>
  <c r="EK60" i="6"/>
  <c r="EL60" i="6"/>
  <c r="EO60" i="6"/>
  <c r="EP60" i="6"/>
  <c r="DX60" i="6"/>
  <c r="DY59" i="6"/>
  <c r="EE59" i="6"/>
  <c r="EA59" i="6"/>
  <c r="DZ59" i="6"/>
  <c r="EC59" i="6"/>
  <c r="ED59" i="6"/>
  <c r="EF59" i="6"/>
  <c r="EG59" i="6"/>
  <c r="EI59" i="6"/>
  <c r="EJ59" i="6"/>
  <c r="EM59" i="6"/>
  <c r="EH59" i="6"/>
  <c r="EK59" i="6"/>
  <c r="EO59" i="6"/>
  <c r="EL59" i="6"/>
  <c r="EP59" i="6"/>
  <c r="EQ59" i="6"/>
  <c r="EN59" i="6"/>
  <c r="DX59" i="6"/>
  <c r="DY56" i="6"/>
  <c r="DZ56" i="6"/>
  <c r="EB56" i="6"/>
  <c r="EA56" i="6"/>
  <c r="EC56" i="6"/>
  <c r="EG56" i="6"/>
  <c r="EE56" i="6"/>
  <c r="EH56" i="6"/>
  <c r="EF56" i="6"/>
  <c r="EI56" i="6"/>
  <c r="EK56" i="6"/>
  <c r="EL56" i="6"/>
  <c r="EP56" i="6"/>
  <c r="EN56" i="6"/>
  <c r="EO56" i="6"/>
  <c r="EM56" i="6"/>
  <c r="EJ56" i="6"/>
  <c r="EQ56" i="6"/>
  <c r="DX56" i="6"/>
  <c r="DY54" i="6"/>
  <c r="DZ54" i="6"/>
  <c r="EA54" i="6"/>
  <c r="EB54" i="6"/>
  <c r="EC54" i="6"/>
  <c r="EE54" i="6"/>
  <c r="EH54" i="6"/>
  <c r="EF54" i="6"/>
  <c r="EI54" i="6"/>
  <c r="EG54" i="6"/>
  <c r="EK54" i="6"/>
  <c r="EL54" i="6"/>
  <c r="EJ54" i="6"/>
  <c r="EQ54" i="6"/>
  <c r="EN54" i="6"/>
  <c r="EO54" i="6"/>
  <c r="EM54" i="6"/>
  <c r="EP54" i="6"/>
  <c r="DX54" i="6"/>
  <c r="DZ53" i="6"/>
  <c r="EA53" i="6"/>
  <c r="EB53" i="6"/>
  <c r="EC53" i="6"/>
  <c r="DY53" i="6"/>
  <c r="EE53" i="6"/>
  <c r="EF53" i="6"/>
  <c r="EH53" i="6"/>
  <c r="EI53" i="6"/>
  <c r="EG53" i="6"/>
  <c r="EK53" i="6"/>
  <c r="EL53" i="6"/>
  <c r="EN53" i="6"/>
  <c r="EO53" i="6"/>
  <c r="EJ53" i="6"/>
  <c r="EP53" i="6"/>
  <c r="EM53" i="6"/>
  <c r="EQ53" i="6"/>
  <c r="DX53" i="6"/>
  <c r="EK52" i="6"/>
  <c r="DZ52" i="6"/>
  <c r="EA52" i="6"/>
  <c r="DY52" i="6"/>
  <c r="EC52" i="6"/>
  <c r="EG52" i="6"/>
  <c r="EE52" i="6"/>
  <c r="EB52" i="6"/>
  <c r="EH52" i="6"/>
  <c r="EF52" i="6"/>
  <c r="EI52" i="6"/>
  <c r="EL52" i="6"/>
  <c r="EM52" i="6"/>
  <c r="EJ52" i="6"/>
  <c r="EN52" i="6"/>
  <c r="EO52" i="6"/>
  <c r="EP52" i="6"/>
  <c r="EQ52" i="6"/>
  <c r="DX52" i="6"/>
  <c r="DZ51" i="6"/>
  <c r="EA51" i="6"/>
  <c r="EB51" i="6"/>
  <c r="EC51" i="6"/>
  <c r="DY51" i="6"/>
  <c r="EE51" i="6"/>
  <c r="EF51" i="6"/>
  <c r="EH51" i="6"/>
  <c r="EI51" i="6"/>
  <c r="EG51" i="6"/>
  <c r="EL51" i="6"/>
  <c r="EM51" i="6"/>
  <c r="EJ51" i="6"/>
  <c r="EK51" i="6"/>
  <c r="EQ51" i="6"/>
  <c r="EN51" i="6"/>
  <c r="EO51" i="6"/>
  <c r="EP51" i="6"/>
  <c r="DX51" i="6"/>
  <c r="EQ50" i="6"/>
  <c r="EA50" i="6"/>
  <c r="EB50" i="6"/>
  <c r="EC50" i="6"/>
  <c r="DY50" i="6"/>
  <c r="DZ50" i="6"/>
  <c r="EE50" i="6"/>
  <c r="EH50" i="6"/>
  <c r="EI50" i="6"/>
  <c r="EF50" i="6"/>
  <c r="EG50" i="6"/>
  <c r="EJ50" i="6"/>
  <c r="EL50" i="6"/>
  <c r="EM50" i="6"/>
  <c r="EN50" i="6"/>
  <c r="EO50" i="6"/>
  <c r="EP50" i="6"/>
  <c r="EK50" i="6"/>
  <c r="DX50" i="6"/>
  <c r="EA49" i="6"/>
  <c r="EB49" i="6"/>
  <c r="DY49" i="6"/>
  <c r="DZ49" i="6"/>
  <c r="EC49" i="6"/>
  <c r="EE49" i="6"/>
  <c r="EF49" i="6"/>
  <c r="EH49" i="6"/>
  <c r="EI49" i="6"/>
  <c r="EG49" i="6"/>
  <c r="EJ49" i="6"/>
  <c r="EK49" i="6"/>
  <c r="EN49" i="6"/>
  <c r="EL49" i="6"/>
  <c r="EO49" i="6"/>
  <c r="EP49" i="6"/>
  <c r="EM49" i="6"/>
  <c r="EQ49" i="6"/>
  <c r="DX49" i="6"/>
  <c r="EQ48" i="6"/>
  <c r="EN48" i="6"/>
  <c r="EA48" i="6"/>
  <c r="EB48" i="6"/>
  <c r="DY48" i="6"/>
  <c r="EC48" i="6"/>
  <c r="EE48" i="6"/>
  <c r="DZ48" i="6"/>
  <c r="EF48" i="6"/>
  <c r="EG48" i="6"/>
  <c r="EI48" i="6"/>
  <c r="EH48" i="6"/>
  <c r="EM48" i="6"/>
  <c r="EJ48" i="6"/>
  <c r="EK48" i="6"/>
  <c r="EL48" i="6"/>
  <c r="EO48" i="6"/>
  <c r="EP48" i="6"/>
  <c r="DX48" i="6"/>
  <c r="EB47" i="6"/>
  <c r="DY47" i="6"/>
  <c r="EA47" i="6"/>
  <c r="EE47" i="6"/>
  <c r="DZ47" i="6"/>
  <c r="EC47" i="6"/>
  <c r="EF47" i="6"/>
  <c r="EI47" i="6"/>
  <c r="EG47" i="6"/>
  <c r="EJ47" i="6"/>
  <c r="EH47" i="6"/>
  <c r="EM47" i="6"/>
  <c r="EK47" i="6"/>
  <c r="EL47" i="6"/>
  <c r="EO47" i="6"/>
  <c r="EP47" i="6"/>
  <c r="EQ47" i="6"/>
  <c r="EN47" i="6"/>
  <c r="DX47" i="6"/>
  <c r="EB45" i="6"/>
  <c r="DY45" i="6"/>
  <c r="EC45" i="6"/>
  <c r="DZ45" i="6"/>
  <c r="EE45" i="6"/>
  <c r="EA45" i="6"/>
  <c r="EF45" i="6"/>
  <c r="EG45" i="6"/>
  <c r="EH45" i="6"/>
  <c r="EJ45" i="6"/>
  <c r="EK45" i="6"/>
  <c r="EL45" i="6"/>
  <c r="EM45" i="6"/>
  <c r="EP45" i="6"/>
  <c r="EN45" i="6"/>
  <c r="EQ45" i="6"/>
  <c r="DX45" i="6"/>
  <c r="EI45" i="6"/>
  <c r="EO45" i="6"/>
  <c r="DY43" i="6"/>
  <c r="DZ43" i="6"/>
  <c r="EB43" i="6"/>
  <c r="EF43" i="6"/>
  <c r="EA43" i="6"/>
  <c r="EG43" i="6"/>
  <c r="EE43" i="6"/>
  <c r="EJ43" i="6"/>
  <c r="EC43" i="6"/>
  <c r="EH43" i="6"/>
  <c r="EI43" i="6"/>
  <c r="EK43" i="6"/>
  <c r="EL43" i="6"/>
  <c r="EM43" i="6"/>
  <c r="EP43" i="6"/>
  <c r="EQ43" i="6"/>
  <c r="EN43" i="6"/>
  <c r="EO43" i="6"/>
  <c r="EA38" i="6"/>
  <c r="EB38" i="6"/>
  <c r="DY38" i="6"/>
  <c r="DZ38" i="6"/>
  <c r="EC38" i="6"/>
  <c r="EE38" i="6"/>
  <c r="EH38" i="6"/>
  <c r="EF38" i="6"/>
  <c r="EI38" i="6"/>
  <c r="EJ38" i="6"/>
  <c r="EL38" i="6"/>
  <c r="EM38" i="6"/>
  <c r="EG38" i="6"/>
  <c r="EN38" i="6"/>
  <c r="EO38" i="6"/>
  <c r="EK38" i="6"/>
  <c r="EP38" i="6"/>
  <c r="EQ38" i="6"/>
  <c r="EH36" i="6"/>
  <c r="EN36" i="6"/>
  <c r="EA36" i="6"/>
  <c r="EB36" i="6"/>
  <c r="DY36" i="6"/>
  <c r="DZ36" i="6"/>
  <c r="EC36" i="6"/>
  <c r="EE36" i="6"/>
  <c r="EF36" i="6"/>
  <c r="EG36" i="6"/>
  <c r="EM36" i="6"/>
  <c r="EK36" i="6"/>
  <c r="EI36" i="6"/>
  <c r="EL36" i="6"/>
  <c r="EO36" i="6"/>
  <c r="EP36" i="6"/>
  <c r="EJ36" i="6"/>
  <c r="EQ36" i="6"/>
  <c r="DY31" i="6"/>
  <c r="DZ31" i="6"/>
  <c r="EB31" i="6"/>
  <c r="EC31" i="6"/>
  <c r="EA31" i="6"/>
  <c r="EF31" i="6"/>
  <c r="EE31" i="6"/>
  <c r="EG31" i="6"/>
  <c r="EJ31" i="6"/>
  <c r="EH31" i="6"/>
  <c r="EI31" i="6"/>
  <c r="EK31" i="6"/>
  <c r="EL31" i="6"/>
  <c r="EM31" i="6"/>
  <c r="EP31" i="6"/>
  <c r="EQ31" i="6"/>
  <c r="EN31" i="6"/>
  <c r="EO31" i="6"/>
  <c r="EA25" i="6"/>
  <c r="EB25" i="6"/>
  <c r="DY25" i="6"/>
  <c r="DZ25" i="6"/>
  <c r="EE25" i="6"/>
  <c r="EC25" i="6"/>
  <c r="EF25" i="6"/>
  <c r="EG25" i="6"/>
  <c r="EH25" i="6"/>
  <c r="EI25" i="6"/>
  <c r="EJ25" i="6"/>
  <c r="EK25" i="6"/>
  <c r="EN25" i="6"/>
  <c r="EO25" i="6"/>
  <c r="EP25" i="6"/>
  <c r="EM25" i="6"/>
  <c r="EQ25" i="6"/>
  <c r="EL25" i="6"/>
  <c r="EQ24" i="6"/>
  <c r="EA24" i="6"/>
  <c r="EB24" i="6"/>
  <c r="DY24" i="6"/>
  <c r="EE24" i="6"/>
  <c r="EC24" i="6"/>
  <c r="DZ24" i="6"/>
  <c r="EF24" i="6"/>
  <c r="EG24" i="6"/>
  <c r="EH24" i="6"/>
  <c r="EJ24" i="6"/>
  <c r="EM24" i="6"/>
  <c r="EI24" i="6"/>
  <c r="EK24" i="6"/>
  <c r="EL24" i="6"/>
  <c r="EO24" i="6"/>
  <c r="EP24" i="6"/>
  <c r="EN24" i="6"/>
  <c r="S14" i="6"/>
  <c r="S11" i="6"/>
  <c r="S10" i="6"/>
  <c r="S15" i="6"/>
  <c r="S16" i="6"/>
  <c r="I14" i="6"/>
  <c r="U14" i="6" a="1"/>
  <c r="U14" i="6" s="1"/>
  <c r="DW14" i="6" s="1"/>
  <c r="I11" i="6"/>
  <c r="U11" i="6" a="1"/>
  <c r="U11" i="6" s="1"/>
  <c r="DW11" i="6" s="1"/>
  <c r="I15" i="6"/>
  <c r="U15" i="6" a="1"/>
  <c r="U15" i="6" s="1"/>
  <c r="DW15" i="6" s="1"/>
  <c r="I16" i="6"/>
  <c r="U16" i="6" a="1"/>
  <c r="U16" i="6" s="1"/>
  <c r="DW16" i="6" s="1"/>
  <c r="I10" i="6"/>
  <c r="U10" i="6" a="1"/>
  <c r="U10" i="6" s="1"/>
  <c r="DW10" i="6" s="1"/>
  <c r="AK15" i="6"/>
  <c r="AJ15" i="6"/>
  <c r="AI15" i="6"/>
  <c r="AH15" i="6"/>
  <c r="AG15" i="6"/>
  <c r="AF15" i="6"/>
  <c r="AE15" i="6"/>
  <c r="AC15" i="6"/>
  <c r="AB15" i="6"/>
  <c r="AA15" i="6"/>
  <c r="Z15" i="6"/>
  <c r="AK14" i="6"/>
  <c r="AJ14" i="6"/>
  <c r="AI14" i="6"/>
  <c r="AG14" i="6"/>
  <c r="AF14" i="6"/>
  <c r="AE14" i="6"/>
  <c r="AD14" i="6"/>
  <c r="AC14" i="6"/>
  <c r="AB14" i="6"/>
  <c r="AA14" i="6"/>
  <c r="AK13" i="6"/>
  <c r="AJ13" i="6"/>
  <c r="AI13" i="6"/>
  <c r="AH13" i="6"/>
  <c r="AF13" i="6"/>
  <c r="AE13" i="6"/>
  <c r="AD13" i="6"/>
  <c r="AK12" i="6"/>
  <c r="AJ12" i="6"/>
  <c r="AI12" i="6"/>
  <c r="AH12" i="6"/>
  <c r="AG12" i="6"/>
  <c r="AE12" i="6"/>
  <c r="AD12" i="6"/>
  <c r="AC12" i="6"/>
  <c r="AK11" i="6"/>
  <c r="AJ11" i="6"/>
  <c r="AI11" i="6"/>
  <c r="AH11" i="6"/>
  <c r="AG11" i="6"/>
  <c r="AF11" i="6"/>
  <c r="AD11" i="6"/>
  <c r="AC11" i="6"/>
  <c r="AA11" i="6"/>
  <c r="AK10" i="6"/>
  <c r="AJ10" i="6"/>
  <c r="AI10" i="6"/>
  <c r="AH10" i="6"/>
  <c r="AG10" i="6"/>
  <c r="AF10" i="6"/>
  <c r="AE10" i="6"/>
  <c r="AC10" i="6"/>
  <c r="AB10" i="6"/>
  <c r="AK16" i="6"/>
  <c r="AJ16" i="6"/>
  <c r="AI16" i="6"/>
  <c r="AH16" i="6"/>
  <c r="AG16" i="6"/>
  <c r="AF16" i="6"/>
  <c r="AD16" i="6"/>
  <c r="AC16" i="6"/>
  <c r="AA16" i="6"/>
  <c r="Z16" i="6"/>
  <c r="AV13" i="6"/>
  <c r="BN13" i="6"/>
  <c r="BK14" i="6"/>
  <c r="AS14" i="6"/>
  <c r="AC9" i="6"/>
  <c r="BK13" i="6"/>
  <c r="AS13" i="6"/>
  <c r="BH14" i="6"/>
  <c r="AP14" i="6"/>
  <c r="BH13" i="6"/>
  <c r="AP13" i="6"/>
  <c r="AA9" i="6"/>
  <c r="BW14" i="6"/>
  <c r="BE14" i="6"/>
  <c r="AM14" i="6"/>
  <c r="BW13" i="6"/>
  <c r="BE13" i="6"/>
  <c r="AM13" i="6"/>
  <c r="BT14" i="6"/>
  <c r="BB14" i="6"/>
  <c r="BT13" i="6"/>
  <c r="BB13" i="6"/>
  <c r="BQ14" i="6"/>
  <c r="AY14" i="6"/>
  <c r="BQ13" i="6"/>
  <c r="AY13" i="6"/>
  <c r="BN14" i="6"/>
  <c r="AV14" i="6"/>
  <c r="BP10" i="6"/>
  <c r="BJ10" i="6"/>
  <c r="BJ9" i="6"/>
  <c r="BA9" i="6"/>
  <c r="AF9" i="6"/>
  <c r="BW12" i="6"/>
  <c r="BU16" i="6"/>
  <c r="BT12" i="6"/>
  <c r="BR16" i="6"/>
  <c r="BQ12" i="6"/>
  <c r="BO16" i="6"/>
  <c r="BN12" i="6"/>
  <c r="BL16" i="6"/>
  <c r="BK12" i="6"/>
  <c r="BI16" i="6"/>
  <c r="BH12" i="6"/>
  <c r="BF16" i="6"/>
  <c r="BE12" i="6"/>
  <c r="BC16" i="6"/>
  <c r="BB12" i="6"/>
  <c r="AZ16" i="6"/>
  <c r="AY12" i="6"/>
  <c r="AW16" i="6"/>
  <c r="AV12" i="6"/>
  <c r="AT16" i="6"/>
  <c r="AS12" i="6"/>
  <c r="AQ16" i="6"/>
  <c r="AP12" i="6"/>
  <c r="AN16" i="6"/>
  <c r="AM12" i="6"/>
  <c r="BG10" i="6"/>
  <c r="AX10" i="6"/>
  <c r="BS9" i="6"/>
  <c r="BG9" i="6"/>
  <c r="AX9" i="6"/>
  <c r="AU9" i="6"/>
  <c r="AI9" i="6"/>
  <c r="BW11" i="6"/>
  <c r="BU15" i="6"/>
  <c r="BT11" i="6"/>
  <c r="BR15" i="6"/>
  <c r="BQ11" i="6"/>
  <c r="BO15" i="6"/>
  <c r="BN11" i="6"/>
  <c r="BL15" i="6"/>
  <c r="BK11" i="6"/>
  <c r="BI15" i="6"/>
  <c r="BH11" i="6"/>
  <c r="BF15" i="6"/>
  <c r="BE11" i="6"/>
  <c r="BC15" i="6"/>
  <c r="BB11" i="6"/>
  <c r="AZ15" i="6"/>
  <c r="AY11" i="6"/>
  <c r="AW15" i="6"/>
  <c r="AV11" i="6"/>
  <c r="AT15" i="6"/>
  <c r="AS11" i="6"/>
  <c r="AQ15" i="6"/>
  <c r="AP11" i="6"/>
  <c r="AN15" i="6"/>
  <c r="AM11" i="6"/>
  <c r="BA10" i="6"/>
  <c r="BM9" i="6"/>
  <c r="BW10" i="6"/>
  <c r="BU14" i="6"/>
  <c r="BT10" i="6"/>
  <c r="BR14" i="6"/>
  <c r="BQ10" i="6"/>
  <c r="BO14" i="6"/>
  <c r="BN10" i="6"/>
  <c r="BL14" i="6"/>
  <c r="BK10" i="6"/>
  <c r="BI14" i="6"/>
  <c r="BH10" i="6"/>
  <c r="BF14" i="6"/>
  <c r="BE10" i="6"/>
  <c r="BC14" i="6"/>
  <c r="BB10" i="6"/>
  <c r="AZ14" i="6"/>
  <c r="AY10" i="6"/>
  <c r="AW14" i="6"/>
  <c r="AV10" i="6"/>
  <c r="AT14" i="6"/>
  <c r="AS10" i="6"/>
  <c r="AQ14" i="6"/>
  <c r="AP10" i="6"/>
  <c r="AN14" i="6"/>
  <c r="AM10" i="6"/>
  <c r="BW9" i="6"/>
  <c r="BU13" i="6"/>
  <c r="BT9" i="6"/>
  <c r="BR13" i="6"/>
  <c r="BQ9" i="6"/>
  <c r="BO13" i="6"/>
  <c r="BN9" i="6"/>
  <c r="BL13" i="6"/>
  <c r="BK9" i="6"/>
  <c r="BI13" i="6"/>
  <c r="BH9" i="6"/>
  <c r="BF13" i="6"/>
  <c r="BE9" i="6"/>
  <c r="BC13" i="6"/>
  <c r="BB9" i="6"/>
  <c r="AZ13" i="6"/>
  <c r="AY9" i="6"/>
  <c r="AW13" i="6"/>
  <c r="AV9" i="6"/>
  <c r="AT13" i="6"/>
  <c r="AS9" i="6"/>
  <c r="AQ13" i="6"/>
  <c r="AP9" i="6"/>
  <c r="AN13" i="6"/>
  <c r="AM9" i="6"/>
  <c r="AJ9" i="6"/>
  <c r="AG9" i="6"/>
  <c r="AD9" i="6"/>
  <c r="AU10" i="6"/>
  <c r="AO10" i="6"/>
  <c r="BD9" i="6"/>
  <c r="AR9" i="6"/>
  <c r="BV16" i="6"/>
  <c r="BU12" i="6"/>
  <c r="BS16" i="6"/>
  <c r="BR12" i="6"/>
  <c r="BP16" i="6"/>
  <c r="BO12" i="6"/>
  <c r="BM16" i="6"/>
  <c r="BL12" i="6"/>
  <c r="BJ16" i="6"/>
  <c r="BI12" i="6"/>
  <c r="BG16" i="6"/>
  <c r="BF12" i="6"/>
  <c r="BD16" i="6"/>
  <c r="BC12" i="6"/>
  <c r="BA16" i="6"/>
  <c r="AZ12" i="6"/>
  <c r="AX16" i="6"/>
  <c r="AW12" i="6"/>
  <c r="AU16" i="6"/>
  <c r="AT12" i="6"/>
  <c r="AR16" i="6"/>
  <c r="AQ12" i="6"/>
  <c r="AO16" i="6"/>
  <c r="AN12" i="6"/>
  <c r="AL16" i="6"/>
  <c r="AL10" i="6"/>
  <c r="BP9" i="6"/>
  <c r="BV15" i="6"/>
  <c r="BU11" i="6"/>
  <c r="BS15" i="6"/>
  <c r="BR11" i="6"/>
  <c r="BP15" i="6"/>
  <c r="BO11" i="6"/>
  <c r="BM15" i="6"/>
  <c r="BL11" i="6"/>
  <c r="BJ15" i="6"/>
  <c r="BI11" i="6"/>
  <c r="BG15" i="6"/>
  <c r="BF11" i="6"/>
  <c r="BD15" i="6"/>
  <c r="BC11" i="6"/>
  <c r="BA15" i="6"/>
  <c r="AZ11" i="6"/>
  <c r="AX15" i="6"/>
  <c r="AW11" i="6"/>
  <c r="AU15" i="6"/>
  <c r="AT11" i="6"/>
  <c r="AR15" i="6"/>
  <c r="AQ11" i="6"/>
  <c r="AO15" i="6"/>
  <c r="AN11" i="6"/>
  <c r="AL15" i="6"/>
  <c r="BV14" i="6"/>
  <c r="BU10" i="6"/>
  <c r="BS14" i="6"/>
  <c r="BR10" i="6"/>
  <c r="BP14" i="6"/>
  <c r="BO10" i="6"/>
  <c r="BM14" i="6"/>
  <c r="BL10" i="6"/>
  <c r="BJ14" i="6"/>
  <c r="BI10" i="6"/>
  <c r="BG14" i="6"/>
  <c r="BF10" i="6"/>
  <c r="BD14" i="6"/>
  <c r="BC10" i="6"/>
  <c r="BA14" i="6"/>
  <c r="AZ10" i="6"/>
  <c r="AX14" i="6"/>
  <c r="AW10" i="6"/>
  <c r="AU14" i="6"/>
  <c r="AT10" i="6"/>
  <c r="AR14" i="6"/>
  <c r="AQ10" i="6"/>
  <c r="AO14" i="6"/>
  <c r="AN10" i="6"/>
  <c r="AL14" i="6"/>
  <c r="BS10" i="6"/>
  <c r="AO9" i="6"/>
  <c r="BV13" i="6"/>
  <c r="BU9" i="6"/>
  <c r="BS13" i="6"/>
  <c r="BR9" i="6"/>
  <c r="BP13" i="6"/>
  <c r="BO9" i="6"/>
  <c r="BM13" i="6"/>
  <c r="BL9" i="6"/>
  <c r="BJ13" i="6"/>
  <c r="BI9" i="6"/>
  <c r="BG13" i="6"/>
  <c r="BF9" i="6"/>
  <c r="BD13" i="6"/>
  <c r="BC9" i="6"/>
  <c r="BA13" i="6"/>
  <c r="AZ9" i="6"/>
  <c r="AX13" i="6"/>
  <c r="AW9" i="6"/>
  <c r="AU13" i="6"/>
  <c r="AT9" i="6"/>
  <c r="AR13" i="6"/>
  <c r="AQ9" i="6"/>
  <c r="AO13" i="6"/>
  <c r="AN9" i="6"/>
  <c r="AL13" i="6"/>
  <c r="AK9" i="6"/>
  <c r="AH9" i="6"/>
  <c r="AE9" i="6"/>
  <c r="BV10" i="6"/>
  <c r="BM10" i="6"/>
  <c r="BD10" i="6"/>
  <c r="AR10" i="6"/>
  <c r="BV9" i="6"/>
  <c r="BW16" i="6"/>
  <c r="BV12" i="6"/>
  <c r="BT16" i="6"/>
  <c r="BS12" i="6"/>
  <c r="BQ16" i="6"/>
  <c r="BP12" i="6"/>
  <c r="BN16" i="6"/>
  <c r="BM12" i="6"/>
  <c r="BK16" i="6"/>
  <c r="BJ12" i="6"/>
  <c r="BH16" i="6"/>
  <c r="BG12" i="6"/>
  <c r="BE16" i="6"/>
  <c r="BD12" i="6"/>
  <c r="BB16" i="6"/>
  <c r="BA12" i="6"/>
  <c r="AY16" i="6"/>
  <c r="AX12" i="6"/>
  <c r="AV16" i="6"/>
  <c r="AU12" i="6"/>
  <c r="AS16" i="6"/>
  <c r="AR12" i="6"/>
  <c r="AP16" i="6"/>
  <c r="AO12" i="6"/>
  <c r="AL12" i="6"/>
  <c r="BW15" i="6"/>
  <c r="BV11" i="6"/>
  <c r="BT15" i="6"/>
  <c r="BS11" i="6"/>
  <c r="BQ15" i="6"/>
  <c r="BP11" i="6"/>
  <c r="BN15" i="6"/>
  <c r="BM11" i="6"/>
  <c r="BK15" i="6"/>
  <c r="BJ11" i="6"/>
  <c r="BH15" i="6"/>
  <c r="BG11" i="6"/>
  <c r="BE15" i="6"/>
  <c r="BD11" i="6"/>
  <c r="BB15" i="6"/>
  <c r="BA11" i="6"/>
  <c r="AY15" i="6"/>
  <c r="AX11" i="6"/>
  <c r="AV15" i="6"/>
  <c r="AU11" i="6"/>
  <c r="AS15" i="6"/>
  <c r="AR11" i="6"/>
  <c r="AP15" i="6"/>
  <c r="AO11" i="6"/>
  <c r="AM15" i="6"/>
  <c r="AL11" i="6"/>
  <c r="D298" i="10" l="1"/>
  <c r="D198" i="10"/>
  <c r="D98" i="10"/>
  <c r="AO259" i="6"/>
  <c r="R141" i="11" s="1"/>
  <c r="R143" i="11" s="1"/>
  <c r="EP16" i="6"/>
  <c r="DZ16" i="6"/>
  <c r="EA16" i="6"/>
  <c r="DY16" i="6"/>
  <c r="EC16" i="6"/>
  <c r="EG16" i="6"/>
  <c r="EE16" i="6"/>
  <c r="EH16" i="6"/>
  <c r="EB16" i="6"/>
  <c r="EF16" i="6"/>
  <c r="EI16" i="6"/>
  <c r="EL16" i="6"/>
  <c r="EM16" i="6"/>
  <c r="EJ16" i="6"/>
  <c r="EK16" i="6"/>
  <c r="EN16" i="6"/>
  <c r="EO16" i="6"/>
  <c r="EQ16" i="6"/>
  <c r="EQ15" i="6"/>
  <c r="EK15" i="6"/>
  <c r="DY15" i="6"/>
  <c r="EL15" i="6"/>
  <c r="EF15" i="6"/>
  <c r="DZ15" i="6"/>
  <c r="EM15" i="6"/>
  <c r="EG15" i="6"/>
  <c r="EA15" i="6"/>
  <c r="EN15" i="6"/>
  <c r="EH15" i="6"/>
  <c r="EB15" i="6"/>
  <c r="EO15" i="6"/>
  <c r="EI15" i="6"/>
  <c r="EC15" i="6"/>
  <c r="EP15" i="6"/>
  <c r="EJ15" i="6"/>
  <c r="EA11" i="6"/>
  <c r="EQ11" i="6"/>
  <c r="EN11" i="6"/>
  <c r="EK11" i="6"/>
  <c r="EH11" i="6"/>
  <c r="EE11" i="6"/>
  <c r="EB11" i="6"/>
  <c r="DY11" i="6"/>
  <c r="EO11" i="6"/>
  <c r="EL11" i="6"/>
  <c r="EI11" i="6"/>
  <c r="EF11" i="6"/>
  <c r="EC11" i="6"/>
  <c r="DZ11" i="6"/>
  <c r="EP11" i="6"/>
  <c r="EM11" i="6"/>
  <c r="EJ11" i="6"/>
  <c r="EG11" i="6"/>
  <c r="ED11" i="6"/>
  <c r="EB14" i="6"/>
  <c r="EO14" i="6"/>
  <c r="EK14" i="6"/>
  <c r="EG14" i="6"/>
  <c r="EP14" i="6"/>
  <c r="EL14" i="6"/>
  <c r="EH14" i="6"/>
  <c r="ED14" i="6"/>
  <c r="DZ14" i="6"/>
  <c r="EQ14" i="6"/>
  <c r="EM14" i="6"/>
  <c r="EI14" i="6"/>
  <c r="EE14" i="6"/>
  <c r="EA14" i="6"/>
  <c r="EN14" i="6"/>
  <c r="EJ14" i="6"/>
  <c r="EF14" i="6"/>
  <c r="DZ10" i="6"/>
  <c r="EP10" i="6"/>
  <c r="EG10" i="6"/>
  <c r="EA10" i="6"/>
  <c r="EM10" i="6"/>
  <c r="EJ10" i="6"/>
  <c r="ED10" i="6"/>
  <c r="EQ10" i="6"/>
  <c r="EN10" i="6"/>
  <c r="EK10" i="6"/>
  <c r="EH10" i="6"/>
  <c r="EE10" i="6"/>
  <c r="EB10" i="6"/>
  <c r="EO10" i="6"/>
  <c r="EL10" i="6"/>
  <c r="EI10" i="6"/>
  <c r="EF10" i="6"/>
  <c r="EC10" i="6"/>
  <c r="DX14" i="6"/>
  <c r="AD10" i="6"/>
  <c r="DX10" i="6"/>
  <c r="EC14" i="6"/>
  <c r="AH14" i="6"/>
  <c r="AE11" i="6"/>
  <c r="AB11" i="6"/>
  <c r="DX11" i="6"/>
  <c r="AA10" i="6"/>
  <c r="DY10" i="6"/>
  <c r="Z11" i="6"/>
  <c r="Z10" i="6"/>
  <c r="G9" i="6"/>
  <c r="H9" i="6" s="1"/>
  <c r="S9" i="6" s="1"/>
  <c r="BG259" i="6"/>
  <c r="AJ141" i="11" s="1"/>
  <c r="AJ143" i="11" s="1"/>
  <c r="AU259" i="6"/>
  <c r="X141" i="11" s="1"/>
  <c r="X143" i="11" s="1"/>
  <c r="BM259" i="6"/>
  <c r="AP141" i="11" s="1"/>
  <c r="AP143" i="11" s="1"/>
  <c r="AT259" i="6"/>
  <c r="W141" i="11" s="1"/>
  <c r="W143" i="11" s="1"/>
  <c r="BL259" i="6"/>
  <c r="AO141" i="11" s="1"/>
  <c r="AO143" i="11" s="1"/>
  <c r="AV259" i="6"/>
  <c r="Y141" i="11" s="1"/>
  <c r="Y143" i="11" s="1"/>
  <c r="AS259" i="6"/>
  <c r="V141" i="11" s="1"/>
  <c r="V143" i="11" s="1"/>
  <c r="AX259" i="6"/>
  <c r="AA141" i="11" s="1"/>
  <c r="AA143" i="11" s="1"/>
  <c r="BP259" i="6"/>
  <c r="AS141" i="11" s="1"/>
  <c r="AS143" i="11" s="1"/>
  <c r="BN259" i="6"/>
  <c r="AQ141" i="11" s="1"/>
  <c r="AQ143" i="11" s="1"/>
  <c r="BK259" i="6"/>
  <c r="AN141" i="11" s="1"/>
  <c r="AN143" i="11" s="1"/>
  <c r="AW259" i="6"/>
  <c r="Z141" i="11" s="1"/>
  <c r="Z143" i="11" s="1"/>
  <c r="BO259" i="6"/>
  <c r="AR141" i="11" s="1"/>
  <c r="AR143" i="11" s="1"/>
  <c r="BE259" i="6"/>
  <c r="AH141" i="11" s="1"/>
  <c r="AH143" i="11" s="1"/>
  <c r="BA259" i="6"/>
  <c r="AD141" i="11" s="1"/>
  <c r="AD143" i="11" s="1"/>
  <c r="BS259" i="6"/>
  <c r="AV141" i="11" s="1"/>
  <c r="AV143" i="11" s="1"/>
  <c r="BW259" i="6"/>
  <c r="AZ141" i="11" s="1"/>
  <c r="AZ143" i="11" s="1"/>
  <c r="AZ259" i="6"/>
  <c r="AC141" i="11" s="1"/>
  <c r="AC143" i="11" s="1"/>
  <c r="BR259" i="6"/>
  <c r="AU141" i="11" s="1"/>
  <c r="AU143" i="11" s="1"/>
  <c r="AY259" i="6"/>
  <c r="AB141" i="11" s="1"/>
  <c r="AB143" i="11" s="1"/>
  <c r="BD259" i="6"/>
  <c r="AG141" i="11" s="1"/>
  <c r="AG143" i="11" s="1"/>
  <c r="BV259" i="6"/>
  <c r="AY141" i="11" s="1"/>
  <c r="AY143" i="11" s="1"/>
  <c r="BQ259" i="6"/>
  <c r="AT141" i="11" s="1"/>
  <c r="AT143" i="11" s="1"/>
  <c r="BC259" i="6"/>
  <c r="AF141" i="11" s="1"/>
  <c r="AF143" i="11" s="1"/>
  <c r="BU259" i="6"/>
  <c r="AX141" i="11" s="1"/>
  <c r="AX143" i="11" s="1"/>
  <c r="AN259" i="6"/>
  <c r="Q141" i="11" s="1"/>
  <c r="Q143" i="11" s="1"/>
  <c r="BF259" i="6"/>
  <c r="AI141" i="11" s="1"/>
  <c r="AI143" i="11" s="1"/>
  <c r="BB259" i="6"/>
  <c r="AE141" i="11" s="1"/>
  <c r="AE143" i="11" s="1"/>
  <c r="BH259" i="6"/>
  <c r="AK141" i="11" s="1"/>
  <c r="AK143" i="11" s="1"/>
  <c r="AP259" i="6"/>
  <c r="S141" i="11" s="1"/>
  <c r="S143" i="11" s="1"/>
  <c r="AR259" i="6"/>
  <c r="U141" i="11" s="1"/>
  <c r="U143" i="11" s="1"/>
  <c r="BJ259" i="6"/>
  <c r="AM141" i="11" s="1"/>
  <c r="AM143" i="11" s="1"/>
  <c r="BT259" i="6"/>
  <c r="AW141" i="11" s="1"/>
  <c r="AW143" i="11" s="1"/>
  <c r="AJ259" i="6"/>
  <c r="M141" i="11" s="1"/>
  <c r="M143" i="11" s="1"/>
  <c r="AQ259" i="6"/>
  <c r="T141" i="11" s="1"/>
  <c r="T143" i="11" s="1"/>
  <c r="BI259" i="6"/>
  <c r="AL141" i="11" s="1"/>
  <c r="AL143" i="11" s="1"/>
  <c r="AK259" i="6"/>
  <c r="N141" i="11" s="1"/>
  <c r="N143" i="11" s="1"/>
  <c r="Z14" i="6"/>
  <c r="DY14" i="6"/>
  <c r="AL259" i="6"/>
  <c r="O141" i="11" s="1"/>
  <c r="O143" i="11" s="1"/>
  <c r="G12" i="6"/>
  <c r="G13" i="6"/>
  <c r="E9" i="5"/>
  <c r="E10" i="5"/>
  <c r="E11" i="5"/>
  <c r="E12" i="5"/>
  <c r="E13" i="5"/>
  <c r="B2" i="5"/>
  <c r="C3" i="4"/>
  <c r="C4" i="4"/>
  <c r="B3" i="4"/>
  <c r="B4" i="4"/>
  <c r="B5" i="4"/>
  <c r="B2" i="4"/>
  <c r="C5" i="6"/>
  <c r="Z9" i="6" l="1"/>
  <c r="AB9" i="6"/>
  <c r="FW9" i="6"/>
  <c r="V9" i="6"/>
  <c r="FW10" i="6"/>
  <c r="FW11" i="6"/>
  <c r="FW12" i="6"/>
  <c r="FW13" i="6"/>
  <c r="FW14" i="6"/>
  <c r="FW15" i="6"/>
  <c r="FW16" i="6"/>
  <c r="FW17" i="6"/>
  <c r="FW18" i="6"/>
  <c r="FW19" i="6"/>
  <c r="FW20" i="6"/>
  <c r="FW21" i="6"/>
  <c r="FW22" i="6"/>
  <c r="FW23" i="6"/>
  <c r="FW24" i="6"/>
  <c r="FW25" i="6"/>
  <c r="FW26" i="6"/>
  <c r="FW27" i="6"/>
  <c r="FW28" i="6"/>
  <c r="FW29" i="6"/>
  <c r="FW30" i="6"/>
  <c r="FW31" i="6"/>
  <c r="FW32" i="6"/>
  <c r="FW33" i="6"/>
  <c r="FW34" i="6"/>
  <c r="FW35" i="6"/>
  <c r="FW36" i="6"/>
  <c r="FW37" i="6"/>
  <c r="FW38" i="6"/>
  <c r="FW39" i="6"/>
  <c r="FW40" i="6"/>
  <c r="FW41" i="6"/>
  <c r="FW42" i="6"/>
  <c r="FW43" i="6"/>
  <c r="FW44" i="6"/>
  <c r="FW45" i="6"/>
  <c r="FW46" i="6"/>
  <c r="FW47" i="6"/>
  <c r="FW48" i="6"/>
  <c r="FW49" i="6"/>
  <c r="FW50" i="6"/>
  <c r="FW51" i="6"/>
  <c r="FW52" i="6"/>
  <c r="FW53" i="6"/>
  <c r="FW54" i="6"/>
  <c r="FW55" i="6"/>
  <c r="FW56" i="6"/>
  <c r="FW57" i="6"/>
  <c r="FW58" i="6"/>
  <c r="FW59" i="6"/>
  <c r="FW60" i="6"/>
  <c r="FW61" i="6"/>
  <c r="FW62" i="6"/>
  <c r="FW63" i="6"/>
  <c r="FW64" i="6"/>
  <c r="FW65" i="6"/>
  <c r="FW66" i="6"/>
  <c r="FW67" i="6"/>
  <c r="FW68" i="6"/>
  <c r="FW69" i="6"/>
  <c r="FW70" i="6"/>
  <c r="FW71" i="6"/>
  <c r="FW72" i="6"/>
  <c r="FW73" i="6"/>
  <c r="FW74" i="6"/>
  <c r="FW75" i="6"/>
  <c r="FW76" i="6"/>
  <c r="FW77" i="6"/>
  <c r="FW78" i="6"/>
  <c r="FW79" i="6"/>
  <c r="FW80" i="6"/>
  <c r="FW81" i="6"/>
  <c r="FW82" i="6"/>
  <c r="FW83" i="6"/>
  <c r="FW84" i="6"/>
  <c r="FW85" i="6"/>
  <c r="FW86" i="6"/>
  <c r="FW87" i="6"/>
  <c r="FW88" i="6"/>
  <c r="FW89" i="6"/>
  <c r="FW90" i="6"/>
  <c r="FW91" i="6"/>
  <c r="FW92" i="6"/>
  <c r="FW93" i="6"/>
  <c r="FW94" i="6"/>
  <c r="FW95" i="6"/>
  <c r="FW96" i="6"/>
  <c r="FW97" i="6"/>
  <c r="FW98" i="6"/>
  <c r="FW99" i="6"/>
  <c r="FW100" i="6"/>
  <c r="FW101" i="6"/>
  <c r="FW102" i="6"/>
  <c r="FW103" i="6"/>
  <c r="FW104" i="6"/>
  <c r="FW105" i="6"/>
  <c r="FW106" i="6"/>
  <c r="FW107" i="6"/>
  <c r="FW108" i="6"/>
  <c r="FW109" i="6"/>
  <c r="FW110" i="6"/>
  <c r="FW111" i="6"/>
  <c r="FW112" i="6"/>
  <c r="FW113" i="6"/>
  <c r="FW114" i="6"/>
  <c r="FW115" i="6"/>
  <c r="FW116" i="6"/>
  <c r="FW117" i="6"/>
  <c r="FW118" i="6"/>
  <c r="FW119" i="6"/>
  <c r="FW120" i="6"/>
  <c r="FW121" i="6"/>
  <c r="FW122" i="6"/>
  <c r="FW123" i="6"/>
  <c r="FW124" i="6"/>
  <c r="FW125" i="6"/>
  <c r="FW126" i="6"/>
  <c r="FW127" i="6"/>
  <c r="FW128" i="6"/>
  <c r="FW129" i="6"/>
  <c r="FW130" i="6"/>
  <c r="FW131" i="6"/>
  <c r="FW132" i="6"/>
  <c r="FW133" i="6"/>
  <c r="FW134" i="6"/>
  <c r="FW135" i="6"/>
  <c r="FW136" i="6"/>
  <c r="FW137" i="6"/>
  <c r="FW138" i="6"/>
  <c r="FW139" i="6"/>
  <c r="FW140" i="6"/>
  <c r="FW141" i="6"/>
  <c r="FW142" i="6"/>
  <c r="FW143" i="6"/>
  <c r="FW144" i="6"/>
  <c r="FW145" i="6"/>
  <c r="FW146" i="6"/>
  <c r="FW147" i="6"/>
  <c r="FW148" i="6"/>
  <c r="FW149" i="6"/>
  <c r="FW150" i="6"/>
  <c r="FW151" i="6"/>
  <c r="FW152" i="6"/>
  <c r="FW153" i="6"/>
  <c r="FW154" i="6"/>
  <c r="FW155" i="6"/>
  <c r="FW156" i="6"/>
  <c r="FW157" i="6"/>
  <c r="FW158" i="6"/>
  <c r="FW159" i="6"/>
  <c r="FW160" i="6"/>
  <c r="FW161" i="6"/>
  <c r="FW162" i="6"/>
  <c r="FW163" i="6"/>
  <c r="FW164" i="6"/>
  <c r="FW165" i="6"/>
  <c r="FW166" i="6"/>
  <c r="FW167" i="6"/>
  <c r="FW168" i="6"/>
  <c r="FW169" i="6"/>
  <c r="FW170" i="6"/>
  <c r="FW171" i="6"/>
  <c r="FW172" i="6"/>
  <c r="FW173" i="6"/>
  <c r="FW174" i="6"/>
  <c r="FW175" i="6"/>
  <c r="FW176" i="6"/>
  <c r="FW177" i="6"/>
  <c r="FW178" i="6"/>
  <c r="FW179" i="6"/>
  <c r="FW180" i="6"/>
  <c r="FW181" i="6"/>
  <c r="FW182" i="6"/>
  <c r="FW183" i="6"/>
  <c r="FW184" i="6"/>
  <c r="FW185" i="6"/>
  <c r="FW186" i="6"/>
  <c r="FW187" i="6"/>
  <c r="FW188" i="6"/>
  <c r="FW189" i="6"/>
  <c r="FW190" i="6"/>
  <c r="FW191" i="6"/>
  <c r="FW192" i="6"/>
  <c r="FW193" i="6"/>
  <c r="FW194" i="6"/>
  <c r="FW195" i="6"/>
  <c r="FW196" i="6"/>
  <c r="FW197" i="6"/>
  <c r="FW198" i="6"/>
  <c r="FW199" i="6"/>
  <c r="FW200" i="6"/>
  <c r="FW201" i="6"/>
  <c r="FW202" i="6"/>
  <c r="FW203" i="6"/>
  <c r="FW204" i="6"/>
  <c r="FW205" i="6"/>
  <c r="FW206" i="6"/>
  <c r="FW207" i="6"/>
  <c r="FW208" i="6"/>
  <c r="FW209" i="6"/>
  <c r="FW210" i="6"/>
  <c r="FW211" i="6"/>
  <c r="FW212" i="6"/>
  <c r="FW213" i="6"/>
  <c r="FW214" i="6"/>
  <c r="FW215" i="6"/>
  <c r="FW216" i="6"/>
  <c r="FW217" i="6"/>
  <c r="FW218" i="6"/>
  <c r="FW219" i="6"/>
  <c r="FW220" i="6"/>
  <c r="FW221" i="6"/>
  <c r="FW222" i="6"/>
  <c r="FW223" i="6"/>
  <c r="FW224" i="6"/>
  <c r="FW225" i="6"/>
  <c r="FW226" i="6"/>
  <c r="FW227" i="6"/>
  <c r="FW228" i="6"/>
  <c r="FW229" i="6"/>
  <c r="FW230" i="6"/>
  <c r="FW231" i="6"/>
  <c r="FW232" i="6"/>
  <c r="FW233" i="6"/>
  <c r="FW234" i="6"/>
  <c r="FW235" i="6"/>
  <c r="FW236" i="6"/>
  <c r="FW237" i="6"/>
  <c r="FW238" i="6"/>
  <c r="FW239" i="6"/>
  <c r="FW240" i="6"/>
  <c r="FW241" i="6"/>
  <c r="FW242" i="6"/>
  <c r="FW243" i="6"/>
  <c r="FW244" i="6"/>
  <c r="FW245" i="6"/>
  <c r="FW246" i="6"/>
  <c r="FW247" i="6"/>
  <c r="FW248" i="6"/>
  <c r="FW249" i="6"/>
  <c r="FW250" i="6"/>
  <c r="FW251" i="6"/>
  <c r="FW252" i="6"/>
  <c r="FW253" i="6"/>
  <c r="FW254" i="6"/>
  <c r="FW255" i="6"/>
  <c r="FW256" i="6"/>
  <c r="FW257" i="6"/>
  <c r="FW258" i="6"/>
  <c r="V10" i="6"/>
  <c r="V11"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8" i="6"/>
  <c r="V79" i="6"/>
  <c r="V80" i="6"/>
  <c r="V81" i="6"/>
  <c r="V82" i="6"/>
  <c r="V83" i="6"/>
  <c r="V84" i="6"/>
  <c r="V85" i="6"/>
  <c r="V86" i="6"/>
  <c r="V87" i="6"/>
  <c r="V88" i="6"/>
  <c r="V89" i="6"/>
  <c r="V90" i="6"/>
  <c r="V91" i="6"/>
  <c r="V92" i="6"/>
  <c r="V93" i="6"/>
  <c r="V94" i="6"/>
  <c r="V95" i="6"/>
  <c r="V96" i="6"/>
  <c r="V97"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I9" i="6"/>
  <c r="U9" i="6" s="1" a="1"/>
  <c r="U9" i="6" s="1"/>
  <c r="DW9" i="6" s="1"/>
  <c r="ED9" i="6"/>
  <c r="DZ9" i="6"/>
  <c r="EB9" i="6"/>
  <c r="EC9" i="6"/>
  <c r="DY9" i="6"/>
  <c r="DX9" i="6"/>
  <c r="O77" i="11"/>
  <c r="O54" i="11"/>
  <c r="O1" i="11"/>
  <c r="O144" i="11" s="1"/>
  <c r="O146" i="11" s="1"/>
  <c r="AK77" i="11"/>
  <c r="AK54" i="11"/>
  <c r="AB77" i="11"/>
  <c r="AB54" i="11"/>
  <c r="AS77" i="11"/>
  <c r="AS54" i="11"/>
  <c r="AE77" i="11"/>
  <c r="AE54" i="11"/>
  <c r="AU77" i="11"/>
  <c r="AU54" i="11"/>
  <c r="AA77" i="11"/>
  <c r="AA54" i="11"/>
  <c r="R77" i="11"/>
  <c r="R54" i="11"/>
  <c r="R1" i="11"/>
  <c r="R144" i="11" s="1"/>
  <c r="R146" i="11" s="1"/>
  <c r="AI77" i="11"/>
  <c r="AI54" i="11"/>
  <c r="AC77" i="11"/>
  <c r="AC54" i="11"/>
  <c r="V77" i="11"/>
  <c r="V54" i="11"/>
  <c r="N77" i="11"/>
  <c r="N54" i="11"/>
  <c r="N1" i="11"/>
  <c r="N144" i="11" s="1"/>
  <c r="N146" i="11" s="1"/>
  <c r="Q77" i="11"/>
  <c r="Q54" i="11"/>
  <c r="Q1" i="11"/>
  <c r="Q144" i="11" s="1"/>
  <c r="Q146" i="11" s="1"/>
  <c r="AZ77" i="11"/>
  <c r="AZ54" i="11"/>
  <c r="Y77" i="11"/>
  <c r="Y54" i="11"/>
  <c r="AL77" i="11"/>
  <c r="AL54" i="11"/>
  <c r="AV77" i="11"/>
  <c r="AV54" i="11"/>
  <c r="AO77" i="11"/>
  <c r="AO54" i="11"/>
  <c r="AQ77" i="11"/>
  <c r="AQ54" i="11"/>
  <c r="T54" i="11"/>
  <c r="T1" i="11"/>
  <c r="T144" i="11" s="1"/>
  <c r="T146" i="11" s="1"/>
  <c r="T77" i="11"/>
  <c r="AX77" i="11"/>
  <c r="AX54" i="11"/>
  <c r="AD77" i="11"/>
  <c r="AD54" i="11"/>
  <c r="W77" i="11"/>
  <c r="W54" i="11"/>
  <c r="M77" i="11"/>
  <c r="M54" i="11"/>
  <c r="M1" i="11"/>
  <c r="M144" i="11" s="1"/>
  <c r="M146" i="11" s="1"/>
  <c r="AF77" i="11"/>
  <c r="AF54" i="11"/>
  <c r="AH77" i="11"/>
  <c r="AH54" i="11"/>
  <c r="AP77" i="11"/>
  <c r="AP54" i="11"/>
  <c r="AW77" i="11"/>
  <c r="AW54" i="11"/>
  <c r="AR77" i="11"/>
  <c r="AR54" i="11"/>
  <c r="X77" i="11"/>
  <c r="X54" i="11"/>
  <c r="AT77" i="11"/>
  <c r="AT54" i="11"/>
  <c r="Z77" i="11"/>
  <c r="Z54" i="11"/>
  <c r="AM77" i="11"/>
  <c r="AM54" i="11"/>
  <c r="AY77" i="11"/>
  <c r="AY54" i="11"/>
  <c r="AN77" i="11"/>
  <c r="AN54" i="11"/>
  <c r="AJ77" i="11"/>
  <c r="AJ54" i="11"/>
  <c r="U77" i="11"/>
  <c r="U54" i="11"/>
  <c r="U1" i="11"/>
  <c r="U144" i="11" s="1"/>
  <c r="U146" i="11" s="1"/>
  <c r="S77" i="11"/>
  <c r="S1" i="11"/>
  <c r="S144" i="11" s="1"/>
  <c r="S146" i="11" s="1"/>
  <c r="S54" i="11"/>
  <c r="AG77" i="11"/>
  <c r="AG54" i="11"/>
  <c r="AX1" i="11"/>
  <c r="AX144" i="11" s="1"/>
  <c r="AX146" i="11" s="1"/>
  <c r="AW1" i="11"/>
  <c r="AW144" i="11" s="1"/>
  <c r="AW146" i="11" s="1"/>
  <c r="AR1" i="11"/>
  <c r="AR144" i="11" s="1"/>
  <c r="AR146" i="11" s="1"/>
  <c r="X1" i="11"/>
  <c r="X144" i="11" s="1"/>
  <c r="X146" i="11" s="1"/>
  <c r="AF1" i="11"/>
  <c r="AF144" i="11" s="1"/>
  <c r="AF146" i="11" s="1"/>
  <c r="AM1" i="11"/>
  <c r="AM144" i="11" s="1"/>
  <c r="AM146" i="11" s="1"/>
  <c r="AT1" i="11"/>
  <c r="AT144" i="11" s="1"/>
  <c r="AT146" i="11" s="1"/>
  <c r="Z1" i="11"/>
  <c r="Z144" i="11" s="1"/>
  <c r="Z146" i="11" s="1"/>
  <c r="AP1" i="11"/>
  <c r="AP144" i="11" s="1"/>
  <c r="AP146" i="11" s="1"/>
  <c r="AY1" i="11"/>
  <c r="AY144" i="11" s="1"/>
  <c r="AY146" i="11" s="1"/>
  <c r="AN1" i="11"/>
  <c r="AN144" i="11" s="1"/>
  <c r="AN146" i="11" s="1"/>
  <c r="AJ1" i="11"/>
  <c r="AJ144" i="11" s="1"/>
  <c r="AJ146" i="11" s="1"/>
  <c r="AG1" i="11"/>
  <c r="AG144" i="11" s="1"/>
  <c r="AG146" i="11" s="1"/>
  <c r="AH1" i="11"/>
  <c r="AH144" i="11" s="1"/>
  <c r="AH146" i="11" s="1"/>
  <c r="AQ1" i="11"/>
  <c r="AQ144" i="11" s="1"/>
  <c r="AQ146" i="11" s="1"/>
  <c r="AK1" i="11"/>
  <c r="AK144" i="11" s="1"/>
  <c r="AK146" i="11" s="1"/>
  <c r="AB1" i="11"/>
  <c r="AB144" i="11" s="1"/>
  <c r="AB146" i="11" s="1"/>
  <c r="AS1" i="11"/>
  <c r="AS144" i="11" s="1"/>
  <c r="AS146" i="11" s="1"/>
  <c r="AE1" i="11"/>
  <c r="AE144" i="11" s="1"/>
  <c r="AE146" i="11" s="1"/>
  <c r="AU1" i="11"/>
  <c r="AU144" i="11" s="1"/>
  <c r="AU146" i="11" s="1"/>
  <c r="AA1" i="11"/>
  <c r="AA144" i="11" s="1"/>
  <c r="AA146" i="11" s="1"/>
  <c r="AD1" i="11"/>
  <c r="AD144" i="11" s="1"/>
  <c r="AD146" i="11" s="1"/>
  <c r="AI1" i="11"/>
  <c r="AI144" i="11" s="1"/>
  <c r="AI146" i="11" s="1"/>
  <c r="AC1" i="11"/>
  <c r="AC144" i="11" s="1"/>
  <c r="AC146" i="11" s="1"/>
  <c r="V1" i="11"/>
  <c r="V144" i="11" s="1"/>
  <c r="V146" i="11" s="1"/>
  <c r="AZ1" i="11"/>
  <c r="AZ144" i="11" s="1"/>
  <c r="AZ146" i="11" s="1"/>
  <c r="Y1" i="11"/>
  <c r="Y144" i="11" s="1"/>
  <c r="Y146" i="11" s="1"/>
  <c r="W1" i="11"/>
  <c r="W144" i="11" s="1"/>
  <c r="W146" i="11" s="1"/>
  <c r="AL1" i="11"/>
  <c r="AL144" i="11" s="1"/>
  <c r="AL146" i="11" s="1"/>
  <c r="AV1" i="11"/>
  <c r="AV144" i="11" s="1"/>
  <c r="AV146" i="11" s="1"/>
  <c r="AO1" i="11"/>
  <c r="AO144" i="11" s="1"/>
  <c r="AO146" i="11" s="1"/>
  <c r="H12" i="6"/>
  <c r="H13" i="6"/>
  <c r="C5" i="4"/>
  <c r="C5" i="5"/>
  <c r="BX258" i="6" l="1"/>
  <c r="W258" i="6"/>
  <c r="ER258" i="6" s="1"/>
  <c r="X258" i="6" s="1"/>
  <c r="BX257" i="6"/>
  <c r="W257" i="6"/>
  <c r="ER257" i="6" s="1"/>
  <c r="X257" i="6" s="1"/>
  <c r="BX256" i="6"/>
  <c r="W256" i="6"/>
  <c r="ER256" i="6" s="1"/>
  <c r="X256" i="6" s="1"/>
  <c r="BX255" i="6"/>
  <c r="W255" i="6"/>
  <c r="ER255" i="6" s="1"/>
  <c r="X255" i="6" s="1"/>
  <c r="BX254" i="6"/>
  <c r="W254" i="6"/>
  <c r="ER254" i="6" s="1"/>
  <c r="X254" i="6" s="1"/>
  <c r="BX253" i="6"/>
  <c r="W253" i="6"/>
  <c r="ER253" i="6" s="1"/>
  <c r="X253" i="6" s="1"/>
  <c r="BX252" i="6"/>
  <c r="W252" i="6"/>
  <c r="ER252" i="6" s="1"/>
  <c r="X252" i="6" s="1"/>
  <c r="BX251" i="6"/>
  <c r="W251" i="6"/>
  <c r="ER251" i="6" s="1"/>
  <c r="X251" i="6" s="1"/>
  <c r="BX250" i="6"/>
  <c r="W250" i="6"/>
  <c r="ER250" i="6" s="1"/>
  <c r="X250" i="6" s="1"/>
  <c r="BX249" i="6"/>
  <c r="W249" i="6"/>
  <c r="ER249" i="6" s="1"/>
  <c r="X249" i="6" s="1"/>
  <c r="BX248" i="6"/>
  <c r="W248" i="6"/>
  <c r="ER248" i="6" s="1"/>
  <c r="X248" i="6" s="1"/>
  <c r="BX247" i="6"/>
  <c r="W247" i="6"/>
  <c r="ER247" i="6" s="1"/>
  <c r="X247" i="6" s="1"/>
  <c r="BX246" i="6"/>
  <c r="W246" i="6"/>
  <c r="ER246" i="6" s="1"/>
  <c r="X246" i="6" s="1"/>
  <c r="BX245" i="6"/>
  <c r="W245" i="6"/>
  <c r="ER245" i="6" s="1"/>
  <c r="X245" i="6" s="1"/>
  <c r="BX244" i="6"/>
  <c r="W244" i="6"/>
  <c r="ER244" i="6" s="1"/>
  <c r="X244" i="6" s="1"/>
  <c r="BX243" i="6"/>
  <c r="W243" i="6"/>
  <c r="ER243" i="6" s="1"/>
  <c r="X243" i="6" s="1"/>
  <c r="BX242" i="6"/>
  <c r="W242" i="6"/>
  <c r="ER242" i="6" s="1"/>
  <c r="X242" i="6" s="1"/>
  <c r="BX241" i="6"/>
  <c r="W241" i="6"/>
  <c r="ER241" i="6" s="1"/>
  <c r="X241" i="6" s="1"/>
  <c r="BX240" i="6"/>
  <c r="W240" i="6"/>
  <c r="ER240" i="6" s="1"/>
  <c r="X240" i="6" s="1"/>
  <c r="BX239" i="6"/>
  <c r="W239" i="6"/>
  <c r="ER239" i="6" s="1"/>
  <c r="X239" i="6" s="1"/>
  <c r="BX238" i="6"/>
  <c r="W238" i="6"/>
  <c r="ER238" i="6" s="1"/>
  <c r="X238" i="6" s="1"/>
  <c r="BX237" i="6"/>
  <c r="W237" i="6"/>
  <c r="ER237" i="6" s="1"/>
  <c r="X237" i="6" s="1"/>
  <c r="BX236" i="6"/>
  <c r="W236" i="6"/>
  <c r="ER236" i="6" s="1"/>
  <c r="X236" i="6" s="1"/>
  <c r="BX235" i="6"/>
  <c r="W235" i="6"/>
  <c r="ER235" i="6" s="1"/>
  <c r="X235" i="6" s="1"/>
  <c r="BX234" i="6"/>
  <c r="W234" i="6"/>
  <c r="ER234" i="6" s="1"/>
  <c r="X234" i="6" s="1"/>
  <c r="BX233" i="6"/>
  <c r="W233" i="6"/>
  <c r="ER233" i="6" s="1"/>
  <c r="X233" i="6" s="1"/>
  <c r="BX232" i="6"/>
  <c r="W232" i="6"/>
  <c r="ER232" i="6" s="1"/>
  <c r="X232" i="6" s="1"/>
  <c r="BX231" i="6"/>
  <c r="W231" i="6"/>
  <c r="ER231" i="6" s="1"/>
  <c r="X231" i="6" s="1"/>
  <c r="BX230" i="6"/>
  <c r="W230" i="6"/>
  <c r="ER230" i="6" s="1"/>
  <c r="X230" i="6" s="1"/>
  <c r="BX229" i="6"/>
  <c r="W229" i="6"/>
  <c r="ER229" i="6" s="1"/>
  <c r="X229" i="6" s="1"/>
  <c r="BX228" i="6"/>
  <c r="W228" i="6"/>
  <c r="ER228" i="6" s="1"/>
  <c r="X228" i="6" s="1"/>
  <c r="BX227" i="6"/>
  <c r="W227" i="6"/>
  <c r="ER227" i="6" s="1"/>
  <c r="X227" i="6" s="1"/>
  <c r="BX226" i="6"/>
  <c r="W226" i="6"/>
  <c r="ER226" i="6" s="1"/>
  <c r="X226" i="6" s="1"/>
  <c r="BX225" i="6"/>
  <c r="W225" i="6"/>
  <c r="ER225" i="6" s="1"/>
  <c r="X225" i="6" s="1"/>
  <c r="BX224" i="6"/>
  <c r="W224" i="6"/>
  <c r="ER224" i="6" s="1"/>
  <c r="X224" i="6" s="1"/>
  <c r="BX223" i="6"/>
  <c r="W223" i="6"/>
  <c r="ER223" i="6" s="1"/>
  <c r="X223" i="6" s="1"/>
  <c r="BX222" i="6"/>
  <c r="W222" i="6"/>
  <c r="ER222" i="6" s="1"/>
  <c r="X222" i="6" s="1"/>
  <c r="BX221" i="6"/>
  <c r="W221" i="6"/>
  <c r="ER221" i="6" s="1"/>
  <c r="X221" i="6" s="1"/>
  <c r="BX220" i="6"/>
  <c r="W220" i="6"/>
  <c r="ER220" i="6" s="1"/>
  <c r="X220" i="6" s="1"/>
  <c r="BX219" i="6"/>
  <c r="W219" i="6"/>
  <c r="ER219" i="6" s="1"/>
  <c r="X219" i="6" s="1"/>
  <c r="BX218" i="6"/>
  <c r="W218" i="6"/>
  <c r="ER218" i="6" s="1"/>
  <c r="X218" i="6" s="1"/>
  <c r="BX217" i="6"/>
  <c r="W217" i="6"/>
  <c r="ER217" i="6" s="1"/>
  <c r="X217" i="6" s="1"/>
  <c r="BX216" i="6"/>
  <c r="W216" i="6"/>
  <c r="ER216" i="6" s="1"/>
  <c r="X216" i="6" s="1"/>
  <c r="BX215" i="6"/>
  <c r="W215" i="6"/>
  <c r="ER215" i="6" s="1"/>
  <c r="X215" i="6" s="1"/>
  <c r="BX214" i="6"/>
  <c r="W214" i="6"/>
  <c r="ER214" i="6" s="1"/>
  <c r="X214" i="6" s="1"/>
  <c r="BX213" i="6"/>
  <c r="W213" i="6"/>
  <c r="ER213" i="6" s="1"/>
  <c r="X213" i="6" s="1"/>
  <c r="BX212" i="6"/>
  <c r="W212" i="6"/>
  <c r="ER212" i="6" s="1"/>
  <c r="X212" i="6" s="1"/>
  <c r="BX211" i="6"/>
  <c r="W211" i="6"/>
  <c r="ER211" i="6" s="1"/>
  <c r="X211" i="6" s="1"/>
  <c r="BX210" i="6"/>
  <c r="W210" i="6"/>
  <c r="ER210" i="6" s="1"/>
  <c r="X210" i="6" s="1"/>
  <c r="BX209" i="6"/>
  <c r="W209" i="6"/>
  <c r="ER209" i="6" s="1"/>
  <c r="X209" i="6" s="1"/>
  <c r="BX208" i="6"/>
  <c r="W208" i="6"/>
  <c r="ER208" i="6" s="1"/>
  <c r="X208" i="6" s="1"/>
  <c r="BX207" i="6"/>
  <c r="W207" i="6"/>
  <c r="ER207" i="6" s="1"/>
  <c r="X207" i="6" s="1"/>
  <c r="BX206" i="6"/>
  <c r="W206" i="6"/>
  <c r="ER206" i="6" s="1"/>
  <c r="X206" i="6" s="1"/>
  <c r="BX205" i="6"/>
  <c r="W205" i="6"/>
  <c r="ER205" i="6" s="1"/>
  <c r="X205" i="6" s="1"/>
  <c r="BX204" i="6"/>
  <c r="W204" i="6"/>
  <c r="ER204" i="6" s="1"/>
  <c r="X204" i="6" s="1"/>
  <c r="BX203" i="6"/>
  <c r="W203" i="6"/>
  <c r="ER203" i="6" s="1"/>
  <c r="X203" i="6" s="1"/>
  <c r="BX202" i="6"/>
  <c r="W202" i="6"/>
  <c r="ER202" i="6" s="1"/>
  <c r="X202" i="6" s="1"/>
  <c r="BX201" i="6"/>
  <c r="W201" i="6"/>
  <c r="ER201" i="6" s="1"/>
  <c r="X201" i="6" s="1"/>
  <c r="BX200" i="6"/>
  <c r="W200" i="6"/>
  <c r="ER200" i="6" s="1"/>
  <c r="X200" i="6" s="1"/>
  <c r="BX199" i="6"/>
  <c r="W199" i="6"/>
  <c r="ER199" i="6" s="1"/>
  <c r="X199" i="6" s="1"/>
  <c r="BX198" i="6"/>
  <c r="W198" i="6"/>
  <c r="ER198" i="6" s="1"/>
  <c r="X198" i="6" s="1"/>
  <c r="BX197" i="6"/>
  <c r="W197" i="6"/>
  <c r="ER197" i="6" s="1"/>
  <c r="X197" i="6" s="1"/>
  <c r="BX196" i="6"/>
  <c r="W196" i="6"/>
  <c r="ER196" i="6" s="1"/>
  <c r="X196" i="6" s="1"/>
  <c r="BX195" i="6"/>
  <c r="W195" i="6"/>
  <c r="ER195" i="6" s="1"/>
  <c r="X195" i="6" s="1"/>
  <c r="BX194" i="6"/>
  <c r="W194" i="6"/>
  <c r="ER194" i="6" s="1"/>
  <c r="X194" i="6" s="1"/>
  <c r="BX193" i="6"/>
  <c r="W193" i="6"/>
  <c r="ER193" i="6" s="1"/>
  <c r="X193" i="6" s="1"/>
  <c r="BX192" i="6"/>
  <c r="W192" i="6"/>
  <c r="ER192" i="6" s="1"/>
  <c r="X192" i="6" s="1"/>
  <c r="BX191" i="6"/>
  <c r="W191" i="6"/>
  <c r="ER191" i="6" s="1"/>
  <c r="X191" i="6" s="1"/>
  <c r="BX190" i="6"/>
  <c r="W190" i="6"/>
  <c r="ER190" i="6" s="1"/>
  <c r="X190" i="6" s="1"/>
  <c r="BX189" i="6"/>
  <c r="W189" i="6"/>
  <c r="ER189" i="6" s="1"/>
  <c r="X189" i="6" s="1"/>
  <c r="BX188" i="6"/>
  <c r="W188" i="6"/>
  <c r="ER188" i="6" s="1"/>
  <c r="X188" i="6" s="1"/>
  <c r="BX187" i="6"/>
  <c r="W187" i="6"/>
  <c r="ER187" i="6" s="1"/>
  <c r="X187" i="6" s="1"/>
  <c r="BX186" i="6"/>
  <c r="W186" i="6"/>
  <c r="ER186" i="6" s="1"/>
  <c r="X186" i="6" s="1"/>
  <c r="BX185" i="6"/>
  <c r="W185" i="6"/>
  <c r="ER185" i="6" s="1"/>
  <c r="X185" i="6" s="1"/>
  <c r="BX184" i="6"/>
  <c r="W184" i="6"/>
  <c r="ER184" i="6" s="1"/>
  <c r="X184" i="6" s="1"/>
  <c r="BX183" i="6"/>
  <c r="W183" i="6"/>
  <c r="ER183" i="6" s="1"/>
  <c r="X183" i="6" s="1"/>
  <c r="BX182" i="6"/>
  <c r="W182" i="6"/>
  <c r="ER182" i="6" s="1"/>
  <c r="X182" i="6" s="1"/>
  <c r="BX181" i="6"/>
  <c r="W181" i="6"/>
  <c r="ER181" i="6" s="1"/>
  <c r="X181" i="6" s="1"/>
  <c r="BX180" i="6"/>
  <c r="W180" i="6"/>
  <c r="ER180" i="6" s="1"/>
  <c r="X180" i="6" s="1"/>
  <c r="BX179" i="6"/>
  <c r="W179" i="6"/>
  <c r="ER179" i="6" s="1"/>
  <c r="X179" i="6" s="1"/>
  <c r="BX178" i="6"/>
  <c r="W178" i="6"/>
  <c r="ER178" i="6" s="1"/>
  <c r="X178" i="6" s="1"/>
  <c r="BX177" i="6"/>
  <c r="W177" i="6"/>
  <c r="ER177" i="6" s="1"/>
  <c r="X177" i="6" s="1"/>
  <c r="BX176" i="6"/>
  <c r="W176" i="6"/>
  <c r="ER176" i="6" s="1"/>
  <c r="X176" i="6" s="1"/>
  <c r="BX175" i="6"/>
  <c r="W175" i="6"/>
  <c r="ER175" i="6" s="1"/>
  <c r="X175" i="6" s="1"/>
  <c r="BX174" i="6"/>
  <c r="W174" i="6"/>
  <c r="ER174" i="6" s="1"/>
  <c r="X174" i="6" s="1"/>
  <c r="BX173" i="6"/>
  <c r="W173" i="6"/>
  <c r="ER173" i="6" s="1"/>
  <c r="X173" i="6" s="1"/>
  <c r="BX172" i="6"/>
  <c r="W172" i="6"/>
  <c r="ER172" i="6" s="1"/>
  <c r="X172" i="6" s="1"/>
  <c r="BX171" i="6"/>
  <c r="W171" i="6"/>
  <c r="ER171" i="6" s="1"/>
  <c r="X171" i="6" s="1"/>
  <c r="BX170" i="6"/>
  <c r="W170" i="6"/>
  <c r="ER170" i="6" s="1"/>
  <c r="X170" i="6" s="1"/>
  <c r="BX169" i="6"/>
  <c r="W169" i="6"/>
  <c r="ER169" i="6" s="1"/>
  <c r="X169" i="6" s="1"/>
  <c r="BX168" i="6"/>
  <c r="W168" i="6"/>
  <c r="ER168" i="6" s="1"/>
  <c r="X168" i="6" s="1"/>
  <c r="BX167" i="6"/>
  <c r="W167" i="6"/>
  <c r="ER167" i="6" s="1"/>
  <c r="X167" i="6" s="1"/>
  <c r="BX166" i="6"/>
  <c r="W166" i="6"/>
  <c r="ER166" i="6" s="1"/>
  <c r="X166" i="6" s="1"/>
  <c r="BX165" i="6"/>
  <c r="W165" i="6"/>
  <c r="ER165" i="6" s="1"/>
  <c r="X165" i="6" s="1"/>
  <c r="BX164" i="6"/>
  <c r="W164" i="6"/>
  <c r="ER164" i="6" s="1"/>
  <c r="X164" i="6" s="1"/>
  <c r="BX163" i="6"/>
  <c r="W163" i="6"/>
  <c r="ER163" i="6" s="1"/>
  <c r="X163" i="6" s="1"/>
  <c r="BX162" i="6"/>
  <c r="W162" i="6"/>
  <c r="ER162" i="6" s="1"/>
  <c r="X162" i="6" s="1"/>
  <c r="BX161" i="6"/>
  <c r="W161" i="6"/>
  <c r="ER161" i="6" s="1"/>
  <c r="X161" i="6" s="1"/>
  <c r="BX160" i="6"/>
  <c r="W160" i="6"/>
  <c r="ER160" i="6" s="1"/>
  <c r="X160" i="6" s="1"/>
  <c r="BX159" i="6"/>
  <c r="W159" i="6"/>
  <c r="ER159" i="6" s="1"/>
  <c r="X159" i="6" s="1"/>
  <c r="BX158" i="6"/>
  <c r="W158" i="6"/>
  <c r="ER158" i="6" s="1"/>
  <c r="X158" i="6" s="1"/>
  <c r="BX157" i="6"/>
  <c r="W157" i="6"/>
  <c r="ER157" i="6" s="1"/>
  <c r="X157" i="6" s="1"/>
  <c r="BX156" i="6"/>
  <c r="W156" i="6"/>
  <c r="ER156" i="6" s="1"/>
  <c r="X156" i="6" s="1"/>
  <c r="BX155" i="6"/>
  <c r="W155" i="6"/>
  <c r="ER155" i="6" s="1"/>
  <c r="X155" i="6" s="1"/>
  <c r="BX154" i="6"/>
  <c r="W154" i="6"/>
  <c r="ER154" i="6" s="1"/>
  <c r="X154" i="6" s="1"/>
  <c r="BX153" i="6"/>
  <c r="W153" i="6"/>
  <c r="ER153" i="6" s="1"/>
  <c r="X153" i="6" s="1"/>
  <c r="BX152" i="6"/>
  <c r="W152" i="6"/>
  <c r="ER152" i="6" s="1"/>
  <c r="X152" i="6" s="1"/>
  <c r="BX151" i="6"/>
  <c r="W151" i="6"/>
  <c r="ER151" i="6" s="1"/>
  <c r="X151" i="6" s="1"/>
  <c r="BX150" i="6"/>
  <c r="W150" i="6"/>
  <c r="ER150" i="6" s="1"/>
  <c r="X150" i="6" s="1"/>
  <c r="BX149" i="6"/>
  <c r="W149" i="6"/>
  <c r="ER149" i="6" s="1"/>
  <c r="X149" i="6" s="1"/>
  <c r="BX148" i="6"/>
  <c r="W148" i="6"/>
  <c r="ER148" i="6" s="1"/>
  <c r="X148" i="6" s="1"/>
  <c r="BX147" i="6"/>
  <c r="W147" i="6"/>
  <c r="ER147" i="6" s="1"/>
  <c r="X147" i="6" s="1"/>
  <c r="BX146" i="6"/>
  <c r="W146" i="6"/>
  <c r="ER146" i="6" s="1"/>
  <c r="X146" i="6" s="1"/>
  <c r="BX145" i="6"/>
  <c r="W145" i="6"/>
  <c r="ER145" i="6" s="1"/>
  <c r="X145" i="6" s="1"/>
  <c r="BX144" i="6"/>
  <c r="W144" i="6"/>
  <c r="ER144" i="6" s="1"/>
  <c r="X144" i="6" s="1"/>
  <c r="BX143" i="6"/>
  <c r="W143" i="6"/>
  <c r="ER143" i="6" s="1"/>
  <c r="X143" i="6" s="1"/>
  <c r="BX142" i="6"/>
  <c r="W142" i="6"/>
  <c r="ER142" i="6" s="1"/>
  <c r="X142" i="6" s="1"/>
  <c r="BX141" i="6"/>
  <c r="W141" i="6"/>
  <c r="ER141" i="6" s="1"/>
  <c r="X141" i="6" s="1"/>
  <c r="BX140" i="6"/>
  <c r="W140" i="6"/>
  <c r="ER140" i="6" s="1"/>
  <c r="X140" i="6" s="1"/>
  <c r="BX139" i="6"/>
  <c r="W139" i="6"/>
  <c r="ER139" i="6" s="1"/>
  <c r="X139" i="6" s="1"/>
  <c r="BX138" i="6"/>
  <c r="W138" i="6"/>
  <c r="ER138" i="6" s="1"/>
  <c r="X138" i="6" s="1"/>
  <c r="BX137" i="6"/>
  <c r="W137" i="6"/>
  <c r="ER137" i="6" s="1"/>
  <c r="X137" i="6" s="1"/>
  <c r="BX136" i="6"/>
  <c r="W136" i="6"/>
  <c r="ER136" i="6" s="1"/>
  <c r="X136" i="6" s="1"/>
  <c r="BX135" i="6"/>
  <c r="W135" i="6"/>
  <c r="ER135" i="6" s="1"/>
  <c r="X135" i="6" s="1"/>
  <c r="BX134" i="6"/>
  <c r="W134" i="6"/>
  <c r="ER134" i="6" s="1"/>
  <c r="X134" i="6" s="1"/>
  <c r="BX133" i="6"/>
  <c r="W133" i="6"/>
  <c r="ER133" i="6" s="1"/>
  <c r="X133" i="6" s="1"/>
  <c r="BX132" i="6"/>
  <c r="W132" i="6"/>
  <c r="ER132" i="6" s="1"/>
  <c r="X132" i="6" s="1"/>
  <c r="BX131" i="6"/>
  <c r="W131" i="6"/>
  <c r="ER131" i="6" s="1"/>
  <c r="X131" i="6" s="1"/>
  <c r="BX130" i="6"/>
  <c r="W130" i="6"/>
  <c r="ER130" i="6" s="1"/>
  <c r="X130" i="6" s="1"/>
  <c r="BX129" i="6"/>
  <c r="W129" i="6"/>
  <c r="ER129" i="6" s="1"/>
  <c r="X129" i="6" s="1"/>
  <c r="BX128" i="6"/>
  <c r="W128" i="6"/>
  <c r="ER128" i="6" s="1"/>
  <c r="X128" i="6" s="1"/>
  <c r="BX127" i="6"/>
  <c r="W127" i="6"/>
  <c r="ER127" i="6" s="1"/>
  <c r="X127" i="6" s="1"/>
  <c r="BX126" i="6"/>
  <c r="W126" i="6"/>
  <c r="ER126" i="6" s="1"/>
  <c r="X126" i="6" s="1"/>
  <c r="BX125" i="6"/>
  <c r="W125" i="6"/>
  <c r="ER125" i="6" s="1"/>
  <c r="X125" i="6" s="1"/>
  <c r="BX124" i="6"/>
  <c r="W124" i="6"/>
  <c r="ER124" i="6" s="1"/>
  <c r="X124" i="6" s="1"/>
  <c r="BX123" i="6"/>
  <c r="W123" i="6"/>
  <c r="ER123" i="6" s="1"/>
  <c r="X123" i="6" s="1"/>
  <c r="BX122" i="6"/>
  <c r="W122" i="6"/>
  <c r="ER122" i="6" s="1"/>
  <c r="X122" i="6" s="1"/>
  <c r="BX121" i="6"/>
  <c r="W121" i="6"/>
  <c r="ER121" i="6" s="1"/>
  <c r="X121" i="6" s="1"/>
  <c r="BX120" i="6"/>
  <c r="W120" i="6"/>
  <c r="ER120" i="6" s="1"/>
  <c r="X120" i="6" s="1"/>
  <c r="BX119" i="6"/>
  <c r="W119" i="6"/>
  <c r="ER119" i="6" s="1"/>
  <c r="X119" i="6" s="1"/>
  <c r="BX118" i="6"/>
  <c r="W118" i="6"/>
  <c r="ER118" i="6" s="1"/>
  <c r="X118" i="6" s="1"/>
  <c r="BX117" i="6"/>
  <c r="W117" i="6"/>
  <c r="ER117" i="6" s="1"/>
  <c r="X117" i="6" s="1"/>
  <c r="BX116" i="6"/>
  <c r="W116" i="6"/>
  <c r="ER116" i="6" s="1"/>
  <c r="X116" i="6" s="1"/>
  <c r="BX115" i="6"/>
  <c r="W115" i="6"/>
  <c r="ER115" i="6" s="1"/>
  <c r="X115" i="6" s="1"/>
  <c r="BX114" i="6"/>
  <c r="W114" i="6"/>
  <c r="ER114" i="6" s="1"/>
  <c r="X114" i="6" s="1"/>
  <c r="BX113" i="6"/>
  <c r="W113" i="6"/>
  <c r="ER113" i="6" s="1"/>
  <c r="X113" i="6" s="1"/>
  <c r="BX112" i="6"/>
  <c r="W112" i="6"/>
  <c r="ER112" i="6" s="1"/>
  <c r="X112" i="6" s="1"/>
  <c r="BX111" i="6"/>
  <c r="W111" i="6"/>
  <c r="ER111" i="6" s="1"/>
  <c r="X111" i="6" s="1"/>
  <c r="BX110" i="6"/>
  <c r="W110" i="6"/>
  <c r="ER110" i="6" s="1"/>
  <c r="X110" i="6" s="1"/>
  <c r="BX109" i="6"/>
  <c r="W109" i="6"/>
  <c r="ER109" i="6" s="1"/>
  <c r="X109" i="6" s="1"/>
  <c r="BX108" i="6"/>
  <c r="W108" i="6"/>
  <c r="ER108" i="6" s="1"/>
  <c r="X108" i="6" s="1"/>
  <c r="BX107" i="6"/>
  <c r="W107" i="6"/>
  <c r="ER107" i="6" s="1"/>
  <c r="X107" i="6" s="1"/>
  <c r="BX106" i="6"/>
  <c r="W106" i="6"/>
  <c r="ER106" i="6" s="1"/>
  <c r="X106" i="6" s="1"/>
  <c r="BX105" i="6"/>
  <c r="W105" i="6"/>
  <c r="ER105" i="6" s="1"/>
  <c r="X105" i="6" s="1"/>
  <c r="BX104" i="6"/>
  <c r="W104" i="6"/>
  <c r="ER104" i="6" s="1"/>
  <c r="X104" i="6" s="1"/>
  <c r="BX103" i="6"/>
  <c r="W103" i="6"/>
  <c r="ER103" i="6" s="1"/>
  <c r="X103" i="6" s="1"/>
  <c r="BX102" i="6"/>
  <c r="W102" i="6"/>
  <c r="ER102" i="6" s="1"/>
  <c r="X102" i="6" s="1"/>
  <c r="BX101" i="6"/>
  <c r="W101" i="6"/>
  <c r="ER101" i="6" s="1"/>
  <c r="X101" i="6" s="1"/>
  <c r="BX100" i="6"/>
  <c r="W100" i="6"/>
  <c r="ER100" i="6" s="1"/>
  <c r="X100" i="6" s="1"/>
  <c r="BX99" i="6"/>
  <c r="W99" i="6"/>
  <c r="ER99" i="6" s="1"/>
  <c r="X99" i="6" s="1"/>
  <c r="BX98" i="6"/>
  <c r="W98" i="6"/>
  <c r="ER98" i="6" s="1"/>
  <c r="X98" i="6" s="1"/>
  <c r="BX97" i="6"/>
  <c r="W97" i="6"/>
  <c r="ER97" i="6" s="1"/>
  <c r="X97" i="6" s="1"/>
  <c r="BX96" i="6"/>
  <c r="W96" i="6"/>
  <c r="ER96" i="6" s="1"/>
  <c r="X96" i="6" s="1"/>
  <c r="BX95" i="6"/>
  <c r="W95" i="6"/>
  <c r="ER95" i="6" s="1"/>
  <c r="X95" i="6" s="1"/>
  <c r="BX94" i="6"/>
  <c r="W94" i="6"/>
  <c r="ER94" i="6" s="1"/>
  <c r="X94" i="6" s="1"/>
  <c r="BX93" i="6"/>
  <c r="W93" i="6"/>
  <c r="ER93" i="6" s="1"/>
  <c r="X93" i="6" s="1"/>
  <c r="BX92" i="6"/>
  <c r="W92" i="6"/>
  <c r="ER92" i="6" s="1"/>
  <c r="X92" i="6" s="1"/>
  <c r="BX91" i="6"/>
  <c r="W91" i="6"/>
  <c r="ER91" i="6" s="1"/>
  <c r="X91" i="6" s="1"/>
  <c r="BX90" i="6"/>
  <c r="W90" i="6"/>
  <c r="ER90" i="6" s="1"/>
  <c r="X90" i="6" s="1"/>
  <c r="BX89" i="6"/>
  <c r="W89" i="6"/>
  <c r="ER89" i="6" s="1"/>
  <c r="X89" i="6" s="1"/>
  <c r="BX88" i="6"/>
  <c r="W88" i="6"/>
  <c r="ER88" i="6" s="1"/>
  <c r="X88" i="6" s="1"/>
  <c r="BX87" i="6"/>
  <c r="W87" i="6"/>
  <c r="ER87" i="6" s="1"/>
  <c r="X87" i="6" s="1"/>
  <c r="BX86" i="6"/>
  <c r="W86" i="6"/>
  <c r="ER86" i="6" s="1"/>
  <c r="X86" i="6" s="1"/>
  <c r="BX85" i="6"/>
  <c r="W85" i="6"/>
  <c r="ER85" i="6" s="1"/>
  <c r="X85" i="6" s="1"/>
  <c r="BX84" i="6"/>
  <c r="W84" i="6"/>
  <c r="ER84" i="6" s="1"/>
  <c r="X84" i="6" s="1"/>
  <c r="BX83" i="6"/>
  <c r="W83" i="6"/>
  <c r="ER83" i="6" s="1"/>
  <c r="X83" i="6" s="1"/>
  <c r="BX82" i="6"/>
  <c r="W82" i="6"/>
  <c r="ER82" i="6" s="1"/>
  <c r="X82" i="6" s="1"/>
  <c r="BX81" i="6"/>
  <c r="W81" i="6"/>
  <c r="ER81" i="6" s="1"/>
  <c r="X81" i="6" s="1"/>
  <c r="BX80" i="6"/>
  <c r="W80" i="6"/>
  <c r="ER80" i="6" s="1"/>
  <c r="X80" i="6" s="1"/>
  <c r="BX79" i="6"/>
  <c r="W79" i="6"/>
  <c r="ER79" i="6" s="1"/>
  <c r="X79" i="6" s="1"/>
  <c r="BX78" i="6"/>
  <c r="W78" i="6"/>
  <c r="ER78" i="6" s="1"/>
  <c r="X78" i="6" s="1"/>
  <c r="BX77" i="6"/>
  <c r="W77" i="6"/>
  <c r="ER77" i="6" s="1"/>
  <c r="X77" i="6" s="1"/>
  <c r="BX76" i="6"/>
  <c r="W76" i="6"/>
  <c r="ER76" i="6" s="1"/>
  <c r="X76" i="6" s="1"/>
  <c r="BX75" i="6"/>
  <c r="W75" i="6"/>
  <c r="ER75" i="6" s="1"/>
  <c r="X75" i="6" s="1"/>
  <c r="BX74" i="6"/>
  <c r="W74" i="6"/>
  <c r="ER74" i="6" s="1"/>
  <c r="X74" i="6" s="1"/>
  <c r="BX73" i="6"/>
  <c r="W73" i="6"/>
  <c r="ER73" i="6" s="1"/>
  <c r="X73" i="6" s="1"/>
  <c r="BX72" i="6"/>
  <c r="W72" i="6"/>
  <c r="ER72" i="6" s="1"/>
  <c r="X72" i="6" s="1"/>
  <c r="BX71" i="6"/>
  <c r="W71" i="6"/>
  <c r="ER71" i="6" s="1"/>
  <c r="X71" i="6" s="1"/>
  <c r="BX70" i="6"/>
  <c r="W70" i="6"/>
  <c r="ER70" i="6" s="1"/>
  <c r="X70" i="6" s="1"/>
  <c r="BX69" i="6"/>
  <c r="W69" i="6"/>
  <c r="ER69" i="6" s="1"/>
  <c r="X69" i="6" s="1"/>
  <c r="BX68" i="6"/>
  <c r="W68" i="6"/>
  <c r="ER68" i="6" s="1"/>
  <c r="X68" i="6" s="1"/>
  <c r="BX67" i="6"/>
  <c r="W67" i="6"/>
  <c r="ER67" i="6" s="1"/>
  <c r="X67" i="6" s="1"/>
  <c r="BX66" i="6"/>
  <c r="W66" i="6"/>
  <c r="ER66" i="6" s="1"/>
  <c r="X66" i="6" s="1"/>
  <c r="BX65" i="6"/>
  <c r="W65" i="6"/>
  <c r="ER65" i="6" s="1"/>
  <c r="X65" i="6" s="1"/>
  <c r="BX64" i="6"/>
  <c r="W64" i="6"/>
  <c r="ER64" i="6" s="1"/>
  <c r="X64" i="6" s="1"/>
  <c r="BX63" i="6"/>
  <c r="W63" i="6"/>
  <c r="ER63" i="6" s="1"/>
  <c r="X63" i="6" s="1"/>
  <c r="BX62" i="6"/>
  <c r="W62" i="6"/>
  <c r="ER62" i="6" s="1"/>
  <c r="X62" i="6" s="1"/>
  <c r="BX61" i="6"/>
  <c r="W61" i="6"/>
  <c r="ER61" i="6" s="1"/>
  <c r="X61" i="6" s="1"/>
  <c r="BX60" i="6"/>
  <c r="W60" i="6"/>
  <c r="ER60" i="6" s="1"/>
  <c r="X60" i="6" s="1"/>
  <c r="BX59" i="6"/>
  <c r="W59" i="6"/>
  <c r="ER59" i="6" s="1"/>
  <c r="X59" i="6" s="1"/>
  <c r="BX58" i="6"/>
  <c r="W58" i="6"/>
  <c r="ER58" i="6" s="1"/>
  <c r="X58" i="6" s="1"/>
  <c r="BX57" i="6"/>
  <c r="W57" i="6"/>
  <c r="ER57" i="6" s="1"/>
  <c r="X57" i="6" s="1"/>
  <c r="BX56" i="6"/>
  <c r="W56" i="6"/>
  <c r="ER56" i="6" s="1"/>
  <c r="X56" i="6" s="1"/>
  <c r="BX55" i="6"/>
  <c r="W55" i="6"/>
  <c r="ER55" i="6" s="1"/>
  <c r="X55" i="6" s="1"/>
  <c r="BX54" i="6"/>
  <c r="W54" i="6"/>
  <c r="ER54" i="6" s="1"/>
  <c r="X54" i="6" s="1"/>
  <c r="BX53" i="6"/>
  <c r="W53" i="6"/>
  <c r="ER53" i="6" s="1"/>
  <c r="X53" i="6" s="1"/>
  <c r="BX52" i="6"/>
  <c r="W52" i="6"/>
  <c r="ER52" i="6" s="1"/>
  <c r="X52" i="6" s="1"/>
  <c r="BX51" i="6"/>
  <c r="W51" i="6"/>
  <c r="ER51" i="6" s="1"/>
  <c r="X51" i="6" s="1"/>
  <c r="BX50" i="6"/>
  <c r="W50" i="6"/>
  <c r="ER50" i="6" s="1"/>
  <c r="X50" i="6" s="1"/>
  <c r="BX49" i="6"/>
  <c r="W49" i="6"/>
  <c r="ER49" i="6" s="1"/>
  <c r="X49" i="6" s="1"/>
  <c r="BX48" i="6"/>
  <c r="W48" i="6"/>
  <c r="ER48" i="6" s="1"/>
  <c r="X48" i="6" s="1"/>
  <c r="BX47" i="6"/>
  <c r="W47" i="6"/>
  <c r="ER47" i="6" s="1"/>
  <c r="X47" i="6" s="1"/>
  <c r="BX46" i="6"/>
  <c r="W46" i="6"/>
  <c r="ER46" i="6" s="1"/>
  <c r="X46" i="6" s="1"/>
  <c r="BX45" i="6"/>
  <c r="W45" i="6"/>
  <c r="ER45" i="6" s="1"/>
  <c r="X45" i="6" s="1"/>
  <c r="BX44" i="6"/>
  <c r="W44" i="6"/>
  <c r="ER44" i="6" s="1"/>
  <c r="X44" i="6" s="1"/>
  <c r="BX43" i="6"/>
  <c r="W43" i="6"/>
  <c r="ER43" i="6" s="1"/>
  <c r="X43" i="6" s="1"/>
  <c r="BX42" i="6"/>
  <c r="W42" i="6"/>
  <c r="ER42" i="6" s="1"/>
  <c r="X42" i="6" s="1"/>
  <c r="BX41" i="6"/>
  <c r="W41" i="6"/>
  <c r="ER41" i="6" s="1"/>
  <c r="X41" i="6" s="1"/>
  <c r="BX40" i="6"/>
  <c r="W40" i="6"/>
  <c r="ER40" i="6" s="1"/>
  <c r="X40" i="6" s="1"/>
  <c r="BX39" i="6"/>
  <c r="W39" i="6"/>
  <c r="ER39" i="6" s="1"/>
  <c r="X39" i="6" s="1"/>
  <c r="BX38" i="6"/>
  <c r="W38" i="6"/>
  <c r="ER38" i="6" s="1"/>
  <c r="X38" i="6" s="1"/>
  <c r="BX37" i="6"/>
  <c r="W37" i="6"/>
  <c r="ER37" i="6" s="1"/>
  <c r="X37" i="6" s="1"/>
  <c r="BX36" i="6"/>
  <c r="W36" i="6"/>
  <c r="ER36" i="6" s="1"/>
  <c r="X36" i="6" s="1"/>
  <c r="BX35" i="6"/>
  <c r="W35" i="6"/>
  <c r="ER35" i="6" s="1"/>
  <c r="X35" i="6" s="1"/>
  <c r="BX34" i="6"/>
  <c r="W34" i="6"/>
  <c r="ER34" i="6" s="1"/>
  <c r="X34" i="6" s="1"/>
  <c r="BX33" i="6"/>
  <c r="W33" i="6"/>
  <c r="ER33" i="6" s="1"/>
  <c r="X33" i="6" s="1"/>
  <c r="BX32" i="6"/>
  <c r="W32" i="6"/>
  <c r="ER32" i="6" s="1"/>
  <c r="X32" i="6" s="1"/>
  <c r="BX31" i="6"/>
  <c r="W31" i="6"/>
  <c r="ER31" i="6" s="1"/>
  <c r="X31" i="6" s="1"/>
  <c r="BX30" i="6"/>
  <c r="W30" i="6"/>
  <c r="ER30" i="6" s="1"/>
  <c r="X30" i="6" s="1"/>
  <c r="BX29" i="6"/>
  <c r="W29" i="6"/>
  <c r="ER29" i="6" s="1"/>
  <c r="X29" i="6" s="1"/>
  <c r="BX28" i="6"/>
  <c r="W28" i="6"/>
  <c r="ER28" i="6" s="1"/>
  <c r="X28" i="6" s="1"/>
  <c r="BX27" i="6"/>
  <c r="W27" i="6"/>
  <c r="ER27" i="6" s="1"/>
  <c r="X27" i="6" s="1"/>
  <c r="BX26" i="6"/>
  <c r="W26" i="6"/>
  <c r="ER26" i="6" s="1"/>
  <c r="X26" i="6" s="1"/>
  <c r="BX25" i="6"/>
  <c r="W25" i="6"/>
  <c r="ER25" i="6" s="1"/>
  <c r="X25" i="6" s="1"/>
  <c r="BX24" i="6"/>
  <c r="W24" i="6"/>
  <c r="ER24" i="6" s="1"/>
  <c r="X24" i="6" s="1"/>
  <c r="BX23" i="6"/>
  <c r="W23" i="6"/>
  <c r="ER23" i="6" s="1"/>
  <c r="X23" i="6" s="1"/>
  <c r="BX22" i="6"/>
  <c r="W22" i="6"/>
  <c r="ER22" i="6" s="1"/>
  <c r="X22" i="6" s="1"/>
  <c r="BX21" i="6"/>
  <c r="W21" i="6"/>
  <c r="ER21" i="6" s="1"/>
  <c r="X21" i="6" s="1"/>
  <c r="BX20" i="6"/>
  <c r="W20" i="6"/>
  <c r="ER20" i="6" s="1"/>
  <c r="X20" i="6" s="1"/>
  <c r="BX19" i="6"/>
  <c r="W19" i="6"/>
  <c r="ER19" i="6" s="1"/>
  <c r="X19" i="6" s="1"/>
  <c r="BX18" i="6"/>
  <c r="W18" i="6"/>
  <c r="ER18" i="6" s="1"/>
  <c r="X18" i="6" s="1"/>
  <c r="BX17" i="6"/>
  <c r="W17" i="6"/>
  <c r="ER17" i="6" s="1"/>
  <c r="X17" i="6" s="1"/>
  <c r="BX16" i="6"/>
  <c r="W16" i="6"/>
  <c r="ER16" i="6" s="1"/>
  <c r="X16" i="6" s="1"/>
  <c r="BX15" i="6"/>
  <c r="W15" i="6"/>
  <c r="ER15" i="6" s="1"/>
  <c r="X15" i="6" s="1"/>
  <c r="BX14" i="6"/>
  <c r="W14" i="6"/>
  <c r="ER14" i="6" s="1"/>
  <c r="X14" i="6" s="1"/>
  <c r="BX13" i="6"/>
  <c r="W13" i="6"/>
  <c r="ER13" i="6" s="1"/>
  <c r="X13" i="6" s="1"/>
  <c r="BX12" i="6"/>
  <c r="W12" i="6"/>
  <c r="ER12" i="6" s="1"/>
  <c r="X12" i="6" s="1"/>
  <c r="BX11" i="6"/>
  <c r="W11" i="6"/>
  <c r="ER11" i="6" s="1"/>
  <c r="X11" i="6" s="1"/>
  <c r="BX10" i="6"/>
  <c r="W10" i="6"/>
  <c r="ER10" i="6" s="1"/>
  <c r="X10" i="6" s="1"/>
  <c r="BX9" i="6"/>
  <c r="W9" i="6"/>
  <c r="ER9" i="6" s="1"/>
  <c r="U13" i="6" a="1"/>
  <c r="U13" i="6" s="1"/>
  <c r="DW13" i="6" s="1"/>
  <c r="S13" i="6"/>
  <c r="U12" i="6" a="1"/>
  <c r="U12" i="6" s="1"/>
  <c r="DW12" i="6" s="1"/>
  <c r="S12" i="6"/>
  <c r="EA13" i="6"/>
  <c r="EQ13" i="6"/>
  <c r="EN13" i="6"/>
  <c r="EK13" i="6"/>
  <c r="EH13" i="6"/>
  <c r="EE13" i="6"/>
  <c r="EB13" i="6"/>
  <c r="DY13" i="6"/>
  <c r="EO13" i="6"/>
  <c r="EL13" i="6"/>
  <c r="EI13" i="6"/>
  <c r="EF13" i="6"/>
  <c r="EC13" i="6"/>
  <c r="DZ13" i="6"/>
  <c r="EP13" i="6"/>
  <c r="EM13" i="6"/>
  <c r="EJ13" i="6"/>
  <c r="EG13" i="6"/>
  <c r="ED13" i="6"/>
  <c r="EQ12" i="6"/>
  <c r="EN12" i="6"/>
  <c r="EK12" i="6"/>
  <c r="EH12" i="6"/>
  <c r="EE12" i="6"/>
  <c r="EB12" i="6"/>
  <c r="DY12" i="6"/>
  <c r="EO12" i="6"/>
  <c r="EL12" i="6"/>
  <c r="EI12" i="6"/>
  <c r="EF12" i="6"/>
  <c r="EC12" i="6"/>
  <c r="DZ12" i="6"/>
  <c r="EP12" i="6"/>
  <c r="EM12" i="6"/>
  <c r="EJ12" i="6"/>
  <c r="EG12" i="6"/>
  <c r="ED12" i="6"/>
  <c r="D57" i="11"/>
  <c r="DY259" i="6"/>
  <c r="B57" i="11" s="1"/>
  <c r="EC259" i="6"/>
  <c r="B61" i="11" s="1"/>
  <c r="EB259" i="6"/>
  <c r="B60" i="11" s="1"/>
  <c r="DZ259" i="6"/>
  <c r="B58" i="11" s="1"/>
  <c r="O58" i="11"/>
  <c r="O60" i="11"/>
  <c r="O59" i="11"/>
  <c r="R59" i="11"/>
  <c r="U59" i="11"/>
  <c r="X59" i="11"/>
  <c r="AA59" i="11"/>
  <c r="AD59" i="11"/>
  <c r="AG59" i="11"/>
  <c r="AJ59" i="11"/>
  <c r="AM59" i="11"/>
  <c r="AP59" i="11"/>
  <c r="AS59" i="11"/>
  <c r="AV59" i="11"/>
  <c r="AY59" i="11"/>
  <c r="U57" i="11"/>
  <c r="AG57" i="11"/>
  <c r="AP57" i="11"/>
  <c r="R62" i="11"/>
  <c r="AV57" i="11"/>
  <c r="O61" i="11"/>
  <c r="U61" i="11"/>
  <c r="X61" i="11"/>
  <c r="AA61" i="11"/>
  <c r="AD61" i="11"/>
  <c r="AG61" i="11"/>
  <c r="AJ61" i="11"/>
  <c r="AM61" i="11"/>
  <c r="AP61" i="11"/>
  <c r="AS61" i="11"/>
  <c r="AV61" i="11"/>
  <c r="O62" i="11"/>
  <c r="Q59" i="11"/>
  <c r="T59" i="11"/>
  <c r="W59" i="11"/>
  <c r="Z59" i="11"/>
  <c r="AC59" i="11"/>
  <c r="AF59" i="11"/>
  <c r="AI59" i="11"/>
  <c r="AL59" i="11"/>
  <c r="AO59" i="11"/>
  <c r="AR59" i="11"/>
  <c r="AU59" i="11"/>
  <c r="AX59" i="11"/>
  <c r="X57" i="11"/>
  <c r="AD57" i="11"/>
  <c r="P59" i="11"/>
  <c r="S59" i="11"/>
  <c r="V59" i="11"/>
  <c r="Y59" i="11"/>
  <c r="AB59" i="11"/>
  <c r="AE59" i="11"/>
  <c r="AH59" i="11"/>
  <c r="AK59" i="11"/>
  <c r="AN59" i="11"/>
  <c r="AQ59" i="11"/>
  <c r="AT59" i="11"/>
  <c r="AW59" i="11"/>
  <c r="AZ59" i="11"/>
  <c r="C59" i="11"/>
  <c r="F59" i="11"/>
  <c r="G59" i="11"/>
  <c r="H59" i="11"/>
  <c r="J59" i="11"/>
  <c r="K59" i="11"/>
  <c r="L59" i="11"/>
  <c r="M59" i="11"/>
  <c r="N59" i="11"/>
  <c r="AR73" i="11"/>
  <c r="AD71" i="11"/>
  <c r="P69" i="11"/>
  <c r="AW66" i="11"/>
  <c r="AU64" i="11"/>
  <c r="D69" i="11"/>
  <c r="H74" i="11"/>
  <c r="AO71" i="11"/>
  <c r="AA69" i="11"/>
  <c r="Y67" i="11"/>
  <c r="K65" i="11"/>
  <c r="H75" i="11"/>
  <c r="F73" i="11"/>
  <c r="AM70" i="11"/>
  <c r="Y68" i="11"/>
  <c r="L67" i="11"/>
  <c r="J65" i="11"/>
  <c r="I64" i="11"/>
  <c r="C69" i="11"/>
  <c r="D74" i="11"/>
  <c r="D68" i="11"/>
  <c r="AQ75" i="11"/>
  <c r="AE75" i="11"/>
  <c r="S75" i="11"/>
  <c r="G75" i="11"/>
  <c r="AP74" i="11"/>
  <c r="AD74" i="11"/>
  <c r="R74" i="11"/>
  <c r="F74" i="11"/>
  <c r="AO73" i="11"/>
  <c r="AC73" i="11"/>
  <c r="Q73" i="11"/>
  <c r="AZ72" i="11"/>
  <c r="AN72" i="11"/>
  <c r="AB72" i="11"/>
  <c r="P72" i="11"/>
  <c r="AY71" i="11"/>
  <c r="AM71" i="11"/>
  <c r="AA71" i="11"/>
  <c r="O71" i="11"/>
  <c r="AX70" i="11"/>
  <c r="AL70" i="11"/>
  <c r="Z70" i="11"/>
  <c r="N70" i="11"/>
  <c r="AW69" i="11"/>
  <c r="AK69" i="11"/>
  <c r="Y69" i="11"/>
  <c r="M69" i="11"/>
  <c r="AV68" i="11"/>
  <c r="AJ68" i="11"/>
  <c r="X68" i="11"/>
  <c r="L68" i="11"/>
  <c r="AU67" i="11"/>
  <c r="AI67" i="11"/>
  <c r="W67" i="11"/>
  <c r="K67" i="11"/>
  <c r="AT66" i="11"/>
  <c r="AH66" i="11"/>
  <c r="V66" i="11"/>
  <c r="J66" i="11"/>
  <c r="AS65" i="11"/>
  <c r="AG65" i="11"/>
  <c r="U65" i="11"/>
  <c r="I65" i="11"/>
  <c r="AR64" i="11"/>
  <c r="AF64" i="11"/>
  <c r="T64" i="11"/>
  <c r="H64" i="11"/>
  <c r="V75" i="11"/>
  <c r="H73" i="11"/>
  <c r="AY68" i="11"/>
  <c r="AK66" i="11"/>
  <c r="W64" i="11"/>
  <c r="U75" i="11"/>
  <c r="AE73" i="11"/>
  <c r="Q71" i="11"/>
  <c r="AX68" i="11"/>
  <c r="AJ66" i="11"/>
  <c r="AH64" i="11"/>
  <c r="C70" i="11"/>
  <c r="AE74" i="11"/>
  <c r="Q72" i="11"/>
  <c r="AX69" i="11"/>
  <c r="AJ67" i="11"/>
  <c r="V65" i="11"/>
  <c r="U64" i="11"/>
  <c r="C68" i="11"/>
  <c r="E73" i="11"/>
  <c r="E67" i="11"/>
  <c r="AP75" i="11"/>
  <c r="AD75" i="11"/>
  <c r="R75" i="11"/>
  <c r="F75" i="11"/>
  <c r="AO74" i="11"/>
  <c r="AC74" i="11"/>
  <c r="Q74" i="11"/>
  <c r="AZ73" i="11"/>
  <c r="AN73" i="11"/>
  <c r="AB73" i="11"/>
  <c r="P73" i="11"/>
  <c r="AY72" i="11"/>
  <c r="AM72" i="11"/>
  <c r="AA72" i="11"/>
  <c r="O72" i="11"/>
  <c r="AX71" i="11"/>
  <c r="AL71" i="11"/>
  <c r="Z71" i="11"/>
  <c r="N71" i="11"/>
  <c r="AW70" i="11"/>
  <c r="AK70" i="11"/>
  <c r="Y70" i="11"/>
  <c r="M70" i="11"/>
  <c r="AV69" i="11"/>
  <c r="AJ69" i="11"/>
  <c r="X69" i="11"/>
  <c r="L69" i="11"/>
  <c r="AU68" i="11"/>
  <c r="AI68" i="11"/>
  <c r="W68" i="11"/>
  <c r="K68" i="11"/>
  <c r="AT67" i="11"/>
  <c r="AH67" i="11"/>
  <c r="V67" i="11"/>
  <c r="J67" i="11"/>
  <c r="AS66" i="11"/>
  <c r="AG66" i="11"/>
  <c r="U66" i="11"/>
  <c r="I66" i="11"/>
  <c r="AR65" i="11"/>
  <c r="AF65" i="11"/>
  <c r="T65" i="11"/>
  <c r="H65" i="11"/>
  <c r="AQ64" i="11"/>
  <c r="AE64" i="11"/>
  <c r="S64" i="11"/>
  <c r="G64" i="11"/>
  <c r="AS74" i="11"/>
  <c r="AQ72" i="11"/>
  <c r="AO70" i="11"/>
  <c r="AM68" i="11"/>
  <c r="Y66" i="11"/>
  <c r="C71" i="11"/>
  <c r="AR74" i="11"/>
  <c r="AD72" i="11"/>
  <c r="AY69" i="11"/>
  <c r="AK67" i="11"/>
  <c r="AI65" i="11"/>
  <c r="AR75" i="11"/>
  <c r="AD73" i="11"/>
  <c r="P71" i="11"/>
  <c r="AK68" i="11"/>
  <c r="W66" i="11"/>
  <c r="C67" i="11"/>
  <c r="D73" i="11"/>
  <c r="D67" i="11"/>
  <c r="AO75" i="11"/>
  <c r="AC75" i="11"/>
  <c r="Q75" i="11"/>
  <c r="AZ74" i="11"/>
  <c r="AN74" i="11"/>
  <c r="AB74" i="11"/>
  <c r="P74" i="11"/>
  <c r="AY73" i="11"/>
  <c r="AM73" i="11"/>
  <c r="AA73" i="11"/>
  <c r="O73" i="11"/>
  <c r="AX72" i="11"/>
  <c r="AL72" i="11"/>
  <c r="Z72" i="11"/>
  <c r="N72" i="11"/>
  <c r="AW71" i="11"/>
  <c r="AK71" i="11"/>
  <c r="Y71" i="11"/>
  <c r="M71" i="11"/>
  <c r="AV70" i="11"/>
  <c r="AJ70" i="11"/>
  <c r="X70" i="11"/>
  <c r="L70" i="11"/>
  <c r="AU69" i="11"/>
  <c r="AI69" i="11"/>
  <c r="W69" i="11"/>
  <c r="K69" i="11"/>
  <c r="AT68" i="11"/>
  <c r="AH68" i="11"/>
  <c r="V68" i="11"/>
  <c r="J68" i="11"/>
  <c r="AS67" i="11"/>
  <c r="AG67" i="11"/>
  <c r="U67" i="11"/>
  <c r="I67" i="11"/>
  <c r="AR66" i="11"/>
  <c r="AF66" i="11"/>
  <c r="T66" i="11"/>
  <c r="H66" i="11"/>
  <c r="AQ65" i="11"/>
  <c r="AE65" i="11"/>
  <c r="S65" i="11"/>
  <c r="G65" i="11"/>
  <c r="AP64" i="11"/>
  <c r="AD64" i="11"/>
  <c r="R64" i="11"/>
  <c r="F64" i="11"/>
  <c r="J75" i="11"/>
  <c r="AE72" i="11"/>
  <c r="AC70" i="11"/>
  <c r="O68" i="11"/>
  <c r="M66" i="11"/>
  <c r="I75" i="11"/>
  <c r="G73" i="11"/>
  <c r="AN70" i="11"/>
  <c r="Z68" i="11"/>
  <c r="L66" i="11"/>
  <c r="J64" i="11"/>
  <c r="AP73" i="11"/>
  <c r="AB71" i="11"/>
  <c r="N69" i="11"/>
  <c r="AI66" i="11"/>
  <c r="C66" i="11"/>
  <c r="E72" i="11"/>
  <c r="E66" i="11"/>
  <c r="AZ75" i="11"/>
  <c r="AN75" i="11"/>
  <c r="AB75" i="11"/>
  <c r="P75" i="11"/>
  <c r="AY74" i="11"/>
  <c r="AM74" i="11"/>
  <c r="AA74" i="11"/>
  <c r="O74" i="11"/>
  <c r="AX73" i="11"/>
  <c r="AL73" i="11"/>
  <c r="Z73" i="11"/>
  <c r="N73" i="11"/>
  <c r="AW72" i="11"/>
  <c r="AK72" i="11"/>
  <c r="Y72" i="11"/>
  <c r="M72" i="11"/>
  <c r="AV71" i="11"/>
  <c r="AJ71" i="11"/>
  <c r="X71" i="11"/>
  <c r="L71" i="11"/>
  <c r="AU70" i="11"/>
  <c r="AI70" i="11"/>
  <c r="W70" i="11"/>
  <c r="K70" i="11"/>
  <c r="AT69" i="11"/>
  <c r="AH69" i="11"/>
  <c r="V69" i="11"/>
  <c r="J69" i="11"/>
  <c r="AS68" i="11"/>
  <c r="AG68" i="11"/>
  <c r="U68" i="11"/>
  <c r="I68" i="11"/>
  <c r="AR67" i="11"/>
  <c r="AF67" i="11"/>
  <c r="T67" i="11"/>
  <c r="H67" i="11"/>
  <c r="AQ66" i="11"/>
  <c r="AE66" i="11"/>
  <c r="S66" i="11"/>
  <c r="G66" i="11"/>
  <c r="AP65" i="11"/>
  <c r="AD65" i="11"/>
  <c r="R65" i="11"/>
  <c r="F65" i="11"/>
  <c r="AO64" i="11"/>
  <c r="AC64" i="11"/>
  <c r="Q64" i="11"/>
  <c r="AH75" i="11"/>
  <c r="AF73" i="11"/>
  <c r="R71" i="11"/>
  <c r="AB69" i="11"/>
  <c r="N67" i="11"/>
  <c r="L65" i="11"/>
  <c r="AQ73" i="11"/>
  <c r="AC71" i="11"/>
  <c r="O69" i="11"/>
  <c r="AV66" i="11"/>
  <c r="V64" i="11"/>
  <c r="AQ74" i="11"/>
  <c r="AC72" i="11"/>
  <c r="O70" i="11"/>
  <c r="AV67" i="11"/>
  <c r="AH65" i="11"/>
  <c r="AG64" i="11"/>
  <c r="C65" i="11"/>
  <c r="D72" i="11"/>
  <c r="D66" i="11"/>
  <c r="AY75" i="11"/>
  <c r="AM75" i="11"/>
  <c r="AA75" i="11"/>
  <c r="O75" i="11"/>
  <c r="AX74" i="11"/>
  <c r="AL74" i="11"/>
  <c r="Z74" i="11"/>
  <c r="N74" i="11"/>
  <c r="AW73" i="11"/>
  <c r="AK73" i="11"/>
  <c r="Y73" i="11"/>
  <c r="M73" i="11"/>
  <c r="AV72" i="11"/>
  <c r="AJ72" i="11"/>
  <c r="X72" i="11"/>
  <c r="L72" i="11"/>
  <c r="AU71" i="11"/>
  <c r="AI71" i="11"/>
  <c r="W71" i="11"/>
  <c r="K71" i="11"/>
  <c r="AT70" i="11"/>
  <c r="AH70" i="11"/>
  <c r="V70" i="11"/>
  <c r="J70" i="11"/>
  <c r="AS69" i="11"/>
  <c r="AG69" i="11"/>
  <c r="U69" i="11"/>
  <c r="I69" i="11"/>
  <c r="AR68" i="11"/>
  <c r="AF68" i="11"/>
  <c r="T68" i="11"/>
  <c r="H68" i="11"/>
  <c r="AQ67" i="11"/>
  <c r="AE67" i="11"/>
  <c r="S67" i="11"/>
  <c r="G67" i="11"/>
  <c r="AP66" i="11"/>
  <c r="AD66" i="11"/>
  <c r="R66" i="11"/>
  <c r="F66" i="11"/>
  <c r="AO65" i="11"/>
  <c r="AC65" i="11"/>
  <c r="Q65" i="11"/>
  <c r="AZ64" i="11"/>
  <c r="AN64" i="11"/>
  <c r="AB64" i="11"/>
  <c r="P64" i="11"/>
  <c r="E69" i="11"/>
  <c r="I74" i="11"/>
  <c r="AP71" i="11"/>
  <c r="AN69" i="11"/>
  <c r="Z67" i="11"/>
  <c r="AI64" i="11"/>
  <c r="D75" i="11"/>
  <c r="T74" i="11"/>
  <c r="F72" i="11"/>
  <c r="AM69" i="11"/>
  <c r="M67" i="11"/>
  <c r="AT64" i="11"/>
  <c r="T75" i="11"/>
  <c r="AO72" i="11"/>
  <c r="AA70" i="11"/>
  <c r="M68" i="11"/>
  <c r="AT65" i="11"/>
  <c r="AS64" i="11"/>
  <c r="C64" i="11"/>
  <c r="E71" i="11"/>
  <c r="E65" i="11"/>
  <c r="AX75" i="11"/>
  <c r="AL75" i="11"/>
  <c r="Z75" i="11"/>
  <c r="N75" i="11"/>
  <c r="AW74" i="11"/>
  <c r="AK74" i="11"/>
  <c r="Y74" i="11"/>
  <c r="M74" i="11"/>
  <c r="AV73" i="11"/>
  <c r="AJ73" i="11"/>
  <c r="X73" i="11"/>
  <c r="L73" i="11"/>
  <c r="AU72" i="11"/>
  <c r="AI72" i="11"/>
  <c r="W72" i="11"/>
  <c r="K72" i="11"/>
  <c r="AT71" i="11"/>
  <c r="AH71" i="11"/>
  <c r="V71" i="11"/>
  <c r="J71" i="11"/>
  <c r="AS70" i="11"/>
  <c r="AG70" i="11"/>
  <c r="U70" i="11"/>
  <c r="I70" i="11"/>
  <c r="AR69" i="11"/>
  <c r="AF69" i="11"/>
  <c r="T69" i="11"/>
  <c r="H69" i="11"/>
  <c r="AQ68" i="11"/>
  <c r="AE68" i="11"/>
  <c r="S68" i="11"/>
  <c r="G68" i="11"/>
  <c r="AP67" i="11"/>
  <c r="AD67" i="11"/>
  <c r="R67" i="11"/>
  <c r="F67" i="11"/>
  <c r="AO66" i="11"/>
  <c r="AC66" i="11"/>
  <c r="Q66" i="11"/>
  <c r="AZ65" i="11"/>
  <c r="AN65" i="11"/>
  <c r="AB65" i="11"/>
  <c r="P65" i="11"/>
  <c r="AY64" i="11"/>
  <c r="AM64" i="11"/>
  <c r="AA64" i="11"/>
  <c r="O64" i="11"/>
  <c r="E75" i="11"/>
  <c r="AG74" i="11"/>
  <c r="G72" i="11"/>
  <c r="AZ69" i="11"/>
  <c r="AL67" i="11"/>
  <c r="X65" i="11"/>
  <c r="AG75" i="11"/>
  <c r="S73" i="11"/>
  <c r="AZ70" i="11"/>
  <c r="AL68" i="11"/>
  <c r="X66" i="11"/>
  <c r="E68" i="11"/>
  <c r="S74" i="11"/>
  <c r="AZ71" i="11"/>
  <c r="AL69" i="11"/>
  <c r="X67" i="11"/>
  <c r="C75" i="11"/>
  <c r="D71" i="11"/>
  <c r="D65" i="11"/>
  <c r="AW75" i="11"/>
  <c r="AK75" i="11"/>
  <c r="Y75" i="11"/>
  <c r="M75" i="11"/>
  <c r="AV74" i="11"/>
  <c r="AJ74" i="11"/>
  <c r="X74" i="11"/>
  <c r="L74" i="11"/>
  <c r="AU73" i="11"/>
  <c r="AI73" i="11"/>
  <c r="W73" i="11"/>
  <c r="K73" i="11"/>
  <c r="AT72" i="11"/>
  <c r="AH72" i="11"/>
  <c r="V72" i="11"/>
  <c r="J72" i="11"/>
  <c r="AS71" i="11"/>
  <c r="AG71" i="11"/>
  <c r="U71" i="11"/>
  <c r="I71" i="11"/>
  <c r="AR70" i="11"/>
  <c r="AF70" i="11"/>
  <c r="T70" i="11"/>
  <c r="H70" i="11"/>
  <c r="AQ69" i="11"/>
  <c r="AE69" i="11"/>
  <c r="S69" i="11"/>
  <c r="G69" i="11"/>
  <c r="AP68" i="11"/>
  <c r="AD68" i="11"/>
  <c r="R68" i="11"/>
  <c r="F68" i="11"/>
  <c r="AO67" i="11"/>
  <c r="AC67" i="11"/>
  <c r="Q67" i="11"/>
  <c r="AZ66" i="11"/>
  <c r="AN66" i="11"/>
  <c r="AB66" i="11"/>
  <c r="P66" i="11"/>
  <c r="AY65" i="11"/>
  <c r="AM65" i="11"/>
  <c r="AA65" i="11"/>
  <c r="O65" i="11"/>
  <c r="AX64" i="11"/>
  <c r="AL64" i="11"/>
  <c r="Z64" i="11"/>
  <c r="N64" i="11"/>
  <c r="C72" i="11"/>
  <c r="U74" i="11"/>
  <c r="S72" i="11"/>
  <c r="Q70" i="11"/>
  <c r="AX67" i="11"/>
  <c r="AJ65" i="11"/>
  <c r="AF74" i="11"/>
  <c r="R72" i="11"/>
  <c r="P70" i="11"/>
  <c r="AW67" i="11"/>
  <c r="W65" i="11"/>
  <c r="AF75" i="11"/>
  <c r="R73" i="11"/>
  <c r="AY70" i="11"/>
  <c r="AW68" i="11"/>
  <c r="K66" i="11"/>
  <c r="C74" i="11"/>
  <c r="E70" i="11"/>
  <c r="E64" i="11"/>
  <c r="AV75" i="11"/>
  <c r="AJ75" i="11"/>
  <c r="X75" i="11"/>
  <c r="L75" i="11"/>
  <c r="AU74" i="11"/>
  <c r="AI74" i="11"/>
  <c r="W74" i="11"/>
  <c r="K74" i="11"/>
  <c r="AT73" i="11"/>
  <c r="AH73" i="11"/>
  <c r="V73" i="11"/>
  <c r="J73" i="11"/>
  <c r="AS72" i="11"/>
  <c r="AG72" i="11"/>
  <c r="U72" i="11"/>
  <c r="I72" i="11"/>
  <c r="AR71" i="11"/>
  <c r="AF71" i="11"/>
  <c r="T71" i="11"/>
  <c r="H71" i="11"/>
  <c r="AQ70" i="11"/>
  <c r="AE70" i="11"/>
  <c r="S70" i="11"/>
  <c r="G70" i="11"/>
  <c r="AP69" i="11"/>
  <c r="AD69" i="11"/>
  <c r="R69" i="11"/>
  <c r="F69" i="11"/>
  <c r="AO68" i="11"/>
  <c r="AC68" i="11"/>
  <c r="Q68" i="11"/>
  <c r="AZ67" i="11"/>
  <c r="AN67" i="11"/>
  <c r="AB67" i="11"/>
  <c r="P67" i="11"/>
  <c r="AY66" i="11"/>
  <c r="AM66" i="11"/>
  <c r="AA66" i="11"/>
  <c r="O66" i="11"/>
  <c r="AX65" i="11"/>
  <c r="AL65" i="11"/>
  <c r="Z65" i="11"/>
  <c r="N65" i="11"/>
  <c r="AW64" i="11"/>
  <c r="AK64" i="11"/>
  <c r="Y64" i="11"/>
  <c r="M64" i="11"/>
  <c r="AT75" i="11"/>
  <c r="T73" i="11"/>
  <c r="F71" i="11"/>
  <c r="AA68" i="11"/>
  <c r="AV65" i="11"/>
  <c r="K64" i="11"/>
  <c r="AS75" i="11"/>
  <c r="AP72" i="11"/>
  <c r="AB70" i="11"/>
  <c r="N68" i="11"/>
  <c r="AU65" i="11"/>
  <c r="E74" i="11"/>
  <c r="G74" i="11"/>
  <c r="AN71" i="11"/>
  <c r="Z69" i="11"/>
  <c r="AU66" i="11"/>
  <c r="C73" i="11"/>
  <c r="D70" i="11"/>
  <c r="D64" i="11"/>
  <c r="AU75" i="11"/>
  <c r="AI75" i="11"/>
  <c r="W75" i="11"/>
  <c r="K75" i="11"/>
  <c r="AT74" i="11"/>
  <c r="AH74" i="11"/>
  <c r="V74" i="11"/>
  <c r="J74" i="11"/>
  <c r="AS73" i="11"/>
  <c r="AG73" i="11"/>
  <c r="U73" i="11"/>
  <c r="I73" i="11"/>
  <c r="AR72" i="11"/>
  <c r="AF72" i="11"/>
  <c r="T72" i="11"/>
  <c r="H72" i="11"/>
  <c r="AQ71" i="11"/>
  <c r="AE71" i="11"/>
  <c r="S71" i="11"/>
  <c r="G71" i="11"/>
  <c r="AP70" i="11"/>
  <c r="AD70" i="11"/>
  <c r="R70" i="11"/>
  <c r="F70" i="11"/>
  <c r="AO69" i="11"/>
  <c r="AC69" i="11"/>
  <c r="Q69" i="11"/>
  <c r="AZ68" i="11"/>
  <c r="AN68" i="11"/>
  <c r="AB68" i="11"/>
  <c r="P68" i="11"/>
  <c r="AY67" i="11"/>
  <c r="AM67" i="11"/>
  <c r="AA67" i="11"/>
  <c r="O67" i="11"/>
  <c r="AX66" i="11"/>
  <c r="AL66" i="11"/>
  <c r="Z66" i="11"/>
  <c r="N66" i="11"/>
  <c r="AW65" i="11"/>
  <c r="AK65" i="11"/>
  <c r="Y65" i="11"/>
  <c r="M65" i="11"/>
  <c r="AV64" i="11"/>
  <c r="AJ64" i="11"/>
  <c r="X64" i="11"/>
  <c r="L64" i="11"/>
  <c r="EQ9" i="6"/>
  <c r="EQ259" i="6" s="1"/>
  <c r="B75" i="11" s="1"/>
  <c r="EP9" i="6"/>
  <c r="EP259" i="6" s="1"/>
  <c r="B74" i="11" s="1"/>
  <c r="EM9" i="6"/>
  <c r="EM259" i="6" s="1"/>
  <c r="B71" i="11" s="1"/>
  <c r="EJ9" i="6"/>
  <c r="EJ259" i="6" s="1"/>
  <c r="B68" i="11" s="1"/>
  <c r="EG9" i="6"/>
  <c r="EG259" i="6" s="1"/>
  <c r="B65" i="11" s="1"/>
  <c r="EA9" i="6"/>
  <c r="EN9" i="6"/>
  <c r="EN259" i="6" s="1"/>
  <c r="B72" i="11" s="1"/>
  <c r="EK9" i="6"/>
  <c r="EK259" i="6" s="1"/>
  <c r="B69" i="11" s="1"/>
  <c r="EH9" i="6"/>
  <c r="EH259" i="6" s="1"/>
  <c r="B66" i="11" s="1"/>
  <c r="EE9" i="6"/>
  <c r="EO9" i="6"/>
  <c r="EO259" i="6" s="1"/>
  <c r="B73" i="11" s="1"/>
  <c r="EL9" i="6"/>
  <c r="EL259" i="6" s="1"/>
  <c r="B70" i="11" s="1"/>
  <c r="EI9" i="6"/>
  <c r="EI259" i="6" s="1"/>
  <c r="B67" i="11" s="1"/>
  <c r="EF9" i="6"/>
  <c r="EF259" i="6" s="1"/>
  <c r="B64" i="11" s="1"/>
  <c r="AY62" i="11"/>
  <c r="N62" i="11"/>
  <c r="Q62" i="11"/>
  <c r="T62" i="11"/>
  <c r="W62" i="11"/>
  <c r="Z62" i="11"/>
  <c r="AC62" i="11"/>
  <c r="AF62" i="11"/>
  <c r="AI62" i="11"/>
  <c r="AL62" i="11"/>
  <c r="AO62" i="11"/>
  <c r="AR62" i="11"/>
  <c r="AU62" i="11"/>
  <c r="AX62" i="11"/>
  <c r="O57" i="11"/>
  <c r="M62" i="11"/>
  <c r="D62" i="11"/>
  <c r="F62" i="11"/>
  <c r="AS62" i="11"/>
  <c r="U62" i="11"/>
  <c r="AG62" i="11"/>
  <c r="S62" i="11"/>
  <c r="V62" i="11"/>
  <c r="Y62" i="11"/>
  <c r="AB62" i="11"/>
  <c r="AE62" i="11"/>
  <c r="AH62" i="11"/>
  <c r="AK62" i="11"/>
  <c r="AN62" i="11"/>
  <c r="AQ62" i="11"/>
  <c r="AT62" i="11"/>
  <c r="AW62" i="11"/>
  <c r="AZ62" i="11"/>
  <c r="AP62" i="11"/>
  <c r="X62" i="11"/>
  <c r="AA62" i="11"/>
  <c r="AJ62" i="11"/>
  <c r="AV62" i="11"/>
  <c r="AD62" i="11"/>
  <c r="AM62" i="11"/>
  <c r="AY58" i="11"/>
  <c r="AY60" i="11"/>
  <c r="H58" i="11"/>
  <c r="H60" i="11"/>
  <c r="K58" i="11"/>
  <c r="K60" i="11"/>
  <c r="N58" i="11"/>
  <c r="N60" i="11"/>
  <c r="Q58" i="11"/>
  <c r="Q60" i="11"/>
  <c r="T58" i="11"/>
  <c r="T60" i="11"/>
  <c r="W58" i="11"/>
  <c r="W60" i="11"/>
  <c r="Z58" i="11"/>
  <c r="Z60" i="11"/>
  <c r="AC58" i="11"/>
  <c r="AC60" i="11"/>
  <c r="AF58" i="11"/>
  <c r="AF60" i="11"/>
  <c r="AI58" i="11"/>
  <c r="AI60" i="11"/>
  <c r="AL58" i="11"/>
  <c r="AL60" i="11"/>
  <c r="AO58" i="11"/>
  <c r="AO60" i="11"/>
  <c r="AR58" i="11"/>
  <c r="AR60" i="11"/>
  <c r="AU58" i="11"/>
  <c r="AU60" i="11"/>
  <c r="AX58" i="11"/>
  <c r="AX60" i="11"/>
  <c r="R58" i="11"/>
  <c r="R60" i="11"/>
  <c r="E58" i="11"/>
  <c r="E60" i="11"/>
  <c r="AS58" i="11"/>
  <c r="AS60" i="11"/>
  <c r="U58" i="11"/>
  <c r="U60" i="11"/>
  <c r="AG58" i="11"/>
  <c r="AG60" i="11"/>
  <c r="G58" i="11"/>
  <c r="G60" i="11"/>
  <c r="J58" i="11"/>
  <c r="J60" i="11"/>
  <c r="M58" i="11"/>
  <c r="M60" i="11"/>
  <c r="P58" i="11"/>
  <c r="P60" i="11"/>
  <c r="S58" i="11"/>
  <c r="S60" i="11"/>
  <c r="V58" i="11"/>
  <c r="V60" i="11"/>
  <c r="Y58" i="11"/>
  <c r="Y60" i="11"/>
  <c r="AB58" i="11"/>
  <c r="AB60" i="11"/>
  <c r="AE58" i="11"/>
  <c r="AE60" i="11"/>
  <c r="AH58" i="11"/>
  <c r="AH60" i="11"/>
  <c r="AK58" i="11"/>
  <c r="AK60" i="11"/>
  <c r="AN58" i="11"/>
  <c r="AN60" i="11"/>
  <c r="AQ58" i="11"/>
  <c r="AQ60" i="11"/>
  <c r="AT58" i="11"/>
  <c r="AT60" i="11"/>
  <c r="AW58" i="11"/>
  <c r="AW60" i="11"/>
  <c r="AZ58" i="11"/>
  <c r="AZ60" i="11"/>
  <c r="AP58" i="11"/>
  <c r="AP60" i="11"/>
  <c r="L58" i="11"/>
  <c r="L60" i="11"/>
  <c r="X58" i="11"/>
  <c r="X60" i="11"/>
  <c r="AA58" i="11"/>
  <c r="AA60" i="11"/>
  <c r="AJ58" i="11"/>
  <c r="AJ60" i="11"/>
  <c r="AV58" i="11"/>
  <c r="AV60" i="11"/>
  <c r="I58" i="11"/>
  <c r="I60" i="11"/>
  <c r="AD58" i="11"/>
  <c r="AD60" i="11"/>
  <c r="AM58" i="11"/>
  <c r="AM60" i="11"/>
  <c r="D58" i="11"/>
  <c r="D60" i="11"/>
  <c r="F58" i="11"/>
  <c r="F60" i="11"/>
  <c r="AY57" i="11"/>
  <c r="Q57" i="11"/>
  <c r="T57" i="11"/>
  <c r="W57" i="11"/>
  <c r="Z57" i="11"/>
  <c r="AC57" i="11"/>
  <c r="AF57" i="11"/>
  <c r="AI57" i="11"/>
  <c r="AL57" i="11"/>
  <c r="AO57" i="11"/>
  <c r="AR57" i="11"/>
  <c r="AU57" i="11"/>
  <c r="AX57" i="11"/>
  <c r="R57" i="11"/>
  <c r="P57" i="11"/>
  <c r="S57" i="11"/>
  <c r="V57" i="11"/>
  <c r="Y57" i="11"/>
  <c r="AB57" i="11"/>
  <c r="AE57" i="11"/>
  <c r="AH57" i="11"/>
  <c r="AK57" i="11"/>
  <c r="AN57" i="11"/>
  <c r="AQ57" i="11"/>
  <c r="AT57" i="11"/>
  <c r="AW57" i="11"/>
  <c r="AZ57" i="11"/>
  <c r="AA57" i="11"/>
  <c r="AJ57" i="11"/>
  <c r="AM57" i="11"/>
  <c r="AS57" i="11"/>
  <c r="E57" i="11"/>
  <c r="G57" i="11"/>
  <c r="F57" i="11"/>
  <c r="H57" i="11"/>
  <c r="I57" i="11"/>
  <c r="J57" i="11"/>
  <c r="K57" i="11"/>
  <c r="L57" i="11"/>
  <c r="M57" i="11"/>
  <c r="N57" i="11"/>
  <c r="R61" i="11"/>
  <c r="AY61" i="11"/>
  <c r="Q61" i="11"/>
  <c r="T61" i="11"/>
  <c r="W61" i="11"/>
  <c r="Z61" i="11"/>
  <c r="AC61" i="11"/>
  <c r="AF61" i="11"/>
  <c r="AI61" i="11"/>
  <c r="AL61" i="11"/>
  <c r="AO61" i="11"/>
  <c r="AR61" i="11"/>
  <c r="AU61" i="11"/>
  <c r="AX61" i="11"/>
  <c r="Y61" i="11"/>
  <c r="AQ61" i="11"/>
  <c r="AB61" i="11"/>
  <c r="AT61" i="11"/>
  <c r="AE61" i="11"/>
  <c r="AW61" i="11"/>
  <c r="P61" i="11"/>
  <c r="AH61" i="11"/>
  <c r="AZ61" i="11"/>
  <c r="S61" i="11"/>
  <c r="AK61" i="11"/>
  <c r="V61" i="11"/>
  <c r="AN61" i="11"/>
  <c r="D61" i="11"/>
  <c r="E61" i="11"/>
  <c r="F61" i="11"/>
  <c r="G61" i="11"/>
  <c r="H61" i="11"/>
  <c r="I61" i="11"/>
  <c r="J61" i="11"/>
  <c r="K61" i="11"/>
  <c r="L61" i="11"/>
  <c r="M61" i="11"/>
  <c r="N61" i="11"/>
  <c r="AS56" i="11"/>
  <c r="AK56" i="11"/>
  <c r="AP56" i="11"/>
  <c r="E63" i="11"/>
  <c r="Y63" i="11"/>
  <c r="AQ63" i="11"/>
  <c r="Z56" i="11"/>
  <c r="AR56" i="11"/>
  <c r="R63" i="11"/>
  <c r="AJ63" i="11"/>
  <c r="AF63" i="11"/>
  <c r="AX63" i="11"/>
  <c r="AM56" i="11"/>
  <c r="F63" i="11"/>
  <c r="V56" i="11"/>
  <c r="AN56" i="11"/>
  <c r="H63" i="11"/>
  <c r="S56" i="11"/>
  <c r="AB63" i="11"/>
  <c r="AT63" i="11"/>
  <c r="AC56" i="11"/>
  <c r="AU56" i="11"/>
  <c r="U63" i="11"/>
  <c r="AM63" i="11"/>
  <c r="U56" i="11"/>
  <c r="U76" i="11" s="1"/>
  <c r="Q63" i="11"/>
  <c r="AI63" i="11"/>
  <c r="I63" i="11"/>
  <c r="AG56" i="11"/>
  <c r="Y56" i="11"/>
  <c r="Y76" i="11" s="1"/>
  <c r="AQ56" i="11"/>
  <c r="AQ76" i="11" s="1"/>
  <c r="X56" i="11"/>
  <c r="J63" i="11"/>
  <c r="AW63" i="11"/>
  <c r="N56" i="11"/>
  <c r="AF56" i="11"/>
  <c r="AF76" i="11" s="1"/>
  <c r="AX56" i="11"/>
  <c r="AX76" i="11" s="1"/>
  <c r="X63" i="11"/>
  <c r="AP63" i="11"/>
  <c r="T63" i="11"/>
  <c r="AL63" i="11"/>
  <c r="AA56" i="11"/>
  <c r="K63" i="11"/>
  <c r="AB56" i="11"/>
  <c r="AB76" i="11" s="1"/>
  <c r="AT56" i="11"/>
  <c r="AT76" i="11" s="1"/>
  <c r="AJ56" i="11"/>
  <c r="AJ76" i="11" s="1"/>
  <c r="L63" i="11"/>
  <c r="AD56" i="11"/>
  <c r="AE63" i="11"/>
  <c r="P63" i="11"/>
  <c r="AH63" i="11"/>
  <c r="AZ63" i="11"/>
  <c r="Q56" i="11"/>
  <c r="Q76" i="11" s="1"/>
  <c r="AI56" i="11"/>
  <c r="AI76" i="11" s="1"/>
  <c r="R56" i="11"/>
  <c r="R76" i="11" s="1"/>
  <c r="AA63" i="11"/>
  <c r="AS63" i="11"/>
  <c r="W63" i="11"/>
  <c r="AO63" i="11"/>
  <c r="AV56" i="11"/>
  <c r="M63" i="11"/>
  <c r="AE56" i="11"/>
  <c r="AE76" i="11" s="1"/>
  <c r="AW56" i="11"/>
  <c r="AW76" i="11" s="1"/>
  <c r="N63" i="11"/>
  <c r="S63" i="11"/>
  <c r="T56" i="11"/>
  <c r="T76" i="11" s="1"/>
  <c r="AL56" i="11"/>
  <c r="AL76" i="11" s="1"/>
  <c r="AD63" i="11"/>
  <c r="AV63" i="11"/>
  <c r="M56" i="11"/>
  <c r="M76" i="11" s="1"/>
  <c r="Z63" i="11"/>
  <c r="AR63" i="11"/>
  <c r="AK63" i="11"/>
  <c r="AY56" i="11"/>
  <c r="AH56" i="11"/>
  <c r="AH76" i="11" s="1"/>
  <c r="AZ56" i="11"/>
  <c r="AZ76" i="11" s="1"/>
  <c r="C63" i="11"/>
  <c r="O56" i="11"/>
  <c r="V63" i="11"/>
  <c r="AN63" i="11"/>
  <c r="W56" i="11"/>
  <c r="W76" i="11" s="1"/>
  <c r="AO56" i="11"/>
  <c r="AO76" i="11" s="1"/>
  <c r="O63" i="11"/>
  <c r="AG63" i="11"/>
  <c r="AY63" i="11"/>
  <c r="AC63" i="11"/>
  <c r="AU63" i="11"/>
  <c r="D63" i="11"/>
  <c r="I13" i="6"/>
  <c r="I12" i="6"/>
  <c r="ED16" i="6"/>
  <c r="DX12" i="6"/>
  <c r="C62" i="11"/>
  <c r="DX15" i="6"/>
  <c r="ED15" i="6"/>
  <c r="AE16" i="6"/>
  <c r="K14" i="3"/>
  <c r="K22" i="3"/>
  <c r="AM16" i="6"/>
  <c r="AG13" i="6"/>
  <c r="AF12" i="6"/>
  <c r="C58" i="11"/>
  <c r="C60" i="11"/>
  <c r="C61" i="11"/>
  <c r="C57" i="11"/>
  <c r="H44" i="5"/>
  <c r="H68" i="5"/>
  <c r="H104" i="5"/>
  <c r="H116" i="5"/>
  <c r="H140" i="5"/>
  <c r="H20" i="5"/>
  <c r="H19" i="5"/>
  <c r="H30" i="5"/>
  <c r="H29" i="5"/>
  <c r="H28" i="5"/>
  <c r="H39" i="5"/>
  <c r="H50" i="5"/>
  <c r="H85" i="5"/>
  <c r="H96" i="5"/>
  <c r="H107" i="5"/>
  <c r="H118" i="5"/>
  <c r="G141" i="5"/>
  <c r="G103" i="5"/>
  <c r="G102" i="5"/>
  <c r="G101" i="5"/>
  <c r="G112" i="5"/>
  <c r="G123" i="5"/>
  <c r="G146" i="5"/>
  <c r="G157" i="5"/>
  <c r="G80" i="5"/>
  <c r="G24" i="5"/>
  <c r="G47" i="5"/>
  <c r="G70" i="5"/>
  <c r="G57" i="5"/>
  <c r="G35" i="5"/>
  <c r="G45" i="5"/>
  <c r="H23" i="5"/>
  <c r="G107" i="5"/>
  <c r="H87" i="5"/>
  <c r="G150" i="5"/>
  <c r="G49" i="5"/>
  <c r="H64" i="5"/>
  <c r="H21" i="5"/>
  <c r="G68" i="5"/>
  <c r="G93" i="5"/>
  <c r="H109" i="5"/>
  <c r="G127" i="5"/>
  <c r="G26" i="5"/>
  <c r="H151" i="5"/>
  <c r="H32" i="5"/>
  <c r="H18" i="5"/>
  <c r="H17" i="5"/>
  <c r="H27" i="5"/>
  <c r="H38" i="5"/>
  <c r="H73" i="5"/>
  <c r="H84" i="5"/>
  <c r="H95" i="5"/>
  <c r="H106" i="5"/>
  <c r="H117" i="5"/>
  <c r="G91" i="5"/>
  <c r="G90" i="5"/>
  <c r="G89" i="5"/>
  <c r="G100" i="5"/>
  <c r="G111" i="5"/>
  <c r="G134" i="5"/>
  <c r="G133" i="5"/>
  <c r="G156" i="5"/>
  <c r="G12" i="5"/>
  <c r="G58" i="5"/>
  <c r="H133" i="5"/>
  <c r="H132" i="5"/>
  <c r="H120" i="5"/>
  <c r="H139" i="5"/>
  <c r="H150" i="5"/>
  <c r="H149" i="5"/>
  <c r="H148" i="5"/>
  <c r="H80" i="5"/>
  <c r="H26" i="5"/>
  <c r="H61" i="5"/>
  <c r="H72" i="5"/>
  <c r="H83" i="5"/>
  <c r="H94" i="5"/>
  <c r="H105" i="5"/>
  <c r="G128" i="5"/>
  <c r="G79" i="5"/>
  <c r="G78" i="5"/>
  <c r="G77" i="5"/>
  <c r="G88" i="5"/>
  <c r="G99" i="5"/>
  <c r="G122" i="5"/>
  <c r="G121" i="5"/>
  <c r="G144" i="5"/>
  <c r="G44" i="5"/>
  <c r="G23" i="5"/>
  <c r="G46" i="5"/>
  <c r="G33" i="5"/>
  <c r="H99" i="5"/>
  <c r="H45" i="5"/>
  <c r="G62" i="5"/>
  <c r="H78" i="5"/>
  <c r="G151" i="5"/>
  <c r="G95" i="5"/>
  <c r="H86" i="5"/>
  <c r="G138" i="5"/>
  <c r="G83" i="5"/>
  <c r="H74" i="5"/>
  <c r="G125" i="5"/>
  <c r="G94" i="5"/>
  <c r="H127" i="5"/>
  <c r="H138" i="5"/>
  <c r="H137" i="5"/>
  <c r="H147" i="5"/>
  <c r="H158" i="5"/>
  <c r="H49" i="5"/>
  <c r="H60" i="5"/>
  <c r="H71" i="5"/>
  <c r="H82" i="5"/>
  <c r="H93" i="5"/>
  <c r="G32" i="5"/>
  <c r="G67" i="5"/>
  <c r="G66" i="5"/>
  <c r="G65" i="5"/>
  <c r="G76" i="5"/>
  <c r="G87" i="5"/>
  <c r="G110" i="5"/>
  <c r="G109" i="5"/>
  <c r="G132" i="5"/>
  <c r="G155" i="5"/>
  <c r="G11" i="5"/>
  <c r="G34" i="5"/>
  <c r="G21" i="5"/>
  <c r="H79" i="5"/>
  <c r="H145" i="5"/>
  <c r="G19" i="5"/>
  <c r="G28" i="5"/>
  <c r="G130" i="5"/>
  <c r="H98" i="5"/>
  <c r="H22" i="5"/>
  <c r="G104" i="5"/>
  <c r="G118" i="5"/>
  <c r="H75" i="5"/>
  <c r="H143" i="5"/>
  <c r="G148" i="5"/>
  <c r="G106" i="5"/>
  <c r="H52" i="5"/>
  <c r="G136" i="5"/>
  <c r="G71" i="5"/>
  <c r="H115" i="5"/>
  <c r="H126" i="5"/>
  <c r="H125" i="5"/>
  <c r="H124" i="5"/>
  <c r="H135" i="5"/>
  <c r="H146" i="5"/>
  <c r="H152" i="5"/>
  <c r="H37" i="5"/>
  <c r="H48" i="5"/>
  <c r="H59" i="5"/>
  <c r="H70" i="5"/>
  <c r="H81" i="5"/>
  <c r="G140" i="5"/>
  <c r="G55" i="5"/>
  <c r="G54" i="5"/>
  <c r="G53" i="5"/>
  <c r="G64" i="5"/>
  <c r="G75" i="5"/>
  <c r="G98" i="5"/>
  <c r="G97" i="5"/>
  <c r="G120" i="5"/>
  <c r="G143" i="5"/>
  <c r="G152" i="5"/>
  <c r="G22" i="5"/>
  <c r="H90" i="5"/>
  <c r="H110" i="5"/>
  <c r="H156" i="5"/>
  <c r="G20" i="5"/>
  <c r="G39" i="5"/>
  <c r="H67" i="5"/>
  <c r="G50" i="5"/>
  <c r="H65" i="5"/>
  <c r="G38" i="5"/>
  <c r="H63" i="5"/>
  <c r="G145" i="5"/>
  <c r="G25" i="5"/>
  <c r="H103" i="5"/>
  <c r="H114" i="5"/>
  <c r="H113" i="5"/>
  <c r="H112" i="5"/>
  <c r="H123" i="5"/>
  <c r="H56" i="5"/>
  <c r="H25" i="5"/>
  <c r="H36" i="5"/>
  <c r="H47" i="5"/>
  <c r="H58" i="5"/>
  <c r="H69" i="5"/>
  <c r="G116" i="5"/>
  <c r="G43" i="5"/>
  <c r="G42" i="5"/>
  <c r="G41" i="5"/>
  <c r="G52" i="5"/>
  <c r="G63" i="5"/>
  <c r="G86" i="5"/>
  <c r="G85" i="5"/>
  <c r="G108" i="5"/>
  <c r="G131" i="5"/>
  <c r="G154" i="5"/>
  <c r="H88" i="5"/>
  <c r="G18" i="5"/>
  <c r="G61" i="5"/>
  <c r="H77" i="5"/>
  <c r="H155" i="5"/>
  <c r="G16" i="5"/>
  <c r="H55" i="5"/>
  <c r="H154" i="5"/>
  <c r="G15" i="5"/>
  <c r="H53" i="5"/>
  <c r="G126" i="5"/>
  <c r="G48" i="5"/>
  <c r="H91" i="5"/>
  <c r="H102" i="5"/>
  <c r="H101" i="5"/>
  <c r="H100" i="5"/>
  <c r="H111" i="5"/>
  <c r="H122" i="5"/>
  <c r="H157" i="5"/>
  <c r="H24" i="5"/>
  <c r="H35" i="5"/>
  <c r="H46" i="5"/>
  <c r="H57" i="5"/>
  <c r="G92" i="5"/>
  <c r="G31" i="5"/>
  <c r="G30" i="5"/>
  <c r="G29" i="5"/>
  <c r="G40" i="5"/>
  <c r="G51" i="5"/>
  <c r="G74" i="5"/>
  <c r="G73" i="5"/>
  <c r="G96" i="5"/>
  <c r="G119" i="5"/>
  <c r="G142" i="5"/>
  <c r="G129" i="5"/>
  <c r="H89" i="5"/>
  <c r="G17" i="5"/>
  <c r="G84" i="5"/>
  <c r="H76" i="5"/>
  <c r="H33" i="5"/>
  <c r="G27" i="5"/>
  <c r="G105" i="5"/>
  <c r="H121" i="5"/>
  <c r="G137" i="5"/>
  <c r="G60" i="5"/>
  <c r="H54" i="5"/>
  <c r="H153" i="5"/>
  <c r="G147" i="5"/>
  <c r="H31" i="5"/>
  <c r="H42" i="5"/>
  <c r="H41" i="5"/>
  <c r="H40" i="5"/>
  <c r="H51" i="5"/>
  <c r="H62" i="5"/>
  <c r="H97" i="5"/>
  <c r="H108" i="5"/>
  <c r="H119" i="5"/>
  <c r="H141" i="5"/>
  <c r="G153" i="5"/>
  <c r="G115" i="5"/>
  <c r="G114" i="5"/>
  <c r="G113" i="5"/>
  <c r="G124" i="5"/>
  <c r="G135" i="5"/>
  <c r="G158" i="5"/>
  <c r="G14" i="5"/>
  <c r="G13" i="5"/>
  <c r="G36" i="5"/>
  <c r="G59" i="5"/>
  <c r="G82" i="5"/>
  <c r="G69" i="5"/>
  <c r="H34" i="5"/>
  <c r="G117" i="5"/>
  <c r="H144" i="5"/>
  <c r="G149" i="5"/>
  <c r="G72" i="5"/>
  <c r="H66" i="5"/>
  <c r="G139" i="5"/>
  <c r="G37" i="5"/>
  <c r="H43" i="5"/>
  <c r="H142" i="5"/>
  <c r="G56" i="5"/>
  <c r="G81" i="5"/>
  <c r="H92" i="5"/>
  <c r="H128" i="5"/>
  <c r="DX13" i="6"/>
  <c r="K12" i="3"/>
  <c r="EA12" i="6"/>
  <c r="EA259" i="6" s="1"/>
  <c r="B59" i="11" s="1"/>
  <c r="K11" i="3"/>
  <c r="I22" i="4"/>
  <c r="I34" i="4"/>
  <c r="I46" i="4"/>
  <c r="I58" i="4"/>
  <c r="I23" i="4"/>
  <c r="I35" i="4"/>
  <c r="I47" i="4"/>
  <c r="I59" i="4"/>
  <c r="I42" i="4"/>
  <c r="I24" i="4"/>
  <c r="I36" i="4"/>
  <c r="I48" i="4"/>
  <c r="I25" i="4"/>
  <c r="I37" i="4"/>
  <c r="I49" i="4"/>
  <c r="I54" i="4"/>
  <c r="I26" i="4"/>
  <c r="I38" i="4"/>
  <c r="I50" i="4"/>
  <c r="I27" i="4"/>
  <c r="I39" i="4"/>
  <c r="I51" i="4"/>
  <c r="I16" i="4"/>
  <c r="I28" i="4"/>
  <c r="I40" i="4"/>
  <c r="I52" i="4"/>
  <c r="I30" i="4"/>
  <c r="I17" i="4"/>
  <c r="I29" i="4"/>
  <c r="I41" i="4"/>
  <c r="I53" i="4"/>
  <c r="I18" i="4"/>
  <c r="I19" i="4"/>
  <c r="I31" i="4"/>
  <c r="I43" i="4"/>
  <c r="I55" i="4"/>
  <c r="I21" i="4"/>
  <c r="I45" i="4"/>
  <c r="I57" i="4"/>
  <c r="I20" i="4"/>
  <c r="I32" i="4"/>
  <c r="I44" i="4"/>
  <c r="I56" i="4"/>
  <c r="I33" i="4"/>
  <c r="H22" i="4"/>
  <c r="H34" i="4"/>
  <c r="H46" i="4"/>
  <c r="H58" i="4"/>
  <c r="H23" i="4"/>
  <c r="H35" i="4"/>
  <c r="H47" i="4"/>
  <c r="H59" i="4"/>
  <c r="H12" i="4"/>
  <c r="H24" i="4"/>
  <c r="H36" i="4"/>
  <c r="H48" i="4"/>
  <c r="H13" i="4"/>
  <c r="H25" i="4"/>
  <c r="H37" i="4"/>
  <c r="H49" i="4"/>
  <c r="H14" i="4"/>
  <c r="H26" i="4"/>
  <c r="H38" i="4"/>
  <c r="H50" i="4"/>
  <c r="H57" i="4"/>
  <c r="H15" i="4"/>
  <c r="H27" i="4"/>
  <c r="H39" i="4"/>
  <c r="H51" i="4"/>
  <c r="H16" i="4"/>
  <c r="H28" i="4"/>
  <c r="H40" i="4"/>
  <c r="H52" i="4"/>
  <c r="H17" i="4"/>
  <c r="H29" i="4"/>
  <c r="H41" i="4"/>
  <c r="H53" i="4"/>
  <c r="H18" i="4"/>
  <c r="H30" i="4"/>
  <c r="H42" i="4"/>
  <c r="H54" i="4"/>
  <c r="H45" i="4"/>
  <c r="H19" i="4"/>
  <c r="H31" i="4"/>
  <c r="H43" i="4"/>
  <c r="H55" i="4"/>
  <c r="H33" i="4"/>
  <c r="H20" i="4"/>
  <c r="H32" i="4"/>
  <c r="H44" i="4"/>
  <c r="H56" i="4"/>
  <c r="H21" i="4"/>
  <c r="C4" i="11"/>
  <c r="AZ16" i="11"/>
  <c r="AZ28" i="11"/>
  <c r="AZ40" i="11"/>
  <c r="AZ52" i="11"/>
  <c r="AY17" i="11"/>
  <c r="AY29" i="11"/>
  <c r="AY41" i="11"/>
  <c r="AX5" i="11"/>
  <c r="AX18" i="11"/>
  <c r="AX30" i="11"/>
  <c r="AX42" i="11"/>
  <c r="AW7" i="11"/>
  <c r="AZ17" i="11"/>
  <c r="AZ29" i="11"/>
  <c r="AZ41" i="11"/>
  <c r="AY5" i="11"/>
  <c r="AY18" i="11"/>
  <c r="AY30" i="11"/>
  <c r="AY42" i="11"/>
  <c r="AX7" i="11"/>
  <c r="AX19" i="11"/>
  <c r="AX31" i="11"/>
  <c r="AX43" i="11"/>
  <c r="AX148" i="11" s="1"/>
  <c r="AW8" i="11"/>
  <c r="AW20" i="11"/>
  <c r="AW32" i="11"/>
  <c r="AW44" i="11"/>
  <c r="AV9" i="11"/>
  <c r="AV21" i="11"/>
  <c r="AV33" i="11"/>
  <c r="AV45" i="11"/>
  <c r="AU10" i="11"/>
  <c r="AU22" i="11"/>
  <c r="AU34" i="11"/>
  <c r="AU46" i="11"/>
  <c r="AT11" i="11"/>
  <c r="AZ5" i="11"/>
  <c r="AZ18" i="11"/>
  <c r="AZ30" i="11"/>
  <c r="AZ42" i="11"/>
  <c r="AY7" i="11"/>
  <c r="AY19" i="11"/>
  <c r="AY31" i="11"/>
  <c r="AY43" i="11"/>
  <c r="AY148" i="11" s="1"/>
  <c r="AX8" i="11"/>
  <c r="AX20" i="11"/>
  <c r="AX32" i="11"/>
  <c r="AX44" i="11"/>
  <c r="AW9" i="11"/>
  <c r="AW21" i="11"/>
  <c r="AW33" i="11"/>
  <c r="AW45" i="11"/>
  <c r="AV10" i="11"/>
  <c r="AV22" i="11"/>
  <c r="AV34" i="11"/>
  <c r="AV46" i="11"/>
  <c r="AU11" i="11"/>
  <c r="AU23" i="11"/>
  <c r="AU35" i="11"/>
  <c r="AU47" i="11"/>
  <c r="AZ7" i="11"/>
  <c r="AZ19" i="11"/>
  <c r="AZ31" i="11"/>
  <c r="AZ43" i="11"/>
  <c r="AZ148" i="11" s="1"/>
  <c r="AY8" i="11"/>
  <c r="AY20" i="11"/>
  <c r="AY32" i="11"/>
  <c r="AY44" i="11"/>
  <c r="AX9" i="11"/>
  <c r="AX21" i="11"/>
  <c r="AX33" i="11"/>
  <c r="AX45" i="11"/>
  <c r="AW10" i="11"/>
  <c r="AW22" i="11"/>
  <c r="AW34" i="11"/>
  <c r="AW46" i="11"/>
  <c r="AV11" i="11"/>
  <c r="AV23" i="11"/>
  <c r="AV35" i="11"/>
  <c r="AV47" i="11"/>
  <c r="AZ8" i="11"/>
  <c r="AZ20" i="11"/>
  <c r="AZ32" i="11"/>
  <c r="AZ44" i="11"/>
  <c r="AY9" i="11"/>
  <c r="AY21" i="11"/>
  <c r="AY33" i="11"/>
  <c r="AY45" i="11"/>
  <c r="AX10" i="11"/>
  <c r="AX22" i="11"/>
  <c r="AX34" i="11"/>
  <c r="AX46" i="11"/>
  <c r="AW11" i="11"/>
  <c r="AW23" i="11"/>
  <c r="AW35" i="11"/>
  <c r="AW47" i="11"/>
  <c r="AV12" i="11"/>
  <c r="AV24" i="11"/>
  <c r="AV36" i="11"/>
  <c r="AV48" i="11"/>
  <c r="AU13" i="11"/>
  <c r="AU25" i="11"/>
  <c r="AU37" i="11"/>
  <c r="AU49" i="11"/>
  <c r="AT14" i="11"/>
  <c r="AZ9" i="11"/>
  <c r="AZ21" i="11"/>
  <c r="AZ33" i="11"/>
  <c r="AZ45" i="11"/>
  <c r="AY10" i="11"/>
  <c r="AY22" i="11"/>
  <c r="AY34" i="11"/>
  <c r="AY46" i="11"/>
  <c r="AX11" i="11"/>
  <c r="AX23" i="11"/>
  <c r="AX35" i="11"/>
  <c r="AX47" i="11"/>
  <c r="AW12" i="11"/>
  <c r="AW24" i="11"/>
  <c r="AW36" i="11"/>
  <c r="AW48" i="11"/>
  <c r="AV13" i="11"/>
  <c r="AV25" i="11"/>
  <c r="AV37" i="11"/>
  <c r="AV49" i="11"/>
  <c r="AU14" i="11"/>
  <c r="AU26" i="11"/>
  <c r="AU38" i="11"/>
  <c r="AU50" i="11"/>
  <c r="AZ10" i="11"/>
  <c r="AZ22" i="11"/>
  <c r="AZ34" i="11"/>
  <c r="AZ46" i="11"/>
  <c r="AY11" i="11"/>
  <c r="AY23" i="11"/>
  <c r="AY35" i="11"/>
  <c r="AY47" i="11"/>
  <c r="AX12" i="11"/>
  <c r="AX24" i="11"/>
  <c r="AX36" i="11"/>
  <c r="AX48" i="11"/>
  <c r="AW13" i="11"/>
  <c r="AW25" i="11"/>
  <c r="AW37" i="11"/>
  <c r="AW49" i="11"/>
  <c r="AV14" i="11"/>
  <c r="AV26" i="11"/>
  <c r="AV38" i="11"/>
  <c r="AV50" i="11"/>
  <c r="AU15" i="11"/>
  <c r="AZ13" i="11"/>
  <c r="AZ25" i="11"/>
  <c r="AZ37" i="11"/>
  <c r="AZ49" i="11"/>
  <c r="AY14" i="11"/>
  <c r="AY26" i="11"/>
  <c r="AY38" i="11"/>
  <c r="AY50" i="11"/>
  <c r="AX15" i="11"/>
  <c r="AX27" i="11"/>
  <c r="AX39" i="11"/>
  <c r="AX51" i="11"/>
  <c r="AW16" i="11"/>
  <c r="AW28" i="11"/>
  <c r="AW40" i="11"/>
  <c r="AW52" i="11"/>
  <c r="AV17" i="11"/>
  <c r="AV29" i="11"/>
  <c r="AV41" i="11"/>
  <c r="AU5" i="11"/>
  <c r="AZ24" i="11"/>
  <c r="AY13" i="11"/>
  <c r="AY49" i="11"/>
  <c r="AX38" i="11"/>
  <c r="AW26" i="11"/>
  <c r="AV5" i="11"/>
  <c r="AV32" i="11"/>
  <c r="AU16" i="11"/>
  <c r="AU32" i="11"/>
  <c r="AU52" i="11"/>
  <c r="AT19" i="11"/>
  <c r="AT31" i="11"/>
  <c r="AT43" i="11"/>
  <c r="AT148" i="11" s="1"/>
  <c r="AS8" i="11"/>
  <c r="AS20" i="11"/>
  <c r="AS32" i="11"/>
  <c r="AS44" i="11"/>
  <c r="AR9" i="11"/>
  <c r="AR21" i="11"/>
  <c r="AR33" i="11"/>
  <c r="AR45" i="11"/>
  <c r="AQ10" i="11"/>
  <c r="AQ22" i="11"/>
  <c r="AQ34" i="11"/>
  <c r="AQ46" i="11"/>
  <c r="AP11" i="11"/>
  <c r="AP23" i="11"/>
  <c r="AP35" i="11"/>
  <c r="AP47" i="11"/>
  <c r="AO12" i="11"/>
  <c r="AO24" i="11"/>
  <c r="AO36" i="11"/>
  <c r="AO48" i="11"/>
  <c r="AN13" i="11"/>
  <c r="AN25" i="11"/>
  <c r="AN37" i="11"/>
  <c r="AN49" i="11"/>
  <c r="AM14" i="11"/>
  <c r="AM26" i="11"/>
  <c r="AM38" i="11"/>
  <c r="AM50" i="11"/>
  <c r="AL15" i="11"/>
  <c r="AL27" i="11"/>
  <c r="AL39" i="11"/>
  <c r="AL51" i="11"/>
  <c r="AK16" i="11"/>
  <c r="AK28" i="11"/>
  <c r="AK40" i="11"/>
  <c r="AK52" i="11"/>
  <c r="AJ17" i="11"/>
  <c r="AJ29" i="11"/>
  <c r="AJ41" i="11"/>
  <c r="AI5" i="11"/>
  <c r="AI18" i="11"/>
  <c r="AI30" i="11"/>
  <c r="AI42" i="11"/>
  <c r="AZ26" i="11"/>
  <c r="AY15" i="11"/>
  <c r="AY51" i="11"/>
  <c r="AX40" i="11"/>
  <c r="AW27" i="11"/>
  <c r="AV7" i="11"/>
  <c r="AV39" i="11"/>
  <c r="AU17" i="11"/>
  <c r="AU33" i="11"/>
  <c r="AT5" i="11"/>
  <c r="AT20" i="11"/>
  <c r="AT32" i="11"/>
  <c r="AT44" i="11"/>
  <c r="AS9" i="11"/>
  <c r="AS21" i="11"/>
  <c r="AS33" i="11"/>
  <c r="AS45" i="11"/>
  <c r="AR10" i="11"/>
  <c r="AR22" i="11"/>
  <c r="AR34" i="11"/>
  <c r="AR46" i="11"/>
  <c r="AQ11" i="11"/>
  <c r="AQ23" i="11"/>
  <c r="AQ35" i="11"/>
  <c r="AQ47" i="11"/>
  <c r="AP12" i="11"/>
  <c r="AP24" i="11"/>
  <c r="AP36" i="11"/>
  <c r="AP48" i="11"/>
  <c r="AO13" i="11"/>
  <c r="AO25" i="11"/>
  <c r="AO37" i="11"/>
  <c r="AO49" i="11"/>
  <c r="AN14" i="11"/>
  <c r="AN26" i="11"/>
  <c r="AN38" i="11"/>
  <c r="AN50" i="11"/>
  <c r="AM15" i="11"/>
  <c r="AM27" i="11"/>
  <c r="AM39" i="11"/>
  <c r="AM51" i="11"/>
  <c r="AL16" i="11"/>
  <c r="AL28" i="11"/>
  <c r="AL40" i="11"/>
  <c r="AL52" i="11"/>
  <c r="AK17" i="11"/>
  <c r="AK29" i="11"/>
  <c r="AK41" i="11"/>
  <c r="AJ5" i="11"/>
  <c r="AJ18" i="11"/>
  <c r="AJ30" i="11"/>
  <c r="AJ42" i="11"/>
  <c r="AI7" i="11"/>
  <c r="AI19" i="11"/>
  <c r="AI31" i="11"/>
  <c r="AI43" i="11"/>
  <c r="AI148" i="11" s="1"/>
  <c r="AH8" i="11"/>
  <c r="AH20" i="11"/>
  <c r="AZ27" i="11"/>
  <c r="AY16" i="11"/>
  <c r="AY52" i="11"/>
  <c r="AX41" i="11"/>
  <c r="AW29" i="11"/>
  <c r="AV8" i="11"/>
  <c r="AV40" i="11"/>
  <c r="AU18" i="11"/>
  <c r="AU36" i="11"/>
  <c r="AT7" i="11"/>
  <c r="AT21" i="11"/>
  <c r="AT33" i="11"/>
  <c r="AT45" i="11"/>
  <c r="AS10" i="11"/>
  <c r="AS22" i="11"/>
  <c r="AS34" i="11"/>
  <c r="AS46" i="11"/>
  <c r="AR11" i="11"/>
  <c r="AR23" i="11"/>
  <c r="AR35" i="11"/>
  <c r="AR47" i="11"/>
  <c r="AQ12" i="11"/>
  <c r="AQ24" i="11"/>
  <c r="AQ36" i="11"/>
  <c r="AQ48" i="11"/>
  <c r="AP13" i="11"/>
  <c r="AP25" i="11"/>
  <c r="AP37" i="11"/>
  <c r="AP49" i="11"/>
  <c r="AO14" i="11"/>
  <c r="AO26" i="11"/>
  <c r="AO38" i="11"/>
  <c r="AO50" i="11"/>
  <c r="AN15" i="11"/>
  <c r="AN27" i="11"/>
  <c r="AN39" i="11"/>
  <c r="AN51" i="11"/>
  <c r="AM16" i="11"/>
  <c r="AM28" i="11"/>
  <c r="AM40" i="11"/>
  <c r="AM52" i="11"/>
  <c r="AL17" i="11"/>
  <c r="AL29" i="11"/>
  <c r="AL41" i="11"/>
  <c r="AK5" i="11"/>
  <c r="AK18" i="11"/>
  <c r="AK30" i="11"/>
  <c r="AK42" i="11"/>
  <c r="AJ7" i="11"/>
  <c r="AJ19" i="11"/>
  <c r="AJ31" i="11"/>
  <c r="AZ35" i="11"/>
  <c r="AY24" i="11"/>
  <c r="AX13" i="11"/>
  <c r="AX49" i="11"/>
  <c r="AW30" i="11"/>
  <c r="AV15" i="11"/>
  <c r="AV42" i="11"/>
  <c r="AU19" i="11"/>
  <c r="AU39" i="11"/>
  <c r="AT8" i="11"/>
  <c r="AT22" i="11"/>
  <c r="AT34" i="11"/>
  <c r="AT46" i="11"/>
  <c r="AS11" i="11"/>
  <c r="AS23" i="11"/>
  <c r="AS35" i="11"/>
  <c r="AS47" i="11"/>
  <c r="AR12" i="11"/>
  <c r="AR24" i="11"/>
  <c r="AR36" i="11"/>
  <c r="AR48" i="11"/>
  <c r="AQ13" i="11"/>
  <c r="AQ25" i="11"/>
  <c r="AQ37" i="11"/>
  <c r="AQ49" i="11"/>
  <c r="AP14" i="11"/>
  <c r="AP26" i="11"/>
  <c r="AP38" i="11"/>
  <c r="AP50" i="11"/>
  <c r="AO15" i="11"/>
  <c r="AO27" i="11"/>
  <c r="AO39" i="11"/>
  <c r="AO51" i="11"/>
  <c r="AN16" i="11"/>
  <c r="AN28" i="11"/>
  <c r="AN40" i="11"/>
  <c r="AN52" i="11"/>
  <c r="AM17" i="11"/>
  <c r="AM29" i="11"/>
  <c r="AM41" i="11"/>
  <c r="AL5" i="11"/>
  <c r="AL18" i="11"/>
  <c r="AL30" i="11"/>
  <c r="AL42" i="11"/>
  <c r="AK7" i="11"/>
  <c r="AK19" i="11"/>
  <c r="AK31" i="11"/>
  <c r="AK43" i="11"/>
  <c r="AK148" i="11" s="1"/>
  <c r="AJ8" i="11"/>
  <c r="AJ20" i="11"/>
  <c r="AJ32" i="11"/>
  <c r="AJ44" i="11"/>
  <c r="AI9" i="11"/>
  <c r="AI21" i="11"/>
  <c r="AI33" i="11"/>
  <c r="AI45" i="11"/>
  <c r="AH10" i="11"/>
  <c r="AH22" i="11"/>
  <c r="AH34" i="11"/>
  <c r="AH46" i="11"/>
  <c r="AG11" i="11"/>
  <c r="AG23" i="11"/>
  <c r="AG35" i="11"/>
  <c r="AG47" i="11"/>
  <c r="AF12" i="11"/>
  <c r="AF24" i="11"/>
  <c r="AZ36" i="11"/>
  <c r="AY25" i="11"/>
  <c r="AX14" i="11"/>
  <c r="AX50" i="11"/>
  <c r="AW31" i="11"/>
  <c r="AV16" i="11"/>
  <c r="AV43" i="11"/>
  <c r="AV148" i="11" s="1"/>
  <c r="AU20" i="11"/>
  <c r="AU40" i="11"/>
  <c r="AT9" i="11"/>
  <c r="AT23" i="11"/>
  <c r="AT35" i="11"/>
  <c r="AT47" i="11"/>
  <c r="AS12" i="11"/>
  <c r="AS24" i="11"/>
  <c r="AS36" i="11"/>
  <c r="AS48" i="11"/>
  <c r="AR13" i="11"/>
  <c r="AR25" i="11"/>
  <c r="AR37" i="11"/>
  <c r="AR49" i="11"/>
  <c r="AQ14" i="11"/>
  <c r="AQ26" i="11"/>
  <c r="AQ38" i="11"/>
  <c r="AQ50" i="11"/>
  <c r="AP15" i="11"/>
  <c r="AP27" i="11"/>
  <c r="AP39" i="11"/>
  <c r="AP51" i="11"/>
  <c r="AO16" i="11"/>
  <c r="AO28" i="11"/>
  <c r="AO40" i="11"/>
  <c r="AO52" i="11"/>
  <c r="AN17" i="11"/>
  <c r="AN29" i="11"/>
  <c r="AN41" i="11"/>
  <c r="AM5" i="11"/>
  <c r="AM18" i="11"/>
  <c r="AM30" i="11"/>
  <c r="AM42" i="11"/>
  <c r="AL7" i="11"/>
  <c r="AL19" i="11"/>
  <c r="AL31" i="11"/>
  <c r="AL43" i="11"/>
  <c r="AL148" i="11" s="1"/>
  <c r="AK8" i="11"/>
  <c r="AK20" i="11"/>
  <c r="AK32" i="11"/>
  <c r="AK44" i="11"/>
  <c r="AJ9" i="11"/>
  <c r="AJ21" i="11"/>
  <c r="AJ33" i="11"/>
  <c r="AJ45" i="11"/>
  <c r="AI10" i="11"/>
  <c r="AI22" i="11"/>
  <c r="AZ38" i="11"/>
  <c r="AY27" i="11"/>
  <c r="AX16" i="11"/>
  <c r="AX52" i="11"/>
  <c r="AW38" i="11"/>
  <c r="AV18" i="11"/>
  <c r="AV44" i="11"/>
  <c r="AU21" i="11"/>
  <c r="AU41" i="11"/>
  <c r="AT10" i="11"/>
  <c r="AT24" i="11"/>
  <c r="AT36" i="11"/>
  <c r="AT48" i="11"/>
  <c r="AS13" i="11"/>
  <c r="AS25" i="11"/>
  <c r="AS37" i="11"/>
  <c r="AS49" i="11"/>
  <c r="AR14" i="11"/>
  <c r="AR26" i="11"/>
  <c r="AR38" i="11"/>
  <c r="AR50" i="11"/>
  <c r="AQ15" i="11"/>
  <c r="AQ27" i="11"/>
  <c r="AQ39" i="11"/>
  <c r="AQ51" i="11"/>
  <c r="AP16" i="11"/>
  <c r="AP28" i="11"/>
  <c r="AP40" i="11"/>
  <c r="AP52" i="11"/>
  <c r="AO17" i="11"/>
  <c r="AO29" i="11"/>
  <c r="AO41" i="11"/>
  <c r="AN5" i="11"/>
  <c r="AN18" i="11"/>
  <c r="AN30" i="11"/>
  <c r="AN42" i="11"/>
  <c r="AM7" i="11"/>
  <c r="AM19" i="11"/>
  <c r="AM31" i="11"/>
  <c r="AM43" i="11"/>
  <c r="AM148" i="11" s="1"/>
  <c r="AL8" i="11"/>
  <c r="AL20" i="11"/>
  <c r="AL32" i="11"/>
  <c r="AL44" i="11"/>
  <c r="AK9" i="11"/>
  <c r="AK21" i="11"/>
  <c r="AK33" i="11"/>
  <c r="AK45" i="11"/>
  <c r="AJ10" i="11"/>
  <c r="AJ22" i="11"/>
  <c r="AJ34" i="11"/>
  <c r="AJ46" i="11"/>
  <c r="AI11" i="11"/>
  <c r="AI23" i="11"/>
  <c r="AI35" i="11"/>
  <c r="AI47" i="11"/>
  <c r="AH12" i="11"/>
  <c r="AH24" i="11"/>
  <c r="AZ39" i="11"/>
  <c r="AY28" i="11"/>
  <c r="AX17" i="11"/>
  <c r="AW5" i="11"/>
  <c r="AW39" i="11"/>
  <c r="AV19" i="11"/>
  <c r="AV51" i="11"/>
  <c r="AU24" i="11"/>
  <c r="AU42" i="11"/>
  <c r="AT12" i="11"/>
  <c r="AT25" i="11"/>
  <c r="AT37" i="11"/>
  <c r="AT49" i="11"/>
  <c r="AS14" i="11"/>
  <c r="AS26" i="11"/>
  <c r="AS38" i="11"/>
  <c r="AS50" i="11"/>
  <c r="AR15" i="11"/>
  <c r="AR27" i="11"/>
  <c r="AR39" i="11"/>
  <c r="AR51" i="11"/>
  <c r="AQ16" i="11"/>
  <c r="AQ28" i="11"/>
  <c r="AQ40" i="11"/>
  <c r="AQ52" i="11"/>
  <c r="AP17" i="11"/>
  <c r="AP29" i="11"/>
  <c r="AP41" i="11"/>
  <c r="AO5" i="11"/>
  <c r="AO18" i="11"/>
  <c r="AO30" i="11"/>
  <c r="AO42" i="11"/>
  <c r="AN7" i="11"/>
  <c r="AN19" i="11"/>
  <c r="AN31" i="11"/>
  <c r="AN43" i="11"/>
  <c r="AN148" i="11" s="1"/>
  <c r="AM8" i="11"/>
  <c r="AM20" i="11"/>
  <c r="AM32" i="11"/>
  <c r="AM44" i="11"/>
  <c r="AL9" i="11"/>
  <c r="AL21" i="11"/>
  <c r="AL33" i="11"/>
  <c r="AL45" i="11"/>
  <c r="AK10" i="11"/>
  <c r="AK22" i="11"/>
  <c r="AK34" i="11"/>
  <c r="AK46" i="11"/>
  <c r="AJ11" i="11"/>
  <c r="AJ23" i="11"/>
  <c r="AJ35" i="11"/>
  <c r="AJ47" i="11"/>
  <c r="AI12" i="11"/>
  <c r="AI24" i="11"/>
  <c r="AI36" i="11"/>
  <c r="AI48" i="11"/>
  <c r="AH13" i="11"/>
  <c r="AH25" i="11"/>
  <c r="AH37" i="11"/>
  <c r="AH49" i="11"/>
  <c r="AG14" i="11"/>
  <c r="AG26" i="11"/>
  <c r="AG38" i="11"/>
  <c r="AG50" i="11"/>
  <c r="AF15" i="11"/>
  <c r="AF27" i="11"/>
  <c r="AZ11" i="11"/>
  <c r="AZ47" i="11"/>
  <c r="AY36" i="11"/>
  <c r="AX25" i="11"/>
  <c r="AW14" i="11"/>
  <c r="AW41" i="11"/>
  <c r="AV20" i="11"/>
  <c r="AV52" i="11"/>
  <c r="AU27" i="11"/>
  <c r="AU43" i="11"/>
  <c r="AU148" i="11" s="1"/>
  <c r="AT13" i="11"/>
  <c r="AT26" i="11"/>
  <c r="AT38" i="11"/>
  <c r="AT50" i="11"/>
  <c r="AS15" i="11"/>
  <c r="AS27" i="11"/>
  <c r="AS39" i="11"/>
  <c r="AS51" i="11"/>
  <c r="AR16" i="11"/>
  <c r="AR28" i="11"/>
  <c r="AR40" i="11"/>
  <c r="AR52" i="11"/>
  <c r="AQ17" i="11"/>
  <c r="AQ29" i="11"/>
  <c r="AQ41" i="11"/>
  <c r="AP5" i="11"/>
  <c r="AP18" i="11"/>
  <c r="AP30" i="11"/>
  <c r="AP42" i="11"/>
  <c r="AO7" i="11"/>
  <c r="AO19" i="11"/>
  <c r="AO31" i="11"/>
  <c r="AO43" i="11"/>
  <c r="AO148" i="11" s="1"/>
  <c r="AN8" i="11"/>
  <c r="AN20" i="11"/>
  <c r="AN32" i="11"/>
  <c r="AN44" i="11"/>
  <c r="AM9" i="11"/>
  <c r="AM21" i="11"/>
  <c r="AM33" i="11"/>
  <c r="AM45" i="11"/>
  <c r="AL10" i="11"/>
  <c r="AL22" i="11"/>
  <c r="AL34" i="11"/>
  <c r="AL46" i="11"/>
  <c r="AK11" i="11"/>
  <c r="AK23" i="11"/>
  <c r="AZ23" i="11"/>
  <c r="AY12" i="11"/>
  <c r="AY48" i="11"/>
  <c r="AX37" i="11"/>
  <c r="AW19" i="11"/>
  <c r="AW51" i="11"/>
  <c r="AV31" i="11"/>
  <c r="AU12" i="11"/>
  <c r="AU31" i="11"/>
  <c r="AU51" i="11"/>
  <c r="AT18" i="11"/>
  <c r="AT30" i="11"/>
  <c r="AT42" i="11"/>
  <c r="AS7" i="11"/>
  <c r="AS19" i="11"/>
  <c r="AS31" i="11"/>
  <c r="AS43" i="11"/>
  <c r="AS148" i="11" s="1"/>
  <c r="AR8" i="11"/>
  <c r="AR20" i="11"/>
  <c r="AR32" i="11"/>
  <c r="AR44" i="11"/>
  <c r="AQ9" i="11"/>
  <c r="AQ21" i="11"/>
  <c r="AQ33" i="11"/>
  <c r="AQ45" i="11"/>
  <c r="AP10" i="11"/>
  <c r="AP22" i="11"/>
  <c r="AP34" i="11"/>
  <c r="AP46" i="11"/>
  <c r="AO11" i="11"/>
  <c r="AO23" i="11"/>
  <c r="AO35" i="11"/>
  <c r="AO47" i="11"/>
  <c r="AN12" i="11"/>
  <c r="AN24" i="11"/>
  <c r="AN36" i="11"/>
  <c r="AN48" i="11"/>
  <c r="AM13" i="11"/>
  <c r="AM25" i="11"/>
  <c r="AM37" i="11"/>
  <c r="AM49" i="11"/>
  <c r="AL14" i="11"/>
  <c r="AL26" i="11"/>
  <c r="AL38" i="11"/>
  <c r="AL50" i="11"/>
  <c r="AK15" i="11"/>
  <c r="AK27" i="11"/>
  <c r="AK39" i="11"/>
  <c r="AK51" i="11"/>
  <c r="AJ16" i="11"/>
  <c r="AJ28" i="11"/>
  <c r="AJ40" i="11"/>
  <c r="AJ52" i="11"/>
  <c r="AI17" i="11"/>
  <c r="AI29" i="11"/>
  <c r="AI41" i="11"/>
  <c r="AH5" i="11"/>
  <c r="AH18" i="11"/>
  <c r="AX28" i="11"/>
  <c r="AU8" i="11"/>
  <c r="AT28" i="11"/>
  <c r="AS29" i="11"/>
  <c r="AR30" i="11"/>
  <c r="AQ31" i="11"/>
  <c r="AP32" i="11"/>
  <c r="AO33" i="11"/>
  <c r="AN34" i="11"/>
  <c r="AM35" i="11"/>
  <c r="AL36" i="11"/>
  <c r="AK36" i="11"/>
  <c r="AJ25" i="11"/>
  <c r="AI8" i="11"/>
  <c r="AI37" i="11"/>
  <c r="AH11" i="11"/>
  <c r="AH30" i="11"/>
  <c r="AH44" i="11"/>
  <c r="AG12" i="11"/>
  <c r="AG27" i="11"/>
  <c r="AG41" i="11"/>
  <c r="AF8" i="11"/>
  <c r="AF22" i="11"/>
  <c r="AF36" i="11"/>
  <c r="AF48" i="11"/>
  <c r="AE13" i="11"/>
  <c r="AE25" i="11"/>
  <c r="AE37" i="11"/>
  <c r="AE49" i="11"/>
  <c r="AD14" i="11"/>
  <c r="AD26" i="11"/>
  <c r="AD38" i="11"/>
  <c r="AD50" i="11"/>
  <c r="AC15" i="11"/>
  <c r="AC27" i="11"/>
  <c r="AC39" i="11"/>
  <c r="AC51" i="11"/>
  <c r="AB16" i="11"/>
  <c r="AB28" i="11"/>
  <c r="AB40" i="11"/>
  <c r="AB52" i="11"/>
  <c r="AA17" i="11"/>
  <c r="AA29" i="11"/>
  <c r="AA41" i="11"/>
  <c r="Z5" i="11"/>
  <c r="AX29" i="11"/>
  <c r="AU9" i="11"/>
  <c r="AT29" i="11"/>
  <c r="AS30" i="11"/>
  <c r="AR31" i="11"/>
  <c r="AQ32" i="11"/>
  <c r="AP33" i="11"/>
  <c r="AO34" i="11"/>
  <c r="AN35" i="11"/>
  <c r="AM36" i="11"/>
  <c r="AL37" i="11"/>
  <c r="AK37" i="11"/>
  <c r="AJ26" i="11"/>
  <c r="AI13" i="11"/>
  <c r="AI38" i="11"/>
  <c r="AH14" i="11"/>
  <c r="AH31" i="11"/>
  <c r="AH45" i="11"/>
  <c r="AG13" i="11"/>
  <c r="AG28" i="11"/>
  <c r="AG42" i="11"/>
  <c r="AF9" i="11"/>
  <c r="AF23" i="11"/>
  <c r="AF37" i="11"/>
  <c r="AF49" i="11"/>
  <c r="AE14" i="11"/>
  <c r="AE26" i="11"/>
  <c r="AE38" i="11"/>
  <c r="AE50" i="11"/>
  <c r="AD15" i="11"/>
  <c r="AD27" i="11"/>
  <c r="AD39" i="11"/>
  <c r="AD51" i="11"/>
  <c r="AC16" i="11"/>
  <c r="AC28" i="11"/>
  <c r="AC40" i="11"/>
  <c r="AC52" i="11"/>
  <c r="AB17" i="11"/>
  <c r="AB29" i="11"/>
  <c r="AB41" i="11"/>
  <c r="AA5" i="11"/>
  <c r="AA18" i="11"/>
  <c r="AA30" i="11"/>
  <c r="AA42" i="11"/>
  <c r="Z7" i="11"/>
  <c r="Z19" i="11"/>
  <c r="Z31" i="11"/>
  <c r="Z43" i="11"/>
  <c r="Z148" i="11" s="1"/>
  <c r="Y8" i="11"/>
  <c r="Y20" i="11"/>
  <c r="Y32" i="11"/>
  <c r="Y44" i="11"/>
  <c r="X9" i="11"/>
  <c r="X21" i="11"/>
  <c r="X33" i="11"/>
  <c r="X45" i="11"/>
  <c r="W10" i="11"/>
  <c r="W22" i="11"/>
  <c r="W34" i="11"/>
  <c r="W46" i="11"/>
  <c r="V11" i="11"/>
  <c r="V23" i="11"/>
  <c r="V35" i="11"/>
  <c r="V47" i="11"/>
  <c r="U12" i="11"/>
  <c r="U24" i="11"/>
  <c r="U36" i="11"/>
  <c r="U48" i="11"/>
  <c r="T13" i="11"/>
  <c r="T25" i="11"/>
  <c r="T37" i="11"/>
  <c r="T49" i="11"/>
  <c r="S14" i="11"/>
  <c r="S26" i="11"/>
  <c r="S38" i="11"/>
  <c r="S50" i="11"/>
  <c r="R15" i="11"/>
  <c r="R27" i="11"/>
  <c r="R39" i="11"/>
  <c r="R51" i="11"/>
  <c r="Q16" i="11"/>
  <c r="Q28" i="11"/>
  <c r="AZ12" i="11"/>
  <c r="AW15" i="11"/>
  <c r="AU28" i="11"/>
  <c r="AT39" i="11"/>
  <c r="AS40" i="11"/>
  <c r="AR41" i="11"/>
  <c r="AQ42" i="11"/>
  <c r="AP43" i="11"/>
  <c r="AP148" i="11" s="1"/>
  <c r="AO44" i="11"/>
  <c r="AN45" i="11"/>
  <c r="AM46" i="11"/>
  <c r="AL47" i="11"/>
  <c r="AK38" i="11"/>
  <c r="AJ27" i="11"/>
  <c r="AI14" i="11"/>
  <c r="AI39" i="11"/>
  <c r="AH15" i="11"/>
  <c r="AH32" i="11"/>
  <c r="AH47" i="11"/>
  <c r="AG15" i="11"/>
  <c r="AG29" i="11"/>
  <c r="AG43" i="11"/>
  <c r="AG148" i="11" s="1"/>
  <c r="AF10" i="11"/>
  <c r="AF25" i="11"/>
  <c r="AF38" i="11"/>
  <c r="AF50" i="11"/>
  <c r="AE15" i="11"/>
  <c r="AE27" i="11"/>
  <c r="AE39" i="11"/>
  <c r="AE51" i="11"/>
  <c r="AD16" i="11"/>
  <c r="AD28" i="11"/>
  <c r="AD40" i="11"/>
  <c r="AD52" i="11"/>
  <c r="AC17" i="11"/>
  <c r="AC29" i="11"/>
  <c r="AC41" i="11"/>
  <c r="AB5" i="11"/>
  <c r="AB18" i="11"/>
  <c r="AB30" i="11"/>
  <c r="AB42" i="11"/>
  <c r="AA7" i="11"/>
  <c r="AA19" i="11"/>
  <c r="AA31" i="11"/>
  <c r="AA43" i="11"/>
  <c r="AA148" i="11" s="1"/>
  <c r="Z8" i="11"/>
  <c r="Z20" i="11"/>
  <c r="Z32" i="11"/>
  <c r="Z44" i="11"/>
  <c r="Y9" i="11"/>
  <c r="Y21" i="11"/>
  <c r="Y33" i="11"/>
  <c r="Y45" i="11"/>
  <c r="X10" i="11"/>
  <c r="X22" i="11"/>
  <c r="X34" i="11"/>
  <c r="X46" i="11"/>
  <c r="W11" i="11"/>
  <c r="W23" i="11"/>
  <c r="W35" i="11"/>
  <c r="W47" i="11"/>
  <c r="V12" i="11"/>
  <c r="V24" i="11"/>
  <c r="V36" i="11"/>
  <c r="V48" i="11"/>
  <c r="U13" i="11"/>
  <c r="U25" i="11"/>
  <c r="U37" i="11"/>
  <c r="AZ14" i="11"/>
  <c r="AW17" i="11"/>
  <c r="AU29" i="11"/>
  <c r="AT40" i="11"/>
  <c r="AS41" i="11"/>
  <c r="AR42" i="11"/>
  <c r="AQ43" i="11"/>
  <c r="AQ148" i="11" s="1"/>
  <c r="AP44" i="11"/>
  <c r="AO45" i="11"/>
  <c r="AN46" i="11"/>
  <c r="AM47" i="11"/>
  <c r="AL48" i="11"/>
  <c r="AK47" i="11"/>
  <c r="AJ36" i="11"/>
  <c r="AI15" i="11"/>
  <c r="AI40" i="11"/>
  <c r="AH16" i="11"/>
  <c r="AH33" i="11"/>
  <c r="AH48" i="11"/>
  <c r="AG16" i="11"/>
  <c r="AG30" i="11"/>
  <c r="AG44" i="11"/>
  <c r="AF11" i="11"/>
  <c r="AF26" i="11"/>
  <c r="AF39" i="11"/>
  <c r="AF51" i="11"/>
  <c r="AE16" i="11"/>
  <c r="AE28" i="11"/>
  <c r="AE40" i="11"/>
  <c r="AE52" i="11"/>
  <c r="AD17" i="11"/>
  <c r="AD29" i="11"/>
  <c r="AD41" i="11"/>
  <c r="AC5" i="11"/>
  <c r="AC18" i="11"/>
  <c r="AC30" i="11"/>
  <c r="AC42" i="11"/>
  <c r="AB7" i="11"/>
  <c r="AB19" i="11"/>
  <c r="AB31" i="11"/>
  <c r="AB43" i="11"/>
  <c r="AB148" i="11" s="1"/>
  <c r="AA8" i="11"/>
  <c r="AA20" i="11"/>
  <c r="AA32" i="11"/>
  <c r="AA44" i="11"/>
  <c r="Z9" i="11"/>
  <c r="Z21" i="11"/>
  <c r="Z33" i="11"/>
  <c r="Z45" i="11"/>
  <c r="Y10" i="11"/>
  <c r="Y22" i="11"/>
  <c r="Y34" i="11"/>
  <c r="Y46" i="11"/>
  <c r="X11" i="11"/>
  <c r="X23" i="11"/>
  <c r="X35" i="11"/>
  <c r="X47" i="11"/>
  <c r="W12" i="11"/>
  <c r="W24" i="11"/>
  <c r="W36" i="11"/>
  <c r="W48" i="11"/>
  <c r="V13" i="11"/>
  <c r="V25" i="11"/>
  <c r="V37" i="11"/>
  <c r="V49" i="11"/>
  <c r="U14" i="11"/>
  <c r="U26" i="11"/>
  <c r="U38" i="11"/>
  <c r="U50" i="11"/>
  <c r="T15" i="11"/>
  <c r="T27" i="11"/>
  <c r="T39" i="11"/>
  <c r="T51" i="11"/>
  <c r="S16" i="11"/>
  <c r="S28" i="11"/>
  <c r="S40" i="11"/>
  <c r="S52" i="11"/>
  <c r="R17" i="11"/>
  <c r="R29" i="11"/>
  <c r="R41" i="11"/>
  <c r="Q5" i="11"/>
  <c r="Q18" i="11"/>
  <c r="Q30" i="11"/>
  <c r="AZ15" i="11"/>
  <c r="AW18" i="11"/>
  <c r="AU30" i="11"/>
  <c r="AT41" i="11"/>
  <c r="AS42" i="11"/>
  <c r="AR43" i="11"/>
  <c r="AR148" i="11" s="1"/>
  <c r="AQ44" i="11"/>
  <c r="AP45" i="11"/>
  <c r="AO46" i="11"/>
  <c r="AN47" i="11"/>
  <c r="AM48" i="11"/>
  <c r="AL49" i="11"/>
  <c r="AK48" i="11"/>
  <c r="AJ37" i="11"/>
  <c r="AI16" i="11"/>
  <c r="AI44" i="11"/>
  <c r="AH17" i="11"/>
  <c r="AH35" i="11"/>
  <c r="AH50" i="11"/>
  <c r="AG17" i="11"/>
  <c r="AG31" i="11"/>
  <c r="AG45" i="11"/>
  <c r="AF13" i="11"/>
  <c r="AF28" i="11"/>
  <c r="AF40" i="11"/>
  <c r="AF52" i="11"/>
  <c r="AE17" i="11"/>
  <c r="AE29" i="11"/>
  <c r="AE41" i="11"/>
  <c r="AD5" i="11"/>
  <c r="AD18" i="11"/>
  <c r="AD30" i="11"/>
  <c r="AD42" i="11"/>
  <c r="AC7" i="11"/>
  <c r="AC19" i="11"/>
  <c r="AC31" i="11"/>
  <c r="AC43" i="11"/>
  <c r="AC148" i="11" s="1"/>
  <c r="AB8" i="11"/>
  <c r="AB20" i="11"/>
  <c r="AB32" i="11"/>
  <c r="AB44" i="11"/>
  <c r="AA9" i="11"/>
  <c r="AA21" i="11"/>
  <c r="AA33" i="11"/>
  <c r="AA45" i="11"/>
  <c r="Z10" i="11"/>
  <c r="Z22" i="11"/>
  <c r="Z34" i="11"/>
  <c r="Z46" i="11"/>
  <c r="Y11" i="11"/>
  <c r="Y23" i="11"/>
  <c r="Y35" i="11"/>
  <c r="Y47" i="11"/>
  <c r="X12" i="11"/>
  <c r="X24" i="11"/>
  <c r="X36" i="11"/>
  <c r="X48" i="11"/>
  <c r="W13" i="11"/>
  <c r="W25" i="11"/>
  <c r="W37" i="11"/>
  <c r="W49" i="11"/>
  <c r="V14" i="11"/>
  <c r="V26" i="11"/>
  <c r="V38" i="11"/>
  <c r="V50" i="11"/>
  <c r="U15" i="11"/>
  <c r="U27" i="11"/>
  <c r="U39" i="11"/>
  <c r="U51" i="11"/>
  <c r="T16" i="11"/>
  <c r="T28" i="11"/>
  <c r="T40" i="11"/>
  <c r="AZ48" i="11"/>
  <c r="AW42" i="11"/>
  <c r="AU44" i="11"/>
  <c r="AT51" i="11"/>
  <c r="AS52" i="11"/>
  <c r="AQ5" i="11"/>
  <c r="AP7" i="11"/>
  <c r="AO8" i="11"/>
  <c r="AN9" i="11"/>
  <c r="AM10" i="11"/>
  <c r="AL11" i="11"/>
  <c r="AK12" i="11"/>
  <c r="AK49" i="11"/>
  <c r="AJ38" i="11"/>
  <c r="AI20" i="11"/>
  <c r="AI46" i="11"/>
  <c r="AH19" i="11"/>
  <c r="AH36" i="11"/>
  <c r="AH51" i="11"/>
  <c r="AG18" i="11"/>
  <c r="AG32" i="11"/>
  <c r="AG46" i="11"/>
  <c r="AF14" i="11"/>
  <c r="AF29" i="11"/>
  <c r="AF41" i="11"/>
  <c r="AE5" i="11"/>
  <c r="AE18" i="11"/>
  <c r="AE30" i="11"/>
  <c r="AE42" i="11"/>
  <c r="AD7" i="11"/>
  <c r="AD19" i="11"/>
  <c r="AD31" i="11"/>
  <c r="AD43" i="11"/>
  <c r="AD148" i="11" s="1"/>
  <c r="AC8" i="11"/>
  <c r="AC20" i="11"/>
  <c r="AC32" i="11"/>
  <c r="AC44" i="11"/>
  <c r="AB9" i="11"/>
  <c r="AB21" i="11"/>
  <c r="AB33" i="11"/>
  <c r="AB45" i="11"/>
  <c r="AA10" i="11"/>
  <c r="AA22" i="11"/>
  <c r="AA34" i="11"/>
  <c r="AA46" i="11"/>
  <c r="Z11" i="11"/>
  <c r="Z23" i="11"/>
  <c r="Z35" i="11"/>
  <c r="Z47" i="11"/>
  <c r="Y12" i="11"/>
  <c r="Y24" i="11"/>
  <c r="Y36" i="11"/>
  <c r="Y48" i="11"/>
  <c r="X13" i="11"/>
  <c r="X25" i="11"/>
  <c r="X37" i="11"/>
  <c r="X49" i="11"/>
  <c r="W14" i="11"/>
  <c r="W26" i="11"/>
  <c r="W38" i="11"/>
  <c r="W50" i="11"/>
  <c r="V15" i="11"/>
  <c r="V27" i="11"/>
  <c r="V39" i="11"/>
  <c r="V51" i="11"/>
  <c r="U16" i="11"/>
  <c r="U28" i="11"/>
  <c r="U40" i="11"/>
  <c r="U52" i="11"/>
  <c r="T17" i="11"/>
  <c r="T29" i="11"/>
  <c r="T41" i="11"/>
  <c r="S5" i="11"/>
  <c r="S18" i="11"/>
  <c r="S30" i="11"/>
  <c r="AY39" i="11"/>
  <c r="AV28" i="11"/>
  <c r="AT16" i="11"/>
  <c r="AS17" i="11"/>
  <c r="AR18" i="11"/>
  <c r="AQ19" i="11"/>
  <c r="AP20" i="11"/>
  <c r="AO21" i="11"/>
  <c r="AN22" i="11"/>
  <c r="AM23" i="11"/>
  <c r="AL24" i="11"/>
  <c r="AK25" i="11"/>
  <c r="AJ14" i="11"/>
  <c r="AJ49" i="11"/>
  <c r="AI28" i="11"/>
  <c r="AI52" i="11"/>
  <c r="AH27" i="11"/>
  <c r="AH41" i="11"/>
  <c r="AG8" i="11"/>
  <c r="AG22" i="11"/>
  <c r="AG37" i="11"/>
  <c r="AG52" i="11"/>
  <c r="AF19" i="11"/>
  <c r="AF33" i="11"/>
  <c r="AF45" i="11"/>
  <c r="AE10" i="11"/>
  <c r="AE22" i="11"/>
  <c r="AE34" i="11"/>
  <c r="AE46" i="11"/>
  <c r="AD11" i="11"/>
  <c r="AD23" i="11"/>
  <c r="AD35" i="11"/>
  <c r="AD47" i="11"/>
  <c r="AC12" i="11"/>
  <c r="AC24" i="11"/>
  <c r="AC36" i="11"/>
  <c r="AC48" i="11"/>
  <c r="AB13" i="11"/>
  <c r="AB25" i="11"/>
  <c r="AB37" i="11"/>
  <c r="AB49" i="11"/>
  <c r="AA14" i="11"/>
  <c r="AA26" i="11"/>
  <c r="AA38" i="11"/>
  <c r="AA50" i="11"/>
  <c r="Z15" i="11"/>
  <c r="Z27" i="11"/>
  <c r="Z39" i="11"/>
  <c r="Z51" i="11"/>
  <c r="Y16" i="11"/>
  <c r="Y28" i="11"/>
  <c r="Y40" i="11"/>
  <c r="Y52" i="11"/>
  <c r="X17" i="11"/>
  <c r="X29" i="11"/>
  <c r="X41" i="11"/>
  <c r="W5" i="11"/>
  <c r="W18" i="11"/>
  <c r="W30" i="11"/>
  <c r="W42" i="11"/>
  <c r="V7" i="11"/>
  <c r="V19" i="11"/>
  <c r="V31" i="11"/>
  <c r="V43" i="11"/>
  <c r="V148" i="11" s="1"/>
  <c r="U8" i="11"/>
  <c r="U20" i="11"/>
  <c r="U32" i="11"/>
  <c r="U44" i="11"/>
  <c r="T9" i="11"/>
  <c r="T21" i="11"/>
  <c r="T33" i="11"/>
  <c r="T45" i="11"/>
  <c r="S10" i="11"/>
  <c r="S22" i="11"/>
  <c r="S34" i="11"/>
  <c r="S46" i="11"/>
  <c r="R11" i="11"/>
  <c r="R23" i="11"/>
  <c r="R35" i="11"/>
  <c r="R47" i="11"/>
  <c r="Q12" i="11"/>
  <c r="AY40" i="11"/>
  <c r="AV30" i="11"/>
  <c r="AT17" i="11"/>
  <c r="AS18" i="11"/>
  <c r="AR19" i="11"/>
  <c r="AQ20" i="11"/>
  <c r="AP21" i="11"/>
  <c r="AO22" i="11"/>
  <c r="AN23" i="11"/>
  <c r="AM24" i="11"/>
  <c r="AL25" i="11"/>
  <c r="AK26" i="11"/>
  <c r="AJ15" i="11"/>
  <c r="AJ50" i="11"/>
  <c r="AI32" i="11"/>
  <c r="AH7" i="11"/>
  <c r="AH28" i="11"/>
  <c r="AH42" i="11"/>
  <c r="AG9" i="11"/>
  <c r="AG24" i="11"/>
  <c r="AG39" i="11"/>
  <c r="AF5" i="11"/>
  <c r="AZ51" i="11"/>
  <c r="AS5" i="11"/>
  <c r="AP9" i="11"/>
  <c r="AM12" i="11"/>
  <c r="AJ12" i="11"/>
  <c r="AI50" i="11"/>
  <c r="AG5" i="11"/>
  <c r="AG49" i="11"/>
  <c r="AF35" i="11"/>
  <c r="AE20" i="11"/>
  <c r="AE47" i="11"/>
  <c r="AD32" i="11"/>
  <c r="AC11" i="11"/>
  <c r="AC38" i="11"/>
  <c r="AB23" i="11"/>
  <c r="AB50" i="11"/>
  <c r="AA35" i="11"/>
  <c r="Z14" i="11"/>
  <c r="Z38" i="11"/>
  <c r="Y15" i="11"/>
  <c r="Y39" i="11"/>
  <c r="X16" i="11"/>
  <c r="X40" i="11"/>
  <c r="W17" i="11"/>
  <c r="W41" i="11"/>
  <c r="V18" i="11"/>
  <c r="V42" i="11"/>
  <c r="U19" i="11"/>
  <c r="U43" i="11"/>
  <c r="U148" i="11" s="1"/>
  <c r="T18" i="11"/>
  <c r="T36" i="11"/>
  <c r="S9" i="11"/>
  <c r="S27" i="11"/>
  <c r="S44" i="11"/>
  <c r="R13" i="11"/>
  <c r="R30" i="11"/>
  <c r="R45" i="11"/>
  <c r="Q14" i="11"/>
  <c r="Q29" i="11"/>
  <c r="Q42" i="11"/>
  <c r="P7" i="11"/>
  <c r="P19" i="11"/>
  <c r="P31" i="11"/>
  <c r="P43" i="11"/>
  <c r="P148" i="11" s="1"/>
  <c r="O8" i="11"/>
  <c r="O20" i="11"/>
  <c r="O32" i="11"/>
  <c r="O44" i="11"/>
  <c r="N9" i="11"/>
  <c r="AY37" i="11"/>
  <c r="AS16" i="11"/>
  <c r="AP19" i="11"/>
  <c r="AM22" i="11"/>
  <c r="AJ13" i="11"/>
  <c r="AI51" i="11"/>
  <c r="AG7" i="11"/>
  <c r="AG51" i="11"/>
  <c r="AF42" i="11"/>
  <c r="AE21" i="11"/>
  <c r="AE48" i="11"/>
  <c r="AD33" i="11"/>
  <c r="AC13" i="11"/>
  <c r="AC45" i="11"/>
  <c r="AB24" i="11"/>
  <c r="AB51" i="11"/>
  <c r="AA36" i="11"/>
  <c r="Z16" i="11"/>
  <c r="Z40" i="11"/>
  <c r="Y17" i="11"/>
  <c r="Y41" i="11"/>
  <c r="X18" i="11"/>
  <c r="X42" i="11"/>
  <c r="W19" i="11"/>
  <c r="W43" i="11"/>
  <c r="W148" i="11" s="1"/>
  <c r="V20" i="11"/>
  <c r="V44" i="11"/>
  <c r="U21" i="11"/>
  <c r="U45" i="11"/>
  <c r="T19" i="11"/>
  <c r="T38" i="11"/>
  <c r="S11" i="11"/>
  <c r="S29" i="11"/>
  <c r="S45" i="11"/>
  <c r="R14" i="11"/>
  <c r="R31" i="11"/>
  <c r="R46" i="11"/>
  <c r="Q15" i="11"/>
  <c r="Q31" i="11"/>
  <c r="Q43" i="11"/>
  <c r="Q148" i="11" s="1"/>
  <c r="P8" i="11"/>
  <c r="P20" i="11"/>
  <c r="P32" i="11"/>
  <c r="P44" i="11"/>
  <c r="O9" i="11"/>
  <c r="O21" i="11"/>
  <c r="O33" i="11"/>
  <c r="O45" i="11"/>
  <c r="N10" i="11"/>
  <c r="N22" i="11"/>
  <c r="N34" i="11"/>
  <c r="N46" i="11"/>
  <c r="M11" i="11"/>
  <c r="M23" i="11"/>
  <c r="M35" i="11"/>
  <c r="M47" i="11"/>
  <c r="L12" i="11"/>
  <c r="L24" i="11"/>
  <c r="L36" i="11"/>
  <c r="L48" i="11"/>
  <c r="K13" i="11"/>
  <c r="K25" i="11"/>
  <c r="K37" i="11"/>
  <c r="K49" i="11"/>
  <c r="J14" i="11"/>
  <c r="J26" i="11"/>
  <c r="J38" i="11"/>
  <c r="J50" i="11"/>
  <c r="I15" i="11"/>
  <c r="I27" i="11"/>
  <c r="I39" i="11"/>
  <c r="I51" i="11"/>
  <c r="H16" i="11"/>
  <c r="H28" i="11"/>
  <c r="H40" i="11"/>
  <c r="H52" i="11"/>
  <c r="G17" i="11"/>
  <c r="G29" i="11"/>
  <c r="G41" i="11"/>
  <c r="F5" i="11"/>
  <c r="F18" i="11"/>
  <c r="F30" i="11"/>
  <c r="F42" i="11"/>
  <c r="E7" i="11"/>
  <c r="E19" i="11"/>
  <c r="E31" i="11"/>
  <c r="AX26" i="11"/>
  <c r="AS28" i="11"/>
  <c r="AP31" i="11"/>
  <c r="AM34" i="11"/>
  <c r="AJ24" i="11"/>
  <c r="AH9" i="11"/>
  <c r="AG10" i="11"/>
  <c r="AF7" i="11"/>
  <c r="AF43" i="11"/>
  <c r="AF148" i="11" s="1"/>
  <c r="AE23" i="11"/>
  <c r="AD8" i="11"/>
  <c r="AD34" i="11"/>
  <c r="AC14" i="11"/>
  <c r="AC46" i="11"/>
  <c r="AB26" i="11"/>
  <c r="AA11" i="11"/>
  <c r="AA37" i="11"/>
  <c r="Z17" i="11"/>
  <c r="Z41" i="11"/>
  <c r="Y18" i="11"/>
  <c r="Y42" i="11"/>
  <c r="X19" i="11"/>
  <c r="X43" i="11"/>
  <c r="X148" i="11" s="1"/>
  <c r="W20" i="11"/>
  <c r="W44" i="11"/>
  <c r="V21" i="11"/>
  <c r="V45" i="11"/>
  <c r="U22" i="11"/>
  <c r="U46" i="11"/>
  <c r="T20" i="11"/>
  <c r="T42" i="11"/>
  <c r="S12" i="11"/>
  <c r="S31" i="11"/>
  <c r="S47" i="11"/>
  <c r="R16" i="11"/>
  <c r="R32" i="11"/>
  <c r="R48" i="11"/>
  <c r="Q17" i="11"/>
  <c r="Q32" i="11"/>
  <c r="Q44" i="11"/>
  <c r="P9" i="11"/>
  <c r="P21" i="11"/>
  <c r="P33" i="11"/>
  <c r="P45" i="11"/>
  <c r="O10" i="11"/>
  <c r="O22" i="11"/>
  <c r="O34" i="11"/>
  <c r="O46" i="11"/>
  <c r="N11" i="11"/>
  <c r="N23" i="11"/>
  <c r="N35" i="11"/>
  <c r="N47" i="11"/>
  <c r="M12" i="11"/>
  <c r="M24" i="11"/>
  <c r="M36" i="11"/>
  <c r="M48" i="11"/>
  <c r="L13" i="11"/>
  <c r="L25" i="11"/>
  <c r="L37" i="11"/>
  <c r="L49" i="11"/>
  <c r="K14" i="11"/>
  <c r="K26" i="11"/>
  <c r="K38" i="11"/>
  <c r="K50" i="11"/>
  <c r="J15" i="11"/>
  <c r="J27" i="11"/>
  <c r="J39" i="11"/>
  <c r="J51" i="11"/>
  <c r="AW43" i="11"/>
  <c r="AW148" i="11" s="1"/>
  <c r="AR5" i="11"/>
  <c r="AO9" i="11"/>
  <c r="AL12" i="11"/>
  <c r="AJ39" i="11"/>
  <c r="AH21" i="11"/>
  <c r="AG19" i="11"/>
  <c r="AF16" i="11"/>
  <c r="AF44" i="11"/>
  <c r="AE24" i="11"/>
  <c r="AD9" i="11"/>
  <c r="AD36" i="11"/>
  <c r="AC21" i="11"/>
  <c r="AC47" i="11"/>
  <c r="AB27" i="11"/>
  <c r="AA12" i="11"/>
  <c r="AA39" i="11"/>
  <c r="Z18" i="11"/>
  <c r="Z42" i="11"/>
  <c r="Y19" i="11"/>
  <c r="Y43" i="11"/>
  <c r="Y148" i="11" s="1"/>
  <c r="X20" i="11"/>
  <c r="X44" i="11"/>
  <c r="W21" i="11"/>
  <c r="W45" i="11"/>
  <c r="V22" i="11"/>
  <c r="V46" i="11"/>
  <c r="U23" i="11"/>
  <c r="U47" i="11"/>
  <c r="T22" i="11"/>
  <c r="T43" i="11"/>
  <c r="T148" i="11" s="1"/>
  <c r="S13" i="11"/>
  <c r="S32" i="11"/>
  <c r="S48" i="11"/>
  <c r="R18" i="11"/>
  <c r="R33" i="11"/>
  <c r="R49" i="11"/>
  <c r="Q19" i="11"/>
  <c r="Q33" i="11"/>
  <c r="Q45" i="11"/>
  <c r="P10" i="11"/>
  <c r="P22" i="11"/>
  <c r="P34" i="11"/>
  <c r="P46" i="11"/>
  <c r="O11" i="11"/>
  <c r="O23" i="11"/>
  <c r="O35" i="11"/>
  <c r="O47" i="11"/>
  <c r="N12" i="11"/>
  <c r="N24" i="11"/>
  <c r="N36" i="11"/>
  <c r="N48" i="11"/>
  <c r="M13" i="11"/>
  <c r="M25" i="11"/>
  <c r="M37" i="11"/>
  <c r="M49" i="11"/>
  <c r="L14" i="11"/>
  <c r="L26" i="11"/>
  <c r="L38" i="11"/>
  <c r="L50" i="11"/>
  <c r="K15" i="11"/>
  <c r="K27" i="11"/>
  <c r="K39" i="11"/>
  <c r="K51" i="11"/>
  <c r="J16" i="11"/>
  <c r="J28" i="11"/>
  <c r="J40" i="11"/>
  <c r="J52" i="11"/>
  <c r="I17" i="11"/>
  <c r="I29" i="11"/>
  <c r="I41" i="11"/>
  <c r="H5" i="11"/>
  <c r="H18" i="11"/>
  <c r="H30" i="11"/>
  <c r="H42" i="11"/>
  <c r="G7" i="11"/>
  <c r="G19" i="11"/>
  <c r="G31" i="11"/>
  <c r="G43" i="11"/>
  <c r="G148" i="11" s="1"/>
  <c r="F20" i="11"/>
  <c r="F32" i="11"/>
  <c r="F44" i="11"/>
  <c r="E9" i="11"/>
  <c r="E21" i="11"/>
  <c r="E33" i="11"/>
  <c r="AW50" i="11"/>
  <c r="AR7" i="11"/>
  <c r="AO10" i="11"/>
  <c r="AL13" i="11"/>
  <c r="AJ43" i="11"/>
  <c r="AJ148" i="11" s="1"/>
  <c r="AH23" i="11"/>
  <c r="AG20" i="11"/>
  <c r="AF17" i="11"/>
  <c r="AF46" i="11"/>
  <c r="AE31" i="11"/>
  <c r="AD10" i="11"/>
  <c r="AD37" i="11"/>
  <c r="AC22" i="11"/>
  <c r="AC49" i="11"/>
  <c r="AB34" i="11"/>
  <c r="AA13" i="11"/>
  <c r="AA40" i="11"/>
  <c r="Z24" i="11"/>
  <c r="Z48" i="11"/>
  <c r="Y25" i="11"/>
  <c r="Y49" i="11"/>
  <c r="X26" i="11"/>
  <c r="X50" i="11"/>
  <c r="W27" i="11"/>
  <c r="W51" i="11"/>
  <c r="V28" i="11"/>
  <c r="V52" i="11"/>
  <c r="U29" i="11"/>
  <c r="U49" i="11"/>
  <c r="T23" i="11"/>
  <c r="T44" i="11"/>
  <c r="S15" i="11"/>
  <c r="S33" i="11"/>
  <c r="S49" i="11"/>
  <c r="R19" i="11"/>
  <c r="R34" i="11"/>
  <c r="R50" i="11"/>
  <c r="Q20" i="11"/>
  <c r="Q34" i="11"/>
  <c r="Q46" i="11"/>
  <c r="P11" i="11"/>
  <c r="P23" i="11"/>
  <c r="P35" i="11"/>
  <c r="P47" i="11"/>
  <c r="O12" i="11"/>
  <c r="O24" i="11"/>
  <c r="O36" i="11"/>
  <c r="O48" i="11"/>
  <c r="N13" i="11"/>
  <c r="N25" i="11"/>
  <c r="N37" i="11"/>
  <c r="N49" i="11"/>
  <c r="M14" i="11"/>
  <c r="M26" i="11"/>
  <c r="M38" i="11"/>
  <c r="M50" i="11"/>
  <c r="L15" i="11"/>
  <c r="L27" i="11"/>
  <c r="L39" i="11"/>
  <c r="L51" i="11"/>
  <c r="K16" i="11"/>
  <c r="K28" i="11"/>
  <c r="K40" i="11"/>
  <c r="K52" i="11"/>
  <c r="J17" i="11"/>
  <c r="J29" i="11"/>
  <c r="J41" i="11"/>
  <c r="I5" i="11"/>
  <c r="I18" i="11"/>
  <c r="I30" i="11"/>
  <c r="I42" i="11"/>
  <c r="H7" i="11"/>
  <c r="H19" i="11"/>
  <c r="H31" i="11"/>
  <c r="H43" i="11"/>
  <c r="H148" i="11" s="1"/>
  <c r="G8" i="11"/>
  <c r="G20" i="11"/>
  <c r="G32" i="11"/>
  <c r="G44" i="11"/>
  <c r="F9" i="11"/>
  <c r="F21" i="11"/>
  <c r="AV27" i="11"/>
  <c r="AR17" i="11"/>
  <c r="AO20" i="11"/>
  <c r="AL23" i="11"/>
  <c r="AJ48" i="11"/>
  <c r="AH26" i="11"/>
  <c r="AG21" i="11"/>
  <c r="AF18" i="11"/>
  <c r="AF47" i="11"/>
  <c r="AE32" i="11"/>
  <c r="AD12" i="11"/>
  <c r="AD44" i="11"/>
  <c r="AC23" i="11"/>
  <c r="AC50" i="11"/>
  <c r="AB35" i="11"/>
  <c r="AA15" i="11"/>
  <c r="AA47" i="11"/>
  <c r="Z25" i="11"/>
  <c r="Z49" i="11"/>
  <c r="Y26" i="11"/>
  <c r="Y50" i="11"/>
  <c r="AU45" i="11"/>
  <c r="AQ7" i="11"/>
  <c r="AN10" i="11"/>
  <c r="AK13" i="11"/>
  <c r="AI25" i="11"/>
  <c r="AH38" i="11"/>
  <c r="AG33" i="11"/>
  <c r="AF21" i="11"/>
  <c r="AE8" i="11"/>
  <c r="AE35" i="11"/>
  <c r="AD20" i="11"/>
  <c r="AD46" i="11"/>
  <c r="AC26" i="11"/>
  <c r="AB11" i="11"/>
  <c r="AB38" i="11"/>
  <c r="AA23" i="11"/>
  <c r="AA49" i="11"/>
  <c r="Z28" i="11"/>
  <c r="Z52" i="11"/>
  <c r="Y29" i="11"/>
  <c r="X5" i="11"/>
  <c r="X30" i="11"/>
  <c r="W7" i="11"/>
  <c r="W31" i="11"/>
  <c r="V8" i="11"/>
  <c r="V32" i="11"/>
  <c r="U9" i="11"/>
  <c r="U33" i="11"/>
  <c r="T8" i="11"/>
  <c r="T30" i="11"/>
  <c r="T48" i="11"/>
  <c r="S20" i="11"/>
  <c r="S37" i="11"/>
  <c r="R7" i="11"/>
  <c r="R22" i="11"/>
  <c r="R38" i="11"/>
  <c r="Q8" i="11"/>
  <c r="Q23" i="11"/>
  <c r="Q37" i="11"/>
  <c r="Q49" i="11"/>
  <c r="P14" i="11"/>
  <c r="P26" i="11"/>
  <c r="P38" i="11"/>
  <c r="P50" i="11"/>
  <c r="O15" i="11"/>
  <c r="O27" i="11"/>
  <c r="O39" i="11"/>
  <c r="O51" i="11"/>
  <c r="N16" i="11"/>
  <c r="N28" i="11"/>
  <c r="N40" i="11"/>
  <c r="N52" i="11"/>
  <c r="M17" i="11"/>
  <c r="M29" i="11"/>
  <c r="M41" i="11"/>
  <c r="L5" i="11"/>
  <c r="L18" i="11"/>
  <c r="L30" i="11"/>
  <c r="L42" i="11"/>
  <c r="K7" i="11"/>
  <c r="K19" i="11"/>
  <c r="K31" i="11"/>
  <c r="K43" i="11"/>
  <c r="K148" i="11" s="1"/>
  <c r="J8" i="11"/>
  <c r="J20" i="11"/>
  <c r="J32" i="11"/>
  <c r="J44" i="11"/>
  <c r="I9" i="11"/>
  <c r="I21" i="11"/>
  <c r="I33" i="11"/>
  <c r="I45" i="11"/>
  <c r="AT15" i="11"/>
  <c r="AQ18" i="11"/>
  <c r="AN21" i="11"/>
  <c r="AK24" i="11"/>
  <c r="AI27" i="11"/>
  <c r="AH40" i="11"/>
  <c r="AG36" i="11"/>
  <c r="AF31" i="11"/>
  <c r="AE11" i="11"/>
  <c r="AE43" i="11"/>
  <c r="AE148" i="11" s="1"/>
  <c r="AD22" i="11"/>
  <c r="AD49" i="11"/>
  <c r="AC34" i="11"/>
  <c r="AB14" i="11"/>
  <c r="AB46" i="11"/>
  <c r="AA25" i="11"/>
  <c r="AA52" i="11"/>
  <c r="Z30" i="11"/>
  <c r="Y7" i="11"/>
  <c r="Y31" i="11"/>
  <c r="X8" i="11"/>
  <c r="X32" i="11"/>
  <c r="W9" i="11"/>
  <c r="W33" i="11"/>
  <c r="V10" i="11"/>
  <c r="V34" i="11"/>
  <c r="U11" i="11"/>
  <c r="U35" i="11"/>
  <c r="T11" i="11"/>
  <c r="T32" i="11"/>
  <c r="T52" i="11"/>
  <c r="S23" i="11"/>
  <c r="S41" i="11"/>
  <c r="R9" i="11"/>
  <c r="R25" i="11"/>
  <c r="R42" i="11"/>
  <c r="Q10" i="11"/>
  <c r="Q25" i="11"/>
  <c r="Q39" i="11"/>
  <c r="Q51" i="11"/>
  <c r="P16" i="11"/>
  <c r="P28" i="11"/>
  <c r="P40" i="11"/>
  <c r="P52" i="11"/>
  <c r="O17" i="11"/>
  <c r="O29" i="11"/>
  <c r="O41" i="11"/>
  <c r="N5" i="11"/>
  <c r="N18" i="11"/>
  <c r="N30" i="11"/>
  <c r="N42" i="11"/>
  <c r="M7" i="11"/>
  <c r="M19" i="11"/>
  <c r="M31" i="11"/>
  <c r="M43" i="11"/>
  <c r="M148" i="11" s="1"/>
  <c r="L8" i="11"/>
  <c r="L20" i="11"/>
  <c r="L32" i="11"/>
  <c r="L44" i="11"/>
  <c r="K9" i="11"/>
  <c r="K21" i="11"/>
  <c r="K33" i="11"/>
  <c r="K45" i="11"/>
  <c r="J10" i="11"/>
  <c r="J22" i="11"/>
  <c r="J34" i="11"/>
  <c r="J46" i="11"/>
  <c r="I11" i="11"/>
  <c r="I23" i="11"/>
  <c r="I35" i="11"/>
  <c r="I47" i="11"/>
  <c r="H12" i="11"/>
  <c r="H24" i="11"/>
  <c r="H36" i="11"/>
  <c r="H48" i="11"/>
  <c r="G13" i="11"/>
  <c r="G25" i="11"/>
  <c r="G37" i="11"/>
  <c r="G49" i="11"/>
  <c r="F14" i="11"/>
  <c r="F26" i="11"/>
  <c r="F38" i="11"/>
  <c r="F50" i="11"/>
  <c r="E15" i="11"/>
  <c r="E27" i="11"/>
  <c r="AT27" i="11"/>
  <c r="AQ30" i="11"/>
  <c r="AN33" i="11"/>
  <c r="AK35" i="11"/>
  <c r="AI34" i="11"/>
  <c r="AH43" i="11"/>
  <c r="AH148" i="11" s="1"/>
  <c r="AG40" i="11"/>
  <c r="AF32" i="11"/>
  <c r="AE12" i="11"/>
  <c r="AE44" i="11"/>
  <c r="AD24" i="11"/>
  <c r="AC9" i="11"/>
  <c r="AC35" i="11"/>
  <c r="AB15" i="11"/>
  <c r="AB47" i="11"/>
  <c r="AA27" i="11"/>
  <c r="Z12" i="11"/>
  <c r="Z36" i="11"/>
  <c r="Y13" i="11"/>
  <c r="Y37" i="11"/>
  <c r="X14" i="11"/>
  <c r="X38" i="11"/>
  <c r="W15" i="11"/>
  <c r="W39" i="11"/>
  <c r="V16" i="11"/>
  <c r="V40" i="11"/>
  <c r="U17" i="11"/>
  <c r="U41" i="11"/>
  <c r="T12" i="11"/>
  <c r="T34" i="11"/>
  <c r="S7" i="11"/>
  <c r="S24" i="11"/>
  <c r="S42" i="11"/>
  <c r="R10" i="11"/>
  <c r="R26" i="11"/>
  <c r="R43" i="11"/>
  <c r="R148" i="11" s="1"/>
  <c r="Q11" i="11"/>
  <c r="Q26" i="11"/>
  <c r="Q40" i="11"/>
  <c r="Q52" i="11"/>
  <c r="P17" i="11"/>
  <c r="P29" i="11"/>
  <c r="P41" i="11"/>
  <c r="O5" i="11"/>
  <c r="O18" i="11"/>
  <c r="O30" i="11"/>
  <c r="O42" i="11"/>
  <c r="N7" i="11"/>
  <c r="N19" i="11"/>
  <c r="N31" i="11"/>
  <c r="N43" i="11"/>
  <c r="N148" i="11" s="1"/>
  <c r="M8" i="11"/>
  <c r="M20" i="11"/>
  <c r="M32" i="11"/>
  <c r="M44" i="11"/>
  <c r="L9" i="11"/>
  <c r="L21" i="11"/>
  <c r="L33" i="11"/>
  <c r="L45" i="11"/>
  <c r="K10" i="11"/>
  <c r="K22" i="11"/>
  <c r="K34" i="11"/>
  <c r="K46" i="11"/>
  <c r="J11" i="11"/>
  <c r="J23" i="11"/>
  <c r="J35" i="11"/>
  <c r="J47" i="11"/>
  <c r="I12" i="11"/>
  <c r="I24" i="11"/>
  <c r="I36" i="11"/>
  <c r="I48" i="11"/>
  <c r="H13" i="11"/>
  <c r="H25" i="11"/>
  <c r="H37" i="11"/>
  <c r="H49" i="11"/>
  <c r="G14" i="11"/>
  <c r="G26" i="11"/>
  <c r="G38" i="11"/>
  <c r="G50" i="11"/>
  <c r="F15" i="11"/>
  <c r="F27" i="11"/>
  <c r="F39" i="11"/>
  <c r="F51" i="11"/>
  <c r="AQ8" i="11"/>
  <c r="AH39" i="11"/>
  <c r="AE36" i="11"/>
  <c r="AB12" i="11"/>
  <c r="Z29" i="11"/>
  <c r="X28" i="11"/>
  <c r="V5" i="11"/>
  <c r="U31" i="11"/>
  <c r="T47" i="11"/>
  <c r="R5" i="11"/>
  <c r="Q7" i="11"/>
  <c r="Q48" i="11"/>
  <c r="P37" i="11"/>
  <c r="O26" i="11"/>
  <c r="N15" i="11"/>
  <c r="N44" i="11"/>
  <c r="M27" i="11"/>
  <c r="L7" i="11"/>
  <c r="L35" i="11"/>
  <c r="K18" i="11"/>
  <c r="K47" i="11"/>
  <c r="J30" i="11"/>
  <c r="I10" i="11"/>
  <c r="I34" i="11"/>
  <c r="H10" i="11"/>
  <c r="H32" i="11"/>
  <c r="H51" i="11"/>
  <c r="G24" i="11"/>
  <c r="G46" i="11"/>
  <c r="F19" i="11"/>
  <c r="F37" i="11"/>
  <c r="E10" i="11"/>
  <c r="E25" i="11"/>
  <c r="E40" i="11"/>
  <c r="E52" i="11"/>
  <c r="D18" i="11"/>
  <c r="D30" i="11"/>
  <c r="D42" i="11"/>
  <c r="C52" i="11"/>
  <c r="C40" i="11"/>
  <c r="C28" i="11"/>
  <c r="AP8" i="11"/>
  <c r="AH52" i="11"/>
  <c r="AE45" i="11"/>
  <c r="AB22" i="11"/>
  <c r="Z37" i="11"/>
  <c r="X31" i="11"/>
  <c r="V9" i="11"/>
  <c r="U34" i="11"/>
  <c r="T50" i="11"/>
  <c r="R8" i="11"/>
  <c r="Q9" i="11"/>
  <c r="Q50" i="11"/>
  <c r="P39" i="11"/>
  <c r="O28" i="11"/>
  <c r="N17" i="11"/>
  <c r="N45" i="11"/>
  <c r="M28" i="11"/>
  <c r="L10" i="11"/>
  <c r="L40" i="11"/>
  <c r="K20" i="11"/>
  <c r="K48" i="11"/>
  <c r="J31" i="11"/>
  <c r="I13" i="11"/>
  <c r="I37" i="11"/>
  <c r="H11" i="11"/>
  <c r="H33" i="11"/>
  <c r="G5" i="11"/>
  <c r="G27" i="11"/>
  <c r="G47" i="11"/>
  <c r="F22" i="11"/>
  <c r="F40" i="11"/>
  <c r="E11" i="11"/>
  <c r="E26" i="11"/>
  <c r="E41" i="11"/>
  <c r="D7" i="11"/>
  <c r="D19" i="11"/>
  <c r="D31" i="11"/>
  <c r="D43" i="11"/>
  <c r="D148" i="11" s="1"/>
  <c r="C51" i="11"/>
  <c r="C39" i="11"/>
  <c r="C27" i="11"/>
  <c r="C18" i="11"/>
  <c r="C12" i="11"/>
  <c r="AO32" i="11"/>
  <c r="AG25" i="11"/>
  <c r="AD13" i="11"/>
  <c r="AB36" i="11"/>
  <c r="Z50" i="11"/>
  <c r="X39" i="11"/>
  <c r="V17" i="11"/>
  <c r="U42" i="11"/>
  <c r="S8" i="11"/>
  <c r="R12" i="11"/>
  <c r="Q13" i="11"/>
  <c r="P5" i="11"/>
  <c r="P42" i="11"/>
  <c r="O31" i="11"/>
  <c r="N20" i="11"/>
  <c r="N50" i="11"/>
  <c r="M30" i="11"/>
  <c r="L11" i="11"/>
  <c r="L41" i="11"/>
  <c r="K23" i="11"/>
  <c r="J5" i="11"/>
  <c r="J33" i="11"/>
  <c r="I14" i="11"/>
  <c r="I38" i="11"/>
  <c r="H14" i="11"/>
  <c r="H34" i="11"/>
  <c r="G9" i="11"/>
  <c r="G28" i="11"/>
  <c r="G48" i="11"/>
  <c r="F23" i="11"/>
  <c r="F41" i="11"/>
  <c r="E12" i="11"/>
  <c r="E28" i="11"/>
  <c r="E42" i="11"/>
  <c r="D20" i="11"/>
  <c r="D32" i="11"/>
  <c r="D44" i="11"/>
  <c r="C50" i="11"/>
  <c r="C38" i="11"/>
  <c r="C26" i="11"/>
  <c r="AN11" i="11"/>
  <c r="AG34" i="11"/>
  <c r="AD21" i="11"/>
  <c r="AB39" i="11"/>
  <c r="Y5" i="11"/>
  <c r="X51" i="11"/>
  <c r="V29" i="11"/>
  <c r="T5" i="11"/>
  <c r="S17" i="11"/>
  <c r="R20" i="11"/>
  <c r="Q21" i="11"/>
  <c r="P12" i="11"/>
  <c r="P48" i="11"/>
  <c r="O37" i="11"/>
  <c r="N21" i="11"/>
  <c r="N51" i="11"/>
  <c r="M33" i="11"/>
  <c r="L16" i="11"/>
  <c r="L43" i="11"/>
  <c r="L148" i="11" s="1"/>
  <c r="K24" i="11"/>
  <c r="J7" i="11"/>
  <c r="J36" i="11"/>
  <c r="I16" i="11"/>
  <c r="I40" i="11"/>
  <c r="H15" i="11"/>
  <c r="H35" i="11"/>
  <c r="G10" i="11"/>
  <c r="G30" i="11"/>
  <c r="G51" i="11"/>
  <c r="F24" i="11"/>
  <c r="F43" i="11"/>
  <c r="F148" i="11" s="1"/>
  <c r="E13" i="11"/>
  <c r="E29" i="11"/>
  <c r="E43" i="11"/>
  <c r="E148" i="11" s="1"/>
  <c r="D9" i="11"/>
  <c r="D21" i="11"/>
  <c r="D33" i="11"/>
  <c r="D45" i="11"/>
  <c r="C49" i="11"/>
  <c r="C37" i="11"/>
  <c r="C25" i="11"/>
  <c r="C17" i="11"/>
  <c r="C11" i="11"/>
  <c r="AM11" i="11"/>
  <c r="AG48" i="11"/>
  <c r="AD25" i="11"/>
  <c r="AB48" i="11"/>
  <c r="Y14" i="11"/>
  <c r="X52" i="11"/>
  <c r="V30" i="11"/>
  <c r="T7" i="11"/>
  <c r="S19" i="11"/>
  <c r="R21" i="11"/>
  <c r="Q22" i="11"/>
  <c r="P13" i="11"/>
  <c r="P49" i="11"/>
  <c r="O38" i="11"/>
  <c r="N26" i="11"/>
  <c r="M5" i="11"/>
  <c r="M34" i="11"/>
  <c r="L17" i="11"/>
  <c r="L46" i="11"/>
  <c r="K29" i="11"/>
  <c r="J9" i="11"/>
  <c r="J37" i="11"/>
  <c r="I19" i="11"/>
  <c r="I43" i="11"/>
  <c r="I148" i="11" s="1"/>
  <c r="H17" i="11"/>
  <c r="H38" i="11"/>
  <c r="G11" i="11"/>
  <c r="G33" i="11"/>
  <c r="G52" i="11"/>
  <c r="F25" i="11"/>
  <c r="F45" i="11"/>
  <c r="E14" i="11"/>
  <c r="E30" i="11"/>
  <c r="E44" i="11"/>
  <c r="D10" i="11"/>
  <c r="D22" i="11"/>
  <c r="D34" i="11"/>
  <c r="D46" i="11"/>
  <c r="C48" i="11"/>
  <c r="C36" i="11"/>
  <c r="C24" i="11"/>
  <c r="C10" i="11"/>
  <c r="AL35" i="11"/>
  <c r="AF20" i="11"/>
  <c r="AD45" i="11"/>
  <c r="AA16" i="11"/>
  <c r="Y27" i="11"/>
  <c r="W8" i="11"/>
  <c r="V33" i="11"/>
  <c r="T10" i="11"/>
  <c r="S21" i="11"/>
  <c r="R24" i="11"/>
  <c r="Q24" i="11"/>
  <c r="P15" i="11"/>
  <c r="P51" i="11"/>
  <c r="O40" i="11"/>
  <c r="N27" i="11"/>
  <c r="M9" i="11"/>
  <c r="M39" i="11"/>
  <c r="L19" i="11"/>
  <c r="L47" i="11"/>
  <c r="K30" i="11"/>
  <c r="J12" i="11"/>
  <c r="J42" i="11"/>
  <c r="I20" i="11"/>
  <c r="I44" i="11"/>
  <c r="H20" i="11"/>
  <c r="H39" i="11"/>
  <c r="G12" i="11"/>
  <c r="G34" i="11"/>
  <c r="F7" i="11"/>
  <c r="F28" i="11"/>
  <c r="F46" i="11"/>
  <c r="E16" i="11"/>
  <c r="E32" i="11"/>
  <c r="E45" i="11"/>
  <c r="D11" i="11"/>
  <c r="D23" i="11"/>
  <c r="D35" i="11"/>
  <c r="D47" i="11"/>
  <c r="C47" i="11"/>
  <c r="C35" i="11"/>
  <c r="C23" i="11"/>
  <c r="C16" i="11"/>
  <c r="C9" i="11"/>
  <c r="AK14" i="11"/>
  <c r="AF30" i="11"/>
  <c r="AD48" i="11"/>
  <c r="AA24" i="11"/>
  <c r="Y30" i="11"/>
  <c r="W16" i="11"/>
  <c r="V41" i="11"/>
  <c r="T14" i="11"/>
  <c r="S25" i="11"/>
  <c r="R28" i="11"/>
  <c r="Q27" i="11"/>
  <c r="P18" i="11"/>
  <c r="O7" i="11"/>
  <c r="O43" i="11"/>
  <c r="O148" i="11" s="1"/>
  <c r="N29" i="11"/>
  <c r="M10" i="11"/>
  <c r="M40" i="11"/>
  <c r="L22" i="11"/>
  <c r="L52" i="11"/>
  <c r="K32" i="11"/>
  <c r="J13" i="11"/>
  <c r="J43" i="11"/>
  <c r="J148" i="11" s="1"/>
  <c r="I22" i="11"/>
  <c r="I46" i="11"/>
  <c r="H21" i="11"/>
  <c r="H41" i="11"/>
  <c r="G15" i="11"/>
  <c r="G35" i="11"/>
  <c r="F10" i="11"/>
  <c r="F29" i="11"/>
  <c r="F47" i="11"/>
  <c r="E17" i="11"/>
  <c r="E34" i="11"/>
  <c r="E46" i="11"/>
  <c r="D12" i="11"/>
  <c r="D24" i="11"/>
  <c r="D36" i="11"/>
  <c r="D48" i="11"/>
  <c r="C46" i="11"/>
  <c r="C34" i="11"/>
  <c r="C22" i="11"/>
  <c r="C8" i="11"/>
  <c r="AU7" i="11"/>
  <c r="AJ51" i="11"/>
  <c r="AE7" i="11"/>
  <c r="AC25" i="11"/>
  <c r="AA48" i="11"/>
  <c r="Y51" i="11"/>
  <c r="W29" i="11"/>
  <c r="U7" i="11"/>
  <c r="T26" i="11"/>
  <c r="S36" i="11"/>
  <c r="R37" i="11"/>
  <c r="Q36" i="11"/>
  <c r="P25" i="11"/>
  <c r="O14" i="11"/>
  <c r="O50" i="11"/>
  <c r="N33" i="11"/>
  <c r="M16" i="11"/>
  <c r="M45" i="11"/>
  <c r="L28" i="11"/>
  <c r="K8" i="11"/>
  <c r="K36" i="11"/>
  <c r="J19" i="11"/>
  <c r="J48" i="11"/>
  <c r="I26" i="11"/>
  <c r="I50" i="11"/>
  <c r="H23" i="11"/>
  <c r="H45" i="11"/>
  <c r="G18" i="11"/>
  <c r="G39" i="11"/>
  <c r="F12" i="11"/>
  <c r="F33" i="11"/>
  <c r="F49" i="11"/>
  <c r="E20" i="11"/>
  <c r="E36" i="11"/>
  <c r="E48" i="11"/>
  <c r="D14" i="11"/>
  <c r="D26" i="11"/>
  <c r="D38" i="11"/>
  <c r="D50" i="11"/>
  <c r="C44" i="11"/>
  <c r="C32" i="11"/>
  <c r="C5" i="11"/>
  <c r="AU48" i="11"/>
  <c r="AI26" i="11"/>
  <c r="AE9" i="11"/>
  <c r="AC33" i="11"/>
  <c r="AA51" i="11"/>
  <c r="X7" i="11"/>
  <c r="W32" i="11"/>
  <c r="U10" i="11"/>
  <c r="T31" i="11"/>
  <c r="S39" i="11"/>
  <c r="R40" i="11"/>
  <c r="Q38" i="11"/>
  <c r="P27" i="11"/>
  <c r="O16" i="11"/>
  <c r="O52" i="11"/>
  <c r="N38" i="11"/>
  <c r="M18" i="11"/>
  <c r="M46" i="11"/>
  <c r="L29" i="11"/>
  <c r="K11" i="11"/>
  <c r="K41" i="11"/>
  <c r="J21" i="11"/>
  <c r="J49" i="11"/>
  <c r="I28" i="11"/>
  <c r="I52" i="11"/>
  <c r="H26" i="11"/>
  <c r="H46" i="11"/>
  <c r="G21" i="11"/>
  <c r="G40" i="11"/>
  <c r="F13" i="11"/>
  <c r="F34" i="11"/>
  <c r="F52" i="11"/>
  <c r="E22" i="11"/>
  <c r="E37" i="11"/>
  <c r="E49" i="11"/>
  <c r="D15" i="11"/>
  <c r="D27" i="11"/>
  <c r="D39" i="11"/>
  <c r="D51" i="11"/>
  <c r="C43" i="11"/>
  <c r="C148" i="11" s="1"/>
  <c r="C31" i="11"/>
  <c r="C20" i="11"/>
  <c r="C14" i="11"/>
  <c r="AE19" i="11"/>
  <c r="W40" i="11"/>
  <c r="R44" i="11"/>
  <c r="N8" i="11"/>
  <c r="L31" i="11"/>
  <c r="I7" i="11"/>
  <c r="H47" i="11"/>
  <c r="F35" i="11"/>
  <c r="E50" i="11"/>
  <c r="D52" i="11"/>
  <c r="AE33" i="11"/>
  <c r="W52" i="11"/>
  <c r="R52" i="11"/>
  <c r="N14" i="11"/>
  <c r="L34" i="11"/>
  <c r="I8" i="11"/>
  <c r="H50" i="11"/>
  <c r="F36" i="11"/>
  <c r="E51" i="11"/>
  <c r="D5" i="11"/>
  <c r="C13" i="11"/>
  <c r="AC10" i="11"/>
  <c r="U5" i="11"/>
  <c r="Q35" i="11"/>
  <c r="N32" i="11"/>
  <c r="K5" i="11"/>
  <c r="I25" i="11"/>
  <c r="G16" i="11"/>
  <c r="F48" i="11"/>
  <c r="D13" i="11"/>
  <c r="C45" i="11"/>
  <c r="C7" i="11"/>
  <c r="AC37" i="11"/>
  <c r="U18" i="11"/>
  <c r="Q41" i="11"/>
  <c r="N39" i="11"/>
  <c r="K12" i="11"/>
  <c r="I31" i="11"/>
  <c r="G22" i="11"/>
  <c r="E5" i="11"/>
  <c r="D16" i="11"/>
  <c r="C42" i="11"/>
  <c r="AB10" i="11"/>
  <c r="U30" i="11"/>
  <c r="Q47" i="11"/>
  <c r="N41" i="11"/>
  <c r="K17" i="11"/>
  <c r="I32" i="11"/>
  <c r="G23" i="11"/>
  <c r="D17" i="11"/>
  <c r="C41" i="11"/>
  <c r="AZ50" i="11"/>
  <c r="AA28" i="11"/>
  <c r="T24" i="11"/>
  <c r="P24" i="11"/>
  <c r="M15" i="11"/>
  <c r="K35" i="11"/>
  <c r="I49" i="11"/>
  <c r="G36" i="11"/>
  <c r="E18" i="11"/>
  <c r="D25" i="11"/>
  <c r="C33" i="11"/>
  <c r="AT52" i="11"/>
  <c r="Z13" i="11"/>
  <c r="T35" i="11"/>
  <c r="P30" i="11"/>
  <c r="M21" i="11"/>
  <c r="K42" i="11"/>
  <c r="H8" i="11"/>
  <c r="G42" i="11"/>
  <c r="E23" i="11"/>
  <c r="D28" i="11"/>
  <c r="C30" i="11"/>
  <c r="AR29" i="11"/>
  <c r="Z26" i="11"/>
  <c r="T46" i="11"/>
  <c r="P36" i="11"/>
  <c r="M22" i="11"/>
  <c r="K44" i="11"/>
  <c r="H9" i="11"/>
  <c r="G45" i="11"/>
  <c r="E24" i="11"/>
  <c r="D29" i="11"/>
  <c r="C29" i="11"/>
  <c r="AK50" i="11"/>
  <c r="Y38" i="11"/>
  <c r="S35" i="11"/>
  <c r="O13" i="11"/>
  <c r="M42" i="11"/>
  <c r="J18" i="11"/>
  <c r="H22" i="11"/>
  <c r="F11" i="11"/>
  <c r="E35" i="11"/>
  <c r="D37" i="11"/>
  <c r="C21" i="11"/>
  <c r="AI49" i="11"/>
  <c r="X15" i="11"/>
  <c r="S43" i="11"/>
  <c r="S148" i="11" s="1"/>
  <c r="O19" i="11"/>
  <c r="M51" i="11"/>
  <c r="J24" i="11"/>
  <c r="H27" i="11"/>
  <c r="F16" i="11"/>
  <c r="E38" i="11"/>
  <c r="D40" i="11"/>
  <c r="O49" i="11"/>
  <c r="D49" i="11"/>
  <c r="M52" i="11"/>
  <c r="C19" i="11"/>
  <c r="L23" i="11"/>
  <c r="C15" i="11"/>
  <c r="J25" i="11"/>
  <c r="J45" i="11"/>
  <c r="AH29" i="11"/>
  <c r="H29" i="11"/>
  <c r="AF34" i="11"/>
  <c r="H44" i="11"/>
  <c r="S51" i="11"/>
  <c r="E39" i="11"/>
  <c r="R36" i="11"/>
  <c r="E47" i="11"/>
  <c r="X27" i="11"/>
  <c r="W28" i="11"/>
  <c r="O25" i="11"/>
  <c r="F17" i="11"/>
  <c r="F31" i="11"/>
  <c r="D41" i="11"/>
  <c r="R6" i="11"/>
  <c r="AM3" i="11"/>
  <c r="T4" i="11"/>
  <c r="Z4" i="11"/>
  <c r="AN4" i="11"/>
  <c r="AZ6" i="11"/>
  <c r="AA6" i="11"/>
  <c r="AC4" i="11"/>
  <c r="AW3" i="11"/>
  <c r="AD6" i="11"/>
  <c r="AR6" i="11"/>
  <c r="AH3" i="11"/>
  <c r="W3" i="11"/>
  <c r="AI4" i="11"/>
  <c r="AD3" i="11"/>
  <c r="AS3" i="11"/>
  <c r="AQ6" i="11"/>
  <c r="AH4" i="11"/>
  <c r="S3" i="11"/>
  <c r="F3" i="11"/>
  <c r="AK4" i="11"/>
  <c r="AP6" i="11"/>
  <c r="K6" i="11"/>
  <c r="AV3" i="11"/>
  <c r="S6" i="11"/>
  <c r="AY3" i="11"/>
  <c r="C6" i="11"/>
  <c r="AA4" i="11"/>
  <c r="AS4" i="11"/>
  <c r="N6" i="11"/>
  <c r="M4" i="11"/>
  <c r="AL4" i="11"/>
  <c r="AZ4" i="11"/>
  <c r="U3" i="11"/>
  <c r="AG3" i="11"/>
  <c r="AR4" i="11"/>
  <c r="AD4" i="11"/>
  <c r="Y4" i="11"/>
  <c r="AZ3" i="11"/>
  <c r="P3" i="11"/>
  <c r="AY4" i="11"/>
  <c r="AJ6" i="11"/>
  <c r="AE4" i="11"/>
  <c r="AC3" i="11"/>
  <c r="X3" i="11"/>
  <c r="AF3" i="11"/>
  <c r="AJ3" i="11"/>
  <c r="AE6" i="11"/>
  <c r="AU4" i="11"/>
  <c r="AV6" i="11"/>
  <c r="O3" i="11"/>
  <c r="AC6" i="11"/>
  <c r="H6" i="11"/>
  <c r="Z3" i="11"/>
  <c r="N4" i="11"/>
  <c r="AB6" i="11"/>
  <c r="T6" i="11"/>
  <c r="AB3" i="11"/>
  <c r="AQ4" i="11"/>
  <c r="AK6" i="11"/>
  <c r="AF4" i="11"/>
  <c r="R4" i="11"/>
  <c r="AO3" i="11"/>
  <c r="P4" i="11"/>
  <c r="AO6" i="11"/>
  <c r="AK3" i="11"/>
  <c r="F6" i="11"/>
  <c r="V3" i="11"/>
  <c r="AU3" i="11"/>
  <c r="Q6" i="11"/>
  <c r="I6" i="11"/>
  <c r="AX3" i="11"/>
  <c r="AV4" i="11"/>
  <c r="Q3" i="11"/>
  <c r="AS6" i="11"/>
  <c r="M6" i="11"/>
  <c r="T3" i="11"/>
  <c r="AB4" i="11"/>
  <c r="O6" i="11"/>
  <c r="AT3" i="11"/>
  <c r="AP3" i="11"/>
  <c r="AF6" i="11"/>
  <c r="Y3" i="11"/>
  <c r="O4" i="11"/>
  <c r="P6" i="11"/>
  <c r="H4" i="11"/>
  <c r="M3" i="11"/>
  <c r="AX4" i="11"/>
  <c r="AW6" i="11"/>
  <c r="W6" i="11"/>
  <c r="AN6" i="11"/>
  <c r="X6" i="11"/>
  <c r="AX6" i="11"/>
  <c r="AP4" i="11"/>
  <c r="AN3" i="11"/>
  <c r="J6" i="11"/>
  <c r="AL6" i="11"/>
  <c r="L6" i="11"/>
  <c r="AI3" i="11"/>
  <c r="AL3" i="11"/>
  <c r="U4" i="11"/>
  <c r="V6" i="11"/>
  <c r="AU6" i="11"/>
  <c r="AR3" i="11"/>
  <c r="AG4" i="11"/>
  <c r="AT4" i="11"/>
  <c r="AA3" i="11"/>
  <c r="AG6" i="11"/>
  <c r="AT6" i="11"/>
  <c r="U6" i="11"/>
  <c r="AI6" i="11"/>
  <c r="AQ3" i="11"/>
  <c r="X4" i="11"/>
  <c r="R3" i="11"/>
  <c r="AW4" i="11"/>
  <c r="AE3" i="11"/>
  <c r="Z6" i="11"/>
  <c r="AM4" i="11"/>
  <c r="Y6" i="11"/>
  <c r="W4" i="11"/>
  <c r="H3" i="11"/>
  <c r="AO4" i="11"/>
  <c r="S4" i="11"/>
  <c r="N3" i="11"/>
  <c r="V4" i="11"/>
  <c r="AH6" i="11"/>
  <c r="AJ4" i="11"/>
  <c r="Q4" i="11"/>
  <c r="AY6" i="11"/>
  <c r="D6" i="11"/>
  <c r="AM6" i="11"/>
  <c r="D3" i="11"/>
  <c r="C56" i="11"/>
  <c r="C3" i="11"/>
  <c r="AB16" i="6"/>
  <c r="DX16" i="6"/>
  <c r="AD15" i="6"/>
  <c r="EE15" i="6"/>
  <c r="EE259" i="6" s="1"/>
  <c r="B63" i="11" s="1"/>
  <c r="AC13" i="6"/>
  <c r="AB13" i="6"/>
  <c r="AA12" i="6"/>
  <c r="AB12" i="6"/>
  <c r="DQ216" i="6"/>
  <c r="DV216" i="6"/>
  <c r="DP216" i="6"/>
  <c r="DL216" i="6"/>
  <c r="BY216" i="6"/>
  <c r="CG216" i="6"/>
  <c r="CR216" i="6"/>
  <c r="DB216" i="6"/>
  <c r="CK216" i="6"/>
  <c r="CT216" i="6"/>
  <c r="DH216" i="6"/>
  <c r="CI216" i="6"/>
  <c r="CY216" i="6"/>
  <c r="DG216" i="6"/>
  <c r="CO216" i="6"/>
  <c r="CX216" i="6"/>
  <c r="DK216" i="6"/>
  <c r="CA216" i="6"/>
  <c r="CM216" i="6"/>
  <c r="CW216" i="6"/>
  <c r="DI216" i="6"/>
  <c r="BZ216" i="6"/>
  <c r="CS216" i="6"/>
  <c r="CV216" i="6"/>
  <c r="DO216" i="6"/>
  <c r="CC216" i="6"/>
  <c r="CL216" i="6"/>
  <c r="CZ216" i="6"/>
  <c r="DA216" i="6"/>
  <c r="CE216" i="6"/>
  <c r="CF216" i="6"/>
  <c r="DF216" i="6"/>
  <c r="DN216" i="6"/>
  <c r="CD216" i="6"/>
  <c r="CQ216" i="6"/>
  <c r="DE216" i="6"/>
  <c r="DM216" i="6"/>
  <c r="CB216" i="6"/>
  <c r="CJ216" i="6"/>
  <c r="DD216" i="6"/>
  <c r="CU216" i="6"/>
  <c r="DC216" i="6"/>
  <c r="DR216" i="6"/>
  <c r="DJ216" i="6"/>
  <c r="CH216" i="6"/>
  <c r="CN216" i="6"/>
  <c r="CP216" i="6"/>
  <c r="DT216" i="6"/>
  <c r="DS216" i="6"/>
  <c r="DU216" i="6"/>
  <c r="DQ115" i="6"/>
  <c r="BY115" i="6"/>
  <c r="DS115" i="6"/>
  <c r="DT115" i="6"/>
  <c r="DU115" i="6"/>
  <c r="DP115" i="6"/>
  <c r="DV115" i="6"/>
  <c r="CJ115" i="6"/>
  <c r="CS115" i="6"/>
  <c r="DE115" i="6"/>
  <c r="CI115" i="6"/>
  <c r="CW115" i="6"/>
  <c r="DI115" i="6"/>
  <c r="CA115" i="6"/>
  <c r="CL115" i="6"/>
  <c r="CX115" i="6"/>
  <c r="DN115" i="6"/>
  <c r="BZ115" i="6"/>
  <c r="CO115" i="6"/>
  <c r="DA115" i="6"/>
  <c r="DM115" i="6"/>
  <c r="CE115" i="6"/>
  <c r="CN115" i="6"/>
  <c r="DD115" i="6"/>
  <c r="DL115" i="6"/>
  <c r="CQ115" i="6"/>
  <c r="DF115" i="6"/>
  <c r="DR115" i="6"/>
  <c r="CU115" i="6"/>
  <c r="DO115" i="6"/>
  <c r="CT115" i="6"/>
  <c r="DH115" i="6"/>
  <c r="CP115" i="6"/>
  <c r="DK115" i="6"/>
  <c r="CK115" i="6"/>
  <c r="DJ115" i="6"/>
  <c r="CB115" i="6"/>
  <c r="CM115" i="6"/>
  <c r="CC115" i="6"/>
  <c r="CV115" i="6"/>
  <c r="CD115" i="6"/>
  <c r="CY115" i="6"/>
  <c r="CH115" i="6"/>
  <c r="DC115" i="6"/>
  <c r="CF115" i="6"/>
  <c r="DB115" i="6"/>
  <c r="CZ115" i="6"/>
  <c r="DG115" i="6"/>
  <c r="CR115" i="6"/>
  <c r="CG115" i="6"/>
  <c r="DQ11" i="6"/>
  <c r="DU11" i="6"/>
  <c r="BY11" i="6"/>
  <c r="DV11" i="6"/>
  <c r="CD11" i="6"/>
  <c r="CP11" i="6"/>
  <c r="CY11" i="6"/>
  <c r="DM11" i="6"/>
  <c r="CE11" i="6"/>
  <c r="CR11" i="6"/>
  <c r="DD11" i="6"/>
  <c r="DL11" i="6"/>
  <c r="CH11" i="6"/>
  <c r="CW11" i="6"/>
  <c r="DC11" i="6"/>
  <c r="CG11" i="6"/>
  <c r="CV11" i="6"/>
  <c r="DB11" i="6"/>
  <c r="CL11" i="6"/>
  <c r="CO11" i="6"/>
  <c r="DH11" i="6"/>
  <c r="CK11" i="6"/>
  <c r="CU11" i="6"/>
  <c r="DG11" i="6"/>
  <c r="CJ11" i="6"/>
  <c r="CT11" i="6"/>
  <c r="DK11" i="6"/>
  <c r="CA11" i="6"/>
  <c r="CI11" i="6"/>
  <c r="CX11" i="6"/>
  <c r="DJ11" i="6"/>
  <c r="BZ11" i="6"/>
  <c r="CN11" i="6"/>
  <c r="DA11" i="6"/>
  <c r="DP11" i="6"/>
  <c r="CB11" i="6"/>
  <c r="CM11" i="6"/>
  <c r="CZ11" i="6"/>
  <c r="DI11" i="6"/>
  <c r="DO11" i="6"/>
  <c r="DN11" i="6"/>
  <c r="DR11" i="6"/>
  <c r="CF11" i="6"/>
  <c r="CC11" i="6"/>
  <c r="CS11" i="6"/>
  <c r="CQ11" i="6"/>
  <c r="DF11" i="6"/>
  <c r="DS11" i="6"/>
  <c r="DE11" i="6"/>
  <c r="DT11" i="6"/>
  <c r="DQ63" i="6"/>
  <c r="BY63" i="6"/>
  <c r="CJ63" i="6"/>
  <c r="CZ63" i="6"/>
  <c r="DM63" i="6"/>
  <c r="CB63" i="6"/>
  <c r="CP63" i="6"/>
  <c r="CY63" i="6"/>
  <c r="DL63" i="6"/>
  <c r="CA63" i="6"/>
  <c r="CG63" i="6"/>
  <c r="CW63" i="6"/>
  <c r="DK63" i="6"/>
  <c r="BZ63" i="6"/>
  <c r="CO63" i="6"/>
  <c r="CX63" i="6"/>
  <c r="DJ63" i="6"/>
  <c r="CC63" i="6"/>
  <c r="CN63" i="6"/>
  <c r="DB63" i="6"/>
  <c r="DP63" i="6"/>
  <c r="CF63" i="6"/>
  <c r="CM63" i="6"/>
  <c r="DH63" i="6"/>
  <c r="DI63" i="6"/>
  <c r="CE63" i="6"/>
  <c r="CS63" i="6"/>
  <c r="DG63" i="6"/>
  <c r="DN63" i="6"/>
  <c r="CD63" i="6"/>
  <c r="CR63" i="6"/>
  <c r="DA63" i="6"/>
  <c r="CI63" i="6"/>
  <c r="CV63" i="6"/>
  <c r="DF63" i="6"/>
  <c r="CH63" i="6"/>
  <c r="CQ63" i="6"/>
  <c r="DE63" i="6"/>
  <c r="CL63" i="6"/>
  <c r="CK63" i="6"/>
  <c r="CU63" i="6"/>
  <c r="DR63" i="6"/>
  <c r="CT63" i="6"/>
  <c r="DD63" i="6"/>
  <c r="DC63" i="6"/>
  <c r="DS63" i="6"/>
  <c r="DT63" i="6"/>
  <c r="DO63" i="6"/>
  <c r="DU63" i="6"/>
  <c r="DV63" i="6"/>
  <c r="DQ158" i="6"/>
  <c r="BY158" i="6"/>
  <c r="CI158" i="6"/>
  <c r="CU158" i="6"/>
  <c r="DK158" i="6"/>
  <c r="CP158" i="6"/>
  <c r="CW158" i="6"/>
  <c r="DJ158" i="6"/>
  <c r="CB158" i="6"/>
  <c r="CO158" i="6"/>
  <c r="CT158" i="6"/>
  <c r="DI158" i="6"/>
  <c r="CA158" i="6"/>
  <c r="CN158" i="6"/>
  <c r="CV158" i="6"/>
  <c r="DO158" i="6"/>
  <c r="BZ158" i="6"/>
  <c r="CG158" i="6"/>
  <c r="CQ158" i="6"/>
  <c r="DH158" i="6"/>
  <c r="CC158" i="6"/>
  <c r="CM158" i="6"/>
  <c r="DA158" i="6"/>
  <c r="DN158" i="6"/>
  <c r="CE158" i="6"/>
  <c r="CK158" i="6"/>
  <c r="DG158" i="6"/>
  <c r="CD158" i="6"/>
  <c r="CR158" i="6"/>
  <c r="DF158" i="6"/>
  <c r="CH158" i="6"/>
  <c r="CZ158" i="6"/>
  <c r="DD158" i="6"/>
  <c r="CJ158" i="6"/>
  <c r="CX158" i="6"/>
  <c r="DL158" i="6"/>
  <c r="CF158" i="6"/>
  <c r="CL158" i="6"/>
  <c r="CS158" i="6"/>
  <c r="CY158" i="6"/>
  <c r="DR158" i="6"/>
  <c r="DE158" i="6"/>
  <c r="DC158" i="6"/>
  <c r="DS158" i="6"/>
  <c r="DU158" i="6"/>
  <c r="DM158" i="6"/>
  <c r="DT158" i="6"/>
  <c r="DB158" i="6"/>
  <c r="DV158" i="6"/>
  <c r="DP158" i="6"/>
  <c r="DQ253" i="6"/>
  <c r="DP253" i="6"/>
  <c r="DV253" i="6"/>
  <c r="BY253" i="6"/>
  <c r="CH253" i="6"/>
  <c r="CQ253" i="6"/>
  <c r="DE253" i="6"/>
  <c r="DM253" i="6"/>
  <c r="CG253" i="6"/>
  <c r="CP253" i="6"/>
  <c r="DD253" i="6"/>
  <c r="CK253" i="6"/>
  <c r="CU253" i="6"/>
  <c r="CZ253" i="6"/>
  <c r="CI253" i="6"/>
  <c r="CY253" i="6"/>
  <c r="DL253" i="6"/>
  <c r="CC253" i="6"/>
  <c r="CV253" i="6"/>
  <c r="DK253" i="6"/>
  <c r="CO253" i="6"/>
  <c r="DC253" i="6"/>
  <c r="CN253" i="6"/>
  <c r="DB253" i="6"/>
  <c r="CM253" i="6"/>
  <c r="DJ253" i="6"/>
  <c r="CL253" i="6"/>
  <c r="DI253" i="6"/>
  <c r="CR253" i="6"/>
  <c r="DO253" i="6"/>
  <c r="CA253" i="6"/>
  <c r="CT253" i="6"/>
  <c r="DH253" i="6"/>
  <c r="BZ253" i="6"/>
  <c r="CS253" i="6"/>
  <c r="DN253" i="6"/>
  <c r="CE253" i="6"/>
  <c r="CX253" i="6"/>
  <c r="CB253" i="6"/>
  <c r="CW253" i="6"/>
  <c r="CD253" i="6"/>
  <c r="DA253" i="6"/>
  <c r="CF253" i="6"/>
  <c r="DG253" i="6"/>
  <c r="DF253" i="6"/>
  <c r="CJ253" i="6"/>
  <c r="DR253" i="6"/>
  <c r="DS253" i="6"/>
  <c r="DT253" i="6"/>
  <c r="DU253" i="6"/>
  <c r="DQ109" i="6"/>
  <c r="BY109" i="6"/>
  <c r="DP109" i="6"/>
  <c r="DV109" i="6"/>
  <c r="CB109" i="6"/>
  <c r="CO109" i="6"/>
  <c r="CV109" i="6"/>
  <c r="DK109" i="6"/>
  <c r="CA109" i="6"/>
  <c r="CN109" i="6"/>
  <c r="CX109" i="6"/>
  <c r="DJ109" i="6"/>
  <c r="BZ109" i="6"/>
  <c r="CL109" i="6"/>
  <c r="DG109" i="6"/>
  <c r="DI109" i="6"/>
  <c r="CE109" i="6"/>
  <c r="CC109" i="6"/>
  <c r="CD109" i="6"/>
  <c r="CQ109" i="6"/>
  <c r="CZ109" i="6"/>
  <c r="DM109" i="6"/>
  <c r="CH109" i="6"/>
  <c r="CW109" i="6"/>
  <c r="DD109" i="6"/>
  <c r="CG109" i="6"/>
  <c r="CI109" i="6"/>
  <c r="CS109" i="6"/>
  <c r="DC109" i="6"/>
  <c r="DE109" i="6"/>
  <c r="DA109" i="6"/>
  <c r="CK109" i="6"/>
  <c r="DB109" i="6"/>
  <c r="CJ109" i="6"/>
  <c r="DH109" i="6"/>
  <c r="CM109" i="6"/>
  <c r="DO109" i="6"/>
  <c r="CR109" i="6"/>
  <c r="DN109" i="6"/>
  <c r="CP109" i="6"/>
  <c r="CU109" i="6"/>
  <c r="CT109" i="6"/>
  <c r="CY109" i="6"/>
  <c r="CF109" i="6"/>
  <c r="DF109" i="6"/>
  <c r="DL109" i="6"/>
  <c r="DS109" i="6"/>
  <c r="DT109" i="6"/>
  <c r="DR109" i="6"/>
  <c r="DU109" i="6"/>
  <c r="DQ204" i="6"/>
  <c r="BY204" i="6"/>
  <c r="DV204" i="6"/>
  <c r="DP204" i="6"/>
  <c r="DG204" i="6"/>
  <c r="DL204" i="6"/>
  <c r="CC204" i="6"/>
  <c r="CM204" i="6"/>
  <c r="CZ204" i="6"/>
  <c r="DN204" i="6"/>
  <c r="CB204" i="6"/>
  <c r="CS204" i="6"/>
  <c r="DF204" i="6"/>
  <c r="DM204" i="6"/>
  <c r="CE204" i="6"/>
  <c r="CL204" i="6"/>
  <c r="DE204" i="6"/>
  <c r="CD204" i="6"/>
  <c r="CR204" i="6"/>
  <c r="DD204" i="6"/>
  <c r="CG204" i="6"/>
  <c r="CT204" i="6"/>
  <c r="DB204" i="6"/>
  <c r="CK204" i="6"/>
  <c r="CQ204" i="6"/>
  <c r="DH204" i="6"/>
  <c r="CJ204" i="6"/>
  <c r="CY204" i="6"/>
  <c r="DK204" i="6"/>
  <c r="CF204" i="6"/>
  <c r="CX204" i="6"/>
  <c r="DJ204" i="6"/>
  <c r="CI204" i="6"/>
  <c r="CW204" i="6"/>
  <c r="DI204" i="6"/>
  <c r="CA204" i="6"/>
  <c r="CO204" i="6"/>
  <c r="CU204" i="6"/>
  <c r="DO204" i="6"/>
  <c r="DR204" i="6"/>
  <c r="BZ204" i="6"/>
  <c r="CH204" i="6"/>
  <c r="CN204" i="6"/>
  <c r="CP204" i="6"/>
  <c r="CV204" i="6"/>
  <c r="DC204" i="6"/>
  <c r="DA204" i="6"/>
  <c r="DT204" i="6"/>
  <c r="DS204" i="6"/>
  <c r="DU204" i="6"/>
  <c r="DQ60" i="6"/>
  <c r="BY60" i="6"/>
  <c r="DL60" i="6"/>
  <c r="DV60" i="6"/>
  <c r="DG60" i="6"/>
  <c r="CA60" i="6"/>
  <c r="CJ60" i="6"/>
  <c r="CX60" i="6"/>
  <c r="DP60" i="6"/>
  <c r="BZ60" i="6"/>
  <c r="CO60" i="6"/>
  <c r="DA60" i="6"/>
  <c r="DI60" i="6"/>
  <c r="CC60" i="6"/>
  <c r="CN60" i="6"/>
  <c r="CV60" i="6"/>
  <c r="DO60" i="6"/>
  <c r="CD60" i="6"/>
  <c r="CQ60" i="6"/>
  <c r="DE60" i="6"/>
  <c r="CH60" i="6"/>
  <c r="CR60" i="6"/>
  <c r="DD60" i="6"/>
  <c r="CF60" i="6"/>
  <c r="CP60" i="6"/>
  <c r="DC60" i="6"/>
  <c r="CT60" i="6"/>
  <c r="CY60" i="6"/>
  <c r="CW60" i="6"/>
  <c r="DR60" i="6"/>
  <c r="CE60" i="6"/>
  <c r="CZ60" i="6"/>
  <c r="CB60" i="6"/>
  <c r="DF60" i="6"/>
  <c r="CG60" i="6"/>
  <c r="DB60" i="6"/>
  <c r="CL60" i="6"/>
  <c r="DH60" i="6"/>
  <c r="CK60" i="6"/>
  <c r="DK60" i="6"/>
  <c r="CI60" i="6"/>
  <c r="DJ60" i="6"/>
  <c r="CM60" i="6"/>
  <c r="DN60" i="6"/>
  <c r="DM60" i="6"/>
  <c r="DS60" i="6"/>
  <c r="CS60" i="6"/>
  <c r="CU60" i="6"/>
  <c r="DT60" i="6"/>
  <c r="DU60" i="6"/>
  <c r="DQ155" i="6"/>
  <c r="BY155" i="6"/>
  <c r="DU155" i="6"/>
  <c r="DP155" i="6"/>
  <c r="DV155" i="6"/>
  <c r="CJ155" i="6"/>
  <c r="CX155" i="6"/>
  <c r="DK155" i="6"/>
  <c r="CA155" i="6"/>
  <c r="CI155" i="6"/>
  <c r="CU155" i="6"/>
  <c r="DJ155" i="6"/>
  <c r="BZ155" i="6"/>
  <c r="CN155" i="6"/>
  <c r="DA155" i="6"/>
  <c r="DI155" i="6"/>
  <c r="CB155" i="6"/>
  <c r="CM155" i="6"/>
  <c r="CZ155" i="6"/>
  <c r="DO155" i="6"/>
  <c r="CC155" i="6"/>
  <c r="CS155" i="6"/>
  <c r="DF155" i="6"/>
  <c r="DN155" i="6"/>
  <c r="CD155" i="6"/>
  <c r="CQ155" i="6"/>
  <c r="DE155" i="6"/>
  <c r="DM155" i="6"/>
  <c r="CE155" i="6"/>
  <c r="CP155" i="6"/>
  <c r="CY155" i="6"/>
  <c r="DL155" i="6"/>
  <c r="CH155" i="6"/>
  <c r="CR155" i="6"/>
  <c r="DD155" i="6"/>
  <c r="CG155" i="6"/>
  <c r="CW155" i="6"/>
  <c r="DC155" i="6"/>
  <c r="CF155" i="6"/>
  <c r="CV155" i="6"/>
  <c r="DB155" i="6"/>
  <c r="DR155" i="6"/>
  <c r="CL155" i="6"/>
  <c r="CK155" i="6"/>
  <c r="CO155" i="6"/>
  <c r="CT155" i="6"/>
  <c r="DH155" i="6"/>
  <c r="DG155" i="6"/>
  <c r="DS155" i="6"/>
  <c r="DT155" i="6"/>
  <c r="DQ250" i="6"/>
  <c r="DU250" i="6"/>
  <c r="DP250" i="6"/>
  <c r="DV250" i="6"/>
  <c r="CK250" i="6"/>
  <c r="CX250" i="6"/>
  <c r="DJ250" i="6"/>
  <c r="CJ250" i="6"/>
  <c r="CV250" i="6"/>
  <c r="DI250" i="6"/>
  <c r="BY250" i="6"/>
  <c r="CI250" i="6"/>
  <c r="CW250" i="6"/>
  <c r="DO250" i="6"/>
  <c r="CE250" i="6"/>
  <c r="CL250" i="6"/>
  <c r="CU250" i="6"/>
  <c r="DH250" i="6"/>
  <c r="CA250" i="6"/>
  <c r="CR250" i="6"/>
  <c r="DE250" i="6"/>
  <c r="DM250" i="6"/>
  <c r="CD250" i="6"/>
  <c r="CP250" i="6"/>
  <c r="DD250" i="6"/>
  <c r="DL250" i="6"/>
  <c r="CN250" i="6"/>
  <c r="DN250" i="6"/>
  <c r="CM250" i="6"/>
  <c r="DF250" i="6"/>
  <c r="DR250" i="6"/>
  <c r="CO250" i="6"/>
  <c r="CT250" i="6"/>
  <c r="DK250" i="6"/>
  <c r="CQ250" i="6"/>
  <c r="CS250" i="6"/>
  <c r="BZ250" i="6"/>
  <c r="CZ250" i="6"/>
  <c r="CB250" i="6"/>
  <c r="CY250" i="6"/>
  <c r="CC250" i="6"/>
  <c r="DC250" i="6"/>
  <c r="CH250" i="6"/>
  <c r="DB250" i="6"/>
  <c r="CG250" i="6"/>
  <c r="CF250" i="6"/>
  <c r="DA250" i="6"/>
  <c r="DG250" i="6"/>
  <c r="DS250" i="6"/>
  <c r="DT250" i="6"/>
  <c r="DQ106" i="6"/>
  <c r="BY106" i="6"/>
  <c r="DU106" i="6"/>
  <c r="DV106" i="6"/>
  <c r="CC106" i="6"/>
  <c r="CS106" i="6"/>
  <c r="DD106" i="6"/>
  <c r="DL106" i="6"/>
  <c r="CH106" i="6"/>
  <c r="CT106" i="6"/>
  <c r="DC106" i="6"/>
  <c r="CG106" i="6"/>
  <c r="CI106" i="6"/>
  <c r="DB106" i="6"/>
  <c r="CJ106" i="6"/>
  <c r="CX106" i="6"/>
  <c r="DJ106" i="6"/>
  <c r="CN106" i="6"/>
  <c r="CV106" i="6"/>
  <c r="DP106" i="6"/>
  <c r="BZ106" i="6"/>
  <c r="CM106" i="6"/>
  <c r="CU106" i="6"/>
  <c r="DI106" i="6"/>
  <c r="CO106" i="6"/>
  <c r="CQ106" i="6"/>
  <c r="DR106" i="6"/>
  <c r="CB106" i="6"/>
  <c r="DA106" i="6"/>
  <c r="CA106" i="6"/>
  <c r="CZ106" i="6"/>
  <c r="CE106" i="6"/>
  <c r="CY106" i="6"/>
  <c r="DK106" i="6"/>
  <c r="CD106" i="6"/>
  <c r="DE106" i="6"/>
  <c r="CF106" i="6"/>
  <c r="DH106" i="6"/>
  <c r="CK106" i="6"/>
  <c r="DG106" i="6"/>
  <c r="CL106" i="6"/>
  <c r="DO106" i="6"/>
  <c r="CR106" i="6"/>
  <c r="DN106" i="6"/>
  <c r="DF106" i="6"/>
  <c r="DM106" i="6"/>
  <c r="CP106" i="6"/>
  <c r="CW106" i="6"/>
  <c r="DS106" i="6"/>
  <c r="DT106" i="6"/>
  <c r="DQ201" i="6"/>
  <c r="DT201" i="6"/>
  <c r="DU201" i="6"/>
  <c r="DP201" i="6"/>
  <c r="DV201" i="6"/>
  <c r="CI201" i="6"/>
  <c r="CQ201" i="6"/>
  <c r="DF201" i="6"/>
  <c r="BY201" i="6"/>
  <c r="CH201" i="6"/>
  <c r="CW201" i="6"/>
  <c r="DJ201" i="6"/>
  <c r="BZ201" i="6"/>
  <c r="CM201" i="6"/>
  <c r="CZ201" i="6"/>
  <c r="DI201" i="6"/>
  <c r="CE201" i="6"/>
  <c r="CL201" i="6"/>
  <c r="DE201" i="6"/>
  <c r="DN201" i="6"/>
  <c r="CC201" i="6"/>
  <c r="CR201" i="6"/>
  <c r="DD201" i="6"/>
  <c r="DM201" i="6"/>
  <c r="CB201" i="6"/>
  <c r="CP201" i="6"/>
  <c r="DC201" i="6"/>
  <c r="DL201" i="6"/>
  <c r="CG201" i="6"/>
  <c r="DH201" i="6"/>
  <c r="CF201" i="6"/>
  <c r="DG201" i="6"/>
  <c r="DR201" i="6"/>
  <c r="CK201" i="6"/>
  <c r="CX201" i="6"/>
  <c r="CJ201" i="6"/>
  <c r="DA201" i="6"/>
  <c r="CS201" i="6"/>
  <c r="DO201" i="6"/>
  <c r="CO201" i="6"/>
  <c r="DK201" i="6"/>
  <c r="CV201" i="6"/>
  <c r="CU201" i="6"/>
  <c r="CT201" i="6"/>
  <c r="CN201" i="6"/>
  <c r="CA201" i="6"/>
  <c r="CD201" i="6"/>
  <c r="CY201" i="6"/>
  <c r="DB201" i="6"/>
  <c r="DS201" i="6"/>
  <c r="DQ57" i="6"/>
  <c r="DT57" i="6"/>
  <c r="DU57" i="6"/>
  <c r="DV57" i="6"/>
  <c r="CD57" i="6"/>
  <c r="CU57" i="6"/>
  <c r="DB57" i="6"/>
  <c r="DK57" i="6"/>
  <c r="CI57" i="6"/>
  <c r="CT57" i="6"/>
  <c r="DH57" i="6"/>
  <c r="CG57" i="6"/>
  <c r="CQ57" i="6"/>
  <c r="DG57" i="6"/>
  <c r="CK57" i="6"/>
  <c r="CN57" i="6"/>
  <c r="DF57" i="6"/>
  <c r="BY57" i="6"/>
  <c r="CJ57" i="6"/>
  <c r="CW57" i="6"/>
  <c r="DJ57" i="6"/>
  <c r="BZ57" i="6"/>
  <c r="CM57" i="6"/>
  <c r="CZ57" i="6"/>
  <c r="DP57" i="6"/>
  <c r="CR57" i="6"/>
  <c r="DO57" i="6"/>
  <c r="CP57" i="6"/>
  <c r="DN57" i="6"/>
  <c r="DR57" i="6"/>
  <c r="CO57" i="6"/>
  <c r="DM57" i="6"/>
  <c r="CV57" i="6"/>
  <c r="DL57" i="6"/>
  <c r="CL57" i="6"/>
  <c r="CB57" i="6"/>
  <c r="CY57" i="6"/>
  <c r="CA57" i="6"/>
  <c r="DE57" i="6"/>
  <c r="CF57" i="6"/>
  <c r="DA57" i="6"/>
  <c r="CE57" i="6"/>
  <c r="DD57" i="6"/>
  <c r="CC57" i="6"/>
  <c r="DC57" i="6"/>
  <c r="CH57" i="6"/>
  <c r="DS57" i="6"/>
  <c r="CS57" i="6"/>
  <c r="CX57" i="6"/>
  <c r="DI57" i="6"/>
  <c r="DQ152" i="6"/>
  <c r="BY152" i="6"/>
  <c r="DT152" i="6"/>
  <c r="DU152" i="6"/>
  <c r="DV152" i="6"/>
  <c r="DP152" i="6"/>
  <c r="CC152" i="6"/>
  <c r="CQ152" i="6"/>
  <c r="CX152" i="6"/>
  <c r="DM152" i="6"/>
  <c r="CB152" i="6"/>
  <c r="CP152" i="6"/>
  <c r="DA152" i="6"/>
  <c r="DL152" i="6"/>
  <c r="CE152" i="6"/>
  <c r="CO152" i="6"/>
  <c r="DD152" i="6"/>
  <c r="DK152" i="6"/>
  <c r="CD152" i="6"/>
  <c r="CK152" i="6"/>
  <c r="DC152" i="6"/>
  <c r="CH152" i="6"/>
  <c r="CR152" i="6"/>
  <c r="DB152" i="6"/>
  <c r="CG152" i="6"/>
  <c r="CV152" i="6"/>
  <c r="DH152" i="6"/>
  <c r="CF152" i="6"/>
  <c r="CU152" i="6"/>
  <c r="DG152" i="6"/>
  <c r="CJ152" i="6"/>
  <c r="CW152" i="6"/>
  <c r="DF152" i="6"/>
  <c r="CI152" i="6"/>
  <c r="CZ152" i="6"/>
  <c r="DE152" i="6"/>
  <c r="CL152" i="6"/>
  <c r="CN152" i="6"/>
  <c r="DI152" i="6"/>
  <c r="CT152" i="6"/>
  <c r="CY152" i="6"/>
  <c r="DO152" i="6"/>
  <c r="DR152" i="6"/>
  <c r="DN152" i="6"/>
  <c r="DJ152" i="6"/>
  <c r="CA152" i="6"/>
  <c r="BZ152" i="6"/>
  <c r="CM152" i="6"/>
  <c r="CS152" i="6"/>
  <c r="DS152" i="6"/>
  <c r="DQ247" i="6"/>
  <c r="DS247" i="6"/>
  <c r="BY247" i="6"/>
  <c r="DT247" i="6"/>
  <c r="DU247" i="6"/>
  <c r="DP247" i="6"/>
  <c r="DV247" i="6"/>
  <c r="CB247" i="6"/>
  <c r="CK247" i="6"/>
  <c r="DB247" i="6"/>
  <c r="DL247" i="6"/>
  <c r="CD247" i="6"/>
  <c r="CN247" i="6"/>
  <c r="CW247" i="6"/>
  <c r="DK247" i="6"/>
  <c r="CC247" i="6"/>
  <c r="CU247" i="6"/>
  <c r="CZ247" i="6"/>
  <c r="DJ247" i="6"/>
  <c r="CH247" i="6"/>
  <c r="CP247" i="6"/>
  <c r="DA247" i="6"/>
  <c r="CF247" i="6"/>
  <c r="CT247" i="6"/>
  <c r="DG247" i="6"/>
  <c r="CJ247" i="6"/>
  <c r="CS247" i="6"/>
  <c r="DF247" i="6"/>
  <c r="CI247" i="6"/>
  <c r="CM247" i="6"/>
  <c r="DE247" i="6"/>
  <c r="CG247" i="6"/>
  <c r="CV247" i="6"/>
  <c r="DI247" i="6"/>
  <c r="CL247" i="6"/>
  <c r="CR247" i="6"/>
  <c r="DR247" i="6"/>
  <c r="CQ247" i="6"/>
  <c r="CO247" i="6"/>
  <c r="CY247" i="6"/>
  <c r="CX247" i="6"/>
  <c r="DD247" i="6"/>
  <c r="DC247" i="6"/>
  <c r="DO247" i="6"/>
  <c r="CA247" i="6"/>
  <c r="DN247" i="6"/>
  <c r="BZ247" i="6"/>
  <c r="CE247" i="6"/>
  <c r="DH247" i="6"/>
  <c r="DM247" i="6"/>
  <c r="DQ103" i="6"/>
  <c r="BY103" i="6"/>
  <c r="DS103" i="6"/>
  <c r="DT103" i="6"/>
  <c r="DP103" i="6"/>
  <c r="DU103" i="6"/>
  <c r="DV103" i="6"/>
  <c r="CE103" i="6"/>
  <c r="CN103" i="6"/>
  <c r="DC103" i="6"/>
  <c r="DL103" i="6"/>
  <c r="CD103" i="6"/>
  <c r="CU103" i="6"/>
  <c r="CZ103" i="6"/>
  <c r="DK103" i="6"/>
  <c r="CF103" i="6"/>
  <c r="CS103" i="6"/>
  <c r="DH103" i="6"/>
  <c r="CJ103" i="6"/>
  <c r="CI103" i="6"/>
  <c r="DG103" i="6"/>
  <c r="CG103" i="6"/>
  <c r="CM103" i="6"/>
  <c r="DF103" i="6"/>
  <c r="CQ103" i="6"/>
  <c r="DE103" i="6"/>
  <c r="CO103" i="6"/>
  <c r="DI103" i="6"/>
  <c r="DR103" i="6"/>
  <c r="CK103" i="6"/>
  <c r="DO103" i="6"/>
  <c r="CP103" i="6"/>
  <c r="DN103" i="6"/>
  <c r="CT103" i="6"/>
  <c r="DM103" i="6"/>
  <c r="CB103" i="6"/>
  <c r="CV103" i="6"/>
  <c r="DJ103" i="6"/>
  <c r="CA103" i="6"/>
  <c r="CW103" i="6"/>
  <c r="BZ103" i="6"/>
  <c r="CY103" i="6"/>
  <c r="CC103" i="6"/>
  <c r="CX103" i="6"/>
  <c r="CH103" i="6"/>
  <c r="DD103" i="6"/>
  <c r="CL103" i="6"/>
  <c r="CR103" i="6"/>
  <c r="DA103" i="6"/>
  <c r="DB103" i="6"/>
  <c r="DQ210" i="6"/>
  <c r="BY210" i="6"/>
  <c r="DS210" i="6"/>
  <c r="DT210" i="6"/>
  <c r="DI210" i="6"/>
  <c r="DU210" i="6"/>
  <c r="DV210" i="6"/>
  <c r="DO210" i="6"/>
  <c r="CC210" i="6"/>
  <c r="CN210" i="6"/>
  <c r="DC210" i="6"/>
  <c r="DJ210" i="6"/>
  <c r="CA210" i="6"/>
  <c r="CJ210" i="6"/>
  <c r="DB210" i="6"/>
  <c r="DP210" i="6"/>
  <c r="CF210" i="6"/>
  <c r="CM210" i="6"/>
  <c r="DG210" i="6"/>
  <c r="CE210" i="6"/>
  <c r="CT210" i="6"/>
  <c r="DF210" i="6"/>
  <c r="CI210" i="6"/>
  <c r="CV210" i="6"/>
  <c r="DE210" i="6"/>
  <c r="CD210" i="6"/>
  <c r="CY210" i="6"/>
  <c r="DR210" i="6"/>
  <c r="CB210" i="6"/>
  <c r="CX210" i="6"/>
  <c r="CH210" i="6"/>
  <c r="CS210" i="6"/>
  <c r="CG210" i="6"/>
  <c r="CW210" i="6"/>
  <c r="CK210" i="6"/>
  <c r="DH210" i="6"/>
  <c r="CL210" i="6"/>
  <c r="DA210" i="6"/>
  <c r="CR210" i="6"/>
  <c r="DN210" i="6"/>
  <c r="CP210" i="6"/>
  <c r="DM210" i="6"/>
  <c r="CO210" i="6"/>
  <c r="DL210" i="6"/>
  <c r="CQ210" i="6"/>
  <c r="DK210" i="6"/>
  <c r="BZ210" i="6"/>
  <c r="CU210" i="6"/>
  <c r="CZ210" i="6"/>
  <c r="DD210" i="6"/>
  <c r="DQ66" i="6"/>
  <c r="BY66" i="6"/>
  <c r="DS66" i="6"/>
  <c r="DT66" i="6"/>
  <c r="DI66" i="6"/>
  <c r="DU66" i="6"/>
  <c r="DV66" i="6"/>
  <c r="DO66" i="6"/>
  <c r="BZ66" i="6"/>
  <c r="CR66" i="6"/>
  <c r="CZ66" i="6"/>
  <c r="DL66" i="6"/>
  <c r="DR66" i="6"/>
  <c r="CD66" i="6"/>
  <c r="CQ66" i="6"/>
  <c r="CW66" i="6"/>
  <c r="DK66" i="6"/>
  <c r="CC66" i="6"/>
  <c r="CP66" i="6"/>
  <c r="CY66" i="6"/>
  <c r="DD66" i="6"/>
  <c r="CA66" i="6"/>
  <c r="CO66" i="6"/>
  <c r="CX66" i="6"/>
  <c r="DJ66" i="6"/>
  <c r="CB66" i="6"/>
  <c r="CN66" i="6"/>
  <c r="DC66" i="6"/>
  <c r="DP66" i="6"/>
  <c r="CF66" i="6"/>
  <c r="CJ66" i="6"/>
  <c r="DB66" i="6"/>
  <c r="CH66" i="6"/>
  <c r="CU66" i="6"/>
  <c r="DH66" i="6"/>
  <c r="CG66" i="6"/>
  <c r="CM66" i="6"/>
  <c r="DG66" i="6"/>
  <c r="CE66" i="6"/>
  <c r="CT66" i="6"/>
  <c r="DF66" i="6"/>
  <c r="CL66" i="6"/>
  <c r="CV66" i="6"/>
  <c r="DE66" i="6"/>
  <c r="CI66" i="6"/>
  <c r="CK66" i="6"/>
  <c r="DA66" i="6"/>
  <c r="CS66" i="6"/>
  <c r="DN66" i="6"/>
  <c r="DM66" i="6"/>
  <c r="DQ173" i="6"/>
  <c r="BY173" i="6"/>
  <c r="DR173" i="6"/>
  <c r="DS173" i="6"/>
  <c r="DT173" i="6"/>
  <c r="DO173" i="6"/>
  <c r="DU173" i="6"/>
  <c r="DV173" i="6"/>
  <c r="CC173" i="6"/>
  <c r="CN173" i="6"/>
  <c r="DA173" i="6"/>
  <c r="DI173" i="6"/>
  <c r="DP173" i="6"/>
  <c r="CG173" i="6"/>
  <c r="CM173" i="6"/>
  <c r="DB173" i="6"/>
  <c r="CE173" i="6"/>
  <c r="CS173" i="6"/>
  <c r="DH173" i="6"/>
  <c r="CI173" i="6"/>
  <c r="CV173" i="6"/>
  <c r="DF173" i="6"/>
  <c r="CL173" i="6"/>
  <c r="CR173" i="6"/>
  <c r="DE173" i="6"/>
  <c r="CH173" i="6"/>
  <c r="CU173" i="6"/>
  <c r="DD173" i="6"/>
  <c r="CO173" i="6"/>
  <c r="DJ173" i="6"/>
  <c r="CT173" i="6"/>
  <c r="CZ173" i="6"/>
  <c r="CA173" i="6"/>
  <c r="CY173" i="6"/>
  <c r="BZ173" i="6"/>
  <c r="CX173" i="6"/>
  <c r="CD173" i="6"/>
  <c r="CW173" i="6"/>
  <c r="CB173" i="6"/>
  <c r="DC173" i="6"/>
  <c r="CF173" i="6"/>
  <c r="DG173" i="6"/>
  <c r="CP173" i="6"/>
  <c r="CK173" i="6"/>
  <c r="DN173" i="6"/>
  <c r="CQ173" i="6"/>
  <c r="DM173" i="6"/>
  <c r="CJ173" i="6"/>
  <c r="DL173" i="6"/>
  <c r="DK173" i="6"/>
  <c r="DQ29" i="6"/>
  <c r="BY29" i="6"/>
  <c r="DR29" i="6"/>
  <c r="DP29" i="6"/>
  <c r="DS29" i="6"/>
  <c r="DT29" i="6"/>
  <c r="DU29" i="6"/>
  <c r="DV29" i="6"/>
  <c r="CD29" i="6"/>
  <c r="CO29" i="6"/>
  <c r="DC29" i="6"/>
  <c r="DJ29" i="6"/>
  <c r="CC29" i="6"/>
  <c r="CN29" i="6"/>
  <c r="DB29" i="6"/>
  <c r="DI29" i="6"/>
  <c r="CF29" i="6"/>
  <c r="CM29" i="6"/>
  <c r="DH29" i="6"/>
  <c r="DO29" i="6"/>
  <c r="CE29" i="6"/>
  <c r="CT29" i="6"/>
  <c r="DG29" i="6"/>
  <c r="CH29" i="6"/>
  <c r="CW29" i="6"/>
  <c r="DF29" i="6"/>
  <c r="CL29" i="6"/>
  <c r="CV29" i="6"/>
  <c r="DE29" i="6"/>
  <c r="BZ29" i="6"/>
  <c r="CX29" i="6"/>
  <c r="CG29" i="6"/>
  <c r="DA29" i="6"/>
  <c r="CI29" i="6"/>
  <c r="DD29" i="6"/>
  <c r="CK29" i="6"/>
  <c r="DN29" i="6"/>
  <c r="CQ29" i="6"/>
  <c r="DM29" i="6"/>
  <c r="CJ29" i="6"/>
  <c r="DL29" i="6"/>
  <c r="CP29" i="6"/>
  <c r="DK29" i="6"/>
  <c r="CS29" i="6"/>
  <c r="CA29" i="6"/>
  <c r="CR29" i="6"/>
  <c r="CU29" i="6"/>
  <c r="CB29" i="6"/>
  <c r="CZ29" i="6"/>
  <c r="CY29" i="6"/>
  <c r="DP136" i="6"/>
  <c r="BY136" i="6"/>
  <c r="DR136" i="6"/>
  <c r="DN136" i="6"/>
  <c r="DS136" i="6"/>
  <c r="DT136" i="6"/>
  <c r="DU136" i="6"/>
  <c r="CA136" i="6"/>
  <c r="CO136" i="6"/>
  <c r="CV136" i="6"/>
  <c r="DJ136" i="6"/>
  <c r="CC136" i="6"/>
  <c r="CL136" i="6"/>
  <c r="CU136" i="6"/>
  <c r="DI136" i="6"/>
  <c r="DV136" i="6"/>
  <c r="CE136" i="6"/>
  <c r="CN136" i="6"/>
  <c r="DB136" i="6"/>
  <c r="DO136" i="6"/>
  <c r="CG136" i="6"/>
  <c r="CM136" i="6"/>
  <c r="DH136" i="6"/>
  <c r="CF136" i="6"/>
  <c r="CT136" i="6"/>
  <c r="DG136" i="6"/>
  <c r="CD136" i="6"/>
  <c r="CR136" i="6"/>
  <c r="DF136" i="6"/>
  <c r="CH136" i="6"/>
  <c r="CS136" i="6"/>
  <c r="DE136" i="6"/>
  <c r="CK136" i="6"/>
  <c r="DA136" i="6"/>
  <c r="DD136" i="6"/>
  <c r="CJ136" i="6"/>
  <c r="CZ136" i="6"/>
  <c r="DM136" i="6"/>
  <c r="CQ136" i="6"/>
  <c r="CY136" i="6"/>
  <c r="DL136" i="6"/>
  <c r="DQ136" i="6"/>
  <c r="CB136" i="6"/>
  <c r="BZ136" i="6"/>
  <c r="CP136" i="6"/>
  <c r="CI136" i="6"/>
  <c r="CW136" i="6"/>
  <c r="CX136" i="6"/>
  <c r="DK136" i="6"/>
  <c r="DC136" i="6"/>
  <c r="DQ121" i="6"/>
  <c r="BY121" i="6"/>
  <c r="DP121" i="6"/>
  <c r="DV121" i="6"/>
  <c r="CH121" i="6"/>
  <c r="CW121" i="6"/>
  <c r="DD121" i="6"/>
  <c r="CG121" i="6"/>
  <c r="CU121" i="6"/>
  <c r="CZ121" i="6"/>
  <c r="CK121" i="6"/>
  <c r="CP121" i="6"/>
  <c r="DC121" i="6"/>
  <c r="CJ121" i="6"/>
  <c r="CT121" i="6"/>
  <c r="DB121" i="6"/>
  <c r="CI121" i="6"/>
  <c r="CL121" i="6"/>
  <c r="DH121" i="6"/>
  <c r="CO121" i="6"/>
  <c r="CY121" i="6"/>
  <c r="DL121" i="6"/>
  <c r="CB121" i="6"/>
  <c r="CN121" i="6"/>
  <c r="CX121" i="6"/>
  <c r="DK121" i="6"/>
  <c r="CA121" i="6"/>
  <c r="CM121" i="6"/>
  <c r="CV121" i="6"/>
  <c r="DJ121" i="6"/>
  <c r="BZ121" i="6"/>
  <c r="CF121" i="6"/>
  <c r="DG121" i="6"/>
  <c r="DI121" i="6"/>
  <c r="CE121" i="6"/>
  <c r="CR121" i="6"/>
  <c r="DF121" i="6"/>
  <c r="DO121" i="6"/>
  <c r="DN121" i="6"/>
  <c r="DM121" i="6"/>
  <c r="CC121" i="6"/>
  <c r="CD121" i="6"/>
  <c r="CQ121" i="6"/>
  <c r="CS121" i="6"/>
  <c r="DA121" i="6"/>
  <c r="DE121" i="6"/>
  <c r="DR121" i="6"/>
  <c r="DS121" i="6"/>
  <c r="DT121" i="6"/>
  <c r="DU121" i="6"/>
  <c r="DQ185" i="6"/>
  <c r="DR185" i="6"/>
  <c r="BY185" i="6"/>
  <c r="DO185" i="6"/>
  <c r="DS185" i="6"/>
  <c r="DT185" i="6"/>
  <c r="DU185" i="6"/>
  <c r="DV185" i="6"/>
  <c r="DP185" i="6"/>
  <c r="CE185" i="6"/>
  <c r="CV185" i="6"/>
  <c r="DA185" i="6"/>
  <c r="CK185" i="6"/>
  <c r="CZ185" i="6"/>
  <c r="DD185" i="6"/>
  <c r="CQ185" i="6"/>
  <c r="CY185" i="6"/>
  <c r="DN185" i="6"/>
  <c r="BZ185" i="6"/>
  <c r="CJ185" i="6"/>
  <c r="CW185" i="6"/>
  <c r="DL185" i="6"/>
  <c r="CD185" i="6"/>
  <c r="CO185" i="6"/>
  <c r="CU185" i="6"/>
  <c r="DK185" i="6"/>
  <c r="CC185" i="6"/>
  <c r="CN185" i="6"/>
  <c r="DC185" i="6"/>
  <c r="DJ185" i="6"/>
  <c r="CF185" i="6"/>
  <c r="DE185" i="6"/>
  <c r="CP185" i="6"/>
  <c r="DM185" i="6"/>
  <c r="CM185" i="6"/>
  <c r="DI185" i="6"/>
  <c r="CS185" i="6"/>
  <c r="CT185" i="6"/>
  <c r="CB185" i="6"/>
  <c r="CL185" i="6"/>
  <c r="CR185" i="6"/>
  <c r="DF185" i="6"/>
  <c r="CA185" i="6"/>
  <c r="CX185" i="6"/>
  <c r="CG185" i="6"/>
  <c r="DB185" i="6"/>
  <c r="CH185" i="6"/>
  <c r="DH185" i="6"/>
  <c r="CI185" i="6"/>
  <c r="DG185" i="6"/>
  <c r="DQ207" i="6"/>
  <c r="BY207" i="6"/>
  <c r="CI207" i="6"/>
  <c r="CZ207" i="6"/>
  <c r="DM207" i="6"/>
  <c r="CA207" i="6"/>
  <c r="CO207" i="6"/>
  <c r="CY207" i="6"/>
  <c r="DL207" i="6"/>
  <c r="BZ207" i="6"/>
  <c r="CN207" i="6"/>
  <c r="CX207" i="6"/>
  <c r="DK207" i="6"/>
  <c r="CB207" i="6"/>
  <c r="CM207" i="6"/>
  <c r="CW207" i="6"/>
  <c r="DJ207" i="6"/>
  <c r="CC207" i="6"/>
  <c r="CS207" i="6"/>
  <c r="DB207" i="6"/>
  <c r="DI207" i="6"/>
  <c r="CE207" i="6"/>
  <c r="CG207" i="6"/>
  <c r="DH207" i="6"/>
  <c r="DN207" i="6"/>
  <c r="CF207" i="6"/>
  <c r="CL207" i="6"/>
  <c r="DA207" i="6"/>
  <c r="CD207" i="6"/>
  <c r="CR207" i="6"/>
  <c r="DG207" i="6"/>
  <c r="CK207" i="6"/>
  <c r="CV207" i="6"/>
  <c r="DF207" i="6"/>
  <c r="CP207" i="6"/>
  <c r="CT207" i="6"/>
  <c r="DC207" i="6"/>
  <c r="CH207" i="6"/>
  <c r="CJ207" i="6"/>
  <c r="CU207" i="6"/>
  <c r="CQ207" i="6"/>
  <c r="DE207" i="6"/>
  <c r="DD207" i="6"/>
  <c r="DR207" i="6"/>
  <c r="DS207" i="6"/>
  <c r="DT207" i="6"/>
  <c r="DO207" i="6"/>
  <c r="DU207" i="6"/>
  <c r="DV207" i="6"/>
  <c r="DP207" i="6"/>
  <c r="DQ195" i="6"/>
  <c r="CF195" i="6"/>
  <c r="CL195" i="6"/>
  <c r="DG195" i="6"/>
  <c r="CH195" i="6"/>
  <c r="CR195" i="6"/>
  <c r="DF195" i="6"/>
  <c r="CK195" i="6"/>
  <c r="CQ195" i="6"/>
  <c r="DA195" i="6"/>
  <c r="CD195" i="6"/>
  <c r="CV195" i="6"/>
  <c r="DE195" i="6"/>
  <c r="CG195" i="6"/>
  <c r="CU195" i="6"/>
  <c r="DD195" i="6"/>
  <c r="CJ195" i="6"/>
  <c r="CT195" i="6"/>
  <c r="DC195" i="6"/>
  <c r="BY195" i="6"/>
  <c r="CI195" i="6"/>
  <c r="CZ195" i="6"/>
  <c r="DM195" i="6"/>
  <c r="CB195" i="6"/>
  <c r="CP195" i="6"/>
  <c r="CY195" i="6"/>
  <c r="DL195" i="6"/>
  <c r="CA195" i="6"/>
  <c r="CO195" i="6"/>
  <c r="CX195" i="6"/>
  <c r="DK195" i="6"/>
  <c r="CE195" i="6"/>
  <c r="CS195" i="6"/>
  <c r="DH195" i="6"/>
  <c r="DN195" i="6"/>
  <c r="DJ195" i="6"/>
  <c r="DI195" i="6"/>
  <c r="BZ195" i="6"/>
  <c r="CC195" i="6"/>
  <c r="CN195" i="6"/>
  <c r="CM195" i="6"/>
  <c r="DR195" i="6"/>
  <c r="CW195" i="6"/>
  <c r="DB195" i="6"/>
  <c r="DS195" i="6"/>
  <c r="DT195" i="6"/>
  <c r="DU195" i="6"/>
  <c r="DV195" i="6"/>
  <c r="DO195" i="6"/>
  <c r="DP195" i="6"/>
  <c r="DQ51" i="6"/>
  <c r="BY51" i="6"/>
  <c r="CE51" i="6"/>
  <c r="CS51" i="6"/>
  <c r="DG51" i="6"/>
  <c r="DN51" i="6"/>
  <c r="CI51" i="6"/>
  <c r="CR51" i="6"/>
  <c r="DF51" i="6"/>
  <c r="CH51" i="6"/>
  <c r="CQ51" i="6"/>
  <c r="DE51" i="6"/>
  <c r="CD51" i="6"/>
  <c r="CV51" i="6"/>
  <c r="DD51" i="6"/>
  <c r="CL51" i="6"/>
  <c r="CU51" i="6"/>
  <c r="DC51" i="6"/>
  <c r="CK51" i="6"/>
  <c r="CT51" i="6"/>
  <c r="DM51" i="6"/>
  <c r="CG51" i="6"/>
  <c r="CZ51" i="6"/>
  <c r="DL51" i="6"/>
  <c r="CB51" i="6"/>
  <c r="CJ51" i="6"/>
  <c r="CY51" i="6"/>
  <c r="DK51" i="6"/>
  <c r="CA51" i="6"/>
  <c r="CP51" i="6"/>
  <c r="CX51" i="6"/>
  <c r="DJ51" i="6"/>
  <c r="BZ51" i="6"/>
  <c r="CO51" i="6"/>
  <c r="CW51" i="6"/>
  <c r="DP51" i="6"/>
  <c r="DI51" i="6"/>
  <c r="DA51" i="6"/>
  <c r="DR51" i="6"/>
  <c r="CC51" i="6"/>
  <c r="CF51" i="6"/>
  <c r="CM51" i="6"/>
  <c r="DH51" i="6"/>
  <c r="CN51" i="6"/>
  <c r="DB51" i="6"/>
  <c r="DS51" i="6"/>
  <c r="DT51" i="6"/>
  <c r="DU51" i="6"/>
  <c r="DV51" i="6"/>
  <c r="DO51" i="6"/>
  <c r="DQ146" i="6"/>
  <c r="BY146" i="6"/>
  <c r="CF146" i="6"/>
  <c r="CQ146" i="6"/>
  <c r="DD146" i="6"/>
  <c r="CH146" i="6"/>
  <c r="CU146" i="6"/>
  <c r="CW146" i="6"/>
  <c r="CL146" i="6"/>
  <c r="CR146" i="6"/>
  <c r="DC146" i="6"/>
  <c r="CG146" i="6"/>
  <c r="CZ146" i="6"/>
  <c r="DL146" i="6"/>
  <c r="CJ146" i="6"/>
  <c r="CV146" i="6"/>
  <c r="DK146" i="6"/>
  <c r="CI146" i="6"/>
  <c r="CY146" i="6"/>
  <c r="DJ146" i="6"/>
  <c r="CB146" i="6"/>
  <c r="CP146" i="6"/>
  <c r="CX146" i="6"/>
  <c r="DH146" i="6"/>
  <c r="CA146" i="6"/>
  <c r="CO146" i="6"/>
  <c r="CT146" i="6"/>
  <c r="DI146" i="6"/>
  <c r="CC146" i="6"/>
  <c r="CM146" i="6"/>
  <c r="DG146" i="6"/>
  <c r="DN146" i="6"/>
  <c r="CD146" i="6"/>
  <c r="CS146" i="6"/>
  <c r="DE146" i="6"/>
  <c r="BZ146" i="6"/>
  <c r="CE146" i="6"/>
  <c r="CN146" i="6"/>
  <c r="CK146" i="6"/>
  <c r="DA146" i="6"/>
  <c r="DF146" i="6"/>
  <c r="DO146" i="6"/>
  <c r="DB146" i="6"/>
  <c r="DR146" i="6"/>
  <c r="DS146" i="6"/>
  <c r="DT146" i="6"/>
  <c r="DU146" i="6"/>
  <c r="DV146" i="6"/>
  <c r="DM146" i="6"/>
  <c r="DP146" i="6"/>
  <c r="DQ241" i="6"/>
  <c r="BY241" i="6"/>
  <c r="DP241" i="6"/>
  <c r="DV241" i="6"/>
  <c r="CI241" i="6"/>
  <c r="CX241" i="6"/>
  <c r="DL241" i="6"/>
  <c r="CA241" i="6"/>
  <c r="CO241" i="6"/>
  <c r="CW241" i="6"/>
  <c r="DK241" i="6"/>
  <c r="BZ241" i="6"/>
  <c r="CN241" i="6"/>
  <c r="CV241" i="6"/>
  <c r="DJ241" i="6"/>
  <c r="CD241" i="6"/>
  <c r="CR241" i="6"/>
  <c r="DF241" i="6"/>
  <c r="DN241" i="6"/>
  <c r="CH241" i="6"/>
  <c r="CQ241" i="6"/>
  <c r="CZ241" i="6"/>
  <c r="DM241" i="6"/>
  <c r="CF241" i="6"/>
  <c r="DD241" i="6"/>
  <c r="CJ241" i="6"/>
  <c r="DC241" i="6"/>
  <c r="CM241" i="6"/>
  <c r="DB241" i="6"/>
  <c r="CL241" i="6"/>
  <c r="DH241" i="6"/>
  <c r="CP241" i="6"/>
  <c r="DI241" i="6"/>
  <c r="CU241" i="6"/>
  <c r="DO241" i="6"/>
  <c r="CT241" i="6"/>
  <c r="CE241" i="6"/>
  <c r="CS241" i="6"/>
  <c r="CB241" i="6"/>
  <c r="CY241" i="6"/>
  <c r="CC241" i="6"/>
  <c r="DA241" i="6"/>
  <c r="DR241" i="6"/>
  <c r="CG241" i="6"/>
  <c r="CK241" i="6"/>
  <c r="DG241" i="6"/>
  <c r="DE241" i="6"/>
  <c r="DS241" i="6"/>
  <c r="DT241" i="6"/>
  <c r="DU241" i="6"/>
  <c r="DQ97" i="6"/>
  <c r="BY97" i="6"/>
  <c r="DV97" i="6"/>
  <c r="CH97" i="6"/>
  <c r="CP97" i="6"/>
  <c r="DE97" i="6"/>
  <c r="DM97" i="6"/>
  <c r="CG97" i="6"/>
  <c r="CW97" i="6"/>
  <c r="DD97" i="6"/>
  <c r="CK97" i="6"/>
  <c r="CU97" i="6"/>
  <c r="DC97" i="6"/>
  <c r="CJ97" i="6"/>
  <c r="CY97" i="6"/>
  <c r="DL97" i="6"/>
  <c r="CB97" i="6"/>
  <c r="CO97" i="6"/>
  <c r="CX97" i="6"/>
  <c r="DK97" i="6"/>
  <c r="BZ97" i="6"/>
  <c r="CM97" i="6"/>
  <c r="DA97" i="6"/>
  <c r="DP97" i="6"/>
  <c r="CI97" i="6"/>
  <c r="DH97" i="6"/>
  <c r="CN97" i="6"/>
  <c r="DJ97" i="6"/>
  <c r="CR97" i="6"/>
  <c r="DI97" i="6"/>
  <c r="CQ97" i="6"/>
  <c r="DO97" i="6"/>
  <c r="CL97" i="6"/>
  <c r="DR97" i="6"/>
  <c r="CT97" i="6"/>
  <c r="CA97" i="6"/>
  <c r="CV97" i="6"/>
  <c r="CE97" i="6"/>
  <c r="DG97" i="6"/>
  <c r="CD97" i="6"/>
  <c r="DF97" i="6"/>
  <c r="CC97" i="6"/>
  <c r="CZ97" i="6"/>
  <c r="CF97" i="6"/>
  <c r="CS97" i="6"/>
  <c r="DB97" i="6"/>
  <c r="DN97" i="6"/>
  <c r="DS97" i="6"/>
  <c r="DT97" i="6"/>
  <c r="DU97" i="6"/>
  <c r="DQ192" i="6"/>
  <c r="BY192" i="6"/>
  <c r="DV192" i="6"/>
  <c r="DP192" i="6"/>
  <c r="DL192" i="6"/>
  <c r="CJ192" i="6"/>
  <c r="CU192" i="6"/>
  <c r="DK192" i="6"/>
  <c r="CI192" i="6"/>
  <c r="CX192" i="6"/>
  <c r="DJ192" i="6"/>
  <c r="CA192" i="6"/>
  <c r="CO192" i="6"/>
  <c r="CV192" i="6"/>
  <c r="DI192" i="6"/>
  <c r="BZ192" i="6"/>
  <c r="CN192" i="6"/>
  <c r="CW192" i="6"/>
  <c r="DO192" i="6"/>
  <c r="CB192" i="6"/>
  <c r="CS192" i="6"/>
  <c r="DF192" i="6"/>
  <c r="DM192" i="6"/>
  <c r="CE192" i="6"/>
  <c r="CL192" i="6"/>
  <c r="DA192" i="6"/>
  <c r="DG192" i="6"/>
  <c r="CD192" i="6"/>
  <c r="CP192" i="6"/>
  <c r="DE192" i="6"/>
  <c r="CH192" i="6"/>
  <c r="CQ192" i="6"/>
  <c r="DD192" i="6"/>
  <c r="CG192" i="6"/>
  <c r="CR192" i="6"/>
  <c r="DC192" i="6"/>
  <c r="CK192" i="6"/>
  <c r="CT192" i="6"/>
  <c r="DB192" i="6"/>
  <c r="CM192" i="6"/>
  <c r="CY192" i="6"/>
  <c r="CZ192" i="6"/>
  <c r="DH192" i="6"/>
  <c r="DN192" i="6"/>
  <c r="CC192" i="6"/>
  <c r="CF192" i="6"/>
  <c r="DR192" i="6"/>
  <c r="DT192" i="6"/>
  <c r="DS192" i="6"/>
  <c r="DU192" i="6"/>
  <c r="DQ48" i="6"/>
  <c r="BY48" i="6"/>
  <c r="DV48" i="6"/>
  <c r="DL48" i="6"/>
  <c r="CH48" i="6"/>
  <c r="CU48" i="6"/>
  <c r="DC48" i="6"/>
  <c r="CG48" i="6"/>
  <c r="CR48" i="6"/>
  <c r="DB48" i="6"/>
  <c r="CL48" i="6"/>
  <c r="CT48" i="6"/>
  <c r="DH48" i="6"/>
  <c r="CA48" i="6"/>
  <c r="CI48" i="6"/>
  <c r="CV48" i="6"/>
  <c r="DP48" i="6"/>
  <c r="BZ48" i="6"/>
  <c r="CO48" i="6"/>
  <c r="CW48" i="6"/>
  <c r="DI48" i="6"/>
  <c r="CC48" i="6"/>
  <c r="CN48" i="6"/>
  <c r="DA48" i="6"/>
  <c r="DO48" i="6"/>
  <c r="CB48" i="6"/>
  <c r="DF48" i="6"/>
  <c r="CE48" i="6"/>
  <c r="DE48" i="6"/>
  <c r="CD48" i="6"/>
  <c r="DD48" i="6"/>
  <c r="CK48" i="6"/>
  <c r="DK48" i="6"/>
  <c r="CJ48" i="6"/>
  <c r="DJ48" i="6"/>
  <c r="CM48" i="6"/>
  <c r="DN48" i="6"/>
  <c r="CS48" i="6"/>
  <c r="DM48" i="6"/>
  <c r="CQ48" i="6"/>
  <c r="DG48" i="6"/>
  <c r="CP48" i="6"/>
  <c r="CY48" i="6"/>
  <c r="DR48" i="6"/>
  <c r="CF48" i="6"/>
  <c r="CX48" i="6"/>
  <c r="CZ48" i="6"/>
  <c r="DS48" i="6"/>
  <c r="DT48" i="6"/>
  <c r="DU48" i="6"/>
  <c r="DQ143" i="6"/>
  <c r="BY143" i="6"/>
  <c r="DU143" i="6"/>
  <c r="DP143" i="6"/>
  <c r="DV143" i="6"/>
  <c r="CE143" i="6"/>
  <c r="CP143" i="6"/>
  <c r="DE143" i="6"/>
  <c r="DL143" i="6"/>
  <c r="CH143" i="6"/>
  <c r="CW143" i="6"/>
  <c r="DD143" i="6"/>
  <c r="CG143" i="6"/>
  <c r="CO143" i="6"/>
  <c r="DC143" i="6"/>
  <c r="CF143" i="6"/>
  <c r="CV143" i="6"/>
  <c r="DB143" i="6"/>
  <c r="CL143" i="6"/>
  <c r="CU143" i="6"/>
  <c r="DH143" i="6"/>
  <c r="CK143" i="6"/>
  <c r="CR143" i="6"/>
  <c r="DG143" i="6"/>
  <c r="CJ143" i="6"/>
  <c r="CT143" i="6"/>
  <c r="DK143" i="6"/>
  <c r="CA143" i="6"/>
  <c r="CI143" i="6"/>
  <c r="CX143" i="6"/>
  <c r="DJ143" i="6"/>
  <c r="BZ143" i="6"/>
  <c r="CN143" i="6"/>
  <c r="DA143" i="6"/>
  <c r="DI143" i="6"/>
  <c r="CC143" i="6"/>
  <c r="CM143" i="6"/>
  <c r="CZ143" i="6"/>
  <c r="DO143" i="6"/>
  <c r="CD143" i="6"/>
  <c r="CB143" i="6"/>
  <c r="CS143" i="6"/>
  <c r="DR143" i="6"/>
  <c r="CQ143" i="6"/>
  <c r="DF143" i="6"/>
  <c r="CY143" i="6"/>
  <c r="DN143" i="6"/>
  <c r="DM143" i="6"/>
  <c r="DS143" i="6"/>
  <c r="DT143" i="6"/>
  <c r="DQ238" i="6"/>
  <c r="DU238" i="6"/>
  <c r="DP238" i="6"/>
  <c r="DV238" i="6"/>
  <c r="CE238" i="6"/>
  <c r="CR238" i="6"/>
  <c r="DE238" i="6"/>
  <c r="DM238" i="6"/>
  <c r="CD238" i="6"/>
  <c r="CP238" i="6"/>
  <c r="DD238" i="6"/>
  <c r="DL238" i="6"/>
  <c r="CC238" i="6"/>
  <c r="CQ238" i="6"/>
  <c r="DC238" i="6"/>
  <c r="CF238" i="6"/>
  <c r="CO238" i="6"/>
  <c r="DG238" i="6"/>
  <c r="CK238" i="6"/>
  <c r="CX238" i="6"/>
  <c r="DH238" i="6"/>
  <c r="CJ238" i="6"/>
  <c r="CW238" i="6"/>
  <c r="DJ238" i="6"/>
  <c r="CT238" i="6"/>
  <c r="CS238" i="6"/>
  <c r="BY238" i="6"/>
  <c r="CU238" i="6"/>
  <c r="BZ238" i="6"/>
  <c r="CV238" i="6"/>
  <c r="CB238" i="6"/>
  <c r="CZ238" i="6"/>
  <c r="CA238" i="6"/>
  <c r="CY238" i="6"/>
  <c r="CH238" i="6"/>
  <c r="DB238" i="6"/>
  <c r="CG238" i="6"/>
  <c r="DA238" i="6"/>
  <c r="CI238" i="6"/>
  <c r="DI238" i="6"/>
  <c r="CN238" i="6"/>
  <c r="DO238" i="6"/>
  <c r="DK238" i="6"/>
  <c r="DR238" i="6"/>
  <c r="CM238" i="6"/>
  <c r="CL238" i="6"/>
  <c r="DT238" i="6"/>
  <c r="DF238" i="6"/>
  <c r="DN238" i="6"/>
  <c r="DS238" i="6"/>
  <c r="DQ94" i="6"/>
  <c r="BY94" i="6"/>
  <c r="DU94" i="6"/>
  <c r="DV94" i="6"/>
  <c r="CJ94" i="6"/>
  <c r="CX94" i="6"/>
  <c r="DP94" i="6"/>
  <c r="BZ94" i="6"/>
  <c r="CN94" i="6"/>
  <c r="CV94" i="6"/>
  <c r="DI94" i="6"/>
  <c r="CB94" i="6"/>
  <c r="CM94" i="6"/>
  <c r="DA94" i="6"/>
  <c r="DO94" i="6"/>
  <c r="CD94" i="6"/>
  <c r="CP94" i="6"/>
  <c r="DE94" i="6"/>
  <c r="DM94" i="6"/>
  <c r="CC94" i="6"/>
  <c r="CL94" i="6"/>
  <c r="DD94" i="6"/>
  <c r="DL94" i="6"/>
  <c r="CH94" i="6"/>
  <c r="CS94" i="6"/>
  <c r="DC94" i="6"/>
  <c r="CA94" i="6"/>
  <c r="CZ94" i="6"/>
  <c r="CE94" i="6"/>
  <c r="CY94" i="6"/>
  <c r="CG94" i="6"/>
  <c r="DB94" i="6"/>
  <c r="CF94" i="6"/>
  <c r="DH94" i="6"/>
  <c r="CK94" i="6"/>
  <c r="DG94" i="6"/>
  <c r="CI94" i="6"/>
  <c r="DJ94" i="6"/>
  <c r="CR94" i="6"/>
  <c r="DF94" i="6"/>
  <c r="CQ94" i="6"/>
  <c r="DN94" i="6"/>
  <c r="CW94" i="6"/>
  <c r="CO94" i="6"/>
  <c r="DK94" i="6"/>
  <c r="CT94" i="6"/>
  <c r="CU94" i="6"/>
  <c r="DR94" i="6"/>
  <c r="DT94" i="6"/>
  <c r="DS94" i="6"/>
  <c r="DQ189" i="6"/>
  <c r="DT189" i="6"/>
  <c r="DU189" i="6"/>
  <c r="DP189" i="6"/>
  <c r="DV189" i="6"/>
  <c r="CE189" i="6"/>
  <c r="CR189" i="6"/>
  <c r="DA189" i="6"/>
  <c r="DM189" i="6"/>
  <c r="CC189" i="6"/>
  <c r="CP189" i="6"/>
  <c r="DD189" i="6"/>
  <c r="DL189" i="6"/>
  <c r="CG189" i="6"/>
  <c r="CO189" i="6"/>
  <c r="DC189" i="6"/>
  <c r="DK189" i="6"/>
  <c r="CK189" i="6"/>
  <c r="CV189" i="6"/>
  <c r="DH189" i="6"/>
  <c r="CH189" i="6"/>
  <c r="CU189" i="6"/>
  <c r="DG189" i="6"/>
  <c r="CJ189" i="6"/>
  <c r="CN189" i="6"/>
  <c r="CX189" i="6"/>
  <c r="CD189" i="6"/>
  <c r="DJ189" i="6"/>
  <c r="CM189" i="6"/>
  <c r="DI189" i="6"/>
  <c r="CS189" i="6"/>
  <c r="DO189" i="6"/>
  <c r="DR189" i="6"/>
  <c r="CL189" i="6"/>
  <c r="DN189" i="6"/>
  <c r="CQ189" i="6"/>
  <c r="CT189" i="6"/>
  <c r="BY189" i="6"/>
  <c r="CW189" i="6"/>
  <c r="BZ189" i="6"/>
  <c r="CZ189" i="6"/>
  <c r="CA189" i="6"/>
  <c r="CY189" i="6"/>
  <c r="CB189" i="6"/>
  <c r="DE189" i="6"/>
  <c r="CF189" i="6"/>
  <c r="CI189" i="6"/>
  <c r="DB189" i="6"/>
  <c r="DF189" i="6"/>
  <c r="DS189" i="6"/>
  <c r="DQ45" i="6"/>
  <c r="DT45" i="6"/>
  <c r="DU45" i="6"/>
  <c r="DV45" i="6"/>
  <c r="CJ45" i="6"/>
  <c r="CT45" i="6"/>
  <c r="DF45" i="6"/>
  <c r="BY45" i="6"/>
  <c r="CH45" i="6"/>
  <c r="CW45" i="6"/>
  <c r="DJ45" i="6"/>
  <c r="BZ45" i="6"/>
  <c r="CM45" i="6"/>
  <c r="CZ45" i="6"/>
  <c r="DP45" i="6"/>
  <c r="CA45" i="6"/>
  <c r="CR45" i="6"/>
  <c r="DE45" i="6"/>
  <c r="DO45" i="6"/>
  <c r="CF45" i="6"/>
  <c r="CP45" i="6"/>
  <c r="DD45" i="6"/>
  <c r="DN45" i="6"/>
  <c r="CE45" i="6"/>
  <c r="CL45" i="6"/>
  <c r="DC45" i="6"/>
  <c r="DM45" i="6"/>
  <c r="CV45" i="6"/>
  <c r="DK45" i="6"/>
  <c r="CQ45" i="6"/>
  <c r="CU45" i="6"/>
  <c r="DR45" i="6"/>
  <c r="CN45" i="6"/>
  <c r="CB45" i="6"/>
  <c r="CY45" i="6"/>
  <c r="CI45" i="6"/>
  <c r="DB45" i="6"/>
  <c r="CC45" i="6"/>
  <c r="DH45" i="6"/>
  <c r="CG45" i="6"/>
  <c r="DG45" i="6"/>
  <c r="CD45" i="6"/>
  <c r="CX45" i="6"/>
  <c r="CK45" i="6"/>
  <c r="DA45" i="6"/>
  <c r="CS45" i="6"/>
  <c r="CO45" i="6"/>
  <c r="DI45" i="6"/>
  <c r="DL45" i="6"/>
  <c r="DS45" i="6"/>
  <c r="DQ140" i="6"/>
  <c r="BY140" i="6"/>
  <c r="DJ140" i="6"/>
  <c r="DT140" i="6"/>
  <c r="DU140" i="6"/>
  <c r="DP140" i="6"/>
  <c r="DV140" i="6"/>
  <c r="CJ140" i="6"/>
  <c r="CT140" i="6"/>
  <c r="DF140" i="6"/>
  <c r="CI140" i="6"/>
  <c r="CZ140" i="6"/>
  <c r="DE140" i="6"/>
  <c r="CL140" i="6"/>
  <c r="CW140" i="6"/>
  <c r="DI140" i="6"/>
  <c r="CA140" i="6"/>
  <c r="CM140" i="6"/>
  <c r="CY140" i="6"/>
  <c r="DO140" i="6"/>
  <c r="BZ140" i="6"/>
  <c r="CS140" i="6"/>
  <c r="CX140" i="6"/>
  <c r="DN140" i="6"/>
  <c r="CC140" i="6"/>
  <c r="CQ140" i="6"/>
  <c r="DD140" i="6"/>
  <c r="DM140" i="6"/>
  <c r="DR140" i="6"/>
  <c r="CE140" i="6"/>
  <c r="CK140" i="6"/>
  <c r="DC140" i="6"/>
  <c r="DL140" i="6"/>
  <c r="CD140" i="6"/>
  <c r="CP140" i="6"/>
  <c r="DA140" i="6"/>
  <c r="DK140" i="6"/>
  <c r="CB140" i="6"/>
  <c r="CO140" i="6"/>
  <c r="DB140" i="6"/>
  <c r="CH140" i="6"/>
  <c r="CV140" i="6"/>
  <c r="DH140" i="6"/>
  <c r="CG140" i="6"/>
  <c r="CF140" i="6"/>
  <c r="CR140" i="6"/>
  <c r="CN140" i="6"/>
  <c r="DG140" i="6"/>
  <c r="CU140" i="6"/>
  <c r="DS140" i="6"/>
  <c r="DQ235" i="6"/>
  <c r="BY235" i="6"/>
  <c r="DS235" i="6"/>
  <c r="DT235" i="6"/>
  <c r="DU235" i="6"/>
  <c r="DP235" i="6"/>
  <c r="DV235" i="6"/>
  <c r="CI235" i="6"/>
  <c r="CM235" i="6"/>
  <c r="DE235" i="6"/>
  <c r="CG235" i="6"/>
  <c r="CV235" i="6"/>
  <c r="DI235" i="6"/>
  <c r="CL235" i="6"/>
  <c r="CY235" i="6"/>
  <c r="DO235" i="6"/>
  <c r="CA235" i="6"/>
  <c r="CR235" i="6"/>
  <c r="CX235" i="6"/>
  <c r="DN235" i="6"/>
  <c r="BZ235" i="6"/>
  <c r="CQ235" i="6"/>
  <c r="DD235" i="6"/>
  <c r="DM235" i="6"/>
  <c r="CE235" i="6"/>
  <c r="CK235" i="6"/>
  <c r="CZ235" i="6"/>
  <c r="DL235" i="6"/>
  <c r="CD235" i="6"/>
  <c r="CO235" i="6"/>
  <c r="DC235" i="6"/>
  <c r="DK235" i="6"/>
  <c r="CB235" i="6"/>
  <c r="CN235" i="6"/>
  <c r="CW235" i="6"/>
  <c r="DH235" i="6"/>
  <c r="CC235" i="6"/>
  <c r="DJ235" i="6"/>
  <c r="CH235" i="6"/>
  <c r="CF235" i="6"/>
  <c r="DR235" i="6"/>
  <c r="CJ235" i="6"/>
  <c r="CP235" i="6"/>
  <c r="CU235" i="6"/>
  <c r="CT235" i="6"/>
  <c r="CS235" i="6"/>
  <c r="DB235" i="6"/>
  <c r="DA235" i="6"/>
  <c r="DG235" i="6"/>
  <c r="DF235" i="6"/>
  <c r="DQ91" i="6"/>
  <c r="BY91" i="6"/>
  <c r="DS91" i="6"/>
  <c r="DT91" i="6"/>
  <c r="DU91" i="6"/>
  <c r="DV91" i="6"/>
  <c r="CI91" i="6"/>
  <c r="CS91" i="6"/>
  <c r="DF91" i="6"/>
  <c r="CG91" i="6"/>
  <c r="CV91" i="6"/>
  <c r="DE91" i="6"/>
  <c r="CA91" i="6"/>
  <c r="CQ91" i="6"/>
  <c r="DD91" i="6"/>
  <c r="DN91" i="6"/>
  <c r="BZ91" i="6"/>
  <c r="CK91" i="6"/>
  <c r="CZ91" i="6"/>
  <c r="DM91" i="6"/>
  <c r="CE91" i="6"/>
  <c r="CO91" i="6"/>
  <c r="DC91" i="6"/>
  <c r="DL91" i="6"/>
  <c r="CL91" i="6"/>
  <c r="DG91" i="6"/>
  <c r="CR91" i="6"/>
  <c r="DA91" i="6"/>
  <c r="CN91" i="6"/>
  <c r="DI91" i="6"/>
  <c r="DR91" i="6"/>
  <c r="CP91" i="6"/>
  <c r="DO91" i="6"/>
  <c r="DP91" i="6"/>
  <c r="CU91" i="6"/>
  <c r="DK91" i="6"/>
  <c r="CT91" i="6"/>
  <c r="DJ91" i="6"/>
  <c r="CB91" i="6"/>
  <c r="CM91" i="6"/>
  <c r="CD91" i="6"/>
  <c r="CY91" i="6"/>
  <c r="CC91" i="6"/>
  <c r="CX91" i="6"/>
  <c r="CH91" i="6"/>
  <c r="DB91" i="6"/>
  <c r="CF91" i="6"/>
  <c r="CJ91" i="6"/>
  <c r="DH91" i="6"/>
  <c r="CW91" i="6"/>
  <c r="DO198" i="6"/>
  <c r="BY198" i="6"/>
  <c r="DS198" i="6"/>
  <c r="DI198" i="6"/>
  <c r="DT198" i="6"/>
  <c r="DU198" i="6"/>
  <c r="DV198" i="6"/>
  <c r="CL198" i="6"/>
  <c r="BZ198" i="6"/>
  <c r="CR198" i="6"/>
  <c r="DP198" i="6"/>
  <c r="DQ198" i="6"/>
  <c r="CC198" i="6"/>
  <c r="CB198" i="6"/>
  <c r="CN198" i="6"/>
  <c r="CH198" i="6"/>
  <c r="CM198" i="6"/>
  <c r="CA198" i="6"/>
  <c r="CQ198" i="6"/>
  <c r="DE198" i="6"/>
  <c r="CG198" i="6"/>
  <c r="CZ198" i="6"/>
  <c r="DN198" i="6"/>
  <c r="DR198" i="6"/>
  <c r="CE198" i="6"/>
  <c r="CY198" i="6"/>
  <c r="DM198" i="6"/>
  <c r="CF198" i="6"/>
  <c r="CV198" i="6"/>
  <c r="DL198" i="6"/>
  <c r="CI198" i="6"/>
  <c r="CX198" i="6"/>
  <c r="DK198" i="6"/>
  <c r="CK198" i="6"/>
  <c r="CW198" i="6"/>
  <c r="DD198" i="6"/>
  <c r="CP198" i="6"/>
  <c r="DC198" i="6"/>
  <c r="DJ198" i="6"/>
  <c r="CO198" i="6"/>
  <c r="DB198" i="6"/>
  <c r="CJ198" i="6"/>
  <c r="DH198" i="6"/>
  <c r="CU198" i="6"/>
  <c r="DG198" i="6"/>
  <c r="CT198" i="6"/>
  <c r="CS198" i="6"/>
  <c r="DA198" i="6"/>
  <c r="DF198" i="6"/>
  <c r="CD198" i="6"/>
  <c r="DO54" i="6"/>
  <c r="BY54" i="6"/>
  <c r="DS54" i="6"/>
  <c r="DT54" i="6"/>
  <c r="DI54" i="6"/>
  <c r="DU54" i="6"/>
  <c r="DV54" i="6"/>
  <c r="CG54" i="6"/>
  <c r="CU54" i="6"/>
  <c r="DG54" i="6"/>
  <c r="CE54" i="6"/>
  <c r="CT54" i="6"/>
  <c r="DF54" i="6"/>
  <c r="DR54" i="6"/>
  <c r="CI54" i="6"/>
  <c r="CS54" i="6"/>
  <c r="DE54" i="6"/>
  <c r="CL54" i="6"/>
  <c r="DA54" i="6"/>
  <c r="DN54" i="6"/>
  <c r="CK54" i="6"/>
  <c r="CZ54" i="6"/>
  <c r="DM54" i="6"/>
  <c r="BZ54" i="6"/>
  <c r="CR54" i="6"/>
  <c r="CY54" i="6"/>
  <c r="DL54" i="6"/>
  <c r="CD54" i="6"/>
  <c r="CQ54" i="6"/>
  <c r="CV54" i="6"/>
  <c r="DK54" i="6"/>
  <c r="CA54" i="6"/>
  <c r="CP54" i="6"/>
  <c r="CX54" i="6"/>
  <c r="DD54" i="6"/>
  <c r="CB54" i="6"/>
  <c r="CO54" i="6"/>
  <c r="CW54" i="6"/>
  <c r="DJ54" i="6"/>
  <c r="CC54" i="6"/>
  <c r="CJ54" i="6"/>
  <c r="DC54" i="6"/>
  <c r="DP54" i="6"/>
  <c r="CF54" i="6"/>
  <c r="DH54" i="6"/>
  <c r="CH54" i="6"/>
  <c r="CN54" i="6"/>
  <c r="DQ54" i="6"/>
  <c r="CM54" i="6"/>
  <c r="DB54" i="6"/>
  <c r="DQ161" i="6"/>
  <c r="BY161" i="6"/>
  <c r="DR161" i="6"/>
  <c r="DS161" i="6"/>
  <c r="DT161" i="6"/>
  <c r="DP161" i="6"/>
  <c r="DU161" i="6"/>
  <c r="DO161" i="6"/>
  <c r="DV161" i="6"/>
  <c r="CF161" i="6"/>
  <c r="CZ161" i="6"/>
  <c r="DN161" i="6"/>
  <c r="CA161" i="6"/>
  <c r="CJ161" i="6"/>
  <c r="CY161" i="6"/>
  <c r="DM161" i="6"/>
  <c r="BZ161" i="6"/>
  <c r="CQ161" i="6"/>
  <c r="CX161" i="6"/>
  <c r="DL161" i="6"/>
  <c r="CB161" i="6"/>
  <c r="CO161" i="6"/>
  <c r="DC161" i="6"/>
  <c r="DJ161" i="6"/>
  <c r="CC161" i="6"/>
  <c r="CN161" i="6"/>
  <c r="DB161" i="6"/>
  <c r="DI161" i="6"/>
  <c r="CG161" i="6"/>
  <c r="CM161" i="6"/>
  <c r="DH161" i="6"/>
  <c r="CV161" i="6"/>
  <c r="CD161" i="6"/>
  <c r="CU161" i="6"/>
  <c r="CE161" i="6"/>
  <c r="DG161" i="6"/>
  <c r="CI161" i="6"/>
  <c r="DA161" i="6"/>
  <c r="CH161" i="6"/>
  <c r="DF161" i="6"/>
  <c r="CW161" i="6"/>
  <c r="CL161" i="6"/>
  <c r="DE161" i="6"/>
  <c r="CK161" i="6"/>
  <c r="DD161" i="6"/>
  <c r="CP161" i="6"/>
  <c r="DK161" i="6"/>
  <c r="CS161" i="6"/>
  <c r="CT161" i="6"/>
  <c r="CR161" i="6"/>
  <c r="DQ17" i="6"/>
  <c r="DR17" i="6"/>
  <c r="DS17" i="6"/>
  <c r="DT17" i="6"/>
  <c r="DP17" i="6"/>
  <c r="DU17" i="6"/>
  <c r="DV17" i="6"/>
  <c r="CH17" i="6"/>
  <c r="CW17" i="6"/>
  <c r="DE17" i="6"/>
  <c r="CL17" i="6"/>
  <c r="CV17" i="6"/>
  <c r="DD17" i="6"/>
  <c r="CK17" i="6"/>
  <c r="CU17" i="6"/>
  <c r="DN17" i="6"/>
  <c r="CA17" i="6"/>
  <c r="CQ17" i="6"/>
  <c r="CY17" i="6"/>
  <c r="DL17" i="6"/>
  <c r="CP17" i="6"/>
  <c r="CX17" i="6"/>
  <c r="DK17" i="6"/>
  <c r="CD17" i="6"/>
  <c r="CO17" i="6"/>
  <c r="DA17" i="6"/>
  <c r="DJ17" i="6"/>
  <c r="CI17" i="6"/>
  <c r="DF17" i="6"/>
  <c r="CJ17" i="6"/>
  <c r="DM17" i="6"/>
  <c r="CN17" i="6"/>
  <c r="DI17" i="6"/>
  <c r="CM17" i="6"/>
  <c r="DO17" i="6"/>
  <c r="CS17" i="6"/>
  <c r="CE17" i="6"/>
  <c r="CT17" i="6"/>
  <c r="CR17" i="6"/>
  <c r="DG17" i="6"/>
  <c r="CB17" i="6"/>
  <c r="CZ17" i="6"/>
  <c r="CC17" i="6"/>
  <c r="DC17" i="6"/>
  <c r="CF17" i="6"/>
  <c r="DB17" i="6"/>
  <c r="CG17" i="6"/>
  <c r="DH17" i="6"/>
  <c r="DN124" i="6"/>
  <c r="DR124" i="6"/>
  <c r="CC124" i="6"/>
  <c r="CT124" i="6"/>
  <c r="DG124" i="6"/>
  <c r="CD124" i="6"/>
  <c r="CS124" i="6"/>
  <c r="DF124" i="6"/>
  <c r="CH124" i="6"/>
  <c r="CV124" i="6"/>
  <c r="DE124" i="6"/>
  <c r="CL124" i="6"/>
  <c r="CY124" i="6"/>
  <c r="DL124" i="6"/>
  <c r="CB124" i="6"/>
  <c r="CQ124" i="6"/>
  <c r="CX124" i="6"/>
  <c r="DC124" i="6"/>
  <c r="CP124" i="6"/>
  <c r="DM124" i="6"/>
  <c r="CO124" i="6"/>
  <c r="DK124" i="6"/>
  <c r="CN124" i="6"/>
  <c r="DJ124" i="6"/>
  <c r="CM124" i="6"/>
  <c r="DI124" i="6"/>
  <c r="CA124" i="6"/>
  <c r="DA124" i="6"/>
  <c r="DO124" i="6"/>
  <c r="CE124" i="6"/>
  <c r="CZ124" i="6"/>
  <c r="CG124" i="6"/>
  <c r="CR124" i="6"/>
  <c r="BZ124" i="6"/>
  <c r="CU124" i="6"/>
  <c r="CF124" i="6"/>
  <c r="CW124" i="6"/>
  <c r="CK124" i="6"/>
  <c r="DB124" i="6"/>
  <c r="CJ124" i="6"/>
  <c r="CI124" i="6"/>
  <c r="DS124" i="6"/>
  <c r="DH124" i="6"/>
  <c r="DD124" i="6"/>
  <c r="DT124" i="6"/>
  <c r="DU124" i="6"/>
  <c r="DP124" i="6"/>
  <c r="DV124" i="6"/>
  <c r="DQ124" i="6"/>
  <c r="BY124" i="6"/>
  <c r="DQ170" i="6"/>
  <c r="BY170" i="6"/>
  <c r="CC170" i="6"/>
  <c r="CO170" i="6"/>
  <c r="CT170" i="6"/>
  <c r="DO170" i="6"/>
  <c r="BZ170" i="6"/>
  <c r="CN170" i="6"/>
  <c r="DA170" i="6"/>
  <c r="DN170" i="6"/>
  <c r="CE170" i="6"/>
  <c r="CM170" i="6"/>
  <c r="DG170" i="6"/>
  <c r="CD170" i="6"/>
  <c r="CS170" i="6"/>
  <c r="DF170" i="6"/>
  <c r="CF170" i="6"/>
  <c r="CQ170" i="6"/>
  <c r="DE170" i="6"/>
  <c r="CG170" i="6"/>
  <c r="CR170" i="6"/>
  <c r="DD170" i="6"/>
  <c r="CL170" i="6"/>
  <c r="CZ170" i="6"/>
  <c r="DC170" i="6"/>
  <c r="CH170" i="6"/>
  <c r="CU170" i="6"/>
  <c r="DB170" i="6"/>
  <c r="CI170" i="6"/>
  <c r="CV170" i="6"/>
  <c r="DK170" i="6"/>
  <c r="CA170" i="6"/>
  <c r="CK170" i="6"/>
  <c r="CW170" i="6"/>
  <c r="DI170" i="6"/>
  <c r="CJ170" i="6"/>
  <c r="CP170" i="6"/>
  <c r="CY170" i="6"/>
  <c r="CX170" i="6"/>
  <c r="DL170" i="6"/>
  <c r="DJ170" i="6"/>
  <c r="DR170" i="6"/>
  <c r="CB170" i="6"/>
  <c r="DS170" i="6"/>
  <c r="DT170" i="6"/>
  <c r="DM170" i="6"/>
  <c r="DU170" i="6"/>
  <c r="DV170" i="6"/>
  <c r="DH170" i="6"/>
  <c r="DP170" i="6"/>
  <c r="CB148" i="6"/>
  <c r="CP148" i="6"/>
  <c r="CZ148" i="6"/>
  <c r="DK148" i="6"/>
  <c r="BZ148" i="6"/>
  <c r="CH148" i="6"/>
  <c r="CY148" i="6"/>
  <c r="DC148" i="6"/>
  <c r="CA148" i="6"/>
  <c r="CO148" i="6"/>
  <c r="CX148" i="6"/>
  <c r="DJ148" i="6"/>
  <c r="CC148" i="6"/>
  <c r="CI148" i="6"/>
  <c r="CR148" i="6"/>
  <c r="DI148" i="6"/>
  <c r="CE148" i="6"/>
  <c r="CN148" i="6"/>
  <c r="DB148" i="6"/>
  <c r="DO148" i="6"/>
  <c r="CD148" i="6"/>
  <c r="CM148" i="6"/>
  <c r="DH148" i="6"/>
  <c r="CG148" i="6"/>
  <c r="CT148" i="6"/>
  <c r="DG148" i="6"/>
  <c r="CF148" i="6"/>
  <c r="CS148" i="6"/>
  <c r="DF148" i="6"/>
  <c r="CK148" i="6"/>
  <c r="DA148" i="6"/>
  <c r="DE148" i="6"/>
  <c r="CQ148" i="6"/>
  <c r="CV148" i="6"/>
  <c r="DL148" i="6"/>
  <c r="BY148" i="6"/>
  <c r="DR148" i="6"/>
  <c r="DN148" i="6"/>
  <c r="CJ148" i="6"/>
  <c r="CL148" i="6"/>
  <c r="CU148" i="6"/>
  <c r="CW148" i="6"/>
  <c r="DM148" i="6"/>
  <c r="DD148" i="6"/>
  <c r="DS148" i="6"/>
  <c r="DT148" i="6"/>
  <c r="DV148" i="6"/>
  <c r="DU148" i="6"/>
  <c r="DQ148" i="6"/>
  <c r="DP148" i="6"/>
  <c r="DQ14" i="6"/>
  <c r="BY14" i="6"/>
  <c r="CD14" i="6"/>
  <c r="CQ14" i="6"/>
  <c r="DE14" i="6"/>
  <c r="CI14" i="6"/>
  <c r="CS14" i="6"/>
  <c r="DD14" i="6"/>
  <c r="CH14" i="6"/>
  <c r="CU14" i="6"/>
  <c r="DC14" i="6"/>
  <c r="CL14" i="6"/>
  <c r="CZ14" i="6"/>
  <c r="DL14" i="6"/>
  <c r="CJ14" i="6"/>
  <c r="CT14" i="6"/>
  <c r="DK14" i="6"/>
  <c r="CG14" i="6"/>
  <c r="CY14" i="6"/>
  <c r="DH14" i="6"/>
  <c r="CB14" i="6"/>
  <c r="CP14" i="6"/>
  <c r="CX14" i="6"/>
  <c r="DJ14" i="6"/>
  <c r="CA14" i="6"/>
  <c r="CO14" i="6"/>
  <c r="CV14" i="6"/>
  <c r="DP14" i="6"/>
  <c r="CC14" i="6"/>
  <c r="CM14" i="6"/>
  <c r="DA14" i="6"/>
  <c r="DO14" i="6"/>
  <c r="DG14" i="6"/>
  <c r="DF14" i="6"/>
  <c r="DI14" i="6"/>
  <c r="DN14" i="6"/>
  <c r="BZ14" i="6"/>
  <c r="CF14" i="6"/>
  <c r="CE14" i="6"/>
  <c r="CN14" i="6"/>
  <c r="CR14" i="6"/>
  <c r="DR14" i="6"/>
  <c r="CK14" i="6"/>
  <c r="CW14" i="6"/>
  <c r="DS14" i="6"/>
  <c r="DU14" i="6"/>
  <c r="DM14" i="6"/>
  <c r="DT14" i="6"/>
  <c r="DV14" i="6"/>
  <c r="DB14" i="6"/>
  <c r="DQ183" i="6"/>
  <c r="CB183" i="6"/>
  <c r="CN183" i="6"/>
  <c r="CY183" i="6"/>
  <c r="DL183" i="6"/>
  <c r="CA183" i="6"/>
  <c r="CH183" i="6"/>
  <c r="CX183" i="6"/>
  <c r="DK183" i="6"/>
  <c r="BZ183" i="6"/>
  <c r="CM183" i="6"/>
  <c r="CW183" i="6"/>
  <c r="DJ183" i="6"/>
  <c r="CC183" i="6"/>
  <c r="CS183" i="6"/>
  <c r="DB183" i="6"/>
  <c r="DI183" i="6"/>
  <c r="CE183" i="6"/>
  <c r="CL183" i="6"/>
  <c r="DH183" i="6"/>
  <c r="DN183" i="6"/>
  <c r="CF183" i="6"/>
  <c r="CR183" i="6"/>
  <c r="DG183" i="6"/>
  <c r="CD183" i="6"/>
  <c r="CV183" i="6"/>
  <c r="DF183" i="6"/>
  <c r="CG183" i="6"/>
  <c r="CI183" i="6"/>
  <c r="DE183" i="6"/>
  <c r="CK183" i="6"/>
  <c r="CU183" i="6"/>
  <c r="DD183" i="6"/>
  <c r="BY183" i="6"/>
  <c r="CO183" i="6"/>
  <c r="CZ183" i="6"/>
  <c r="DM183" i="6"/>
  <c r="CJ183" i="6"/>
  <c r="CP183" i="6"/>
  <c r="CQ183" i="6"/>
  <c r="CT183" i="6"/>
  <c r="DA183" i="6"/>
  <c r="DC183" i="6"/>
  <c r="DR183" i="6"/>
  <c r="DS183" i="6"/>
  <c r="DO183" i="6"/>
  <c r="DT183" i="6"/>
  <c r="DU183" i="6"/>
  <c r="DV183" i="6"/>
  <c r="DP183" i="6"/>
  <c r="DQ39" i="6"/>
  <c r="BY39" i="6"/>
  <c r="CK39" i="6"/>
  <c r="CW39" i="6"/>
  <c r="DM39" i="6"/>
  <c r="CB39" i="6"/>
  <c r="CJ39" i="6"/>
  <c r="CZ39" i="6"/>
  <c r="DL39" i="6"/>
  <c r="CA39" i="6"/>
  <c r="CP39" i="6"/>
  <c r="CY39" i="6"/>
  <c r="DK39" i="6"/>
  <c r="BZ39" i="6"/>
  <c r="CO39" i="6"/>
  <c r="CX39" i="6"/>
  <c r="DJ39" i="6"/>
  <c r="CC39" i="6"/>
  <c r="CN39" i="6"/>
  <c r="DB39" i="6"/>
  <c r="DP39" i="6"/>
  <c r="CF39" i="6"/>
  <c r="CM39" i="6"/>
  <c r="DH39" i="6"/>
  <c r="DI39" i="6"/>
  <c r="CE39" i="6"/>
  <c r="CS39" i="6"/>
  <c r="DG39" i="6"/>
  <c r="DO39" i="6"/>
  <c r="CI39" i="6"/>
  <c r="CR39" i="6"/>
  <c r="DF39" i="6"/>
  <c r="DN39" i="6"/>
  <c r="CD39" i="6"/>
  <c r="CQ39" i="6"/>
  <c r="DE39" i="6"/>
  <c r="CH39" i="6"/>
  <c r="CV39" i="6"/>
  <c r="DA39" i="6"/>
  <c r="CL39" i="6"/>
  <c r="CG39" i="6"/>
  <c r="CU39" i="6"/>
  <c r="DR39" i="6"/>
  <c r="CT39" i="6"/>
  <c r="DD39" i="6"/>
  <c r="DC39" i="6"/>
  <c r="DS39" i="6"/>
  <c r="DT39" i="6"/>
  <c r="DU39" i="6"/>
  <c r="DV39" i="6"/>
  <c r="DQ134" i="6"/>
  <c r="BY134" i="6"/>
  <c r="CA134" i="6"/>
  <c r="CO134" i="6"/>
  <c r="CV134" i="6"/>
  <c r="DI134" i="6"/>
  <c r="CC134" i="6"/>
  <c r="CK134" i="6"/>
  <c r="CQ134" i="6"/>
  <c r="DO134" i="6"/>
  <c r="CE134" i="6"/>
  <c r="CN134" i="6"/>
  <c r="DA134" i="6"/>
  <c r="DB134" i="6"/>
  <c r="CD134" i="6"/>
  <c r="CM134" i="6"/>
  <c r="DG134" i="6"/>
  <c r="DN134" i="6"/>
  <c r="CF134" i="6"/>
  <c r="CR134" i="6"/>
  <c r="DF134" i="6"/>
  <c r="BZ134" i="6"/>
  <c r="CS134" i="6"/>
  <c r="DE134" i="6"/>
  <c r="CH134" i="6"/>
  <c r="CU134" i="6"/>
  <c r="DD134" i="6"/>
  <c r="CL134" i="6"/>
  <c r="CZ134" i="6"/>
  <c r="DC134" i="6"/>
  <c r="CJ134" i="6"/>
  <c r="CW134" i="6"/>
  <c r="DK134" i="6"/>
  <c r="CB134" i="6"/>
  <c r="CP134" i="6"/>
  <c r="CX134" i="6"/>
  <c r="DJ134" i="6"/>
  <c r="DL134" i="6"/>
  <c r="DH134" i="6"/>
  <c r="CG134" i="6"/>
  <c r="CI134" i="6"/>
  <c r="DR134" i="6"/>
  <c r="CY134" i="6"/>
  <c r="CT134" i="6"/>
  <c r="DS134" i="6"/>
  <c r="DT134" i="6"/>
  <c r="DP134" i="6"/>
  <c r="DU134" i="6"/>
  <c r="DM134" i="6"/>
  <c r="DV134" i="6"/>
  <c r="DQ229" i="6"/>
  <c r="DP229" i="6"/>
  <c r="DV229" i="6"/>
  <c r="BY229" i="6"/>
  <c r="CC229" i="6"/>
  <c r="CQ229" i="6"/>
  <c r="DF229" i="6"/>
  <c r="DM229" i="6"/>
  <c r="CH229" i="6"/>
  <c r="CU229" i="6"/>
  <c r="DE229" i="6"/>
  <c r="CG229" i="6"/>
  <c r="CT229" i="6"/>
  <c r="DD229" i="6"/>
  <c r="CJ229" i="6"/>
  <c r="CV229" i="6"/>
  <c r="DH229" i="6"/>
  <c r="CI229" i="6"/>
  <c r="CY229" i="6"/>
  <c r="DL229" i="6"/>
  <c r="CK229" i="6"/>
  <c r="CZ229" i="6"/>
  <c r="CO229" i="6"/>
  <c r="DC229" i="6"/>
  <c r="CN229" i="6"/>
  <c r="DB229" i="6"/>
  <c r="CM229" i="6"/>
  <c r="DK229" i="6"/>
  <c r="CL229" i="6"/>
  <c r="DJ229" i="6"/>
  <c r="CR229" i="6"/>
  <c r="DI229" i="6"/>
  <c r="CA229" i="6"/>
  <c r="CP229" i="6"/>
  <c r="DO229" i="6"/>
  <c r="BZ229" i="6"/>
  <c r="CS229" i="6"/>
  <c r="DN229" i="6"/>
  <c r="CE229" i="6"/>
  <c r="CX229" i="6"/>
  <c r="CD229" i="6"/>
  <c r="CW229" i="6"/>
  <c r="CB229" i="6"/>
  <c r="CF229" i="6"/>
  <c r="DA229" i="6"/>
  <c r="DG229" i="6"/>
  <c r="DR229" i="6"/>
  <c r="DT229" i="6"/>
  <c r="DS229" i="6"/>
  <c r="DU229" i="6"/>
  <c r="DQ85" i="6"/>
  <c r="BY85" i="6"/>
  <c r="DV85" i="6"/>
  <c r="CJ85" i="6"/>
  <c r="CV85" i="6"/>
  <c r="DL85" i="6"/>
  <c r="CB85" i="6"/>
  <c r="CO85" i="6"/>
  <c r="CY85" i="6"/>
  <c r="DK85" i="6"/>
  <c r="CA85" i="6"/>
  <c r="CN85" i="6"/>
  <c r="CX85" i="6"/>
  <c r="DJ85" i="6"/>
  <c r="CD85" i="6"/>
  <c r="CI85" i="6"/>
  <c r="DF85" i="6"/>
  <c r="DO85" i="6"/>
  <c r="CH85" i="6"/>
  <c r="CQ85" i="6"/>
  <c r="DA85" i="6"/>
  <c r="DN85" i="6"/>
  <c r="CG85" i="6"/>
  <c r="CS85" i="6"/>
  <c r="DD85" i="6"/>
  <c r="CR85" i="6"/>
  <c r="DI85" i="6"/>
  <c r="CW85" i="6"/>
  <c r="DM85" i="6"/>
  <c r="CU85" i="6"/>
  <c r="CT85" i="6"/>
  <c r="BZ85" i="6"/>
  <c r="DG85" i="6"/>
  <c r="CE85" i="6"/>
  <c r="CZ85" i="6"/>
  <c r="DR85" i="6"/>
  <c r="CC85" i="6"/>
  <c r="DE85" i="6"/>
  <c r="CF85" i="6"/>
  <c r="DC85" i="6"/>
  <c r="CL85" i="6"/>
  <c r="DB85" i="6"/>
  <c r="CK85" i="6"/>
  <c r="DH85" i="6"/>
  <c r="CP85" i="6"/>
  <c r="DP85" i="6"/>
  <c r="CM85" i="6"/>
  <c r="DT85" i="6"/>
  <c r="DU85" i="6"/>
  <c r="DS85" i="6"/>
  <c r="DL180" i="6"/>
  <c r="BY180" i="6"/>
  <c r="DV180" i="6"/>
  <c r="DP180" i="6"/>
  <c r="CB180" i="6"/>
  <c r="CR180" i="6"/>
  <c r="DD180" i="6"/>
  <c r="CH180" i="6"/>
  <c r="CT180" i="6"/>
  <c r="DA180" i="6"/>
  <c r="CG180" i="6"/>
  <c r="CQ180" i="6"/>
  <c r="DC180" i="6"/>
  <c r="CF180" i="6"/>
  <c r="CY180" i="6"/>
  <c r="DB180" i="6"/>
  <c r="CJ180" i="6"/>
  <c r="CP180" i="6"/>
  <c r="DK180" i="6"/>
  <c r="CI180" i="6"/>
  <c r="CW180" i="6"/>
  <c r="DJ180" i="6"/>
  <c r="CA180" i="6"/>
  <c r="CO180" i="6"/>
  <c r="CU180" i="6"/>
  <c r="DI180" i="6"/>
  <c r="BZ180" i="6"/>
  <c r="CN180" i="6"/>
  <c r="CV180" i="6"/>
  <c r="DO180" i="6"/>
  <c r="CC180" i="6"/>
  <c r="CM180" i="6"/>
  <c r="CZ180" i="6"/>
  <c r="DN180" i="6"/>
  <c r="CE180" i="6"/>
  <c r="CS180" i="6"/>
  <c r="DF180" i="6"/>
  <c r="DG180" i="6"/>
  <c r="CD180" i="6"/>
  <c r="DQ180" i="6"/>
  <c r="CK180" i="6"/>
  <c r="CL180" i="6"/>
  <c r="CX180" i="6"/>
  <c r="DE180" i="6"/>
  <c r="DH180" i="6"/>
  <c r="DM180" i="6"/>
  <c r="DR180" i="6"/>
  <c r="DS180" i="6"/>
  <c r="DU180" i="6"/>
  <c r="DT180" i="6"/>
  <c r="DL36" i="6"/>
  <c r="BY36" i="6"/>
  <c r="DV36" i="6"/>
  <c r="BZ36" i="6"/>
  <c r="CO36" i="6"/>
  <c r="DA36" i="6"/>
  <c r="DI36" i="6"/>
  <c r="CC36" i="6"/>
  <c r="CN36" i="6"/>
  <c r="CW36" i="6"/>
  <c r="DO36" i="6"/>
  <c r="CB36" i="6"/>
  <c r="CM36" i="6"/>
  <c r="CZ36" i="6"/>
  <c r="DN36" i="6"/>
  <c r="DQ36" i="6"/>
  <c r="CD36" i="6"/>
  <c r="CR36" i="6"/>
  <c r="DD36" i="6"/>
  <c r="CH36" i="6"/>
  <c r="CU36" i="6"/>
  <c r="DC36" i="6"/>
  <c r="CG36" i="6"/>
  <c r="CT36" i="6"/>
  <c r="DB36" i="6"/>
  <c r="CL36" i="6"/>
  <c r="DK36" i="6"/>
  <c r="CK36" i="6"/>
  <c r="DJ36" i="6"/>
  <c r="CJ36" i="6"/>
  <c r="DP36" i="6"/>
  <c r="CS36" i="6"/>
  <c r="DG36" i="6"/>
  <c r="CQ36" i="6"/>
  <c r="DM36" i="6"/>
  <c r="CY36" i="6"/>
  <c r="CP36" i="6"/>
  <c r="CX36" i="6"/>
  <c r="CA36" i="6"/>
  <c r="CV36" i="6"/>
  <c r="CF36" i="6"/>
  <c r="DF36" i="6"/>
  <c r="DR36" i="6"/>
  <c r="CE36" i="6"/>
  <c r="CI36" i="6"/>
  <c r="DE36" i="6"/>
  <c r="DH36" i="6"/>
  <c r="DS36" i="6"/>
  <c r="DU36" i="6"/>
  <c r="DT36" i="6"/>
  <c r="DQ131" i="6"/>
  <c r="BY131" i="6"/>
  <c r="DU131" i="6"/>
  <c r="DP131" i="6"/>
  <c r="DV131" i="6"/>
  <c r="CJ131" i="6"/>
  <c r="CT131" i="6"/>
  <c r="DK131" i="6"/>
  <c r="CA131" i="6"/>
  <c r="CI131" i="6"/>
  <c r="CX131" i="6"/>
  <c r="DJ131" i="6"/>
  <c r="BZ131" i="6"/>
  <c r="CN131" i="6"/>
  <c r="DA131" i="6"/>
  <c r="DI131" i="6"/>
  <c r="CB131" i="6"/>
  <c r="CM131" i="6"/>
  <c r="CZ131" i="6"/>
  <c r="DO131" i="6"/>
  <c r="CC131" i="6"/>
  <c r="CS131" i="6"/>
  <c r="DF131" i="6"/>
  <c r="DN131" i="6"/>
  <c r="CD131" i="6"/>
  <c r="CQ131" i="6"/>
  <c r="CY131" i="6"/>
  <c r="DM131" i="6"/>
  <c r="CH131" i="6"/>
  <c r="CP131" i="6"/>
  <c r="DE131" i="6"/>
  <c r="DL131" i="6"/>
  <c r="CG131" i="6"/>
  <c r="CO131" i="6"/>
  <c r="DD131" i="6"/>
  <c r="CF131" i="6"/>
  <c r="CR131" i="6"/>
  <c r="DC131" i="6"/>
  <c r="CL131" i="6"/>
  <c r="CW131" i="6"/>
  <c r="DB131" i="6"/>
  <c r="DH131" i="6"/>
  <c r="DG131" i="6"/>
  <c r="DR131" i="6"/>
  <c r="CE131" i="6"/>
  <c r="CK131" i="6"/>
  <c r="CV131" i="6"/>
  <c r="CU131" i="6"/>
  <c r="DS131" i="6"/>
  <c r="DT131" i="6"/>
  <c r="DQ226" i="6"/>
  <c r="DU226" i="6"/>
  <c r="DP226" i="6"/>
  <c r="DV226" i="6"/>
  <c r="CK226" i="6"/>
  <c r="CX226" i="6"/>
  <c r="DJ226" i="6"/>
  <c r="CJ226" i="6"/>
  <c r="CW226" i="6"/>
  <c r="DI226" i="6"/>
  <c r="BY226" i="6"/>
  <c r="CI226" i="6"/>
  <c r="CZ226" i="6"/>
  <c r="DO226" i="6"/>
  <c r="CE226" i="6"/>
  <c r="CL226" i="6"/>
  <c r="CV226" i="6"/>
  <c r="DN226" i="6"/>
  <c r="CD226" i="6"/>
  <c r="CR226" i="6"/>
  <c r="DE226" i="6"/>
  <c r="DM226" i="6"/>
  <c r="CC226" i="6"/>
  <c r="CP226" i="6"/>
  <c r="DD226" i="6"/>
  <c r="DL226" i="6"/>
  <c r="BZ226" i="6"/>
  <c r="CU226" i="6"/>
  <c r="CB226" i="6"/>
  <c r="CY226" i="6"/>
  <c r="CH226" i="6"/>
  <c r="DC226" i="6"/>
  <c r="CG226" i="6"/>
  <c r="DB226" i="6"/>
  <c r="CF226" i="6"/>
  <c r="DA226" i="6"/>
  <c r="CA226" i="6"/>
  <c r="DG226" i="6"/>
  <c r="CN226" i="6"/>
  <c r="DF226" i="6"/>
  <c r="CM226" i="6"/>
  <c r="DH226" i="6"/>
  <c r="CT226" i="6"/>
  <c r="CO226" i="6"/>
  <c r="CQ226" i="6"/>
  <c r="CS226" i="6"/>
  <c r="DS226" i="6"/>
  <c r="DK226" i="6"/>
  <c r="DR226" i="6"/>
  <c r="DT226" i="6"/>
  <c r="DQ82" i="6"/>
  <c r="BY82" i="6"/>
  <c r="DU82" i="6"/>
  <c r="DV82" i="6"/>
  <c r="CC82" i="6"/>
  <c r="CP82" i="6"/>
  <c r="CV82" i="6"/>
  <c r="DL82" i="6"/>
  <c r="CH82" i="6"/>
  <c r="CW82" i="6"/>
  <c r="DC82" i="6"/>
  <c r="CG82" i="6"/>
  <c r="CO82" i="6"/>
  <c r="DB82" i="6"/>
  <c r="CJ82" i="6"/>
  <c r="CX82" i="6"/>
  <c r="DJ82" i="6"/>
  <c r="CI82" i="6"/>
  <c r="DA82" i="6"/>
  <c r="DP82" i="6"/>
  <c r="BZ82" i="6"/>
  <c r="CN82" i="6"/>
  <c r="CZ82" i="6"/>
  <c r="DI82" i="6"/>
  <c r="CF82" i="6"/>
  <c r="DH82" i="6"/>
  <c r="CK82" i="6"/>
  <c r="DG82" i="6"/>
  <c r="CM82" i="6"/>
  <c r="DO82" i="6"/>
  <c r="CR82" i="6"/>
  <c r="DF82" i="6"/>
  <c r="CL82" i="6"/>
  <c r="DN82" i="6"/>
  <c r="CQ82" i="6"/>
  <c r="DM82" i="6"/>
  <c r="CS82" i="6"/>
  <c r="CT82" i="6"/>
  <c r="CB82" i="6"/>
  <c r="CU82" i="6"/>
  <c r="CA82" i="6"/>
  <c r="CY82" i="6"/>
  <c r="DS82" i="6"/>
  <c r="CE82" i="6"/>
  <c r="DR82" i="6"/>
  <c r="CD82" i="6"/>
  <c r="DE82" i="6"/>
  <c r="DD82" i="6"/>
  <c r="DK82" i="6"/>
  <c r="DT82" i="6"/>
  <c r="DQ177" i="6"/>
  <c r="DT177" i="6"/>
  <c r="DU177" i="6"/>
  <c r="DP177" i="6"/>
  <c r="DV177" i="6"/>
  <c r="CK177" i="6"/>
  <c r="CU177" i="6"/>
  <c r="CX177" i="6"/>
  <c r="CJ177" i="6"/>
  <c r="CT177" i="6"/>
  <c r="DG177" i="6"/>
  <c r="CI177" i="6"/>
  <c r="CQ177" i="6"/>
  <c r="DF177" i="6"/>
  <c r="BZ177" i="6"/>
  <c r="CM177" i="6"/>
  <c r="CZ177" i="6"/>
  <c r="DI177" i="6"/>
  <c r="CA177" i="6"/>
  <c r="CS177" i="6"/>
  <c r="CY177" i="6"/>
  <c r="DO177" i="6"/>
  <c r="CE177" i="6"/>
  <c r="CL177" i="6"/>
  <c r="DE177" i="6"/>
  <c r="DN177" i="6"/>
  <c r="CP177" i="6"/>
  <c r="DL177" i="6"/>
  <c r="CO177" i="6"/>
  <c r="DK177" i="6"/>
  <c r="CV177" i="6"/>
  <c r="CN177" i="6"/>
  <c r="DR177" i="6"/>
  <c r="BY177" i="6"/>
  <c r="CW177" i="6"/>
  <c r="CB177" i="6"/>
  <c r="DD177" i="6"/>
  <c r="CC177" i="6"/>
  <c r="DC177" i="6"/>
  <c r="CG177" i="6"/>
  <c r="DA177" i="6"/>
  <c r="CD177" i="6"/>
  <c r="DB177" i="6"/>
  <c r="CF177" i="6"/>
  <c r="DH177" i="6"/>
  <c r="CH177" i="6"/>
  <c r="CR177" i="6"/>
  <c r="DJ177" i="6"/>
  <c r="DM177" i="6"/>
  <c r="DS177" i="6"/>
  <c r="DQ33" i="6"/>
  <c r="DT33" i="6"/>
  <c r="DU33" i="6"/>
  <c r="DV33" i="6"/>
  <c r="CA33" i="6"/>
  <c r="CR33" i="6"/>
  <c r="DE33" i="6"/>
  <c r="DO33" i="6"/>
  <c r="CF33" i="6"/>
  <c r="CL33" i="6"/>
  <c r="DD33" i="6"/>
  <c r="DN33" i="6"/>
  <c r="CE33" i="6"/>
  <c r="CP33" i="6"/>
  <c r="DC33" i="6"/>
  <c r="DM33" i="6"/>
  <c r="CC33" i="6"/>
  <c r="CQ33" i="6"/>
  <c r="DB33" i="6"/>
  <c r="DK33" i="6"/>
  <c r="CG33" i="6"/>
  <c r="CV33" i="6"/>
  <c r="DH33" i="6"/>
  <c r="CD33" i="6"/>
  <c r="CN33" i="6"/>
  <c r="CX33" i="6"/>
  <c r="CT33" i="6"/>
  <c r="BY33" i="6"/>
  <c r="CZ33" i="6"/>
  <c r="BZ33" i="6"/>
  <c r="CW33" i="6"/>
  <c r="CB33" i="6"/>
  <c r="CY33" i="6"/>
  <c r="DR33" i="6"/>
  <c r="CI33" i="6"/>
  <c r="DA33" i="6"/>
  <c r="CK33" i="6"/>
  <c r="DG33" i="6"/>
  <c r="CJ33" i="6"/>
  <c r="DF33" i="6"/>
  <c r="CH33" i="6"/>
  <c r="DJ33" i="6"/>
  <c r="CM33" i="6"/>
  <c r="DP33" i="6"/>
  <c r="CS33" i="6"/>
  <c r="DI33" i="6"/>
  <c r="CO33" i="6"/>
  <c r="CU33" i="6"/>
  <c r="DL33" i="6"/>
  <c r="DS33" i="6"/>
  <c r="DQ128" i="6"/>
  <c r="BY128" i="6"/>
  <c r="DT128" i="6"/>
  <c r="DJ128" i="6"/>
  <c r="DU128" i="6"/>
  <c r="DV128" i="6"/>
  <c r="DE128" i="6"/>
  <c r="DP128" i="6"/>
  <c r="CC128" i="6"/>
  <c r="CP128" i="6"/>
  <c r="DC128" i="6"/>
  <c r="CD128" i="6"/>
  <c r="CO128" i="6"/>
  <c r="DB128" i="6"/>
  <c r="CH128" i="6"/>
  <c r="CR128" i="6"/>
  <c r="DH128" i="6"/>
  <c r="CG128" i="6"/>
  <c r="CV128" i="6"/>
  <c r="DG128" i="6"/>
  <c r="CF128" i="6"/>
  <c r="CN128" i="6"/>
  <c r="DA128" i="6"/>
  <c r="CJ128" i="6"/>
  <c r="CW128" i="6"/>
  <c r="DF128" i="6"/>
  <c r="CI128" i="6"/>
  <c r="CT128" i="6"/>
  <c r="DI128" i="6"/>
  <c r="DR128" i="6"/>
  <c r="CL128" i="6"/>
  <c r="CZ128" i="6"/>
  <c r="DO128" i="6"/>
  <c r="CA128" i="6"/>
  <c r="CM128" i="6"/>
  <c r="CU128" i="6"/>
  <c r="DN128" i="6"/>
  <c r="BZ128" i="6"/>
  <c r="CS128" i="6"/>
  <c r="CY128" i="6"/>
  <c r="DM128" i="6"/>
  <c r="CK128" i="6"/>
  <c r="CQ128" i="6"/>
  <c r="CX128" i="6"/>
  <c r="DD128" i="6"/>
  <c r="DL128" i="6"/>
  <c r="DK128" i="6"/>
  <c r="CE128" i="6"/>
  <c r="CB128" i="6"/>
  <c r="DS128" i="6"/>
  <c r="DQ223" i="6"/>
  <c r="DS223" i="6"/>
  <c r="BY223" i="6"/>
  <c r="DT223" i="6"/>
  <c r="DU223" i="6"/>
  <c r="DP223" i="6"/>
  <c r="DV223" i="6"/>
  <c r="CD223" i="6"/>
  <c r="CO223" i="6"/>
  <c r="DC223" i="6"/>
  <c r="DL223" i="6"/>
  <c r="CB223" i="6"/>
  <c r="CN223" i="6"/>
  <c r="CW223" i="6"/>
  <c r="DK223" i="6"/>
  <c r="CC223" i="6"/>
  <c r="CU223" i="6"/>
  <c r="DB223" i="6"/>
  <c r="DJ223" i="6"/>
  <c r="CH223" i="6"/>
  <c r="CT223" i="6"/>
  <c r="DA223" i="6"/>
  <c r="CF223" i="6"/>
  <c r="CM223" i="6"/>
  <c r="DG223" i="6"/>
  <c r="CJ223" i="6"/>
  <c r="CS223" i="6"/>
  <c r="DF223" i="6"/>
  <c r="CI223" i="6"/>
  <c r="CP223" i="6"/>
  <c r="DE223" i="6"/>
  <c r="CG223" i="6"/>
  <c r="CY223" i="6"/>
  <c r="DI223" i="6"/>
  <c r="DO223" i="6"/>
  <c r="CA223" i="6"/>
  <c r="DH223" i="6"/>
  <c r="BZ223" i="6"/>
  <c r="DN223" i="6"/>
  <c r="CE223" i="6"/>
  <c r="DM223" i="6"/>
  <c r="DR223" i="6"/>
  <c r="CL223" i="6"/>
  <c r="CR223" i="6"/>
  <c r="CK223" i="6"/>
  <c r="CQ223" i="6"/>
  <c r="CX223" i="6"/>
  <c r="CV223" i="6"/>
  <c r="DD223" i="6"/>
  <c r="CZ223" i="6"/>
  <c r="DQ79" i="6"/>
  <c r="BY79" i="6"/>
  <c r="DS79" i="6"/>
  <c r="DP79" i="6"/>
  <c r="DT79" i="6"/>
  <c r="DU79" i="6"/>
  <c r="DV79" i="6"/>
  <c r="CE79" i="6"/>
  <c r="CO79" i="6"/>
  <c r="DA79" i="6"/>
  <c r="DL79" i="6"/>
  <c r="CD79" i="6"/>
  <c r="CN79" i="6"/>
  <c r="DD79" i="6"/>
  <c r="DK79" i="6"/>
  <c r="CF79" i="6"/>
  <c r="CM79" i="6"/>
  <c r="DH79" i="6"/>
  <c r="CJ79" i="6"/>
  <c r="CS79" i="6"/>
  <c r="DG79" i="6"/>
  <c r="CG79" i="6"/>
  <c r="CP79" i="6"/>
  <c r="DF79" i="6"/>
  <c r="CL79" i="6"/>
  <c r="DB79" i="6"/>
  <c r="CR79" i="6"/>
  <c r="DE79" i="6"/>
  <c r="CK79" i="6"/>
  <c r="DI79" i="6"/>
  <c r="CQ79" i="6"/>
  <c r="DO79" i="6"/>
  <c r="DR79" i="6"/>
  <c r="CU79" i="6"/>
  <c r="DN79" i="6"/>
  <c r="CT79" i="6"/>
  <c r="DM79" i="6"/>
  <c r="CB79" i="6"/>
  <c r="CW79" i="6"/>
  <c r="DJ79" i="6"/>
  <c r="CA79" i="6"/>
  <c r="CY79" i="6"/>
  <c r="BZ79" i="6"/>
  <c r="CX79" i="6"/>
  <c r="CC79" i="6"/>
  <c r="CV79" i="6"/>
  <c r="CZ79" i="6"/>
  <c r="DC79" i="6"/>
  <c r="CI79" i="6"/>
  <c r="CH79" i="6"/>
  <c r="DQ186" i="6"/>
  <c r="BY186" i="6"/>
  <c r="DO186" i="6"/>
  <c r="DS186" i="6"/>
  <c r="DT186" i="6"/>
  <c r="DU186" i="6"/>
  <c r="DI186" i="6"/>
  <c r="DP186" i="6"/>
  <c r="CE186" i="6"/>
  <c r="CQ186" i="6"/>
  <c r="DH186" i="6"/>
  <c r="CH186" i="6"/>
  <c r="CU186" i="6"/>
  <c r="DG186" i="6"/>
  <c r="CG186" i="6"/>
  <c r="CT186" i="6"/>
  <c r="DF186" i="6"/>
  <c r="DR186" i="6"/>
  <c r="CF186" i="6"/>
  <c r="CV186" i="6"/>
  <c r="DE186" i="6"/>
  <c r="CI186" i="6"/>
  <c r="CM186" i="6"/>
  <c r="DN186" i="6"/>
  <c r="CK186" i="6"/>
  <c r="CZ186" i="6"/>
  <c r="DM186" i="6"/>
  <c r="CL186" i="6"/>
  <c r="CY186" i="6"/>
  <c r="DA186" i="6"/>
  <c r="BZ186" i="6"/>
  <c r="CR186" i="6"/>
  <c r="CS186" i="6"/>
  <c r="DL186" i="6"/>
  <c r="CD186" i="6"/>
  <c r="CP186" i="6"/>
  <c r="CX186" i="6"/>
  <c r="DD186" i="6"/>
  <c r="CA186" i="6"/>
  <c r="CJ186" i="6"/>
  <c r="CW186" i="6"/>
  <c r="DK186" i="6"/>
  <c r="DV186" i="6"/>
  <c r="CC186" i="6"/>
  <c r="CB186" i="6"/>
  <c r="CO186" i="6"/>
  <c r="CN186" i="6"/>
  <c r="DC186" i="6"/>
  <c r="DB186" i="6"/>
  <c r="DJ186" i="6"/>
  <c r="DQ42" i="6"/>
  <c r="BY42" i="6"/>
  <c r="DS42" i="6"/>
  <c r="DO42" i="6"/>
  <c r="DT42" i="6"/>
  <c r="DU42" i="6"/>
  <c r="DI42" i="6"/>
  <c r="DV42" i="6"/>
  <c r="CA42" i="6"/>
  <c r="CP42" i="6"/>
  <c r="CY42" i="6"/>
  <c r="DK42" i="6"/>
  <c r="CB42" i="6"/>
  <c r="CJ42" i="6"/>
  <c r="CX42" i="6"/>
  <c r="DJ42" i="6"/>
  <c r="CC42" i="6"/>
  <c r="CO42" i="6"/>
  <c r="DC42" i="6"/>
  <c r="DP42" i="6"/>
  <c r="DR42" i="6"/>
  <c r="CF42" i="6"/>
  <c r="CN42" i="6"/>
  <c r="DB42" i="6"/>
  <c r="CE42" i="6"/>
  <c r="CU42" i="6"/>
  <c r="DH42" i="6"/>
  <c r="CH42" i="6"/>
  <c r="CT42" i="6"/>
  <c r="DG42" i="6"/>
  <c r="CG42" i="6"/>
  <c r="CV42" i="6"/>
  <c r="DF42" i="6"/>
  <c r="CI42" i="6"/>
  <c r="CM42" i="6"/>
  <c r="DE42" i="6"/>
  <c r="CL42" i="6"/>
  <c r="CS42" i="6"/>
  <c r="DN42" i="6"/>
  <c r="CK42" i="6"/>
  <c r="CW42" i="6"/>
  <c r="DM42" i="6"/>
  <c r="BZ42" i="6"/>
  <c r="CD42" i="6"/>
  <c r="CR42" i="6"/>
  <c r="CQ42" i="6"/>
  <c r="DA42" i="6"/>
  <c r="CZ42" i="6"/>
  <c r="DL42" i="6"/>
  <c r="DD42" i="6"/>
  <c r="DO149" i="6"/>
  <c r="DR149" i="6"/>
  <c r="BY149" i="6"/>
  <c r="DS149" i="6"/>
  <c r="DT149" i="6"/>
  <c r="DP149" i="6"/>
  <c r="DU149" i="6"/>
  <c r="DV149" i="6"/>
  <c r="CB149" i="6"/>
  <c r="CT149" i="6"/>
  <c r="DG149" i="6"/>
  <c r="CI149" i="6"/>
  <c r="CJ149" i="6"/>
  <c r="DF149" i="6"/>
  <c r="CF149" i="6"/>
  <c r="CW149" i="6"/>
  <c r="DE149" i="6"/>
  <c r="CK149" i="6"/>
  <c r="CR149" i="6"/>
  <c r="DD149" i="6"/>
  <c r="CQ149" i="6"/>
  <c r="CU149" i="6"/>
  <c r="DN149" i="6"/>
  <c r="CA149" i="6"/>
  <c r="CP149" i="6"/>
  <c r="CZ149" i="6"/>
  <c r="DM149" i="6"/>
  <c r="CE149" i="6"/>
  <c r="DH149" i="6"/>
  <c r="CL149" i="6"/>
  <c r="DA149" i="6"/>
  <c r="CH149" i="6"/>
  <c r="DL149" i="6"/>
  <c r="DQ149" i="6"/>
  <c r="CO149" i="6"/>
  <c r="DK149" i="6"/>
  <c r="CN149" i="6"/>
  <c r="DJ149" i="6"/>
  <c r="DB149" i="6"/>
  <c r="CM149" i="6"/>
  <c r="DI149" i="6"/>
  <c r="CS149" i="6"/>
  <c r="CV149" i="6"/>
  <c r="BZ149" i="6"/>
  <c r="CY149" i="6"/>
  <c r="CD149" i="6"/>
  <c r="CX149" i="6"/>
  <c r="CC149" i="6"/>
  <c r="DC149" i="6"/>
  <c r="CG149" i="6"/>
  <c r="DR256" i="6"/>
  <c r="CE256" i="6"/>
  <c r="CM256" i="6"/>
  <c r="DB256" i="6"/>
  <c r="DO256" i="6"/>
  <c r="CG256" i="6"/>
  <c r="CT256" i="6"/>
  <c r="DA256" i="6"/>
  <c r="CF256" i="6"/>
  <c r="CS256" i="6"/>
  <c r="DG256" i="6"/>
  <c r="CD256" i="6"/>
  <c r="CL256" i="6"/>
  <c r="DF256" i="6"/>
  <c r="CB256" i="6"/>
  <c r="CR256" i="6"/>
  <c r="DE256" i="6"/>
  <c r="CH256" i="6"/>
  <c r="CI256" i="6"/>
  <c r="DD256" i="6"/>
  <c r="CK256" i="6"/>
  <c r="CZ256" i="6"/>
  <c r="DM256" i="6"/>
  <c r="CJ256" i="6"/>
  <c r="CU256" i="6"/>
  <c r="DL256" i="6"/>
  <c r="BY256" i="6"/>
  <c r="CQ256" i="6"/>
  <c r="CY256" i="6"/>
  <c r="DC256" i="6"/>
  <c r="CC256" i="6"/>
  <c r="CP256" i="6"/>
  <c r="CV256" i="6"/>
  <c r="DK256" i="6"/>
  <c r="CX256" i="6"/>
  <c r="CW256" i="6"/>
  <c r="DJ256" i="6"/>
  <c r="DI256" i="6"/>
  <c r="BZ256" i="6"/>
  <c r="CN256" i="6"/>
  <c r="CA256" i="6"/>
  <c r="CO256" i="6"/>
  <c r="DN256" i="6"/>
  <c r="DS256" i="6"/>
  <c r="DT256" i="6"/>
  <c r="DU256" i="6"/>
  <c r="DP256" i="6"/>
  <c r="DQ256" i="6"/>
  <c r="DH256" i="6"/>
  <c r="DV256" i="6"/>
  <c r="DR112" i="6"/>
  <c r="CF112" i="6"/>
  <c r="CT112" i="6"/>
  <c r="DG112" i="6"/>
  <c r="CD112" i="6"/>
  <c r="CR112" i="6"/>
  <c r="DF112" i="6"/>
  <c r="CH112" i="6"/>
  <c r="CS112" i="6"/>
  <c r="DE112" i="6"/>
  <c r="CI112" i="6"/>
  <c r="DA112" i="6"/>
  <c r="DD112" i="6"/>
  <c r="CK112" i="6"/>
  <c r="CW112" i="6"/>
  <c r="DM112" i="6"/>
  <c r="CJ112" i="6"/>
  <c r="CZ112" i="6"/>
  <c r="DL112" i="6"/>
  <c r="CB112" i="6"/>
  <c r="CQ112" i="6"/>
  <c r="CU112" i="6"/>
  <c r="DC112" i="6"/>
  <c r="CA112" i="6"/>
  <c r="CP112" i="6"/>
  <c r="CY112" i="6"/>
  <c r="DK112" i="6"/>
  <c r="BZ112" i="6"/>
  <c r="CO112" i="6"/>
  <c r="CV112" i="6"/>
  <c r="DJ112" i="6"/>
  <c r="CE112" i="6"/>
  <c r="CL112" i="6"/>
  <c r="CX112" i="6"/>
  <c r="DI112" i="6"/>
  <c r="CN112" i="6"/>
  <c r="CM112" i="6"/>
  <c r="DB112" i="6"/>
  <c r="DH112" i="6"/>
  <c r="DO112" i="6"/>
  <c r="CC112" i="6"/>
  <c r="CG112" i="6"/>
  <c r="DN112" i="6"/>
  <c r="DS112" i="6"/>
  <c r="DT112" i="6"/>
  <c r="DU112" i="6"/>
  <c r="DP112" i="6"/>
  <c r="BY112" i="6"/>
  <c r="DV112" i="6"/>
  <c r="DQ112" i="6"/>
  <c r="DQ219" i="6"/>
  <c r="CF219" i="6"/>
  <c r="CL219" i="6"/>
  <c r="DA219" i="6"/>
  <c r="CD219" i="6"/>
  <c r="CR219" i="6"/>
  <c r="DG219" i="6"/>
  <c r="CH219" i="6"/>
  <c r="CQ219" i="6"/>
  <c r="DF219" i="6"/>
  <c r="CG219" i="6"/>
  <c r="CV219" i="6"/>
  <c r="DE219" i="6"/>
  <c r="CK219" i="6"/>
  <c r="CU219" i="6"/>
  <c r="DD219" i="6"/>
  <c r="CJ219" i="6"/>
  <c r="CT219" i="6"/>
  <c r="DC219" i="6"/>
  <c r="BY219" i="6"/>
  <c r="CP219" i="6"/>
  <c r="CZ219" i="6"/>
  <c r="DM219" i="6"/>
  <c r="CA219" i="6"/>
  <c r="CO219" i="6"/>
  <c r="CY219" i="6"/>
  <c r="DL219" i="6"/>
  <c r="BZ219" i="6"/>
  <c r="CI219" i="6"/>
  <c r="CX219" i="6"/>
  <c r="DK219" i="6"/>
  <c r="CE219" i="6"/>
  <c r="CS219" i="6"/>
  <c r="DH219" i="6"/>
  <c r="DN219" i="6"/>
  <c r="CB219" i="6"/>
  <c r="CC219" i="6"/>
  <c r="CN219" i="6"/>
  <c r="CM219" i="6"/>
  <c r="CW219" i="6"/>
  <c r="DB219" i="6"/>
  <c r="DR219" i="6"/>
  <c r="DJ219" i="6"/>
  <c r="DI219" i="6"/>
  <c r="DS219" i="6"/>
  <c r="DT219" i="6"/>
  <c r="DO219" i="6"/>
  <c r="DU219" i="6"/>
  <c r="DV219" i="6"/>
  <c r="DP219" i="6"/>
  <c r="DQ213" i="6"/>
  <c r="DT213" i="6"/>
  <c r="DU213" i="6"/>
  <c r="DP213" i="6"/>
  <c r="CD213" i="6"/>
  <c r="CO213" i="6"/>
  <c r="DB213" i="6"/>
  <c r="DK213" i="6"/>
  <c r="CG213" i="6"/>
  <c r="CQ213" i="6"/>
  <c r="DH213" i="6"/>
  <c r="CF213" i="6"/>
  <c r="CV213" i="6"/>
  <c r="DA213" i="6"/>
  <c r="DV213" i="6"/>
  <c r="CJ213" i="6"/>
  <c r="CT213" i="6"/>
  <c r="DF213" i="6"/>
  <c r="CI213" i="6"/>
  <c r="CN213" i="6"/>
  <c r="DJ213" i="6"/>
  <c r="BY213" i="6"/>
  <c r="CM213" i="6"/>
  <c r="CW213" i="6"/>
  <c r="DI213" i="6"/>
  <c r="CA213" i="6"/>
  <c r="CY213" i="6"/>
  <c r="CE213" i="6"/>
  <c r="DE213" i="6"/>
  <c r="CB213" i="6"/>
  <c r="DD213" i="6"/>
  <c r="CC213" i="6"/>
  <c r="DC213" i="6"/>
  <c r="CK213" i="6"/>
  <c r="DG213" i="6"/>
  <c r="CS213" i="6"/>
  <c r="DO213" i="6"/>
  <c r="CL213" i="6"/>
  <c r="CX213" i="6"/>
  <c r="CR213" i="6"/>
  <c r="DN213" i="6"/>
  <c r="CP213" i="6"/>
  <c r="DM213" i="6"/>
  <c r="CH213" i="6"/>
  <c r="DL213" i="6"/>
  <c r="DR213" i="6"/>
  <c r="DS213" i="6"/>
  <c r="BZ213" i="6"/>
  <c r="CU213" i="6"/>
  <c r="CZ213" i="6"/>
  <c r="DQ222" i="6"/>
  <c r="BY222" i="6"/>
  <c r="DS222" i="6"/>
  <c r="DI222" i="6"/>
  <c r="DO222" i="6"/>
  <c r="DU222" i="6"/>
  <c r="DT222" i="6"/>
  <c r="DV222" i="6"/>
  <c r="CF222" i="6"/>
  <c r="CM222" i="6"/>
  <c r="DF222" i="6"/>
  <c r="DP222" i="6"/>
  <c r="CE222" i="6"/>
  <c r="CS222" i="6"/>
  <c r="DE222" i="6"/>
  <c r="CJ222" i="6"/>
  <c r="CY222" i="6"/>
  <c r="DM222" i="6"/>
  <c r="BZ222" i="6"/>
  <c r="CL222" i="6"/>
  <c r="CX222" i="6"/>
  <c r="DL222" i="6"/>
  <c r="CD222" i="6"/>
  <c r="CR222" i="6"/>
  <c r="CV222" i="6"/>
  <c r="DK222" i="6"/>
  <c r="CB222" i="6"/>
  <c r="CQ222" i="6"/>
  <c r="CC222" i="6"/>
  <c r="CZ222" i="6"/>
  <c r="CA222" i="6"/>
  <c r="CW222" i="6"/>
  <c r="CH222" i="6"/>
  <c r="DC222" i="6"/>
  <c r="CG222" i="6"/>
  <c r="DB222" i="6"/>
  <c r="CI222" i="6"/>
  <c r="DA222" i="6"/>
  <c r="CK222" i="6"/>
  <c r="DG222" i="6"/>
  <c r="CP222" i="6"/>
  <c r="DH222" i="6"/>
  <c r="CO222" i="6"/>
  <c r="DN222" i="6"/>
  <c r="CN222" i="6"/>
  <c r="DJ222" i="6"/>
  <c r="DR222" i="6"/>
  <c r="CU222" i="6"/>
  <c r="CT222" i="6"/>
  <c r="DD222" i="6"/>
  <c r="DQ171" i="6"/>
  <c r="CG171" i="6"/>
  <c r="CQ171" i="6"/>
  <c r="DF171" i="6"/>
  <c r="CH171" i="6"/>
  <c r="CV171" i="6"/>
  <c r="DE171" i="6"/>
  <c r="BY171" i="6"/>
  <c r="CK171" i="6"/>
  <c r="CU171" i="6"/>
  <c r="DD171" i="6"/>
  <c r="CJ171" i="6"/>
  <c r="CT171" i="6"/>
  <c r="DC171" i="6"/>
  <c r="CP171" i="6"/>
  <c r="CZ171" i="6"/>
  <c r="DM171" i="6"/>
  <c r="CB171" i="6"/>
  <c r="CO171" i="6"/>
  <c r="CY171" i="6"/>
  <c r="DL171" i="6"/>
  <c r="CA171" i="6"/>
  <c r="CN171" i="6"/>
  <c r="CX171" i="6"/>
  <c r="DK171" i="6"/>
  <c r="BZ171" i="6"/>
  <c r="CM171" i="6"/>
  <c r="CW171" i="6"/>
  <c r="DJ171" i="6"/>
  <c r="CC171" i="6"/>
  <c r="CS171" i="6"/>
  <c r="DB171" i="6"/>
  <c r="DI171" i="6"/>
  <c r="CD171" i="6"/>
  <c r="CL171" i="6"/>
  <c r="DG171" i="6"/>
  <c r="DH171" i="6"/>
  <c r="DA171" i="6"/>
  <c r="DN171" i="6"/>
  <c r="CE171" i="6"/>
  <c r="CF171" i="6"/>
  <c r="DR171" i="6"/>
  <c r="CI171" i="6"/>
  <c r="CR171" i="6"/>
  <c r="DS171" i="6"/>
  <c r="DO171" i="6"/>
  <c r="DT171" i="6"/>
  <c r="DU171" i="6"/>
  <c r="DV171" i="6"/>
  <c r="DP171" i="6"/>
  <c r="DQ27" i="6"/>
  <c r="BY27" i="6"/>
  <c r="CF27" i="6"/>
  <c r="CM27" i="6"/>
  <c r="DH27" i="6"/>
  <c r="DI27" i="6"/>
  <c r="CE27" i="6"/>
  <c r="CS27" i="6"/>
  <c r="DG27" i="6"/>
  <c r="DO27" i="6"/>
  <c r="CD27" i="6"/>
  <c r="CR27" i="6"/>
  <c r="DA27" i="6"/>
  <c r="DN27" i="6"/>
  <c r="CI27" i="6"/>
  <c r="CV27" i="6"/>
  <c r="DF27" i="6"/>
  <c r="CH27" i="6"/>
  <c r="CU27" i="6"/>
  <c r="DE27" i="6"/>
  <c r="CG27" i="6"/>
  <c r="CQ27" i="6"/>
  <c r="DD27" i="6"/>
  <c r="CL27" i="6"/>
  <c r="CT27" i="6"/>
  <c r="DC27" i="6"/>
  <c r="CK27" i="6"/>
  <c r="CZ27" i="6"/>
  <c r="DM27" i="6"/>
  <c r="CB27" i="6"/>
  <c r="CJ27" i="6"/>
  <c r="CY27" i="6"/>
  <c r="DL27" i="6"/>
  <c r="CA27" i="6"/>
  <c r="CP27" i="6"/>
  <c r="CW27" i="6"/>
  <c r="DK27" i="6"/>
  <c r="CX27" i="6"/>
  <c r="DB27" i="6"/>
  <c r="DJ27" i="6"/>
  <c r="DP27" i="6"/>
  <c r="DR27" i="6"/>
  <c r="CC27" i="6"/>
  <c r="CN27" i="6"/>
  <c r="BZ27" i="6"/>
  <c r="CO27" i="6"/>
  <c r="DS27" i="6"/>
  <c r="DT27" i="6"/>
  <c r="DU27" i="6"/>
  <c r="DV27" i="6"/>
  <c r="DQ122" i="6"/>
  <c r="BY122" i="6"/>
  <c r="CH122" i="6"/>
  <c r="CR122" i="6"/>
  <c r="DC122" i="6"/>
  <c r="CG122" i="6"/>
  <c r="CZ122" i="6"/>
  <c r="DL122" i="6"/>
  <c r="CL122" i="6"/>
  <c r="CT122" i="6"/>
  <c r="DH122" i="6"/>
  <c r="CJ122" i="6"/>
  <c r="CY122" i="6"/>
  <c r="DK122" i="6"/>
  <c r="CB122" i="6"/>
  <c r="CP122" i="6"/>
  <c r="CX122" i="6"/>
  <c r="DJ122" i="6"/>
  <c r="CA122" i="6"/>
  <c r="CK122" i="6"/>
  <c r="CW122" i="6"/>
  <c r="DI122" i="6"/>
  <c r="CE122" i="6"/>
  <c r="CO122" i="6"/>
  <c r="DA122" i="6"/>
  <c r="DO122" i="6"/>
  <c r="CC122" i="6"/>
  <c r="CN122" i="6"/>
  <c r="DG122" i="6"/>
  <c r="DB122" i="6"/>
  <c r="CD122" i="6"/>
  <c r="CS122" i="6"/>
  <c r="DE122" i="6"/>
  <c r="CI122" i="6"/>
  <c r="CU122" i="6"/>
  <c r="DD122" i="6"/>
  <c r="BZ122" i="6"/>
  <c r="CF122" i="6"/>
  <c r="CM122" i="6"/>
  <c r="CQ122" i="6"/>
  <c r="DF122" i="6"/>
  <c r="CV122" i="6"/>
  <c r="DN122" i="6"/>
  <c r="DR122" i="6"/>
  <c r="DS122" i="6"/>
  <c r="DT122" i="6"/>
  <c r="DM122" i="6"/>
  <c r="DP122" i="6"/>
  <c r="DU122" i="6"/>
  <c r="DV122" i="6"/>
  <c r="DQ217" i="6"/>
  <c r="BY217" i="6"/>
  <c r="DP217" i="6"/>
  <c r="DV217" i="6"/>
  <c r="CO217" i="6"/>
  <c r="CX217" i="6"/>
  <c r="DK217" i="6"/>
  <c r="CA217" i="6"/>
  <c r="CN217" i="6"/>
  <c r="CW217" i="6"/>
  <c r="DJ217" i="6"/>
  <c r="BZ217" i="6"/>
  <c r="CM217" i="6"/>
  <c r="CV217" i="6"/>
  <c r="DI217" i="6"/>
  <c r="CB217" i="6"/>
  <c r="CQ217" i="6"/>
  <c r="DF217" i="6"/>
  <c r="DN217" i="6"/>
  <c r="CC217" i="6"/>
  <c r="CF217" i="6"/>
  <c r="DE217" i="6"/>
  <c r="DM217" i="6"/>
  <c r="CK217" i="6"/>
  <c r="DD217" i="6"/>
  <c r="CJ217" i="6"/>
  <c r="DC217" i="6"/>
  <c r="CI217" i="6"/>
  <c r="DB217" i="6"/>
  <c r="CL217" i="6"/>
  <c r="DH217" i="6"/>
  <c r="CR217" i="6"/>
  <c r="DL217" i="6"/>
  <c r="CS217" i="6"/>
  <c r="DO217" i="6"/>
  <c r="CU217" i="6"/>
  <c r="CZ217" i="6"/>
  <c r="CP217" i="6"/>
  <c r="CE217" i="6"/>
  <c r="CT217" i="6"/>
  <c r="CD217" i="6"/>
  <c r="CY217" i="6"/>
  <c r="CG217" i="6"/>
  <c r="DA217" i="6"/>
  <c r="DG217" i="6"/>
  <c r="DR217" i="6"/>
  <c r="CH217" i="6"/>
  <c r="DT217" i="6"/>
  <c r="DS217" i="6"/>
  <c r="DU217" i="6"/>
  <c r="DQ73" i="6"/>
  <c r="DV73" i="6"/>
  <c r="BY73" i="6"/>
  <c r="CD73" i="6"/>
  <c r="CR73" i="6"/>
  <c r="DE73" i="6"/>
  <c r="DO73" i="6"/>
  <c r="CH73" i="6"/>
  <c r="CQ73" i="6"/>
  <c r="DD73" i="6"/>
  <c r="DN73" i="6"/>
  <c r="CC73" i="6"/>
  <c r="CS73" i="6"/>
  <c r="DA73" i="6"/>
  <c r="DM73" i="6"/>
  <c r="CI73" i="6"/>
  <c r="CP73" i="6"/>
  <c r="DH73" i="6"/>
  <c r="CL73" i="6"/>
  <c r="CT73" i="6"/>
  <c r="DL73" i="6"/>
  <c r="CB73" i="6"/>
  <c r="CJ73" i="6"/>
  <c r="CX73" i="6"/>
  <c r="DJ73" i="6"/>
  <c r="CU73" i="6"/>
  <c r="CY73" i="6"/>
  <c r="CA73" i="6"/>
  <c r="CV73" i="6"/>
  <c r="BZ73" i="6"/>
  <c r="DG73" i="6"/>
  <c r="CG73" i="6"/>
  <c r="DC73" i="6"/>
  <c r="CF73" i="6"/>
  <c r="DB73" i="6"/>
  <c r="CK73" i="6"/>
  <c r="DK73" i="6"/>
  <c r="DR73" i="6"/>
  <c r="CO73" i="6"/>
  <c r="DP73" i="6"/>
  <c r="CN73" i="6"/>
  <c r="CZ73" i="6"/>
  <c r="CM73" i="6"/>
  <c r="DI73" i="6"/>
  <c r="CE73" i="6"/>
  <c r="CW73" i="6"/>
  <c r="DF73" i="6"/>
  <c r="DT73" i="6"/>
  <c r="DU73" i="6"/>
  <c r="DS73" i="6"/>
  <c r="DQ168" i="6"/>
  <c r="BY168" i="6"/>
  <c r="DV168" i="6"/>
  <c r="DP168" i="6"/>
  <c r="CA168" i="6"/>
  <c r="CO168" i="6"/>
  <c r="CX168" i="6"/>
  <c r="DI168" i="6"/>
  <c r="DL168" i="6"/>
  <c r="BZ168" i="6"/>
  <c r="CN168" i="6"/>
  <c r="CW168" i="6"/>
  <c r="DO168" i="6"/>
  <c r="CC168" i="6"/>
  <c r="CM168" i="6"/>
  <c r="CZ168" i="6"/>
  <c r="DN168" i="6"/>
  <c r="CB168" i="6"/>
  <c r="CS168" i="6"/>
  <c r="DF168" i="6"/>
  <c r="DG168" i="6"/>
  <c r="CD168" i="6"/>
  <c r="CQ168" i="6"/>
  <c r="DD168" i="6"/>
  <c r="CH168" i="6"/>
  <c r="CP168" i="6"/>
  <c r="DC168" i="6"/>
  <c r="CG168" i="6"/>
  <c r="CR168" i="6"/>
  <c r="DB168" i="6"/>
  <c r="CL168" i="6"/>
  <c r="CT168" i="6"/>
  <c r="DH168" i="6"/>
  <c r="CK168" i="6"/>
  <c r="CU168" i="6"/>
  <c r="DK168" i="6"/>
  <c r="CJ168" i="6"/>
  <c r="CY168" i="6"/>
  <c r="DJ168" i="6"/>
  <c r="CE168" i="6"/>
  <c r="CI168" i="6"/>
  <c r="CF168" i="6"/>
  <c r="CV168" i="6"/>
  <c r="DE168" i="6"/>
  <c r="DA168" i="6"/>
  <c r="DR168" i="6"/>
  <c r="DM168" i="6"/>
  <c r="DT168" i="6"/>
  <c r="DU168" i="6"/>
  <c r="DS168" i="6"/>
  <c r="DQ24" i="6"/>
  <c r="BY24" i="6"/>
  <c r="DV24" i="6"/>
  <c r="CH24" i="6"/>
  <c r="CP24" i="6"/>
  <c r="DC24" i="6"/>
  <c r="CG24" i="6"/>
  <c r="CR24" i="6"/>
  <c r="DB24" i="6"/>
  <c r="DL24" i="6"/>
  <c r="CL24" i="6"/>
  <c r="CT24" i="6"/>
  <c r="DH24" i="6"/>
  <c r="CA24" i="6"/>
  <c r="CJ24" i="6"/>
  <c r="CX24" i="6"/>
  <c r="DP24" i="6"/>
  <c r="BZ24" i="6"/>
  <c r="CO24" i="6"/>
  <c r="CW24" i="6"/>
  <c r="DI24" i="6"/>
  <c r="CC24" i="6"/>
  <c r="CN24" i="6"/>
  <c r="DA24" i="6"/>
  <c r="DO24" i="6"/>
  <c r="CS24" i="6"/>
  <c r="DG24" i="6"/>
  <c r="CQ24" i="6"/>
  <c r="DM24" i="6"/>
  <c r="CU24" i="6"/>
  <c r="CY24" i="6"/>
  <c r="CV24" i="6"/>
  <c r="CF24" i="6"/>
  <c r="CZ24" i="6"/>
  <c r="DR24" i="6"/>
  <c r="CE24" i="6"/>
  <c r="DF24" i="6"/>
  <c r="CD24" i="6"/>
  <c r="DE24" i="6"/>
  <c r="CB24" i="6"/>
  <c r="DD24" i="6"/>
  <c r="CK24" i="6"/>
  <c r="DK24" i="6"/>
  <c r="CI24" i="6"/>
  <c r="CM24" i="6"/>
  <c r="DS24" i="6"/>
  <c r="DJ24" i="6"/>
  <c r="DN24" i="6"/>
  <c r="DU24" i="6"/>
  <c r="DT24" i="6"/>
  <c r="DQ119" i="6"/>
  <c r="BY119" i="6"/>
  <c r="DU119" i="6"/>
  <c r="DP119" i="6"/>
  <c r="DV119" i="6"/>
  <c r="CH119" i="6"/>
  <c r="CP119" i="6"/>
  <c r="DE119" i="6"/>
  <c r="DL119" i="6"/>
  <c r="CE119" i="6"/>
  <c r="CW119" i="6"/>
  <c r="DD119" i="6"/>
  <c r="CG119" i="6"/>
  <c r="CV119" i="6"/>
  <c r="DC119" i="6"/>
  <c r="CF119" i="6"/>
  <c r="CU119" i="6"/>
  <c r="DB119" i="6"/>
  <c r="CL119" i="6"/>
  <c r="CR119" i="6"/>
  <c r="DH119" i="6"/>
  <c r="CK119" i="6"/>
  <c r="CT119" i="6"/>
  <c r="DG119" i="6"/>
  <c r="CJ119" i="6"/>
  <c r="CO119" i="6"/>
  <c r="DK119" i="6"/>
  <c r="CA119" i="6"/>
  <c r="CI119" i="6"/>
  <c r="CX119" i="6"/>
  <c r="DJ119" i="6"/>
  <c r="BZ119" i="6"/>
  <c r="CN119" i="6"/>
  <c r="DA119" i="6"/>
  <c r="DI119" i="6"/>
  <c r="CB119" i="6"/>
  <c r="CM119" i="6"/>
  <c r="CZ119" i="6"/>
  <c r="DO119" i="6"/>
  <c r="CC119" i="6"/>
  <c r="CD119" i="6"/>
  <c r="CS119" i="6"/>
  <c r="DR119" i="6"/>
  <c r="CQ119" i="6"/>
  <c r="CY119" i="6"/>
  <c r="DF119" i="6"/>
  <c r="DN119" i="6"/>
  <c r="DM119" i="6"/>
  <c r="DS119" i="6"/>
  <c r="DT119" i="6"/>
  <c r="DQ214" i="6"/>
  <c r="DU214" i="6"/>
  <c r="DP214" i="6"/>
  <c r="CD214" i="6"/>
  <c r="CR214" i="6"/>
  <c r="DE214" i="6"/>
  <c r="DM214" i="6"/>
  <c r="DV214" i="6"/>
  <c r="CA214" i="6"/>
  <c r="CP214" i="6"/>
  <c r="DD214" i="6"/>
  <c r="DL214" i="6"/>
  <c r="CC214" i="6"/>
  <c r="CS214" i="6"/>
  <c r="DC214" i="6"/>
  <c r="CF214" i="6"/>
  <c r="CT214" i="6"/>
  <c r="DA214" i="6"/>
  <c r="CK214" i="6"/>
  <c r="CX214" i="6"/>
  <c r="DG214" i="6"/>
  <c r="CJ214" i="6"/>
  <c r="CU214" i="6"/>
  <c r="DJ214" i="6"/>
  <c r="CH214" i="6"/>
  <c r="DB214" i="6"/>
  <c r="CG214" i="6"/>
  <c r="DH214" i="6"/>
  <c r="CI214" i="6"/>
  <c r="DF214" i="6"/>
  <c r="CN214" i="6"/>
  <c r="DI214" i="6"/>
  <c r="CM214" i="6"/>
  <c r="DO214" i="6"/>
  <c r="CL214" i="6"/>
  <c r="DN214" i="6"/>
  <c r="CQ214" i="6"/>
  <c r="CO214" i="6"/>
  <c r="BY214" i="6"/>
  <c r="CW214" i="6"/>
  <c r="BZ214" i="6"/>
  <c r="CV214" i="6"/>
  <c r="CB214" i="6"/>
  <c r="DS214" i="6"/>
  <c r="DK214" i="6"/>
  <c r="CE214" i="6"/>
  <c r="CZ214" i="6"/>
  <c r="CY214" i="6"/>
  <c r="DR214" i="6"/>
  <c r="DT214" i="6"/>
  <c r="DQ70" i="6"/>
  <c r="BY70" i="6"/>
  <c r="DU70" i="6"/>
  <c r="CN70" i="6"/>
  <c r="CV70" i="6"/>
  <c r="DP70" i="6"/>
  <c r="BZ70" i="6"/>
  <c r="CM70" i="6"/>
  <c r="CU70" i="6"/>
  <c r="DF70" i="6"/>
  <c r="CB70" i="6"/>
  <c r="CL70" i="6"/>
  <c r="DA70" i="6"/>
  <c r="DI70" i="6"/>
  <c r="DV70" i="6"/>
  <c r="CD70" i="6"/>
  <c r="CI70" i="6"/>
  <c r="DE70" i="6"/>
  <c r="DM70" i="6"/>
  <c r="CC70" i="6"/>
  <c r="CP70" i="6"/>
  <c r="DD70" i="6"/>
  <c r="DL70" i="6"/>
  <c r="CF70" i="6"/>
  <c r="CS70" i="6"/>
  <c r="DC70" i="6"/>
  <c r="CR70" i="6"/>
  <c r="DO70" i="6"/>
  <c r="CQ70" i="6"/>
  <c r="DN70" i="6"/>
  <c r="CW70" i="6"/>
  <c r="CO70" i="6"/>
  <c r="CT70" i="6"/>
  <c r="CX70" i="6"/>
  <c r="CA70" i="6"/>
  <c r="CZ70" i="6"/>
  <c r="CE70" i="6"/>
  <c r="CY70" i="6"/>
  <c r="CH70" i="6"/>
  <c r="DB70" i="6"/>
  <c r="CG70" i="6"/>
  <c r="DH70" i="6"/>
  <c r="DS70" i="6"/>
  <c r="DR70" i="6"/>
  <c r="CK70" i="6"/>
  <c r="CJ70" i="6"/>
  <c r="DG70" i="6"/>
  <c r="DJ70" i="6"/>
  <c r="DT70" i="6"/>
  <c r="DK70" i="6"/>
  <c r="DQ165" i="6"/>
  <c r="DT165" i="6"/>
  <c r="DU165" i="6"/>
  <c r="DV165" i="6"/>
  <c r="DP165" i="6"/>
  <c r="CA165" i="6"/>
  <c r="CS165" i="6"/>
  <c r="CY165" i="6"/>
  <c r="DO165" i="6"/>
  <c r="CC165" i="6"/>
  <c r="CR165" i="6"/>
  <c r="DE165" i="6"/>
  <c r="DN165" i="6"/>
  <c r="CE165" i="6"/>
  <c r="CP165" i="6"/>
  <c r="DD165" i="6"/>
  <c r="DM165" i="6"/>
  <c r="CG165" i="6"/>
  <c r="CO165" i="6"/>
  <c r="DB165" i="6"/>
  <c r="DK165" i="6"/>
  <c r="CF165" i="6"/>
  <c r="CN165" i="6"/>
  <c r="DH165" i="6"/>
  <c r="CB165" i="6"/>
  <c r="CQ165" i="6"/>
  <c r="CX165" i="6"/>
  <c r="CU165" i="6"/>
  <c r="CT165" i="6"/>
  <c r="BY165" i="6"/>
  <c r="CW165" i="6"/>
  <c r="BZ165" i="6"/>
  <c r="CZ165" i="6"/>
  <c r="CD165" i="6"/>
  <c r="DC165" i="6"/>
  <c r="DR165" i="6"/>
  <c r="CK165" i="6"/>
  <c r="DG165" i="6"/>
  <c r="CJ165" i="6"/>
  <c r="DA165" i="6"/>
  <c r="CH165" i="6"/>
  <c r="DF165" i="6"/>
  <c r="CI165" i="6"/>
  <c r="DJ165" i="6"/>
  <c r="CM165" i="6"/>
  <c r="DI165" i="6"/>
  <c r="CL165" i="6"/>
  <c r="CV165" i="6"/>
  <c r="DL165" i="6"/>
  <c r="DS165" i="6"/>
  <c r="DQ21" i="6"/>
  <c r="DT21" i="6"/>
  <c r="DU21" i="6"/>
  <c r="DV21" i="6"/>
  <c r="CI21" i="6"/>
  <c r="CN21" i="6"/>
  <c r="DB21" i="6"/>
  <c r="DK21" i="6"/>
  <c r="CD21" i="6"/>
  <c r="CV21" i="6"/>
  <c r="DH21" i="6"/>
  <c r="CG21" i="6"/>
  <c r="CU21" i="6"/>
  <c r="CX21" i="6"/>
  <c r="CJ21" i="6"/>
  <c r="CQ21" i="6"/>
  <c r="DF21" i="6"/>
  <c r="BY21" i="6"/>
  <c r="CH21" i="6"/>
  <c r="CW21" i="6"/>
  <c r="DJ21" i="6"/>
  <c r="BZ21" i="6"/>
  <c r="CM21" i="6"/>
  <c r="CZ21" i="6"/>
  <c r="DP21" i="6"/>
  <c r="CA21" i="6"/>
  <c r="DE21" i="6"/>
  <c r="CC21" i="6"/>
  <c r="DA21" i="6"/>
  <c r="CF21" i="6"/>
  <c r="DD21" i="6"/>
  <c r="CE21" i="6"/>
  <c r="DC21" i="6"/>
  <c r="CK21" i="6"/>
  <c r="DG21" i="6"/>
  <c r="DR21" i="6"/>
  <c r="CS21" i="6"/>
  <c r="DI21" i="6"/>
  <c r="CL21" i="6"/>
  <c r="DO21" i="6"/>
  <c r="CR21" i="6"/>
  <c r="DN21" i="6"/>
  <c r="CP21" i="6"/>
  <c r="DM21" i="6"/>
  <c r="CO21" i="6"/>
  <c r="DL21" i="6"/>
  <c r="CB21" i="6"/>
  <c r="CT21" i="6"/>
  <c r="CY21" i="6"/>
  <c r="DS21" i="6"/>
  <c r="DQ116" i="6"/>
  <c r="BY116" i="6"/>
  <c r="DT116" i="6"/>
  <c r="DJ116" i="6"/>
  <c r="DV116" i="6"/>
  <c r="DU116" i="6"/>
  <c r="DP116" i="6"/>
  <c r="CA116" i="6"/>
  <c r="CK116" i="6"/>
  <c r="CZ116" i="6"/>
  <c r="DN116" i="6"/>
  <c r="BZ116" i="6"/>
  <c r="CM116" i="6"/>
  <c r="CY116" i="6"/>
  <c r="DM116" i="6"/>
  <c r="CE116" i="6"/>
  <c r="CS116" i="6"/>
  <c r="CX116" i="6"/>
  <c r="DL116" i="6"/>
  <c r="CC116" i="6"/>
  <c r="CQ116" i="6"/>
  <c r="DA116" i="6"/>
  <c r="DK116" i="6"/>
  <c r="CD116" i="6"/>
  <c r="CP116" i="6"/>
  <c r="DD116" i="6"/>
  <c r="DE116" i="6"/>
  <c r="CI116" i="6"/>
  <c r="CO116" i="6"/>
  <c r="DC116" i="6"/>
  <c r="CH116" i="6"/>
  <c r="CV116" i="6"/>
  <c r="DB116" i="6"/>
  <c r="CG116" i="6"/>
  <c r="CN116" i="6"/>
  <c r="DH116" i="6"/>
  <c r="DR116" i="6"/>
  <c r="CB116" i="6"/>
  <c r="CR116" i="6"/>
  <c r="DG116" i="6"/>
  <c r="CF116" i="6"/>
  <c r="CT116" i="6"/>
  <c r="DF116" i="6"/>
  <c r="CJ116" i="6"/>
  <c r="CL116" i="6"/>
  <c r="CW116" i="6"/>
  <c r="CU116" i="6"/>
  <c r="DI116" i="6"/>
  <c r="DS116" i="6"/>
  <c r="DO116" i="6"/>
  <c r="DQ211" i="6"/>
  <c r="BY211" i="6"/>
  <c r="DS211" i="6"/>
  <c r="DT211" i="6"/>
  <c r="DU211" i="6"/>
  <c r="DP211" i="6"/>
  <c r="DV211" i="6"/>
  <c r="CJ211" i="6"/>
  <c r="CS211" i="6"/>
  <c r="DE211" i="6"/>
  <c r="CI211" i="6"/>
  <c r="CV211" i="6"/>
  <c r="DI211" i="6"/>
  <c r="CL211" i="6"/>
  <c r="CY211" i="6"/>
  <c r="DO211" i="6"/>
  <c r="CA211" i="6"/>
  <c r="CR211" i="6"/>
  <c r="CX211" i="6"/>
  <c r="DN211" i="6"/>
  <c r="BZ211" i="6"/>
  <c r="CQ211" i="6"/>
  <c r="DD211" i="6"/>
  <c r="DM211" i="6"/>
  <c r="CE211" i="6"/>
  <c r="CO211" i="6"/>
  <c r="CW211" i="6"/>
  <c r="DL211" i="6"/>
  <c r="CD211" i="6"/>
  <c r="CN211" i="6"/>
  <c r="DC211" i="6"/>
  <c r="DK211" i="6"/>
  <c r="CB211" i="6"/>
  <c r="CU211" i="6"/>
  <c r="DB211" i="6"/>
  <c r="DH211" i="6"/>
  <c r="DA211" i="6"/>
  <c r="DG211" i="6"/>
  <c r="DF211" i="6"/>
  <c r="CZ211" i="6"/>
  <c r="CC211" i="6"/>
  <c r="DJ211" i="6"/>
  <c r="DR211" i="6"/>
  <c r="CH211" i="6"/>
  <c r="CF211" i="6"/>
  <c r="CG211" i="6"/>
  <c r="CK211" i="6"/>
  <c r="CM211" i="6"/>
  <c r="CT211" i="6"/>
  <c r="CP211" i="6"/>
  <c r="DQ67" i="6"/>
  <c r="BY67" i="6"/>
  <c r="DS67" i="6"/>
  <c r="DT67" i="6"/>
  <c r="DP67" i="6"/>
  <c r="DU67" i="6"/>
  <c r="DV67" i="6"/>
  <c r="CL67" i="6"/>
  <c r="CS67" i="6"/>
  <c r="CZ67" i="6"/>
  <c r="CR67" i="6"/>
  <c r="CV67" i="6"/>
  <c r="DE67" i="6"/>
  <c r="CA67" i="6"/>
  <c r="CI67" i="6"/>
  <c r="CY67" i="6"/>
  <c r="DN67" i="6"/>
  <c r="BZ67" i="6"/>
  <c r="CO67" i="6"/>
  <c r="CX67" i="6"/>
  <c r="DM67" i="6"/>
  <c r="CE67" i="6"/>
  <c r="CN67" i="6"/>
  <c r="DD67" i="6"/>
  <c r="DL67" i="6"/>
  <c r="CJ67" i="6"/>
  <c r="DH67" i="6"/>
  <c r="CQ67" i="6"/>
  <c r="DG67" i="6"/>
  <c r="CF67" i="6"/>
  <c r="DF67" i="6"/>
  <c r="CU67" i="6"/>
  <c r="DI67" i="6"/>
  <c r="CM67" i="6"/>
  <c r="DO67" i="6"/>
  <c r="DR67" i="6"/>
  <c r="CT67" i="6"/>
  <c r="DK67" i="6"/>
  <c r="CP67" i="6"/>
  <c r="DJ67" i="6"/>
  <c r="CB67" i="6"/>
  <c r="CK67" i="6"/>
  <c r="CD67" i="6"/>
  <c r="DA67" i="6"/>
  <c r="CC67" i="6"/>
  <c r="CW67" i="6"/>
  <c r="CH67" i="6"/>
  <c r="CG67" i="6"/>
  <c r="DC67" i="6"/>
  <c r="DB67" i="6"/>
  <c r="DQ174" i="6"/>
  <c r="BY174" i="6"/>
  <c r="DS174" i="6"/>
  <c r="DT174" i="6"/>
  <c r="DO174" i="6"/>
  <c r="DU174" i="6"/>
  <c r="DI174" i="6"/>
  <c r="DV174" i="6"/>
  <c r="DP174" i="6"/>
  <c r="CA174" i="6"/>
  <c r="CJ174" i="6"/>
  <c r="CX174" i="6"/>
  <c r="DD174" i="6"/>
  <c r="CD174" i="6"/>
  <c r="CP174" i="6"/>
  <c r="CW174" i="6"/>
  <c r="DK174" i="6"/>
  <c r="CB174" i="6"/>
  <c r="CO174" i="6"/>
  <c r="DC174" i="6"/>
  <c r="DJ174" i="6"/>
  <c r="CC174" i="6"/>
  <c r="CN174" i="6"/>
  <c r="DA174" i="6"/>
  <c r="CH174" i="6"/>
  <c r="CU174" i="6"/>
  <c r="DB174" i="6"/>
  <c r="CG174" i="6"/>
  <c r="CT174" i="6"/>
  <c r="DH174" i="6"/>
  <c r="CF174" i="6"/>
  <c r="CS174" i="6"/>
  <c r="DG174" i="6"/>
  <c r="CE174" i="6"/>
  <c r="CQ174" i="6"/>
  <c r="DF174" i="6"/>
  <c r="CI174" i="6"/>
  <c r="CM174" i="6"/>
  <c r="DE174" i="6"/>
  <c r="CL174" i="6"/>
  <c r="CZ174" i="6"/>
  <c r="DN174" i="6"/>
  <c r="CK174" i="6"/>
  <c r="CR174" i="6"/>
  <c r="DR174" i="6"/>
  <c r="CV174" i="6"/>
  <c r="CY174" i="6"/>
  <c r="DM174" i="6"/>
  <c r="DL174" i="6"/>
  <c r="BZ174" i="6"/>
  <c r="DQ30" i="6"/>
  <c r="BY30" i="6"/>
  <c r="DS30" i="6"/>
  <c r="DO30" i="6"/>
  <c r="DT30" i="6"/>
  <c r="DU30" i="6"/>
  <c r="DI30" i="6"/>
  <c r="DV30" i="6"/>
  <c r="CL30" i="6"/>
  <c r="CM30" i="6"/>
  <c r="DE30" i="6"/>
  <c r="CI30" i="6"/>
  <c r="DA30" i="6"/>
  <c r="DN30" i="6"/>
  <c r="CK30" i="6"/>
  <c r="CZ30" i="6"/>
  <c r="DM30" i="6"/>
  <c r="BZ30" i="6"/>
  <c r="CR30" i="6"/>
  <c r="CV30" i="6"/>
  <c r="DL30" i="6"/>
  <c r="CA30" i="6"/>
  <c r="CQ30" i="6"/>
  <c r="CY30" i="6"/>
  <c r="DD30" i="6"/>
  <c r="CD30" i="6"/>
  <c r="CJ30" i="6"/>
  <c r="CW30" i="6"/>
  <c r="DK30" i="6"/>
  <c r="CC30" i="6"/>
  <c r="CP30" i="6"/>
  <c r="CX30" i="6"/>
  <c r="DJ30" i="6"/>
  <c r="CF30" i="6"/>
  <c r="CO30" i="6"/>
  <c r="DC30" i="6"/>
  <c r="DP30" i="6"/>
  <c r="CH30" i="6"/>
  <c r="CN30" i="6"/>
  <c r="DB30" i="6"/>
  <c r="CB30" i="6"/>
  <c r="CU30" i="6"/>
  <c r="DH30" i="6"/>
  <c r="DG30" i="6"/>
  <c r="DF30" i="6"/>
  <c r="CS30" i="6"/>
  <c r="DR30" i="6"/>
  <c r="CG30" i="6"/>
  <c r="CE30" i="6"/>
  <c r="CT30" i="6"/>
  <c r="DQ137" i="6"/>
  <c r="BY137" i="6"/>
  <c r="DR137" i="6"/>
  <c r="DO137" i="6"/>
  <c r="DS137" i="6"/>
  <c r="DU137" i="6"/>
  <c r="DT137" i="6"/>
  <c r="DP137" i="6"/>
  <c r="DV137" i="6"/>
  <c r="BZ137" i="6"/>
  <c r="CP137" i="6"/>
  <c r="CY137" i="6"/>
  <c r="DL137" i="6"/>
  <c r="CD137" i="6"/>
  <c r="CO137" i="6"/>
  <c r="CX137" i="6"/>
  <c r="DK137" i="6"/>
  <c r="CB137" i="6"/>
  <c r="CN137" i="6"/>
  <c r="DC137" i="6"/>
  <c r="DJ137" i="6"/>
  <c r="CC137" i="6"/>
  <c r="CM137" i="6"/>
  <c r="DB137" i="6"/>
  <c r="CI137" i="6"/>
  <c r="CS137" i="6"/>
  <c r="DH137" i="6"/>
  <c r="CE137" i="6"/>
  <c r="CT137" i="6"/>
  <c r="DG137" i="6"/>
  <c r="CQ137" i="6"/>
  <c r="DM137" i="6"/>
  <c r="CJ137" i="6"/>
  <c r="DI137" i="6"/>
  <c r="CR137" i="6"/>
  <c r="DD137" i="6"/>
  <c r="CW137" i="6"/>
  <c r="CV137" i="6"/>
  <c r="CU137" i="6"/>
  <c r="CA137" i="6"/>
  <c r="CZ137" i="6"/>
  <c r="DN137" i="6"/>
  <c r="CG137" i="6"/>
  <c r="DA137" i="6"/>
  <c r="CK137" i="6"/>
  <c r="CF137" i="6"/>
  <c r="DF137" i="6"/>
  <c r="CL137" i="6"/>
  <c r="DE137" i="6"/>
  <c r="CH137" i="6"/>
  <c r="DT244" i="6"/>
  <c r="DR244" i="6"/>
  <c r="CA244" i="6"/>
  <c r="CO244" i="6"/>
  <c r="CW244" i="6"/>
  <c r="DK244" i="6"/>
  <c r="DN244" i="6"/>
  <c r="BZ244" i="6"/>
  <c r="CN244" i="6"/>
  <c r="CV244" i="6"/>
  <c r="DJ244" i="6"/>
  <c r="CE244" i="6"/>
  <c r="CM244" i="6"/>
  <c r="DB244" i="6"/>
  <c r="DI244" i="6"/>
  <c r="CD244" i="6"/>
  <c r="CI244" i="6"/>
  <c r="DH244" i="6"/>
  <c r="DO244" i="6"/>
  <c r="CG244" i="6"/>
  <c r="CT244" i="6"/>
  <c r="DA244" i="6"/>
  <c r="CF244" i="6"/>
  <c r="CL244" i="6"/>
  <c r="DG244" i="6"/>
  <c r="CB244" i="6"/>
  <c r="CS244" i="6"/>
  <c r="DF244" i="6"/>
  <c r="CH244" i="6"/>
  <c r="CR244" i="6"/>
  <c r="DE244" i="6"/>
  <c r="CK244" i="6"/>
  <c r="CZ244" i="6"/>
  <c r="DD244" i="6"/>
  <c r="DS244" i="6"/>
  <c r="CJ244" i="6"/>
  <c r="CY244" i="6"/>
  <c r="DM244" i="6"/>
  <c r="CX244" i="6"/>
  <c r="CU244" i="6"/>
  <c r="DC244" i="6"/>
  <c r="DL244" i="6"/>
  <c r="BY244" i="6"/>
  <c r="CC244" i="6"/>
  <c r="DU244" i="6"/>
  <c r="CQ244" i="6"/>
  <c r="CP244" i="6"/>
  <c r="DP244" i="6"/>
  <c r="DQ244" i="6"/>
  <c r="DV244" i="6"/>
  <c r="DV100" i="6"/>
  <c r="DR100" i="6"/>
  <c r="DN100" i="6"/>
  <c r="DS100" i="6"/>
  <c r="DT100" i="6"/>
  <c r="BY100" i="6"/>
  <c r="CA100" i="6"/>
  <c r="CS100" i="6"/>
  <c r="DF100" i="6"/>
  <c r="CI100" i="6"/>
  <c r="DA100" i="6"/>
  <c r="DE100" i="6"/>
  <c r="DU100" i="6"/>
  <c r="CL100" i="6"/>
  <c r="CY100" i="6"/>
  <c r="DC100" i="6"/>
  <c r="CB100" i="6"/>
  <c r="CQ100" i="6"/>
  <c r="CW100" i="6"/>
  <c r="DL100" i="6"/>
  <c r="CC100" i="6"/>
  <c r="CH100" i="6"/>
  <c r="CR100" i="6"/>
  <c r="DK100" i="6"/>
  <c r="CT100" i="6"/>
  <c r="DI100" i="6"/>
  <c r="BZ100" i="6"/>
  <c r="CU100" i="6"/>
  <c r="DO100" i="6"/>
  <c r="CE100" i="6"/>
  <c r="CZ100" i="6"/>
  <c r="CD100" i="6"/>
  <c r="CX100" i="6"/>
  <c r="CG100" i="6"/>
  <c r="CV100" i="6"/>
  <c r="CF100" i="6"/>
  <c r="DB100" i="6"/>
  <c r="CK100" i="6"/>
  <c r="DH100" i="6"/>
  <c r="DQ100" i="6"/>
  <c r="CJ100" i="6"/>
  <c r="DG100" i="6"/>
  <c r="CP100" i="6"/>
  <c r="DD100" i="6"/>
  <c r="CO100" i="6"/>
  <c r="DM100" i="6"/>
  <c r="DP100" i="6"/>
  <c r="CN100" i="6"/>
  <c r="CM100" i="6"/>
  <c r="DJ100" i="6"/>
  <c r="DK118" i="6"/>
  <c r="BY118" i="6"/>
  <c r="DU118" i="6"/>
  <c r="DP118" i="6"/>
  <c r="DV118" i="6"/>
  <c r="CJ118" i="6"/>
  <c r="CU118" i="6"/>
  <c r="DJ118" i="6"/>
  <c r="CI118" i="6"/>
  <c r="DA118" i="6"/>
  <c r="DI118" i="6"/>
  <c r="BZ118" i="6"/>
  <c r="CN118" i="6"/>
  <c r="CV118" i="6"/>
  <c r="DO118" i="6"/>
  <c r="CE118" i="6"/>
  <c r="CP118" i="6"/>
  <c r="CY118" i="6"/>
  <c r="DM118" i="6"/>
  <c r="CC118" i="6"/>
  <c r="CL118" i="6"/>
  <c r="DE118" i="6"/>
  <c r="DL118" i="6"/>
  <c r="DQ118" i="6"/>
  <c r="CD118" i="6"/>
  <c r="CS118" i="6"/>
  <c r="DD118" i="6"/>
  <c r="CM118" i="6"/>
  <c r="DN118" i="6"/>
  <c r="CR118" i="6"/>
  <c r="DF118" i="6"/>
  <c r="CW118" i="6"/>
  <c r="CQ118" i="6"/>
  <c r="CT118" i="6"/>
  <c r="CX118" i="6"/>
  <c r="CB118" i="6"/>
  <c r="CZ118" i="6"/>
  <c r="CA118" i="6"/>
  <c r="CO118" i="6"/>
  <c r="CH118" i="6"/>
  <c r="DC118" i="6"/>
  <c r="CG118" i="6"/>
  <c r="DB118" i="6"/>
  <c r="DR118" i="6"/>
  <c r="CF118" i="6"/>
  <c r="CK118" i="6"/>
  <c r="DH118" i="6"/>
  <c r="DG118" i="6"/>
  <c r="DT118" i="6"/>
  <c r="DS118" i="6"/>
  <c r="DQ78" i="6"/>
  <c r="DA78" i="6"/>
  <c r="BY78" i="6"/>
  <c r="DS78" i="6"/>
  <c r="DI78" i="6"/>
  <c r="DO78" i="6"/>
  <c r="DU78" i="6"/>
  <c r="DV78" i="6"/>
  <c r="DT78" i="6"/>
  <c r="CF78" i="6"/>
  <c r="CN78" i="6"/>
  <c r="DB78" i="6"/>
  <c r="CH78" i="6"/>
  <c r="CU78" i="6"/>
  <c r="DH78" i="6"/>
  <c r="CG78" i="6"/>
  <c r="CJ78" i="6"/>
  <c r="DG78" i="6"/>
  <c r="CB78" i="6"/>
  <c r="CT78" i="6"/>
  <c r="DF78" i="6"/>
  <c r="CE78" i="6"/>
  <c r="CM78" i="6"/>
  <c r="DE78" i="6"/>
  <c r="CI78" i="6"/>
  <c r="CS78" i="6"/>
  <c r="DN78" i="6"/>
  <c r="CL78" i="6"/>
  <c r="CW78" i="6"/>
  <c r="DM78" i="6"/>
  <c r="CK78" i="6"/>
  <c r="CZ78" i="6"/>
  <c r="DL78" i="6"/>
  <c r="BZ78" i="6"/>
  <c r="CR78" i="6"/>
  <c r="CY78" i="6"/>
  <c r="DK78" i="6"/>
  <c r="CD78" i="6"/>
  <c r="CQ78" i="6"/>
  <c r="CX78" i="6"/>
  <c r="DJ78" i="6"/>
  <c r="CC78" i="6"/>
  <c r="CA78" i="6"/>
  <c r="CP78" i="6"/>
  <c r="DR78" i="6"/>
  <c r="CO78" i="6"/>
  <c r="DD78" i="6"/>
  <c r="CV78" i="6"/>
  <c r="DC78" i="6"/>
  <c r="DP78" i="6"/>
  <c r="DQ159" i="6"/>
  <c r="BY159" i="6"/>
  <c r="BZ159" i="6"/>
  <c r="CI159" i="6"/>
  <c r="CW159" i="6"/>
  <c r="DJ159" i="6"/>
  <c r="CC159" i="6"/>
  <c r="CG159" i="6"/>
  <c r="DB159" i="6"/>
  <c r="DI159" i="6"/>
  <c r="CE159" i="6"/>
  <c r="CM159" i="6"/>
  <c r="DH159" i="6"/>
  <c r="DN159" i="6"/>
  <c r="CF159" i="6"/>
  <c r="CS159" i="6"/>
  <c r="DG159" i="6"/>
  <c r="CD159" i="6"/>
  <c r="CR159" i="6"/>
  <c r="DF159" i="6"/>
  <c r="CH159" i="6"/>
  <c r="CV159" i="6"/>
  <c r="DA159" i="6"/>
  <c r="CK159" i="6"/>
  <c r="CU159" i="6"/>
  <c r="DE159" i="6"/>
  <c r="CJ159" i="6"/>
  <c r="CQ159" i="6"/>
  <c r="DD159" i="6"/>
  <c r="CP159" i="6"/>
  <c r="CT159" i="6"/>
  <c r="DC159" i="6"/>
  <c r="CA159" i="6"/>
  <c r="CN159" i="6"/>
  <c r="CX159" i="6"/>
  <c r="DK159" i="6"/>
  <c r="CB159" i="6"/>
  <c r="CO159" i="6"/>
  <c r="CL159" i="6"/>
  <c r="CZ159" i="6"/>
  <c r="CY159" i="6"/>
  <c r="DM159" i="6"/>
  <c r="DL159" i="6"/>
  <c r="DR159" i="6"/>
  <c r="DS159" i="6"/>
  <c r="DT159" i="6"/>
  <c r="DU159" i="6"/>
  <c r="DO159" i="6"/>
  <c r="DV159" i="6"/>
  <c r="DP159" i="6"/>
  <c r="DQ254" i="6"/>
  <c r="DM254" i="6"/>
  <c r="CD254" i="6"/>
  <c r="CG254" i="6"/>
  <c r="DG254" i="6"/>
  <c r="DN254" i="6"/>
  <c r="CC254" i="6"/>
  <c r="CR254" i="6"/>
  <c r="DF254" i="6"/>
  <c r="CF254" i="6"/>
  <c r="CK254" i="6"/>
  <c r="DE254" i="6"/>
  <c r="CH254" i="6"/>
  <c r="CZ254" i="6"/>
  <c r="DD254" i="6"/>
  <c r="CJ254" i="6"/>
  <c r="CT254" i="6"/>
  <c r="DC254" i="6"/>
  <c r="CI254" i="6"/>
  <c r="CQ254" i="6"/>
  <c r="DL254" i="6"/>
  <c r="CP254" i="6"/>
  <c r="CU254" i="6"/>
  <c r="DK254" i="6"/>
  <c r="CO254" i="6"/>
  <c r="CY254" i="6"/>
  <c r="DJ254" i="6"/>
  <c r="CA254" i="6"/>
  <c r="CN254" i="6"/>
  <c r="CV254" i="6"/>
  <c r="DB254" i="6"/>
  <c r="BZ254" i="6"/>
  <c r="CM254" i="6"/>
  <c r="CX254" i="6"/>
  <c r="DI254" i="6"/>
  <c r="CE254" i="6"/>
  <c r="CB254" i="6"/>
  <c r="CL254" i="6"/>
  <c r="CS254" i="6"/>
  <c r="CW254" i="6"/>
  <c r="DA254" i="6"/>
  <c r="DO254" i="6"/>
  <c r="DH254" i="6"/>
  <c r="DR254" i="6"/>
  <c r="DS254" i="6"/>
  <c r="BY254" i="6"/>
  <c r="DT254" i="6"/>
  <c r="DU254" i="6"/>
  <c r="DP254" i="6"/>
  <c r="DV254" i="6"/>
  <c r="DQ110" i="6"/>
  <c r="BY110" i="6"/>
  <c r="DM110" i="6"/>
  <c r="CE110" i="6"/>
  <c r="CM110" i="6"/>
  <c r="DF110" i="6"/>
  <c r="DO110" i="6"/>
  <c r="CC110" i="6"/>
  <c r="CR110" i="6"/>
  <c r="DE110" i="6"/>
  <c r="DN110" i="6"/>
  <c r="CD110" i="6"/>
  <c r="CS110" i="6"/>
  <c r="CW110" i="6"/>
  <c r="CF110" i="6"/>
  <c r="CU110" i="6"/>
  <c r="DD110" i="6"/>
  <c r="CI110" i="6"/>
  <c r="CT110" i="6"/>
  <c r="DC110" i="6"/>
  <c r="CH110" i="6"/>
  <c r="CZ110" i="6"/>
  <c r="CK110" i="6"/>
  <c r="CL110" i="6"/>
  <c r="CY110" i="6"/>
  <c r="DH110" i="6"/>
  <c r="CJ110" i="6"/>
  <c r="CV110" i="6"/>
  <c r="DL110" i="6"/>
  <c r="CB110" i="6"/>
  <c r="CO110" i="6"/>
  <c r="CQ110" i="6"/>
  <c r="DJ110" i="6"/>
  <c r="BZ110" i="6"/>
  <c r="CN110" i="6"/>
  <c r="DG110" i="6"/>
  <c r="DI110" i="6"/>
  <c r="CX110" i="6"/>
  <c r="DA110" i="6"/>
  <c r="DK110" i="6"/>
  <c r="DB110" i="6"/>
  <c r="CA110" i="6"/>
  <c r="CP110" i="6"/>
  <c r="CG110" i="6"/>
  <c r="DR110" i="6"/>
  <c r="DS110" i="6"/>
  <c r="DU110" i="6"/>
  <c r="DP110" i="6"/>
  <c r="DT110" i="6"/>
  <c r="DV110" i="6"/>
  <c r="DQ205" i="6"/>
  <c r="BY205" i="6"/>
  <c r="DV205" i="6"/>
  <c r="DP205" i="6"/>
  <c r="CD205" i="6"/>
  <c r="CQ205" i="6"/>
  <c r="DD205" i="6"/>
  <c r="DM205" i="6"/>
  <c r="CH205" i="6"/>
  <c r="CP205" i="6"/>
  <c r="DC205" i="6"/>
  <c r="CG205" i="6"/>
  <c r="CS205" i="6"/>
  <c r="CZ205" i="6"/>
  <c r="CF205" i="6"/>
  <c r="CY205" i="6"/>
  <c r="CV205" i="6"/>
  <c r="CI205" i="6"/>
  <c r="CX205" i="6"/>
  <c r="DL205" i="6"/>
  <c r="CK205" i="6"/>
  <c r="DF205" i="6"/>
  <c r="CJ205" i="6"/>
  <c r="DE205" i="6"/>
  <c r="CO205" i="6"/>
  <c r="DB205" i="6"/>
  <c r="CN205" i="6"/>
  <c r="DH205" i="6"/>
  <c r="CM205" i="6"/>
  <c r="DK205" i="6"/>
  <c r="CL205" i="6"/>
  <c r="DJ205" i="6"/>
  <c r="CR205" i="6"/>
  <c r="DI205" i="6"/>
  <c r="CA205" i="6"/>
  <c r="CU205" i="6"/>
  <c r="DO205" i="6"/>
  <c r="BZ205" i="6"/>
  <c r="CT205" i="6"/>
  <c r="DN205" i="6"/>
  <c r="CC205" i="6"/>
  <c r="CW205" i="6"/>
  <c r="CB205" i="6"/>
  <c r="CE205" i="6"/>
  <c r="DA205" i="6"/>
  <c r="DR205" i="6"/>
  <c r="DG205" i="6"/>
  <c r="DS205" i="6"/>
  <c r="DT205" i="6"/>
  <c r="DU205" i="6"/>
  <c r="DQ61" i="6"/>
  <c r="DV61" i="6"/>
  <c r="BY61" i="6"/>
  <c r="CL61" i="6"/>
  <c r="CU61" i="6"/>
  <c r="DB61" i="6"/>
  <c r="CK61" i="6"/>
  <c r="CT61" i="6"/>
  <c r="DH61" i="6"/>
  <c r="CI61" i="6"/>
  <c r="CY61" i="6"/>
  <c r="DL61" i="6"/>
  <c r="BZ61" i="6"/>
  <c r="CN61" i="6"/>
  <c r="DG61" i="6"/>
  <c r="DP61" i="6"/>
  <c r="CC61" i="6"/>
  <c r="CM61" i="6"/>
  <c r="DF61" i="6"/>
  <c r="DI61" i="6"/>
  <c r="CD61" i="6"/>
  <c r="CQ61" i="6"/>
  <c r="DE61" i="6"/>
  <c r="DN61" i="6"/>
  <c r="CA61" i="6"/>
  <c r="DA61" i="6"/>
  <c r="CE61" i="6"/>
  <c r="CV61" i="6"/>
  <c r="CH61" i="6"/>
  <c r="DD61" i="6"/>
  <c r="CF61" i="6"/>
  <c r="DC61" i="6"/>
  <c r="CJ61" i="6"/>
  <c r="DK61" i="6"/>
  <c r="CO61" i="6"/>
  <c r="DJ61" i="6"/>
  <c r="CR61" i="6"/>
  <c r="DO61" i="6"/>
  <c r="CW61" i="6"/>
  <c r="DM61" i="6"/>
  <c r="CP61" i="6"/>
  <c r="CS61" i="6"/>
  <c r="CB61" i="6"/>
  <c r="CG61" i="6"/>
  <c r="CX61" i="6"/>
  <c r="CZ61" i="6"/>
  <c r="DS61" i="6"/>
  <c r="DT61" i="6"/>
  <c r="DR61" i="6"/>
  <c r="DU61" i="6"/>
  <c r="DQ156" i="6"/>
  <c r="BY156" i="6"/>
  <c r="DV156" i="6"/>
  <c r="DP156" i="6"/>
  <c r="CG156" i="6"/>
  <c r="CU156" i="6"/>
  <c r="DC156" i="6"/>
  <c r="CL156" i="6"/>
  <c r="CT156" i="6"/>
  <c r="DB156" i="6"/>
  <c r="CK156" i="6"/>
  <c r="CQ156" i="6"/>
  <c r="DH156" i="6"/>
  <c r="CJ156" i="6"/>
  <c r="CY156" i="6"/>
  <c r="DK156" i="6"/>
  <c r="CA156" i="6"/>
  <c r="CI156" i="6"/>
  <c r="CV156" i="6"/>
  <c r="DI156" i="6"/>
  <c r="BZ156" i="6"/>
  <c r="CO156" i="6"/>
  <c r="CW156" i="6"/>
  <c r="DO156" i="6"/>
  <c r="CC156" i="6"/>
  <c r="CN156" i="6"/>
  <c r="CZ156" i="6"/>
  <c r="DG156" i="6"/>
  <c r="CB156" i="6"/>
  <c r="CM156" i="6"/>
  <c r="DF156" i="6"/>
  <c r="DN156" i="6"/>
  <c r="CE156" i="6"/>
  <c r="CS156" i="6"/>
  <c r="DA156" i="6"/>
  <c r="DM156" i="6"/>
  <c r="CD156" i="6"/>
  <c r="CR156" i="6"/>
  <c r="DE156" i="6"/>
  <c r="DJ156" i="6"/>
  <c r="DR156" i="6"/>
  <c r="DL156" i="6"/>
  <c r="CH156" i="6"/>
  <c r="CF156" i="6"/>
  <c r="CP156" i="6"/>
  <c r="DS156" i="6"/>
  <c r="CX156" i="6"/>
  <c r="DD156" i="6"/>
  <c r="DT156" i="6"/>
  <c r="DU156" i="6"/>
  <c r="DQ251" i="6"/>
  <c r="DU251" i="6"/>
  <c r="BY251" i="6"/>
  <c r="DP251" i="6"/>
  <c r="DV251" i="6"/>
  <c r="CD251" i="6"/>
  <c r="CQ251" i="6"/>
  <c r="DE251" i="6"/>
  <c r="DN251" i="6"/>
  <c r="CC251" i="6"/>
  <c r="CP251" i="6"/>
  <c r="DD251" i="6"/>
  <c r="DM251" i="6"/>
  <c r="CE251" i="6"/>
  <c r="CR251" i="6"/>
  <c r="DC251" i="6"/>
  <c r="DL251" i="6"/>
  <c r="CF251" i="6"/>
  <c r="CT251" i="6"/>
  <c r="DA251" i="6"/>
  <c r="CK251" i="6"/>
  <c r="CS251" i="6"/>
  <c r="DG251" i="6"/>
  <c r="CJ251" i="6"/>
  <c r="CU251" i="6"/>
  <c r="DK251" i="6"/>
  <c r="CN251" i="6"/>
  <c r="DI251" i="6"/>
  <c r="CM251" i="6"/>
  <c r="DO251" i="6"/>
  <c r="CL251" i="6"/>
  <c r="CY251" i="6"/>
  <c r="CO251" i="6"/>
  <c r="CV251" i="6"/>
  <c r="CX251" i="6"/>
  <c r="CA251" i="6"/>
  <c r="CW251" i="6"/>
  <c r="BZ251" i="6"/>
  <c r="CZ251" i="6"/>
  <c r="CB251" i="6"/>
  <c r="DF251" i="6"/>
  <c r="CH251" i="6"/>
  <c r="DB251" i="6"/>
  <c r="CG251" i="6"/>
  <c r="CI251" i="6"/>
  <c r="DH251" i="6"/>
  <c r="DJ251" i="6"/>
  <c r="DR251" i="6"/>
  <c r="DS251" i="6"/>
  <c r="DT251" i="6"/>
  <c r="DQ107" i="6"/>
  <c r="BY107" i="6"/>
  <c r="DU107" i="6"/>
  <c r="DP107" i="6"/>
  <c r="DV107" i="6"/>
  <c r="CK107" i="6"/>
  <c r="CO107" i="6"/>
  <c r="DJ107" i="6"/>
  <c r="CA107" i="6"/>
  <c r="CJ107" i="6"/>
  <c r="CX107" i="6"/>
  <c r="CY107" i="6"/>
  <c r="BZ107" i="6"/>
  <c r="CN107" i="6"/>
  <c r="DA107" i="6"/>
  <c r="DI107" i="6"/>
  <c r="CB107" i="6"/>
  <c r="CM107" i="6"/>
  <c r="CZ107" i="6"/>
  <c r="DO107" i="6"/>
  <c r="CD107" i="6"/>
  <c r="CS107" i="6"/>
  <c r="DF107" i="6"/>
  <c r="DN107" i="6"/>
  <c r="CC107" i="6"/>
  <c r="CQ107" i="6"/>
  <c r="DE107" i="6"/>
  <c r="DM107" i="6"/>
  <c r="CE107" i="6"/>
  <c r="CP107" i="6"/>
  <c r="DD107" i="6"/>
  <c r="DL107" i="6"/>
  <c r="CH107" i="6"/>
  <c r="CR107" i="6"/>
  <c r="DC107" i="6"/>
  <c r="CG107" i="6"/>
  <c r="CW107" i="6"/>
  <c r="DB107" i="6"/>
  <c r="CF107" i="6"/>
  <c r="CV107" i="6"/>
  <c r="DH107" i="6"/>
  <c r="CU107" i="6"/>
  <c r="CT107" i="6"/>
  <c r="DG107" i="6"/>
  <c r="DK107" i="6"/>
  <c r="DR107" i="6"/>
  <c r="CI107" i="6"/>
  <c r="CL107" i="6"/>
  <c r="DS107" i="6"/>
  <c r="DT107" i="6"/>
  <c r="DQ202" i="6"/>
  <c r="DU202" i="6"/>
  <c r="DV202" i="6"/>
  <c r="DP202" i="6"/>
  <c r="CK202" i="6"/>
  <c r="CX202" i="6"/>
  <c r="DG202" i="6"/>
  <c r="CJ202" i="6"/>
  <c r="CW202" i="6"/>
  <c r="DJ202" i="6"/>
  <c r="BY202" i="6"/>
  <c r="CI202" i="6"/>
  <c r="DA202" i="6"/>
  <c r="DF202" i="6"/>
  <c r="CA202" i="6"/>
  <c r="CL202" i="6"/>
  <c r="CV202" i="6"/>
  <c r="DN202" i="6"/>
  <c r="CE202" i="6"/>
  <c r="CR202" i="6"/>
  <c r="CY202" i="6"/>
  <c r="DM202" i="6"/>
  <c r="CD202" i="6"/>
  <c r="CP202" i="6"/>
  <c r="DE202" i="6"/>
  <c r="DL202" i="6"/>
  <c r="CN202" i="6"/>
  <c r="DI202" i="6"/>
  <c r="CM202" i="6"/>
  <c r="DO202" i="6"/>
  <c r="CO202" i="6"/>
  <c r="CS202" i="6"/>
  <c r="CT202" i="6"/>
  <c r="CQ202" i="6"/>
  <c r="DR202" i="6"/>
  <c r="BZ202" i="6"/>
  <c r="CU202" i="6"/>
  <c r="CB202" i="6"/>
  <c r="CZ202" i="6"/>
  <c r="CC202" i="6"/>
  <c r="DD202" i="6"/>
  <c r="CH202" i="6"/>
  <c r="DC202" i="6"/>
  <c r="CG202" i="6"/>
  <c r="CF202" i="6"/>
  <c r="DB202" i="6"/>
  <c r="DH202" i="6"/>
  <c r="DT202" i="6"/>
  <c r="DS202" i="6"/>
  <c r="DK202" i="6"/>
  <c r="DQ58" i="6"/>
  <c r="BY58" i="6"/>
  <c r="DU58" i="6"/>
  <c r="DV58" i="6"/>
  <c r="BZ58" i="6"/>
  <c r="CJ58" i="6"/>
  <c r="CU58" i="6"/>
  <c r="DP58" i="6"/>
  <c r="CL58" i="6"/>
  <c r="DA58" i="6"/>
  <c r="DF58" i="6"/>
  <c r="CB58" i="6"/>
  <c r="CN58" i="6"/>
  <c r="CZ58" i="6"/>
  <c r="DI58" i="6"/>
  <c r="CA58" i="6"/>
  <c r="CM58" i="6"/>
  <c r="CV58" i="6"/>
  <c r="DO58" i="6"/>
  <c r="CE58" i="6"/>
  <c r="CR58" i="6"/>
  <c r="CY58" i="6"/>
  <c r="DN58" i="6"/>
  <c r="CD58" i="6"/>
  <c r="CQ58" i="6"/>
  <c r="DE58" i="6"/>
  <c r="DM58" i="6"/>
  <c r="DR58" i="6"/>
  <c r="CH58" i="6"/>
  <c r="CP58" i="6"/>
  <c r="DD58" i="6"/>
  <c r="DL58" i="6"/>
  <c r="CC58" i="6"/>
  <c r="CO58" i="6"/>
  <c r="DC58" i="6"/>
  <c r="CG58" i="6"/>
  <c r="CW58" i="6"/>
  <c r="DB58" i="6"/>
  <c r="CF58" i="6"/>
  <c r="CS58" i="6"/>
  <c r="DH58" i="6"/>
  <c r="CK58" i="6"/>
  <c r="CI58" i="6"/>
  <c r="CT58" i="6"/>
  <c r="CX58" i="6"/>
  <c r="DG58" i="6"/>
  <c r="DJ58" i="6"/>
  <c r="DS58" i="6"/>
  <c r="DK58" i="6"/>
  <c r="DT58" i="6"/>
  <c r="DQ153" i="6"/>
  <c r="DT153" i="6"/>
  <c r="DU153" i="6"/>
  <c r="DV153" i="6"/>
  <c r="DP153" i="6"/>
  <c r="CG153" i="6"/>
  <c r="CV153" i="6"/>
  <c r="CX153" i="6"/>
  <c r="CF153" i="6"/>
  <c r="CU153" i="6"/>
  <c r="DB153" i="6"/>
  <c r="CH153" i="6"/>
  <c r="CT153" i="6"/>
  <c r="DH153" i="6"/>
  <c r="CJ153" i="6"/>
  <c r="CN153" i="6"/>
  <c r="DF153" i="6"/>
  <c r="BY153" i="6"/>
  <c r="CI153" i="6"/>
  <c r="CW153" i="6"/>
  <c r="DJ153" i="6"/>
  <c r="BZ153" i="6"/>
  <c r="CM153" i="6"/>
  <c r="CZ153" i="6"/>
  <c r="DI153" i="6"/>
  <c r="CC153" i="6"/>
  <c r="DE153" i="6"/>
  <c r="CB153" i="6"/>
  <c r="DA153" i="6"/>
  <c r="CE153" i="6"/>
  <c r="DD153" i="6"/>
  <c r="CD153" i="6"/>
  <c r="DC153" i="6"/>
  <c r="CK153" i="6"/>
  <c r="DG153" i="6"/>
  <c r="CS153" i="6"/>
  <c r="DO153" i="6"/>
  <c r="DR153" i="6"/>
  <c r="CL153" i="6"/>
  <c r="DN153" i="6"/>
  <c r="CR153" i="6"/>
  <c r="DM153" i="6"/>
  <c r="CP153" i="6"/>
  <c r="DL153" i="6"/>
  <c r="CO153" i="6"/>
  <c r="DK153" i="6"/>
  <c r="DS153" i="6"/>
  <c r="CA153" i="6"/>
  <c r="CQ153" i="6"/>
  <c r="CY153" i="6"/>
  <c r="DQ248" i="6"/>
  <c r="BY248" i="6"/>
  <c r="DT248" i="6"/>
  <c r="DU248" i="6"/>
  <c r="DJ248" i="6"/>
  <c r="DV248" i="6"/>
  <c r="DP248" i="6"/>
  <c r="CH248" i="6"/>
  <c r="CV248" i="6"/>
  <c r="DA248" i="6"/>
  <c r="CG248" i="6"/>
  <c r="CN248" i="6"/>
  <c r="DG248" i="6"/>
  <c r="CF248" i="6"/>
  <c r="CS248" i="6"/>
  <c r="DF248" i="6"/>
  <c r="CJ248" i="6"/>
  <c r="CT248" i="6"/>
  <c r="DI248" i="6"/>
  <c r="CI248" i="6"/>
  <c r="CW248" i="6"/>
  <c r="DO248" i="6"/>
  <c r="CM248" i="6"/>
  <c r="CZ248" i="6"/>
  <c r="DN248" i="6"/>
  <c r="CA248" i="6"/>
  <c r="CL248" i="6"/>
  <c r="CY248" i="6"/>
  <c r="DH248" i="6"/>
  <c r="BZ248" i="6"/>
  <c r="CQ248" i="6"/>
  <c r="CU248" i="6"/>
  <c r="DM248" i="6"/>
  <c r="CE248" i="6"/>
  <c r="CP248" i="6"/>
  <c r="CX248" i="6"/>
  <c r="DL248" i="6"/>
  <c r="CB248" i="6"/>
  <c r="CO248" i="6"/>
  <c r="DD248" i="6"/>
  <c r="DE248" i="6"/>
  <c r="DS248" i="6"/>
  <c r="CD248" i="6"/>
  <c r="CC248" i="6"/>
  <c r="CK248" i="6"/>
  <c r="CR248" i="6"/>
  <c r="DC248" i="6"/>
  <c r="DB248" i="6"/>
  <c r="DK248" i="6"/>
  <c r="DR248" i="6"/>
  <c r="DQ104" i="6"/>
  <c r="BY104" i="6"/>
  <c r="DT104" i="6"/>
  <c r="DU104" i="6"/>
  <c r="DP104" i="6"/>
  <c r="DJ104" i="6"/>
  <c r="DV104" i="6"/>
  <c r="CH104" i="6"/>
  <c r="CG104" i="6"/>
  <c r="CN104" i="6"/>
  <c r="DG104" i="6"/>
  <c r="CF104" i="6"/>
  <c r="CU104" i="6"/>
  <c r="DF104" i="6"/>
  <c r="CJ104" i="6"/>
  <c r="CZ104" i="6"/>
  <c r="DI104" i="6"/>
  <c r="CL104" i="6"/>
  <c r="CW104" i="6"/>
  <c r="DO104" i="6"/>
  <c r="CA104" i="6"/>
  <c r="CM104" i="6"/>
  <c r="CY104" i="6"/>
  <c r="DN104" i="6"/>
  <c r="BZ104" i="6"/>
  <c r="CS104" i="6"/>
  <c r="CX104" i="6"/>
  <c r="DM104" i="6"/>
  <c r="CE104" i="6"/>
  <c r="CQ104" i="6"/>
  <c r="DD104" i="6"/>
  <c r="DL104" i="6"/>
  <c r="CD104" i="6"/>
  <c r="CP104" i="6"/>
  <c r="CT104" i="6"/>
  <c r="DE104" i="6"/>
  <c r="CC104" i="6"/>
  <c r="CO104" i="6"/>
  <c r="DC104" i="6"/>
  <c r="DK104" i="6"/>
  <c r="CB104" i="6"/>
  <c r="DS104" i="6"/>
  <c r="CI104" i="6"/>
  <c r="CK104" i="6"/>
  <c r="CR104" i="6"/>
  <c r="DR104" i="6"/>
  <c r="CV104" i="6"/>
  <c r="DA104" i="6"/>
  <c r="DB104" i="6"/>
  <c r="DH104" i="6"/>
  <c r="DQ199" i="6"/>
  <c r="DS199" i="6"/>
  <c r="BY199" i="6"/>
  <c r="DT199" i="6"/>
  <c r="DU199" i="6"/>
  <c r="DP199" i="6"/>
  <c r="CD199" i="6"/>
  <c r="CK199" i="6"/>
  <c r="DC199" i="6"/>
  <c r="DL199" i="6"/>
  <c r="CC199" i="6"/>
  <c r="CN199" i="6"/>
  <c r="DB199" i="6"/>
  <c r="DK199" i="6"/>
  <c r="CB199" i="6"/>
  <c r="CM199" i="6"/>
  <c r="DG199" i="6"/>
  <c r="DJ199" i="6"/>
  <c r="CH199" i="6"/>
  <c r="CU199" i="6"/>
  <c r="CZ199" i="6"/>
  <c r="CF199" i="6"/>
  <c r="CP199" i="6"/>
  <c r="DA199" i="6"/>
  <c r="CJ199" i="6"/>
  <c r="CT199" i="6"/>
  <c r="DF199" i="6"/>
  <c r="CI199" i="6"/>
  <c r="CS199" i="6"/>
  <c r="DE199" i="6"/>
  <c r="CG199" i="6"/>
  <c r="CY199" i="6"/>
  <c r="DI199" i="6"/>
  <c r="CV199" i="6"/>
  <c r="CX199" i="6"/>
  <c r="DD199" i="6"/>
  <c r="CW199" i="6"/>
  <c r="DO199" i="6"/>
  <c r="CA199" i="6"/>
  <c r="DN199" i="6"/>
  <c r="DR199" i="6"/>
  <c r="BZ199" i="6"/>
  <c r="DM199" i="6"/>
  <c r="CE199" i="6"/>
  <c r="DH199" i="6"/>
  <c r="DV199" i="6"/>
  <c r="CL199" i="6"/>
  <c r="CR199" i="6"/>
  <c r="CQ199" i="6"/>
  <c r="CO199" i="6"/>
  <c r="DQ55" i="6"/>
  <c r="BY55" i="6"/>
  <c r="DS55" i="6"/>
  <c r="DT55" i="6"/>
  <c r="DU55" i="6"/>
  <c r="DV55" i="6"/>
  <c r="DP55" i="6"/>
  <c r="CE55" i="6"/>
  <c r="CK55" i="6"/>
  <c r="DC55" i="6"/>
  <c r="DL55" i="6"/>
  <c r="CD55" i="6"/>
  <c r="CN55" i="6"/>
  <c r="CW55" i="6"/>
  <c r="DK55" i="6"/>
  <c r="CF55" i="6"/>
  <c r="CP55" i="6"/>
  <c r="DG55" i="6"/>
  <c r="CJ55" i="6"/>
  <c r="CT55" i="6"/>
  <c r="CZ55" i="6"/>
  <c r="CI55" i="6"/>
  <c r="CS55" i="6"/>
  <c r="DF55" i="6"/>
  <c r="CL55" i="6"/>
  <c r="DB55" i="6"/>
  <c r="CG55" i="6"/>
  <c r="DH55" i="6"/>
  <c r="CR55" i="6"/>
  <c r="DE55" i="6"/>
  <c r="CQ55" i="6"/>
  <c r="DI55" i="6"/>
  <c r="CO55" i="6"/>
  <c r="DO55" i="6"/>
  <c r="CM55" i="6"/>
  <c r="DN55" i="6"/>
  <c r="DR55" i="6"/>
  <c r="CU55" i="6"/>
  <c r="DM55" i="6"/>
  <c r="CB55" i="6"/>
  <c r="DA55" i="6"/>
  <c r="DJ55" i="6"/>
  <c r="CA55" i="6"/>
  <c r="CY55" i="6"/>
  <c r="BZ55" i="6"/>
  <c r="CV55" i="6"/>
  <c r="CC55" i="6"/>
  <c r="CH55" i="6"/>
  <c r="CX55" i="6"/>
  <c r="DD55" i="6"/>
  <c r="DQ162" i="6"/>
  <c r="BY162" i="6"/>
  <c r="DS162" i="6"/>
  <c r="DT162" i="6"/>
  <c r="DU162" i="6"/>
  <c r="DO162" i="6"/>
  <c r="DV162" i="6"/>
  <c r="DI162" i="6"/>
  <c r="DP162" i="6"/>
  <c r="CI162" i="6"/>
  <c r="CZ162" i="6"/>
  <c r="DE162" i="6"/>
  <c r="CL162" i="6"/>
  <c r="CY162" i="6"/>
  <c r="DN162" i="6"/>
  <c r="CK162" i="6"/>
  <c r="CS162" i="6"/>
  <c r="DM162" i="6"/>
  <c r="BZ162" i="6"/>
  <c r="CR162" i="6"/>
  <c r="CX162" i="6"/>
  <c r="DD162" i="6"/>
  <c r="CD162" i="6"/>
  <c r="CJ162" i="6"/>
  <c r="CV162" i="6"/>
  <c r="DL162" i="6"/>
  <c r="DR162" i="6"/>
  <c r="CB162" i="6"/>
  <c r="CP162" i="6"/>
  <c r="CW162" i="6"/>
  <c r="DK162" i="6"/>
  <c r="CC162" i="6"/>
  <c r="CO162" i="6"/>
  <c r="DC162" i="6"/>
  <c r="DJ162" i="6"/>
  <c r="CH162" i="6"/>
  <c r="CN162" i="6"/>
  <c r="DB162" i="6"/>
  <c r="CG162" i="6"/>
  <c r="CQ162" i="6"/>
  <c r="DH162" i="6"/>
  <c r="CF162" i="6"/>
  <c r="CU162" i="6"/>
  <c r="DG162" i="6"/>
  <c r="CE162" i="6"/>
  <c r="DF162" i="6"/>
  <c r="CA162" i="6"/>
  <c r="CT162" i="6"/>
  <c r="CM162" i="6"/>
  <c r="DA162" i="6"/>
  <c r="DQ18" i="6"/>
  <c r="DS18" i="6"/>
  <c r="DO18" i="6"/>
  <c r="DT18" i="6"/>
  <c r="DU18" i="6"/>
  <c r="DI18" i="6"/>
  <c r="DV18" i="6"/>
  <c r="CF18" i="6"/>
  <c r="CO18" i="6"/>
  <c r="DC18" i="6"/>
  <c r="DP18" i="6"/>
  <c r="CH18" i="6"/>
  <c r="CN18" i="6"/>
  <c r="DB18" i="6"/>
  <c r="CG18" i="6"/>
  <c r="CU18" i="6"/>
  <c r="DH18" i="6"/>
  <c r="CA18" i="6"/>
  <c r="CT18" i="6"/>
  <c r="DG18" i="6"/>
  <c r="CE18" i="6"/>
  <c r="CM18" i="6"/>
  <c r="DF18" i="6"/>
  <c r="DR18" i="6"/>
  <c r="CI18" i="6"/>
  <c r="CW18" i="6"/>
  <c r="DE18" i="6"/>
  <c r="CL18" i="6"/>
  <c r="CS18" i="6"/>
  <c r="DN18" i="6"/>
  <c r="CK18" i="6"/>
  <c r="DA18" i="6"/>
  <c r="DM18" i="6"/>
  <c r="CR18" i="6"/>
  <c r="CZ18" i="6"/>
  <c r="DD18" i="6"/>
  <c r="CD18" i="6"/>
  <c r="CJ18" i="6"/>
  <c r="CY18" i="6"/>
  <c r="DL18" i="6"/>
  <c r="CB18" i="6"/>
  <c r="CC18" i="6"/>
  <c r="CQ18" i="6"/>
  <c r="CP18" i="6"/>
  <c r="CX18" i="6"/>
  <c r="CV18" i="6"/>
  <c r="DK18" i="6"/>
  <c r="DJ18" i="6"/>
  <c r="DQ125" i="6"/>
  <c r="BY125" i="6"/>
  <c r="DR125" i="6"/>
  <c r="DS125" i="6"/>
  <c r="DO125" i="6"/>
  <c r="DT125" i="6"/>
  <c r="DU125" i="6"/>
  <c r="DP125" i="6"/>
  <c r="DV125" i="6"/>
  <c r="CI125" i="6"/>
  <c r="CW125" i="6"/>
  <c r="DF125" i="6"/>
  <c r="CH125" i="6"/>
  <c r="CV125" i="6"/>
  <c r="DE125" i="6"/>
  <c r="CL125" i="6"/>
  <c r="CR125" i="6"/>
  <c r="DD125" i="6"/>
  <c r="CA125" i="6"/>
  <c r="CQ125" i="6"/>
  <c r="CZ125" i="6"/>
  <c r="DM125" i="6"/>
  <c r="BZ125" i="6"/>
  <c r="CP125" i="6"/>
  <c r="CY125" i="6"/>
  <c r="DL125" i="6"/>
  <c r="CB125" i="6"/>
  <c r="CO125" i="6"/>
  <c r="CX125" i="6"/>
  <c r="DK125" i="6"/>
  <c r="CT125" i="6"/>
  <c r="CU125" i="6"/>
  <c r="CD125" i="6"/>
  <c r="DC125" i="6"/>
  <c r="CG125" i="6"/>
  <c r="DB125" i="6"/>
  <c r="CC125" i="6"/>
  <c r="DH125" i="6"/>
  <c r="CS125" i="6"/>
  <c r="CE125" i="6"/>
  <c r="DG125" i="6"/>
  <c r="CF125" i="6"/>
  <c r="DA125" i="6"/>
  <c r="CK125" i="6"/>
  <c r="DN125" i="6"/>
  <c r="CJ125" i="6"/>
  <c r="DJ125" i="6"/>
  <c r="CN125" i="6"/>
  <c r="DI125" i="6"/>
  <c r="CM125" i="6"/>
  <c r="DP232" i="6"/>
  <c r="DR232" i="6"/>
  <c r="DS232" i="6"/>
  <c r="DT232" i="6"/>
  <c r="DN232" i="6"/>
  <c r="DU232" i="6"/>
  <c r="CG232" i="6"/>
  <c r="CL232" i="6"/>
  <c r="DA232" i="6"/>
  <c r="CF232" i="6"/>
  <c r="CT232" i="6"/>
  <c r="DG232" i="6"/>
  <c r="CK232" i="6"/>
  <c r="CU232" i="6"/>
  <c r="DD232" i="6"/>
  <c r="CJ232" i="6"/>
  <c r="CZ232" i="6"/>
  <c r="DM232" i="6"/>
  <c r="BY232" i="6"/>
  <c r="CQ232" i="6"/>
  <c r="CV232" i="6"/>
  <c r="DC232" i="6"/>
  <c r="CB232" i="6"/>
  <c r="CS232" i="6"/>
  <c r="DI232" i="6"/>
  <c r="CC232" i="6"/>
  <c r="CR232" i="6"/>
  <c r="DO232" i="6"/>
  <c r="BZ232" i="6"/>
  <c r="CY232" i="6"/>
  <c r="CE232" i="6"/>
  <c r="CX232" i="6"/>
  <c r="CA232" i="6"/>
  <c r="CW232" i="6"/>
  <c r="CD232" i="6"/>
  <c r="DB232" i="6"/>
  <c r="CH232" i="6"/>
  <c r="DH232" i="6"/>
  <c r="CP232" i="6"/>
  <c r="DF232" i="6"/>
  <c r="CO232" i="6"/>
  <c r="DE232" i="6"/>
  <c r="CN232" i="6"/>
  <c r="DL232" i="6"/>
  <c r="CI232" i="6"/>
  <c r="CM232" i="6"/>
  <c r="DK232" i="6"/>
  <c r="DJ232" i="6"/>
  <c r="DV232" i="6"/>
  <c r="DQ232" i="6"/>
  <c r="DN88" i="6"/>
  <c r="DR88" i="6"/>
  <c r="DS88" i="6"/>
  <c r="DT88" i="6"/>
  <c r="CA88" i="6"/>
  <c r="CL88" i="6"/>
  <c r="CU88" i="6"/>
  <c r="DP88" i="6"/>
  <c r="DU88" i="6"/>
  <c r="CE88" i="6"/>
  <c r="CM88" i="6"/>
  <c r="DB88" i="6"/>
  <c r="DI88" i="6"/>
  <c r="CG88" i="6"/>
  <c r="CI88" i="6"/>
  <c r="DH88" i="6"/>
  <c r="DO88" i="6"/>
  <c r="CF88" i="6"/>
  <c r="CT88" i="6"/>
  <c r="DG88" i="6"/>
  <c r="CD88" i="6"/>
  <c r="CR88" i="6"/>
  <c r="DF88" i="6"/>
  <c r="CH88" i="6"/>
  <c r="CS88" i="6"/>
  <c r="DE88" i="6"/>
  <c r="CK88" i="6"/>
  <c r="DA88" i="6"/>
  <c r="DD88" i="6"/>
  <c r="CJ88" i="6"/>
  <c r="CZ88" i="6"/>
  <c r="DM88" i="6"/>
  <c r="CQ88" i="6"/>
  <c r="CV88" i="6"/>
  <c r="DC88" i="6"/>
  <c r="CB88" i="6"/>
  <c r="CP88" i="6"/>
  <c r="CY88" i="6"/>
  <c r="DL88" i="6"/>
  <c r="CO88" i="6"/>
  <c r="CN88" i="6"/>
  <c r="CX88" i="6"/>
  <c r="CW88" i="6"/>
  <c r="DK88" i="6"/>
  <c r="DJ88" i="6"/>
  <c r="BY88" i="6"/>
  <c r="CC88" i="6"/>
  <c r="BZ88" i="6"/>
  <c r="DV88" i="6"/>
  <c r="DQ88" i="6"/>
  <c r="DQ75" i="6"/>
  <c r="BY75" i="6"/>
  <c r="CE75" i="6"/>
  <c r="CS75" i="6"/>
  <c r="DG75" i="6"/>
  <c r="DN75" i="6"/>
  <c r="CD75" i="6"/>
  <c r="CR75" i="6"/>
  <c r="DF75" i="6"/>
  <c r="CI75" i="6"/>
  <c r="CV75" i="6"/>
  <c r="DE75" i="6"/>
  <c r="CH75" i="6"/>
  <c r="CU75" i="6"/>
  <c r="DD75" i="6"/>
  <c r="CG75" i="6"/>
  <c r="CQ75" i="6"/>
  <c r="DA75" i="6"/>
  <c r="CL75" i="6"/>
  <c r="CT75" i="6"/>
  <c r="DC75" i="6"/>
  <c r="CK75" i="6"/>
  <c r="CW75" i="6"/>
  <c r="DM75" i="6"/>
  <c r="CB75" i="6"/>
  <c r="CJ75" i="6"/>
  <c r="CZ75" i="6"/>
  <c r="DL75" i="6"/>
  <c r="CA75" i="6"/>
  <c r="CP75" i="6"/>
  <c r="CY75" i="6"/>
  <c r="DK75" i="6"/>
  <c r="BZ75" i="6"/>
  <c r="CO75" i="6"/>
  <c r="CX75" i="6"/>
  <c r="DJ75" i="6"/>
  <c r="DR75" i="6"/>
  <c r="CC75" i="6"/>
  <c r="CF75" i="6"/>
  <c r="CN75" i="6"/>
  <c r="CM75" i="6"/>
  <c r="DH75" i="6"/>
  <c r="DI75" i="6"/>
  <c r="DB75" i="6"/>
  <c r="DP75" i="6"/>
  <c r="DS75" i="6"/>
  <c r="DO75" i="6"/>
  <c r="DT75" i="6"/>
  <c r="DU75" i="6"/>
  <c r="DV75" i="6"/>
  <c r="DQ69" i="6"/>
  <c r="DT69" i="6"/>
  <c r="DU69" i="6"/>
  <c r="DV69" i="6"/>
  <c r="CA69" i="6"/>
  <c r="CL69" i="6"/>
  <c r="DE69" i="6"/>
  <c r="DO69" i="6"/>
  <c r="CF69" i="6"/>
  <c r="CR69" i="6"/>
  <c r="DD69" i="6"/>
  <c r="DN69" i="6"/>
  <c r="CE69" i="6"/>
  <c r="CP69" i="6"/>
  <c r="DC69" i="6"/>
  <c r="DM69" i="6"/>
  <c r="CI69" i="6"/>
  <c r="CV69" i="6"/>
  <c r="DB69" i="6"/>
  <c r="DK69" i="6"/>
  <c r="CD69" i="6"/>
  <c r="CU69" i="6"/>
  <c r="DH69" i="6"/>
  <c r="CG69" i="6"/>
  <c r="CT69" i="6"/>
  <c r="DG69" i="6"/>
  <c r="CJ69" i="6"/>
  <c r="DJ69" i="6"/>
  <c r="CH69" i="6"/>
  <c r="DP69" i="6"/>
  <c r="CM69" i="6"/>
  <c r="CX69" i="6"/>
  <c r="CS69" i="6"/>
  <c r="DI69" i="6"/>
  <c r="CO69" i="6"/>
  <c r="DL69" i="6"/>
  <c r="CN69" i="6"/>
  <c r="CQ69" i="6"/>
  <c r="BY69" i="6"/>
  <c r="CZ69" i="6"/>
  <c r="BZ69" i="6"/>
  <c r="CW69" i="6"/>
  <c r="CB69" i="6"/>
  <c r="CY69" i="6"/>
  <c r="CC69" i="6"/>
  <c r="CK69" i="6"/>
  <c r="DA69" i="6"/>
  <c r="DF69" i="6"/>
  <c r="DS69" i="6"/>
  <c r="DR69" i="6"/>
  <c r="DV16" i="6"/>
  <c r="BY16" i="6"/>
  <c r="DR16" i="6"/>
  <c r="DS16" i="6"/>
  <c r="DT16" i="6"/>
  <c r="DU16" i="6"/>
  <c r="BZ16" i="6"/>
  <c r="CL16" i="6"/>
  <c r="CX16" i="6"/>
  <c r="DJ16" i="6"/>
  <c r="CC16" i="6"/>
  <c r="CP16" i="6"/>
  <c r="CV16" i="6"/>
  <c r="DP16" i="6"/>
  <c r="CE16" i="6"/>
  <c r="CM16" i="6"/>
  <c r="CW16" i="6"/>
  <c r="DO16" i="6"/>
  <c r="CG16" i="6"/>
  <c r="CT16" i="6"/>
  <c r="DG16" i="6"/>
  <c r="CD16" i="6"/>
  <c r="CR16" i="6"/>
  <c r="DF16" i="6"/>
  <c r="CS16" i="6"/>
  <c r="DC16" i="6"/>
  <c r="DA16" i="6"/>
  <c r="DI16" i="6"/>
  <c r="DQ16" i="6"/>
  <c r="CB16" i="6"/>
  <c r="CZ16" i="6"/>
  <c r="CF16" i="6"/>
  <c r="CU16" i="6"/>
  <c r="CA16" i="6"/>
  <c r="CY16" i="6"/>
  <c r="CH16" i="6"/>
  <c r="DB16" i="6"/>
  <c r="CK16" i="6"/>
  <c r="DH16" i="6"/>
  <c r="CJ16" i="6"/>
  <c r="DE16" i="6"/>
  <c r="CQ16" i="6"/>
  <c r="DD16" i="6"/>
  <c r="CI16" i="6"/>
  <c r="DM16" i="6"/>
  <c r="CO16" i="6"/>
  <c r="CN16" i="6"/>
  <c r="DL16" i="6"/>
  <c r="DK16" i="6"/>
  <c r="DN16" i="6"/>
  <c r="DQ147" i="6"/>
  <c r="BY147" i="6"/>
  <c r="CG147" i="6"/>
  <c r="CU147" i="6"/>
  <c r="DA147" i="6"/>
  <c r="CJ147" i="6"/>
  <c r="CT147" i="6"/>
  <c r="DC147" i="6"/>
  <c r="CP147" i="6"/>
  <c r="CW147" i="6"/>
  <c r="DM147" i="6"/>
  <c r="CB147" i="6"/>
  <c r="CO147" i="6"/>
  <c r="CZ147" i="6"/>
  <c r="CA147" i="6"/>
  <c r="CI147" i="6"/>
  <c r="CY147" i="6"/>
  <c r="DK147" i="6"/>
  <c r="BZ147" i="6"/>
  <c r="CN147" i="6"/>
  <c r="CX147" i="6"/>
  <c r="DJ147" i="6"/>
  <c r="CC147" i="6"/>
  <c r="CM147" i="6"/>
  <c r="DB147" i="6"/>
  <c r="DI147" i="6"/>
  <c r="CE147" i="6"/>
  <c r="CS147" i="6"/>
  <c r="DH147" i="6"/>
  <c r="CF147" i="6"/>
  <c r="CR147" i="6"/>
  <c r="DG147" i="6"/>
  <c r="CK147" i="6"/>
  <c r="CV147" i="6"/>
  <c r="DD147" i="6"/>
  <c r="CL147" i="6"/>
  <c r="CQ147" i="6"/>
  <c r="DF147" i="6"/>
  <c r="DE147" i="6"/>
  <c r="DL147" i="6"/>
  <c r="DN147" i="6"/>
  <c r="DR147" i="6"/>
  <c r="CD147" i="6"/>
  <c r="CH147" i="6"/>
  <c r="DS147" i="6"/>
  <c r="DT147" i="6"/>
  <c r="DU147" i="6"/>
  <c r="DO147" i="6"/>
  <c r="DP147" i="6"/>
  <c r="DV147" i="6"/>
  <c r="DM242" i="6"/>
  <c r="BY242" i="6"/>
  <c r="DQ242" i="6"/>
  <c r="CO242" i="6"/>
  <c r="CW242" i="6"/>
  <c r="DK242" i="6"/>
  <c r="CA242" i="6"/>
  <c r="CN242" i="6"/>
  <c r="CU242" i="6"/>
  <c r="DJ242" i="6"/>
  <c r="BZ242" i="6"/>
  <c r="CM242" i="6"/>
  <c r="CV242" i="6"/>
  <c r="DB242" i="6"/>
  <c r="CE242" i="6"/>
  <c r="CK242" i="6"/>
  <c r="CB242" i="6"/>
  <c r="CL242" i="6"/>
  <c r="CD242" i="6"/>
  <c r="CS242" i="6"/>
  <c r="DG242" i="6"/>
  <c r="DN242" i="6"/>
  <c r="CF242" i="6"/>
  <c r="CH242" i="6"/>
  <c r="DF242" i="6"/>
  <c r="CG242" i="6"/>
  <c r="CQ242" i="6"/>
  <c r="DE242" i="6"/>
  <c r="CJ242" i="6"/>
  <c r="CI242" i="6"/>
  <c r="CY242" i="6"/>
  <c r="CX242" i="6"/>
  <c r="CT242" i="6"/>
  <c r="DA242" i="6"/>
  <c r="DD242" i="6"/>
  <c r="DC242" i="6"/>
  <c r="DH242" i="6"/>
  <c r="DL242" i="6"/>
  <c r="CP242" i="6"/>
  <c r="DO242" i="6"/>
  <c r="CZ242" i="6"/>
  <c r="DI242" i="6"/>
  <c r="CC242" i="6"/>
  <c r="CR242" i="6"/>
  <c r="DR242" i="6"/>
  <c r="DS242" i="6"/>
  <c r="DT242" i="6"/>
  <c r="DU242" i="6"/>
  <c r="DV242" i="6"/>
  <c r="DP242" i="6"/>
  <c r="DM98" i="6"/>
  <c r="DH98" i="6"/>
  <c r="BY98" i="6"/>
  <c r="DQ98" i="6"/>
  <c r="CG98" i="6"/>
  <c r="CY98" i="6"/>
  <c r="DK98" i="6"/>
  <c r="CJ98" i="6"/>
  <c r="CW98" i="6"/>
  <c r="DJ98" i="6"/>
  <c r="CB98" i="6"/>
  <c r="CP98" i="6"/>
  <c r="CX98" i="6"/>
  <c r="DB98" i="6"/>
  <c r="CA98" i="6"/>
  <c r="CO98" i="6"/>
  <c r="CV98" i="6"/>
  <c r="DI98" i="6"/>
  <c r="BZ98" i="6"/>
  <c r="CN98" i="6"/>
  <c r="CT98" i="6"/>
  <c r="DO98" i="6"/>
  <c r="CE98" i="6"/>
  <c r="CM98" i="6"/>
  <c r="DA98" i="6"/>
  <c r="DN98" i="6"/>
  <c r="CD98" i="6"/>
  <c r="CK98" i="6"/>
  <c r="DG98" i="6"/>
  <c r="CF98" i="6"/>
  <c r="CS98" i="6"/>
  <c r="DF98" i="6"/>
  <c r="CH98" i="6"/>
  <c r="CU98" i="6"/>
  <c r="DD98" i="6"/>
  <c r="CC98" i="6"/>
  <c r="CZ98" i="6"/>
  <c r="DL98" i="6"/>
  <c r="CI98" i="6"/>
  <c r="CL98" i="6"/>
  <c r="CQ98" i="6"/>
  <c r="CR98" i="6"/>
  <c r="DE98" i="6"/>
  <c r="DC98" i="6"/>
  <c r="DR98" i="6"/>
  <c r="DS98" i="6"/>
  <c r="DT98" i="6"/>
  <c r="DP98" i="6"/>
  <c r="DU98" i="6"/>
  <c r="DV98" i="6"/>
  <c r="DQ193" i="6"/>
  <c r="BY193" i="6"/>
  <c r="DV193" i="6"/>
  <c r="DP193" i="6"/>
  <c r="CA193" i="6"/>
  <c r="BZ193" i="6"/>
  <c r="CD193" i="6"/>
  <c r="CH193" i="6"/>
  <c r="CS193" i="6"/>
  <c r="DD193" i="6"/>
  <c r="CG193" i="6"/>
  <c r="CP193" i="6"/>
  <c r="CZ193" i="6"/>
  <c r="CK193" i="6"/>
  <c r="CU193" i="6"/>
  <c r="DC193" i="6"/>
  <c r="CF193" i="6"/>
  <c r="CT193" i="6"/>
  <c r="DB193" i="6"/>
  <c r="CJ193" i="6"/>
  <c r="CY193" i="6"/>
  <c r="DH193" i="6"/>
  <c r="CI193" i="6"/>
  <c r="CX193" i="6"/>
  <c r="DL193" i="6"/>
  <c r="CO193" i="6"/>
  <c r="CV193" i="6"/>
  <c r="DK193" i="6"/>
  <c r="CN193" i="6"/>
  <c r="CW193" i="6"/>
  <c r="DJ193" i="6"/>
  <c r="CM193" i="6"/>
  <c r="DG193" i="6"/>
  <c r="DI193" i="6"/>
  <c r="CC193" i="6"/>
  <c r="CL193" i="6"/>
  <c r="DF193" i="6"/>
  <c r="DO193" i="6"/>
  <c r="CB193" i="6"/>
  <c r="CE193" i="6"/>
  <c r="CR193" i="6"/>
  <c r="CQ193" i="6"/>
  <c r="DE193" i="6"/>
  <c r="DN193" i="6"/>
  <c r="DM193" i="6"/>
  <c r="DR193" i="6"/>
  <c r="DA193" i="6"/>
  <c r="DS193" i="6"/>
  <c r="DT193" i="6"/>
  <c r="DU193" i="6"/>
  <c r="DQ49" i="6"/>
  <c r="BY49" i="6"/>
  <c r="DV49" i="6"/>
  <c r="BZ49" i="6"/>
  <c r="CI49" i="6"/>
  <c r="DA49" i="6"/>
  <c r="DP49" i="6"/>
  <c r="CC49" i="6"/>
  <c r="CM49" i="6"/>
  <c r="DG49" i="6"/>
  <c r="DI49" i="6"/>
  <c r="CE49" i="6"/>
  <c r="CR49" i="6"/>
  <c r="DF49" i="6"/>
  <c r="DO49" i="6"/>
  <c r="CH49" i="6"/>
  <c r="CP49" i="6"/>
  <c r="CZ49" i="6"/>
  <c r="CG49" i="6"/>
  <c r="CW49" i="6"/>
  <c r="DC49" i="6"/>
  <c r="CK49" i="6"/>
  <c r="CT49" i="6"/>
  <c r="DH49" i="6"/>
  <c r="CF49" i="6"/>
  <c r="DD49" i="6"/>
  <c r="CL49" i="6"/>
  <c r="DB49" i="6"/>
  <c r="CJ49" i="6"/>
  <c r="DL49" i="6"/>
  <c r="CO49" i="6"/>
  <c r="DK49" i="6"/>
  <c r="CQ49" i="6"/>
  <c r="DN49" i="6"/>
  <c r="CS49" i="6"/>
  <c r="DM49" i="6"/>
  <c r="CU49" i="6"/>
  <c r="CY49" i="6"/>
  <c r="CB49" i="6"/>
  <c r="CX49" i="6"/>
  <c r="CA49" i="6"/>
  <c r="CV49" i="6"/>
  <c r="DJ49" i="6"/>
  <c r="DR49" i="6"/>
  <c r="CD49" i="6"/>
  <c r="DS49" i="6"/>
  <c r="CN49" i="6"/>
  <c r="DE49" i="6"/>
  <c r="DT49" i="6"/>
  <c r="DU49" i="6"/>
  <c r="DQ144" i="6"/>
  <c r="BY144" i="6"/>
  <c r="DV144" i="6"/>
  <c r="DP144" i="6"/>
  <c r="CC144" i="6"/>
  <c r="CN144" i="6"/>
  <c r="DF144" i="6"/>
  <c r="DG144" i="6"/>
  <c r="CE144" i="6"/>
  <c r="CM144" i="6"/>
  <c r="DE144" i="6"/>
  <c r="DN144" i="6"/>
  <c r="CD144" i="6"/>
  <c r="CS144" i="6"/>
  <c r="DD144" i="6"/>
  <c r="DM144" i="6"/>
  <c r="CB144" i="6"/>
  <c r="CP144" i="6"/>
  <c r="DA144" i="6"/>
  <c r="CG144" i="6"/>
  <c r="CU144" i="6"/>
  <c r="CV144" i="6"/>
  <c r="CL144" i="6"/>
  <c r="CR144" i="6"/>
  <c r="DB144" i="6"/>
  <c r="CK144" i="6"/>
  <c r="CT144" i="6"/>
  <c r="DH144" i="6"/>
  <c r="CF144" i="6"/>
  <c r="CY144" i="6"/>
  <c r="DK144" i="6"/>
  <c r="CJ144" i="6"/>
  <c r="CX144" i="6"/>
  <c r="DJ144" i="6"/>
  <c r="CA144" i="6"/>
  <c r="CI144" i="6"/>
  <c r="CW144" i="6"/>
  <c r="DI144" i="6"/>
  <c r="BZ144" i="6"/>
  <c r="CH144" i="6"/>
  <c r="CO144" i="6"/>
  <c r="CQ144" i="6"/>
  <c r="CZ144" i="6"/>
  <c r="DC144" i="6"/>
  <c r="DO144" i="6"/>
  <c r="DR144" i="6"/>
  <c r="DS144" i="6"/>
  <c r="DL144" i="6"/>
  <c r="DT144" i="6"/>
  <c r="DU144" i="6"/>
  <c r="DQ239" i="6"/>
  <c r="DU239" i="6"/>
  <c r="BY239" i="6"/>
  <c r="DV239" i="6"/>
  <c r="DP239" i="6"/>
  <c r="CK239" i="6"/>
  <c r="CJ239" i="6"/>
  <c r="CI239" i="6"/>
  <c r="CB239" i="6"/>
  <c r="CL239" i="6"/>
  <c r="CD239" i="6"/>
  <c r="CQ239" i="6"/>
  <c r="CC239" i="6"/>
  <c r="CV239" i="6"/>
  <c r="DC239" i="6"/>
  <c r="DL239" i="6"/>
  <c r="CR239" i="6"/>
  <c r="DB239" i="6"/>
  <c r="CT239" i="6"/>
  <c r="DH239" i="6"/>
  <c r="CA239" i="6"/>
  <c r="CS239" i="6"/>
  <c r="CY239" i="6"/>
  <c r="BZ239" i="6"/>
  <c r="CO239" i="6"/>
  <c r="DA239" i="6"/>
  <c r="CE239" i="6"/>
  <c r="CX239" i="6"/>
  <c r="DG239" i="6"/>
  <c r="CH239" i="6"/>
  <c r="CW239" i="6"/>
  <c r="DK239" i="6"/>
  <c r="CG239" i="6"/>
  <c r="CU239" i="6"/>
  <c r="DJ239" i="6"/>
  <c r="CF239" i="6"/>
  <c r="CZ239" i="6"/>
  <c r="DI239" i="6"/>
  <c r="CN239" i="6"/>
  <c r="DF239" i="6"/>
  <c r="DO239" i="6"/>
  <c r="CM239" i="6"/>
  <c r="DR239" i="6"/>
  <c r="CP239" i="6"/>
  <c r="DE239" i="6"/>
  <c r="DD239" i="6"/>
  <c r="DS239" i="6"/>
  <c r="DN239" i="6"/>
  <c r="DM239" i="6"/>
  <c r="DT239" i="6"/>
  <c r="DQ95" i="6"/>
  <c r="DU95" i="6"/>
  <c r="BY95" i="6"/>
  <c r="DV95" i="6"/>
  <c r="CE95" i="6"/>
  <c r="CP95" i="6"/>
  <c r="DD95" i="6"/>
  <c r="DL95" i="6"/>
  <c r="CH95" i="6"/>
  <c r="CW95" i="6"/>
  <c r="DC95" i="6"/>
  <c r="CG95" i="6"/>
  <c r="CV95" i="6"/>
  <c r="DB95" i="6"/>
  <c r="CF95" i="6"/>
  <c r="CU95" i="6"/>
  <c r="DH95" i="6"/>
  <c r="CL95" i="6"/>
  <c r="CO95" i="6"/>
  <c r="CY95" i="6"/>
  <c r="CK95" i="6"/>
  <c r="CR95" i="6"/>
  <c r="DG95" i="6"/>
  <c r="CI95" i="6"/>
  <c r="CT95" i="6"/>
  <c r="DK95" i="6"/>
  <c r="CA95" i="6"/>
  <c r="CJ95" i="6"/>
  <c r="CX95" i="6"/>
  <c r="DJ95" i="6"/>
  <c r="BZ95" i="6"/>
  <c r="CN95" i="6"/>
  <c r="DA95" i="6"/>
  <c r="DI95" i="6"/>
  <c r="CB95" i="6"/>
  <c r="CM95" i="6"/>
  <c r="CZ95" i="6"/>
  <c r="DO95" i="6"/>
  <c r="CD95" i="6"/>
  <c r="CC95" i="6"/>
  <c r="CS95" i="6"/>
  <c r="DR95" i="6"/>
  <c r="CQ95" i="6"/>
  <c r="DF95" i="6"/>
  <c r="DE95" i="6"/>
  <c r="DN95" i="6"/>
  <c r="DM95" i="6"/>
  <c r="DS95" i="6"/>
  <c r="DP95" i="6"/>
  <c r="DT95" i="6"/>
  <c r="DQ190" i="6"/>
  <c r="DU190" i="6"/>
  <c r="DV190" i="6"/>
  <c r="CE190" i="6"/>
  <c r="CR190" i="6"/>
  <c r="DE190" i="6"/>
  <c r="DL190" i="6"/>
  <c r="CD190" i="6"/>
  <c r="CP190" i="6"/>
  <c r="DD190" i="6"/>
  <c r="CO190" i="6"/>
  <c r="CC190" i="6"/>
  <c r="CS190" i="6"/>
  <c r="DC190" i="6"/>
  <c r="CF190" i="6"/>
  <c r="CU190" i="6"/>
  <c r="DG190" i="6"/>
  <c r="CK190" i="6"/>
  <c r="CX190" i="6"/>
  <c r="DF190" i="6"/>
  <c r="DP190" i="6"/>
  <c r="CJ190" i="6"/>
  <c r="CV190" i="6"/>
  <c r="DJ190" i="6"/>
  <c r="CQ190" i="6"/>
  <c r="CT190" i="6"/>
  <c r="BY190" i="6"/>
  <c r="CW190" i="6"/>
  <c r="BZ190" i="6"/>
  <c r="DA190" i="6"/>
  <c r="CB190" i="6"/>
  <c r="CZ190" i="6"/>
  <c r="CA190" i="6"/>
  <c r="CY190" i="6"/>
  <c r="CH190" i="6"/>
  <c r="DB190" i="6"/>
  <c r="DR190" i="6"/>
  <c r="CG190" i="6"/>
  <c r="DH190" i="6"/>
  <c r="CI190" i="6"/>
  <c r="DI190" i="6"/>
  <c r="CN190" i="6"/>
  <c r="DO190" i="6"/>
  <c r="DN190" i="6"/>
  <c r="DM190" i="6"/>
  <c r="DS190" i="6"/>
  <c r="CM190" i="6"/>
  <c r="CL190" i="6"/>
  <c r="DT190" i="6"/>
  <c r="DK190" i="6"/>
  <c r="DQ46" i="6"/>
  <c r="BY46" i="6"/>
  <c r="DU46" i="6"/>
  <c r="DV46" i="6"/>
  <c r="CD46" i="6"/>
  <c r="CL46" i="6"/>
  <c r="DD46" i="6"/>
  <c r="DL46" i="6"/>
  <c r="CC46" i="6"/>
  <c r="CS46" i="6"/>
  <c r="DC46" i="6"/>
  <c r="CH46" i="6"/>
  <c r="CW46" i="6"/>
  <c r="DB46" i="6"/>
  <c r="CG46" i="6"/>
  <c r="CT46" i="6"/>
  <c r="DH46" i="6"/>
  <c r="CK46" i="6"/>
  <c r="CU46" i="6"/>
  <c r="DG46" i="6"/>
  <c r="CJ46" i="6"/>
  <c r="CX46" i="6"/>
  <c r="DF46" i="6"/>
  <c r="CI46" i="6"/>
  <c r="CV46" i="6"/>
  <c r="DJ46" i="6"/>
  <c r="DR46" i="6"/>
  <c r="BZ46" i="6"/>
  <c r="CN46" i="6"/>
  <c r="DA46" i="6"/>
  <c r="DP46" i="6"/>
  <c r="CB46" i="6"/>
  <c r="CM46" i="6"/>
  <c r="CZ46" i="6"/>
  <c r="DI46" i="6"/>
  <c r="CA46" i="6"/>
  <c r="CR46" i="6"/>
  <c r="CO46" i="6"/>
  <c r="DO46" i="6"/>
  <c r="DN46" i="6"/>
  <c r="DM46" i="6"/>
  <c r="CF46" i="6"/>
  <c r="CE46" i="6"/>
  <c r="CQ46" i="6"/>
  <c r="CP46" i="6"/>
  <c r="CY46" i="6"/>
  <c r="DK46" i="6"/>
  <c r="DE46" i="6"/>
  <c r="DS46" i="6"/>
  <c r="DT46" i="6"/>
  <c r="DQ141" i="6"/>
  <c r="DT141" i="6"/>
  <c r="DU141" i="6"/>
  <c r="DV141" i="6"/>
  <c r="DP141" i="6"/>
  <c r="BY141" i="6"/>
  <c r="CH141" i="6"/>
  <c r="CZ141" i="6"/>
  <c r="DJ141" i="6"/>
  <c r="BZ141" i="6"/>
  <c r="CM141" i="6"/>
  <c r="CW141" i="6"/>
  <c r="DI141" i="6"/>
  <c r="CA141" i="6"/>
  <c r="CS141" i="6"/>
  <c r="CY141" i="6"/>
  <c r="DO141" i="6"/>
  <c r="CE141" i="6"/>
  <c r="CP141" i="6"/>
  <c r="DD141" i="6"/>
  <c r="DM141" i="6"/>
  <c r="CB141" i="6"/>
  <c r="CL141" i="6"/>
  <c r="DC141" i="6"/>
  <c r="DL141" i="6"/>
  <c r="CG141" i="6"/>
  <c r="CO141" i="6"/>
  <c r="CX141" i="6"/>
  <c r="DK141" i="6"/>
  <c r="CK141" i="6"/>
  <c r="DB141" i="6"/>
  <c r="CJ141" i="6"/>
  <c r="DH141" i="6"/>
  <c r="CD141" i="6"/>
  <c r="DG141" i="6"/>
  <c r="CI141" i="6"/>
  <c r="DF141" i="6"/>
  <c r="CR141" i="6"/>
  <c r="DN141" i="6"/>
  <c r="CQ141" i="6"/>
  <c r="CV141" i="6"/>
  <c r="DR141" i="6"/>
  <c r="CU141" i="6"/>
  <c r="CT141" i="6"/>
  <c r="CN141" i="6"/>
  <c r="DS141" i="6"/>
  <c r="CC141" i="6"/>
  <c r="CF141" i="6"/>
  <c r="DE141" i="6"/>
  <c r="DA141" i="6"/>
  <c r="DQ236" i="6"/>
  <c r="BY236" i="6"/>
  <c r="DT236" i="6"/>
  <c r="DU236" i="6"/>
  <c r="DJ236" i="6"/>
  <c r="DV236" i="6"/>
  <c r="DP236" i="6"/>
  <c r="BZ236" i="6"/>
  <c r="CQ236" i="6"/>
  <c r="CT236" i="6"/>
  <c r="DL236" i="6"/>
  <c r="CE236" i="6"/>
  <c r="CK236" i="6"/>
  <c r="CX236" i="6"/>
  <c r="DE236" i="6"/>
  <c r="CD236" i="6"/>
  <c r="CP236" i="6"/>
  <c r="DD236" i="6"/>
  <c r="DK236" i="6"/>
  <c r="CB236" i="6"/>
  <c r="CO236" i="6"/>
  <c r="DC236" i="6"/>
  <c r="DH236" i="6"/>
  <c r="CC236" i="6"/>
  <c r="CN236" i="6"/>
  <c r="DB236" i="6"/>
  <c r="CH236" i="6"/>
  <c r="CV236" i="6"/>
  <c r="DA236" i="6"/>
  <c r="CG236" i="6"/>
  <c r="CR236" i="6"/>
  <c r="DG236" i="6"/>
  <c r="CF236" i="6"/>
  <c r="CS236" i="6"/>
  <c r="DF236" i="6"/>
  <c r="CJ236" i="6"/>
  <c r="CW236" i="6"/>
  <c r="DI236" i="6"/>
  <c r="CI236" i="6"/>
  <c r="CU236" i="6"/>
  <c r="DO236" i="6"/>
  <c r="CZ236" i="6"/>
  <c r="CY236" i="6"/>
  <c r="DS236" i="6"/>
  <c r="DN236" i="6"/>
  <c r="DM236" i="6"/>
  <c r="CA236" i="6"/>
  <c r="DR236" i="6"/>
  <c r="CM236" i="6"/>
  <c r="CL236" i="6"/>
  <c r="DQ92" i="6"/>
  <c r="BY92" i="6"/>
  <c r="DT92" i="6"/>
  <c r="DU92" i="6"/>
  <c r="DV92" i="6"/>
  <c r="DJ92" i="6"/>
  <c r="CB92" i="6"/>
  <c r="CK92" i="6"/>
  <c r="DC92" i="6"/>
  <c r="DE92" i="6"/>
  <c r="CD92" i="6"/>
  <c r="CP92" i="6"/>
  <c r="DB92" i="6"/>
  <c r="DK92" i="6"/>
  <c r="CC92" i="6"/>
  <c r="CO92" i="6"/>
  <c r="DH92" i="6"/>
  <c r="CI92" i="6"/>
  <c r="CN92" i="6"/>
  <c r="CU92" i="6"/>
  <c r="CH92" i="6"/>
  <c r="CV92" i="6"/>
  <c r="DG92" i="6"/>
  <c r="CG92" i="6"/>
  <c r="CR92" i="6"/>
  <c r="DA92" i="6"/>
  <c r="CF92" i="6"/>
  <c r="CW92" i="6"/>
  <c r="DF92" i="6"/>
  <c r="DP92" i="6"/>
  <c r="CJ92" i="6"/>
  <c r="CZ92" i="6"/>
  <c r="DI92" i="6"/>
  <c r="CL92" i="6"/>
  <c r="CY92" i="6"/>
  <c r="DO92" i="6"/>
  <c r="CS92" i="6"/>
  <c r="CQ92" i="6"/>
  <c r="DS92" i="6"/>
  <c r="CT92" i="6"/>
  <c r="CX92" i="6"/>
  <c r="DD92" i="6"/>
  <c r="DR92" i="6"/>
  <c r="DN92" i="6"/>
  <c r="DM92" i="6"/>
  <c r="DL92" i="6"/>
  <c r="CA92" i="6"/>
  <c r="BZ92" i="6"/>
  <c r="CE92" i="6"/>
  <c r="CM92" i="6"/>
  <c r="DQ187" i="6"/>
  <c r="BY187" i="6"/>
  <c r="DS187" i="6"/>
  <c r="DT187" i="6"/>
  <c r="DU187" i="6"/>
  <c r="DP187" i="6"/>
  <c r="CI187" i="6"/>
  <c r="CS187" i="6"/>
  <c r="DE187" i="6"/>
  <c r="CG187" i="6"/>
  <c r="CV187" i="6"/>
  <c r="DI187" i="6"/>
  <c r="CL187" i="6"/>
  <c r="CY187" i="6"/>
  <c r="DO187" i="6"/>
  <c r="CA187" i="6"/>
  <c r="CR187" i="6"/>
  <c r="CX187" i="6"/>
  <c r="DN187" i="6"/>
  <c r="BZ187" i="6"/>
  <c r="CQ187" i="6"/>
  <c r="CW187" i="6"/>
  <c r="DH187" i="6"/>
  <c r="CB187" i="6"/>
  <c r="CK187" i="6"/>
  <c r="DA187" i="6"/>
  <c r="DM187" i="6"/>
  <c r="CE187" i="6"/>
  <c r="CO187" i="6"/>
  <c r="DD187" i="6"/>
  <c r="DL187" i="6"/>
  <c r="CD187" i="6"/>
  <c r="CN187" i="6"/>
  <c r="DC187" i="6"/>
  <c r="DK187" i="6"/>
  <c r="CP187" i="6"/>
  <c r="CU187" i="6"/>
  <c r="CT187" i="6"/>
  <c r="CM187" i="6"/>
  <c r="DB187" i="6"/>
  <c r="CZ187" i="6"/>
  <c r="DG187" i="6"/>
  <c r="DR187" i="6"/>
  <c r="DF187" i="6"/>
  <c r="CC187" i="6"/>
  <c r="DJ187" i="6"/>
  <c r="DV187" i="6"/>
  <c r="CH187" i="6"/>
  <c r="CF187" i="6"/>
  <c r="CJ187" i="6"/>
  <c r="DQ43" i="6"/>
  <c r="DS43" i="6"/>
  <c r="BY43" i="6"/>
  <c r="DT43" i="6"/>
  <c r="DU43" i="6"/>
  <c r="DV43" i="6"/>
  <c r="CG43" i="6"/>
  <c r="CS43" i="6"/>
  <c r="DF43" i="6"/>
  <c r="CI43" i="6"/>
  <c r="CV43" i="6"/>
  <c r="DE43" i="6"/>
  <c r="CA43" i="6"/>
  <c r="CQ43" i="6"/>
  <c r="CY43" i="6"/>
  <c r="DN43" i="6"/>
  <c r="BZ43" i="6"/>
  <c r="CK43" i="6"/>
  <c r="CX43" i="6"/>
  <c r="DM43" i="6"/>
  <c r="CE43" i="6"/>
  <c r="CO43" i="6"/>
  <c r="DD43" i="6"/>
  <c r="DL43" i="6"/>
  <c r="CF43" i="6"/>
  <c r="DB43" i="6"/>
  <c r="CJ43" i="6"/>
  <c r="DH43" i="6"/>
  <c r="CL43" i="6"/>
  <c r="CZ43" i="6"/>
  <c r="CR43" i="6"/>
  <c r="DG43" i="6"/>
  <c r="CN43" i="6"/>
  <c r="DI43" i="6"/>
  <c r="DP43" i="6"/>
  <c r="CP43" i="6"/>
  <c r="DO43" i="6"/>
  <c r="CU43" i="6"/>
  <c r="DK43" i="6"/>
  <c r="DR43" i="6"/>
  <c r="CT43" i="6"/>
  <c r="DJ43" i="6"/>
  <c r="CB43" i="6"/>
  <c r="CM43" i="6"/>
  <c r="CD43" i="6"/>
  <c r="CW43" i="6"/>
  <c r="DA43" i="6"/>
  <c r="DC43" i="6"/>
  <c r="CH43" i="6"/>
  <c r="CC43" i="6"/>
  <c r="DO150" i="6"/>
  <c r="BY150" i="6"/>
  <c r="DS150" i="6"/>
  <c r="DT150" i="6"/>
  <c r="DU150" i="6"/>
  <c r="DV150" i="6"/>
  <c r="DQ150" i="6"/>
  <c r="DP150" i="6"/>
  <c r="CE150" i="6"/>
  <c r="CT150" i="6"/>
  <c r="DH150" i="6"/>
  <c r="CF150" i="6"/>
  <c r="CJ150" i="6"/>
  <c r="DG150" i="6"/>
  <c r="CC150" i="6"/>
  <c r="CM150" i="6"/>
  <c r="DF150" i="6"/>
  <c r="CB150" i="6"/>
  <c r="CS150" i="6"/>
  <c r="DE150" i="6"/>
  <c r="CI150" i="6"/>
  <c r="CQ150" i="6"/>
  <c r="DN150" i="6"/>
  <c r="DI150" i="6"/>
  <c r="CL150" i="6"/>
  <c r="CW150" i="6"/>
  <c r="DA150" i="6"/>
  <c r="DR150" i="6"/>
  <c r="CK150" i="6"/>
  <c r="CV150" i="6"/>
  <c r="DM150" i="6"/>
  <c r="BZ150" i="6"/>
  <c r="CR150" i="6"/>
  <c r="CZ150" i="6"/>
  <c r="DD150" i="6"/>
  <c r="CD150" i="6"/>
  <c r="CP150" i="6"/>
  <c r="CY150" i="6"/>
  <c r="DL150" i="6"/>
  <c r="CA150" i="6"/>
  <c r="CO150" i="6"/>
  <c r="CX150" i="6"/>
  <c r="DK150" i="6"/>
  <c r="CH150" i="6"/>
  <c r="CG150" i="6"/>
  <c r="CN150" i="6"/>
  <c r="CU150" i="6"/>
  <c r="DC150" i="6"/>
  <c r="DB150" i="6"/>
  <c r="DJ150" i="6"/>
  <c r="DQ257" i="6"/>
  <c r="BY257" i="6"/>
  <c r="DR257" i="6"/>
  <c r="DS257" i="6"/>
  <c r="DT257" i="6"/>
  <c r="DU257" i="6"/>
  <c r="DO257" i="6"/>
  <c r="DP257" i="6"/>
  <c r="DV257" i="6"/>
  <c r="CC257" i="6"/>
  <c r="CM257" i="6"/>
  <c r="DC257" i="6"/>
  <c r="DJ257" i="6"/>
  <c r="CG257" i="6"/>
  <c r="CT257" i="6"/>
  <c r="DB257" i="6"/>
  <c r="DI257" i="6"/>
  <c r="CE257" i="6"/>
  <c r="CO257" i="6"/>
  <c r="DA257" i="6"/>
  <c r="CI257" i="6"/>
  <c r="CS257" i="6"/>
  <c r="DG257" i="6"/>
  <c r="CB257" i="6"/>
  <c r="CL257" i="6"/>
  <c r="DF257" i="6"/>
  <c r="CH257" i="6"/>
  <c r="CR257" i="6"/>
  <c r="DE257" i="6"/>
  <c r="CK257" i="6"/>
  <c r="CV257" i="6"/>
  <c r="DD257" i="6"/>
  <c r="CF257" i="6"/>
  <c r="CZ257" i="6"/>
  <c r="DH257" i="6"/>
  <c r="CQ257" i="6"/>
  <c r="CU257" i="6"/>
  <c r="DN257" i="6"/>
  <c r="CA257" i="6"/>
  <c r="CP257" i="6"/>
  <c r="CX257" i="6"/>
  <c r="DM257" i="6"/>
  <c r="BZ257" i="6"/>
  <c r="CD257" i="6"/>
  <c r="CN257" i="6"/>
  <c r="CJ257" i="6"/>
  <c r="CW257" i="6"/>
  <c r="CY257" i="6"/>
  <c r="DL257" i="6"/>
  <c r="DK257" i="6"/>
  <c r="DQ113" i="6"/>
  <c r="BY113" i="6"/>
  <c r="DR113" i="6"/>
  <c r="DS113" i="6"/>
  <c r="DT113" i="6"/>
  <c r="DU113" i="6"/>
  <c r="DO113" i="6"/>
  <c r="DP113" i="6"/>
  <c r="DV113" i="6"/>
  <c r="CD113" i="6"/>
  <c r="CO113" i="6"/>
  <c r="DC113" i="6"/>
  <c r="DJ113" i="6"/>
  <c r="CB113" i="6"/>
  <c r="CN113" i="6"/>
  <c r="DB113" i="6"/>
  <c r="DI113" i="6"/>
  <c r="CG113" i="6"/>
  <c r="CM113" i="6"/>
  <c r="DH113" i="6"/>
  <c r="CH113" i="6"/>
  <c r="CT113" i="6"/>
  <c r="DF113" i="6"/>
  <c r="CI113" i="6"/>
  <c r="CR113" i="6"/>
  <c r="DE113" i="6"/>
  <c r="CL113" i="6"/>
  <c r="CW113" i="6"/>
  <c r="DA113" i="6"/>
  <c r="CC113" i="6"/>
  <c r="CX113" i="6"/>
  <c r="CE113" i="6"/>
  <c r="DG113" i="6"/>
  <c r="CK113" i="6"/>
  <c r="DD113" i="6"/>
  <c r="CF113" i="6"/>
  <c r="DN113" i="6"/>
  <c r="CQ113" i="6"/>
  <c r="DM113" i="6"/>
  <c r="CP113" i="6"/>
  <c r="DL113" i="6"/>
  <c r="CJ113" i="6"/>
  <c r="DK113" i="6"/>
  <c r="CS113" i="6"/>
  <c r="CY113" i="6"/>
  <c r="CV113" i="6"/>
  <c r="CU113" i="6"/>
  <c r="CA113" i="6"/>
  <c r="CZ113" i="6"/>
  <c r="BZ113" i="6"/>
  <c r="CG220" i="6"/>
  <c r="CT220" i="6"/>
  <c r="DA220" i="6"/>
  <c r="CF220" i="6"/>
  <c r="CS220" i="6"/>
  <c r="DG220" i="6"/>
  <c r="CD220" i="6"/>
  <c r="CL220" i="6"/>
  <c r="DF220" i="6"/>
  <c r="CH220" i="6"/>
  <c r="CZ220" i="6"/>
  <c r="DE220" i="6"/>
  <c r="CK220" i="6"/>
  <c r="CY220" i="6"/>
  <c r="DD220" i="6"/>
  <c r="CJ220" i="6"/>
  <c r="CU220" i="6"/>
  <c r="DC220" i="6"/>
  <c r="BY220" i="6"/>
  <c r="CQ220" i="6"/>
  <c r="CX220" i="6"/>
  <c r="DM220" i="6"/>
  <c r="CB220" i="6"/>
  <c r="CP220" i="6"/>
  <c r="CV220" i="6"/>
  <c r="DL220" i="6"/>
  <c r="BZ220" i="6"/>
  <c r="CO220" i="6"/>
  <c r="CW220" i="6"/>
  <c r="DK220" i="6"/>
  <c r="CE220" i="6"/>
  <c r="CM220" i="6"/>
  <c r="DH220" i="6"/>
  <c r="DO220" i="6"/>
  <c r="CI220" i="6"/>
  <c r="CN220" i="6"/>
  <c r="CR220" i="6"/>
  <c r="DB220" i="6"/>
  <c r="DJ220" i="6"/>
  <c r="DI220" i="6"/>
  <c r="DR220" i="6"/>
  <c r="CC220" i="6"/>
  <c r="CA220" i="6"/>
  <c r="DS220" i="6"/>
  <c r="DT220" i="6"/>
  <c r="DU220" i="6"/>
  <c r="DV220" i="6"/>
  <c r="DN220" i="6"/>
  <c r="DP220" i="6"/>
  <c r="DQ220" i="6"/>
  <c r="CD76" i="6"/>
  <c r="CS76" i="6"/>
  <c r="DF76" i="6"/>
  <c r="CI76" i="6"/>
  <c r="DA76" i="6"/>
  <c r="DE76" i="6"/>
  <c r="CH76" i="6"/>
  <c r="CW76" i="6"/>
  <c r="DD76" i="6"/>
  <c r="CK76" i="6"/>
  <c r="CZ76" i="6"/>
  <c r="DC76" i="6"/>
  <c r="CJ76" i="6"/>
  <c r="CY76" i="6"/>
  <c r="DM76" i="6"/>
  <c r="CB76" i="6"/>
  <c r="CQ76" i="6"/>
  <c r="CR76" i="6"/>
  <c r="DL76" i="6"/>
  <c r="BZ76" i="6"/>
  <c r="CP76" i="6"/>
  <c r="CX76" i="6"/>
  <c r="DK76" i="6"/>
  <c r="CC76" i="6"/>
  <c r="CL76" i="6"/>
  <c r="CU76" i="6"/>
  <c r="DJ76" i="6"/>
  <c r="CA76" i="6"/>
  <c r="CO76" i="6"/>
  <c r="CV76" i="6"/>
  <c r="DP76" i="6"/>
  <c r="CF76" i="6"/>
  <c r="CT76" i="6"/>
  <c r="DG76" i="6"/>
  <c r="CE76" i="6"/>
  <c r="CG76" i="6"/>
  <c r="CN76" i="6"/>
  <c r="CM76" i="6"/>
  <c r="DB76" i="6"/>
  <c r="DH76" i="6"/>
  <c r="DI76" i="6"/>
  <c r="DO76" i="6"/>
  <c r="DR76" i="6"/>
  <c r="DS76" i="6"/>
  <c r="DT76" i="6"/>
  <c r="DU76" i="6"/>
  <c r="BY76" i="6"/>
  <c r="DN76" i="6"/>
  <c r="DV76" i="6"/>
  <c r="DQ76" i="6"/>
  <c r="DR9" i="6"/>
  <c r="DT9" i="6"/>
  <c r="DU9" i="6"/>
  <c r="DV9" i="6"/>
  <c r="DQ9" i="6"/>
  <c r="CK9" i="6"/>
  <c r="CN9" i="6"/>
  <c r="DF9" i="6"/>
  <c r="BY9" i="6"/>
  <c r="CJ9" i="6"/>
  <c r="CW9" i="6"/>
  <c r="DJ9" i="6"/>
  <c r="BZ9" i="6"/>
  <c r="CM9" i="6"/>
  <c r="CZ9" i="6"/>
  <c r="DP9" i="6"/>
  <c r="CB9" i="6"/>
  <c r="CS9" i="6"/>
  <c r="CY9" i="6"/>
  <c r="DI9" i="6"/>
  <c r="CA9" i="6"/>
  <c r="CR9" i="6"/>
  <c r="DE9" i="6"/>
  <c r="DO9" i="6"/>
  <c r="CF9" i="6"/>
  <c r="CP9" i="6"/>
  <c r="DD9" i="6"/>
  <c r="DN9" i="6"/>
  <c r="CC9" i="6"/>
  <c r="CO9" i="6"/>
  <c r="DC9" i="6"/>
  <c r="DM9" i="6"/>
  <c r="CE9" i="6"/>
  <c r="CV9" i="6"/>
  <c r="CX9" i="6"/>
  <c r="DL9" i="6"/>
  <c r="CU9" i="6"/>
  <c r="DS9" i="6"/>
  <c r="CL9" i="6"/>
  <c r="CT9" i="6"/>
  <c r="CQ9" i="6"/>
  <c r="DB9" i="6"/>
  <c r="DH9" i="6"/>
  <c r="DG9" i="6"/>
  <c r="DA9" i="6"/>
  <c r="CD9" i="6"/>
  <c r="DK9" i="6"/>
  <c r="CI9" i="6"/>
  <c r="CG9" i="6"/>
  <c r="CH9" i="6"/>
  <c r="DQ20" i="6"/>
  <c r="DT20" i="6"/>
  <c r="DU20" i="6"/>
  <c r="DP20" i="6"/>
  <c r="DV20" i="6"/>
  <c r="CF20" i="6"/>
  <c r="CR20" i="6"/>
  <c r="DF20" i="6"/>
  <c r="CJ20" i="6"/>
  <c r="CW20" i="6"/>
  <c r="DI20" i="6"/>
  <c r="CL20" i="6"/>
  <c r="CU20" i="6"/>
  <c r="DO20" i="6"/>
  <c r="CA20" i="6"/>
  <c r="CK20" i="6"/>
  <c r="CZ20" i="6"/>
  <c r="DE20" i="6"/>
  <c r="CM20" i="6"/>
  <c r="CY20" i="6"/>
  <c r="DN20" i="6"/>
  <c r="CE20" i="6"/>
  <c r="CS20" i="6"/>
  <c r="CX20" i="6"/>
  <c r="DM20" i="6"/>
  <c r="CD20" i="6"/>
  <c r="CQ20" i="6"/>
  <c r="DA20" i="6"/>
  <c r="DL20" i="6"/>
  <c r="CB20" i="6"/>
  <c r="CP20" i="6"/>
  <c r="DD20" i="6"/>
  <c r="DK20" i="6"/>
  <c r="CC20" i="6"/>
  <c r="CO20" i="6"/>
  <c r="DC20" i="6"/>
  <c r="CH20" i="6"/>
  <c r="CG20" i="6"/>
  <c r="DJ20" i="6"/>
  <c r="CN20" i="6"/>
  <c r="CV20" i="6"/>
  <c r="CT20" i="6"/>
  <c r="DB20" i="6"/>
  <c r="DH20" i="6"/>
  <c r="DG20" i="6"/>
  <c r="DR20" i="6"/>
  <c r="CI20" i="6"/>
  <c r="DS20" i="6"/>
  <c r="DQ15" i="6"/>
  <c r="BY15" i="6"/>
  <c r="CL15" i="6"/>
  <c r="CU15" i="6"/>
  <c r="DC15" i="6"/>
  <c r="CK15" i="6"/>
  <c r="CT15" i="6"/>
  <c r="DM15" i="6"/>
  <c r="CJ15" i="6"/>
  <c r="CZ15" i="6"/>
  <c r="DL15" i="6"/>
  <c r="CB15" i="6"/>
  <c r="CG15" i="6"/>
  <c r="CY15" i="6"/>
  <c r="DK15" i="6"/>
  <c r="CA15" i="6"/>
  <c r="CP15" i="6"/>
  <c r="CX15" i="6"/>
  <c r="DJ15" i="6"/>
  <c r="BZ15" i="6"/>
  <c r="CO15" i="6"/>
  <c r="CW15" i="6"/>
  <c r="DP15" i="6"/>
  <c r="CC15" i="6"/>
  <c r="CN15" i="6"/>
  <c r="DB15" i="6"/>
  <c r="DI15" i="6"/>
  <c r="CF15" i="6"/>
  <c r="CM15" i="6"/>
  <c r="DH15" i="6"/>
  <c r="DO15" i="6"/>
  <c r="CE15" i="6"/>
  <c r="CS15" i="6"/>
  <c r="DG15" i="6"/>
  <c r="DA15" i="6"/>
  <c r="CD15" i="6"/>
  <c r="CR15" i="6"/>
  <c r="DF15" i="6"/>
  <c r="DN15" i="6"/>
  <c r="CI15" i="6"/>
  <c r="CH15" i="6"/>
  <c r="CV15" i="6"/>
  <c r="DR15" i="6"/>
  <c r="CQ15" i="6"/>
  <c r="DD15" i="6"/>
  <c r="DE15" i="6"/>
  <c r="DS15" i="6"/>
  <c r="DT15" i="6"/>
  <c r="DU15" i="6"/>
  <c r="DV15" i="6"/>
  <c r="DQ135" i="6"/>
  <c r="BY135" i="6"/>
  <c r="CF135" i="6"/>
  <c r="CS135" i="6"/>
  <c r="DA135" i="6"/>
  <c r="CD135" i="6"/>
  <c r="CR135" i="6"/>
  <c r="DG135" i="6"/>
  <c r="CG135" i="6"/>
  <c r="CU135" i="6"/>
  <c r="DE135" i="6"/>
  <c r="CK135" i="6"/>
  <c r="CQ135" i="6"/>
  <c r="DD135" i="6"/>
  <c r="CJ135" i="6"/>
  <c r="CT135" i="6"/>
  <c r="DC135" i="6"/>
  <c r="CC135" i="6"/>
  <c r="CN135" i="6"/>
  <c r="DB135" i="6"/>
  <c r="DI135" i="6"/>
  <c r="CI135" i="6"/>
  <c r="DL135" i="6"/>
  <c r="CO135" i="6"/>
  <c r="DK135" i="6"/>
  <c r="CL135" i="6"/>
  <c r="DJ135" i="6"/>
  <c r="CM135" i="6"/>
  <c r="DN135" i="6"/>
  <c r="CV135" i="6"/>
  <c r="CZ135" i="6"/>
  <c r="CB135" i="6"/>
  <c r="CY135" i="6"/>
  <c r="CA135" i="6"/>
  <c r="CW135" i="6"/>
  <c r="BZ135" i="6"/>
  <c r="CX135" i="6"/>
  <c r="CE135" i="6"/>
  <c r="DH135" i="6"/>
  <c r="DF135" i="6"/>
  <c r="DO135" i="6"/>
  <c r="DM135" i="6"/>
  <c r="CP135" i="6"/>
  <c r="DR135" i="6"/>
  <c r="CH135" i="6"/>
  <c r="DS135" i="6"/>
  <c r="DT135" i="6"/>
  <c r="DU135" i="6"/>
  <c r="DP135" i="6"/>
  <c r="DV135" i="6"/>
  <c r="DQ230" i="6"/>
  <c r="BY230" i="6"/>
  <c r="CC230" i="6"/>
  <c r="CR230" i="6"/>
  <c r="DE230" i="6"/>
  <c r="CG230" i="6"/>
  <c r="CU230" i="6"/>
  <c r="DD230" i="6"/>
  <c r="CH230" i="6"/>
  <c r="CZ230" i="6"/>
  <c r="DC230" i="6"/>
  <c r="CP230" i="6"/>
  <c r="CY230" i="6"/>
  <c r="DB230" i="6"/>
  <c r="CA230" i="6"/>
  <c r="CO230" i="6"/>
  <c r="CX230" i="6"/>
  <c r="DJ230" i="6"/>
  <c r="BZ230" i="6"/>
  <c r="CK230" i="6"/>
  <c r="CW230" i="6"/>
  <c r="DH230" i="6"/>
  <c r="CF230" i="6"/>
  <c r="DG230" i="6"/>
  <c r="CB230" i="6"/>
  <c r="DF230" i="6"/>
  <c r="CJ230" i="6"/>
  <c r="DL230" i="6"/>
  <c r="CI230" i="6"/>
  <c r="DK230" i="6"/>
  <c r="DM230" i="6"/>
  <c r="CN230" i="6"/>
  <c r="DI230" i="6"/>
  <c r="CM230" i="6"/>
  <c r="DO230" i="6"/>
  <c r="CL230" i="6"/>
  <c r="DN230" i="6"/>
  <c r="CS230" i="6"/>
  <c r="CV230" i="6"/>
  <c r="CD230" i="6"/>
  <c r="DA230" i="6"/>
  <c r="CE230" i="6"/>
  <c r="CQ230" i="6"/>
  <c r="CT230" i="6"/>
  <c r="DR230" i="6"/>
  <c r="DS230" i="6"/>
  <c r="DT230" i="6"/>
  <c r="DU230" i="6"/>
  <c r="DP230" i="6"/>
  <c r="DV230" i="6"/>
  <c r="DQ86" i="6"/>
  <c r="BY86" i="6"/>
  <c r="CI86" i="6"/>
  <c r="CR86" i="6"/>
  <c r="DE86" i="6"/>
  <c r="CH86" i="6"/>
  <c r="CS86" i="6"/>
  <c r="DD86" i="6"/>
  <c r="CL86" i="6"/>
  <c r="CU86" i="6"/>
  <c r="DC86" i="6"/>
  <c r="CG86" i="6"/>
  <c r="CZ86" i="6"/>
  <c r="DL86" i="6"/>
  <c r="CC86" i="6"/>
  <c r="CV86" i="6"/>
  <c r="DK86" i="6"/>
  <c r="DM86" i="6"/>
  <c r="CJ86" i="6"/>
  <c r="CY86" i="6"/>
  <c r="DB86" i="6"/>
  <c r="CB86" i="6"/>
  <c r="CP86" i="6"/>
  <c r="CX86" i="6"/>
  <c r="DJ86" i="6"/>
  <c r="CA86" i="6"/>
  <c r="CO86" i="6"/>
  <c r="CW86" i="6"/>
  <c r="DP86" i="6"/>
  <c r="CE86" i="6"/>
  <c r="CN86" i="6"/>
  <c r="DA86" i="6"/>
  <c r="DO86" i="6"/>
  <c r="CF86" i="6"/>
  <c r="CQ86" i="6"/>
  <c r="DF86" i="6"/>
  <c r="DH86" i="6"/>
  <c r="CK86" i="6"/>
  <c r="CM86" i="6"/>
  <c r="CT86" i="6"/>
  <c r="DG86" i="6"/>
  <c r="DI86" i="6"/>
  <c r="DN86" i="6"/>
  <c r="BZ86" i="6"/>
  <c r="CD86" i="6"/>
  <c r="DR86" i="6"/>
  <c r="DS86" i="6"/>
  <c r="DT86" i="6"/>
  <c r="DU86" i="6"/>
  <c r="DV86" i="6"/>
  <c r="DQ181" i="6"/>
  <c r="DV181" i="6"/>
  <c r="DP181" i="6"/>
  <c r="BY181" i="6"/>
  <c r="CA181" i="6"/>
  <c r="CO181" i="6"/>
  <c r="CW181" i="6"/>
  <c r="DK181" i="6"/>
  <c r="BZ181" i="6"/>
  <c r="CN181" i="6"/>
  <c r="CV181" i="6"/>
  <c r="DJ181" i="6"/>
  <c r="CC181" i="6"/>
  <c r="CM181" i="6"/>
  <c r="DG181" i="6"/>
  <c r="DI181" i="6"/>
  <c r="CE181" i="6"/>
  <c r="CL181" i="6"/>
  <c r="DF181" i="6"/>
  <c r="DO181" i="6"/>
  <c r="CD181" i="6"/>
  <c r="CR181" i="6"/>
  <c r="DE181" i="6"/>
  <c r="DN181" i="6"/>
  <c r="CB181" i="6"/>
  <c r="CQ181" i="6"/>
  <c r="CZ181" i="6"/>
  <c r="DM181" i="6"/>
  <c r="CH181" i="6"/>
  <c r="CS181" i="6"/>
  <c r="DD181" i="6"/>
  <c r="CG181" i="6"/>
  <c r="CU181" i="6"/>
  <c r="DA181" i="6"/>
  <c r="CF181" i="6"/>
  <c r="CT181" i="6"/>
  <c r="DC181" i="6"/>
  <c r="CK181" i="6"/>
  <c r="CP181" i="6"/>
  <c r="DB181" i="6"/>
  <c r="DH181" i="6"/>
  <c r="DL181" i="6"/>
  <c r="CJ181" i="6"/>
  <c r="CI181" i="6"/>
  <c r="CY181" i="6"/>
  <c r="DR181" i="6"/>
  <c r="CX181" i="6"/>
  <c r="DS181" i="6"/>
  <c r="DT181" i="6"/>
  <c r="DU181" i="6"/>
  <c r="DQ37" i="6"/>
  <c r="DV37" i="6"/>
  <c r="BY37" i="6"/>
  <c r="CH37" i="6"/>
  <c r="CS37" i="6"/>
  <c r="DD37" i="6"/>
  <c r="CG37" i="6"/>
  <c r="CU37" i="6"/>
  <c r="DC37" i="6"/>
  <c r="CI37" i="6"/>
  <c r="CT37" i="6"/>
  <c r="DB37" i="6"/>
  <c r="CB37" i="6"/>
  <c r="CJ37" i="6"/>
  <c r="CX37" i="6"/>
  <c r="DK37" i="6"/>
  <c r="CA37" i="6"/>
  <c r="CO37" i="6"/>
  <c r="CV37" i="6"/>
  <c r="DJ37" i="6"/>
  <c r="CC37" i="6"/>
  <c r="CM37" i="6"/>
  <c r="DG37" i="6"/>
  <c r="DI37" i="6"/>
  <c r="CK37" i="6"/>
  <c r="DL37" i="6"/>
  <c r="CN37" i="6"/>
  <c r="DP37" i="6"/>
  <c r="CR37" i="6"/>
  <c r="DO37" i="6"/>
  <c r="CQ37" i="6"/>
  <c r="DN37" i="6"/>
  <c r="CP37" i="6"/>
  <c r="CY37" i="6"/>
  <c r="BZ37" i="6"/>
  <c r="DA37" i="6"/>
  <c r="CE37" i="6"/>
  <c r="DF37" i="6"/>
  <c r="CD37" i="6"/>
  <c r="DE37" i="6"/>
  <c r="CF37" i="6"/>
  <c r="CZ37" i="6"/>
  <c r="CL37" i="6"/>
  <c r="DR37" i="6"/>
  <c r="CW37" i="6"/>
  <c r="DH37" i="6"/>
  <c r="DM37" i="6"/>
  <c r="DS37" i="6"/>
  <c r="DT37" i="6"/>
  <c r="DU37" i="6"/>
  <c r="DQ132" i="6"/>
  <c r="BY132" i="6"/>
  <c r="DP132" i="6"/>
  <c r="DV132" i="6"/>
  <c r="CL132" i="6"/>
  <c r="CY132" i="6"/>
  <c r="DK132" i="6"/>
  <c r="CK132" i="6"/>
  <c r="CW132" i="6"/>
  <c r="DA132" i="6"/>
  <c r="CJ132" i="6"/>
  <c r="CX132" i="6"/>
  <c r="DJ132" i="6"/>
  <c r="CA132" i="6"/>
  <c r="CI132" i="6"/>
  <c r="CP132" i="6"/>
  <c r="DG132" i="6"/>
  <c r="CC132" i="6"/>
  <c r="CN132" i="6"/>
  <c r="CZ132" i="6"/>
  <c r="DO132" i="6"/>
  <c r="CB132" i="6"/>
  <c r="CM132" i="6"/>
  <c r="DF132" i="6"/>
  <c r="DN132" i="6"/>
  <c r="CE132" i="6"/>
  <c r="CS132" i="6"/>
  <c r="DE132" i="6"/>
  <c r="DM132" i="6"/>
  <c r="CD132" i="6"/>
  <c r="CR132" i="6"/>
  <c r="DD132" i="6"/>
  <c r="CH132" i="6"/>
  <c r="CU132" i="6"/>
  <c r="DC132" i="6"/>
  <c r="CG132" i="6"/>
  <c r="CT132" i="6"/>
  <c r="DB132" i="6"/>
  <c r="CV132" i="6"/>
  <c r="DH132" i="6"/>
  <c r="DI132" i="6"/>
  <c r="BZ132" i="6"/>
  <c r="CF132" i="6"/>
  <c r="DR132" i="6"/>
  <c r="CO132" i="6"/>
  <c r="CQ132" i="6"/>
  <c r="DL132" i="6"/>
  <c r="DT132" i="6"/>
  <c r="DU132" i="6"/>
  <c r="DS132" i="6"/>
  <c r="DQ227" i="6"/>
  <c r="DU227" i="6"/>
  <c r="BY227" i="6"/>
  <c r="DV227" i="6"/>
  <c r="DP227" i="6"/>
  <c r="CI227" i="6"/>
  <c r="CW227" i="6"/>
  <c r="DK227" i="6"/>
  <c r="CA227" i="6"/>
  <c r="CN227" i="6"/>
  <c r="CZ227" i="6"/>
  <c r="DJ227" i="6"/>
  <c r="BZ227" i="6"/>
  <c r="CM227" i="6"/>
  <c r="CU227" i="6"/>
  <c r="DI227" i="6"/>
  <c r="CD227" i="6"/>
  <c r="CL227" i="6"/>
  <c r="DF227" i="6"/>
  <c r="DO227" i="6"/>
  <c r="CB227" i="6"/>
  <c r="CQ227" i="6"/>
  <c r="DE227" i="6"/>
  <c r="DN227" i="6"/>
  <c r="CC227" i="6"/>
  <c r="CP227" i="6"/>
  <c r="DD227" i="6"/>
  <c r="DM227" i="6"/>
  <c r="CH227" i="6"/>
  <c r="CR227" i="6"/>
  <c r="DC227" i="6"/>
  <c r="DL227" i="6"/>
  <c r="CG227" i="6"/>
  <c r="CV227" i="6"/>
  <c r="DB227" i="6"/>
  <c r="CF227" i="6"/>
  <c r="CT227" i="6"/>
  <c r="DH227" i="6"/>
  <c r="CK227" i="6"/>
  <c r="CO227" i="6"/>
  <c r="CY227" i="6"/>
  <c r="CJ227" i="6"/>
  <c r="CE227" i="6"/>
  <c r="CS227" i="6"/>
  <c r="CX227" i="6"/>
  <c r="DA227" i="6"/>
  <c r="DG227" i="6"/>
  <c r="DR227" i="6"/>
  <c r="DS227" i="6"/>
  <c r="DT227" i="6"/>
  <c r="DQ83" i="6"/>
  <c r="BY83" i="6"/>
  <c r="DU83" i="6"/>
  <c r="DV83" i="6"/>
  <c r="CJ83" i="6"/>
  <c r="CT83" i="6"/>
  <c r="DK83" i="6"/>
  <c r="CA83" i="6"/>
  <c r="CI83" i="6"/>
  <c r="CX83" i="6"/>
  <c r="DJ83" i="6"/>
  <c r="BZ83" i="6"/>
  <c r="CN83" i="6"/>
  <c r="DA83" i="6"/>
  <c r="DP83" i="6"/>
  <c r="CB83" i="6"/>
  <c r="CM83" i="6"/>
  <c r="CZ83" i="6"/>
  <c r="DI83" i="6"/>
  <c r="CD83" i="6"/>
  <c r="CS83" i="6"/>
  <c r="DF83" i="6"/>
  <c r="DO83" i="6"/>
  <c r="CC83" i="6"/>
  <c r="CQ83" i="6"/>
  <c r="DE83" i="6"/>
  <c r="DN83" i="6"/>
  <c r="CH83" i="6"/>
  <c r="CP83" i="6"/>
  <c r="DD83" i="6"/>
  <c r="DM83" i="6"/>
  <c r="CG83" i="6"/>
  <c r="CR83" i="6"/>
  <c r="DC83" i="6"/>
  <c r="DL83" i="6"/>
  <c r="CF83" i="6"/>
  <c r="CW83" i="6"/>
  <c r="DB83" i="6"/>
  <c r="CE83" i="6"/>
  <c r="CV83" i="6"/>
  <c r="DH83" i="6"/>
  <c r="CL83" i="6"/>
  <c r="CK83" i="6"/>
  <c r="CO83" i="6"/>
  <c r="CU83" i="6"/>
  <c r="CY83" i="6"/>
  <c r="DG83" i="6"/>
  <c r="DR83" i="6"/>
  <c r="DS83" i="6"/>
  <c r="DT83" i="6"/>
  <c r="DQ178" i="6"/>
  <c r="BY178" i="6"/>
  <c r="DK178" i="6"/>
  <c r="DU178" i="6"/>
  <c r="DP178" i="6"/>
  <c r="DV178" i="6"/>
  <c r="CJ178" i="6"/>
  <c r="CW178" i="6"/>
  <c r="DF178" i="6"/>
  <c r="CI178" i="6"/>
  <c r="CU178" i="6"/>
  <c r="DJ178" i="6"/>
  <c r="BZ178" i="6"/>
  <c r="CN178" i="6"/>
  <c r="DA178" i="6"/>
  <c r="DI178" i="6"/>
  <c r="CC178" i="6"/>
  <c r="CR178" i="6"/>
  <c r="CY178" i="6"/>
  <c r="DM178" i="6"/>
  <c r="CE178" i="6"/>
  <c r="CP178" i="6"/>
  <c r="DE178" i="6"/>
  <c r="DL178" i="6"/>
  <c r="CD178" i="6"/>
  <c r="CS178" i="6"/>
  <c r="DD178" i="6"/>
  <c r="CB178" i="6"/>
  <c r="CV178" i="6"/>
  <c r="CA178" i="6"/>
  <c r="CZ178" i="6"/>
  <c r="CH178" i="6"/>
  <c r="DC178" i="6"/>
  <c r="CG178" i="6"/>
  <c r="DB178" i="6"/>
  <c r="CF178" i="6"/>
  <c r="DH178" i="6"/>
  <c r="CK178" i="6"/>
  <c r="DG178" i="6"/>
  <c r="CM178" i="6"/>
  <c r="DO178" i="6"/>
  <c r="CL178" i="6"/>
  <c r="DN178" i="6"/>
  <c r="CT178" i="6"/>
  <c r="CO178" i="6"/>
  <c r="CQ178" i="6"/>
  <c r="CX178" i="6"/>
  <c r="DS178" i="6"/>
  <c r="DR178" i="6"/>
  <c r="DT178" i="6"/>
  <c r="DQ34" i="6"/>
  <c r="BY34" i="6"/>
  <c r="DK34" i="6"/>
  <c r="DU34" i="6"/>
  <c r="DV34" i="6"/>
  <c r="CN34" i="6"/>
  <c r="DA34" i="6"/>
  <c r="DJ34" i="6"/>
  <c r="BZ34" i="6"/>
  <c r="CM34" i="6"/>
  <c r="CV34" i="6"/>
  <c r="DP34" i="6"/>
  <c r="CB34" i="6"/>
  <c r="CI34" i="6"/>
  <c r="CZ34" i="6"/>
  <c r="DI34" i="6"/>
  <c r="CA34" i="6"/>
  <c r="CR34" i="6"/>
  <c r="CU34" i="6"/>
  <c r="DO34" i="6"/>
  <c r="CC34" i="6"/>
  <c r="CL34" i="6"/>
  <c r="CY34" i="6"/>
  <c r="DN34" i="6"/>
  <c r="CF34" i="6"/>
  <c r="CQ34" i="6"/>
  <c r="DE34" i="6"/>
  <c r="DM34" i="6"/>
  <c r="CE34" i="6"/>
  <c r="CP34" i="6"/>
  <c r="DD34" i="6"/>
  <c r="DL34" i="6"/>
  <c r="CD34" i="6"/>
  <c r="CW34" i="6"/>
  <c r="DC34" i="6"/>
  <c r="CH34" i="6"/>
  <c r="CS34" i="6"/>
  <c r="DB34" i="6"/>
  <c r="CG34" i="6"/>
  <c r="CT34" i="6"/>
  <c r="DH34" i="6"/>
  <c r="CK34" i="6"/>
  <c r="CJ34" i="6"/>
  <c r="CO34" i="6"/>
  <c r="CX34" i="6"/>
  <c r="DS34" i="6"/>
  <c r="DG34" i="6"/>
  <c r="DR34" i="6"/>
  <c r="DF34" i="6"/>
  <c r="DT34" i="6"/>
  <c r="DQ129" i="6"/>
  <c r="DT129" i="6"/>
  <c r="DU129" i="6"/>
  <c r="DV129" i="6"/>
  <c r="DP129" i="6"/>
  <c r="CC129" i="6"/>
  <c r="CP129" i="6"/>
  <c r="CX129" i="6"/>
  <c r="DL129" i="6"/>
  <c r="CG129" i="6"/>
  <c r="CO129" i="6"/>
  <c r="DC129" i="6"/>
  <c r="DK129" i="6"/>
  <c r="CD129" i="6"/>
  <c r="CV129" i="6"/>
  <c r="DB129" i="6"/>
  <c r="CK129" i="6"/>
  <c r="CT129" i="6"/>
  <c r="DG129" i="6"/>
  <c r="CJ129" i="6"/>
  <c r="CN129" i="6"/>
  <c r="DA129" i="6"/>
  <c r="CI129" i="6"/>
  <c r="CQ129" i="6"/>
  <c r="DF129" i="6"/>
  <c r="CM129" i="6"/>
  <c r="DI129" i="6"/>
  <c r="CS129" i="6"/>
  <c r="DO129" i="6"/>
  <c r="CL129" i="6"/>
  <c r="DN129" i="6"/>
  <c r="CR129" i="6"/>
  <c r="DM129" i="6"/>
  <c r="CU129" i="6"/>
  <c r="BY129" i="6"/>
  <c r="CW129" i="6"/>
  <c r="BZ129" i="6"/>
  <c r="CZ129" i="6"/>
  <c r="CB129" i="6"/>
  <c r="CY129" i="6"/>
  <c r="DR129" i="6"/>
  <c r="CA129" i="6"/>
  <c r="DE129" i="6"/>
  <c r="CE129" i="6"/>
  <c r="DD129" i="6"/>
  <c r="DH129" i="6"/>
  <c r="DJ129" i="6"/>
  <c r="DS129" i="6"/>
  <c r="CF129" i="6"/>
  <c r="CH129" i="6"/>
  <c r="DQ224" i="6"/>
  <c r="BY224" i="6"/>
  <c r="DT224" i="6"/>
  <c r="DU224" i="6"/>
  <c r="DV224" i="6"/>
  <c r="DJ224" i="6"/>
  <c r="DP224" i="6"/>
  <c r="CF224" i="6"/>
  <c r="CW224" i="6"/>
  <c r="DF224" i="6"/>
  <c r="CJ224" i="6"/>
  <c r="CZ224" i="6"/>
  <c r="DI224" i="6"/>
  <c r="CI224" i="6"/>
  <c r="CT224" i="6"/>
  <c r="DO224" i="6"/>
  <c r="CM224" i="6"/>
  <c r="CN224" i="6"/>
  <c r="DH224" i="6"/>
  <c r="CA224" i="6"/>
  <c r="CL224" i="6"/>
  <c r="CU224" i="6"/>
  <c r="DN224" i="6"/>
  <c r="BZ224" i="6"/>
  <c r="CK224" i="6"/>
  <c r="CY224" i="6"/>
  <c r="DM224" i="6"/>
  <c r="CE224" i="6"/>
  <c r="CQ224" i="6"/>
  <c r="CX224" i="6"/>
  <c r="DE224" i="6"/>
  <c r="CD224" i="6"/>
  <c r="CP224" i="6"/>
  <c r="DD224" i="6"/>
  <c r="DL224" i="6"/>
  <c r="CB224" i="6"/>
  <c r="CO224" i="6"/>
  <c r="DC224" i="6"/>
  <c r="DK224" i="6"/>
  <c r="CC224" i="6"/>
  <c r="CR224" i="6"/>
  <c r="DB224" i="6"/>
  <c r="DS224" i="6"/>
  <c r="CH224" i="6"/>
  <c r="CG224" i="6"/>
  <c r="CV224" i="6"/>
  <c r="CS224" i="6"/>
  <c r="DA224" i="6"/>
  <c r="DG224" i="6"/>
  <c r="DR224" i="6"/>
  <c r="DQ80" i="6"/>
  <c r="BY80" i="6"/>
  <c r="DP80" i="6"/>
  <c r="DT80" i="6"/>
  <c r="DU80" i="6"/>
  <c r="DV80" i="6"/>
  <c r="DJ80" i="6"/>
  <c r="CJ80" i="6"/>
  <c r="CZ80" i="6"/>
  <c r="DI80" i="6"/>
  <c r="CL80" i="6"/>
  <c r="CT80" i="6"/>
  <c r="DO80" i="6"/>
  <c r="CA80" i="6"/>
  <c r="CM80" i="6"/>
  <c r="CU80" i="6"/>
  <c r="DN80" i="6"/>
  <c r="BZ80" i="6"/>
  <c r="CS80" i="6"/>
  <c r="CY80" i="6"/>
  <c r="DM80" i="6"/>
  <c r="CB80" i="6"/>
  <c r="CK80" i="6"/>
  <c r="CX80" i="6"/>
  <c r="DE80" i="6"/>
  <c r="CE80" i="6"/>
  <c r="CQ80" i="6"/>
  <c r="DA80" i="6"/>
  <c r="DL80" i="6"/>
  <c r="CD80" i="6"/>
  <c r="CP80" i="6"/>
  <c r="DD80" i="6"/>
  <c r="DK80" i="6"/>
  <c r="CC80" i="6"/>
  <c r="CO80" i="6"/>
  <c r="DC80" i="6"/>
  <c r="CI80" i="6"/>
  <c r="CR80" i="6"/>
  <c r="DB80" i="6"/>
  <c r="CW80" i="6"/>
  <c r="CN80" i="6"/>
  <c r="DH80" i="6"/>
  <c r="DS80" i="6"/>
  <c r="DG80" i="6"/>
  <c r="DF80" i="6"/>
  <c r="DR80" i="6"/>
  <c r="CH80" i="6"/>
  <c r="CG80" i="6"/>
  <c r="CF80" i="6"/>
  <c r="CV80" i="6"/>
  <c r="DQ175" i="6"/>
  <c r="DS175" i="6"/>
  <c r="BY175" i="6"/>
  <c r="DT175" i="6"/>
  <c r="DV175" i="6"/>
  <c r="DU175" i="6"/>
  <c r="DP175" i="6"/>
  <c r="CD175" i="6"/>
  <c r="CO175" i="6"/>
  <c r="CZ175" i="6"/>
  <c r="DL175" i="6"/>
  <c r="CB175" i="6"/>
  <c r="CN175" i="6"/>
  <c r="DA175" i="6"/>
  <c r="DK175" i="6"/>
  <c r="CC175" i="6"/>
  <c r="CU175" i="6"/>
  <c r="DB175" i="6"/>
  <c r="DJ175" i="6"/>
  <c r="CH175" i="6"/>
  <c r="CT175" i="6"/>
  <c r="DG175" i="6"/>
  <c r="CF175" i="6"/>
  <c r="CS175" i="6"/>
  <c r="DF175" i="6"/>
  <c r="CJ175" i="6"/>
  <c r="CM175" i="6"/>
  <c r="DE175" i="6"/>
  <c r="CI175" i="6"/>
  <c r="CP175" i="6"/>
  <c r="DH175" i="6"/>
  <c r="CG175" i="6"/>
  <c r="CV175" i="6"/>
  <c r="DI175" i="6"/>
  <c r="CL175" i="6"/>
  <c r="CR175" i="6"/>
  <c r="CK175" i="6"/>
  <c r="CQ175" i="6"/>
  <c r="CY175" i="6"/>
  <c r="CX175" i="6"/>
  <c r="DD175" i="6"/>
  <c r="DC175" i="6"/>
  <c r="DR175" i="6"/>
  <c r="DO175" i="6"/>
  <c r="CA175" i="6"/>
  <c r="CW175" i="6"/>
  <c r="BZ175" i="6"/>
  <c r="CE175" i="6"/>
  <c r="DN175" i="6"/>
  <c r="DM175" i="6"/>
  <c r="DQ31" i="6"/>
  <c r="BY31" i="6"/>
  <c r="DS31" i="6"/>
  <c r="DP31" i="6"/>
  <c r="DT31" i="6"/>
  <c r="DU31" i="6"/>
  <c r="DV31" i="6"/>
  <c r="CE31" i="6"/>
  <c r="CO31" i="6"/>
  <c r="DD31" i="6"/>
  <c r="DL31" i="6"/>
  <c r="CD31" i="6"/>
  <c r="CN31" i="6"/>
  <c r="DC31" i="6"/>
  <c r="DK31" i="6"/>
  <c r="CJ31" i="6"/>
  <c r="CS31" i="6"/>
  <c r="DH31" i="6"/>
  <c r="CG31" i="6"/>
  <c r="CM31" i="6"/>
  <c r="DG31" i="6"/>
  <c r="CL31" i="6"/>
  <c r="CP31" i="6"/>
  <c r="DF31" i="6"/>
  <c r="CH31" i="6"/>
  <c r="CX31" i="6"/>
  <c r="CF31" i="6"/>
  <c r="CZ31" i="6"/>
  <c r="CR31" i="6"/>
  <c r="DB31" i="6"/>
  <c r="CI31" i="6"/>
  <c r="DE31" i="6"/>
  <c r="CK31" i="6"/>
  <c r="DI31" i="6"/>
  <c r="CQ31" i="6"/>
  <c r="DO31" i="6"/>
  <c r="CU31" i="6"/>
  <c r="DN31" i="6"/>
  <c r="CT31" i="6"/>
  <c r="DM31" i="6"/>
  <c r="DR31" i="6"/>
  <c r="CB31" i="6"/>
  <c r="CW31" i="6"/>
  <c r="DJ31" i="6"/>
  <c r="CA31" i="6"/>
  <c r="DA31" i="6"/>
  <c r="BZ31" i="6"/>
  <c r="CC31" i="6"/>
  <c r="CV31" i="6"/>
  <c r="CY31" i="6"/>
  <c r="DI138" i="6"/>
  <c r="DO138" i="6"/>
  <c r="BY138" i="6"/>
  <c r="DS138" i="6"/>
  <c r="DU138" i="6"/>
  <c r="DT138" i="6"/>
  <c r="DV138" i="6"/>
  <c r="DQ138" i="6"/>
  <c r="DP138" i="6"/>
  <c r="CD138" i="6"/>
  <c r="CP138" i="6"/>
  <c r="CV138" i="6"/>
  <c r="DL138" i="6"/>
  <c r="CB138" i="6"/>
  <c r="CO138" i="6"/>
  <c r="CX138" i="6"/>
  <c r="DK138" i="6"/>
  <c r="CA138" i="6"/>
  <c r="CN138" i="6"/>
  <c r="DC138" i="6"/>
  <c r="DJ138" i="6"/>
  <c r="CE138" i="6"/>
  <c r="CJ138" i="6"/>
  <c r="DA138" i="6"/>
  <c r="CH138" i="6"/>
  <c r="CQ138" i="6"/>
  <c r="DB138" i="6"/>
  <c r="CG138" i="6"/>
  <c r="CU138" i="6"/>
  <c r="DH138" i="6"/>
  <c r="CF138" i="6"/>
  <c r="CM138" i="6"/>
  <c r="DG138" i="6"/>
  <c r="DR138" i="6"/>
  <c r="CC138" i="6"/>
  <c r="CT138" i="6"/>
  <c r="DF138" i="6"/>
  <c r="CI138" i="6"/>
  <c r="CZ138" i="6"/>
  <c r="DE138" i="6"/>
  <c r="CL138" i="6"/>
  <c r="CS138" i="6"/>
  <c r="DN138" i="6"/>
  <c r="DD138" i="6"/>
  <c r="DM138" i="6"/>
  <c r="CY138" i="6"/>
  <c r="BZ138" i="6"/>
  <c r="CK138" i="6"/>
  <c r="CR138" i="6"/>
  <c r="CW138" i="6"/>
  <c r="DO245" i="6"/>
  <c r="DR245" i="6"/>
  <c r="BY245" i="6"/>
  <c r="DS245" i="6"/>
  <c r="DT245" i="6"/>
  <c r="DU245" i="6"/>
  <c r="DP245" i="6"/>
  <c r="CK245" i="6"/>
  <c r="CZ245" i="6"/>
  <c r="DN245" i="6"/>
  <c r="CQ245" i="6"/>
  <c r="CY245" i="6"/>
  <c r="DH245" i="6"/>
  <c r="CA245" i="6"/>
  <c r="CP245" i="6"/>
  <c r="CX245" i="6"/>
  <c r="DM245" i="6"/>
  <c r="BZ245" i="6"/>
  <c r="CJ245" i="6"/>
  <c r="CU245" i="6"/>
  <c r="DL245" i="6"/>
  <c r="CB245" i="6"/>
  <c r="CN245" i="6"/>
  <c r="CW245" i="6"/>
  <c r="DK245" i="6"/>
  <c r="CD245" i="6"/>
  <c r="CM245" i="6"/>
  <c r="DC245" i="6"/>
  <c r="DJ245" i="6"/>
  <c r="CC245" i="6"/>
  <c r="CO245" i="6"/>
  <c r="DB245" i="6"/>
  <c r="DI245" i="6"/>
  <c r="CG245" i="6"/>
  <c r="CT245" i="6"/>
  <c r="DA245" i="6"/>
  <c r="DV245" i="6"/>
  <c r="CE245" i="6"/>
  <c r="CL245" i="6"/>
  <c r="DG245" i="6"/>
  <c r="DQ245" i="6"/>
  <c r="CI245" i="6"/>
  <c r="CS245" i="6"/>
  <c r="DF245" i="6"/>
  <c r="CH245" i="6"/>
  <c r="CF245" i="6"/>
  <c r="CV245" i="6"/>
  <c r="CR245" i="6"/>
  <c r="DE245" i="6"/>
  <c r="DD245" i="6"/>
  <c r="DO101" i="6"/>
  <c r="BY101" i="6"/>
  <c r="DR101" i="6"/>
  <c r="DS101" i="6"/>
  <c r="DT101" i="6"/>
  <c r="DU101" i="6"/>
  <c r="DP101" i="6"/>
  <c r="DQ101" i="6"/>
  <c r="CK101" i="6"/>
  <c r="CR101" i="6"/>
  <c r="DD101" i="6"/>
  <c r="CQ101" i="6"/>
  <c r="CU101" i="6"/>
  <c r="DN101" i="6"/>
  <c r="CB101" i="6"/>
  <c r="CJ101" i="6"/>
  <c r="CZ101" i="6"/>
  <c r="DM101" i="6"/>
  <c r="BZ101" i="6"/>
  <c r="CP101" i="6"/>
  <c r="CX101" i="6"/>
  <c r="DK101" i="6"/>
  <c r="CD101" i="6"/>
  <c r="CO101" i="6"/>
  <c r="DC101" i="6"/>
  <c r="DJ101" i="6"/>
  <c r="CC101" i="6"/>
  <c r="CN101" i="6"/>
  <c r="DA101" i="6"/>
  <c r="DI101" i="6"/>
  <c r="CI101" i="6"/>
  <c r="DE101" i="6"/>
  <c r="CH101" i="6"/>
  <c r="DL101" i="6"/>
  <c r="CM101" i="6"/>
  <c r="CS101" i="6"/>
  <c r="CT101" i="6"/>
  <c r="CL101" i="6"/>
  <c r="CW101" i="6"/>
  <c r="CV101" i="6"/>
  <c r="DF101" i="6"/>
  <c r="CA101" i="6"/>
  <c r="CY101" i="6"/>
  <c r="CG101" i="6"/>
  <c r="DB101" i="6"/>
  <c r="DV101" i="6"/>
  <c r="CE101" i="6"/>
  <c r="DH101" i="6"/>
  <c r="CF101" i="6"/>
  <c r="DG101" i="6"/>
  <c r="DP208" i="6"/>
  <c r="DR208" i="6"/>
  <c r="CU208" i="6"/>
  <c r="DS208" i="6"/>
  <c r="DU208" i="6"/>
  <c r="DT208" i="6"/>
  <c r="DV208" i="6"/>
  <c r="DN208" i="6"/>
  <c r="CF208" i="6"/>
  <c r="CR208" i="6"/>
  <c r="DF208" i="6"/>
  <c r="CD208" i="6"/>
  <c r="CL208" i="6"/>
  <c r="DE208" i="6"/>
  <c r="CK208" i="6"/>
  <c r="CS208" i="6"/>
  <c r="DD208" i="6"/>
  <c r="CH208" i="6"/>
  <c r="CV208" i="6"/>
  <c r="DC208" i="6"/>
  <c r="CJ208" i="6"/>
  <c r="CZ208" i="6"/>
  <c r="DM208" i="6"/>
  <c r="BY208" i="6"/>
  <c r="CQ208" i="6"/>
  <c r="CY208" i="6"/>
  <c r="DL208" i="6"/>
  <c r="CB208" i="6"/>
  <c r="CP208" i="6"/>
  <c r="CX208" i="6"/>
  <c r="DK208" i="6"/>
  <c r="BZ208" i="6"/>
  <c r="CI208" i="6"/>
  <c r="CW208" i="6"/>
  <c r="DJ208" i="6"/>
  <c r="CC208" i="6"/>
  <c r="CO208" i="6"/>
  <c r="DB208" i="6"/>
  <c r="DI208" i="6"/>
  <c r="CA208" i="6"/>
  <c r="CN208" i="6"/>
  <c r="DH208" i="6"/>
  <c r="DO208" i="6"/>
  <c r="DA208" i="6"/>
  <c r="DG208" i="6"/>
  <c r="CT208" i="6"/>
  <c r="CE208" i="6"/>
  <c r="CG208" i="6"/>
  <c r="CM208" i="6"/>
  <c r="DQ208" i="6"/>
  <c r="DR64" i="6"/>
  <c r="BZ64" i="6"/>
  <c r="CP64" i="6"/>
  <c r="CY64" i="6"/>
  <c r="DK64" i="6"/>
  <c r="CC64" i="6"/>
  <c r="CF64" i="6"/>
  <c r="CW64" i="6"/>
  <c r="DJ64" i="6"/>
  <c r="CA64" i="6"/>
  <c r="CO64" i="6"/>
  <c r="CX64" i="6"/>
  <c r="DP64" i="6"/>
  <c r="CE64" i="6"/>
  <c r="CN64" i="6"/>
  <c r="DB64" i="6"/>
  <c r="DI64" i="6"/>
  <c r="CG64" i="6"/>
  <c r="CM64" i="6"/>
  <c r="DH64" i="6"/>
  <c r="DO64" i="6"/>
  <c r="CD64" i="6"/>
  <c r="CT64" i="6"/>
  <c r="DG64" i="6"/>
  <c r="CH64" i="6"/>
  <c r="CR64" i="6"/>
  <c r="DF64" i="6"/>
  <c r="CI64" i="6"/>
  <c r="CS64" i="6"/>
  <c r="DE64" i="6"/>
  <c r="CK64" i="6"/>
  <c r="DA64" i="6"/>
  <c r="DD64" i="6"/>
  <c r="CJ64" i="6"/>
  <c r="CV64" i="6"/>
  <c r="DC64" i="6"/>
  <c r="CB64" i="6"/>
  <c r="CQ64" i="6"/>
  <c r="CL64" i="6"/>
  <c r="CU64" i="6"/>
  <c r="DL64" i="6"/>
  <c r="CZ64" i="6"/>
  <c r="DM64" i="6"/>
  <c r="DS64" i="6"/>
  <c r="BY64" i="6"/>
  <c r="DT64" i="6"/>
  <c r="DU64" i="6"/>
  <c r="DV64" i="6"/>
  <c r="DN64" i="6"/>
  <c r="DQ64" i="6"/>
  <c r="DQ23" i="6"/>
  <c r="BY23" i="6"/>
  <c r="DU23" i="6"/>
  <c r="DV23" i="6"/>
  <c r="CA23" i="6"/>
  <c r="CJ23" i="6"/>
  <c r="CX23" i="6"/>
  <c r="DJ23" i="6"/>
  <c r="BZ23" i="6"/>
  <c r="CN23" i="6"/>
  <c r="DA23" i="6"/>
  <c r="DP23" i="6"/>
  <c r="CB23" i="6"/>
  <c r="CM23" i="6"/>
  <c r="CZ23" i="6"/>
  <c r="DI23" i="6"/>
  <c r="CC23" i="6"/>
  <c r="CS23" i="6"/>
  <c r="DF23" i="6"/>
  <c r="DO23" i="6"/>
  <c r="CF23" i="6"/>
  <c r="CQ23" i="6"/>
  <c r="DE23" i="6"/>
  <c r="DN23" i="6"/>
  <c r="CD23" i="6"/>
  <c r="CP23" i="6"/>
  <c r="CY23" i="6"/>
  <c r="DM23" i="6"/>
  <c r="CH23" i="6"/>
  <c r="CW23" i="6"/>
  <c r="DD23" i="6"/>
  <c r="DL23" i="6"/>
  <c r="CE23" i="6"/>
  <c r="CV23" i="6"/>
  <c r="DC23" i="6"/>
  <c r="CG23" i="6"/>
  <c r="CU23" i="6"/>
  <c r="DB23" i="6"/>
  <c r="CL23" i="6"/>
  <c r="CO23" i="6"/>
  <c r="DH23" i="6"/>
  <c r="CK23" i="6"/>
  <c r="DR23" i="6"/>
  <c r="CI23" i="6"/>
  <c r="CR23" i="6"/>
  <c r="CT23" i="6"/>
  <c r="DG23" i="6"/>
  <c r="DK23" i="6"/>
  <c r="DS23" i="6"/>
  <c r="DT23" i="6"/>
  <c r="DQ41" i="6"/>
  <c r="DR41" i="6"/>
  <c r="BY41" i="6"/>
  <c r="DS41" i="6"/>
  <c r="DT41" i="6"/>
  <c r="DU41" i="6"/>
  <c r="DV41" i="6"/>
  <c r="CH41" i="6"/>
  <c r="CW41" i="6"/>
  <c r="DE41" i="6"/>
  <c r="CK41" i="6"/>
  <c r="CV41" i="6"/>
  <c r="DD41" i="6"/>
  <c r="CQ41" i="6"/>
  <c r="CU41" i="6"/>
  <c r="DN41" i="6"/>
  <c r="CA41" i="6"/>
  <c r="CP41" i="6"/>
  <c r="CY41" i="6"/>
  <c r="DL41" i="6"/>
  <c r="DP41" i="6"/>
  <c r="BZ41" i="6"/>
  <c r="CJ41" i="6"/>
  <c r="CX41" i="6"/>
  <c r="DK41" i="6"/>
  <c r="CD41" i="6"/>
  <c r="CO41" i="6"/>
  <c r="DC41" i="6"/>
  <c r="DJ41" i="6"/>
  <c r="CR41" i="6"/>
  <c r="CB41" i="6"/>
  <c r="CZ41" i="6"/>
  <c r="CC41" i="6"/>
  <c r="DB41" i="6"/>
  <c r="CF41" i="6"/>
  <c r="DH41" i="6"/>
  <c r="CG41" i="6"/>
  <c r="DG41" i="6"/>
  <c r="CI41" i="6"/>
  <c r="DF41" i="6"/>
  <c r="CL41" i="6"/>
  <c r="DA41" i="6"/>
  <c r="CE41" i="6"/>
  <c r="DM41" i="6"/>
  <c r="CN41" i="6"/>
  <c r="DI41" i="6"/>
  <c r="CM41" i="6"/>
  <c r="DO41" i="6"/>
  <c r="CS41" i="6"/>
  <c r="CT41" i="6"/>
  <c r="DQ123" i="6"/>
  <c r="CB123" i="6"/>
  <c r="CP123" i="6"/>
  <c r="CY123" i="6"/>
  <c r="DL123" i="6"/>
  <c r="CA123" i="6"/>
  <c r="CO123" i="6"/>
  <c r="CX123" i="6"/>
  <c r="DK123" i="6"/>
  <c r="CE123" i="6"/>
  <c r="CM123" i="6"/>
  <c r="DB123" i="6"/>
  <c r="DI123" i="6"/>
  <c r="BY123" i="6"/>
  <c r="CC123" i="6"/>
  <c r="CS123" i="6"/>
  <c r="DH123" i="6"/>
  <c r="DN123" i="6"/>
  <c r="CF123" i="6"/>
  <c r="CR123" i="6"/>
  <c r="DG123" i="6"/>
  <c r="CK123" i="6"/>
  <c r="CT123" i="6"/>
  <c r="DC123" i="6"/>
  <c r="CV123" i="6"/>
  <c r="CU123" i="6"/>
  <c r="CL123" i="6"/>
  <c r="CZ123" i="6"/>
  <c r="BZ123" i="6"/>
  <c r="CW123" i="6"/>
  <c r="CD123" i="6"/>
  <c r="DF123" i="6"/>
  <c r="CI123" i="6"/>
  <c r="DA123" i="6"/>
  <c r="CH123" i="6"/>
  <c r="DE123" i="6"/>
  <c r="CG123" i="6"/>
  <c r="DD123" i="6"/>
  <c r="CJ123" i="6"/>
  <c r="DM123" i="6"/>
  <c r="CN123" i="6"/>
  <c r="CQ123" i="6"/>
  <c r="DJ123" i="6"/>
  <c r="DR123" i="6"/>
  <c r="DS123" i="6"/>
  <c r="DO123" i="6"/>
  <c r="DU123" i="6"/>
  <c r="DT123" i="6"/>
  <c r="DV123" i="6"/>
  <c r="DP123" i="6"/>
  <c r="DQ218" i="6"/>
  <c r="CC218" i="6"/>
  <c r="CO218" i="6"/>
  <c r="CW218" i="6"/>
  <c r="DI218" i="6"/>
  <c r="BZ218" i="6"/>
  <c r="CN218" i="6"/>
  <c r="CV218" i="6"/>
  <c r="DO218" i="6"/>
  <c r="CE218" i="6"/>
  <c r="CM218" i="6"/>
  <c r="DA218" i="6"/>
  <c r="DN218" i="6"/>
  <c r="CB218" i="6"/>
  <c r="CQ218" i="6"/>
  <c r="DE218" i="6"/>
  <c r="BY218" i="6"/>
  <c r="CH218" i="6"/>
  <c r="CR218" i="6"/>
  <c r="DD218" i="6"/>
  <c r="CG218" i="6"/>
  <c r="CZ218" i="6"/>
  <c r="DC218" i="6"/>
  <c r="CP218" i="6"/>
  <c r="DB218" i="6"/>
  <c r="CK218" i="6"/>
  <c r="DJ218" i="6"/>
  <c r="CL218" i="6"/>
  <c r="CS218" i="6"/>
  <c r="CY218" i="6"/>
  <c r="CX218" i="6"/>
  <c r="CU218" i="6"/>
  <c r="CA218" i="6"/>
  <c r="CT218" i="6"/>
  <c r="CF218" i="6"/>
  <c r="DF218" i="6"/>
  <c r="CI218" i="6"/>
  <c r="DK218" i="6"/>
  <c r="CD218" i="6"/>
  <c r="CJ218" i="6"/>
  <c r="DG218" i="6"/>
  <c r="DL218" i="6"/>
  <c r="DM218" i="6"/>
  <c r="DR218" i="6"/>
  <c r="DS218" i="6"/>
  <c r="DT218" i="6"/>
  <c r="DV218" i="6"/>
  <c r="DH218" i="6"/>
  <c r="DP218" i="6"/>
  <c r="DU218" i="6"/>
  <c r="DQ74" i="6"/>
  <c r="BY74" i="6"/>
  <c r="CB74" i="6"/>
  <c r="CP74" i="6"/>
  <c r="CQ74" i="6"/>
  <c r="DJ74" i="6"/>
  <c r="CA74" i="6"/>
  <c r="CK74" i="6"/>
  <c r="CV74" i="6"/>
  <c r="DP74" i="6"/>
  <c r="CC74" i="6"/>
  <c r="CO74" i="6"/>
  <c r="DA74" i="6"/>
  <c r="DI74" i="6"/>
  <c r="BZ74" i="6"/>
  <c r="CN74" i="6"/>
  <c r="DG74" i="6"/>
  <c r="DO74" i="6"/>
  <c r="CF74" i="6"/>
  <c r="CM74" i="6"/>
  <c r="DF74" i="6"/>
  <c r="DH74" i="6"/>
  <c r="CE74" i="6"/>
  <c r="CS74" i="6"/>
  <c r="CW74" i="6"/>
  <c r="DN74" i="6"/>
  <c r="CD74" i="6"/>
  <c r="CU74" i="6"/>
  <c r="DE74" i="6"/>
  <c r="CI74" i="6"/>
  <c r="CR74" i="6"/>
  <c r="DD74" i="6"/>
  <c r="CG74" i="6"/>
  <c r="CY74" i="6"/>
  <c r="DL74" i="6"/>
  <c r="CJ74" i="6"/>
  <c r="CT74" i="6"/>
  <c r="DB74" i="6"/>
  <c r="CH74" i="6"/>
  <c r="CL74" i="6"/>
  <c r="CZ74" i="6"/>
  <c r="CX74" i="6"/>
  <c r="DC74" i="6"/>
  <c r="DK74" i="6"/>
  <c r="DR74" i="6"/>
  <c r="DS74" i="6"/>
  <c r="DM74" i="6"/>
  <c r="DT74" i="6"/>
  <c r="DV74" i="6"/>
  <c r="DU74" i="6"/>
  <c r="DQ169" i="6"/>
  <c r="BY169" i="6"/>
  <c r="DV169" i="6"/>
  <c r="DP169" i="6"/>
  <c r="CH169" i="6"/>
  <c r="CL169" i="6"/>
  <c r="DE169" i="6"/>
  <c r="CG169" i="6"/>
  <c r="CU169" i="6"/>
  <c r="DD169" i="6"/>
  <c r="CK169" i="6"/>
  <c r="CP169" i="6"/>
  <c r="DC169" i="6"/>
  <c r="CJ169" i="6"/>
  <c r="CT169" i="6"/>
  <c r="DB169" i="6"/>
  <c r="CI169" i="6"/>
  <c r="CY169" i="6"/>
  <c r="DH169" i="6"/>
  <c r="CO169" i="6"/>
  <c r="CV169" i="6"/>
  <c r="DL169" i="6"/>
  <c r="CA169" i="6"/>
  <c r="CN169" i="6"/>
  <c r="CX169" i="6"/>
  <c r="DK169" i="6"/>
  <c r="BZ169" i="6"/>
  <c r="CM169" i="6"/>
  <c r="CW169" i="6"/>
  <c r="DJ169" i="6"/>
  <c r="CB169" i="6"/>
  <c r="CR169" i="6"/>
  <c r="DA169" i="6"/>
  <c r="DI169" i="6"/>
  <c r="CC169" i="6"/>
  <c r="CF169" i="6"/>
  <c r="DG169" i="6"/>
  <c r="DO169" i="6"/>
  <c r="CE169" i="6"/>
  <c r="CD169" i="6"/>
  <c r="CS169" i="6"/>
  <c r="DF169" i="6"/>
  <c r="CZ169" i="6"/>
  <c r="DN169" i="6"/>
  <c r="DM169" i="6"/>
  <c r="DR169" i="6"/>
  <c r="CQ169" i="6"/>
  <c r="DS169" i="6"/>
  <c r="DU169" i="6"/>
  <c r="DT169" i="6"/>
  <c r="DQ25" i="6"/>
  <c r="BY25" i="6"/>
  <c r="DV25" i="6"/>
  <c r="CB25" i="6"/>
  <c r="CF25" i="6"/>
  <c r="CV25" i="6"/>
  <c r="DK25" i="6"/>
  <c r="CA25" i="6"/>
  <c r="CO25" i="6"/>
  <c r="CX25" i="6"/>
  <c r="DJ25" i="6"/>
  <c r="BZ25" i="6"/>
  <c r="CN25" i="6"/>
  <c r="DA25" i="6"/>
  <c r="DP25" i="6"/>
  <c r="CD25" i="6"/>
  <c r="CQ25" i="6"/>
  <c r="CZ25" i="6"/>
  <c r="DN25" i="6"/>
  <c r="CH25" i="6"/>
  <c r="CS25" i="6"/>
  <c r="DE25" i="6"/>
  <c r="DM25" i="6"/>
  <c r="CL25" i="6"/>
  <c r="CU25" i="6"/>
  <c r="DC25" i="6"/>
  <c r="CR25" i="6"/>
  <c r="DO25" i="6"/>
  <c r="CW25" i="6"/>
  <c r="CP25" i="6"/>
  <c r="CT25" i="6"/>
  <c r="CC25" i="6"/>
  <c r="DG25" i="6"/>
  <c r="CE25" i="6"/>
  <c r="DF25" i="6"/>
  <c r="CG25" i="6"/>
  <c r="DD25" i="6"/>
  <c r="CK25" i="6"/>
  <c r="DB25" i="6"/>
  <c r="CI25" i="6"/>
  <c r="DH25" i="6"/>
  <c r="CJ25" i="6"/>
  <c r="DL25" i="6"/>
  <c r="DR25" i="6"/>
  <c r="CM25" i="6"/>
  <c r="CY25" i="6"/>
  <c r="DI25" i="6"/>
  <c r="DS25" i="6"/>
  <c r="DU25" i="6"/>
  <c r="DT25" i="6"/>
  <c r="DQ120" i="6"/>
  <c r="BY120" i="6"/>
  <c r="DP120" i="6"/>
  <c r="DV120" i="6"/>
  <c r="CD120" i="6"/>
  <c r="CF120" i="6"/>
  <c r="DA120" i="6"/>
  <c r="DM120" i="6"/>
  <c r="CB120" i="6"/>
  <c r="CQ120" i="6"/>
  <c r="DE120" i="6"/>
  <c r="CH120" i="6"/>
  <c r="CU120" i="6"/>
  <c r="DD120" i="6"/>
  <c r="CG120" i="6"/>
  <c r="CP120" i="6"/>
  <c r="DC120" i="6"/>
  <c r="CK120" i="6"/>
  <c r="CT120" i="6"/>
  <c r="DH120" i="6"/>
  <c r="CJ120" i="6"/>
  <c r="CY120" i="6"/>
  <c r="DK120" i="6"/>
  <c r="CI120" i="6"/>
  <c r="CX120" i="6"/>
  <c r="DJ120" i="6"/>
  <c r="CA120" i="6"/>
  <c r="CO120" i="6"/>
  <c r="CW120" i="6"/>
  <c r="DG120" i="6"/>
  <c r="BZ120" i="6"/>
  <c r="CN120" i="6"/>
  <c r="CV120" i="6"/>
  <c r="DI120" i="6"/>
  <c r="CC120" i="6"/>
  <c r="CM120" i="6"/>
  <c r="CZ120" i="6"/>
  <c r="DO120" i="6"/>
  <c r="CE120" i="6"/>
  <c r="CL120" i="6"/>
  <c r="CS120" i="6"/>
  <c r="CR120" i="6"/>
  <c r="DF120" i="6"/>
  <c r="DB120" i="6"/>
  <c r="DN120" i="6"/>
  <c r="DR120" i="6"/>
  <c r="DS120" i="6"/>
  <c r="DT120" i="6"/>
  <c r="DL120" i="6"/>
  <c r="DU120" i="6"/>
  <c r="DQ215" i="6"/>
  <c r="BY215" i="6"/>
  <c r="DU215" i="6"/>
  <c r="DV215" i="6"/>
  <c r="DP215" i="6"/>
  <c r="CH215" i="6"/>
  <c r="CP215" i="6"/>
  <c r="DC215" i="6"/>
  <c r="DL215" i="6"/>
  <c r="CE215" i="6"/>
  <c r="CV215" i="6"/>
  <c r="CY215" i="6"/>
  <c r="CG215" i="6"/>
  <c r="CO215" i="6"/>
  <c r="DB215" i="6"/>
  <c r="CF215" i="6"/>
  <c r="CR215" i="6"/>
  <c r="DH215" i="6"/>
  <c r="CK215" i="6"/>
  <c r="CT215" i="6"/>
  <c r="DA215" i="6"/>
  <c r="CJ215" i="6"/>
  <c r="CX215" i="6"/>
  <c r="DG215" i="6"/>
  <c r="CI215" i="6"/>
  <c r="CU215" i="6"/>
  <c r="DK215" i="6"/>
  <c r="CA215" i="6"/>
  <c r="CN215" i="6"/>
  <c r="CW215" i="6"/>
  <c r="DJ215" i="6"/>
  <c r="BZ215" i="6"/>
  <c r="CM215" i="6"/>
  <c r="CZ215" i="6"/>
  <c r="DI215" i="6"/>
  <c r="CD215" i="6"/>
  <c r="CS215" i="6"/>
  <c r="DF215" i="6"/>
  <c r="DO215" i="6"/>
  <c r="DN215" i="6"/>
  <c r="DM215" i="6"/>
  <c r="CB215" i="6"/>
  <c r="CC215" i="6"/>
  <c r="CL215" i="6"/>
  <c r="DR215" i="6"/>
  <c r="CQ215" i="6"/>
  <c r="DE215" i="6"/>
  <c r="DD215" i="6"/>
  <c r="DS215" i="6"/>
  <c r="DT215" i="6"/>
  <c r="DQ71" i="6"/>
  <c r="BY71" i="6"/>
  <c r="DU71" i="6"/>
  <c r="DV71" i="6"/>
  <c r="CD71" i="6"/>
  <c r="CQ71" i="6"/>
  <c r="DE71" i="6"/>
  <c r="DN71" i="6"/>
  <c r="CH71" i="6"/>
  <c r="CP71" i="6"/>
  <c r="DD71" i="6"/>
  <c r="DM71" i="6"/>
  <c r="CC71" i="6"/>
  <c r="CW71" i="6"/>
  <c r="DC71" i="6"/>
  <c r="DL71" i="6"/>
  <c r="CE71" i="6"/>
  <c r="CO71" i="6"/>
  <c r="CY71" i="6"/>
  <c r="CG71" i="6"/>
  <c r="CV71" i="6"/>
  <c r="DB71" i="6"/>
  <c r="CI71" i="6"/>
  <c r="CU71" i="6"/>
  <c r="DH71" i="6"/>
  <c r="CL71" i="6"/>
  <c r="CR71" i="6"/>
  <c r="DG71" i="6"/>
  <c r="CK71" i="6"/>
  <c r="CT71" i="6"/>
  <c r="DK71" i="6"/>
  <c r="CA71" i="6"/>
  <c r="CJ71" i="6"/>
  <c r="CX71" i="6"/>
  <c r="DJ71" i="6"/>
  <c r="BZ71" i="6"/>
  <c r="CN71" i="6"/>
  <c r="DA71" i="6"/>
  <c r="DP71" i="6"/>
  <c r="DI71" i="6"/>
  <c r="DO71" i="6"/>
  <c r="CB71" i="6"/>
  <c r="CF71" i="6"/>
  <c r="CM71" i="6"/>
  <c r="DR71" i="6"/>
  <c r="CS71" i="6"/>
  <c r="CZ71" i="6"/>
  <c r="DF71" i="6"/>
  <c r="DS71" i="6"/>
  <c r="DT71" i="6"/>
  <c r="DQ166" i="6"/>
  <c r="BY166" i="6"/>
  <c r="DK166" i="6"/>
  <c r="DU166" i="6"/>
  <c r="DP166" i="6"/>
  <c r="DV166" i="6"/>
  <c r="DF166" i="6"/>
  <c r="CD166" i="6"/>
  <c r="CS166" i="6"/>
  <c r="DD166" i="6"/>
  <c r="CH166" i="6"/>
  <c r="CQ166" i="6"/>
  <c r="DC166" i="6"/>
  <c r="CG166" i="6"/>
  <c r="CO166" i="6"/>
  <c r="DB166" i="6"/>
  <c r="CJ166" i="6"/>
  <c r="CX166" i="6"/>
  <c r="DJ166" i="6"/>
  <c r="CI166" i="6"/>
  <c r="CW166" i="6"/>
  <c r="DI166" i="6"/>
  <c r="BZ166" i="6"/>
  <c r="CN166" i="6"/>
  <c r="DA166" i="6"/>
  <c r="DO166" i="6"/>
  <c r="CF166" i="6"/>
  <c r="DH166" i="6"/>
  <c r="CK166" i="6"/>
  <c r="DG166" i="6"/>
  <c r="CM166" i="6"/>
  <c r="DN166" i="6"/>
  <c r="CR166" i="6"/>
  <c r="DM166" i="6"/>
  <c r="CP166" i="6"/>
  <c r="DL166" i="6"/>
  <c r="CL166" i="6"/>
  <c r="CT166" i="6"/>
  <c r="CV166" i="6"/>
  <c r="CB166" i="6"/>
  <c r="CZ166" i="6"/>
  <c r="CA166" i="6"/>
  <c r="CU166" i="6"/>
  <c r="CC166" i="6"/>
  <c r="CE166" i="6"/>
  <c r="CY166" i="6"/>
  <c r="DS166" i="6"/>
  <c r="DE166" i="6"/>
  <c r="DR166" i="6"/>
  <c r="DT166" i="6"/>
  <c r="DQ22" i="6"/>
  <c r="DU22" i="6"/>
  <c r="DK22" i="6"/>
  <c r="BY22" i="6"/>
  <c r="DV22" i="6"/>
  <c r="DF22" i="6"/>
  <c r="CE22" i="6"/>
  <c r="CP22" i="6"/>
  <c r="DD22" i="6"/>
  <c r="CD22" i="6"/>
  <c r="CS22" i="6"/>
  <c r="DC22" i="6"/>
  <c r="CH22" i="6"/>
  <c r="CW22" i="6"/>
  <c r="DB22" i="6"/>
  <c r="CG22" i="6"/>
  <c r="CO22" i="6"/>
  <c r="DH22" i="6"/>
  <c r="CK22" i="6"/>
  <c r="CT22" i="6"/>
  <c r="DG22" i="6"/>
  <c r="CI22" i="6"/>
  <c r="CV22" i="6"/>
  <c r="DJ22" i="6"/>
  <c r="CJ22" i="6"/>
  <c r="CX22" i="6"/>
  <c r="DP22" i="6"/>
  <c r="BZ22" i="6"/>
  <c r="CN22" i="6"/>
  <c r="CU22" i="6"/>
  <c r="DI22" i="6"/>
  <c r="CB22" i="6"/>
  <c r="CM22" i="6"/>
  <c r="DA22" i="6"/>
  <c r="DO22" i="6"/>
  <c r="CA22" i="6"/>
  <c r="CL22" i="6"/>
  <c r="CZ22" i="6"/>
  <c r="DN22" i="6"/>
  <c r="CY22" i="6"/>
  <c r="DE22" i="6"/>
  <c r="DM22" i="6"/>
  <c r="DL22" i="6"/>
  <c r="DS22" i="6"/>
  <c r="DR22" i="6"/>
  <c r="CC22" i="6"/>
  <c r="CF22" i="6"/>
  <c r="CR22" i="6"/>
  <c r="CQ22" i="6"/>
  <c r="DT22" i="6"/>
  <c r="DQ117" i="6"/>
  <c r="DT117" i="6"/>
  <c r="DU117" i="6"/>
  <c r="DP117" i="6"/>
  <c r="DV117" i="6"/>
  <c r="CK117" i="6"/>
  <c r="CN117" i="6"/>
  <c r="DG117" i="6"/>
  <c r="CJ117" i="6"/>
  <c r="CT117" i="6"/>
  <c r="DF117" i="6"/>
  <c r="BY117" i="6"/>
  <c r="CH117" i="6"/>
  <c r="CW117" i="6"/>
  <c r="DJ117" i="6"/>
  <c r="CB117" i="6"/>
  <c r="CS117" i="6"/>
  <c r="CY117" i="6"/>
  <c r="DO117" i="6"/>
  <c r="CA117" i="6"/>
  <c r="CR117" i="6"/>
  <c r="DE117" i="6"/>
  <c r="DN117" i="6"/>
  <c r="CE117" i="6"/>
  <c r="CP117" i="6"/>
  <c r="DA117" i="6"/>
  <c r="DM117" i="6"/>
  <c r="CO117" i="6"/>
  <c r="DK117" i="6"/>
  <c r="CQ117" i="6"/>
  <c r="CV117" i="6"/>
  <c r="CU117" i="6"/>
  <c r="BZ117" i="6"/>
  <c r="CZ117" i="6"/>
  <c r="CC117" i="6"/>
  <c r="DD117" i="6"/>
  <c r="CI117" i="6"/>
  <c r="CX117" i="6"/>
  <c r="CD117" i="6"/>
  <c r="DC117" i="6"/>
  <c r="CG117" i="6"/>
  <c r="DB117" i="6"/>
  <c r="DR117" i="6"/>
  <c r="CF117" i="6"/>
  <c r="DH117" i="6"/>
  <c r="CM117" i="6"/>
  <c r="CL117" i="6"/>
  <c r="DS117" i="6"/>
  <c r="DI117" i="6"/>
  <c r="DL117" i="6"/>
  <c r="DQ212" i="6"/>
  <c r="BY212" i="6"/>
  <c r="DT212" i="6"/>
  <c r="DU212" i="6"/>
  <c r="DV212" i="6"/>
  <c r="DP212" i="6"/>
  <c r="DJ212" i="6"/>
  <c r="CD212" i="6"/>
  <c r="CQ212" i="6"/>
  <c r="DD212" i="6"/>
  <c r="DK212" i="6"/>
  <c r="CB212" i="6"/>
  <c r="CP212" i="6"/>
  <c r="DC212" i="6"/>
  <c r="DH212" i="6"/>
  <c r="CC212" i="6"/>
  <c r="CO212" i="6"/>
  <c r="DB212" i="6"/>
  <c r="CH212" i="6"/>
  <c r="CV212" i="6"/>
  <c r="DA212" i="6"/>
  <c r="CG212" i="6"/>
  <c r="CR212" i="6"/>
  <c r="DG212" i="6"/>
  <c r="CF212" i="6"/>
  <c r="CN212" i="6"/>
  <c r="DF212" i="6"/>
  <c r="CJ212" i="6"/>
  <c r="CW212" i="6"/>
  <c r="DI212" i="6"/>
  <c r="CI212" i="6"/>
  <c r="CU212" i="6"/>
  <c r="DO212" i="6"/>
  <c r="CK212" i="6"/>
  <c r="CT212" i="6"/>
  <c r="DN212" i="6"/>
  <c r="CA212" i="6"/>
  <c r="CM212" i="6"/>
  <c r="CZ212" i="6"/>
  <c r="DM212" i="6"/>
  <c r="CS212" i="6"/>
  <c r="CL212" i="6"/>
  <c r="CY212" i="6"/>
  <c r="CX212" i="6"/>
  <c r="DE212" i="6"/>
  <c r="DL212" i="6"/>
  <c r="DS212" i="6"/>
  <c r="DR212" i="6"/>
  <c r="BZ212" i="6"/>
  <c r="CE212" i="6"/>
  <c r="DQ68" i="6"/>
  <c r="BY68" i="6"/>
  <c r="DT68" i="6"/>
  <c r="DP68" i="6"/>
  <c r="DU68" i="6"/>
  <c r="DV68" i="6"/>
  <c r="DJ68" i="6"/>
  <c r="CB68" i="6"/>
  <c r="CO68" i="6"/>
  <c r="DA68" i="6"/>
  <c r="CF68" i="6"/>
  <c r="CV68" i="6"/>
  <c r="DB68" i="6"/>
  <c r="CI68" i="6"/>
  <c r="CT68" i="6"/>
  <c r="DH68" i="6"/>
  <c r="CH68" i="6"/>
  <c r="CR68" i="6"/>
  <c r="DG68" i="6"/>
  <c r="CG68" i="6"/>
  <c r="CN68" i="6"/>
  <c r="DF68" i="6"/>
  <c r="CJ68" i="6"/>
  <c r="CU68" i="6"/>
  <c r="DI68" i="6"/>
  <c r="CL68" i="6"/>
  <c r="CZ68" i="6"/>
  <c r="DO68" i="6"/>
  <c r="CA68" i="6"/>
  <c r="CK68" i="6"/>
  <c r="CW68" i="6"/>
  <c r="DN68" i="6"/>
  <c r="BZ68" i="6"/>
  <c r="CM68" i="6"/>
  <c r="CY68" i="6"/>
  <c r="DM68" i="6"/>
  <c r="DD68" i="6"/>
  <c r="DC68" i="6"/>
  <c r="DE68" i="6"/>
  <c r="DL68" i="6"/>
  <c r="DK68" i="6"/>
  <c r="CE68" i="6"/>
  <c r="CD68" i="6"/>
  <c r="DR68" i="6"/>
  <c r="CC68" i="6"/>
  <c r="CS68" i="6"/>
  <c r="CQ68" i="6"/>
  <c r="CP68" i="6"/>
  <c r="CX68" i="6"/>
  <c r="DS68" i="6"/>
  <c r="DQ163" i="6"/>
  <c r="BY163" i="6"/>
  <c r="DS163" i="6"/>
  <c r="DT163" i="6"/>
  <c r="DU163" i="6"/>
  <c r="DV163" i="6"/>
  <c r="CJ163" i="6"/>
  <c r="CS163" i="6"/>
  <c r="DE163" i="6"/>
  <c r="CI163" i="6"/>
  <c r="CY163" i="6"/>
  <c r="DI163" i="6"/>
  <c r="CR163" i="6"/>
  <c r="CX163" i="6"/>
  <c r="DO163" i="6"/>
  <c r="DP163" i="6"/>
  <c r="CA163" i="6"/>
  <c r="CQ163" i="6"/>
  <c r="DD163" i="6"/>
  <c r="DN163" i="6"/>
  <c r="BZ163" i="6"/>
  <c r="CL163" i="6"/>
  <c r="CZ163" i="6"/>
  <c r="DM163" i="6"/>
  <c r="CE163" i="6"/>
  <c r="CO163" i="6"/>
  <c r="DC163" i="6"/>
  <c r="DL163" i="6"/>
  <c r="CD163" i="6"/>
  <c r="CN163" i="6"/>
  <c r="DB163" i="6"/>
  <c r="DK163" i="6"/>
  <c r="CB163" i="6"/>
  <c r="CK163" i="6"/>
  <c r="DG163" i="6"/>
  <c r="DH163" i="6"/>
  <c r="CH163" i="6"/>
  <c r="DJ163" i="6"/>
  <c r="CF163" i="6"/>
  <c r="CC163" i="6"/>
  <c r="CG163" i="6"/>
  <c r="CU163" i="6"/>
  <c r="CT163" i="6"/>
  <c r="CP163" i="6"/>
  <c r="CM163" i="6"/>
  <c r="DA163" i="6"/>
  <c r="DR163" i="6"/>
  <c r="DF163" i="6"/>
  <c r="CW163" i="6"/>
  <c r="CV163" i="6"/>
  <c r="DQ19" i="6"/>
  <c r="DS19" i="6"/>
  <c r="DT19" i="6"/>
  <c r="DU19" i="6"/>
  <c r="DP19" i="6"/>
  <c r="DV19" i="6"/>
  <c r="CI19" i="6"/>
  <c r="CW19" i="6"/>
  <c r="DF19" i="6"/>
  <c r="CC19" i="6"/>
  <c r="CS19" i="6"/>
  <c r="DE19" i="6"/>
  <c r="CA19" i="6"/>
  <c r="CQ19" i="6"/>
  <c r="CX19" i="6"/>
  <c r="DN19" i="6"/>
  <c r="CO19" i="6"/>
  <c r="DD19" i="6"/>
  <c r="DM19" i="6"/>
  <c r="CE19" i="6"/>
  <c r="CN19" i="6"/>
  <c r="CV19" i="6"/>
  <c r="DL19" i="6"/>
  <c r="CF19" i="6"/>
  <c r="CZ19" i="6"/>
  <c r="CG19" i="6"/>
  <c r="DC19" i="6"/>
  <c r="CJ19" i="6"/>
  <c r="DB19" i="6"/>
  <c r="CL19" i="6"/>
  <c r="DH19" i="6"/>
  <c r="CR19" i="6"/>
  <c r="DG19" i="6"/>
  <c r="CU19" i="6"/>
  <c r="DI19" i="6"/>
  <c r="CT19" i="6"/>
  <c r="DO19" i="6"/>
  <c r="CP19" i="6"/>
  <c r="DK19" i="6"/>
  <c r="CK19" i="6"/>
  <c r="DJ19" i="6"/>
  <c r="DR19" i="6"/>
  <c r="CB19" i="6"/>
  <c r="CM19" i="6"/>
  <c r="CD19" i="6"/>
  <c r="CH19" i="6"/>
  <c r="DA19" i="6"/>
  <c r="CY19" i="6"/>
  <c r="DQ126" i="6"/>
  <c r="BY126" i="6"/>
  <c r="DS126" i="6"/>
  <c r="DT126" i="6"/>
  <c r="DO126" i="6"/>
  <c r="DU126" i="6"/>
  <c r="DV126" i="6"/>
  <c r="CI126" i="6"/>
  <c r="CQ126" i="6"/>
  <c r="DE126" i="6"/>
  <c r="CL126" i="6"/>
  <c r="CV126" i="6"/>
  <c r="DN126" i="6"/>
  <c r="CK126" i="6"/>
  <c r="CZ126" i="6"/>
  <c r="DD126" i="6"/>
  <c r="DI126" i="6"/>
  <c r="BZ126" i="6"/>
  <c r="CR126" i="6"/>
  <c r="CY126" i="6"/>
  <c r="DM126" i="6"/>
  <c r="CC126" i="6"/>
  <c r="CP126" i="6"/>
  <c r="CX126" i="6"/>
  <c r="DL126" i="6"/>
  <c r="CB126" i="6"/>
  <c r="CO126" i="6"/>
  <c r="CW126" i="6"/>
  <c r="DK126" i="6"/>
  <c r="CD126" i="6"/>
  <c r="CJ126" i="6"/>
  <c r="DC126" i="6"/>
  <c r="DJ126" i="6"/>
  <c r="CA126" i="6"/>
  <c r="CN126" i="6"/>
  <c r="DB126" i="6"/>
  <c r="CH126" i="6"/>
  <c r="CM126" i="6"/>
  <c r="DH126" i="6"/>
  <c r="CG126" i="6"/>
  <c r="CU126" i="6"/>
  <c r="DG126" i="6"/>
  <c r="CF126" i="6"/>
  <c r="DR126" i="6"/>
  <c r="CE126" i="6"/>
  <c r="DP126" i="6"/>
  <c r="CT126" i="6"/>
  <c r="CS126" i="6"/>
  <c r="DA126" i="6"/>
  <c r="DF126" i="6"/>
  <c r="DQ233" i="6"/>
  <c r="BY233" i="6"/>
  <c r="DR233" i="6"/>
  <c r="DO233" i="6"/>
  <c r="DS233" i="6"/>
  <c r="DT233" i="6"/>
  <c r="DU233" i="6"/>
  <c r="DP233" i="6"/>
  <c r="CG233" i="6"/>
  <c r="CT233" i="6"/>
  <c r="DA233" i="6"/>
  <c r="CI233" i="6"/>
  <c r="CS233" i="6"/>
  <c r="DG233" i="6"/>
  <c r="CF233" i="6"/>
  <c r="CR233" i="6"/>
  <c r="DF233" i="6"/>
  <c r="CE233" i="6"/>
  <c r="CO233" i="6"/>
  <c r="DE233" i="6"/>
  <c r="CH233" i="6"/>
  <c r="CV233" i="6"/>
  <c r="DD233" i="6"/>
  <c r="CK233" i="6"/>
  <c r="CU233" i="6"/>
  <c r="DN233" i="6"/>
  <c r="CQ233" i="6"/>
  <c r="CZ233" i="6"/>
  <c r="DM233" i="6"/>
  <c r="CA233" i="6"/>
  <c r="CJ233" i="6"/>
  <c r="CY233" i="6"/>
  <c r="DL233" i="6"/>
  <c r="BZ233" i="6"/>
  <c r="CP233" i="6"/>
  <c r="CX233" i="6"/>
  <c r="DK233" i="6"/>
  <c r="DV233" i="6"/>
  <c r="CD233" i="6"/>
  <c r="CN233" i="6"/>
  <c r="CW233" i="6"/>
  <c r="DH233" i="6"/>
  <c r="DJ233" i="6"/>
  <c r="DI233" i="6"/>
  <c r="CB233" i="6"/>
  <c r="DB233" i="6"/>
  <c r="CC233" i="6"/>
  <c r="CM233" i="6"/>
  <c r="CL233" i="6"/>
  <c r="DC233" i="6"/>
  <c r="DQ89" i="6"/>
  <c r="BY89" i="6"/>
  <c r="DR89" i="6"/>
  <c r="DO89" i="6"/>
  <c r="DS89" i="6"/>
  <c r="DT89" i="6"/>
  <c r="DU89" i="6"/>
  <c r="DV89" i="6"/>
  <c r="CG89" i="6"/>
  <c r="CM89" i="6"/>
  <c r="DH89" i="6"/>
  <c r="CI89" i="6"/>
  <c r="CS89" i="6"/>
  <c r="DG89" i="6"/>
  <c r="CE89" i="6"/>
  <c r="CT89" i="6"/>
  <c r="DA89" i="6"/>
  <c r="CL89" i="6"/>
  <c r="CW89" i="6"/>
  <c r="DE89" i="6"/>
  <c r="CH89" i="6"/>
  <c r="CV89" i="6"/>
  <c r="DD89" i="6"/>
  <c r="CK89" i="6"/>
  <c r="CU89" i="6"/>
  <c r="DN89" i="6"/>
  <c r="CN89" i="6"/>
  <c r="DI89" i="6"/>
  <c r="CR89" i="6"/>
  <c r="DP89" i="6"/>
  <c r="CB89" i="6"/>
  <c r="CZ89" i="6"/>
  <c r="CA89" i="6"/>
  <c r="CY89" i="6"/>
  <c r="BZ89" i="6"/>
  <c r="CX89" i="6"/>
  <c r="CD89" i="6"/>
  <c r="DC89" i="6"/>
  <c r="CC89" i="6"/>
  <c r="DB89" i="6"/>
  <c r="CF89" i="6"/>
  <c r="DF89" i="6"/>
  <c r="DJ89" i="6"/>
  <c r="CJ89" i="6"/>
  <c r="DM89" i="6"/>
  <c r="CQ89" i="6"/>
  <c r="DL89" i="6"/>
  <c r="CP89" i="6"/>
  <c r="DK89" i="6"/>
  <c r="CO89" i="6"/>
  <c r="DR196" i="6"/>
  <c r="CJ196" i="6"/>
  <c r="CU196" i="6"/>
  <c r="DM196" i="6"/>
  <c r="BY196" i="6"/>
  <c r="CQ196" i="6"/>
  <c r="CY196" i="6"/>
  <c r="DL196" i="6"/>
  <c r="CB196" i="6"/>
  <c r="CI196" i="6"/>
  <c r="CV196" i="6"/>
  <c r="DK196" i="6"/>
  <c r="CA196" i="6"/>
  <c r="CP196" i="6"/>
  <c r="CC196" i="6"/>
  <c r="CO196" i="6"/>
  <c r="CW196" i="6"/>
  <c r="CE196" i="6"/>
  <c r="CN196" i="6"/>
  <c r="CR196" i="6"/>
  <c r="DO196" i="6"/>
  <c r="CD196" i="6"/>
  <c r="CM196" i="6"/>
  <c r="DB196" i="6"/>
  <c r="CG196" i="6"/>
  <c r="CT196" i="6"/>
  <c r="BZ196" i="6"/>
  <c r="CL196" i="6"/>
  <c r="DE196" i="6"/>
  <c r="DD196" i="6"/>
  <c r="CF196" i="6"/>
  <c r="DJ196" i="6"/>
  <c r="CH196" i="6"/>
  <c r="DI196" i="6"/>
  <c r="CK196" i="6"/>
  <c r="CS196" i="6"/>
  <c r="DA196" i="6"/>
  <c r="CZ196" i="6"/>
  <c r="CX196" i="6"/>
  <c r="DH196" i="6"/>
  <c r="DS196" i="6"/>
  <c r="DG196" i="6"/>
  <c r="DF196" i="6"/>
  <c r="DT196" i="6"/>
  <c r="DN196" i="6"/>
  <c r="DP196" i="6"/>
  <c r="DU196" i="6"/>
  <c r="DV196" i="6"/>
  <c r="DC196" i="6"/>
  <c r="DQ196" i="6"/>
  <c r="DC52" i="6"/>
  <c r="DR52" i="6"/>
  <c r="DS52" i="6"/>
  <c r="BY52" i="6"/>
  <c r="DN52" i="6"/>
  <c r="DV52" i="6"/>
  <c r="DU52" i="6"/>
  <c r="CH52" i="6"/>
  <c r="CU52" i="6"/>
  <c r="DD52" i="6"/>
  <c r="CQ52" i="6"/>
  <c r="CZ52" i="6"/>
  <c r="DM52" i="6"/>
  <c r="CP52" i="6"/>
  <c r="CR52" i="6"/>
  <c r="DL52" i="6"/>
  <c r="CB52" i="6"/>
  <c r="CO52" i="6"/>
  <c r="CY52" i="6"/>
  <c r="DK52" i="6"/>
  <c r="DT52" i="6"/>
  <c r="CA52" i="6"/>
  <c r="CI52" i="6"/>
  <c r="CV52" i="6"/>
  <c r="DJ52" i="6"/>
  <c r="CC52" i="6"/>
  <c r="CN52" i="6"/>
  <c r="CX52" i="6"/>
  <c r="DP52" i="6"/>
  <c r="CF52" i="6"/>
  <c r="CM52" i="6"/>
  <c r="CW52" i="6"/>
  <c r="DI52" i="6"/>
  <c r="CE52" i="6"/>
  <c r="CT52" i="6"/>
  <c r="DB52" i="6"/>
  <c r="DO52" i="6"/>
  <c r="CD52" i="6"/>
  <c r="CS52" i="6"/>
  <c r="DH52" i="6"/>
  <c r="CG52" i="6"/>
  <c r="CL52" i="6"/>
  <c r="DG52" i="6"/>
  <c r="BZ52" i="6"/>
  <c r="DA52" i="6"/>
  <c r="DF52" i="6"/>
  <c r="DE52" i="6"/>
  <c r="CJ52" i="6"/>
  <c r="DQ52" i="6"/>
  <c r="CK52" i="6"/>
  <c r="DQ72" i="6"/>
  <c r="DL72" i="6"/>
  <c r="BY72" i="6"/>
  <c r="DV72" i="6"/>
  <c r="CB72" i="6"/>
  <c r="CU72" i="6"/>
  <c r="DA72" i="6"/>
  <c r="CH72" i="6"/>
  <c r="CP72" i="6"/>
  <c r="DC72" i="6"/>
  <c r="CG72" i="6"/>
  <c r="CR72" i="6"/>
  <c r="DB72" i="6"/>
  <c r="CK72" i="6"/>
  <c r="CX72" i="6"/>
  <c r="DK72" i="6"/>
  <c r="CA72" i="6"/>
  <c r="CJ72" i="6"/>
  <c r="CV72" i="6"/>
  <c r="DJ72" i="6"/>
  <c r="BZ72" i="6"/>
  <c r="CO72" i="6"/>
  <c r="CW72" i="6"/>
  <c r="DP72" i="6"/>
  <c r="CM72" i="6"/>
  <c r="DO72" i="6"/>
  <c r="CS72" i="6"/>
  <c r="DN72" i="6"/>
  <c r="DR72" i="6"/>
  <c r="CQ72" i="6"/>
  <c r="DM72" i="6"/>
  <c r="CT72" i="6"/>
  <c r="CY72" i="6"/>
  <c r="CC72" i="6"/>
  <c r="CZ72" i="6"/>
  <c r="CE72" i="6"/>
  <c r="DF72" i="6"/>
  <c r="CD72" i="6"/>
  <c r="DE72" i="6"/>
  <c r="CF72" i="6"/>
  <c r="DD72" i="6"/>
  <c r="CI72" i="6"/>
  <c r="DH72" i="6"/>
  <c r="CL72" i="6"/>
  <c r="CN72" i="6"/>
  <c r="DG72" i="6"/>
  <c r="DI72" i="6"/>
  <c r="DS72" i="6"/>
  <c r="DT72" i="6"/>
  <c r="DU72" i="6"/>
  <c r="DQ255" i="6"/>
  <c r="BY255" i="6"/>
  <c r="CO255" i="6"/>
  <c r="CX255" i="6"/>
  <c r="DL255" i="6"/>
  <c r="CA255" i="6"/>
  <c r="CN255" i="6"/>
  <c r="CW255" i="6"/>
  <c r="DK255" i="6"/>
  <c r="BZ255" i="6"/>
  <c r="CM255" i="6"/>
  <c r="CI255" i="6"/>
  <c r="DJ255" i="6"/>
  <c r="CC255" i="6"/>
  <c r="CL255" i="6"/>
  <c r="DB255" i="6"/>
  <c r="DI255" i="6"/>
  <c r="CE255" i="6"/>
  <c r="CR255" i="6"/>
  <c r="DA255" i="6"/>
  <c r="DH255" i="6"/>
  <c r="CB255" i="6"/>
  <c r="CS255" i="6"/>
  <c r="DG255" i="6"/>
  <c r="DN255" i="6"/>
  <c r="CF255" i="6"/>
  <c r="CG255" i="6"/>
  <c r="DF255" i="6"/>
  <c r="CD255" i="6"/>
  <c r="CV255" i="6"/>
  <c r="DE255" i="6"/>
  <c r="CH255" i="6"/>
  <c r="CU255" i="6"/>
  <c r="CZ255" i="6"/>
  <c r="CP255" i="6"/>
  <c r="CY255" i="6"/>
  <c r="DM255" i="6"/>
  <c r="DD255" i="6"/>
  <c r="DC255" i="6"/>
  <c r="CK255" i="6"/>
  <c r="CJ255" i="6"/>
  <c r="CT255" i="6"/>
  <c r="DR255" i="6"/>
  <c r="CQ255" i="6"/>
  <c r="DS255" i="6"/>
  <c r="DT255" i="6"/>
  <c r="DU255" i="6"/>
  <c r="DO255" i="6"/>
  <c r="DV255" i="6"/>
  <c r="DP255" i="6"/>
  <c r="DQ111" i="6"/>
  <c r="CI111" i="6"/>
  <c r="CV111" i="6"/>
  <c r="DE111" i="6"/>
  <c r="CH111" i="6"/>
  <c r="CU111" i="6"/>
  <c r="DD111" i="6"/>
  <c r="BY111" i="6"/>
  <c r="CJ111" i="6"/>
  <c r="CT111" i="6"/>
  <c r="DC111" i="6"/>
  <c r="CP111" i="6"/>
  <c r="CW111" i="6"/>
  <c r="DM111" i="6"/>
  <c r="CB111" i="6"/>
  <c r="CO111" i="6"/>
  <c r="CZ111" i="6"/>
  <c r="DL111" i="6"/>
  <c r="CF111" i="6"/>
  <c r="CS111" i="6"/>
  <c r="DG111" i="6"/>
  <c r="BZ111" i="6"/>
  <c r="CX111" i="6"/>
  <c r="CE111" i="6"/>
  <c r="DB111" i="6"/>
  <c r="CC111" i="6"/>
  <c r="DH111" i="6"/>
  <c r="CD111" i="6"/>
  <c r="DF111" i="6"/>
  <c r="CK111" i="6"/>
  <c r="DA111" i="6"/>
  <c r="CG111" i="6"/>
  <c r="DK111" i="6"/>
  <c r="CL111" i="6"/>
  <c r="DJ111" i="6"/>
  <c r="CN111" i="6"/>
  <c r="DI111" i="6"/>
  <c r="CM111" i="6"/>
  <c r="DN111" i="6"/>
  <c r="CR111" i="6"/>
  <c r="CA111" i="6"/>
  <c r="CQ111" i="6"/>
  <c r="CY111" i="6"/>
  <c r="DR111" i="6"/>
  <c r="DS111" i="6"/>
  <c r="DU111" i="6"/>
  <c r="DT111" i="6"/>
  <c r="DV111" i="6"/>
  <c r="DP111" i="6"/>
  <c r="DO111" i="6"/>
  <c r="DQ206" i="6"/>
  <c r="BY206" i="6"/>
  <c r="CI206" i="6"/>
  <c r="CZ206" i="6"/>
  <c r="DL206" i="6"/>
  <c r="CP206" i="6"/>
  <c r="CY206" i="6"/>
  <c r="DB206" i="6"/>
  <c r="CO206" i="6"/>
  <c r="CT206" i="6"/>
  <c r="DK206" i="6"/>
  <c r="CC206" i="6"/>
  <c r="CG206" i="6"/>
  <c r="CU206" i="6"/>
  <c r="DO206" i="6"/>
  <c r="CE206" i="6"/>
  <c r="CL206" i="6"/>
  <c r="DA206" i="6"/>
  <c r="DH206" i="6"/>
  <c r="CD206" i="6"/>
  <c r="CK206" i="6"/>
  <c r="DG206" i="6"/>
  <c r="DN206" i="6"/>
  <c r="CQ206" i="6"/>
  <c r="CV206" i="6"/>
  <c r="CB206" i="6"/>
  <c r="CX206" i="6"/>
  <c r="CA206" i="6"/>
  <c r="CW206" i="6"/>
  <c r="CF206" i="6"/>
  <c r="DF206" i="6"/>
  <c r="BZ206" i="6"/>
  <c r="DE206" i="6"/>
  <c r="CH206" i="6"/>
  <c r="DD206" i="6"/>
  <c r="CJ206" i="6"/>
  <c r="DC206" i="6"/>
  <c r="CM206" i="6"/>
  <c r="DI206" i="6"/>
  <c r="CS206" i="6"/>
  <c r="CN206" i="6"/>
  <c r="CR206" i="6"/>
  <c r="DJ206" i="6"/>
  <c r="DM206" i="6"/>
  <c r="DR206" i="6"/>
  <c r="DS206" i="6"/>
  <c r="DT206" i="6"/>
  <c r="DV206" i="6"/>
  <c r="DP206" i="6"/>
  <c r="DU206" i="6"/>
  <c r="DQ62" i="6"/>
  <c r="BY62" i="6"/>
  <c r="BZ62" i="6"/>
  <c r="CK62" i="6"/>
  <c r="DE62" i="6"/>
  <c r="CI62" i="6"/>
  <c r="CS62" i="6"/>
  <c r="DD62" i="6"/>
  <c r="CH62" i="6"/>
  <c r="CU62" i="6"/>
  <c r="DC62" i="6"/>
  <c r="CL62" i="6"/>
  <c r="CV62" i="6"/>
  <c r="DL62" i="6"/>
  <c r="CJ62" i="6"/>
  <c r="CZ62" i="6"/>
  <c r="DB62" i="6"/>
  <c r="CP62" i="6"/>
  <c r="CY62" i="6"/>
  <c r="DK62" i="6"/>
  <c r="CB62" i="6"/>
  <c r="CG62" i="6"/>
  <c r="CW62" i="6"/>
  <c r="DJ62" i="6"/>
  <c r="CA62" i="6"/>
  <c r="CO62" i="6"/>
  <c r="CX62" i="6"/>
  <c r="DP62" i="6"/>
  <c r="CF62" i="6"/>
  <c r="CM62" i="6"/>
  <c r="DA62" i="6"/>
  <c r="DO62" i="6"/>
  <c r="CD62" i="6"/>
  <c r="CQ62" i="6"/>
  <c r="DF62" i="6"/>
  <c r="DN62" i="6"/>
  <c r="CC62" i="6"/>
  <c r="CE62" i="6"/>
  <c r="CN62" i="6"/>
  <c r="CR62" i="6"/>
  <c r="CT62" i="6"/>
  <c r="DG62" i="6"/>
  <c r="DI62" i="6"/>
  <c r="DH62" i="6"/>
  <c r="DM62" i="6"/>
  <c r="DR62" i="6"/>
  <c r="DS62" i="6"/>
  <c r="DT62" i="6"/>
  <c r="DV62" i="6"/>
  <c r="DU62" i="6"/>
  <c r="DQ157" i="6"/>
  <c r="BY157" i="6"/>
  <c r="DP157" i="6"/>
  <c r="DV157" i="6"/>
  <c r="CA157" i="6"/>
  <c r="CO157" i="6"/>
  <c r="CX157" i="6"/>
  <c r="DK157" i="6"/>
  <c r="BZ157" i="6"/>
  <c r="CN157" i="6"/>
  <c r="CV157" i="6"/>
  <c r="DJ157" i="6"/>
  <c r="CC157" i="6"/>
  <c r="CL157" i="6"/>
  <c r="DG157" i="6"/>
  <c r="DI157" i="6"/>
  <c r="CB157" i="6"/>
  <c r="CM157" i="6"/>
  <c r="CZ157" i="6"/>
  <c r="DO157" i="6"/>
  <c r="CE157" i="6"/>
  <c r="CR157" i="6"/>
  <c r="DF157" i="6"/>
  <c r="DN157" i="6"/>
  <c r="CD157" i="6"/>
  <c r="CQ157" i="6"/>
  <c r="DA157" i="6"/>
  <c r="DM157" i="6"/>
  <c r="CH157" i="6"/>
  <c r="CW157" i="6"/>
  <c r="DE157" i="6"/>
  <c r="CG157" i="6"/>
  <c r="CP157" i="6"/>
  <c r="DD157" i="6"/>
  <c r="CK157" i="6"/>
  <c r="CS157" i="6"/>
  <c r="DC157" i="6"/>
  <c r="CJ157" i="6"/>
  <c r="CU157" i="6"/>
  <c r="DB157" i="6"/>
  <c r="CT157" i="6"/>
  <c r="DR157" i="6"/>
  <c r="CY157" i="6"/>
  <c r="DH157" i="6"/>
  <c r="DL157" i="6"/>
  <c r="CF157" i="6"/>
  <c r="CI157" i="6"/>
  <c r="DS157" i="6"/>
  <c r="DU157" i="6"/>
  <c r="DT157" i="6"/>
  <c r="DQ252" i="6"/>
  <c r="BY252" i="6"/>
  <c r="DP252" i="6"/>
  <c r="DV252" i="6"/>
  <c r="CI252" i="6"/>
  <c r="CU252" i="6"/>
  <c r="DG252" i="6"/>
  <c r="CO252" i="6"/>
  <c r="CV252" i="6"/>
  <c r="DJ252" i="6"/>
  <c r="CA252" i="6"/>
  <c r="CN252" i="6"/>
  <c r="CX252" i="6"/>
  <c r="DI252" i="6"/>
  <c r="BZ252" i="6"/>
  <c r="CM252" i="6"/>
  <c r="CW252" i="6"/>
  <c r="DO252" i="6"/>
  <c r="CB252" i="6"/>
  <c r="CJ252" i="6"/>
  <c r="DF252" i="6"/>
  <c r="DM252" i="6"/>
  <c r="CD252" i="6"/>
  <c r="CR252" i="6"/>
  <c r="DE252" i="6"/>
  <c r="DA252" i="6"/>
  <c r="CC252" i="6"/>
  <c r="CP252" i="6"/>
  <c r="DD252" i="6"/>
  <c r="CH252" i="6"/>
  <c r="CT252" i="6"/>
  <c r="DC252" i="6"/>
  <c r="CG252" i="6"/>
  <c r="CQ252" i="6"/>
  <c r="DB252" i="6"/>
  <c r="CK252" i="6"/>
  <c r="CS252" i="6"/>
  <c r="DH252" i="6"/>
  <c r="CE252" i="6"/>
  <c r="CF252" i="6"/>
  <c r="CL252" i="6"/>
  <c r="CY252" i="6"/>
  <c r="CZ252" i="6"/>
  <c r="DK252" i="6"/>
  <c r="DN252" i="6"/>
  <c r="DR252" i="6"/>
  <c r="DS252" i="6"/>
  <c r="DT252" i="6"/>
  <c r="DU252" i="6"/>
  <c r="DL252" i="6"/>
  <c r="DQ108" i="6"/>
  <c r="BY108" i="6"/>
  <c r="DP108" i="6"/>
  <c r="DV108" i="6"/>
  <c r="CJ108" i="6"/>
  <c r="CV108" i="6"/>
  <c r="DG108" i="6"/>
  <c r="CA108" i="6"/>
  <c r="CF108" i="6"/>
  <c r="CX108" i="6"/>
  <c r="DJ108" i="6"/>
  <c r="BZ108" i="6"/>
  <c r="CO108" i="6"/>
  <c r="CW108" i="6"/>
  <c r="DI108" i="6"/>
  <c r="CC108" i="6"/>
  <c r="CN108" i="6"/>
  <c r="CZ108" i="6"/>
  <c r="DO108" i="6"/>
  <c r="CB108" i="6"/>
  <c r="CS108" i="6"/>
  <c r="DE108" i="6"/>
  <c r="DM108" i="6"/>
  <c r="CD108" i="6"/>
  <c r="CR108" i="6"/>
  <c r="DD108" i="6"/>
  <c r="CH108" i="6"/>
  <c r="CP108" i="6"/>
  <c r="DA108" i="6"/>
  <c r="CG108" i="6"/>
  <c r="CU108" i="6"/>
  <c r="DC108" i="6"/>
  <c r="CI108" i="6"/>
  <c r="CT108" i="6"/>
  <c r="DB108" i="6"/>
  <c r="CL108" i="6"/>
  <c r="CQ108" i="6"/>
  <c r="DH108" i="6"/>
  <c r="CM108" i="6"/>
  <c r="CY108" i="6"/>
  <c r="DF108" i="6"/>
  <c r="DK108" i="6"/>
  <c r="DN108" i="6"/>
  <c r="CE108" i="6"/>
  <c r="CK108" i="6"/>
  <c r="DS108" i="6"/>
  <c r="DR108" i="6"/>
  <c r="DL108" i="6"/>
  <c r="DT108" i="6"/>
  <c r="DU108" i="6"/>
  <c r="DQ203" i="6"/>
  <c r="DU203" i="6"/>
  <c r="BY203" i="6"/>
  <c r="DV203" i="6"/>
  <c r="DP203" i="6"/>
  <c r="CI203" i="6"/>
  <c r="CW203" i="6"/>
  <c r="DK203" i="6"/>
  <c r="CA203" i="6"/>
  <c r="CN203" i="6"/>
  <c r="DA203" i="6"/>
  <c r="DJ203" i="6"/>
  <c r="BZ203" i="6"/>
  <c r="CM203" i="6"/>
  <c r="CU203" i="6"/>
  <c r="DI203" i="6"/>
  <c r="CD203" i="6"/>
  <c r="CS203" i="6"/>
  <c r="CZ203" i="6"/>
  <c r="DO203" i="6"/>
  <c r="CB203" i="6"/>
  <c r="CL203" i="6"/>
  <c r="DF203" i="6"/>
  <c r="DN203" i="6"/>
  <c r="CC203" i="6"/>
  <c r="CQ203" i="6"/>
  <c r="DE203" i="6"/>
  <c r="DM203" i="6"/>
  <c r="CE203" i="6"/>
  <c r="CP203" i="6"/>
  <c r="DD203" i="6"/>
  <c r="DL203" i="6"/>
  <c r="CH203" i="6"/>
  <c r="CR203" i="6"/>
  <c r="DC203" i="6"/>
  <c r="CG203" i="6"/>
  <c r="CO203" i="6"/>
  <c r="CY203" i="6"/>
  <c r="CF203" i="6"/>
  <c r="CV203" i="6"/>
  <c r="DB203" i="6"/>
  <c r="CK203" i="6"/>
  <c r="CJ203" i="6"/>
  <c r="CT203" i="6"/>
  <c r="CX203" i="6"/>
  <c r="DH203" i="6"/>
  <c r="DG203" i="6"/>
  <c r="DR203" i="6"/>
  <c r="DS203" i="6"/>
  <c r="DT203" i="6"/>
  <c r="DQ59" i="6"/>
  <c r="BY59" i="6"/>
  <c r="DU59" i="6"/>
  <c r="DV59" i="6"/>
  <c r="CL59" i="6"/>
  <c r="CV59" i="6"/>
  <c r="DH59" i="6"/>
  <c r="CK59" i="6"/>
  <c r="CU59" i="6"/>
  <c r="DG59" i="6"/>
  <c r="CI59" i="6"/>
  <c r="CT59" i="6"/>
  <c r="DK59" i="6"/>
  <c r="CA59" i="6"/>
  <c r="CJ59" i="6"/>
  <c r="CX59" i="6"/>
  <c r="DJ59" i="6"/>
  <c r="BZ59" i="6"/>
  <c r="CN59" i="6"/>
  <c r="DA59" i="6"/>
  <c r="DP59" i="6"/>
  <c r="CB59" i="6"/>
  <c r="CM59" i="6"/>
  <c r="CZ59" i="6"/>
  <c r="DI59" i="6"/>
  <c r="CF59" i="6"/>
  <c r="CS59" i="6"/>
  <c r="DF59" i="6"/>
  <c r="DO59" i="6"/>
  <c r="CD59" i="6"/>
  <c r="CQ59" i="6"/>
  <c r="DE59" i="6"/>
  <c r="DN59" i="6"/>
  <c r="CE59" i="6"/>
  <c r="CP59" i="6"/>
  <c r="DD59" i="6"/>
  <c r="DM59" i="6"/>
  <c r="CH59" i="6"/>
  <c r="CO59" i="6"/>
  <c r="DC59" i="6"/>
  <c r="DL59" i="6"/>
  <c r="CC59" i="6"/>
  <c r="CG59" i="6"/>
  <c r="CR59" i="6"/>
  <c r="CW59" i="6"/>
  <c r="CY59" i="6"/>
  <c r="DB59" i="6"/>
  <c r="DR59" i="6"/>
  <c r="DS59" i="6"/>
  <c r="DT59" i="6"/>
  <c r="DQ154" i="6"/>
  <c r="BY154" i="6"/>
  <c r="DU154" i="6"/>
  <c r="DK154" i="6"/>
  <c r="DP154" i="6"/>
  <c r="CB154" i="6"/>
  <c r="CM154" i="6"/>
  <c r="DA154" i="6"/>
  <c r="DN154" i="6"/>
  <c r="CA154" i="6"/>
  <c r="CL154" i="6"/>
  <c r="CZ154" i="6"/>
  <c r="DM154" i="6"/>
  <c r="DV154" i="6"/>
  <c r="CC154" i="6"/>
  <c r="CR154" i="6"/>
  <c r="CY154" i="6"/>
  <c r="DL154" i="6"/>
  <c r="CH154" i="6"/>
  <c r="CO154" i="6"/>
  <c r="DC154" i="6"/>
  <c r="CG154" i="6"/>
  <c r="CS154" i="6"/>
  <c r="DB154" i="6"/>
  <c r="CF154" i="6"/>
  <c r="CT154" i="6"/>
  <c r="DH154" i="6"/>
  <c r="CP154" i="6"/>
  <c r="DF154" i="6"/>
  <c r="CW154" i="6"/>
  <c r="CQ154" i="6"/>
  <c r="CX154" i="6"/>
  <c r="CU154" i="6"/>
  <c r="BZ154" i="6"/>
  <c r="CV154" i="6"/>
  <c r="CE154" i="6"/>
  <c r="DE154" i="6"/>
  <c r="CD154" i="6"/>
  <c r="DD154" i="6"/>
  <c r="CK154" i="6"/>
  <c r="DG154" i="6"/>
  <c r="CJ154" i="6"/>
  <c r="DJ154" i="6"/>
  <c r="DS154" i="6"/>
  <c r="CI154" i="6"/>
  <c r="CN154" i="6"/>
  <c r="DR154" i="6"/>
  <c r="DI154" i="6"/>
  <c r="DO154" i="6"/>
  <c r="DT154" i="6"/>
  <c r="DQ249" i="6"/>
  <c r="DT249" i="6"/>
  <c r="DU249" i="6"/>
  <c r="DP249" i="6"/>
  <c r="DV249" i="6"/>
  <c r="CA249" i="6"/>
  <c r="CL249" i="6"/>
  <c r="CY249" i="6"/>
  <c r="DN249" i="6"/>
  <c r="CE249" i="6"/>
  <c r="CR249" i="6"/>
  <c r="DE249" i="6"/>
  <c r="DH249" i="6"/>
  <c r="CB249" i="6"/>
  <c r="CP249" i="6"/>
  <c r="CX249" i="6"/>
  <c r="DM249" i="6"/>
  <c r="CC249" i="6"/>
  <c r="CO249" i="6"/>
  <c r="DD249" i="6"/>
  <c r="DL249" i="6"/>
  <c r="CD249" i="6"/>
  <c r="CV249" i="6"/>
  <c r="DC249" i="6"/>
  <c r="DK249" i="6"/>
  <c r="CG249" i="6"/>
  <c r="CN249" i="6"/>
  <c r="DB249" i="6"/>
  <c r="CF249" i="6"/>
  <c r="CU249" i="6"/>
  <c r="DA249" i="6"/>
  <c r="CK249" i="6"/>
  <c r="CT249" i="6"/>
  <c r="DG249" i="6"/>
  <c r="CH249" i="6"/>
  <c r="CQ249" i="6"/>
  <c r="DF249" i="6"/>
  <c r="CJ249" i="6"/>
  <c r="CS249" i="6"/>
  <c r="DJ249" i="6"/>
  <c r="BY249" i="6"/>
  <c r="BZ249" i="6"/>
  <c r="CI249" i="6"/>
  <c r="CM249" i="6"/>
  <c r="CW249" i="6"/>
  <c r="CZ249" i="6"/>
  <c r="DI249" i="6"/>
  <c r="DO249" i="6"/>
  <c r="DR249" i="6"/>
  <c r="DS249" i="6"/>
  <c r="DQ105" i="6"/>
  <c r="DT105" i="6"/>
  <c r="DU105" i="6"/>
  <c r="DV105" i="6"/>
  <c r="CA105" i="6"/>
  <c r="CL105" i="6"/>
  <c r="DE105" i="6"/>
  <c r="DO105" i="6"/>
  <c r="CE105" i="6"/>
  <c r="CR105" i="6"/>
  <c r="CX105" i="6"/>
  <c r="DN105" i="6"/>
  <c r="CC105" i="6"/>
  <c r="CP105" i="6"/>
  <c r="DD105" i="6"/>
  <c r="DM105" i="6"/>
  <c r="CI105" i="6"/>
  <c r="CV105" i="6"/>
  <c r="DA105" i="6"/>
  <c r="DK105" i="6"/>
  <c r="CG105" i="6"/>
  <c r="CN105" i="6"/>
  <c r="DB105" i="6"/>
  <c r="CF105" i="6"/>
  <c r="CU105" i="6"/>
  <c r="DH105" i="6"/>
  <c r="CQ105" i="6"/>
  <c r="BY105" i="6"/>
  <c r="CZ105" i="6"/>
  <c r="BZ105" i="6"/>
  <c r="CW105" i="6"/>
  <c r="CB105" i="6"/>
  <c r="CY105" i="6"/>
  <c r="CD105" i="6"/>
  <c r="DC105" i="6"/>
  <c r="CH105" i="6"/>
  <c r="DG105" i="6"/>
  <c r="CK105" i="6"/>
  <c r="DF105" i="6"/>
  <c r="CJ105" i="6"/>
  <c r="DJ105" i="6"/>
  <c r="CM105" i="6"/>
  <c r="DP105" i="6"/>
  <c r="CS105" i="6"/>
  <c r="DI105" i="6"/>
  <c r="DR105" i="6"/>
  <c r="DS105" i="6"/>
  <c r="CO105" i="6"/>
  <c r="CT105" i="6"/>
  <c r="DL105" i="6"/>
  <c r="DJ200" i="6"/>
  <c r="BY200" i="6"/>
  <c r="DT200" i="6"/>
  <c r="DU200" i="6"/>
  <c r="DP200" i="6"/>
  <c r="DV200" i="6"/>
  <c r="CI200" i="6"/>
  <c r="CT200" i="6"/>
  <c r="DO200" i="6"/>
  <c r="CM200" i="6"/>
  <c r="CU200" i="6"/>
  <c r="DN200" i="6"/>
  <c r="CA200" i="6"/>
  <c r="CS200" i="6"/>
  <c r="CZ200" i="6"/>
  <c r="DE200" i="6"/>
  <c r="BZ200" i="6"/>
  <c r="CL200" i="6"/>
  <c r="CY200" i="6"/>
  <c r="DM200" i="6"/>
  <c r="CE200" i="6"/>
  <c r="CQ200" i="6"/>
  <c r="CX200" i="6"/>
  <c r="DH200" i="6"/>
  <c r="CD200" i="6"/>
  <c r="CP200" i="6"/>
  <c r="DD200" i="6"/>
  <c r="DL200" i="6"/>
  <c r="CC200" i="6"/>
  <c r="CO200" i="6"/>
  <c r="DC200" i="6"/>
  <c r="DK200" i="6"/>
  <c r="CB200" i="6"/>
  <c r="CK200" i="6"/>
  <c r="DB200" i="6"/>
  <c r="CH200" i="6"/>
  <c r="CR200" i="6"/>
  <c r="DG200" i="6"/>
  <c r="DQ200" i="6"/>
  <c r="CG200" i="6"/>
  <c r="CV200" i="6"/>
  <c r="DA200" i="6"/>
  <c r="DR200" i="6"/>
  <c r="DS200" i="6"/>
  <c r="CF200" i="6"/>
  <c r="CJ200" i="6"/>
  <c r="CN200" i="6"/>
  <c r="CW200" i="6"/>
  <c r="DI200" i="6"/>
  <c r="DF200" i="6"/>
  <c r="DJ56" i="6"/>
  <c r="BY56" i="6"/>
  <c r="DT56" i="6"/>
  <c r="DU56" i="6"/>
  <c r="DV56" i="6"/>
  <c r="DP56" i="6"/>
  <c r="CA56" i="6"/>
  <c r="CM56" i="6"/>
  <c r="CZ56" i="6"/>
  <c r="DN56" i="6"/>
  <c r="BZ56" i="6"/>
  <c r="CS56" i="6"/>
  <c r="CY56" i="6"/>
  <c r="DE56" i="6"/>
  <c r="CE56" i="6"/>
  <c r="CQ56" i="6"/>
  <c r="CX56" i="6"/>
  <c r="DM56" i="6"/>
  <c r="CD56" i="6"/>
  <c r="CP56" i="6"/>
  <c r="DA56" i="6"/>
  <c r="DL56" i="6"/>
  <c r="CB56" i="6"/>
  <c r="CO56" i="6"/>
  <c r="DD56" i="6"/>
  <c r="DK56" i="6"/>
  <c r="CC56" i="6"/>
  <c r="CK56" i="6"/>
  <c r="DC56" i="6"/>
  <c r="CI56" i="6"/>
  <c r="CR56" i="6"/>
  <c r="DB56" i="6"/>
  <c r="CH56" i="6"/>
  <c r="CV56" i="6"/>
  <c r="DH56" i="6"/>
  <c r="CG56" i="6"/>
  <c r="CT56" i="6"/>
  <c r="DG56" i="6"/>
  <c r="DI56" i="6"/>
  <c r="DO56" i="6"/>
  <c r="DS56" i="6"/>
  <c r="CF56" i="6"/>
  <c r="CJ56" i="6"/>
  <c r="CL56" i="6"/>
  <c r="DR56" i="6"/>
  <c r="DQ56" i="6"/>
  <c r="CN56" i="6"/>
  <c r="CW56" i="6"/>
  <c r="CU56" i="6"/>
  <c r="DF56" i="6"/>
  <c r="DQ151" i="6"/>
  <c r="BY151" i="6"/>
  <c r="DT151" i="6"/>
  <c r="DS151" i="6"/>
  <c r="DU151" i="6"/>
  <c r="DV151" i="6"/>
  <c r="CE151" i="6"/>
  <c r="CK151" i="6"/>
  <c r="DA151" i="6"/>
  <c r="DH151" i="6"/>
  <c r="CD151" i="6"/>
  <c r="CN151" i="6"/>
  <c r="DD151" i="6"/>
  <c r="DK151" i="6"/>
  <c r="CH151" i="6"/>
  <c r="CU151" i="6"/>
  <c r="DC151" i="6"/>
  <c r="CF151" i="6"/>
  <c r="CP151" i="6"/>
  <c r="DB151" i="6"/>
  <c r="DP151" i="6"/>
  <c r="CC151" i="6"/>
  <c r="CT151" i="6"/>
  <c r="DG151" i="6"/>
  <c r="CJ151" i="6"/>
  <c r="CM151" i="6"/>
  <c r="DF151" i="6"/>
  <c r="CI151" i="6"/>
  <c r="CS151" i="6"/>
  <c r="DE151" i="6"/>
  <c r="CG151" i="6"/>
  <c r="CW151" i="6"/>
  <c r="DI151" i="6"/>
  <c r="DO151" i="6"/>
  <c r="CA151" i="6"/>
  <c r="DN151" i="6"/>
  <c r="BZ151" i="6"/>
  <c r="DM151" i="6"/>
  <c r="CB151" i="6"/>
  <c r="DL151" i="6"/>
  <c r="CL151" i="6"/>
  <c r="DJ151" i="6"/>
  <c r="CR151" i="6"/>
  <c r="CQ151" i="6"/>
  <c r="CO151" i="6"/>
  <c r="CV151" i="6"/>
  <c r="CY151" i="6"/>
  <c r="DR151" i="6"/>
  <c r="CX151" i="6"/>
  <c r="CZ151" i="6"/>
  <c r="DQ258" i="6"/>
  <c r="BY258" i="6"/>
  <c r="DS258" i="6"/>
  <c r="DT258" i="6"/>
  <c r="DV258" i="6"/>
  <c r="DU258" i="6"/>
  <c r="DO258" i="6"/>
  <c r="CG258" i="6"/>
  <c r="CU258" i="6"/>
  <c r="DF258" i="6"/>
  <c r="CF258" i="6"/>
  <c r="CS258" i="6"/>
  <c r="CZ258" i="6"/>
  <c r="CK258" i="6"/>
  <c r="CV258" i="6"/>
  <c r="DH258" i="6"/>
  <c r="CL258" i="6"/>
  <c r="CY258" i="6"/>
  <c r="DN258" i="6"/>
  <c r="BZ258" i="6"/>
  <c r="CR258" i="6"/>
  <c r="CX258" i="6"/>
  <c r="DM258" i="6"/>
  <c r="CJ258" i="6"/>
  <c r="DK258" i="6"/>
  <c r="CQ258" i="6"/>
  <c r="DJ258" i="6"/>
  <c r="CB258" i="6"/>
  <c r="CT258" i="6"/>
  <c r="CD258" i="6"/>
  <c r="CM258" i="6"/>
  <c r="CC258" i="6"/>
  <c r="CW258" i="6"/>
  <c r="CA258" i="6"/>
  <c r="DC258" i="6"/>
  <c r="CH258" i="6"/>
  <c r="DB258" i="6"/>
  <c r="DI258" i="6"/>
  <c r="CE258" i="6"/>
  <c r="DA258" i="6"/>
  <c r="CI258" i="6"/>
  <c r="DG258" i="6"/>
  <c r="DP258" i="6"/>
  <c r="CP258" i="6"/>
  <c r="DE258" i="6"/>
  <c r="CO258" i="6"/>
  <c r="CN258" i="6"/>
  <c r="DD258" i="6"/>
  <c r="DL258" i="6"/>
  <c r="DR258" i="6"/>
  <c r="DQ114" i="6"/>
  <c r="BY114" i="6"/>
  <c r="DS114" i="6"/>
  <c r="DT114" i="6"/>
  <c r="DV114" i="6"/>
  <c r="DU114" i="6"/>
  <c r="DO114" i="6"/>
  <c r="CH114" i="6"/>
  <c r="CQ114" i="6"/>
  <c r="DH114" i="6"/>
  <c r="CG114" i="6"/>
  <c r="CU114" i="6"/>
  <c r="DG114" i="6"/>
  <c r="CF114" i="6"/>
  <c r="CT114" i="6"/>
  <c r="DF114" i="6"/>
  <c r="CE114" i="6"/>
  <c r="CW114" i="6"/>
  <c r="DE114" i="6"/>
  <c r="CI114" i="6"/>
  <c r="CM114" i="6"/>
  <c r="DA114" i="6"/>
  <c r="CL114" i="6"/>
  <c r="CZ114" i="6"/>
  <c r="DD114" i="6"/>
  <c r="CK114" i="6"/>
  <c r="CS114" i="6"/>
  <c r="DN114" i="6"/>
  <c r="BZ114" i="6"/>
  <c r="CR114" i="6"/>
  <c r="CV114" i="6"/>
  <c r="DM114" i="6"/>
  <c r="CC114" i="6"/>
  <c r="CP114" i="6"/>
  <c r="CY114" i="6"/>
  <c r="DL114" i="6"/>
  <c r="CD114" i="6"/>
  <c r="CJ114" i="6"/>
  <c r="CX114" i="6"/>
  <c r="DK114" i="6"/>
  <c r="DC114" i="6"/>
  <c r="DB114" i="6"/>
  <c r="DJ114" i="6"/>
  <c r="DR114" i="6"/>
  <c r="DP114" i="6"/>
  <c r="CN114" i="6"/>
  <c r="CA114" i="6"/>
  <c r="DI114" i="6"/>
  <c r="CB114" i="6"/>
  <c r="CO114" i="6"/>
  <c r="DQ221" i="6"/>
  <c r="BY221" i="6"/>
  <c r="DR221" i="6"/>
  <c r="DS221" i="6"/>
  <c r="DT221" i="6"/>
  <c r="DO221" i="6"/>
  <c r="DU221" i="6"/>
  <c r="DP221" i="6"/>
  <c r="CA221" i="6"/>
  <c r="CP221" i="6"/>
  <c r="CU221" i="6"/>
  <c r="DM221" i="6"/>
  <c r="BZ221" i="6"/>
  <c r="CN221" i="6"/>
  <c r="CX221" i="6"/>
  <c r="DL221" i="6"/>
  <c r="CD221" i="6"/>
  <c r="CM221" i="6"/>
  <c r="CW221" i="6"/>
  <c r="DK221" i="6"/>
  <c r="CB221" i="6"/>
  <c r="CS221" i="6"/>
  <c r="CC221" i="6"/>
  <c r="CT221" i="6"/>
  <c r="DB221" i="6"/>
  <c r="DI221" i="6"/>
  <c r="CG221" i="6"/>
  <c r="CJ221" i="6"/>
  <c r="DA221" i="6"/>
  <c r="CE221" i="6"/>
  <c r="CO221" i="6"/>
  <c r="DG221" i="6"/>
  <c r="CF221" i="6"/>
  <c r="CV221" i="6"/>
  <c r="CI221" i="6"/>
  <c r="CL221" i="6"/>
  <c r="CH221" i="6"/>
  <c r="DN221" i="6"/>
  <c r="DJ221" i="6"/>
  <c r="CK221" i="6"/>
  <c r="CQ221" i="6"/>
  <c r="CR221" i="6"/>
  <c r="DH221" i="6"/>
  <c r="CZ221" i="6"/>
  <c r="CY221" i="6"/>
  <c r="DC221" i="6"/>
  <c r="DV221" i="6"/>
  <c r="DF221" i="6"/>
  <c r="DE221" i="6"/>
  <c r="DD221" i="6"/>
  <c r="DQ77" i="6"/>
  <c r="BY77" i="6"/>
  <c r="DR77" i="6"/>
  <c r="DS77" i="6"/>
  <c r="DP77" i="6"/>
  <c r="DT77" i="6"/>
  <c r="DO77" i="6"/>
  <c r="DU77" i="6"/>
  <c r="CB77" i="6"/>
  <c r="CQ77" i="6"/>
  <c r="CZ77" i="6"/>
  <c r="DM77" i="6"/>
  <c r="DV77" i="6"/>
  <c r="CA77" i="6"/>
  <c r="CP77" i="6"/>
  <c r="CY77" i="6"/>
  <c r="DL77" i="6"/>
  <c r="BZ77" i="6"/>
  <c r="CO77" i="6"/>
  <c r="CX77" i="6"/>
  <c r="DK77" i="6"/>
  <c r="CC77" i="6"/>
  <c r="CM77" i="6"/>
  <c r="DB77" i="6"/>
  <c r="DI77" i="6"/>
  <c r="CF77" i="6"/>
  <c r="CS77" i="6"/>
  <c r="DH77" i="6"/>
  <c r="CG77" i="6"/>
  <c r="CJ77" i="6"/>
  <c r="DG77" i="6"/>
  <c r="CU77" i="6"/>
  <c r="CD77" i="6"/>
  <c r="DC77" i="6"/>
  <c r="CE77" i="6"/>
  <c r="DF77" i="6"/>
  <c r="CI77" i="6"/>
  <c r="DE77" i="6"/>
  <c r="CH77" i="6"/>
  <c r="DA77" i="6"/>
  <c r="CR77" i="6"/>
  <c r="CL77" i="6"/>
  <c r="DD77" i="6"/>
  <c r="CK77" i="6"/>
  <c r="DN77" i="6"/>
  <c r="CN77" i="6"/>
  <c r="DJ77" i="6"/>
  <c r="CT77" i="6"/>
  <c r="CW77" i="6"/>
  <c r="CV77" i="6"/>
  <c r="DR184" i="6"/>
  <c r="CP184" i="6"/>
  <c r="CY184" i="6"/>
  <c r="DL184" i="6"/>
  <c r="CB184" i="6"/>
  <c r="CO184" i="6"/>
  <c r="CX184" i="6"/>
  <c r="DK184" i="6"/>
  <c r="CA184" i="6"/>
  <c r="CN184" i="6"/>
  <c r="CW184" i="6"/>
  <c r="DJ184" i="6"/>
  <c r="CC184" i="6"/>
  <c r="CH184" i="6"/>
  <c r="CU184" i="6"/>
  <c r="DI184" i="6"/>
  <c r="BZ184" i="6"/>
  <c r="CM184" i="6"/>
  <c r="DB184" i="6"/>
  <c r="DO184" i="6"/>
  <c r="CE184" i="6"/>
  <c r="CT184" i="6"/>
  <c r="DH184" i="6"/>
  <c r="DC184" i="6"/>
  <c r="CG184" i="6"/>
  <c r="CL184" i="6"/>
  <c r="DG184" i="6"/>
  <c r="CF184" i="6"/>
  <c r="CR184" i="6"/>
  <c r="DF184" i="6"/>
  <c r="CD184" i="6"/>
  <c r="CI184" i="6"/>
  <c r="DE184" i="6"/>
  <c r="CK184" i="6"/>
  <c r="CS184" i="6"/>
  <c r="DD184" i="6"/>
  <c r="CJ184" i="6"/>
  <c r="CQ184" i="6"/>
  <c r="DA184" i="6"/>
  <c r="CZ184" i="6"/>
  <c r="DM184" i="6"/>
  <c r="CV184" i="6"/>
  <c r="BY184" i="6"/>
  <c r="DS184" i="6"/>
  <c r="DT184" i="6"/>
  <c r="DU184" i="6"/>
  <c r="DP184" i="6"/>
  <c r="DV184" i="6"/>
  <c r="DN184" i="6"/>
  <c r="DQ184" i="6"/>
  <c r="DR40" i="6"/>
  <c r="CA40" i="6"/>
  <c r="CP40" i="6"/>
  <c r="CX40" i="6"/>
  <c r="DJ40" i="6"/>
  <c r="CC40" i="6"/>
  <c r="CO40" i="6"/>
  <c r="CU40" i="6"/>
  <c r="DP40" i="6"/>
  <c r="CF40" i="6"/>
  <c r="CN40" i="6"/>
  <c r="DB40" i="6"/>
  <c r="DI40" i="6"/>
  <c r="CG40" i="6"/>
  <c r="CT40" i="6"/>
  <c r="DG40" i="6"/>
  <c r="CD40" i="6"/>
  <c r="CR40" i="6"/>
  <c r="DF40" i="6"/>
  <c r="CQ40" i="6"/>
  <c r="DM40" i="6"/>
  <c r="CL40" i="6"/>
  <c r="DL40" i="6"/>
  <c r="CM40" i="6"/>
  <c r="DK40" i="6"/>
  <c r="CS40" i="6"/>
  <c r="DO40" i="6"/>
  <c r="DA40" i="6"/>
  <c r="DC40" i="6"/>
  <c r="CB40" i="6"/>
  <c r="CW40" i="6"/>
  <c r="BZ40" i="6"/>
  <c r="CZ40" i="6"/>
  <c r="CE40" i="6"/>
  <c r="CY40" i="6"/>
  <c r="CI40" i="6"/>
  <c r="DH40" i="6"/>
  <c r="CH40" i="6"/>
  <c r="CV40" i="6"/>
  <c r="CK40" i="6"/>
  <c r="CJ40" i="6"/>
  <c r="BY40" i="6"/>
  <c r="DE40" i="6"/>
  <c r="DD40" i="6"/>
  <c r="DS40" i="6"/>
  <c r="DU40" i="6"/>
  <c r="DT40" i="6"/>
  <c r="DV40" i="6"/>
  <c r="DN40" i="6"/>
  <c r="DQ40" i="6"/>
  <c r="DQ26" i="6"/>
  <c r="BY26" i="6"/>
  <c r="CB26" i="6"/>
  <c r="CP26" i="6"/>
  <c r="CW26" i="6"/>
  <c r="DH26" i="6"/>
  <c r="CA26" i="6"/>
  <c r="CK26" i="6"/>
  <c r="CX26" i="6"/>
  <c r="DJ26" i="6"/>
  <c r="CC26" i="6"/>
  <c r="CO26" i="6"/>
  <c r="CQ26" i="6"/>
  <c r="DP26" i="6"/>
  <c r="BZ26" i="6"/>
  <c r="CN26" i="6"/>
  <c r="DA26" i="6"/>
  <c r="DI26" i="6"/>
  <c r="CF26" i="6"/>
  <c r="CM26" i="6"/>
  <c r="DG26" i="6"/>
  <c r="DO26" i="6"/>
  <c r="CE26" i="6"/>
  <c r="CS26" i="6"/>
  <c r="DF26" i="6"/>
  <c r="DN26" i="6"/>
  <c r="CD26" i="6"/>
  <c r="CU26" i="6"/>
  <c r="DE26" i="6"/>
  <c r="CI26" i="6"/>
  <c r="CR26" i="6"/>
  <c r="DD26" i="6"/>
  <c r="CG26" i="6"/>
  <c r="CT26" i="6"/>
  <c r="DB26" i="6"/>
  <c r="CJ26" i="6"/>
  <c r="CV26" i="6"/>
  <c r="CZ26" i="6"/>
  <c r="CY26" i="6"/>
  <c r="DC26" i="6"/>
  <c r="DL26" i="6"/>
  <c r="DK26" i="6"/>
  <c r="DR26" i="6"/>
  <c r="CH26" i="6"/>
  <c r="CL26" i="6"/>
  <c r="DS26" i="6"/>
  <c r="DT26" i="6"/>
  <c r="DM26" i="6"/>
  <c r="DV26" i="6"/>
  <c r="DU26" i="6"/>
  <c r="DQ164" i="6"/>
  <c r="BY164" i="6"/>
  <c r="DT164" i="6"/>
  <c r="DU164" i="6"/>
  <c r="DV164" i="6"/>
  <c r="DP164" i="6"/>
  <c r="CF164" i="6"/>
  <c r="CV164" i="6"/>
  <c r="DA164" i="6"/>
  <c r="CJ164" i="6"/>
  <c r="CR164" i="6"/>
  <c r="DF164" i="6"/>
  <c r="CI164" i="6"/>
  <c r="CW164" i="6"/>
  <c r="DI164" i="6"/>
  <c r="CC164" i="6"/>
  <c r="CZ164" i="6"/>
  <c r="DO164" i="6"/>
  <c r="CL164" i="6"/>
  <c r="CY164" i="6"/>
  <c r="DE164" i="6"/>
  <c r="CA164" i="6"/>
  <c r="CK164" i="6"/>
  <c r="CT164" i="6"/>
  <c r="DN164" i="6"/>
  <c r="BZ164" i="6"/>
  <c r="CM164" i="6"/>
  <c r="CU164" i="6"/>
  <c r="DM164" i="6"/>
  <c r="CE164" i="6"/>
  <c r="CS164" i="6"/>
  <c r="CX164" i="6"/>
  <c r="DL164" i="6"/>
  <c r="CD164" i="6"/>
  <c r="CQ164" i="6"/>
  <c r="DD164" i="6"/>
  <c r="DK164" i="6"/>
  <c r="CB164" i="6"/>
  <c r="CP164" i="6"/>
  <c r="DC164" i="6"/>
  <c r="DH164" i="6"/>
  <c r="DJ164" i="6"/>
  <c r="DR164" i="6"/>
  <c r="CH164" i="6"/>
  <c r="CG164" i="6"/>
  <c r="CO164" i="6"/>
  <c r="CN164" i="6"/>
  <c r="DB164" i="6"/>
  <c r="DG164" i="6"/>
  <c r="DS164" i="6"/>
  <c r="DQ243" i="6"/>
  <c r="CB243" i="6"/>
  <c r="CS243" i="6"/>
  <c r="DG243" i="6"/>
  <c r="CK243" i="6"/>
  <c r="CH243" i="6"/>
  <c r="CZ243" i="6"/>
  <c r="CG243" i="6"/>
  <c r="CQ243" i="6"/>
  <c r="DF243" i="6"/>
  <c r="CJ243" i="6"/>
  <c r="CV243" i="6"/>
  <c r="DE243" i="6"/>
  <c r="CD243" i="6"/>
  <c r="CU243" i="6"/>
  <c r="DD243" i="6"/>
  <c r="CP243" i="6"/>
  <c r="CT243" i="6"/>
  <c r="DC243" i="6"/>
  <c r="BY243" i="6"/>
  <c r="CO243" i="6"/>
  <c r="CY243" i="6"/>
  <c r="DM243" i="6"/>
  <c r="CA243" i="6"/>
  <c r="CN243" i="6"/>
  <c r="CX243" i="6"/>
  <c r="DL243" i="6"/>
  <c r="BZ243" i="6"/>
  <c r="CM243" i="6"/>
  <c r="CW243" i="6"/>
  <c r="DK243" i="6"/>
  <c r="CF243" i="6"/>
  <c r="CR243" i="6"/>
  <c r="DA243" i="6"/>
  <c r="DN243" i="6"/>
  <c r="CC243" i="6"/>
  <c r="CE243" i="6"/>
  <c r="CI243" i="6"/>
  <c r="CL243" i="6"/>
  <c r="DB243" i="6"/>
  <c r="DH243" i="6"/>
  <c r="DJ243" i="6"/>
  <c r="DI243" i="6"/>
  <c r="DR243" i="6"/>
  <c r="DS243" i="6"/>
  <c r="DT243" i="6"/>
  <c r="DU243" i="6"/>
  <c r="DV243" i="6"/>
  <c r="DP243" i="6"/>
  <c r="DO243" i="6"/>
  <c r="DQ99" i="6"/>
  <c r="BZ99" i="6"/>
  <c r="CN99" i="6"/>
  <c r="CX99" i="6"/>
  <c r="DJ99" i="6"/>
  <c r="CE99" i="6"/>
  <c r="CM99" i="6"/>
  <c r="DB99" i="6"/>
  <c r="DI99" i="6"/>
  <c r="CF99" i="6"/>
  <c r="CR99" i="6"/>
  <c r="DA99" i="6"/>
  <c r="CI99" i="6"/>
  <c r="CQ99" i="6"/>
  <c r="DG99" i="6"/>
  <c r="CH99" i="6"/>
  <c r="CV99" i="6"/>
  <c r="DF99" i="6"/>
  <c r="BY99" i="6"/>
  <c r="CB99" i="6"/>
  <c r="CP99" i="6"/>
  <c r="CY99" i="6"/>
  <c r="DL99" i="6"/>
  <c r="CK99" i="6"/>
  <c r="DD99" i="6"/>
  <c r="CG99" i="6"/>
  <c r="DC99" i="6"/>
  <c r="CJ99" i="6"/>
  <c r="DM99" i="6"/>
  <c r="CO99" i="6"/>
  <c r="DK99" i="6"/>
  <c r="CS99" i="6"/>
  <c r="DN99" i="6"/>
  <c r="CL99" i="6"/>
  <c r="CU99" i="6"/>
  <c r="CT99" i="6"/>
  <c r="CZ99" i="6"/>
  <c r="CA99" i="6"/>
  <c r="CW99" i="6"/>
  <c r="CD99" i="6"/>
  <c r="DE99" i="6"/>
  <c r="CC99" i="6"/>
  <c r="DR99" i="6"/>
  <c r="DH99" i="6"/>
  <c r="DT99" i="6"/>
  <c r="DP99" i="6"/>
  <c r="DS99" i="6"/>
  <c r="DU99" i="6"/>
  <c r="DV99" i="6"/>
  <c r="DO99" i="6"/>
  <c r="DQ194" i="6"/>
  <c r="BY194" i="6"/>
  <c r="BZ194" i="6"/>
  <c r="CD194" i="6"/>
  <c r="CS194" i="6"/>
  <c r="CF194" i="6"/>
  <c r="CQ194" i="6"/>
  <c r="CJ194" i="6"/>
  <c r="CT194" i="6"/>
  <c r="CI194" i="6"/>
  <c r="CY194" i="6"/>
  <c r="CP194" i="6"/>
  <c r="CC194" i="6"/>
  <c r="CX194" i="6"/>
  <c r="DH194" i="6"/>
  <c r="CE194" i="6"/>
  <c r="CV194" i="6"/>
  <c r="DJ194" i="6"/>
  <c r="CH194" i="6"/>
  <c r="CW194" i="6"/>
  <c r="DI194" i="6"/>
  <c r="CG194" i="6"/>
  <c r="DA194" i="6"/>
  <c r="DO194" i="6"/>
  <c r="CO194" i="6"/>
  <c r="DG194" i="6"/>
  <c r="DN194" i="6"/>
  <c r="CN194" i="6"/>
  <c r="DF194" i="6"/>
  <c r="CM194" i="6"/>
  <c r="DE194" i="6"/>
  <c r="CK194" i="6"/>
  <c r="DD194" i="6"/>
  <c r="CR194" i="6"/>
  <c r="DL194" i="6"/>
  <c r="CA194" i="6"/>
  <c r="CU194" i="6"/>
  <c r="DK194" i="6"/>
  <c r="CL194" i="6"/>
  <c r="CZ194" i="6"/>
  <c r="DC194" i="6"/>
  <c r="DB194" i="6"/>
  <c r="DR194" i="6"/>
  <c r="CB194" i="6"/>
  <c r="DS194" i="6"/>
  <c r="DT194" i="6"/>
  <c r="DM194" i="6"/>
  <c r="DV194" i="6"/>
  <c r="DU194" i="6"/>
  <c r="DP194" i="6"/>
  <c r="DQ50" i="6"/>
  <c r="BY50" i="6"/>
  <c r="CB50" i="6"/>
  <c r="CP50" i="6"/>
  <c r="CX50" i="6"/>
  <c r="DJ50" i="6"/>
  <c r="CA50" i="6"/>
  <c r="CO50" i="6"/>
  <c r="CV50" i="6"/>
  <c r="DP50" i="6"/>
  <c r="CC50" i="6"/>
  <c r="CN50" i="6"/>
  <c r="CW50" i="6"/>
  <c r="DH50" i="6"/>
  <c r="CF50" i="6"/>
  <c r="CM50" i="6"/>
  <c r="DA50" i="6"/>
  <c r="DI50" i="6"/>
  <c r="CE50" i="6"/>
  <c r="CK50" i="6"/>
  <c r="DG50" i="6"/>
  <c r="DO50" i="6"/>
  <c r="BZ50" i="6"/>
  <c r="CS50" i="6"/>
  <c r="DF50" i="6"/>
  <c r="DN50" i="6"/>
  <c r="CD50" i="6"/>
  <c r="CQ50" i="6"/>
  <c r="DE50" i="6"/>
  <c r="CI50" i="6"/>
  <c r="CU50" i="6"/>
  <c r="DD50" i="6"/>
  <c r="CL50" i="6"/>
  <c r="CZ50" i="6"/>
  <c r="DL50" i="6"/>
  <c r="CJ50" i="6"/>
  <c r="CT50" i="6"/>
  <c r="DK50" i="6"/>
  <c r="DC50" i="6"/>
  <c r="DB50" i="6"/>
  <c r="CH50" i="6"/>
  <c r="CG50" i="6"/>
  <c r="DR50" i="6"/>
  <c r="CR50" i="6"/>
  <c r="CY50" i="6"/>
  <c r="DM50" i="6"/>
  <c r="DS50" i="6"/>
  <c r="DT50" i="6"/>
  <c r="DV50" i="6"/>
  <c r="DU50" i="6"/>
  <c r="DQ145" i="6"/>
  <c r="DP145" i="6"/>
  <c r="DV145" i="6"/>
  <c r="BY145" i="6"/>
  <c r="CH145" i="6"/>
  <c r="CS145" i="6"/>
  <c r="DA145" i="6"/>
  <c r="CG145" i="6"/>
  <c r="CP145" i="6"/>
  <c r="DC145" i="6"/>
  <c r="CK145" i="6"/>
  <c r="CW145" i="6"/>
  <c r="DB145" i="6"/>
  <c r="CF145" i="6"/>
  <c r="CU145" i="6"/>
  <c r="DH145" i="6"/>
  <c r="CJ145" i="6"/>
  <c r="CT145" i="6"/>
  <c r="DL145" i="6"/>
  <c r="CI145" i="6"/>
  <c r="CV145" i="6"/>
  <c r="DK145" i="6"/>
  <c r="CB145" i="6"/>
  <c r="CO145" i="6"/>
  <c r="CY145" i="6"/>
  <c r="DJ145" i="6"/>
  <c r="CA145" i="6"/>
  <c r="CN145" i="6"/>
  <c r="CX145" i="6"/>
  <c r="DI145" i="6"/>
  <c r="BZ145" i="6"/>
  <c r="CM145" i="6"/>
  <c r="DG145" i="6"/>
  <c r="DO145" i="6"/>
  <c r="CC145" i="6"/>
  <c r="CR145" i="6"/>
  <c r="DF145" i="6"/>
  <c r="CZ145" i="6"/>
  <c r="DR145" i="6"/>
  <c r="CD145" i="6"/>
  <c r="CQ145" i="6"/>
  <c r="CL145" i="6"/>
  <c r="DE145" i="6"/>
  <c r="DD145" i="6"/>
  <c r="DN145" i="6"/>
  <c r="CE145" i="6"/>
  <c r="DM145" i="6"/>
  <c r="DS145" i="6"/>
  <c r="DU145" i="6"/>
  <c r="DT145" i="6"/>
  <c r="DQ240" i="6"/>
  <c r="BY240" i="6"/>
  <c r="DP240" i="6"/>
  <c r="DV240" i="6"/>
  <c r="CC240" i="6"/>
  <c r="CQ240" i="6"/>
  <c r="DD240" i="6"/>
  <c r="CH240" i="6"/>
  <c r="CR240" i="6"/>
  <c r="DC240" i="6"/>
  <c r="CG240" i="6"/>
  <c r="CT240" i="6"/>
  <c r="DB240" i="6"/>
  <c r="CK240" i="6"/>
  <c r="CY240" i="6"/>
  <c r="DH240" i="6"/>
  <c r="CI240" i="6"/>
  <c r="CW240" i="6"/>
  <c r="DG240" i="6"/>
  <c r="CO240" i="6"/>
  <c r="CU240" i="6"/>
  <c r="DJ240" i="6"/>
  <c r="CA240" i="6"/>
  <c r="CN240" i="6"/>
  <c r="CV240" i="6"/>
  <c r="DI240" i="6"/>
  <c r="BZ240" i="6"/>
  <c r="CJ240" i="6"/>
  <c r="CZ240" i="6"/>
  <c r="DO240" i="6"/>
  <c r="CE240" i="6"/>
  <c r="CM240" i="6"/>
  <c r="DF240" i="6"/>
  <c r="DN240" i="6"/>
  <c r="CB240" i="6"/>
  <c r="CL240" i="6"/>
  <c r="CS240" i="6"/>
  <c r="DA240" i="6"/>
  <c r="DK240" i="6"/>
  <c r="DM240" i="6"/>
  <c r="CD240" i="6"/>
  <c r="CF240" i="6"/>
  <c r="CP240" i="6"/>
  <c r="CX240" i="6"/>
  <c r="DE240" i="6"/>
  <c r="DR240" i="6"/>
  <c r="DS240" i="6"/>
  <c r="DL240" i="6"/>
  <c r="DT240" i="6"/>
  <c r="DU240" i="6"/>
  <c r="DQ96" i="6"/>
  <c r="DV96" i="6"/>
  <c r="BY96" i="6"/>
  <c r="CH96" i="6"/>
  <c r="CP96" i="6"/>
  <c r="DC96" i="6"/>
  <c r="CG96" i="6"/>
  <c r="CU96" i="6"/>
  <c r="DB96" i="6"/>
  <c r="CL96" i="6"/>
  <c r="CR96" i="6"/>
  <c r="DH96" i="6"/>
  <c r="CK96" i="6"/>
  <c r="CT96" i="6"/>
  <c r="DA96" i="6"/>
  <c r="CI96" i="6"/>
  <c r="CW96" i="6"/>
  <c r="DG96" i="6"/>
  <c r="CA96" i="6"/>
  <c r="CJ96" i="6"/>
  <c r="CX96" i="6"/>
  <c r="DJ96" i="6"/>
  <c r="BZ96" i="6"/>
  <c r="CO96" i="6"/>
  <c r="CV96" i="6"/>
  <c r="DP96" i="6"/>
  <c r="CC96" i="6"/>
  <c r="CN96" i="6"/>
  <c r="CZ96" i="6"/>
  <c r="DI96" i="6"/>
  <c r="CB96" i="6"/>
  <c r="CM96" i="6"/>
  <c r="DF96" i="6"/>
  <c r="DO96" i="6"/>
  <c r="CE96" i="6"/>
  <c r="CS96" i="6"/>
  <c r="DE96" i="6"/>
  <c r="DN96" i="6"/>
  <c r="CD96" i="6"/>
  <c r="CF96" i="6"/>
  <c r="CQ96" i="6"/>
  <c r="CY96" i="6"/>
  <c r="DD96" i="6"/>
  <c r="DK96" i="6"/>
  <c r="DM96" i="6"/>
  <c r="DS96" i="6"/>
  <c r="DR96" i="6"/>
  <c r="DT96" i="6"/>
  <c r="DL96" i="6"/>
  <c r="DU96" i="6"/>
  <c r="DQ191" i="6"/>
  <c r="BY191" i="6"/>
  <c r="DU191" i="6"/>
  <c r="DP191" i="6"/>
  <c r="DV191" i="6"/>
  <c r="CE191" i="6"/>
  <c r="CP191" i="6"/>
  <c r="DD191" i="6"/>
  <c r="DL191" i="6"/>
  <c r="CH191" i="6"/>
  <c r="CV191" i="6"/>
  <c r="CY191" i="6"/>
  <c r="CG191" i="6"/>
  <c r="CR191" i="6"/>
  <c r="DC191" i="6"/>
  <c r="CF191" i="6"/>
  <c r="CT191" i="6"/>
  <c r="DB191" i="6"/>
  <c r="CK191" i="6"/>
  <c r="CO191" i="6"/>
  <c r="DH191" i="6"/>
  <c r="CJ191" i="6"/>
  <c r="CU191" i="6"/>
  <c r="DG191" i="6"/>
  <c r="CI191" i="6"/>
  <c r="CX191" i="6"/>
  <c r="DK191" i="6"/>
  <c r="CA191" i="6"/>
  <c r="CN191" i="6"/>
  <c r="CW191" i="6"/>
  <c r="DJ191" i="6"/>
  <c r="BZ191" i="6"/>
  <c r="CM191" i="6"/>
  <c r="DA191" i="6"/>
  <c r="DI191" i="6"/>
  <c r="CC191" i="6"/>
  <c r="CS191" i="6"/>
  <c r="CZ191" i="6"/>
  <c r="DO191" i="6"/>
  <c r="DF191" i="6"/>
  <c r="DE191" i="6"/>
  <c r="DN191" i="6"/>
  <c r="DM191" i="6"/>
  <c r="CB191" i="6"/>
  <c r="CD191" i="6"/>
  <c r="DR191" i="6"/>
  <c r="CL191" i="6"/>
  <c r="CQ191" i="6"/>
  <c r="DS191" i="6"/>
  <c r="DT191" i="6"/>
  <c r="DQ47" i="6"/>
  <c r="BY47" i="6"/>
  <c r="DU47" i="6"/>
  <c r="DV47" i="6"/>
  <c r="CB47" i="6"/>
  <c r="CM47" i="6"/>
  <c r="CZ47" i="6"/>
  <c r="DI47" i="6"/>
  <c r="CC47" i="6"/>
  <c r="CS47" i="6"/>
  <c r="DF47" i="6"/>
  <c r="DO47" i="6"/>
  <c r="CF47" i="6"/>
  <c r="CQ47" i="6"/>
  <c r="DE47" i="6"/>
  <c r="DN47" i="6"/>
  <c r="CD47" i="6"/>
  <c r="CP47" i="6"/>
  <c r="DD47" i="6"/>
  <c r="DM47" i="6"/>
  <c r="CE47" i="6"/>
  <c r="CW47" i="6"/>
  <c r="CY47" i="6"/>
  <c r="DL47" i="6"/>
  <c r="CH47" i="6"/>
  <c r="CV47" i="6"/>
  <c r="DC47" i="6"/>
  <c r="CG47" i="6"/>
  <c r="CU47" i="6"/>
  <c r="DB47" i="6"/>
  <c r="CL47" i="6"/>
  <c r="CR47" i="6"/>
  <c r="DH47" i="6"/>
  <c r="CK47" i="6"/>
  <c r="CT47" i="6"/>
  <c r="DG47" i="6"/>
  <c r="CJ47" i="6"/>
  <c r="CO47" i="6"/>
  <c r="DK47" i="6"/>
  <c r="CX47" i="6"/>
  <c r="DA47" i="6"/>
  <c r="DJ47" i="6"/>
  <c r="DP47" i="6"/>
  <c r="CA47" i="6"/>
  <c r="BZ47" i="6"/>
  <c r="DR47" i="6"/>
  <c r="CI47" i="6"/>
  <c r="CN47" i="6"/>
  <c r="DS47" i="6"/>
  <c r="DT47" i="6"/>
  <c r="DQ142" i="6"/>
  <c r="BY142" i="6"/>
  <c r="DU142" i="6"/>
  <c r="DP142" i="6"/>
  <c r="DV142" i="6"/>
  <c r="DK142" i="6"/>
  <c r="CF142" i="6"/>
  <c r="CQ142" i="6"/>
  <c r="DH142" i="6"/>
  <c r="CK142" i="6"/>
  <c r="CT142" i="6"/>
  <c r="DG142" i="6"/>
  <c r="CJ142" i="6"/>
  <c r="CU142" i="6"/>
  <c r="DJ142" i="6"/>
  <c r="CB142" i="6"/>
  <c r="CM142" i="6"/>
  <c r="CZ142" i="6"/>
  <c r="DN142" i="6"/>
  <c r="CA142" i="6"/>
  <c r="CR142" i="6"/>
  <c r="CV142" i="6"/>
  <c r="DM142" i="6"/>
  <c r="CC142" i="6"/>
  <c r="CP142" i="6"/>
  <c r="CY142" i="6"/>
  <c r="DF142" i="6"/>
  <c r="CX142" i="6"/>
  <c r="BZ142" i="6"/>
  <c r="DA142" i="6"/>
  <c r="CE142" i="6"/>
  <c r="DE142" i="6"/>
  <c r="CD142" i="6"/>
  <c r="DD142" i="6"/>
  <c r="CH142" i="6"/>
  <c r="DC142" i="6"/>
  <c r="CG142" i="6"/>
  <c r="DB142" i="6"/>
  <c r="CI142" i="6"/>
  <c r="DI142" i="6"/>
  <c r="CN142" i="6"/>
  <c r="DO142" i="6"/>
  <c r="CL142" i="6"/>
  <c r="DL142" i="6"/>
  <c r="CS142" i="6"/>
  <c r="CW142" i="6"/>
  <c r="DR142" i="6"/>
  <c r="CO142" i="6"/>
  <c r="DT142" i="6"/>
  <c r="DS142" i="6"/>
  <c r="DQ237" i="6"/>
  <c r="DT237" i="6"/>
  <c r="DU237" i="6"/>
  <c r="DP237" i="6"/>
  <c r="DV237" i="6"/>
  <c r="CF237" i="6"/>
  <c r="CQ237" i="6"/>
  <c r="DB237" i="6"/>
  <c r="CK237" i="6"/>
  <c r="CV237" i="6"/>
  <c r="DA237" i="6"/>
  <c r="CJ237" i="6"/>
  <c r="CU237" i="6"/>
  <c r="DG237" i="6"/>
  <c r="CI237" i="6"/>
  <c r="CT237" i="6"/>
  <c r="DF237" i="6"/>
  <c r="CD237" i="6"/>
  <c r="CS237" i="6"/>
  <c r="DJ237" i="6"/>
  <c r="BY237" i="6"/>
  <c r="CH237" i="6"/>
  <c r="CW237" i="6"/>
  <c r="DI237" i="6"/>
  <c r="BZ237" i="6"/>
  <c r="CM237" i="6"/>
  <c r="CZ237" i="6"/>
  <c r="DO237" i="6"/>
  <c r="CA237" i="6"/>
  <c r="CL237" i="6"/>
  <c r="CY237" i="6"/>
  <c r="DN237" i="6"/>
  <c r="CE237" i="6"/>
  <c r="CR237" i="6"/>
  <c r="DE237" i="6"/>
  <c r="DM237" i="6"/>
  <c r="CB237" i="6"/>
  <c r="CP237" i="6"/>
  <c r="CX237" i="6"/>
  <c r="DL237" i="6"/>
  <c r="DD237" i="6"/>
  <c r="DC237" i="6"/>
  <c r="DK237" i="6"/>
  <c r="DH237" i="6"/>
  <c r="CC237" i="6"/>
  <c r="CG237" i="6"/>
  <c r="DR237" i="6"/>
  <c r="DS237" i="6"/>
  <c r="CO237" i="6"/>
  <c r="CN237" i="6"/>
  <c r="DQ93" i="6"/>
  <c r="DT93" i="6"/>
  <c r="DU93" i="6"/>
  <c r="DV93" i="6"/>
  <c r="CG93" i="6"/>
  <c r="CN93" i="6"/>
  <c r="DB93" i="6"/>
  <c r="DK93" i="6"/>
  <c r="CF93" i="6"/>
  <c r="CV93" i="6"/>
  <c r="DH93" i="6"/>
  <c r="CK93" i="6"/>
  <c r="CQ93" i="6"/>
  <c r="DG93" i="6"/>
  <c r="CJ93" i="6"/>
  <c r="CT93" i="6"/>
  <c r="DF93" i="6"/>
  <c r="BY93" i="6"/>
  <c r="CH93" i="6"/>
  <c r="CW93" i="6"/>
  <c r="DJ93" i="6"/>
  <c r="BZ93" i="6"/>
  <c r="CM93" i="6"/>
  <c r="CZ93" i="6"/>
  <c r="DP93" i="6"/>
  <c r="CA93" i="6"/>
  <c r="DE93" i="6"/>
  <c r="CE93" i="6"/>
  <c r="CX93" i="6"/>
  <c r="CC93" i="6"/>
  <c r="DD93" i="6"/>
  <c r="CI93" i="6"/>
  <c r="DC93" i="6"/>
  <c r="CD93" i="6"/>
  <c r="DA93" i="6"/>
  <c r="CS93" i="6"/>
  <c r="DI93" i="6"/>
  <c r="CR93" i="6"/>
  <c r="DO93" i="6"/>
  <c r="CP93" i="6"/>
  <c r="DN93" i="6"/>
  <c r="CL93" i="6"/>
  <c r="DM93" i="6"/>
  <c r="CO93" i="6"/>
  <c r="DL93" i="6"/>
  <c r="DS93" i="6"/>
  <c r="DR93" i="6"/>
  <c r="CB93" i="6"/>
  <c r="CY93" i="6"/>
  <c r="CU93" i="6"/>
  <c r="DQ188" i="6"/>
  <c r="BY188" i="6"/>
  <c r="DT188" i="6"/>
  <c r="DU188" i="6"/>
  <c r="DP188" i="6"/>
  <c r="DV188" i="6"/>
  <c r="CC188" i="6"/>
  <c r="CO188" i="6"/>
  <c r="DB188" i="6"/>
  <c r="CH188" i="6"/>
  <c r="CV188" i="6"/>
  <c r="DG188" i="6"/>
  <c r="DR188" i="6"/>
  <c r="CG188" i="6"/>
  <c r="CN188" i="6"/>
  <c r="DF188" i="6"/>
  <c r="CF188" i="6"/>
  <c r="CR188" i="6"/>
  <c r="CU188" i="6"/>
  <c r="CJ188" i="6"/>
  <c r="CW188" i="6"/>
  <c r="DI188" i="6"/>
  <c r="CI188" i="6"/>
  <c r="CT188" i="6"/>
  <c r="DO188" i="6"/>
  <c r="CM188" i="6"/>
  <c r="CZ188" i="6"/>
  <c r="DN188" i="6"/>
  <c r="CA188" i="6"/>
  <c r="CS188" i="6"/>
  <c r="CY188" i="6"/>
  <c r="DE188" i="6"/>
  <c r="BZ188" i="6"/>
  <c r="CL188" i="6"/>
  <c r="CX188" i="6"/>
  <c r="DH188" i="6"/>
  <c r="DJ188" i="6"/>
  <c r="CB188" i="6"/>
  <c r="CQ188" i="6"/>
  <c r="DA188" i="6"/>
  <c r="DM188" i="6"/>
  <c r="CE188" i="6"/>
  <c r="CD188" i="6"/>
  <c r="CK188" i="6"/>
  <c r="CP188" i="6"/>
  <c r="DD188" i="6"/>
  <c r="DC188" i="6"/>
  <c r="DS188" i="6"/>
  <c r="DL188" i="6"/>
  <c r="DK188" i="6"/>
  <c r="DQ44" i="6"/>
  <c r="BY44" i="6"/>
  <c r="DT44" i="6"/>
  <c r="DU44" i="6"/>
  <c r="DV44" i="6"/>
  <c r="CH44" i="6"/>
  <c r="CN44" i="6"/>
  <c r="DG44" i="6"/>
  <c r="DR44" i="6"/>
  <c r="CF44" i="6"/>
  <c r="CT44" i="6"/>
  <c r="DA44" i="6"/>
  <c r="CG44" i="6"/>
  <c r="CR44" i="6"/>
  <c r="DF44" i="6"/>
  <c r="CJ44" i="6"/>
  <c r="CW44" i="6"/>
  <c r="DI44" i="6"/>
  <c r="CL44" i="6"/>
  <c r="CZ44" i="6"/>
  <c r="DO44" i="6"/>
  <c r="CA44" i="6"/>
  <c r="CM44" i="6"/>
  <c r="CY44" i="6"/>
  <c r="DN44" i="6"/>
  <c r="BZ44" i="6"/>
  <c r="CS44" i="6"/>
  <c r="CX44" i="6"/>
  <c r="DE44" i="6"/>
  <c r="CE44" i="6"/>
  <c r="CQ44" i="6"/>
  <c r="DD44" i="6"/>
  <c r="DM44" i="6"/>
  <c r="CB44" i="6"/>
  <c r="CK44" i="6"/>
  <c r="DC44" i="6"/>
  <c r="DL44" i="6"/>
  <c r="DJ44" i="6"/>
  <c r="CD44" i="6"/>
  <c r="CC44" i="6"/>
  <c r="CI44" i="6"/>
  <c r="CP44" i="6"/>
  <c r="DP44" i="6"/>
  <c r="DS44" i="6"/>
  <c r="CO44" i="6"/>
  <c r="CV44" i="6"/>
  <c r="DB44" i="6"/>
  <c r="DH44" i="6"/>
  <c r="CU44" i="6"/>
  <c r="DK44" i="6"/>
  <c r="DQ139" i="6"/>
  <c r="BY139" i="6"/>
  <c r="DS139" i="6"/>
  <c r="DT139" i="6"/>
  <c r="DU139" i="6"/>
  <c r="DP139" i="6"/>
  <c r="DV139" i="6"/>
  <c r="CI139" i="6"/>
  <c r="CS139" i="6"/>
  <c r="DE139" i="6"/>
  <c r="CG139" i="6"/>
  <c r="CW139" i="6"/>
  <c r="DI139" i="6"/>
  <c r="CB139" i="6"/>
  <c r="CA139" i="6"/>
  <c r="CK139" i="6"/>
  <c r="CX139" i="6"/>
  <c r="DM139" i="6"/>
  <c r="BZ139" i="6"/>
  <c r="CL139" i="6"/>
  <c r="DD139" i="6"/>
  <c r="DH139" i="6"/>
  <c r="CC139" i="6"/>
  <c r="CO139" i="6"/>
  <c r="DC139" i="6"/>
  <c r="DL139" i="6"/>
  <c r="CN139" i="6"/>
  <c r="DO139" i="6"/>
  <c r="CP139" i="6"/>
  <c r="DN139" i="6"/>
  <c r="CU139" i="6"/>
  <c r="DK139" i="6"/>
  <c r="CM139" i="6"/>
  <c r="DJ139" i="6"/>
  <c r="CT139" i="6"/>
  <c r="CE139" i="6"/>
  <c r="CY139" i="6"/>
  <c r="CD139" i="6"/>
  <c r="CV139" i="6"/>
  <c r="CH139" i="6"/>
  <c r="DA139" i="6"/>
  <c r="CF139" i="6"/>
  <c r="DB139" i="6"/>
  <c r="CJ139" i="6"/>
  <c r="DG139" i="6"/>
  <c r="DR139" i="6"/>
  <c r="CR139" i="6"/>
  <c r="CQ139" i="6"/>
  <c r="DF139" i="6"/>
  <c r="CZ139" i="6"/>
  <c r="DO246" i="6"/>
  <c r="DI246" i="6"/>
  <c r="BY246" i="6"/>
  <c r="DS246" i="6"/>
  <c r="DT246" i="6"/>
  <c r="DV246" i="6"/>
  <c r="DU246" i="6"/>
  <c r="DP246" i="6"/>
  <c r="CD246" i="6"/>
  <c r="CJ246" i="6"/>
  <c r="DB246" i="6"/>
  <c r="DK246" i="6"/>
  <c r="CA246" i="6"/>
  <c r="CO246" i="6"/>
  <c r="CT246" i="6"/>
  <c r="DJ246" i="6"/>
  <c r="CG246" i="6"/>
  <c r="CS246" i="6"/>
  <c r="DG246" i="6"/>
  <c r="CE246" i="6"/>
  <c r="CQ246" i="6"/>
  <c r="DF246" i="6"/>
  <c r="CF246" i="6"/>
  <c r="CM246" i="6"/>
  <c r="DE246" i="6"/>
  <c r="CU246" i="6"/>
  <c r="DL246" i="6"/>
  <c r="CY246" i="6"/>
  <c r="BZ246" i="6"/>
  <c r="CX246" i="6"/>
  <c r="CB246" i="6"/>
  <c r="CW246" i="6"/>
  <c r="CC246" i="6"/>
  <c r="CV246" i="6"/>
  <c r="CH246" i="6"/>
  <c r="DC246" i="6"/>
  <c r="CI246" i="6"/>
  <c r="CZ246" i="6"/>
  <c r="CK246" i="6"/>
  <c r="DA246" i="6"/>
  <c r="CL246" i="6"/>
  <c r="DD246" i="6"/>
  <c r="DQ246" i="6"/>
  <c r="CR246" i="6"/>
  <c r="DN246" i="6"/>
  <c r="DM246" i="6"/>
  <c r="CP246" i="6"/>
  <c r="CN246" i="6"/>
  <c r="DH246" i="6"/>
  <c r="DR246" i="6"/>
  <c r="DO102" i="6"/>
  <c r="BY102" i="6"/>
  <c r="DI102" i="6"/>
  <c r="DS102" i="6"/>
  <c r="DT102" i="6"/>
  <c r="DV102" i="6"/>
  <c r="DU102" i="6"/>
  <c r="CA102" i="6"/>
  <c r="CJ102" i="6"/>
  <c r="CX102" i="6"/>
  <c r="DL102" i="6"/>
  <c r="CD102" i="6"/>
  <c r="CP102" i="6"/>
  <c r="DC102" i="6"/>
  <c r="DK102" i="6"/>
  <c r="CC102" i="6"/>
  <c r="CO102" i="6"/>
  <c r="DA102" i="6"/>
  <c r="DJ102" i="6"/>
  <c r="CB102" i="6"/>
  <c r="CN102" i="6"/>
  <c r="DB102" i="6"/>
  <c r="DP102" i="6"/>
  <c r="CH102" i="6"/>
  <c r="CU102" i="6"/>
  <c r="DH102" i="6"/>
  <c r="CG102" i="6"/>
  <c r="CT102" i="6"/>
  <c r="DG102" i="6"/>
  <c r="CE102" i="6"/>
  <c r="CS102" i="6"/>
  <c r="CV102" i="6"/>
  <c r="CF102" i="6"/>
  <c r="CQ102" i="6"/>
  <c r="DF102" i="6"/>
  <c r="CL102" i="6"/>
  <c r="CM102" i="6"/>
  <c r="DE102" i="6"/>
  <c r="CI102" i="6"/>
  <c r="CZ102" i="6"/>
  <c r="DD102" i="6"/>
  <c r="BZ102" i="6"/>
  <c r="CK102" i="6"/>
  <c r="DR102" i="6"/>
  <c r="CR102" i="6"/>
  <c r="CW102" i="6"/>
  <c r="CY102" i="6"/>
  <c r="DQ102" i="6"/>
  <c r="DN102" i="6"/>
  <c r="DM102" i="6"/>
  <c r="DQ209" i="6"/>
  <c r="BY209" i="6"/>
  <c r="DR209" i="6"/>
  <c r="DS209" i="6"/>
  <c r="DT209" i="6"/>
  <c r="DU209" i="6"/>
  <c r="DV209" i="6"/>
  <c r="DO209" i="6"/>
  <c r="DP209" i="6"/>
  <c r="CI209" i="6"/>
  <c r="CR209" i="6"/>
  <c r="DG209" i="6"/>
  <c r="CK209" i="6"/>
  <c r="CL209" i="6"/>
  <c r="DF209" i="6"/>
  <c r="CF209" i="6"/>
  <c r="CV209" i="6"/>
  <c r="DE209" i="6"/>
  <c r="CP209" i="6"/>
  <c r="CZ209" i="6"/>
  <c r="DN209" i="6"/>
  <c r="CA209" i="6"/>
  <c r="CN209" i="6"/>
  <c r="CY209" i="6"/>
  <c r="DM209" i="6"/>
  <c r="BZ209" i="6"/>
  <c r="CH209" i="6"/>
  <c r="CX209" i="6"/>
  <c r="DL209" i="6"/>
  <c r="CO209" i="6"/>
  <c r="CU209" i="6"/>
  <c r="CD209" i="6"/>
  <c r="CW209" i="6"/>
  <c r="CB209" i="6"/>
  <c r="DC209" i="6"/>
  <c r="CC209" i="6"/>
  <c r="DB209" i="6"/>
  <c r="CG209" i="6"/>
  <c r="DH209" i="6"/>
  <c r="CE209" i="6"/>
  <c r="DA209" i="6"/>
  <c r="CQ209" i="6"/>
  <c r="DD209" i="6"/>
  <c r="CJ209" i="6"/>
  <c r="DK209" i="6"/>
  <c r="CM209" i="6"/>
  <c r="DJ209" i="6"/>
  <c r="CS209" i="6"/>
  <c r="DI209" i="6"/>
  <c r="CT209" i="6"/>
  <c r="DQ65" i="6"/>
  <c r="BY65" i="6"/>
  <c r="DR65" i="6"/>
  <c r="DS65" i="6"/>
  <c r="DT65" i="6"/>
  <c r="DU65" i="6"/>
  <c r="DP65" i="6"/>
  <c r="DV65" i="6"/>
  <c r="DO65" i="6"/>
  <c r="CE65" i="6"/>
  <c r="CT65" i="6"/>
  <c r="DG65" i="6"/>
  <c r="CH65" i="6"/>
  <c r="CR65" i="6"/>
  <c r="DF65" i="6"/>
  <c r="CL65" i="6"/>
  <c r="CW65" i="6"/>
  <c r="DE65" i="6"/>
  <c r="CK65" i="6"/>
  <c r="CU65" i="6"/>
  <c r="DN65" i="6"/>
  <c r="CB65" i="6"/>
  <c r="CQ65" i="6"/>
  <c r="CZ65" i="6"/>
  <c r="DM65" i="6"/>
  <c r="CA65" i="6"/>
  <c r="CP65" i="6"/>
  <c r="CY65" i="6"/>
  <c r="DL65" i="6"/>
  <c r="CG65" i="6"/>
  <c r="DA65" i="6"/>
  <c r="CI65" i="6"/>
  <c r="DD65" i="6"/>
  <c r="CO65" i="6"/>
  <c r="DK65" i="6"/>
  <c r="CN65" i="6"/>
  <c r="DJ65" i="6"/>
  <c r="CJ65" i="6"/>
  <c r="DI65" i="6"/>
  <c r="CM65" i="6"/>
  <c r="CS65" i="6"/>
  <c r="CV65" i="6"/>
  <c r="DH65" i="6"/>
  <c r="BZ65" i="6"/>
  <c r="CX65" i="6"/>
  <c r="CD65" i="6"/>
  <c r="DC65" i="6"/>
  <c r="CC65" i="6"/>
  <c r="DB65" i="6"/>
  <c r="CF65" i="6"/>
  <c r="DP172" i="6"/>
  <c r="DR172" i="6"/>
  <c r="BY172" i="6"/>
  <c r="DS172" i="6"/>
  <c r="DT172" i="6"/>
  <c r="DU172" i="6"/>
  <c r="CB172" i="6"/>
  <c r="CQ172" i="6"/>
  <c r="CY172" i="6"/>
  <c r="DK172" i="6"/>
  <c r="BZ172" i="6"/>
  <c r="CP172" i="6"/>
  <c r="CX172" i="6"/>
  <c r="DJ172" i="6"/>
  <c r="DV172" i="6"/>
  <c r="CG172" i="6"/>
  <c r="CM172" i="6"/>
  <c r="DB172" i="6"/>
  <c r="DO172" i="6"/>
  <c r="CF172" i="6"/>
  <c r="CI172" i="6"/>
  <c r="DH172" i="6"/>
  <c r="CD172" i="6"/>
  <c r="CT172" i="6"/>
  <c r="DG172" i="6"/>
  <c r="DA172" i="6"/>
  <c r="DI172" i="6"/>
  <c r="DQ172" i="6"/>
  <c r="CU172" i="6"/>
  <c r="CC172" i="6"/>
  <c r="CZ172" i="6"/>
  <c r="CE172" i="6"/>
  <c r="CV172" i="6"/>
  <c r="CA172" i="6"/>
  <c r="CW172" i="6"/>
  <c r="CH172" i="6"/>
  <c r="CR172" i="6"/>
  <c r="DN172" i="6"/>
  <c r="CK172" i="6"/>
  <c r="DF172" i="6"/>
  <c r="CJ172" i="6"/>
  <c r="DE172" i="6"/>
  <c r="CL172" i="6"/>
  <c r="DD172" i="6"/>
  <c r="CO172" i="6"/>
  <c r="DM172" i="6"/>
  <c r="CN172" i="6"/>
  <c r="CS172" i="6"/>
  <c r="DL172" i="6"/>
  <c r="DC172" i="6"/>
  <c r="DT28" i="6"/>
  <c r="DR28" i="6"/>
  <c r="BY28" i="6"/>
  <c r="DS28" i="6"/>
  <c r="CI28" i="6"/>
  <c r="CZ28" i="6"/>
  <c r="DD28" i="6"/>
  <c r="CK28" i="6"/>
  <c r="CR28" i="6"/>
  <c r="DM28" i="6"/>
  <c r="CJ28" i="6"/>
  <c r="CV28" i="6"/>
  <c r="DL28" i="6"/>
  <c r="CB28" i="6"/>
  <c r="CQ28" i="6"/>
  <c r="CY28" i="6"/>
  <c r="DK28" i="6"/>
  <c r="BZ28" i="6"/>
  <c r="CP28" i="6"/>
  <c r="CW28" i="6"/>
  <c r="DJ28" i="6"/>
  <c r="CC28" i="6"/>
  <c r="CL28" i="6"/>
  <c r="CX28" i="6"/>
  <c r="DP28" i="6"/>
  <c r="DU28" i="6"/>
  <c r="CF28" i="6"/>
  <c r="CO28" i="6"/>
  <c r="CU28" i="6"/>
  <c r="DC28" i="6"/>
  <c r="CE28" i="6"/>
  <c r="CN28" i="6"/>
  <c r="DB28" i="6"/>
  <c r="DI28" i="6"/>
  <c r="CG28" i="6"/>
  <c r="CM28" i="6"/>
  <c r="DH28" i="6"/>
  <c r="DO28" i="6"/>
  <c r="CA28" i="6"/>
  <c r="CT28" i="6"/>
  <c r="DG28" i="6"/>
  <c r="CD28" i="6"/>
  <c r="CH28" i="6"/>
  <c r="CS28" i="6"/>
  <c r="DA28" i="6"/>
  <c r="DQ28" i="6"/>
  <c r="DF28" i="6"/>
  <c r="DE28" i="6"/>
  <c r="DN28" i="6"/>
  <c r="DV28" i="6"/>
  <c r="DQ167" i="6"/>
  <c r="BY167" i="6"/>
  <c r="DU167" i="6"/>
  <c r="DP167" i="6"/>
  <c r="DV167" i="6"/>
  <c r="CE167" i="6"/>
  <c r="CP167" i="6"/>
  <c r="DD167" i="6"/>
  <c r="DL167" i="6"/>
  <c r="CG167" i="6"/>
  <c r="CV167" i="6"/>
  <c r="DC167" i="6"/>
  <c r="CF167" i="6"/>
  <c r="CO167" i="6"/>
  <c r="DB167" i="6"/>
  <c r="CL167" i="6"/>
  <c r="CR167" i="6"/>
  <c r="DH167" i="6"/>
  <c r="CB167" i="6"/>
  <c r="CT167" i="6"/>
  <c r="CU167" i="6"/>
  <c r="CK167" i="6"/>
  <c r="CX167" i="6"/>
  <c r="DG167" i="6"/>
  <c r="CJ167" i="6"/>
  <c r="CW167" i="6"/>
  <c r="DK167" i="6"/>
  <c r="CA167" i="6"/>
  <c r="CI167" i="6"/>
  <c r="DA167" i="6"/>
  <c r="DJ167" i="6"/>
  <c r="BZ167" i="6"/>
  <c r="CN167" i="6"/>
  <c r="CZ167" i="6"/>
  <c r="DI167" i="6"/>
  <c r="CC167" i="6"/>
  <c r="CM167" i="6"/>
  <c r="DF167" i="6"/>
  <c r="DO167" i="6"/>
  <c r="CS167" i="6"/>
  <c r="DR167" i="6"/>
  <c r="CQ167" i="6"/>
  <c r="DE167" i="6"/>
  <c r="CY167" i="6"/>
  <c r="DN167" i="6"/>
  <c r="DM167" i="6"/>
  <c r="CD167" i="6"/>
  <c r="CH167" i="6"/>
  <c r="DS167" i="6"/>
  <c r="DT167" i="6"/>
  <c r="DQ13" i="6"/>
  <c r="BY13" i="6"/>
  <c r="DV13" i="6"/>
  <c r="CD13" i="6"/>
  <c r="CQ13" i="6"/>
  <c r="CF13" i="6"/>
  <c r="CW13" i="6"/>
  <c r="CH13" i="6"/>
  <c r="CP13" i="6"/>
  <c r="CK13" i="6"/>
  <c r="CT13" i="6"/>
  <c r="CJ13" i="6"/>
  <c r="CY13" i="6"/>
  <c r="CA13" i="6"/>
  <c r="CO13" i="6"/>
  <c r="CU13" i="6"/>
  <c r="DL13" i="6"/>
  <c r="DR13" i="6"/>
  <c r="CB13" i="6"/>
  <c r="CX13" i="6"/>
  <c r="DK13" i="6"/>
  <c r="BZ13" i="6"/>
  <c r="CV13" i="6"/>
  <c r="DJ13" i="6"/>
  <c r="CC13" i="6"/>
  <c r="DA13" i="6"/>
  <c r="DP13" i="6"/>
  <c r="CG13" i="6"/>
  <c r="CZ13" i="6"/>
  <c r="DO13" i="6"/>
  <c r="CL13" i="6"/>
  <c r="DF13" i="6"/>
  <c r="DN13" i="6"/>
  <c r="CI13" i="6"/>
  <c r="DE13" i="6"/>
  <c r="DM13" i="6"/>
  <c r="CN13" i="6"/>
  <c r="DD13" i="6"/>
  <c r="CM13" i="6"/>
  <c r="DC13" i="6"/>
  <c r="CR13" i="6"/>
  <c r="DB13" i="6"/>
  <c r="DI13" i="6"/>
  <c r="CE13" i="6"/>
  <c r="CS13" i="6"/>
  <c r="DS13" i="6"/>
  <c r="DG13" i="6"/>
  <c r="DH13" i="6"/>
  <c r="DT13" i="6"/>
  <c r="DU13" i="6"/>
  <c r="DQ12" i="6"/>
  <c r="BY12" i="6"/>
  <c r="DV12" i="6"/>
  <c r="BZ12" i="6"/>
  <c r="CO12" i="6"/>
  <c r="CW12" i="6"/>
  <c r="DI12" i="6"/>
  <c r="CC12" i="6"/>
  <c r="CN12" i="6"/>
  <c r="DA12" i="6"/>
  <c r="DO12" i="6"/>
  <c r="CF12" i="6"/>
  <c r="CM12" i="6"/>
  <c r="CZ12" i="6"/>
  <c r="DG12" i="6"/>
  <c r="CD12" i="6"/>
  <c r="CR12" i="6"/>
  <c r="DD12" i="6"/>
  <c r="CH12" i="6"/>
  <c r="CP12" i="6"/>
  <c r="DC12" i="6"/>
  <c r="CG12" i="6"/>
  <c r="CU12" i="6"/>
  <c r="DB12" i="6"/>
  <c r="CY12" i="6"/>
  <c r="CX12" i="6"/>
  <c r="CA12" i="6"/>
  <c r="CV12" i="6"/>
  <c r="CE12" i="6"/>
  <c r="DF12" i="6"/>
  <c r="CB12" i="6"/>
  <c r="DE12" i="6"/>
  <c r="CL12" i="6"/>
  <c r="DH12" i="6"/>
  <c r="CK12" i="6"/>
  <c r="DK12" i="6"/>
  <c r="DR12" i="6"/>
  <c r="CJ12" i="6"/>
  <c r="DJ12" i="6"/>
  <c r="DL12" i="6"/>
  <c r="CI12" i="6"/>
  <c r="DP12" i="6"/>
  <c r="CS12" i="6"/>
  <c r="DN12" i="6"/>
  <c r="CQ12" i="6"/>
  <c r="DS12" i="6"/>
  <c r="CT12" i="6"/>
  <c r="DM12" i="6"/>
  <c r="DU12" i="6"/>
  <c r="DT12" i="6"/>
  <c r="DQ10" i="6"/>
  <c r="BY10" i="6"/>
  <c r="DU10" i="6"/>
  <c r="DK10" i="6"/>
  <c r="DV10" i="6"/>
  <c r="BZ10" i="6"/>
  <c r="CL10" i="6"/>
  <c r="CV10" i="6"/>
  <c r="DI10" i="6"/>
  <c r="CB10" i="6"/>
  <c r="CN10" i="6"/>
  <c r="DA10" i="6"/>
  <c r="DO10" i="6"/>
  <c r="CA10" i="6"/>
  <c r="CM10" i="6"/>
  <c r="CZ10" i="6"/>
  <c r="DN10" i="6"/>
  <c r="CF10" i="6"/>
  <c r="CR10" i="6"/>
  <c r="CY10" i="6"/>
  <c r="DM10" i="6"/>
  <c r="CC10" i="6"/>
  <c r="CQ10" i="6"/>
  <c r="DE10" i="6"/>
  <c r="DL10" i="6"/>
  <c r="CE10" i="6"/>
  <c r="CP10" i="6"/>
  <c r="DD10" i="6"/>
  <c r="DF10" i="6"/>
  <c r="CD10" i="6"/>
  <c r="CW10" i="6"/>
  <c r="DC10" i="6"/>
  <c r="CH10" i="6"/>
  <c r="CO10" i="6"/>
  <c r="DB10" i="6"/>
  <c r="CG10" i="6"/>
  <c r="CS10" i="6"/>
  <c r="DH10" i="6"/>
  <c r="CK10" i="6"/>
  <c r="CT10" i="6"/>
  <c r="DG10" i="6"/>
  <c r="CJ10" i="6"/>
  <c r="CI10" i="6"/>
  <c r="CX10" i="6"/>
  <c r="CU10" i="6"/>
  <c r="DS10" i="6"/>
  <c r="DJ10" i="6"/>
  <c r="DR10" i="6"/>
  <c r="DP10" i="6"/>
  <c r="DT10" i="6"/>
  <c r="DQ231" i="6"/>
  <c r="BY231" i="6"/>
  <c r="CP231" i="6"/>
  <c r="CZ231" i="6"/>
  <c r="DM231" i="6"/>
  <c r="CA231" i="6"/>
  <c r="CO231" i="6"/>
  <c r="CY231" i="6"/>
  <c r="DL231" i="6"/>
  <c r="BZ231" i="6"/>
  <c r="CN231" i="6"/>
  <c r="CX231" i="6"/>
  <c r="DK231" i="6"/>
  <c r="CC231" i="6"/>
  <c r="CI231" i="6"/>
  <c r="CW231" i="6"/>
  <c r="DJ231" i="6"/>
  <c r="CE231" i="6"/>
  <c r="CM231" i="6"/>
  <c r="DB231" i="6"/>
  <c r="DI231" i="6"/>
  <c r="CF231" i="6"/>
  <c r="CL231" i="6"/>
  <c r="DH231" i="6"/>
  <c r="DN231" i="6"/>
  <c r="CB231" i="6"/>
  <c r="CR231" i="6"/>
  <c r="DA231" i="6"/>
  <c r="CD231" i="6"/>
  <c r="CS231" i="6"/>
  <c r="DG231" i="6"/>
  <c r="CG231" i="6"/>
  <c r="CV231" i="6"/>
  <c r="DF231" i="6"/>
  <c r="CJ231" i="6"/>
  <c r="CT231" i="6"/>
  <c r="DC231" i="6"/>
  <c r="CU231" i="6"/>
  <c r="CQ231" i="6"/>
  <c r="DE231" i="6"/>
  <c r="DD231" i="6"/>
  <c r="CH231" i="6"/>
  <c r="DR231" i="6"/>
  <c r="CK231" i="6"/>
  <c r="DO231" i="6"/>
  <c r="DS231" i="6"/>
  <c r="DT231" i="6"/>
  <c r="DU231" i="6"/>
  <c r="DV231" i="6"/>
  <c r="DP231" i="6"/>
  <c r="DQ87" i="6"/>
  <c r="CL87" i="6"/>
  <c r="CU87" i="6"/>
  <c r="CG87" i="6"/>
  <c r="CT87" i="6"/>
  <c r="CB87" i="6"/>
  <c r="CJ87" i="6"/>
  <c r="CY87" i="6"/>
  <c r="CA87" i="6"/>
  <c r="CP87" i="6"/>
  <c r="CX87" i="6"/>
  <c r="BZ87" i="6"/>
  <c r="CO87" i="6"/>
  <c r="CW87" i="6"/>
  <c r="CD87" i="6"/>
  <c r="CQ87" i="6"/>
  <c r="DA87" i="6"/>
  <c r="CM87" i="6"/>
  <c r="DM87" i="6"/>
  <c r="CS87" i="6"/>
  <c r="DL87" i="6"/>
  <c r="CR87" i="6"/>
  <c r="DK87" i="6"/>
  <c r="BY87" i="6"/>
  <c r="CV87" i="6"/>
  <c r="DJ87" i="6"/>
  <c r="CZ87" i="6"/>
  <c r="DP87" i="6"/>
  <c r="CC87" i="6"/>
  <c r="DB87" i="6"/>
  <c r="DI87" i="6"/>
  <c r="CE87" i="6"/>
  <c r="DH87" i="6"/>
  <c r="DN87" i="6"/>
  <c r="CF87" i="6"/>
  <c r="DG87" i="6"/>
  <c r="CI87" i="6"/>
  <c r="DF87" i="6"/>
  <c r="CH87" i="6"/>
  <c r="DE87" i="6"/>
  <c r="CK87" i="6"/>
  <c r="DR87" i="6"/>
  <c r="CN87" i="6"/>
  <c r="DO87" i="6"/>
  <c r="DD87" i="6"/>
  <c r="DC87" i="6"/>
  <c r="DS87" i="6"/>
  <c r="DT87" i="6"/>
  <c r="DU87" i="6"/>
  <c r="DV87" i="6"/>
  <c r="DQ182" i="6"/>
  <c r="BY182" i="6"/>
  <c r="CG182" i="6"/>
  <c r="CT182" i="6"/>
  <c r="DD182" i="6"/>
  <c r="CJ182" i="6"/>
  <c r="CZ182" i="6"/>
  <c r="DC182" i="6"/>
  <c r="CH182" i="6"/>
  <c r="CY182" i="6"/>
  <c r="DB182" i="6"/>
  <c r="CI182" i="6"/>
  <c r="CX182" i="6"/>
  <c r="DL182" i="6"/>
  <c r="CP182" i="6"/>
  <c r="CW182" i="6"/>
  <c r="DH182" i="6"/>
  <c r="CB182" i="6"/>
  <c r="CO182" i="6"/>
  <c r="CU182" i="6"/>
  <c r="DK182" i="6"/>
  <c r="CA182" i="6"/>
  <c r="CK182" i="6"/>
  <c r="CV182" i="6"/>
  <c r="DJ182" i="6"/>
  <c r="CC182" i="6"/>
  <c r="CN182" i="6"/>
  <c r="DA182" i="6"/>
  <c r="DI182" i="6"/>
  <c r="CE182" i="6"/>
  <c r="CL182" i="6"/>
  <c r="DG182" i="6"/>
  <c r="DN182" i="6"/>
  <c r="CF182" i="6"/>
  <c r="CS182" i="6"/>
  <c r="DE182" i="6"/>
  <c r="BZ182" i="6"/>
  <c r="CD182" i="6"/>
  <c r="CM182" i="6"/>
  <c r="CR182" i="6"/>
  <c r="CQ182" i="6"/>
  <c r="DF182" i="6"/>
  <c r="DR182" i="6"/>
  <c r="DO182" i="6"/>
  <c r="DS182" i="6"/>
  <c r="DM182" i="6"/>
  <c r="DT182" i="6"/>
  <c r="DU182" i="6"/>
  <c r="DV182" i="6"/>
  <c r="DP182" i="6"/>
  <c r="DQ38" i="6"/>
  <c r="BY38" i="6"/>
  <c r="CD38" i="6"/>
  <c r="CR38" i="6"/>
  <c r="DE38" i="6"/>
  <c r="CI38" i="6"/>
  <c r="CS38" i="6"/>
  <c r="DD38" i="6"/>
  <c r="CH38" i="6"/>
  <c r="CU38" i="6"/>
  <c r="DC38" i="6"/>
  <c r="CL38" i="6"/>
  <c r="CZ38" i="6"/>
  <c r="DB38" i="6"/>
  <c r="CG38" i="6"/>
  <c r="CY38" i="6"/>
  <c r="DL38" i="6"/>
  <c r="CJ38" i="6"/>
  <c r="CT38" i="6"/>
  <c r="DK38" i="6"/>
  <c r="CB38" i="6"/>
  <c r="CP38" i="6"/>
  <c r="CX38" i="6"/>
  <c r="DJ38" i="6"/>
  <c r="CA38" i="6"/>
  <c r="CO38" i="6"/>
  <c r="CV38" i="6"/>
  <c r="DP38" i="6"/>
  <c r="CF38" i="6"/>
  <c r="CN38" i="6"/>
  <c r="DG38" i="6"/>
  <c r="DI38" i="6"/>
  <c r="CE38" i="6"/>
  <c r="CQ38" i="6"/>
  <c r="DF38" i="6"/>
  <c r="DN38" i="6"/>
  <c r="CC38" i="6"/>
  <c r="BZ38" i="6"/>
  <c r="CK38" i="6"/>
  <c r="CM38" i="6"/>
  <c r="DA38" i="6"/>
  <c r="CW38" i="6"/>
  <c r="DH38" i="6"/>
  <c r="DO38" i="6"/>
  <c r="DR38" i="6"/>
  <c r="DS38" i="6"/>
  <c r="DM38" i="6"/>
  <c r="DT38" i="6"/>
  <c r="DU38" i="6"/>
  <c r="DV38" i="6"/>
  <c r="DQ133" i="6"/>
  <c r="BY133" i="6"/>
  <c r="DV133" i="6"/>
  <c r="DP133" i="6"/>
  <c r="CB133" i="6"/>
  <c r="CO133" i="6"/>
  <c r="CX133" i="6"/>
  <c r="DK133" i="6"/>
  <c r="CA133" i="6"/>
  <c r="CN133" i="6"/>
  <c r="CV133" i="6"/>
  <c r="DJ133" i="6"/>
  <c r="BZ133" i="6"/>
  <c r="CL133" i="6"/>
  <c r="DA133" i="6"/>
  <c r="DI133" i="6"/>
  <c r="CC133" i="6"/>
  <c r="CM133" i="6"/>
  <c r="DG133" i="6"/>
  <c r="DO133" i="6"/>
  <c r="CE133" i="6"/>
  <c r="CR133" i="6"/>
  <c r="DF133" i="6"/>
  <c r="DN133" i="6"/>
  <c r="CD133" i="6"/>
  <c r="CQ133" i="6"/>
  <c r="DE133" i="6"/>
  <c r="DM133" i="6"/>
  <c r="CH133" i="6"/>
  <c r="CW133" i="6"/>
  <c r="DD133" i="6"/>
  <c r="CG133" i="6"/>
  <c r="CS133" i="6"/>
  <c r="DC133" i="6"/>
  <c r="CF133" i="6"/>
  <c r="CU133" i="6"/>
  <c r="CZ133" i="6"/>
  <c r="CK133" i="6"/>
  <c r="CT133" i="6"/>
  <c r="DB133" i="6"/>
  <c r="CJ133" i="6"/>
  <c r="CI133" i="6"/>
  <c r="CP133" i="6"/>
  <c r="DR133" i="6"/>
  <c r="CY133" i="6"/>
  <c r="DL133" i="6"/>
  <c r="DH133" i="6"/>
  <c r="DS133" i="6"/>
  <c r="DT133" i="6"/>
  <c r="DU133" i="6"/>
  <c r="DQ228" i="6"/>
  <c r="BY228" i="6"/>
  <c r="DV228" i="6"/>
  <c r="DP228" i="6"/>
  <c r="CA228" i="6"/>
  <c r="CJ228" i="6"/>
  <c r="CS228" i="6"/>
  <c r="DI228" i="6"/>
  <c r="BZ228" i="6"/>
  <c r="CN228" i="6"/>
  <c r="CZ228" i="6"/>
  <c r="DO228" i="6"/>
  <c r="CC228" i="6"/>
  <c r="CM228" i="6"/>
  <c r="CU228" i="6"/>
  <c r="DN228" i="6"/>
  <c r="CE228" i="6"/>
  <c r="CL228" i="6"/>
  <c r="DF228" i="6"/>
  <c r="DA228" i="6"/>
  <c r="CB228" i="6"/>
  <c r="CT228" i="6"/>
  <c r="DD228" i="6"/>
  <c r="CH228" i="6"/>
  <c r="CQ228" i="6"/>
  <c r="DC228" i="6"/>
  <c r="CG228" i="6"/>
  <c r="CV228" i="6"/>
  <c r="DB228" i="6"/>
  <c r="CF228" i="6"/>
  <c r="CY228" i="6"/>
  <c r="DH228" i="6"/>
  <c r="CK228" i="6"/>
  <c r="CX228" i="6"/>
  <c r="DG228" i="6"/>
  <c r="CI228" i="6"/>
  <c r="CW228" i="6"/>
  <c r="DK228" i="6"/>
  <c r="DR228" i="6"/>
  <c r="CD228" i="6"/>
  <c r="CO228" i="6"/>
  <c r="CR228" i="6"/>
  <c r="CP228" i="6"/>
  <c r="DE228" i="6"/>
  <c r="DJ228" i="6"/>
  <c r="DM228" i="6"/>
  <c r="DS228" i="6"/>
  <c r="DL228" i="6"/>
  <c r="DT228" i="6"/>
  <c r="DU228" i="6"/>
  <c r="DQ84" i="6"/>
  <c r="BY84" i="6"/>
  <c r="DV84" i="6"/>
  <c r="CA84" i="6"/>
  <c r="CI84" i="6"/>
  <c r="CX84" i="6"/>
  <c r="DJ84" i="6"/>
  <c r="BZ84" i="6"/>
  <c r="CO84" i="6"/>
  <c r="CW84" i="6"/>
  <c r="DP84" i="6"/>
  <c r="CC84" i="6"/>
  <c r="CN84" i="6"/>
  <c r="CZ84" i="6"/>
  <c r="DI84" i="6"/>
  <c r="CB84" i="6"/>
  <c r="CD84" i="6"/>
  <c r="CQ84" i="6"/>
  <c r="DE84" i="6"/>
  <c r="DM84" i="6"/>
  <c r="CH84" i="6"/>
  <c r="CR84" i="6"/>
  <c r="DD84" i="6"/>
  <c r="CG84" i="6"/>
  <c r="CU84" i="6"/>
  <c r="DC84" i="6"/>
  <c r="CF84" i="6"/>
  <c r="CL84" i="6"/>
  <c r="CE84" i="6"/>
  <c r="DH84" i="6"/>
  <c r="DR84" i="6"/>
  <c r="CK84" i="6"/>
  <c r="DG84" i="6"/>
  <c r="CJ84" i="6"/>
  <c r="DK84" i="6"/>
  <c r="CM84" i="6"/>
  <c r="DO84" i="6"/>
  <c r="CS84" i="6"/>
  <c r="DN84" i="6"/>
  <c r="CT84" i="6"/>
  <c r="CV84" i="6"/>
  <c r="CY84" i="6"/>
  <c r="CP84" i="6"/>
  <c r="DF84" i="6"/>
  <c r="DA84" i="6"/>
  <c r="DB84" i="6"/>
  <c r="DS84" i="6"/>
  <c r="DL84" i="6"/>
  <c r="DT84" i="6"/>
  <c r="DU84" i="6"/>
  <c r="DQ179" i="6"/>
  <c r="DU179" i="6"/>
  <c r="BY179" i="6"/>
  <c r="DP179" i="6"/>
  <c r="DV179" i="6"/>
  <c r="CI179" i="6"/>
  <c r="CW179" i="6"/>
  <c r="DK179" i="6"/>
  <c r="CA179" i="6"/>
  <c r="CN179" i="6"/>
  <c r="CU179" i="6"/>
  <c r="DJ179" i="6"/>
  <c r="BZ179" i="6"/>
  <c r="CM179" i="6"/>
  <c r="DA179" i="6"/>
  <c r="DI179" i="6"/>
  <c r="CC179" i="6"/>
  <c r="CS179" i="6"/>
  <c r="CZ179" i="6"/>
  <c r="DO179" i="6"/>
  <c r="CD179" i="6"/>
  <c r="CL179" i="6"/>
  <c r="DF179" i="6"/>
  <c r="DN179" i="6"/>
  <c r="CB179" i="6"/>
  <c r="CQ179" i="6"/>
  <c r="DE179" i="6"/>
  <c r="DM179" i="6"/>
  <c r="CH179" i="6"/>
  <c r="CP179" i="6"/>
  <c r="DD179" i="6"/>
  <c r="DL179" i="6"/>
  <c r="CG179" i="6"/>
  <c r="CR179" i="6"/>
  <c r="CY179" i="6"/>
  <c r="CF179" i="6"/>
  <c r="CV179" i="6"/>
  <c r="DC179" i="6"/>
  <c r="CK179" i="6"/>
  <c r="CT179" i="6"/>
  <c r="DB179" i="6"/>
  <c r="CE179" i="6"/>
  <c r="CJ179" i="6"/>
  <c r="CO179" i="6"/>
  <c r="CX179" i="6"/>
  <c r="DH179" i="6"/>
  <c r="DG179" i="6"/>
  <c r="DR179" i="6"/>
  <c r="DS179" i="6"/>
  <c r="DT179" i="6"/>
  <c r="DQ35" i="6"/>
  <c r="DU35" i="6"/>
  <c r="BY35" i="6"/>
  <c r="DV35" i="6"/>
  <c r="CG35" i="6"/>
  <c r="CW35" i="6"/>
  <c r="DC35" i="6"/>
  <c r="CI35" i="6"/>
  <c r="CV35" i="6"/>
  <c r="DB35" i="6"/>
  <c r="CL35" i="6"/>
  <c r="CU35" i="6"/>
  <c r="DH35" i="6"/>
  <c r="CK35" i="6"/>
  <c r="CT35" i="6"/>
  <c r="DG35" i="6"/>
  <c r="CJ35" i="6"/>
  <c r="CO35" i="6"/>
  <c r="DK35" i="6"/>
  <c r="CA35" i="6"/>
  <c r="CN35" i="6"/>
  <c r="CX35" i="6"/>
  <c r="DJ35" i="6"/>
  <c r="BZ35" i="6"/>
  <c r="CE35" i="6"/>
  <c r="DA35" i="6"/>
  <c r="DP35" i="6"/>
  <c r="CB35" i="6"/>
  <c r="CM35" i="6"/>
  <c r="CZ35" i="6"/>
  <c r="DI35" i="6"/>
  <c r="CC35" i="6"/>
  <c r="CS35" i="6"/>
  <c r="DF35" i="6"/>
  <c r="DO35" i="6"/>
  <c r="CF35" i="6"/>
  <c r="CQ35" i="6"/>
  <c r="DE35" i="6"/>
  <c r="DN35" i="6"/>
  <c r="CD35" i="6"/>
  <c r="CH35" i="6"/>
  <c r="CP35" i="6"/>
  <c r="CR35" i="6"/>
  <c r="DD35" i="6"/>
  <c r="CY35" i="6"/>
  <c r="DR35" i="6"/>
  <c r="DM35" i="6"/>
  <c r="DS35" i="6"/>
  <c r="DL35" i="6"/>
  <c r="DT35" i="6"/>
  <c r="DQ130" i="6"/>
  <c r="BY130" i="6"/>
  <c r="DU130" i="6"/>
  <c r="DK130" i="6"/>
  <c r="DV130" i="6"/>
  <c r="CE130" i="6"/>
  <c r="CR130" i="6"/>
  <c r="CY130" i="6"/>
  <c r="DF130" i="6"/>
  <c r="CC130" i="6"/>
  <c r="CP130" i="6"/>
  <c r="DE130" i="6"/>
  <c r="DL130" i="6"/>
  <c r="CD130" i="6"/>
  <c r="CO130" i="6"/>
  <c r="DD130" i="6"/>
  <c r="CF130" i="6"/>
  <c r="CT130" i="6"/>
  <c r="DH130" i="6"/>
  <c r="CK130" i="6"/>
  <c r="CQ130" i="6"/>
  <c r="DG130" i="6"/>
  <c r="CJ130" i="6"/>
  <c r="CX130" i="6"/>
  <c r="DJ130" i="6"/>
  <c r="DP130" i="6"/>
  <c r="CH130" i="6"/>
  <c r="DC130" i="6"/>
  <c r="CG130" i="6"/>
  <c r="DB130" i="6"/>
  <c r="CI130" i="6"/>
  <c r="DI130" i="6"/>
  <c r="CN130" i="6"/>
  <c r="DO130" i="6"/>
  <c r="CM130" i="6"/>
  <c r="DN130" i="6"/>
  <c r="CL130" i="6"/>
  <c r="DM130" i="6"/>
  <c r="CW130" i="6"/>
  <c r="CS130" i="6"/>
  <c r="CV130" i="6"/>
  <c r="BZ130" i="6"/>
  <c r="DA130" i="6"/>
  <c r="DR130" i="6"/>
  <c r="CB130" i="6"/>
  <c r="CA130" i="6"/>
  <c r="CZ130" i="6"/>
  <c r="CU130" i="6"/>
  <c r="DT130" i="6"/>
  <c r="DS130" i="6"/>
  <c r="DQ225" i="6"/>
  <c r="DT225" i="6"/>
  <c r="DU225" i="6"/>
  <c r="DV225" i="6"/>
  <c r="DP225" i="6"/>
  <c r="BZ225" i="6"/>
  <c r="CM225" i="6"/>
  <c r="CZ225" i="6"/>
  <c r="DO225" i="6"/>
  <c r="CA225" i="6"/>
  <c r="CL225" i="6"/>
  <c r="CY225" i="6"/>
  <c r="DH225" i="6"/>
  <c r="CE225" i="6"/>
  <c r="CR225" i="6"/>
  <c r="CX225" i="6"/>
  <c r="DN225" i="6"/>
  <c r="CB225" i="6"/>
  <c r="CP225" i="6"/>
  <c r="DE225" i="6"/>
  <c r="CC225" i="6"/>
  <c r="CO225" i="6"/>
  <c r="DD225" i="6"/>
  <c r="DL225" i="6"/>
  <c r="CG225" i="6"/>
  <c r="CV225" i="6"/>
  <c r="DC225" i="6"/>
  <c r="DK225" i="6"/>
  <c r="CD225" i="6"/>
  <c r="CU225" i="6"/>
  <c r="DB225" i="6"/>
  <c r="CF225" i="6"/>
  <c r="CT225" i="6"/>
  <c r="DA225" i="6"/>
  <c r="CK225" i="6"/>
  <c r="CQ225" i="6"/>
  <c r="DG225" i="6"/>
  <c r="CJ225" i="6"/>
  <c r="CS225" i="6"/>
  <c r="DF225" i="6"/>
  <c r="BY225" i="6"/>
  <c r="CH225" i="6"/>
  <c r="CI225" i="6"/>
  <c r="CN225" i="6"/>
  <c r="CW225" i="6"/>
  <c r="DJ225" i="6"/>
  <c r="DI225" i="6"/>
  <c r="DR225" i="6"/>
  <c r="DS225" i="6"/>
  <c r="DM225" i="6"/>
  <c r="DQ81" i="6"/>
  <c r="DT81" i="6"/>
  <c r="DU81" i="6"/>
  <c r="DV81" i="6"/>
  <c r="CJ81" i="6"/>
  <c r="CN81" i="6"/>
  <c r="DF81" i="6"/>
  <c r="BY81" i="6"/>
  <c r="CH81" i="6"/>
  <c r="CW81" i="6"/>
  <c r="DJ81" i="6"/>
  <c r="BZ81" i="6"/>
  <c r="CM81" i="6"/>
  <c r="CZ81" i="6"/>
  <c r="DP81" i="6"/>
  <c r="CA81" i="6"/>
  <c r="CR81" i="6"/>
  <c r="CX81" i="6"/>
  <c r="DO81" i="6"/>
  <c r="CE81" i="6"/>
  <c r="CL81" i="6"/>
  <c r="DE81" i="6"/>
  <c r="DN81" i="6"/>
  <c r="CC81" i="6"/>
  <c r="CP81" i="6"/>
  <c r="DA81" i="6"/>
  <c r="DM81" i="6"/>
  <c r="CG81" i="6"/>
  <c r="DC81" i="6"/>
  <c r="CD81" i="6"/>
  <c r="DB81" i="6"/>
  <c r="CF81" i="6"/>
  <c r="DH81" i="6"/>
  <c r="CK81" i="6"/>
  <c r="DG81" i="6"/>
  <c r="CS81" i="6"/>
  <c r="DI81" i="6"/>
  <c r="CO81" i="6"/>
  <c r="DL81" i="6"/>
  <c r="CQ81" i="6"/>
  <c r="DK81" i="6"/>
  <c r="CV81" i="6"/>
  <c r="CU81" i="6"/>
  <c r="CT81" i="6"/>
  <c r="CB81" i="6"/>
  <c r="CI81" i="6"/>
  <c r="CY81" i="6"/>
  <c r="DD81" i="6"/>
  <c r="DS81" i="6"/>
  <c r="DR81" i="6"/>
  <c r="DQ176" i="6"/>
  <c r="BY176" i="6"/>
  <c r="DT176" i="6"/>
  <c r="DP176" i="6"/>
  <c r="DU176" i="6"/>
  <c r="DV176" i="6"/>
  <c r="CA176" i="6"/>
  <c r="CS176" i="6"/>
  <c r="CY176" i="6"/>
  <c r="DE176" i="6"/>
  <c r="BZ176" i="6"/>
  <c r="CL176" i="6"/>
  <c r="CX176" i="6"/>
  <c r="DN176" i="6"/>
  <c r="CE176" i="6"/>
  <c r="CK176" i="6"/>
  <c r="DD176" i="6"/>
  <c r="DM176" i="6"/>
  <c r="DR176" i="6"/>
  <c r="CD176" i="6"/>
  <c r="CQ176" i="6"/>
  <c r="DC176" i="6"/>
  <c r="DL176" i="6"/>
  <c r="CB176" i="6"/>
  <c r="CP176" i="6"/>
  <c r="CT176" i="6"/>
  <c r="DK176" i="6"/>
  <c r="CH176" i="6"/>
  <c r="CO176" i="6"/>
  <c r="DA176" i="6"/>
  <c r="CG176" i="6"/>
  <c r="CR176" i="6"/>
  <c r="DB176" i="6"/>
  <c r="CF176" i="6"/>
  <c r="CV176" i="6"/>
  <c r="DG176" i="6"/>
  <c r="CJ176" i="6"/>
  <c r="CN176" i="6"/>
  <c r="DF176" i="6"/>
  <c r="CI176" i="6"/>
  <c r="CW176" i="6"/>
  <c r="DH176" i="6"/>
  <c r="DI176" i="6"/>
  <c r="DO176" i="6"/>
  <c r="DS176" i="6"/>
  <c r="CC176" i="6"/>
  <c r="CM176" i="6"/>
  <c r="CU176" i="6"/>
  <c r="CZ176" i="6"/>
  <c r="DJ176" i="6"/>
  <c r="DQ32" i="6"/>
  <c r="BY32" i="6"/>
  <c r="DP32" i="6"/>
  <c r="DT32" i="6"/>
  <c r="DU32" i="6"/>
  <c r="DV32" i="6"/>
  <c r="CB32" i="6"/>
  <c r="CK32" i="6"/>
  <c r="CX32" i="6"/>
  <c r="DM32" i="6"/>
  <c r="CE32" i="6"/>
  <c r="CQ32" i="6"/>
  <c r="DD32" i="6"/>
  <c r="DL32" i="6"/>
  <c r="DR32" i="6"/>
  <c r="CD32" i="6"/>
  <c r="CP32" i="6"/>
  <c r="DC32" i="6"/>
  <c r="DK32" i="6"/>
  <c r="CF32" i="6"/>
  <c r="CO32" i="6"/>
  <c r="DA32" i="6"/>
  <c r="CI32" i="6"/>
  <c r="CR32" i="6"/>
  <c r="DB32" i="6"/>
  <c r="DJ32" i="6"/>
  <c r="CC32" i="6"/>
  <c r="CV32" i="6"/>
  <c r="DH32" i="6"/>
  <c r="CH32" i="6"/>
  <c r="CN32" i="6"/>
  <c r="DG32" i="6"/>
  <c r="CG32" i="6"/>
  <c r="CT32" i="6"/>
  <c r="DF32" i="6"/>
  <c r="CJ32" i="6"/>
  <c r="CZ32" i="6"/>
  <c r="DI32" i="6"/>
  <c r="CA32" i="6"/>
  <c r="BZ32" i="6"/>
  <c r="CL32" i="6"/>
  <c r="CM32" i="6"/>
  <c r="CS32" i="6"/>
  <c r="CU32" i="6"/>
  <c r="CW32" i="6"/>
  <c r="DS32" i="6"/>
  <c r="CY32" i="6"/>
  <c r="DO32" i="6"/>
  <c r="DE32" i="6"/>
  <c r="DN32" i="6"/>
  <c r="DQ127" i="6"/>
  <c r="BY127" i="6"/>
  <c r="DS127" i="6"/>
  <c r="DT127" i="6"/>
  <c r="DU127" i="6"/>
  <c r="DP127" i="6"/>
  <c r="DV127" i="6"/>
  <c r="CE127" i="6"/>
  <c r="CO127" i="6"/>
  <c r="DB127" i="6"/>
  <c r="DL127" i="6"/>
  <c r="CC127" i="6"/>
  <c r="CN127" i="6"/>
  <c r="DG127" i="6"/>
  <c r="DK127" i="6"/>
  <c r="CF127" i="6"/>
  <c r="CT127" i="6"/>
  <c r="DA127" i="6"/>
  <c r="CJ127" i="6"/>
  <c r="CS127" i="6"/>
  <c r="DF127" i="6"/>
  <c r="CI127" i="6"/>
  <c r="CP127" i="6"/>
  <c r="DE127" i="6"/>
  <c r="CK127" i="6"/>
  <c r="DO127" i="6"/>
  <c r="CQ127" i="6"/>
  <c r="DN127" i="6"/>
  <c r="CM127" i="6"/>
  <c r="DH127" i="6"/>
  <c r="CU127" i="6"/>
  <c r="DM127" i="6"/>
  <c r="CB127" i="6"/>
  <c r="CV127" i="6"/>
  <c r="DJ127" i="6"/>
  <c r="CA127" i="6"/>
  <c r="CY127" i="6"/>
  <c r="BZ127" i="6"/>
  <c r="CX127" i="6"/>
  <c r="CD127" i="6"/>
  <c r="DD127" i="6"/>
  <c r="CH127" i="6"/>
  <c r="DC127" i="6"/>
  <c r="CG127" i="6"/>
  <c r="CW127" i="6"/>
  <c r="DR127" i="6"/>
  <c r="CL127" i="6"/>
  <c r="CR127" i="6"/>
  <c r="CZ127" i="6"/>
  <c r="DI127" i="6"/>
  <c r="DQ234" i="6"/>
  <c r="DO234" i="6"/>
  <c r="DS234" i="6"/>
  <c r="DI234" i="6"/>
  <c r="BY234" i="6"/>
  <c r="DT234" i="6"/>
  <c r="DU234" i="6"/>
  <c r="DD234" i="6"/>
  <c r="DP234" i="6"/>
  <c r="CK234" i="6"/>
  <c r="CV234" i="6"/>
  <c r="DM234" i="6"/>
  <c r="CL234" i="6"/>
  <c r="CZ234" i="6"/>
  <c r="DL234" i="6"/>
  <c r="CD234" i="6"/>
  <c r="CP234" i="6"/>
  <c r="CW234" i="6"/>
  <c r="DJ234" i="6"/>
  <c r="CB234" i="6"/>
  <c r="CO234" i="6"/>
  <c r="DC234" i="6"/>
  <c r="CC234" i="6"/>
  <c r="CN234" i="6"/>
  <c r="DB234" i="6"/>
  <c r="CT234" i="6"/>
  <c r="BZ234" i="6"/>
  <c r="CS234" i="6"/>
  <c r="CA234" i="6"/>
  <c r="CM234" i="6"/>
  <c r="CE234" i="6"/>
  <c r="CY234" i="6"/>
  <c r="CH234" i="6"/>
  <c r="CX234" i="6"/>
  <c r="CG234" i="6"/>
  <c r="DA234" i="6"/>
  <c r="CF234" i="6"/>
  <c r="DG234" i="6"/>
  <c r="CI234" i="6"/>
  <c r="DF234" i="6"/>
  <c r="CR234" i="6"/>
  <c r="DE234" i="6"/>
  <c r="CJ234" i="6"/>
  <c r="DN234" i="6"/>
  <c r="CQ234" i="6"/>
  <c r="CU234" i="6"/>
  <c r="DV234" i="6"/>
  <c r="DK234" i="6"/>
  <c r="DH234" i="6"/>
  <c r="DR234" i="6"/>
  <c r="DQ90" i="6"/>
  <c r="BY90" i="6"/>
  <c r="DO90" i="6"/>
  <c r="DS90" i="6"/>
  <c r="DI90" i="6"/>
  <c r="DT90" i="6"/>
  <c r="DU90" i="6"/>
  <c r="DV90" i="6"/>
  <c r="DD90" i="6"/>
  <c r="CA90" i="6"/>
  <c r="CM90" i="6"/>
  <c r="DF90" i="6"/>
  <c r="CI90" i="6"/>
  <c r="CS90" i="6"/>
  <c r="DE90" i="6"/>
  <c r="CL90" i="6"/>
  <c r="CV90" i="6"/>
  <c r="DN90" i="6"/>
  <c r="CK90" i="6"/>
  <c r="CZ90" i="6"/>
  <c r="DM90" i="6"/>
  <c r="BZ90" i="6"/>
  <c r="CR90" i="6"/>
  <c r="CY90" i="6"/>
  <c r="DL90" i="6"/>
  <c r="CD90" i="6"/>
  <c r="CJ90" i="6"/>
  <c r="CX90" i="6"/>
  <c r="DK90" i="6"/>
  <c r="CB90" i="6"/>
  <c r="CQ90" i="6"/>
  <c r="CW90" i="6"/>
  <c r="DJ90" i="6"/>
  <c r="CC90" i="6"/>
  <c r="CP90" i="6"/>
  <c r="DC90" i="6"/>
  <c r="DP90" i="6"/>
  <c r="CE90" i="6"/>
  <c r="CO90" i="6"/>
  <c r="DB90" i="6"/>
  <c r="CH90" i="6"/>
  <c r="CN90" i="6"/>
  <c r="DH90" i="6"/>
  <c r="CU90" i="6"/>
  <c r="CT90" i="6"/>
  <c r="DG90" i="6"/>
  <c r="DA90" i="6"/>
  <c r="DR90" i="6"/>
  <c r="CG90" i="6"/>
  <c r="CF90" i="6"/>
  <c r="DO197" i="6"/>
  <c r="BY197" i="6"/>
  <c r="DR197" i="6"/>
  <c r="DS197" i="6"/>
  <c r="DT197" i="6"/>
  <c r="DU197" i="6"/>
  <c r="DV197" i="6"/>
  <c r="CD197" i="6"/>
  <c r="CN197" i="6"/>
  <c r="CW197" i="6"/>
  <c r="DK197" i="6"/>
  <c r="CC197" i="6"/>
  <c r="CM197" i="6"/>
  <c r="DC197" i="6"/>
  <c r="DJ197" i="6"/>
  <c r="CB197" i="6"/>
  <c r="CS197" i="6"/>
  <c r="DB197" i="6"/>
  <c r="DI197" i="6"/>
  <c r="CE197" i="6"/>
  <c r="CT197" i="6"/>
  <c r="DG197" i="6"/>
  <c r="CI197" i="6"/>
  <c r="CL197" i="6"/>
  <c r="DA197" i="6"/>
  <c r="CH197" i="6"/>
  <c r="CV197" i="6"/>
  <c r="DF197" i="6"/>
  <c r="BZ197" i="6"/>
  <c r="CX197" i="6"/>
  <c r="DP197" i="6"/>
  <c r="CG197" i="6"/>
  <c r="DH197" i="6"/>
  <c r="DQ197" i="6"/>
  <c r="CF197" i="6"/>
  <c r="DE197" i="6"/>
  <c r="CK197" i="6"/>
  <c r="DD197" i="6"/>
  <c r="CQ197" i="6"/>
  <c r="DN197" i="6"/>
  <c r="CP197" i="6"/>
  <c r="DM197" i="6"/>
  <c r="CJ197" i="6"/>
  <c r="DL197" i="6"/>
  <c r="CO197" i="6"/>
  <c r="CA197" i="6"/>
  <c r="CR197" i="6"/>
  <c r="CZ197" i="6"/>
  <c r="CU197" i="6"/>
  <c r="CY197" i="6"/>
  <c r="DO53" i="6"/>
  <c r="BY53" i="6"/>
  <c r="DR53" i="6"/>
  <c r="DS53" i="6"/>
  <c r="DT53" i="6"/>
  <c r="DU53" i="6"/>
  <c r="DV53" i="6"/>
  <c r="DP53" i="6"/>
  <c r="BZ53" i="6"/>
  <c r="CO53" i="6"/>
  <c r="CX53" i="6"/>
  <c r="DK53" i="6"/>
  <c r="DQ53" i="6"/>
  <c r="CD53" i="6"/>
  <c r="CJ53" i="6"/>
  <c r="DA53" i="6"/>
  <c r="DJ53" i="6"/>
  <c r="CC53" i="6"/>
  <c r="CN53" i="6"/>
  <c r="DC53" i="6"/>
  <c r="DI53" i="6"/>
  <c r="CG53" i="6"/>
  <c r="CS53" i="6"/>
  <c r="DH53" i="6"/>
  <c r="CE53" i="6"/>
  <c r="CT53" i="6"/>
  <c r="DG53" i="6"/>
  <c r="CI53" i="6"/>
  <c r="CW53" i="6"/>
  <c r="DF53" i="6"/>
  <c r="CP53" i="6"/>
  <c r="DL53" i="6"/>
  <c r="CM53" i="6"/>
  <c r="CV53" i="6"/>
  <c r="CR53" i="6"/>
  <c r="CU53" i="6"/>
  <c r="DM53" i="6"/>
  <c r="CB53" i="6"/>
  <c r="CZ53" i="6"/>
  <c r="CA53" i="6"/>
  <c r="CY53" i="6"/>
  <c r="CQ53" i="6"/>
  <c r="CF53" i="6"/>
  <c r="DB53" i="6"/>
  <c r="CL53" i="6"/>
  <c r="DE53" i="6"/>
  <c r="CK53" i="6"/>
  <c r="DD53" i="6"/>
  <c r="CH53" i="6"/>
  <c r="DN53" i="6"/>
  <c r="DT160" i="6"/>
  <c r="DR160" i="6"/>
  <c r="BY160" i="6"/>
  <c r="DS160" i="6"/>
  <c r="CH160" i="6"/>
  <c r="CS160" i="6"/>
  <c r="DE160" i="6"/>
  <c r="CK160" i="6"/>
  <c r="DA160" i="6"/>
  <c r="DD160" i="6"/>
  <c r="CJ160" i="6"/>
  <c r="CZ160" i="6"/>
  <c r="DM160" i="6"/>
  <c r="CQ160" i="6"/>
  <c r="CY160" i="6"/>
  <c r="DL160" i="6"/>
  <c r="CB160" i="6"/>
  <c r="CP160" i="6"/>
  <c r="CX160" i="6"/>
  <c r="DK160" i="6"/>
  <c r="BZ160" i="6"/>
  <c r="CO160" i="6"/>
  <c r="CU160" i="6"/>
  <c r="DJ160" i="6"/>
  <c r="CC160" i="6"/>
  <c r="CL160" i="6"/>
  <c r="CV160" i="6"/>
  <c r="DC160" i="6"/>
  <c r="DU160" i="6"/>
  <c r="CA160" i="6"/>
  <c r="CN160" i="6"/>
  <c r="CW160" i="6"/>
  <c r="DI160" i="6"/>
  <c r="CE160" i="6"/>
  <c r="CI160" i="6"/>
  <c r="DB160" i="6"/>
  <c r="DO160" i="6"/>
  <c r="CG160" i="6"/>
  <c r="CM160" i="6"/>
  <c r="DH160" i="6"/>
  <c r="CF160" i="6"/>
  <c r="CD160" i="6"/>
  <c r="CT160" i="6"/>
  <c r="DV160" i="6"/>
  <c r="CR160" i="6"/>
  <c r="DG160" i="6"/>
  <c r="DF160" i="6"/>
  <c r="DQ160" i="6"/>
  <c r="DP160" i="6"/>
  <c r="DN160" i="6"/>
  <c r="B177" i="11" l="1"/>
  <c r="B176" i="11"/>
  <c r="B175" i="11"/>
  <c r="B174" i="11"/>
  <c r="B173" i="11"/>
  <c r="B172" i="11"/>
  <c r="B171" i="11"/>
  <c r="B170" i="11"/>
  <c r="B169" i="11"/>
  <c r="B168" i="11"/>
  <c r="B167" i="11"/>
  <c r="B166" i="11"/>
  <c r="B165" i="11"/>
  <c r="B164" i="11"/>
  <c r="B163" i="11"/>
  <c r="B162" i="11"/>
  <c r="B161" i="11"/>
  <c r="B160" i="11"/>
  <c r="B158" i="11"/>
  <c r="B157" i="11"/>
  <c r="B156" i="11"/>
  <c r="B155" i="11"/>
  <c r="B153" i="11"/>
  <c r="B152" i="11"/>
  <c r="B151" i="11"/>
  <c r="AZ138" i="11"/>
  <c r="AY138" i="11"/>
  <c r="AX138" i="11"/>
  <c r="AW138" i="11"/>
  <c r="AV138" i="11"/>
  <c r="AU138" i="11"/>
  <c r="AT138" i="11"/>
  <c r="AS138" i="11"/>
  <c r="AR138" i="11"/>
  <c r="AQ138" i="11"/>
  <c r="AP138" i="11"/>
  <c r="AO138" i="11"/>
  <c r="AN138" i="11"/>
  <c r="AM138" i="11"/>
  <c r="AL138" i="11"/>
  <c r="AK138" i="11"/>
  <c r="AJ138" i="11"/>
  <c r="AI138" i="11"/>
  <c r="AH138" i="11"/>
  <c r="AG138" i="11"/>
  <c r="AF138" i="11"/>
  <c r="AE138" i="11"/>
  <c r="AD138" i="11"/>
  <c r="AC138" i="11"/>
  <c r="AB138" i="11"/>
  <c r="AA138" i="11"/>
  <c r="Z138" i="11"/>
  <c r="Y138" i="11"/>
  <c r="X138" i="11"/>
  <c r="W138" i="11"/>
  <c r="V138" i="11"/>
  <c r="U138" i="11"/>
  <c r="T138" i="11"/>
  <c r="S138" i="11"/>
  <c r="R138" i="11"/>
  <c r="Q138" i="11"/>
  <c r="P138" i="11"/>
  <c r="O138" i="11"/>
  <c r="N138" i="11"/>
  <c r="M138" i="11"/>
  <c r="L138" i="11"/>
  <c r="K138" i="11"/>
  <c r="J138" i="11"/>
  <c r="I138" i="11"/>
  <c r="H138" i="11"/>
  <c r="G138" i="11"/>
  <c r="F138" i="11"/>
  <c r="E138" i="11"/>
  <c r="D138" i="11"/>
  <c r="AZ137" i="11"/>
  <c r="AY137" i="11"/>
  <c r="AX137" i="11"/>
  <c r="AW137" i="11"/>
  <c r="AV137" i="11"/>
  <c r="AU137" i="11"/>
  <c r="AT137" i="11"/>
  <c r="AS137" i="11"/>
  <c r="AR137" i="11"/>
  <c r="AQ137" i="11"/>
  <c r="AP137" i="11"/>
  <c r="AO137" i="11"/>
  <c r="AN137" i="11"/>
  <c r="AM137" i="11"/>
  <c r="AL137" i="11"/>
  <c r="AK137" i="11"/>
  <c r="AJ137" i="11"/>
  <c r="AI137" i="11"/>
  <c r="AH137" i="11"/>
  <c r="AG137" i="11"/>
  <c r="AF137" i="11"/>
  <c r="AE137" i="11"/>
  <c r="AD137" i="11"/>
  <c r="AC137" i="11"/>
  <c r="AB137" i="11"/>
  <c r="AA137" i="11"/>
  <c r="Z137" i="11"/>
  <c r="Y137" i="11"/>
  <c r="X137" i="11"/>
  <c r="W137" i="11"/>
  <c r="V137" i="11"/>
  <c r="U137" i="11"/>
  <c r="T137" i="11"/>
  <c r="S137" i="11"/>
  <c r="R137" i="11"/>
  <c r="Q137" i="11"/>
  <c r="P137" i="11"/>
  <c r="O137" i="11"/>
  <c r="N137" i="11"/>
  <c r="M137" i="11"/>
  <c r="L137" i="11"/>
  <c r="K137" i="11"/>
  <c r="J137" i="11"/>
  <c r="I137" i="11"/>
  <c r="H137" i="11"/>
  <c r="G137" i="11"/>
  <c r="F137" i="11"/>
  <c r="E137" i="11"/>
  <c r="D137" i="11"/>
  <c r="AZ136" i="11"/>
  <c r="AY136" i="11"/>
  <c r="AX136" i="11"/>
  <c r="AW136" i="11"/>
  <c r="AV136" i="11"/>
  <c r="AU136" i="11"/>
  <c r="AT136" i="11"/>
  <c r="AS136" i="11"/>
  <c r="AR136" i="11"/>
  <c r="AQ136" i="11"/>
  <c r="AP136" i="11"/>
  <c r="AO136" i="11"/>
  <c r="AN136" i="11"/>
  <c r="AM136" i="11"/>
  <c r="AL136" i="11"/>
  <c r="AK136" i="11"/>
  <c r="AJ136" i="11"/>
  <c r="AI136" i="11"/>
  <c r="AH136" i="11"/>
  <c r="AG136" i="11"/>
  <c r="AF136" i="11"/>
  <c r="AE136" i="11"/>
  <c r="AD136" i="11"/>
  <c r="AC136" i="11"/>
  <c r="AB136" i="11"/>
  <c r="AA136" i="11"/>
  <c r="Z136" i="11"/>
  <c r="Y136" i="11"/>
  <c r="X136" i="11"/>
  <c r="W136" i="11"/>
  <c r="V136" i="11"/>
  <c r="U136" i="11"/>
  <c r="T136" i="11"/>
  <c r="S136" i="11"/>
  <c r="R136" i="11"/>
  <c r="Q136" i="11"/>
  <c r="P136" i="11"/>
  <c r="O136" i="11"/>
  <c r="N136" i="11"/>
  <c r="M136" i="11"/>
  <c r="L136" i="11"/>
  <c r="K136" i="11"/>
  <c r="J136" i="11"/>
  <c r="I136" i="11"/>
  <c r="H136" i="11"/>
  <c r="G136" i="11"/>
  <c r="F136" i="11"/>
  <c r="E136" i="11"/>
  <c r="D136" i="11"/>
  <c r="AZ135" i="11"/>
  <c r="AY135" i="11"/>
  <c r="AX135" i="11"/>
  <c r="AW135" i="11"/>
  <c r="AV135" i="11"/>
  <c r="AU135" i="11"/>
  <c r="AT135" i="11"/>
  <c r="AS135" i="11"/>
  <c r="AR135" i="11"/>
  <c r="AQ135" i="11"/>
  <c r="AP135" i="11"/>
  <c r="AO135" i="11"/>
  <c r="AN135" i="11"/>
  <c r="AM135" i="11"/>
  <c r="AL135" i="11"/>
  <c r="AK135" i="11"/>
  <c r="AJ135" i="11"/>
  <c r="AI135" i="11"/>
  <c r="AH135" i="11"/>
  <c r="AG135" i="11"/>
  <c r="AF135" i="11"/>
  <c r="AE135" i="11"/>
  <c r="AD135" i="11"/>
  <c r="AC135" i="11"/>
  <c r="AB135" i="11"/>
  <c r="AA135" i="11"/>
  <c r="Z135" i="11"/>
  <c r="Y135" i="11"/>
  <c r="X135" i="11"/>
  <c r="W135" i="11"/>
  <c r="V135" i="11"/>
  <c r="U135" i="11"/>
  <c r="T135" i="11"/>
  <c r="S135" i="11"/>
  <c r="R135" i="11"/>
  <c r="Q135" i="11"/>
  <c r="P135" i="11"/>
  <c r="O135" i="11"/>
  <c r="N135" i="11"/>
  <c r="M135" i="11"/>
  <c r="L135" i="11"/>
  <c r="K135" i="11"/>
  <c r="J135" i="11"/>
  <c r="I135" i="11"/>
  <c r="H135" i="11"/>
  <c r="G135" i="11"/>
  <c r="F135" i="11"/>
  <c r="E135" i="11"/>
  <c r="D135" i="11"/>
  <c r="AZ134" i="11"/>
  <c r="AY134" i="11"/>
  <c r="AX134" i="11"/>
  <c r="AW134" i="11"/>
  <c r="AV134" i="11"/>
  <c r="AU134" i="11"/>
  <c r="AT134" i="11"/>
  <c r="AS134" i="11"/>
  <c r="AR134" i="11"/>
  <c r="AQ134" i="11"/>
  <c r="AP134" i="11"/>
  <c r="AO134" i="11"/>
  <c r="AN134" i="11"/>
  <c r="AM134" i="11"/>
  <c r="AL134" i="11"/>
  <c r="AK134" i="11"/>
  <c r="AJ134" i="11"/>
  <c r="AI134" i="11"/>
  <c r="AH134" i="11"/>
  <c r="AG134" i="11"/>
  <c r="AF134" i="11"/>
  <c r="AE134" i="11"/>
  <c r="AD134" i="11"/>
  <c r="AC134" i="11"/>
  <c r="AB134" i="11"/>
  <c r="AA134" i="11"/>
  <c r="Z134" i="11"/>
  <c r="Y134" i="11"/>
  <c r="X134" i="11"/>
  <c r="W134" i="11"/>
  <c r="V134" i="11"/>
  <c r="U134" i="11"/>
  <c r="T134" i="11"/>
  <c r="S134" i="11"/>
  <c r="R134" i="11"/>
  <c r="Q134" i="11"/>
  <c r="P134" i="11"/>
  <c r="O134" i="11"/>
  <c r="N134" i="11"/>
  <c r="M134" i="11"/>
  <c r="L134" i="11"/>
  <c r="K134" i="11"/>
  <c r="J134" i="11"/>
  <c r="I134" i="11"/>
  <c r="H134" i="11"/>
  <c r="G134" i="11"/>
  <c r="F134" i="11"/>
  <c r="E134" i="11"/>
  <c r="D134" i="11"/>
  <c r="AZ133" i="11"/>
  <c r="AY133" i="11"/>
  <c r="AX133" i="11"/>
  <c r="AW133" i="11"/>
  <c r="AV133" i="11"/>
  <c r="AU133" i="11"/>
  <c r="AT133" i="11"/>
  <c r="AS133" i="11"/>
  <c r="AR133" i="11"/>
  <c r="AQ133" i="11"/>
  <c r="AP133" i="11"/>
  <c r="AO133" i="11"/>
  <c r="AN133" i="11"/>
  <c r="AM133" i="11"/>
  <c r="AL133" i="11"/>
  <c r="AK133" i="11"/>
  <c r="AJ133" i="11"/>
  <c r="AI133" i="11"/>
  <c r="AH133" i="11"/>
  <c r="AG133" i="11"/>
  <c r="AF133" i="11"/>
  <c r="AE133" i="11"/>
  <c r="AD133" i="11"/>
  <c r="AC133" i="11"/>
  <c r="AB133" i="11"/>
  <c r="AA133" i="11"/>
  <c r="Z133" i="11"/>
  <c r="Y133" i="11"/>
  <c r="X133" i="11"/>
  <c r="W133" i="11"/>
  <c r="V133" i="11"/>
  <c r="U133" i="11"/>
  <c r="T133" i="11"/>
  <c r="S133" i="11"/>
  <c r="R133" i="11"/>
  <c r="Q133" i="11"/>
  <c r="P133" i="11"/>
  <c r="O133" i="11"/>
  <c r="N133" i="11"/>
  <c r="M133" i="11"/>
  <c r="L133" i="11"/>
  <c r="K133" i="11"/>
  <c r="J133" i="11"/>
  <c r="I133" i="11"/>
  <c r="H133" i="11"/>
  <c r="G133" i="11"/>
  <c r="F133" i="11"/>
  <c r="E133" i="11"/>
  <c r="D133" i="11"/>
  <c r="AZ132" i="11"/>
  <c r="AY132" i="11"/>
  <c r="AX132" i="11"/>
  <c r="AW132" i="11"/>
  <c r="AV132" i="11"/>
  <c r="AU132" i="11"/>
  <c r="AT132" i="11"/>
  <c r="AS132" i="11"/>
  <c r="AR132" i="11"/>
  <c r="AQ132" i="11"/>
  <c r="AP132" i="11"/>
  <c r="AO132" i="11"/>
  <c r="AN132" i="11"/>
  <c r="AM132" i="11"/>
  <c r="AL132" i="11"/>
  <c r="AK132" i="11"/>
  <c r="AJ132" i="11"/>
  <c r="AI132" i="11"/>
  <c r="AH132" i="11"/>
  <c r="AG132" i="11"/>
  <c r="AF132" i="11"/>
  <c r="AE132" i="11"/>
  <c r="AD132" i="11"/>
  <c r="AC132" i="11"/>
  <c r="AB132" i="11"/>
  <c r="AA132" i="11"/>
  <c r="Z132" i="11"/>
  <c r="Y132" i="11"/>
  <c r="X132" i="11"/>
  <c r="W132" i="11"/>
  <c r="V132" i="11"/>
  <c r="U132" i="11"/>
  <c r="T132" i="11"/>
  <c r="S132" i="11"/>
  <c r="R132" i="11"/>
  <c r="Q132" i="11"/>
  <c r="P132" i="11"/>
  <c r="O132" i="11"/>
  <c r="N132" i="11"/>
  <c r="M132" i="11"/>
  <c r="L132" i="11"/>
  <c r="K132" i="11"/>
  <c r="J132" i="11"/>
  <c r="I132" i="11"/>
  <c r="H132" i="11"/>
  <c r="G132" i="11"/>
  <c r="F132" i="11"/>
  <c r="E132" i="11"/>
  <c r="D132" i="11"/>
  <c r="AZ131" i="11"/>
  <c r="AY131" i="11"/>
  <c r="AX131" i="11"/>
  <c r="AW131" i="11"/>
  <c r="AV131" i="11"/>
  <c r="AU131" i="11"/>
  <c r="AT131" i="11"/>
  <c r="AS131" i="11"/>
  <c r="AR131" i="11"/>
  <c r="AQ131" i="11"/>
  <c r="AP131" i="11"/>
  <c r="AO131" i="11"/>
  <c r="AN131" i="11"/>
  <c r="AM131" i="11"/>
  <c r="AL131" i="11"/>
  <c r="AK131" i="11"/>
  <c r="AJ131" i="11"/>
  <c r="AI131" i="11"/>
  <c r="AH131" i="11"/>
  <c r="AG131" i="11"/>
  <c r="AF131" i="11"/>
  <c r="AE131" i="11"/>
  <c r="AD131" i="11"/>
  <c r="AC131" i="11"/>
  <c r="AB131" i="11"/>
  <c r="AA131" i="11"/>
  <c r="Z131" i="11"/>
  <c r="Y131" i="11"/>
  <c r="X131" i="11"/>
  <c r="W131" i="11"/>
  <c r="V131" i="11"/>
  <c r="U131" i="11"/>
  <c r="T131" i="11"/>
  <c r="S131" i="11"/>
  <c r="R131" i="11"/>
  <c r="Q131" i="11"/>
  <c r="P131" i="11"/>
  <c r="O131" i="11"/>
  <c r="N131" i="11"/>
  <c r="M131" i="11"/>
  <c r="L131" i="11"/>
  <c r="K131" i="11"/>
  <c r="J131" i="11"/>
  <c r="I131" i="11"/>
  <c r="H131" i="11"/>
  <c r="G131" i="11"/>
  <c r="F131" i="11"/>
  <c r="E131" i="11"/>
  <c r="D131" i="11"/>
  <c r="AZ130" i="11"/>
  <c r="AY130" i="11"/>
  <c r="AX130" i="11"/>
  <c r="AW130" i="11"/>
  <c r="AV130" i="11"/>
  <c r="AU130" i="11"/>
  <c r="AT130" i="11"/>
  <c r="AS130" i="11"/>
  <c r="AR130" i="11"/>
  <c r="AQ130" i="11"/>
  <c r="AP130" i="11"/>
  <c r="AO130" i="11"/>
  <c r="AN130" i="11"/>
  <c r="AM130" i="11"/>
  <c r="AL130" i="11"/>
  <c r="AK130" i="11"/>
  <c r="AJ130" i="11"/>
  <c r="AI130" i="11"/>
  <c r="AH130" i="11"/>
  <c r="AG130" i="11"/>
  <c r="AF130" i="11"/>
  <c r="AE130" i="11"/>
  <c r="AD130" i="11"/>
  <c r="AC130" i="11"/>
  <c r="AB130" i="11"/>
  <c r="AA130" i="11"/>
  <c r="Z130" i="11"/>
  <c r="Y130" i="11"/>
  <c r="X130" i="11"/>
  <c r="W130" i="11"/>
  <c r="V130" i="11"/>
  <c r="U130" i="11"/>
  <c r="T130" i="11"/>
  <c r="S130" i="11"/>
  <c r="R130" i="11"/>
  <c r="Q130" i="11"/>
  <c r="P130" i="11"/>
  <c r="O130" i="11"/>
  <c r="N130" i="11"/>
  <c r="M130" i="11"/>
  <c r="L130" i="11"/>
  <c r="K130" i="11"/>
  <c r="J130" i="11"/>
  <c r="I130" i="11"/>
  <c r="H130" i="11"/>
  <c r="G130" i="11"/>
  <c r="F130" i="11"/>
  <c r="E130" i="11"/>
  <c r="D130" i="11"/>
  <c r="AZ129" i="11"/>
  <c r="AY129" i="11"/>
  <c r="AX129" i="11"/>
  <c r="AW129" i="11"/>
  <c r="AV129" i="11"/>
  <c r="AU129" i="11"/>
  <c r="AT129" i="11"/>
  <c r="AS129" i="11"/>
  <c r="AR129" i="11"/>
  <c r="AQ129" i="11"/>
  <c r="AP129" i="11"/>
  <c r="AO129" i="11"/>
  <c r="AN129" i="11"/>
  <c r="AM129" i="11"/>
  <c r="AL129" i="11"/>
  <c r="AK129" i="11"/>
  <c r="AJ129" i="11"/>
  <c r="AI129" i="11"/>
  <c r="AH129" i="11"/>
  <c r="AG129" i="11"/>
  <c r="AF129" i="11"/>
  <c r="AE129" i="11"/>
  <c r="AD129" i="11"/>
  <c r="AC129" i="11"/>
  <c r="AB129" i="11"/>
  <c r="AA129" i="11"/>
  <c r="Z129" i="11"/>
  <c r="Y129" i="11"/>
  <c r="X129" i="11"/>
  <c r="W129" i="11"/>
  <c r="V129" i="11"/>
  <c r="U129" i="11"/>
  <c r="T129" i="11"/>
  <c r="S129" i="11"/>
  <c r="R129" i="11"/>
  <c r="Q129" i="11"/>
  <c r="P129" i="11"/>
  <c r="O129" i="11"/>
  <c r="N129" i="11"/>
  <c r="M129" i="11"/>
  <c r="L129" i="11"/>
  <c r="K129" i="11"/>
  <c r="J129" i="11"/>
  <c r="I129" i="11"/>
  <c r="H129" i="11"/>
  <c r="G129" i="11"/>
  <c r="F129" i="11"/>
  <c r="E129" i="11"/>
  <c r="D129" i="11"/>
  <c r="AZ128" i="11"/>
  <c r="AY128" i="11"/>
  <c r="AX128" i="11"/>
  <c r="AW128" i="11"/>
  <c r="AV128" i="11"/>
  <c r="AU128" i="11"/>
  <c r="AT128" i="11"/>
  <c r="AS128" i="11"/>
  <c r="AR128" i="11"/>
  <c r="AQ128" i="11"/>
  <c r="AP128" i="11"/>
  <c r="AO128" i="11"/>
  <c r="AN128" i="11"/>
  <c r="AM128" i="11"/>
  <c r="AL128" i="11"/>
  <c r="AK128" i="11"/>
  <c r="AJ128" i="11"/>
  <c r="AI128" i="11"/>
  <c r="AH128" i="11"/>
  <c r="AG128" i="11"/>
  <c r="AF128" i="11"/>
  <c r="AE128" i="11"/>
  <c r="AD128" i="11"/>
  <c r="AC128" i="11"/>
  <c r="AB128" i="11"/>
  <c r="AA128" i="11"/>
  <c r="Z128" i="11"/>
  <c r="Y128" i="11"/>
  <c r="X128" i="11"/>
  <c r="W128" i="11"/>
  <c r="V128" i="11"/>
  <c r="U128" i="11"/>
  <c r="T128" i="11"/>
  <c r="S128" i="11"/>
  <c r="R128" i="11"/>
  <c r="Q128" i="11"/>
  <c r="P128" i="11"/>
  <c r="O128" i="11"/>
  <c r="N128" i="11"/>
  <c r="M128" i="11"/>
  <c r="L128" i="11"/>
  <c r="K128" i="11"/>
  <c r="J128" i="11"/>
  <c r="I128" i="11"/>
  <c r="H128" i="11"/>
  <c r="G128" i="11"/>
  <c r="F128" i="11"/>
  <c r="E128" i="11"/>
  <c r="D128" i="11"/>
  <c r="AZ127" i="11"/>
  <c r="AY127" i="11"/>
  <c r="AX127" i="11"/>
  <c r="AW127" i="11"/>
  <c r="AV127" i="11"/>
  <c r="AU127" i="11"/>
  <c r="AT127" i="11"/>
  <c r="AS127" i="11"/>
  <c r="AR127" i="11"/>
  <c r="AQ127" i="11"/>
  <c r="AP127" i="11"/>
  <c r="AO127" i="11"/>
  <c r="AN127" i="11"/>
  <c r="AM127" i="11"/>
  <c r="AL127" i="11"/>
  <c r="AK127" i="11"/>
  <c r="AJ127" i="11"/>
  <c r="AI127" i="11"/>
  <c r="AH127" i="11"/>
  <c r="AG127" i="11"/>
  <c r="AF127" i="11"/>
  <c r="AE127" i="11"/>
  <c r="AD127" i="11"/>
  <c r="AC127" i="11"/>
  <c r="AB127" i="11"/>
  <c r="AA127" i="11"/>
  <c r="Z127" i="11"/>
  <c r="Y127" i="11"/>
  <c r="X127" i="11"/>
  <c r="W127" i="11"/>
  <c r="V127" i="11"/>
  <c r="U127" i="11"/>
  <c r="T127" i="11"/>
  <c r="S127" i="11"/>
  <c r="R127" i="11"/>
  <c r="Q127" i="11"/>
  <c r="P127" i="11"/>
  <c r="O127" i="11"/>
  <c r="N127" i="11"/>
  <c r="M127" i="11"/>
  <c r="L127" i="11"/>
  <c r="K127" i="11"/>
  <c r="J127" i="11"/>
  <c r="I127" i="11"/>
  <c r="H127" i="11"/>
  <c r="G127" i="11"/>
  <c r="F127" i="11"/>
  <c r="E127" i="11"/>
  <c r="D127" i="11"/>
  <c r="AZ126" i="11"/>
  <c r="AY126" i="11"/>
  <c r="AX126" i="11"/>
  <c r="AW126" i="11"/>
  <c r="AV126" i="11"/>
  <c r="AU126" i="11"/>
  <c r="AT126" i="11"/>
  <c r="AS126" i="11"/>
  <c r="AR126" i="11"/>
  <c r="AQ126" i="11"/>
  <c r="AP126" i="11"/>
  <c r="AO126" i="11"/>
  <c r="AN126" i="11"/>
  <c r="AM126" i="11"/>
  <c r="AL126" i="11"/>
  <c r="AK126" i="11"/>
  <c r="AJ126" i="11"/>
  <c r="AI126" i="11"/>
  <c r="AH126" i="11"/>
  <c r="AG126" i="11"/>
  <c r="AF126" i="11"/>
  <c r="AE126" i="11"/>
  <c r="AD126" i="11"/>
  <c r="AC126" i="11"/>
  <c r="AB126" i="11"/>
  <c r="AA126" i="11"/>
  <c r="Z126" i="11"/>
  <c r="Y126" i="11"/>
  <c r="X126" i="11"/>
  <c r="W126" i="11"/>
  <c r="V126" i="11"/>
  <c r="U126" i="11"/>
  <c r="T126" i="11"/>
  <c r="S126" i="11"/>
  <c r="R126" i="11"/>
  <c r="Q126" i="11"/>
  <c r="P126" i="11"/>
  <c r="O126" i="11"/>
  <c r="N126" i="11"/>
  <c r="M126" i="11"/>
  <c r="L126" i="11"/>
  <c r="K126" i="11"/>
  <c r="J126" i="11"/>
  <c r="I126" i="11"/>
  <c r="H126" i="11"/>
  <c r="G126" i="11"/>
  <c r="F126" i="11"/>
  <c r="E126" i="11"/>
  <c r="D126" i="11"/>
  <c r="AZ125" i="11"/>
  <c r="AY125" i="11"/>
  <c r="AX125" i="11"/>
  <c r="AW125" i="11"/>
  <c r="AV125" i="11"/>
  <c r="AU125" i="11"/>
  <c r="AT125" i="11"/>
  <c r="AS125" i="11"/>
  <c r="AR125" i="11"/>
  <c r="AQ125" i="11"/>
  <c r="AP125" i="11"/>
  <c r="AO125" i="11"/>
  <c r="AN125" i="11"/>
  <c r="AM125" i="11"/>
  <c r="AL125" i="11"/>
  <c r="AK125" i="11"/>
  <c r="AJ125" i="11"/>
  <c r="AI125" i="11"/>
  <c r="AH125" i="11"/>
  <c r="AG125" i="11"/>
  <c r="AF125" i="11"/>
  <c r="AE125" i="11"/>
  <c r="AD125" i="11"/>
  <c r="AC125" i="11"/>
  <c r="AB125" i="11"/>
  <c r="AA125" i="11"/>
  <c r="Z125" i="11"/>
  <c r="Y125" i="11"/>
  <c r="X125" i="11"/>
  <c r="W125" i="11"/>
  <c r="V125" i="11"/>
  <c r="U125" i="11"/>
  <c r="T125" i="11"/>
  <c r="S125" i="11"/>
  <c r="R125" i="11"/>
  <c r="Q125" i="11"/>
  <c r="P125" i="11"/>
  <c r="O125" i="11"/>
  <c r="N125" i="11"/>
  <c r="M125" i="11"/>
  <c r="L125" i="11"/>
  <c r="K125" i="11"/>
  <c r="J125" i="11"/>
  <c r="I125" i="11"/>
  <c r="H125" i="11"/>
  <c r="G125" i="11"/>
  <c r="F125" i="11"/>
  <c r="E125" i="11"/>
  <c r="D125" i="11"/>
  <c r="AZ124" i="11"/>
  <c r="AY124" i="11"/>
  <c r="AX124" i="11"/>
  <c r="AW124" i="11"/>
  <c r="AV124" i="11"/>
  <c r="AU124" i="11"/>
  <c r="AT124" i="11"/>
  <c r="AS124" i="11"/>
  <c r="AR124" i="11"/>
  <c r="AQ124" i="11"/>
  <c r="AP124" i="11"/>
  <c r="AO124" i="11"/>
  <c r="AN124" i="11"/>
  <c r="AM124" i="11"/>
  <c r="AL124" i="11"/>
  <c r="AK124" i="11"/>
  <c r="AJ124" i="11"/>
  <c r="AI124" i="11"/>
  <c r="AH124" i="11"/>
  <c r="AG124" i="11"/>
  <c r="AF124" i="11"/>
  <c r="AE124" i="11"/>
  <c r="AD124" i="11"/>
  <c r="AC124" i="11"/>
  <c r="AB124" i="11"/>
  <c r="AA124" i="11"/>
  <c r="Z124" i="11"/>
  <c r="Y124" i="11"/>
  <c r="X124" i="11"/>
  <c r="W124" i="11"/>
  <c r="V124" i="11"/>
  <c r="U124" i="11"/>
  <c r="T124" i="11"/>
  <c r="S124" i="11"/>
  <c r="R124" i="11"/>
  <c r="Q124" i="11"/>
  <c r="P124" i="11"/>
  <c r="O124" i="11"/>
  <c r="N124" i="11"/>
  <c r="M124" i="11"/>
  <c r="L124" i="11"/>
  <c r="K124" i="11"/>
  <c r="J124" i="11"/>
  <c r="I124" i="11"/>
  <c r="H124" i="11"/>
  <c r="G124" i="11"/>
  <c r="F124" i="11"/>
  <c r="E124" i="11"/>
  <c r="D124" i="11"/>
  <c r="AZ123" i="11"/>
  <c r="AY123" i="11"/>
  <c r="AX123" i="11"/>
  <c r="AW123" i="11"/>
  <c r="AV123" i="11"/>
  <c r="AU123" i="11"/>
  <c r="AT123" i="11"/>
  <c r="AS123" i="11"/>
  <c r="AR123" i="11"/>
  <c r="AQ123" i="11"/>
  <c r="AP123" i="11"/>
  <c r="AO123" i="11"/>
  <c r="AN123" i="11"/>
  <c r="AM123" i="11"/>
  <c r="AL123" i="11"/>
  <c r="AK123" i="11"/>
  <c r="AJ123" i="11"/>
  <c r="AI123" i="11"/>
  <c r="AH123" i="11"/>
  <c r="AG123" i="11"/>
  <c r="AF123" i="11"/>
  <c r="AE123" i="11"/>
  <c r="AD123" i="11"/>
  <c r="AC123" i="11"/>
  <c r="AB123" i="11"/>
  <c r="AA123" i="11"/>
  <c r="Z123" i="11"/>
  <c r="Y123" i="11"/>
  <c r="X123" i="11"/>
  <c r="W123" i="11"/>
  <c r="V123" i="11"/>
  <c r="U123" i="11"/>
  <c r="T123" i="11"/>
  <c r="S123" i="11"/>
  <c r="R123" i="11"/>
  <c r="Q123" i="11"/>
  <c r="P123" i="11"/>
  <c r="O123" i="11"/>
  <c r="N123" i="11"/>
  <c r="M123" i="11"/>
  <c r="L123" i="11"/>
  <c r="K123" i="11"/>
  <c r="J123" i="11"/>
  <c r="I123" i="11"/>
  <c r="H123" i="11"/>
  <c r="G123" i="11"/>
  <c r="F123" i="11"/>
  <c r="E123" i="11"/>
  <c r="D123" i="11"/>
  <c r="AZ122" i="11"/>
  <c r="AY122" i="11"/>
  <c r="AX122" i="11"/>
  <c r="AW122" i="11"/>
  <c r="AV122" i="11"/>
  <c r="AU122" i="11"/>
  <c r="AT122" i="11"/>
  <c r="AS122" i="11"/>
  <c r="AR122" i="11"/>
  <c r="AQ122" i="11"/>
  <c r="AP122" i="11"/>
  <c r="AO122" i="11"/>
  <c r="AN122" i="11"/>
  <c r="AM122" i="11"/>
  <c r="AL122" i="11"/>
  <c r="AK122" i="11"/>
  <c r="AJ122" i="11"/>
  <c r="AI122" i="11"/>
  <c r="AH122" i="11"/>
  <c r="AG122" i="11"/>
  <c r="AF122" i="11"/>
  <c r="AE122" i="11"/>
  <c r="AD122" i="11"/>
  <c r="AC122" i="11"/>
  <c r="AB122" i="11"/>
  <c r="AA122" i="11"/>
  <c r="Z122" i="11"/>
  <c r="Y122" i="11"/>
  <c r="X122" i="11"/>
  <c r="W122" i="11"/>
  <c r="V122" i="11"/>
  <c r="U122" i="11"/>
  <c r="T122" i="11"/>
  <c r="S122" i="11"/>
  <c r="R122" i="11"/>
  <c r="Q122" i="11"/>
  <c r="P122" i="11"/>
  <c r="O122" i="11"/>
  <c r="N122" i="11"/>
  <c r="M122" i="11"/>
  <c r="L122" i="11"/>
  <c r="K122" i="11"/>
  <c r="J122" i="11"/>
  <c r="I122" i="11"/>
  <c r="H122" i="11"/>
  <c r="G122" i="11"/>
  <c r="F122" i="11"/>
  <c r="E122" i="11"/>
  <c r="D122" i="11"/>
  <c r="AZ121" i="11"/>
  <c r="AY121" i="11"/>
  <c r="AX121" i="11"/>
  <c r="AW121" i="11"/>
  <c r="AV121" i="11"/>
  <c r="AU121" i="11"/>
  <c r="AT121" i="11"/>
  <c r="AS121" i="11"/>
  <c r="AR121" i="11"/>
  <c r="AQ121" i="11"/>
  <c r="AP121" i="11"/>
  <c r="AO121" i="11"/>
  <c r="AN121" i="11"/>
  <c r="AM121" i="11"/>
  <c r="AL121" i="11"/>
  <c r="AK121" i="11"/>
  <c r="AJ121" i="11"/>
  <c r="AI121" i="11"/>
  <c r="AH121" i="11"/>
  <c r="AG121" i="11"/>
  <c r="AF121" i="11"/>
  <c r="AE121" i="11"/>
  <c r="AD121" i="11"/>
  <c r="AC121" i="11"/>
  <c r="AB121" i="11"/>
  <c r="AA121" i="11"/>
  <c r="Z121" i="11"/>
  <c r="Y121" i="11"/>
  <c r="X121" i="11"/>
  <c r="W121" i="11"/>
  <c r="V121" i="11"/>
  <c r="U121" i="11"/>
  <c r="T121" i="11"/>
  <c r="S121" i="11"/>
  <c r="R121" i="11"/>
  <c r="Q121" i="11"/>
  <c r="P121" i="11"/>
  <c r="O121" i="11"/>
  <c r="N121" i="11"/>
  <c r="M121" i="11"/>
  <c r="L121" i="11"/>
  <c r="K121" i="11"/>
  <c r="J121" i="11"/>
  <c r="I121" i="11"/>
  <c r="H121" i="11"/>
  <c r="G121" i="11"/>
  <c r="F121" i="11"/>
  <c r="E121" i="11"/>
  <c r="D121" i="11"/>
  <c r="AZ120" i="11"/>
  <c r="AY120" i="11"/>
  <c r="AX120" i="11"/>
  <c r="AW120" i="11"/>
  <c r="AV120" i="11"/>
  <c r="AU120" i="11"/>
  <c r="AT120" i="11"/>
  <c r="AS120" i="11"/>
  <c r="AR120" i="11"/>
  <c r="AQ120" i="11"/>
  <c r="AP120" i="11"/>
  <c r="AO120" i="11"/>
  <c r="AN120" i="11"/>
  <c r="AM120" i="11"/>
  <c r="AL120" i="11"/>
  <c r="AK120" i="11"/>
  <c r="AJ120" i="11"/>
  <c r="AI120" i="11"/>
  <c r="AH120" i="11"/>
  <c r="AG120" i="11"/>
  <c r="AF120" i="11"/>
  <c r="AE120" i="11"/>
  <c r="AD120" i="11"/>
  <c r="AC120" i="11"/>
  <c r="AB120" i="11"/>
  <c r="AA120" i="11"/>
  <c r="Z120" i="11"/>
  <c r="Y120" i="11"/>
  <c r="X120" i="11"/>
  <c r="W120" i="11"/>
  <c r="V120" i="11"/>
  <c r="U120" i="11"/>
  <c r="T120" i="11"/>
  <c r="S120" i="11"/>
  <c r="R120" i="11"/>
  <c r="Q120" i="11"/>
  <c r="P120" i="11"/>
  <c r="O120" i="11"/>
  <c r="N120" i="11"/>
  <c r="M120" i="11"/>
  <c r="L120" i="11"/>
  <c r="K120" i="11"/>
  <c r="J120" i="11"/>
  <c r="I120" i="11"/>
  <c r="H120" i="11"/>
  <c r="G120" i="11"/>
  <c r="F120" i="11"/>
  <c r="AZ119" i="11"/>
  <c r="AY119" i="11"/>
  <c r="AX119" i="11"/>
  <c r="AW119" i="11"/>
  <c r="AV119" i="11"/>
  <c r="AU119" i="11"/>
  <c r="AT119" i="11"/>
  <c r="AS119" i="11"/>
  <c r="AR119" i="11"/>
  <c r="AQ119" i="11"/>
  <c r="AP119" i="11"/>
  <c r="AO119" i="11"/>
  <c r="AN119" i="11"/>
  <c r="AM119" i="11"/>
  <c r="AL119" i="11"/>
  <c r="AK119" i="11"/>
  <c r="AJ119" i="11"/>
  <c r="AI119" i="11"/>
  <c r="AH119" i="11"/>
  <c r="AG119" i="11"/>
  <c r="AF119" i="11"/>
  <c r="AE119" i="11"/>
  <c r="AD119" i="11"/>
  <c r="AC119" i="11"/>
  <c r="AB119" i="11"/>
  <c r="AA119" i="11"/>
  <c r="Z119" i="11"/>
  <c r="Y119" i="11"/>
  <c r="X119" i="11"/>
  <c r="W119" i="11"/>
  <c r="V119" i="11"/>
  <c r="U119" i="11"/>
  <c r="T119" i="11"/>
  <c r="S119" i="11"/>
  <c r="R119" i="11"/>
  <c r="Q119" i="11"/>
  <c r="P119" i="11"/>
  <c r="O119" i="11"/>
  <c r="N119" i="11"/>
  <c r="M119" i="11"/>
  <c r="L119" i="11"/>
  <c r="K119" i="11"/>
  <c r="J119" i="11"/>
  <c r="I119" i="11"/>
  <c r="H119" i="11"/>
  <c r="G119" i="11"/>
  <c r="F119" i="11"/>
  <c r="E119" i="11"/>
  <c r="D119" i="11"/>
  <c r="AZ118" i="11"/>
  <c r="AY118" i="11"/>
  <c r="AX118" i="11"/>
  <c r="AW118" i="11"/>
  <c r="AV118" i="11"/>
  <c r="AU118" i="11"/>
  <c r="AT118" i="11"/>
  <c r="AS118" i="11"/>
  <c r="AR118" i="11"/>
  <c r="AQ118" i="11"/>
  <c r="AP118" i="11"/>
  <c r="AO118" i="11"/>
  <c r="AN118" i="11"/>
  <c r="AM118" i="11"/>
  <c r="AL118" i="11"/>
  <c r="AK118" i="11"/>
  <c r="AJ118" i="11"/>
  <c r="AI118" i="11"/>
  <c r="AH118" i="11"/>
  <c r="AG118" i="11"/>
  <c r="AF118" i="11"/>
  <c r="AE118" i="11"/>
  <c r="AD118" i="11"/>
  <c r="AC118" i="11"/>
  <c r="AB118" i="11"/>
  <c r="AA118" i="11"/>
  <c r="Z118" i="11"/>
  <c r="Y118" i="11"/>
  <c r="X118" i="11"/>
  <c r="W118" i="11"/>
  <c r="V118" i="11"/>
  <c r="U118" i="11"/>
  <c r="T118" i="11"/>
  <c r="S118" i="11"/>
  <c r="R118" i="11"/>
  <c r="Q118" i="11"/>
  <c r="P118" i="11"/>
  <c r="O118" i="11"/>
  <c r="N118" i="11"/>
  <c r="M118" i="11"/>
  <c r="L118" i="11"/>
  <c r="K118" i="11"/>
  <c r="J118" i="11"/>
  <c r="I118" i="11"/>
  <c r="H118" i="11"/>
  <c r="G118" i="11"/>
  <c r="F118" i="11"/>
  <c r="E118" i="11"/>
  <c r="D118" i="11"/>
  <c r="AZ117" i="11"/>
  <c r="AY117" i="11"/>
  <c r="AX117" i="11"/>
  <c r="AW117" i="11"/>
  <c r="AV117" i="11"/>
  <c r="AU117" i="11"/>
  <c r="AT117" i="11"/>
  <c r="AS117" i="11"/>
  <c r="AR117" i="11"/>
  <c r="AQ117" i="11"/>
  <c r="AP117" i="11"/>
  <c r="AO117" i="11"/>
  <c r="AN117" i="11"/>
  <c r="AM117" i="11"/>
  <c r="AL117" i="11"/>
  <c r="AK117" i="11"/>
  <c r="AJ117" i="11"/>
  <c r="AI117" i="11"/>
  <c r="AH117" i="11"/>
  <c r="AG117" i="11"/>
  <c r="AF117" i="11"/>
  <c r="AE117" i="11"/>
  <c r="AD117" i="11"/>
  <c r="AC117" i="11"/>
  <c r="AB117" i="11"/>
  <c r="AA117" i="11"/>
  <c r="Z117" i="11"/>
  <c r="Y117" i="11"/>
  <c r="X117" i="11"/>
  <c r="W117" i="11"/>
  <c r="V117" i="11"/>
  <c r="U117" i="11"/>
  <c r="T117" i="11"/>
  <c r="S117" i="11"/>
  <c r="R117" i="11"/>
  <c r="Q117" i="11"/>
  <c r="P117" i="11"/>
  <c r="O117" i="11"/>
  <c r="N117" i="11"/>
  <c r="M117" i="11"/>
  <c r="L117" i="11"/>
  <c r="K117" i="11"/>
  <c r="J117" i="11"/>
  <c r="I117" i="11"/>
  <c r="H117" i="11"/>
  <c r="G117" i="11"/>
  <c r="F117" i="11"/>
  <c r="E117" i="11"/>
  <c r="D117" i="11"/>
  <c r="AZ116" i="11"/>
  <c r="AY116" i="11"/>
  <c r="AX116" i="11"/>
  <c r="AW116" i="11"/>
  <c r="AV116" i="11"/>
  <c r="AU116" i="11"/>
  <c r="AT116" i="11"/>
  <c r="AS116" i="11"/>
  <c r="AR116" i="11"/>
  <c r="AQ116" i="11"/>
  <c r="AP116" i="11"/>
  <c r="AO116" i="11"/>
  <c r="AN116" i="11"/>
  <c r="AM116" i="11"/>
  <c r="AL116" i="11"/>
  <c r="AK116" i="11"/>
  <c r="AJ116" i="11"/>
  <c r="AI116" i="11"/>
  <c r="AH116" i="11"/>
  <c r="AG116" i="11"/>
  <c r="AF116" i="11"/>
  <c r="AE116" i="11"/>
  <c r="AD116" i="11"/>
  <c r="AC116" i="11"/>
  <c r="AB116" i="11"/>
  <c r="AA116" i="11"/>
  <c r="Z116" i="11"/>
  <c r="Y116" i="11"/>
  <c r="X116" i="11"/>
  <c r="W116" i="11"/>
  <c r="V116" i="11"/>
  <c r="U116" i="11"/>
  <c r="T116" i="11"/>
  <c r="S116" i="11"/>
  <c r="R116" i="11"/>
  <c r="Q116" i="11"/>
  <c r="P116" i="11"/>
  <c r="O116" i="11"/>
  <c r="N116" i="11"/>
  <c r="M116" i="11"/>
  <c r="L116" i="11"/>
  <c r="K116" i="11"/>
  <c r="J116" i="11"/>
  <c r="I116" i="11"/>
  <c r="H116" i="11"/>
  <c r="G116" i="11"/>
  <c r="F116" i="11"/>
  <c r="E116" i="11"/>
  <c r="D116" i="11"/>
  <c r="AZ115" i="11"/>
  <c r="AY115" i="11"/>
  <c r="AX115" i="11"/>
  <c r="AW115" i="11"/>
  <c r="AV115" i="11"/>
  <c r="AU115" i="11"/>
  <c r="AT115" i="11"/>
  <c r="AS115" i="11"/>
  <c r="AR115" i="11"/>
  <c r="AQ115" i="11"/>
  <c r="AP115" i="11"/>
  <c r="AO115" i="11"/>
  <c r="AN115" i="11"/>
  <c r="AM115" i="11"/>
  <c r="AL115" i="11"/>
  <c r="AK115" i="11"/>
  <c r="AJ115" i="11"/>
  <c r="AI115" i="11"/>
  <c r="AH115" i="11"/>
  <c r="AG115" i="11"/>
  <c r="AF115" i="11"/>
  <c r="AE115" i="11"/>
  <c r="AD115" i="11"/>
  <c r="AC115" i="11"/>
  <c r="AB115" i="11"/>
  <c r="AA115" i="11"/>
  <c r="Z115" i="11"/>
  <c r="Y115" i="11"/>
  <c r="X115" i="11"/>
  <c r="W115" i="11"/>
  <c r="V115" i="11"/>
  <c r="U115" i="11"/>
  <c r="T115" i="11"/>
  <c r="S115" i="11"/>
  <c r="R115" i="11"/>
  <c r="Q115" i="11"/>
  <c r="P115" i="11"/>
  <c r="O115" i="11"/>
  <c r="N115" i="11"/>
  <c r="M115" i="11"/>
  <c r="L115" i="11"/>
  <c r="K115" i="11"/>
  <c r="J115" i="11"/>
  <c r="I115" i="11"/>
  <c r="H115" i="11"/>
  <c r="G115" i="11"/>
  <c r="F115" i="11"/>
  <c r="AZ114" i="11"/>
  <c r="AY114" i="11"/>
  <c r="AX114" i="11"/>
  <c r="AW114" i="11"/>
  <c r="AV114" i="11"/>
  <c r="AU114" i="11"/>
  <c r="AT114" i="11"/>
  <c r="AS114" i="11"/>
  <c r="AR114" i="11"/>
  <c r="AQ114" i="11"/>
  <c r="AP114" i="11"/>
  <c r="AO114" i="11"/>
  <c r="AN114" i="11"/>
  <c r="AM114" i="11"/>
  <c r="AL114" i="11"/>
  <c r="AK114" i="11"/>
  <c r="AJ114" i="11"/>
  <c r="AI114" i="11"/>
  <c r="AH114" i="11"/>
  <c r="AG114" i="11"/>
  <c r="AF114" i="11"/>
  <c r="AE114" i="11"/>
  <c r="AD114" i="11"/>
  <c r="AC114" i="11"/>
  <c r="AB114" i="11"/>
  <c r="AA114" i="11"/>
  <c r="Z114" i="11"/>
  <c r="Y114" i="11"/>
  <c r="X114" i="11"/>
  <c r="W114" i="11"/>
  <c r="V114" i="11"/>
  <c r="U114" i="11"/>
  <c r="T114" i="11"/>
  <c r="S114" i="11"/>
  <c r="R114" i="11"/>
  <c r="Q114" i="11"/>
  <c r="P114" i="11"/>
  <c r="O114" i="11"/>
  <c r="N114" i="11"/>
  <c r="M114" i="11"/>
  <c r="L114" i="11"/>
  <c r="K114" i="11"/>
  <c r="J114" i="11"/>
  <c r="I114" i="11"/>
  <c r="H114" i="11"/>
  <c r="G114" i="11"/>
  <c r="F114" i="11"/>
  <c r="E114" i="11"/>
  <c r="D114" i="11"/>
  <c r="AZ113" i="11"/>
  <c r="AY113" i="11"/>
  <c r="AX113" i="11"/>
  <c r="AW113" i="11"/>
  <c r="AV113" i="11"/>
  <c r="AU113" i="11"/>
  <c r="AT113" i="11"/>
  <c r="AS113" i="11"/>
  <c r="AR113" i="11"/>
  <c r="AQ113" i="11"/>
  <c r="AP113" i="11"/>
  <c r="AO113" i="11"/>
  <c r="AN113" i="11"/>
  <c r="AM113" i="11"/>
  <c r="AL113" i="11"/>
  <c r="AK113" i="11"/>
  <c r="AJ113" i="11"/>
  <c r="AI113" i="11"/>
  <c r="AH113" i="11"/>
  <c r="AG113" i="11"/>
  <c r="AF113" i="11"/>
  <c r="AE113" i="11"/>
  <c r="AD113" i="11"/>
  <c r="AC113" i="11"/>
  <c r="AB113" i="11"/>
  <c r="AA113" i="11"/>
  <c r="Z113" i="11"/>
  <c r="Y113" i="11"/>
  <c r="X113" i="11"/>
  <c r="W113" i="11"/>
  <c r="V113" i="11"/>
  <c r="U113" i="11"/>
  <c r="T113" i="11"/>
  <c r="S113" i="11"/>
  <c r="R113" i="11"/>
  <c r="Q113" i="11"/>
  <c r="P113" i="11"/>
  <c r="O113" i="11"/>
  <c r="N113" i="11"/>
  <c r="M113" i="11"/>
  <c r="L113" i="11"/>
  <c r="K113" i="11"/>
  <c r="J113" i="11"/>
  <c r="I113" i="11"/>
  <c r="H113" i="11"/>
  <c r="G113" i="11"/>
  <c r="F113" i="11"/>
  <c r="AZ112" i="11"/>
  <c r="AY112" i="11"/>
  <c r="AX112" i="11"/>
  <c r="AW112" i="11"/>
  <c r="AV112" i="11"/>
  <c r="AU112" i="11"/>
  <c r="AT112" i="11"/>
  <c r="AS112" i="11"/>
  <c r="AR112" i="11"/>
  <c r="AQ112" i="11"/>
  <c r="AP112" i="11"/>
  <c r="AO112" i="11"/>
  <c r="AN112" i="11"/>
  <c r="AM112" i="11"/>
  <c r="AL112" i="11"/>
  <c r="AK112" i="11"/>
  <c r="AJ112" i="11"/>
  <c r="AI112" i="11"/>
  <c r="AH112" i="11"/>
  <c r="AG112" i="11"/>
  <c r="AF112" i="11"/>
  <c r="AE112" i="11"/>
  <c r="AD112" i="11"/>
  <c r="AC112" i="11"/>
  <c r="AB112" i="11"/>
  <c r="AA112" i="11"/>
  <c r="Z112" i="11"/>
  <c r="Y112" i="11"/>
  <c r="X112" i="11"/>
  <c r="W112" i="11"/>
  <c r="V112" i="11"/>
  <c r="U112" i="11"/>
  <c r="T112" i="11"/>
  <c r="S112" i="11"/>
  <c r="R112" i="11"/>
  <c r="Q112" i="11"/>
  <c r="P112" i="11"/>
  <c r="O112" i="11"/>
  <c r="N112" i="11"/>
  <c r="M112" i="11"/>
  <c r="L112" i="11"/>
  <c r="K112" i="11"/>
  <c r="J112" i="11"/>
  <c r="I112" i="11"/>
  <c r="H112" i="11"/>
  <c r="G112" i="11"/>
  <c r="F112" i="11"/>
  <c r="C138" i="11"/>
  <c r="C137" i="11"/>
  <c r="C136" i="11"/>
  <c r="C135" i="11"/>
  <c r="C134" i="11"/>
  <c r="C133" i="11"/>
  <c r="C132" i="11"/>
  <c r="C131" i="11"/>
  <c r="C130" i="11"/>
  <c r="C129" i="11"/>
  <c r="C128" i="11"/>
  <c r="C127" i="11"/>
  <c r="C126" i="11"/>
  <c r="C125" i="11"/>
  <c r="C124" i="11"/>
  <c r="C123" i="11"/>
  <c r="C122" i="11"/>
  <c r="C121" i="11"/>
  <c r="C119" i="11"/>
  <c r="C118" i="11"/>
  <c r="C117" i="11"/>
  <c r="C116" i="11"/>
  <c r="C114" i="11"/>
  <c r="AZ111" i="11"/>
  <c r="AY111" i="11"/>
  <c r="AX111" i="11"/>
  <c r="AW111" i="11"/>
  <c r="AV111" i="11"/>
  <c r="AU111" i="11"/>
  <c r="AT111" i="11"/>
  <c r="AS111" i="11"/>
  <c r="AR111" i="11"/>
  <c r="AQ111" i="11"/>
  <c r="AP111" i="11"/>
  <c r="AO111" i="11"/>
  <c r="AN111" i="11"/>
  <c r="AM111" i="11"/>
  <c r="AL111" i="11"/>
  <c r="AK111" i="11"/>
  <c r="AJ111" i="11"/>
  <c r="AI111" i="11"/>
  <c r="AH111" i="11"/>
  <c r="AG111" i="11"/>
  <c r="AF111" i="11"/>
  <c r="AE111" i="11"/>
  <c r="AD111" i="11"/>
  <c r="AC111" i="11"/>
  <c r="AB111" i="11"/>
  <c r="AA111" i="11"/>
  <c r="Z111" i="11"/>
  <c r="Y111" i="11"/>
  <c r="X111" i="11"/>
  <c r="W111" i="11"/>
  <c r="V111" i="11"/>
  <c r="U111" i="11"/>
  <c r="T111" i="11"/>
  <c r="S111" i="11"/>
  <c r="R111" i="11"/>
  <c r="Q111" i="11"/>
  <c r="P111" i="11"/>
  <c r="O111" i="11"/>
  <c r="N111" i="11"/>
  <c r="M111" i="11"/>
  <c r="L111" i="11"/>
  <c r="K111" i="11"/>
  <c r="J111" i="11"/>
  <c r="I111" i="11"/>
  <c r="H111" i="11"/>
  <c r="G111" i="11"/>
  <c r="F111" i="11"/>
  <c r="X9" i="6"/>
  <c r="K10" i="3"/>
  <c r="Z12" i="6"/>
  <c r="K9" i="3"/>
  <c r="AA13" i="6"/>
  <c r="Z13" i="6"/>
  <c r="O76" i="11"/>
  <c r="AY76" i="11"/>
  <c r="AV76" i="11"/>
  <c r="AD76" i="11"/>
  <c r="AA76" i="11"/>
  <c r="N76" i="11"/>
  <c r="X76" i="11"/>
  <c r="AG76" i="11"/>
  <c r="AU76" i="11"/>
  <c r="AC76" i="11"/>
  <c r="S76" i="11"/>
  <c r="AN76" i="11"/>
  <c r="V76" i="11"/>
  <c r="AM76" i="11"/>
  <c r="AR76" i="11"/>
  <c r="Z76" i="11"/>
  <c r="AP76" i="11"/>
  <c r="AK76" i="11"/>
  <c r="AS76" i="11"/>
  <c r="FX14" i="6"/>
  <c r="GG261" i="6" a="1"/>
  <c r="GG261" i="6" s="1"/>
  <c r="GH261" i="6" a="1"/>
  <c r="GH261" i="6" s="1"/>
  <c r="GE261" i="6" a="1"/>
  <c r="GE261" i="6" s="1"/>
  <c r="GF261" i="6" a="1"/>
  <c r="GF261" i="6" s="1"/>
  <c r="GI261" i="6" a="1"/>
  <c r="GI261" i="6" s="1"/>
  <c r="GJ261" i="6" a="1"/>
  <c r="GJ261" i="6" s="1"/>
  <c r="GK261" i="6" a="1"/>
  <c r="GK261" i="6" s="1"/>
  <c r="GL261" i="6" a="1"/>
  <c r="GL261" i="6" s="1"/>
  <c r="HE261" i="6" a="1"/>
  <c r="HE261" i="6" s="1"/>
  <c r="HF261" i="6" a="1"/>
  <c r="HF261" i="6" s="1"/>
  <c r="GS261" i="6" a="1"/>
  <c r="GS261" i="6" s="1"/>
  <c r="GT261" i="6" a="1"/>
  <c r="GT261" i="6" s="1"/>
  <c r="GY261" i="6" a="1"/>
  <c r="GY261" i="6" s="1"/>
  <c r="GZ261" i="6" a="1"/>
  <c r="GZ261" i="6" s="1"/>
  <c r="GC261" i="6" a="1"/>
  <c r="GC261" i="6" s="1"/>
  <c r="GD261" i="6" a="1"/>
  <c r="GD261" i="6" s="1"/>
  <c r="HK261" i="6" a="1"/>
  <c r="HK261" i="6" s="1"/>
  <c r="HL261" i="6" a="1"/>
  <c r="HL261" i="6" s="1"/>
  <c r="HQ261" i="6" a="1"/>
  <c r="HQ261" i="6" s="1"/>
  <c r="HR261" i="6" a="1"/>
  <c r="HR261" i="6" s="1"/>
  <c r="HC261" i="6" a="1"/>
  <c r="HC261" i="6" s="1"/>
  <c r="HD261" i="6" a="1"/>
  <c r="HD261" i="6" s="1"/>
  <c r="HI261" i="6" a="1"/>
  <c r="HI261" i="6" s="1"/>
  <c r="HJ261" i="6" a="1"/>
  <c r="HJ261" i="6" s="1"/>
  <c r="GQ261" i="6" a="1"/>
  <c r="GQ261" i="6" s="1"/>
  <c r="GR261" i="6" a="1"/>
  <c r="GR261" i="6" s="1"/>
  <c r="GW261" i="6" a="1"/>
  <c r="GW261" i="6" s="1"/>
  <c r="GX261" i="6" a="1"/>
  <c r="GX261" i="6" s="1"/>
  <c r="HO261" i="6" a="1"/>
  <c r="HO261" i="6" s="1"/>
  <c r="HP261" i="6" a="1"/>
  <c r="HP261" i="6" s="1"/>
  <c r="HG261" i="6" a="1"/>
  <c r="HG261" i="6" s="1"/>
  <c r="HH261" i="6" a="1"/>
  <c r="HH261" i="6" s="1"/>
  <c r="GU261" i="6" a="1"/>
  <c r="GU261" i="6" s="1"/>
  <c r="GV261" i="6" a="1"/>
  <c r="GV261" i="6" s="1"/>
  <c r="HA261" i="6" a="1"/>
  <c r="HA261" i="6" s="1"/>
  <c r="HB261" i="6" a="1"/>
  <c r="HB261" i="6" s="1"/>
  <c r="GO261" i="6" a="1"/>
  <c r="GO261" i="6" s="1"/>
  <c r="GP261" i="6" a="1"/>
  <c r="GP261" i="6" s="1"/>
  <c r="HM261" i="6" a="1"/>
  <c r="HM261" i="6" s="1"/>
  <c r="HN261" i="6" a="1"/>
  <c r="HN261" i="6" s="1"/>
  <c r="E8" i="11"/>
  <c r="F8" i="11"/>
  <c r="P62" i="11"/>
  <c r="H62" i="11"/>
  <c r="FV9" i="6"/>
  <c r="FX9" i="6"/>
  <c r="E3" i="11"/>
  <c r="E62" i="11"/>
  <c r="AM259" i="6"/>
  <c r="P141" i="11" s="1"/>
  <c r="P143" i="11" s="1"/>
  <c r="P56" i="11"/>
  <c r="AE259" i="6"/>
  <c r="H141" i="11" s="1"/>
  <c r="H143" i="11" s="1"/>
  <c r="H56" i="11"/>
  <c r="H54" i="11"/>
  <c r="H76" i="11" s="1"/>
  <c r="H77" i="11"/>
  <c r="H1" i="11"/>
  <c r="H144" i="11" s="1"/>
  <c r="H146" i="11" s="1"/>
  <c r="P77" i="11"/>
  <c r="P54" i="11"/>
  <c r="P76" i="11" s="1"/>
  <c r="P1" i="11"/>
  <c r="P144" i="11" s="1"/>
  <c r="P146" i="11" s="1"/>
  <c r="D56" i="11"/>
  <c r="D8" i="11"/>
  <c r="I59" i="11"/>
  <c r="S53" i="11"/>
  <c r="U53" i="11"/>
  <c r="AF53" i="11"/>
  <c r="AV53" i="11"/>
  <c r="E56" i="11"/>
  <c r="AU53" i="11"/>
  <c r="AB53" i="11"/>
  <c r="AQ53" i="11"/>
  <c r="AL53" i="11"/>
  <c r="T53" i="11"/>
  <c r="AK53" i="11"/>
  <c r="X53" i="11"/>
  <c r="AH53" i="11"/>
  <c r="AI53" i="11"/>
  <c r="Z53" i="11"/>
  <c r="AC53" i="11"/>
  <c r="H53" i="11"/>
  <c r="AS53" i="11"/>
  <c r="AO53" i="11"/>
  <c r="AW53" i="11"/>
  <c r="AA53" i="11"/>
  <c r="AN53" i="11"/>
  <c r="Y53" i="11"/>
  <c r="AX53" i="11"/>
  <c r="P53" i="11"/>
  <c r="AZ53" i="11"/>
  <c r="AE53" i="11"/>
  <c r="AR53" i="11"/>
  <c r="AP53" i="11"/>
  <c r="AY53" i="11"/>
  <c r="AD53" i="11"/>
  <c r="AT53" i="11"/>
  <c r="AJ53" i="11"/>
  <c r="R53" i="11"/>
  <c r="V53" i="11"/>
  <c r="AM53" i="11"/>
  <c r="M53" i="11"/>
  <c r="Q53" i="11"/>
  <c r="O53" i="11"/>
  <c r="N53" i="11"/>
  <c r="ET14" i="6"/>
  <c r="EU14" i="6"/>
  <c r="EV14" i="6"/>
  <c r="FC14" i="6"/>
  <c r="EX14" i="6"/>
  <c r="FA14" i="6"/>
  <c r="EZ14" i="6"/>
  <c r="EW14" i="6"/>
  <c r="FH14" i="6"/>
  <c r="FD14" i="6"/>
  <c r="EY14" i="6"/>
  <c r="FB14" i="6"/>
  <c r="FE14" i="6"/>
  <c r="FL14" i="6"/>
  <c r="FF14" i="6"/>
  <c r="FG14" i="6"/>
  <c r="FI14" i="6"/>
  <c r="FQ14" i="6"/>
  <c r="FJ14" i="6"/>
  <c r="FO14" i="6"/>
  <c r="FK14" i="6"/>
  <c r="FN14" i="6"/>
  <c r="FR14" i="6"/>
  <c r="FM14" i="6"/>
  <c r="FP14" i="6"/>
  <c r="FT14" i="6"/>
  <c r="FS14" i="6"/>
  <c r="FU14" i="6"/>
  <c r="FV14" i="6"/>
  <c r="ES14" i="6"/>
  <c r="EU9" i="6"/>
  <c r="ET9" i="6"/>
  <c r="EX9" i="6"/>
  <c r="EZ9" i="6"/>
  <c r="EY9" i="6"/>
  <c r="FB9" i="6"/>
  <c r="FG9" i="6"/>
  <c r="FC9" i="6"/>
  <c r="EV9" i="6"/>
  <c r="EW9" i="6"/>
  <c r="FA9" i="6"/>
  <c r="FE9" i="6"/>
  <c r="FI9" i="6"/>
  <c r="FH9" i="6"/>
  <c r="FD9" i="6"/>
  <c r="FF9" i="6"/>
  <c r="FK9" i="6"/>
  <c r="FJ9" i="6"/>
  <c r="FL9" i="6"/>
  <c r="FN9" i="6"/>
  <c r="FM9" i="6"/>
  <c r="FT9" i="6"/>
  <c r="FS9" i="6"/>
  <c r="FO9" i="6"/>
  <c r="FQ9" i="6"/>
  <c r="FR9" i="6"/>
  <c r="FU9" i="6"/>
  <c r="ES9" i="6"/>
  <c r="FP9" i="6"/>
  <c r="AG53" i="11"/>
  <c r="W53" i="11"/>
  <c r="AA259" i="6"/>
  <c r="D1" i="11" s="1"/>
  <c r="D59" i="11"/>
  <c r="D4" i="11"/>
  <c r="AC259" i="6"/>
  <c r="F4" i="11"/>
  <c r="F56" i="11"/>
  <c r="G6" i="11"/>
  <c r="G63" i="11"/>
  <c r="E6" i="11"/>
  <c r="E59" i="11"/>
  <c r="E4" i="11"/>
  <c r="AB259" i="6"/>
  <c r="CL259" i="6"/>
  <c r="B16" i="11" s="1"/>
  <c r="DD259" i="6"/>
  <c r="B34" i="11" s="1"/>
  <c r="CZ259" i="6"/>
  <c r="B30" i="11" s="1"/>
  <c r="DU259" i="6"/>
  <c r="B51" i="11" s="1"/>
  <c r="CH259" i="6"/>
  <c r="B12" i="11" s="1"/>
  <c r="DS259" i="6"/>
  <c r="B49" i="11" s="1"/>
  <c r="CP259" i="6"/>
  <c r="B20" i="11" s="1"/>
  <c r="CM259" i="6"/>
  <c r="B17" i="11" s="1"/>
  <c r="DT259" i="6"/>
  <c r="B50" i="11" s="1"/>
  <c r="CG259" i="6"/>
  <c r="B11" i="11" s="1"/>
  <c r="CU259" i="6"/>
  <c r="B25" i="11" s="1"/>
  <c r="CF259" i="6"/>
  <c r="B10" i="11" s="1"/>
  <c r="DR259" i="6"/>
  <c r="B48" i="11" s="1"/>
  <c r="CI259" i="6"/>
  <c r="B13" i="11" s="1"/>
  <c r="DL259" i="6"/>
  <c r="B42" i="11" s="1"/>
  <c r="DO259" i="6"/>
  <c r="B45" i="11" s="1"/>
  <c r="DJ259" i="6"/>
  <c r="B40" i="11" s="1"/>
  <c r="DV259" i="6"/>
  <c r="B52" i="11" s="1"/>
  <c r="DK259" i="6"/>
  <c r="B41" i="11" s="1"/>
  <c r="CX259" i="6"/>
  <c r="B28" i="11" s="1"/>
  <c r="DE259" i="6"/>
  <c r="B35" i="11" s="1"/>
  <c r="CW259" i="6"/>
  <c r="B27" i="11" s="1"/>
  <c r="CT259" i="6"/>
  <c r="B24" i="11" s="1"/>
  <c r="CD259" i="6"/>
  <c r="B8" i="11" s="1"/>
  <c r="CV259" i="6"/>
  <c r="B26" i="11" s="1"/>
  <c r="CR259" i="6"/>
  <c r="B22" i="11" s="1"/>
  <c r="CJ259" i="6"/>
  <c r="B14" i="11" s="1"/>
  <c r="DN259" i="6"/>
  <c r="B44" i="11" s="1"/>
  <c r="DA259" i="6"/>
  <c r="B31" i="11" s="1"/>
  <c r="CE259" i="6"/>
  <c r="B9" i="11" s="1"/>
  <c r="CA259" i="6"/>
  <c r="B5" i="11" s="1"/>
  <c r="DG259" i="6"/>
  <c r="B37" i="11" s="1"/>
  <c r="DM259" i="6"/>
  <c r="B43" i="11" s="1"/>
  <c r="DI259" i="6"/>
  <c r="B39" i="11" s="1"/>
  <c r="DF259" i="6"/>
  <c r="B36" i="11" s="1"/>
  <c r="DH259" i="6"/>
  <c r="B38" i="11" s="1"/>
  <c r="DC259" i="6"/>
  <c r="B33" i="11" s="1"/>
  <c r="CY259" i="6"/>
  <c r="B29" i="11" s="1"/>
  <c r="CN259" i="6"/>
  <c r="B18" i="11" s="1"/>
  <c r="DB259" i="6"/>
  <c r="B32" i="11" s="1"/>
  <c r="CO259" i="6"/>
  <c r="B19" i="11" s="1"/>
  <c r="CS259" i="6"/>
  <c r="B23" i="11" s="1"/>
  <c r="CK259" i="6"/>
  <c r="B15" i="11" s="1"/>
  <c r="DP259" i="6"/>
  <c r="B46" i="11" s="1"/>
  <c r="CQ259" i="6"/>
  <c r="B21" i="11" s="1"/>
  <c r="CC259" i="6"/>
  <c r="B7" i="11" s="1"/>
  <c r="CB259" i="6"/>
  <c r="B6" i="11" s="1"/>
  <c r="DQ259" i="6"/>
  <c r="B47" i="11" s="1"/>
  <c r="FX184" i="6"/>
  <c r="T184" i="6"/>
  <c r="FY184" i="6" s="1"/>
  <c r="GB184" i="6" s="1"/>
  <c r="FX31" i="6"/>
  <c r="T31" i="6"/>
  <c r="FY31" i="6" s="1"/>
  <c r="GB31" i="6" s="1"/>
  <c r="T137" i="6"/>
  <c r="FY137" i="6" s="1"/>
  <c r="GB137" i="6" s="1"/>
  <c r="FX137" i="6"/>
  <c r="FX198" i="6"/>
  <c r="T198" i="6"/>
  <c r="FY198" i="6" s="1"/>
  <c r="GB198" i="6" s="1"/>
  <c r="FX210" i="6"/>
  <c r="T210" i="6"/>
  <c r="FY210" i="6" s="1"/>
  <c r="GB210" i="6" s="1"/>
  <c r="FX118" i="6"/>
  <c r="T118" i="6"/>
  <c r="FY118" i="6" s="1"/>
  <c r="GB118" i="6" s="1"/>
  <c r="FX200" i="6"/>
  <c r="T200" i="6"/>
  <c r="FY200" i="6" s="1"/>
  <c r="GB200" i="6" s="1"/>
  <c r="FX218" i="6"/>
  <c r="T218" i="6"/>
  <c r="FY218" i="6" s="1"/>
  <c r="GB218" i="6" s="1"/>
  <c r="T178" i="6"/>
  <c r="FY178" i="6" s="1"/>
  <c r="GB178" i="6" s="1"/>
  <c r="FX178" i="6"/>
  <c r="T229" i="6"/>
  <c r="FY229" i="6" s="1"/>
  <c r="GB229" i="6" s="1"/>
  <c r="FX229" i="6"/>
  <c r="T42" i="6"/>
  <c r="FY42" i="6" s="1"/>
  <c r="GB42" i="6" s="1"/>
  <c r="FX42" i="6"/>
  <c r="FX130" i="6"/>
  <c r="T130" i="6"/>
  <c r="FY130" i="6" s="1"/>
  <c r="GB130" i="6" s="1"/>
  <c r="T216" i="6"/>
  <c r="FY216" i="6" s="1"/>
  <c r="GB216" i="6" s="1"/>
  <c r="FX216" i="6"/>
  <c r="T53" i="6"/>
  <c r="FY53" i="6" s="1"/>
  <c r="GB53" i="6" s="1"/>
  <c r="FX53" i="6"/>
  <c r="FX117" i="6"/>
  <c r="T117" i="6"/>
  <c r="FY117" i="6" s="1"/>
  <c r="GB117" i="6" s="1"/>
  <c r="FX95" i="6"/>
  <c r="T95" i="6"/>
  <c r="FY95" i="6" s="1"/>
  <c r="GB95" i="6" s="1"/>
  <c r="FX159" i="6"/>
  <c r="T159" i="6"/>
  <c r="FY159" i="6" s="1"/>
  <c r="GB159" i="6" s="1"/>
  <c r="FX177" i="6"/>
  <c r="T177" i="6"/>
  <c r="FY177" i="6" s="1"/>
  <c r="GB177" i="6" s="1"/>
  <c r="FX195" i="6"/>
  <c r="T195" i="6"/>
  <c r="FY195" i="6" s="1"/>
  <c r="GB195" i="6" s="1"/>
  <c r="FX94" i="6"/>
  <c r="T94" i="6"/>
  <c r="FY94" i="6" s="1"/>
  <c r="GB94" i="6" s="1"/>
  <c r="FX106" i="6"/>
  <c r="T106" i="6"/>
  <c r="FY106" i="6" s="1"/>
  <c r="GB106" i="6" s="1"/>
  <c r="FX253" i="6"/>
  <c r="T253" i="6"/>
  <c r="FY253" i="6" s="1"/>
  <c r="GB253" i="6" s="1"/>
  <c r="T87" i="6"/>
  <c r="FY87" i="6" s="1"/>
  <c r="GB87" i="6" s="1"/>
  <c r="FX87" i="6"/>
  <c r="FX222" i="6"/>
  <c r="T222" i="6"/>
  <c r="FY222" i="6" s="1"/>
  <c r="GB222" i="6" s="1"/>
  <c r="FX77" i="6"/>
  <c r="T77" i="6"/>
  <c r="FY77" i="6" s="1"/>
  <c r="GB77" i="6" s="1"/>
  <c r="FX108" i="6"/>
  <c r="T108" i="6"/>
  <c r="FY108" i="6" s="1"/>
  <c r="GB108" i="6" s="1"/>
  <c r="FX147" i="6"/>
  <c r="T147" i="6"/>
  <c r="FY147" i="6" s="1"/>
  <c r="GB147" i="6" s="1"/>
  <c r="FX76" i="6"/>
  <c r="T76" i="6"/>
  <c r="FY76" i="6" s="1"/>
  <c r="GB76" i="6" s="1"/>
  <c r="T187" i="6"/>
  <c r="FY187" i="6" s="1"/>
  <c r="GB187" i="6" s="1"/>
  <c r="FX187" i="6"/>
  <c r="T209" i="6"/>
  <c r="FY209" i="6" s="1"/>
  <c r="GB209" i="6" s="1"/>
  <c r="FX209" i="6"/>
  <c r="FX93" i="6"/>
  <c r="T93" i="6"/>
  <c r="FY93" i="6" s="1"/>
  <c r="GB93" i="6" s="1"/>
  <c r="FX240" i="6"/>
  <c r="T240" i="6"/>
  <c r="FY240" i="6" s="1"/>
  <c r="GB240" i="6" s="1"/>
  <c r="FX105" i="6"/>
  <c r="T105" i="6"/>
  <c r="FY105" i="6" s="1"/>
  <c r="GB105" i="6" s="1"/>
  <c r="FX166" i="6"/>
  <c r="T166" i="6"/>
  <c r="FY166" i="6" s="1"/>
  <c r="GB166" i="6" s="1"/>
  <c r="FX225" i="6"/>
  <c r="T225" i="6"/>
  <c r="FY225" i="6" s="1"/>
  <c r="GB225" i="6" s="1"/>
  <c r="FX22" i="6"/>
  <c r="T22" i="6"/>
  <c r="FY22" i="6" s="1"/>
  <c r="GB22" i="6" s="1"/>
  <c r="FX83" i="6"/>
  <c r="T83" i="6"/>
  <c r="FY83" i="6" s="1"/>
  <c r="GB83" i="6" s="1"/>
  <c r="FX92" i="6"/>
  <c r="T92" i="6"/>
  <c r="FY92" i="6" s="1"/>
  <c r="GB92" i="6" s="1"/>
  <c r="FX239" i="6"/>
  <c r="T239" i="6"/>
  <c r="FY239" i="6" s="1"/>
  <c r="GB239" i="6" s="1"/>
  <c r="T125" i="6"/>
  <c r="FY125" i="6" s="1"/>
  <c r="GB125" i="6" s="1"/>
  <c r="FX125" i="6"/>
  <c r="FX248" i="6"/>
  <c r="T248" i="6"/>
  <c r="FY248" i="6" s="1"/>
  <c r="GB248" i="6" s="1"/>
  <c r="T156" i="6"/>
  <c r="FY156" i="6" s="1"/>
  <c r="GB156" i="6" s="1"/>
  <c r="FX156" i="6"/>
  <c r="FX214" i="6"/>
  <c r="T214" i="6"/>
  <c r="FY214" i="6" s="1"/>
  <c r="GB214" i="6" s="1"/>
  <c r="FX36" i="6"/>
  <c r="T36" i="6"/>
  <c r="FY36" i="6" s="1"/>
  <c r="GB36" i="6" s="1"/>
  <c r="FX176" i="6"/>
  <c r="T176" i="6"/>
  <c r="FY176" i="6" s="1"/>
  <c r="GB176" i="6" s="1"/>
  <c r="FX30" i="6"/>
  <c r="T30" i="6"/>
  <c r="FY30" i="6" s="1"/>
  <c r="GB30" i="6" s="1"/>
  <c r="T165" i="6"/>
  <c r="FY165" i="6" s="1"/>
  <c r="GB165" i="6" s="1"/>
  <c r="FX165" i="6"/>
  <c r="FX186" i="6"/>
  <c r="T186" i="6"/>
  <c r="FY186" i="6" s="1"/>
  <c r="GB186" i="6" s="1"/>
  <c r="T82" i="6"/>
  <c r="FY82" i="6" s="1"/>
  <c r="GB82" i="6" s="1"/>
  <c r="FX82" i="6"/>
  <c r="FX182" i="6"/>
  <c r="T182" i="6"/>
  <c r="FY182" i="6" s="1"/>
  <c r="GB182" i="6" s="1"/>
  <c r="FX99" i="6"/>
  <c r="T99" i="6"/>
  <c r="FY99" i="6" s="1"/>
  <c r="GB99" i="6" s="1"/>
  <c r="T158" i="6"/>
  <c r="FY158" i="6" s="1"/>
  <c r="GB158" i="6" s="1"/>
  <c r="FX158" i="6"/>
  <c r="FX243" i="6"/>
  <c r="T243" i="6"/>
  <c r="FY243" i="6" s="1"/>
  <c r="GB243" i="6" s="1"/>
  <c r="T72" i="6"/>
  <c r="FY72" i="6" s="1"/>
  <c r="GB72" i="6" s="1"/>
  <c r="FX72" i="6"/>
  <c r="T65" i="6"/>
  <c r="FY65" i="6" s="1"/>
  <c r="GB65" i="6" s="1"/>
  <c r="FX65" i="6"/>
  <c r="T126" i="6"/>
  <c r="FY126" i="6" s="1"/>
  <c r="GB126" i="6" s="1"/>
  <c r="FX126" i="6"/>
  <c r="FX64" i="6"/>
  <c r="T64" i="6"/>
  <c r="FY64" i="6" s="1"/>
  <c r="GB64" i="6" s="1"/>
  <c r="FX175" i="6"/>
  <c r="T175" i="6"/>
  <c r="FY175" i="6" s="1"/>
  <c r="GB175" i="6" s="1"/>
  <c r="FX220" i="6"/>
  <c r="T220" i="6"/>
  <c r="FY220" i="6" s="1"/>
  <c r="GB220" i="6" s="1"/>
  <c r="FX97" i="6"/>
  <c r="T97" i="6"/>
  <c r="FY97" i="6" s="1"/>
  <c r="GB97" i="6" s="1"/>
  <c r="T91" i="6"/>
  <c r="FY91" i="6" s="1"/>
  <c r="GB91" i="6" s="1"/>
  <c r="FX91" i="6"/>
  <c r="FX238" i="6"/>
  <c r="T238" i="6"/>
  <c r="FY238" i="6" s="1"/>
  <c r="GB238" i="6" s="1"/>
  <c r="FX103" i="6"/>
  <c r="T103" i="6"/>
  <c r="FY103" i="6" s="1"/>
  <c r="GB103" i="6" s="1"/>
  <c r="FX250" i="6"/>
  <c r="T250" i="6"/>
  <c r="FY250" i="6" s="1"/>
  <c r="GB250" i="6" s="1"/>
  <c r="T121" i="6"/>
  <c r="FY121" i="6" s="1"/>
  <c r="GB121" i="6" s="1"/>
  <c r="FX121" i="6"/>
  <c r="FX90" i="6"/>
  <c r="T90" i="6"/>
  <c r="FY90" i="6" s="1"/>
  <c r="GB90" i="6" s="1"/>
  <c r="FX115" i="6"/>
  <c r="T115" i="6"/>
  <c r="FY115" i="6" s="1"/>
  <c r="GB115" i="6" s="1"/>
  <c r="FX188" i="6"/>
  <c r="T188" i="6"/>
  <c r="FY188" i="6" s="1"/>
  <c r="GB188" i="6" s="1"/>
  <c r="T221" i="6"/>
  <c r="FY221" i="6" s="1"/>
  <c r="GB221" i="6" s="1"/>
  <c r="FX221" i="6"/>
  <c r="FX37" i="6"/>
  <c r="T37" i="6"/>
  <c r="FY37" i="6" s="1"/>
  <c r="GB37" i="6" s="1"/>
  <c r="FX236" i="6"/>
  <c r="T236" i="6"/>
  <c r="FY236" i="6" s="1"/>
  <c r="GB236" i="6" s="1"/>
  <c r="FX18" i="6"/>
  <c r="FX153" i="6"/>
  <c r="T153" i="6"/>
  <c r="FY153" i="6" s="1"/>
  <c r="GB153" i="6" s="1"/>
  <c r="FX61" i="6"/>
  <c r="T61" i="6"/>
  <c r="FY61" i="6" s="1"/>
  <c r="GB61" i="6" s="1"/>
  <c r="FX180" i="6"/>
  <c r="T180" i="6"/>
  <c r="FY180" i="6" s="1"/>
  <c r="GB180" i="6" s="1"/>
  <c r="T174" i="6"/>
  <c r="FY174" i="6" s="1"/>
  <c r="GB174" i="6" s="1"/>
  <c r="FX174" i="6"/>
  <c r="FX70" i="6"/>
  <c r="T70" i="6"/>
  <c r="FY70" i="6" s="1"/>
  <c r="GB70" i="6" s="1"/>
  <c r="T226" i="6"/>
  <c r="FY226" i="6" s="1"/>
  <c r="GB226" i="6" s="1"/>
  <c r="FX226" i="6"/>
  <c r="T247" i="6"/>
  <c r="FY247" i="6" s="1"/>
  <c r="GB247" i="6" s="1"/>
  <c r="FX247" i="6"/>
  <c r="FX155" i="6"/>
  <c r="T155" i="6"/>
  <c r="FY155" i="6" s="1"/>
  <c r="GB155" i="6" s="1"/>
  <c r="FX63" i="6"/>
  <c r="T63" i="6"/>
  <c r="FY63" i="6" s="1"/>
  <c r="GB63" i="6" s="1"/>
  <c r="FX234" i="6"/>
  <c r="T234" i="6"/>
  <c r="FY234" i="6" s="1"/>
  <c r="GB234" i="6" s="1"/>
  <c r="FX20" i="6"/>
  <c r="T233" i="6"/>
  <c r="FY233" i="6" s="1"/>
  <c r="GB233" i="6" s="1"/>
  <c r="FX233" i="6"/>
  <c r="T27" i="6"/>
  <c r="FY27" i="6" s="1"/>
  <c r="GB27" i="6" s="1"/>
  <c r="FX27" i="6"/>
  <c r="FX249" i="6"/>
  <c r="T249" i="6"/>
  <c r="FY249" i="6" s="1"/>
  <c r="GB249" i="6" s="1"/>
  <c r="FX19" i="6"/>
  <c r="T157" i="6"/>
  <c r="FY157" i="6" s="1"/>
  <c r="GB157" i="6" s="1"/>
  <c r="FX157" i="6"/>
  <c r="T208" i="6"/>
  <c r="FY208" i="6" s="1"/>
  <c r="GB208" i="6" s="1"/>
  <c r="FX208" i="6"/>
  <c r="FX113" i="6"/>
  <c r="T113" i="6"/>
  <c r="FY113" i="6" s="1"/>
  <c r="GB113" i="6" s="1"/>
  <c r="FX119" i="6"/>
  <c r="T119" i="6"/>
  <c r="FY119" i="6" s="1"/>
  <c r="GB119" i="6" s="1"/>
  <c r="FX84" i="6"/>
  <c r="T84" i="6"/>
  <c r="FY84" i="6" s="1"/>
  <c r="GB84" i="6" s="1"/>
  <c r="T50" i="6"/>
  <c r="FY50" i="6" s="1"/>
  <c r="GB50" i="6" s="1"/>
  <c r="FX50" i="6"/>
  <c r="FX79" i="6"/>
  <c r="T79" i="6"/>
  <c r="FY79" i="6" s="1"/>
  <c r="GB79" i="6" s="1"/>
  <c r="FX124" i="6"/>
  <c r="T124" i="6"/>
  <c r="FY124" i="6" s="1"/>
  <c r="GB124" i="6" s="1"/>
  <c r="FX235" i="6"/>
  <c r="T235" i="6"/>
  <c r="FY235" i="6" s="1"/>
  <c r="GB235" i="6" s="1"/>
  <c r="FX143" i="6"/>
  <c r="T143" i="6"/>
  <c r="FY143" i="6" s="1"/>
  <c r="GB143" i="6" s="1"/>
  <c r="FX136" i="6"/>
  <c r="T136" i="6"/>
  <c r="FY136" i="6" s="1"/>
  <c r="GB136" i="6" s="1"/>
  <c r="T26" i="6"/>
  <c r="FY26" i="6" s="1"/>
  <c r="GB26" i="6" s="1"/>
  <c r="FX26" i="6"/>
  <c r="FX148" i="6"/>
  <c r="T148" i="6"/>
  <c r="FY148" i="6" s="1"/>
  <c r="GB148" i="6" s="1"/>
  <c r="FX170" i="6"/>
  <c r="T170" i="6"/>
  <c r="FY170" i="6" s="1"/>
  <c r="GB170" i="6" s="1"/>
  <c r="T44" i="6"/>
  <c r="FY44" i="6" s="1"/>
  <c r="GB44" i="6" s="1"/>
  <c r="FX44" i="6"/>
  <c r="FX104" i="6"/>
  <c r="T104" i="6"/>
  <c r="FY104" i="6" s="1"/>
  <c r="GB104" i="6" s="1"/>
  <c r="T252" i="6"/>
  <c r="FY252" i="6" s="1"/>
  <c r="GB252" i="6" s="1"/>
  <c r="FX252" i="6"/>
  <c r="FX227" i="6"/>
  <c r="T227" i="6"/>
  <c r="FY227" i="6" s="1"/>
  <c r="GB227" i="6" s="1"/>
  <c r="FX145" i="6"/>
  <c r="T145" i="6"/>
  <c r="FY145" i="6" s="1"/>
  <c r="GB145" i="6" s="1"/>
  <c r="T228" i="6"/>
  <c r="FY228" i="6" s="1"/>
  <c r="GB228" i="6" s="1"/>
  <c r="FX228" i="6"/>
  <c r="FX71" i="6"/>
  <c r="T71" i="6"/>
  <c r="FY71" i="6" s="1"/>
  <c r="GB71" i="6" s="1"/>
  <c r="FX102" i="6"/>
  <c r="T102" i="6"/>
  <c r="FY102" i="6" s="1"/>
  <c r="GB102" i="6" s="1"/>
  <c r="FX237" i="6"/>
  <c r="T237" i="6"/>
  <c r="FY237" i="6" s="1"/>
  <c r="GB237" i="6" s="1"/>
  <c r="FX114" i="6"/>
  <c r="T114" i="6"/>
  <c r="FY114" i="6" s="1"/>
  <c r="GB114" i="6" s="1"/>
  <c r="FX215" i="6"/>
  <c r="T215" i="6"/>
  <c r="FY215" i="6" s="1"/>
  <c r="GB215" i="6" s="1"/>
  <c r="FX80" i="6"/>
  <c r="T80" i="6"/>
  <c r="FY80" i="6" s="1"/>
  <c r="GB80" i="6" s="1"/>
  <c r="T132" i="6"/>
  <c r="FY132" i="6" s="1"/>
  <c r="GB132" i="6" s="1"/>
  <c r="FX132" i="6"/>
  <c r="FX144" i="6"/>
  <c r="T144" i="6"/>
  <c r="FY144" i="6" s="1"/>
  <c r="GB144" i="6" s="1"/>
  <c r="FX246" i="6"/>
  <c r="T246" i="6"/>
  <c r="FY246" i="6" s="1"/>
  <c r="GB246" i="6" s="1"/>
  <c r="FX258" i="6"/>
  <c r="T258" i="6"/>
  <c r="FY258" i="6" s="1"/>
  <c r="GB258" i="6" s="1"/>
  <c r="FX154" i="6"/>
  <c r="T154" i="6"/>
  <c r="FY154" i="6" s="1"/>
  <c r="GB154" i="6" s="1"/>
  <c r="FX86" i="6"/>
  <c r="T86" i="6"/>
  <c r="FY86" i="6" s="1"/>
  <c r="GB86" i="6" s="1"/>
  <c r="FX230" i="6"/>
  <c r="T230" i="6"/>
  <c r="FY230" i="6" s="1"/>
  <c r="GB230" i="6" s="1"/>
  <c r="FX141" i="6"/>
  <c r="T141" i="6"/>
  <c r="FY141" i="6" s="1"/>
  <c r="GB141" i="6" s="1"/>
  <c r="FX98" i="6"/>
  <c r="T98" i="6"/>
  <c r="FY98" i="6" s="1"/>
  <c r="GB98" i="6" s="1"/>
  <c r="FX162" i="6"/>
  <c r="T162" i="6"/>
  <c r="FY162" i="6" s="1"/>
  <c r="GB162" i="6" s="1"/>
  <c r="FX168" i="6"/>
  <c r="T168" i="6"/>
  <c r="FY168" i="6" s="1"/>
  <c r="GB168" i="6" s="1"/>
  <c r="FX134" i="6"/>
  <c r="T134" i="6"/>
  <c r="FY134" i="6" s="1"/>
  <c r="GB134" i="6" s="1"/>
  <c r="FX231" i="6"/>
  <c r="T231" i="6"/>
  <c r="FY231" i="6" s="1"/>
  <c r="GB231" i="6" s="1"/>
  <c r="FX17" i="6"/>
  <c r="FX140" i="6"/>
  <c r="T140" i="6"/>
  <c r="FY140" i="6" s="1"/>
  <c r="GB140" i="6" s="1"/>
  <c r="T48" i="6"/>
  <c r="FY48" i="6" s="1"/>
  <c r="GB48" i="6" s="1"/>
  <c r="FX48" i="6"/>
  <c r="FX207" i="6"/>
  <c r="T207" i="6"/>
  <c r="FY207" i="6" s="1"/>
  <c r="GB207" i="6" s="1"/>
  <c r="T75" i="6"/>
  <c r="FY75" i="6" s="1"/>
  <c r="GB75" i="6" s="1"/>
  <c r="FX75" i="6"/>
  <c r="T164" i="6"/>
  <c r="FY164" i="6" s="1"/>
  <c r="GB164" i="6" s="1"/>
  <c r="FX164" i="6"/>
  <c r="FX96" i="6"/>
  <c r="T96" i="6"/>
  <c r="FY96" i="6" s="1"/>
  <c r="GB96" i="6" s="1"/>
  <c r="T163" i="6"/>
  <c r="FY163" i="6" s="1"/>
  <c r="GB163" i="6" s="1"/>
  <c r="FX163" i="6"/>
  <c r="FX25" i="6"/>
  <c r="T25" i="6"/>
  <c r="FY25" i="6" s="1"/>
  <c r="GB25" i="6" s="1"/>
  <c r="FX101" i="6"/>
  <c r="T101" i="6"/>
  <c r="FY101" i="6" s="1"/>
  <c r="GB101" i="6" s="1"/>
  <c r="FX224" i="6"/>
  <c r="T224" i="6"/>
  <c r="FY224" i="6" s="1"/>
  <c r="GB224" i="6" s="1"/>
  <c r="FX257" i="6"/>
  <c r="T257" i="6"/>
  <c r="FY257" i="6" s="1"/>
  <c r="GB257" i="6" s="1"/>
  <c r="FX58" i="6"/>
  <c r="T58" i="6"/>
  <c r="FY58" i="6" s="1"/>
  <c r="GB58" i="6" s="1"/>
  <c r="T205" i="6"/>
  <c r="FY205" i="6" s="1"/>
  <c r="GB205" i="6" s="1"/>
  <c r="FX205" i="6"/>
  <c r="T67" i="6"/>
  <c r="FY67" i="6" s="1"/>
  <c r="GB67" i="6" s="1"/>
  <c r="FX67" i="6"/>
  <c r="FX24" i="6"/>
  <c r="T24" i="6"/>
  <c r="FY24" i="6" s="1"/>
  <c r="GB24" i="6" s="1"/>
  <c r="FX112" i="6"/>
  <c r="T112" i="6"/>
  <c r="FY112" i="6" s="1"/>
  <c r="GB112" i="6" s="1"/>
  <c r="T223" i="6"/>
  <c r="FY223" i="6" s="1"/>
  <c r="GB223" i="6" s="1"/>
  <c r="FX223" i="6"/>
  <c r="FX131" i="6"/>
  <c r="T131" i="6"/>
  <c r="FY131" i="6" s="1"/>
  <c r="GB131" i="6" s="1"/>
  <c r="FX29" i="6"/>
  <c r="T29" i="6"/>
  <c r="FY29" i="6" s="1"/>
  <c r="GB29" i="6" s="1"/>
  <c r="FX152" i="6"/>
  <c r="T152" i="6"/>
  <c r="FY152" i="6" s="1"/>
  <c r="GB152" i="6" s="1"/>
  <c r="T60" i="6"/>
  <c r="FY60" i="6" s="1"/>
  <c r="GB60" i="6" s="1"/>
  <c r="FX60" i="6"/>
  <c r="FX127" i="6"/>
  <c r="T127" i="6"/>
  <c r="FY127" i="6" s="1"/>
  <c r="GB127" i="6" s="1"/>
  <c r="FX41" i="6"/>
  <c r="T41" i="6"/>
  <c r="FY41" i="6" s="1"/>
  <c r="GB41" i="6" s="1"/>
  <c r="T197" i="6"/>
  <c r="FY197" i="6" s="1"/>
  <c r="GB197" i="6" s="1"/>
  <c r="FX197" i="6"/>
  <c r="T172" i="6"/>
  <c r="FY172" i="6" s="1"/>
  <c r="GB172" i="6" s="1"/>
  <c r="FX172" i="6"/>
  <c r="FX51" i="6"/>
  <c r="T51" i="6"/>
  <c r="FY51" i="6" s="1"/>
  <c r="GB51" i="6" s="1"/>
  <c r="FX52" i="6"/>
  <c r="T52" i="6"/>
  <c r="FY52" i="6" s="1"/>
  <c r="GB52" i="6" s="1"/>
  <c r="FX169" i="6"/>
  <c r="T169" i="6"/>
  <c r="FY169" i="6" s="1"/>
  <c r="GB169" i="6" s="1"/>
  <c r="FX129" i="6"/>
  <c r="T129" i="6"/>
  <c r="FY129" i="6" s="1"/>
  <c r="GB129" i="6" s="1"/>
  <c r="FX46" i="6"/>
  <c r="T46" i="6"/>
  <c r="FY46" i="6" s="1"/>
  <c r="GB46" i="6" s="1"/>
  <c r="FX35" i="6"/>
  <c r="T35" i="6"/>
  <c r="FY35" i="6" s="1"/>
  <c r="GB35" i="6" s="1"/>
  <c r="T202" i="6"/>
  <c r="FY202" i="6" s="1"/>
  <c r="GB202" i="6" s="1"/>
  <c r="FX202" i="6"/>
  <c r="FX110" i="6"/>
  <c r="T110" i="6"/>
  <c r="FY110" i="6" s="1"/>
  <c r="GB110" i="6" s="1"/>
  <c r="FX73" i="6"/>
  <c r="T73" i="6"/>
  <c r="FY73" i="6" s="1"/>
  <c r="GB73" i="6" s="1"/>
  <c r="FX39" i="6"/>
  <c r="T39" i="6"/>
  <c r="FY39" i="6" s="1"/>
  <c r="GB39" i="6" s="1"/>
  <c r="T256" i="6"/>
  <c r="FY256" i="6" s="1"/>
  <c r="GB256" i="6" s="1"/>
  <c r="FX256" i="6"/>
  <c r="FX128" i="6"/>
  <c r="T128" i="6"/>
  <c r="FY128" i="6" s="1"/>
  <c r="GB128" i="6" s="1"/>
  <c r="T85" i="6"/>
  <c r="FY85" i="6" s="1"/>
  <c r="GB85" i="6" s="1"/>
  <c r="FX85" i="6"/>
  <c r="T45" i="6"/>
  <c r="FY45" i="6" s="1"/>
  <c r="GB45" i="6" s="1"/>
  <c r="FX45" i="6"/>
  <c r="FX57" i="6"/>
  <c r="T57" i="6"/>
  <c r="FY57" i="6" s="1"/>
  <c r="GB57" i="6" s="1"/>
  <c r="T204" i="6"/>
  <c r="FY204" i="6" s="1"/>
  <c r="GB204" i="6" s="1"/>
  <c r="FX204" i="6"/>
  <c r="FX219" i="6"/>
  <c r="T219" i="6"/>
  <c r="FY219" i="6" s="1"/>
  <c r="GB219" i="6" s="1"/>
  <c r="FX81" i="6"/>
  <c r="T81" i="6"/>
  <c r="FY81" i="6" s="1"/>
  <c r="GB81" i="6" s="1"/>
  <c r="FX185" i="6"/>
  <c r="T185" i="6"/>
  <c r="FY185" i="6" s="1"/>
  <c r="GB185" i="6" s="1"/>
  <c r="FX69" i="6"/>
  <c r="T69" i="6"/>
  <c r="FY69" i="6" s="1"/>
  <c r="GB69" i="6" s="1"/>
  <c r="T32" i="6"/>
  <c r="FX32" i="6"/>
  <c r="FX255" i="6"/>
  <c r="T255" i="6"/>
  <c r="FY255" i="6" s="1"/>
  <c r="GB255" i="6" s="1"/>
  <c r="FX251" i="6"/>
  <c r="T251" i="6"/>
  <c r="FY251" i="6" s="1"/>
  <c r="GB251" i="6" s="1"/>
  <c r="T142" i="6"/>
  <c r="FY142" i="6" s="1"/>
  <c r="GB142" i="6" s="1"/>
  <c r="FX142" i="6"/>
  <c r="T120" i="6"/>
  <c r="FY120" i="6" s="1"/>
  <c r="GB120" i="6" s="1"/>
  <c r="FX120" i="6"/>
  <c r="FX123" i="6"/>
  <c r="T123" i="6"/>
  <c r="FY123" i="6" s="1"/>
  <c r="GB123" i="6" s="1"/>
  <c r="FX150" i="6"/>
  <c r="T150" i="6"/>
  <c r="FY150" i="6" s="1"/>
  <c r="GB150" i="6" s="1"/>
  <c r="FX151" i="6"/>
  <c r="T151" i="6"/>
  <c r="FY151" i="6" s="1"/>
  <c r="GB151" i="6" s="1"/>
  <c r="T68" i="6"/>
  <c r="FY68" i="6" s="1"/>
  <c r="GB68" i="6" s="1"/>
  <c r="FX68" i="6"/>
  <c r="T100" i="6"/>
  <c r="FY100" i="6" s="1"/>
  <c r="GB100" i="6" s="1"/>
  <c r="FX100" i="6"/>
  <c r="T211" i="6"/>
  <c r="FY211" i="6" s="1"/>
  <c r="GB211" i="6" s="1"/>
  <c r="FX211" i="6"/>
  <c r="FX217" i="6"/>
  <c r="T217" i="6"/>
  <c r="FY217" i="6" s="1"/>
  <c r="GB217" i="6" s="1"/>
  <c r="T161" i="6"/>
  <c r="FY161" i="6" s="1"/>
  <c r="GB161" i="6" s="1"/>
  <c r="FX161" i="6"/>
  <c r="T192" i="6"/>
  <c r="FY192" i="6" s="1"/>
  <c r="GB192" i="6" s="1"/>
  <c r="FX192" i="6"/>
  <c r="FX173" i="6"/>
  <c r="T173" i="6"/>
  <c r="FY173" i="6" s="1"/>
  <c r="GB173" i="6" s="1"/>
  <c r="FX23" i="6"/>
  <c r="T23" i="6"/>
  <c r="FY23" i="6" s="1"/>
  <c r="GB23" i="6" s="1"/>
  <c r="FX191" i="6"/>
  <c r="T191" i="6"/>
  <c r="FY191" i="6" s="1"/>
  <c r="GB191" i="6" s="1"/>
  <c r="T49" i="6"/>
  <c r="FY49" i="6" s="1"/>
  <c r="GB49" i="6" s="1"/>
  <c r="FX49" i="6"/>
  <c r="FX232" i="6"/>
  <c r="T232" i="6"/>
  <c r="FY232" i="6" s="1"/>
  <c r="GB232" i="6" s="1"/>
  <c r="FX21" i="6"/>
  <c r="T21" i="6"/>
  <c r="FX194" i="6"/>
  <c r="T194" i="6"/>
  <c r="FY194" i="6" s="1"/>
  <c r="GB194" i="6" s="1"/>
  <c r="FX62" i="6"/>
  <c r="T62" i="6"/>
  <c r="FY62" i="6" s="1"/>
  <c r="GB62" i="6" s="1"/>
  <c r="T47" i="6"/>
  <c r="FY47" i="6" s="1"/>
  <c r="GB47" i="6" s="1"/>
  <c r="FX47" i="6"/>
  <c r="FX59" i="6"/>
  <c r="T59" i="6"/>
  <c r="FY59" i="6" s="1"/>
  <c r="GB59" i="6" s="1"/>
  <c r="FX135" i="6"/>
  <c r="T135" i="6"/>
  <c r="FY135" i="6" s="1"/>
  <c r="GB135" i="6" s="1"/>
  <c r="FX245" i="6"/>
  <c r="T245" i="6"/>
  <c r="FY245" i="6" s="1"/>
  <c r="GB245" i="6" s="1"/>
  <c r="T242" i="6"/>
  <c r="FY242" i="6" s="1"/>
  <c r="GB242" i="6" s="1"/>
  <c r="FX242" i="6"/>
  <c r="FX28" i="6"/>
  <c r="T28" i="6"/>
  <c r="T139" i="6"/>
  <c r="FY139" i="6" s="1"/>
  <c r="GB139" i="6" s="1"/>
  <c r="FX139" i="6"/>
  <c r="FX40" i="6"/>
  <c r="T40" i="6"/>
  <c r="FY40" i="6" s="1"/>
  <c r="GB40" i="6" s="1"/>
  <c r="T206" i="6"/>
  <c r="FY206" i="6" s="1"/>
  <c r="GB206" i="6" s="1"/>
  <c r="FX206" i="6"/>
  <c r="FX196" i="6"/>
  <c r="T196" i="6"/>
  <c r="FY196" i="6" s="1"/>
  <c r="GB196" i="6" s="1"/>
  <c r="FX55" i="6"/>
  <c r="T55" i="6"/>
  <c r="FY55" i="6" s="1"/>
  <c r="GB55" i="6" s="1"/>
  <c r="FX56" i="6"/>
  <c r="T56" i="6"/>
  <c r="FY56" i="6" s="1"/>
  <c r="GB56" i="6" s="1"/>
  <c r="FX203" i="6"/>
  <c r="T203" i="6"/>
  <c r="FY203" i="6" s="1"/>
  <c r="GB203" i="6" s="1"/>
  <c r="T111" i="6"/>
  <c r="FY111" i="6" s="1"/>
  <c r="GB111" i="6" s="1"/>
  <c r="FX111" i="6"/>
  <c r="FX74" i="6"/>
  <c r="T74" i="6"/>
  <c r="FY74" i="6" s="1"/>
  <c r="GB74" i="6" s="1"/>
  <c r="T193" i="6"/>
  <c r="FY193" i="6" s="1"/>
  <c r="GB193" i="6" s="1"/>
  <c r="FX193" i="6"/>
  <c r="FX89" i="6"/>
  <c r="T89" i="6"/>
  <c r="FY89" i="6" s="1"/>
  <c r="GB89" i="6" s="1"/>
  <c r="FX181" i="6"/>
  <c r="T181" i="6"/>
  <c r="FY181" i="6" s="1"/>
  <c r="GB181" i="6" s="1"/>
  <c r="FX138" i="6"/>
  <c r="T138" i="6"/>
  <c r="FY138" i="6" s="1"/>
  <c r="GB138" i="6" s="1"/>
  <c r="T34" i="6"/>
  <c r="FY34" i="6" s="1"/>
  <c r="GB34" i="6" s="1"/>
  <c r="FX34" i="6"/>
  <c r="FX107" i="6"/>
  <c r="T107" i="6"/>
  <c r="FY107" i="6" s="1"/>
  <c r="GB107" i="6" s="1"/>
  <c r="T254" i="6"/>
  <c r="FY254" i="6" s="1"/>
  <c r="GB254" i="6" s="1"/>
  <c r="FX254" i="6"/>
  <c r="T122" i="6"/>
  <c r="FY122" i="6" s="1"/>
  <c r="GB122" i="6" s="1"/>
  <c r="FX122" i="6"/>
  <c r="FX241" i="6"/>
  <c r="T241" i="6"/>
  <c r="FY241" i="6" s="1"/>
  <c r="GB241" i="6" s="1"/>
  <c r="FX244" i="6"/>
  <c r="T244" i="6"/>
  <c r="FY244" i="6" s="1"/>
  <c r="GB244" i="6" s="1"/>
  <c r="T171" i="6"/>
  <c r="FY171" i="6" s="1"/>
  <c r="GB171" i="6" s="1"/>
  <c r="FX171" i="6"/>
  <c r="FX149" i="6"/>
  <c r="T149" i="6"/>
  <c r="FY149" i="6" s="1"/>
  <c r="GB149" i="6" s="1"/>
  <c r="FX33" i="6"/>
  <c r="T33" i="6"/>
  <c r="T183" i="6"/>
  <c r="FY183" i="6" s="1"/>
  <c r="GB183" i="6" s="1"/>
  <c r="FX183" i="6"/>
  <c r="FX54" i="6"/>
  <c r="T54" i="6"/>
  <c r="FY54" i="6" s="1"/>
  <c r="GB54" i="6" s="1"/>
  <c r="FX189" i="6"/>
  <c r="T189" i="6"/>
  <c r="FY189" i="6" s="1"/>
  <c r="GB189" i="6" s="1"/>
  <c r="FX66" i="6"/>
  <c r="T66" i="6"/>
  <c r="FY66" i="6" s="1"/>
  <c r="GB66" i="6" s="1"/>
  <c r="FX201" i="6"/>
  <c r="T201" i="6"/>
  <c r="FY201" i="6" s="1"/>
  <c r="GB201" i="6" s="1"/>
  <c r="T109" i="6"/>
  <c r="FY109" i="6" s="1"/>
  <c r="GB109" i="6" s="1"/>
  <c r="FX109" i="6"/>
  <c r="FX167" i="6"/>
  <c r="T167" i="6"/>
  <c r="FY167" i="6" s="1"/>
  <c r="GB167" i="6" s="1"/>
  <c r="FX179" i="6"/>
  <c r="T179" i="6"/>
  <c r="FY179" i="6" s="1"/>
  <c r="GB179" i="6" s="1"/>
  <c r="FX78" i="6"/>
  <c r="T78" i="6"/>
  <c r="FY78" i="6" s="1"/>
  <c r="GB78" i="6" s="1"/>
  <c r="FX213" i="6"/>
  <c r="T213" i="6"/>
  <c r="FY213" i="6" s="1"/>
  <c r="GB213" i="6" s="1"/>
  <c r="T38" i="6"/>
  <c r="FY38" i="6" s="1"/>
  <c r="GB38" i="6" s="1"/>
  <c r="FX38" i="6"/>
  <c r="FX212" i="6"/>
  <c r="T212" i="6"/>
  <c r="FY212" i="6" s="1"/>
  <c r="GB212" i="6" s="1"/>
  <c r="FX133" i="6"/>
  <c r="T133" i="6"/>
  <c r="FY133" i="6" s="1"/>
  <c r="GB133" i="6" s="1"/>
  <c r="FX43" i="6"/>
  <c r="T43" i="6"/>
  <c r="FY43" i="6" s="1"/>
  <c r="GB43" i="6" s="1"/>
  <c r="FX190" i="6"/>
  <c r="T190" i="6"/>
  <c r="FY190" i="6" s="1"/>
  <c r="GB190" i="6" s="1"/>
  <c r="T88" i="6"/>
  <c r="FY88" i="6" s="1"/>
  <c r="GB88" i="6" s="1"/>
  <c r="FX88" i="6"/>
  <c r="T199" i="6"/>
  <c r="FY199" i="6" s="1"/>
  <c r="GB199" i="6" s="1"/>
  <c r="FX199" i="6"/>
  <c r="T116" i="6"/>
  <c r="FY116" i="6" s="1"/>
  <c r="GB116" i="6" s="1"/>
  <c r="FX116" i="6"/>
  <c r="FX146" i="6"/>
  <c r="T146" i="6"/>
  <c r="FY146" i="6" s="1"/>
  <c r="GB146" i="6" s="1"/>
  <c r="T160" i="6"/>
  <c r="FY160" i="6" s="1"/>
  <c r="GB160" i="6" s="1"/>
  <c r="FX160" i="6"/>
  <c r="T12" i="6"/>
  <c r="FY12" i="6" s="1"/>
  <c r="GB12" i="6" s="1"/>
  <c r="FX12" i="6"/>
  <c r="FX13" i="6"/>
  <c r="T15" i="6"/>
  <c r="FY15" i="6" s="1"/>
  <c r="GB15" i="6" s="1"/>
  <c r="FX15" i="6"/>
  <c r="T16" i="6"/>
  <c r="FX16" i="6"/>
  <c r="FX11" i="6"/>
  <c r="T14" i="6"/>
  <c r="FY14" i="6" s="1"/>
  <c r="GB14" i="6" s="1"/>
  <c r="T9" i="6"/>
  <c r="B150" i="11" s="1"/>
  <c r="F1" i="11" l="1"/>
  <c r="F141" i="11"/>
  <c r="F143" i="11" s="1"/>
  <c r="Z259" i="6"/>
  <c r="FY9" i="6"/>
  <c r="H134" i="5"/>
  <c r="FZ14" i="6"/>
  <c r="GA14" i="6"/>
  <c r="FZ15" i="6"/>
  <c r="GA15" i="6"/>
  <c r="FZ12" i="6"/>
  <c r="GA12" i="6"/>
  <c r="FZ160" i="6"/>
  <c r="GA160" i="6"/>
  <c r="FZ146" i="6"/>
  <c r="GA146" i="6"/>
  <c r="FZ116" i="6"/>
  <c r="GA116" i="6"/>
  <c r="FZ199" i="6"/>
  <c r="GA199" i="6"/>
  <c r="FZ88" i="6"/>
  <c r="GA88" i="6"/>
  <c r="FZ190" i="6"/>
  <c r="GA190" i="6"/>
  <c r="FZ43" i="6"/>
  <c r="GA43" i="6"/>
  <c r="FZ133" i="6"/>
  <c r="GA133" i="6"/>
  <c r="FZ212" i="6"/>
  <c r="GA212" i="6"/>
  <c r="FZ38" i="6"/>
  <c r="GA38" i="6"/>
  <c r="FZ213" i="6"/>
  <c r="GA213" i="6"/>
  <c r="FZ78" i="6"/>
  <c r="GA78" i="6"/>
  <c r="FZ179" i="6"/>
  <c r="GA179" i="6"/>
  <c r="FZ167" i="6"/>
  <c r="GA167" i="6"/>
  <c r="FZ109" i="6"/>
  <c r="GA109" i="6"/>
  <c r="FZ201" i="6"/>
  <c r="GA201" i="6"/>
  <c r="FZ66" i="6"/>
  <c r="GA66" i="6"/>
  <c r="FZ189" i="6"/>
  <c r="GA189" i="6"/>
  <c r="FZ54" i="6"/>
  <c r="GA54" i="6"/>
  <c r="FZ183" i="6"/>
  <c r="GA183" i="6"/>
  <c r="FZ149" i="6"/>
  <c r="GA149" i="6"/>
  <c r="FZ171" i="6"/>
  <c r="GA171" i="6"/>
  <c r="FZ244" i="6"/>
  <c r="GA244" i="6"/>
  <c r="FZ241" i="6"/>
  <c r="GA241" i="6"/>
  <c r="FZ122" i="6"/>
  <c r="GA122" i="6"/>
  <c r="FZ254" i="6"/>
  <c r="GA254" i="6"/>
  <c r="FZ107" i="6"/>
  <c r="GA107" i="6"/>
  <c r="FZ34" i="6"/>
  <c r="GA34" i="6"/>
  <c r="FZ138" i="6"/>
  <c r="GA138" i="6"/>
  <c r="FZ181" i="6"/>
  <c r="GA181" i="6"/>
  <c r="FZ89" i="6"/>
  <c r="GA89" i="6"/>
  <c r="FZ193" i="6"/>
  <c r="GA193" i="6"/>
  <c r="FZ74" i="6"/>
  <c r="GA74" i="6"/>
  <c r="FZ111" i="6"/>
  <c r="GA111" i="6"/>
  <c r="FZ203" i="6"/>
  <c r="GA203" i="6"/>
  <c r="FZ56" i="6"/>
  <c r="GA56" i="6"/>
  <c r="FZ55" i="6"/>
  <c r="GA55" i="6"/>
  <c r="FZ196" i="6"/>
  <c r="GA196" i="6"/>
  <c r="FZ206" i="6"/>
  <c r="GA206" i="6"/>
  <c r="FZ40" i="6"/>
  <c r="GA40" i="6"/>
  <c r="FZ139" i="6"/>
  <c r="GA139" i="6"/>
  <c r="FZ242" i="6"/>
  <c r="GA242" i="6"/>
  <c r="FZ245" i="6"/>
  <c r="GA245" i="6"/>
  <c r="FZ135" i="6"/>
  <c r="GA135" i="6"/>
  <c r="FZ59" i="6"/>
  <c r="GA59" i="6"/>
  <c r="FZ47" i="6"/>
  <c r="GA47" i="6"/>
  <c r="FZ62" i="6"/>
  <c r="GA62" i="6"/>
  <c r="FZ194" i="6"/>
  <c r="GA194" i="6"/>
  <c r="FZ232" i="6"/>
  <c r="GA232" i="6"/>
  <c r="FZ49" i="6"/>
  <c r="GA49" i="6"/>
  <c r="FZ191" i="6"/>
  <c r="GA191" i="6"/>
  <c r="FZ23" i="6"/>
  <c r="GA23" i="6"/>
  <c r="FZ173" i="6"/>
  <c r="GA173" i="6"/>
  <c r="FZ192" i="6"/>
  <c r="GA192" i="6"/>
  <c r="FZ161" i="6"/>
  <c r="GA161" i="6"/>
  <c r="FZ217" i="6"/>
  <c r="GA217" i="6"/>
  <c r="FZ211" i="6"/>
  <c r="GA211" i="6"/>
  <c r="FZ100" i="6"/>
  <c r="GA100" i="6"/>
  <c r="FZ68" i="6"/>
  <c r="GA68" i="6"/>
  <c r="FZ151" i="6"/>
  <c r="GA151" i="6"/>
  <c r="FZ150" i="6"/>
  <c r="GA150" i="6"/>
  <c r="FZ123" i="6"/>
  <c r="GA123" i="6"/>
  <c r="FZ120" i="6"/>
  <c r="GA120" i="6"/>
  <c r="FZ142" i="6"/>
  <c r="GA142" i="6"/>
  <c r="FZ251" i="6"/>
  <c r="GA251" i="6"/>
  <c r="FZ255" i="6"/>
  <c r="GA255" i="6"/>
  <c r="FZ69" i="6"/>
  <c r="GA69" i="6"/>
  <c r="FZ185" i="6"/>
  <c r="GA185" i="6"/>
  <c r="FZ81" i="6"/>
  <c r="GA81" i="6"/>
  <c r="FZ219" i="6"/>
  <c r="GA219" i="6"/>
  <c r="FZ204" i="6"/>
  <c r="GA204" i="6"/>
  <c r="FZ57" i="6"/>
  <c r="GA57" i="6"/>
  <c r="FZ45" i="6"/>
  <c r="GA45" i="6"/>
  <c r="FZ85" i="6"/>
  <c r="GA85" i="6"/>
  <c r="FZ128" i="6"/>
  <c r="GA128" i="6"/>
  <c r="FZ256" i="6"/>
  <c r="GA256" i="6"/>
  <c r="FZ39" i="6"/>
  <c r="GA39" i="6"/>
  <c r="FZ73" i="6"/>
  <c r="GA73" i="6"/>
  <c r="FZ110" i="6"/>
  <c r="GA110" i="6"/>
  <c r="FZ202" i="6"/>
  <c r="GA202" i="6"/>
  <c r="FZ35" i="6"/>
  <c r="GA35" i="6"/>
  <c r="FZ46" i="6"/>
  <c r="GA46" i="6"/>
  <c r="FZ129" i="6"/>
  <c r="GA129" i="6"/>
  <c r="FZ169" i="6"/>
  <c r="GA169" i="6"/>
  <c r="FZ52" i="6"/>
  <c r="GA52" i="6"/>
  <c r="FZ51" i="6"/>
  <c r="GA51" i="6"/>
  <c r="FZ172" i="6"/>
  <c r="GA172" i="6"/>
  <c r="FZ197" i="6"/>
  <c r="GA197" i="6"/>
  <c r="FZ41" i="6"/>
  <c r="GA41" i="6"/>
  <c r="FZ127" i="6"/>
  <c r="GA127" i="6"/>
  <c r="FZ60" i="6"/>
  <c r="GA60" i="6"/>
  <c r="FZ152" i="6"/>
  <c r="GA152" i="6"/>
  <c r="FZ29" i="6"/>
  <c r="GA29" i="6"/>
  <c r="FZ131" i="6"/>
  <c r="GA131" i="6"/>
  <c r="FZ223" i="6"/>
  <c r="GA223" i="6"/>
  <c r="FZ112" i="6"/>
  <c r="GA112" i="6"/>
  <c r="FZ24" i="6"/>
  <c r="GA24" i="6"/>
  <c r="FZ67" i="6"/>
  <c r="GA67" i="6"/>
  <c r="FZ205" i="6"/>
  <c r="GA205" i="6"/>
  <c r="FZ58" i="6"/>
  <c r="GA58" i="6"/>
  <c r="FZ257" i="6"/>
  <c r="GA257" i="6"/>
  <c r="FZ224" i="6"/>
  <c r="GA224" i="6"/>
  <c r="FZ101" i="6"/>
  <c r="GA101" i="6"/>
  <c r="FZ25" i="6"/>
  <c r="GA25" i="6"/>
  <c r="FZ163" i="6"/>
  <c r="GA163" i="6"/>
  <c r="FZ96" i="6"/>
  <c r="GA96" i="6"/>
  <c r="FZ164" i="6"/>
  <c r="GA164" i="6"/>
  <c r="FZ75" i="6"/>
  <c r="GA75" i="6"/>
  <c r="FZ207" i="6"/>
  <c r="GA207" i="6"/>
  <c r="FZ48" i="6"/>
  <c r="GA48" i="6"/>
  <c r="FZ140" i="6"/>
  <c r="GA140" i="6"/>
  <c r="FZ231" i="6"/>
  <c r="GA231" i="6"/>
  <c r="FZ134" i="6"/>
  <c r="GA134" i="6"/>
  <c r="FZ168" i="6"/>
  <c r="GA168" i="6"/>
  <c r="FZ162" i="6"/>
  <c r="GA162" i="6"/>
  <c r="FZ98" i="6"/>
  <c r="GA98" i="6"/>
  <c r="FZ141" i="6"/>
  <c r="GA141" i="6"/>
  <c r="FZ230" i="6"/>
  <c r="GA230" i="6"/>
  <c r="FZ86" i="6"/>
  <c r="GA86" i="6"/>
  <c r="FZ154" i="6"/>
  <c r="GA154" i="6"/>
  <c r="FZ258" i="6"/>
  <c r="GA258" i="6"/>
  <c r="FZ246" i="6"/>
  <c r="GA246" i="6"/>
  <c r="FZ144" i="6"/>
  <c r="GA144" i="6"/>
  <c r="FZ132" i="6"/>
  <c r="GA132" i="6"/>
  <c r="FZ80" i="6"/>
  <c r="GA80" i="6"/>
  <c r="FZ215" i="6"/>
  <c r="GA215" i="6"/>
  <c r="FZ114" i="6"/>
  <c r="GA114" i="6"/>
  <c r="FZ237" i="6"/>
  <c r="GA237" i="6"/>
  <c r="FZ102" i="6"/>
  <c r="GA102" i="6"/>
  <c r="FZ71" i="6"/>
  <c r="GA71" i="6"/>
  <c r="FZ228" i="6"/>
  <c r="GA228" i="6"/>
  <c r="FZ145" i="6"/>
  <c r="GA145" i="6"/>
  <c r="FZ227" i="6"/>
  <c r="GA227" i="6"/>
  <c r="FZ252" i="6"/>
  <c r="GA252" i="6"/>
  <c r="FZ104" i="6"/>
  <c r="GA104" i="6"/>
  <c r="FZ44" i="6"/>
  <c r="GA44" i="6"/>
  <c r="FZ170" i="6"/>
  <c r="GA170" i="6"/>
  <c r="FZ148" i="6"/>
  <c r="GA148" i="6"/>
  <c r="FZ26" i="6"/>
  <c r="GA26" i="6"/>
  <c r="FZ136" i="6"/>
  <c r="GA136" i="6"/>
  <c r="FZ143" i="6"/>
  <c r="GA143" i="6"/>
  <c r="FZ235" i="6"/>
  <c r="GA235" i="6"/>
  <c r="FZ124" i="6"/>
  <c r="GA124" i="6"/>
  <c r="FZ79" i="6"/>
  <c r="GA79" i="6"/>
  <c r="FZ50" i="6"/>
  <c r="GA50" i="6"/>
  <c r="FZ84" i="6"/>
  <c r="GA84" i="6"/>
  <c r="FZ119" i="6"/>
  <c r="GA119" i="6"/>
  <c r="FZ113" i="6"/>
  <c r="GA113" i="6"/>
  <c r="FZ208" i="6"/>
  <c r="GA208" i="6"/>
  <c r="FZ157" i="6"/>
  <c r="GA157" i="6"/>
  <c r="FZ249" i="6"/>
  <c r="GA249" i="6"/>
  <c r="FZ27" i="6"/>
  <c r="GA27" i="6"/>
  <c r="FZ233" i="6"/>
  <c r="GA233" i="6"/>
  <c r="FZ234" i="6"/>
  <c r="GA234" i="6"/>
  <c r="FZ63" i="6"/>
  <c r="GA63" i="6"/>
  <c r="FZ155" i="6"/>
  <c r="GA155" i="6"/>
  <c r="FZ247" i="6"/>
  <c r="GA247" i="6"/>
  <c r="FZ226" i="6"/>
  <c r="GA226" i="6"/>
  <c r="FZ70" i="6"/>
  <c r="GA70" i="6"/>
  <c r="FZ174" i="6"/>
  <c r="GA174" i="6"/>
  <c r="FZ180" i="6"/>
  <c r="GA180" i="6"/>
  <c r="FZ61" i="6"/>
  <c r="GA61" i="6"/>
  <c r="FZ153" i="6"/>
  <c r="GA153" i="6"/>
  <c r="FZ236" i="6"/>
  <c r="GA236" i="6"/>
  <c r="FZ37" i="6"/>
  <c r="GA37" i="6"/>
  <c r="FZ221" i="6"/>
  <c r="GA221" i="6"/>
  <c r="FZ188" i="6"/>
  <c r="GA188" i="6"/>
  <c r="FZ115" i="6"/>
  <c r="GA115" i="6"/>
  <c r="FZ90" i="6"/>
  <c r="GA90" i="6"/>
  <c r="FZ121" i="6"/>
  <c r="GA121" i="6"/>
  <c r="FZ250" i="6"/>
  <c r="GA250" i="6"/>
  <c r="FZ103" i="6"/>
  <c r="GA103" i="6"/>
  <c r="FZ238" i="6"/>
  <c r="GA238" i="6"/>
  <c r="FZ91" i="6"/>
  <c r="GA91" i="6"/>
  <c r="FZ97" i="6"/>
  <c r="GA97" i="6"/>
  <c r="FZ220" i="6"/>
  <c r="GA220" i="6"/>
  <c r="FZ175" i="6"/>
  <c r="GA175" i="6"/>
  <c r="FZ64" i="6"/>
  <c r="GA64" i="6"/>
  <c r="FZ126" i="6"/>
  <c r="GA126" i="6"/>
  <c r="FZ65" i="6"/>
  <c r="GA65" i="6"/>
  <c r="FZ72" i="6"/>
  <c r="GA72" i="6"/>
  <c r="FZ243" i="6"/>
  <c r="GA243" i="6"/>
  <c r="FZ158" i="6"/>
  <c r="GA158" i="6"/>
  <c r="FZ99" i="6"/>
  <c r="GA99" i="6"/>
  <c r="FZ182" i="6"/>
  <c r="GA182" i="6"/>
  <c r="FZ82" i="6"/>
  <c r="GA82" i="6"/>
  <c r="FZ186" i="6"/>
  <c r="GA186" i="6"/>
  <c r="FZ165" i="6"/>
  <c r="GA165" i="6"/>
  <c r="FZ30" i="6"/>
  <c r="GA30" i="6"/>
  <c r="FZ176" i="6"/>
  <c r="GA176" i="6"/>
  <c r="FZ36" i="6"/>
  <c r="GA36" i="6"/>
  <c r="FZ214" i="6"/>
  <c r="GA214" i="6"/>
  <c r="FZ156" i="6"/>
  <c r="GA156" i="6"/>
  <c r="FZ248" i="6"/>
  <c r="GA248" i="6"/>
  <c r="FZ125" i="6"/>
  <c r="GA125" i="6"/>
  <c r="FZ239" i="6"/>
  <c r="GA239" i="6"/>
  <c r="FZ92" i="6"/>
  <c r="GA92" i="6"/>
  <c r="FZ83" i="6"/>
  <c r="GA83" i="6"/>
  <c r="FZ22" i="6"/>
  <c r="GA22" i="6"/>
  <c r="FZ225" i="6"/>
  <c r="GA225" i="6"/>
  <c r="FZ166" i="6"/>
  <c r="GA166" i="6"/>
  <c r="FZ105" i="6"/>
  <c r="GA105" i="6"/>
  <c r="FZ240" i="6"/>
  <c r="GA240" i="6"/>
  <c r="FZ93" i="6"/>
  <c r="GA93" i="6"/>
  <c r="FZ209" i="6"/>
  <c r="GA209" i="6"/>
  <c r="FZ187" i="6"/>
  <c r="GA187" i="6"/>
  <c r="FZ76" i="6"/>
  <c r="GA76" i="6"/>
  <c r="FZ147" i="6"/>
  <c r="GA147" i="6"/>
  <c r="FZ108" i="6"/>
  <c r="GA108" i="6"/>
  <c r="FZ77" i="6"/>
  <c r="GA77" i="6"/>
  <c r="FZ222" i="6"/>
  <c r="GA222" i="6"/>
  <c r="FZ87" i="6"/>
  <c r="GA87" i="6"/>
  <c r="FZ253" i="6"/>
  <c r="GA253" i="6"/>
  <c r="FZ106" i="6"/>
  <c r="GA106" i="6"/>
  <c r="FZ94" i="6"/>
  <c r="GA94" i="6"/>
  <c r="FZ195" i="6"/>
  <c r="GA195" i="6"/>
  <c r="FZ177" i="6"/>
  <c r="GA177" i="6"/>
  <c r="FZ159" i="6"/>
  <c r="GA159" i="6"/>
  <c r="FZ95" i="6"/>
  <c r="GA95" i="6"/>
  <c r="FZ117" i="6"/>
  <c r="GA117" i="6"/>
  <c r="FZ53" i="6"/>
  <c r="GA53" i="6"/>
  <c r="FZ216" i="6"/>
  <c r="GA216" i="6"/>
  <c r="FZ130" i="6"/>
  <c r="GA130" i="6"/>
  <c r="FZ42" i="6"/>
  <c r="GA42" i="6"/>
  <c r="FZ229" i="6"/>
  <c r="GA229" i="6"/>
  <c r="FZ178" i="6"/>
  <c r="GA178" i="6"/>
  <c r="FZ218" i="6"/>
  <c r="GA218" i="6"/>
  <c r="FZ200" i="6"/>
  <c r="GA200" i="6"/>
  <c r="FZ118" i="6"/>
  <c r="GA118" i="6"/>
  <c r="FZ210" i="6"/>
  <c r="GA210" i="6"/>
  <c r="FZ198" i="6"/>
  <c r="GA198" i="6"/>
  <c r="FZ137" i="6"/>
  <c r="GA137" i="6"/>
  <c r="FZ31" i="6"/>
  <c r="GA31" i="6"/>
  <c r="FZ184" i="6"/>
  <c r="GA184" i="6"/>
  <c r="AY139" i="11"/>
  <c r="AW139" i="11"/>
  <c r="AU139" i="11"/>
  <c r="AS139" i="11"/>
  <c r="AQ139" i="11"/>
  <c r="AO139" i="11"/>
  <c r="AM139" i="11"/>
  <c r="AK139" i="11"/>
  <c r="AI139" i="11"/>
  <c r="AG139" i="11"/>
  <c r="AE139" i="11"/>
  <c r="AC139" i="11"/>
  <c r="AA139" i="11"/>
  <c r="Y139" i="11"/>
  <c r="W139" i="11"/>
  <c r="U139" i="11"/>
  <c r="S139" i="11"/>
  <c r="Q139" i="11"/>
  <c r="O139" i="11"/>
  <c r="M139" i="11"/>
  <c r="K139" i="11"/>
  <c r="I139" i="11"/>
  <c r="G139" i="11"/>
  <c r="GM261" i="6" a="1"/>
  <c r="GM261" i="6" s="1"/>
  <c r="GN261" i="6" a="1"/>
  <c r="GN261" i="6" s="1"/>
  <c r="FX10" i="6"/>
  <c r="B138" i="11"/>
  <c r="B137" i="11"/>
  <c r="B136" i="11"/>
  <c r="B135" i="11"/>
  <c r="B134" i="11"/>
  <c r="B133" i="11"/>
  <c r="B132" i="11"/>
  <c r="B131" i="11"/>
  <c r="B130" i="11"/>
  <c r="B129" i="11"/>
  <c r="B128" i="11"/>
  <c r="B127" i="11"/>
  <c r="B126" i="11"/>
  <c r="B125" i="11"/>
  <c r="B124" i="11"/>
  <c r="B123" i="11"/>
  <c r="B122" i="11"/>
  <c r="B121" i="11"/>
  <c r="B119" i="11"/>
  <c r="B118" i="11"/>
  <c r="B117" i="11"/>
  <c r="B114" i="11"/>
  <c r="L22" i="3"/>
  <c r="FY16" i="6"/>
  <c r="GB16" i="6" s="1"/>
  <c r="L31" i="3"/>
  <c r="FY33" i="6"/>
  <c r="GB33" i="6" s="1"/>
  <c r="L26" i="3"/>
  <c r="FY28" i="6"/>
  <c r="GB28" i="6" s="1"/>
  <c r="L19" i="3"/>
  <c r="FY21" i="6"/>
  <c r="GB21" i="6" s="1"/>
  <c r="L30" i="3"/>
  <c r="FY32" i="6"/>
  <c r="GB32" i="6" s="1"/>
  <c r="H14" i="5"/>
  <c r="H15" i="5"/>
  <c r="I14" i="4"/>
  <c r="L20" i="3"/>
  <c r="ED18" i="6"/>
  <c r="BY18" i="6"/>
  <c r="ED20" i="6"/>
  <c r="BY20" i="6"/>
  <c r="ED17" i="6"/>
  <c r="G9" i="5"/>
  <c r="ED19" i="6"/>
  <c r="BY19" i="6"/>
  <c r="L32" i="3"/>
  <c r="L21" i="3"/>
  <c r="L27" i="3"/>
  <c r="L23" i="3"/>
  <c r="L24" i="3"/>
  <c r="L25" i="3"/>
  <c r="L28" i="3"/>
  <c r="L29" i="3"/>
  <c r="DX18" i="6"/>
  <c r="AG18" i="6"/>
  <c r="K16" i="3"/>
  <c r="BZ18" i="6"/>
  <c r="DX20" i="6"/>
  <c r="K18" i="3"/>
  <c r="AI20" i="6"/>
  <c r="BZ20" i="6"/>
  <c r="AF17" i="6"/>
  <c r="K15" i="3"/>
  <c r="G10" i="5"/>
  <c r="G7" i="5" s="1"/>
  <c r="G5" i="5" s="1"/>
  <c r="H11" i="4"/>
  <c r="BZ17" i="6"/>
  <c r="DX19" i="6"/>
  <c r="AH19" i="6"/>
  <c r="K17" i="3"/>
  <c r="BZ19" i="6"/>
  <c r="H136" i="5"/>
  <c r="H129" i="5"/>
  <c r="AQ79" i="11"/>
  <c r="H131" i="5"/>
  <c r="S7" i="6"/>
  <c r="T19" i="6"/>
  <c r="FY19" i="6" s="1"/>
  <c r="GB19" i="6" s="1"/>
  <c r="T20" i="6"/>
  <c r="T18" i="6"/>
  <c r="T17" i="6"/>
  <c r="T10" i="6"/>
  <c r="B159" i="11" s="1"/>
  <c r="T13" i="6"/>
  <c r="FY13" i="6" s="1"/>
  <c r="GB13" i="6" s="1"/>
  <c r="T11" i="6"/>
  <c r="H11" i="5"/>
  <c r="I13" i="4"/>
  <c r="H13" i="5"/>
  <c r="K13" i="3"/>
  <c r="K7" i="3" s="1"/>
  <c r="K5" i="3" s="1"/>
  <c r="H10" i="4"/>
  <c r="H7" i="4" s="1"/>
  <c r="H5" i="4" s="1"/>
  <c r="I11" i="4"/>
  <c r="L9" i="3"/>
  <c r="L11" i="3"/>
  <c r="AN81" i="11"/>
  <c r="ET11" i="6"/>
  <c r="EV11" i="6"/>
  <c r="FA11" i="6"/>
  <c r="EU11" i="6"/>
  <c r="EX11" i="6"/>
  <c r="EZ11" i="6"/>
  <c r="EY11" i="6"/>
  <c r="FH11" i="6"/>
  <c r="FD11" i="6"/>
  <c r="FC11" i="6"/>
  <c r="EW11" i="6"/>
  <c r="FE11" i="6"/>
  <c r="FB11" i="6"/>
  <c r="FG11" i="6"/>
  <c r="FI11" i="6"/>
  <c r="FJ11" i="6"/>
  <c r="FK11" i="6"/>
  <c r="FL11" i="6"/>
  <c r="FN11" i="6"/>
  <c r="FM11" i="6"/>
  <c r="FF11" i="6"/>
  <c r="FP11" i="6"/>
  <c r="FU11" i="6"/>
  <c r="FT11" i="6"/>
  <c r="FO11" i="6"/>
  <c r="FS11" i="6"/>
  <c r="FQ11" i="6"/>
  <c r="FR11" i="6"/>
  <c r="FV11" i="6"/>
  <c r="ES11" i="6"/>
  <c r="EU183" i="6"/>
  <c r="ET183" i="6"/>
  <c r="EV183" i="6"/>
  <c r="EW183" i="6"/>
  <c r="FC183" i="6"/>
  <c r="FB183" i="6"/>
  <c r="EY183" i="6"/>
  <c r="EZ183" i="6"/>
  <c r="FA183" i="6"/>
  <c r="EX183" i="6"/>
  <c r="FD183" i="6"/>
  <c r="FG183" i="6"/>
  <c r="FK183" i="6"/>
  <c r="FI183" i="6"/>
  <c r="FH183" i="6"/>
  <c r="FE183" i="6"/>
  <c r="FL183" i="6"/>
  <c r="FP183" i="6"/>
  <c r="FM183" i="6"/>
  <c r="FN183" i="6"/>
  <c r="FJ183" i="6"/>
  <c r="FO183" i="6"/>
  <c r="FF183" i="6"/>
  <c r="FQ183" i="6"/>
  <c r="FT183" i="6"/>
  <c r="FR183" i="6"/>
  <c r="FS183" i="6"/>
  <c r="FU183" i="6"/>
  <c r="ES183" i="6"/>
  <c r="FV183" i="6"/>
  <c r="ET122" i="6"/>
  <c r="EV122" i="6"/>
  <c r="EU122" i="6"/>
  <c r="FC122" i="6"/>
  <c r="EW122" i="6"/>
  <c r="FA122" i="6"/>
  <c r="EZ122" i="6"/>
  <c r="EX122" i="6"/>
  <c r="FD122" i="6"/>
  <c r="EY122" i="6"/>
  <c r="FL122" i="6"/>
  <c r="FI122" i="6"/>
  <c r="FF122" i="6"/>
  <c r="FH122" i="6"/>
  <c r="FQ122" i="6"/>
  <c r="FG122" i="6"/>
  <c r="FO122" i="6"/>
  <c r="FE122" i="6"/>
  <c r="FN122" i="6"/>
  <c r="FB122" i="6"/>
  <c r="FJ122" i="6"/>
  <c r="FK122" i="6"/>
  <c r="FR122" i="6"/>
  <c r="FM122" i="6"/>
  <c r="FT122" i="6"/>
  <c r="FS122" i="6"/>
  <c r="FP122" i="6"/>
  <c r="FU122" i="6"/>
  <c r="ES122" i="6"/>
  <c r="FV122" i="6"/>
  <c r="ET242" i="6"/>
  <c r="EV242" i="6"/>
  <c r="EU242" i="6"/>
  <c r="FC242" i="6"/>
  <c r="EW242" i="6"/>
  <c r="FA242" i="6"/>
  <c r="EX242" i="6"/>
  <c r="FB242" i="6"/>
  <c r="EZ242" i="6"/>
  <c r="EY242" i="6"/>
  <c r="FL242" i="6"/>
  <c r="FD242" i="6"/>
  <c r="FG242" i="6"/>
  <c r="FI242" i="6"/>
  <c r="FE242" i="6"/>
  <c r="FH242" i="6"/>
  <c r="FJ242" i="6"/>
  <c r="FK242" i="6"/>
  <c r="FM242" i="6"/>
  <c r="FQ242" i="6"/>
  <c r="FO242" i="6"/>
  <c r="FN242" i="6"/>
  <c r="FF242" i="6"/>
  <c r="FP242" i="6"/>
  <c r="FT242" i="6"/>
  <c r="FS242" i="6"/>
  <c r="FR242" i="6"/>
  <c r="ES242" i="6"/>
  <c r="FU242" i="6"/>
  <c r="FV242" i="6"/>
  <c r="ET68" i="6"/>
  <c r="EW68" i="6"/>
  <c r="EU68" i="6"/>
  <c r="EV68" i="6"/>
  <c r="EZ68" i="6"/>
  <c r="EY68" i="6"/>
  <c r="FD68" i="6"/>
  <c r="FA68" i="6"/>
  <c r="FE68" i="6"/>
  <c r="FB68" i="6"/>
  <c r="FC68" i="6"/>
  <c r="EX68" i="6"/>
  <c r="FI68" i="6"/>
  <c r="FH68" i="6"/>
  <c r="FG68" i="6"/>
  <c r="FN68" i="6"/>
  <c r="FL68" i="6"/>
  <c r="FF68" i="6"/>
  <c r="FM68" i="6"/>
  <c r="FJ68" i="6"/>
  <c r="FT68" i="6"/>
  <c r="FQ68" i="6"/>
  <c r="FS68" i="6"/>
  <c r="FO68" i="6"/>
  <c r="FP68" i="6"/>
  <c r="FK68" i="6"/>
  <c r="ES68" i="6"/>
  <c r="FU68" i="6"/>
  <c r="FR68" i="6"/>
  <c r="FV68" i="6"/>
  <c r="EW256" i="6"/>
  <c r="EU256" i="6"/>
  <c r="ET256" i="6"/>
  <c r="EX256" i="6"/>
  <c r="FB256" i="6"/>
  <c r="EV256" i="6"/>
  <c r="EY256" i="6"/>
  <c r="FD256" i="6"/>
  <c r="EZ256" i="6"/>
  <c r="FA256" i="6"/>
  <c r="FM256" i="6"/>
  <c r="FG256" i="6"/>
  <c r="FJ256" i="6"/>
  <c r="FC256" i="6"/>
  <c r="FE256" i="6"/>
  <c r="FI256" i="6"/>
  <c r="FH256" i="6"/>
  <c r="FL256" i="6"/>
  <c r="FP256" i="6"/>
  <c r="FN256" i="6"/>
  <c r="FF256" i="6"/>
  <c r="FR256" i="6"/>
  <c r="FK256" i="6"/>
  <c r="FQ256" i="6"/>
  <c r="FO256" i="6"/>
  <c r="FS256" i="6"/>
  <c r="FV256" i="6"/>
  <c r="ES256" i="6"/>
  <c r="FT256" i="6"/>
  <c r="FU256" i="6"/>
  <c r="ET197" i="6"/>
  <c r="EW197" i="6"/>
  <c r="EU197" i="6"/>
  <c r="EX197" i="6"/>
  <c r="FD197" i="6"/>
  <c r="FC197" i="6"/>
  <c r="EZ197" i="6"/>
  <c r="EY197" i="6"/>
  <c r="FE197" i="6"/>
  <c r="FA197" i="6"/>
  <c r="EV197" i="6"/>
  <c r="FB197" i="6"/>
  <c r="FG197" i="6"/>
  <c r="FL197" i="6"/>
  <c r="FJ197" i="6"/>
  <c r="FI197" i="6"/>
  <c r="FF197" i="6"/>
  <c r="FH197" i="6"/>
  <c r="FM197" i="6"/>
  <c r="FN197" i="6"/>
  <c r="FR197" i="6"/>
  <c r="FK197" i="6"/>
  <c r="FQ197" i="6"/>
  <c r="FP197" i="6"/>
  <c r="FO197" i="6"/>
  <c r="FU197" i="6"/>
  <c r="FT197" i="6"/>
  <c r="FV197" i="6"/>
  <c r="FS197" i="6"/>
  <c r="ES197" i="6"/>
  <c r="EU27" i="6"/>
  <c r="ET27" i="6"/>
  <c r="EX27" i="6"/>
  <c r="EV27" i="6"/>
  <c r="FC27" i="6"/>
  <c r="FB27" i="6"/>
  <c r="EW27" i="6"/>
  <c r="EY27" i="6"/>
  <c r="FA27" i="6"/>
  <c r="FD27" i="6"/>
  <c r="EZ27" i="6"/>
  <c r="FF27" i="6"/>
  <c r="FK27" i="6"/>
  <c r="FG27" i="6"/>
  <c r="FJ27" i="6"/>
  <c r="FI27" i="6"/>
  <c r="FH27" i="6"/>
  <c r="FP27" i="6"/>
  <c r="FL27" i="6"/>
  <c r="FN27" i="6"/>
  <c r="FM27" i="6"/>
  <c r="FV27" i="6"/>
  <c r="FQ27" i="6"/>
  <c r="FT27" i="6"/>
  <c r="FE27" i="6"/>
  <c r="FO27" i="6"/>
  <c r="FR27" i="6"/>
  <c r="FS27" i="6"/>
  <c r="ES27" i="6"/>
  <c r="FU27" i="6"/>
  <c r="ET247" i="6"/>
  <c r="EV247" i="6"/>
  <c r="EY247" i="6"/>
  <c r="EX247" i="6"/>
  <c r="EW247" i="6"/>
  <c r="FA247" i="6"/>
  <c r="FF247" i="6"/>
  <c r="EU247" i="6"/>
  <c r="FC247" i="6"/>
  <c r="FD247" i="6"/>
  <c r="FB247" i="6"/>
  <c r="EZ247" i="6"/>
  <c r="FH247" i="6"/>
  <c r="FG247" i="6"/>
  <c r="FJ247" i="6"/>
  <c r="FK247" i="6"/>
  <c r="FM247" i="6"/>
  <c r="FL247" i="6"/>
  <c r="FE247" i="6"/>
  <c r="FO247" i="6"/>
  <c r="FS247" i="6"/>
  <c r="FR247" i="6"/>
  <c r="FI247" i="6"/>
  <c r="FP247" i="6"/>
  <c r="FN247" i="6"/>
  <c r="FQ247" i="6"/>
  <c r="FV247" i="6"/>
  <c r="FU247" i="6"/>
  <c r="FT247" i="6"/>
  <c r="ES247" i="6"/>
  <c r="EU91" i="6"/>
  <c r="ET91" i="6"/>
  <c r="EV91" i="6"/>
  <c r="EY91" i="6"/>
  <c r="FD91" i="6"/>
  <c r="EX91" i="6"/>
  <c r="FA91" i="6"/>
  <c r="EZ91" i="6"/>
  <c r="FF91" i="6"/>
  <c r="FE91" i="6"/>
  <c r="EW91" i="6"/>
  <c r="FB91" i="6"/>
  <c r="FC91" i="6"/>
  <c r="FH91" i="6"/>
  <c r="FJ91" i="6"/>
  <c r="FI91" i="6"/>
  <c r="FM91" i="6"/>
  <c r="FK91" i="6"/>
  <c r="FG91" i="6"/>
  <c r="FL91" i="6"/>
  <c r="FN91" i="6"/>
  <c r="FO91" i="6"/>
  <c r="FS91" i="6"/>
  <c r="FQ91" i="6"/>
  <c r="FR91" i="6"/>
  <c r="FP91" i="6"/>
  <c r="FV91" i="6"/>
  <c r="ES91" i="6"/>
  <c r="FT91" i="6"/>
  <c r="FU91" i="6"/>
  <c r="ET65" i="6"/>
  <c r="EW65" i="6"/>
  <c r="EU65" i="6"/>
  <c r="EV65" i="6"/>
  <c r="FD65" i="6"/>
  <c r="FC65" i="6"/>
  <c r="EX65" i="6"/>
  <c r="EZ65" i="6"/>
  <c r="FA65" i="6"/>
  <c r="FE65" i="6"/>
  <c r="FB65" i="6"/>
  <c r="EY65" i="6"/>
  <c r="FG65" i="6"/>
  <c r="FL65" i="6"/>
  <c r="FJ65" i="6"/>
  <c r="FF65" i="6"/>
  <c r="FI65" i="6"/>
  <c r="FQ65" i="6"/>
  <c r="FH65" i="6"/>
  <c r="FM65" i="6"/>
  <c r="FO65" i="6"/>
  <c r="FK65" i="6"/>
  <c r="FP65" i="6"/>
  <c r="FN65" i="6"/>
  <c r="FR65" i="6"/>
  <c r="FS65" i="6"/>
  <c r="FT65" i="6"/>
  <c r="FV65" i="6"/>
  <c r="FU65" i="6"/>
  <c r="ES65" i="6"/>
  <c r="EU82" i="6"/>
  <c r="ET82" i="6"/>
  <c r="EW82" i="6"/>
  <c r="FA82" i="6"/>
  <c r="EZ82" i="6"/>
  <c r="EY82" i="6"/>
  <c r="EV82" i="6"/>
  <c r="FB82" i="6"/>
  <c r="FD82" i="6"/>
  <c r="FC82" i="6"/>
  <c r="FF82" i="6"/>
  <c r="EX82" i="6"/>
  <c r="FJ82" i="6"/>
  <c r="FG82" i="6"/>
  <c r="FI82" i="6"/>
  <c r="FH82" i="6"/>
  <c r="FO82" i="6"/>
  <c r="FE82" i="6"/>
  <c r="FN82" i="6"/>
  <c r="FL82" i="6"/>
  <c r="FM82" i="6"/>
  <c r="FQ82" i="6"/>
  <c r="FU82" i="6"/>
  <c r="FK82" i="6"/>
  <c r="FT82" i="6"/>
  <c r="FP82" i="6"/>
  <c r="FR82" i="6"/>
  <c r="ES82" i="6"/>
  <c r="FS82" i="6"/>
  <c r="FV82" i="6"/>
  <c r="EU216" i="6"/>
  <c r="ET216" i="6"/>
  <c r="FB216" i="6"/>
  <c r="EZ216" i="6"/>
  <c r="EV216" i="6"/>
  <c r="EY216" i="6"/>
  <c r="FG216" i="6"/>
  <c r="FA216" i="6"/>
  <c r="EX216" i="6"/>
  <c r="FC216" i="6"/>
  <c r="FK216" i="6"/>
  <c r="FF216" i="6"/>
  <c r="EW216" i="6"/>
  <c r="FH216" i="6"/>
  <c r="FD216" i="6"/>
  <c r="FE216" i="6"/>
  <c r="FI216" i="6"/>
  <c r="FM216" i="6"/>
  <c r="FP216" i="6"/>
  <c r="FN216" i="6"/>
  <c r="FJ216" i="6"/>
  <c r="FL216" i="6"/>
  <c r="FO216" i="6"/>
  <c r="FS216" i="6"/>
  <c r="FQ216" i="6"/>
  <c r="FR216" i="6"/>
  <c r="FU216" i="6"/>
  <c r="ES216" i="6"/>
  <c r="FV216" i="6"/>
  <c r="FT216" i="6"/>
  <c r="E82" i="11"/>
  <c r="AY80" i="11"/>
  <c r="J80" i="11"/>
  <c r="Z82" i="11"/>
  <c r="AB80" i="11"/>
  <c r="V80" i="11"/>
  <c r="Y79" i="11"/>
  <c r="AF79" i="11"/>
  <c r="Q79" i="11"/>
  <c r="E79" i="11"/>
  <c r="W79" i="11"/>
  <c r="M80" i="11"/>
  <c r="AH80" i="11"/>
  <c r="I85" i="11"/>
  <c r="AW105" i="11"/>
  <c r="AT105" i="11"/>
  <c r="AB97" i="11"/>
  <c r="AP103" i="11"/>
  <c r="AM81" i="11"/>
  <c r="Z100" i="11"/>
  <c r="AK105" i="11"/>
  <c r="R90" i="11"/>
  <c r="C102" i="11"/>
  <c r="AA94" i="11"/>
  <c r="R103" i="11"/>
  <c r="R98" i="11"/>
  <c r="AK104" i="11"/>
  <c r="G86" i="11"/>
  <c r="AM101" i="11"/>
  <c r="AX88" i="11"/>
  <c r="X105" i="11"/>
  <c r="AD102" i="11"/>
  <c r="P98" i="11"/>
  <c r="AH89" i="11"/>
  <c r="AG105" i="11"/>
  <c r="AM102" i="11"/>
  <c r="AP98" i="11"/>
  <c r="J90" i="11"/>
  <c r="AR105" i="11"/>
  <c r="AX102" i="11"/>
  <c r="X99" i="11"/>
  <c r="AR90" i="11"/>
  <c r="E106" i="11"/>
  <c r="K103" i="11"/>
  <c r="AR99" i="11"/>
  <c r="AB91" i="11"/>
  <c r="AA81" i="11"/>
  <c r="P106" i="11"/>
  <c r="V103" i="11"/>
  <c r="M100" i="11"/>
  <c r="G92" i="11"/>
  <c r="X83" i="11"/>
  <c r="AA106" i="11"/>
  <c r="AG103" i="11"/>
  <c r="AD100" i="11"/>
  <c r="AP92" i="11"/>
  <c r="J84" i="11"/>
  <c r="AL106" i="11"/>
  <c r="AR103" i="11"/>
  <c r="AQ100" i="11"/>
  <c r="Z93" i="11"/>
  <c r="AR84" i="11"/>
  <c r="AW106" i="11"/>
  <c r="E104" i="11"/>
  <c r="E101" i="11"/>
  <c r="J94" i="11"/>
  <c r="AB85" i="11"/>
  <c r="AE97" i="11"/>
  <c r="AK94" i="11"/>
  <c r="AQ91" i="11"/>
  <c r="AW88" i="11"/>
  <c r="E86" i="11"/>
  <c r="K83" i="11"/>
  <c r="AM98" i="11"/>
  <c r="AS95" i="11"/>
  <c r="AY92" i="11"/>
  <c r="G90" i="11"/>
  <c r="M87" i="11"/>
  <c r="S84" i="11"/>
  <c r="H83" i="11"/>
  <c r="AW98" i="11"/>
  <c r="E96" i="11"/>
  <c r="K93" i="11"/>
  <c r="Q90" i="11"/>
  <c r="W87" i="11"/>
  <c r="AC84" i="11"/>
  <c r="D102" i="11"/>
  <c r="J99" i="11"/>
  <c r="P96" i="11"/>
  <c r="V93" i="11"/>
  <c r="AB90" i="11"/>
  <c r="AH87" i="11"/>
  <c r="AN84" i="11"/>
  <c r="I99" i="11"/>
  <c r="O96" i="11"/>
  <c r="U93" i="11"/>
  <c r="AA90" i="11"/>
  <c r="AG87" i="11"/>
  <c r="AM84" i="11"/>
  <c r="AF99" i="11"/>
  <c r="AL96" i="11"/>
  <c r="AR93" i="11"/>
  <c r="AX90" i="11"/>
  <c r="F88" i="11"/>
  <c r="L85" i="11"/>
  <c r="R81" i="11"/>
  <c r="AU97" i="11"/>
  <c r="C95" i="11"/>
  <c r="I92" i="11"/>
  <c r="O89" i="11"/>
  <c r="U86" i="11"/>
  <c r="AA83" i="11"/>
  <c r="R99" i="11"/>
  <c r="X96" i="11"/>
  <c r="AD93" i="11"/>
  <c r="AJ90" i="11"/>
  <c r="AP87" i="11"/>
  <c r="AV84" i="11"/>
  <c r="D81" i="11"/>
  <c r="ET146" i="6"/>
  <c r="EV146" i="6"/>
  <c r="EU146" i="6"/>
  <c r="FC146" i="6"/>
  <c r="EW146" i="6"/>
  <c r="FA146" i="6"/>
  <c r="EZ146" i="6"/>
  <c r="EX146" i="6"/>
  <c r="FB146" i="6"/>
  <c r="EY146" i="6"/>
  <c r="FD146" i="6"/>
  <c r="FE146" i="6"/>
  <c r="FL146" i="6"/>
  <c r="FF146" i="6"/>
  <c r="FI146" i="6"/>
  <c r="FG146" i="6"/>
  <c r="FH146" i="6"/>
  <c r="FQ146" i="6"/>
  <c r="FK146" i="6"/>
  <c r="FO146" i="6"/>
  <c r="FN146" i="6"/>
  <c r="FJ146" i="6"/>
  <c r="FM146" i="6"/>
  <c r="FP146" i="6"/>
  <c r="FT146" i="6"/>
  <c r="FS146" i="6"/>
  <c r="FU146" i="6"/>
  <c r="ES146" i="6"/>
  <c r="FV146" i="6"/>
  <c r="FR146" i="6"/>
  <c r="ET133" i="6"/>
  <c r="EW133" i="6"/>
  <c r="FB133" i="6"/>
  <c r="FA133" i="6"/>
  <c r="EX133" i="6"/>
  <c r="EY133" i="6"/>
  <c r="FC133" i="6"/>
  <c r="EZ133" i="6"/>
  <c r="EU133" i="6"/>
  <c r="FJ133" i="6"/>
  <c r="FE133" i="6"/>
  <c r="FF133" i="6"/>
  <c r="FD133" i="6"/>
  <c r="FI133" i="6"/>
  <c r="FH133" i="6"/>
  <c r="FG133" i="6"/>
  <c r="EV133" i="6"/>
  <c r="FO133" i="6"/>
  <c r="FK133" i="6"/>
  <c r="FM133" i="6"/>
  <c r="FQ133" i="6"/>
  <c r="FU133" i="6"/>
  <c r="FT133" i="6"/>
  <c r="FL133" i="6"/>
  <c r="FP133" i="6"/>
  <c r="FS133" i="6"/>
  <c r="FN133" i="6"/>
  <c r="ES133" i="6"/>
  <c r="FV133" i="6"/>
  <c r="FR133" i="6"/>
  <c r="EV167" i="6"/>
  <c r="ET167" i="6"/>
  <c r="EU167" i="6"/>
  <c r="FA167" i="6"/>
  <c r="EW167" i="6"/>
  <c r="EZ167" i="6"/>
  <c r="EY167" i="6"/>
  <c r="FB167" i="6"/>
  <c r="EX167" i="6"/>
  <c r="FE167" i="6"/>
  <c r="FG167" i="6"/>
  <c r="FI167" i="6"/>
  <c r="FH167" i="6"/>
  <c r="FC167" i="6"/>
  <c r="FF167" i="6"/>
  <c r="FL167" i="6"/>
  <c r="FM167" i="6"/>
  <c r="FN167" i="6"/>
  <c r="FD167" i="6"/>
  <c r="FJ167" i="6"/>
  <c r="FK167" i="6"/>
  <c r="FO167" i="6"/>
  <c r="FU167" i="6"/>
  <c r="FT167" i="6"/>
  <c r="FQ167" i="6"/>
  <c r="FS167" i="6"/>
  <c r="FR167" i="6"/>
  <c r="ES167" i="6"/>
  <c r="FV167" i="6"/>
  <c r="FP167" i="6"/>
  <c r="ET89" i="6"/>
  <c r="EW89" i="6"/>
  <c r="EV89" i="6"/>
  <c r="EU89" i="6"/>
  <c r="FD89" i="6"/>
  <c r="FC89" i="6"/>
  <c r="EX89" i="6"/>
  <c r="EZ89" i="6"/>
  <c r="EY89" i="6"/>
  <c r="FE89" i="6"/>
  <c r="FA89" i="6"/>
  <c r="FB89" i="6"/>
  <c r="FL89" i="6"/>
  <c r="FF89" i="6"/>
  <c r="FJ89" i="6"/>
  <c r="FG89" i="6"/>
  <c r="FI89" i="6"/>
  <c r="FM89" i="6"/>
  <c r="FQ89" i="6"/>
  <c r="FK89" i="6"/>
  <c r="FO89" i="6"/>
  <c r="FH89" i="6"/>
  <c r="FR89" i="6"/>
  <c r="FV89" i="6"/>
  <c r="FT89" i="6"/>
  <c r="FP89" i="6"/>
  <c r="FS89" i="6"/>
  <c r="FU89" i="6"/>
  <c r="ES89" i="6"/>
  <c r="FN89" i="6"/>
  <c r="EU55" i="6"/>
  <c r="ET55" i="6"/>
  <c r="EV55" i="6"/>
  <c r="EX55" i="6"/>
  <c r="EY55" i="6"/>
  <c r="FD55" i="6"/>
  <c r="FA55" i="6"/>
  <c r="EW55" i="6"/>
  <c r="FF55" i="6"/>
  <c r="FE55" i="6"/>
  <c r="FC55" i="6"/>
  <c r="FB55" i="6"/>
  <c r="EZ55" i="6"/>
  <c r="FH55" i="6"/>
  <c r="FM55" i="6"/>
  <c r="FG55" i="6"/>
  <c r="FJ55" i="6"/>
  <c r="FK55" i="6"/>
  <c r="FL55" i="6"/>
  <c r="FI55" i="6"/>
  <c r="FS55" i="6"/>
  <c r="FN55" i="6"/>
  <c r="FQ55" i="6"/>
  <c r="FP55" i="6"/>
  <c r="FO55" i="6"/>
  <c r="FU55" i="6"/>
  <c r="ES55" i="6"/>
  <c r="FT55" i="6"/>
  <c r="FR55" i="6"/>
  <c r="FV55" i="6"/>
  <c r="ET194" i="6"/>
  <c r="EV194" i="6"/>
  <c r="EU194" i="6"/>
  <c r="FC194" i="6"/>
  <c r="FA194" i="6"/>
  <c r="EZ194" i="6"/>
  <c r="EX194" i="6"/>
  <c r="FB194" i="6"/>
  <c r="EW194" i="6"/>
  <c r="FD194" i="6"/>
  <c r="EY194" i="6"/>
  <c r="FL194" i="6"/>
  <c r="FE194" i="6"/>
  <c r="FI194" i="6"/>
  <c r="FF194" i="6"/>
  <c r="FH194" i="6"/>
  <c r="FQ194" i="6"/>
  <c r="FJ194" i="6"/>
  <c r="FM194" i="6"/>
  <c r="FO194" i="6"/>
  <c r="FN194" i="6"/>
  <c r="FK194" i="6"/>
  <c r="FP194" i="6"/>
  <c r="FT194" i="6"/>
  <c r="FS194" i="6"/>
  <c r="FG194" i="6"/>
  <c r="ES194" i="6"/>
  <c r="FR194" i="6"/>
  <c r="FU194" i="6"/>
  <c r="FV194" i="6"/>
  <c r="ET173" i="6"/>
  <c r="EU173" i="6"/>
  <c r="EW173" i="6"/>
  <c r="EX173" i="6"/>
  <c r="FD173" i="6"/>
  <c r="FC173" i="6"/>
  <c r="EV173" i="6"/>
  <c r="EZ173" i="6"/>
  <c r="FE173" i="6"/>
  <c r="EY173" i="6"/>
  <c r="FA173" i="6"/>
  <c r="FB173" i="6"/>
  <c r="FF173" i="6"/>
  <c r="FL173" i="6"/>
  <c r="FG173" i="6"/>
  <c r="FJ173" i="6"/>
  <c r="FI173" i="6"/>
  <c r="FK173" i="6"/>
  <c r="FQ173" i="6"/>
  <c r="FM173" i="6"/>
  <c r="FP173" i="6"/>
  <c r="FR173" i="6"/>
  <c r="FN173" i="6"/>
  <c r="FH173" i="6"/>
  <c r="FO173" i="6"/>
  <c r="FS173" i="6"/>
  <c r="FU173" i="6"/>
  <c r="FT173" i="6"/>
  <c r="FV173" i="6"/>
  <c r="ES173" i="6"/>
  <c r="EV251" i="6"/>
  <c r="ET251" i="6"/>
  <c r="FA251" i="6"/>
  <c r="EZ251" i="6"/>
  <c r="EU251" i="6"/>
  <c r="EX251" i="6"/>
  <c r="EW251" i="6"/>
  <c r="FC251" i="6"/>
  <c r="FD251" i="6"/>
  <c r="EY251" i="6"/>
  <c r="FB251" i="6"/>
  <c r="FE251" i="6"/>
  <c r="FI251" i="6"/>
  <c r="FH251" i="6"/>
  <c r="FF251" i="6"/>
  <c r="FL251" i="6"/>
  <c r="FN251" i="6"/>
  <c r="FG251" i="6"/>
  <c r="FJ251" i="6"/>
  <c r="FK251" i="6"/>
  <c r="FM251" i="6"/>
  <c r="FP251" i="6"/>
  <c r="FQ251" i="6"/>
  <c r="FU251" i="6"/>
  <c r="FT251" i="6"/>
  <c r="FO251" i="6"/>
  <c r="FS251" i="6"/>
  <c r="FR251" i="6"/>
  <c r="ES251" i="6"/>
  <c r="FV251" i="6"/>
  <c r="EV219" i="6"/>
  <c r="EU219" i="6"/>
  <c r="FC219" i="6"/>
  <c r="FB219" i="6"/>
  <c r="EY219" i="6"/>
  <c r="EW219" i="6"/>
  <c r="ET219" i="6"/>
  <c r="FD219" i="6"/>
  <c r="EZ219" i="6"/>
  <c r="FA219" i="6"/>
  <c r="EX219" i="6"/>
  <c r="FE219" i="6"/>
  <c r="FK219" i="6"/>
  <c r="FF219" i="6"/>
  <c r="FI219" i="6"/>
  <c r="FG219" i="6"/>
  <c r="FH219" i="6"/>
  <c r="FM219" i="6"/>
  <c r="FP219" i="6"/>
  <c r="FN219" i="6"/>
  <c r="FJ219" i="6"/>
  <c r="FL219" i="6"/>
  <c r="FO219" i="6"/>
  <c r="FR219" i="6"/>
  <c r="FS219" i="6"/>
  <c r="FU219" i="6"/>
  <c r="ES219" i="6"/>
  <c r="FQ219" i="6"/>
  <c r="FV219" i="6"/>
  <c r="FT219" i="6"/>
  <c r="EU46" i="6"/>
  <c r="ET46" i="6"/>
  <c r="EW46" i="6"/>
  <c r="FA46" i="6"/>
  <c r="EZ46" i="6"/>
  <c r="EY46" i="6"/>
  <c r="EX46" i="6"/>
  <c r="EV46" i="6"/>
  <c r="FD46" i="6"/>
  <c r="FC46" i="6"/>
  <c r="FB46" i="6"/>
  <c r="FF46" i="6"/>
  <c r="FJ46" i="6"/>
  <c r="FI46" i="6"/>
  <c r="FE46" i="6"/>
  <c r="FH46" i="6"/>
  <c r="FG46" i="6"/>
  <c r="FO46" i="6"/>
  <c r="FM46" i="6"/>
  <c r="FN46" i="6"/>
  <c r="FK46" i="6"/>
  <c r="FL46" i="6"/>
  <c r="FU46" i="6"/>
  <c r="FP46" i="6"/>
  <c r="FR46" i="6"/>
  <c r="FT46" i="6"/>
  <c r="ES46" i="6"/>
  <c r="FV46" i="6"/>
  <c r="FS46" i="6"/>
  <c r="FQ46" i="6"/>
  <c r="ET131" i="6"/>
  <c r="EV131" i="6"/>
  <c r="EU131" i="6"/>
  <c r="FA131" i="6"/>
  <c r="EZ131" i="6"/>
  <c r="EY131" i="6"/>
  <c r="EW131" i="6"/>
  <c r="FB131" i="6"/>
  <c r="EX131" i="6"/>
  <c r="FD131" i="6"/>
  <c r="FF131" i="6"/>
  <c r="FC131" i="6"/>
  <c r="FE131" i="6"/>
  <c r="FI131" i="6"/>
  <c r="FH131" i="6"/>
  <c r="FG131" i="6"/>
  <c r="FJ131" i="6"/>
  <c r="FN131" i="6"/>
  <c r="FK131" i="6"/>
  <c r="FM131" i="6"/>
  <c r="FL131" i="6"/>
  <c r="FO131" i="6"/>
  <c r="FQ131" i="6"/>
  <c r="FU131" i="6"/>
  <c r="FT131" i="6"/>
  <c r="FS131" i="6"/>
  <c r="FP131" i="6"/>
  <c r="FR131" i="6"/>
  <c r="ES131" i="6"/>
  <c r="FV131" i="6"/>
  <c r="EU58" i="6"/>
  <c r="ET58" i="6"/>
  <c r="EW58" i="6"/>
  <c r="EV58" i="6"/>
  <c r="FA58" i="6"/>
  <c r="EZ58" i="6"/>
  <c r="EX58" i="6"/>
  <c r="EY58" i="6"/>
  <c r="FF58" i="6"/>
  <c r="FD58" i="6"/>
  <c r="FJ58" i="6"/>
  <c r="FI58" i="6"/>
  <c r="FB58" i="6"/>
  <c r="FH58" i="6"/>
  <c r="FC58" i="6"/>
  <c r="FG58" i="6"/>
  <c r="FE58" i="6"/>
  <c r="FO58" i="6"/>
  <c r="FN58" i="6"/>
  <c r="FK58" i="6"/>
  <c r="FL58" i="6"/>
  <c r="FU58" i="6"/>
  <c r="FR58" i="6"/>
  <c r="FT58" i="6"/>
  <c r="FQ58" i="6"/>
  <c r="FM58" i="6"/>
  <c r="FP58" i="6"/>
  <c r="FV58" i="6"/>
  <c r="ES58" i="6"/>
  <c r="FS58" i="6"/>
  <c r="ET96" i="6"/>
  <c r="EU96" i="6"/>
  <c r="EV96" i="6"/>
  <c r="FB96" i="6"/>
  <c r="EZ96" i="6"/>
  <c r="EY96" i="6"/>
  <c r="EW96" i="6"/>
  <c r="EX96" i="6"/>
  <c r="FC96" i="6"/>
  <c r="FG96" i="6"/>
  <c r="FA96" i="6"/>
  <c r="FE96" i="6"/>
  <c r="FK96" i="6"/>
  <c r="FJ96" i="6"/>
  <c r="FI96" i="6"/>
  <c r="FH96" i="6"/>
  <c r="FF96" i="6"/>
  <c r="FP96" i="6"/>
  <c r="FL96" i="6"/>
  <c r="FD96" i="6"/>
  <c r="FN96" i="6"/>
  <c r="FM96" i="6"/>
  <c r="FR96" i="6"/>
  <c r="FU96" i="6"/>
  <c r="FO96" i="6"/>
  <c r="FS96" i="6"/>
  <c r="FQ96" i="6"/>
  <c r="ES96" i="6"/>
  <c r="FV96" i="6"/>
  <c r="FT96" i="6"/>
  <c r="ET17" i="6"/>
  <c r="EW17" i="6"/>
  <c r="EV17" i="6"/>
  <c r="FD17" i="6"/>
  <c r="FC17" i="6"/>
  <c r="EU17" i="6"/>
  <c r="EX17" i="6"/>
  <c r="EZ17" i="6"/>
  <c r="FE17" i="6"/>
  <c r="EY17" i="6"/>
  <c r="FA17" i="6"/>
  <c r="FB17" i="6"/>
  <c r="FH17" i="6"/>
  <c r="FL17" i="6"/>
  <c r="FF17" i="6"/>
  <c r="FJ17" i="6"/>
  <c r="FG17" i="6"/>
  <c r="FI17" i="6"/>
  <c r="FM17" i="6"/>
  <c r="FQ17" i="6"/>
  <c r="FK17" i="6"/>
  <c r="FO17" i="6"/>
  <c r="FR17" i="6"/>
  <c r="FP17" i="6"/>
  <c r="FN17" i="6"/>
  <c r="FU17" i="6"/>
  <c r="FV17" i="6"/>
  <c r="FT17" i="6"/>
  <c r="FS17" i="6"/>
  <c r="ES17" i="6"/>
  <c r="EU141" i="6"/>
  <c r="ET141" i="6"/>
  <c r="EW141" i="6"/>
  <c r="EZ141" i="6"/>
  <c r="EY141" i="6"/>
  <c r="EX141" i="6"/>
  <c r="FB141" i="6"/>
  <c r="EV141" i="6"/>
  <c r="FG141" i="6"/>
  <c r="FD141" i="6"/>
  <c r="FE141" i="6"/>
  <c r="FC141" i="6"/>
  <c r="FA141" i="6"/>
  <c r="FI141" i="6"/>
  <c r="FH141" i="6"/>
  <c r="FK141" i="6"/>
  <c r="FM141" i="6"/>
  <c r="FL141" i="6"/>
  <c r="FF141" i="6"/>
  <c r="FJ141" i="6"/>
  <c r="FP141" i="6"/>
  <c r="FT141" i="6"/>
  <c r="FN141" i="6"/>
  <c r="FS141" i="6"/>
  <c r="FR141" i="6"/>
  <c r="FO141" i="6"/>
  <c r="FQ141" i="6"/>
  <c r="ES141" i="6"/>
  <c r="FV141" i="6"/>
  <c r="FU141" i="6"/>
  <c r="ET144" i="6"/>
  <c r="EV144" i="6"/>
  <c r="EU144" i="6"/>
  <c r="FB144" i="6"/>
  <c r="EW144" i="6"/>
  <c r="EZ144" i="6"/>
  <c r="EY144" i="6"/>
  <c r="FG144" i="6"/>
  <c r="FD144" i="6"/>
  <c r="FE144" i="6"/>
  <c r="FC144" i="6"/>
  <c r="FA144" i="6"/>
  <c r="FK144" i="6"/>
  <c r="FF144" i="6"/>
  <c r="FJ144" i="6"/>
  <c r="FH144" i="6"/>
  <c r="FP144" i="6"/>
  <c r="FI144" i="6"/>
  <c r="FN144" i="6"/>
  <c r="FM144" i="6"/>
  <c r="EX144" i="6"/>
  <c r="FL144" i="6"/>
  <c r="FS144" i="6"/>
  <c r="FR144" i="6"/>
  <c r="FQ144" i="6"/>
  <c r="FT144" i="6"/>
  <c r="ES144" i="6"/>
  <c r="FV144" i="6"/>
  <c r="FO144" i="6"/>
  <c r="FU144" i="6"/>
  <c r="EX102" i="6"/>
  <c r="EU102" i="6"/>
  <c r="ET102" i="6"/>
  <c r="EV102" i="6"/>
  <c r="EY102" i="6"/>
  <c r="EW102" i="6"/>
  <c r="FC102" i="6"/>
  <c r="FD102" i="6"/>
  <c r="EZ102" i="6"/>
  <c r="FH102" i="6"/>
  <c r="FF102" i="6"/>
  <c r="FG102" i="6"/>
  <c r="FA102" i="6"/>
  <c r="FJ102" i="6"/>
  <c r="FB102" i="6"/>
  <c r="FK102" i="6"/>
  <c r="FM102" i="6"/>
  <c r="FI102" i="6"/>
  <c r="FQ102" i="6"/>
  <c r="FE102" i="6"/>
  <c r="FL102" i="6"/>
  <c r="FO102" i="6"/>
  <c r="FS102" i="6"/>
  <c r="FN102" i="6"/>
  <c r="FR102" i="6"/>
  <c r="FP102" i="6"/>
  <c r="FV102" i="6"/>
  <c r="FU102" i="6"/>
  <c r="ES102" i="6"/>
  <c r="FT102" i="6"/>
  <c r="ET104" i="6"/>
  <c r="EU104" i="6"/>
  <c r="EW104" i="6"/>
  <c r="EV104" i="6"/>
  <c r="EZ104" i="6"/>
  <c r="EY104" i="6"/>
  <c r="FD104" i="6"/>
  <c r="EX104" i="6"/>
  <c r="FB104" i="6"/>
  <c r="FE104" i="6"/>
  <c r="FC104" i="6"/>
  <c r="FI104" i="6"/>
  <c r="FH104" i="6"/>
  <c r="FF104" i="6"/>
  <c r="FA104" i="6"/>
  <c r="FG104" i="6"/>
  <c r="FN104" i="6"/>
  <c r="FK104" i="6"/>
  <c r="FM104" i="6"/>
  <c r="FL104" i="6"/>
  <c r="FT104" i="6"/>
  <c r="FS104" i="6"/>
  <c r="FQ104" i="6"/>
  <c r="FR104" i="6"/>
  <c r="FO104" i="6"/>
  <c r="FJ104" i="6"/>
  <c r="ES104" i="6"/>
  <c r="FV104" i="6"/>
  <c r="FP104" i="6"/>
  <c r="FU104" i="6"/>
  <c r="ET143" i="6"/>
  <c r="EV143" i="6"/>
  <c r="EU143" i="6"/>
  <c r="EW143" i="6"/>
  <c r="FA143" i="6"/>
  <c r="EZ143" i="6"/>
  <c r="EY143" i="6"/>
  <c r="FB143" i="6"/>
  <c r="FC143" i="6"/>
  <c r="FF143" i="6"/>
  <c r="FI143" i="6"/>
  <c r="FG143" i="6"/>
  <c r="FH143" i="6"/>
  <c r="FD143" i="6"/>
  <c r="FK143" i="6"/>
  <c r="FN143" i="6"/>
  <c r="FM143" i="6"/>
  <c r="EX143" i="6"/>
  <c r="FL143" i="6"/>
  <c r="FJ143" i="6"/>
  <c r="FE143" i="6"/>
  <c r="FU143" i="6"/>
  <c r="FP143" i="6"/>
  <c r="FT143" i="6"/>
  <c r="FS143" i="6"/>
  <c r="FR143" i="6"/>
  <c r="FO143" i="6"/>
  <c r="FQ143" i="6"/>
  <c r="ES143" i="6"/>
  <c r="FV143" i="6"/>
  <c r="ET119" i="6"/>
  <c r="EV119" i="6"/>
  <c r="EU119" i="6"/>
  <c r="FA119" i="6"/>
  <c r="EZ119" i="6"/>
  <c r="EY119" i="6"/>
  <c r="FD119" i="6"/>
  <c r="FC119" i="6"/>
  <c r="EX119" i="6"/>
  <c r="EW119" i="6"/>
  <c r="FI119" i="6"/>
  <c r="FF119" i="6"/>
  <c r="FH119" i="6"/>
  <c r="FE119" i="6"/>
  <c r="FG119" i="6"/>
  <c r="FN119" i="6"/>
  <c r="FB119" i="6"/>
  <c r="FK119" i="6"/>
  <c r="FJ119" i="6"/>
  <c r="FM119" i="6"/>
  <c r="FU119" i="6"/>
  <c r="FT119" i="6"/>
  <c r="FL119" i="6"/>
  <c r="FO119" i="6"/>
  <c r="FQ119" i="6"/>
  <c r="FS119" i="6"/>
  <c r="FP119" i="6"/>
  <c r="ES119" i="6"/>
  <c r="FV119" i="6"/>
  <c r="FR119" i="6"/>
  <c r="EU153" i="6"/>
  <c r="ET153" i="6"/>
  <c r="EZ153" i="6"/>
  <c r="EY153" i="6"/>
  <c r="EV153" i="6"/>
  <c r="EX153" i="6"/>
  <c r="FB153" i="6"/>
  <c r="FG153" i="6"/>
  <c r="EW153" i="6"/>
  <c r="FC153" i="6"/>
  <c r="FA153" i="6"/>
  <c r="FE153" i="6"/>
  <c r="FI153" i="6"/>
  <c r="FH153" i="6"/>
  <c r="FD153" i="6"/>
  <c r="FF153" i="6"/>
  <c r="FJ153" i="6"/>
  <c r="FL153" i="6"/>
  <c r="FM153" i="6"/>
  <c r="FT153" i="6"/>
  <c r="FO153" i="6"/>
  <c r="FS153" i="6"/>
  <c r="FQ153" i="6"/>
  <c r="FR153" i="6"/>
  <c r="FN153" i="6"/>
  <c r="ES153" i="6"/>
  <c r="FV153" i="6"/>
  <c r="FK153" i="6"/>
  <c r="FP153" i="6"/>
  <c r="FU153" i="6"/>
  <c r="EU115" i="6"/>
  <c r="ET115" i="6"/>
  <c r="EV115" i="6"/>
  <c r="EY115" i="6"/>
  <c r="EX115" i="6"/>
  <c r="FD115" i="6"/>
  <c r="EW115" i="6"/>
  <c r="FA115" i="6"/>
  <c r="FF115" i="6"/>
  <c r="FE115" i="6"/>
  <c r="FB115" i="6"/>
  <c r="EZ115" i="6"/>
  <c r="FC115" i="6"/>
  <c r="FH115" i="6"/>
  <c r="FG115" i="6"/>
  <c r="FK115" i="6"/>
  <c r="FM115" i="6"/>
  <c r="FJ115" i="6"/>
  <c r="FL115" i="6"/>
  <c r="FI115" i="6"/>
  <c r="FQ115" i="6"/>
  <c r="FO115" i="6"/>
  <c r="FS115" i="6"/>
  <c r="FP115" i="6"/>
  <c r="FR115" i="6"/>
  <c r="FN115" i="6"/>
  <c r="ES115" i="6"/>
  <c r="FU115" i="6"/>
  <c r="FV115" i="6"/>
  <c r="FT115" i="6"/>
  <c r="EU214" i="6"/>
  <c r="ET214" i="6"/>
  <c r="EW214" i="6"/>
  <c r="FA214" i="6"/>
  <c r="EY214" i="6"/>
  <c r="EV214" i="6"/>
  <c r="EX214" i="6"/>
  <c r="EZ214" i="6"/>
  <c r="FF214" i="6"/>
  <c r="FC214" i="6"/>
  <c r="FB214" i="6"/>
  <c r="FD214" i="6"/>
  <c r="FJ214" i="6"/>
  <c r="FI214" i="6"/>
  <c r="FG214" i="6"/>
  <c r="FH214" i="6"/>
  <c r="FE214" i="6"/>
  <c r="FO214" i="6"/>
  <c r="FK214" i="6"/>
  <c r="FN214" i="6"/>
  <c r="FL214" i="6"/>
  <c r="FU214" i="6"/>
  <c r="FT214" i="6"/>
  <c r="FM214" i="6"/>
  <c r="FQ214" i="6"/>
  <c r="FR214" i="6"/>
  <c r="FP214" i="6"/>
  <c r="FS214" i="6"/>
  <c r="ES214" i="6"/>
  <c r="FV214" i="6"/>
  <c r="ET83" i="6"/>
  <c r="EV83" i="6"/>
  <c r="EU83" i="6"/>
  <c r="EX83" i="6"/>
  <c r="FA83" i="6"/>
  <c r="EW83" i="6"/>
  <c r="EZ83" i="6"/>
  <c r="EY83" i="6"/>
  <c r="FB83" i="6"/>
  <c r="FD83" i="6"/>
  <c r="FC83" i="6"/>
  <c r="FG83" i="6"/>
  <c r="FI83" i="6"/>
  <c r="FH83" i="6"/>
  <c r="FK83" i="6"/>
  <c r="FE83" i="6"/>
  <c r="FJ83" i="6"/>
  <c r="FN83" i="6"/>
  <c r="FL83" i="6"/>
  <c r="FF83" i="6"/>
  <c r="FR83" i="6"/>
  <c r="FQ83" i="6"/>
  <c r="FU83" i="6"/>
  <c r="FT83" i="6"/>
  <c r="FS83" i="6"/>
  <c r="FP83" i="6"/>
  <c r="FO83" i="6"/>
  <c r="FM83" i="6"/>
  <c r="ES83" i="6"/>
  <c r="FV83" i="6"/>
  <c r="EU93" i="6"/>
  <c r="ET93" i="6"/>
  <c r="EZ93" i="6"/>
  <c r="EY93" i="6"/>
  <c r="FB93" i="6"/>
  <c r="FG93" i="6"/>
  <c r="FE93" i="6"/>
  <c r="EW93" i="6"/>
  <c r="FA93" i="6"/>
  <c r="FD93" i="6"/>
  <c r="EV93" i="6"/>
  <c r="FC93" i="6"/>
  <c r="FI93" i="6"/>
  <c r="FH93" i="6"/>
  <c r="FF93" i="6"/>
  <c r="EX93" i="6"/>
  <c r="FL93" i="6"/>
  <c r="FN93" i="6"/>
  <c r="FJ93" i="6"/>
  <c r="FM93" i="6"/>
  <c r="FK93" i="6"/>
  <c r="FP93" i="6"/>
  <c r="FT93" i="6"/>
  <c r="FO93" i="6"/>
  <c r="FS93" i="6"/>
  <c r="FQ93" i="6"/>
  <c r="FU93" i="6"/>
  <c r="ES93" i="6"/>
  <c r="FR93" i="6"/>
  <c r="FV93" i="6"/>
  <c r="ET77" i="6"/>
  <c r="EU77" i="6"/>
  <c r="EW77" i="6"/>
  <c r="EV77" i="6"/>
  <c r="FD77" i="6"/>
  <c r="FC77" i="6"/>
  <c r="EZ77" i="6"/>
  <c r="FE77" i="6"/>
  <c r="EX77" i="6"/>
  <c r="FA77" i="6"/>
  <c r="FB77" i="6"/>
  <c r="EY77" i="6"/>
  <c r="FL77" i="6"/>
  <c r="FF77" i="6"/>
  <c r="FJ77" i="6"/>
  <c r="FI77" i="6"/>
  <c r="FQ77" i="6"/>
  <c r="FM77" i="6"/>
  <c r="FG77" i="6"/>
  <c r="FK77" i="6"/>
  <c r="FH77" i="6"/>
  <c r="FO77" i="6"/>
  <c r="FP77" i="6"/>
  <c r="FR77" i="6"/>
  <c r="FN77" i="6"/>
  <c r="FT77" i="6"/>
  <c r="FU77" i="6"/>
  <c r="FV77" i="6"/>
  <c r="FS77" i="6"/>
  <c r="ES77" i="6"/>
  <c r="EV195" i="6"/>
  <c r="EU195" i="6"/>
  <c r="ET195" i="6"/>
  <c r="FC195" i="6"/>
  <c r="FB195" i="6"/>
  <c r="EY195" i="6"/>
  <c r="EX195" i="6"/>
  <c r="FA195" i="6"/>
  <c r="EZ195" i="6"/>
  <c r="EW195" i="6"/>
  <c r="FD195" i="6"/>
  <c r="FG195" i="6"/>
  <c r="FK195" i="6"/>
  <c r="FE195" i="6"/>
  <c r="FI195" i="6"/>
  <c r="FF195" i="6"/>
  <c r="FH195" i="6"/>
  <c r="FL195" i="6"/>
  <c r="FP195" i="6"/>
  <c r="FJ195" i="6"/>
  <c r="FM195" i="6"/>
  <c r="FN195" i="6"/>
  <c r="FQ195" i="6"/>
  <c r="FR195" i="6"/>
  <c r="FO195" i="6"/>
  <c r="FU195" i="6"/>
  <c r="FS195" i="6"/>
  <c r="ES195" i="6"/>
  <c r="FT195" i="6"/>
  <c r="FV195" i="6"/>
  <c r="ET200" i="6"/>
  <c r="EW200" i="6"/>
  <c r="EV200" i="6"/>
  <c r="EZ200" i="6"/>
  <c r="EY200" i="6"/>
  <c r="EX200" i="6"/>
  <c r="FD200" i="6"/>
  <c r="EU200" i="6"/>
  <c r="FE200" i="6"/>
  <c r="FA200" i="6"/>
  <c r="FC200" i="6"/>
  <c r="FF200" i="6"/>
  <c r="FI200" i="6"/>
  <c r="FH200" i="6"/>
  <c r="FG200" i="6"/>
  <c r="FB200" i="6"/>
  <c r="FN200" i="6"/>
  <c r="FK200" i="6"/>
  <c r="FL200" i="6"/>
  <c r="FJ200" i="6"/>
  <c r="FM200" i="6"/>
  <c r="FT200" i="6"/>
  <c r="FO200" i="6"/>
  <c r="FS200" i="6"/>
  <c r="FR200" i="6"/>
  <c r="FQ200" i="6"/>
  <c r="ES200" i="6"/>
  <c r="FV200" i="6"/>
  <c r="FU200" i="6"/>
  <c r="FP200" i="6"/>
  <c r="EW184" i="6"/>
  <c r="EU184" i="6"/>
  <c r="EX184" i="6"/>
  <c r="FD184" i="6"/>
  <c r="ET184" i="6"/>
  <c r="FB184" i="6"/>
  <c r="EZ184" i="6"/>
  <c r="EV184" i="6"/>
  <c r="EY184" i="6"/>
  <c r="FA184" i="6"/>
  <c r="FE184" i="6"/>
  <c r="FM184" i="6"/>
  <c r="FG184" i="6"/>
  <c r="FJ184" i="6"/>
  <c r="FC184" i="6"/>
  <c r="FI184" i="6"/>
  <c r="FH184" i="6"/>
  <c r="FL184" i="6"/>
  <c r="FP184" i="6"/>
  <c r="FN184" i="6"/>
  <c r="FR184" i="6"/>
  <c r="FO184" i="6"/>
  <c r="FK184" i="6"/>
  <c r="FF184" i="6"/>
  <c r="FQ184" i="6"/>
  <c r="FT184" i="6"/>
  <c r="FS184" i="6"/>
  <c r="FU184" i="6"/>
  <c r="ES184" i="6"/>
  <c r="FV184" i="6"/>
  <c r="K82" i="11"/>
  <c r="P79" i="11"/>
  <c r="H80" i="11"/>
  <c r="T79" i="11"/>
  <c r="AG82" i="11"/>
  <c r="AB82" i="11"/>
  <c r="X79" i="11"/>
  <c r="AR80" i="11"/>
  <c r="I80" i="11"/>
  <c r="AH79" i="11"/>
  <c r="AJ82" i="11"/>
  <c r="Z101" i="11"/>
  <c r="AL103" i="11"/>
  <c r="H91" i="11"/>
  <c r="AZ102" i="11"/>
  <c r="J88" i="11"/>
  <c r="Y104" i="11"/>
  <c r="F103" i="11"/>
  <c r="E99" i="11"/>
  <c r="AY104" i="11"/>
  <c r="X87" i="11"/>
  <c r="N101" i="11"/>
  <c r="T106" i="11"/>
  <c r="S92" i="11"/>
  <c r="AF102" i="11"/>
  <c r="J96" i="11"/>
  <c r="AY103" i="11"/>
  <c r="J83" i="11"/>
  <c r="AX100" i="11"/>
  <c r="N88" i="11"/>
  <c r="L105" i="11"/>
  <c r="R102" i="11"/>
  <c r="AD97" i="11"/>
  <c r="AV88" i="11"/>
  <c r="U105" i="11"/>
  <c r="AA102" i="11"/>
  <c r="F98" i="11"/>
  <c r="X89" i="11"/>
  <c r="AF105" i="11"/>
  <c r="AL102" i="11"/>
  <c r="AN98" i="11"/>
  <c r="H90" i="11"/>
  <c r="AQ105" i="11"/>
  <c r="AW102" i="11"/>
  <c r="U99" i="11"/>
  <c r="AP90" i="11"/>
  <c r="D106" i="11"/>
  <c r="J103" i="11"/>
  <c r="AO99" i="11"/>
  <c r="U91" i="11"/>
  <c r="Z81" i="11"/>
  <c r="O106" i="11"/>
  <c r="U103" i="11"/>
  <c r="L100" i="11"/>
  <c r="F92" i="11"/>
  <c r="V83" i="11"/>
  <c r="Z106" i="11"/>
  <c r="AF103" i="11"/>
  <c r="AC100" i="11"/>
  <c r="AN92" i="11"/>
  <c r="H84" i="11"/>
  <c r="AK106" i="11"/>
  <c r="AQ103" i="11"/>
  <c r="AP100" i="11"/>
  <c r="X93" i="11"/>
  <c r="AP84" i="11"/>
  <c r="S97" i="11"/>
  <c r="Y94" i="11"/>
  <c r="AE91" i="11"/>
  <c r="AK88" i="11"/>
  <c r="AQ85" i="11"/>
  <c r="AW81" i="11"/>
  <c r="AA98" i="11"/>
  <c r="AG95" i="11"/>
  <c r="AM92" i="11"/>
  <c r="AS89" i="11"/>
  <c r="AY86" i="11"/>
  <c r="G84" i="11"/>
  <c r="AT81" i="11"/>
  <c r="AK98" i="11"/>
  <c r="AQ95" i="11"/>
  <c r="AW92" i="11"/>
  <c r="E90" i="11"/>
  <c r="K87" i="11"/>
  <c r="Q84" i="11"/>
  <c r="AP101" i="11"/>
  <c r="AV98" i="11"/>
  <c r="D96" i="11"/>
  <c r="J93" i="11"/>
  <c r="P90" i="11"/>
  <c r="V87" i="11"/>
  <c r="AB84" i="11"/>
  <c r="AU98" i="11"/>
  <c r="C96" i="11"/>
  <c r="I93" i="11"/>
  <c r="O90" i="11"/>
  <c r="U87" i="11"/>
  <c r="AA84" i="11"/>
  <c r="T99" i="11"/>
  <c r="Z96" i="11"/>
  <c r="AF93" i="11"/>
  <c r="AL90" i="11"/>
  <c r="AR87" i="11"/>
  <c r="AX84" i="11"/>
  <c r="F81" i="11"/>
  <c r="AI97" i="11"/>
  <c r="AO94" i="11"/>
  <c r="AU91" i="11"/>
  <c r="C89" i="11"/>
  <c r="I86" i="11"/>
  <c r="O83" i="11"/>
  <c r="F99" i="11"/>
  <c r="L96" i="11"/>
  <c r="R93" i="11"/>
  <c r="X90" i="11"/>
  <c r="AD87" i="11"/>
  <c r="AJ84" i="11"/>
  <c r="EU204" i="6"/>
  <c r="FB204" i="6"/>
  <c r="EW204" i="6"/>
  <c r="EZ204" i="6"/>
  <c r="EY204" i="6"/>
  <c r="FC204" i="6"/>
  <c r="ET204" i="6"/>
  <c r="EX204" i="6"/>
  <c r="FD204" i="6"/>
  <c r="FG204" i="6"/>
  <c r="EV204" i="6"/>
  <c r="FA204" i="6"/>
  <c r="FE204" i="6"/>
  <c r="FK204" i="6"/>
  <c r="FF204" i="6"/>
  <c r="FH204" i="6"/>
  <c r="FP204" i="6"/>
  <c r="FM204" i="6"/>
  <c r="FN204" i="6"/>
  <c r="FI204" i="6"/>
  <c r="FL204" i="6"/>
  <c r="FO204" i="6"/>
  <c r="FS204" i="6"/>
  <c r="FJ204" i="6"/>
  <c r="FR204" i="6"/>
  <c r="FT204" i="6"/>
  <c r="ES204" i="6"/>
  <c r="FU204" i="6"/>
  <c r="FV204" i="6"/>
  <c r="FQ204" i="6"/>
  <c r="ET223" i="6"/>
  <c r="EW223" i="6"/>
  <c r="EY223" i="6"/>
  <c r="EU223" i="6"/>
  <c r="EX223" i="6"/>
  <c r="FA223" i="6"/>
  <c r="EV223" i="6"/>
  <c r="FF223" i="6"/>
  <c r="FB223" i="6"/>
  <c r="FD223" i="6"/>
  <c r="EZ223" i="6"/>
  <c r="FG223" i="6"/>
  <c r="FH223" i="6"/>
  <c r="FC223" i="6"/>
  <c r="FE223" i="6"/>
  <c r="FL223" i="6"/>
  <c r="FI223" i="6"/>
  <c r="FM223" i="6"/>
  <c r="FK223" i="6"/>
  <c r="FN223" i="6"/>
  <c r="FQ223" i="6"/>
  <c r="FS223" i="6"/>
  <c r="FP223" i="6"/>
  <c r="FR223" i="6"/>
  <c r="FO223" i="6"/>
  <c r="FJ223" i="6"/>
  <c r="FV223" i="6"/>
  <c r="FT223" i="6"/>
  <c r="FU223" i="6"/>
  <c r="ES223" i="6"/>
  <c r="ET164" i="6"/>
  <c r="EU164" i="6"/>
  <c r="EW164" i="6"/>
  <c r="EV164" i="6"/>
  <c r="EZ164" i="6"/>
  <c r="EY164" i="6"/>
  <c r="EX164" i="6"/>
  <c r="FD164" i="6"/>
  <c r="FB164" i="6"/>
  <c r="FE164" i="6"/>
  <c r="FC164" i="6"/>
  <c r="FI164" i="6"/>
  <c r="FA164" i="6"/>
  <c r="FH164" i="6"/>
  <c r="FF164" i="6"/>
  <c r="FM164" i="6"/>
  <c r="FN164" i="6"/>
  <c r="FG164" i="6"/>
  <c r="FJ164" i="6"/>
  <c r="FK164" i="6"/>
  <c r="FT164" i="6"/>
  <c r="FQ164" i="6"/>
  <c r="FS164" i="6"/>
  <c r="FR164" i="6"/>
  <c r="FP164" i="6"/>
  <c r="FL164" i="6"/>
  <c r="FO164" i="6"/>
  <c r="ES164" i="6"/>
  <c r="FU164" i="6"/>
  <c r="FV164" i="6"/>
  <c r="ET132" i="6"/>
  <c r="EV132" i="6"/>
  <c r="EU132" i="6"/>
  <c r="FB132" i="6"/>
  <c r="EZ132" i="6"/>
  <c r="EY132" i="6"/>
  <c r="FC132" i="6"/>
  <c r="FA132" i="6"/>
  <c r="FG132" i="6"/>
  <c r="FE132" i="6"/>
  <c r="EX132" i="6"/>
  <c r="FK132" i="6"/>
  <c r="EW132" i="6"/>
  <c r="FJ132" i="6"/>
  <c r="FF132" i="6"/>
  <c r="FD132" i="6"/>
  <c r="FH132" i="6"/>
  <c r="FP132" i="6"/>
  <c r="FN132" i="6"/>
  <c r="FM132" i="6"/>
  <c r="FL132" i="6"/>
  <c r="FO132" i="6"/>
  <c r="FQ132" i="6"/>
  <c r="FS132" i="6"/>
  <c r="FI132" i="6"/>
  <c r="FU132" i="6"/>
  <c r="ES132" i="6"/>
  <c r="FV132" i="6"/>
  <c r="FR132" i="6"/>
  <c r="FT132" i="6"/>
  <c r="ET44" i="6"/>
  <c r="EU44" i="6"/>
  <c r="EW44" i="6"/>
  <c r="EV44" i="6"/>
  <c r="EZ44" i="6"/>
  <c r="EY44" i="6"/>
  <c r="EX44" i="6"/>
  <c r="FD44" i="6"/>
  <c r="FA44" i="6"/>
  <c r="FC44" i="6"/>
  <c r="FB44" i="6"/>
  <c r="FE44" i="6"/>
  <c r="FI44" i="6"/>
  <c r="FF44" i="6"/>
  <c r="FH44" i="6"/>
  <c r="FG44" i="6"/>
  <c r="FN44" i="6"/>
  <c r="FJ44" i="6"/>
  <c r="FK44" i="6"/>
  <c r="FR44" i="6"/>
  <c r="FL44" i="6"/>
  <c r="FP44" i="6"/>
  <c r="FT44" i="6"/>
  <c r="FS44" i="6"/>
  <c r="FM44" i="6"/>
  <c r="FO44" i="6"/>
  <c r="FQ44" i="6"/>
  <c r="ES44" i="6"/>
  <c r="FV44" i="6"/>
  <c r="FU44" i="6"/>
  <c r="ET233" i="6"/>
  <c r="EW233" i="6"/>
  <c r="EU233" i="6"/>
  <c r="EX233" i="6"/>
  <c r="FC233" i="6"/>
  <c r="EV233" i="6"/>
  <c r="EZ233" i="6"/>
  <c r="FE233" i="6"/>
  <c r="FA233" i="6"/>
  <c r="FD233" i="6"/>
  <c r="EY233" i="6"/>
  <c r="FB233" i="6"/>
  <c r="FL233" i="6"/>
  <c r="FF233" i="6"/>
  <c r="FG233" i="6"/>
  <c r="FI233" i="6"/>
  <c r="FM233" i="6"/>
  <c r="FK233" i="6"/>
  <c r="FJ233" i="6"/>
  <c r="FH233" i="6"/>
  <c r="FR233" i="6"/>
  <c r="FO233" i="6"/>
  <c r="FN233" i="6"/>
  <c r="FP233" i="6"/>
  <c r="FU233" i="6"/>
  <c r="FQ233" i="6"/>
  <c r="FS233" i="6"/>
  <c r="FT233" i="6"/>
  <c r="ES233" i="6"/>
  <c r="FV233" i="6"/>
  <c r="EU226" i="6"/>
  <c r="EW226" i="6"/>
  <c r="EV226" i="6"/>
  <c r="FA226" i="6"/>
  <c r="EY226" i="6"/>
  <c r="EX226" i="6"/>
  <c r="ET226" i="6"/>
  <c r="FC226" i="6"/>
  <c r="FF226" i="6"/>
  <c r="FB226" i="6"/>
  <c r="FD226" i="6"/>
  <c r="EZ226" i="6"/>
  <c r="FJ226" i="6"/>
  <c r="FG226" i="6"/>
  <c r="FI226" i="6"/>
  <c r="FH226" i="6"/>
  <c r="FE226" i="6"/>
  <c r="FO226" i="6"/>
  <c r="FN226" i="6"/>
  <c r="FL226" i="6"/>
  <c r="FM226" i="6"/>
  <c r="FU226" i="6"/>
  <c r="FT226" i="6"/>
  <c r="FQ226" i="6"/>
  <c r="FP226" i="6"/>
  <c r="FR226" i="6"/>
  <c r="ES226" i="6"/>
  <c r="FV226" i="6"/>
  <c r="FS226" i="6"/>
  <c r="FK226" i="6"/>
  <c r="ET72" i="6"/>
  <c r="EV72" i="6"/>
  <c r="FB72" i="6"/>
  <c r="EX72" i="6"/>
  <c r="EZ72" i="6"/>
  <c r="EY72" i="6"/>
  <c r="EW72" i="6"/>
  <c r="FG72" i="6"/>
  <c r="FA72" i="6"/>
  <c r="EU72" i="6"/>
  <c r="FD72" i="6"/>
  <c r="FE72" i="6"/>
  <c r="FC72" i="6"/>
  <c r="FK72" i="6"/>
  <c r="FF72" i="6"/>
  <c r="FJ72" i="6"/>
  <c r="FI72" i="6"/>
  <c r="FH72" i="6"/>
  <c r="FM72" i="6"/>
  <c r="FP72" i="6"/>
  <c r="FO72" i="6"/>
  <c r="FN72" i="6"/>
  <c r="FL72" i="6"/>
  <c r="FV72" i="6"/>
  <c r="FR72" i="6"/>
  <c r="FU72" i="6"/>
  <c r="FQ72" i="6"/>
  <c r="FS72" i="6"/>
  <c r="FT72" i="6"/>
  <c r="ES72" i="6"/>
  <c r="EU156" i="6"/>
  <c r="FB156" i="6"/>
  <c r="EZ156" i="6"/>
  <c r="EY156" i="6"/>
  <c r="EW156" i="6"/>
  <c r="ET156" i="6"/>
  <c r="EV156" i="6"/>
  <c r="EX156" i="6"/>
  <c r="FD156" i="6"/>
  <c r="FG156" i="6"/>
  <c r="FC156" i="6"/>
  <c r="FA156" i="6"/>
  <c r="FE156" i="6"/>
  <c r="FK156" i="6"/>
  <c r="FH156" i="6"/>
  <c r="FP156" i="6"/>
  <c r="FJ156" i="6"/>
  <c r="FN156" i="6"/>
  <c r="FI156" i="6"/>
  <c r="FL156" i="6"/>
  <c r="FM156" i="6"/>
  <c r="FF156" i="6"/>
  <c r="FO156" i="6"/>
  <c r="FS156" i="6"/>
  <c r="FQ156" i="6"/>
  <c r="FR156" i="6"/>
  <c r="ES156" i="6"/>
  <c r="FT156" i="6"/>
  <c r="FU156" i="6"/>
  <c r="FV156" i="6"/>
  <c r="ET209" i="6"/>
  <c r="EW209" i="6"/>
  <c r="EU209" i="6"/>
  <c r="EX209" i="6"/>
  <c r="FD209" i="6"/>
  <c r="EV209" i="6"/>
  <c r="FC209" i="6"/>
  <c r="EZ209" i="6"/>
  <c r="FA209" i="6"/>
  <c r="FE209" i="6"/>
  <c r="FB209" i="6"/>
  <c r="EY209" i="6"/>
  <c r="FG209" i="6"/>
  <c r="FL209" i="6"/>
  <c r="FJ209" i="6"/>
  <c r="FF209" i="6"/>
  <c r="FI209" i="6"/>
  <c r="FH209" i="6"/>
  <c r="FM209" i="6"/>
  <c r="FK209" i="6"/>
  <c r="FR209" i="6"/>
  <c r="FQ209" i="6"/>
  <c r="FP209" i="6"/>
  <c r="FN209" i="6"/>
  <c r="FO209" i="6"/>
  <c r="FS209" i="6"/>
  <c r="FT209" i="6"/>
  <c r="FV209" i="6"/>
  <c r="ES209" i="6"/>
  <c r="FU209" i="6"/>
  <c r="D79" i="11"/>
  <c r="AP82" i="11"/>
  <c r="AH82" i="11"/>
  <c r="AE79" i="11"/>
  <c r="J79" i="11"/>
  <c r="AN79" i="11"/>
  <c r="N80" i="11"/>
  <c r="AF82" i="11"/>
  <c r="AG79" i="11"/>
  <c r="S82" i="11"/>
  <c r="AV82" i="11"/>
  <c r="AL79" i="11"/>
  <c r="C103" i="11"/>
  <c r="AI106" i="11"/>
  <c r="AA99" i="11"/>
  <c r="AA101" i="11"/>
  <c r="T102" i="11"/>
  <c r="AU96" i="11"/>
  <c r="O104" i="11"/>
  <c r="AD84" i="11"/>
  <c r="V100" i="11"/>
  <c r="AH105" i="11"/>
  <c r="AK89" i="11"/>
  <c r="AR101" i="11"/>
  <c r="AU106" i="11"/>
  <c r="AZ93" i="11"/>
  <c r="O103" i="11"/>
  <c r="AX99" i="11"/>
  <c r="AB87" i="11"/>
  <c r="AX104" i="11"/>
  <c r="E102" i="11"/>
  <c r="AR96" i="11"/>
  <c r="L88" i="11"/>
  <c r="I105" i="11"/>
  <c r="N102" i="11"/>
  <c r="T97" i="11"/>
  <c r="AL88" i="11"/>
  <c r="T105" i="11"/>
  <c r="Z102" i="11"/>
  <c r="D98" i="11"/>
  <c r="V89" i="11"/>
  <c r="AE105" i="11"/>
  <c r="AK102" i="11"/>
  <c r="AL98" i="11"/>
  <c r="F90" i="11"/>
  <c r="AP105" i="11"/>
  <c r="AV102" i="11"/>
  <c r="Q99" i="11"/>
  <c r="AI90" i="11"/>
  <c r="C106" i="11"/>
  <c r="I103" i="11"/>
  <c r="AN99" i="11"/>
  <c r="T91" i="11"/>
  <c r="X81" i="11"/>
  <c r="N106" i="11"/>
  <c r="T103" i="11"/>
  <c r="J100" i="11"/>
  <c r="D92" i="11"/>
  <c r="M83" i="11"/>
  <c r="Y106" i="11"/>
  <c r="AE103" i="11"/>
  <c r="AA100" i="11"/>
  <c r="AL92" i="11"/>
  <c r="F84" i="11"/>
  <c r="G97" i="11"/>
  <c r="M94" i="11"/>
  <c r="S91" i="11"/>
  <c r="Y88" i="11"/>
  <c r="AE85" i="11"/>
  <c r="AK81" i="11"/>
  <c r="O98" i="11"/>
  <c r="U95" i="11"/>
  <c r="AA92" i="11"/>
  <c r="AG89" i="11"/>
  <c r="AM86" i="11"/>
  <c r="AS83" i="11"/>
  <c r="AH81" i="11"/>
  <c r="Y98" i="11"/>
  <c r="AE95" i="11"/>
  <c r="AK92" i="11"/>
  <c r="AQ89" i="11"/>
  <c r="AW86" i="11"/>
  <c r="E84" i="11"/>
  <c r="AD101" i="11"/>
  <c r="AJ98" i="11"/>
  <c r="AP95" i="11"/>
  <c r="AV92" i="11"/>
  <c r="D90" i="11"/>
  <c r="J87" i="11"/>
  <c r="P84" i="11"/>
  <c r="AI98" i="11"/>
  <c r="AO95" i="11"/>
  <c r="AU92" i="11"/>
  <c r="C90" i="11"/>
  <c r="I87" i="11"/>
  <c r="O84" i="11"/>
  <c r="H99" i="11"/>
  <c r="N96" i="11"/>
  <c r="T93" i="11"/>
  <c r="Z90" i="11"/>
  <c r="AF87" i="11"/>
  <c r="AL84" i="11"/>
  <c r="Q100" i="11"/>
  <c r="W97" i="11"/>
  <c r="AC94" i="11"/>
  <c r="AI91" i="11"/>
  <c r="AO88" i="11"/>
  <c r="AU85" i="11"/>
  <c r="C83" i="11"/>
  <c r="AR98" i="11"/>
  <c r="AX95" i="11"/>
  <c r="F93" i="11"/>
  <c r="L90" i="11"/>
  <c r="R87" i="11"/>
  <c r="X84" i="11"/>
  <c r="ET109" i="6"/>
  <c r="EW109" i="6"/>
  <c r="EU109" i="6"/>
  <c r="EV109" i="6"/>
  <c r="FB109" i="6"/>
  <c r="FA109" i="6"/>
  <c r="EX109" i="6"/>
  <c r="EY109" i="6"/>
  <c r="EZ109" i="6"/>
  <c r="FD109" i="6"/>
  <c r="FC109" i="6"/>
  <c r="FG109" i="6"/>
  <c r="FE109" i="6"/>
  <c r="FJ109" i="6"/>
  <c r="FI109" i="6"/>
  <c r="FH109" i="6"/>
  <c r="FF109" i="6"/>
  <c r="FL109" i="6"/>
  <c r="FO109" i="6"/>
  <c r="FN109" i="6"/>
  <c r="FK109" i="6"/>
  <c r="FR109" i="6"/>
  <c r="FP109" i="6"/>
  <c r="FM109" i="6"/>
  <c r="FU109" i="6"/>
  <c r="FT109" i="6"/>
  <c r="FS109" i="6"/>
  <c r="ES109" i="6"/>
  <c r="FQ109" i="6"/>
  <c r="FV109" i="6"/>
  <c r="ET212" i="6"/>
  <c r="EW212" i="6"/>
  <c r="EV212" i="6"/>
  <c r="EU212" i="6"/>
  <c r="EZ212" i="6"/>
  <c r="EY212" i="6"/>
  <c r="EX212" i="6"/>
  <c r="FD212" i="6"/>
  <c r="FA212" i="6"/>
  <c r="FE212" i="6"/>
  <c r="FC212" i="6"/>
  <c r="FB212" i="6"/>
  <c r="FI212" i="6"/>
  <c r="FH212" i="6"/>
  <c r="FG212" i="6"/>
  <c r="FN212" i="6"/>
  <c r="FF212" i="6"/>
  <c r="FJ212" i="6"/>
  <c r="FL212" i="6"/>
  <c r="FM212" i="6"/>
  <c r="FT212" i="6"/>
  <c r="FS212" i="6"/>
  <c r="FQ212" i="6"/>
  <c r="FR212" i="6"/>
  <c r="FP212" i="6"/>
  <c r="FK212" i="6"/>
  <c r="FO212" i="6"/>
  <c r="ES212" i="6"/>
  <c r="FU212" i="6"/>
  <c r="FV212" i="6"/>
  <c r="EU33" i="6"/>
  <c r="ET33" i="6"/>
  <c r="EZ33" i="6"/>
  <c r="EY33" i="6"/>
  <c r="EV33" i="6"/>
  <c r="EX33" i="6"/>
  <c r="EW33" i="6"/>
  <c r="FB33" i="6"/>
  <c r="FG33" i="6"/>
  <c r="FD33" i="6"/>
  <c r="FE33" i="6"/>
  <c r="FC33" i="6"/>
  <c r="FA33" i="6"/>
  <c r="FI33" i="6"/>
  <c r="FH33" i="6"/>
  <c r="FF33" i="6"/>
  <c r="FN33" i="6"/>
  <c r="FM33" i="6"/>
  <c r="FK33" i="6"/>
  <c r="FT33" i="6"/>
  <c r="FO33" i="6"/>
  <c r="FR33" i="6"/>
  <c r="FS33" i="6"/>
  <c r="FL33" i="6"/>
  <c r="FP33" i="6"/>
  <c r="FJ33" i="6"/>
  <c r="FQ33" i="6"/>
  <c r="ES33" i="6"/>
  <c r="FU33" i="6"/>
  <c r="FV33" i="6"/>
  <c r="EW196" i="6"/>
  <c r="EU196" i="6"/>
  <c r="ET196" i="6"/>
  <c r="EX196" i="6"/>
  <c r="FD196" i="6"/>
  <c r="FB196" i="6"/>
  <c r="EV196" i="6"/>
  <c r="FA196" i="6"/>
  <c r="FC196" i="6"/>
  <c r="EZ196" i="6"/>
  <c r="FM196" i="6"/>
  <c r="EY196" i="6"/>
  <c r="FG196" i="6"/>
  <c r="FJ196" i="6"/>
  <c r="FE196" i="6"/>
  <c r="FI196" i="6"/>
  <c r="FF196" i="6"/>
  <c r="FH196" i="6"/>
  <c r="FL196" i="6"/>
  <c r="FP196" i="6"/>
  <c r="FN196" i="6"/>
  <c r="FK196" i="6"/>
  <c r="FR196" i="6"/>
  <c r="FQ196" i="6"/>
  <c r="FU196" i="6"/>
  <c r="FO196" i="6"/>
  <c r="FS196" i="6"/>
  <c r="FT196" i="6"/>
  <c r="ES196" i="6"/>
  <c r="FV196" i="6"/>
  <c r="ET245" i="6"/>
  <c r="EW245" i="6"/>
  <c r="EU245" i="6"/>
  <c r="EX245" i="6"/>
  <c r="FC245" i="6"/>
  <c r="EZ245" i="6"/>
  <c r="FE245" i="6"/>
  <c r="FD245" i="6"/>
  <c r="EV245" i="6"/>
  <c r="FB245" i="6"/>
  <c r="EY245" i="6"/>
  <c r="FA245" i="6"/>
  <c r="FF245" i="6"/>
  <c r="FL245" i="6"/>
  <c r="FG245" i="6"/>
  <c r="FI245" i="6"/>
  <c r="FJ245" i="6"/>
  <c r="FK245" i="6"/>
  <c r="FM245" i="6"/>
  <c r="FR245" i="6"/>
  <c r="FP245" i="6"/>
  <c r="FH245" i="6"/>
  <c r="FQ245" i="6"/>
  <c r="FO245" i="6"/>
  <c r="FS245" i="6"/>
  <c r="FU245" i="6"/>
  <c r="FT245" i="6"/>
  <c r="FV245" i="6"/>
  <c r="FN245" i="6"/>
  <c r="ES245" i="6"/>
  <c r="EU21" i="6"/>
  <c r="ET21" i="6"/>
  <c r="EZ21" i="6"/>
  <c r="EV21" i="6"/>
  <c r="EW21" i="6"/>
  <c r="EY21" i="6"/>
  <c r="EX21" i="6"/>
  <c r="FB21" i="6"/>
  <c r="FG21" i="6"/>
  <c r="FE21" i="6"/>
  <c r="FD21" i="6"/>
  <c r="FC21" i="6"/>
  <c r="FA21" i="6"/>
  <c r="FI21" i="6"/>
  <c r="FH21" i="6"/>
  <c r="FF21" i="6"/>
  <c r="FL21" i="6"/>
  <c r="FN21" i="6"/>
  <c r="FM21" i="6"/>
  <c r="FJ21" i="6"/>
  <c r="FT21" i="6"/>
  <c r="FQ21" i="6"/>
  <c r="FS21" i="6"/>
  <c r="FK21" i="6"/>
  <c r="FR21" i="6"/>
  <c r="FP21" i="6"/>
  <c r="ES21" i="6"/>
  <c r="FU21" i="6"/>
  <c r="FO21" i="6"/>
  <c r="FV21" i="6"/>
  <c r="EU151" i="6"/>
  <c r="ET151" i="6"/>
  <c r="EY151" i="6"/>
  <c r="EX151" i="6"/>
  <c r="FD151" i="6"/>
  <c r="EV151" i="6"/>
  <c r="EW151" i="6"/>
  <c r="FA151" i="6"/>
  <c r="FF151" i="6"/>
  <c r="EZ151" i="6"/>
  <c r="FE151" i="6"/>
  <c r="FB151" i="6"/>
  <c r="FG151" i="6"/>
  <c r="FH151" i="6"/>
  <c r="FC151" i="6"/>
  <c r="FL151" i="6"/>
  <c r="FM151" i="6"/>
  <c r="FI151" i="6"/>
  <c r="FK151" i="6"/>
  <c r="FO151" i="6"/>
  <c r="FS151" i="6"/>
  <c r="FJ151" i="6"/>
  <c r="FQ151" i="6"/>
  <c r="FR151" i="6"/>
  <c r="FN151" i="6"/>
  <c r="FP151" i="6"/>
  <c r="FV151" i="6"/>
  <c r="FU151" i="6"/>
  <c r="ES151" i="6"/>
  <c r="FT151" i="6"/>
  <c r="EV255" i="6"/>
  <c r="EU255" i="6"/>
  <c r="ET255" i="6"/>
  <c r="FC255" i="6"/>
  <c r="FB255" i="6"/>
  <c r="EY255" i="6"/>
  <c r="EW255" i="6"/>
  <c r="FD255" i="6"/>
  <c r="EZ255" i="6"/>
  <c r="FA255" i="6"/>
  <c r="EX255" i="6"/>
  <c r="FG255" i="6"/>
  <c r="FK255" i="6"/>
  <c r="FE255" i="6"/>
  <c r="FI255" i="6"/>
  <c r="FH255" i="6"/>
  <c r="FM255" i="6"/>
  <c r="FL255" i="6"/>
  <c r="FP255" i="6"/>
  <c r="FN255" i="6"/>
  <c r="FF255" i="6"/>
  <c r="FJ255" i="6"/>
  <c r="FQ255" i="6"/>
  <c r="FO255" i="6"/>
  <c r="FR255" i="6"/>
  <c r="FS255" i="6"/>
  <c r="ES255" i="6"/>
  <c r="FT255" i="6"/>
  <c r="FU255" i="6"/>
  <c r="FV255" i="6"/>
  <c r="EU39" i="6"/>
  <c r="ET39" i="6"/>
  <c r="EX39" i="6"/>
  <c r="EV39" i="6"/>
  <c r="EW39" i="6"/>
  <c r="FC39" i="6"/>
  <c r="FB39" i="6"/>
  <c r="EY39" i="6"/>
  <c r="EZ39" i="6"/>
  <c r="FA39" i="6"/>
  <c r="FD39" i="6"/>
  <c r="FE39" i="6"/>
  <c r="FG39" i="6"/>
  <c r="FK39" i="6"/>
  <c r="FJ39" i="6"/>
  <c r="FI39" i="6"/>
  <c r="FH39" i="6"/>
  <c r="FF39" i="6"/>
  <c r="FL39" i="6"/>
  <c r="FP39" i="6"/>
  <c r="FN39" i="6"/>
  <c r="FM39" i="6"/>
  <c r="FV39" i="6"/>
  <c r="FO39" i="6"/>
  <c r="FQ39" i="6"/>
  <c r="FT39" i="6"/>
  <c r="FS39" i="6"/>
  <c r="FU39" i="6"/>
  <c r="FR39" i="6"/>
  <c r="ES39" i="6"/>
  <c r="EU129" i="6"/>
  <c r="ET129" i="6"/>
  <c r="EZ129" i="6"/>
  <c r="EY129" i="6"/>
  <c r="EW129" i="6"/>
  <c r="EX129" i="6"/>
  <c r="EV129" i="6"/>
  <c r="FB129" i="6"/>
  <c r="FG129" i="6"/>
  <c r="FA129" i="6"/>
  <c r="FE129" i="6"/>
  <c r="FD129" i="6"/>
  <c r="FC129" i="6"/>
  <c r="FF129" i="6"/>
  <c r="FI129" i="6"/>
  <c r="FH129" i="6"/>
  <c r="FJ129" i="6"/>
  <c r="FN129" i="6"/>
  <c r="FK129" i="6"/>
  <c r="FM129" i="6"/>
  <c r="FL129" i="6"/>
  <c r="FT129" i="6"/>
  <c r="FS129" i="6"/>
  <c r="FP129" i="6"/>
  <c r="FR129" i="6"/>
  <c r="FO129" i="6"/>
  <c r="FQ129" i="6"/>
  <c r="FU129" i="6"/>
  <c r="ES129" i="6"/>
  <c r="FV129" i="6"/>
  <c r="ET41" i="6"/>
  <c r="EU41" i="6"/>
  <c r="EW41" i="6"/>
  <c r="EV41" i="6"/>
  <c r="EX41" i="6"/>
  <c r="FD41" i="6"/>
  <c r="FC41" i="6"/>
  <c r="EZ41" i="6"/>
  <c r="EY41" i="6"/>
  <c r="FE41" i="6"/>
  <c r="FF41" i="6"/>
  <c r="FA41" i="6"/>
  <c r="FB41" i="6"/>
  <c r="FL41" i="6"/>
  <c r="FG41" i="6"/>
  <c r="FJ41" i="6"/>
  <c r="FI41" i="6"/>
  <c r="FH41" i="6"/>
  <c r="FK41" i="6"/>
  <c r="FQ41" i="6"/>
  <c r="FO41" i="6"/>
  <c r="FM41" i="6"/>
  <c r="FP41" i="6"/>
  <c r="FT41" i="6"/>
  <c r="FS41" i="6"/>
  <c r="FU41" i="6"/>
  <c r="FR41" i="6"/>
  <c r="FV41" i="6"/>
  <c r="FN41" i="6"/>
  <c r="ES41" i="6"/>
  <c r="ET257" i="6"/>
  <c r="EW257" i="6"/>
  <c r="EU257" i="6"/>
  <c r="EX257" i="6"/>
  <c r="FC257" i="6"/>
  <c r="EV257" i="6"/>
  <c r="EZ257" i="6"/>
  <c r="FE257" i="6"/>
  <c r="EY257" i="6"/>
  <c r="FD257" i="6"/>
  <c r="FA257" i="6"/>
  <c r="FF257" i="6"/>
  <c r="FB257" i="6"/>
  <c r="FL257" i="6"/>
  <c r="FG257" i="6"/>
  <c r="FI257" i="6"/>
  <c r="FK257" i="6"/>
  <c r="FH257" i="6"/>
  <c r="FM257" i="6"/>
  <c r="FR257" i="6"/>
  <c r="FN257" i="6"/>
  <c r="FJ257" i="6"/>
  <c r="FP257" i="6"/>
  <c r="FQ257" i="6"/>
  <c r="FO257" i="6"/>
  <c r="FU257" i="6"/>
  <c r="FS257" i="6"/>
  <c r="FV257" i="6"/>
  <c r="FT257" i="6"/>
  <c r="ES257" i="6"/>
  <c r="EV231" i="6"/>
  <c r="ET231" i="6"/>
  <c r="EU231" i="6"/>
  <c r="FC231" i="6"/>
  <c r="FB231" i="6"/>
  <c r="EW231" i="6"/>
  <c r="EY231" i="6"/>
  <c r="FA231" i="6"/>
  <c r="FD231" i="6"/>
  <c r="EX231" i="6"/>
  <c r="FF231" i="6"/>
  <c r="FK231" i="6"/>
  <c r="FG231" i="6"/>
  <c r="FI231" i="6"/>
  <c r="EZ231" i="6"/>
  <c r="FH231" i="6"/>
  <c r="FM231" i="6"/>
  <c r="FP231" i="6"/>
  <c r="FJ231" i="6"/>
  <c r="FE231" i="6"/>
  <c r="FL231" i="6"/>
  <c r="FN231" i="6"/>
  <c r="FO231" i="6"/>
  <c r="FQ231" i="6"/>
  <c r="FR231" i="6"/>
  <c r="FU231" i="6"/>
  <c r="FS231" i="6"/>
  <c r="FT231" i="6"/>
  <c r="ES231" i="6"/>
  <c r="FV231" i="6"/>
  <c r="ET230" i="6"/>
  <c r="EV230" i="6"/>
  <c r="EU230" i="6"/>
  <c r="FC230" i="6"/>
  <c r="FA230" i="6"/>
  <c r="EW230" i="6"/>
  <c r="EZ230" i="6"/>
  <c r="EX230" i="6"/>
  <c r="EY230" i="6"/>
  <c r="FB230" i="6"/>
  <c r="FL230" i="6"/>
  <c r="FF230" i="6"/>
  <c r="FG230" i="6"/>
  <c r="FI230" i="6"/>
  <c r="FH230" i="6"/>
  <c r="FE230" i="6"/>
  <c r="FQ230" i="6"/>
  <c r="FM230" i="6"/>
  <c r="FK230" i="6"/>
  <c r="FJ230" i="6"/>
  <c r="FO230" i="6"/>
  <c r="FN230" i="6"/>
  <c r="FD230" i="6"/>
  <c r="FT230" i="6"/>
  <c r="FP230" i="6"/>
  <c r="FS230" i="6"/>
  <c r="FR230" i="6"/>
  <c r="FU230" i="6"/>
  <c r="ES230" i="6"/>
  <c r="FV230" i="6"/>
  <c r="ET71" i="6"/>
  <c r="EV71" i="6"/>
  <c r="EU71" i="6"/>
  <c r="FA71" i="6"/>
  <c r="EX71" i="6"/>
  <c r="EZ71" i="6"/>
  <c r="EY71" i="6"/>
  <c r="EW71" i="6"/>
  <c r="FB71" i="6"/>
  <c r="FC71" i="6"/>
  <c r="FF71" i="6"/>
  <c r="FI71" i="6"/>
  <c r="FE71" i="6"/>
  <c r="FG71" i="6"/>
  <c r="FH71" i="6"/>
  <c r="FD71" i="6"/>
  <c r="FK71" i="6"/>
  <c r="FN71" i="6"/>
  <c r="FL71" i="6"/>
  <c r="FR71" i="6"/>
  <c r="FU71" i="6"/>
  <c r="FT71" i="6"/>
  <c r="FQ71" i="6"/>
  <c r="FS71" i="6"/>
  <c r="FO71" i="6"/>
  <c r="FM71" i="6"/>
  <c r="ES71" i="6"/>
  <c r="FP71" i="6"/>
  <c r="FJ71" i="6"/>
  <c r="FV71" i="6"/>
  <c r="ET235" i="6"/>
  <c r="EY235" i="6"/>
  <c r="EX235" i="6"/>
  <c r="EU235" i="6"/>
  <c r="EV235" i="6"/>
  <c r="FA235" i="6"/>
  <c r="FF235" i="6"/>
  <c r="EW235" i="6"/>
  <c r="EZ235" i="6"/>
  <c r="FD235" i="6"/>
  <c r="FC235" i="6"/>
  <c r="FB235" i="6"/>
  <c r="FE235" i="6"/>
  <c r="FH235" i="6"/>
  <c r="FG235" i="6"/>
  <c r="FM235" i="6"/>
  <c r="FI235" i="6"/>
  <c r="FK235" i="6"/>
  <c r="FJ235" i="6"/>
  <c r="FS235" i="6"/>
  <c r="FR235" i="6"/>
  <c r="FO235" i="6"/>
  <c r="FN235" i="6"/>
  <c r="FL235" i="6"/>
  <c r="FP235" i="6"/>
  <c r="FQ235" i="6"/>
  <c r="FV235" i="6"/>
  <c r="FT235" i="6"/>
  <c r="FU235" i="6"/>
  <c r="ES235" i="6"/>
  <c r="ET113" i="6"/>
  <c r="EW113" i="6"/>
  <c r="EV113" i="6"/>
  <c r="FD113" i="6"/>
  <c r="EX113" i="6"/>
  <c r="FC113" i="6"/>
  <c r="EU113" i="6"/>
  <c r="EZ113" i="6"/>
  <c r="FE113" i="6"/>
  <c r="FA113" i="6"/>
  <c r="FB113" i="6"/>
  <c r="EY113" i="6"/>
  <c r="FF113" i="6"/>
  <c r="FL113" i="6"/>
  <c r="FG113" i="6"/>
  <c r="FJ113" i="6"/>
  <c r="FI113" i="6"/>
  <c r="FK113" i="6"/>
  <c r="FH113" i="6"/>
  <c r="FM113" i="6"/>
  <c r="FQ113" i="6"/>
  <c r="FO113" i="6"/>
  <c r="FP113" i="6"/>
  <c r="FR113" i="6"/>
  <c r="FN113" i="6"/>
  <c r="FT113" i="6"/>
  <c r="FS113" i="6"/>
  <c r="FU113" i="6"/>
  <c r="FV113" i="6"/>
  <c r="ES113" i="6"/>
  <c r="EU18" i="6"/>
  <c r="EX18" i="6"/>
  <c r="EV18" i="6"/>
  <c r="ET18" i="6"/>
  <c r="EW18" i="6"/>
  <c r="EY18" i="6"/>
  <c r="FC18" i="6"/>
  <c r="FE18" i="6"/>
  <c r="EZ18" i="6"/>
  <c r="FD18" i="6"/>
  <c r="FA18" i="6"/>
  <c r="FB18" i="6"/>
  <c r="FN18" i="6"/>
  <c r="FH18" i="6"/>
  <c r="FF18" i="6"/>
  <c r="FK18" i="6"/>
  <c r="FJ18" i="6"/>
  <c r="FG18" i="6"/>
  <c r="FI18" i="6"/>
  <c r="FM18" i="6"/>
  <c r="FQ18" i="6"/>
  <c r="FO18" i="6"/>
  <c r="FL18" i="6"/>
  <c r="FS18" i="6"/>
  <c r="FR18" i="6"/>
  <c r="FP18" i="6"/>
  <c r="FU18" i="6"/>
  <c r="FV18" i="6"/>
  <c r="FT18" i="6"/>
  <c r="ES18" i="6"/>
  <c r="ET90" i="6"/>
  <c r="EX90" i="6"/>
  <c r="EV90" i="6"/>
  <c r="EU90" i="6"/>
  <c r="EY90" i="6"/>
  <c r="FC90" i="6"/>
  <c r="EW90" i="6"/>
  <c r="FA90" i="6"/>
  <c r="FB90" i="6"/>
  <c r="FD90" i="6"/>
  <c r="FH90" i="6"/>
  <c r="FE90" i="6"/>
  <c r="FF90" i="6"/>
  <c r="FJ90" i="6"/>
  <c r="FG90" i="6"/>
  <c r="FI90" i="6"/>
  <c r="FM90" i="6"/>
  <c r="FQ90" i="6"/>
  <c r="FK90" i="6"/>
  <c r="FO90" i="6"/>
  <c r="FL90" i="6"/>
  <c r="FS90" i="6"/>
  <c r="EZ90" i="6"/>
  <c r="FR90" i="6"/>
  <c r="FN90" i="6"/>
  <c r="FV90" i="6"/>
  <c r="FU90" i="6"/>
  <c r="ES90" i="6"/>
  <c r="FT90" i="6"/>
  <c r="FP90" i="6"/>
  <c r="ET97" i="6"/>
  <c r="EW97" i="6"/>
  <c r="EU97" i="6"/>
  <c r="EX97" i="6"/>
  <c r="FB97" i="6"/>
  <c r="FA97" i="6"/>
  <c r="EV97" i="6"/>
  <c r="EY97" i="6"/>
  <c r="EZ97" i="6"/>
  <c r="FC97" i="6"/>
  <c r="FG97" i="6"/>
  <c r="FJ97" i="6"/>
  <c r="FI97" i="6"/>
  <c r="FE97" i="6"/>
  <c r="FH97" i="6"/>
  <c r="FO97" i="6"/>
  <c r="FL97" i="6"/>
  <c r="FD97" i="6"/>
  <c r="FN97" i="6"/>
  <c r="FQ97" i="6"/>
  <c r="FM97" i="6"/>
  <c r="FR97" i="6"/>
  <c r="FV97" i="6"/>
  <c r="FF97" i="6"/>
  <c r="FK97" i="6"/>
  <c r="FU97" i="6"/>
  <c r="FP97" i="6"/>
  <c r="FT97" i="6"/>
  <c r="FS97" i="6"/>
  <c r="ES97" i="6"/>
  <c r="ET186" i="6"/>
  <c r="EV186" i="6"/>
  <c r="EY186" i="6"/>
  <c r="EW186" i="6"/>
  <c r="EX186" i="6"/>
  <c r="FC186" i="6"/>
  <c r="EU186" i="6"/>
  <c r="FB186" i="6"/>
  <c r="FD186" i="6"/>
  <c r="EZ186" i="6"/>
  <c r="FH186" i="6"/>
  <c r="FE186" i="6"/>
  <c r="FF186" i="6"/>
  <c r="FA186" i="6"/>
  <c r="FG186" i="6"/>
  <c r="FI186" i="6"/>
  <c r="FK186" i="6"/>
  <c r="FQ186" i="6"/>
  <c r="FL186" i="6"/>
  <c r="FM186" i="6"/>
  <c r="FJ186" i="6"/>
  <c r="FS186" i="6"/>
  <c r="FR186" i="6"/>
  <c r="FO186" i="6"/>
  <c r="FV186" i="6"/>
  <c r="ES186" i="6"/>
  <c r="FN186" i="6"/>
  <c r="FT186" i="6"/>
  <c r="FU186" i="6"/>
  <c r="FP186" i="6"/>
  <c r="EU22" i="6"/>
  <c r="EW22" i="6"/>
  <c r="FA22" i="6"/>
  <c r="EZ22" i="6"/>
  <c r="EV22" i="6"/>
  <c r="EY22" i="6"/>
  <c r="ET22" i="6"/>
  <c r="EX22" i="6"/>
  <c r="FB22" i="6"/>
  <c r="FF22" i="6"/>
  <c r="FD22" i="6"/>
  <c r="FG22" i="6"/>
  <c r="FJ22" i="6"/>
  <c r="FC22" i="6"/>
  <c r="FI22" i="6"/>
  <c r="FH22" i="6"/>
  <c r="FE22" i="6"/>
  <c r="FO22" i="6"/>
  <c r="FL22" i="6"/>
  <c r="FN22" i="6"/>
  <c r="FM22" i="6"/>
  <c r="FU22" i="6"/>
  <c r="FT22" i="6"/>
  <c r="FQ22" i="6"/>
  <c r="FK22" i="6"/>
  <c r="FR22" i="6"/>
  <c r="FP22" i="6"/>
  <c r="ES22" i="6"/>
  <c r="FV22" i="6"/>
  <c r="FS22" i="6"/>
  <c r="ET222" i="6"/>
  <c r="EV222" i="6"/>
  <c r="EU222" i="6"/>
  <c r="EY222" i="6"/>
  <c r="EX222" i="6"/>
  <c r="FC222" i="6"/>
  <c r="EW222" i="6"/>
  <c r="FB222" i="6"/>
  <c r="FD222" i="6"/>
  <c r="EZ222" i="6"/>
  <c r="FA222" i="6"/>
  <c r="FH222" i="6"/>
  <c r="FE222" i="6"/>
  <c r="FF222" i="6"/>
  <c r="FI222" i="6"/>
  <c r="FG222" i="6"/>
  <c r="FQ222" i="6"/>
  <c r="FM222" i="6"/>
  <c r="FK222" i="6"/>
  <c r="FJ222" i="6"/>
  <c r="FN222" i="6"/>
  <c r="FS222" i="6"/>
  <c r="FP222" i="6"/>
  <c r="FR222" i="6"/>
  <c r="FO222" i="6"/>
  <c r="FL222" i="6"/>
  <c r="FV222" i="6"/>
  <c r="ES222" i="6"/>
  <c r="FT222" i="6"/>
  <c r="FU222" i="6"/>
  <c r="EU177" i="6"/>
  <c r="ET177" i="6"/>
  <c r="EZ177" i="6"/>
  <c r="EY177" i="6"/>
  <c r="EX177" i="6"/>
  <c r="EW177" i="6"/>
  <c r="FB177" i="6"/>
  <c r="FG177" i="6"/>
  <c r="EV177" i="6"/>
  <c r="FE177" i="6"/>
  <c r="FC177" i="6"/>
  <c r="FA177" i="6"/>
  <c r="FD177" i="6"/>
  <c r="FH177" i="6"/>
  <c r="FF177" i="6"/>
  <c r="FM177" i="6"/>
  <c r="FJ177" i="6"/>
  <c r="FK177" i="6"/>
  <c r="FL177" i="6"/>
  <c r="FI177" i="6"/>
  <c r="FT177" i="6"/>
  <c r="FS177" i="6"/>
  <c r="FP177" i="6"/>
  <c r="FR177" i="6"/>
  <c r="FN177" i="6"/>
  <c r="FQ177" i="6"/>
  <c r="FO177" i="6"/>
  <c r="ES177" i="6"/>
  <c r="FV177" i="6"/>
  <c r="FU177" i="6"/>
  <c r="EU130" i="6"/>
  <c r="ET130" i="6"/>
  <c r="EW130" i="6"/>
  <c r="FA130" i="6"/>
  <c r="EZ130" i="6"/>
  <c r="EY130" i="6"/>
  <c r="EX130" i="6"/>
  <c r="FF130" i="6"/>
  <c r="FB130" i="6"/>
  <c r="FD130" i="6"/>
  <c r="FJ130" i="6"/>
  <c r="FC130" i="6"/>
  <c r="FE130" i="6"/>
  <c r="FI130" i="6"/>
  <c r="FH130" i="6"/>
  <c r="FG130" i="6"/>
  <c r="EV130" i="6"/>
  <c r="FO130" i="6"/>
  <c r="FN130" i="6"/>
  <c r="FK130" i="6"/>
  <c r="FM130" i="6"/>
  <c r="FL130" i="6"/>
  <c r="FQ130" i="6"/>
  <c r="FU130" i="6"/>
  <c r="FT130" i="6"/>
  <c r="FP130" i="6"/>
  <c r="FR130" i="6"/>
  <c r="ES130" i="6"/>
  <c r="FV130" i="6"/>
  <c r="FS130" i="6"/>
  <c r="EU118" i="6"/>
  <c r="EW118" i="6"/>
  <c r="FA118" i="6"/>
  <c r="EZ118" i="6"/>
  <c r="EV118" i="6"/>
  <c r="EY118" i="6"/>
  <c r="EX118" i="6"/>
  <c r="ET118" i="6"/>
  <c r="FD118" i="6"/>
  <c r="FC118" i="6"/>
  <c r="FF118" i="6"/>
  <c r="FB118" i="6"/>
  <c r="FJ118" i="6"/>
  <c r="FI118" i="6"/>
  <c r="FH118" i="6"/>
  <c r="FE118" i="6"/>
  <c r="FG118" i="6"/>
  <c r="FO118" i="6"/>
  <c r="FN118" i="6"/>
  <c r="FK118" i="6"/>
  <c r="FM118" i="6"/>
  <c r="FL118" i="6"/>
  <c r="FU118" i="6"/>
  <c r="FT118" i="6"/>
  <c r="FQ118" i="6"/>
  <c r="FP118" i="6"/>
  <c r="FR118" i="6"/>
  <c r="ES118" i="6"/>
  <c r="FV118" i="6"/>
  <c r="FS118" i="6"/>
  <c r="C80" i="11"/>
  <c r="AM82" i="11"/>
  <c r="AT79" i="11"/>
  <c r="P82" i="11"/>
  <c r="M82" i="11"/>
  <c r="AU82" i="11"/>
  <c r="Z79" i="11"/>
  <c r="AK79" i="11"/>
  <c r="I82" i="11"/>
  <c r="AU80" i="11"/>
  <c r="Y80" i="11"/>
  <c r="X82" i="11"/>
  <c r="AK100" i="11"/>
  <c r="AO103" i="11"/>
  <c r="AU90" i="11"/>
  <c r="J105" i="11"/>
  <c r="T95" i="11"/>
  <c r="AE101" i="11"/>
  <c r="AM94" i="11"/>
  <c r="AC103" i="11"/>
  <c r="AX98" i="11"/>
  <c r="AV104" i="11"/>
  <c r="AQ86" i="11"/>
  <c r="D101" i="11"/>
  <c r="K106" i="11"/>
  <c r="AR91" i="11"/>
  <c r="AC102" i="11"/>
  <c r="G98" i="11"/>
  <c r="AP86" i="11"/>
  <c r="AL104" i="11"/>
  <c r="AO101" i="11"/>
  <c r="H96" i="11"/>
  <c r="Z87" i="11"/>
  <c r="AU104" i="11"/>
  <c r="AY101" i="11"/>
  <c r="AH96" i="11"/>
  <c r="AZ87" i="11"/>
  <c r="H105" i="11"/>
  <c r="M102" i="11"/>
  <c r="R97" i="11"/>
  <c r="AJ88" i="11"/>
  <c r="S105" i="11"/>
  <c r="Y102" i="11"/>
  <c r="AZ97" i="11"/>
  <c r="T89" i="11"/>
  <c r="AD105" i="11"/>
  <c r="AJ102" i="11"/>
  <c r="AE98" i="11"/>
  <c r="AW89" i="11"/>
  <c r="AO105" i="11"/>
  <c r="AU102" i="11"/>
  <c r="P99" i="11"/>
  <c r="AH90" i="11"/>
  <c r="AZ105" i="11"/>
  <c r="H103" i="11"/>
  <c r="AM99" i="11"/>
  <c r="R91" i="11"/>
  <c r="O81" i="11"/>
  <c r="M106" i="11"/>
  <c r="S103" i="11"/>
  <c r="G100" i="11"/>
  <c r="AZ91" i="11"/>
  <c r="L83" i="11"/>
  <c r="AS96" i="11"/>
  <c r="AY93" i="11"/>
  <c r="G91" i="11"/>
  <c r="M88" i="11"/>
  <c r="S85" i="11"/>
  <c r="Y81" i="11"/>
  <c r="C98" i="11"/>
  <c r="I95" i="11"/>
  <c r="O92" i="11"/>
  <c r="U89" i="11"/>
  <c r="AA86" i="11"/>
  <c r="AG83" i="11"/>
  <c r="V81" i="11"/>
  <c r="M98" i="11"/>
  <c r="S95" i="11"/>
  <c r="Y92" i="11"/>
  <c r="AE89" i="11"/>
  <c r="AK86" i="11"/>
  <c r="AQ83" i="11"/>
  <c r="R101" i="11"/>
  <c r="X98" i="11"/>
  <c r="AD95" i="11"/>
  <c r="AJ92" i="11"/>
  <c r="AP89" i="11"/>
  <c r="AV86" i="11"/>
  <c r="D84" i="11"/>
  <c r="W98" i="11"/>
  <c r="AC95" i="11"/>
  <c r="AI92" i="11"/>
  <c r="AO89" i="11"/>
  <c r="AU86" i="11"/>
  <c r="C84" i="11"/>
  <c r="AT98" i="11"/>
  <c r="AZ95" i="11"/>
  <c r="H93" i="11"/>
  <c r="N90" i="11"/>
  <c r="T87" i="11"/>
  <c r="Z84" i="11"/>
  <c r="E100" i="11"/>
  <c r="K97" i="11"/>
  <c r="Q94" i="11"/>
  <c r="W91" i="11"/>
  <c r="AC88" i="11"/>
  <c r="AI85" i="11"/>
  <c r="AO81" i="11"/>
  <c r="AF98" i="11"/>
  <c r="AL95" i="11"/>
  <c r="AR92" i="11"/>
  <c r="AX89" i="11"/>
  <c r="F87" i="11"/>
  <c r="L84" i="11"/>
  <c r="EU192" i="6"/>
  <c r="ET192" i="6"/>
  <c r="FB192" i="6"/>
  <c r="EV192" i="6"/>
  <c r="EZ192" i="6"/>
  <c r="EW192" i="6"/>
  <c r="EY192" i="6"/>
  <c r="FA192" i="6"/>
  <c r="FG192" i="6"/>
  <c r="FC192" i="6"/>
  <c r="FK192" i="6"/>
  <c r="EX192" i="6"/>
  <c r="FD192" i="6"/>
  <c r="FE192" i="6"/>
  <c r="FF192" i="6"/>
  <c r="FH192" i="6"/>
  <c r="FP192" i="6"/>
  <c r="FJ192" i="6"/>
  <c r="FM192" i="6"/>
  <c r="FI192" i="6"/>
  <c r="FN192" i="6"/>
  <c r="FQ192" i="6"/>
  <c r="FL192" i="6"/>
  <c r="FS192" i="6"/>
  <c r="FO192" i="6"/>
  <c r="FR192" i="6"/>
  <c r="ES192" i="6"/>
  <c r="FV192" i="6"/>
  <c r="FT192" i="6"/>
  <c r="FU192" i="6"/>
  <c r="ET206" i="6"/>
  <c r="EV206" i="6"/>
  <c r="EU206" i="6"/>
  <c r="FC206" i="6"/>
  <c r="EW206" i="6"/>
  <c r="FA206" i="6"/>
  <c r="EZ206" i="6"/>
  <c r="EX206" i="6"/>
  <c r="FB206" i="6"/>
  <c r="EY206" i="6"/>
  <c r="FD206" i="6"/>
  <c r="FL206" i="6"/>
  <c r="FE206" i="6"/>
  <c r="FF206" i="6"/>
  <c r="FI206" i="6"/>
  <c r="FH206" i="6"/>
  <c r="FG206" i="6"/>
  <c r="FQ206" i="6"/>
  <c r="FM206" i="6"/>
  <c r="FO206" i="6"/>
  <c r="FK206" i="6"/>
  <c r="FN206" i="6"/>
  <c r="FP206" i="6"/>
  <c r="FT206" i="6"/>
  <c r="FS206" i="6"/>
  <c r="FJ206" i="6"/>
  <c r="ES206" i="6"/>
  <c r="FU206" i="6"/>
  <c r="FV206" i="6"/>
  <c r="FR206" i="6"/>
  <c r="ET161" i="6"/>
  <c r="EU161" i="6"/>
  <c r="EW161" i="6"/>
  <c r="EX161" i="6"/>
  <c r="FD161" i="6"/>
  <c r="FC161" i="6"/>
  <c r="EZ161" i="6"/>
  <c r="EV161" i="6"/>
  <c r="FE161" i="6"/>
  <c r="FA161" i="6"/>
  <c r="FB161" i="6"/>
  <c r="FL161" i="6"/>
  <c r="FF161" i="6"/>
  <c r="FJ161" i="6"/>
  <c r="FG161" i="6"/>
  <c r="FI161" i="6"/>
  <c r="FQ161" i="6"/>
  <c r="FK161" i="6"/>
  <c r="EY161" i="6"/>
  <c r="FH161" i="6"/>
  <c r="FM161" i="6"/>
  <c r="FR161" i="6"/>
  <c r="FP161" i="6"/>
  <c r="FO161" i="6"/>
  <c r="FN161" i="6"/>
  <c r="FV161" i="6"/>
  <c r="FT161" i="6"/>
  <c r="FU161" i="6"/>
  <c r="FS161" i="6"/>
  <c r="ES161" i="6"/>
  <c r="ET32" i="6"/>
  <c r="EW32" i="6"/>
  <c r="EV32" i="6"/>
  <c r="EZ32" i="6"/>
  <c r="EY32" i="6"/>
  <c r="FD32" i="6"/>
  <c r="EX32" i="6"/>
  <c r="EU32" i="6"/>
  <c r="FE32" i="6"/>
  <c r="FC32" i="6"/>
  <c r="FA32" i="6"/>
  <c r="FB32" i="6"/>
  <c r="FI32" i="6"/>
  <c r="FH32" i="6"/>
  <c r="FF32" i="6"/>
  <c r="FG32" i="6"/>
  <c r="FN32" i="6"/>
  <c r="FM32" i="6"/>
  <c r="FR32" i="6"/>
  <c r="FK32" i="6"/>
  <c r="FJ32" i="6"/>
  <c r="FL32" i="6"/>
  <c r="FT32" i="6"/>
  <c r="FO32" i="6"/>
  <c r="FS32" i="6"/>
  <c r="FP32" i="6"/>
  <c r="ES32" i="6"/>
  <c r="FU32" i="6"/>
  <c r="FV32" i="6"/>
  <c r="FQ32" i="6"/>
  <c r="EU75" i="6"/>
  <c r="ET75" i="6"/>
  <c r="EX75" i="6"/>
  <c r="EV75" i="6"/>
  <c r="FC75" i="6"/>
  <c r="FB75" i="6"/>
  <c r="EY75" i="6"/>
  <c r="EW75" i="6"/>
  <c r="EZ75" i="6"/>
  <c r="FA75" i="6"/>
  <c r="FD75" i="6"/>
  <c r="FK75" i="6"/>
  <c r="FF75" i="6"/>
  <c r="FJ75" i="6"/>
  <c r="FE75" i="6"/>
  <c r="FI75" i="6"/>
  <c r="FG75" i="6"/>
  <c r="FH75" i="6"/>
  <c r="FM75" i="6"/>
  <c r="FP75" i="6"/>
  <c r="FN75" i="6"/>
  <c r="FL75" i="6"/>
  <c r="FV75" i="6"/>
  <c r="FR75" i="6"/>
  <c r="FO75" i="6"/>
  <c r="FQ75" i="6"/>
  <c r="FT75" i="6"/>
  <c r="FU75" i="6"/>
  <c r="FS75" i="6"/>
  <c r="ES75" i="6"/>
  <c r="EU228" i="6"/>
  <c r="ET228" i="6"/>
  <c r="FB228" i="6"/>
  <c r="EV228" i="6"/>
  <c r="EW228" i="6"/>
  <c r="EZ228" i="6"/>
  <c r="EY228" i="6"/>
  <c r="FG228" i="6"/>
  <c r="FC228" i="6"/>
  <c r="EX228" i="6"/>
  <c r="FD228" i="6"/>
  <c r="FK228" i="6"/>
  <c r="FH228" i="6"/>
  <c r="FE228" i="6"/>
  <c r="FA228" i="6"/>
  <c r="FP228" i="6"/>
  <c r="FJ228" i="6"/>
  <c r="FI228" i="6"/>
  <c r="FN228" i="6"/>
  <c r="FF228" i="6"/>
  <c r="FL228" i="6"/>
  <c r="FQ228" i="6"/>
  <c r="FS228" i="6"/>
  <c r="FR228" i="6"/>
  <c r="FO228" i="6"/>
  <c r="FU228" i="6"/>
  <c r="FT228" i="6"/>
  <c r="ES228" i="6"/>
  <c r="FM228" i="6"/>
  <c r="FV228" i="6"/>
  <c r="EW208" i="6"/>
  <c r="ET208" i="6"/>
  <c r="EU208" i="6"/>
  <c r="EX208" i="6"/>
  <c r="FD208" i="6"/>
  <c r="EV208" i="6"/>
  <c r="FB208" i="6"/>
  <c r="EZ208" i="6"/>
  <c r="FC208" i="6"/>
  <c r="EY208" i="6"/>
  <c r="FM208" i="6"/>
  <c r="FE208" i="6"/>
  <c r="FJ208" i="6"/>
  <c r="FA208" i="6"/>
  <c r="FF208" i="6"/>
  <c r="FI208" i="6"/>
  <c r="FL208" i="6"/>
  <c r="FG208" i="6"/>
  <c r="FH208" i="6"/>
  <c r="FP208" i="6"/>
  <c r="FK208" i="6"/>
  <c r="FN208" i="6"/>
  <c r="FR208" i="6"/>
  <c r="FQ208" i="6"/>
  <c r="FO208" i="6"/>
  <c r="FV208" i="6"/>
  <c r="FS208" i="6"/>
  <c r="FT208" i="6"/>
  <c r="ES208" i="6"/>
  <c r="FU208" i="6"/>
  <c r="ET20" i="6"/>
  <c r="EU20" i="6"/>
  <c r="EW20" i="6"/>
  <c r="EV20" i="6"/>
  <c r="EZ20" i="6"/>
  <c r="EY20" i="6"/>
  <c r="FD20" i="6"/>
  <c r="FB20" i="6"/>
  <c r="FE20" i="6"/>
  <c r="EX20" i="6"/>
  <c r="FC20" i="6"/>
  <c r="FA20" i="6"/>
  <c r="FI20" i="6"/>
  <c r="FH20" i="6"/>
  <c r="FF20" i="6"/>
  <c r="FN20" i="6"/>
  <c r="FM20" i="6"/>
  <c r="FR20" i="6"/>
  <c r="FJ20" i="6"/>
  <c r="FK20" i="6"/>
  <c r="FT20" i="6"/>
  <c r="FQ20" i="6"/>
  <c r="FS20" i="6"/>
  <c r="FL20" i="6"/>
  <c r="FP20" i="6"/>
  <c r="FG20" i="6"/>
  <c r="FO20" i="6"/>
  <c r="ES20" i="6"/>
  <c r="FU20" i="6"/>
  <c r="FV20" i="6"/>
  <c r="ET121" i="6"/>
  <c r="EW121" i="6"/>
  <c r="EU121" i="6"/>
  <c r="FB121" i="6"/>
  <c r="FA121" i="6"/>
  <c r="EV121" i="6"/>
  <c r="EX121" i="6"/>
  <c r="FD121" i="6"/>
  <c r="FC121" i="6"/>
  <c r="EY121" i="6"/>
  <c r="EZ121" i="6"/>
  <c r="FJ121" i="6"/>
  <c r="FI121" i="6"/>
  <c r="FF121" i="6"/>
  <c r="FH121" i="6"/>
  <c r="FE121" i="6"/>
  <c r="FG121" i="6"/>
  <c r="FL121" i="6"/>
  <c r="FO121" i="6"/>
  <c r="FK121" i="6"/>
  <c r="FM121" i="6"/>
  <c r="FU121" i="6"/>
  <c r="FT121" i="6"/>
  <c r="FQ121" i="6"/>
  <c r="FN121" i="6"/>
  <c r="FS121" i="6"/>
  <c r="FR121" i="6"/>
  <c r="FP121" i="6"/>
  <c r="ES121" i="6"/>
  <c r="FV121" i="6"/>
  <c r="EU165" i="6"/>
  <c r="EV165" i="6"/>
  <c r="ET165" i="6"/>
  <c r="EZ165" i="6"/>
  <c r="EW165" i="6"/>
  <c r="EY165" i="6"/>
  <c r="EX165" i="6"/>
  <c r="FB165" i="6"/>
  <c r="FG165" i="6"/>
  <c r="FE165" i="6"/>
  <c r="FD165" i="6"/>
  <c r="FC165" i="6"/>
  <c r="FI165" i="6"/>
  <c r="FA165" i="6"/>
  <c r="FH165" i="6"/>
  <c r="FF165" i="6"/>
  <c r="FL165" i="6"/>
  <c r="FM165" i="6"/>
  <c r="FJ165" i="6"/>
  <c r="FK165" i="6"/>
  <c r="FO165" i="6"/>
  <c r="FN165" i="6"/>
  <c r="FT165" i="6"/>
  <c r="FQ165" i="6"/>
  <c r="FS165" i="6"/>
  <c r="FR165" i="6"/>
  <c r="FP165" i="6"/>
  <c r="ES165" i="6"/>
  <c r="FU165" i="6"/>
  <c r="FV165" i="6"/>
  <c r="EU187" i="6"/>
  <c r="ET187" i="6"/>
  <c r="EV187" i="6"/>
  <c r="EY187" i="6"/>
  <c r="EW187" i="6"/>
  <c r="EX187" i="6"/>
  <c r="FA187" i="6"/>
  <c r="FF187" i="6"/>
  <c r="FB187" i="6"/>
  <c r="FD187" i="6"/>
  <c r="FE187" i="6"/>
  <c r="EZ187" i="6"/>
  <c r="FH187" i="6"/>
  <c r="FG187" i="6"/>
  <c r="FC187" i="6"/>
  <c r="FI187" i="6"/>
  <c r="FK187" i="6"/>
  <c r="FL187" i="6"/>
  <c r="FM187" i="6"/>
  <c r="FS187" i="6"/>
  <c r="FR187" i="6"/>
  <c r="FO187" i="6"/>
  <c r="FJ187" i="6"/>
  <c r="FQ187" i="6"/>
  <c r="FP187" i="6"/>
  <c r="FV187" i="6"/>
  <c r="FN187" i="6"/>
  <c r="FT187" i="6"/>
  <c r="FU187" i="6"/>
  <c r="ES187" i="6"/>
  <c r="EU87" i="6"/>
  <c r="ET87" i="6"/>
  <c r="EX87" i="6"/>
  <c r="EV87" i="6"/>
  <c r="FC87" i="6"/>
  <c r="FB87" i="6"/>
  <c r="EW87" i="6"/>
  <c r="EY87" i="6"/>
  <c r="FA87" i="6"/>
  <c r="EZ87" i="6"/>
  <c r="FE87" i="6"/>
  <c r="FF87" i="6"/>
  <c r="FK87" i="6"/>
  <c r="FJ87" i="6"/>
  <c r="FG87" i="6"/>
  <c r="FI87" i="6"/>
  <c r="FD87" i="6"/>
  <c r="FH87" i="6"/>
  <c r="FM87" i="6"/>
  <c r="FP87" i="6"/>
  <c r="FL87" i="6"/>
  <c r="FN87" i="6"/>
  <c r="FO87" i="6"/>
  <c r="FV87" i="6"/>
  <c r="FQ87" i="6"/>
  <c r="FR87" i="6"/>
  <c r="FT87" i="6"/>
  <c r="FS87" i="6"/>
  <c r="ES87" i="6"/>
  <c r="FU87" i="6"/>
  <c r="ET42" i="6"/>
  <c r="EX42" i="6"/>
  <c r="EU42" i="6"/>
  <c r="EV42" i="6"/>
  <c r="EY42" i="6"/>
  <c r="EW42" i="6"/>
  <c r="FC42" i="6"/>
  <c r="FB42" i="6"/>
  <c r="EZ42" i="6"/>
  <c r="FH42" i="6"/>
  <c r="FD42" i="6"/>
  <c r="FF42" i="6"/>
  <c r="FA42" i="6"/>
  <c r="FE42" i="6"/>
  <c r="FG42" i="6"/>
  <c r="FK42" i="6"/>
  <c r="FJ42" i="6"/>
  <c r="FQ42" i="6"/>
  <c r="FL42" i="6"/>
  <c r="FI42" i="6"/>
  <c r="FO42" i="6"/>
  <c r="FS42" i="6"/>
  <c r="FM42" i="6"/>
  <c r="FN42" i="6"/>
  <c r="FR42" i="6"/>
  <c r="FV42" i="6"/>
  <c r="FP42" i="6"/>
  <c r="FT42" i="6"/>
  <c r="FU42" i="6"/>
  <c r="ES42" i="6"/>
  <c r="F80" i="11"/>
  <c r="AR82" i="11"/>
  <c r="S79" i="11"/>
  <c r="AG80" i="11"/>
  <c r="O80" i="11"/>
  <c r="W82" i="11"/>
  <c r="V82" i="11"/>
  <c r="I79" i="11"/>
  <c r="R79" i="11"/>
  <c r="U79" i="11"/>
  <c r="AV79" i="11"/>
  <c r="AC80" i="11"/>
  <c r="AY82" i="11"/>
  <c r="AN100" i="11"/>
  <c r="O102" i="11"/>
  <c r="P85" i="11"/>
  <c r="AO100" i="11"/>
  <c r="X106" i="11"/>
  <c r="AE92" i="11"/>
  <c r="AQ102" i="11"/>
  <c r="AP96" i="11"/>
  <c r="L104" i="11"/>
  <c r="AW83" i="11"/>
  <c r="F100" i="11"/>
  <c r="Y105" i="11"/>
  <c r="Y89" i="11"/>
  <c r="AN101" i="11"/>
  <c r="AW95" i="11"/>
  <c r="F86" i="11"/>
  <c r="Z104" i="11"/>
  <c r="AB101" i="11"/>
  <c r="V95" i="11"/>
  <c r="AN86" i="11"/>
  <c r="AI104" i="11"/>
  <c r="AL101" i="11"/>
  <c r="AV95" i="11"/>
  <c r="P87" i="11"/>
  <c r="AT104" i="11"/>
  <c r="AX101" i="11"/>
  <c r="AF96" i="11"/>
  <c r="AX87" i="11"/>
  <c r="G105" i="11"/>
  <c r="L102" i="11"/>
  <c r="P97" i="11"/>
  <c r="AH88" i="11"/>
  <c r="R105" i="11"/>
  <c r="X102" i="11"/>
  <c r="AS97" i="11"/>
  <c r="M89" i="11"/>
  <c r="AC105" i="11"/>
  <c r="AI102" i="11"/>
  <c r="AD98" i="11"/>
  <c r="AV89" i="11"/>
  <c r="AN105" i="11"/>
  <c r="AT102" i="11"/>
  <c r="N99" i="11"/>
  <c r="AF90" i="11"/>
  <c r="AY105" i="11"/>
  <c r="G103" i="11"/>
  <c r="AL99" i="11"/>
  <c r="P91" i="11"/>
  <c r="N81" i="11"/>
  <c r="AG96" i="11"/>
  <c r="AM93" i="11"/>
  <c r="AS90" i="11"/>
  <c r="AY87" i="11"/>
  <c r="G85" i="11"/>
  <c r="M81" i="11"/>
  <c r="AO97" i="11"/>
  <c r="AU94" i="11"/>
  <c r="C92" i="11"/>
  <c r="I89" i="11"/>
  <c r="O86" i="11"/>
  <c r="U83" i="11"/>
  <c r="J81" i="11"/>
  <c r="AY97" i="11"/>
  <c r="G95" i="11"/>
  <c r="M92" i="11"/>
  <c r="S89" i="11"/>
  <c r="Y86" i="11"/>
  <c r="AE83" i="11"/>
  <c r="F101" i="11"/>
  <c r="L98" i="11"/>
  <c r="R95" i="11"/>
  <c r="X92" i="11"/>
  <c r="AD89" i="11"/>
  <c r="AJ86" i="11"/>
  <c r="AP83" i="11"/>
  <c r="K98" i="11"/>
  <c r="Q95" i="11"/>
  <c r="W92" i="11"/>
  <c r="AC89" i="11"/>
  <c r="AI86" i="11"/>
  <c r="AO83" i="11"/>
  <c r="AH98" i="11"/>
  <c r="AN95" i="11"/>
  <c r="AT92" i="11"/>
  <c r="AZ89" i="11"/>
  <c r="H87" i="11"/>
  <c r="N84" i="11"/>
  <c r="AQ99" i="11"/>
  <c r="AW96" i="11"/>
  <c r="E94" i="11"/>
  <c r="K91" i="11"/>
  <c r="Q88" i="11"/>
  <c r="W85" i="11"/>
  <c r="AC81" i="11"/>
  <c r="T98" i="11"/>
  <c r="Z95" i="11"/>
  <c r="AF92" i="11"/>
  <c r="AL89" i="11"/>
  <c r="AR86" i="11"/>
  <c r="AX83" i="11"/>
  <c r="ET116" i="6"/>
  <c r="EU116" i="6"/>
  <c r="EW116" i="6"/>
  <c r="EV116" i="6"/>
  <c r="EZ116" i="6"/>
  <c r="EY116" i="6"/>
  <c r="EX116" i="6"/>
  <c r="FD116" i="6"/>
  <c r="FC116" i="6"/>
  <c r="FE116" i="6"/>
  <c r="FA116" i="6"/>
  <c r="FB116" i="6"/>
  <c r="FI116" i="6"/>
  <c r="FF116" i="6"/>
  <c r="FH116" i="6"/>
  <c r="FG116" i="6"/>
  <c r="FN116" i="6"/>
  <c r="FK116" i="6"/>
  <c r="FM116" i="6"/>
  <c r="FJ116" i="6"/>
  <c r="FL116" i="6"/>
  <c r="FT116" i="6"/>
  <c r="FQ116" i="6"/>
  <c r="FO116" i="6"/>
  <c r="FS116" i="6"/>
  <c r="FP116" i="6"/>
  <c r="FR116" i="6"/>
  <c r="ES116" i="6"/>
  <c r="FU116" i="6"/>
  <c r="FV116" i="6"/>
  <c r="ET254" i="6"/>
  <c r="EV254" i="6"/>
  <c r="EU254" i="6"/>
  <c r="FC254" i="6"/>
  <c r="FA254" i="6"/>
  <c r="EW254" i="6"/>
  <c r="EX254" i="6"/>
  <c r="EZ254" i="6"/>
  <c r="FB254" i="6"/>
  <c r="FL254" i="6"/>
  <c r="FG254" i="6"/>
  <c r="EY254" i="6"/>
  <c r="FD254" i="6"/>
  <c r="FE254" i="6"/>
  <c r="FI254" i="6"/>
  <c r="FH254" i="6"/>
  <c r="FF254" i="6"/>
  <c r="FQ254" i="6"/>
  <c r="FO254" i="6"/>
  <c r="FN254" i="6"/>
  <c r="FJ254" i="6"/>
  <c r="FK254" i="6"/>
  <c r="FP254" i="6"/>
  <c r="FM254" i="6"/>
  <c r="FT254" i="6"/>
  <c r="FS254" i="6"/>
  <c r="FR254" i="6"/>
  <c r="ES254" i="6"/>
  <c r="FU254" i="6"/>
  <c r="FV254" i="6"/>
  <c r="ET193" i="6"/>
  <c r="EW193" i="6"/>
  <c r="EU193" i="6"/>
  <c r="FB193" i="6"/>
  <c r="FA193" i="6"/>
  <c r="EV193" i="6"/>
  <c r="EX193" i="6"/>
  <c r="EZ193" i="6"/>
  <c r="FC193" i="6"/>
  <c r="FD193" i="6"/>
  <c r="EY193" i="6"/>
  <c r="FJ193" i="6"/>
  <c r="FE193" i="6"/>
  <c r="FI193" i="6"/>
  <c r="FF193" i="6"/>
  <c r="FH193" i="6"/>
  <c r="FL193" i="6"/>
  <c r="FM193" i="6"/>
  <c r="FO193" i="6"/>
  <c r="FK193" i="6"/>
  <c r="FN193" i="6"/>
  <c r="FQ193" i="6"/>
  <c r="FU193" i="6"/>
  <c r="FP193" i="6"/>
  <c r="FS193" i="6"/>
  <c r="ES193" i="6"/>
  <c r="FR193" i="6"/>
  <c r="FG193" i="6"/>
  <c r="FV193" i="6"/>
  <c r="FT193" i="6"/>
  <c r="EU15" i="6"/>
  <c r="ET15" i="6"/>
  <c r="EX15" i="6"/>
  <c r="EV15" i="6"/>
  <c r="FC15" i="6"/>
  <c r="FB15" i="6"/>
  <c r="EY15" i="6"/>
  <c r="EZ15" i="6"/>
  <c r="EW15" i="6"/>
  <c r="FA15" i="6"/>
  <c r="FF15" i="6"/>
  <c r="FK15" i="6"/>
  <c r="FJ15" i="6"/>
  <c r="FG15" i="6"/>
  <c r="FE15" i="6"/>
  <c r="FI15" i="6"/>
  <c r="FD15" i="6"/>
  <c r="FM15" i="6"/>
  <c r="FP15" i="6"/>
  <c r="FL15" i="6"/>
  <c r="FH15" i="6"/>
  <c r="FR15" i="6"/>
  <c r="FV15" i="6"/>
  <c r="FN15" i="6"/>
  <c r="FO15" i="6"/>
  <c r="FT15" i="6"/>
  <c r="FU15" i="6"/>
  <c r="FS15" i="6"/>
  <c r="FQ15" i="6"/>
  <c r="ES15" i="6"/>
  <c r="EU199" i="6"/>
  <c r="ET199" i="6"/>
  <c r="EY199" i="6"/>
  <c r="EX199" i="6"/>
  <c r="FA199" i="6"/>
  <c r="EW199" i="6"/>
  <c r="FF199" i="6"/>
  <c r="FE199" i="6"/>
  <c r="FC199" i="6"/>
  <c r="EV199" i="6"/>
  <c r="EZ199" i="6"/>
  <c r="FB199" i="6"/>
  <c r="FH199" i="6"/>
  <c r="FD199" i="6"/>
  <c r="FG199" i="6"/>
  <c r="FK199" i="6"/>
  <c r="FL199" i="6"/>
  <c r="FI199" i="6"/>
  <c r="FJ199" i="6"/>
  <c r="FM199" i="6"/>
  <c r="FO199" i="6"/>
  <c r="FS199" i="6"/>
  <c r="FN199" i="6"/>
  <c r="FR199" i="6"/>
  <c r="FQ199" i="6"/>
  <c r="FP199" i="6"/>
  <c r="FT199" i="6"/>
  <c r="FV199" i="6"/>
  <c r="FU199" i="6"/>
  <c r="ES199" i="6"/>
  <c r="ET38" i="6"/>
  <c r="EU38" i="6"/>
  <c r="EV38" i="6"/>
  <c r="EW38" i="6"/>
  <c r="FC38" i="6"/>
  <c r="FA38" i="6"/>
  <c r="EZ38" i="6"/>
  <c r="EX38" i="6"/>
  <c r="FD38" i="6"/>
  <c r="FE38" i="6"/>
  <c r="FL38" i="6"/>
  <c r="FG38" i="6"/>
  <c r="FB38" i="6"/>
  <c r="EY38" i="6"/>
  <c r="FI38" i="6"/>
  <c r="FH38" i="6"/>
  <c r="FF38" i="6"/>
  <c r="FJ38" i="6"/>
  <c r="FQ38" i="6"/>
  <c r="FO38" i="6"/>
  <c r="FN38" i="6"/>
  <c r="FM38" i="6"/>
  <c r="FT38" i="6"/>
  <c r="FK38" i="6"/>
  <c r="FP38" i="6"/>
  <c r="FR38" i="6"/>
  <c r="FS38" i="6"/>
  <c r="FU38" i="6"/>
  <c r="ES38" i="6"/>
  <c r="FV38" i="6"/>
  <c r="EU201" i="6"/>
  <c r="EZ201" i="6"/>
  <c r="EY201" i="6"/>
  <c r="EX201" i="6"/>
  <c r="ET201" i="6"/>
  <c r="EV201" i="6"/>
  <c r="FG201" i="6"/>
  <c r="FE201" i="6"/>
  <c r="FA201" i="6"/>
  <c r="EW201" i="6"/>
  <c r="FC201" i="6"/>
  <c r="FF201" i="6"/>
  <c r="FH201" i="6"/>
  <c r="FD201" i="6"/>
  <c r="FB201" i="6"/>
  <c r="FK201" i="6"/>
  <c r="FL201" i="6"/>
  <c r="FI201" i="6"/>
  <c r="FJ201" i="6"/>
  <c r="FT201" i="6"/>
  <c r="FO201" i="6"/>
  <c r="FS201" i="6"/>
  <c r="FM201" i="6"/>
  <c r="FN201" i="6"/>
  <c r="FR201" i="6"/>
  <c r="FQ201" i="6"/>
  <c r="FP201" i="6"/>
  <c r="ES201" i="6"/>
  <c r="FV201" i="6"/>
  <c r="FU201" i="6"/>
  <c r="ET149" i="6"/>
  <c r="EW149" i="6"/>
  <c r="EU149" i="6"/>
  <c r="EX149" i="6"/>
  <c r="FD149" i="6"/>
  <c r="EV149" i="6"/>
  <c r="FC149" i="6"/>
  <c r="EZ149" i="6"/>
  <c r="FE149" i="6"/>
  <c r="FA149" i="6"/>
  <c r="FB149" i="6"/>
  <c r="EY149" i="6"/>
  <c r="FL149" i="6"/>
  <c r="FF149" i="6"/>
  <c r="FJ149" i="6"/>
  <c r="FI149" i="6"/>
  <c r="FQ149" i="6"/>
  <c r="FG149" i="6"/>
  <c r="FK149" i="6"/>
  <c r="FH149" i="6"/>
  <c r="FO149" i="6"/>
  <c r="FR149" i="6"/>
  <c r="FN149" i="6"/>
  <c r="FP149" i="6"/>
  <c r="FM149" i="6"/>
  <c r="FU149" i="6"/>
  <c r="FT149" i="6"/>
  <c r="FS149" i="6"/>
  <c r="ES149" i="6"/>
  <c r="FV149" i="6"/>
  <c r="ET107" i="6"/>
  <c r="EV107" i="6"/>
  <c r="EU107" i="6"/>
  <c r="FA107" i="6"/>
  <c r="EZ107" i="6"/>
  <c r="EW107" i="6"/>
  <c r="EY107" i="6"/>
  <c r="EX107" i="6"/>
  <c r="FB107" i="6"/>
  <c r="FC107" i="6"/>
  <c r="FD107" i="6"/>
  <c r="FE107" i="6"/>
  <c r="FI107" i="6"/>
  <c r="FH107" i="6"/>
  <c r="FF107" i="6"/>
  <c r="FL107" i="6"/>
  <c r="FJ107" i="6"/>
  <c r="FN107" i="6"/>
  <c r="FK107" i="6"/>
  <c r="FM107" i="6"/>
  <c r="FP107" i="6"/>
  <c r="FU107" i="6"/>
  <c r="FT107" i="6"/>
  <c r="FS107" i="6"/>
  <c r="FQ107" i="6"/>
  <c r="ES107" i="6"/>
  <c r="FO107" i="6"/>
  <c r="FR107" i="6"/>
  <c r="FV107" i="6"/>
  <c r="FG107" i="6"/>
  <c r="ET74" i="6"/>
  <c r="EU74" i="6"/>
  <c r="EV74" i="6"/>
  <c r="FC74" i="6"/>
  <c r="FA74" i="6"/>
  <c r="EX74" i="6"/>
  <c r="EZ74" i="6"/>
  <c r="EW74" i="6"/>
  <c r="FB74" i="6"/>
  <c r="EY74" i="6"/>
  <c r="FD74" i="6"/>
  <c r="FL74" i="6"/>
  <c r="FF74" i="6"/>
  <c r="FE74" i="6"/>
  <c r="FI74" i="6"/>
  <c r="FG74" i="6"/>
  <c r="FH74" i="6"/>
  <c r="FJ74" i="6"/>
  <c r="FQ74" i="6"/>
  <c r="FM74" i="6"/>
  <c r="FK74" i="6"/>
  <c r="FO74" i="6"/>
  <c r="FN74" i="6"/>
  <c r="FR74" i="6"/>
  <c r="FT74" i="6"/>
  <c r="FS74" i="6"/>
  <c r="FP74" i="6"/>
  <c r="FU74" i="6"/>
  <c r="FV74" i="6"/>
  <c r="ES74" i="6"/>
  <c r="EU135" i="6"/>
  <c r="ET135" i="6"/>
  <c r="EV135" i="6"/>
  <c r="FC135" i="6"/>
  <c r="FB135" i="6"/>
  <c r="EW135" i="6"/>
  <c r="EY135" i="6"/>
  <c r="FD135" i="6"/>
  <c r="FA135" i="6"/>
  <c r="EZ135" i="6"/>
  <c r="EX135" i="6"/>
  <c r="FK135" i="6"/>
  <c r="FE135" i="6"/>
  <c r="FF135" i="6"/>
  <c r="FI135" i="6"/>
  <c r="FH135" i="6"/>
  <c r="FG135" i="6"/>
  <c r="FJ135" i="6"/>
  <c r="FP135" i="6"/>
  <c r="FN135" i="6"/>
  <c r="FR135" i="6"/>
  <c r="FO135" i="6"/>
  <c r="FQ135" i="6"/>
  <c r="FM135" i="6"/>
  <c r="FL135" i="6"/>
  <c r="FT135" i="6"/>
  <c r="FS135" i="6"/>
  <c r="FU135" i="6"/>
  <c r="ES135" i="6"/>
  <c r="FV135" i="6"/>
  <c r="EW232" i="6"/>
  <c r="ET232" i="6"/>
  <c r="EU232" i="6"/>
  <c r="EX232" i="6"/>
  <c r="EV232" i="6"/>
  <c r="FB232" i="6"/>
  <c r="EZ232" i="6"/>
  <c r="FA232" i="6"/>
  <c r="FD232" i="6"/>
  <c r="EY232" i="6"/>
  <c r="FC232" i="6"/>
  <c r="FM232" i="6"/>
  <c r="FF232" i="6"/>
  <c r="FJ232" i="6"/>
  <c r="FG232" i="6"/>
  <c r="FI232" i="6"/>
  <c r="FK232" i="6"/>
  <c r="FP232" i="6"/>
  <c r="FE232" i="6"/>
  <c r="FH232" i="6"/>
  <c r="FL232" i="6"/>
  <c r="FN232" i="6"/>
  <c r="FR232" i="6"/>
  <c r="FO232" i="6"/>
  <c r="FU232" i="6"/>
  <c r="FQ232" i="6"/>
  <c r="FV232" i="6"/>
  <c r="FS232" i="6"/>
  <c r="FT232" i="6"/>
  <c r="ES232" i="6"/>
  <c r="ET150" i="6"/>
  <c r="EV150" i="6"/>
  <c r="EU150" i="6"/>
  <c r="EY150" i="6"/>
  <c r="EX150" i="6"/>
  <c r="FC150" i="6"/>
  <c r="EW150" i="6"/>
  <c r="EZ150" i="6"/>
  <c r="FA150" i="6"/>
  <c r="FB150" i="6"/>
  <c r="FH150" i="6"/>
  <c r="FE150" i="6"/>
  <c r="FD150" i="6"/>
  <c r="FF150" i="6"/>
  <c r="FJ150" i="6"/>
  <c r="FI150" i="6"/>
  <c r="FQ150" i="6"/>
  <c r="FG150" i="6"/>
  <c r="FK150" i="6"/>
  <c r="FO150" i="6"/>
  <c r="FS150" i="6"/>
  <c r="FR150" i="6"/>
  <c r="FN150" i="6"/>
  <c r="FP150" i="6"/>
  <c r="FV150" i="6"/>
  <c r="ES150" i="6"/>
  <c r="FU150" i="6"/>
  <c r="FT150" i="6"/>
  <c r="FM150" i="6"/>
  <c r="FL150" i="6"/>
  <c r="EU57" i="6"/>
  <c r="ET57" i="6"/>
  <c r="EZ57" i="6"/>
  <c r="EX57" i="6"/>
  <c r="EY57" i="6"/>
  <c r="FB57" i="6"/>
  <c r="EW57" i="6"/>
  <c r="FG57" i="6"/>
  <c r="FE57" i="6"/>
  <c r="EV57" i="6"/>
  <c r="FD57" i="6"/>
  <c r="FA57" i="6"/>
  <c r="FC57" i="6"/>
  <c r="FF57" i="6"/>
  <c r="FI57" i="6"/>
  <c r="FH57" i="6"/>
  <c r="FN57" i="6"/>
  <c r="FK57" i="6"/>
  <c r="FJ57" i="6"/>
  <c r="FL57" i="6"/>
  <c r="FO57" i="6"/>
  <c r="FR57" i="6"/>
  <c r="FT57" i="6"/>
  <c r="FS57" i="6"/>
  <c r="FQ57" i="6"/>
  <c r="FM57" i="6"/>
  <c r="FV57" i="6"/>
  <c r="ES57" i="6"/>
  <c r="FU57" i="6"/>
  <c r="FP57" i="6"/>
  <c r="ET73" i="6"/>
  <c r="EW73" i="6"/>
  <c r="EU73" i="6"/>
  <c r="FB73" i="6"/>
  <c r="FA73" i="6"/>
  <c r="EV73" i="6"/>
  <c r="EX73" i="6"/>
  <c r="EZ73" i="6"/>
  <c r="EY73" i="6"/>
  <c r="FD73" i="6"/>
  <c r="FC73" i="6"/>
  <c r="FF73" i="6"/>
  <c r="FJ73" i="6"/>
  <c r="FE73" i="6"/>
  <c r="FI73" i="6"/>
  <c r="FG73" i="6"/>
  <c r="FH73" i="6"/>
  <c r="FM73" i="6"/>
  <c r="FK73" i="6"/>
  <c r="FO73" i="6"/>
  <c r="FN73" i="6"/>
  <c r="FL73" i="6"/>
  <c r="FV73" i="6"/>
  <c r="FR73" i="6"/>
  <c r="FU73" i="6"/>
  <c r="FT73" i="6"/>
  <c r="FQ73" i="6"/>
  <c r="FS73" i="6"/>
  <c r="ES73" i="6"/>
  <c r="FP73" i="6"/>
  <c r="ET169" i="6"/>
  <c r="EW169" i="6"/>
  <c r="FB169" i="6"/>
  <c r="EU169" i="6"/>
  <c r="EV169" i="6"/>
  <c r="FA169" i="6"/>
  <c r="EX169" i="6"/>
  <c r="EY169" i="6"/>
  <c r="FD169" i="6"/>
  <c r="FC169" i="6"/>
  <c r="EZ169" i="6"/>
  <c r="FE169" i="6"/>
  <c r="FG169" i="6"/>
  <c r="FJ169" i="6"/>
  <c r="FI169" i="6"/>
  <c r="FH169" i="6"/>
  <c r="FO169" i="6"/>
  <c r="FL169" i="6"/>
  <c r="FM169" i="6"/>
  <c r="FF169" i="6"/>
  <c r="FK169" i="6"/>
  <c r="FN169" i="6"/>
  <c r="FU169" i="6"/>
  <c r="FQ169" i="6"/>
  <c r="FS169" i="6"/>
  <c r="FR169" i="6"/>
  <c r="FT169" i="6"/>
  <c r="ES169" i="6"/>
  <c r="FP169" i="6"/>
  <c r="FV169" i="6"/>
  <c r="EU127" i="6"/>
  <c r="ET127" i="6"/>
  <c r="EV127" i="6"/>
  <c r="EY127" i="6"/>
  <c r="EX127" i="6"/>
  <c r="FD127" i="6"/>
  <c r="EW127" i="6"/>
  <c r="FA127" i="6"/>
  <c r="FF127" i="6"/>
  <c r="FB127" i="6"/>
  <c r="FE127" i="6"/>
  <c r="EZ127" i="6"/>
  <c r="FC127" i="6"/>
  <c r="FH127" i="6"/>
  <c r="FG127" i="6"/>
  <c r="FK127" i="6"/>
  <c r="FM127" i="6"/>
  <c r="FL127" i="6"/>
  <c r="FJ127" i="6"/>
  <c r="FS127" i="6"/>
  <c r="FP127" i="6"/>
  <c r="FR127" i="6"/>
  <c r="FN127" i="6"/>
  <c r="FV127" i="6"/>
  <c r="FO127" i="6"/>
  <c r="ES127" i="6"/>
  <c r="FQ127" i="6"/>
  <c r="FT127" i="6"/>
  <c r="FI127" i="6"/>
  <c r="FU127" i="6"/>
  <c r="EU112" i="6"/>
  <c r="ET112" i="6"/>
  <c r="EW112" i="6"/>
  <c r="EV112" i="6"/>
  <c r="FD112" i="6"/>
  <c r="EX112" i="6"/>
  <c r="FB112" i="6"/>
  <c r="FA112" i="6"/>
  <c r="EY112" i="6"/>
  <c r="EZ112" i="6"/>
  <c r="FC112" i="6"/>
  <c r="FM112" i="6"/>
  <c r="FG112" i="6"/>
  <c r="FE112" i="6"/>
  <c r="FJ112" i="6"/>
  <c r="FI112" i="6"/>
  <c r="FH112" i="6"/>
  <c r="FR112" i="6"/>
  <c r="FF112" i="6"/>
  <c r="FL112" i="6"/>
  <c r="FP112" i="6"/>
  <c r="FO112" i="6"/>
  <c r="FN112" i="6"/>
  <c r="FK112" i="6"/>
  <c r="FU112" i="6"/>
  <c r="FT112" i="6"/>
  <c r="FQ112" i="6"/>
  <c r="FS112" i="6"/>
  <c r="FV112" i="6"/>
  <c r="ES112" i="6"/>
  <c r="ET224" i="6"/>
  <c r="EV224" i="6"/>
  <c r="EZ224" i="6"/>
  <c r="EW224" i="6"/>
  <c r="EY224" i="6"/>
  <c r="EU224" i="6"/>
  <c r="EX224" i="6"/>
  <c r="FC224" i="6"/>
  <c r="FB224" i="6"/>
  <c r="FE224" i="6"/>
  <c r="FA224" i="6"/>
  <c r="FI224" i="6"/>
  <c r="FG224" i="6"/>
  <c r="FH224" i="6"/>
  <c r="FF224" i="6"/>
  <c r="FD224" i="6"/>
  <c r="FN224" i="6"/>
  <c r="FL224" i="6"/>
  <c r="FM224" i="6"/>
  <c r="FK224" i="6"/>
  <c r="FT224" i="6"/>
  <c r="FQ224" i="6"/>
  <c r="FS224" i="6"/>
  <c r="FP224" i="6"/>
  <c r="FR224" i="6"/>
  <c r="FO224" i="6"/>
  <c r="FJ224" i="6"/>
  <c r="ES224" i="6"/>
  <c r="FU224" i="6"/>
  <c r="FV224" i="6"/>
  <c r="ET134" i="6"/>
  <c r="EV134" i="6"/>
  <c r="FC134" i="6"/>
  <c r="FA134" i="6"/>
  <c r="EZ134" i="6"/>
  <c r="EU134" i="6"/>
  <c r="EX134" i="6"/>
  <c r="FD134" i="6"/>
  <c r="EY134" i="6"/>
  <c r="FB134" i="6"/>
  <c r="FL134" i="6"/>
  <c r="EW134" i="6"/>
  <c r="FE134" i="6"/>
  <c r="FF134" i="6"/>
  <c r="FI134" i="6"/>
  <c r="FH134" i="6"/>
  <c r="FG134" i="6"/>
  <c r="FQ134" i="6"/>
  <c r="FJ134" i="6"/>
  <c r="FO134" i="6"/>
  <c r="FK134" i="6"/>
  <c r="FN134" i="6"/>
  <c r="FM134" i="6"/>
  <c r="FT134" i="6"/>
  <c r="FP134" i="6"/>
  <c r="FS134" i="6"/>
  <c r="FR134" i="6"/>
  <c r="FU134" i="6"/>
  <c r="ES134" i="6"/>
  <c r="FV134" i="6"/>
  <c r="ET86" i="6"/>
  <c r="EV86" i="6"/>
  <c r="EU86" i="6"/>
  <c r="FC86" i="6"/>
  <c r="EX86" i="6"/>
  <c r="EW86" i="6"/>
  <c r="FA86" i="6"/>
  <c r="EZ86" i="6"/>
  <c r="FB86" i="6"/>
  <c r="FD86" i="6"/>
  <c r="FL86" i="6"/>
  <c r="FE86" i="6"/>
  <c r="FF86" i="6"/>
  <c r="FG86" i="6"/>
  <c r="FI86" i="6"/>
  <c r="EY86" i="6"/>
  <c r="FH86" i="6"/>
  <c r="FQ86" i="6"/>
  <c r="FM86" i="6"/>
  <c r="FK86" i="6"/>
  <c r="FJ86" i="6"/>
  <c r="FO86" i="6"/>
  <c r="FN86" i="6"/>
  <c r="FR86" i="6"/>
  <c r="FT86" i="6"/>
  <c r="FP86" i="6"/>
  <c r="FS86" i="6"/>
  <c r="FV86" i="6"/>
  <c r="ES86" i="6"/>
  <c r="FU86" i="6"/>
  <c r="ET80" i="6"/>
  <c r="EU80" i="6"/>
  <c r="EW80" i="6"/>
  <c r="EV80" i="6"/>
  <c r="EZ80" i="6"/>
  <c r="EY80" i="6"/>
  <c r="FD80" i="6"/>
  <c r="EX80" i="6"/>
  <c r="FC80" i="6"/>
  <c r="FE80" i="6"/>
  <c r="FA80" i="6"/>
  <c r="FI80" i="6"/>
  <c r="FG80" i="6"/>
  <c r="FH80" i="6"/>
  <c r="FB80" i="6"/>
  <c r="FF80" i="6"/>
  <c r="FN80" i="6"/>
  <c r="FJ80" i="6"/>
  <c r="FL80" i="6"/>
  <c r="FM80" i="6"/>
  <c r="FK80" i="6"/>
  <c r="FT80" i="6"/>
  <c r="FS80" i="6"/>
  <c r="FP80" i="6"/>
  <c r="FR80" i="6"/>
  <c r="ES80" i="6"/>
  <c r="FO80" i="6"/>
  <c r="FQ80" i="6"/>
  <c r="FU80" i="6"/>
  <c r="FV80" i="6"/>
  <c r="ET170" i="6"/>
  <c r="EV170" i="6"/>
  <c r="FC170" i="6"/>
  <c r="EU170" i="6"/>
  <c r="FA170" i="6"/>
  <c r="EW170" i="6"/>
  <c r="EZ170" i="6"/>
  <c r="EX170" i="6"/>
  <c r="EY170" i="6"/>
  <c r="FD170" i="6"/>
  <c r="FB170" i="6"/>
  <c r="FL170" i="6"/>
  <c r="FE170" i="6"/>
  <c r="FG170" i="6"/>
  <c r="FI170" i="6"/>
  <c r="FH170" i="6"/>
  <c r="FK170" i="6"/>
  <c r="FQ170" i="6"/>
  <c r="FO170" i="6"/>
  <c r="FM170" i="6"/>
  <c r="FN170" i="6"/>
  <c r="FF170" i="6"/>
  <c r="FJ170" i="6"/>
  <c r="FT170" i="6"/>
  <c r="FS170" i="6"/>
  <c r="FP170" i="6"/>
  <c r="FR170" i="6"/>
  <c r="FU170" i="6"/>
  <c r="ES170" i="6"/>
  <c r="FV170" i="6"/>
  <c r="EU124" i="6"/>
  <c r="ET124" i="6"/>
  <c r="EW124" i="6"/>
  <c r="EX124" i="6"/>
  <c r="FD124" i="6"/>
  <c r="FB124" i="6"/>
  <c r="EV124" i="6"/>
  <c r="EZ124" i="6"/>
  <c r="FC124" i="6"/>
  <c r="FE124" i="6"/>
  <c r="FM124" i="6"/>
  <c r="FG124" i="6"/>
  <c r="FJ124" i="6"/>
  <c r="EY124" i="6"/>
  <c r="FI124" i="6"/>
  <c r="FF124" i="6"/>
  <c r="FR124" i="6"/>
  <c r="FA124" i="6"/>
  <c r="FH124" i="6"/>
  <c r="FL124" i="6"/>
  <c r="FP124" i="6"/>
  <c r="FN124" i="6"/>
  <c r="FK124" i="6"/>
  <c r="FO124" i="6"/>
  <c r="FQ124" i="6"/>
  <c r="FT124" i="6"/>
  <c r="FU124" i="6"/>
  <c r="FS124" i="6"/>
  <c r="ES124" i="6"/>
  <c r="FV124" i="6"/>
  <c r="EU70" i="6"/>
  <c r="EW70" i="6"/>
  <c r="FA70" i="6"/>
  <c r="EX70" i="6"/>
  <c r="EZ70" i="6"/>
  <c r="EV70" i="6"/>
  <c r="EY70" i="6"/>
  <c r="FF70" i="6"/>
  <c r="FD70" i="6"/>
  <c r="FB70" i="6"/>
  <c r="FC70" i="6"/>
  <c r="FJ70" i="6"/>
  <c r="FI70" i="6"/>
  <c r="FE70" i="6"/>
  <c r="ET70" i="6"/>
  <c r="FG70" i="6"/>
  <c r="FH70" i="6"/>
  <c r="FO70" i="6"/>
  <c r="FK70" i="6"/>
  <c r="FN70" i="6"/>
  <c r="FL70" i="6"/>
  <c r="FR70" i="6"/>
  <c r="FU70" i="6"/>
  <c r="FT70" i="6"/>
  <c r="FQ70" i="6"/>
  <c r="FM70" i="6"/>
  <c r="FP70" i="6"/>
  <c r="FV70" i="6"/>
  <c r="FS70" i="6"/>
  <c r="ES70" i="6"/>
  <c r="ET236" i="6"/>
  <c r="EV236" i="6"/>
  <c r="EZ236" i="6"/>
  <c r="EY236" i="6"/>
  <c r="EX236" i="6"/>
  <c r="EU236" i="6"/>
  <c r="EW236" i="6"/>
  <c r="FE236" i="6"/>
  <c r="FA236" i="6"/>
  <c r="FC236" i="6"/>
  <c r="FD236" i="6"/>
  <c r="FI236" i="6"/>
  <c r="FH236" i="6"/>
  <c r="FF236" i="6"/>
  <c r="FN236" i="6"/>
  <c r="FG236" i="6"/>
  <c r="FM236" i="6"/>
  <c r="FK236" i="6"/>
  <c r="FB236" i="6"/>
  <c r="FJ236" i="6"/>
  <c r="FP236" i="6"/>
  <c r="FQ236" i="6"/>
  <c r="FT236" i="6"/>
  <c r="FS236" i="6"/>
  <c r="FR236" i="6"/>
  <c r="FO236" i="6"/>
  <c r="FL236" i="6"/>
  <c r="ES236" i="6"/>
  <c r="FV236" i="6"/>
  <c r="FU236" i="6"/>
  <c r="EW220" i="6"/>
  <c r="EU220" i="6"/>
  <c r="EX220" i="6"/>
  <c r="FD220" i="6"/>
  <c r="FB220" i="6"/>
  <c r="ET220" i="6"/>
  <c r="EZ220" i="6"/>
  <c r="FA220" i="6"/>
  <c r="EY220" i="6"/>
  <c r="FM220" i="6"/>
  <c r="FC220" i="6"/>
  <c r="FE220" i="6"/>
  <c r="FF220" i="6"/>
  <c r="FJ220" i="6"/>
  <c r="FI220" i="6"/>
  <c r="FG220" i="6"/>
  <c r="FP220" i="6"/>
  <c r="EV220" i="6"/>
  <c r="FK220" i="6"/>
  <c r="FH220" i="6"/>
  <c r="FN220" i="6"/>
  <c r="FR220" i="6"/>
  <c r="FO220" i="6"/>
  <c r="FL220" i="6"/>
  <c r="FQ220" i="6"/>
  <c r="FT220" i="6"/>
  <c r="FS220" i="6"/>
  <c r="FV220" i="6"/>
  <c r="FU220" i="6"/>
  <c r="ES220" i="6"/>
  <c r="ET243" i="6"/>
  <c r="EV243" i="6"/>
  <c r="EU243" i="6"/>
  <c r="FC243" i="6"/>
  <c r="EW243" i="6"/>
  <c r="FB243" i="6"/>
  <c r="EY243" i="6"/>
  <c r="EX243" i="6"/>
  <c r="FD243" i="6"/>
  <c r="EZ243" i="6"/>
  <c r="FA243" i="6"/>
  <c r="FF243" i="6"/>
  <c r="FK243" i="6"/>
  <c r="FG243" i="6"/>
  <c r="FI243" i="6"/>
  <c r="FE243" i="6"/>
  <c r="FH243" i="6"/>
  <c r="FJ243" i="6"/>
  <c r="FM243" i="6"/>
  <c r="FP243" i="6"/>
  <c r="FL243" i="6"/>
  <c r="FN243" i="6"/>
  <c r="FQ243" i="6"/>
  <c r="FR243" i="6"/>
  <c r="FT243" i="6"/>
  <c r="FU243" i="6"/>
  <c r="ES243" i="6"/>
  <c r="FO243" i="6"/>
  <c r="FV243" i="6"/>
  <c r="FS243" i="6"/>
  <c r="ET248" i="6"/>
  <c r="EV248" i="6"/>
  <c r="EZ248" i="6"/>
  <c r="EY248" i="6"/>
  <c r="EX248" i="6"/>
  <c r="EW248" i="6"/>
  <c r="EU248" i="6"/>
  <c r="FE248" i="6"/>
  <c r="FC248" i="6"/>
  <c r="FB248" i="6"/>
  <c r="FI248" i="6"/>
  <c r="FH248" i="6"/>
  <c r="FD248" i="6"/>
  <c r="FF248" i="6"/>
  <c r="FG248" i="6"/>
  <c r="FN248" i="6"/>
  <c r="FA248" i="6"/>
  <c r="FJ248" i="6"/>
  <c r="FK248" i="6"/>
  <c r="FM248" i="6"/>
  <c r="FL248" i="6"/>
  <c r="FT248" i="6"/>
  <c r="FO248" i="6"/>
  <c r="FS248" i="6"/>
  <c r="FR248" i="6"/>
  <c r="ES248" i="6"/>
  <c r="FQ248" i="6"/>
  <c r="FV248" i="6"/>
  <c r="FP248" i="6"/>
  <c r="FU248" i="6"/>
  <c r="EU225" i="6"/>
  <c r="ET225" i="6"/>
  <c r="EZ225" i="6"/>
  <c r="EW225" i="6"/>
  <c r="EY225" i="6"/>
  <c r="EX225" i="6"/>
  <c r="EV225" i="6"/>
  <c r="FG225" i="6"/>
  <c r="FC225" i="6"/>
  <c r="FB225" i="6"/>
  <c r="FD225" i="6"/>
  <c r="FH225" i="6"/>
  <c r="FE225" i="6"/>
  <c r="FA225" i="6"/>
  <c r="FF225" i="6"/>
  <c r="FJ225" i="6"/>
  <c r="FL225" i="6"/>
  <c r="FI225" i="6"/>
  <c r="FM225" i="6"/>
  <c r="FT225" i="6"/>
  <c r="FN225" i="6"/>
  <c r="FQ225" i="6"/>
  <c r="FS225" i="6"/>
  <c r="FP225" i="6"/>
  <c r="FR225" i="6"/>
  <c r="FK225" i="6"/>
  <c r="ES225" i="6"/>
  <c r="FV225" i="6"/>
  <c r="FO225" i="6"/>
  <c r="FU225" i="6"/>
  <c r="EU159" i="6"/>
  <c r="EV159" i="6"/>
  <c r="ET159" i="6"/>
  <c r="FC159" i="6"/>
  <c r="FB159" i="6"/>
  <c r="EY159" i="6"/>
  <c r="EW159" i="6"/>
  <c r="EX159" i="6"/>
  <c r="EZ159" i="6"/>
  <c r="FA159" i="6"/>
  <c r="FF159" i="6"/>
  <c r="FK159" i="6"/>
  <c r="FG159" i="6"/>
  <c r="FI159" i="6"/>
  <c r="FE159" i="6"/>
  <c r="FD159" i="6"/>
  <c r="FH159" i="6"/>
  <c r="FP159" i="6"/>
  <c r="FJ159" i="6"/>
  <c r="FL159" i="6"/>
  <c r="FN159" i="6"/>
  <c r="FM159" i="6"/>
  <c r="FO159" i="6"/>
  <c r="FT159" i="6"/>
  <c r="FR159" i="6"/>
  <c r="FQ159" i="6"/>
  <c r="FS159" i="6"/>
  <c r="ES159" i="6"/>
  <c r="FU159" i="6"/>
  <c r="FV159" i="6"/>
  <c r="ET210" i="6"/>
  <c r="EV210" i="6"/>
  <c r="EU210" i="6"/>
  <c r="EY210" i="6"/>
  <c r="EX210" i="6"/>
  <c r="EW210" i="6"/>
  <c r="FC210" i="6"/>
  <c r="EZ210" i="6"/>
  <c r="FA210" i="6"/>
  <c r="FB210" i="6"/>
  <c r="FD210" i="6"/>
  <c r="FH210" i="6"/>
  <c r="FG210" i="6"/>
  <c r="FE210" i="6"/>
  <c r="FF210" i="6"/>
  <c r="FJ210" i="6"/>
  <c r="FL210" i="6"/>
  <c r="FQ210" i="6"/>
  <c r="FM210" i="6"/>
  <c r="FI210" i="6"/>
  <c r="FK210" i="6"/>
  <c r="FS210" i="6"/>
  <c r="FR210" i="6"/>
  <c r="FP210" i="6"/>
  <c r="FN210" i="6"/>
  <c r="FV210" i="6"/>
  <c r="FU210" i="6"/>
  <c r="FO210" i="6"/>
  <c r="FT210" i="6"/>
  <c r="ES210" i="6"/>
  <c r="N82" i="11"/>
  <c r="P80" i="11"/>
  <c r="AW82" i="11"/>
  <c r="AX79" i="11"/>
  <c r="AF80" i="11"/>
  <c r="U80" i="11"/>
  <c r="S80" i="11"/>
  <c r="AZ80" i="11"/>
  <c r="L80" i="11"/>
  <c r="AA82" i="11"/>
  <c r="C82" i="11"/>
  <c r="AG99" i="11"/>
  <c r="P93" i="11"/>
  <c r="M105" i="11"/>
  <c r="U97" i="11"/>
  <c r="AJ99" i="11"/>
  <c r="AL105" i="11"/>
  <c r="W90" i="11"/>
  <c r="F102" i="11"/>
  <c r="AH94" i="11"/>
  <c r="Z103" i="11"/>
  <c r="S98" i="11"/>
  <c r="AM104" i="11"/>
  <c r="AE86" i="11"/>
  <c r="AY100" i="11"/>
  <c r="AR106" i="11"/>
  <c r="AO93" i="11"/>
  <c r="T85" i="11"/>
  <c r="N104" i="11"/>
  <c r="O101" i="11"/>
  <c r="AJ94" i="11"/>
  <c r="D86" i="11"/>
  <c r="W104" i="11"/>
  <c r="Y101" i="11"/>
  <c r="L95" i="11"/>
  <c r="AD86" i="11"/>
  <c r="AH104" i="11"/>
  <c r="AK101" i="11"/>
  <c r="AT95" i="11"/>
  <c r="N87" i="11"/>
  <c r="AS104" i="11"/>
  <c r="AW101" i="11"/>
  <c r="AD96" i="11"/>
  <c r="AV87" i="11"/>
  <c r="F105" i="11"/>
  <c r="K102" i="11"/>
  <c r="I97" i="11"/>
  <c r="AA88" i="11"/>
  <c r="Q105" i="11"/>
  <c r="W102" i="11"/>
  <c r="AR97" i="11"/>
  <c r="L89" i="11"/>
  <c r="AB105" i="11"/>
  <c r="AH102" i="11"/>
  <c r="AB98" i="11"/>
  <c r="AT89" i="11"/>
  <c r="AM105" i="11"/>
  <c r="AS102" i="11"/>
  <c r="L99" i="11"/>
  <c r="AD90" i="11"/>
  <c r="O99" i="11"/>
  <c r="U96" i="11"/>
  <c r="AA93" i="11"/>
  <c r="AG90" i="11"/>
  <c r="AM87" i="11"/>
  <c r="AS84" i="11"/>
  <c r="W100" i="11"/>
  <c r="AC97" i="11"/>
  <c r="AI94" i="11"/>
  <c r="AO91" i="11"/>
  <c r="AU88" i="11"/>
  <c r="C86" i="11"/>
  <c r="I83" i="11"/>
  <c r="AG100" i="11"/>
  <c r="AM97" i="11"/>
  <c r="AS94" i="11"/>
  <c r="AY91" i="11"/>
  <c r="G89" i="11"/>
  <c r="M86" i="11"/>
  <c r="S83" i="11"/>
  <c r="AR100" i="11"/>
  <c r="AX97" i="11"/>
  <c r="F95" i="11"/>
  <c r="L92" i="11"/>
  <c r="R89" i="11"/>
  <c r="X86" i="11"/>
  <c r="AD83" i="11"/>
  <c r="AW97" i="11"/>
  <c r="E95" i="11"/>
  <c r="K92" i="11"/>
  <c r="Q89" i="11"/>
  <c r="W86" i="11"/>
  <c r="AC83" i="11"/>
  <c r="V98" i="11"/>
  <c r="AB95" i="11"/>
  <c r="AH92" i="11"/>
  <c r="AN89" i="11"/>
  <c r="AT86" i="11"/>
  <c r="AZ83" i="11"/>
  <c r="AE99" i="11"/>
  <c r="AK96" i="11"/>
  <c r="AQ93" i="11"/>
  <c r="AW90" i="11"/>
  <c r="E88" i="11"/>
  <c r="K85" i="11"/>
  <c r="Q81" i="11"/>
  <c r="H98" i="11"/>
  <c r="N95" i="11"/>
  <c r="T92" i="11"/>
  <c r="Z89" i="11"/>
  <c r="AF86" i="11"/>
  <c r="AL83" i="11"/>
  <c r="ET13" i="6"/>
  <c r="EU13" i="6"/>
  <c r="EW13" i="6"/>
  <c r="EV13" i="6"/>
  <c r="FB13" i="6"/>
  <c r="EX13" i="6"/>
  <c r="FA13" i="6"/>
  <c r="EZ13" i="6"/>
  <c r="FD13" i="6"/>
  <c r="EY13" i="6"/>
  <c r="FC13" i="6"/>
  <c r="FE13" i="6"/>
  <c r="FF13" i="6"/>
  <c r="FJ13" i="6"/>
  <c r="FG13" i="6"/>
  <c r="FI13" i="6"/>
  <c r="FH13" i="6"/>
  <c r="FO13" i="6"/>
  <c r="FK13" i="6"/>
  <c r="FL13" i="6"/>
  <c r="FN13" i="6"/>
  <c r="FM13" i="6"/>
  <c r="FP13" i="6"/>
  <c r="FV13" i="6"/>
  <c r="FU13" i="6"/>
  <c r="FT13" i="6"/>
  <c r="FS13" i="6"/>
  <c r="FR13" i="6"/>
  <c r="ES13" i="6"/>
  <c r="FQ13" i="6"/>
  <c r="EU171" i="6"/>
  <c r="EV171" i="6"/>
  <c r="ET171" i="6"/>
  <c r="FC171" i="6"/>
  <c r="FB171" i="6"/>
  <c r="EW171" i="6"/>
  <c r="EY171" i="6"/>
  <c r="FA171" i="6"/>
  <c r="FD171" i="6"/>
  <c r="EX171" i="6"/>
  <c r="EZ171" i="6"/>
  <c r="FF171" i="6"/>
  <c r="FE171" i="6"/>
  <c r="FK171" i="6"/>
  <c r="FG171" i="6"/>
  <c r="FI171" i="6"/>
  <c r="FH171" i="6"/>
  <c r="FJ171" i="6"/>
  <c r="FP171" i="6"/>
  <c r="FL171" i="6"/>
  <c r="FM171" i="6"/>
  <c r="FN171" i="6"/>
  <c r="FO171" i="6"/>
  <c r="FQ171" i="6"/>
  <c r="FT171" i="6"/>
  <c r="FR171" i="6"/>
  <c r="FU171" i="6"/>
  <c r="ES171" i="6"/>
  <c r="FV171" i="6"/>
  <c r="FS171" i="6"/>
  <c r="EU111" i="6"/>
  <c r="ET111" i="6"/>
  <c r="EV111" i="6"/>
  <c r="EX111" i="6"/>
  <c r="FC111" i="6"/>
  <c r="FB111" i="6"/>
  <c r="EY111" i="6"/>
  <c r="FA111" i="6"/>
  <c r="EW111" i="6"/>
  <c r="EZ111" i="6"/>
  <c r="FD111" i="6"/>
  <c r="FG111" i="6"/>
  <c r="FK111" i="6"/>
  <c r="FE111" i="6"/>
  <c r="FI111" i="6"/>
  <c r="FH111" i="6"/>
  <c r="FF111" i="6"/>
  <c r="FM111" i="6"/>
  <c r="FJ111" i="6"/>
  <c r="FL111" i="6"/>
  <c r="FP111" i="6"/>
  <c r="FN111" i="6"/>
  <c r="FO111" i="6"/>
  <c r="FR111" i="6"/>
  <c r="FT111" i="6"/>
  <c r="FS111" i="6"/>
  <c r="FU111" i="6"/>
  <c r="FQ111" i="6"/>
  <c r="ES111" i="6"/>
  <c r="FV111" i="6"/>
  <c r="ET49" i="6"/>
  <c r="EW49" i="6"/>
  <c r="EU49" i="6"/>
  <c r="FB49" i="6"/>
  <c r="FA49" i="6"/>
  <c r="EV49" i="6"/>
  <c r="EY49" i="6"/>
  <c r="EX49" i="6"/>
  <c r="FD49" i="6"/>
  <c r="EZ49" i="6"/>
  <c r="FC49" i="6"/>
  <c r="FJ49" i="6"/>
  <c r="FE49" i="6"/>
  <c r="FI49" i="6"/>
  <c r="FF49" i="6"/>
  <c r="FH49" i="6"/>
  <c r="FL49" i="6"/>
  <c r="FG49" i="6"/>
  <c r="FO49" i="6"/>
  <c r="FM49" i="6"/>
  <c r="FN49" i="6"/>
  <c r="FK49" i="6"/>
  <c r="FQ49" i="6"/>
  <c r="FV49" i="6"/>
  <c r="FU49" i="6"/>
  <c r="FP49" i="6"/>
  <c r="FR49" i="6"/>
  <c r="FT49" i="6"/>
  <c r="FS49" i="6"/>
  <c r="ES49" i="6"/>
  <c r="ET60" i="6"/>
  <c r="EV60" i="6"/>
  <c r="EU60" i="6"/>
  <c r="FB60" i="6"/>
  <c r="EW60" i="6"/>
  <c r="EZ60" i="6"/>
  <c r="EX60" i="6"/>
  <c r="EY60" i="6"/>
  <c r="FC60" i="6"/>
  <c r="FG60" i="6"/>
  <c r="FE60" i="6"/>
  <c r="FA60" i="6"/>
  <c r="FK60" i="6"/>
  <c r="FJ60" i="6"/>
  <c r="FF60" i="6"/>
  <c r="FD60" i="6"/>
  <c r="FI60" i="6"/>
  <c r="FH60" i="6"/>
  <c r="FP60" i="6"/>
  <c r="FM60" i="6"/>
  <c r="FO60" i="6"/>
  <c r="FN60" i="6"/>
  <c r="FL60" i="6"/>
  <c r="FV60" i="6"/>
  <c r="FU60" i="6"/>
  <c r="FR60" i="6"/>
  <c r="FS60" i="6"/>
  <c r="FQ60" i="6"/>
  <c r="ES60" i="6"/>
  <c r="FT60" i="6"/>
  <c r="ET157" i="6"/>
  <c r="EW157" i="6"/>
  <c r="EU157" i="6"/>
  <c r="FB157" i="6"/>
  <c r="FA157" i="6"/>
  <c r="EX157" i="6"/>
  <c r="EV157" i="6"/>
  <c r="EZ157" i="6"/>
  <c r="FD157" i="6"/>
  <c r="FC157" i="6"/>
  <c r="EY157" i="6"/>
  <c r="FF157" i="6"/>
  <c r="FJ157" i="6"/>
  <c r="FG157" i="6"/>
  <c r="FI157" i="6"/>
  <c r="FE157" i="6"/>
  <c r="FH157" i="6"/>
  <c r="FK157" i="6"/>
  <c r="FO157" i="6"/>
  <c r="FL157" i="6"/>
  <c r="FM157" i="6"/>
  <c r="FP157" i="6"/>
  <c r="FU157" i="6"/>
  <c r="FT157" i="6"/>
  <c r="FS157" i="6"/>
  <c r="FQ157" i="6"/>
  <c r="FR157" i="6"/>
  <c r="FN157" i="6"/>
  <c r="ES157" i="6"/>
  <c r="FV157" i="6"/>
  <c r="EU174" i="6"/>
  <c r="EV174" i="6"/>
  <c r="ET174" i="6"/>
  <c r="EY174" i="6"/>
  <c r="EX174" i="6"/>
  <c r="FC174" i="6"/>
  <c r="FD174" i="6"/>
  <c r="EW174" i="6"/>
  <c r="FA174" i="6"/>
  <c r="FB174" i="6"/>
  <c r="FH174" i="6"/>
  <c r="FF174" i="6"/>
  <c r="EZ174" i="6"/>
  <c r="FE174" i="6"/>
  <c r="FG174" i="6"/>
  <c r="FJ174" i="6"/>
  <c r="FK174" i="6"/>
  <c r="FQ174" i="6"/>
  <c r="FL174" i="6"/>
  <c r="FI174" i="6"/>
  <c r="FM174" i="6"/>
  <c r="FS174" i="6"/>
  <c r="FP174" i="6"/>
  <c r="FR174" i="6"/>
  <c r="FN174" i="6"/>
  <c r="FO174" i="6"/>
  <c r="FT174" i="6"/>
  <c r="FV174" i="6"/>
  <c r="FU174" i="6"/>
  <c r="ES174" i="6"/>
  <c r="ET158" i="6"/>
  <c r="EV158" i="6"/>
  <c r="FC158" i="6"/>
  <c r="EU158" i="6"/>
  <c r="FA158" i="6"/>
  <c r="EZ158" i="6"/>
  <c r="EW158" i="6"/>
  <c r="EX158" i="6"/>
  <c r="FD158" i="6"/>
  <c r="FB158" i="6"/>
  <c r="EY158" i="6"/>
  <c r="FL158" i="6"/>
  <c r="FF158" i="6"/>
  <c r="FG158" i="6"/>
  <c r="FI158" i="6"/>
  <c r="FE158" i="6"/>
  <c r="FH158" i="6"/>
  <c r="FQ158" i="6"/>
  <c r="FK158" i="6"/>
  <c r="FJ158" i="6"/>
  <c r="FO158" i="6"/>
  <c r="FN158" i="6"/>
  <c r="FM158" i="6"/>
  <c r="FP158" i="6"/>
  <c r="FT158" i="6"/>
  <c r="FS158" i="6"/>
  <c r="FR158" i="6"/>
  <c r="ES158" i="6"/>
  <c r="FU158" i="6"/>
  <c r="FV158" i="6"/>
  <c r="ET125" i="6"/>
  <c r="EW125" i="6"/>
  <c r="EU125" i="6"/>
  <c r="EV125" i="6"/>
  <c r="EX125" i="6"/>
  <c r="FD125" i="6"/>
  <c r="FC125" i="6"/>
  <c r="EZ125" i="6"/>
  <c r="FB125" i="6"/>
  <c r="FE125" i="6"/>
  <c r="FG125" i="6"/>
  <c r="FL125" i="6"/>
  <c r="FJ125" i="6"/>
  <c r="EY125" i="6"/>
  <c r="FI125" i="6"/>
  <c r="FM125" i="6"/>
  <c r="FF125" i="6"/>
  <c r="FA125" i="6"/>
  <c r="FH125" i="6"/>
  <c r="FQ125" i="6"/>
  <c r="FO125" i="6"/>
  <c r="FP125" i="6"/>
  <c r="FR125" i="6"/>
  <c r="FK125" i="6"/>
  <c r="FN125" i="6"/>
  <c r="FV125" i="6"/>
  <c r="FT125" i="6"/>
  <c r="FU125" i="6"/>
  <c r="FS125" i="6"/>
  <c r="ES125" i="6"/>
  <c r="ET229" i="6"/>
  <c r="EW229" i="6"/>
  <c r="EU229" i="6"/>
  <c r="FB229" i="6"/>
  <c r="EV229" i="6"/>
  <c r="FA229" i="6"/>
  <c r="EX229" i="6"/>
  <c r="EY229" i="6"/>
  <c r="FF229" i="6"/>
  <c r="FC229" i="6"/>
  <c r="FJ229" i="6"/>
  <c r="FG229" i="6"/>
  <c r="FI229" i="6"/>
  <c r="FH229" i="6"/>
  <c r="EZ229" i="6"/>
  <c r="FE229" i="6"/>
  <c r="FM229" i="6"/>
  <c r="FK229" i="6"/>
  <c r="FO229" i="6"/>
  <c r="FL229" i="6"/>
  <c r="FD229" i="6"/>
  <c r="FN229" i="6"/>
  <c r="FU229" i="6"/>
  <c r="FP229" i="6"/>
  <c r="FQ229" i="6"/>
  <c r="FS229" i="6"/>
  <c r="FR229" i="6"/>
  <c r="FT229" i="6"/>
  <c r="ES229" i="6"/>
  <c r="FV229" i="6"/>
  <c r="K79" i="11"/>
  <c r="AS80" i="11"/>
  <c r="W80" i="11"/>
  <c r="AI82" i="11"/>
  <c r="Q82" i="11"/>
  <c r="AK82" i="11"/>
  <c r="AA79" i="11"/>
  <c r="AI79" i="11"/>
  <c r="AL80" i="11"/>
  <c r="T82" i="11"/>
  <c r="AZ82" i="11"/>
  <c r="Q80" i="11"/>
  <c r="L81" i="11"/>
  <c r="S102" i="11"/>
  <c r="C88" i="11"/>
  <c r="AG97" i="11"/>
  <c r="AZ104" i="11"/>
  <c r="AC87" i="11"/>
  <c r="P101" i="11"/>
  <c r="U106" i="11"/>
  <c r="Z92" i="11"/>
  <c r="AN102" i="11"/>
  <c r="K96" i="11"/>
  <c r="C104" i="11"/>
  <c r="AK83" i="11"/>
  <c r="AY99" i="11"/>
  <c r="H106" i="11"/>
  <c r="AG91" i="11"/>
  <c r="AH84" i="11"/>
  <c r="AT106" i="11"/>
  <c r="AZ103" i="11"/>
  <c r="AZ100" i="11"/>
  <c r="AX93" i="11"/>
  <c r="R85" i="11"/>
  <c r="K104" i="11"/>
  <c r="L101" i="11"/>
  <c r="Z94" i="11"/>
  <c r="AR85" i="11"/>
  <c r="V104" i="11"/>
  <c r="X101" i="11"/>
  <c r="J95" i="11"/>
  <c r="AB86" i="11"/>
  <c r="AG104" i="11"/>
  <c r="AJ101" i="11"/>
  <c r="AR95" i="11"/>
  <c r="L87" i="11"/>
  <c r="AR104" i="11"/>
  <c r="AV101" i="11"/>
  <c r="W96" i="11"/>
  <c r="AO87" i="11"/>
  <c r="E105" i="11"/>
  <c r="J102" i="11"/>
  <c r="H97" i="11"/>
  <c r="Z88" i="11"/>
  <c r="P105" i="11"/>
  <c r="V102" i="11"/>
  <c r="AP97" i="11"/>
  <c r="J89" i="11"/>
  <c r="AA105" i="11"/>
  <c r="AG102" i="11"/>
  <c r="Z98" i="11"/>
  <c r="AR89" i="11"/>
  <c r="C99" i="11"/>
  <c r="I96" i="11"/>
  <c r="O93" i="11"/>
  <c r="U90" i="11"/>
  <c r="AA87" i="11"/>
  <c r="AG84" i="11"/>
  <c r="K100" i="11"/>
  <c r="Q97" i="11"/>
  <c r="W94" i="11"/>
  <c r="AC91" i="11"/>
  <c r="AI88" i="11"/>
  <c r="AO85" i="11"/>
  <c r="AU81" i="11"/>
  <c r="U100" i="11"/>
  <c r="AA97" i="11"/>
  <c r="AG94" i="11"/>
  <c r="AM91" i="11"/>
  <c r="AS88" i="11"/>
  <c r="AY85" i="11"/>
  <c r="G83" i="11"/>
  <c r="AF100" i="11"/>
  <c r="AL97" i="11"/>
  <c r="AR94" i="11"/>
  <c r="AX91" i="11"/>
  <c r="F89" i="11"/>
  <c r="L86" i="11"/>
  <c r="R83" i="11"/>
  <c r="AK97" i="11"/>
  <c r="AQ94" i="11"/>
  <c r="AW91" i="11"/>
  <c r="E89" i="11"/>
  <c r="K86" i="11"/>
  <c r="Q83" i="11"/>
  <c r="J98" i="11"/>
  <c r="P95" i="11"/>
  <c r="V92" i="11"/>
  <c r="AB89" i="11"/>
  <c r="AH86" i="11"/>
  <c r="AN83" i="11"/>
  <c r="S99" i="11"/>
  <c r="Y96" i="11"/>
  <c r="AE93" i="11"/>
  <c r="AK90" i="11"/>
  <c r="AQ87" i="11"/>
  <c r="AW84" i="11"/>
  <c r="E81" i="11"/>
  <c r="AT97" i="11"/>
  <c r="AZ94" i="11"/>
  <c r="H92" i="11"/>
  <c r="N89" i="11"/>
  <c r="T86" i="11"/>
  <c r="Z83" i="11"/>
  <c r="EU88" i="6"/>
  <c r="ET88" i="6"/>
  <c r="EW88" i="6"/>
  <c r="EV88" i="6"/>
  <c r="FD88" i="6"/>
  <c r="EX88" i="6"/>
  <c r="FB88" i="6"/>
  <c r="EY88" i="6"/>
  <c r="FA88" i="6"/>
  <c r="FC88" i="6"/>
  <c r="FM88" i="6"/>
  <c r="FE88" i="6"/>
  <c r="FF88" i="6"/>
  <c r="FJ88" i="6"/>
  <c r="FG88" i="6"/>
  <c r="FI88" i="6"/>
  <c r="FR88" i="6"/>
  <c r="FK88" i="6"/>
  <c r="FP88" i="6"/>
  <c r="FO88" i="6"/>
  <c r="FH88" i="6"/>
  <c r="FL88" i="6"/>
  <c r="FN88" i="6"/>
  <c r="EZ88" i="6"/>
  <c r="FQ88" i="6"/>
  <c r="FU88" i="6"/>
  <c r="FT88" i="6"/>
  <c r="FV88" i="6"/>
  <c r="FS88" i="6"/>
  <c r="ES88" i="6"/>
  <c r="EU34" i="6"/>
  <c r="ET34" i="6"/>
  <c r="EW34" i="6"/>
  <c r="FA34" i="6"/>
  <c r="EZ34" i="6"/>
  <c r="EY34" i="6"/>
  <c r="EV34" i="6"/>
  <c r="FF34" i="6"/>
  <c r="FD34" i="6"/>
  <c r="FC34" i="6"/>
  <c r="FB34" i="6"/>
  <c r="FE34" i="6"/>
  <c r="FJ34" i="6"/>
  <c r="FI34" i="6"/>
  <c r="FH34" i="6"/>
  <c r="EX34" i="6"/>
  <c r="FG34" i="6"/>
  <c r="FO34" i="6"/>
  <c r="FN34" i="6"/>
  <c r="FM34" i="6"/>
  <c r="FK34" i="6"/>
  <c r="FQ34" i="6"/>
  <c r="FU34" i="6"/>
  <c r="FT34" i="6"/>
  <c r="FR34" i="6"/>
  <c r="FL34" i="6"/>
  <c r="FP34" i="6"/>
  <c r="FS34" i="6"/>
  <c r="ES34" i="6"/>
  <c r="FV34" i="6"/>
  <c r="EU45" i="6"/>
  <c r="ET45" i="6"/>
  <c r="EZ45" i="6"/>
  <c r="EY45" i="6"/>
  <c r="EW45" i="6"/>
  <c r="EX45" i="6"/>
  <c r="FB45" i="6"/>
  <c r="FG45" i="6"/>
  <c r="FA45" i="6"/>
  <c r="FC45" i="6"/>
  <c r="FE45" i="6"/>
  <c r="EV45" i="6"/>
  <c r="FI45" i="6"/>
  <c r="FD45" i="6"/>
  <c r="FF45" i="6"/>
  <c r="FH45" i="6"/>
  <c r="FM45" i="6"/>
  <c r="FN45" i="6"/>
  <c r="FJ45" i="6"/>
  <c r="FK45" i="6"/>
  <c r="FL45" i="6"/>
  <c r="FP45" i="6"/>
  <c r="FR45" i="6"/>
  <c r="FT45" i="6"/>
  <c r="FS45" i="6"/>
  <c r="FO45" i="6"/>
  <c r="FQ45" i="6"/>
  <c r="ES45" i="6"/>
  <c r="FV45" i="6"/>
  <c r="FU45" i="6"/>
  <c r="EU213" i="6"/>
  <c r="ET213" i="6"/>
  <c r="EZ213" i="6"/>
  <c r="EY213" i="6"/>
  <c r="EV213" i="6"/>
  <c r="EX213" i="6"/>
  <c r="EW213" i="6"/>
  <c r="FG213" i="6"/>
  <c r="FA213" i="6"/>
  <c r="FB213" i="6"/>
  <c r="FD213" i="6"/>
  <c r="FC213" i="6"/>
  <c r="FH213" i="6"/>
  <c r="FE213" i="6"/>
  <c r="FK213" i="6"/>
  <c r="FF213" i="6"/>
  <c r="FJ213" i="6"/>
  <c r="FL213" i="6"/>
  <c r="FM213" i="6"/>
  <c r="FO213" i="6"/>
  <c r="FT213" i="6"/>
  <c r="FI213" i="6"/>
  <c r="FS213" i="6"/>
  <c r="FQ213" i="6"/>
  <c r="FR213" i="6"/>
  <c r="FP213" i="6"/>
  <c r="ES213" i="6"/>
  <c r="FU213" i="6"/>
  <c r="FV213" i="6"/>
  <c r="FN213" i="6"/>
  <c r="EX66" i="6"/>
  <c r="EU66" i="6"/>
  <c r="EV66" i="6"/>
  <c r="ET66" i="6"/>
  <c r="EY66" i="6"/>
  <c r="EW66" i="6"/>
  <c r="FC66" i="6"/>
  <c r="EZ66" i="6"/>
  <c r="FA66" i="6"/>
  <c r="FB66" i="6"/>
  <c r="FD66" i="6"/>
  <c r="FH66" i="6"/>
  <c r="FG66" i="6"/>
  <c r="FE66" i="6"/>
  <c r="FJ66" i="6"/>
  <c r="FF66" i="6"/>
  <c r="FL66" i="6"/>
  <c r="FQ66" i="6"/>
  <c r="FM66" i="6"/>
  <c r="FO66" i="6"/>
  <c r="FK66" i="6"/>
  <c r="FS66" i="6"/>
  <c r="FP66" i="6"/>
  <c r="FN66" i="6"/>
  <c r="FI66" i="6"/>
  <c r="FR66" i="6"/>
  <c r="ES66" i="6"/>
  <c r="FT66" i="6"/>
  <c r="FV66" i="6"/>
  <c r="FU66" i="6"/>
  <c r="EU40" i="6"/>
  <c r="ET40" i="6"/>
  <c r="EW40" i="6"/>
  <c r="EV40" i="6"/>
  <c r="EX40" i="6"/>
  <c r="FD40" i="6"/>
  <c r="FB40" i="6"/>
  <c r="EY40" i="6"/>
  <c r="EZ40" i="6"/>
  <c r="FA40" i="6"/>
  <c r="FM40" i="6"/>
  <c r="FE40" i="6"/>
  <c r="FG40" i="6"/>
  <c r="FC40" i="6"/>
  <c r="FJ40" i="6"/>
  <c r="FI40" i="6"/>
  <c r="FH40" i="6"/>
  <c r="FK40" i="6"/>
  <c r="FR40" i="6"/>
  <c r="FF40" i="6"/>
  <c r="FL40" i="6"/>
  <c r="FP40" i="6"/>
  <c r="FO40" i="6"/>
  <c r="FN40" i="6"/>
  <c r="FQ40" i="6"/>
  <c r="FU40" i="6"/>
  <c r="FT40" i="6"/>
  <c r="FS40" i="6"/>
  <c r="FV40" i="6"/>
  <c r="ES40" i="6"/>
  <c r="ET59" i="6"/>
  <c r="EV59" i="6"/>
  <c r="EW59" i="6"/>
  <c r="FA59" i="6"/>
  <c r="EZ59" i="6"/>
  <c r="EX59" i="6"/>
  <c r="EY59" i="6"/>
  <c r="EU59" i="6"/>
  <c r="FD59" i="6"/>
  <c r="FF59" i="6"/>
  <c r="FI59" i="6"/>
  <c r="FB59" i="6"/>
  <c r="FH59" i="6"/>
  <c r="FC59" i="6"/>
  <c r="FG59" i="6"/>
  <c r="FE59" i="6"/>
  <c r="FM59" i="6"/>
  <c r="FN59" i="6"/>
  <c r="FK59" i="6"/>
  <c r="FJ59" i="6"/>
  <c r="FL59" i="6"/>
  <c r="FP59" i="6"/>
  <c r="FO59" i="6"/>
  <c r="FU59" i="6"/>
  <c r="FR59" i="6"/>
  <c r="FT59" i="6"/>
  <c r="FS59" i="6"/>
  <c r="FQ59" i="6"/>
  <c r="FV59" i="6"/>
  <c r="ES59" i="6"/>
  <c r="ET217" i="6"/>
  <c r="EW217" i="6"/>
  <c r="EU217" i="6"/>
  <c r="FB217" i="6"/>
  <c r="FA217" i="6"/>
  <c r="EX217" i="6"/>
  <c r="FD217" i="6"/>
  <c r="EZ217" i="6"/>
  <c r="EY217" i="6"/>
  <c r="FC217" i="6"/>
  <c r="FF217" i="6"/>
  <c r="FJ217" i="6"/>
  <c r="FI217" i="6"/>
  <c r="FG217" i="6"/>
  <c r="FH217" i="6"/>
  <c r="FM217" i="6"/>
  <c r="FK217" i="6"/>
  <c r="FO217" i="6"/>
  <c r="EV217" i="6"/>
  <c r="FE217" i="6"/>
  <c r="FL217" i="6"/>
  <c r="FU217" i="6"/>
  <c r="FS217" i="6"/>
  <c r="FP217" i="6"/>
  <c r="ES217" i="6"/>
  <c r="FN217" i="6"/>
  <c r="FV217" i="6"/>
  <c r="FQ217" i="6"/>
  <c r="FR217" i="6"/>
  <c r="FT217" i="6"/>
  <c r="EU123" i="6"/>
  <c r="ET123" i="6"/>
  <c r="EV123" i="6"/>
  <c r="FC123" i="6"/>
  <c r="EW123" i="6"/>
  <c r="FB123" i="6"/>
  <c r="EY123" i="6"/>
  <c r="EZ123" i="6"/>
  <c r="EX123" i="6"/>
  <c r="FA123" i="6"/>
  <c r="FG123" i="6"/>
  <c r="FD123" i="6"/>
  <c r="FK123" i="6"/>
  <c r="FI123" i="6"/>
  <c r="FF123" i="6"/>
  <c r="FH123" i="6"/>
  <c r="FL123" i="6"/>
  <c r="FP123" i="6"/>
  <c r="FE123" i="6"/>
  <c r="FN123" i="6"/>
  <c r="FJ123" i="6"/>
  <c r="FR123" i="6"/>
  <c r="FM123" i="6"/>
  <c r="FO123" i="6"/>
  <c r="FQ123" i="6"/>
  <c r="FT123" i="6"/>
  <c r="FU123" i="6"/>
  <c r="FS123" i="6"/>
  <c r="ES123" i="6"/>
  <c r="FV123" i="6"/>
  <c r="EU69" i="6"/>
  <c r="ET69" i="6"/>
  <c r="EX69" i="6"/>
  <c r="EZ69" i="6"/>
  <c r="EV69" i="6"/>
  <c r="EY69" i="6"/>
  <c r="EW69" i="6"/>
  <c r="FB69" i="6"/>
  <c r="FG69" i="6"/>
  <c r="FA69" i="6"/>
  <c r="FD69" i="6"/>
  <c r="FE69" i="6"/>
  <c r="FC69" i="6"/>
  <c r="FI69" i="6"/>
  <c r="FH69" i="6"/>
  <c r="FK69" i="6"/>
  <c r="FN69" i="6"/>
  <c r="FL69" i="6"/>
  <c r="FF69" i="6"/>
  <c r="FM69" i="6"/>
  <c r="FT69" i="6"/>
  <c r="FQ69" i="6"/>
  <c r="FS69" i="6"/>
  <c r="FO69" i="6"/>
  <c r="FP69" i="6"/>
  <c r="FJ69" i="6"/>
  <c r="FR69" i="6"/>
  <c r="ES69" i="6"/>
  <c r="FU69" i="6"/>
  <c r="FV69" i="6"/>
  <c r="ET110" i="6"/>
  <c r="EV110" i="6"/>
  <c r="EU110" i="6"/>
  <c r="FC110" i="6"/>
  <c r="FA110" i="6"/>
  <c r="EW110" i="6"/>
  <c r="EZ110" i="6"/>
  <c r="EX110" i="6"/>
  <c r="FB110" i="6"/>
  <c r="EY110" i="6"/>
  <c r="FD110" i="6"/>
  <c r="FL110" i="6"/>
  <c r="FG110" i="6"/>
  <c r="FE110" i="6"/>
  <c r="FI110" i="6"/>
  <c r="FH110" i="6"/>
  <c r="FF110" i="6"/>
  <c r="FQ110" i="6"/>
  <c r="FJ110" i="6"/>
  <c r="FO110" i="6"/>
  <c r="FN110" i="6"/>
  <c r="FR110" i="6"/>
  <c r="FP110" i="6"/>
  <c r="FM110" i="6"/>
  <c r="FK110" i="6"/>
  <c r="FT110" i="6"/>
  <c r="FS110" i="6"/>
  <c r="ES110" i="6"/>
  <c r="FV110" i="6"/>
  <c r="FU110" i="6"/>
  <c r="EU52" i="6"/>
  <c r="ET52" i="6"/>
  <c r="EW52" i="6"/>
  <c r="EV52" i="6"/>
  <c r="FD52" i="6"/>
  <c r="FB52" i="6"/>
  <c r="EX52" i="6"/>
  <c r="EY52" i="6"/>
  <c r="FA52" i="6"/>
  <c r="FC52" i="6"/>
  <c r="EZ52" i="6"/>
  <c r="FM52" i="6"/>
  <c r="FG52" i="6"/>
  <c r="FJ52" i="6"/>
  <c r="FE52" i="6"/>
  <c r="FI52" i="6"/>
  <c r="FF52" i="6"/>
  <c r="FR52" i="6"/>
  <c r="FH52" i="6"/>
  <c r="FL52" i="6"/>
  <c r="FP52" i="6"/>
  <c r="FO52" i="6"/>
  <c r="FN52" i="6"/>
  <c r="FK52" i="6"/>
  <c r="FQ52" i="6"/>
  <c r="FU52" i="6"/>
  <c r="FT52" i="6"/>
  <c r="FS52" i="6"/>
  <c r="FV52" i="6"/>
  <c r="ES52" i="6"/>
  <c r="ET24" i="6"/>
  <c r="EV24" i="6"/>
  <c r="EU24" i="6"/>
  <c r="EX24" i="6"/>
  <c r="FB24" i="6"/>
  <c r="EW24" i="6"/>
  <c r="EZ24" i="6"/>
  <c r="EY24" i="6"/>
  <c r="FA24" i="6"/>
  <c r="FC24" i="6"/>
  <c r="FG24" i="6"/>
  <c r="FE24" i="6"/>
  <c r="FK24" i="6"/>
  <c r="FJ24" i="6"/>
  <c r="FI24" i="6"/>
  <c r="FH24" i="6"/>
  <c r="FF24" i="6"/>
  <c r="FP24" i="6"/>
  <c r="FD24" i="6"/>
  <c r="FO24" i="6"/>
  <c r="FL24" i="6"/>
  <c r="FN24" i="6"/>
  <c r="FM24" i="6"/>
  <c r="FV24" i="6"/>
  <c r="FU24" i="6"/>
  <c r="FQ24" i="6"/>
  <c r="FS24" i="6"/>
  <c r="FR24" i="6"/>
  <c r="ES24" i="6"/>
  <c r="FT24" i="6"/>
  <c r="ET101" i="6"/>
  <c r="EU101" i="6"/>
  <c r="EW101" i="6"/>
  <c r="EV101" i="6"/>
  <c r="FD101" i="6"/>
  <c r="EX101" i="6"/>
  <c r="FC101" i="6"/>
  <c r="EZ101" i="6"/>
  <c r="FE101" i="6"/>
  <c r="EY101" i="6"/>
  <c r="FA101" i="6"/>
  <c r="FF101" i="6"/>
  <c r="FL101" i="6"/>
  <c r="FG101" i="6"/>
  <c r="FJ101" i="6"/>
  <c r="FB101" i="6"/>
  <c r="FI101" i="6"/>
  <c r="FK101" i="6"/>
  <c r="FM101" i="6"/>
  <c r="FQ101" i="6"/>
  <c r="FO101" i="6"/>
  <c r="FN101" i="6"/>
  <c r="FH101" i="6"/>
  <c r="FR101" i="6"/>
  <c r="FP101" i="6"/>
  <c r="FS101" i="6"/>
  <c r="FV101" i="6"/>
  <c r="FU101" i="6"/>
  <c r="ES101" i="6"/>
  <c r="FT101" i="6"/>
  <c r="ET207" i="6"/>
  <c r="EV207" i="6"/>
  <c r="EU207" i="6"/>
  <c r="FC207" i="6"/>
  <c r="EW207" i="6"/>
  <c r="FB207" i="6"/>
  <c r="EY207" i="6"/>
  <c r="EX207" i="6"/>
  <c r="FE207" i="6"/>
  <c r="FK207" i="6"/>
  <c r="FA207" i="6"/>
  <c r="FD207" i="6"/>
  <c r="FF207" i="6"/>
  <c r="EZ207" i="6"/>
  <c r="FI207" i="6"/>
  <c r="FH207" i="6"/>
  <c r="FG207" i="6"/>
  <c r="FJ207" i="6"/>
  <c r="FP207" i="6"/>
  <c r="FM207" i="6"/>
  <c r="FN207" i="6"/>
  <c r="FQ207" i="6"/>
  <c r="FL207" i="6"/>
  <c r="FO207" i="6"/>
  <c r="FR207" i="6"/>
  <c r="FT207" i="6"/>
  <c r="FS207" i="6"/>
  <c r="ES207" i="6"/>
  <c r="FU207" i="6"/>
  <c r="FV207" i="6"/>
  <c r="ET168" i="6"/>
  <c r="EU168" i="6"/>
  <c r="FB168" i="6"/>
  <c r="EV168" i="6"/>
  <c r="EW168" i="6"/>
  <c r="EZ168" i="6"/>
  <c r="EY168" i="6"/>
  <c r="FA168" i="6"/>
  <c r="FC168" i="6"/>
  <c r="FG168" i="6"/>
  <c r="EX168" i="6"/>
  <c r="FE168" i="6"/>
  <c r="FK168" i="6"/>
  <c r="FH168" i="6"/>
  <c r="FF168" i="6"/>
  <c r="FP168" i="6"/>
  <c r="FL168" i="6"/>
  <c r="FM168" i="6"/>
  <c r="FN168" i="6"/>
  <c r="FD168" i="6"/>
  <c r="FI168" i="6"/>
  <c r="FO168" i="6"/>
  <c r="FJ168" i="6"/>
  <c r="FQ168" i="6"/>
  <c r="FS168" i="6"/>
  <c r="FR168" i="6"/>
  <c r="FU168" i="6"/>
  <c r="ES168" i="6"/>
  <c r="FV168" i="6"/>
  <c r="FT168" i="6"/>
  <c r="ET154" i="6"/>
  <c r="EW154" i="6"/>
  <c r="FA154" i="6"/>
  <c r="EZ154" i="6"/>
  <c r="EY154" i="6"/>
  <c r="EV154" i="6"/>
  <c r="EX154" i="6"/>
  <c r="FD154" i="6"/>
  <c r="FC154" i="6"/>
  <c r="FF154" i="6"/>
  <c r="FB154" i="6"/>
  <c r="EU154" i="6"/>
  <c r="FJ154" i="6"/>
  <c r="FG154" i="6"/>
  <c r="FI154" i="6"/>
  <c r="FE154" i="6"/>
  <c r="FH154" i="6"/>
  <c r="FO154" i="6"/>
  <c r="FN154" i="6"/>
  <c r="FL154" i="6"/>
  <c r="FM154" i="6"/>
  <c r="FU154" i="6"/>
  <c r="FT154" i="6"/>
  <c r="FQ154" i="6"/>
  <c r="FR154" i="6"/>
  <c r="FK154" i="6"/>
  <c r="FP154" i="6"/>
  <c r="ES154" i="6"/>
  <c r="FV154" i="6"/>
  <c r="FS154" i="6"/>
  <c r="EV215" i="6"/>
  <c r="ET215" i="6"/>
  <c r="EU215" i="6"/>
  <c r="FA215" i="6"/>
  <c r="EZ215" i="6"/>
  <c r="EX215" i="6"/>
  <c r="EY215" i="6"/>
  <c r="FC215" i="6"/>
  <c r="FB215" i="6"/>
  <c r="FF215" i="6"/>
  <c r="FI215" i="6"/>
  <c r="EW215" i="6"/>
  <c r="FG215" i="6"/>
  <c r="FH215" i="6"/>
  <c r="FD215" i="6"/>
  <c r="FE215" i="6"/>
  <c r="FK215" i="6"/>
  <c r="FN215" i="6"/>
  <c r="FJ215" i="6"/>
  <c r="FL215" i="6"/>
  <c r="FO215" i="6"/>
  <c r="FU215" i="6"/>
  <c r="FT215" i="6"/>
  <c r="FS215" i="6"/>
  <c r="FM215" i="6"/>
  <c r="FQ215" i="6"/>
  <c r="FR215" i="6"/>
  <c r="FP215" i="6"/>
  <c r="ES215" i="6"/>
  <c r="FV215" i="6"/>
  <c r="ET145" i="6"/>
  <c r="EW145" i="6"/>
  <c r="EU145" i="6"/>
  <c r="EV145" i="6"/>
  <c r="FB145" i="6"/>
  <c r="FA145" i="6"/>
  <c r="EX145" i="6"/>
  <c r="EY145" i="6"/>
  <c r="FD145" i="6"/>
  <c r="EZ145" i="6"/>
  <c r="FC145" i="6"/>
  <c r="FF145" i="6"/>
  <c r="FJ145" i="6"/>
  <c r="FI145" i="6"/>
  <c r="FG145" i="6"/>
  <c r="FH145" i="6"/>
  <c r="FK145" i="6"/>
  <c r="FO145" i="6"/>
  <c r="FM145" i="6"/>
  <c r="FL145" i="6"/>
  <c r="FE145" i="6"/>
  <c r="FQ145" i="6"/>
  <c r="FU145" i="6"/>
  <c r="FN145" i="6"/>
  <c r="FP145" i="6"/>
  <c r="FT145" i="6"/>
  <c r="FS145" i="6"/>
  <c r="ES145" i="6"/>
  <c r="FV145" i="6"/>
  <c r="FR145" i="6"/>
  <c r="EU148" i="6"/>
  <c r="EW148" i="6"/>
  <c r="ET148" i="6"/>
  <c r="EX148" i="6"/>
  <c r="FD148" i="6"/>
  <c r="EV148" i="6"/>
  <c r="FB148" i="6"/>
  <c r="FA148" i="6"/>
  <c r="EY148" i="6"/>
  <c r="FM148" i="6"/>
  <c r="FE148" i="6"/>
  <c r="EZ148" i="6"/>
  <c r="FC148" i="6"/>
  <c r="FF148" i="6"/>
  <c r="FJ148" i="6"/>
  <c r="FI148" i="6"/>
  <c r="FG148" i="6"/>
  <c r="FP148" i="6"/>
  <c r="FK148" i="6"/>
  <c r="FH148" i="6"/>
  <c r="FN148" i="6"/>
  <c r="FR148" i="6"/>
  <c r="FQ148" i="6"/>
  <c r="FL148" i="6"/>
  <c r="FT148" i="6"/>
  <c r="FO148" i="6"/>
  <c r="FU148" i="6"/>
  <c r="FS148" i="6"/>
  <c r="FV148" i="6"/>
  <c r="ES148" i="6"/>
  <c r="EU79" i="6"/>
  <c r="ET79" i="6"/>
  <c r="EV79" i="6"/>
  <c r="EW79" i="6"/>
  <c r="EY79" i="6"/>
  <c r="FD79" i="6"/>
  <c r="FA79" i="6"/>
  <c r="FF79" i="6"/>
  <c r="FE79" i="6"/>
  <c r="EZ79" i="6"/>
  <c r="EX79" i="6"/>
  <c r="FG79" i="6"/>
  <c r="FH79" i="6"/>
  <c r="FB79" i="6"/>
  <c r="FC79" i="6"/>
  <c r="FJ79" i="6"/>
  <c r="FL79" i="6"/>
  <c r="FI79" i="6"/>
  <c r="FM79" i="6"/>
  <c r="FK79" i="6"/>
  <c r="FS79" i="6"/>
  <c r="FP79" i="6"/>
  <c r="FO79" i="6"/>
  <c r="FR79" i="6"/>
  <c r="FQ79" i="6"/>
  <c r="FT79" i="6"/>
  <c r="FU79" i="6"/>
  <c r="FV79" i="6"/>
  <c r="FN79" i="6"/>
  <c r="ES79" i="6"/>
  <c r="ET234" i="6"/>
  <c r="EV234" i="6"/>
  <c r="EU234" i="6"/>
  <c r="EY234" i="6"/>
  <c r="EX234" i="6"/>
  <c r="FC234" i="6"/>
  <c r="EW234" i="6"/>
  <c r="EZ234" i="6"/>
  <c r="FA234" i="6"/>
  <c r="FD234" i="6"/>
  <c r="FB234" i="6"/>
  <c r="FE234" i="6"/>
  <c r="FH234" i="6"/>
  <c r="FF234" i="6"/>
  <c r="FG234" i="6"/>
  <c r="FM234" i="6"/>
  <c r="FQ234" i="6"/>
  <c r="FI234" i="6"/>
  <c r="FK234" i="6"/>
  <c r="FJ234" i="6"/>
  <c r="FL234" i="6"/>
  <c r="FS234" i="6"/>
  <c r="FR234" i="6"/>
  <c r="FO234" i="6"/>
  <c r="FN234" i="6"/>
  <c r="FV234" i="6"/>
  <c r="FP234" i="6"/>
  <c r="ES234" i="6"/>
  <c r="FU234" i="6"/>
  <c r="FT234" i="6"/>
  <c r="ET37" i="6"/>
  <c r="EW37" i="6"/>
  <c r="FB37" i="6"/>
  <c r="FA37" i="6"/>
  <c r="EX37" i="6"/>
  <c r="EZ37" i="6"/>
  <c r="EU37" i="6"/>
  <c r="EV37" i="6"/>
  <c r="FD37" i="6"/>
  <c r="FE37" i="6"/>
  <c r="FC37" i="6"/>
  <c r="FG37" i="6"/>
  <c r="FJ37" i="6"/>
  <c r="EY37" i="6"/>
  <c r="FI37" i="6"/>
  <c r="FH37" i="6"/>
  <c r="FF37" i="6"/>
  <c r="FL37" i="6"/>
  <c r="FO37" i="6"/>
  <c r="FN37" i="6"/>
  <c r="FM37" i="6"/>
  <c r="FV37" i="6"/>
  <c r="FQ37" i="6"/>
  <c r="FU37" i="6"/>
  <c r="FT37" i="6"/>
  <c r="FK37" i="6"/>
  <c r="FP37" i="6"/>
  <c r="FR37" i="6"/>
  <c r="FS37" i="6"/>
  <c r="ES37" i="6"/>
  <c r="EU250" i="6"/>
  <c r="ET250" i="6"/>
  <c r="EW250" i="6"/>
  <c r="FA250" i="6"/>
  <c r="EV250" i="6"/>
  <c r="EY250" i="6"/>
  <c r="EX250" i="6"/>
  <c r="FF250" i="6"/>
  <c r="FC250" i="6"/>
  <c r="FD250" i="6"/>
  <c r="FB250" i="6"/>
  <c r="FJ250" i="6"/>
  <c r="FE250" i="6"/>
  <c r="FI250" i="6"/>
  <c r="FH250" i="6"/>
  <c r="EZ250" i="6"/>
  <c r="FO250" i="6"/>
  <c r="FN250" i="6"/>
  <c r="FG250" i="6"/>
  <c r="FK250" i="6"/>
  <c r="FM250" i="6"/>
  <c r="FQ250" i="6"/>
  <c r="FU250" i="6"/>
  <c r="FT250" i="6"/>
  <c r="FR250" i="6"/>
  <c r="FL250" i="6"/>
  <c r="FP250" i="6"/>
  <c r="FS250" i="6"/>
  <c r="ES250" i="6"/>
  <c r="FV250" i="6"/>
  <c r="EU175" i="6"/>
  <c r="ET175" i="6"/>
  <c r="EY175" i="6"/>
  <c r="EX175" i="6"/>
  <c r="EV175" i="6"/>
  <c r="FA175" i="6"/>
  <c r="FF175" i="6"/>
  <c r="FE175" i="6"/>
  <c r="FC175" i="6"/>
  <c r="FD175" i="6"/>
  <c r="EW175" i="6"/>
  <c r="FB175" i="6"/>
  <c r="FH175" i="6"/>
  <c r="EZ175" i="6"/>
  <c r="FG175" i="6"/>
  <c r="FJ175" i="6"/>
  <c r="FK175" i="6"/>
  <c r="FL175" i="6"/>
  <c r="FI175" i="6"/>
  <c r="FM175" i="6"/>
  <c r="FS175" i="6"/>
  <c r="FP175" i="6"/>
  <c r="FR175" i="6"/>
  <c r="FN175" i="6"/>
  <c r="FO175" i="6"/>
  <c r="ES175" i="6"/>
  <c r="FT175" i="6"/>
  <c r="FV175" i="6"/>
  <c r="FQ175" i="6"/>
  <c r="FU175" i="6"/>
  <c r="EX30" i="6"/>
  <c r="EV30" i="6"/>
  <c r="EY30" i="6"/>
  <c r="FC30" i="6"/>
  <c r="EU30" i="6"/>
  <c r="ET30" i="6"/>
  <c r="FE30" i="6"/>
  <c r="FD30" i="6"/>
  <c r="FA30" i="6"/>
  <c r="FB30" i="6"/>
  <c r="EW30" i="6"/>
  <c r="FH30" i="6"/>
  <c r="FN30" i="6"/>
  <c r="FF30" i="6"/>
  <c r="EZ30" i="6"/>
  <c r="FK30" i="6"/>
  <c r="FG30" i="6"/>
  <c r="FJ30" i="6"/>
  <c r="FM30" i="6"/>
  <c r="FI30" i="6"/>
  <c r="FQ30" i="6"/>
  <c r="FL30" i="6"/>
  <c r="FO30" i="6"/>
  <c r="FS30" i="6"/>
  <c r="FP30" i="6"/>
  <c r="FR30" i="6"/>
  <c r="FV30" i="6"/>
  <c r="ES30" i="6"/>
  <c r="FU30" i="6"/>
  <c r="FT30" i="6"/>
  <c r="ET166" i="6"/>
  <c r="EU166" i="6"/>
  <c r="EW166" i="6"/>
  <c r="FA166" i="6"/>
  <c r="EV166" i="6"/>
  <c r="EZ166" i="6"/>
  <c r="EY166" i="6"/>
  <c r="EX166" i="6"/>
  <c r="FB166" i="6"/>
  <c r="FF166" i="6"/>
  <c r="FD166" i="6"/>
  <c r="FG166" i="6"/>
  <c r="FJ166" i="6"/>
  <c r="FI166" i="6"/>
  <c r="FH166" i="6"/>
  <c r="FC166" i="6"/>
  <c r="FO166" i="6"/>
  <c r="FL166" i="6"/>
  <c r="FM166" i="6"/>
  <c r="FN166" i="6"/>
  <c r="FK166" i="6"/>
  <c r="FU166" i="6"/>
  <c r="FT166" i="6"/>
  <c r="FQ166" i="6"/>
  <c r="FR166" i="6"/>
  <c r="FP166" i="6"/>
  <c r="FE166" i="6"/>
  <c r="ES166" i="6"/>
  <c r="FV166" i="6"/>
  <c r="FS166" i="6"/>
  <c r="EU76" i="6"/>
  <c r="ET76" i="6"/>
  <c r="EW76" i="6"/>
  <c r="EV76" i="6"/>
  <c r="FD76" i="6"/>
  <c r="FB76" i="6"/>
  <c r="EX76" i="6"/>
  <c r="EY76" i="6"/>
  <c r="EZ76" i="6"/>
  <c r="FA76" i="6"/>
  <c r="FM76" i="6"/>
  <c r="FF76" i="6"/>
  <c r="FJ76" i="6"/>
  <c r="FC76" i="6"/>
  <c r="FE76" i="6"/>
  <c r="FI76" i="6"/>
  <c r="FG76" i="6"/>
  <c r="FR76" i="6"/>
  <c r="FP76" i="6"/>
  <c r="FK76" i="6"/>
  <c r="FH76" i="6"/>
  <c r="FO76" i="6"/>
  <c r="FN76" i="6"/>
  <c r="FU76" i="6"/>
  <c r="FQ76" i="6"/>
  <c r="FT76" i="6"/>
  <c r="FV76" i="6"/>
  <c r="FS76" i="6"/>
  <c r="ES76" i="6"/>
  <c r="FL76" i="6"/>
  <c r="ET253" i="6"/>
  <c r="EW253" i="6"/>
  <c r="EU253" i="6"/>
  <c r="FB253" i="6"/>
  <c r="FA253" i="6"/>
  <c r="EV253" i="6"/>
  <c r="EX253" i="6"/>
  <c r="FC253" i="6"/>
  <c r="FG253" i="6"/>
  <c r="FJ253" i="6"/>
  <c r="EY253" i="6"/>
  <c r="FD253" i="6"/>
  <c r="FE253" i="6"/>
  <c r="FI253" i="6"/>
  <c r="FH253" i="6"/>
  <c r="FF253" i="6"/>
  <c r="EZ253" i="6"/>
  <c r="FL253" i="6"/>
  <c r="FO253" i="6"/>
  <c r="FK253" i="6"/>
  <c r="FN253" i="6"/>
  <c r="FP253" i="6"/>
  <c r="FM253" i="6"/>
  <c r="FQ253" i="6"/>
  <c r="FU253" i="6"/>
  <c r="FS253" i="6"/>
  <c r="FR253" i="6"/>
  <c r="ES253" i="6"/>
  <c r="FT253" i="6"/>
  <c r="FV253" i="6"/>
  <c r="ET95" i="6"/>
  <c r="EV95" i="6"/>
  <c r="FA95" i="6"/>
  <c r="EU95" i="6"/>
  <c r="EZ95" i="6"/>
  <c r="EY95" i="6"/>
  <c r="EW95" i="6"/>
  <c r="EX95" i="6"/>
  <c r="FB95" i="6"/>
  <c r="FD95" i="6"/>
  <c r="FG95" i="6"/>
  <c r="FI95" i="6"/>
  <c r="FH95" i="6"/>
  <c r="FE95" i="6"/>
  <c r="FF95" i="6"/>
  <c r="FL95" i="6"/>
  <c r="FN95" i="6"/>
  <c r="FJ95" i="6"/>
  <c r="FM95" i="6"/>
  <c r="FU95" i="6"/>
  <c r="FK95" i="6"/>
  <c r="FP95" i="6"/>
  <c r="FT95" i="6"/>
  <c r="FO95" i="6"/>
  <c r="FS95" i="6"/>
  <c r="FC95" i="6"/>
  <c r="FR95" i="6"/>
  <c r="ES95" i="6"/>
  <c r="FQ95" i="6"/>
  <c r="FV95" i="6"/>
  <c r="EV198" i="6"/>
  <c r="EY198" i="6"/>
  <c r="EX198" i="6"/>
  <c r="FC198" i="6"/>
  <c r="ET198" i="6"/>
  <c r="EW198" i="6"/>
  <c r="FA198" i="6"/>
  <c r="EZ198" i="6"/>
  <c r="FB198" i="6"/>
  <c r="FD198" i="6"/>
  <c r="FH198" i="6"/>
  <c r="FG198" i="6"/>
  <c r="EU198" i="6"/>
  <c r="FE198" i="6"/>
  <c r="FF198" i="6"/>
  <c r="FL198" i="6"/>
  <c r="FQ198" i="6"/>
  <c r="FI198" i="6"/>
  <c r="FJ198" i="6"/>
  <c r="FM198" i="6"/>
  <c r="FO198" i="6"/>
  <c r="FS198" i="6"/>
  <c r="FN198" i="6"/>
  <c r="FR198" i="6"/>
  <c r="FK198" i="6"/>
  <c r="FP198" i="6"/>
  <c r="FT198" i="6"/>
  <c r="FV198" i="6"/>
  <c r="FU198" i="6"/>
  <c r="ES198" i="6"/>
  <c r="K80" i="11"/>
  <c r="Y82" i="11"/>
  <c r="AI80" i="11"/>
  <c r="U82" i="11"/>
  <c r="AU79" i="11"/>
  <c r="M79" i="11"/>
  <c r="O79" i="11"/>
  <c r="R80" i="11"/>
  <c r="F82" i="11"/>
  <c r="F79" i="11"/>
  <c r="AD80" i="11"/>
  <c r="N79" i="11"/>
  <c r="D91" i="11"/>
  <c r="AB99" i="11"/>
  <c r="AG106" i="11"/>
  <c r="AF97" i="11"/>
  <c r="Y95" i="11"/>
  <c r="P104" i="11"/>
  <c r="AI84" i="11"/>
  <c r="Y100" i="11"/>
  <c r="AI105" i="11"/>
  <c r="K90" i="11"/>
  <c r="AZ101" i="11"/>
  <c r="AV106" i="11"/>
  <c r="C94" i="11"/>
  <c r="Q103" i="11"/>
  <c r="N98" i="11"/>
  <c r="V105" i="11"/>
  <c r="AT88" i="11"/>
  <c r="AV83" i="11"/>
  <c r="AH106" i="11"/>
  <c r="AN103" i="11"/>
  <c r="AM100" i="11"/>
  <c r="N93" i="11"/>
  <c r="AF84" i="11"/>
  <c r="AQ106" i="11"/>
  <c r="AW103" i="11"/>
  <c r="AW100" i="11"/>
  <c r="AN93" i="11"/>
  <c r="H85" i="11"/>
  <c r="J104" i="11"/>
  <c r="K101" i="11"/>
  <c r="X94" i="11"/>
  <c r="AP85" i="11"/>
  <c r="U104" i="11"/>
  <c r="W101" i="11"/>
  <c r="H95" i="11"/>
  <c r="Z86" i="11"/>
  <c r="AF104" i="11"/>
  <c r="AI101" i="11"/>
  <c r="AK95" i="11"/>
  <c r="E87" i="11"/>
  <c r="AQ104" i="11"/>
  <c r="AU101" i="11"/>
  <c r="V96" i="11"/>
  <c r="AN87" i="11"/>
  <c r="D105" i="11"/>
  <c r="I102" i="11"/>
  <c r="F97" i="11"/>
  <c r="X88" i="11"/>
  <c r="O105" i="11"/>
  <c r="U102" i="11"/>
  <c r="AN97" i="11"/>
  <c r="H89" i="11"/>
  <c r="AO98" i="11"/>
  <c r="AU95" i="11"/>
  <c r="C93" i="11"/>
  <c r="I90" i="11"/>
  <c r="O87" i="11"/>
  <c r="U84" i="11"/>
  <c r="AW99" i="11"/>
  <c r="E97" i="11"/>
  <c r="K94" i="11"/>
  <c r="Q91" i="11"/>
  <c r="W88" i="11"/>
  <c r="AC85" i="11"/>
  <c r="AI81" i="11"/>
  <c r="I100" i="11"/>
  <c r="O97" i="11"/>
  <c r="U94" i="11"/>
  <c r="AA91" i="11"/>
  <c r="AG88" i="11"/>
  <c r="AM85" i="11"/>
  <c r="AS81" i="11"/>
  <c r="T100" i="11"/>
  <c r="Z97" i="11"/>
  <c r="AF94" i="11"/>
  <c r="AL91" i="11"/>
  <c r="AR88" i="11"/>
  <c r="AX85" i="11"/>
  <c r="F83" i="11"/>
  <c r="Y97" i="11"/>
  <c r="AE94" i="11"/>
  <c r="AK91" i="11"/>
  <c r="AQ88" i="11"/>
  <c r="AW85" i="11"/>
  <c r="E83" i="11"/>
  <c r="AV97" i="11"/>
  <c r="D95" i="11"/>
  <c r="J92" i="11"/>
  <c r="P89" i="11"/>
  <c r="V86" i="11"/>
  <c r="AB83" i="11"/>
  <c r="G99" i="11"/>
  <c r="M96" i="11"/>
  <c r="S93" i="11"/>
  <c r="Y90" i="11"/>
  <c r="AE87" i="11"/>
  <c r="AK84" i="11"/>
  <c r="AB100" i="11"/>
  <c r="AH97" i="11"/>
  <c r="AN94" i="11"/>
  <c r="AT91" i="11"/>
  <c r="AZ88" i="11"/>
  <c r="H86" i="11"/>
  <c r="N83" i="11"/>
  <c r="EU16" i="6"/>
  <c r="ET16" i="6"/>
  <c r="EW16" i="6"/>
  <c r="EV16" i="6"/>
  <c r="FD16" i="6"/>
  <c r="FB16" i="6"/>
  <c r="EX16" i="6"/>
  <c r="EY16" i="6"/>
  <c r="EZ16" i="6"/>
  <c r="FC16" i="6"/>
  <c r="FA16" i="6"/>
  <c r="FM16" i="6"/>
  <c r="FF16" i="6"/>
  <c r="FJ16" i="6"/>
  <c r="FG16" i="6"/>
  <c r="FE16" i="6"/>
  <c r="FI16" i="6"/>
  <c r="FR16" i="6"/>
  <c r="FP16" i="6"/>
  <c r="FK16" i="6"/>
  <c r="FO16" i="6"/>
  <c r="FL16" i="6"/>
  <c r="FH16" i="6"/>
  <c r="FN16" i="6"/>
  <c r="FU16" i="6"/>
  <c r="FT16" i="6"/>
  <c r="FQ16" i="6"/>
  <c r="FV16" i="6"/>
  <c r="FS16" i="6"/>
  <c r="ES16" i="6"/>
  <c r="ET12" i="6"/>
  <c r="EV12" i="6"/>
  <c r="EX12" i="6"/>
  <c r="FB12" i="6"/>
  <c r="EU12" i="6"/>
  <c r="EZ12" i="6"/>
  <c r="EY12" i="6"/>
  <c r="EW12" i="6"/>
  <c r="FD12" i="6"/>
  <c r="FG12" i="6"/>
  <c r="FC12" i="6"/>
  <c r="FA12" i="6"/>
  <c r="FE12" i="6"/>
  <c r="FK12" i="6"/>
  <c r="FJ12" i="6"/>
  <c r="FI12" i="6"/>
  <c r="FH12" i="6"/>
  <c r="FP12" i="6"/>
  <c r="FO12" i="6"/>
  <c r="FL12" i="6"/>
  <c r="FN12" i="6"/>
  <c r="FM12" i="6"/>
  <c r="FV12" i="6"/>
  <c r="FF12" i="6"/>
  <c r="FU12" i="6"/>
  <c r="FS12" i="6"/>
  <c r="FQ12" i="6"/>
  <c r="FR12" i="6"/>
  <c r="ES12" i="6"/>
  <c r="FT12" i="6"/>
  <c r="EU139" i="6"/>
  <c r="ET139" i="6"/>
  <c r="EY139" i="6"/>
  <c r="EX139" i="6"/>
  <c r="FD139" i="6"/>
  <c r="FA139" i="6"/>
  <c r="EV139" i="6"/>
  <c r="EW139" i="6"/>
  <c r="FF139" i="6"/>
  <c r="FE139" i="6"/>
  <c r="FC139" i="6"/>
  <c r="EZ139" i="6"/>
  <c r="FB139" i="6"/>
  <c r="FH139" i="6"/>
  <c r="FG139" i="6"/>
  <c r="FI139" i="6"/>
  <c r="FM139" i="6"/>
  <c r="FL139" i="6"/>
  <c r="FJ139" i="6"/>
  <c r="FS139" i="6"/>
  <c r="FN139" i="6"/>
  <c r="FR139" i="6"/>
  <c r="FO139" i="6"/>
  <c r="FQ139" i="6"/>
  <c r="FK139" i="6"/>
  <c r="FP139" i="6"/>
  <c r="FT139" i="6"/>
  <c r="FV139" i="6"/>
  <c r="FU139" i="6"/>
  <c r="ES139" i="6"/>
  <c r="ET47" i="6"/>
  <c r="EV47" i="6"/>
  <c r="EU47" i="6"/>
  <c r="FA47" i="6"/>
  <c r="EZ47" i="6"/>
  <c r="EW47" i="6"/>
  <c r="EY47" i="6"/>
  <c r="EX47" i="6"/>
  <c r="FD47" i="6"/>
  <c r="FC47" i="6"/>
  <c r="FB47" i="6"/>
  <c r="FE47" i="6"/>
  <c r="FI47" i="6"/>
  <c r="FF47" i="6"/>
  <c r="FH47" i="6"/>
  <c r="FG47" i="6"/>
  <c r="FM47" i="6"/>
  <c r="FJ47" i="6"/>
  <c r="FN47" i="6"/>
  <c r="FK47" i="6"/>
  <c r="FU47" i="6"/>
  <c r="FP47" i="6"/>
  <c r="FR47" i="6"/>
  <c r="FT47" i="6"/>
  <c r="FS47" i="6"/>
  <c r="FL47" i="6"/>
  <c r="FO47" i="6"/>
  <c r="ES47" i="6"/>
  <c r="FV47" i="6"/>
  <c r="FQ47" i="6"/>
  <c r="ET211" i="6"/>
  <c r="EY211" i="6"/>
  <c r="EV211" i="6"/>
  <c r="EX211" i="6"/>
  <c r="EW211" i="6"/>
  <c r="FA211" i="6"/>
  <c r="EU211" i="6"/>
  <c r="FF211" i="6"/>
  <c r="EZ211" i="6"/>
  <c r="FE211" i="6"/>
  <c r="FC211" i="6"/>
  <c r="FB211" i="6"/>
  <c r="FD211" i="6"/>
  <c r="FH211" i="6"/>
  <c r="FG211" i="6"/>
  <c r="FJ211" i="6"/>
  <c r="FL211" i="6"/>
  <c r="FM211" i="6"/>
  <c r="FS211" i="6"/>
  <c r="FI211" i="6"/>
  <c r="FQ211" i="6"/>
  <c r="FR211" i="6"/>
  <c r="FP211" i="6"/>
  <c r="FK211" i="6"/>
  <c r="FN211" i="6"/>
  <c r="FU211" i="6"/>
  <c r="FV211" i="6"/>
  <c r="ES211" i="6"/>
  <c r="FO211" i="6"/>
  <c r="FT211" i="6"/>
  <c r="ET120" i="6"/>
  <c r="EV120" i="6"/>
  <c r="EW120" i="6"/>
  <c r="FB120" i="6"/>
  <c r="EZ120" i="6"/>
  <c r="EY120" i="6"/>
  <c r="FD120" i="6"/>
  <c r="FG120" i="6"/>
  <c r="FC120" i="6"/>
  <c r="EX120" i="6"/>
  <c r="EU120" i="6"/>
  <c r="FE120" i="6"/>
  <c r="FA120" i="6"/>
  <c r="FK120" i="6"/>
  <c r="FJ120" i="6"/>
  <c r="FF120" i="6"/>
  <c r="FH120" i="6"/>
  <c r="FP120" i="6"/>
  <c r="FN120" i="6"/>
  <c r="FI120" i="6"/>
  <c r="FM120" i="6"/>
  <c r="FU120" i="6"/>
  <c r="FL120" i="6"/>
  <c r="FO120" i="6"/>
  <c r="FQ120" i="6"/>
  <c r="FS120" i="6"/>
  <c r="ES120" i="6"/>
  <c r="FT120" i="6"/>
  <c r="FV120" i="6"/>
  <c r="FR120" i="6"/>
  <c r="ET85" i="6"/>
  <c r="EW85" i="6"/>
  <c r="EU85" i="6"/>
  <c r="FB85" i="6"/>
  <c r="EX85" i="6"/>
  <c r="FA85" i="6"/>
  <c r="FD85" i="6"/>
  <c r="FC85" i="6"/>
  <c r="EV85" i="6"/>
  <c r="EZ85" i="6"/>
  <c r="FE85" i="6"/>
  <c r="FF85" i="6"/>
  <c r="FJ85" i="6"/>
  <c r="FG85" i="6"/>
  <c r="FI85" i="6"/>
  <c r="EY85" i="6"/>
  <c r="FH85" i="6"/>
  <c r="FM85" i="6"/>
  <c r="FK85" i="6"/>
  <c r="FO85" i="6"/>
  <c r="FN85" i="6"/>
  <c r="FL85" i="6"/>
  <c r="FV85" i="6"/>
  <c r="FR85" i="6"/>
  <c r="FQ85" i="6"/>
  <c r="FU85" i="6"/>
  <c r="FT85" i="6"/>
  <c r="FP85" i="6"/>
  <c r="FS85" i="6"/>
  <c r="ES85" i="6"/>
  <c r="ET202" i="6"/>
  <c r="EU202" i="6"/>
  <c r="EW202" i="6"/>
  <c r="FA202" i="6"/>
  <c r="EZ202" i="6"/>
  <c r="EY202" i="6"/>
  <c r="EX202" i="6"/>
  <c r="EV202" i="6"/>
  <c r="FB202" i="6"/>
  <c r="FD202" i="6"/>
  <c r="FF202" i="6"/>
  <c r="FJ202" i="6"/>
  <c r="FI202" i="6"/>
  <c r="FH202" i="6"/>
  <c r="FG202" i="6"/>
  <c r="FC202" i="6"/>
  <c r="FO202" i="6"/>
  <c r="FE202" i="6"/>
  <c r="FN202" i="6"/>
  <c r="FK202" i="6"/>
  <c r="FL202" i="6"/>
  <c r="FU202" i="6"/>
  <c r="FT202" i="6"/>
  <c r="FM202" i="6"/>
  <c r="FR202" i="6"/>
  <c r="FQ202" i="6"/>
  <c r="FP202" i="6"/>
  <c r="ES202" i="6"/>
  <c r="FV202" i="6"/>
  <c r="FS202" i="6"/>
  <c r="EU67" i="6"/>
  <c r="ET67" i="6"/>
  <c r="EV67" i="6"/>
  <c r="EY67" i="6"/>
  <c r="FD67" i="6"/>
  <c r="EW67" i="6"/>
  <c r="FA67" i="6"/>
  <c r="EX67" i="6"/>
  <c r="FF67" i="6"/>
  <c r="EZ67" i="6"/>
  <c r="FE67" i="6"/>
  <c r="FB67" i="6"/>
  <c r="FC67" i="6"/>
  <c r="FH67" i="6"/>
  <c r="FG67" i="6"/>
  <c r="FJ67" i="6"/>
  <c r="FL67" i="6"/>
  <c r="FM67" i="6"/>
  <c r="FQ67" i="6"/>
  <c r="FS67" i="6"/>
  <c r="FO67" i="6"/>
  <c r="FP67" i="6"/>
  <c r="FN67" i="6"/>
  <c r="FT67" i="6"/>
  <c r="FK67" i="6"/>
  <c r="FV67" i="6"/>
  <c r="ES67" i="6"/>
  <c r="FI67" i="6"/>
  <c r="FU67" i="6"/>
  <c r="FR67" i="6"/>
  <c r="ET48" i="6"/>
  <c r="EV48" i="6"/>
  <c r="EU48" i="6"/>
  <c r="FB48" i="6"/>
  <c r="EZ48" i="6"/>
  <c r="EW48" i="6"/>
  <c r="EY48" i="6"/>
  <c r="EX48" i="6"/>
  <c r="FA48" i="6"/>
  <c r="FD48" i="6"/>
  <c r="FG48" i="6"/>
  <c r="FC48" i="6"/>
  <c r="FE48" i="6"/>
  <c r="FK48" i="6"/>
  <c r="FJ48" i="6"/>
  <c r="FI48" i="6"/>
  <c r="FF48" i="6"/>
  <c r="FH48" i="6"/>
  <c r="FP48" i="6"/>
  <c r="FO48" i="6"/>
  <c r="FM48" i="6"/>
  <c r="FN48" i="6"/>
  <c r="FV48" i="6"/>
  <c r="FU48" i="6"/>
  <c r="FR48" i="6"/>
  <c r="FS48" i="6"/>
  <c r="FL48" i="6"/>
  <c r="FQ48" i="6"/>
  <c r="ES48" i="6"/>
  <c r="FT48" i="6"/>
  <c r="ET26" i="6"/>
  <c r="EV26" i="6"/>
  <c r="EU26" i="6"/>
  <c r="FC26" i="6"/>
  <c r="EX26" i="6"/>
  <c r="FA26" i="6"/>
  <c r="EW26" i="6"/>
  <c r="EZ26" i="6"/>
  <c r="FD26" i="6"/>
  <c r="FB26" i="6"/>
  <c r="EY26" i="6"/>
  <c r="FE26" i="6"/>
  <c r="FL26" i="6"/>
  <c r="FG26" i="6"/>
  <c r="FI26" i="6"/>
  <c r="FH26" i="6"/>
  <c r="FQ26" i="6"/>
  <c r="FF26" i="6"/>
  <c r="FK26" i="6"/>
  <c r="FO26" i="6"/>
  <c r="FN26" i="6"/>
  <c r="FJ26" i="6"/>
  <c r="FM26" i="6"/>
  <c r="FT26" i="6"/>
  <c r="FS26" i="6"/>
  <c r="FP26" i="6"/>
  <c r="FV26" i="6"/>
  <c r="FR26" i="6"/>
  <c r="ES26" i="6"/>
  <c r="FU26" i="6"/>
  <c r="ET50" i="6"/>
  <c r="EV50" i="6"/>
  <c r="FC50" i="6"/>
  <c r="FA50" i="6"/>
  <c r="EZ50" i="6"/>
  <c r="EX50" i="6"/>
  <c r="EY50" i="6"/>
  <c r="FD50" i="6"/>
  <c r="EU50" i="6"/>
  <c r="FB50" i="6"/>
  <c r="FE50" i="6"/>
  <c r="EW50" i="6"/>
  <c r="FL50" i="6"/>
  <c r="FI50" i="6"/>
  <c r="FF50" i="6"/>
  <c r="FH50" i="6"/>
  <c r="FQ50" i="6"/>
  <c r="FG50" i="6"/>
  <c r="FJ50" i="6"/>
  <c r="FO50" i="6"/>
  <c r="FM50" i="6"/>
  <c r="FN50" i="6"/>
  <c r="FK50" i="6"/>
  <c r="FP50" i="6"/>
  <c r="FR50" i="6"/>
  <c r="FT50" i="6"/>
  <c r="FS50" i="6"/>
  <c r="FV50" i="6"/>
  <c r="ES50" i="6"/>
  <c r="FU50" i="6"/>
  <c r="EU19" i="6"/>
  <c r="ET19" i="6"/>
  <c r="EV19" i="6"/>
  <c r="EW19" i="6"/>
  <c r="EY19" i="6"/>
  <c r="FD19" i="6"/>
  <c r="FA19" i="6"/>
  <c r="FF19" i="6"/>
  <c r="FE19" i="6"/>
  <c r="EZ19" i="6"/>
  <c r="EX19" i="6"/>
  <c r="FC19" i="6"/>
  <c r="FB19" i="6"/>
  <c r="FH19" i="6"/>
  <c r="FM19" i="6"/>
  <c r="FJ19" i="6"/>
  <c r="FN19" i="6"/>
  <c r="FI19" i="6"/>
  <c r="FK19" i="6"/>
  <c r="FQ19" i="6"/>
  <c r="FS19" i="6"/>
  <c r="FL19" i="6"/>
  <c r="FR19" i="6"/>
  <c r="FP19" i="6"/>
  <c r="FG19" i="6"/>
  <c r="FO19" i="6"/>
  <c r="FU19" i="6"/>
  <c r="FV19" i="6"/>
  <c r="FT19" i="6"/>
  <c r="ES19" i="6"/>
  <c r="ET221" i="6"/>
  <c r="EW221" i="6"/>
  <c r="EU221" i="6"/>
  <c r="EX221" i="6"/>
  <c r="FD221" i="6"/>
  <c r="FC221" i="6"/>
  <c r="EV221" i="6"/>
  <c r="EZ221" i="6"/>
  <c r="FE221" i="6"/>
  <c r="FA221" i="6"/>
  <c r="EY221" i="6"/>
  <c r="FL221" i="6"/>
  <c r="FF221" i="6"/>
  <c r="FJ221" i="6"/>
  <c r="FB221" i="6"/>
  <c r="FI221" i="6"/>
  <c r="FG221" i="6"/>
  <c r="FM221" i="6"/>
  <c r="FK221" i="6"/>
  <c r="FH221" i="6"/>
  <c r="FP221" i="6"/>
  <c r="FQ221" i="6"/>
  <c r="FR221" i="6"/>
  <c r="FO221" i="6"/>
  <c r="FN221" i="6"/>
  <c r="FT221" i="6"/>
  <c r="FV221" i="6"/>
  <c r="FS221" i="6"/>
  <c r="FU221" i="6"/>
  <c r="ES221" i="6"/>
  <c r="EU178" i="6"/>
  <c r="EW178" i="6"/>
  <c r="FA178" i="6"/>
  <c r="ET178" i="6"/>
  <c r="EZ178" i="6"/>
  <c r="EY178" i="6"/>
  <c r="EX178" i="6"/>
  <c r="FF178" i="6"/>
  <c r="EV178" i="6"/>
  <c r="FC178" i="6"/>
  <c r="FD178" i="6"/>
  <c r="FB178" i="6"/>
  <c r="FJ178" i="6"/>
  <c r="FI178" i="6"/>
  <c r="FH178" i="6"/>
  <c r="FE178" i="6"/>
  <c r="FO178" i="6"/>
  <c r="FM178" i="6"/>
  <c r="FN178" i="6"/>
  <c r="FK178" i="6"/>
  <c r="FG178" i="6"/>
  <c r="FQ178" i="6"/>
  <c r="FU178" i="6"/>
  <c r="FL178" i="6"/>
  <c r="FT178" i="6"/>
  <c r="FP178" i="6"/>
  <c r="FR178" i="6"/>
  <c r="FS178" i="6"/>
  <c r="ES178" i="6"/>
  <c r="FV178" i="6"/>
  <c r="ET137" i="6"/>
  <c r="EU137" i="6"/>
  <c r="EW137" i="6"/>
  <c r="EV137" i="6"/>
  <c r="EX137" i="6"/>
  <c r="FD137" i="6"/>
  <c r="FC137" i="6"/>
  <c r="EZ137" i="6"/>
  <c r="FE137" i="6"/>
  <c r="EY137" i="6"/>
  <c r="FA137" i="6"/>
  <c r="FB137" i="6"/>
  <c r="FG137" i="6"/>
  <c r="FL137" i="6"/>
  <c r="FJ137" i="6"/>
  <c r="FF137" i="6"/>
  <c r="FI137" i="6"/>
  <c r="FQ137" i="6"/>
  <c r="FH137" i="6"/>
  <c r="FO137" i="6"/>
  <c r="FK137" i="6"/>
  <c r="FN137" i="6"/>
  <c r="FR137" i="6"/>
  <c r="FM137" i="6"/>
  <c r="FS137" i="6"/>
  <c r="FP137" i="6"/>
  <c r="FU137" i="6"/>
  <c r="FV137" i="6"/>
  <c r="FT137" i="6"/>
  <c r="ES137" i="6"/>
  <c r="E80" i="11"/>
  <c r="D80" i="11"/>
  <c r="AY79" i="11"/>
  <c r="AJ80" i="11"/>
  <c r="AA80" i="11"/>
  <c r="AT82" i="11"/>
  <c r="H82" i="11"/>
  <c r="L82" i="11"/>
  <c r="AC82" i="11"/>
  <c r="AZ79" i="11"/>
  <c r="X80" i="11"/>
  <c r="AE80" i="11"/>
  <c r="AN80" i="11"/>
  <c r="AK80" i="11"/>
  <c r="AM103" i="11"/>
  <c r="O88" i="11"/>
  <c r="AA104" i="11"/>
  <c r="AJ106" i="11"/>
  <c r="Q93" i="11"/>
  <c r="AD103" i="11"/>
  <c r="D99" i="11"/>
  <c r="AW104" i="11"/>
  <c r="Q87" i="11"/>
  <c r="M101" i="11"/>
  <c r="L106" i="11"/>
  <c r="AS91" i="11"/>
  <c r="AE102" i="11"/>
  <c r="F96" i="11"/>
  <c r="AJ104" i="11"/>
  <c r="AZ85" i="11"/>
  <c r="AY81" i="11"/>
  <c r="V106" i="11"/>
  <c r="AB103" i="11"/>
  <c r="X100" i="11"/>
  <c r="AB92" i="11"/>
  <c r="AT83" i="11"/>
  <c r="AE106" i="11"/>
  <c r="AK103" i="11"/>
  <c r="AJ100" i="11"/>
  <c r="D93" i="11"/>
  <c r="V84" i="11"/>
  <c r="AP106" i="11"/>
  <c r="AV103" i="11"/>
  <c r="AV100" i="11"/>
  <c r="AL93" i="11"/>
  <c r="F85" i="11"/>
  <c r="I104" i="11"/>
  <c r="J101" i="11"/>
  <c r="V94" i="11"/>
  <c r="AN85" i="11"/>
  <c r="T104" i="11"/>
  <c r="V101" i="11"/>
  <c r="AY94" i="11"/>
  <c r="S86" i="11"/>
  <c r="AE104" i="11"/>
  <c r="AH101" i="11"/>
  <c r="AJ95" i="11"/>
  <c r="D87" i="11"/>
  <c r="AP104" i="11"/>
  <c r="AT101" i="11"/>
  <c r="T96" i="11"/>
  <c r="AL87" i="11"/>
  <c r="C105" i="11"/>
  <c r="H102" i="11"/>
  <c r="D97" i="11"/>
  <c r="V88" i="11"/>
  <c r="AC98" i="11"/>
  <c r="AI95" i="11"/>
  <c r="AO92" i="11"/>
  <c r="AU89" i="11"/>
  <c r="C87" i="11"/>
  <c r="I84" i="11"/>
  <c r="AK99" i="11"/>
  <c r="AQ96" i="11"/>
  <c r="AW93" i="11"/>
  <c r="E91" i="11"/>
  <c r="K88" i="11"/>
  <c r="Q85" i="11"/>
  <c r="W81" i="11"/>
  <c r="AU99" i="11"/>
  <c r="C97" i="11"/>
  <c r="I94" i="11"/>
  <c r="O91" i="11"/>
  <c r="U88" i="11"/>
  <c r="AA85" i="11"/>
  <c r="AG81" i="11"/>
  <c r="H100" i="11"/>
  <c r="N97" i="11"/>
  <c r="T94" i="11"/>
  <c r="Z91" i="11"/>
  <c r="AF88" i="11"/>
  <c r="AL85" i="11"/>
  <c r="AR81" i="11"/>
  <c r="M97" i="11"/>
  <c r="S94" i="11"/>
  <c r="Y91" i="11"/>
  <c r="AE88" i="11"/>
  <c r="AK85" i="11"/>
  <c r="AQ81" i="11"/>
  <c r="AJ97" i="11"/>
  <c r="AP94" i="11"/>
  <c r="AV91" i="11"/>
  <c r="D89" i="11"/>
  <c r="J86" i="11"/>
  <c r="P83" i="11"/>
  <c r="AS98" i="11"/>
  <c r="AY95" i="11"/>
  <c r="G93" i="11"/>
  <c r="M90" i="11"/>
  <c r="S87" i="11"/>
  <c r="Y84" i="11"/>
  <c r="P100" i="11"/>
  <c r="V97" i="11"/>
  <c r="AB94" i="11"/>
  <c r="AH91" i="11"/>
  <c r="AN88" i="11"/>
  <c r="AT85" i="11"/>
  <c r="AZ81" i="11"/>
  <c r="ET190" i="6"/>
  <c r="EW190" i="6"/>
  <c r="FA190" i="6"/>
  <c r="EZ190" i="6"/>
  <c r="EV190" i="6"/>
  <c r="EY190" i="6"/>
  <c r="EX190" i="6"/>
  <c r="FC190" i="6"/>
  <c r="FD190" i="6"/>
  <c r="FF190" i="6"/>
  <c r="FB190" i="6"/>
  <c r="FJ190" i="6"/>
  <c r="FE190" i="6"/>
  <c r="FI190" i="6"/>
  <c r="FH190" i="6"/>
  <c r="EU190" i="6"/>
  <c r="FG190" i="6"/>
  <c r="FM190" i="6"/>
  <c r="FO190" i="6"/>
  <c r="FN190" i="6"/>
  <c r="FK190" i="6"/>
  <c r="FL190" i="6"/>
  <c r="FU190" i="6"/>
  <c r="FP190" i="6"/>
  <c r="FT190" i="6"/>
  <c r="FR190" i="6"/>
  <c r="ES190" i="6"/>
  <c r="FV190" i="6"/>
  <c r="FQ190" i="6"/>
  <c r="FS190" i="6"/>
  <c r="EX78" i="6"/>
  <c r="EV78" i="6"/>
  <c r="EY78" i="6"/>
  <c r="EU78" i="6"/>
  <c r="FC78" i="6"/>
  <c r="EW78" i="6"/>
  <c r="EZ78" i="6"/>
  <c r="FA78" i="6"/>
  <c r="FB78" i="6"/>
  <c r="FH78" i="6"/>
  <c r="ET78" i="6"/>
  <c r="FD78" i="6"/>
  <c r="FF78" i="6"/>
  <c r="FJ78" i="6"/>
  <c r="FE78" i="6"/>
  <c r="FI78" i="6"/>
  <c r="FQ78" i="6"/>
  <c r="FM78" i="6"/>
  <c r="FG78" i="6"/>
  <c r="FK78" i="6"/>
  <c r="FO78" i="6"/>
  <c r="FS78" i="6"/>
  <c r="FP78" i="6"/>
  <c r="FR78" i="6"/>
  <c r="FN78" i="6"/>
  <c r="FL78" i="6"/>
  <c r="FT78" i="6"/>
  <c r="FU78" i="6"/>
  <c r="FV78" i="6"/>
  <c r="ES78" i="6"/>
  <c r="EU189" i="6"/>
  <c r="ET189" i="6"/>
  <c r="EZ189" i="6"/>
  <c r="EV189" i="6"/>
  <c r="EY189" i="6"/>
  <c r="EW189" i="6"/>
  <c r="EX189" i="6"/>
  <c r="FG189" i="6"/>
  <c r="FA189" i="6"/>
  <c r="FC189" i="6"/>
  <c r="FD189" i="6"/>
  <c r="FB189" i="6"/>
  <c r="FE189" i="6"/>
  <c r="FF189" i="6"/>
  <c r="FH189" i="6"/>
  <c r="FJ189" i="6"/>
  <c r="FI189" i="6"/>
  <c r="FK189" i="6"/>
  <c r="FL189" i="6"/>
  <c r="FP189" i="6"/>
  <c r="FT189" i="6"/>
  <c r="FM189" i="6"/>
  <c r="FS189" i="6"/>
  <c r="FR189" i="6"/>
  <c r="FO189" i="6"/>
  <c r="FN189" i="6"/>
  <c r="ES189" i="6"/>
  <c r="FV189" i="6"/>
  <c r="FQ189" i="6"/>
  <c r="FU189" i="6"/>
  <c r="ET244" i="6"/>
  <c r="EW244" i="6"/>
  <c r="EU244" i="6"/>
  <c r="EX244" i="6"/>
  <c r="FB244" i="6"/>
  <c r="EV244" i="6"/>
  <c r="FD244" i="6"/>
  <c r="FC244" i="6"/>
  <c r="EY244" i="6"/>
  <c r="EZ244" i="6"/>
  <c r="FA244" i="6"/>
  <c r="FM244" i="6"/>
  <c r="FF244" i="6"/>
  <c r="FG244" i="6"/>
  <c r="FJ244" i="6"/>
  <c r="FI244" i="6"/>
  <c r="FE244" i="6"/>
  <c r="FK244" i="6"/>
  <c r="FP244" i="6"/>
  <c r="FL244" i="6"/>
  <c r="FN244" i="6"/>
  <c r="FR244" i="6"/>
  <c r="FH244" i="6"/>
  <c r="FQ244" i="6"/>
  <c r="FU244" i="6"/>
  <c r="FV244" i="6"/>
  <c r="FS244" i="6"/>
  <c r="FT244" i="6"/>
  <c r="ES244" i="6"/>
  <c r="FO244" i="6"/>
  <c r="EU138" i="6"/>
  <c r="ET138" i="6"/>
  <c r="EV138" i="6"/>
  <c r="EY138" i="6"/>
  <c r="EX138" i="6"/>
  <c r="FC138" i="6"/>
  <c r="EW138" i="6"/>
  <c r="FD138" i="6"/>
  <c r="EZ138" i="6"/>
  <c r="FA138" i="6"/>
  <c r="FB138" i="6"/>
  <c r="FH138" i="6"/>
  <c r="FG138" i="6"/>
  <c r="FE138" i="6"/>
  <c r="FJ138" i="6"/>
  <c r="FF138" i="6"/>
  <c r="FI138" i="6"/>
  <c r="FM138" i="6"/>
  <c r="FL138" i="6"/>
  <c r="FQ138" i="6"/>
  <c r="FK138" i="6"/>
  <c r="FS138" i="6"/>
  <c r="FN138" i="6"/>
  <c r="FR138" i="6"/>
  <c r="FO138" i="6"/>
  <c r="FV138" i="6"/>
  <c r="FP138" i="6"/>
  <c r="ES138" i="6"/>
  <c r="FT138" i="6"/>
  <c r="FU138" i="6"/>
  <c r="EV203" i="6"/>
  <c r="ET203" i="6"/>
  <c r="EW203" i="6"/>
  <c r="FA203" i="6"/>
  <c r="EZ203" i="6"/>
  <c r="EU203" i="6"/>
  <c r="EX203" i="6"/>
  <c r="EY203" i="6"/>
  <c r="FB203" i="6"/>
  <c r="FD203" i="6"/>
  <c r="FF203" i="6"/>
  <c r="FI203" i="6"/>
  <c r="FH203" i="6"/>
  <c r="FG203" i="6"/>
  <c r="FM203" i="6"/>
  <c r="FC203" i="6"/>
  <c r="FE203" i="6"/>
  <c r="FN203" i="6"/>
  <c r="FK203" i="6"/>
  <c r="FL203" i="6"/>
  <c r="FJ203" i="6"/>
  <c r="FP203" i="6"/>
  <c r="FU203" i="6"/>
  <c r="FT203" i="6"/>
  <c r="FO203" i="6"/>
  <c r="FS203" i="6"/>
  <c r="FR203" i="6"/>
  <c r="ES203" i="6"/>
  <c r="FV203" i="6"/>
  <c r="FQ203" i="6"/>
  <c r="EV191" i="6"/>
  <c r="EU191" i="6"/>
  <c r="ET191" i="6"/>
  <c r="FA191" i="6"/>
  <c r="EZ191" i="6"/>
  <c r="EW191" i="6"/>
  <c r="FC191" i="6"/>
  <c r="FD191" i="6"/>
  <c r="FB191" i="6"/>
  <c r="EY191" i="6"/>
  <c r="EX191" i="6"/>
  <c r="FE191" i="6"/>
  <c r="FI191" i="6"/>
  <c r="FF191" i="6"/>
  <c r="FH191" i="6"/>
  <c r="FG191" i="6"/>
  <c r="FJ191" i="6"/>
  <c r="FM191" i="6"/>
  <c r="FN191" i="6"/>
  <c r="FK191" i="6"/>
  <c r="FU191" i="6"/>
  <c r="FL191" i="6"/>
  <c r="FP191" i="6"/>
  <c r="FT191" i="6"/>
  <c r="FS191" i="6"/>
  <c r="FO191" i="6"/>
  <c r="FR191" i="6"/>
  <c r="FQ191" i="6"/>
  <c r="ES191" i="6"/>
  <c r="FV191" i="6"/>
  <c r="ET185" i="6"/>
  <c r="EW185" i="6"/>
  <c r="EV185" i="6"/>
  <c r="EX185" i="6"/>
  <c r="FD185" i="6"/>
  <c r="FC185" i="6"/>
  <c r="EU185" i="6"/>
  <c r="EZ185" i="6"/>
  <c r="FE185" i="6"/>
  <c r="EY185" i="6"/>
  <c r="FF185" i="6"/>
  <c r="FL185" i="6"/>
  <c r="FA185" i="6"/>
  <c r="FG185" i="6"/>
  <c r="FB185" i="6"/>
  <c r="FJ185" i="6"/>
  <c r="FI185" i="6"/>
  <c r="FK185" i="6"/>
  <c r="FH185" i="6"/>
  <c r="FM185" i="6"/>
  <c r="FR185" i="6"/>
  <c r="FO185" i="6"/>
  <c r="FQ185" i="6"/>
  <c r="FN185" i="6"/>
  <c r="FV185" i="6"/>
  <c r="FS185" i="6"/>
  <c r="FT185" i="6"/>
  <c r="FU185" i="6"/>
  <c r="FP185" i="6"/>
  <c r="ES185" i="6"/>
  <c r="EU51" i="6"/>
  <c r="ET51" i="6"/>
  <c r="EX51" i="6"/>
  <c r="EV51" i="6"/>
  <c r="FC51" i="6"/>
  <c r="FB51" i="6"/>
  <c r="EY51" i="6"/>
  <c r="FA51" i="6"/>
  <c r="EZ51" i="6"/>
  <c r="FG51" i="6"/>
  <c r="EW51" i="6"/>
  <c r="FD51" i="6"/>
  <c r="FK51" i="6"/>
  <c r="FJ51" i="6"/>
  <c r="FE51" i="6"/>
  <c r="FI51" i="6"/>
  <c r="FF51" i="6"/>
  <c r="FH51" i="6"/>
  <c r="FL51" i="6"/>
  <c r="FP51" i="6"/>
  <c r="FM51" i="6"/>
  <c r="FN51" i="6"/>
  <c r="FQ51" i="6"/>
  <c r="FV51" i="6"/>
  <c r="FR51" i="6"/>
  <c r="FT51" i="6"/>
  <c r="FO51" i="6"/>
  <c r="FU51" i="6"/>
  <c r="FS51" i="6"/>
  <c r="ES51" i="6"/>
  <c r="ET152" i="6"/>
  <c r="EW152" i="6"/>
  <c r="EU152" i="6"/>
  <c r="EV152" i="6"/>
  <c r="EZ152" i="6"/>
  <c r="EY152" i="6"/>
  <c r="EX152" i="6"/>
  <c r="FD152" i="6"/>
  <c r="FC152" i="6"/>
  <c r="FA152" i="6"/>
  <c r="FE152" i="6"/>
  <c r="FB152" i="6"/>
  <c r="FI152" i="6"/>
  <c r="FG152" i="6"/>
  <c r="FH152" i="6"/>
  <c r="FF152" i="6"/>
  <c r="FN152" i="6"/>
  <c r="FL152" i="6"/>
  <c r="FM152" i="6"/>
  <c r="FK152" i="6"/>
  <c r="FT152" i="6"/>
  <c r="FO152" i="6"/>
  <c r="FS152" i="6"/>
  <c r="FJ152" i="6"/>
  <c r="FQ152" i="6"/>
  <c r="FR152" i="6"/>
  <c r="ES152" i="6"/>
  <c r="FV152" i="6"/>
  <c r="FP152" i="6"/>
  <c r="FU152" i="6"/>
  <c r="ET25" i="6"/>
  <c r="EW25" i="6"/>
  <c r="EU25" i="6"/>
  <c r="EX25" i="6"/>
  <c r="FB25" i="6"/>
  <c r="FA25" i="6"/>
  <c r="EV25" i="6"/>
  <c r="FC25" i="6"/>
  <c r="EY25" i="6"/>
  <c r="EZ25" i="6"/>
  <c r="FE25" i="6"/>
  <c r="FG25" i="6"/>
  <c r="FJ25" i="6"/>
  <c r="FI25" i="6"/>
  <c r="FH25" i="6"/>
  <c r="FF25" i="6"/>
  <c r="FK25" i="6"/>
  <c r="FD25" i="6"/>
  <c r="FO25" i="6"/>
  <c r="FL25" i="6"/>
  <c r="FN25" i="6"/>
  <c r="FM25" i="6"/>
  <c r="FV25" i="6"/>
  <c r="FU25" i="6"/>
  <c r="FT25" i="6"/>
  <c r="FQ25" i="6"/>
  <c r="FS25" i="6"/>
  <c r="FP25" i="6"/>
  <c r="FR25" i="6"/>
  <c r="ES25" i="6"/>
  <c r="ET162" i="6"/>
  <c r="EU162" i="6"/>
  <c r="EV162" i="6"/>
  <c r="EW162" i="6"/>
  <c r="EY162" i="6"/>
  <c r="EX162" i="6"/>
  <c r="FC162" i="6"/>
  <c r="EZ162" i="6"/>
  <c r="FD162" i="6"/>
  <c r="FA162" i="6"/>
  <c r="FH162" i="6"/>
  <c r="FB162" i="6"/>
  <c r="FF162" i="6"/>
  <c r="FG162" i="6"/>
  <c r="FQ162" i="6"/>
  <c r="FJ162" i="6"/>
  <c r="FK162" i="6"/>
  <c r="FI162" i="6"/>
  <c r="FL162" i="6"/>
  <c r="FS162" i="6"/>
  <c r="FR162" i="6"/>
  <c r="FP162" i="6"/>
  <c r="FN162" i="6"/>
  <c r="FV162" i="6"/>
  <c r="FE162" i="6"/>
  <c r="FM162" i="6"/>
  <c r="FT162" i="6"/>
  <c r="ES162" i="6"/>
  <c r="FU162" i="6"/>
  <c r="FO162" i="6"/>
  <c r="EV258" i="6"/>
  <c r="ET258" i="6"/>
  <c r="EU258" i="6"/>
  <c r="EY258" i="6"/>
  <c r="EX258" i="6"/>
  <c r="FC258" i="6"/>
  <c r="FB258" i="6"/>
  <c r="EZ258" i="6"/>
  <c r="FD258" i="6"/>
  <c r="FA258" i="6"/>
  <c r="EW258" i="6"/>
  <c r="FH258" i="6"/>
  <c r="FF258" i="6"/>
  <c r="FG258" i="6"/>
  <c r="FE258" i="6"/>
  <c r="FJ258" i="6"/>
  <c r="FI258" i="6"/>
  <c r="FK258" i="6"/>
  <c r="FM258" i="6"/>
  <c r="FQ258" i="6"/>
  <c r="FL258" i="6"/>
  <c r="FS258" i="6"/>
  <c r="FR258" i="6"/>
  <c r="FN258" i="6"/>
  <c r="FP258" i="6"/>
  <c r="FV258" i="6"/>
  <c r="ES258" i="6"/>
  <c r="FO258" i="6"/>
  <c r="FT258" i="6"/>
  <c r="FU258" i="6"/>
  <c r="EX114" i="6"/>
  <c r="EV114" i="6"/>
  <c r="ET114" i="6"/>
  <c r="EY114" i="6"/>
  <c r="FC114" i="6"/>
  <c r="EU114" i="6"/>
  <c r="FA114" i="6"/>
  <c r="FB114" i="6"/>
  <c r="EW114" i="6"/>
  <c r="EZ114" i="6"/>
  <c r="FH114" i="6"/>
  <c r="FD114" i="6"/>
  <c r="FF114" i="6"/>
  <c r="FG114" i="6"/>
  <c r="FE114" i="6"/>
  <c r="FJ114" i="6"/>
  <c r="FK114" i="6"/>
  <c r="FM114" i="6"/>
  <c r="FQ114" i="6"/>
  <c r="FL114" i="6"/>
  <c r="FI114" i="6"/>
  <c r="FO114" i="6"/>
  <c r="FS114" i="6"/>
  <c r="FP114" i="6"/>
  <c r="FR114" i="6"/>
  <c r="FN114" i="6"/>
  <c r="FU114" i="6"/>
  <c r="FV114" i="6"/>
  <c r="FT114" i="6"/>
  <c r="ES114" i="6"/>
  <c r="EV227" i="6"/>
  <c r="ET227" i="6"/>
  <c r="FA227" i="6"/>
  <c r="EW227" i="6"/>
  <c r="EZ227" i="6"/>
  <c r="EU227" i="6"/>
  <c r="FC227" i="6"/>
  <c r="FB227" i="6"/>
  <c r="EX227" i="6"/>
  <c r="FD227" i="6"/>
  <c r="EY227" i="6"/>
  <c r="FG227" i="6"/>
  <c r="FI227" i="6"/>
  <c r="FH227" i="6"/>
  <c r="FE227" i="6"/>
  <c r="FK227" i="6"/>
  <c r="FJ227" i="6"/>
  <c r="FN227" i="6"/>
  <c r="FF227" i="6"/>
  <c r="FL227" i="6"/>
  <c r="FU227" i="6"/>
  <c r="FT227" i="6"/>
  <c r="FQ227" i="6"/>
  <c r="FS227" i="6"/>
  <c r="FP227" i="6"/>
  <c r="FR227" i="6"/>
  <c r="FM227" i="6"/>
  <c r="ES227" i="6"/>
  <c r="FV227" i="6"/>
  <c r="FO227" i="6"/>
  <c r="EU63" i="6"/>
  <c r="ET63" i="6"/>
  <c r="EX63" i="6"/>
  <c r="EV63" i="6"/>
  <c r="FC63" i="6"/>
  <c r="EW63" i="6"/>
  <c r="FB63" i="6"/>
  <c r="EY63" i="6"/>
  <c r="FD63" i="6"/>
  <c r="FE63" i="6"/>
  <c r="FK63" i="6"/>
  <c r="FA63" i="6"/>
  <c r="FJ63" i="6"/>
  <c r="FF63" i="6"/>
  <c r="FI63" i="6"/>
  <c r="EZ63" i="6"/>
  <c r="FH63" i="6"/>
  <c r="FP63" i="6"/>
  <c r="FG63" i="6"/>
  <c r="FM63" i="6"/>
  <c r="FN63" i="6"/>
  <c r="FO63" i="6"/>
  <c r="FV63" i="6"/>
  <c r="FR63" i="6"/>
  <c r="FT63" i="6"/>
  <c r="FQ63" i="6"/>
  <c r="FS63" i="6"/>
  <c r="FU63" i="6"/>
  <c r="ES63" i="6"/>
  <c r="FL63" i="6"/>
  <c r="ET180" i="6"/>
  <c r="EU180" i="6"/>
  <c r="FB180" i="6"/>
  <c r="EZ180" i="6"/>
  <c r="EY180" i="6"/>
  <c r="EV180" i="6"/>
  <c r="FG180" i="6"/>
  <c r="EW180" i="6"/>
  <c r="FA180" i="6"/>
  <c r="EX180" i="6"/>
  <c r="FC180" i="6"/>
  <c r="FD180" i="6"/>
  <c r="FK180" i="6"/>
  <c r="FH180" i="6"/>
  <c r="FF180" i="6"/>
  <c r="FE180" i="6"/>
  <c r="FI180" i="6"/>
  <c r="FP180" i="6"/>
  <c r="FL180" i="6"/>
  <c r="FM180" i="6"/>
  <c r="FN180" i="6"/>
  <c r="FJ180" i="6"/>
  <c r="FQ180" i="6"/>
  <c r="FS180" i="6"/>
  <c r="FR180" i="6"/>
  <c r="FO180" i="6"/>
  <c r="FU180" i="6"/>
  <c r="FT180" i="6"/>
  <c r="ES180" i="6"/>
  <c r="FV180" i="6"/>
  <c r="EU103" i="6"/>
  <c r="ET103" i="6"/>
  <c r="EV103" i="6"/>
  <c r="EY103" i="6"/>
  <c r="EW103" i="6"/>
  <c r="FD103" i="6"/>
  <c r="EX103" i="6"/>
  <c r="FA103" i="6"/>
  <c r="FB103" i="6"/>
  <c r="FF103" i="6"/>
  <c r="FE103" i="6"/>
  <c r="FC103" i="6"/>
  <c r="EZ103" i="6"/>
  <c r="FH103" i="6"/>
  <c r="FG103" i="6"/>
  <c r="FK103" i="6"/>
  <c r="FM103" i="6"/>
  <c r="FI103" i="6"/>
  <c r="FL103" i="6"/>
  <c r="FS103" i="6"/>
  <c r="FN103" i="6"/>
  <c r="FQ103" i="6"/>
  <c r="FR103" i="6"/>
  <c r="FO103" i="6"/>
  <c r="FP103" i="6"/>
  <c r="FT103" i="6"/>
  <c r="FV103" i="6"/>
  <c r="ES103" i="6"/>
  <c r="FU103" i="6"/>
  <c r="FJ103" i="6"/>
  <c r="EU64" i="6"/>
  <c r="ET64" i="6"/>
  <c r="EW64" i="6"/>
  <c r="EV64" i="6"/>
  <c r="FD64" i="6"/>
  <c r="FB64" i="6"/>
  <c r="EY64" i="6"/>
  <c r="EZ64" i="6"/>
  <c r="FC64" i="6"/>
  <c r="EX64" i="6"/>
  <c r="FM64" i="6"/>
  <c r="FE64" i="6"/>
  <c r="FA64" i="6"/>
  <c r="FJ64" i="6"/>
  <c r="FF64" i="6"/>
  <c r="FI64" i="6"/>
  <c r="FL64" i="6"/>
  <c r="FR64" i="6"/>
  <c r="FH64" i="6"/>
  <c r="FP64" i="6"/>
  <c r="FG64" i="6"/>
  <c r="FO64" i="6"/>
  <c r="FK64" i="6"/>
  <c r="FN64" i="6"/>
  <c r="FU64" i="6"/>
  <c r="FT64" i="6"/>
  <c r="FQ64" i="6"/>
  <c r="FV64" i="6"/>
  <c r="FS64" i="6"/>
  <c r="ES64" i="6"/>
  <c r="EU99" i="6"/>
  <c r="ET99" i="6"/>
  <c r="EX99" i="6"/>
  <c r="EV99" i="6"/>
  <c r="EW99" i="6"/>
  <c r="FC99" i="6"/>
  <c r="FB99" i="6"/>
  <c r="EY99" i="6"/>
  <c r="FD99" i="6"/>
  <c r="EZ99" i="6"/>
  <c r="FA99" i="6"/>
  <c r="FF99" i="6"/>
  <c r="FK99" i="6"/>
  <c r="FG99" i="6"/>
  <c r="FI99" i="6"/>
  <c r="FE99" i="6"/>
  <c r="FH99" i="6"/>
  <c r="FM99" i="6"/>
  <c r="FP99" i="6"/>
  <c r="FL99" i="6"/>
  <c r="FN99" i="6"/>
  <c r="FJ99" i="6"/>
  <c r="FQ99" i="6"/>
  <c r="FR99" i="6"/>
  <c r="FO99" i="6"/>
  <c r="FT99" i="6"/>
  <c r="FU99" i="6"/>
  <c r="ES99" i="6"/>
  <c r="FS99" i="6"/>
  <c r="FV99" i="6"/>
  <c r="ET176" i="6"/>
  <c r="EW176" i="6"/>
  <c r="EV176" i="6"/>
  <c r="EZ176" i="6"/>
  <c r="EY176" i="6"/>
  <c r="EU176" i="6"/>
  <c r="EX176" i="6"/>
  <c r="FD176" i="6"/>
  <c r="FE176" i="6"/>
  <c r="FC176" i="6"/>
  <c r="FA176" i="6"/>
  <c r="FB176" i="6"/>
  <c r="FI176" i="6"/>
  <c r="FH176" i="6"/>
  <c r="FF176" i="6"/>
  <c r="FG176" i="6"/>
  <c r="FN176" i="6"/>
  <c r="FJ176" i="6"/>
  <c r="FK176" i="6"/>
  <c r="FL176" i="6"/>
  <c r="FT176" i="6"/>
  <c r="FM176" i="6"/>
  <c r="FS176" i="6"/>
  <c r="FP176" i="6"/>
  <c r="FR176" i="6"/>
  <c r="FO176" i="6"/>
  <c r="ES176" i="6"/>
  <c r="FV176" i="6"/>
  <c r="FQ176" i="6"/>
  <c r="FU176" i="6"/>
  <c r="EV239" i="6"/>
  <c r="FA239" i="6"/>
  <c r="EZ239" i="6"/>
  <c r="EU239" i="6"/>
  <c r="FB239" i="6"/>
  <c r="ET239" i="6"/>
  <c r="EW239" i="6"/>
  <c r="EY239" i="6"/>
  <c r="FD239" i="6"/>
  <c r="FG239" i="6"/>
  <c r="EX239" i="6"/>
  <c r="FI239" i="6"/>
  <c r="FE239" i="6"/>
  <c r="FC239" i="6"/>
  <c r="FH239" i="6"/>
  <c r="FF239" i="6"/>
  <c r="FL239" i="6"/>
  <c r="FN239" i="6"/>
  <c r="FJ239" i="6"/>
  <c r="FU239" i="6"/>
  <c r="FP239" i="6"/>
  <c r="FQ239" i="6"/>
  <c r="FT239" i="6"/>
  <c r="FS239" i="6"/>
  <c r="FO239" i="6"/>
  <c r="FR239" i="6"/>
  <c r="ES239" i="6"/>
  <c r="FV239" i="6"/>
  <c r="FK239" i="6"/>
  <c r="FM239" i="6"/>
  <c r="EU105" i="6"/>
  <c r="ET105" i="6"/>
  <c r="EZ105" i="6"/>
  <c r="EW105" i="6"/>
  <c r="EY105" i="6"/>
  <c r="EX105" i="6"/>
  <c r="FB105" i="6"/>
  <c r="FA105" i="6"/>
  <c r="FG105" i="6"/>
  <c r="FD105" i="6"/>
  <c r="FE105" i="6"/>
  <c r="FC105" i="6"/>
  <c r="EV105" i="6"/>
  <c r="FI105" i="6"/>
  <c r="FH105" i="6"/>
  <c r="FF105" i="6"/>
  <c r="FJ105" i="6"/>
  <c r="FN105" i="6"/>
  <c r="FK105" i="6"/>
  <c r="FM105" i="6"/>
  <c r="FT105" i="6"/>
  <c r="FL105" i="6"/>
  <c r="FS105" i="6"/>
  <c r="FQ105" i="6"/>
  <c r="FR105" i="6"/>
  <c r="ES105" i="6"/>
  <c r="FV105" i="6"/>
  <c r="FO105" i="6"/>
  <c r="FU105" i="6"/>
  <c r="FP105" i="6"/>
  <c r="EU147" i="6"/>
  <c r="ET147" i="6"/>
  <c r="EV147" i="6"/>
  <c r="FC147" i="6"/>
  <c r="FB147" i="6"/>
  <c r="EW147" i="6"/>
  <c r="EY147" i="6"/>
  <c r="EX147" i="6"/>
  <c r="FD147" i="6"/>
  <c r="FA147" i="6"/>
  <c r="FE147" i="6"/>
  <c r="EZ147" i="6"/>
  <c r="FK147" i="6"/>
  <c r="FF147" i="6"/>
  <c r="FI147" i="6"/>
  <c r="FG147" i="6"/>
  <c r="FH147" i="6"/>
  <c r="FP147" i="6"/>
  <c r="FN147" i="6"/>
  <c r="FJ147" i="6"/>
  <c r="FL147" i="6"/>
  <c r="FM147" i="6"/>
  <c r="FQ147" i="6"/>
  <c r="FT147" i="6"/>
  <c r="FR147" i="6"/>
  <c r="FS147" i="6"/>
  <c r="ES147" i="6"/>
  <c r="FU147" i="6"/>
  <c r="FO147" i="6"/>
  <c r="FV147" i="6"/>
  <c r="EU106" i="6"/>
  <c r="ET106" i="6"/>
  <c r="EW106" i="6"/>
  <c r="EV106" i="6"/>
  <c r="FA106" i="6"/>
  <c r="EZ106" i="6"/>
  <c r="EY106" i="6"/>
  <c r="EX106" i="6"/>
  <c r="FB106" i="6"/>
  <c r="FF106" i="6"/>
  <c r="FD106" i="6"/>
  <c r="FC106" i="6"/>
  <c r="FE106" i="6"/>
  <c r="FJ106" i="6"/>
  <c r="FI106" i="6"/>
  <c r="FH106" i="6"/>
  <c r="FO106" i="6"/>
  <c r="FN106" i="6"/>
  <c r="FK106" i="6"/>
  <c r="FM106" i="6"/>
  <c r="FU106" i="6"/>
  <c r="FT106" i="6"/>
  <c r="FL106" i="6"/>
  <c r="FQ106" i="6"/>
  <c r="FG106" i="6"/>
  <c r="FP106" i="6"/>
  <c r="FS106" i="6"/>
  <c r="ES106" i="6"/>
  <c r="FR106" i="6"/>
  <c r="FV106" i="6"/>
  <c r="EU117" i="6"/>
  <c r="ET117" i="6"/>
  <c r="EZ117" i="6"/>
  <c r="EV117" i="6"/>
  <c r="EY117" i="6"/>
  <c r="EX117" i="6"/>
  <c r="FB117" i="6"/>
  <c r="EW117" i="6"/>
  <c r="FG117" i="6"/>
  <c r="FC117" i="6"/>
  <c r="FE117" i="6"/>
  <c r="FA117" i="6"/>
  <c r="FI117" i="6"/>
  <c r="FD117" i="6"/>
  <c r="FF117" i="6"/>
  <c r="FH117" i="6"/>
  <c r="FN117" i="6"/>
  <c r="FK117" i="6"/>
  <c r="FM117" i="6"/>
  <c r="FJ117" i="6"/>
  <c r="FL117" i="6"/>
  <c r="FT117" i="6"/>
  <c r="FQ117" i="6"/>
  <c r="FO117" i="6"/>
  <c r="FS117" i="6"/>
  <c r="FP117" i="6"/>
  <c r="FR117" i="6"/>
  <c r="ES117" i="6"/>
  <c r="FU117" i="6"/>
  <c r="FV117" i="6"/>
  <c r="AW79" i="11"/>
  <c r="AM79" i="11"/>
  <c r="AR79" i="11"/>
  <c r="AP79" i="11"/>
  <c r="V79" i="11"/>
  <c r="AB79" i="11"/>
  <c r="AE82" i="11"/>
  <c r="AQ80" i="11"/>
  <c r="AX82" i="11"/>
  <c r="AQ82" i="11"/>
  <c r="Z80" i="11"/>
  <c r="AO80" i="11"/>
  <c r="AU105" i="11"/>
  <c r="M95" i="11"/>
  <c r="AL100" i="11"/>
  <c r="AC101" i="11"/>
  <c r="AX105" i="11"/>
  <c r="I91" i="11"/>
  <c r="AR102" i="11"/>
  <c r="AT96" i="11"/>
  <c r="M104" i="11"/>
  <c r="W84" i="11"/>
  <c r="S100" i="11"/>
  <c r="Z105" i="11"/>
  <c r="AF89" i="11"/>
  <c r="AQ101" i="11"/>
  <c r="AS106" i="11"/>
  <c r="AV93" i="11"/>
  <c r="AX103" i="11"/>
  <c r="AV81" i="11"/>
  <c r="C81" i="11"/>
  <c r="J106" i="11"/>
  <c r="P103" i="11"/>
  <c r="AZ99" i="11"/>
  <c r="AP91" i="11"/>
  <c r="AX81" i="11"/>
  <c r="S106" i="11"/>
  <c r="Y103" i="11"/>
  <c r="R100" i="11"/>
  <c r="R92" i="11"/>
  <c r="AJ83" i="11"/>
  <c r="AD106" i="11"/>
  <c r="AJ103" i="11"/>
  <c r="AI100" i="11"/>
  <c r="AZ92" i="11"/>
  <c r="T84" i="11"/>
  <c r="AO106" i="11"/>
  <c r="AU103" i="11"/>
  <c r="AU100" i="11"/>
  <c r="AJ93" i="11"/>
  <c r="D85" i="11"/>
  <c r="AZ106" i="11"/>
  <c r="H104" i="11"/>
  <c r="I101" i="11"/>
  <c r="O94" i="11"/>
  <c r="AG85" i="11"/>
  <c r="S104" i="11"/>
  <c r="U101" i="11"/>
  <c r="AX94" i="11"/>
  <c r="R86" i="11"/>
  <c r="AD104" i="11"/>
  <c r="AG101" i="11"/>
  <c r="AH95" i="11"/>
  <c r="AZ86" i="11"/>
  <c r="AO104" i="11"/>
  <c r="AS101" i="11"/>
  <c r="R96" i="11"/>
  <c r="AJ87" i="11"/>
  <c r="Q98" i="11"/>
  <c r="W95" i="11"/>
  <c r="AC92" i="11"/>
  <c r="AI89" i="11"/>
  <c r="AO86" i="11"/>
  <c r="AU83" i="11"/>
  <c r="Y99" i="11"/>
  <c r="AE96" i="11"/>
  <c r="AK93" i="11"/>
  <c r="AQ90" i="11"/>
  <c r="AW87" i="11"/>
  <c r="E85" i="11"/>
  <c r="K81" i="11"/>
  <c r="AI99" i="11"/>
  <c r="AO96" i="11"/>
  <c r="AU93" i="11"/>
  <c r="C91" i="11"/>
  <c r="I88" i="11"/>
  <c r="O85" i="11"/>
  <c r="U81" i="11"/>
  <c r="AT99" i="11"/>
  <c r="AZ96" i="11"/>
  <c r="H94" i="11"/>
  <c r="N91" i="11"/>
  <c r="T88" i="11"/>
  <c r="Z85" i="11"/>
  <c r="AF81" i="11"/>
  <c r="AY96" i="11"/>
  <c r="G94" i="11"/>
  <c r="M91" i="11"/>
  <c r="S88" i="11"/>
  <c r="Y85" i="11"/>
  <c r="AE81" i="11"/>
  <c r="X97" i="11"/>
  <c r="AD94" i="11"/>
  <c r="AJ91" i="11"/>
  <c r="AP88" i="11"/>
  <c r="AV85" i="11"/>
  <c r="D83" i="11"/>
  <c r="AG98" i="11"/>
  <c r="AM95" i="11"/>
  <c r="AS92" i="11"/>
  <c r="AY89" i="11"/>
  <c r="G87" i="11"/>
  <c r="M84" i="11"/>
  <c r="D100" i="11"/>
  <c r="J97" i="11"/>
  <c r="P94" i="11"/>
  <c r="V91" i="11"/>
  <c r="AB88" i="11"/>
  <c r="AH85" i="11"/>
  <c r="EU10" i="6"/>
  <c r="ET10" i="6"/>
  <c r="EW10" i="6"/>
  <c r="EV10" i="6"/>
  <c r="FA10" i="6"/>
  <c r="EX10" i="6"/>
  <c r="EZ10" i="6"/>
  <c r="EY10" i="6"/>
  <c r="FD10" i="6"/>
  <c r="FC10" i="6"/>
  <c r="FF10" i="6"/>
  <c r="FB10" i="6"/>
  <c r="FJ10" i="6"/>
  <c r="FG10" i="6"/>
  <c r="FI10" i="6"/>
  <c r="FE10" i="6"/>
  <c r="FH10" i="6"/>
  <c r="FO10" i="6"/>
  <c r="FK10" i="6"/>
  <c r="FL10" i="6"/>
  <c r="FN10" i="6"/>
  <c r="FM10" i="6"/>
  <c r="FU10" i="6"/>
  <c r="FT10" i="6"/>
  <c r="FS10" i="6"/>
  <c r="FQ10" i="6"/>
  <c r="FR10" i="6"/>
  <c r="FP10" i="6"/>
  <c r="FV10" i="6"/>
  <c r="ES10" i="6"/>
  <c r="EU142" i="6"/>
  <c r="ET142" i="6"/>
  <c r="EW142" i="6"/>
  <c r="EV142" i="6"/>
  <c r="FA142" i="6"/>
  <c r="EZ142" i="6"/>
  <c r="EY142" i="6"/>
  <c r="EX142" i="6"/>
  <c r="FF142" i="6"/>
  <c r="FD142" i="6"/>
  <c r="FC142" i="6"/>
  <c r="FJ142" i="6"/>
  <c r="FB142" i="6"/>
  <c r="FI142" i="6"/>
  <c r="FG142" i="6"/>
  <c r="FH142" i="6"/>
  <c r="FE142" i="6"/>
  <c r="FO142" i="6"/>
  <c r="FK142" i="6"/>
  <c r="FN142" i="6"/>
  <c r="FM142" i="6"/>
  <c r="FL142" i="6"/>
  <c r="FU142" i="6"/>
  <c r="FP142" i="6"/>
  <c r="FT142" i="6"/>
  <c r="FR142" i="6"/>
  <c r="FS142" i="6"/>
  <c r="ES142" i="6"/>
  <c r="FV142" i="6"/>
  <c r="FQ142" i="6"/>
  <c r="EU172" i="6"/>
  <c r="EW172" i="6"/>
  <c r="ET172" i="6"/>
  <c r="EX172" i="6"/>
  <c r="FD172" i="6"/>
  <c r="EV172" i="6"/>
  <c r="FB172" i="6"/>
  <c r="EY172" i="6"/>
  <c r="FA172" i="6"/>
  <c r="FC172" i="6"/>
  <c r="EZ172" i="6"/>
  <c r="FM172" i="6"/>
  <c r="FF172" i="6"/>
  <c r="FE172" i="6"/>
  <c r="FG172" i="6"/>
  <c r="FJ172" i="6"/>
  <c r="FI172" i="6"/>
  <c r="FK172" i="6"/>
  <c r="FP172" i="6"/>
  <c r="FL172" i="6"/>
  <c r="FN172" i="6"/>
  <c r="FR172" i="6"/>
  <c r="FH172" i="6"/>
  <c r="FO172" i="6"/>
  <c r="FQ172" i="6"/>
  <c r="FT172" i="6"/>
  <c r="FU172" i="6"/>
  <c r="FV172" i="6"/>
  <c r="ES172" i="6"/>
  <c r="FS172" i="6"/>
  <c r="ET205" i="6"/>
  <c r="EW205" i="6"/>
  <c r="EU205" i="6"/>
  <c r="EV205" i="6"/>
  <c r="FB205" i="6"/>
  <c r="FA205" i="6"/>
  <c r="EX205" i="6"/>
  <c r="FC205" i="6"/>
  <c r="EY205" i="6"/>
  <c r="FD205" i="6"/>
  <c r="FE205" i="6"/>
  <c r="FJ205" i="6"/>
  <c r="FF205" i="6"/>
  <c r="FI205" i="6"/>
  <c r="EZ205" i="6"/>
  <c r="FH205" i="6"/>
  <c r="FG205" i="6"/>
  <c r="FM205" i="6"/>
  <c r="FO205" i="6"/>
  <c r="FK205" i="6"/>
  <c r="FP205" i="6"/>
  <c r="FU205" i="6"/>
  <c r="FL205" i="6"/>
  <c r="FN205" i="6"/>
  <c r="FS205" i="6"/>
  <c r="FQ205" i="6"/>
  <c r="FT205" i="6"/>
  <c r="ES205" i="6"/>
  <c r="FV205" i="6"/>
  <c r="FR205" i="6"/>
  <c r="EU163" i="6"/>
  <c r="ET163" i="6"/>
  <c r="EW163" i="6"/>
  <c r="EY163" i="6"/>
  <c r="EX163" i="6"/>
  <c r="FA163" i="6"/>
  <c r="FF163" i="6"/>
  <c r="FE163" i="6"/>
  <c r="EV163" i="6"/>
  <c r="EZ163" i="6"/>
  <c r="FC163" i="6"/>
  <c r="FD163" i="6"/>
  <c r="FH163" i="6"/>
  <c r="FB163" i="6"/>
  <c r="FG163" i="6"/>
  <c r="FJ163" i="6"/>
  <c r="FK163" i="6"/>
  <c r="FI163" i="6"/>
  <c r="FN163" i="6"/>
  <c r="FQ163" i="6"/>
  <c r="FS163" i="6"/>
  <c r="FR163" i="6"/>
  <c r="FP163" i="6"/>
  <c r="FM163" i="6"/>
  <c r="FU163" i="6"/>
  <c r="FV163" i="6"/>
  <c r="FL163" i="6"/>
  <c r="ES163" i="6"/>
  <c r="FO163" i="6"/>
  <c r="FT163" i="6"/>
  <c r="EU252" i="6"/>
  <c r="ET252" i="6"/>
  <c r="FB252" i="6"/>
  <c r="EV252" i="6"/>
  <c r="EZ252" i="6"/>
  <c r="EY252" i="6"/>
  <c r="FA252" i="6"/>
  <c r="EX252" i="6"/>
  <c r="FG252" i="6"/>
  <c r="EW252" i="6"/>
  <c r="FC252" i="6"/>
  <c r="FD252" i="6"/>
  <c r="FK252" i="6"/>
  <c r="FE252" i="6"/>
  <c r="FH252" i="6"/>
  <c r="FF252" i="6"/>
  <c r="FI252" i="6"/>
  <c r="FP252" i="6"/>
  <c r="FL252" i="6"/>
  <c r="FN252" i="6"/>
  <c r="FJ252" i="6"/>
  <c r="FM252" i="6"/>
  <c r="FQ252" i="6"/>
  <c r="FO252" i="6"/>
  <c r="FS252" i="6"/>
  <c r="FR252" i="6"/>
  <c r="ES252" i="6"/>
  <c r="FT252" i="6"/>
  <c r="FU252" i="6"/>
  <c r="FV252" i="6"/>
  <c r="EU126" i="6"/>
  <c r="EV126" i="6"/>
  <c r="EY126" i="6"/>
  <c r="EX126" i="6"/>
  <c r="EW126" i="6"/>
  <c r="FC126" i="6"/>
  <c r="ET126" i="6"/>
  <c r="FA126" i="6"/>
  <c r="FB126" i="6"/>
  <c r="EZ126" i="6"/>
  <c r="FD126" i="6"/>
  <c r="FH126" i="6"/>
  <c r="FE126" i="6"/>
  <c r="FG126" i="6"/>
  <c r="FJ126" i="6"/>
  <c r="FM126" i="6"/>
  <c r="FF126" i="6"/>
  <c r="FL126" i="6"/>
  <c r="FQ126" i="6"/>
  <c r="FI126" i="6"/>
  <c r="FS126" i="6"/>
  <c r="FP126" i="6"/>
  <c r="FR126" i="6"/>
  <c r="FK126" i="6"/>
  <c r="FO126" i="6"/>
  <c r="FN126" i="6"/>
  <c r="FV126" i="6"/>
  <c r="ES126" i="6"/>
  <c r="FT126" i="6"/>
  <c r="FU126" i="6"/>
  <c r="ET53" i="6"/>
  <c r="EW53" i="6"/>
  <c r="EV53" i="6"/>
  <c r="FD53" i="6"/>
  <c r="FC53" i="6"/>
  <c r="EU53" i="6"/>
  <c r="EZ53" i="6"/>
  <c r="FE53" i="6"/>
  <c r="EX53" i="6"/>
  <c r="EY53" i="6"/>
  <c r="FA53" i="6"/>
  <c r="FB53" i="6"/>
  <c r="FG53" i="6"/>
  <c r="FL53" i="6"/>
  <c r="FJ53" i="6"/>
  <c r="FI53" i="6"/>
  <c r="FH53" i="6"/>
  <c r="FQ53" i="6"/>
  <c r="FF53" i="6"/>
  <c r="FM53" i="6"/>
  <c r="FO53" i="6"/>
  <c r="FN53" i="6"/>
  <c r="FP53" i="6"/>
  <c r="FK53" i="6"/>
  <c r="FR53" i="6"/>
  <c r="FU53" i="6"/>
  <c r="FT53" i="6"/>
  <c r="FS53" i="6"/>
  <c r="FV53" i="6"/>
  <c r="ES53" i="6"/>
  <c r="AO82" i="11"/>
  <c r="R82" i="11"/>
  <c r="AT80" i="11"/>
  <c r="AD82" i="11"/>
  <c r="AP80" i="11"/>
  <c r="AL82" i="11"/>
  <c r="AJ79" i="11"/>
  <c r="D82" i="11"/>
  <c r="AS79" i="11"/>
  <c r="AC79" i="11"/>
  <c r="L79" i="11"/>
  <c r="E103" i="11"/>
  <c r="AF106" i="11"/>
  <c r="L93" i="11"/>
  <c r="K105" i="11"/>
  <c r="X95" i="11"/>
  <c r="N105" i="11"/>
  <c r="AM88" i="11"/>
  <c r="G102" i="11"/>
  <c r="AL94" i="11"/>
  <c r="AA103" i="11"/>
  <c r="AQ98" i="11"/>
  <c r="AN104" i="11"/>
  <c r="AL86" i="11"/>
  <c r="C101" i="11"/>
  <c r="I106" i="11"/>
  <c r="AN91" i="11"/>
  <c r="N103" i="11"/>
  <c r="V90" i="11"/>
  <c r="AV105" i="11"/>
  <c r="D103" i="11"/>
  <c r="AC99" i="11"/>
  <c r="F91" i="11"/>
  <c r="G106" i="11"/>
  <c r="M103" i="11"/>
  <c r="AV99" i="11"/>
  <c r="AF91" i="11"/>
  <c r="AL81" i="11"/>
  <c r="R106" i="11"/>
  <c r="X103" i="11"/>
  <c r="O100" i="11"/>
  <c r="P92" i="11"/>
  <c r="AH83" i="11"/>
  <c r="AC106" i="11"/>
  <c r="AI103" i="11"/>
  <c r="AH100" i="11"/>
  <c r="AX92" i="11"/>
  <c r="R84" i="11"/>
  <c r="AN106" i="11"/>
  <c r="AT103" i="11"/>
  <c r="AT100" i="11"/>
  <c r="AC93" i="11"/>
  <c r="AU84" i="11"/>
  <c r="AY106" i="11"/>
  <c r="G104" i="11"/>
  <c r="H101" i="11"/>
  <c r="N94" i="11"/>
  <c r="AF85" i="11"/>
  <c r="R104" i="11"/>
  <c r="T101" i="11"/>
  <c r="AV94" i="11"/>
  <c r="P86" i="11"/>
  <c r="AC104" i="11"/>
  <c r="AF101" i="11"/>
  <c r="AF95" i="11"/>
  <c r="AX86" i="11"/>
  <c r="E98" i="11"/>
  <c r="K95" i="11"/>
  <c r="Q92" i="11"/>
  <c r="W89" i="11"/>
  <c r="AC86" i="11"/>
  <c r="AI83" i="11"/>
  <c r="M99" i="11"/>
  <c r="S96" i="11"/>
  <c r="Y93" i="11"/>
  <c r="AE90" i="11"/>
  <c r="AK87" i="11"/>
  <c r="AQ84" i="11"/>
  <c r="AF83" i="11"/>
  <c r="W99" i="11"/>
  <c r="AC96" i="11"/>
  <c r="AI93" i="11"/>
  <c r="AO90" i="11"/>
  <c r="AU87" i="11"/>
  <c r="C85" i="11"/>
  <c r="I81" i="11"/>
  <c r="AH99" i="11"/>
  <c r="AN96" i="11"/>
  <c r="AT93" i="11"/>
  <c r="AZ90" i="11"/>
  <c r="H88" i="11"/>
  <c r="N85" i="11"/>
  <c r="T81" i="11"/>
  <c r="AM96" i="11"/>
  <c r="AS93" i="11"/>
  <c r="AY90" i="11"/>
  <c r="G88" i="11"/>
  <c r="M85" i="11"/>
  <c r="S81" i="11"/>
  <c r="L97" i="11"/>
  <c r="R94" i="11"/>
  <c r="X91" i="11"/>
  <c r="AD88" i="11"/>
  <c r="AJ85" i="11"/>
  <c r="AP81" i="11"/>
  <c r="U98" i="11"/>
  <c r="AA95" i="11"/>
  <c r="AG92" i="11"/>
  <c r="AM89" i="11"/>
  <c r="AS86" i="11"/>
  <c r="AY83" i="11"/>
  <c r="AP99" i="11"/>
  <c r="AV96" i="11"/>
  <c r="D94" i="11"/>
  <c r="J91" i="11"/>
  <c r="P88" i="11"/>
  <c r="V85" i="11"/>
  <c r="AB81" i="11"/>
  <c r="EU160" i="6"/>
  <c r="ET160" i="6"/>
  <c r="EW160" i="6"/>
  <c r="EX160" i="6"/>
  <c r="FD160" i="6"/>
  <c r="FB160" i="6"/>
  <c r="EV160" i="6"/>
  <c r="EZ160" i="6"/>
  <c r="FC160" i="6"/>
  <c r="FA160" i="6"/>
  <c r="FM160" i="6"/>
  <c r="FF160" i="6"/>
  <c r="FJ160" i="6"/>
  <c r="FG160" i="6"/>
  <c r="FI160" i="6"/>
  <c r="FE160" i="6"/>
  <c r="FK160" i="6"/>
  <c r="FP160" i="6"/>
  <c r="EY160" i="6"/>
  <c r="FH160" i="6"/>
  <c r="FL160" i="6"/>
  <c r="FN160" i="6"/>
  <c r="FR160" i="6"/>
  <c r="FO160" i="6"/>
  <c r="FT160" i="6"/>
  <c r="FQ160" i="6"/>
  <c r="FV160" i="6"/>
  <c r="FS160" i="6"/>
  <c r="ES160" i="6"/>
  <c r="FU160" i="6"/>
  <c r="EU100" i="6"/>
  <c r="ET100" i="6"/>
  <c r="EW100" i="6"/>
  <c r="EV100" i="6"/>
  <c r="FD100" i="6"/>
  <c r="EX100" i="6"/>
  <c r="FB100" i="6"/>
  <c r="EY100" i="6"/>
  <c r="FC100" i="6"/>
  <c r="EZ100" i="6"/>
  <c r="FA100" i="6"/>
  <c r="FM100" i="6"/>
  <c r="FF100" i="6"/>
  <c r="FG100" i="6"/>
  <c r="FJ100" i="6"/>
  <c r="FI100" i="6"/>
  <c r="FR100" i="6"/>
  <c r="FK100" i="6"/>
  <c r="FE100" i="6"/>
  <c r="FP100" i="6"/>
  <c r="FL100" i="6"/>
  <c r="FO100" i="6"/>
  <c r="FN100" i="6"/>
  <c r="FH100" i="6"/>
  <c r="FQ100" i="6"/>
  <c r="FU100" i="6"/>
  <c r="FT100" i="6"/>
  <c r="FS100" i="6"/>
  <c r="FV100" i="6"/>
  <c r="ES100" i="6"/>
  <c r="EU43" i="6"/>
  <c r="ET43" i="6"/>
  <c r="EV43" i="6"/>
  <c r="EY43" i="6"/>
  <c r="EX43" i="6"/>
  <c r="EW43" i="6"/>
  <c r="FD43" i="6"/>
  <c r="FA43" i="6"/>
  <c r="FF43" i="6"/>
  <c r="FB43" i="6"/>
  <c r="FE43" i="6"/>
  <c r="EZ43" i="6"/>
  <c r="FH43" i="6"/>
  <c r="FM43" i="6"/>
  <c r="FC43" i="6"/>
  <c r="FG43" i="6"/>
  <c r="FJ43" i="6"/>
  <c r="FK43" i="6"/>
  <c r="FL43" i="6"/>
  <c r="FI43" i="6"/>
  <c r="FN43" i="6"/>
  <c r="FR43" i="6"/>
  <c r="FS43" i="6"/>
  <c r="FO43" i="6"/>
  <c r="FQ43" i="6"/>
  <c r="FP43" i="6"/>
  <c r="FV43" i="6"/>
  <c r="FT43" i="6"/>
  <c r="ES43" i="6"/>
  <c r="FU43" i="6"/>
  <c r="EV179" i="6"/>
  <c r="EU179" i="6"/>
  <c r="FA179" i="6"/>
  <c r="ET179" i="6"/>
  <c r="EZ179" i="6"/>
  <c r="EY179" i="6"/>
  <c r="EW179" i="6"/>
  <c r="EX179" i="6"/>
  <c r="FC179" i="6"/>
  <c r="FD179" i="6"/>
  <c r="FB179" i="6"/>
  <c r="FI179" i="6"/>
  <c r="FH179" i="6"/>
  <c r="FF179" i="6"/>
  <c r="FE179" i="6"/>
  <c r="FL179" i="6"/>
  <c r="FM179" i="6"/>
  <c r="FN179" i="6"/>
  <c r="FJ179" i="6"/>
  <c r="FK179" i="6"/>
  <c r="FG179" i="6"/>
  <c r="FQ179" i="6"/>
  <c r="FU179" i="6"/>
  <c r="FT179" i="6"/>
  <c r="FS179" i="6"/>
  <c r="FP179" i="6"/>
  <c r="FR179" i="6"/>
  <c r="FO179" i="6"/>
  <c r="ES179" i="6"/>
  <c r="FV179" i="6"/>
  <c r="EU54" i="6"/>
  <c r="EX54" i="6"/>
  <c r="ET54" i="6"/>
  <c r="EV54" i="6"/>
  <c r="EY54" i="6"/>
  <c r="FC54" i="6"/>
  <c r="EW54" i="6"/>
  <c r="FA54" i="6"/>
  <c r="FD54" i="6"/>
  <c r="FB54" i="6"/>
  <c r="EZ54" i="6"/>
  <c r="FH54" i="6"/>
  <c r="FG54" i="6"/>
  <c r="FE54" i="6"/>
  <c r="FJ54" i="6"/>
  <c r="FL54" i="6"/>
  <c r="FQ54" i="6"/>
  <c r="FF54" i="6"/>
  <c r="FI54" i="6"/>
  <c r="FM54" i="6"/>
  <c r="FO54" i="6"/>
  <c r="FS54" i="6"/>
  <c r="FN54" i="6"/>
  <c r="FP54" i="6"/>
  <c r="FU54" i="6"/>
  <c r="FK54" i="6"/>
  <c r="ES54" i="6"/>
  <c r="FT54" i="6"/>
  <c r="FR54" i="6"/>
  <c r="FV54" i="6"/>
  <c r="ET241" i="6"/>
  <c r="EW241" i="6"/>
  <c r="EU241" i="6"/>
  <c r="FB241" i="6"/>
  <c r="FA241" i="6"/>
  <c r="EV241" i="6"/>
  <c r="EX241" i="6"/>
  <c r="FC241" i="6"/>
  <c r="EZ241" i="6"/>
  <c r="EY241" i="6"/>
  <c r="FD241" i="6"/>
  <c r="FG241" i="6"/>
  <c r="FJ241" i="6"/>
  <c r="FI241" i="6"/>
  <c r="FE241" i="6"/>
  <c r="FH241" i="6"/>
  <c r="FO241" i="6"/>
  <c r="FL241" i="6"/>
  <c r="FF241" i="6"/>
  <c r="FM241" i="6"/>
  <c r="FU241" i="6"/>
  <c r="FP241" i="6"/>
  <c r="FQ241" i="6"/>
  <c r="FS241" i="6"/>
  <c r="FN241" i="6"/>
  <c r="FK241" i="6"/>
  <c r="FT241" i="6"/>
  <c r="FR241" i="6"/>
  <c r="ES241" i="6"/>
  <c r="FV241" i="6"/>
  <c r="ET181" i="6"/>
  <c r="EW181" i="6"/>
  <c r="EU181" i="6"/>
  <c r="FB181" i="6"/>
  <c r="FA181" i="6"/>
  <c r="EX181" i="6"/>
  <c r="EV181" i="6"/>
  <c r="EZ181" i="6"/>
  <c r="EY181" i="6"/>
  <c r="FC181" i="6"/>
  <c r="FD181" i="6"/>
  <c r="FG181" i="6"/>
  <c r="FJ181" i="6"/>
  <c r="FI181" i="6"/>
  <c r="FH181" i="6"/>
  <c r="FF181" i="6"/>
  <c r="FE181" i="6"/>
  <c r="FL181" i="6"/>
  <c r="FO181" i="6"/>
  <c r="FM181" i="6"/>
  <c r="FK181" i="6"/>
  <c r="FQ181" i="6"/>
  <c r="FU181" i="6"/>
  <c r="FN181" i="6"/>
  <c r="FP181" i="6"/>
  <c r="FS181" i="6"/>
  <c r="FT181" i="6"/>
  <c r="FR181" i="6"/>
  <c r="ES181" i="6"/>
  <c r="FV181" i="6"/>
  <c r="ET56" i="6"/>
  <c r="EU56" i="6"/>
  <c r="EW56" i="6"/>
  <c r="EV56" i="6"/>
  <c r="EZ56" i="6"/>
  <c r="EX56" i="6"/>
  <c r="EY56" i="6"/>
  <c r="FD56" i="6"/>
  <c r="FE56" i="6"/>
  <c r="FA56" i="6"/>
  <c r="FC56" i="6"/>
  <c r="FB56" i="6"/>
  <c r="FF56" i="6"/>
  <c r="FI56" i="6"/>
  <c r="FH56" i="6"/>
  <c r="FG56" i="6"/>
  <c r="FN56" i="6"/>
  <c r="FK56" i="6"/>
  <c r="FJ56" i="6"/>
  <c r="FL56" i="6"/>
  <c r="FM56" i="6"/>
  <c r="FT56" i="6"/>
  <c r="FS56" i="6"/>
  <c r="FQ56" i="6"/>
  <c r="FO56" i="6"/>
  <c r="FR56" i="6"/>
  <c r="ES56" i="6"/>
  <c r="FV56" i="6"/>
  <c r="FU56" i="6"/>
  <c r="FP56" i="6"/>
  <c r="EU28" i="6"/>
  <c r="ET28" i="6"/>
  <c r="EW28" i="6"/>
  <c r="EV28" i="6"/>
  <c r="FD28" i="6"/>
  <c r="EX28" i="6"/>
  <c r="FB28" i="6"/>
  <c r="EY28" i="6"/>
  <c r="FA28" i="6"/>
  <c r="FC28" i="6"/>
  <c r="EZ28" i="6"/>
  <c r="FM28" i="6"/>
  <c r="FF28" i="6"/>
  <c r="FG28" i="6"/>
  <c r="FJ28" i="6"/>
  <c r="FI28" i="6"/>
  <c r="FR28" i="6"/>
  <c r="FK28" i="6"/>
  <c r="FP28" i="6"/>
  <c r="FL28" i="6"/>
  <c r="FO28" i="6"/>
  <c r="FH28" i="6"/>
  <c r="FU28" i="6"/>
  <c r="FN28" i="6"/>
  <c r="FQ28" i="6"/>
  <c r="FT28" i="6"/>
  <c r="FV28" i="6"/>
  <c r="FE28" i="6"/>
  <c r="ES28" i="6"/>
  <c r="FS28" i="6"/>
  <c r="ET62" i="6"/>
  <c r="EV62" i="6"/>
  <c r="EU62" i="6"/>
  <c r="FC62" i="6"/>
  <c r="EW62" i="6"/>
  <c r="FA62" i="6"/>
  <c r="EZ62" i="6"/>
  <c r="FB62" i="6"/>
  <c r="FD62" i="6"/>
  <c r="EX62" i="6"/>
  <c r="EY62" i="6"/>
  <c r="FE62" i="6"/>
  <c r="FL62" i="6"/>
  <c r="FF62" i="6"/>
  <c r="FI62" i="6"/>
  <c r="FH62" i="6"/>
  <c r="FG62" i="6"/>
  <c r="FQ62" i="6"/>
  <c r="FM62" i="6"/>
  <c r="FO62" i="6"/>
  <c r="FK62" i="6"/>
  <c r="FN62" i="6"/>
  <c r="FJ62" i="6"/>
  <c r="FP62" i="6"/>
  <c r="FR62" i="6"/>
  <c r="FT62" i="6"/>
  <c r="FS62" i="6"/>
  <c r="FV62" i="6"/>
  <c r="FU62" i="6"/>
  <c r="ES62" i="6"/>
  <c r="ET23" i="6"/>
  <c r="EV23" i="6"/>
  <c r="EU23" i="6"/>
  <c r="FA23" i="6"/>
  <c r="EW23" i="6"/>
  <c r="EZ23" i="6"/>
  <c r="EY23" i="6"/>
  <c r="FH23" i="6"/>
  <c r="FB23" i="6"/>
  <c r="FE23" i="6"/>
  <c r="EX23" i="6"/>
  <c r="FD23" i="6"/>
  <c r="FG23" i="6"/>
  <c r="FC23" i="6"/>
  <c r="FI23" i="6"/>
  <c r="FF23" i="6"/>
  <c r="FK23" i="6"/>
  <c r="FL23" i="6"/>
  <c r="FN23" i="6"/>
  <c r="FM23" i="6"/>
  <c r="FJ23" i="6"/>
  <c r="FU23" i="6"/>
  <c r="FT23" i="6"/>
  <c r="FQ23" i="6"/>
  <c r="FS23" i="6"/>
  <c r="FR23" i="6"/>
  <c r="FP23" i="6"/>
  <c r="FO23" i="6"/>
  <c r="ES23" i="6"/>
  <c r="FV23" i="6"/>
  <c r="EU81" i="6"/>
  <c r="ET81" i="6"/>
  <c r="EW81" i="6"/>
  <c r="EZ81" i="6"/>
  <c r="EY81" i="6"/>
  <c r="EV81" i="6"/>
  <c r="FB81" i="6"/>
  <c r="EX81" i="6"/>
  <c r="FG81" i="6"/>
  <c r="FC81" i="6"/>
  <c r="FE81" i="6"/>
  <c r="FI81" i="6"/>
  <c r="FH81" i="6"/>
  <c r="FA81" i="6"/>
  <c r="FD81" i="6"/>
  <c r="FF81" i="6"/>
  <c r="FN81" i="6"/>
  <c r="FJ81" i="6"/>
  <c r="FL81" i="6"/>
  <c r="FM81" i="6"/>
  <c r="FK81" i="6"/>
  <c r="FT81" i="6"/>
  <c r="FS81" i="6"/>
  <c r="FP81" i="6"/>
  <c r="FQ81" i="6"/>
  <c r="FR81" i="6"/>
  <c r="ES81" i="6"/>
  <c r="FO81" i="6"/>
  <c r="FU81" i="6"/>
  <c r="FV81" i="6"/>
  <c r="ET128" i="6"/>
  <c r="EU128" i="6"/>
  <c r="EW128" i="6"/>
  <c r="EV128" i="6"/>
  <c r="EZ128" i="6"/>
  <c r="EY128" i="6"/>
  <c r="EX128" i="6"/>
  <c r="FD128" i="6"/>
  <c r="FA128" i="6"/>
  <c r="FB128" i="6"/>
  <c r="FE128" i="6"/>
  <c r="FC128" i="6"/>
  <c r="FF128" i="6"/>
  <c r="FI128" i="6"/>
  <c r="FH128" i="6"/>
  <c r="FG128" i="6"/>
  <c r="FN128" i="6"/>
  <c r="FK128" i="6"/>
  <c r="FM128" i="6"/>
  <c r="FL128" i="6"/>
  <c r="FT128" i="6"/>
  <c r="FJ128" i="6"/>
  <c r="FS128" i="6"/>
  <c r="FP128" i="6"/>
  <c r="FR128" i="6"/>
  <c r="ES128" i="6"/>
  <c r="FV128" i="6"/>
  <c r="FO128" i="6"/>
  <c r="FQ128" i="6"/>
  <c r="FU128" i="6"/>
  <c r="ET35" i="6"/>
  <c r="EU35" i="6"/>
  <c r="EV35" i="6"/>
  <c r="FA35" i="6"/>
  <c r="EZ35" i="6"/>
  <c r="EY35" i="6"/>
  <c r="EW35" i="6"/>
  <c r="FE35" i="6"/>
  <c r="FC35" i="6"/>
  <c r="FB35" i="6"/>
  <c r="FD35" i="6"/>
  <c r="FI35" i="6"/>
  <c r="FH35" i="6"/>
  <c r="FF35" i="6"/>
  <c r="EX35" i="6"/>
  <c r="FL35" i="6"/>
  <c r="FG35" i="6"/>
  <c r="FN35" i="6"/>
  <c r="FM35" i="6"/>
  <c r="FK35" i="6"/>
  <c r="FQ35" i="6"/>
  <c r="FU35" i="6"/>
  <c r="FO35" i="6"/>
  <c r="FT35" i="6"/>
  <c r="FR35" i="6"/>
  <c r="FS35" i="6"/>
  <c r="FP35" i="6"/>
  <c r="FJ35" i="6"/>
  <c r="ES35" i="6"/>
  <c r="FV35" i="6"/>
  <c r="ET29" i="6"/>
  <c r="EW29" i="6"/>
  <c r="EV29" i="6"/>
  <c r="EU29" i="6"/>
  <c r="FD29" i="6"/>
  <c r="EX29" i="6"/>
  <c r="FC29" i="6"/>
  <c r="EZ29" i="6"/>
  <c r="FE29" i="6"/>
  <c r="FA29" i="6"/>
  <c r="FB29" i="6"/>
  <c r="EY29" i="6"/>
  <c r="FF29" i="6"/>
  <c r="FL29" i="6"/>
  <c r="FG29" i="6"/>
  <c r="FJ29" i="6"/>
  <c r="FI29" i="6"/>
  <c r="FQ29" i="6"/>
  <c r="FK29" i="6"/>
  <c r="FO29" i="6"/>
  <c r="FP29" i="6"/>
  <c r="FR29" i="6"/>
  <c r="FH29" i="6"/>
  <c r="FM29" i="6"/>
  <c r="FN29" i="6"/>
  <c r="FS29" i="6"/>
  <c r="FU29" i="6"/>
  <c r="FV29" i="6"/>
  <c r="FT29" i="6"/>
  <c r="ES29" i="6"/>
  <c r="ET140" i="6"/>
  <c r="EW140" i="6"/>
  <c r="EV140" i="6"/>
  <c r="EZ140" i="6"/>
  <c r="EY140" i="6"/>
  <c r="EX140" i="6"/>
  <c r="FD140" i="6"/>
  <c r="EU140" i="6"/>
  <c r="FE140" i="6"/>
  <c r="FC140" i="6"/>
  <c r="FA140" i="6"/>
  <c r="FB140" i="6"/>
  <c r="FI140" i="6"/>
  <c r="FH140" i="6"/>
  <c r="FG140" i="6"/>
  <c r="FN140" i="6"/>
  <c r="FM140" i="6"/>
  <c r="FL140" i="6"/>
  <c r="FF140" i="6"/>
  <c r="FJ140" i="6"/>
  <c r="FP140" i="6"/>
  <c r="FT140" i="6"/>
  <c r="FS140" i="6"/>
  <c r="FR140" i="6"/>
  <c r="FO140" i="6"/>
  <c r="FQ140" i="6"/>
  <c r="ES140" i="6"/>
  <c r="FV140" i="6"/>
  <c r="FK140" i="6"/>
  <c r="FU140" i="6"/>
  <c r="ET98" i="6"/>
  <c r="EV98" i="6"/>
  <c r="FC98" i="6"/>
  <c r="EX98" i="6"/>
  <c r="EU98" i="6"/>
  <c r="FA98" i="6"/>
  <c r="EZ98" i="6"/>
  <c r="FD98" i="6"/>
  <c r="EY98" i="6"/>
  <c r="EW98" i="6"/>
  <c r="FB98" i="6"/>
  <c r="FL98" i="6"/>
  <c r="FG98" i="6"/>
  <c r="FI98" i="6"/>
  <c r="FE98" i="6"/>
  <c r="FH98" i="6"/>
  <c r="FK98" i="6"/>
  <c r="FM98" i="6"/>
  <c r="FQ98" i="6"/>
  <c r="FO98" i="6"/>
  <c r="FN98" i="6"/>
  <c r="FJ98" i="6"/>
  <c r="FR98" i="6"/>
  <c r="FF98" i="6"/>
  <c r="FP98" i="6"/>
  <c r="FT98" i="6"/>
  <c r="FS98" i="6"/>
  <c r="FU98" i="6"/>
  <c r="ES98" i="6"/>
  <c r="FV98" i="6"/>
  <c r="EV246" i="6"/>
  <c r="EU246" i="6"/>
  <c r="EY246" i="6"/>
  <c r="ET246" i="6"/>
  <c r="EX246" i="6"/>
  <c r="EW246" i="6"/>
  <c r="FC246" i="6"/>
  <c r="FD246" i="6"/>
  <c r="FB246" i="6"/>
  <c r="EZ246" i="6"/>
  <c r="FH246" i="6"/>
  <c r="FF246" i="6"/>
  <c r="FG246" i="6"/>
  <c r="FJ246" i="6"/>
  <c r="FK246" i="6"/>
  <c r="FM246" i="6"/>
  <c r="FA246" i="6"/>
  <c r="FQ246" i="6"/>
  <c r="FL246" i="6"/>
  <c r="FE246" i="6"/>
  <c r="FI246" i="6"/>
  <c r="FO246" i="6"/>
  <c r="FS246" i="6"/>
  <c r="FR246" i="6"/>
  <c r="FP246" i="6"/>
  <c r="FV246" i="6"/>
  <c r="FU246" i="6"/>
  <c r="FT246" i="6"/>
  <c r="FN246" i="6"/>
  <c r="ES246" i="6"/>
  <c r="EU237" i="6"/>
  <c r="ET237" i="6"/>
  <c r="EZ237" i="6"/>
  <c r="EY237" i="6"/>
  <c r="EX237" i="6"/>
  <c r="EV237" i="6"/>
  <c r="EW237" i="6"/>
  <c r="FG237" i="6"/>
  <c r="FA237" i="6"/>
  <c r="FD237" i="6"/>
  <c r="FC237" i="6"/>
  <c r="FE237" i="6"/>
  <c r="FH237" i="6"/>
  <c r="FF237" i="6"/>
  <c r="FL237" i="6"/>
  <c r="FI237" i="6"/>
  <c r="FM237" i="6"/>
  <c r="FK237" i="6"/>
  <c r="FB237" i="6"/>
  <c r="FJ237" i="6"/>
  <c r="FP237" i="6"/>
  <c r="FQ237" i="6"/>
  <c r="FT237" i="6"/>
  <c r="FS237" i="6"/>
  <c r="FR237" i="6"/>
  <c r="FO237" i="6"/>
  <c r="FN237" i="6"/>
  <c r="ES237" i="6"/>
  <c r="FV237" i="6"/>
  <c r="FU237" i="6"/>
  <c r="EU136" i="6"/>
  <c r="ET136" i="6"/>
  <c r="EW136" i="6"/>
  <c r="EX136" i="6"/>
  <c r="FD136" i="6"/>
  <c r="FB136" i="6"/>
  <c r="EV136" i="6"/>
  <c r="EY136" i="6"/>
  <c r="FC136" i="6"/>
  <c r="FA136" i="6"/>
  <c r="EZ136" i="6"/>
  <c r="FM136" i="6"/>
  <c r="FJ136" i="6"/>
  <c r="FE136" i="6"/>
  <c r="FF136" i="6"/>
  <c r="FI136" i="6"/>
  <c r="FL136" i="6"/>
  <c r="FR136" i="6"/>
  <c r="FG136" i="6"/>
  <c r="FH136" i="6"/>
  <c r="FP136" i="6"/>
  <c r="FK136" i="6"/>
  <c r="FN136" i="6"/>
  <c r="FO136" i="6"/>
  <c r="FQ136" i="6"/>
  <c r="FT136" i="6"/>
  <c r="FV136" i="6"/>
  <c r="FU136" i="6"/>
  <c r="FS136" i="6"/>
  <c r="ES136" i="6"/>
  <c r="ET84" i="6"/>
  <c r="EV84" i="6"/>
  <c r="EU84" i="6"/>
  <c r="FB84" i="6"/>
  <c r="EX84" i="6"/>
  <c r="EW84" i="6"/>
  <c r="EZ84" i="6"/>
  <c r="EY84" i="6"/>
  <c r="FD84" i="6"/>
  <c r="FG84" i="6"/>
  <c r="FC84" i="6"/>
  <c r="FE84" i="6"/>
  <c r="FK84" i="6"/>
  <c r="FJ84" i="6"/>
  <c r="FI84" i="6"/>
  <c r="FH84" i="6"/>
  <c r="FA84" i="6"/>
  <c r="FP84" i="6"/>
  <c r="FO84" i="6"/>
  <c r="FN84" i="6"/>
  <c r="FL84" i="6"/>
  <c r="FF84" i="6"/>
  <c r="FR84" i="6"/>
  <c r="FQ84" i="6"/>
  <c r="FU84" i="6"/>
  <c r="FS84" i="6"/>
  <c r="FM84" i="6"/>
  <c r="ES84" i="6"/>
  <c r="FT84" i="6"/>
  <c r="FV84" i="6"/>
  <c r="EU249" i="6"/>
  <c r="ET249" i="6"/>
  <c r="EV249" i="6"/>
  <c r="EZ249" i="6"/>
  <c r="EY249" i="6"/>
  <c r="EX249" i="6"/>
  <c r="EW249" i="6"/>
  <c r="FA249" i="6"/>
  <c r="FG249" i="6"/>
  <c r="FD249" i="6"/>
  <c r="FB249" i="6"/>
  <c r="FE249" i="6"/>
  <c r="FH249" i="6"/>
  <c r="FF249" i="6"/>
  <c r="FC249" i="6"/>
  <c r="FJ249" i="6"/>
  <c r="FK249" i="6"/>
  <c r="FM249" i="6"/>
  <c r="FN249" i="6"/>
  <c r="FT249" i="6"/>
  <c r="FO249" i="6"/>
  <c r="FS249" i="6"/>
  <c r="FI249" i="6"/>
  <c r="FR249" i="6"/>
  <c r="FQ249" i="6"/>
  <c r="FL249" i="6"/>
  <c r="ES249" i="6"/>
  <c r="FV249" i="6"/>
  <c r="FP249" i="6"/>
  <c r="FU249" i="6"/>
  <c r="EV155" i="6"/>
  <c r="ET155" i="6"/>
  <c r="EU155" i="6"/>
  <c r="FA155" i="6"/>
  <c r="EZ155" i="6"/>
  <c r="EY155" i="6"/>
  <c r="EX155" i="6"/>
  <c r="FD155" i="6"/>
  <c r="EW155" i="6"/>
  <c r="FC155" i="6"/>
  <c r="FB155" i="6"/>
  <c r="FG155" i="6"/>
  <c r="FI155" i="6"/>
  <c r="FE155" i="6"/>
  <c r="FH155" i="6"/>
  <c r="FK155" i="6"/>
  <c r="FJ155" i="6"/>
  <c r="FN155" i="6"/>
  <c r="FL155" i="6"/>
  <c r="FM155" i="6"/>
  <c r="FF155" i="6"/>
  <c r="FP155" i="6"/>
  <c r="FU155" i="6"/>
  <c r="FT155" i="6"/>
  <c r="FO155" i="6"/>
  <c r="FS155" i="6"/>
  <c r="FQ155" i="6"/>
  <c r="FR155" i="6"/>
  <c r="ES155" i="6"/>
  <c r="FV155" i="6"/>
  <c r="ET61" i="6"/>
  <c r="EW61" i="6"/>
  <c r="EU61" i="6"/>
  <c r="EV61" i="6"/>
  <c r="FB61" i="6"/>
  <c r="FA61" i="6"/>
  <c r="EX61" i="6"/>
  <c r="FC61" i="6"/>
  <c r="EY61" i="6"/>
  <c r="FJ61" i="6"/>
  <c r="FF61" i="6"/>
  <c r="FD61" i="6"/>
  <c r="FI61" i="6"/>
  <c r="FH61" i="6"/>
  <c r="EZ61" i="6"/>
  <c r="FG61" i="6"/>
  <c r="FE61" i="6"/>
  <c r="FM61" i="6"/>
  <c r="FO61" i="6"/>
  <c r="FK61" i="6"/>
  <c r="FN61" i="6"/>
  <c r="FP61" i="6"/>
  <c r="FV61" i="6"/>
  <c r="FU61" i="6"/>
  <c r="FR61" i="6"/>
  <c r="FT61" i="6"/>
  <c r="FS61" i="6"/>
  <c r="FL61" i="6"/>
  <c r="FQ61" i="6"/>
  <c r="ES61" i="6"/>
  <c r="ET188" i="6"/>
  <c r="EU188" i="6"/>
  <c r="EW188" i="6"/>
  <c r="EV188" i="6"/>
  <c r="EZ188" i="6"/>
  <c r="EY188" i="6"/>
  <c r="EX188" i="6"/>
  <c r="FD188" i="6"/>
  <c r="FA188" i="6"/>
  <c r="FC188" i="6"/>
  <c r="FB188" i="6"/>
  <c r="FE188" i="6"/>
  <c r="FI188" i="6"/>
  <c r="FF188" i="6"/>
  <c r="FH188" i="6"/>
  <c r="FG188" i="6"/>
  <c r="FN188" i="6"/>
  <c r="FK188" i="6"/>
  <c r="FL188" i="6"/>
  <c r="FP188" i="6"/>
  <c r="FT188" i="6"/>
  <c r="FM188" i="6"/>
  <c r="FS188" i="6"/>
  <c r="FR188" i="6"/>
  <c r="FO188" i="6"/>
  <c r="FJ188" i="6"/>
  <c r="FQ188" i="6"/>
  <c r="ES188" i="6"/>
  <c r="FV188" i="6"/>
  <c r="FU188" i="6"/>
  <c r="EU238" i="6"/>
  <c r="ET238" i="6"/>
  <c r="EW238" i="6"/>
  <c r="FA238" i="6"/>
  <c r="EY238" i="6"/>
  <c r="EX238" i="6"/>
  <c r="FB238" i="6"/>
  <c r="EV238" i="6"/>
  <c r="EZ238" i="6"/>
  <c r="FF238" i="6"/>
  <c r="FD238" i="6"/>
  <c r="FG238" i="6"/>
  <c r="FJ238" i="6"/>
  <c r="FI238" i="6"/>
  <c r="FE238" i="6"/>
  <c r="FC238" i="6"/>
  <c r="FH238" i="6"/>
  <c r="FO238" i="6"/>
  <c r="FL238" i="6"/>
  <c r="FN238" i="6"/>
  <c r="FM238" i="6"/>
  <c r="FK238" i="6"/>
  <c r="FU238" i="6"/>
  <c r="FP238" i="6"/>
  <c r="FQ238" i="6"/>
  <c r="FT238" i="6"/>
  <c r="FR238" i="6"/>
  <c r="ES238" i="6"/>
  <c r="FV238" i="6"/>
  <c r="FS238" i="6"/>
  <c r="ET182" i="6"/>
  <c r="EV182" i="6"/>
  <c r="EU182" i="6"/>
  <c r="EW182" i="6"/>
  <c r="FC182" i="6"/>
  <c r="FA182" i="6"/>
  <c r="EZ182" i="6"/>
  <c r="EX182" i="6"/>
  <c r="EY182" i="6"/>
  <c r="FL182" i="6"/>
  <c r="FD182" i="6"/>
  <c r="FG182" i="6"/>
  <c r="FB182" i="6"/>
  <c r="FI182" i="6"/>
  <c r="FH182" i="6"/>
  <c r="FF182" i="6"/>
  <c r="FE182" i="6"/>
  <c r="FQ182" i="6"/>
  <c r="FO182" i="6"/>
  <c r="FM182" i="6"/>
  <c r="FN182" i="6"/>
  <c r="FJ182" i="6"/>
  <c r="FK182" i="6"/>
  <c r="FT182" i="6"/>
  <c r="FP182" i="6"/>
  <c r="FS182" i="6"/>
  <c r="FU182" i="6"/>
  <c r="FR182" i="6"/>
  <c r="ES182" i="6"/>
  <c r="FV182" i="6"/>
  <c r="ET36" i="6"/>
  <c r="EU36" i="6"/>
  <c r="EV36" i="6"/>
  <c r="FB36" i="6"/>
  <c r="EZ36" i="6"/>
  <c r="EY36" i="6"/>
  <c r="EX36" i="6"/>
  <c r="FG36" i="6"/>
  <c r="FD36" i="6"/>
  <c r="FA36" i="6"/>
  <c r="FE36" i="6"/>
  <c r="FC36" i="6"/>
  <c r="EW36" i="6"/>
  <c r="FK36" i="6"/>
  <c r="FJ36" i="6"/>
  <c r="FI36" i="6"/>
  <c r="FH36" i="6"/>
  <c r="FF36" i="6"/>
  <c r="FP36" i="6"/>
  <c r="FL36" i="6"/>
  <c r="FO36" i="6"/>
  <c r="FN36" i="6"/>
  <c r="FM36" i="6"/>
  <c r="FV36" i="6"/>
  <c r="FQ36" i="6"/>
  <c r="FU36" i="6"/>
  <c r="FR36" i="6"/>
  <c r="FS36" i="6"/>
  <c r="FT36" i="6"/>
  <c r="ES36" i="6"/>
  <c r="ET92" i="6"/>
  <c r="EW92" i="6"/>
  <c r="EV92" i="6"/>
  <c r="EZ92" i="6"/>
  <c r="EU92" i="6"/>
  <c r="EY92" i="6"/>
  <c r="FD92" i="6"/>
  <c r="FE92" i="6"/>
  <c r="FA92" i="6"/>
  <c r="FB92" i="6"/>
  <c r="FC92" i="6"/>
  <c r="FI92" i="6"/>
  <c r="FH92" i="6"/>
  <c r="FF92" i="6"/>
  <c r="EX92" i="6"/>
  <c r="FN92" i="6"/>
  <c r="FJ92" i="6"/>
  <c r="FM92" i="6"/>
  <c r="FK92" i="6"/>
  <c r="FG92" i="6"/>
  <c r="FP92" i="6"/>
  <c r="FT92" i="6"/>
  <c r="FL92" i="6"/>
  <c r="FO92" i="6"/>
  <c r="FS92" i="6"/>
  <c r="FQ92" i="6"/>
  <c r="FR92" i="6"/>
  <c r="FU92" i="6"/>
  <c r="ES92" i="6"/>
  <c r="FV92" i="6"/>
  <c r="EU240" i="6"/>
  <c r="ET240" i="6"/>
  <c r="EW240" i="6"/>
  <c r="FB240" i="6"/>
  <c r="EZ240" i="6"/>
  <c r="EY240" i="6"/>
  <c r="FC240" i="6"/>
  <c r="EV240" i="6"/>
  <c r="FG240" i="6"/>
  <c r="FA240" i="6"/>
  <c r="FD240" i="6"/>
  <c r="FK240" i="6"/>
  <c r="EX240" i="6"/>
  <c r="FE240" i="6"/>
  <c r="FH240" i="6"/>
  <c r="FF240" i="6"/>
  <c r="FP240" i="6"/>
  <c r="FL240" i="6"/>
  <c r="FN240" i="6"/>
  <c r="FI240" i="6"/>
  <c r="FJ240" i="6"/>
  <c r="FQ240" i="6"/>
  <c r="FS240" i="6"/>
  <c r="FO240" i="6"/>
  <c r="FR240" i="6"/>
  <c r="FM240" i="6"/>
  <c r="FT240" i="6"/>
  <c r="ES240" i="6"/>
  <c r="FV240" i="6"/>
  <c r="FU240" i="6"/>
  <c r="ET108" i="6"/>
  <c r="EV108" i="6"/>
  <c r="EU108" i="6"/>
  <c r="FB108" i="6"/>
  <c r="EZ108" i="6"/>
  <c r="EW108" i="6"/>
  <c r="EY108" i="6"/>
  <c r="EX108" i="6"/>
  <c r="FA108" i="6"/>
  <c r="FG108" i="6"/>
  <c r="FD108" i="6"/>
  <c r="FE108" i="6"/>
  <c r="FC108" i="6"/>
  <c r="FK108" i="6"/>
  <c r="FJ108" i="6"/>
  <c r="FI108" i="6"/>
  <c r="FH108" i="6"/>
  <c r="FF108" i="6"/>
  <c r="FP108" i="6"/>
  <c r="FL108" i="6"/>
  <c r="FN108" i="6"/>
  <c r="FM108" i="6"/>
  <c r="FU108" i="6"/>
  <c r="FS108" i="6"/>
  <c r="FQ108" i="6"/>
  <c r="FO108" i="6"/>
  <c r="FR108" i="6"/>
  <c r="FT108" i="6"/>
  <c r="ES108" i="6"/>
  <c r="FV108" i="6"/>
  <c r="EU94" i="6"/>
  <c r="ET94" i="6"/>
  <c r="EW94" i="6"/>
  <c r="FA94" i="6"/>
  <c r="EZ94" i="6"/>
  <c r="EY94" i="6"/>
  <c r="EV94" i="6"/>
  <c r="EX94" i="6"/>
  <c r="FF94" i="6"/>
  <c r="FB94" i="6"/>
  <c r="FD94" i="6"/>
  <c r="FG94" i="6"/>
  <c r="FJ94" i="6"/>
  <c r="FI94" i="6"/>
  <c r="FH94" i="6"/>
  <c r="FE94" i="6"/>
  <c r="FO94" i="6"/>
  <c r="FL94" i="6"/>
  <c r="FN94" i="6"/>
  <c r="FM94" i="6"/>
  <c r="FK94" i="6"/>
  <c r="FU94" i="6"/>
  <c r="FP94" i="6"/>
  <c r="FT94" i="6"/>
  <c r="FC94" i="6"/>
  <c r="ES94" i="6"/>
  <c r="FR94" i="6"/>
  <c r="FQ94" i="6"/>
  <c r="FV94" i="6"/>
  <c r="FS94" i="6"/>
  <c r="ET218" i="6"/>
  <c r="EV218" i="6"/>
  <c r="EU218" i="6"/>
  <c r="FC218" i="6"/>
  <c r="FA218" i="6"/>
  <c r="EZ218" i="6"/>
  <c r="EW218" i="6"/>
  <c r="EX218" i="6"/>
  <c r="FD218" i="6"/>
  <c r="EY218" i="6"/>
  <c r="FL218" i="6"/>
  <c r="FF218" i="6"/>
  <c r="FI218" i="6"/>
  <c r="FG218" i="6"/>
  <c r="FB218" i="6"/>
  <c r="FH218" i="6"/>
  <c r="FQ218" i="6"/>
  <c r="FM218" i="6"/>
  <c r="FK218" i="6"/>
  <c r="FO218" i="6"/>
  <c r="FE218" i="6"/>
  <c r="FN218" i="6"/>
  <c r="FJ218" i="6"/>
  <c r="FT218" i="6"/>
  <c r="FS218" i="6"/>
  <c r="FP218" i="6"/>
  <c r="FR218" i="6"/>
  <c r="FU218" i="6"/>
  <c r="ES218" i="6"/>
  <c r="FV218" i="6"/>
  <c r="EU31" i="6"/>
  <c r="ET31" i="6"/>
  <c r="EV31" i="6"/>
  <c r="EY31" i="6"/>
  <c r="FD31" i="6"/>
  <c r="EX31" i="6"/>
  <c r="FA31" i="6"/>
  <c r="FF31" i="6"/>
  <c r="FE31" i="6"/>
  <c r="FC31" i="6"/>
  <c r="FB31" i="6"/>
  <c r="EW31" i="6"/>
  <c r="FH31" i="6"/>
  <c r="FM31" i="6"/>
  <c r="EZ31" i="6"/>
  <c r="FG31" i="6"/>
  <c r="FJ31" i="6"/>
  <c r="FI31" i="6"/>
  <c r="FK31" i="6"/>
  <c r="FL31" i="6"/>
  <c r="FO31" i="6"/>
  <c r="FS31" i="6"/>
  <c r="FP31" i="6"/>
  <c r="FR31" i="6"/>
  <c r="FT31" i="6"/>
  <c r="FU31" i="6"/>
  <c r="ES31" i="6"/>
  <c r="FV31" i="6"/>
  <c r="FN31" i="6"/>
  <c r="FQ31" i="6"/>
  <c r="AD79" i="11"/>
  <c r="AN82" i="11"/>
  <c r="AX80" i="11"/>
  <c r="O82" i="11"/>
  <c r="AM80" i="11"/>
  <c r="J82" i="11"/>
  <c r="AV80" i="11"/>
  <c r="AS82" i="11"/>
  <c r="AO79" i="11"/>
  <c r="AW80" i="11"/>
  <c r="T80" i="11"/>
  <c r="H79" i="11"/>
  <c r="X104" i="11"/>
  <c r="E93" i="11"/>
  <c r="Q102" i="11"/>
  <c r="U85" i="11"/>
  <c r="AB104" i="11"/>
  <c r="AS85" i="11"/>
  <c r="Q101" i="11"/>
  <c r="W106" i="11"/>
  <c r="AD92" i="11"/>
  <c r="AO102" i="11"/>
  <c r="AI96" i="11"/>
  <c r="D104" i="11"/>
  <c r="AR83" i="11"/>
  <c r="C100" i="11"/>
  <c r="W105" i="11"/>
  <c r="AY88" i="11"/>
  <c r="AB102" i="11"/>
  <c r="AJ89" i="11"/>
  <c r="AJ105" i="11"/>
  <c r="AP102" i="11"/>
  <c r="AZ98" i="11"/>
  <c r="T90" i="11"/>
  <c r="AS105" i="11"/>
  <c r="AY102" i="11"/>
  <c r="Z99" i="11"/>
  <c r="AT90" i="11"/>
  <c r="F106" i="11"/>
  <c r="L103" i="11"/>
  <c r="AS99" i="11"/>
  <c r="AD91" i="11"/>
  <c r="AJ81" i="11"/>
  <c r="Q106" i="11"/>
  <c r="W103" i="11"/>
  <c r="N100" i="11"/>
  <c r="N92" i="11"/>
  <c r="Y83" i="11"/>
  <c r="AB106" i="11"/>
  <c r="AH103" i="11"/>
  <c r="AE100" i="11"/>
  <c r="AQ92" i="11"/>
  <c r="K84" i="11"/>
  <c r="AM106" i="11"/>
  <c r="AS103" i="11"/>
  <c r="AS100" i="11"/>
  <c r="AB93" i="11"/>
  <c r="AT84" i="11"/>
  <c r="AX106" i="11"/>
  <c r="F104" i="11"/>
  <c r="G101" i="11"/>
  <c r="L94" i="11"/>
  <c r="AD85" i="11"/>
  <c r="Q104" i="11"/>
  <c r="S101" i="11"/>
  <c r="AT94" i="11"/>
  <c r="N86" i="11"/>
  <c r="AQ97" i="11"/>
  <c r="AW94" i="11"/>
  <c r="E92" i="11"/>
  <c r="K89" i="11"/>
  <c r="Q86" i="11"/>
  <c r="W83" i="11"/>
  <c r="AY98" i="11"/>
  <c r="G96" i="11"/>
  <c r="M93" i="11"/>
  <c r="S90" i="11"/>
  <c r="Y87" i="11"/>
  <c r="AE84" i="11"/>
  <c r="T83" i="11"/>
  <c r="K99" i="11"/>
  <c r="Q96" i="11"/>
  <c r="W93" i="11"/>
  <c r="AC90" i="11"/>
  <c r="AI87" i="11"/>
  <c r="AO84" i="11"/>
  <c r="P102" i="11"/>
  <c r="V99" i="11"/>
  <c r="AB96" i="11"/>
  <c r="AH93" i="11"/>
  <c r="AN90" i="11"/>
  <c r="AT87" i="11"/>
  <c r="AZ84" i="11"/>
  <c r="H81" i="11"/>
  <c r="AA96" i="11"/>
  <c r="AG93" i="11"/>
  <c r="AM90" i="11"/>
  <c r="AS87" i="11"/>
  <c r="AY84" i="11"/>
  <c r="AX96" i="11"/>
  <c r="F94" i="11"/>
  <c r="L91" i="11"/>
  <c r="R88" i="11"/>
  <c r="X85" i="11"/>
  <c r="AD81" i="11"/>
  <c r="I98" i="11"/>
  <c r="O95" i="11"/>
  <c r="U92" i="11"/>
  <c r="AA89" i="11"/>
  <c r="AG86" i="11"/>
  <c r="AM83" i="11"/>
  <c r="AD99" i="11"/>
  <c r="AJ96" i="11"/>
  <c r="AP93" i="11"/>
  <c r="AV90" i="11"/>
  <c r="D88" i="11"/>
  <c r="J85" i="11"/>
  <c r="P81" i="11"/>
  <c r="C79" i="11"/>
  <c r="D201" i="10" s="1" a="1"/>
  <c r="D201" i="10" s="1"/>
  <c r="F53" i="11"/>
  <c r="F77" i="11"/>
  <c r="F54" i="11"/>
  <c r="F76" i="11" s="1"/>
  <c r="D53" i="11"/>
  <c r="E77" i="11"/>
  <c r="E54" i="11"/>
  <c r="E76" i="11" s="1"/>
  <c r="D77" i="11"/>
  <c r="D54" i="11"/>
  <c r="D76" i="11" s="1"/>
  <c r="E1" i="11"/>
  <c r="DX17" i="6"/>
  <c r="DX259" i="6" s="1"/>
  <c r="B56" i="11" s="1"/>
  <c r="AD17" i="6"/>
  <c r="BY17" i="6"/>
  <c r="BY259" i="6" s="1"/>
  <c r="B3" i="11" s="1"/>
  <c r="L13" i="3"/>
  <c r="S259" i="6"/>
  <c r="L2" i="15" s="1"/>
  <c r="FY11" i="6" l="1"/>
  <c r="GB11" i="6" s="1"/>
  <c r="E115" i="11" s="1"/>
  <c r="B154" i="11"/>
  <c r="I12" i="4"/>
  <c r="F144" i="11"/>
  <c r="F146" i="11" s="1"/>
  <c r="GA9" i="6"/>
  <c r="GB9" i="6"/>
  <c r="FV259" i="6"/>
  <c r="FP259" i="6"/>
  <c r="FR259" i="6"/>
  <c r="FQ259" i="6"/>
  <c r="FS259" i="6"/>
  <c r="FT259" i="6"/>
  <c r="FU259" i="6"/>
  <c r="FM259" i="6"/>
  <c r="FN259" i="6"/>
  <c r="FL259" i="6"/>
  <c r="FK259" i="6"/>
  <c r="FO259" i="6"/>
  <c r="FH259" i="6"/>
  <c r="FE259" i="6"/>
  <c r="FI259" i="6"/>
  <c r="FG259" i="6"/>
  <c r="FJ259" i="6"/>
  <c r="FB259" i="6"/>
  <c r="FF259" i="6"/>
  <c r="FC259" i="6"/>
  <c r="FD259" i="6"/>
  <c r="EY259" i="6"/>
  <c r="EZ259" i="6"/>
  <c r="EX259" i="6"/>
  <c r="FA259" i="6"/>
  <c r="FZ9" i="6"/>
  <c r="C77" i="11"/>
  <c r="C1" i="11"/>
  <c r="C54" i="11"/>
  <c r="C76" i="11" s="1"/>
  <c r="D158" i="15"/>
  <c r="D157" i="15"/>
  <c r="D156" i="15"/>
  <c r="D155" i="15"/>
  <c r="D154" i="15"/>
  <c r="D153" i="15"/>
  <c r="D152" i="15"/>
  <c r="D151" i="15"/>
  <c r="D150" i="15"/>
  <c r="D149" i="15"/>
  <c r="D148" i="15"/>
  <c r="D147" i="15"/>
  <c r="D146" i="15"/>
  <c r="D145" i="15"/>
  <c r="D144" i="15"/>
  <c r="D143" i="15"/>
  <c r="D142" i="15"/>
  <c r="D141" i="15"/>
  <c r="D140" i="15"/>
  <c r="D139" i="15"/>
  <c r="D138" i="15"/>
  <c r="D137" i="15"/>
  <c r="D136" i="15"/>
  <c r="D135" i="15"/>
  <c r="D134" i="15"/>
  <c r="D133" i="15"/>
  <c r="D132" i="15"/>
  <c r="D131" i="15"/>
  <c r="D130" i="15"/>
  <c r="D129" i="15"/>
  <c r="D128" i="15"/>
  <c r="D127" i="15"/>
  <c r="D126" i="15"/>
  <c r="D125" i="15"/>
  <c r="D124" i="15"/>
  <c r="D123" i="15"/>
  <c r="D122" i="15"/>
  <c r="D121" i="15"/>
  <c r="D120" i="15"/>
  <c r="D119" i="15"/>
  <c r="D118" i="15"/>
  <c r="D117" i="15"/>
  <c r="D116" i="15"/>
  <c r="D115" i="15"/>
  <c r="D114" i="15"/>
  <c r="D113" i="15"/>
  <c r="D112" i="15"/>
  <c r="D111" i="15"/>
  <c r="D110" i="15"/>
  <c r="D109" i="15"/>
  <c r="D108" i="15"/>
  <c r="D107" i="15"/>
  <c r="D106" i="15"/>
  <c r="D105" i="15"/>
  <c r="D104" i="15"/>
  <c r="D103" i="15"/>
  <c r="D102" i="15"/>
  <c r="D101" i="15"/>
  <c r="D100" i="15"/>
  <c r="D99" i="15"/>
  <c r="D98" i="15"/>
  <c r="D97" i="15"/>
  <c r="D96" i="15"/>
  <c r="D95" i="15"/>
  <c r="D94" i="15"/>
  <c r="D93" i="15"/>
  <c r="D92" i="15"/>
  <c r="D91" i="15"/>
  <c r="D90" i="15"/>
  <c r="D89" i="15"/>
  <c r="D88" i="15"/>
  <c r="D87" i="15"/>
  <c r="D86" i="15"/>
  <c r="D85" i="15"/>
  <c r="D84" i="15"/>
  <c r="D83" i="15"/>
  <c r="D82" i="15"/>
  <c r="D81" i="15"/>
  <c r="D80" i="15"/>
  <c r="D79" i="15"/>
  <c r="D78" i="15"/>
  <c r="D77" i="15"/>
  <c r="D76" i="15"/>
  <c r="D75" i="15"/>
  <c r="D74" i="15"/>
  <c r="D73" i="15"/>
  <c r="D72" i="15"/>
  <c r="D71" i="15"/>
  <c r="D70" i="15"/>
  <c r="D69" i="15"/>
  <c r="D68" i="15"/>
  <c r="D67" i="15"/>
  <c r="D66" i="15"/>
  <c r="D65" i="15"/>
  <c r="D64" i="15"/>
  <c r="D63" i="15"/>
  <c r="D62" i="15"/>
  <c r="D61" i="15"/>
  <c r="D60" i="15"/>
  <c r="D59" i="15"/>
  <c r="D58" i="15"/>
  <c r="D57" i="15"/>
  <c r="D56" i="15"/>
  <c r="D55" i="15"/>
  <c r="D54" i="15"/>
  <c r="D53" i="15"/>
  <c r="D52" i="15"/>
  <c r="D51" i="15"/>
  <c r="D50" i="15"/>
  <c r="D49" i="15"/>
  <c r="D48" i="15"/>
  <c r="D47" i="15"/>
  <c r="D46" i="15"/>
  <c r="D45" i="15"/>
  <c r="D44" i="15"/>
  <c r="D43" i="15"/>
  <c r="D42" i="15"/>
  <c r="D41" i="15"/>
  <c r="D40" i="15"/>
  <c r="D39" i="15"/>
  <c r="D38" i="15"/>
  <c r="D37" i="15"/>
  <c r="D36" i="15"/>
  <c r="D35" i="15"/>
  <c r="D34" i="15"/>
  <c r="D33" i="15"/>
  <c r="D32" i="15"/>
  <c r="D31" i="15"/>
  <c r="D30" i="15"/>
  <c r="D29" i="15"/>
  <c r="D28" i="15"/>
  <c r="D27" i="15"/>
  <c r="D26" i="15"/>
  <c r="D25" i="15"/>
  <c r="D24" i="15"/>
  <c r="D23" i="15"/>
  <c r="D22" i="15"/>
  <c r="D21" i="15"/>
  <c r="D20" i="15"/>
  <c r="D19" i="15"/>
  <c r="D18" i="15"/>
  <c r="D17" i="15"/>
  <c r="D16" i="15"/>
  <c r="D15" i="15"/>
  <c r="D14" i="15"/>
  <c r="D13" i="15"/>
  <c r="D12" i="15"/>
  <c r="D11" i="15"/>
  <c r="D10" i="15"/>
  <c r="E9" i="15"/>
  <c r="D9" i="15"/>
  <c r="G9" i="15" s="1"/>
  <c r="FZ11" i="6"/>
  <c r="C115" i="11" s="1"/>
  <c r="GA11" i="6"/>
  <c r="FZ13" i="6"/>
  <c r="GA13" i="6"/>
  <c r="FZ19" i="6"/>
  <c r="GA19" i="6"/>
  <c r="FZ32" i="6"/>
  <c r="GA32" i="6"/>
  <c r="FZ21" i="6"/>
  <c r="GA21" i="6"/>
  <c r="FZ28" i="6"/>
  <c r="GA28" i="6"/>
  <c r="FZ33" i="6"/>
  <c r="GA33" i="6"/>
  <c r="FZ16" i="6"/>
  <c r="GA16" i="6"/>
  <c r="E35" i="15"/>
  <c r="E34" i="15"/>
  <c r="E33" i="15"/>
  <c r="E32" i="15"/>
  <c r="E31" i="15"/>
  <c r="E30" i="15"/>
  <c r="E29" i="15"/>
  <c r="E28" i="15"/>
  <c r="E27" i="15"/>
  <c r="E26" i="15"/>
  <c r="E25" i="15"/>
  <c r="E24" i="15"/>
  <c r="E23" i="15"/>
  <c r="E22" i="15"/>
  <c r="E21" i="15"/>
  <c r="E20" i="15"/>
  <c r="E19" i="15"/>
  <c r="E18" i="15"/>
  <c r="E17" i="15"/>
  <c r="E10" i="15"/>
  <c r="E12" i="15"/>
  <c r="FY10" i="6"/>
  <c r="GB10" i="6" s="1"/>
  <c r="E158" i="15"/>
  <c r="E157" i="15"/>
  <c r="E156" i="15"/>
  <c r="E155" i="15"/>
  <c r="E154" i="15"/>
  <c r="E153" i="15"/>
  <c r="E152" i="15"/>
  <c r="E151" i="15"/>
  <c r="E150" i="15"/>
  <c r="E149" i="15"/>
  <c r="E148" i="15"/>
  <c r="E147" i="15"/>
  <c r="E146" i="15"/>
  <c r="E145" i="15"/>
  <c r="E144" i="15"/>
  <c r="E143" i="15"/>
  <c r="E142" i="15"/>
  <c r="E141" i="15"/>
  <c r="E140" i="15"/>
  <c r="E139" i="15"/>
  <c r="E138" i="15"/>
  <c r="E137" i="15"/>
  <c r="E136" i="15"/>
  <c r="E135" i="15"/>
  <c r="E134" i="15"/>
  <c r="E133" i="15"/>
  <c r="E132" i="15"/>
  <c r="E131" i="15"/>
  <c r="E130" i="15"/>
  <c r="E129" i="15"/>
  <c r="E128" i="15"/>
  <c r="E127" i="15"/>
  <c r="E126" i="15"/>
  <c r="E125" i="15"/>
  <c r="E124" i="15"/>
  <c r="E123" i="15"/>
  <c r="E122" i="15"/>
  <c r="E121" i="15"/>
  <c r="E120" i="15"/>
  <c r="E119" i="15"/>
  <c r="E118" i="15"/>
  <c r="E117" i="15"/>
  <c r="E116" i="15"/>
  <c r="E115" i="15"/>
  <c r="E114" i="15"/>
  <c r="E113" i="15"/>
  <c r="E112" i="15"/>
  <c r="E111" i="15"/>
  <c r="E110" i="15"/>
  <c r="E109" i="15"/>
  <c r="E108" i="15"/>
  <c r="E107" i="15"/>
  <c r="E106" i="15"/>
  <c r="E105" i="15"/>
  <c r="E104" i="15"/>
  <c r="E103" i="15"/>
  <c r="E102" i="15"/>
  <c r="E101" i="15"/>
  <c r="E100" i="15"/>
  <c r="E99" i="15"/>
  <c r="E98" i="15"/>
  <c r="E97" i="15"/>
  <c r="E96" i="15"/>
  <c r="E95" i="15"/>
  <c r="E94" i="15"/>
  <c r="E93" i="15"/>
  <c r="E92" i="15"/>
  <c r="E91" i="15"/>
  <c r="E90" i="15"/>
  <c r="E89" i="15"/>
  <c r="E88" i="15"/>
  <c r="E87" i="15"/>
  <c r="E86" i="15"/>
  <c r="E85" i="15"/>
  <c r="E84" i="15"/>
  <c r="E83" i="15"/>
  <c r="E82" i="15"/>
  <c r="E81" i="15"/>
  <c r="E80" i="15"/>
  <c r="E79" i="15"/>
  <c r="E78" i="15"/>
  <c r="E77" i="15"/>
  <c r="E76" i="15"/>
  <c r="E75" i="15"/>
  <c r="E74" i="15"/>
  <c r="E73" i="15"/>
  <c r="E72" i="15"/>
  <c r="E71" i="15"/>
  <c r="E70" i="15"/>
  <c r="E69" i="15"/>
  <c r="E68" i="15"/>
  <c r="E67" i="15"/>
  <c r="E66" i="15"/>
  <c r="E65" i="15"/>
  <c r="E64" i="15"/>
  <c r="E63" i="15"/>
  <c r="E62" i="15"/>
  <c r="E61" i="15"/>
  <c r="E60" i="15"/>
  <c r="E59" i="15"/>
  <c r="E58" i="15"/>
  <c r="E57" i="15"/>
  <c r="E56" i="15"/>
  <c r="E55" i="15"/>
  <c r="E54" i="15"/>
  <c r="E53" i="15"/>
  <c r="E52" i="15"/>
  <c r="E51" i="15"/>
  <c r="E50" i="15"/>
  <c r="E49" i="15"/>
  <c r="E48" i="15"/>
  <c r="E47" i="15"/>
  <c r="E46" i="15"/>
  <c r="E45" i="15"/>
  <c r="E44" i="15"/>
  <c r="E43" i="15"/>
  <c r="E42" i="15"/>
  <c r="E41" i="15"/>
  <c r="E40" i="15"/>
  <c r="E39" i="15"/>
  <c r="E38" i="15"/>
  <c r="E37" i="15"/>
  <c r="E36" i="15"/>
  <c r="E53" i="11"/>
  <c r="FY17" i="6"/>
  <c r="GB17" i="6" s="1"/>
  <c r="E11" i="15"/>
  <c r="G62" i="11"/>
  <c r="E14" i="15"/>
  <c r="FY18" i="6"/>
  <c r="GB18" i="6" s="1"/>
  <c r="E16" i="15"/>
  <c r="FY20" i="6"/>
  <c r="GB20" i="6" s="1"/>
  <c r="L15" i="3"/>
  <c r="E13" i="15"/>
  <c r="L17" i="3"/>
  <c r="E15" i="15"/>
  <c r="D159" i="15"/>
  <c r="L9" i="15"/>
  <c r="K3" i="11"/>
  <c r="K62" i="11"/>
  <c r="I3" i="11"/>
  <c r="I62" i="11"/>
  <c r="L3" i="11"/>
  <c r="L62" i="11"/>
  <c r="J3" i="11"/>
  <c r="J62" i="11"/>
  <c r="ED259" i="6"/>
  <c r="B62" i="11" s="1"/>
  <c r="K56" i="11"/>
  <c r="AH259" i="6"/>
  <c r="K141" i="11" s="1"/>
  <c r="K143" i="11" s="1"/>
  <c r="K4" i="11"/>
  <c r="BZ259" i="6"/>
  <c r="B4" i="11" s="1"/>
  <c r="I4" i="11"/>
  <c r="I56" i="11"/>
  <c r="AF259" i="6"/>
  <c r="I141" i="11" s="1"/>
  <c r="I143" i="11" s="1"/>
  <c r="L56" i="11"/>
  <c r="AI259" i="6"/>
  <c r="L141" i="11" s="1"/>
  <c r="L143" i="11" s="1"/>
  <c r="L4" i="11"/>
  <c r="J4" i="11"/>
  <c r="AG259" i="6"/>
  <c r="J141" i="11" s="1"/>
  <c r="J143" i="11" s="1"/>
  <c r="J56" i="11"/>
  <c r="G82" i="11"/>
  <c r="G4" i="11"/>
  <c r="G80" i="11"/>
  <c r="H12" i="5"/>
  <c r="L18" i="3"/>
  <c r="L12" i="3"/>
  <c r="L16" i="3"/>
  <c r="H10" i="5"/>
  <c r="L14" i="3"/>
  <c r="H16" i="5"/>
  <c r="I15" i="4"/>
  <c r="L10" i="3"/>
  <c r="L7" i="3" s="1"/>
  <c r="H130" i="5"/>
  <c r="T7" i="6"/>
  <c r="G81" i="11"/>
  <c r="H9" i="5"/>
  <c r="C107" i="11"/>
  <c r="I10" i="4"/>
  <c r="I7" i="4" s="1"/>
  <c r="EV259" i="6"/>
  <c r="ES259" i="6"/>
  <c r="EW259" i="6"/>
  <c r="ET259" i="6"/>
  <c r="F107" i="11"/>
  <c r="EU259" i="6"/>
  <c r="D107" i="11"/>
  <c r="AC107" i="11"/>
  <c r="V107" i="11"/>
  <c r="AX107" i="11"/>
  <c r="AG107" i="11"/>
  <c r="T107" i="11"/>
  <c r="AS107" i="11"/>
  <c r="AP107" i="11"/>
  <c r="AQ107" i="11"/>
  <c r="AR107" i="11"/>
  <c r="O107" i="11"/>
  <c r="AI107" i="11"/>
  <c r="AV107" i="11"/>
  <c r="P107" i="11"/>
  <c r="AD107" i="11"/>
  <c r="AM107" i="11"/>
  <c r="M107" i="11"/>
  <c r="AA107" i="11"/>
  <c r="U107" i="11"/>
  <c r="AN107" i="11"/>
  <c r="E107" i="11"/>
  <c r="H107" i="11"/>
  <c r="AJ107" i="11"/>
  <c r="AW107" i="11"/>
  <c r="AZ107" i="11"/>
  <c r="AU107" i="11"/>
  <c r="R107" i="11"/>
  <c r="AE107" i="11"/>
  <c r="AK107" i="11"/>
  <c r="AH107" i="11"/>
  <c r="AO107" i="11"/>
  <c r="Z107" i="11"/>
  <c r="W107" i="11"/>
  <c r="N107" i="11"/>
  <c r="AL107" i="11"/>
  <c r="X107" i="11"/>
  <c r="Q107" i="11"/>
  <c r="S107" i="11"/>
  <c r="AF107" i="11"/>
  <c r="AB107" i="11"/>
  <c r="AY107" i="11"/>
  <c r="AT107" i="11"/>
  <c r="Y107" i="11"/>
  <c r="AD259" i="6"/>
  <c r="G141" i="11" s="1"/>
  <c r="G143" i="11" s="1"/>
  <c r="G79" i="11"/>
  <c r="G56" i="11"/>
  <c r="G3" i="11"/>
  <c r="C11" i="10" s="1" a="1"/>
  <c r="C11" i="10" s="1"/>
  <c r="B77" i="11"/>
  <c r="B54" i="11"/>
  <c r="B55" i="11" s="1"/>
  <c r="B1" i="11"/>
  <c r="T259" i="6"/>
  <c r="D111" i="11" l="1"/>
  <c r="D115" i="11"/>
  <c r="B115" i="11"/>
  <c r="P9" i="15"/>
  <c r="Q9" i="15"/>
  <c r="E120" i="11"/>
  <c r="E111" i="11"/>
  <c r="E113" i="11"/>
  <c r="L6" i="15"/>
  <c r="L7" i="15" s="1"/>
  <c r="B141" i="11"/>
  <c r="B143" i="11" s="1"/>
  <c r="B144" i="11"/>
  <c r="C111" i="11"/>
  <c r="E112" i="11"/>
  <c r="C53" i="11"/>
  <c r="E139" i="11"/>
  <c r="GB259" i="6"/>
  <c r="E141" i="11" s="1"/>
  <c r="E143" i="11" s="1"/>
  <c r="E144" i="11" s="1"/>
  <c r="E146" i="11" s="1"/>
  <c r="FY259" i="6"/>
  <c r="G10" i="15"/>
  <c r="L10" i="15" s="1"/>
  <c r="G11" i="15"/>
  <c r="L11" i="15" s="1"/>
  <c r="G12" i="15"/>
  <c r="L12" i="15" s="1"/>
  <c r="G13" i="15"/>
  <c r="L13" i="15" s="1"/>
  <c r="G14" i="15"/>
  <c r="L14" i="15" s="1"/>
  <c r="G15" i="15"/>
  <c r="L15" i="15" s="1"/>
  <c r="G16" i="15"/>
  <c r="L16" i="15" s="1"/>
  <c r="G17" i="15"/>
  <c r="L17" i="15" s="1"/>
  <c r="G18" i="15"/>
  <c r="L18" i="15" s="1"/>
  <c r="G19" i="15"/>
  <c r="L19" i="15" s="1"/>
  <c r="G20" i="15"/>
  <c r="L20" i="15" s="1"/>
  <c r="G21" i="15"/>
  <c r="L21" i="15" s="1"/>
  <c r="G22" i="15"/>
  <c r="L22" i="15" s="1"/>
  <c r="G23" i="15"/>
  <c r="L23" i="15" s="1"/>
  <c r="G24" i="15"/>
  <c r="L24" i="15" s="1"/>
  <c r="G25" i="15"/>
  <c r="L25" i="15" s="1"/>
  <c r="G26" i="15"/>
  <c r="L26" i="15" s="1"/>
  <c r="G27" i="15"/>
  <c r="L27" i="15" s="1"/>
  <c r="G28" i="15"/>
  <c r="L28" i="15" s="1"/>
  <c r="G29" i="15"/>
  <c r="L29" i="15" s="1"/>
  <c r="G30" i="15"/>
  <c r="L30" i="15" s="1"/>
  <c r="G31" i="15"/>
  <c r="L31" i="15" s="1"/>
  <c r="G32" i="15"/>
  <c r="L32" i="15" s="1"/>
  <c r="G33" i="15"/>
  <c r="L33" i="15" s="1"/>
  <c r="G34" i="15"/>
  <c r="L34" i="15" s="1"/>
  <c r="G35" i="15"/>
  <c r="L35" i="15" s="1"/>
  <c r="G36" i="15"/>
  <c r="L36" i="15" s="1"/>
  <c r="G37" i="15"/>
  <c r="L37" i="15" s="1"/>
  <c r="G38" i="15"/>
  <c r="L38" i="15" s="1"/>
  <c r="G39" i="15"/>
  <c r="L39" i="15" s="1"/>
  <c r="G40" i="15"/>
  <c r="L40" i="15" s="1"/>
  <c r="G41" i="15"/>
  <c r="L41" i="15" s="1"/>
  <c r="G42" i="15"/>
  <c r="L42" i="15" s="1"/>
  <c r="G43" i="15"/>
  <c r="L43" i="15" s="1"/>
  <c r="G44" i="15"/>
  <c r="L44" i="15" s="1"/>
  <c r="G45" i="15"/>
  <c r="L45" i="15" s="1"/>
  <c r="G46" i="15"/>
  <c r="L46" i="15" s="1"/>
  <c r="G47" i="15"/>
  <c r="L47" i="15" s="1"/>
  <c r="G48" i="15"/>
  <c r="L48" i="15" s="1"/>
  <c r="G49" i="15"/>
  <c r="L49" i="15" s="1"/>
  <c r="G50" i="15"/>
  <c r="L50" i="15" s="1"/>
  <c r="G51" i="15"/>
  <c r="L51" i="15" s="1"/>
  <c r="G52" i="15"/>
  <c r="L52" i="15" s="1"/>
  <c r="G53" i="15"/>
  <c r="L53" i="15" s="1"/>
  <c r="G54" i="15"/>
  <c r="L54" i="15" s="1"/>
  <c r="G55" i="15"/>
  <c r="L55" i="15" s="1"/>
  <c r="G56" i="15"/>
  <c r="L56" i="15" s="1"/>
  <c r="G57" i="15"/>
  <c r="L57" i="15" s="1"/>
  <c r="G58" i="15"/>
  <c r="L58" i="15" s="1"/>
  <c r="G59" i="15"/>
  <c r="L59" i="15" s="1"/>
  <c r="G60" i="15"/>
  <c r="L60" i="15" s="1"/>
  <c r="G61" i="15"/>
  <c r="L61" i="15" s="1"/>
  <c r="G62" i="15"/>
  <c r="L62" i="15" s="1"/>
  <c r="G63" i="15"/>
  <c r="L63" i="15" s="1"/>
  <c r="G64" i="15"/>
  <c r="L64" i="15" s="1"/>
  <c r="G65" i="15"/>
  <c r="L65" i="15" s="1"/>
  <c r="G66" i="15"/>
  <c r="L66" i="15" s="1"/>
  <c r="G67" i="15"/>
  <c r="L67" i="15" s="1"/>
  <c r="G68" i="15"/>
  <c r="L68" i="15" s="1"/>
  <c r="G69" i="15"/>
  <c r="L69" i="15" s="1"/>
  <c r="G70" i="15"/>
  <c r="L70" i="15" s="1"/>
  <c r="G71" i="15"/>
  <c r="L71" i="15" s="1"/>
  <c r="G72" i="15"/>
  <c r="L72" i="15" s="1"/>
  <c r="G73" i="15"/>
  <c r="L73" i="15" s="1"/>
  <c r="G74" i="15"/>
  <c r="L74" i="15" s="1"/>
  <c r="G75" i="15"/>
  <c r="L75" i="15" s="1"/>
  <c r="G76" i="15"/>
  <c r="L76" i="15" s="1"/>
  <c r="G77" i="15"/>
  <c r="L77" i="15" s="1"/>
  <c r="G78" i="15"/>
  <c r="L78" i="15" s="1"/>
  <c r="G79" i="15"/>
  <c r="L79" i="15" s="1"/>
  <c r="G80" i="15"/>
  <c r="L80" i="15" s="1"/>
  <c r="G81" i="15"/>
  <c r="L81" i="15" s="1"/>
  <c r="G82" i="15"/>
  <c r="L82" i="15" s="1"/>
  <c r="G83" i="15"/>
  <c r="L83" i="15" s="1"/>
  <c r="G84" i="15"/>
  <c r="L84" i="15" s="1"/>
  <c r="G85" i="15"/>
  <c r="L85" i="15" s="1"/>
  <c r="G86" i="15"/>
  <c r="L86" i="15" s="1"/>
  <c r="G87" i="15"/>
  <c r="L87" i="15" s="1"/>
  <c r="G88" i="15"/>
  <c r="L88" i="15" s="1"/>
  <c r="G89" i="15"/>
  <c r="L89" i="15" s="1"/>
  <c r="G90" i="15"/>
  <c r="L90" i="15" s="1"/>
  <c r="G91" i="15"/>
  <c r="L91" i="15" s="1"/>
  <c r="G92" i="15"/>
  <c r="L92" i="15" s="1"/>
  <c r="G93" i="15"/>
  <c r="L93" i="15" s="1"/>
  <c r="G94" i="15"/>
  <c r="L94" i="15" s="1"/>
  <c r="G95" i="15"/>
  <c r="L95" i="15" s="1"/>
  <c r="G96" i="15"/>
  <c r="L96" i="15" s="1"/>
  <c r="G97" i="15"/>
  <c r="L97" i="15" s="1"/>
  <c r="G98" i="15"/>
  <c r="L98" i="15" s="1"/>
  <c r="G99" i="15"/>
  <c r="L99" i="15" s="1"/>
  <c r="G100" i="15"/>
  <c r="L100" i="15" s="1"/>
  <c r="G101" i="15"/>
  <c r="L101" i="15" s="1"/>
  <c r="G102" i="15"/>
  <c r="L102" i="15" s="1"/>
  <c r="G103" i="15"/>
  <c r="L103" i="15" s="1"/>
  <c r="G104" i="15"/>
  <c r="L104" i="15" s="1"/>
  <c r="G105" i="15"/>
  <c r="L105" i="15" s="1"/>
  <c r="G106" i="15"/>
  <c r="L106" i="15" s="1"/>
  <c r="G107" i="15"/>
  <c r="L107" i="15" s="1"/>
  <c r="G108" i="15"/>
  <c r="L108" i="15" s="1"/>
  <c r="G109" i="15"/>
  <c r="L109" i="15" s="1"/>
  <c r="G110" i="15"/>
  <c r="L110" i="15" s="1"/>
  <c r="G111" i="15"/>
  <c r="L111" i="15" s="1"/>
  <c r="G112" i="15"/>
  <c r="L112" i="15" s="1"/>
  <c r="G113" i="15"/>
  <c r="L113" i="15" s="1"/>
  <c r="G114" i="15"/>
  <c r="L114" i="15" s="1"/>
  <c r="G115" i="15"/>
  <c r="L115" i="15" s="1"/>
  <c r="G116" i="15"/>
  <c r="L116" i="15" s="1"/>
  <c r="G117" i="15"/>
  <c r="L117" i="15" s="1"/>
  <c r="G118" i="15"/>
  <c r="L118" i="15" s="1"/>
  <c r="G119" i="15"/>
  <c r="L119" i="15" s="1"/>
  <c r="G120" i="15"/>
  <c r="L120" i="15" s="1"/>
  <c r="G121" i="15"/>
  <c r="L121" i="15" s="1"/>
  <c r="G122" i="15"/>
  <c r="L122" i="15" s="1"/>
  <c r="G123" i="15"/>
  <c r="L123" i="15" s="1"/>
  <c r="G124" i="15"/>
  <c r="L124" i="15" s="1"/>
  <c r="G125" i="15"/>
  <c r="L125" i="15" s="1"/>
  <c r="G126" i="15"/>
  <c r="L126" i="15" s="1"/>
  <c r="G127" i="15"/>
  <c r="L127" i="15" s="1"/>
  <c r="G128" i="15"/>
  <c r="L128" i="15" s="1"/>
  <c r="G129" i="15"/>
  <c r="L129" i="15" s="1"/>
  <c r="G130" i="15"/>
  <c r="L130" i="15" s="1"/>
  <c r="G131" i="15"/>
  <c r="L131" i="15" s="1"/>
  <c r="G132" i="15"/>
  <c r="L132" i="15" s="1"/>
  <c r="G133" i="15"/>
  <c r="L133" i="15" s="1"/>
  <c r="G134" i="15"/>
  <c r="L134" i="15" s="1"/>
  <c r="G135" i="15"/>
  <c r="L135" i="15" s="1"/>
  <c r="G136" i="15"/>
  <c r="L136" i="15" s="1"/>
  <c r="G137" i="15"/>
  <c r="L137" i="15" s="1"/>
  <c r="G138" i="15"/>
  <c r="L138" i="15" s="1"/>
  <c r="G139" i="15"/>
  <c r="L139" i="15" s="1"/>
  <c r="G140" i="15"/>
  <c r="L140" i="15" s="1"/>
  <c r="G141" i="15"/>
  <c r="L141" i="15" s="1"/>
  <c r="G142" i="15"/>
  <c r="L142" i="15" s="1"/>
  <c r="G143" i="15"/>
  <c r="L143" i="15" s="1"/>
  <c r="G144" i="15"/>
  <c r="L144" i="15" s="1"/>
  <c r="G145" i="15"/>
  <c r="L145" i="15" s="1"/>
  <c r="G146" i="15"/>
  <c r="L146" i="15" s="1"/>
  <c r="G147" i="15"/>
  <c r="L147" i="15" s="1"/>
  <c r="G148" i="15"/>
  <c r="L148" i="15" s="1"/>
  <c r="G149" i="15"/>
  <c r="L149" i="15" s="1"/>
  <c r="G150" i="15"/>
  <c r="L150" i="15" s="1"/>
  <c r="G151" i="15"/>
  <c r="L151" i="15" s="1"/>
  <c r="G152" i="15"/>
  <c r="L152" i="15" s="1"/>
  <c r="G153" i="15"/>
  <c r="L153" i="15" s="1"/>
  <c r="G154" i="15"/>
  <c r="L154" i="15" s="1"/>
  <c r="G155" i="15"/>
  <c r="L155" i="15" s="1"/>
  <c r="G156" i="15"/>
  <c r="L156" i="15" s="1"/>
  <c r="G157" i="15"/>
  <c r="L157" i="15" s="1"/>
  <c r="G158" i="15"/>
  <c r="L158" i="15" s="1"/>
  <c r="FZ20" i="6"/>
  <c r="GA20" i="6"/>
  <c r="FZ18" i="6"/>
  <c r="GA18" i="6"/>
  <c r="FZ17" i="6"/>
  <c r="GA17" i="6"/>
  <c r="FZ10" i="6"/>
  <c r="GA10" i="6"/>
  <c r="B81" i="11"/>
  <c r="B96" i="11"/>
  <c r="B105" i="11"/>
  <c r="B80" i="11"/>
  <c r="B93" i="11"/>
  <c r="B103" i="11"/>
  <c r="B83" i="11"/>
  <c r="B95" i="11"/>
  <c r="B104" i="11"/>
  <c r="B89" i="11"/>
  <c r="B91" i="11"/>
  <c r="B102" i="11"/>
  <c r="B87" i="11"/>
  <c r="B94" i="11"/>
  <c r="B84" i="11"/>
  <c r="B101" i="11"/>
  <c r="B79" i="11"/>
  <c r="B99" i="11"/>
  <c r="B86" i="11"/>
  <c r="B97" i="11"/>
  <c r="B85" i="11"/>
  <c r="B98" i="11"/>
  <c r="B82" i="11"/>
  <c r="B90" i="11"/>
  <c r="B88" i="11"/>
  <c r="B106" i="11"/>
  <c r="B100" i="11"/>
  <c r="B92" i="11"/>
  <c r="L159" i="15"/>
  <c r="D101" i="10" a="1"/>
  <c r="D101" i="10" s="1"/>
  <c r="C101" i="10" a="1"/>
  <c r="C101" i="10" s="1"/>
  <c r="J77" i="11"/>
  <c r="J107" i="11" s="1"/>
  <c r="J54" i="11"/>
  <c r="J76" i="11" s="1"/>
  <c r="J1" i="11"/>
  <c r="J144" i="11" s="1"/>
  <c r="J146" i="11" s="1"/>
  <c r="J53" i="11"/>
  <c r="L54" i="11"/>
  <c r="L76" i="11" s="1"/>
  <c r="L1" i="11"/>
  <c r="L144" i="11" s="1"/>
  <c r="L146" i="11" s="1"/>
  <c r="L77" i="11"/>
  <c r="L107" i="11" s="1"/>
  <c r="I77" i="11"/>
  <c r="I107" i="11" s="1"/>
  <c r="I54" i="11"/>
  <c r="I76" i="11" s="1"/>
  <c r="I1" i="11"/>
  <c r="I144" i="11" s="1"/>
  <c r="I146" i="11" s="1"/>
  <c r="K77" i="11"/>
  <c r="K107" i="11" s="1"/>
  <c r="K54" i="11"/>
  <c r="K76" i="11" s="1"/>
  <c r="K1" i="11"/>
  <c r="K144" i="11" s="1"/>
  <c r="K146" i="11" s="1"/>
  <c r="H7" i="5"/>
  <c r="B78" i="11"/>
  <c r="G77" i="11"/>
  <c r="G54" i="11"/>
  <c r="G76" i="11" s="1"/>
  <c r="G1" i="11"/>
  <c r="G144" i="11" s="1"/>
  <c r="G146" i="11" s="1"/>
  <c r="D120" i="11" l="1"/>
  <c r="C120" i="11"/>
  <c r="B120" i="11" s="1"/>
  <c r="D112" i="11"/>
  <c r="D113" i="11"/>
  <c r="C112" i="11"/>
  <c r="C113" i="11"/>
  <c r="B113" i="11" s="1"/>
  <c r="B112" i="11"/>
  <c r="BO159" i="15"/>
  <c r="D145" i="11" s="1"/>
  <c r="P159" i="15"/>
  <c r="GA259" i="6"/>
  <c r="D141" i="11" s="1"/>
  <c r="D143" i="11" s="1"/>
  <c r="D144" i="11" s="1"/>
  <c r="FZ259" i="6"/>
  <c r="C141" i="11" s="1"/>
  <c r="C143" i="11" s="1"/>
  <c r="K53" i="11"/>
  <c r="I53" i="11"/>
  <c r="L53" i="11"/>
  <c r="C201" i="10" a="1"/>
  <c r="C201" i="10" s="1"/>
  <c r="C9" i="10" a="1"/>
  <c r="G107" i="11"/>
  <c r="G53" i="11"/>
  <c r="B178" i="11" l="1"/>
  <c r="C8" i="16" s="1"/>
  <c r="C10" i="16" a="1"/>
  <c r="C144" i="11"/>
  <c r="C305" i="10" s="1" a="1"/>
  <c r="C305" i="10" s="1"/>
  <c r="C303" i="10" a="1"/>
  <c r="C303" i="10" s="1"/>
  <c r="D146" i="11"/>
  <c r="Q159" i="15"/>
  <c r="BN159" i="15"/>
  <c r="C145" i="11" s="1"/>
  <c r="C9" i="10"/>
  <c r="D299" i="10"/>
  <c r="E299" i="10"/>
  <c r="F299" i="10"/>
  <c r="D199" i="10"/>
  <c r="E199" i="10"/>
  <c r="F199" i="10"/>
  <c r="D99" i="10"/>
  <c r="E99" i="10"/>
  <c r="F99" i="10"/>
  <c r="B116" i="11"/>
  <c r="C139" i="11"/>
  <c r="C10" i="16" l="1"/>
  <c r="D10" i="16" s="1"/>
  <c r="D19" i="16"/>
  <c r="D18" i="16"/>
  <c r="E18" i="16" s="1"/>
  <c r="D17" i="16"/>
  <c r="D16" i="16"/>
  <c r="D15" i="16"/>
  <c r="D14" i="16"/>
  <c r="D13" i="16"/>
  <c r="D12" i="16"/>
  <c r="D11" i="16"/>
  <c r="B145" i="11"/>
  <c r="B146" i="11" s="1"/>
  <c r="C146" i="11"/>
  <c r="C306" i="10" a="1"/>
  <c r="C306" i="10" s="1"/>
  <c r="C299" i="10"/>
  <c r="C199" i="10"/>
  <c r="C99" i="10"/>
  <c r="E10" i="16" l="1"/>
  <c r="D8" i="16"/>
  <c r="C301" i="10" a="1"/>
  <c r="C301" i="10"/>
  <c r="AV139" i="11"/>
  <c r="AT139" i="11"/>
  <c r="AR139" i="11"/>
  <c r="AP139" i="11"/>
  <c r="AN139" i="11"/>
  <c r="AL139" i="11"/>
  <c r="AJ139" i="11"/>
  <c r="AH139" i="11"/>
  <c r="AF139" i="11"/>
  <c r="AD139" i="11"/>
  <c r="AB139" i="11"/>
  <c r="Z139" i="11"/>
  <c r="X139" i="11"/>
  <c r="V139" i="11"/>
  <c r="T139" i="11"/>
  <c r="R139" i="11"/>
  <c r="P139" i="11"/>
  <c r="N139" i="11"/>
  <c r="L139" i="11"/>
  <c r="J139" i="11"/>
  <c r="H139" i="11"/>
  <c r="F139" i="11"/>
  <c r="D139" i="11"/>
  <c r="D309" i="10" a="1"/>
  <c r="D309" i="10" s="1"/>
  <c r="AX139" i="11"/>
  <c r="B111" i="11"/>
  <c r="AZ139" i="11"/>
  <c r="C307" i="10" l="1" a="1"/>
  <c r="C307" i="10" s="1"/>
  <c r="B139" i="11"/>
  <c r="C309" i="10" a="1"/>
  <c r="C309" i="10"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41464BC8-7234-4A96-8289-48AC0A9B4FAA}" keepAlive="1" name="ThisWorkbookDataModel" description="Gegevens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A7A778C7-4B33-42F4-8D58-F39EC5BB501B}" name="WorksheetConnection_begrotingstest.xlsx!Tbl.Projectpartners" type="102" refreshedVersion="8" minRefreshableVersion="5">
    <extLst>
      <ext xmlns:x15="http://schemas.microsoft.com/office/spreadsheetml/2010/11/main" uri="{DE250136-89BD-433C-8126-D09CA5730AF9}">
        <x15:connection id="Tbl Projectpartners">
          <x15:rangePr sourceName="_xlcn.WorksheetConnection_begrotingstest.xlsxTbl.Projectpartners"/>
        </x15:connection>
      </ext>
    </extLst>
  </connection>
</connection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<sst xmlns="http://schemas.openxmlformats.org/spreadsheetml/2006/main" count="1574" uniqueCount="554">
  <si>
    <t>Kostensoorten</t>
  </si>
  <si>
    <t>Subsidieactiviteit</t>
  </si>
  <si>
    <t>Sub. Percentage</t>
  </si>
  <si>
    <t>Subsidiabele activiteit</t>
  </si>
  <si>
    <t>Artikel</t>
  </si>
  <si>
    <t>Jaren</t>
  </si>
  <si>
    <t>Activiteit</t>
  </si>
  <si>
    <t>Beschrijving activiteit</t>
  </si>
  <si>
    <t>Werkpakketcode</t>
  </si>
  <si>
    <t>Activiteitcode</t>
  </si>
  <si>
    <t>Projectnaam</t>
  </si>
  <si>
    <t>Penvoerder</t>
  </si>
  <si>
    <t>Projectlocatie</t>
  </si>
  <si>
    <t>Projectpartners</t>
  </si>
  <si>
    <t>Naam</t>
  </si>
  <si>
    <t>Soort organisatie</t>
  </si>
  <si>
    <t>Toelichting organisatie</t>
  </si>
  <si>
    <t>Rechtsvorm</t>
  </si>
  <si>
    <t>Toelichting rechtsvorm</t>
  </si>
  <si>
    <t>Project</t>
  </si>
  <si>
    <t>Partnercode</t>
  </si>
  <si>
    <t>Onderneming (landbouwer)</t>
  </si>
  <si>
    <t>Onderneming (anders)</t>
  </si>
  <si>
    <t>Anders</t>
  </si>
  <si>
    <t>Eenmanszaak</t>
  </si>
  <si>
    <t>Vennootschap onder firma</t>
  </si>
  <si>
    <t>Maatschap</t>
  </si>
  <si>
    <t>Coöperatieve vennootschap</t>
  </si>
  <si>
    <t>Besloten vennootschap</t>
  </si>
  <si>
    <t>Stichting</t>
  </si>
  <si>
    <t>Vereniging</t>
  </si>
  <si>
    <t>Toelichting</t>
  </si>
  <si>
    <t>Werkpakketten</t>
  </si>
  <si>
    <t>WP1</t>
  </si>
  <si>
    <t>WP2</t>
  </si>
  <si>
    <t>Omschrijving</t>
  </si>
  <si>
    <t>Totaal</t>
  </si>
  <si>
    <t>WP3</t>
  </si>
  <si>
    <t>Activum</t>
  </si>
  <si>
    <t>Aanschafwaarde</t>
  </si>
  <si>
    <t>Restwaarde</t>
  </si>
  <si>
    <t>% toerekening aan project</t>
  </si>
  <si>
    <t>Per:</t>
  </si>
  <si>
    <t>Uurtarief</t>
  </si>
  <si>
    <t>Type projectmedewerker</t>
  </si>
  <si>
    <t>Loondienst</t>
  </si>
  <si>
    <t>Afschrijvingseenheden</t>
  </si>
  <si>
    <t>Jaar</t>
  </si>
  <si>
    <t>Maand</t>
  </si>
  <si>
    <t>Week</t>
  </si>
  <si>
    <t>Productie eenheid</t>
  </si>
  <si>
    <t>Subtotaal uren</t>
  </si>
  <si>
    <t>Subtotaal afschrijving</t>
  </si>
  <si>
    <t>Begroting</t>
  </si>
  <si>
    <t>Afschrijvingskosten</t>
  </si>
  <si>
    <t>Uurtarieven</t>
  </si>
  <si>
    <t>Totale begroting</t>
  </si>
  <si>
    <t>Partners</t>
  </si>
  <si>
    <t>Subsidie%</t>
  </si>
  <si>
    <t>Subsidie</t>
  </si>
  <si>
    <t xml:space="preserve">BTW </t>
  </si>
  <si>
    <t>Anders (toelichten)</t>
  </si>
  <si>
    <t>Activiteiten</t>
  </si>
  <si>
    <t>Kosten</t>
  </si>
  <si>
    <t>P1</t>
  </si>
  <si>
    <t>P2</t>
  </si>
  <si>
    <t>P3</t>
  </si>
  <si>
    <t>P4</t>
  </si>
  <si>
    <t>P5</t>
  </si>
  <si>
    <t>P6</t>
  </si>
  <si>
    <t>P7</t>
  </si>
  <si>
    <t>P8</t>
  </si>
  <si>
    <t>P9</t>
  </si>
  <si>
    <t>P10</t>
  </si>
  <si>
    <t>P11</t>
  </si>
  <si>
    <t>P12</t>
  </si>
  <si>
    <t>P13</t>
  </si>
  <si>
    <t>P14</t>
  </si>
  <si>
    <t>P15</t>
  </si>
  <si>
    <t>P16</t>
  </si>
  <si>
    <t>P17</t>
  </si>
  <si>
    <t>P18</t>
  </si>
  <si>
    <t>P19</t>
  </si>
  <si>
    <t>P20</t>
  </si>
  <si>
    <t>P21</t>
  </si>
  <si>
    <t>P22</t>
  </si>
  <si>
    <t>P23</t>
  </si>
  <si>
    <t>P24</t>
  </si>
  <si>
    <t>P25</t>
  </si>
  <si>
    <t>P26</t>
  </si>
  <si>
    <t>P27</t>
  </si>
  <si>
    <t>P28</t>
  </si>
  <si>
    <t>P29</t>
  </si>
  <si>
    <t>P30</t>
  </si>
  <si>
    <t>P31</t>
  </si>
  <si>
    <t>P32</t>
  </si>
  <si>
    <t>P33</t>
  </si>
  <si>
    <t>P34</t>
  </si>
  <si>
    <t>P35</t>
  </si>
  <si>
    <t>P36</t>
  </si>
  <si>
    <t>P37</t>
  </si>
  <si>
    <t>P38</t>
  </si>
  <si>
    <t>P39</t>
  </si>
  <si>
    <t>P40</t>
  </si>
  <si>
    <t>P41</t>
  </si>
  <si>
    <t>P42</t>
  </si>
  <si>
    <t>P43</t>
  </si>
  <si>
    <t>P44</t>
  </si>
  <si>
    <t>P45</t>
  </si>
  <si>
    <t>P46</t>
  </si>
  <si>
    <t>P47</t>
  </si>
  <si>
    <t>P48</t>
  </si>
  <si>
    <t>P49</t>
  </si>
  <si>
    <t>P50</t>
  </si>
  <si>
    <t>WP4</t>
  </si>
  <si>
    <t>WP5</t>
  </si>
  <si>
    <t>WP6</t>
  </si>
  <si>
    <t>WP7</t>
  </si>
  <si>
    <t>WP8</t>
  </si>
  <si>
    <t>WP9</t>
  </si>
  <si>
    <t>WP10</t>
  </si>
  <si>
    <t>WP11</t>
  </si>
  <si>
    <t>WP12</t>
  </si>
  <si>
    <t>WP13</t>
  </si>
  <si>
    <t>WP14</t>
  </si>
  <si>
    <t>WP15</t>
  </si>
  <si>
    <t>WP16</t>
  </si>
  <si>
    <t>WP17</t>
  </si>
  <si>
    <t>WP18</t>
  </si>
  <si>
    <t>WP19</t>
  </si>
  <si>
    <t>WP20</t>
  </si>
  <si>
    <t>WP21</t>
  </si>
  <si>
    <t>WP22</t>
  </si>
  <si>
    <t>WP23</t>
  </si>
  <si>
    <t>WP24</t>
  </si>
  <si>
    <t>WP25</t>
  </si>
  <si>
    <t>WP26</t>
  </si>
  <si>
    <t>WP27</t>
  </si>
  <si>
    <t>WP28</t>
  </si>
  <si>
    <t>WP29</t>
  </si>
  <si>
    <t>WP30</t>
  </si>
  <si>
    <t>WP31</t>
  </si>
  <si>
    <t>WP32</t>
  </si>
  <si>
    <t>WP33</t>
  </si>
  <si>
    <t>WP34</t>
  </si>
  <si>
    <t>WP35</t>
  </si>
  <si>
    <t>WP36</t>
  </si>
  <si>
    <t>WP37</t>
  </si>
  <si>
    <t>WP38</t>
  </si>
  <si>
    <t>WP39</t>
  </si>
  <si>
    <t>WP40</t>
  </si>
  <si>
    <t>WP41</t>
  </si>
  <si>
    <t>WP42</t>
  </si>
  <si>
    <t>WP43</t>
  </si>
  <si>
    <t>WP44</t>
  </si>
  <si>
    <t>WP45</t>
  </si>
  <si>
    <t>WP46</t>
  </si>
  <si>
    <t>WP47</t>
  </si>
  <si>
    <t>WP48</t>
  </si>
  <si>
    <t>WP49</t>
  </si>
  <si>
    <t>WP50</t>
  </si>
  <si>
    <t>Pnr.</t>
  </si>
  <si>
    <t>WPnr.</t>
  </si>
  <si>
    <t>SAnr.</t>
  </si>
  <si>
    <t>SA1</t>
  </si>
  <si>
    <t>SA2</t>
  </si>
  <si>
    <t>SA3</t>
  </si>
  <si>
    <t>SA4</t>
  </si>
  <si>
    <t>Sanr.</t>
  </si>
  <si>
    <t>Anr.</t>
  </si>
  <si>
    <t>A1</t>
  </si>
  <si>
    <t>A2</t>
  </si>
  <si>
    <t>A3</t>
  </si>
  <si>
    <t>A4</t>
  </si>
  <si>
    <t>A5</t>
  </si>
  <si>
    <t>A6</t>
  </si>
  <si>
    <t>A7</t>
  </si>
  <si>
    <t>A8</t>
  </si>
  <si>
    <t>A9</t>
  </si>
  <si>
    <t>A10</t>
  </si>
  <si>
    <t>A11</t>
  </si>
  <si>
    <t>A12</t>
  </si>
  <si>
    <t>A13</t>
  </si>
  <si>
    <t>A14</t>
  </si>
  <si>
    <t>A15</t>
  </si>
  <si>
    <t>A16</t>
  </si>
  <si>
    <t>A17</t>
  </si>
  <si>
    <t>A18</t>
  </si>
  <si>
    <t>A19</t>
  </si>
  <si>
    <t>A20</t>
  </si>
  <si>
    <t>A21</t>
  </si>
  <si>
    <t>A22</t>
  </si>
  <si>
    <t>A23</t>
  </si>
  <si>
    <t>A24</t>
  </si>
  <si>
    <t>A25</t>
  </si>
  <si>
    <t>A26</t>
  </si>
  <si>
    <t>A27</t>
  </si>
  <si>
    <t>A28</t>
  </si>
  <si>
    <t>A29</t>
  </si>
  <si>
    <t>A30</t>
  </si>
  <si>
    <t>A31</t>
  </si>
  <si>
    <t>A32</t>
  </si>
  <si>
    <t>A33</t>
  </si>
  <si>
    <t>A34</t>
  </si>
  <si>
    <t>A35</t>
  </si>
  <si>
    <t>A36</t>
  </si>
  <si>
    <t>A37</t>
  </si>
  <si>
    <t>A38</t>
  </si>
  <si>
    <t>A39</t>
  </si>
  <si>
    <t>A40</t>
  </si>
  <si>
    <t>A41</t>
  </si>
  <si>
    <t>A42</t>
  </si>
  <si>
    <t>A43</t>
  </si>
  <si>
    <t>A44</t>
  </si>
  <si>
    <t>A45</t>
  </si>
  <si>
    <t>A46</t>
  </si>
  <si>
    <t>A47</t>
  </si>
  <si>
    <t>A48</t>
  </si>
  <si>
    <t>A49</t>
  </si>
  <si>
    <t>A50</t>
  </si>
  <si>
    <t>A51</t>
  </si>
  <si>
    <t>A52</t>
  </si>
  <si>
    <t>A53</t>
  </si>
  <si>
    <t>A54</t>
  </si>
  <si>
    <t>A55</t>
  </si>
  <si>
    <t>A56</t>
  </si>
  <si>
    <t>A57</t>
  </si>
  <si>
    <t>A58</t>
  </si>
  <si>
    <t>A59</t>
  </si>
  <si>
    <t>A60</t>
  </si>
  <si>
    <t>A61</t>
  </si>
  <si>
    <t>A62</t>
  </si>
  <si>
    <t>A63</t>
  </si>
  <si>
    <t>A64</t>
  </si>
  <si>
    <t>A65</t>
  </si>
  <si>
    <t>A66</t>
  </si>
  <si>
    <t>A67</t>
  </si>
  <si>
    <t>A68</t>
  </si>
  <si>
    <t>A69</t>
  </si>
  <si>
    <t>A70</t>
  </si>
  <si>
    <t>A71</t>
  </si>
  <si>
    <t>A72</t>
  </si>
  <si>
    <t>A73</t>
  </si>
  <si>
    <t>A74</t>
  </si>
  <si>
    <t>A75</t>
  </si>
  <si>
    <t>A76</t>
  </si>
  <si>
    <t>A77</t>
  </si>
  <si>
    <t>A78</t>
  </si>
  <si>
    <t>A79</t>
  </si>
  <si>
    <t>A80</t>
  </si>
  <si>
    <t>A81</t>
  </si>
  <si>
    <t>A82</t>
  </si>
  <si>
    <t>A83</t>
  </si>
  <si>
    <t>A84</t>
  </si>
  <si>
    <t>A85</t>
  </si>
  <si>
    <t>A86</t>
  </si>
  <si>
    <t>A87</t>
  </si>
  <si>
    <t>A88</t>
  </si>
  <si>
    <t>A89</t>
  </si>
  <si>
    <t>A90</t>
  </si>
  <si>
    <t>A91</t>
  </si>
  <si>
    <t>A92</t>
  </si>
  <si>
    <t>A93</t>
  </si>
  <si>
    <t>A94</t>
  </si>
  <si>
    <t>A95</t>
  </si>
  <si>
    <t>A96</t>
  </si>
  <si>
    <t>A97</t>
  </si>
  <si>
    <t>A98</t>
  </si>
  <si>
    <t>A99</t>
  </si>
  <si>
    <t>A100</t>
  </si>
  <si>
    <t>A101</t>
  </si>
  <si>
    <t>A102</t>
  </si>
  <si>
    <t>A103</t>
  </si>
  <si>
    <t>A104</t>
  </si>
  <si>
    <t>A105</t>
  </si>
  <si>
    <t>A106</t>
  </si>
  <si>
    <t>A107</t>
  </si>
  <si>
    <t>A108</t>
  </si>
  <si>
    <t>A109</t>
  </si>
  <si>
    <t>A110</t>
  </si>
  <si>
    <t>A111</t>
  </si>
  <si>
    <t>A112</t>
  </si>
  <si>
    <t>A113</t>
  </si>
  <si>
    <t>A114</t>
  </si>
  <si>
    <t>A115</t>
  </si>
  <si>
    <t>A116</t>
  </si>
  <si>
    <t>A117</t>
  </si>
  <si>
    <t>A118</t>
  </si>
  <si>
    <t>A119</t>
  </si>
  <si>
    <t>A120</t>
  </si>
  <si>
    <t>A121</t>
  </si>
  <si>
    <t>A122</t>
  </si>
  <si>
    <t>A123</t>
  </si>
  <si>
    <t>A124</t>
  </si>
  <si>
    <t>A125</t>
  </si>
  <si>
    <t>A126</t>
  </si>
  <si>
    <t>A127</t>
  </si>
  <si>
    <t>A128</t>
  </si>
  <si>
    <t>A129</t>
  </si>
  <si>
    <t>A130</t>
  </si>
  <si>
    <t>A131</t>
  </si>
  <si>
    <t>A132</t>
  </si>
  <si>
    <t>A133</t>
  </si>
  <si>
    <t>A134</t>
  </si>
  <si>
    <t>A135</t>
  </si>
  <si>
    <t>A136</t>
  </si>
  <si>
    <t>A137</t>
  </si>
  <si>
    <t>A138</t>
  </si>
  <si>
    <t>A139</t>
  </si>
  <si>
    <t>A140</t>
  </si>
  <si>
    <t>A141</t>
  </si>
  <si>
    <t>A142</t>
  </si>
  <si>
    <t>A143</t>
  </si>
  <si>
    <t>A144</t>
  </si>
  <si>
    <t>A145</t>
  </si>
  <si>
    <t>A146</t>
  </si>
  <si>
    <t>A147</t>
  </si>
  <si>
    <t>A148</t>
  </si>
  <si>
    <t>A149</t>
  </si>
  <si>
    <t>A150</t>
  </si>
  <si>
    <t>Ga snel naar invoerbladen:</t>
  </si>
  <si>
    <t>KSnr.</t>
  </si>
  <si>
    <t>KS1</t>
  </si>
  <si>
    <t>KS2</t>
  </si>
  <si>
    <t>KS3</t>
  </si>
  <si>
    <t>KS4</t>
  </si>
  <si>
    <t>KS5</t>
  </si>
  <si>
    <t>KS6</t>
  </si>
  <si>
    <t>KS7</t>
  </si>
  <si>
    <t>KS8</t>
  </si>
  <si>
    <t>KS9</t>
  </si>
  <si>
    <t>KS10</t>
  </si>
  <si>
    <t>KS11</t>
  </si>
  <si>
    <t>KS12</t>
  </si>
  <si>
    <t>KS13</t>
  </si>
  <si>
    <t>KS14</t>
  </si>
  <si>
    <t>KS15</t>
  </si>
  <si>
    <t>KS16</t>
  </si>
  <si>
    <t>KS17</t>
  </si>
  <si>
    <t>KS18</t>
  </si>
  <si>
    <t>KS19</t>
  </si>
  <si>
    <t>KS20</t>
  </si>
  <si>
    <t>Eigen arbeid</t>
  </si>
  <si>
    <t>Andere kosten</t>
  </si>
  <si>
    <t>Aankoop van grond</t>
  </si>
  <si>
    <t>SA5</t>
  </si>
  <si>
    <t>SA6</t>
  </si>
  <si>
    <t>SA7</t>
  </si>
  <si>
    <t>SA8</t>
  </si>
  <si>
    <t>SA9</t>
  </si>
  <si>
    <t>SA10</t>
  </si>
  <si>
    <t>SA11</t>
  </si>
  <si>
    <t>SA12</t>
  </si>
  <si>
    <t>SA13</t>
  </si>
  <si>
    <t>SA14</t>
  </si>
  <si>
    <t>SA15</t>
  </si>
  <si>
    <t>SA16</t>
  </si>
  <si>
    <t>SA17</t>
  </si>
  <si>
    <t>SA18</t>
  </si>
  <si>
    <t>SA19</t>
  </si>
  <si>
    <t>SA20</t>
  </si>
  <si>
    <t>SA21</t>
  </si>
  <si>
    <t>SA22</t>
  </si>
  <si>
    <t>SA23</t>
  </si>
  <si>
    <t>SA24</t>
  </si>
  <si>
    <t>SA25</t>
  </si>
  <si>
    <t>SA26</t>
  </si>
  <si>
    <t>SA27</t>
  </si>
  <si>
    <t>SA28</t>
  </si>
  <si>
    <t>SA29</t>
  </si>
  <si>
    <t>SA30</t>
  </si>
  <si>
    <t>Partnernaam</t>
  </si>
  <si>
    <t>Ga snel naar overzichten:</t>
  </si>
  <si>
    <t>Werkpakketten:</t>
  </si>
  <si>
    <t>Kostensoorten:</t>
  </si>
  <si>
    <t>Subsidiabele activiteit:</t>
  </si>
  <si>
    <t>Werkweek
o.b.v.
fulltime</t>
  </si>
  <si>
    <t>Deeltijd-
factor</t>
  </si>
  <si>
    <t>Brutojaarloon
(excl.vakantiegeld)</t>
  </si>
  <si>
    <t>Uurtarief
loondienst</t>
  </si>
  <si>
    <t>Uurtarief
IKS</t>
  </si>
  <si>
    <t>Invoerblad:</t>
  </si>
  <si>
    <t>Ga terug naar:</t>
  </si>
  <si>
    <t>Afschrijvings-
eenheid</t>
  </si>
  <si>
    <t>Tarief per afschrijvings-eenheid</t>
  </si>
  <si>
    <t>Afschrijvings-eenheid anders</t>
  </si>
  <si>
    <t>Berekeningswijze</t>
  </si>
  <si>
    <t>Subsidiepercentage</t>
  </si>
  <si>
    <t>Wordt automatisch bepaald!</t>
  </si>
  <si>
    <t>Wordt automatisch berekend!</t>
  </si>
  <si>
    <t>Type financiering</t>
  </si>
  <si>
    <t>Eigen bijdrage</t>
  </si>
  <si>
    <t>Ga terug naar invoerblad:</t>
  </si>
  <si>
    <t>Medewerker en/of functie</t>
  </si>
  <si>
    <t>Saldo</t>
  </si>
  <si>
    <t>Financiering</t>
  </si>
  <si>
    <t>Totale projectkosten:</t>
  </si>
  <si>
    <t>Eigen bijdrage:</t>
  </si>
  <si>
    <t>Andere subsidies:</t>
  </si>
  <si>
    <t>Anders:</t>
  </si>
  <si>
    <t>Aan te vragen GLB subsidie:</t>
  </si>
  <si>
    <t>Onderdeel</t>
  </si>
  <si>
    <t>Werkgeverslasten</t>
  </si>
  <si>
    <t>Overhead</t>
  </si>
  <si>
    <t>Uren</t>
  </si>
  <si>
    <t>Rekeneenheid</t>
  </si>
  <si>
    <t>Werkweek</t>
  </si>
  <si>
    <t>Uurtarief
zonder
VKO</t>
  </si>
  <si>
    <t>Uurtarief
vast bedrag</t>
  </si>
  <si>
    <t>Type_projectmedewerker</t>
  </si>
  <si>
    <t>Niet prestatie-gebonden uitkering</t>
  </si>
  <si>
    <t>Met VKO voor Overige kosten (o.b.v. loonkosten)</t>
  </si>
  <si>
    <t>Met VKO voor Overige kosten (o.b.v. vaste uurtarieven)</t>
  </si>
  <si>
    <t>Zonder VKO</t>
  </si>
  <si>
    <t>Met VKO voor arbeidskosten</t>
  </si>
  <si>
    <t>Totaal gebruik in eenheden</t>
  </si>
  <si>
    <t>Instructie begrotingsformat GLB-aanvraag 2023-2027</t>
  </si>
  <si>
    <t>Klik op dit symbool om terug te keren naar dit instructieblad</t>
  </si>
  <si>
    <t>(staat linksboven op elk werkblad)</t>
  </si>
  <si>
    <t>Via onderstaande links kunt u snel naar de verschillende tabladen navigeren:</t>
  </si>
  <si>
    <t>Invoerbladen:</t>
  </si>
  <si>
    <t>Hulpbladen:</t>
  </si>
  <si>
    <t>Overzichten:</t>
  </si>
  <si>
    <t>Begroting per werkpakket</t>
  </si>
  <si>
    <t>Begroting per kostensoort</t>
  </si>
  <si>
    <t>Begroting per subsidiabele activiteit</t>
  </si>
  <si>
    <t>Kladblok</t>
  </si>
  <si>
    <t>Kennisoverdrachtsactiviteiten</t>
  </si>
  <si>
    <t>Ruilverkaveling (voorbereiding en uitvoering)</t>
  </si>
  <si>
    <t>Innovaties (ontwikkelen en beproeven)</t>
  </si>
  <si>
    <t>Draagvlakontwikkeling en samenwerkingsactiviteiten</t>
  </si>
  <si>
    <t>Publiekrechtelijke rechtspersoon</t>
  </si>
  <si>
    <t>Externe inhuur</t>
  </si>
  <si>
    <t>Uurtarief
Externe
inhuur</t>
  </si>
  <si>
    <t>Begrote kosten</t>
  </si>
  <si>
    <t>PSAnr.</t>
  </si>
  <si>
    <t>PNr.</t>
  </si>
  <si>
    <t>Berekende GLB subsidie</t>
  </si>
  <si>
    <t>Correctie GLB subsidie</t>
  </si>
  <si>
    <t>Te financieren</t>
  </si>
  <si>
    <t>Andere
subsidie(s)</t>
  </si>
  <si>
    <t>Eigen
bijdrage</t>
  </si>
  <si>
    <t>P110</t>
  </si>
  <si>
    <t>P101</t>
  </si>
  <si>
    <t>P102</t>
  </si>
  <si>
    <t>P103</t>
  </si>
  <si>
    <t>P104</t>
  </si>
  <si>
    <t>P105</t>
  </si>
  <si>
    <t>P106</t>
  </si>
  <si>
    <t>P107</t>
  </si>
  <si>
    <t>P108</t>
  </si>
  <si>
    <t>P109</t>
  </si>
  <si>
    <t>P111</t>
  </si>
  <si>
    <t>P112</t>
  </si>
  <si>
    <t>P113</t>
  </si>
  <si>
    <t>P114</t>
  </si>
  <si>
    <t>P115</t>
  </si>
  <si>
    <t>P116</t>
  </si>
  <si>
    <t>P117</t>
  </si>
  <si>
    <t>P118</t>
  </si>
  <si>
    <t>P119</t>
  </si>
  <si>
    <t>P120</t>
  </si>
  <si>
    <t>P121</t>
  </si>
  <si>
    <t>P122</t>
  </si>
  <si>
    <t>P123</t>
  </si>
  <si>
    <t>P124</t>
  </si>
  <si>
    <t>P125</t>
  </si>
  <si>
    <t>P126</t>
  </si>
  <si>
    <t>P127</t>
  </si>
  <si>
    <t>P128</t>
  </si>
  <si>
    <t>P129</t>
  </si>
  <si>
    <t>P130</t>
  </si>
  <si>
    <t>P131</t>
  </si>
  <si>
    <t>P132</t>
  </si>
  <si>
    <t>P133</t>
  </si>
  <si>
    <t>P134</t>
  </si>
  <si>
    <t>P135</t>
  </si>
  <si>
    <t>P136</t>
  </si>
  <si>
    <t>P137</t>
  </si>
  <si>
    <t>P138</t>
  </si>
  <si>
    <t>P139</t>
  </si>
  <si>
    <t>P140</t>
  </si>
  <si>
    <t>P141</t>
  </si>
  <si>
    <t>P142</t>
  </si>
  <si>
    <t>P143</t>
  </si>
  <si>
    <t>P144</t>
  </si>
  <si>
    <t>P145</t>
  </si>
  <si>
    <t>P146</t>
  </si>
  <si>
    <t>P147</t>
  </si>
  <si>
    <t>P148</t>
  </si>
  <si>
    <t>P149</t>
  </si>
  <si>
    <t>P150</t>
  </si>
  <si>
    <t>Kostensoort</t>
  </si>
  <si>
    <t>Loonkosten</t>
  </si>
  <si>
    <t>IKS (kennisinstellingen)</t>
  </si>
  <si>
    <t>Wordt berekend!</t>
  </si>
  <si>
    <t>A R B E I D S K O S T E N</t>
  </si>
  <si>
    <t>Kostensoort arbeid</t>
  </si>
  <si>
    <t>Kostensoort afschrijving</t>
  </si>
  <si>
    <t>Kostensoort overig</t>
  </si>
  <si>
    <t>O V E R I G E   K O S T E N</t>
  </si>
  <si>
    <t>Activiteitencode</t>
  </si>
  <si>
    <t>Medewerker e/o 
functie</t>
  </si>
  <si>
    <t>Hulpblad:</t>
  </si>
  <si>
    <t>Een-
heden</t>
  </si>
  <si>
    <t>Afschrijvings-
tarief</t>
  </si>
  <si>
    <t>LET OP! BEGROOT ARBEIDSKOSTEN, AFSCHRIJVINGSKOSTEN EN OVERIGE KOSTEN OP VERSCHILLENDE REGELS !</t>
  </si>
  <si>
    <t>Aantal</t>
  </si>
  <si>
    <t>Tarief</t>
  </si>
  <si>
    <t>Totaal kosten</t>
  </si>
  <si>
    <t>Subtotaal overige kosten</t>
  </si>
  <si>
    <t>Overzicht:</t>
  </si>
  <si>
    <t>Productieve investeringen groen- blauw of dierenwelzijn</t>
  </si>
  <si>
    <t>Niet productieve investeringen op landbouwbedrijven (NIET gericht op het watersysteem)</t>
  </si>
  <si>
    <t>Niet productieve investeringen op landbouwbedrijven (gericht op het watersysteem)</t>
  </si>
  <si>
    <t>Niet productieve investeringen op niet-landbouwbedrijven (ALLEEN waterkwantiteit)</t>
  </si>
  <si>
    <t>Niet productieve investeringen op niet-landbouwbedrijven (NIET alleen waterkwantiteit)</t>
  </si>
  <si>
    <t>Overheid</t>
  </si>
  <si>
    <t>Agrarisch collectief</t>
  </si>
  <si>
    <t>Andere Grondeigenaar</t>
  </si>
  <si>
    <t>Terrein beherende organisatie</t>
  </si>
  <si>
    <t>Ketenpartner</t>
  </si>
  <si>
    <t>Kennisaanbieder</t>
  </si>
  <si>
    <t>A F S C H R I J V I N G S K O S T E N</t>
  </si>
  <si>
    <t>Eigen arbeid (vast bedrag)</t>
  </si>
  <si>
    <t>Berekende GLB-subsidie:</t>
  </si>
  <si>
    <t>Correctie GLB-subsidie:</t>
  </si>
  <si>
    <t>Gevraagde GLB-subsidie:</t>
  </si>
  <si>
    <t>Gevraagde GLB subsidie</t>
  </si>
  <si>
    <t>Totaal te financieren:</t>
  </si>
  <si>
    <t>Financieringsplan:</t>
  </si>
  <si>
    <t>Nog te financieren</t>
  </si>
  <si>
    <t>Nog te financieren:</t>
  </si>
  <si>
    <t>Financieringssplan</t>
  </si>
  <si>
    <t>Begrote kosten:</t>
  </si>
  <si>
    <t>Innovaties (investeringen in bedrijfsmiddelen)</t>
  </si>
  <si>
    <t>Aangevraagde subsidie</t>
  </si>
  <si>
    <t>Totaal subsidie</t>
  </si>
  <si>
    <t>Verdeling</t>
  </si>
  <si>
    <t>Aandeel</t>
  </si>
  <si>
    <t>Producten (bijdrage in natura)</t>
  </si>
  <si>
    <t>Diensten (bijdrage in natura)</t>
  </si>
  <si>
    <t>Grond (bijdage in natura)</t>
  </si>
  <si>
    <t>2.6.9 lid 3a</t>
  </si>
  <si>
    <t>2.6.9 lid 3b</t>
  </si>
  <si>
    <t>2.6.9 lid 3c</t>
  </si>
  <si>
    <t>2.6.9 lid 3d</t>
  </si>
  <si>
    <t>2.6.9 lid 3e</t>
  </si>
  <si>
    <t>2.6.9 lid 3f</t>
  </si>
  <si>
    <t>2.6.9 lid 4</t>
  </si>
  <si>
    <t>2.6.9 lid 3g</t>
  </si>
  <si>
    <t>2.6.9 lid 3i</t>
  </si>
  <si>
    <t>2.6.9 lid 3h</t>
  </si>
  <si>
    <t>Versie 28 april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</si>
</sst>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4" formatCode="_ &quot;€&quot;\ * #,##0.00_ ;_ &quot;€&quot;\ * \-#,##0.00_ ;_ &quot;€&quot;\ * &quot;-&quot;??_ ;_ @_ "/>
    <numFmt numFmtId="164" formatCode="_ [$€-413]\ * #,##0.00_ ;_ [$€-413]\ * \-#,##0.00_ ;_ [$€-413]\ * &quot;-&quot;??_ ;_ @_ "/>
    <numFmt numFmtId="165" formatCode="0.0"/>
    <numFmt numFmtId="166" formatCode="0.0%"/>
  </numFmts>
  <fonts count="48" x14ac:knownFonts="1">
    <font>
      <sz val="11"/>
      <color theme="1"/>
      <name val="Aptos Narrow"/>
      <family val="2"/>
      <scheme val="minor"/>
    </font>
    <font>
      <sz val="10"/>
      <color theme="1"/>
      <name val="Trebuchet MS"/>
      <family val="2"/>
    </font>
    <font>
      <sz val="10"/>
      <color theme="1"/>
      <name val="Trebuchet MS"/>
      <family val="2"/>
    </font>
    <font>
      <sz val="10"/>
      <color theme="1"/>
      <name val="Trebuchet MS"/>
      <family val="2"/>
    </font>
    <font>
      <sz val="10"/>
      <color theme="1"/>
      <name val="Trebuchet MS"/>
      <family val="2"/>
    </font>
    <font>
      <sz val="10"/>
      <color theme="1"/>
      <name val="Trebuchet MS"/>
      <family val="2"/>
    </font>
    <font>
      <sz val="10"/>
      <color theme="1"/>
      <name val="Trebuchet MS"/>
      <family val="2"/>
    </font>
    <font>
      <sz val="10"/>
      <color theme="1"/>
      <name val="Trebuchet MS"/>
      <family val="2"/>
    </font>
    <font>
      <sz val="10"/>
      <color theme="1"/>
      <name val="Trebuchet MS"/>
      <family val="2"/>
    </font>
    <font>
      <sz val="10"/>
      <color theme="1"/>
      <name val="Trebuchet MS"/>
      <family val="2"/>
    </font>
    <font>
      <sz val="10"/>
      <color theme="1"/>
      <name val="Trebuchet MS"/>
      <family val="2"/>
    </font>
    <font>
      <sz val="10"/>
      <color theme="1"/>
      <name val="Trebuchet MS"/>
      <family val="2"/>
    </font>
    <font>
      <sz val="11"/>
      <color theme="1"/>
      <name val="Aptos Narrow"/>
      <family val="2"/>
      <scheme val="minor"/>
    </font>
    <font>
      <u/>
      <sz val="11"/>
      <color theme="10"/>
      <name val="Aptos Narrow"/>
      <family val="2"/>
      <scheme val="minor"/>
    </font>
    <font>
      <sz val="8"/>
      <name val="Aptos Narrow"/>
      <family val="2"/>
      <scheme val="minor"/>
    </font>
    <font>
      <b/>
      <sz val="12"/>
      <color theme="1"/>
      <name val="Trebuchet MS"/>
      <family val="2"/>
    </font>
    <font>
      <sz val="10"/>
      <color theme="1"/>
      <name val="Trebuchet MS"/>
      <family val="2"/>
    </font>
    <font>
      <sz val="10"/>
      <color theme="0"/>
      <name val="Trebuchet MS"/>
      <family val="2"/>
    </font>
    <font>
      <b/>
      <sz val="10"/>
      <name val="Trebuchet MS"/>
      <family val="2"/>
    </font>
    <font>
      <b/>
      <sz val="10"/>
      <color theme="1"/>
      <name val="Trebuchet MS"/>
      <family val="2"/>
    </font>
    <font>
      <i/>
      <sz val="10"/>
      <color theme="1"/>
      <name val="Trebuchet MS"/>
      <family val="2"/>
    </font>
    <font>
      <u/>
      <sz val="10"/>
      <color theme="10"/>
      <name val="Trebuchet MS"/>
      <family val="2"/>
    </font>
    <font>
      <b/>
      <i/>
      <sz val="10"/>
      <color theme="1"/>
      <name val="Trebuchet MS"/>
      <family val="2"/>
    </font>
    <font>
      <sz val="10"/>
      <name val="Trebuchet MS"/>
      <family val="2"/>
    </font>
    <font>
      <sz val="11"/>
      <name val="Aptos Narrow"/>
      <family val="2"/>
      <scheme val="minor"/>
    </font>
    <font>
      <sz val="12"/>
      <color theme="1"/>
      <name val="Trebuchet MS"/>
      <family val="2"/>
    </font>
    <font>
      <i/>
      <sz val="9"/>
      <color theme="1"/>
      <name val="Trebuchet MS"/>
      <family val="2"/>
    </font>
    <font>
      <sz val="12"/>
      <color rgb="FFFF0000"/>
      <name val="Trebuchet MS"/>
      <family val="2"/>
    </font>
    <font>
      <sz val="10"/>
      <color rgb="FFFCE500"/>
      <name val="Trebuchet MS"/>
      <family val="2"/>
    </font>
    <font>
      <sz val="10"/>
      <color rgb="FFFF6666"/>
      <name val="Trebuchet MS"/>
      <family val="2"/>
    </font>
    <font>
      <b/>
      <i/>
      <sz val="10"/>
      <color theme="0"/>
      <name val="Trebuchet MS"/>
      <family val="2"/>
    </font>
    <font>
      <b/>
      <sz val="10"/>
      <color theme="0"/>
      <name val="Trebuchet MS"/>
      <family val="2"/>
    </font>
    <font>
      <b/>
      <sz val="16"/>
      <color theme="1"/>
      <name val="Trebuchet MS"/>
      <family val="2"/>
    </font>
    <font>
      <u/>
      <sz val="10"/>
      <color rgb="FF004A99"/>
      <name val="Trebuchet MS"/>
      <family val="2"/>
    </font>
    <font>
      <sz val="10"/>
      <color rgb="FF004A99"/>
      <name val="Trebuchet MS"/>
      <family val="2"/>
    </font>
    <font>
      <sz val="9"/>
      <color theme="1"/>
      <name val="Trebuchet MS"/>
      <family val="2"/>
    </font>
    <font>
      <b/>
      <i/>
      <sz val="9"/>
      <color theme="1"/>
      <name val="Trebuchet MS"/>
      <family val="2"/>
    </font>
    <font>
      <sz val="9"/>
      <color theme="0"/>
      <name val="Trebuchet MS"/>
      <family val="2"/>
    </font>
    <font>
      <sz val="11"/>
      <color theme="1"/>
      <name val="Trebuchet MS"/>
      <family val="2"/>
    </font>
    <font>
      <sz val="11"/>
      <color theme="2" tint="-9.9978637043366805E-2"/>
      <name val="Trebuchet MS"/>
      <family val="2"/>
    </font>
    <font>
      <sz val="10"/>
      <color rgb="FFFF0000"/>
      <name val="Trebuchet MS"/>
      <family val="2"/>
    </font>
    <font>
      <sz val="8"/>
      <color theme="1"/>
      <name val="Trebuchet MS"/>
      <family val="2"/>
    </font>
    <font>
      <sz val="8"/>
      <color rgb="FFFF0000"/>
      <name val="Trebuchet MS"/>
      <family val="2"/>
    </font>
    <font>
      <sz val="8"/>
      <color theme="1"/>
      <name val="Aptos Narrow"/>
      <family val="2"/>
      <scheme val="minor"/>
    </font>
    <font>
      <i/>
      <sz val="10"/>
      <color theme="0"/>
      <name val="Trebuchet MS"/>
      <family val="2"/>
    </font>
    <font>
      <b/>
      <sz val="11"/>
      <color theme="1"/>
      <name val="Trebuchet MS"/>
      <family val="2"/>
    </font>
    <font>
      <sz val="11"/>
      <color theme="0"/>
      <name val="Trebuchet MS"/>
      <family val="2"/>
    </font>
    <font>
      <b/>
      <i/>
      <sz val="11"/>
      <color theme="1"/>
      <name val="Trebuchet MS"/>
      <family val="2"/>
    </font>
  </fonts>
  <fills count="19">
    <fill>
      <patternFill patternType="none"/>
    </fill>
    <fill>
      <patternFill patternType="gray125"/>
    </fill>
    <fill>
      <patternFill patternType="solid">
        <fgColor theme="0"/>
        <bgColor indexed="64"/>
      </patternFill>
    </fill>
    <fill>
      <patternFill patternType="solid">
        <fgColor theme="3" tint="0.749992370372631"/>
        <bgColor indexed="64"/>
      </patternFill>
    </fill>
    <fill>
      <patternFill patternType="solid">
        <fgColor theme="3" tint="0.499984740745262"/>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rgb="FFFFFF00"/>
        <bgColor indexed="64"/>
      </patternFill>
    </fill>
    <fill>
      <patternFill patternType="solid">
        <fgColor rgb="FFFCE500"/>
        <bgColor indexed="64"/>
      </patternFill>
    </fill>
    <fill>
      <patternFill patternType="solid">
        <fgColor theme="1"/>
        <bgColor indexed="64"/>
      </patternFill>
    </fill>
    <fill>
      <patternFill patternType="solid">
        <fgColor rgb="FF8DCCBD"/>
        <bgColor indexed="64"/>
      </patternFill>
    </fill>
    <fill>
      <patternFill patternType="solid">
        <fgColor rgb="FF697DBB"/>
        <bgColor indexed="64"/>
      </patternFill>
    </fill>
    <fill>
      <patternFill patternType="solid">
        <fgColor rgb="FFFF6666"/>
        <bgColor indexed="64"/>
      </patternFill>
    </fill>
    <fill>
      <patternFill patternType="solid">
        <fgColor rgb="FF004A99"/>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2" tint="-9.9978637043366805E-2"/>
        <bgColor indexed="64"/>
      </patternFill>
    </fill>
    <fill>
      <patternFill patternType="solid">
        <fgColor theme="1" tint="0.34998626667073579"/>
        <bgColor indexed="64"/>
      </patternFill>
    </fill>
    <fill>
      <patternFill patternType="solid">
        <fgColor rgb="FFFF0000"/>
        <bgColor indexed="64"/>
      </patternFill>
    </fill>
  </fills>
  <borders count="11">
    <border>
      <left/>
      <right/>
      <top/>
      <bottom/>
      <diagonal/>
    </border>
    <border>
      <left/>
      <right/>
      <top style="thin">
        <color theme="1"/>
      </top>
      <bottom style="thin">
        <color theme="1"/>
      </bottom>
      <diagonal/>
    </border>
    <border>
      <left/>
      <right/>
      <top style="thin">
        <color indexed="64"/>
      </top>
      <bottom style="thin">
        <color indexed="64"/>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right/>
      <top/>
      <bottom style="hair">
        <color auto="1"/>
      </bottom>
      <diagonal/>
    </border>
    <border>
      <left/>
      <right/>
      <top/>
      <bottom style="hair">
        <color theme="1"/>
      </bottom>
      <diagonal/>
    </border>
    <border>
      <left/>
      <right/>
      <top style="hair">
        <color theme="1"/>
      </top>
      <bottom style="hair">
        <color theme="1"/>
      </bottom>
      <diagonal/>
    </border>
    <border>
      <left/>
      <right/>
      <top style="hair">
        <color auto="1"/>
      </top>
      <bottom style="hair">
        <color auto="1"/>
      </bottom>
      <diagonal/>
    </border>
    <border>
      <left/>
      <right/>
      <top style="hair">
        <color auto="1"/>
      </top>
      <bottom/>
      <diagonal/>
    </border>
    <border>
      <left/>
      <right/>
      <top style="hair">
        <color theme="1"/>
      </top>
      <bottom/>
      <diagonal/>
    </border>
  </borders>
  <cellStyleXfs count="4">
    <xf numFmtId="0" fontId="0" fillId="0" borderId="0"/>
    <xf numFmtId="9" fontId="12" fillId="0" borderId="0" applyFont="0" applyFill="0" applyBorder="0" applyAlignment="0" applyProtection="0"/>
    <xf numFmtId="0" fontId="13" fillId="0" borderId="0" applyNumberFormat="0" applyFill="0" applyBorder="0" applyAlignment="0" applyProtection="0"/>
    <xf numFmtId="44" fontId="12" fillId="0" borderId="0" applyFont="0" applyFill="0" applyBorder="0" applyAlignment="0" applyProtection="0"/>
  </cellStyleXfs>
  <cellXfs count="282">
    <xf numFmtId="0" fontId="0" fillId="0" borderId="0" xfId="0"/>
    <xf numFmtId="164" fontId="0" fillId="0" borderId="0" xfId="0" applyNumberFormat="1"/>
    <xf numFmtId="0" fontId="0" fillId="0" borderId="0" xfId="0" applyProtection="1">
      <protection locked="0"/>
    </xf>
    <xf numFmtId="0" fontId="15" fillId="0" borderId="0" xfId="0" applyFont="1"/>
    <xf numFmtId="0" fontId="16" fillId="0" borderId="0" xfId="0" applyFont="1"/>
    <xf numFmtId="0" fontId="17" fillId="2" borderId="0" xfId="0" applyFont="1" applyFill="1"/>
    <xf numFmtId="0" fontId="20" fillId="0" borderId="0" xfId="0" applyFont="1"/>
    <xf numFmtId="0" fontId="16" fillId="0" borderId="0" xfId="0" applyFont="1" applyAlignment="1">
      <alignment wrapText="1"/>
    </xf>
    <xf numFmtId="164" fontId="16" fillId="0" borderId="0" xfId="0" applyNumberFormat="1" applyFont="1"/>
    <xf numFmtId="0" fontId="16" fillId="0" borderId="0" xfId="0" applyFont="1" applyProtection="1">
      <protection locked="0"/>
    </xf>
    <xf numFmtId="0" fontId="16" fillId="0" borderId="0" xfId="0" applyFont="1" applyAlignment="1" applyProtection="1">
      <alignment wrapText="1"/>
      <protection locked="0"/>
    </xf>
    <xf numFmtId="44" fontId="16" fillId="0" borderId="0" xfId="0" applyNumberFormat="1" applyFont="1" applyAlignment="1">
      <alignment wrapText="1"/>
    </xf>
    <xf numFmtId="9" fontId="16" fillId="0" borderId="0" xfId="1" applyFont="1" applyProtection="1"/>
    <xf numFmtId="0" fontId="16" fillId="0" borderId="0" xfId="0" applyFont="1" applyAlignment="1">
      <alignment horizontal="right"/>
    </xf>
    <xf numFmtId="0" fontId="16" fillId="0" borderId="0" xfId="0" applyFont="1" applyAlignment="1">
      <alignment horizontal="center"/>
    </xf>
    <xf numFmtId="49" fontId="16" fillId="0" borderId="0" xfId="0" applyNumberFormat="1" applyFont="1" applyProtection="1">
      <protection locked="0"/>
    </xf>
    <xf numFmtId="0" fontId="21" fillId="0" borderId="0" xfId="2" applyFont="1" applyProtection="1"/>
    <xf numFmtId="49" fontId="17" fillId="2" borderId="0" xfId="0" quotePrefix="1" applyNumberFormat="1" applyFont="1" applyFill="1"/>
    <xf numFmtId="0" fontId="16" fillId="0" borderId="0" xfId="0" applyFont="1" applyAlignment="1">
      <alignment horizontal="centerContinuous"/>
    </xf>
    <xf numFmtId="0" fontId="16" fillId="0" borderId="0" xfId="0" applyFont="1" applyAlignment="1" applyProtection="1">
      <alignment horizontal="center" wrapText="1"/>
      <protection locked="0"/>
    </xf>
    <xf numFmtId="0" fontId="16" fillId="0" borderId="0" xfId="0" applyFont="1" applyAlignment="1">
      <alignment horizontal="center" wrapText="1"/>
    </xf>
    <xf numFmtId="49" fontId="16" fillId="0" borderId="0" xfId="0" applyNumberFormat="1" applyFont="1" applyAlignment="1">
      <alignment wrapText="1"/>
    </xf>
    <xf numFmtId="49" fontId="16" fillId="0" borderId="0" xfId="0" applyNumberFormat="1" applyFont="1"/>
    <xf numFmtId="49" fontId="16" fillId="0" borderId="0" xfId="0" applyNumberFormat="1" applyFont="1" applyAlignment="1">
      <alignment horizontal="center"/>
    </xf>
    <xf numFmtId="0" fontId="0" fillId="0" borderId="0" xfId="0" applyAlignment="1">
      <alignment horizontal="center"/>
    </xf>
    <xf numFmtId="0" fontId="0" fillId="0" borderId="0" xfId="0" applyAlignment="1">
      <alignment wrapText="1"/>
    </xf>
    <xf numFmtId="0" fontId="13" fillId="0" borderId="0" xfId="2" applyProtection="1">
      <protection locked="0"/>
    </xf>
    <xf numFmtId="0" fontId="13" fillId="0" borderId="0" xfId="2" applyFill="1" applyProtection="1">
      <protection locked="0"/>
    </xf>
    <xf numFmtId="0" fontId="21" fillId="0" borderId="0" xfId="2" applyFont="1" applyFill="1" applyProtection="1">
      <protection locked="0"/>
    </xf>
    <xf numFmtId="0" fontId="21" fillId="0" borderId="0" xfId="2" applyFont="1" applyProtection="1">
      <protection locked="0"/>
    </xf>
    <xf numFmtId="0" fontId="17" fillId="0" borderId="0" xfId="0" applyFont="1"/>
    <xf numFmtId="0" fontId="16" fillId="8" borderId="0" xfId="0" applyFont="1" applyFill="1"/>
    <xf numFmtId="0" fontId="16" fillId="10" borderId="0" xfId="0" applyFont="1" applyFill="1"/>
    <xf numFmtId="0" fontId="16" fillId="11" borderId="0" xfId="0" applyFont="1" applyFill="1"/>
    <xf numFmtId="0" fontId="17" fillId="11" borderId="0" xfId="0" applyFont="1" applyFill="1"/>
    <xf numFmtId="0" fontId="0" fillId="0" borderId="0" xfId="0" applyAlignment="1">
      <alignment horizontal="right" wrapText="1"/>
    </xf>
    <xf numFmtId="0" fontId="0" fillId="0" borderId="0" xfId="0" applyAlignment="1">
      <alignment horizontal="center" wrapText="1"/>
    </xf>
    <xf numFmtId="0" fontId="0" fillId="11" borderId="0" xfId="0" applyFill="1"/>
    <xf numFmtId="0" fontId="24" fillId="0" borderId="0" xfId="0" applyFont="1" applyAlignment="1">
      <alignment wrapText="1"/>
    </xf>
    <xf numFmtId="0" fontId="19" fillId="0" borderId="0" xfId="0" applyFont="1" applyAlignment="1" applyProtection="1">
      <alignment wrapText="1"/>
      <protection locked="0"/>
    </xf>
    <xf numFmtId="0" fontId="28" fillId="8" borderId="0" xfId="0" applyFont="1" applyFill="1"/>
    <xf numFmtId="9" fontId="16" fillId="0" borderId="0" xfId="1" applyFont="1" applyAlignment="1" applyProtection="1">
      <alignment horizontal="center" wrapText="1"/>
    </xf>
    <xf numFmtId="0" fontId="29" fillId="12" borderId="0" xfId="0" applyFont="1" applyFill="1"/>
    <xf numFmtId="0" fontId="16" fillId="0" borderId="0" xfId="0" applyFont="1" applyAlignment="1">
      <alignment horizontal="right" wrapText="1"/>
    </xf>
    <xf numFmtId="44" fontId="16" fillId="0" borderId="0" xfId="0" applyNumberFormat="1" applyFont="1"/>
    <xf numFmtId="164" fontId="19" fillId="0" borderId="0" xfId="0" applyNumberFormat="1" applyFont="1"/>
    <xf numFmtId="0" fontId="21" fillId="0" borderId="0" xfId="2" applyFont="1" applyFill="1" applyAlignment="1" applyProtection="1">
      <alignment horizontal="right"/>
      <protection locked="0"/>
    </xf>
    <xf numFmtId="0" fontId="17" fillId="8" borderId="0" xfId="0" applyFont="1" applyFill="1"/>
    <xf numFmtId="0" fontId="16" fillId="0" borderId="2" xfId="0" applyFont="1" applyBorder="1"/>
    <xf numFmtId="0" fontId="19" fillId="0" borderId="2" xfId="0" applyFont="1" applyBorder="1" applyAlignment="1">
      <alignment horizontal="right" wrapText="1"/>
    </xf>
    <xf numFmtId="164" fontId="19" fillId="0" borderId="3" xfId="0" applyNumberFormat="1" applyFont="1" applyBorder="1"/>
    <xf numFmtId="164" fontId="22" fillId="0" borderId="3" xfId="0" applyNumberFormat="1" applyFont="1" applyBorder="1"/>
    <xf numFmtId="0" fontId="16" fillId="0" borderId="3" xfId="0" applyFont="1" applyBorder="1"/>
    <xf numFmtId="44" fontId="30" fillId="10" borderId="0" xfId="0" applyNumberFormat="1" applyFont="1" applyFill="1"/>
    <xf numFmtId="44" fontId="19" fillId="0" borderId="0" xfId="0" applyNumberFormat="1" applyFont="1"/>
    <xf numFmtId="44" fontId="16" fillId="0" borderId="0" xfId="3" applyFont="1"/>
    <xf numFmtId="44" fontId="16" fillId="0" borderId="0" xfId="0" applyNumberFormat="1" applyFont="1" applyProtection="1">
      <protection locked="0"/>
    </xf>
    <xf numFmtId="0" fontId="32" fillId="0" borderId="0" xfId="0" applyFont="1"/>
    <xf numFmtId="0" fontId="33" fillId="0" borderId="0" xfId="2" applyFont="1" applyFill="1" applyProtection="1">
      <protection locked="0"/>
    </xf>
    <xf numFmtId="0" fontId="34" fillId="0" borderId="0" xfId="0" applyFont="1"/>
    <xf numFmtId="0" fontId="33" fillId="0" borderId="4" xfId="2" applyFont="1" applyFill="1" applyBorder="1" applyProtection="1">
      <protection locked="0"/>
    </xf>
    <xf numFmtId="0" fontId="31" fillId="0" borderId="0" xfId="0" applyFont="1"/>
    <xf numFmtId="0" fontId="16" fillId="0" borderId="0" xfId="1" applyNumberFormat="1" applyFont="1" applyProtection="1">
      <protection locked="0"/>
    </xf>
    <xf numFmtId="49" fontId="16" fillId="0" borderId="0" xfId="1" applyNumberFormat="1" applyFont="1" applyProtection="1">
      <protection locked="0"/>
    </xf>
    <xf numFmtId="10" fontId="16" fillId="0" borderId="0" xfId="1" applyNumberFormat="1" applyFont="1" applyProtection="1">
      <protection locked="0"/>
    </xf>
    <xf numFmtId="0" fontId="16" fillId="0" borderId="0" xfId="1" applyNumberFormat="1" applyFont="1" applyProtection="1"/>
    <xf numFmtId="44" fontId="16" fillId="0" borderId="0" xfId="3" applyFont="1" applyProtection="1">
      <protection locked="0"/>
    </xf>
    <xf numFmtId="166" fontId="16" fillId="0" borderId="0" xfId="1" applyNumberFormat="1" applyFont="1" applyProtection="1">
      <protection locked="0"/>
    </xf>
    <xf numFmtId="165" fontId="16" fillId="0" borderId="0" xfId="1" applyNumberFormat="1" applyFont="1" applyProtection="1">
      <protection locked="0"/>
    </xf>
    <xf numFmtId="9" fontId="16" fillId="0" borderId="0" xfId="1" applyFont="1" applyProtection="1">
      <protection locked="0"/>
    </xf>
    <xf numFmtId="49" fontId="16" fillId="0" borderId="0" xfId="0" quotePrefix="1" applyNumberFormat="1" applyFont="1" applyProtection="1">
      <protection locked="0"/>
    </xf>
    <xf numFmtId="0" fontId="13" fillId="0" borderId="0" xfId="2" applyFill="1" applyAlignment="1" applyProtection="1">
      <alignment horizontal="right"/>
      <protection locked="0"/>
    </xf>
    <xf numFmtId="0" fontId="35" fillId="0" borderId="0" xfId="0" applyFont="1"/>
    <xf numFmtId="0" fontId="35" fillId="5" borderId="0" xfId="0" applyFont="1" applyFill="1"/>
    <xf numFmtId="164" fontId="35" fillId="6" borderId="0" xfId="0" applyNumberFormat="1" applyFont="1" applyFill="1"/>
    <xf numFmtId="0" fontId="35" fillId="4" borderId="0" xfId="0" applyFont="1" applyFill="1"/>
    <xf numFmtId="0" fontId="35" fillId="3" borderId="0" xfId="0" applyFont="1" applyFill="1"/>
    <xf numFmtId="0" fontId="35" fillId="7" borderId="0" xfId="0" applyFont="1" applyFill="1"/>
    <xf numFmtId="0" fontId="35" fillId="6" borderId="0" xfId="0" applyFont="1" applyFill="1"/>
    <xf numFmtId="0" fontId="37" fillId="2" borderId="0" xfId="0" applyFont="1" applyFill="1" applyAlignment="1">
      <alignment horizontal="right"/>
    </xf>
    <xf numFmtId="164" fontId="35" fillId="0" borderId="0" xfId="0" applyNumberFormat="1" applyFont="1"/>
    <xf numFmtId="164" fontId="35" fillId="0" borderId="0" xfId="0" applyNumberFormat="1" applyFont="1" applyAlignment="1">
      <alignment wrapText="1"/>
    </xf>
    <xf numFmtId="0" fontId="37" fillId="2" borderId="0" xfId="0" applyFont="1" applyFill="1"/>
    <xf numFmtId="0" fontId="17" fillId="13" borderId="0" xfId="0" applyFont="1" applyFill="1" applyProtection="1">
      <protection locked="0"/>
    </xf>
    <xf numFmtId="0" fontId="16" fillId="13" borderId="0" xfId="0" applyFont="1" applyFill="1"/>
    <xf numFmtId="49" fontId="11" fillId="0" borderId="0" xfId="0" applyNumberFormat="1" applyFont="1" applyProtection="1">
      <protection locked="0"/>
    </xf>
    <xf numFmtId="0" fontId="11" fillId="0" borderId="0" xfId="0" applyFont="1" applyAlignment="1">
      <alignment horizontal="right" wrapText="1"/>
    </xf>
    <xf numFmtId="164" fontId="35" fillId="4" borderId="0" xfId="0" applyNumberFormat="1" applyFont="1" applyFill="1"/>
    <xf numFmtId="0" fontId="16" fillId="8" borderId="0" xfId="0" applyFont="1" applyFill="1" applyAlignment="1">
      <alignment horizontal="right"/>
    </xf>
    <xf numFmtId="44" fontId="16" fillId="8" borderId="0" xfId="3" applyFont="1" applyFill="1" applyProtection="1"/>
    <xf numFmtId="0" fontId="17" fillId="0" borderId="0" xfId="0" applyFont="1" applyAlignment="1">
      <alignment horizontal="center"/>
    </xf>
    <xf numFmtId="0" fontId="17" fillId="0" borderId="0" xfId="0" applyFont="1" applyAlignment="1">
      <alignment horizontal="right"/>
    </xf>
    <xf numFmtId="0" fontId="17" fillId="0" borderId="0" xfId="0" applyFont="1" applyAlignment="1">
      <alignment horizontal="right" wrapText="1"/>
    </xf>
    <xf numFmtId="44" fontId="17" fillId="0" borderId="0" xfId="3" applyFont="1" applyAlignment="1" applyProtection="1">
      <alignment horizontal="right"/>
    </xf>
    <xf numFmtId="44" fontId="17" fillId="0" borderId="0" xfId="3" applyFont="1" applyAlignment="1" applyProtection="1">
      <alignment horizontal="right" wrapText="1"/>
    </xf>
    <xf numFmtId="49" fontId="17" fillId="0" borderId="0" xfId="3" applyNumberFormat="1" applyFont="1" applyAlignment="1" applyProtection="1"/>
    <xf numFmtId="44" fontId="16" fillId="0" borderId="0" xfId="3" applyFont="1" applyProtection="1"/>
    <xf numFmtId="44" fontId="10" fillId="0" borderId="0" xfId="3" applyFont="1" applyProtection="1"/>
    <xf numFmtId="0" fontId="7" fillId="0" borderId="0" xfId="0" applyFont="1"/>
    <xf numFmtId="44" fontId="7" fillId="0" borderId="0" xfId="3" applyFont="1" applyProtection="1">
      <protection locked="0"/>
    </xf>
    <xf numFmtId="0" fontId="7" fillId="0" borderId="0" xfId="0" applyFont="1" applyProtection="1">
      <protection locked="0"/>
    </xf>
    <xf numFmtId="49" fontId="7" fillId="0" borderId="0" xfId="0" applyNumberFormat="1" applyFont="1" applyProtection="1">
      <protection locked="0"/>
    </xf>
    <xf numFmtId="164" fontId="7" fillId="0" borderId="0" xfId="0" applyNumberFormat="1" applyFont="1"/>
    <xf numFmtId="0" fontId="16" fillId="15" borderId="0" xfId="0" applyFont="1" applyFill="1" applyProtection="1">
      <protection locked="0"/>
    </xf>
    <xf numFmtId="0" fontId="16" fillId="14" borderId="0" xfId="0" applyFont="1" applyFill="1" applyProtection="1">
      <protection locked="0"/>
    </xf>
    <xf numFmtId="0" fontId="7" fillId="14" borderId="0" xfId="0" applyFont="1" applyFill="1" applyProtection="1">
      <protection locked="0"/>
    </xf>
    <xf numFmtId="0" fontId="16" fillId="16" borderId="0" xfId="0" applyFont="1" applyFill="1" applyAlignment="1" applyProtection="1">
      <alignment horizontal="center"/>
      <protection locked="0"/>
    </xf>
    <xf numFmtId="9" fontId="16" fillId="16" borderId="0" xfId="1" applyFont="1" applyFill="1" applyAlignment="1" applyProtection="1">
      <alignment horizontal="center"/>
      <protection locked="0"/>
    </xf>
    <xf numFmtId="164" fontId="16" fillId="16" borderId="0" xfId="0" applyNumberFormat="1" applyFont="1" applyFill="1" applyProtection="1">
      <protection locked="0"/>
    </xf>
    <xf numFmtId="164" fontId="16" fillId="16" borderId="0" xfId="1" applyNumberFormat="1" applyFont="1" applyFill="1" applyProtection="1">
      <protection locked="0"/>
    </xf>
    <xf numFmtId="0" fontId="7" fillId="16" borderId="0" xfId="0" applyFont="1" applyFill="1" applyAlignment="1" applyProtection="1">
      <alignment horizontal="center"/>
      <protection locked="0"/>
    </xf>
    <xf numFmtId="9" fontId="7" fillId="16" borderId="0" xfId="1" applyFont="1" applyFill="1" applyAlignment="1" applyProtection="1">
      <alignment horizontal="center"/>
      <protection locked="0"/>
    </xf>
    <xf numFmtId="164" fontId="7" fillId="16" borderId="0" xfId="0" applyNumberFormat="1" applyFont="1" applyFill="1" applyProtection="1">
      <protection locked="0"/>
    </xf>
    <xf numFmtId="164" fontId="7" fillId="16" borderId="0" xfId="1" applyNumberFormat="1" applyFont="1" applyFill="1" applyProtection="1">
      <protection locked="0"/>
    </xf>
    <xf numFmtId="164" fontId="38" fillId="16" borderId="0" xfId="0" applyNumberFormat="1" applyFont="1" applyFill="1"/>
    <xf numFmtId="164" fontId="38" fillId="16" borderId="0" xfId="3" applyNumberFormat="1" applyFont="1" applyFill="1"/>
    <xf numFmtId="44" fontId="38" fillId="16" borderId="0" xfId="3" applyFont="1" applyFill="1" applyProtection="1">
      <protection locked="0"/>
    </xf>
    <xf numFmtId="44" fontId="39" fillId="16" borderId="0" xfId="3" applyFont="1" applyFill="1"/>
    <xf numFmtId="0" fontId="23" fillId="11" borderId="0" xfId="0" applyFont="1" applyFill="1"/>
    <xf numFmtId="0" fontId="23" fillId="2" borderId="0" xfId="0" applyFont="1" applyFill="1"/>
    <xf numFmtId="164" fontId="23" fillId="2" borderId="0" xfId="0" applyNumberFormat="1" applyFont="1" applyFill="1" applyAlignment="1">
      <alignment wrapText="1"/>
    </xf>
    <xf numFmtId="44" fontId="23" fillId="2" borderId="0" xfId="0" applyNumberFormat="1" applyFont="1" applyFill="1" applyAlignment="1">
      <alignment wrapText="1"/>
    </xf>
    <xf numFmtId="164" fontId="23" fillId="2" borderId="0" xfId="0" applyNumberFormat="1" applyFont="1" applyFill="1"/>
    <xf numFmtId="0" fontId="19" fillId="0" borderId="0" xfId="0" applyFont="1"/>
    <xf numFmtId="0" fontId="40" fillId="7" borderId="0" xfId="0" applyFont="1" applyFill="1" applyAlignment="1">
      <alignment horizontal="right" wrapText="1"/>
    </xf>
    <xf numFmtId="0" fontId="40" fillId="7" borderId="0" xfId="0" applyFont="1" applyFill="1" applyAlignment="1">
      <alignment wrapText="1"/>
    </xf>
    <xf numFmtId="0" fontId="40" fillId="7" borderId="0" xfId="0" applyFont="1" applyFill="1"/>
    <xf numFmtId="0" fontId="19" fillId="0" borderId="0" xfId="0" applyFont="1" applyAlignment="1">
      <alignment horizontal="left"/>
    </xf>
    <xf numFmtId="0" fontId="16" fillId="0" borderId="0" xfId="0" applyFont="1" applyAlignment="1">
      <alignment horizontal="left"/>
    </xf>
    <xf numFmtId="0" fontId="6" fillId="0" borderId="0" xfId="0" applyFont="1" applyAlignment="1">
      <alignment wrapText="1"/>
    </xf>
    <xf numFmtId="44" fontId="23" fillId="2" borderId="0" xfId="0" applyNumberFormat="1" applyFont="1" applyFill="1"/>
    <xf numFmtId="0" fontId="6" fillId="9" borderId="0" xfId="0" applyFont="1" applyFill="1" applyAlignment="1">
      <alignment horizontal="right" wrapText="1"/>
    </xf>
    <xf numFmtId="0" fontId="6" fillId="9" borderId="0" xfId="0" applyFont="1" applyFill="1" applyAlignment="1">
      <alignment horizontal="left" wrapText="1"/>
    </xf>
    <xf numFmtId="0" fontId="6" fillId="9" borderId="0" xfId="0" applyFont="1" applyFill="1" applyAlignment="1">
      <alignment wrapText="1"/>
    </xf>
    <xf numFmtId="164" fontId="16" fillId="15" borderId="0" xfId="0" applyNumberFormat="1" applyFont="1" applyFill="1" applyAlignment="1" applyProtection="1">
      <alignment wrapText="1"/>
      <protection locked="0"/>
    </xf>
    <xf numFmtId="0" fontId="16" fillId="14" borderId="0" xfId="0" applyFont="1" applyFill="1" applyAlignment="1" applyProtection="1">
      <alignment wrapText="1"/>
      <protection locked="0"/>
    </xf>
    <xf numFmtId="49" fontId="16" fillId="14" borderId="0" xfId="0" applyNumberFormat="1" applyFont="1" applyFill="1" applyAlignment="1" applyProtection="1">
      <alignment wrapText="1"/>
      <protection locked="0"/>
    </xf>
    <xf numFmtId="0" fontId="16" fillId="15" borderId="0" xfId="0" applyFont="1" applyFill="1" applyAlignment="1" applyProtection="1">
      <alignment wrapText="1"/>
      <protection locked="0"/>
    </xf>
    <xf numFmtId="164" fontId="16" fillId="14" borderId="0" xfId="0" applyNumberFormat="1" applyFont="1" applyFill="1" applyAlignment="1" applyProtection="1">
      <alignment wrapText="1"/>
      <protection locked="0"/>
    </xf>
    <xf numFmtId="164" fontId="16" fillId="0" borderId="0" xfId="0" applyNumberFormat="1" applyFont="1" applyAlignment="1">
      <alignment wrapText="1"/>
    </xf>
    <xf numFmtId="164" fontId="23" fillId="15" borderId="0" xfId="0" applyNumberFormat="1" applyFont="1" applyFill="1" applyAlignment="1" applyProtection="1">
      <alignment wrapText="1"/>
      <protection locked="0"/>
    </xf>
    <xf numFmtId="0" fontId="17" fillId="9" borderId="0" xfId="0" applyFont="1" applyFill="1" applyAlignment="1">
      <alignment horizontal="right" wrapText="1"/>
    </xf>
    <xf numFmtId="0" fontId="41" fillId="0" borderId="0" xfId="0" applyFont="1" applyAlignment="1">
      <alignment horizontal="center"/>
    </xf>
    <xf numFmtId="0" fontId="41" fillId="11" borderId="0" xfId="0" applyFont="1" applyFill="1"/>
    <xf numFmtId="0" fontId="41" fillId="0" borderId="0" xfId="0" applyFont="1"/>
    <xf numFmtId="0" fontId="41" fillId="0" borderId="0" xfId="0" applyFont="1" applyAlignment="1">
      <alignment horizontal="right"/>
    </xf>
    <xf numFmtId="164" fontId="42" fillId="7" borderId="0" xfId="0" applyNumberFormat="1" applyFont="1" applyFill="1"/>
    <xf numFmtId="0" fontId="42" fillId="7" borderId="0" xfId="0" applyFont="1" applyFill="1" applyAlignment="1">
      <alignment horizontal="right"/>
    </xf>
    <xf numFmtId="164" fontId="41" fillId="0" borderId="0" xfId="0" applyNumberFormat="1" applyFont="1"/>
    <xf numFmtId="0" fontId="42" fillId="7" borderId="0" xfId="0" applyFont="1" applyFill="1"/>
    <xf numFmtId="164" fontId="41" fillId="0" borderId="0" xfId="0" applyNumberFormat="1" applyFont="1" applyProtection="1">
      <protection locked="0"/>
    </xf>
    <xf numFmtId="0" fontId="19" fillId="0" borderId="0" xfId="0" applyFont="1" applyAlignment="1">
      <alignment horizontal="right"/>
    </xf>
    <xf numFmtId="49" fontId="10" fillId="14" borderId="0" xfId="3" applyNumberFormat="1" applyFont="1" applyFill="1" applyAlignment="1" applyProtection="1">
      <alignment wrapText="1"/>
      <protection locked="0"/>
    </xf>
    <xf numFmtId="49" fontId="9" fillId="14" borderId="0" xfId="3" applyNumberFormat="1" applyFont="1" applyFill="1" applyAlignment="1" applyProtection="1">
      <alignment wrapText="1"/>
      <protection locked="0"/>
    </xf>
    <xf numFmtId="44" fontId="16" fillId="0" borderId="0" xfId="3" applyFont="1" applyAlignment="1" applyProtection="1">
      <alignment wrapText="1"/>
    </xf>
    <xf numFmtId="44" fontId="16" fillId="14" borderId="0" xfId="3" applyFont="1" applyFill="1" applyAlignment="1" applyProtection="1">
      <alignment horizontal="right" wrapText="1"/>
      <protection locked="0"/>
    </xf>
    <xf numFmtId="44" fontId="10" fillId="14" borderId="0" xfId="3" applyFont="1" applyFill="1" applyAlignment="1" applyProtection="1">
      <alignment wrapText="1"/>
      <protection locked="0"/>
    </xf>
    <xf numFmtId="44" fontId="10" fillId="14" borderId="0" xfId="3" applyFont="1" applyFill="1" applyAlignment="1" applyProtection="1">
      <alignment horizontal="right" wrapText="1"/>
      <protection locked="0"/>
    </xf>
    <xf numFmtId="0" fontId="41" fillId="8" borderId="0" xfId="0" applyFont="1" applyFill="1"/>
    <xf numFmtId="0" fontId="42" fillId="7" borderId="0" xfId="0" applyFont="1" applyFill="1" applyAlignment="1">
      <alignment horizontal="center"/>
    </xf>
    <xf numFmtId="0" fontId="41" fillId="0" borderId="0" xfId="0" applyFont="1" applyAlignment="1">
      <alignment wrapText="1"/>
    </xf>
    <xf numFmtId="0" fontId="43" fillId="0" borderId="0" xfId="0" applyFont="1"/>
    <xf numFmtId="0" fontId="17" fillId="13" borderId="0" xfId="0" applyFont="1" applyFill="1"/>
    <xf numFmtId="0" fontId="20" fillId="0" borderId="0" xfId="0" applyFont="1" applyAlignment="1">
      <alignment horizontal="right"/>
    </xf>
    <xf numFmtId="0" fontId="18" fillId="0" borderId="0" xfId="0" applyFont="1"/>
    <xf numFmtId="164" fontId="20" fillId="0" borderId="0" xfId="0" applyNumberFormat="1" applyFont="1"/>
    <xf numFmtId="49" fontId="6" fillId="0" borderId="0" xfId="1" applyNumberFormat="1" applyFont="1" applyProtection="1">
      <protection locked="0"/>
    </xf>
    <xf numFmtId="49" fontId="6" fillId="0" borderId="0" xfId="0" applyNumberFormat="1" applyFont="1" applyProtection="1">
      <protection locked="0"/>
    </xf>
    <xf numFmtId="49" fontId="6" fillId="0" borderId="0" xfId="0" quotePrefix="1" applyNumberFormat="1" applyFont="1" applyProtection="1">
      <protection locked="0"/>
    </xf>
    <xf numFmtId="0" fontId="41" fillId="0" borderId="0" xfId="0" applyFont="1" applyProtection="1">
      <protection locked="0"/>
    </xf>
    <xf numFmtId="49" fontId="41" fillId="0" borderId="0" xfId="0" applyNumberFormat="1" applyFont="1"/>
    <xf numFmtId="0" fontId="31" fillId="18" borderId="0" xfId="0" applyFont="1" applyFill="1" applyAlignment="1">
      <alignment horizontal="centerContinuous"/>
    </xf>
    <xf numFmtId="0" fontId="17" fillId="18" borderId="0" xfId="0" applyFont="1" applyFill="1" applyAlignment="1">
      <alignment horizontal="centerContinuous"/>
    </xf>
    <xf numFmtId="0" fontId="19" fillId="0" borderId="1" xfId="0" applyFont="1" applyBorder="1" applyAlignment="1">
      <alignment horizontal="right"/>
    </xf>
    <xf numFmtId="164" fontId="19" fillId="0" borderId="1" xfId="0" applyNumberFormat="1" applyFont="1" applyBorder="1" applyAlignment="1">
      <alignment horizontal="right"/>
    </xf>
    <xf numFmtId="0" fontId="31" fillId="17" borderId="0" xfId="0" applyFont="1" applyFill="1" applyAlignment="1">
      <alignment horizontal="centerContinuous"/>
    </xf>
    <xf numFmtId="164" fontId="22" fillId="0" borderId="0" xfId="0" applyNumberFormat="1" applyFont="1"/>
    <xf numFmtId="0" fontId="16" fillId="13" borderId="0" xfId="0" applyFont="1" applyFill="1" applyAlignment="1">
      <alignment wrapText="1"/>
    </xf>
    <xf numFmtId="0" fontId="15" fillId="0" borderId="0" xfId="0" applyFont="1" applyAlignment="1">
      <alignment wrapText="1"/>
    </xf>
    <xf numFmtId="0" fontId="18" fillId="0" borderId="0" xfId="0" applyFont="1" applyAlignment="1">
      <alignment wrapText="1"/>
    </xf>
    <xf numFmtId="0" fontId="16" fillId="0" borderId="2" xfId="0" applyFont="1" applyBorder="1" applyAlignment="1">
      <alignment wrapText="1"/>
    </xf>
    <xf numFmtId="0" fontId="19" fillId="0" borderId="3" xfId="0" applyFont="1" applyBorder="1" applyAlignment="1">
      <alignment wrapText="1"/>
    </xf>
    <xf numFmtId="0" fontId="19" fillId="0" borderId="0" xfId="0" applyFont="1" applyAlignment="1">
      <alignment wrapText="1"/>
    </xf>
    <xf numFmtId="0" fontId="19" fillId="0" borderId="5" xfId="0" applyFont="1" applyBorder="1" applyAlignment="1">
      <alignment wrapText="1"/>
    </xf>
    <xf numFmtId="164" fontId="16" fillId="0" borderId="5" xfId="0" applyNumberFormat="1" applyFont="1" applyBorder="1"/>
    <xf numFmtId="0" fontId="16" fillId="0" borderId="5" xfId="0" applyFont="1" applyBorder="1"/>
    <xf numFmtId="0" fontId="17" fillId="10" borderId="6" xfId="0" applyFont="1" applyFill="1" applyBorder="1"/>
    <xf numFmtId="0" fontId="19" fillId="0" borderId="6" xfId="0" applyFont="1" applyBorder="1" applyAlignment="1">
      <alignment wrapText="1"/>
    </xf>
    <xf numFmtId="164" fontId="16" fillId="0" borderId="6" xfId="0" applyNumberFormat="1" applyFont="1" applyBorder="1"/>
    <xf numFmtId="0" fontId="16" fillId="0" borderId="6" xfId="0" applyFont="1" applyBorder="1"/>
    <xf numFmtId="0" fontId="17" fillId="10" borderId="7" xfId="0" applyFont="1" applyFill="1" applyBorder="1"/>
    <xf numFmtId="0" fontId="19" fillId="0" borderId="7" xfId="0" applyFont="1" applyBorder="1" applyAlignment="1">
      <alignment wrapText="1"/>
    </xf>
    <xf numFmtId="164" fontId="16" fillId="0" borderId="7" xfId="0" applyNumberFormat="1" applyFont="1" applyBorder="1"/>
    <xf numFmtId="0" fontId="16" fillId="0" borderId="7" xfId="0" applyFont="1" applyBorder="1"/>
    <xf numFmtId="0" fontId="17" fillId="8" borderId="5" xfId="0" applyFont="1" applyFill="1" applyBorder="1"/>
    <xf numFmtId="164" fontId="20" fillId="0" borderId="5" xfId="0" applyNumberFormat="1" applyFont="1" applyBorder="1"/>
    <xf numFmtId="0" fontId="17" fillId="11" borderId="5" xfId="0" applyFont="1" applyFill="1" applyBorder="1"/>
    <xf numFmtId="0" fontId="17" fillId="8" borderId="8" xfId="0" applyFont="1" applyFill="1" applyBorder="1"/>
    <xf numFmtId="0" fontId="19" fillId="0" borderId="8" xfId="0" applyFont="1" applyBorder="1" applyAlignment="1">
      <alignment wrapText="1"/>
    </xf>
    <xf numFmtId="164" fontId="16" fillId="0" borderId="8" xfId="0" applyNumberFormat="1" applyFont="1" applyBorder="1"/>
    <xf numFmtId="164" fontId="20" fillId="0" borderId="8" xfId="0" applyNumberFormat="1" applyFont="1" applyBorder="1"/>
    <xf numFmtId="0" fontId="17" fillId="11" borderId="8" xfId="0" applyFont="1" applyFill="1" applyBorder="1"/>
    <xf numFmtId="0" fontId="16" fillId="0" borderId="8" xfId="0" applyFont="1" applyBorder="1"/>
    <xf numFmtId="0" fontId="16" fillId="0" borderId="8" xfId="0" applyFont="1" applyBorder="1" applyAlignment="1">
      <alignment wrapText="1"/>
    </xf>
    <xf numFmtId="44" fontId="16" fillId="0" borderId="5" xfId="3" applyFont="1" applyBorder="1"/>
    <xf numFmtId="44" fontId="16" fillId="0" borderId="8" xfId="3" applyFont="1" applyBorder="1"/>
    <xf numFmtId="49" fontId="6" fillId="14" borderId="0" xfId="0" applyNumberFormat="1" applyFont="1" applyFill="1" applyAlignment="1" applyProtection="1">
      <alignment wrapText="1"/>
      <protection locked="0"/>
    </xf>
    <xf numFmtId="49" fontId="16" fillId="15" borderId="0" xfId="0" applyNumberFormat="1" applyFont="1" applyFill="1" applyAlignment="1" applyProtection="1">
      <alignment wrapText="1"/>
      <protection locked="0"/>
    </xf>
    <xf numFmtId="49" fontId="16" fillId="15" borderId="0" xfId="0" applyNumberFormat="1" applyFont="1" applyFill="1" applyAlignment="1" applyProtection="1">
      <alignment horizontal="center"/>
      <protection locked="0"/>
    </xf>
    <xf numFmtId="49" fontId="16" fillId="14" borderId="0" xfId="0" applyNumberFormat="1" applyFont="1" applyFill="1" applyAlignment="1" applyProtection="1">
      <alignment horizontal="center"/>
      <protection locked="0"/>
    </xf>
    <xf numFmtId="0" fontId="26" fillId="0" borderId="0" xfId="0" applyFont="1" applyAlignment="1">
      <alignment horizontal="centerContinuous"/>
    </xf>
    <xf numFmtId="0" fontId="25" fillId="0" borderId="0" xfId="0" applyFont="1"/>
    <xf numFmtId="164" fontId="36" fillId="0" borderId="0" xfId="0" applyNumberFormat="1" applyFont="1"/>
    <xf numFmtId="49" fontId="8" fillId="14" borderId="0" xfId="0" applyNumberFormat="1" applyFont="1" applyFill="1" applyAlignment="1" applyProtection="1">
      <alignment wrapText="1"/>
      <protection locked="0"/>
    </xf>
    <xf numFmtId="49" fontId="0" fillId="14" borderId="0" xfId="0" applyNumberFormat="1" applyFill="1" applyAlignment="1" applyProtection="1">
      <alignment wrapText="1"/>
      <protection locked="0"/>
    </xf>
    <xf numFmtId="49" fontId="0" fillId="14" borderId="0" xfId="0" applyNumberFormat="1" applyFill="1" applyAlignment="1" applyProtection="1">
      <alignment horizontal="center"/>
      <protection locked="0"/>
    </xf>
    <xf numFmtId="0" fontId="27" fillId="0" borderId="0" xfId="0" applyFont="1" applyAlignment="1">
      <alignment horizontal="left"/>
    </xf>
    <xf numFmtId="0" fontId="6" fillId="14" borderId="0" xfId="0" applyFont="1" applyFill="1" applyAlignment="1" applyProtection="1">
      <alignment wrapText="1"/>
      <protection locked="0"/>
    </xf>
    <xf numFmtId="0" fontId="19" fillId="0" borderId="1" xfId="0" applyFont="1" applyBorder="1"/>
    <xf numFmtId="0" fontId="7" fillId="15" borderId="0" xfId="0" applyFont="1" applyFill="1" applyAlignment="1" applyProtection="1">
      <alignment wrapText="1"/>
      <protection locked="0"/>
    </xf>
    <xf numFmtId="0" fontId="7" fillId="14" borderId="0" xfId="0" applyFont="1" applyFill="1" applyAlignment="1" applyProtection="1">
      <alignment wrapText="1"/>
      <protection locked="0"/>
    </xf>
    <xf numFmtId="0" fontId="26" fillId="0" borderId="0" xfId="0" quotePrefix="1" applyFont="1" applyAlignment="1">
      <alignment horizontal="centerContinuous"/>
    </xf>
    <xf numFmtId="0" fontId="20" fillId="0" borderId="0" xfId="0" applyFont="1" applyAlignment="1">
      <alignment horizontal="center"/>
    </xf>
    <xf numFmtId="0" fontId="0" fillId="14" borderId="0" xfId="0" applyFill="1" applyAlignment="1" applyProtection="1">
      <alignment wrapText="1"/>
      <protection locked="0"/>
    </xf>
    <xf numFmtId="164" fontId="0" fillId="14" borderId="0" xfId="3" applyNumberFormat="1" applyFont="1" applyFill="1" applyProtection="1">
      <protection locked="0"/>
    </xf>
    <xf numFmtId="164" fontId="0" fillId="14" borderId="0" xfId="0" applyNumberFormat="1" applyFill="1" applyProtection="1">
      <protection locked="0"/>
    </xf>
    <xf numFmtId="0" fontId="0" fillId="15" borderId="0" xfId="0" applyFill="1" applyProtection="1">
      <protection locked="0"/>
    </xf>
    <xf numFmtId="0" fontId="0" fillId="14" borderId="0" xfId="0" applyFill="1" applyAlignment="1" applyProtection="1">
      <alignment horizontal="center"/>
      <protection locked="0"/>
    </xf>
    <xf numFmtId="9" fontId="0" fillId="14" borderId="0" xfId="1" applyFont="1" applyFill="1" applyAlignment="1" applyProtection="1">
      <alignment horizontal="center"/>
      <protection locked="0"/>
    </xf>
    <xf numFmtId="0" fontId="17" fillId="11" borderId="9" xfId="0" applyFont="1" applyFill="1" applyBorder="1"/>
    <xf numFmtId="0" fontId="16" fillId="0" borderId="9" xfId="0" applyFont="1" applyBorder="1" applyAlignment="1">
      <alignment wrapText="1"/>
    </xf>
    <xf numFmtId="0" fontId="16" fillId="0" borderId="9" xfId="0" applyFont="1" applyBorder="1"/>
    <xf numFmtId="0" fontId="44" fillId="8" borderId="0" xfId="0" applyFont="1" applyFill="1"/>
    <xf numFmtId="0" fontId="20" fillId="0" borderId="0" xfId="0" applyFont="1" applyAlignment="1">
      <alignment wrapText="1"/>
    </xf>
    <xf numFmtId="0" fontId="22" fillId="0" borderId="0" xfId="0" applyFont="1" applyAlignment="1">
      <alignment wrapText="1"/>
    </xf>
    <xf numFmtId="0" fontId="5" fillId="0" borderId="0" xfId="0" applyFont="1"/>
    <xf numFmtId="0" fontId="5" fillId="0" borderId="0" xfId="0" applyFont="1" applyAlignment="1">
      <alignment wrapText="1"/>
    </xf>
    <xf numFmtId="0" fontId="5" fillId="0" borderId="0" xfId="0" applyFont="1" applyAlignment="1">
      <alignment horizontal="left"/>
    </xf>
    <xf numFmtId="44" fontId="5" fillId="0" borderId="0" xfId="0" applyNumberFormat="1" applyFont="1"/>
    <xf numFmtId="0" fontId="5" fillId="0" borderId="0" xfId="0" applyFont="1" applyAlignment="1">
      <alignment horizontal="right"/>
    </xf>
    <xf numFmtId="44" fontId="5" fillId="0" borderId="0" xfId="0" applyNumberFormat="1" applyFont="1" applyAlignment="1">
      <alignment horizontal="right" wrapText="1"/>
    </xf>
    <xf numFmtId="0" fontId="5" fillId="0" borderId="0" xfId="0" applyFont="1" applyAlignment="1" applyProtection="1">
      <alignment wrapText="1"/>
      <protection locked="0"/>
    </xf>
    <xf numFmtId="0" fontId="45" fillId="0" borderId="0" xfId="0" applyFont="1" applyAlignment="1">
      <alignment wrapText="1"/>
    </xf>
    <xf numFmtId="0" fontId="45" fillId="0" borderId="3" xfId="0" applyFont="1" applyBorder="1" applyAlignment="1">
      <alignment wrapText="1"/>
    </xf>
    <xf numFmtId="0" fontId="46" fillId="8" borderId="0" xfId="0" applyFont="1" applyFill="1"/>
    <xf numFmtId="164" fontId="45" fillId="0" borderId="3" xfId="0" applyNumberFormat="1" applyFont="1" applyBorder="1"/>
    <xf numFmtId="164" fontId="47" fillId="0" borderId="3" xfId="0" applyNumberFormat="1" applyFont="1" applyBorder="1"/>
    <xf numFmtId="0" fontId="38" fillId="0" borderId="3" xfId="0" applyFont="1" applyBorder="1"/>
    <xf numFmtId="0" fontId="15" fillId="0" borderId="2" xfId="0" applyFont="1" applyBorder="1" applyAlignment="1">
      <alignment horizontal="right" wrapText="1"/>
    </xf>
    <xf numFmtId="49" fontId="4" fillId="0" borderId="0" xfId="1" applyNumberFormat="1" applyFont="1" applyProtection="1">
      <protection locked="0"/>
    </xf>
    <xf numFmtId="9" fontId="19" fillId="0" borderId="6" xfId="1" applyFont="1" applyBorder="1" applyAlignment="1">
      <alignment wrapText="1"/>
    </xf>
    <xf numFmtId="9" fontId="19" fillId="0" borderId="3" xfId="0" applyNumberFormat="1" applyFont="1" applyBorder="1" applyAlignment="1">
      <alignment wrapText="1"/>
    </xf>
    <xf numFmtId="49" fontId="3" fillId="14" borderId="0" xfId="0" applyNumberFormat="1" applyFont="1" applyFill="1" applyAlignment="1" applyProtection="1">
      <alignment wrapText="1"/>
      <protection locked="0"/>
    </xf>
    <xf numFmtId="49" fontId="3" fillId="14" borderId="0" xfId="0" applyNumberFormat="1" applyFont="1" applyFill="1" applyAlignment="1" applyProtection="1">
      <alignment horizontal="center"/>
      <protection locked="0"/>
    </xf>
    <xf numFmtId="0" fontId="3" fillId="14" borderId="0" xfId="0" applyFont="1" applyFill="1" applyAlignment="1" applyProtection="1">
      <alignment wrapText="1"/>
      <protection locked="0"/>
    </xf>
    <xf numFmtId="0" fontId="15" fillId="0" borderId="2" xfId="0" applyFont="1" applyBorder="1" applyAlignment="1">
      <alignment horizontal="center" wrapText="1"/>
    </xf>
    <xf numFmtId="0" fontId="17" fillId="10" borderId="0" xfId="0" applyFont="1" applyFill="1" applyProtection="1">
      <protection locked="0"/>
    </xf>
    <xf numFmtId="0" fontId="17" fillId="10" borderId="0" xfId="0" applyFont="1" applyFill="1"/>
    <xf numFmtId="0" fontId="16" fillId="10" borderId="0" xfId="0" applyFont="1" applyFill="1" applyAlignment="1">
      <alignment wrapText="1"/>
    </xf>
    <xf numFmtId="0" fontId="2" fillId="14" borderId="0" xfId="0" applyFont="1" applyFill="1" applyAlignment="1" applyProtection="1">
      <alignment wrapText="1"/>
      <protection locked="0"/>
    </xf>
    <xf numFmtId="49" fontId="2" fillId="0" borderId="0" xfId="0" applyNumberFormat="1" applyFont="1" applyProtection="1">
      <protection locked="0"/>
    </xf>
    <xf numFmtId="0" fontId="1" fillId="15" borderId="0" xfId="0" applyFont="1" applyFill="1" applyAlignment="1" applyProtection="1">
      <alignment wrapText="1"/>
      <protection locked="0"/>
    </xf>
    <xf numFmtId="0" fontId="1" fillId="15" borderId="0" xfId="0" applyFont="1" applyFill="1" applyAlignment="1">
      <alignment wrapText="1"/>
    </xf>
    <xf numFmtId="49" fontId="1" fillId="15" borderId="0" xfId="0" applyNumberFormat="1" applyFont="1" applyFill="1" applyAlignment="1" applyProtection="1">
      <alignment wrapText="1"/>
      <protection locked="0"/>
    </xf>
    <xf numFmtId="0" fontId="40" fillId="0" borderId="0" xfId="0" applyFont="1"/>
    <xf numFmtId="0" fontId="1" fillId="0" borderId="0" xfId="0" applyFont="1"/>
    <xf numFmtId="10" fontId="1" fillId="0" borderId="0" xfId="0" applyNumberFormat="1" applyFont="1"/>
    <xf numFmtId="0" fontId="1" fillId="0" borderId="0" xfId="1" applyNumberFormat="1" applyFont="1" applyProtection="1"/>
    <xf numFmtId="0" fontId="1" fillId="0" borderId="0" xfId="1" applyNumberFormat="1" applyFont="1" applyProtection="1">
      <protection locked="0"/>
    </xf>
    <xf numFmtId="164" fontId="1" fillId="0" borderId="0" xfId="0" applyNumberFormat="1" applyFont="1" applyAlignment="1" applyProtection="1">
      <alignment wrapText="1"/>
      <protection locked="0"/>
    </xf>
    <xf numFmtId="0" fontId="1" fillId="0" borderId="0" xfId="0" applyFont="1" applyAlignment="1" applyProtection="1">
      <alignment wrapText="1"/>
      <protection locked="0"/>
    </xf>
    <xf numFmtId="49" fontId="1" fillId="0" borderId="0" xfId="0" applyNumberFormat="1" applyFont="1" applyAlignment="1" applyProtection="1">
      <alignment wrapText="1"/>
      <protection locked="0"/>
    </xf>
    <xf numFmtId="1" fontId="1" fillId="0" borderId="0" xfId="0" applyNumberFormat="1" applyFont="1" applyAlignment="1" applyProtection="1">
      <alignment wrapText="1"/>
      <protection locked="0"/>
    </xf>
    <xf numFmtId="44" fontId="1" fillId="0" borderId="0" xfId="0" applyNumberFormat="1" applyFont="1" applyAlignment="1">
      <alignment wrapText="1"/>
    </xf>
    <xf numFmtId="1" fontId="1" fillId="0" borderId="0" xfId="0" applyNumberFormat="1" applyFont="1" applyProtection="1">
      <protection locked="0"/>
    </xf>
    <xf numFmtId="164" fontId="1" fillId="0" borderId="0" xfId="0" applyNumberFormat="1" applyFont="1"/>
    <xf numFmtId="0" fontId="1" fillId="0" borderId="0" xfId="0" applyFont="1" applyProtection="1">
      <protection locked="0"/>
    </xf>
    <xf numFmtId="9" fontId="1" fillId="0" borderId="0" xfId="0" applyNumberFormat="1" applyFont="1"/>
    <xf numFmtId="9" fontId="25" fillId="0" borderId="0" xfId="1" applyFont="1" applyBorder="1" applyAlignment="1">
      <alignment horizontal="center" vertical="center"/>
    </xf>
    <xf numFmtId="9" fontId="25" fillId="0" borderId="6" xfId="1" applyFont="1" applyBorder="1" applyAlignment="1">
      <alignment horizontal="center" vertical="center"/>
    </xf>
    <xf numFmtId="9" fontId="38" fillId="0" borderId="10" xfId="1" applyFont="1" applyBorder="1" applyAlignment="1">
      <alignment horizontal="center" vertical="center"/>
    </xf>
    <xf numFmtId="9" fontId="38" fillId="0" borderId="6" xfId="1" applyFont="1" applyBorder="1" applyAlignment="1">
      <alignment horizontal="center" vertical="center"/>
    </xf>
  </cellXfs>
  <cellStyles count="4">
    <cellStyle name="Hyperlink" xfId="2" builtinId="8"/>
    <cellStyle name="Procent" xfId="1" builtinId="5"/>
    <cellStyle name="Standaard" xfId="0" builtinId="0"/>
    <cellStyle name="Valuta" xfId="3" builtinId="4"/>
  </cellStyles>
  <dxfs count="856">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0"/>
      </font>
    </dxf>
    <dxf>
      <font>
        <b/>
        <i val="0"/>
        <color theme="0"/>
      </font>
      <fill>
        <patternFill>
          <bgColor rgb="FFFF0000"/>
        </patternFill>
      </fill>
    </dxf>
    <dxf>
      <font>
        <color theme="0"/>
      </font>
    </dxf>
    <dxf>
      <font>
        <color theme="0"/>
      </font>
      <fill>
        <patternFill>
          <bgColor rgb="FFFF0000"/>
        </patternFill>
      </fill>
    </dxf>
    <dxf>
      <font>
        <color theme="0"/>
      </font>
    </dxf>
    <dxf>
      <font>
        <color theme="0"/>
      </font>
    </dxf>
    <dxf>
      <font>
        <color theme="0"/>
      </font>
    </dxf>
    <dxf>
      <font>
        <color rgb="FFFF0000"/>
      </font>
      <fill>
        <patternFill>
          <bgColor theme="1"/>
        </patternFill>
      </fill>
    </dxf>
    <dxf>
      <font>
        <color rgb="FFFF0000"/>
      </font>
      <fill>
        <patternFill>
          <bgColor theme="1"/>
        </patternFill>
      </fill>
    </dxf>
    <dxf>
      <font>
        <color rgb="FFFF0000"/>
      </font>
      <fill>
        <patternFill>
          <bgColor theme="1"/>
        </patternFill>
      </fill>
    </dxf>
    <dxf>
      <font>
        <b/>
        <i val="0"/>
        <color theme="1"/>
      </font>
      <fill>
        <patternFill>
          <bgColor theme="0"/>
        </patternFill>
      </fill>
    </dxf>
    <dxf>
      <font>
        <b/>
        <i val="0"/>
      </font>
      <fill>
        <patternFill>
          <bgColor theme="9" tint="0.79998168889431442"/>
        </patternFill>
      </fill>
    </dxf>
    <dxf>
      <font>
        <b/>
        <i val="0"/>
      </font>
      <fill>
        <patternFill>
          <bgColor theme="9" tint="0.79998168889431442"/>
        </patternFill>
      </fill>
    </dxf>
    <dxf>
      <font>
        <b/>
        <i val="0"/>
      </font>
      <fill>
        <patternFill>
          <bgColor theme="0"/>
        </patternFill>
      </fill>
    </dxf>
    <dxf>
      <fill>
        <patternFill>
          <bgColor theme="9" tint="0.79998168889431442"/>
        </patternFill>
      </fill>
    </dxf>
    <dxf>
      <fill>
        <patternFill>
          <bgColor rgb="FFFF0000"/>
        </patternFill>
      </fill>
    </dxf>
    <dxf>
      <font>
        <color theme="0"/>
      </font>
    </dxf>
    <dxf>
      <font>
        <color theme="0"/>
      </font>
    </dxf>
    <dxf>
      <fill>
        <patternFill>
          <bgColor rgb="FFFF0000"/>
        </patternFill>
      </fill>
    </dxf>
    <dxf>
      <fill>
        <patternFill patternType="none">
          <bgColor auto="1"/>
        </patternFill>
      </fill>
    </dxf>
    <dxf>
      <font>
        <color theme="0"/>
      </font>
    </dxf>
    <dxf>
      <font>
        <strike val="0"/>
      </font>
      <fill>
        <patternFill>
          <bgColor rgb="FFFF0000"/>
        </patternFill>
      </fill>
    </dxf>
    <dxf>
      <font>
        <color theme="0"/>
      </font>
    </dxf>
    <dxf>
      <fill>
        <patternFill>
          <bgColor rgb="FFFFFF00"/>
        </patternFill>
      </fill>
    </dxf>
    <dxf>
      <font>
        <color theme="0"/>
      </font>
    </dxf>
    <dxf>
      <font>
        <color theme="0"/>
      </font>
    </dxf>
    <dxf>
      <fill>
        <patternFill>
          <bgColor rgb="FFFF0000"/>
        </patternFill>
      </fill>
    </dxf>
    <dxf>
      <fill>
        <patternFill>
          <bgColor rgb="FFFF0000"/>
        </patternFill>
      </fill>
    </dxf>
    <dxf>
      <font>
        <b/>
        <i/>
        <strike val="0"/>
        <color rgb="FFFF0000"/>
      </font>
      <numFmt numFmtId="0" formatCode="General"/>
    </dxf>
    <dxf>
      <fill>
        <patternFill>
          <bgColor theme="9" tint="0.79998168889431442"/>
        </patternFill>
      </fill>
    </dxf>
    <dxf>
      <font>
        <strike val="0"/>
        <outline val="0"/>
        <shadow val="0"/>
        <u val="none"/>
        <vertAlign val="baseline"/>
        <sz val="10"/>
        <name val="Trebuchet MS"/>
        <family val="2"/>
        <scheme val="none"/>
      </font>
      <protection locked="0" hidden="0"/>
    </dxf>
    <dxf>
      <font>
        <strike val="0"/>
        <outline val="0"/>
        <shadow val="0"/>
        <u val="none"/>
        <vertAlign val="baseline"/>
        <sz val="10"/>
        <name val="Trebuchet MS"/>
        <family val="2"/>
        <scheme val="none"/>
      </font>
      <protection locked="0" hidden="0"/>
    </dxf>
    <dxf>
      <font>
        <strike val="0"/>
        <outline val="0"/>
        <shadow val="0"/>
        <u val="none"/>
        <vertAlign val="baseline"/>
        <sz val="10"/>
        <name val="Trebuchet MS"/>
        <family val="2"/>
        <scheme val="none"/>
      </font>
      <protection locked="1" hidden="0"/>
    </dxf>
    <dxf>
      <font>
        <strike val="0"/>
        <outline val="0"/>
        <shadow val="0"/>
        <u val="none"/>
        <vertAlign val="baseline"/>
        <sz val="10"/>
        <name val="Trebuchet MS"/>
        <family val="2"/>
        <scheme val="none"/>
      </font>
      <protection locked="1" hidden="0"/>
    </dxf>
    <dxf>
      <font>
        <strike val="0"/>
        <outline val="0"/>
        <shadow val="0"/>
        <u val="none"/>
        <vertAlign val="baseline"/>
        <sz val="10"/>
        <name val="Trebuchet MS"/>
        <family val="2"/>
        <scheme val="none"/>
      </font>
      <protection locked="1" hidden="0"/>
    </dxf>
    <dxf>
      <font>
        <strike val="0"/>
        <outline val="0"/>
        <shadow val="0"/>
        <u val="none"/>
        <vertAlign val="baseline"/>
        <sz val="10"/>
        <name val="Trebuchet MS"/>
        <family val="2"/>
        <scheme val="none"/>
      </font>
      <protection locked="1" hidden="0"/>
    </dxf>
    <dxf>
      <font>
        <strike val="0"/>
        <outline val="0"/>
        <shadow val="0"/>
        <u val="none"/>
        <vertAlign val="baseline"/>
        <sz val="10"/>
        <name val="Trebuchet MS"/>
        <family val="2"/>
        <scheme val="none"/>
      </font>
      <numFmt numFmtId="30" formatCode="@"/>
      <protection locked="0" hidden="0"/>
    </dxf>
    <dxf>
      <font>
        <strike val="0"/>
        <outline val="0"/>
        <shadow val="0"/>
        <u val="none"/>
        <vertAlign val="baseline"/>
        <sz val="10"/>
        <name val="Trebuchet MS"/>
        <family val="2"/>
        <scheme val="none"/>
      </font>
      <numFmt numFmtId="30" formatCode="@"/>
      <protection locked="0" hidden="0"/>
    </dxf>
    <dxf>
      <font>
        <strike val="0"/>
        <outline val="0"/>
        <shadow val="0"/>
        <u val="none"/>
        <vertAlign val="baseline"/>
        <sz val="10"/>
        <name val="Trebuchet MS"/>
        <family val="2"/>
        <scheme val="none"/>
      </font>
      <protection locked="1" hidden="0"/>
    </dxf>
    <dxf>
      <font>
        <strike val="0"/>
        <outline val="0"/>
        <shadow val="0"/>
        <u val="none"/>
        <vertAlign val="baseline"/>
        <sz val="10"/>
        <name val="Trebuchet MS"/>
        <family val="2"/>
        <scheme val="none"/>
      </font>
      <protection locked="0" hidden="0"/>
    </dxf>
    <dxf>
      <font>
        <strike val="0"/>
        <outline val="0"/>
        <shadow val="0"/>
        <u val="none"/>
        <vertAlign val="baseline"/>
        <sz val="10"/>
        <name val="Trebuchet MS"/>
        <family val="2"/>
        <scheme val="none"/>
      </font>
      <protection locked="0" hidden="0"/>
    </dxf>
    <dxf>
      <font>
        <strike val="0"/>
        <outline val="0"/>
        <shadow val="0"/>
        <u val="none"/>
        <vertAlign val="baseline"/>
        <sz val="10"/>
        <name val="Trebuchet MS"/>
        <family val="2"/>
        <scheme val="none"/>
      </font>
      <protection locked="0" hidden="0"/>
    </dxf>
    <dxf>
      <font>
        <strike val="0"/>
        <outline val="0"/>
        <shadow val="0"/>
        <u val="none"/>
        <vertAlign val="baseline"/>
        <sz val="10"/>
        <name val="Trebuchet MS"/>
        <family val="2"/>
        <scheme val="none"/>
      </font>
      <protection locked="1" hidden="0"/>
    </dxf>
    <dxf>
      <font>
        <strike val="0"/>
        <outline val="0"/>
        <shadow val="0"/>
        <u val="none"/>
        <vertAlign val="baseline"/>
        <sz val="10"/>
        <name val="Trebuchet MS"/>
        <family val="2"/>
        <scheme val="none"/>
      </font>
      <protection locked="0" hidden="0"/>
    </dxf>
    <dxf>
      <font>
        <strike val="0"/>
        <outline val="0"/>
        <shadow val="0"/>
        <u val="none"/>
        <vertAlign val="baseline"/>
        <sz val="10"/>
        <name val="Trebuchet MS"/>
        <family val="2"/>
        <scheme val="none"/>
      </font>
      <numFmt numFmtId="34" formatCode="_ &quot;€&quot;\ * #,##0.00_ ;_ &quot;€&quot;\ * \-#,##0.00_ ;_ &quot;€&quot;\ * &quot;-&quot;??_ ;_ @_ "/>
      <protection locked="0" hidden="0"/>
    </dxf>
    <dxf>
      <font>
        <strike val="0"/>
        <outline val="0"/>
        <shadow val="0"/>
        <u val="none"/>
        <vertAlign val="baseline"/>
        <sz val="10"/>
        <name val="Trebuchet MS"/>
        <family val="2"/>
        <scheme val="none"/>
      </font>
      <numFmt numFmtId="30" formatCode="@"/>
      <protection locked="0" hidden="0"/>
    </dxf>
    <dxf>
      <font>
        <strike val="0"/>
        <outline val="0"/>
        <shadow val="0"/>
        <u val="none"/>
        <vertAlign val="baseline"/>
        <sz val="10"/>
        <name val="Trebuchet MS"/>
        <family val="2"/>
        <scheme val="none"/>
      </font>
      <numFmt numFmtId="30" formatCode="@"/>
      <protection locked="0" hidden="0"/>
    </dxf>
    <dxf>
      <font>
        <strike val="0"/>
        <outline val="0"/>
        <shadow val="0"/>
        <u val="none"/>
        <vertAlign val="baseline"/>
        <sz val="10"/>
        <name val="Trebuchet MS"/>
        <family val="2"/>
        <scheme val="none"/>
      </font>
      <protection locked="1" hidden="0"/>
    </dxf>
    <dxf>
      <font>
        <b val="0"/>
        <i val="0"/>
        <strike val="0"/>
        <condense val="0"/>
        <extend val="0"/>
        <outline val="0"/>
        <shadow val="0"/>
        <u val="none"/>
        <vertAlign val="baseline"/>
        <sz val="10"/>
        <color theme="1"/>
        <name val="Trebuchet MS"/>
        <family val="2"/>
        <scheme val="none"/>
      </font>
      <numFmt numFmtId="30" formatCode="@"/>
      <fill>
        <patternFill patternType="none">
          <fgColor auto="1"/>
          <bgColor auto="1"/>
        </patternFill>
      </fill>
      <protection locked="0" hidden="0"/>
    </dxf>
    <dxf>
      <border outline="0">
        <top style="thin">
          <color theme="4" tint="0.39997558519241921"/>
        </top>
      </border>
    </dxf>
    <dxf>
      <border outline="0">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0"/>
        <color theme="1"/>
        <name val="Trebuchet MS"/>
        <family val="2"/>
        <scheme val="none"/>
      </font>
      <numFmt numFmtId="30" formatCode="@"/>
      <fill>
        <patternFill patternType="none">
          <fgColor auto="1"/>
          <bgColor auto="1"/>
        </patternFill>
      </fill>
      <protection locked="0" hidden="0"/>
    </dxf>
    <dxf>
      <border outline="0">
        <bottom style="thin">
          <color theme="4" tint="0.39997558519241921"/>
        </bottom>
      </border>
    </dxf>
    <dxf>
      <font>
        <b/>
        <i val="0"/>
        <strike val="0"/>
        <condense val="0"/>
        <extend val="0"/>
        <outline val="0"/>
        <shadow val="0"/>
        <u val="none"/>
        <vertAlign val="baseline"/>
        <sz val="10"/>
        <color theme="0"/>
        <name val="Trebuchet MS"/>
        <family val="2"/>
        <scheme val="none"/>
      </font>
      <fill>
        <patternFill patternType="none">
          <fgColor auto="1"/>
          <bgColor auto="1"/>
        </patternFill>
      </fill>
      <protection locked="1" hidden="0"/>
    </dxf>
    <dxf>
      <font>
        <strike val="0"/>
        <outline val="0"/>
        <shadow val="0"/>
        <u val="none"/>
        <vertAlign val="baseline"/>
        <sz val="10"/>
        <name val="Trebuchet MS"/>
        <family val="2"/>
        <scheme val="none"/>
      </font>
      <numFmt numFmtId="30" formatCode="@"/>
      <protection locked="0" hidden="0"/>
    </dxf>
    <dxf>
      <font>
        <strike val="0"/>
        <outline val="0"/>
        <shadow val="0"/>
        <u val="none"/>
        <vertAlign val="baseline"/>
        <sz val="10"/>
        <name val="Trebuchet MS"/>
        <family val="2"/>
        <scheme val="none"/>
      </font>
      <numFmt numFmtId="30" formatCode="@"/>
      <protection locked="0" hidden="0"/>
    </dxf>
    <dxf>
      <font>
        <strike val="0"/>
        <outline val="0"/>
        <shadow val="0"/>
        <u val="none"/>
        <vertAlign val="baseline"/>
        <sz val="10"/>
        <name val="Trebuchet MS"/>
        <family val="2"/>
        <scheme val="none"/>
      </font>
      <protection locked="1" hidden="0"/>
    </dxf>
    <dxf>
      <font>
        <strike val="0"/>
        <outline val="0"/>
        <shadow val="0"/>
        <u val="none"/>
        <vertAlign val="baseline"/>
        <sz val="10"/>
        <name val="Trebuchet MS"/>
        <family val="2"/>
        <scheme val="none"/>
      </font>
      <numFmt numFmtId="0" formatCode="General"/>
      <protection locked="0" hidden="0"/>
    </dxf>
    <dxf>
      <font>
        <strike val="0"/>
        <outline val="0"/>
        <shadow val="0"/>
        <u val="none"/>
        <vertAlign val="baseline"/>
        <sz val="10"/>
        <name val="Trebuchet MS"/>
        <family val="2"/>
        <scheme val="none"/>
      </font>
      <numFmt numFmtId="0" formatCode="General"/>
      <protection locked="0" hidden="0"/>
    </dxf>
    <dxf>
      <font>
        <strike val="0"/>
        <outline val="0"/>
        <shadow val="0"/>
        <u val="none"/>
        <vertAlign val="baseline"/>
        <sz val="10"/>
        <name val="Trebuchet MS"/>
        <family val="2"/>
        <scheme val="none"/>
      </font>
      <protection locked="1" hidden="0"/>
    </dxf>
    <dxf>
      <font>
        <b val="0"/>
        <i val="0"/>
        <strike val="0"/>
        <condense val="0"/>
        <extend val="0"/>
        <outline val="0"/>
        <shadow val="0"/>
        <u val="none"/>
        <vertAlign val="baseline"/>
        <sz val="10"/>
        <color theme="1"/>
        <name val="Trebuchet MS"/>
        <family val="2"/>
        <scheme val="none"/>
      </font>
    </dxf>
    <dxf>
      <font>
        <b val="0"/>
        <i val="0"/>
        <strike val="0"/>
        <condense val="0"/>
        <extend val="0"/>
        <outline val="0"/>
        <shadow val="0"/>
        <u val="none"/>
        <vertAlign val="baseline"/>
        <sz val="10"/>
        <color theme="1"/>
        <name val="Trebuchet MS"/>
        <family val="2"/>
        <scheme val="none"/>
      </font>
      <numFmt numFmtId="0" formatCode="General"/>
      <protection locked="1" hidden="0"/>
    </dxf>
    <dxf>
      <font>
        <b val="0"/>
        <i val="0"/>
        <strike val="0"/>
        <condense val="0"/>
        <extend val="0"/>
        <outline val="0"/>
        <shadow val="0"/>
        <u val="none"/>
        <vertAlign val="baseline"/>
        <sz val="10"/>
        <color theme="1"/>
        <name val="Trebuchet MS"/>
        <family val="2"/>
        <scheme val="none"/>
      </font>
      <numFmt numFmtId="14" formatCode="0.00%"/>
    </dxf>
    <dxf>
      <font>
        <strike val="0"/>
        <outline val="0"/>
        <shadow val="0"/>
        <u val="none"/>
        <vertAlign val="baseline"/>
        <sz val="10"/>
        <name val="Trebuchet MS"/>
        <family val="2"/>
        <scheme val="none"/>
      </font>
      <numFmt numFmtId="14" formatCode="0.00%"/>
      <protection locked="0" hidden="0"/>
    </dxf>
    <dxf>
      <font>
        <b val="0"/>
        <i val="0"/>
        <strike val="0"/>
        <condense val="0"/>
        <extend val="0"/>
        <outline val="0"/>
        <shadow val="0"/>
        <u val="none"/>
        <vertAlign val="baseline"/>
        <sz val="10"/>
        <color theme="1"/>
        <name val="Trebuchet MS"/>
        <family val="2"/>
        <scheme val="none"/>
      </font>
    </dxf>
    <dxf>
      <font>
        <strike val="0"/>
        <outline val="0"/>
        <shadow val="0"/>
        <u val="none"/>
        <vertAlign val="baseline"/>
        <sz val="10"/>
        <name val="Trebuchet MS"/>
        <family val="2"/>
        <scheme val="none"/>
      </font>
      <numFmt numFmtId="30" formatCode="@"/>
      <protection locked="0" hidden="0"/>
    </dxf>
    <dxf>
      <font>
        <b val="0"/>
        <i val="0"/>
        <strike val="0"/>
        <condense val="0"/>
        <extend val="0"/>
        <outline val="0"/>
        <shadow val="0"/>
        <u val="none"/>
        <vertAlign val="baseline"/>
        <sz val="10"/>
        <color theme="1"/>
        <name val="Trebuchet MS"/>
        <family val="2"/>
        <scheme val="none"/>
      </font>
    </dxf>
    <dxf>
      <font>
        <strike val="0"/>
        <outline val="0"/>
        <shadow val="0"/>
        <u val="none"/>
        <vertAlign val="baseline"/>
        <sz val="10"/>
        <name val="Trebuchet MS"/>
        <family val="2"/>
        <scheme val="none"/>
      </font>
      <numFmt numFmtId="0" formatCode="General"/>
      <protection locked="0" hidden="0"/>
    </dxf>
    <dxf>
      <font>
        <strike val="0"/>
        <outline val="0"/>
        <shadow val="0"/>
        <u val="none"/>
        <vertAlign val="baseline"/>
        <sz val="10"/>
        <name val="Trebuchet MS"/>
        <family val="2"/>
        <scheme val="none"/>
      </font>
      <protection locked="1" hidden="0"/>
    </dxf>
    <dxf>
      <font>
        <strike val="0"/>
        <outline val="0"/>
        <shadow val="0"/>
        <u val="none"/>
        <vertAlign val="baseline"/>
        <sz val="10"/>
        <name val="Trebuchet MS"/>
        <family val="2"/>
        <scheme val="none"/>
      </font>
      <protection locked="1" hidden="0"/>
    </dxf>
    <dxf>
      <font>
        <strike val="0"/>
        <outline val="0"/>
        <shadow val="0"/>
        <u val="none"/>
        <vertAlign val="baseline"/>
        <sz val="10"/>
        <name val="Trebuchet MS"/>
        <family val="2"/>
        <scheme val="none"/>
      </font>
      <protection locked="1" hidden="0"/>
    </dxf>
    <dxf>
      <font>
        <b val="0"/>
        <i val="0"/>
        <strike val="0"/>
        <condense val="0"/>
        <extend val="0"/>
        <outline val="0"/>
        <shadow val="0"/>
        <u val="none"/>
        <vertAlign val="baseline"/>
        <sz val="10"/>
        <color theme="1"/>
        <name val="Trebuchet MS"/>
        <family val="2"/>
        <scheme val="none"/>
      </font>
    </dxf>
    <dxf>
      <font>
        <strike val="0"/>
        <outline val="0"/>
        <shadow val="0"/>
        <u val="none"/>
        <vertAlign val="baseline"/>
        <sz val="10"/>
        <name val="Trebuchet MS"/>
        <family val="2"/>
        <scheme val="none"/>
      </font>
      <protection locked="1" hidden="0"/>
    </dxf>
    <dxf>
      <font>
        <b val="0"/>
        <i val="0"/>
        <strike val="0"/>
        <condense val="0"/>
        <extend val="0"/>
        <outline val="0"/>
        <shadow val="0"/>
        <u val="none"/>
        <vertAlign val="baseline"/>
        <sz val="10"/>
        <color theme="1"/>
        <name val="Trebuchet MS"/>
        <family val="2"/>
        <scheme val="none"/>
      </font>
    </dxf>
    <dxf>
      <font>
        <strike val="0"/>
        <outline val="0"/>
        <shadow val="0"/>
        <u val="none"/>
        <vertAlign val="baseline"/>
        <sz val="10"/>
        <name val="Trebuchet MS"/>
        <family val="2"/>
        <scheme val="none"/>
      </font>
      <numFmt numFmtId="30" formatCode="@"/>
      <protection locked="0" hidden="0"/>
    </dxf>
    <dxf>
      <font>
        <strike val="0"/>
        <outline val="0"/>
        <shadow val="0"/>
        <u val="none"/>
        <vertAlign val="baseline"/>
        <sz val="10"/>
        <name val="Trebuchet MS"/>
        <family val="2"/>
        <scheme val="none"/>
      </font>
      <protection locked="1" hidden="0"/>
    </dxf>
    <dxf>
      <font>
        <strike val="0"/>
        <outline val="0"/>
        <shadow val="0"/>
        <u val="none"/>
        <vertAlign val="baseline"/>
        <sz val="10"/>
        <name val="Trebuchet MS"/>
        <family val="2"/>
        <scheme val="none"/>
      </font>
      <protection locked="1" hidden="0"/>
    </dxf>
    <dxf>
      <font>
        <strike val="0"/>
        <outline val="0"/>
        <shadow val="0"/>
        <u val="none"/>
        <vertAlign val="baseline"/>
        <sz val="10"/>
        <name val="Trebuchet MS"/>
        <family val="2"/>
        <scheme val="none"/>
      </font>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10"/>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10"/>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10"/>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10"/>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10"/>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10"/>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10"/>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10"/>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10"/>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10"/>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10"/>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10"/>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10"/>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10"/>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10"/>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10"/>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10"/>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10"/>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10"/>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10"/>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10"/>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10"/>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10"/>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10"/>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10"/>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10"/>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10"/>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10"/>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10"/>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10"/>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10"/>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10"/>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10"/>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10"/>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10"/>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10"/>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10"/>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10"/>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10"/>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10"/>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10"/>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10"/>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10"/>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10"/>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10"/>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10"/>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10"/>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10"/>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10"/>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10"/>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8"/>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8"/>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8"/>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8"/>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8"/>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8"/>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8"/>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8"/>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8"/>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8"/>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8"/>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8"/>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8"/>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8"/>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8"/>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8"/>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8"/>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8"/>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8"/>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8"/>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8"/>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8"/>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8"/>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8"/>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8"/>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8"/>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8"/>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8"/>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8"/>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8"/>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8"/>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8"/>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8"/>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8"/>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8"/>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8"/>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8"/>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8"/>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8"/>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8"/>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8"/>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8"/>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8"/>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8"/>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8"/>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8"/>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8"/>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8"/>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8"/>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8"/>
        <name val="Trebuchet MS"/>
        <family val="2"/>
        <scheme val="none"/>
      </font>
      <numFmt numFmtId="0" formatCode="General"/>
      <protection locked="1" hidden="0"/>
    </dxf>
    <dxf>
      <font>
        <b val="0"/>
        <i val="0"/>
        <strike val="0"/>
        <condense val="0"/>
        <extend val="0"/>
        <outline val="0"/>
        <shadow val="0"/>
        <u val="none"/>
        <vertAlign val="baseline"/>
        <sz val="8"/>
        <color theme="1"/>
        <name val="Trebuchet MS"/>
        <family val="2"/>
        <scheme val="none"/>
      </font>
      <alignment horizontal="center" vertical="bottom" textRotation="0" wrapText="0" indent="0" justifyLastLine="0" shrinkToFit="0" readingOrder="0"/>
    </dxf>
    <dxf>
      <font>
        <b val="0"/>
        <i val="0"/>
        <strike val="0"/>
        <condense val="0"/>
        <extend val="0"/>
        <outline val="0"/>
        <shadow val="0"/>
        <u val="none"/>
        <vertAlign val="baseline"/>
        <sz val="8"/>
        <color theme="1"/>
        <name val="Trebuchet MS"/>
        <family val="2"/>
        <scheme val="none"/>
      </font>
      <numFmt numFmtId="0" formatCode="General"/>
      <alignment horizontal="center" vertical="bottom" textRotation="0" wrapText="0" indent="0" justifyLastLine="0" shrinkToFit="0" readingOrder="0"/>
      <protection locked="1" hidden="0"/>
    </dxf>
    <dxf>
      <font>
        <b val="0"/>
        <i val="0"/>
        <strike val="0"/>
        <condense val="0"/>
        <extend val="0"/>
        <outline val="0"/>
        <shadow val="0"/>
        <u val="none"/>
        <vertAlign val="baseline"/>
        <sz val="8"/>
        <color theme="1"/>
        <name val="Trebuchet MS"/>
        <family val="2"/>
        <scheme val="none"/>
      </font>
      <alignment horizontal="center" vertical="bottom" textRotation="0" wrapText="0" indent="0" justifyLastLine="0" shrinkToFit="0" readingOrder="0"/>
    </dxf>
    <dxf>
      <font>
        <b val="0"/>
        <i val="0"/>
        <strike val="0"/>
        <condense val="0"/>
        <extend val="0"/>
        <outline val="0"/>
        <shadow val="0"/>
        <u val="none"/>
        <vertAlign val="baseline"/>
        <sz val="8"/>
        <color theme="1"/>
        <name val="Trebuchet MS"/>
        <family val="2"/>
        <scheme val="none"/>
      </font>
      <numFmt numFmtId="0" formatCode="General"/>
      <alignment horizontal="center" vertical="bottom" textRotation="0" wrapText="0" indent="0" justifyLastLine="0" shrinkToFit="0" readingOrder="0"/>
      <protection locked="1" hidden="0"/>
    </dxf>
    <dxf>
      <font>
        <b val="0"/>
        <i val="0"/>
        <strike val="0"/>
        <condense val="0"/>
        <extend val="0"/>
        <outline val="0"/>
        <shadow val="0"/>
        <u val="none"/>
        <vertAlign val="baseline"/>
        <sz val="8"/>
        <color theme="1"/>
        <name val="Trebuchet MS"/>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8"/>
        <color theme="1"/>
        <name val="Trebuchet MS"/>
        <family val="2"/>
        <scheme val="none"/>
      </font>
      <numFmt numFmtId="0" formatCode="Genera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1"/>
        <name val="Trebuchet MS"/>
        <family val="2"/>
        <scheme val="none"/>
      </font>
      <numFmt numFmtId="34" formatCode="_ &quot;€&quot;\ * #,##0.00_ ;_ &quot;€&quot;\ * \-#,##0.00_ ;_ &quot;€&quot;\ * &quot;-&quot;??_ ;_ @_ "/>
    </dxf>
    <dxf>
      <font>
        <strike val="0"/>
        <outline val="0"/>
        <shadow val="0"/>
        <u val="none"/>
        <vertAlign val="baseline"/>
        <sz val="10"/>
        <name val="Trebuchet MS"/>
        <family val="2"/>
        <scheme val="none"/>
      </font>
      <numFmt numFmtId="34" formatCode="_ &quot;€&quot;\ * #,##0.00_ ;_ &quot;€&quot;\ * \-#,##0.00_ ;_ &quot;€&quot;\ * &quot;-&quot;??_ ;_ @_ "/>
      <protection locked="1" hidden="0"/>
    </dxf>
    <dxf>
      <font>
        <b val="0"/>
        <i val="0"/>
        <strike val="0"/>
        <condense val="0"/>
        <extend val="0"/>
        <outline val="0"/>
        <shadow val="0"/>
        <u val="none"/>
        <vertAlign val="baseline"/>
        <sz val="10"/>
        <color theme="1"/>
        <name val="Trebuchet MS"/>
        <family val="2"/>
        <scheme val="none"/>
      </font>
      <numFmt numFmtId="34" formatCode="_ &quot;€&quot;\ * #,##0.00_ ;_ &quot;€&quot;\ * \-#,##0.00_ ;_ &quot;€&quot;\ * &quot;-&quot;??_ ;_ @_ "/>
    </dxf>
    <dxf>
      <font>
        <b val="0"/>
        <i val="0"/>
        <strike val="0"/>
        <condense val="0"/>
        <extend val="0"/>
        <outline val="0"/>
        <shadow val="0"/>
        <u val="none"/>
        <vertAlign val="baseline"/>
        <sz val="10"/>
        <color theme="1"/>
        <name val="Trebuchet MS"/>
        <family val="2"/>
        <scheme val="none"/>
      </font>
      <numFmt numFmtId="30" formatCode="@"/>
      <fill>
        <patternFill patternType="solid">
          <fgColor indexed="64"/>
          <bgColor theme="9" tint="0.79998168889431442"/>
        </patternFill>
      </fill>
      <alignment horizontal="general" vertical="bottom" textRotation="0" wrapText="1" indent="0" justifyLastLine="0" shrinkToFit="0" readingOrder="0"/>
      <protection locked="0" hidden="0"/>
    </dxf>
    <dxf>
      <font>
        <b val="0"/>
        <i val="0"/>
        <strike val="0"/>
        <condense val="0"/>
        <extend val="0"/>
        <outline val="0"/>
        <shadow val="0"/>
        <u val="none"/>
        <vertAlign val="baseline"/>
        <sz val="10"/>
        <color theme="1"/>
        <name val="Trebuchet MS"/>
        <family val="2"/>
        <scheme val="none"/>
      </font>
      <numFmt numFmtId="34" formatCode="_ &quot;€&quot;\ * #,##0.00_ ;_ &quot;€&quot;\ * \-#,##0.00_ ;_ &quot;€&quot;\ * &quot;-&quot;??_ ;_ @_ "/>
    </dxf>
    <dxf>
      <font>
        <strike val="0"/>
        <outline val="0"/>
        <shadow val="0"/>
        <u val="none"/>
        <vertAlign val="baseline"/>
        <sz val="10"/>
        <name val="Trebuchet MS"/>
        <family val="2"/>
        <scheme val="none"/>
      </font>
      <numFmt numFmtId="34" formatCode="_ &quot;€&quot;\ * #,##0.00_ ;_ &quot;€&quot;\ * \-#,##0.00_ ;_ &quot;€&quot;\ * &quot;-&quot;??_ ;_ @_ "/>
      <fill>
        <patternFill patternType="solid">
          <fgColor indexed="64"/>
          <bgColor theme="9" tint="0.79998168889431442"/>
        </patternFill>
      </fill>
      <alignment horizontal="general" vertical="bottom" textRotation="0" wrapText="1" indent="0" justifyLastLine="0" shrinkToFit="0" readingOrder="0"/>
      <protection locked="0" hidden="0"/>
    </dxf>
    <dxf>
      <font>
        <b val="0"/>
        <i val="0"/>
        <strike val="0"/>
        <condense val="0"/>
        <extend val="0"/>
        <outline val="0"/>
        <shadow val="0"/>
        <u val="none"/>
        <vertAlign val="baseline"/>
        <sz val="10"/>
        <color theme="1"/>
        <name val="Trebuchet MS"/>
        <family val="2"/>
        <scheme val="none"/>
      </font>
      <numFmt numFmtId="34" formatCode="_ &quot;€&quot;\ * #,##0.00_ ;_ &quot;€&quot;\ * \-#,##0.00_ ;_ &quot;€&quot;\ * &quot;-&quot;??_ ;_ @_ "/>
    </dxf>
    <dxf>
      <font>
        <strike val="0"/>
        <outline val="0"/>
        <shadow val="0"/>
        <u val="none"/>
        <vertAlign val="baseline"/>
        <sz val="10"/>
        <name val="Trebuchet MS"/>
        <family val="2"/>
        <scheme val="none"/>
      </font>
      <numFmt numFmtId="34" formatCode="_ &quot;€&quot;\ * #,##0.00_ ;_ &quot;€&quot;\ * \-#,##0.00_ ;_ &quot;€&quot;\ * &quot;-&quot;??_ ;_ @_ "/>
      <fill>
        <patternFill patternType="solid">
          <fgColor indexed="64"/>
          <bgColor theme="9" tint="0.79998168889431442"/>
        </patternFill>
      </fill>
      <alignment horizontal="general" vertical="bottom" textRotation="0" wrapText="1" indent="0" justifyLastLine="0" shrinkToFit="0" readingOrder="0"/>
      <protection locked="0" hidden="0"/>
    </dxf>
    <dxf>
      <font>
        <b val="0"/>
        <i val="0"/>
        <strike val="0"/>
        <condense val="0"/>
        <extend val="0"/>
        <outline val="0"/>
        <shadow val="0"/>
        <u val="none"/>
        <vertAlign val="baseline"/>
        <sz val="10"/>
        <color theme="1"/>
        <name val="Trebuchet MS"/>
        <family val="2"/>
        <scheme val="none"/>
      </font>
      <numFmt numFmtId="34" formatCode="_ &quot;€&quot;\ * #,##0.00_ ;_ &quot;€&quot;\ * \-#,##0.00_ ;_ &quot;€&quot;\ * &quot;-&quot;??_ ;_ @_ "/>
    </dxf>
    <dxf>
      <font>
        <strike val="0"/>
        <outline val="0"/>
        <shadow val="0"/>
        <u val="none"/>
        <vertAlign val="baseline"/>
        <sz val="10"/>
        <name val="Trebuchet MS"/>
        <family val="2"/>
        <scheme val="none"/>
      </font>
      <numFmt numFmtId="34" formatCode="_ &quot;€&quot;\ * #,##0.00_ ;_ &quot;€&quot;\ * \-#,##0.00_ ;_ &quot;€&quot;\ * &quot;-&quot;??_ ;_ @_ "/>
      <fill>
        <patternFill patternType="solid">
          <fgColor indexed="64"/>
          <bgColor theme="9" tint="0.79998168889431442"/>
        </patternFill>
      </fill>
      <alignment horizontal="general" vertical="bottom" textRotation="0" wrapText="1" indent="0" justifyLastLine="0" shrinkToFit="0" readingOrder="0"/>
      <protection locked="0" hidden="0"/>
    </dxf>
    <dxf>
      <font>
        <b val="0"/>
        <i val="0"/>
        <strike val="0"/>
        <condense val="0"/>
        <extend val="0"/>
        <outline val="0"/>
        <shadow val="0"/>
        <u val="none"/>
        <vertAlign val="baseline"/>
        <sz val="10"/>
        <color theme="1"/>
        <name val="Trebuchet MS"/>
        <family val="2"/>
        <scheme val="none"/>
      </font>
    </dxf>
    <dxf>
      <font>
        <strike val="0"/>
        <outline val="0"/>
        <shadow val="0"/>
        <u val="none"/>
        <vertAlign val="baseline"/>
        <sz val="10"/>
        <name val="Trebuchet MS"/>
        <family val="2"/>
        <scheme val="none"/>
      </font>
      <numFmt numFmtId="34" formatCode="_ &quot;€&quot;\ * #,##0.00_ ;_ &quot;€&quot;\ * \-#,##0.00_ ;_ &quot;€&quot;\ * &quot;-&quot;??_ ;_ @_ "/>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1"/>
        <name val="Trebuchet MS"/>
        <family val="2"/>
        <scheme val="none"/>
      </font>
      <numFmt numFmtId="34" formatCode="_ &quot;€&quot;\ * #,##0.00_ ;_ &quot;€&quot;\ * \-#,##0.00_ ;_ &quot;€&quot;\ * &quot;-&quot;??_ ;_ @_ "/>
      <alignment horizontal="right" vertical="bottom" textRotation="0" wrapText="1" indent="0" justifyLastLine="0" shrinkToFit="0" readingOrder="0"/>
    </dxf>
    <dxf>
      <font>
        <strike val="0"/>
        <outline val="0"/>
        <shadow val="0"/>
        <u val="none"/>
        <vertAlign val="baseline"/>
        <sz val="10"/>
        <name val="Trebuchet MS"/>
        <family val="2"/>
        <scheme val="none"/>
      </font>
      <numFmt numFmtId="34" formatCode="_ &quot;€&quot;\ * #,##0.00_ ;_ &quot;€&quot;\ * \-#,##0.00_ ;_ &quot;€&quot;\ * &quot;-&quot;??_ ;_ @_ "/>
      <fill>
        <patternFill patternType="solid">
          <fgColor indexed="64"/>
          <bgColor theme="9" tint="0.79998168889431442"/>
        </patternFill>
      </fill>
      <alignment horizontal="right" vertical="bottom" textRotation="0" wrapText="1" indent="0" justifyLastLine="0" shrinkToFit="0" readingOrder="0"/>
      <protection locked="0" hidden="0"/>
    </dxf>
    <dxf>
      <font>
        <b val="0"/>
        <i val="0"/>
        <strike val="0"/>
        <condense val="0"/>
        <extend val="0"/>
        <outline val="0"/>
        <shadow val="0"/>
        <u val="none"/>
        <vertAlign val="baseline"/>
        <sz val="10"/>
        <color theme="1"/>
        <name val="Trebuchet MS"/>
        <family val="2"/>
        <scheme val="none"/>
      </font>
      <alignment horizontal="right" vertical="bottom" textRotation="0" wrapText="0" indent="0" justifyLastLine="0" shrinkToFit="0" readingOrder="0"/>
    </dxf>
    <dxf>
      <font>
        <strike val="0"/>
        <outline val="0"/>
        <shadow val="0"/>
        <u val="none"/>
        <vertAlign val="baseline"/>
        <sz val="10"/>
        <name val="Trebuchet MS"/>
        <family val="2"/>
        <scheme val="none"/>
      </font>
      <numFmt numFmtId="34" formatCode="_ &quot;€&quot;\ * #,##0.00_ ;_ &quot;€&quot;\ * \-#,##0.00_ ;_ &quot;€&quot;\ * &quot;-&quot;??_ ;_ @_ "/>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1"/>
        <name val="Trebuchet MS"/>
        <family val="2"/>
        <scheme val="none"/>
      </font>
      <numFmt numFmtId="34" formatCode="_ &quot;€&quot;\ * #,##0.00_ ;_ &quot;€&quot;\ * \-#,##0.00_ ;_ &quot;€&quot;\ * &quot;-&quot;??_ ;_ @_ "/>
    </dxf>
    <dxf>
      <font>
        <strike val="0"/>
        <outline val="0"/>
        <shadow val="0"/>
        <u val="none"/>
        <vertAlign val="baseline"/>
        <sz val="10"/>
        <name val="Trebuchet MS"/>
        <family val="2"/>
        <scheme val="none"/>
      </font>
      <numFmt numFmtId="34" formatCode="_ &quot;€&quot;\ * #,##0.00_ ;_ &quot;€&quot;\ * \-#,##0.00_ ;_ &quot;€&quot;\ * &quot;-&quot;??_ ;_ @_ "/>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1"/>
        <name val="Trebuchet MS"/>
        <family val="2"/>
        <scheme val="none"/>
      </font>
      <alignment horizontal="left" vertical="bottom" textRotation="0" wrapText="0" indent="0" justifyLastLine="0" shrinkToFit="0" readingOrder="0"/>
    </dxf>
    <dxf>
      <font>
        <strike val="0"/>
        <outline val="0"/>
        <shadow val="0"/>
        <u val="none"/>
        <vertAlign val="baseline"/>
        <sz val="10"/>
        <name val="Trebuchet MS"/>
        <family val="2"/>
        <scheme val="none"/>
      </font>
      <numFmt numFmtId="0" formatCode="General"/>
      <fill>
        <patternFill patternType="solid">
          <fgColor indexed="64"/>
          <bgColor theme="9" tint="0.59999389629810485"/>
        </patternFill>
      </fill>
      <alignment horizontal="general" vertical="bottom" textRotation="0" wrapText="1" indent="0" justifyLastLine="0" shrinkToFit="0" readingOrder="0"/>
      <protection locked="0" hidden="0"/>
    </dxf>
    <dxf>
      <font>
        <b val="0"/>
        <i val="0"/>
        <strike val="0"/>
        <condense val="0"/>
        <extend val="0"/>
        <outline val="0"/>
        <shadow val="0"/>
        <u val="none"/>
        <vertAlign val="baseline"/>
        <sz val="10"/>
        <color theme="1"/>
        <name val="Trebuchet MS"/>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0"/>
        <color theme="1"/>
        <name val="Trebuchet MS"/>
        <family val="2"/>
        <scheme val="none"/>
      </font>
      <numFmt numFmtId="0" formatCode="General"/>
      <fill>
        <patternFill patternType="solid">
          <fgColor indexed="64"/>
          <bgColor theme="9" tint="0.59999389629810485"/>
        </patternFill>
      </fill>
      <alignment horizontal="general" vertical="bottom" textRotation="0" wrapText="1" indent="0" justifyLastLine="0" shrinkToFit="0" readingOrder="0"/>
      <protection locked="0" hidden="0"/>
    </dxf>
    <dxf>
      <protection locked="1" hidden="0"/>
    </dxf>
    <dxf>
      <font>
        <strike val="0"/>
        <outline val="0"/>
        <shadow val="0"/>
        <u val="none"/>
        <vertAlign val="baseline"/>
        <sz val="10"/>
        <name val="Trebuchet MS"/>
        <family val="2"/>
        <scheme val="none"/>
      </font>
      <protection locked="1" hidden="0"/>
    </dxf>
    <dxf>
      <font>
        <strike val="0"/>
        <outline val="0"/>
        <shadow val="0"/>
        <u val="none"/>
        <vertAlign val="baseline"/>
        <sz val="10"/>
        <color theme="0"/>
        <name val="Trebuchet MS"/>
        <family val="2"/>
        <scheme val="none"/>
      </font>
      <protection locked="1"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0" formatCode="General"/>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0" formatCode="General"/>
      <protection locked="1" hidden="0"/>
    </dxf>
    <dxf>
      <font>
        <b val="0"/>
        <i val="0"/>
        <strike val="0"/>
        <condense val="0"/>
        <extend val="0"/>
        <outline val="0"/>
        <shadow val="0"/>
        <u val="none"/>
        <vertAlign val="baseline"/>
        <sz val="10"/>
        <color theme="1"/>
        <name val="Trebuchet MS"/>
        <family val="2"/>
        <scheme val="none"/>
      </font>
      <numFmt numFmtId="13" formatCode="0%"/>
    </dxf>
    <dxf>
      <font>
        <strike val="0"/>
        <outline val="0"/>
        <shadow val="0"/>
        <vertAlign val="baseline"/>
        <sz val="10"/>
        <name val="Trebuchet MS"/>
        <family val="2"/>
        <scheme val="none"/>
      </font>
      <numFmt numFmtId="13" formatCode="0%"/>
      <protection locked="1" hidden="0"/>
    </dxf>
    <dxf>
      <font>
        <b val="0"/>
        <i val="0"/>
        <strike val="0"/>
        <condense val="0"/>
        <extend val="0"/>
        <outline val="0"/>
        <shadow val="0"/>
        <u val="none"/>
        <vertAlign val="baseline"/>
        <sz val="10"/>
        <color theme="1"/>
        <name val="Trebuchet MS"/>
        <family val="2"/>
        <scheme val="none"/>
      </font>
    </dxf>
    <dxf>
      <font>
        <strike val="0"/>
        <outline val="0"/>
        <shadow val="0"/>
        <vertAlign val="baseline"/>
        <sz val="10"/>
        <name val="Trebuchet MS"/>
        <family val="2"/>
        <scheme val="none"/>
      </font>
      <numFmt numFmtId="0" formatCode="General"/>
      <protection locked="1" hidden="0"/>
    </dxf>
    <dxf>
      <font>
        <b val="0"/>
        <i val="0"/>
        <strike val="0"/>
        <condense val="0"/>
        <extend val="0"/>
        <outline val="0"/>
        <shadow val="0"/>
        <u val="none"/>
        <vertAlign val="baseline"/>
        <sz val="10"/>
        <color theme="1"/>
        <name val="Trebuchet MS"/>
        <family val="2"/>
        <scheme val="none"/>
      </font>
    </dxf>
    <dxf>
      <font>
        <strike val="0"/>
        <outline val="0"/>
        <shadow val="0"/>
        <vertAlign val="baseline"/>
        <sz val="10"/>
        <name val="Trebuchet MS"/>
        <family val="2"/>
        <scheme val="none"/>
      </font>
      <numFmt numFmtId="0" formatCode="General"/>
      <protection locked="1" hidden="0"/>
    </dxf>
    <dxf>
      <font>
        <b val="0"/>
        <i val="0"/>
        <strike val="0"/>
        <condense val="0"/>
        <extend val="0"/>
        <outline val="0"/>
        <shadow val="0"/>
        <u val="none"/>
        <vertAlign val="baseline"/>
        <sz val="10"/>
        <color theme="1"/>
        <name val="Trebuchet MS"/>
        <family val="2"/>
        <scheme val="none"/>
      </font>
      <protection locked="0" hidden="0"/>
    </dxf>
    <dxf>
      <font>
        <strike val="0"/>
        <outline val="0"/>
        <shadow val="0"/>
        <vertAlign val="baseline"/>
        <sz val="10"/>
        <color auto="1"/>
        <name val="Trebuchet MS"/>
        <family val="2"/>
        <scheme val="none"/>
      </font>
      <numFmt numFmtId="164" formatCode="_ [$€-413]\ * #,##0.00_ ;_ [$€-413]\ * \-#,##0.00_ ;_ [$€-413]\ * &quot;-&quot;??_ ;_ @_ "/>
      <fill>
        <patternFill patternType="solid">
          <fgColor indexed="64"/>
          <bgColor theme="0"/>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theme="1"/>
        <name val="Trebuchet MS"/>
        <family val="2"/>
        <scheme val="none"/>
      </font>
      <numFmt numFmtId="164" formatCode="_ [$€-413]\ * #,##0.00_ ;_ [$€-413]\ * \-#,##0.00_ ;_ [$€-413]\ * &quot;-&quot;??_ ;_ @_ "/>
    </dxf>
    <dxf>
      <font>
        <strike val="0"/>
        <outline val="0"/>
        <shadow val="0"/>
        <vertAlign val="baseline"/>
        <sz val="10"/>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10"/>
        <color theme="1"/>
        <name val="Trebuchet MS"/>
        <family val="2"/>
        <scheme val="none"/>
      </font>
      <numFmt numFmtId="164" formatCode="_ [$€-413]\ * #,##0.00_ ;_ [$€-413]\ * \-#,##0.00_ ;_ [$€-413]\ * &quot;-&quot;??_ ;_ @_ "/>
    </dxf>
    <dxf>
      <font>
        <strike val="0"/>
        <outline val="0"/>
        <shadow val="0"/>
        <vertAlign val="baseline"/>
        <sz val="10"/>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10"/>
        <color auto="1"/>
        <name val="Trebuchet MS"/>
        <family val="2"/>
        <scheme val="none"/>
      </font>
      <numFmt numFmtId="164" formatCode="_ [$€-413]\ * #,##0.00_ ;_ [$€-413]\ * \-#,##0.00_ ;_ [$€-413]\ * &quot;-&quot;??_ ;_ @_ "/>
      <fill>
        <patternFill patternType="solid">
          <fgColor indexed="64"/>
          <bgColor theme="0"/>
        </patternFill>
      </fill>
      <alignment horizontal="general" vertical="bottom" textRotation="0" wrapText="1" indent="0" justifyLastLine="0" shrinkToFit="0" readingOrder="0"/>
    </dxf>
    <dxf>
      <font>
        <b val="0"/>
        <i val="0"/>
        <strike val="0"/>
        <outline val="0"/>
        <shadow val="0"/>
        <u val="none"/>
        <vertAlign val="baseline"/>
        <sz val="10"/>
        <color auto="1"/>
        <name val="Trebuchet MS"/>
        <family val="2"/>
        <scheme val="none"/>
      </font>
      <numFmt numFmtId="164" formatCode="_ [$€-413]\ * #,##0.00_ ;_ [$€-413]\ * \-#,##0.00_ ;_ [$€-413]\ * &quot;-&quot;??_ ;_ @_ "/>
      <fill>
        <patternFill patternType="solid">
          <fgColor indexed="64"/>
          <bgColor theme="0"/>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theme="1"/>
        <name val="Trebuchet MS"/>
        <family val="2"/>
        <scheme val="none"/>
      </font>
      <numFmt numFmtId="164" formatCode="_ [$€-413]\ * #,##0.00_ ;_ [$€-413]\ * \-#,##0.00_ ;_ [$€-413]\ * &quot;-&quot;??_ ;_ @_ "/>
      <alignment horizontal="general" vertical="bottom" textRotation="0" wrapText="1" indent="0" justifyLastLine="0" shrinkToFit="0" readingOrder="0"/>
      <protection locked="0" hidden="0"/>
    </dxf>
    <dxf>
      <font>
        <strike val="0"/>
        <outline val="0"/>
        <shadow val="0"/>
        <vertAlign val="baseline"/>
        <sz val="10"/>
        <color auto="1"/>
        <name val="Trebuchet MS"/>
        <family val="2"/>
        <scheme val="none"/>
      </font>
      <numFmt numFmtId="164" formatCode="_ [$€-413]\ * #,##0.00_ ;_ [$€-413]\ * \-#,##0.00_ ;_ [$€-413]\ * &quot;-&quot;??_ ;_ @_ "/>
      <fill>
        <patternFill patternType="solid">
          <fgColor indexed="64"/>
          <bgColor theme="9" tint="0.79998168889431442"/>
        </patternFill>
      </fill>
      <alignment horizontal="general" vertical="bottom" textRotation="0" wrapText="1" indent="0" justifyLastLine="0" shrinkToFit="0" readingOrder="0"/>
      <protection locked="0" hidden="0"/>
    </dxf>
    <dxf>
      <font>
        <b val="0"/>
        <i val="0"/>
        <strike val="0"/>
        <condense val="0"/>
        <extend val="0"/>
        <outline val="0"/>
        <shadow val="0"/>
        <u val="none"/>
        <vertAlign val="baseline"/>
        <sz val="10"/>
        <color theme="1"/>
        <name val="Trebuchet MS"/>
        <family val="2"/>
        <scheme val="none"/>
      </font>
      <numFmt numFmtId="1" formatCode="0"/>
      <alignment horizontal="general" vertical="bottom" textRotation="0" wrapText="1" indent="0" justifyLastLine="0" shrinkToFit="0" readingOrder="0"/>
      <protection locked="0" hidden="0"/>
    </dxf>
    <dxf>
      <font>
        <strike val="0"/>
        <outline val="0"/>
        <shadow val="0"/>
        <vertAlign val="baseline"/>
        <sz val="10"/>
        <color auto="1"/>
        <name val="Trebuchet MS"/>
        <family val="2"/>
        <scheme val="none"/>
      </font>
      <numFmt numFmtId="164" formatCode="_ [$€-413]\ * #,##0.00_ ;_ [$€-413]\ * \-#,##0.00_ ;_ [$€-413]\ * &quot;-&quot;??_ ;_ @_ "/>
      <fill>
        <patternFill patternType="solid">
          <fgColor indexed="64"/>
          <bgColor theme="9" tint="0.79998168889431442"/>
        </patternFill>
      </fill>
      <alignment horizontal="general" vertical="bottom" textRotation="0" wrapText="1" indent="0" justifyLastLine="0" shrinkToFit="0" readingOrder="0"/>
      <protection locked="0" hidden="0"/>
    </dxf>
    <dxf>
      <font>
        <b val="0"/>
        <i val="0"/>
        <strike val="0"/>
        <condense val="0"/>
        <extend val="0"/>
        <outline val="0"/>
        <shadow val="0"/>
        <u val="none"/>
        <vertAlign val="baseline"/>
        <sz val="10"/>
        <color auto="1"/>
        <name val="Trebuchet MS"/>
        <family val="2"/>
        <scheme val="none"/>
      </font>
      <numFmt numFmtId="164" formatCode="_ [$€-413]\ * #,##0.00_ ;_ [$€-413]\ * \-#,##0.00_ ;_ [$€-413]\ * &quot;-&quot;??_ ;_ @_ "/>
      <fill>
        <patternFill patternType="solid">
          <fgColor indexed="64"/>
          <bgColor theme="0"/>
        </patternFill>
      </fill>
    </dxf>
    <dxf>
      <font>
        <b val="0"/>
        <i val="0"/>
        <strike val="0"/>
        <condense val="0"/>
        <extend val="0"/>
        <outline val="0"/>
        <shadow val="0"/>
        <u val="none"/>
        <vertAlign val="baseline"/>
        <sz val="10"/>
        <color auto="1"/>
        <name val="Trebuchet MS"/>
        <family val="2"/>
        <scheme val="none"/>
      </font>
      <numFmt numFmtId="164" formatCode="_ [$€-413]\ * #,##0.00_ ;_ [$€-413]\ * \-#,##0.00_ ;_ [$€-413]\ * &quot;-&quot;??_ ;_ @_ "/>
      <fill>
        <patternFill patternType="solid">
          <fgColor indexed="64"/>
          <bgColor theme="9" tint="0.59999389629810485"/>
        </patternFill>
      </fill>
      <alignment horizontal="general" vertical="bottom" textRotation="0" wrapText="1" indent="0" justifyLastLine="0" shrinkToFit="0" readingOrder="0"/>
      <protection locked="0" hidden="0"/>
    </dxf>
    <dxf>
      <font>
        <b val="0"/>
        <i val="0"/>
        <strike val="0"/>
        <condense val="0"/>
        <extend val="0"/>
        <outline val="0"/>
        <shadow val="0"/>
        <u val="none"/>
        <vertAlign val="baseline"/>
        <sz val="10"/>
        <color auto="1"/>
        <name val="Trebuchet MS"/>
        <family val="2"/>
        <scheme val="none"/>
      </font>
      <numFmt numFmtId="164" formatCode="_ [$€-413]\ * #,##0.00_ ;_ [$€-413]\ * \-#,##0.00_ ;_ [$€-413]\ * &quot;-&quot;??_ ;_ @_ "/>
      <fill>
        <patternFill patternType="solid">
          <fgColor indexed="64"/>
          <bgColor theme="0"/>
        </patternFill>
      </fill>
    </dxf>
    <dxf>
      <font>
        <b val="0"/>
        <i val="0"/>
        <strike val="0"/>
        <condense val="0"/>
        <extend val="0"/>
        <outline val="0"/>
        <shadow val="0"/>
        <u val="none"/>
        <vertAlign val="baseline"/>
        <sz val="10"/>
        <color auto="1"/>
        <name val="Trebuchet MS"/>
        <family val="2"/>
        <scheme val="none"/>
      </font>
      <numFmt numFmtId="164" formatCode="_ [$€-413]\ * #,##0.00_ ;_ [$€-413]\ * \-#,##0.00_ ;_ [$€-413]\ * &quot;-&quot;??_ ;_ @_ "/>
      <fill>
        <patternFill patternType="solid">
          <fgColor indexed="64"/>
          <bgColor theme="0"/>
        </patternFill>
      </fill>
    </dxf>
    <dxf>
      <font>
        <b val="0"/>
        <i val="0"/>
        <strike val="0"/>
        <condense val="0"/>
        <extend val="0"/>
        <outline val="0"/>
        <shadow val="0"/>
        <u val="none"/>
        <vertAlign val="baseline"/>
        <sz val="10"/>
        <color auto="1"/>
        <name val="Trebuchet MS"/>
        <family val="2"/>
        <scheme val="none"/>
      </font>
      <numFmt numFmtId="164" formatCode="_ [$€-413]\ * #,##0.00_ ;_ [$€-413]\ * \-#,##0.00_ ;_ [$€-413]\ * &quot;-&quot;??_ ;_ @_ "/>
      <fill>
        <patternFill patternType="solid">
          <fgColor indexed="64"/>
          <bgColor theme="0"/>
        </patternFill>
      </fill>
    </dxf>
    <dxf>
      <font>
        <b val="0"/>
        <i val="0"/>
        <strike val="0"/>
        <outline val="0"/>
        <shadow val="0"/>
        <u val="none"/>
        <vertAlign val="baseline"/>
        <sz val="10"/>
        <color auto="1"/>
        <name val="Trebuchet MS"/>
        <family val="2"/>
        <scheme val="none"/>
      </font>
      <numFmt numFmtId="164" formatCode="_ [$€-413]\ * #,##0.00_ ;_ [$€-413]\ * \-#,##0.00_ ;_ [$€-413]\ * &quot;-&quot;??_ ;_ @_ "/>
      <fill>
        <patternFill patternType="solid">
          <fgColor indexed="64"/>
          <bgColor theme="0"/>
        </patternFill>
      </fill>
      <protection locked="1" hidden="0"/>
    </dxf>
    <dxf>
      <font>
        <b val="0"/>
        <i val="0"/>
        <strike val="0"/>
        <condense val="0"/>
        <extend val="0"/>
        <outline val="0"/>
        <shadow val="0"/>
        <u val="none"/>
        <vertAlign val="baseline"/>
        <sz val="10"/>
        <color theme="1"/>
        <name val="Trebuchet MS"/>
        <family val="2"/>
        <scheme val="none"/>
      </font>
      <numFmt numFmtId="164" formatCode="_ [$€-413]\ * #,##0.00_ ;_ [$€-413]\ * \-#,##0.00_ ;_ [$€-413]\ * &quot;-&quot;??_ ;_ @_ "/>
    </dxf>
    <dxf>
      <font>
        <strike val="0"/>
        <outline val="0"/>
        <shadow val="0"/>
        <vertAlign val="baseline"/>
        <sz val="10"/>
        <name val="Trebuchet MS"/>
        <family val="2"/>
        <scheme val="none"/>
      </font>
      <numFmt numFmtId="164" formatCode="_ [$€-413]\ * #,##0.00_ ;_ [$€-413]\ * \-#,##0.00_ ;_ [$€-413]\ * &quot;-&quot;??_ ;_ @_ "/>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1"/>
        <name val="Trebuchet MS"/>
        <family val="2"/>
        <scheme val="none"/>
      </font>
      <numFmt numFmtId="1" formatCode="0"/>
      <protection locked="0" hidden="0"/>
    </dxf>
    <dxf>
      <font>
        <strike val="0"/>
        <outline val="0"/>
        <shadow val="0"/>
        <vertAlign val="baseline"/>
        <sz val="10"/>
        <name val="Trebuchet MS"/>
        <family val="2"/>
        <scheme val="none"/>
      </font>
      <numFmt numFmtId="0" formatCode="General"/>
      <fill>
        <patternFill patternType="solid">
          <fgColor indexed="64"/>
          <bgColor theme="9" tint="0.79998168889431442"/>
        </patternFill>
      </fill>
      <alignment horizontal="general" vertical="bottom" textRotation="0" wrapText="1" indent="0" justifyLastLine="0" shrinkToFit="0" readingOrder="0"/>
      <protection locked="0" hidden="0"/>
    </dxf>
    <dxf>
      <font>
        <b val="0"/>
        <i val="0"/>
        <strike val="0"/>
        <condense val="0"/>
        <extend val="0"/>
        <outline val="0"/>
        <shadow val="0"/>
        <u val="none"/>
        <vertAlign val="baseline"/>
        <sz val="10"/>
        <color theme="1"/>
        <name val="Trebuchet MS"/>
        <family val="2"/>
        <scheme val="none"/>
      </font>
      <alignment horizontal="general" vertical="bottom" textRotation="0" wrapText="1" indent="0" justifyLastLine="0" shrinkToFit="0" readingOrder="0"/>
      <protection locked="0" hidden="0"/>
    </dxf>
    <dxf>
      <font>
        <strike val="0"/>
        <outline val="0"/>
        <shadow val="0"/>
        <vertAlign val="baseline"/>
        <sz val="10"/>
        <name val="Trebuchet MS"/>
        <family val="2"/>
        <scheme val="none"/>
      </font>
      <numFmt numFmtId="0" formatCode="General"/>
      <fill>
        <patternFill patternType="solid">
          <fgColor indexed="64"/>
          <bgColor theme="9" tint="0.59999389629810485"/>
        </patternFill>
      </fill>
      <alignment horizontal="general" vertical="bottom" textRotation="0" wrapText="1" indent="0" justifyLastLine="0" shrinkToFit="0" readingOrder="0"/>
      <protection locked="0" hidden="0"/>
    </dxf>
    <dxf>
      <font>
        <b val="0"/>
        <i val="0"/>
        <strike val="0"/>
        <condense val="0"/>
        <extend val="0"/>
        <outline val="0"/>
        <shadow val="0"/>
        <u val="none"/>
        <vertAlign val="baseline"/>
        <sz val="10"/>
        <color auto="1"/>
        <name val="Trebuchet MS"/>
        <family val="2"/>
        <scheme val="none"/>
      </font>
      <numFmt numFmtId="34" formatCode="_ &quot;€&quot;\ * #,##0.00_ ;_ &quot;€&quot;\ * \-#,##0.00_ ;_ &quot;€&quot;\ * &quot;-&quot;??_ ;_ @_ "/>
      <fill>
        <patternFill patternType="solid">
          <fgColor indexed="64"/>
          <bgColor theme="0"/>
        </patternFill>
      </fill>
    </dxf>
    <dxf>
      <font>
        <b val="0"/>
        <i val="0"/>
        <strike val="0"/>
        <condense val="0"/>
        <extend val="0"/>
        <outline val="0"/>
        <shadow val="0"/>
        <u val="none"/>
        <vertAlign val="baseline"/>
        <sz val="10"/>
        <color auto="1"/>
        <name val="Trebuchet MS"/>
        <family val="2"/>
        <scheme val="none"/>
      </font>
      <numFmt numFmtId="0" formatCode="General"/>
      <fill>
        <patternFill patternType="solid">
          <fgColor indexed="64"/>
          <bgColor theme="0"/>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Trebuchet MS"/>
        <family val="2"/>
        <scheme val="none"/>
      </font>
      <numFmt numFmtId="34" formatCode="_ &quot;€&quot;\ * #,##0.00_ ;_ &quot;€&quot;\ * \-#,##0.00_ ;_ &quot;€&quot;\ * &quot;-&quot;??_ ;_ @_ "/>
      <fill>
        <patternFill patternType="solid">
          <fgColor indexed="64"/>
          <bgColor theme="0"/>
        </patternFill>
      </fill>
      <alignment horizontal="general" vertical="bottom" textRotation="0" wrapText="1" indent="0" justifyLastLine="0" shrinkToFit="0" readingOrder="0"/>
    </dxf>
    <dxf>
      <font>
        <b val="0"/>
        <i val="0"/>
        <strike val="0"/>
        <outline val="0"/>
        <shadow val="0"/>
        <u val="none"/>
        <vertAlign val="baseline"/>
        <sz val="10"/>
        <color auto="1"/>
        <name val="Trebuchet MS"/>
        <family val="2"/>
        <scheme val="none"/>
      </font>
      <numFmt numFmtId="34" formatCode="_ &quot;€&quot;\ * #,##0.00_ ;_ &quot;€&quot;\ * \-#,##0.00_ ;_ &quot;€&quot;\ * &quot;-&quot;??_ ;_ @_ "/>
      <fill>
        <patternFill patternType="solid">
          <fgColor indexed="64"/>
          <bgColor theme="0"/>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1"/>
        <name val="Trebuchet MS"/>
        <family val="2"/>
        <scheme val="none"/>
      </font>
      <numFmt numFmtId="34" formatCode="_ &quot;€&quot;\ * #,##0.00_ ;_ &quot;€&quot;\ * \-#,##0.00_ ;_ &quot;€&quot;\ * &quot;-&quot;??_ ;_ @_ "/>
      <alignment horizontal="general" vertical="bottom" textRotation="0" wrapText="1" indent="0" justifyLastLine="0" shrinkToFit="0" readingOrder="0"/>
    </dxf>
    <dxf>
      <font>
        <strike val="0"/>
        <outline val="0"/>
        <shadow val="0"/>
        <vertAlign val="baseline"/>
        <sz val="10"/>
        <name val="Trebuchet MS"/>
        <family val="2"/>
        <scheme val="none"/>
      </font>
      <numFmt numFmtId="34" formatCode="_ &quot;€&quot;\ * #,##0.00_ ;_ &quot;€&quot;\ * \-#,##0.00_ ;_ &quot;€&quot;\ * &quot;-&quot;??_ ;_ @_ "/>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1"/>
        <name val="Trebuchet MS"/>
        <family val="2"/>
        <scheme val="none"/>
      </font>
      <numFmt numFmtId="1" formatCode="0"/>
      <alignment horizontal="general" vertical="bottom" textRotation="0" wrapText="1" indent="0" justifyLastLine="0" shrinkToFit="0" readingOrder="0"/>
      <protection locked="0" hidden="0"/>
    </dxf>
    <dxf>
      <font>
        <strike val="0"/>
        <outline val="0"/>
        <shadow val="0"/>
        <vertAlign val="baseline"/>
        <sz val="10"/>
        <name val="Trebuchet MS"/>
        <family val="2"/>
        <scheme val="none"/>
      </font>
      <numFmt numFmtId="0" formatCode="General"/>
      <fill>
        <patternFill patternType="solid">
          <fgColor indexed="64"/>
          <bgColor theme="9" tint="0.79998168889431442"/>
        </patternFill>
      </fill>
      <alignment horizontal="general" vertical="bottom" textRotation="0" wrapText="1" indent="0" justifyLastLine="0" shrinkToFit="0" readingOrder="0"/>
      <protection locked="0" hidden="0"/>
    </dxf>
    <dxf>
      <font>
        <b val="0"/>
        <i val="0"/>
        <strike val="0"/>
        <condense val="0"/>
        <extend val="0"/>
        <outline val="0"/>
        <shadow val="0"/>
        <u val="none"/>
        <vertAlign val="baseline"/>
        <sz val="10"/>
        <color theme="1"/>
        <name val="Trebuchet MS"/>
        <family val="2"/>
        <scheme val="none"/>
      </font>
      <alignment horizontal="general" vertical="bottom" textRotation="0" wrapText="1" indent="0" justifyLastLine="0" shrinkToFit="0" readingOrder="0"/>
      <protection locked="0" hidden="0"/>
    </dxf>
    <dxf>
      <font>
        <strike val="0"/>
        <outline val="0"/>
        <shadow val="0"/>
        <vertAlign val="baseline"/>
        <sz val="10"/>
        <name val="Trebuchet MS"/>
        <family val="2"/>
        <scheme val="none"/>
      </font>
      <numFmt numFmtId="0" formatCode="General"/>
      <fill>
        <patternFill patternType="solid">
          <fgColor indexed="64"/>
          <bgColor theme="9" tint="0.59999389629810485"/>
        </patternFill>
      </fill>
      <alignment horizontal="general" vertical="bottom" textRotation="0" wrapText="1" indent="0" justifyLastLine="0" shrinkToFit="0" readingOrder="0"/>
      <protection locked="0" hidden="0"/>
    </dxf>
    <dxf>
      <font>
        <b val="0"/>
        <i val="0"/>
        <strike val="0"/>
        <condense val="0"/>
        <extend val="0"/>
        <outline val="0"/>
        <shadow val="0"/>
        <u val="none"/>
        <vertAlign val="baseline"/>
        <sz val="10"/>
        <color theme="1"/>
        <name val="Trebuchet MS"/>
        <family val="2"/>
        <scheme val="none"/>
      </font>
      <numFmt numFmtId="30" formatCode="@"/>
      <alignment horizontal="general" vertical="bottom" textRotation="0" wrapText="1" indent="0" justifyLastLine="0" shrinkToFit="0" readingOrder="0"/>
      <protection locked="0" hidden="0"/>
    </dxf>
    <dxf>
      <font>
        <strike val="0"/>
        <outline val="0"/>
        <shadow val="0"/>
        <vertAlign val="baseline"/>
        <sz val="10"/>
        <name val="Trebuchet MS"/>
        <family val="2"/>
        <scheme val="none"/>
      </font>
      <numFmt numFmtId="30" formatCode="@"/>
      <fill>
        <patternFill patternType="solid">
          <fgColor indexed="64"/>
          <bgColor theme="9" tint="0.79998168889431442"/>
        </patternFill>
      </fill>
      <alignment horizontal="general" vertical="bottom" textRotation="0" wrapText="1" indent="0" justifyLastLine="0" shrinkToFit="0" readingOrder="0"/>
      <protection locked="0" hidden="0"/>
    </dxf>
    <dxf>
      <font>
        <b val="0"/>
        <i val="0"/>
        <strike val="0"/>
        <condense val="0"/>
        <extend val="0"/>
        <outline val="0"/>
        <shadow val="0"/>
        <u val="none"/>
        <vertAlign val="baseline"/>
        <sz val="10"/>
        <color theme="1"/>
        <name val="Trebuchet MS"/>
        <family val="2"/>
        <scheme val="none"/>
      </font>
      <alignment horizontal="general" vertical="bottom" textRotation="0" wrapText="1" indent="0" justifyLastLine="0" shrinkToFit="0" readingOrder="0"/>
      <protection locked="0" hidden="0"/>
    </dxf>
    <dxf>
      <font>
        <strike val="0"/>
        <outline val="0"/>
        <shadow val="0"/>
        <vertAlign val="baseline"/>
        <sz val="10"/>
        <name val="Trebuchet MS"/>
        <family val="2"/>
        <scheme val="none"/>
      </font>
      <fill>
        <patternFill patternType="solid">
          <fgColor indexed="64"/>
          <bgColor theme="9" tint="0.59999389629810485"/>
        </patternFill>
      </fill>
      <alignment horizontal="general" vertical="bottom" textRotation="0" wrapText="1" indent="0" justifyLastLine="0" shrinkToFit="0" readingOrder="0"/>
      <protection locked="0" hidden="0"/>
    </dxf>
    <dxf>
      <font>
        <b val="0"/>
        <i val="0"/>
        <strike val="0"/>
        <condense val="0"/>
        <extend val="0"/>
        <outline val="0"/>
        <shadow val="0"/>
        <u val="none"/>
        <vertAlign val="baseline"/>
        <sz val="10"/>
        <color theme="1"/>
        <name val="Trebuchet MS"/>
        <family val="2"/>
        <scheme val="none"/>
      </font>
      <numFmt numFmtId="164" formatCode="_ [$€-413]\ * #,##0.00_ ;_ [$€-413]\ * \-#,##0.00_ ;_ [$€-413]\ * &quot;-&quot;??_ ;_ @_ "/>
      <alignment horizontal="general" vertical="bottom" textRotation="0" wrapText="1" indent="0" justifyLastLine="0" shrinkToFit="0" readingOrder="0"/>
      <protection locked="0" hidden="0"/>
    </dxf>
    <dxf>
      <font>
        <strike val="0"/>
        <outline val="0"/>
        <shadow val="0"/>
        <vertAlign val="baseline"/>
        <sz val="10"/>
        <name val="Trebuchet MS"/>
        <family val="2"/>
        <scheme val="none"/>
      </font>
      <numFmt numFmtId="164" formatCode="_ [$€-413]\ * #,##0.00_ ;_ [$€-413]\ * \-#,##0.00_ ;_ [$€-413]\ * &quot;-&quot;??_ ;_ @_ "/>
      <fill>
        <patternFill patternType="solid">
          <fgColor indexed="64"/>
          <bgColor theme="9" tint="0.59999389629810485"/>
        </patternFill>
      </fill>
      <alignment horizontal="general" vertical="bottom" textRotation="0" wrapText="1" indent="0" justifyLastLine="0" shrinkToFit="0" readingOrder="0"/>
      <protection locked="0" hidden="0"/>
    </dxf>
    <dxf>
      <font>
        <strike val="0"/>
        <outline val="0"/>
        <shadow val="0"/>
        <vertAlign val="baseline"/>
        <sz val="10"/>
        <name val="Trebuchet MS"/>
        <family val="2"/>
        <scheme val="none"/>
      </font>
    </dxf>
    <dxf>
      <font>
        <strike val="0"/>
        <outline val="0"/>
        <shadow val="0"/>
        <vertAlign val="baseline"/>
        <sz val="10"/>
        <name val="Trebuchet MS"/>
        <family val="2"/>
        <scheme val="none"/>
      </font>
      <protection locked="0" hidden="0"/>
    </dxf>
    <dxf>
      <font>
        <strike val="0"/>
        <outline val="0"/>
        <shadow val="0"/>
        <vertAlign val="baseline"/>
        <sz val="10"/>
        <name val="Trebuchet MS"/>
        <family val="2"/>
        <scheme val="none"/>
      </font>
    </dxf>
    <dxf>
      <numFmt numFmtId="164" formatCode="_ [$€-413]\ * #,##0.00_ ;_ [$€-413]\ * \-#,##0.00_ ;_ [$€-413]\ * &quot;-&quot;??_ ;_ @_ "/>
    </dxf>
    <dxf>
      <fill>
        <patternFill patternType="solid">
          <fgColor indexed="64"/>
          <bgColor theme="9" tint="0.79998168889431442"/>
        </patternFill>
      </fill>
      <alignment horizontal="center" vertical="bottom" textRotation="0" indent="0" justifyLastLine="0" shrinkToFit="0" readingOrder="0"/>
      <protection locked="0" hidden="0"/>
    </dxf>
    <dxf>
      <fill>
        <patternFill patternType="solid">
          <fgColor indexed="64"/>
          <bgColor theme="9" tint="0.79998168889431442"/>
        </patternFill>
      </fill>
      <alignment horizontal="center" vertical="bottom" textRotation="0" indent="0" justifyLastLine="0" shrinkToFit="0" readingOrder="0"/>
      <protection locked="0" hidden="0"/>
    </dxf>
    <dxf>
      <fill>
        <patternFill patternType="solid">
          <fgColor indexed="64"/>
          <bgColor theme="9" tint="0.79998168889431442"/>
        </patternFill>
      </fill>
      <alignment horizontal="general" vertical="bottom" textRotation="0" wrapText="1" indent="0" justifyLastLine="0" shrinkToFit="0" readingOrder="0"/>
      <protection locked="0" hidden="0"/>
    </dxf>
    <dxf>
      <fill>
        <patternFill patternType="solid">
          <fgColor indexed="64"/>
          <bgColor theme="9" tint="0.59999389629810485"/>
        </patternFill>
      </fill>
      <protection locked="0" hidden="0"/>
    </dxf>
    <dxf>
      <numFmt numFmtId="164" formatCode="_ [$€-413]\ * #,##0.00_ ;_ [$€-413]\ * \-#,##0.00_ ;_ [$€-413]\ * &quot;-&quot;??_ ;_ @_ "/>
      <fill>
        <patternFill patternType="solid">
          <fgColor indexed="64"/>
          <bgColor theme="9" tint="0.79998168889431442"/>
        </patternFill>
      </fill>
      <protection locked="0" hidden="0"/>
    </dxf>
    <dxf>
      <numFmt numFmtId="164" formatCode="_ [$€-413]\ * #,##0.00_ ;_ [$€-413]\ * \-#,##0.00_ ;_ [$€-413]\ * &quot;-&quot;??_ ;_ @_ "/>
      <fill>
        <patternFill patternType="solid">
          <fgColor indexed="64"/>
          <bgColor theme="9" tint="0.79998168889431442"/>
        </patternFill>
      </fill>
      <protection locked="0" hidden="0"/>
    </dxf>
    <dxf>
      <fill>
        <patternFill patternType="solid">
          <fgColor indexed="64"/>
          <bgColor theme="9" tint="0.79998168889431442"/>
        </patternFill>
      </fill>
      <alignment horizontal="general" vertical="bottom" textRotation="0" wrapText="1" indent="0" justifyLastLine="0" shrinkToFit="0" readingOrder="0"/>
      <protection locked="0" hidden="0"/>
    </dxf>
    <dxf>
      <fill>
        <patternFill patternType="solid">
          <fgColor indexed="64"/>
          <bgColor theme="9" tint="0.79998168889431442"/>
        </patternFill>
      </fill>
      <alignment horizontal="general" vertical="bottom" textRotation="0" wrapText="1" indent="0" justifyLastLine="0" shrinkToFit="0" readingOrder="0"/>
      <protection locked="0" hidden="0"/>
    </dxf>
    <dxf>
      <alignment horizontal="general" vertical="bottom" textRotation="0" wrapText="1" indent="0" justifyLastLine="0" shrinkToFit="0" readingOrder="0"/>
    </dxf>
    <dxf>
      <font>
        <strike val="0"/>
        <outline val="0"/>
        <shadow val="0"/>
        <vertAlign val="baseline"/>
        <sz val="10"/>
        <name val="Trebuchet MS"/>
        <family val="2"/>
        <scheme val="none"/>
      </font>
      <numFmt numFmtId="164" formatCode="_ [$€-413]\ * #,##0.00_ ;_ [$€-413]\ * \-#,##0.00_ ;_ [$€-413]\ * &quot;-&quot;??_ ;_ @_ "/>
    </dxf>
    <dxf>
      <font>
        <strike val="0"/>
        <outline val="0"/>
        <shadow val="0"/>
        <vertAlign val="baseline"/>
        <sz val="10"/>
        <name val="Trebuchet MS"/>
        <family val="2"/>
        <scheme val="none"/>
      </font>
      <numFmt numFmtId="164" formatCode="_ [$€-413]\ * #,##0.00_ ;_ [$€-413]\ * \-#,##0.00_ ;_ [$€-413]\ * &quot;-&quot;??_ ;_ @_ "/>
    </dxf>
    <dxf>
      <font>
        <strike val="0"/>
        <outline val="0"/>
        <shadow val="0"/>
        <u val="none"/>
        <vertAlign val="baseline"/>
        <sz val="11"/>
        <color theme="2" tint="-9.9978637043366805E-2"/>
        <name val="Trebuchet MS"/>
        <family val="2"/>
        <scheme val="none"/>
      </font>
      <numFmt numFmtId="34" formatCode="_ &quot;€&quot;\ * #,##0.00_ ;_ &quot;€&quot;\ * \-#,##0.00_ ;_ &quot;€&quot;\ * &quot;-&quot;??_ ;_ @_ "/>
      <fill>
        <patternFill patternType="solid">
          <fgColor indexed="64"/>
          <bgColor theme="2" tint="-9.9978637043366805E-2"/>
        </patternFill>
      </fill>
    </dxf>
    <dxf>
      <font>
        <strike val="0"/>
        <outline val="0"/>
        <shadow val="0"/>
        <u val="none"/>
        <vertAlign val="baseline"/>
        <sz val="11"/>
        <color theme="1"/>
        <name val="Trebuchet MS"/>
        <family val="2"/>
        <scheme val="none"/>
      </font>
      <fill>
        <patternFill patternType="solid">
          <fgColor indexed="64"/>
          <bgColor theme="2" tint="-9.9978637043366805E-2"/>
        </patternFill>
      </fill>
      <protection locked="0" hidden="0"/>
    </dxf>
    <dxf>
      <font>
        <strike val="0"/>
        <outline val="0"/>
        <shadow val="0"/>
        <u val="none"/>
        <vertAlign val="baseline"/>
        <sz val="11"/>
        <color theme="1"/>
        <name val="Trebuchet MS"/>
        <family val="2"/>
        <scheme val="none"/>
      </font>
      <fill>
        <patternFill patternType="solid">
          <fgColor indexed="64"/>
          <bgColor theme="2" tint="-9.9978637043366805E-2"/>
        </patternFill>
      </fill>
      <protection locked="0" hidden="0"/>
    </dxf>
    <dxf>
      <font>
        <strike val="0"/>
        <outline val="0"/>
        <shadow val="0"/>
        <u val="none"/>
        <vertAlign val="baseline"/>
        <sz val="11"/>
        <color theme="1"/>
        <name val="Trebuchet MS"/>
        <family val="2"/>
        <scheme val="none"/>
      </font>
      <numFmt numFmtId="164" formatCode="_ [$€-413]\ * #,##0.00_ ;_ [$€-413]\ * \-#,##0.00_ ;_ [$€-413]\ * &quot;-&quot;??_ ;_ @_ "/>
      <fill>
        <patternFill patternType="solid">
          <fgColor indexed="64"/>
          <bgColor theme="2" tint="-9.9978637043366805E-2"/>
        </patternFill>
      </fill>
    </dxf>
    <dxf>
      <font>
        <strike val="0"/>
        <outline val="0"/>
        <shadow val="0"/>
        <vertAlign val="baseline"/>
        <sz val="10"/>
        <name val="Trebuchet MS"/>
        <family val="2"/>
        <scheme val="none"/>
      </font>
      <numFmt numFmtId="164" formatCode="_ [$€-413]\ * #,##0.00_ ;_ [$€-413]\ * \-#,##0.00_ ;_ [$€-413]\ * &quot;-&quot;??_ ;_ @_ "/>
      <fill>
        <patternFill patternType="solid">
          <fgColor indexed="64"/>
          <bgColor theme="2" tint="-9.9978637043366805E-2"/>
        </patternFill>
      </fill>
      <protection locked="0" hidden="0"/>
    </dxf>
    <dxf>
      <font>
        <strike val="0"/>
        <outline val="0"/>
        <shadow val="0"/>
        <vertAlign val="baseline"/>
        <sz val="10"/>
        <name val="Trebuchet MS"/>
        <family val="2"/>
        <scheme val="none"/>
      </font>
      <numFmt numFmtId="164" formatCode="_ [$€-413]\ * #,##0.00_ ;_ [$€-413]\ * \-#,##0.00_ ;_ [$€-413]\ * &quot;-&quot;??_ ;_ @_ "/>
      <fill>
        <patternFill patternType="solid">
          <fgColor indexed="64"/>
          <bgColor theme="2" tint="-9.9978637043366805E-2"/>
        </patternFill>
      </fill>
      <protection locked="0" hidden="0"/>
    </dxf>
    <dxf>
      <font>
        <b val="0"/>
        <i val="0"/>
        <strike val="0"/>
        <condense val="0"/>
        <extend val="0"/>
        <outline val="0"/>
        <shadow val="0"/>
        <u val="none"/>
        <vertAlign val="baseline"/>
        <sz val="10"/>
        <color theme="1"/>
        <name val="Trebuchet MS"/>
        <family val="2"/>
        <scheme val="none"/>
      </font>
      <fill>
        <patternFill patternType="solid">
          <fgColor indexed="64"/>
          <bgColor theme="2" tint="-9.9978637043366805E-2"/>
        </patternFill>
      </fill>
      <alignment horizontal="center" vertical="bottom" textRotation="0" indent="0" justifyLastLine="0" shrinkToFit="0" readingOrder="0"/>
      <protection locked="0" hidden="0"/>
    </dxf>
    <dxf>
      <font>
        <strike val="0"/>
        <outline val="0"/>
        <shadow val="0"/>
        <vertAlign val="baseline"/>
        <sz val="10"/>
        <name val="Trebuchet MS"/>
        <family val="2"/>
        <scheme val="none"/>
      </font>
      <fill>
        <patternFill patternType="solid">
          <fgColor indexed="64"/>
          <bgColor theme="2" tint="-9.9978637043366805E-2"/>
        </patternFill>
      </fill>
      <alignment horizontal="center" vertical="bottom" textRotation="0" indent="0" justifyLastLine="0" shrinkToFit="0" readingOrder="0"/>
      <protection locked="0" hidden="0"/>
    </dxf>
    <dxf>
      <font>
        <b val="0"/>
        <i val="0"/>
        <strike val="0"/>
        <condense val="0"/>
        <extend val="0"/>
        <outline val="0"/>
        <shadow val="0"/>
        <u val="none"/>
        <vertAlign val="baseline"/>
        <sz val="10"/>
        <color theme="1"/>
        <name val="Trebuchet MS"/>
        <family val="2"/>
        <scheme val="none"/>
      </font>
      <numFmt numFmtId="0" formatCode="General"/>
      <fill>
        <patternFill patternType="solid">
          <fgColor indexed="64"/>
          <bgColor theme="9" tint="0.79998168889431442"/>
        </patternFill>
      </fill>
      <protection locked="0" hidden="0"/>
    </dxf>
    <dxf>
      <font>
        <strike val="0"/>
        <outline val="0"/>
        <shadow val="0"/>
        <vertAlign val="baseline"/>
        <sz val="10"/>
        <name val="Trebuchet MS"/>
        <family val="2"/>
        <scheme val="none"/>
      </font>
      <fill>
        <patternFill patternType="solid">
          <fgColor indexed="64"/>
          <bgColor theme="9" tint="0.79998168889431442"/>
        </patternFill>
      </fill>
      <alignment horizontal="general" vertical="bottom" textRotation="0" wrapText="1" indent="0" justifyLastLine="0" shrinkToFit="0" readingOrder="0"/>
      <protection locked="0" hidden="0"/>
    </dxf>
    <dxf>
      <font>
        <strike val="0"/>
        <outline val="0"/>
        <shadow val="0"/>
        <vertAlign val="baseline"/>
        <sz val="10"/>
        <name val="Trebuchet MS"/>
        <family val="2"/>
        <scheme val="none"/>
      </font>
      <fill>
        <patternFill patternType="solid">
          <fgColor indexed="64"/>
          <bgColor theme="9" tint="0.59999389629810485"/>
        </patternFill>
      </fill>
      <alignment horizontal="general" vertical="bottom" textRotation="0" wrapText="1" indent="0" justifyLastLine="0" shrinkToFit="0" readingOrder="0"/>
      <protection locked="0" hidden="0"/>
    </dxf>
    <dxf>
      <font>
        <strike val="0"/>
        <outline val="0"/>
        <shadow val="0"/>
        <vertAlign val="baseline"/>
        <sz val="10"/>
        <name val="Trebuchet MS"/>
        <family val="2"/>
        <scheme val="none"/>
      </font>
    </dxf>
    <dxf>
      <font>
        <strike val="0"/>
        <outline val="0"/>
        <shadow val="0"/>
        <vertAlign val="baseline"/>
        <sz val="10"/>
        <name val="Trebuchet MS"/>
        <family val="2"/>
        <scheme val="none"/>
      </font>
      <alignment horizontal="general" vertical="bottom" textRotation="0" wrapText="1" indent="0" justifyLastLine="0" shrinkToFit="0" readingOrder="0"/>
    </dxf>
    <dxf>
      <font>
        <strike val="0"/>
        <outline val="0"/>
        <shadow val="0"/>
        <u val="none"/>
        <vertAlign val="baseline"/>
        <sz val="9"/>
        <name val="Trebuchet MS"/>
        <family val="2"/>
        <scheme val="none"/>
      </font>
      <numFmt numFmtId="164" formatCode="_ [$€-413]\ * #,##0.00_ ;_ [$€-413]\ * \-#,##0.00_ ;_ [$€-413]\ * &quot;-&quot;??_ ;_ @_ "/>
    </dxf>
    <dxf>
      <font>
        <strike val="0"/>
        <outline val="0"/>
        <shadow val="0"/>
        <u val="none"/>
        <vertAlign val="baseline"/>
        <sz val="9"/>
        <name val="Trebuchet MS"/>
        <family val="2"/>
        <scheme val="none"/>
      </font>
      <numFmt numFmtId="164" formatCode="_ [$€-413]\ * #,##0.00_ ;_ [$€-413]\ * \-#,##0.00_ ;_ [$€-413]\ * &quot;-&quot;??_ ;_ @_ "/>
    </dxf>
    <dxf>
      <font>
        <strike val="0"/>
        <outline val="0"/>
        <shadow val="0"/>
        <u val="none"/>
        <vertAlign val="baseline"/>
        <sz val="10"/>
        <color theme="0"/>
        <name val="Trebuchet MS"/>
        <family val="2"/>
        <scheme val="none"/>
      </font>
      <numFmt numFmtId="0" formatCode="General"/>
      <fill>
        <patternFill patternType="solid">
          <fgColor indexed="64"/>
          <bgColor theme="0"/>
        </patternFill>
      </fill>
      <protection locked="1" hidden="0"/>
    </dxf>
    <dxf>
      <font>
        <strike val="0"/>
        <outline val="0"/>
        <shadow val="0"/>
        <u val="none"/>
        <vertAlign val="baseline"/>
        <sz val="10"/>
        <color theme="1"/>
        <name val="Trebuchet MS"/>
        <family val="2"/>
        <scheme val="none"/>
      </font>
      <numFmt numFmtId="0" formatCode="General"/>
      <alignment horizontal="center" vertical="bottom" textRotation="0" wrapText="0" indent="0" justifyLastLine="0" shrinkToFit="0" readingOrder="0"/>
    </dxf>
    <dxf>
      <font>
        <strike val="0"/>
        <outline val="0"/>
        <shadow val="0"/>
        <vertAlign val="baseline"/>
        <sz val="10"/>
        <name val="Trebuchet MS"/>
        <family val="2"/>
        <scheme val="none"/>
      </font>
      <fill>
        <patternFill patternType="solid">
          <fgColor indexed="64"/>
          <bgColor theme="9" tint="0.79998168889431442"/>
        </patternFill>
      </fill>
      <alignment horizontal="general" vertical="bottom" textRotation="0" wrapText="1" indent="0" justifyLastLine="0" shrinkToFit="0" readingOrder="0"/>
      <protection locked="0" hidden="0"/>
    </dxf>
    <dxf>
      <font>
        <strike val="0"/>
        <outline val="0"/>
        <shadow val="0"/>
        <vertAlign val="baseline"/>
        <sz val="10"/>
        <name val="Trebuchet MS"/>
        <family val="2"/>
        <scheme val="none"/>
      </font>
      <fill>
        <patternFill patternType="solid">
          <fgColor indexed="64"/>
          <bgColor theme="9" tint="0.79998168889431442"/>
        </patternFill>
      </fill>
      <alignment horizontal="general" vertical="bottom" textRotation="0" wrapText="1" indent="0" justifyLastLine="0" shrinkToFit="0" readingOrder="0"/>
      <protection locked="0" hidden="0"/>
    </dxf>
    <dxf>
      <font>
        <strike val="0"/>
        <outline val="0"/>
        <shadow val="0"/>
        <vertAlign val="baseline"/>
        <sz val="10"/>
        <name val="Trebuchet MS"/>
        <family val="2"/>
        <scheme val="none"/>
      </font>
      <fill>
        <patternFill patternType="solid">
          <fgColor indexed="64"/>
          <bgColor theme="9" tint="0.59999389629810485"/>
        </patternFill>
      </fill>
      <alignment horizontal="general" vertical="bottom" textRotation="0" wrapText="0" indent="0" justifyLastLine="0" shrinkToFit="0" readingOrder="0"/>
      <protection locked="0" hidden="0"/>
    </dxf>
    <dxf>
      <font>
        <strike val="0"/>
        <outline val="0"/>
        <shadow val="0"/>
        <vertAlign val="baseline"/>
        <sz val="10"/>
        <name val="Trebuchet MS"/>
        <family val="2"/>
        <scheme val="none"/>
      </font>
    </dxf>
    <dxf>
      <font>
        <strike val="0"/>
        <outline val="0"/>
        <shadow val="0"/>
        <vertAlign val="baseline"/>
        <sz val="10"/>
        <name val="Trebuchet MS"/>
        <family val="2"/>
        <scheme val="none"/>
      </font>
    </dxf>
    <dxf>
      <font>
        <b val="0"/>
        <i val="0"/>
        <strike val="0"/>
        <condense val="0"/>
        <extend val="0"/>
        <outline val="0"/>
        <shadow val="0"/>
        <u val="none"/>
        <vertAlign val="baseline"/>
        <sz val="10"/>
        <color theme="1"/>
        <name val="Trebuchet MS"/>
        <family val="2"/>
        <scheme val="none"/>
      </font>
      <alignment horizontal="general" vertical="bottom" textRotation="0" wrapText="1" indent="0" justifyLastLine="0" shrinkToFit="0" readingOrder="0"/>
    </dxf>
    <dxf>
      <font>
        <strike val="0"/>
        <outline val="0"/>
        <shadow val="0"/>
        <u val="none"/>
        <vertAlign val="baseline"/>
        <sz val="9"/>
        <name val="Trebuchet MS"/>
        <family val="2"/>
        <scheme val="none"/>
      </font>
      <numFmt numFmtId="164" formatCode="_ [$€-413]\ * #,##0.00_ ;_ [$€-413]\ * \-#,##0.00_ ;_ [$€-413]\ * &quot;-&quot;??_ ;_ @_ "/>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1"/>
        <name val="Trebuchet MS"/>
        <family val="2"/>
        <scheme val="none"/>
      </font>
      <alignment horizontal="general" vertical="bottom" textRotation="0" wrapText="1" indent="0" justifyLastLine="0" shrinkToFit="0" readingOrder="0"/>
    </dxf>
    <dxf>
      <font>
        <strike val="0"/>
        <outline val="0"/>
        <shadow val="0"/>
        <u val="none"/>
        <vertAlign val="baseline"/>
        <sz val="9"/>
        <name val="Trebuchet MS"/>
        <family val="2"/>
        <scheme val="none"/>
      </font>
      <numFmt numFmtId="164" formatCode="_ [$€-413]\ * #,##0.00_ ;_ [$€-413]\ * \-#,##0.00_ ;_ [$€-413]\ * &quot;-&quot;??_ ;_ @_ "/>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0"/>
        <name val="Trebuchet MS"/>
        <family val="2"/>
        <scheme val="none"/>
      </font>
      <fill>
        <patternFill patternType="solid">
          <fgColor indexed="64"/>
          <bgColor theme="0"/>
        </patternFill>
      </fill>
    </dxf>
    <dxf>
      <font>
        <b val="0"/>
        <i val="0"/>
        <strike val="0"/>
        <outline val="0"/>
        <shadow val="0"/>
        <u val="none"/>
        <vertAlign val="baseline"/>
        <sz val="10"/>
        <color theme="0"/>
        <name val="Trebuchet MS"/>
        <family val="2"/>
        <scheme val="none"/>
      </font>
      <numFmt numFmtId="0" formatCode="General"/>
      <fill>
        <patternFill patternType="solid">
          <fgColor indexed="64"/>
          <bgColor theme="0"/>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1"/>
        <name val="Trebuchet MS"/>
        <family val="2"/>
        <scheme val="none"/>
      </font>
      <alignment horizontal="center" vertical="bottom" textRotation="0" wrapText="1" indent="0" justifyLastLine="0" shrinkToFit="0" readingOrder="0"/>
    </dxf>
    <dxf>
      <font>
        <strike val="0"/>
        <outline val="0"/>
        <shadow val="0"/>
        <vertAlign val="baseline"/>
        <sz val="10"/>
        <name val="Trebuchet MS"/>
        <family val="2"/>
        <scheme val="none"/>
      </font>
      <numFmt numFmtId="30" formatCode="@"/>
      <fill>
        <patternFill patternType="solid">
          <fgColor indexed="64"/>
          <bgColor theme="9" tint="0.79998168889431442"/>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0"/>
        <color theme="1"/>
        <name val="Trebuchet MS"/>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0"/>
        <color theme="1"/>
        <name val="Trebuchet MS"/>
        <family val="2"/>
        <scheme val="none"/>
      </font>
      <numFmt numFmtId="13" formatCode="0%"/>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1"/>
        <name val="Trebuchet MS"/>
        <family val="2"/>
        <scheme val="none"/>
      </font>
      <alignment horizontal="general" vertical="bottom" textRotation="0" wrapText="1" indent="0" justifyLastLine="0" shrinkToFit="0" readingOrder="0"/>
    </dxf>
    <dxf>
      <font>
        <strike val="0"/>
        <outline val="0"/>
        <shadow val="0"/>
        <vertAlign val="baseline"/>
        <sz val="10"/>
        <name val="Trebuchet MS"/>
        <family val="2"/>
        <scheme val="none"/>
      </font>
      <fill>
        <patternFill patternType="solid">
          <fgColor indexed="64"/>
          <bgColor theme="9" tint="0.59999389629810485"/>
        </patternFill>
      </fill>
      <alignment horizontal="general" vertical="bottom" textRotation="0" wrapText="1" indent="0" justifyLastLine="0" shrinkToFit="0" readingOrder="0"/>
      <protection locked="0" hidden="0"/>
    </dxf>
    <dxf>
      <font>
        <b val="0"/>
        <i val="0"/>
        <strike val="0"/>
        <condense val="0"/>
        <extend val="0"/>
        <outline val="0"/>
        <shadow val="0"/>
        <u val="none"/>
        <vertAlign val="baseline"/>
        <sz val="10"/>
        <color theme="1"/>
        <name val="Trebuchet MS"/>
        <family val="2"/>
        <scheme val="none"/>
      </font>
      <alignment horizontal="general" vertical="bottom" textRotation="0" wrapText="1" indent="0" justifyLastLine="0" shrinkToFit="0" readingOrder="0"/>
    </dxf>
    <dxf>
      <font>
        <strike val="0"/>
        <outline val="0"/>
        <shadow val="0"/>
        <vertAlign val="baseline"/>
        <sz val="10"/>
        <name val="Trebuchet MS"/>
        <family val="2"/>
        <scheme val="none"/>
      </font>
      <numFmt numFmtId="30" formatCode="@"/>
      <fill>
        <patternFill patternType="solid">
          <fgColor indexed="64"/>
          <bgColor theme="9" tint="0.79998168889431442"/>
        </patternFill>
      </fill>
      <alignment horizontal="general" vertical="bottom" textRotation="0" wrapText="1" indent="0" justifyLastLine="0" shrinkToFit="0" readingOrder="0"/>
      <protection locked="0" hidden="0"/>
    </dxf>
    <dxf>
      <font>
        <b val="0"/>
        <i val="0"/>
        <strike val="0"/>
        <condense val="0"/>
        <extend val="0"/>
        <outline val="0"/>
        <shadow val="0"/>
        <u val="none"/>
        <vertAlign val="baseline"/>
        <sz val="10"/>
        <color theme="1"/>
        <name val="Trebuchet MS"/>
        <family val="2"/>
        <scheme val="none"/>
      </font>
      <alignment horizontal="general" vertical="bottom" textRotation="0" wrapText="1" indent="0" justifyLastLine="0" shrinkToFit="0" readingOrder="0"/>
    </dxf>
    <dxf>
      <font>
        <strike val="0"/>
        <outline val="0"/>
        <shadow val="0"/>
        <vertAlign val="baseline"/>
        <sz val="10"/>
        <name val="Trebuchet MS"/>
        <family val="2"/>
        <scheme val="none"/>
      </font>
      <numFmt numFmtId="30" formatCode="@"/>
      <fill>
        <patternFill patternType="solid">
          <fgColor indexed="64"/>
          <bgColor theme="9" tint="0.79998168889431442"/>
        </patternFill>
      </fill>
      <alignment horizontal="general" vertical="bottom" textRotation="0" wrapText="1" indent="0" justifyLastLine="0" shrinkToFit="0" readingOrder="0"/>
      <protection locked="0" hidden="0"/>
    </dxf>
    <dxf>
      <font>
        <strike val="0"/>
        <outline val="0"/>
        <shadow val="0"/>
        <vertAlign val="baseline"/>
        <name val="Trebuchet MS"/>
        <family val="2"/>
        <scheme val="none"/>
      </font>
      <protection locked="1" hidden="0"/>
    </dxf>
    <dxf>
      <font>
        <strike val="0"/>
        <outline val="0"/>
        <shadow val="0"/>
        <vertAlign val="baseline"/>
        <sz val="10"/>
        <name val="Trebuchet MS"/>
        <family val="2"/>
        <scheme val="none"/>
      </font>
      <alignment horizontal="general" vertical="bottom" textRotation="0" wrapText="1" indent="0" justifyLastLine="0" shrinkToFit="0" readingOrder="0"/>
      <protection locked="0" hidden="0"/>
    </dxf>
    <dxf>
      <font>
        <strike val="0"/>
        <outline val="0"/>
        <shadow val="0"/>
        <vertAlign val="baseline"/>
        <sz val="10"/>
        <name val="Trebuchet MS"/>
        <family val="2"/>
        <scheme val="none"/>
      </font>
      <protection locked="1" hidden="0"/>
    </dxf>
    <dxf>
      <font>
        <b val="0"/>
        <i val="0"/>
        <strike val="0"/>
        <condense val="0"/>
        <extend val="0"/>
        <outline val="0"/>
        <shadow val="0"/>
        <u val="none"/>
        <vertAlign val="baseline"/>
        <sz val="10"/>
        <color theme="1"/>
        <name val="Trebuchet MS"/>
        <family val="2"/>
        <scheme val="none"/>
      </font>
    </dxf>
    <dxf>
      <font>
        <strike val="0"/>
        <outline val="0"/>
        <shadow val="0"/>
        <u val="none"/>
        <vertAlign val="baseline"/>
        <sz val="9"/>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9"/>
        <color theme="1"/>
        <name val="Trebuchet MS"/>
        <family val="2"/>
        <scheme val="none"/>
      </font>
      <numFmt numFmtId="164" formatCode="_ [$€-413]\ * #,##0.00_ ;_ [$€-413]\ * \-#,##0.00_ ;_ [$€-413]\ * &quot;-&quot;??_ ;_ @_ "/>
    </dxf>
    <dxf>
      <font>
        <strike val="0"/>
        <outline val="0"/>
        <shadow val="0"/>
        <u val="none"/>
        <vertAlign val="baseline"/>
        <sz val="9"/>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10"/>
        <color theme="0"/>
        <name val="Trebuchet MS"/>
        <family val="2"/>
        <scheme val="none"/>
      </font>
      <fill>
        <patternFill patternType="solid">
          <fgColor indexed="64"/>
          <bgColor theme="0"/>
        </patternFill>
      </fill>
    </dxf>
    <dxf>
      <font>
        <b val="0"/>
        <i val="0"/>
        <strike val="0"/>
        <outline val="0"/>
        <shadow val="0"/>
        <u val="none"/>
        <vertAlign val="baseline"/>
        <sz val="10"/>
        <color theme="0"/>
        <name val="Trebuchet MS"/>
        <family val="2"/>
        <scheme val="none"/>
      </font>
      <numFmt numFmtId="30" formatCode="@"/>
      <fill>
        <patternFill patternType="solid">
          <fgColor indexed="64"/>
          <bgColor theme="0"/>
        </patternFill>
      </fill>
      <protection locked="1" hidden="0"/>
    </dxf>
    <dxf>
      <alignment horizontal="center" vertical="bottom" textRotation="0" wrapText="0" indent="0" justifyLastLine="0" shrinkToFit="0" readingOrder="0"/>
    </dxf>
    <dxf>
      <font>
        <b val="0"/>
        <i val="0"/>
        <strike val="0"/>
        <outline val="0"/>
        <shadow val="0"/>
        <u val="none"/>
        <vertAlign val="baseline"/>
        <sz val="10"/>
        <color theme="1"/>
        <name val="Trebuchet MS"/>
        <family val="2"/>
        <scheme val="none"/>
      </font>
      <numFmt numFmtId="30" formatCode="@"/>
      <fill>
        <patternFill patternType="solid">
          <fgColor indexed="64"/>
          <bgColor theme="9" tint="0.79998168889431442"/>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0"/>
        <color theme="1"/>
        <name val="Trebuchet MS"/>
        <family val="2"/>
        <scheme val="none"/>
      </font>
      <numFmt numFmtId="30" formatCode="@"/>
      <alignment horizontal="center" vertical="bottom" textRotation="0" wrapText="0" indent="0" justifyLastLine="0" shrinkToFit="0" readingOrder="0"/>
    </dxf>
    <dxf>
      <font>
        <strike val="0"/>
        <outline val="0"/>
        <shadow val="0"/>
        <vertAlign val="baseline"/>
        <sz val="10"/>
        <name val="Trebuchet MS"/>
        <family val="2"/>
        <scheme val="none"/>
      </font>
      <numFmt numFmtId="30" formatCode="@"/>
      <fill>
        <patternFill patternType="solid">
          <fgColor indexed="64"/>
          <bgColor theme="9" tint="0.59999389629810485"/>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0"/>
        <color theme="1"/>
        <name val="Trebuchet MS"/>
        <family val="2"/>
        <scheme val="none"/>
      </font>
      <numFmt numFmtId="30" formatCode="@"/>
      <alignment horizontal="center" vertical="bottom" textRotation="0" wrapText="0" indent="0" justifyLastLine="0" shrinkToFit="0" readingOrder="0"/>
    </dxf>
    <dxf>
      <font>
        <strike val="0"/>
        <outline val="0"/>
        <shadow val="0"/>
        <vertAlign val="baseline"/>
        <sz val="10"/>
        <name val="Trebuchet MS"/>
        <family val="2"/>
        <scheme val="none"/>
      </font>
      <numFmt numFmtId="30" formatCode="@"/>
      <fill>
        <patternFill patternType="solid">
          <fgColor indexed="64"/>
          <bgColor theme="9" tint="0.59999389629810485"/>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0"/>
        <color theme="1"/>
        <name val="Trebuchet MS"/>
        <family val="2"/>
        <scheme val="none"/>
      </font>
      <numFmt numFmtId="30" formatCode="@"/>
      <alignment horizontal="general" vertical="bottom" textRotation="0" wrapText="1" indent="0" justifyLastLine="0" shrinkToFit="0" readingOrder="0"/>
    </dxf>
    <dxf>
      <font>
        <strike val="0"/>
        <outline val="0"/>
        <shadow val="0"/>
        <vertAlign val="baseline"/>
        <sz val="10"/>
        <name val="Trebuchet MS"/>
        <family val="2"/>
        <scheme val="none"/>
      </font>
      <numFmt numFmtId="30" formatCode="@"/>
      <fill>
        <patternFill patternType="solid">
          <fgColor indexed="64"/>
          <bgColor theme="9" tint="0.79998168889431442"/>
        </patternFill>
      </fill>
      <alignment horizontal="general" vertical="bottom" textRotation="0" wrapText="1" indent="0" justifyLastLine="0" shrinkToFit="0" readingOrder="0"/>
      <protection locked="0" hidden="0"/>
    </dxf>
    <dxf>
      <font>
        <b val="0"/>
        <i val="0"/>
        <strike val="0"/>
        <condense val="0"/>
        <extend val="0"/>
        <outline val="0"/>
        <shadow val="0"/>
        <u val="none"/>
        <vertAlign val="baseline"/>
        <sz val="10"/>
        <color theme="1"/>
        <name val="Trebuchet MS"/>
        <family val="2"/>
        <scheme val="none"/>
      </font>
      <numFmt numFmtId="30" formatCode="@"/>
    </dxf>
    <dxf>
      <font>
        <strike val="0"/>
        <outline val="0"/>
        <shadow val="0"/>
        <vertAlign val="baseline"/>
        <sz val="10"/>
        <name val="Trebuchet MS"/>
        <family val="2"/>
        <scheme val="none"/>
      </font>
      <numFmt numFmtId="30" formatCode="@"/>
      <fill>
        <patternFill>
          <fgColor indexed="64"/>
          <bgColor theme="9" tint="0.59999389629810485"/>
        </patternFill>
      </fill>
      <alignment horizontal="general" vertical="bottom" textRotation="0" wrapText="1" indent="0" justifyLastLine="0" shrinkToFit="0" readingOrder="0"/>
      <protection locked="0" hidden="0"/>
    </dxf>
    <dxf>
      <font>
        <b val="0"/>
        <i val="0"/>
        <strike val="0"/>
        <condense val="0"/>
        <extend val="0"/>
        <outline val="0"/>
        <shadow val="0"/>
        <u val="none"/>
        <vertAlign val="baseline"/>
        <sz val="10"/>
        <color theme="1"/>
        <name val="Trebuchet MS"/>
        <family val="2"/>
        <scheme val="none"/>
      </font>
      <numFmt numFmtId="30" formatCode="@"/>
      <alignment horizontal="general" vertical="bottom" textRotation="0" wrapText="1" indent="0" justifyLastLine="0" shrinkToFit="0" readingOrder="0"/>
    </dxf>
    <dxf>
      <font>
        <strike val="0"/>
        <outline val="0"/>
        <shadow val="0"/>
        <vertAlign val="baseline"/>
        <sz val="10"/>
        <name val="Trebuchet MS"/>
        <family val="2"/>
        <scheme val="none"/>
      </font>
      <numFmt numFmtId="30" formatCode="@"/>
      <fill>
        <patternFill>
          <fgColor indexed="64"/>
          <bgColor theme="9" tint="0.79998168889431442"/>
        </patternFill>
      </fill>
      <alignment horizontal="general" vertical="bottom" textRotation="0" wrapText="1" indent="0" justifyLastLine="0" shrinkToFit="0" readingOrder="0"/>
      <protection locked="0" hidden="0"/>
    </dxf>
    <dxf>
      <font>
        <b val="0"/>
        <i val="0"/>
        <strike val="0"/>
        <condense val="0"/>
        <extend val="0"/>
        <outline val="0"/>
        <shadow val="0"/>
        <u val="none"/>
        <vertAlign val="baseline"/>
        <sz val="10"/>
        <color theme="1"/>
        <name val="Trebuchet MS"/>
        <family val="2"/>
        <scheme val="none"/>
      </font>
    </dxf>
    <dxf>
      <font>
        <strike val="0"/>
        <outline val="0"/>
        <shadow val="0"/>
        <vertAlign val="baseline"/>
        <sz val="10"/>
        <name val="Trebuchet MS"/>
        <family val="2"/>
        <scheme val="none"/>
      </font>
      <numFmt numFmtId="30" formatCode="@"/>
      <fill>
        <patternFill patternType="solid">
          <fgColor indexed="64"/>
          <bgColor theme="9" tint="0.59999389629810485"/>
        </patternFill>
      </fill>
      <alignment horizontal="general" vertical="bottom" textRotation="0" wrapText="1" indent="0" justifyLastLine="0" shrinkToFit="0" readingOrder="0"/>
      <protection locked="0" hidden="0"/>
    </dxf>
    <dxf>
      <font>
        <b val="0"/>
        <i val="0"/>
        <strike val="0"/>
        <condense val="0"/>
        <extend val="0"/>
        <outline val="0"/>
        <shadow val="0"/>
        <u val="none"/>
        <vertAlign val="baseline"/>
        <sz val="10"/>
        <color theme="1"/>
        <name val="Trebuchet MS"/>
        <family val="2"/>
        <scheme val="none"/>
      </font>
      <alignment horizontal="general" vertical="bottom" textRotation="0" wrapText="1" indent="0" justifyLastLine="0" shrinkToFit="0" readingOrder="0"/>
    </dxf>
    <dxf>
      <font>
        <strike val="0"/>
        <outline val="0"/>
        <shadow val="0"/>
        <vertAlign val="baseline"/>
        <sz val="10"/>
        <name val="Trebuchet MS"/>
        <family val="2"/>
        <scheme val="none"/>
      </font>
      <numFmt numFmtId="30" formatCode="@"/>
      <fill>
        <patternFill patternType="solid">
          <fgColor indexed="64"/>
          <bgColor theme="9" tint="0.79998168889431442"/>
        </patternFill>
      </fill>
      <alignment horizontal="general" vertical="bottom" textRotation="0" wrapText="1" indent="0" justifyLastLine="0" shrinkToFit="0" readingOrder="0"/>
      <protection locked="0" hidden="0"/>
    </dxf>
    <dxf>
      <font>
        <strike val="0"/>
        <outline val="0"/>
        <shadow val="0"/>
        <vertAlign val="baseline"/>
        <sz val="10"/>
        <name val="Trebuchet MS"/>
        <family val="2"/>
        <scheme val="none"/>
      </font>
      <protection locked="1" hidden="0"/>
    </dxf>
    <dxf>
      <font>
        <strike val="0"/>
        <outline val="0"/>
        <shadow val="0"/>
        <vertAlign val="baseline"/>
        <sz val="10"/>
        <name val="Trebuchet MS"/>
        <family val="2"/>
        <scheme val="none"/>
      </font>
      <protection locked="0" hidden="0"/>
    </dxf>
    <dxf>
      <font>
        <strike val="0"/>
        <outline val="0"/>
        <shadow val="0"/>
        <vertAlign val="baseline"/>
        <sz val="10"/>
        <name val="Trebuchet MS"/>
        <family val="2"/>
        <scheme val="none"/>
      </font>
      <protection locked="1" hidden="0"/>
    </dxf>
    <dxf>
      <fill>
        <patternFill>
          <bgColor theme="0"/>
        </patternFill>
      </fill>
    </dxf>
    <dxf>
      <fill>
        <patternFill>
          <bgColor theme="4"/>
        </patternFill>
      </fill>
    </dxf>
  </dxfs>
  <tableStyles count="1" defaultTableStyle="TableStyleMedium2" defaultPivotStyle="PivotStyleLight16">
    <tableStyle name="Tabelstijl 1" pivot="0" count="2" xr9:uid="{D1A79D54-62B5-451B-84E3-8D5AAD30CC1C}">
      <tableStyleElement type="wholeTable" dxfId="855"/>
      <tableStyleElement type="firstColumnStripe" dxfId="854"/>
    </tableStyle>
  </tableStyles>
  <colors>
    <mruColors>
      <color rgb="FF8DCCBD"/>
      <color rgb="FF004A99"/>
      <color rgb="FFFCE500"/>
      <color rgb="FF697DBB"/>
      <color rgb="FFFF6666"/>
      <color rgb="FF4D8C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microsoft.com/office/2017/06/relationships/rdRichValueTypes" Target="richData/rdRichValueTyp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microsoft.com/office/2017/06/relationships/rdRichValueStructure" Target="richData/rdrichvaluestructur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onnections" Target="connections.xml"/><Relationship Id="rId23" Type="http://schemas.openxmlformats.org/officeDocument/2006/relationships/calcChain" Target="calcChain.xml"/><Relationship Id="rId10" Type="http://schemas.openxmlformats.org/officeDocument/2006/relationships/worksheet" Target="worksheets/sheet10.xml"/><Relationship Id="rId19" Type="http://schemas.microsoft.com/office/2017/06/relationships/rdRichValue" Target="richData/rdrichvalue.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powerPivotData" Target="model/item.data"/></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hyperlink" Target="#Lijsten!A1"/><Relationship Id="rId4" Type="http://schemas.openxmlformats.org/officeDocument/2006/relationships/image" Target="../media/image3.svg"/></Relationships>
</file>

<file path=xl/drawings/_rels/drawing10.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structie!A1"/></Relationships>
</file>

<file path=xl/drawings/_rels/drawing1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structie!A1"/></Relationships>
</file>

<file path=xl/drawings/_rels/drawing2.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structie!A1"/></Relationships>
</file>

<file path=xl/drawings/_rels/drawing3.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structie!A1"/></Relationships>
</file>

<file path=xl/drawings/_rels/drawing4.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structie!A1"/></Relationships>
</file>

<file path=xl/drawings/_rels/drawing5.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structie!A1"/></Relationships>
</file>

<file path=xl/drawings/_rels/drawing6.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structie!A1"/></Relationships>
</file>

<file path=xl/drawings/_rels/drawing7.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structie!A1"/></Relationships>
</file>

<file path=xl/drawings/_rels/drawing8.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structie!A1"/></Relationships>
</file>

<file path=xl/drawings/_rels/drawing9.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structie!A1"/></Relationships>
</file>

<file path=xl/drawings/drawing1.xml><?xml version="1.0" encoding="utf-8"?>
<xdr:wsDr xmlns:xdr="http://schemas.openxmlformats.org/drawingml/2006/spreadsheetDrawing" xmlns:a="http://schemas.openxmlformats.org/drawingml/2006/main">
  <xdr:twoCellAnchor>
    <xdr:from>
      <xdr:col>1</xdr:col>
      <xdr:colOff>1</xdr:colOff>
      <xdr:row>3</xdr:row>
      <xdr:rowOff>190499</xdr:rowOff>
    </xdr:from>
    <xdr:to>
      <xdr:col>11</xdr:col>
      <xdr:colOff>600076</xdr:colOff>
      <xdr:row>23</xdr:row>
      <xdr:rowOff>85725</xdr:rowOff>
    </xdr:to>
    <xdr:sp macro="" textlink="">
      <xdr:nvSpPr>
        <xdr:cNvPr id="2" name="Tekstvak 1">
          <a:extLst>
            <a:ext uri="{FF2B5EF4-FFF2-40B4-BE49-F238E27FC236}">
              <a16:creationId xmlns:a16="http://schemas.microsoft.com/office/drawing/2014/main" id="{676BBCD1-DD5B-4C2D-9DE2-5CCCA4EB1F0F}"/>
            </a:ext>
          </a:extLst>
        </xdr:cNvPr>
        <xdr:cNvSpPr txBox="1"/>
      </xdr:nvSpPr>
      <xdr:spPr>
        <a:xfrm>
          <a:off x="180976" y="838199"/>
          <a:ext cx="10763250" cy="3705226"/>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000" b="1">
              <a:solidFill>
                <a:schemeClr val="bg1"/>
              </a:solidFill>
              <a:latin typeface="Trebuchet MS" panose="020B0603020202020204" pitchFamily="34" charset="0"/>
            </a:rPr>
            <a:t>Introductie</a:t>
          </a:r>
        </a:p>
        <a:p>
          <a:pPr algn="l"/>
          <a:r>
            <a:rPr lang="nl-NL" sz="1000">
              <a:solidFill>
                <a:schemeClr val="bg1"/>
              </a:solidFill>
              <a:latin typeface="Trebuchet MS" panose="020B0603020202020204" pitchFamily="34" charset="0"/>
            </a:rPr>
            <a:t>Dit begrotingsformat</a:t>
          </a:r>
          <a:r>
            <a:rPr lang="nl-NL" sz="1000" baseline="0">
              <a:solidFill>
                <a:schemeClr val="bg1"/>
              </a:solidFill>
              <a:latin typeface="Trebuchet MS" panose="020B0603020202020204" pitchFamily="34" charset="0"/>
            </a:rPr>
            <a:t> ondersteunt u bij het aanvragen </a:t>
          </a:r>
          <a:r>
            <a:rPr lang="nl-NL" sz="1000">
              <a:solidFill>
                <a:schemeClr val="bg1"/>
              </a:solidFill>
              <a:latin typeface="Trebuchet MS" panose="020B0603020202020204" pitchFamily="34" charset="0"/>
            </a:rPr>
            <a:t>van subsidie. Het</a:t>
          </a:r>
          <a:r>
            <a:rPr lang="nl-NL" sz="1000" baseline="0">
              <a:solidFill>
                <a:schemeClr val="bg1"/>
              </a:solidFill>
              <a:latin typeface="Trebuchet MS" panose="020B0603020202020204" pitchFamily="34" charset="0"/>
            </a:rPr>
            <a:t> ingevulde format geeft per partner inzicht in de kosten en financiering zoals u die voorstelt. Wij adviseren u dit format te gebruiken, omdat de ervaring leert dat dit het aantal vragen in de technische toets vermindert. Hiermee verkort de doorlooptijd van het aanvraagtraject. Het is van belang dat de gegevens uit deze begroting overeenkomen met de gegevens die u invult in het webportaal bij indiening van de aanvraag. </a:t>
          </a:r>
        </a:p>
        <a:p>
          <a:endParaRPr lang="nl-NL" sz="1000" baseline="0">
            <a:solidFill>
              <a:schemeClr val="bg1"/>
            </a:solidFill>
            <a:latin typeface="Trebuchet MS" panose="020B0603020202020204" pitchFamily="34" charset="0"/>
          </a:endParaRPr>
        </a:p>
        <a:p>
          <a:r>
            <a:rPr lang="nl-NL" sz="1000" baseline="0">
              <a:solidFill>
                <a:schemeClr val="bg1"/>
              </a:solidFill>
              <a:latin typeface="Trebuchet MS" panose="020B0603020202020204" pitchFamily="34" charset="0"/>
            </a:rPr>
            <a:t>Op de tabbladen zijn toelichtingen aanwezig. Vul per regel de </a:t>
          </a:r>
          <a:r>
            <a:rPr lang="nl-NL" sz="1000" baseline="0">
              <a:solidFill>
                <a:schemeClr val="accent6">
                  <a:lumMod val="20000"/>
                  <a:lumOff val="80000"/>
                </a:schemeClr>
              </a:solidFill>
              <a:latin typeface="Trebuchet MS" panose="020B0603020202020204" pitchFamily="34" charset="0"/>
            </a:rPr>
            <a:t>lichtgroen gekleurde cellen</a:t>
          </a:r>
          <a:r>
            <a:rPr lang="nl-NL" sz="1000" baseline="0">
              <a:solidFill>
                <a:schemeClr val="bg1"/>
              </a:solidFill>
              <a:latin typeface="Trebuchet MS" panose="020B0603020202020204" pitchFamily="34" charset="0"/>
            </a:rPr>
            <a:t> in en laat geen regels open tussen de ingevulde cellen. Wanneer een cel </a:t>
          </a:r>
          <a:r>
            <a:rPr lang="nl-NL" sz="1000" baseline="0">
              <a:solidFill>
                <a:schemeClr val="accent6">
                  <a:lumMod val="40000"/>
                  <a:lumOff val="60000"/>
                </a:schemeClr>
              </a:solidFill>
              <a:latin typeface="Trebuchet MS" panose="020B0603020202020204" pitchFamily="34" charset="0"/>
            </a:rPr>
            <a:t>een donkergroene kleur </a:t>
          </a:r>
          <a:r>
            <a:rPr lang="nl-NL" sz="1000" baseline="0">
              <a:solidFill>
                <a:schemeClr val="bg1"/>
              </a:solidFill>
              <a:latin typeface="Trebuchet MS" panose="020B0603020202020204" pitchFamily="34" charset="0"/>
            </a:rPr>
            <a:t>heeft kunt u kiezen uit een lijst door op het pijltje naast de cel te klikken.</a:t>
          </a:r>
          <a:br>
            <a:rPr lang="nl-NL" sz="1000" baseline="0">
              <a:solidFill>
                <a:schemeClr val="bg1"/>
              </a:solidFill>
              <a:latin typeface="Trebuchet MS" panose="020B0603020202020204" pitchFamily="34" charset="0"/>
            </a:rPr>
          </a:br>
          <a:br>
            <a:rPr lang="nl-NL" sz="1000" baseline="0">
              <a:solidFill>
                <a:schemeClr val="bg1"/>
              </a:solidFill>
              <a:latin typeface="Trebuchet MS" panose="020B0603020202020204" pitchFamily="34" charset="0"/>
            </a:rPr>
          </a:br>
          <a:r>
            <a:rPr lang="nl-NL" sz="1000" b="1" baseline="0">
              <a:solidFill>
                <a:schemeClr val="bg1"/>
              </a:solidFill>
              <a:latin typeface="Trebuchet MS" panose="020B0603020202020204" pitchFamily="34" charset="0"/>
            </a:rPr>
            <a:t>Stappenplan voor invullen format</a:t>
          </a:r>
          <a:br>
            <a:rPr lang="nl-NL" sz="1000" baseline="0">
              <a:solidFill>
                <a:schemeClr val="bg1"/>
              </a:solidFill>
              <a:latin typeface="Trebuchet MS" panose="020B0603020202020204" pitchFamily="34" charset="0"/>
            </a:rPr>
          </a:br>
          <a:r>
            <a:rPr lang="nl-NL" sz="1000" baseline="0">
              <a:solidFill>
                <a:schemeClr val="bg1"/>
              </a:solidFill>
              <a:latin typeface="Trebuchet MS" panose="020B0603020202020204" pitchFamily="34" charset="0"/>
            </a:rPr>
            <a:t>1) Geef in het tabblad "</a:t>
          </a:r>
          <a:r>
            <a:rPr lang="nl-NL" sz="1000" baseline="0">
              <a:solidFill>
                <a:srgbClr val="FF6666"/>
              </a:solidFill>
              <a:latin typeface="Trebuchet MS" panose="020B0603020202020204" pitchFamily="34" charset="0"/>
            </a:rPr>
            <a:t>Partners</a:t>
          </a:r>
          <a:r>
            <a:rPr lang="nl-NL" sz="1000" baseline="0">
              <a:solidFill>
                <a:schemeClr val="bg1"/>
              </a:solidFill>
              <a:latin typeface="Trebuchet MS" panose="020B0603020202020204" pitchFamily="34" charset="0"/>
            </a:rPr>
            <a:t>" aan met welke partijen u het project gaat uitvoeren.</a:t>
          </a:r>
          <a:br>
            <a:rPr lang="nl-NL" sz="1000" baseline="0">
              <a:solidFill>
                <a:schemeClr val="bg1"/>
              </a:solidFill>
              <a:latin typeface="Trebuchet MS" panose="020B0603020202020204" pitchFamily="34" charset="0"/>
            </a:rPr>
          </a:br>
          <a:r>
            <a:rPr lang="nl-NL" sz="1000" baseline="0">
              <a:solidFill>
                <a:schemeClr val="bg1"/>
              </a:solidFill>
              <a:latin typeface="Trebuchet MS" panose="020B0603020202020204" pitchFamily="34" charset="0"/>
            </a:rPr>
            <a:t>2)</a:t>
          </a:r>
          <a:r>
            <a:rPr lang="nl-NL" sz="1000" baseline="0">
              <a:solidFill>
                <a:schemeClr val="bg1"/>
              </a:solidFill>
              <a:latin typeface="Trebuchet MS" panose="020B0603020202020204" pitchFamily="34" charset="0"/>
              <a:ea typeface="+mn-ea"/>
              <a:cs typeface="+mn-cs"/>
            </a:rPr>
            <a:t> Geef in het tabblad "</a:t>
          </a:r>
          <a:r>
            <a:rPr lang="nl-NL" sz="1000" baseline="0">
              <a:solidFill>
                <a:srgbClr val="FCE500"/>
              </a:solidFill>
              <a:latin typeface="Trebuchet MS" panose="020B0603020202020204" pitchFamily="34" charset="0"/>
              <a:ea typeface="+mn-ea"/>
              <a:cs typeface="+mn-cs"/>
            </a:rPr>
            <a:t>Werkpakketten</a:t>
          </a:r>
          <a:r>
            <a:rPr lang="nl-NL" sz="1000" baseline="0">
              <a:solidFill>
                <a:schemeClr val="bg1"/>
              </a:solidFill>
              <a:latin typeface="Trebuchet MS" panose="020B0603020202020204" pitchFamily="34" charset="0"/>
              <a:ea typeface="+mn-ea"/>
              <a:cs typeface="+mn-cs"/>
            </a:rPr>
            <a:t>" aan uit welke werkpakketten uw project bestaat. Koppel aan elk werkpakket een subsidiabele activiteit.</a:t>
          </a:r>
        </a:p>
        <a:p>
          <a:r>
            <a:rPr lang="nl-NL" sz="1000" baseline="0">
              <a:solidFill>
                <a:schemeClr val="bg1"/>
              </a:solidFill>
              <a:latin typeface="Trebuchet MS" panose="020B0603020202020204" pitchFamily="34" charset="0"/>
              <a:ea typeface="+mn-ea"/>
              <a:cs typeface="+mn-cs"/>
            </a:rPr>
            <a:t>3) Geef in het tabblad "</a:t>
          </a:r>
          <a:r>
            <a:rPr lang="nl-NL" sz="1000" baseline="0">
              <a:solidFill>
                <a:srgbClr val="8DCCBD"/>
              </a:solidFill>
              <a:latin typeface="Trebuchet MS" panose="020B0603020202020204" pitchFamily="34" charset="0"/>
              <a:ea typeface="+mn-ea"/>
              <a:cs typeface="+mn-cs"/>
            </a:rPr>
            <a:t>Activiteiten</a:t>
          </a:r>
          <a:r>
            <a:rPr lang="nl-NL" sz="1000" baseline="0">
              <a:solidFill>
                <a:schemeClr val="bg1"/>
              </a:solidFill>
              <a:latin typeface="Trebuchet MS" panose="020B0603020202020204" pitchFamily="34" charset="0"/>
              <a:ea typeface="+mn-ea"/>
              <a:cs typeface="+mn-cs"/>
            </a:rPr>
            <a:t>" per werkpakket aan welke activiteiten u gaat uitvoeren. </a:t>
          </a:r>
        </a:p>
        <a:p>
          <a:r>
            <a:rPr lang="nl-NL" sz="1000" baseline="0">
              <a:solidFill>
                <a:schemeClr val="bg1"/>
              </a:solidFill>
              <a:latin typeface="Trebuchet MS" panose="020B0603020202020204" pitchFamily="34" charset="0"/>
              <a:ea typeface="+mn-ea"/>
              <a:cs typeface="+mn-cs"/>
            </a:rPr>
            <a:t>4) Geef in het tabblad "</a:t>
          </a:r>
          <a:r>
            <a:rPr lang="nl-NL" sz="1000" baseline="0">
              <a:solidFill>
                <a:srgbClr val="697DBB"/>
              </a:solidFill>
              <a:latin typeface="Trebuchet MS" panose="020B0603020202020204" pitchFamily="34" charset="0"/>
              <a:ea typeface="+mn-ea"/>
              <a:cs typeface="+mn-cs"/>
            </a:rPr>
            <a:t>Kosten</a:t>
          </a:r>
          <a:r>
            <a:rPr lang="nl-NL" sz="1000" baseline="0">
              <a:solidFill>
                <a:schemeClr val="bg1"/>
              </a:solidFill>
              <a:latin typeface="Trebuchet MS" panose="020B0603020202020204" pitchFamily="34" charset="0"/>
              <a:ea typeface="+mn-ea"/>
              <a:cs typeface="+mn-cs"/>
            </a:rPr>
            <a:t>" per activiteit aan welke kosten u hiervoor maakt. </a:t>
          </a:r>
        </a:p>
        <a:p>
          <a:r>
            <a:rPr lang="nl-NL" sz="1000" baseline="0">
              <a:solidFill>
                <a:schemeClr val="bg1"/>
              </a:solidFill>
              <a:latin typeface="Trebuchet MS" panose="020B0603020202020204" pitchFamily="34" charset="0"/>
              <a:ea typeface="+mn-ea"/>
              <a:cs typeface="+mn-cs"/>
            </a:rPr>
            <a:t>    Tip! Maak voor begrote uren en afschrijvingskosten zoveel mogelijk gebruik van de hulpbladen "</a:t>
          </a:r>
          <a:r>
            <a:rPr lang="nl-NL" sz="1000" baseline="0">
              <a:solidFill>
                <a:srgbClr val="697DBB"/>
              </a:solidFill>
              <a:latin typeface="Trebuchet MS" panose="020B0603020202020204" pitchFamily="34" charset="0"/>
              <a:ea typeface="+mn-ea"/>
              <a:cs typeface="+mn-cs"/>
            </a:rPr>
            <a:t>Uurtarieven</a:t>
          </a:r>
          <a:r>
            <a:rPr lang="nl-NL" sz="1000" baseline="0">
              <a:solidFill>
                <a:schemeClr val="bg1"/>
              </a:solidFill>
              <a:latin typeface="Trebuchet MS" panose="020B0603020202020204" pitchFamily="34" charset="0"/>
              <a:ea typeface="+mn-ea"/>
              <a:cs typeface="+mn-cs"/>
            </a:rPr>
            <a:t>" en "</a:t>
          </a:r>
          <a:r>
            <a:rPr lang="nl-NL" sz="1000" baseline="0">
              <a:solidFill>
                <a:srgbClr val="697DBB"/>
              </a:solidFill>
              <a:latin typeface="Trebuchet MS" panose="020B0603020202020204" pitchFamily="34" charset="0"/>
              <a:ea typeface="+mn-ea"/>
              <a:cs typeface="+mn-cs"/>
            </a:rPr>
            <a:t>Afschrijvingskosten</a:t>
          </a:r>
          <a:r>
            <a:rPr lang="nl-NL" sz="1000" baseline="0">
              <a:solidFill>
                <a:schemeClr val="bg1"/>
              </a:solidFill>
              <a:latin typeface="Trebuchet MS" panose="020B0603020202020204" pitchFamily="34" charset="0"/>
              <a:ea typeface="+mn-ea"/>
              <a:cs typeface="+mn-cs"/>
            </a:rPr>
            <a:t>".</a:t>
          </a:r>
        </a:p>
        <a:p>
          <a:r>
            <a:rPr lang="nl-NL" sz="1000" baseline="0">
              <a:solidFill>
                <a:schemeClr val="bg1"/>
              </a:solidFill>
              <a:latin typeface="Trebuchet MS" panose="020B0603020202020204" pitchFamily="34" charset="0"/>
              <a:ea typeface="+mn-ea"/>
              <a:cs typeface="+mn-cs"/>
            </a:rPr>
            <a:t>5) Kijk in het tabblad "</a:t>
          </a:r>
          <a:r>
            <a:rPr lang="nl-NL" sz="1000" baseline="0">
              <a:solidFill>
                <a:srgbClr val="004A99"/>
              </a:solidFill>
              <a:latin typeface="Trebuchet MS" panose="020B0603020202020204" pitchFamily="34" charset="0"/>
              <a:ea typeface="+mn-ea"/>
              <a:cs typeface="+mn-cs"/>
            </a:rPr>
            <a:t>Begroting</a:t>
          </a:r>
          <a:r>
            <a:rPr lang="nl-NL" sz="1000" baseline="0">
              <a:solidFill>
                <a:schemeClr val="bg1"/>
              </a:solidFill>
              <a:latin typeface="Trebuchet MS" panose="020B0603020202020204" pitchFamily="34" charset="0"/>
              <a:ea typeface="+mn-ea"/>
              <a:cs typeface="+mn-cs"/>
            </a:rPr>
            <a:t>" voor een overzicht van de begrote kosten per werkpakket, kostensoort en subsidiabele activiteit.</a:t>
          </a:r>
        </a:p>
        <a:p>
          <a:r>
            <a:rPr lang="nl-NL" sz="1000" baseline="0">
              <a:solidFill>
                <a:schemeClr val="bg1"/>
              </a:solidFill>
              <a:latin typeface="Trebuchet MS" panose="020B0603020202020204" pitchFamily="34" charset="0"/>
              <a:ea typeface="+mn-ea"/>
              <a:cs typeface="+mn-cs"/>
            </a:rPr>
            <a:t>6) Geef in het tabblad "</a:t>
          </a:r>
          <a:r>
            <a:rPr lang="nl-NL" sz="1000" baseline="0">
              <a:solidFill>
                <a:srgbClr val="FCE500"/>
              </a:solidFill>
              <a:latin typeface="Trebuchet MS" panose="020B0603020202020204" pitchFamily="34" charset="0"/>
              <a:ea typeface="+mn-ea"/>
              <a:cs typeface="+mn-cs"/>
            </a:rPr>
            <a:t>Financiering</a:t>
          </a:r>
          <a:r>
            <a:rPr lang="nl-NL" sz="1000" baseline="0">
              <a:solidFill>
                <a:schemeClr val="bg1"/>
              </a:solidFill>
              <a:latin typeface="Trebuchet MS" panose="020B0603020202020204" pitchFamily="34" charset="0"/>
              <a:ea typeface="+mn-ea"/>
              <a:cs typeface="+mn-cs"/>
            </a:rPr>
            <a:t>" aan uit welke andere middelen u de totale begroting gaat financieren. </a:t>
          </a:r>
        </a:p>
        <a:p>
          <a:endParaRPr lang="nl-NL" sz="1000" baseline="0">
            <a:solidFill>
              <a:schemeClr val="bg1"/>
            </a:solidFill>
            <a:latin typeface="Trebuchet MS" panose="020B0603020202020204" pitchFamily="34" charset="0"/>
            <a:ea typeface="+mn-ea"/>
            <a:cs typeface="+mn-cs"/>
          </a:endParaRPr>
        </a:p>
        <a:p>
          <a:endParaRPr lang="nl-NL" sz="1000" b="1" baseline="0">
            <a:solidFill>
              <a:schemeClr val="bg1"/>
            </a:solidFill>
            <a:latin typeface="Trebuchet MS" panose="020B0603020202020204" pitchFamily="34" charset="0"/>
          </a:endParaRPr>
        </a:p>
        <a:p>
          <a:r>
            <a:rPr lang="nl-NL" sz="1000" b="1" baseline="0">
              <a:solidFill>
                <a:srgbClr val="FF0000"/>
              </a:solidFill>
              <a:latin typeface="Trebuchet MS" panose="020B0603020202020204" pitchFamily="34" charset="0"/>
            </a:rPr>
            <a:t>Disclaimer</a:t>
          </a:r>
          <a:endParaRPr lang="nl-NL" sz="1000" baseline="0">
            <a:solidFill>
              <a:srgbClr val="FF0000"/>
            </a:solidFill>
            <a:latin typeface="Trebuchet MS" panose="020B0603020202020204" pitchFamily="34" charset="0"/>
          </a:endParaRPr>
        </a:p>
        <a:p>
          <a:r>
            <a:rPr lang="nl-NL" sz="1000" u="none" baseline="0">
              <a:solidFill>
                <a:schemeClr val="bg1"/>
              </a:solidFill>
              <a:latin typeface="Trebuchet MS" panose="020B0603020202020204" pitchFamily="34" charset="0"/>
            </a:rPr>
            <a:t>Dit format is een hulpmiddel bij het opstellen van uw aanvraag. Aan het format kunnen geen rechten worden ontleend. De beoordeling over de juistheid en volledigheid van de ingevulde gegevens ligt bij de subsidieverstrekker. De subsidieverstrekker toetst de validiteit en subsidiabiliteit op basis van de ingevulde gegevens. Dit kan mogelijk tot aanpassing leiden.</a:t>
          </a:r>
        </a:p>
      </xdr:txBody>
    </xdr:sp>
    <xdr:clientData/>
  </xdr:twoCellAnchor>
  <xdr:twoCellAnchor editAs="oneCell">
    <xdr:from>
      <xdr:col>7</xdr:col>
      <xdr:colOff>333375</xdr:colOff>
      <xdr:row>0</xdr:row>
      <xdr:rowOff>47625</xdr:rowOff>
    </xdr:from>
    <xdr:to>
      <xdr:col>11</xdr:col>
      <xdr:colOff>506731</xdr:colOff>
      <xdr:row>3</xdr:row>
      <xdr:rowOff>133499</xdr:rowOff>
    </xdr:to>
    <xdr:pic>
      <xdr:nvPicPr>
        <xdr:cNvPr id="3" name="Afbeelding 2" descr="Logo Europese Unie - Medegefinancierd door de Europese Unie">
          <a:hlinkClick xmlns:r="http://schemas.openxmlformats.org/officeDocument/2006/relationships" r:id="rId1"/>
          <a:extLst>
            <a:ext uri="{FF2B5EF4-FFF2-40B4-BE49-F238E27FC236}">
              <a16:creationId xmlns:a16="http://schemas.microsoft.com/office/drawing/2014/main" id="{ECA414A0-8775-43B5-A32C-4030E51A712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086975" y="47625"/>
          <a:ext cx="3781426" cy="729764"/>
        </a:xfrm>
        <a:prstGeom prst="rect">
          <a:avLst/>
        </a:prstGeom>
      </xdr:spPr>
    </xdr:pic>
    <xdr:clientData/>
  </xdr:twoCellAnchor>
  <xdr:twoCellAnchor editAs="oneCell">
    <xdr:from>
      <xdr:col>7</xdr:col>
      <xdr:colOff>219075</xdr:colOff>
      <xdr:row>24</xdr:row>
      <xdr:rowOff>0</xdr:rowOff>
    </xdr:from>
    <xdr:to>
      <xdr:col>8</xdr:col>
      <xdr:colOff>15240</xdr:colOff>
      <xdr:row>26</xdr:row>
      <xdr:rowOff>26670</xdr:rowOff>
    </xdr:to>
    <xdr:pic>
      <xdr:nvPicPr>
        <xdr:cNvPr id="5" name="Graphic 4" descr="Informatie met effen opvulling">
          <a:extLst>
            <a:ext uri="{FF2B5EF4-FFF2-40B4-BE49-F238E27FC236}">
              <a16:creationId xmlns:a16="http://schemas.microsoft.com/office/drawing/2014/main" id="{1D65552C-1FD8-7EEC-C58A-A0AE7600F7C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9544050" y="4171950"/>
          <a:ext cx="409575" cy="4095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0</xdr:row>
      <xdr:rowOff>180975</xdr:rowOff>
    </xdr:to>
    <xdr:pic>
      <xdr:nvPicPr>
        <xdr:cNvPr id="2" name="Graphic 1" descr="Informatie met effen opvulling">
          <a:hlinkClick xmlns:r="http://schemas.openxmlformats.org/officeDocument/2006/relationships" r:id="rId1" tooltip="Instructie"/>
          <a:extLst>
            <a:ext uri="{FF2B5EF4-FFF2-40B4-BE49-F238E27FC236}">
              <a16:creationId xmlns:a16="http://schemas.microsoft.com/office/drawing/2014/main" id="{C4CAE837-840A-466A-BF7B-BD0E0BFC7B9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0"/>
          <a:ext cx="180975" cy="1809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0</xdr:row>
      <xdr:rowOff>180975</xdr:rowOff>
    </xdr:to>
    <xdr:pic>
      <xdr:nvPicPr>
        <xdr:cNvPr id="3" name="Graphic 2" descr="Informatie met effen opvulling">
          <a:hlinkClick xmlns:r="http://schemas.openxmlformats.org/officeDocument/2006/relationships" r:id="rId1" tooltip="Instructie"/>
          <a:extLst>
            <a:ext uri="{FF2B5EF4-FFF2-40B4-BE49-F238E27FC236}">
              <a16:creationId xmlns:a16="http://schemas.microsoft.com/office/drawing/2014/main" id="{9D043A39-8998-48DA-8469-BD0D8187505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0"/>
          <a:ext cx="180975" cy="1809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0</xdr:row>
      <xdr:rowOff>180975</xdr:rowOff>
    </xdr:to>
    <xdr:pic>
      <xdr:nvPicPr>
        <xdr:cNvPr id="3" name="Graphic 2" descr="Informatie met effen opvulling">
          <a:hlinkClick xmlns:r="http://schemas.openxmlformats.org/officeDocument/2006/relationships" r:id="rId1" tooltip="Instructie"/>
          <a:extLst>
            <a:ext uri="{FF2B5EF4-FFF2-40B4-BE49-F238E27FC236}">
              <a16:creationId xmlns:a16="http://schemas.microsoft.com/office/drawing/2014/main" id="{8C5A99A0-498F-E5F0-1F7F-EBF729A2BCA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0"/>
          <a:ext cx="180975" cy="180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0</xdr:row>
      <xdr:rowOff>169545</xdr:rowOff>
    </xdr:to>
    <xdr:pic>
      <xdr:nvPicPr>
        <xdr:cNvPr id="2" name="Graphic 1" descr="Informatie met effen opvulling">
          <a:hlinkClick xmlns:r="http://schemas.openxmlformats.org/officeDocument/2006/relationships" r:id="rId1" tooltip="Instructie"/>
          <a:extLst>
            <a:ext uri="{FF2B5EF4-FFF2-40B4-BE49-F238E27FC236}">
              <a16:creationId xmlns:a16="http://schemas.microsoft.com/office/drawing/2014/main" id="{7CDD2DB7-7CFE-4B2D-88AC-98E745BFF8F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0"/>
          <a:ext cx="180975" cy="1809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0</xdr:row>
      <xdr:rowOff>179070</xdr:rowOff>
    </xdr:to>
    <xdr:pic>
      <xdr:nvPicPr>
        <xdr:cNvPr id="2" name="Graphic 1" descr="Informatie met effen opvulling">
          <a:hlinkClick xmlns:r="http://schemas.openxmlformats.org/officeDocument/2006/relationships" r:id="rId1" tooltip="Instructie"/>
          <a:extLst>
            <a:ext uri="{FF2B5EF4-FFF2-40B4-BE49-F238E27FC236}">
              <a16:creationId xmlns:a16="http://schemas.microsoft.com/office/drawing/2014/main" id="{3171CD42-6BCD-410E-86B9-2651CCBB5D5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0"/>
          <a:ext cx="180975" cy="1809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0</xdr:row>
      <xdr:rowOff>180975</xdr:rowOff>
    </xdr:to>
    <xdr:pic>
      <xdr:nvPicPr>
        <xdr:cNvPr id="2" name="Graphic 1" descr="Informatie met effen opvulling">
          <a:hlinkClick xmlns:r="http://schemas.openxmlformats.org/officeDocument/2006/relationships" r:id="rId1" tooltip="Instructie"/>
          <a:extLst>
            <a:ext uri="{FF2B5EF4-FFF2-40B4-BE49-F238E27FC236}">
              <a16:creationId xmlns:a16="http://schemas.microsoft.com/office/drawing/2014/main" id="{A6A72172-A7B4-40FF-A33E-45A75D0A550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0"/>
          <a:ext cx="180975" cy="1809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0</xdr:row>
      <xdr:rowOff>180975</xdr:rowOff>
    </xdr:to>
    <xdr:pic>
      <xdr:nvPicPr>
        <xdr:cNvPr id="2" name="Graphic 1" descr="Informatie met effen opvulling">
          <a:hlinkClick xmlns:r="http://schemas.openxmlformats.org/officeDocument/2006/relationships" r:id="rId1" tooltip="Instructie"/>
          <a:extLst>
            <a:ext uri="{FF2B5EF4-FFF2-40B4-BE49-F238E27FC236}">
              <a16:creationId xmlns:a16="http://schemas.microsoft.com/office/drawing/2014/main" id="{C2381710-9DFD-4277-9189-2FE20EAC3AB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0"/>
          <a:ext cx="180975" cy="1809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0</xdr:row>
      <xdr:rowOff>180975</xdr:rowOff>
    </xdr:to>
    <xdr:pic>
      <xdr:nvPicPr>
        <xdr:cNvPr id="2" name="Graphic 1" descr="Informatie met effen opvulling">
          <a:hlinkClick xmlns:r="http://schemas.openxmlformats.org/officeDocument/2006/relationships" r:id="rId1" tooltip="Instructie"/>
          <a:extLst>
            <a:ext uri="{FF2B5EF4-FFF2-40B4-BE49-F238E27FC236}">
              <a16:creationId xmlns:a16="http://schemas.microsoft.com/office/drawing/2014/main" id="{19F92DB0-89AC-49CD-8F2C-1C082851FB7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0"/>
          <a:ext cx="180975" cy="1809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0</xdr:row>
      <xdr:rowOff>180975</xdr:rowOff>
    </xdr:to>
    <xdr:pic>
      <xdr:nvPicPr>
        <xdr:cNvPr id="2" name="Graphic 1" descr="Informatie met effen opvulling">
          <a:hlinkClick xmlns:r="http://schemas.openxmlformats.org/officeDocument/2006/relationships" r:id="rId1" tooltip="Instructie"/>
          <a:extLst>
            <a:ext uri="{FF2B5EF4-FFF2-40B4-BE49-F238E27FC236}">
              <a16:creationId xmlns:a16="http://schemas.microsoft.com/office/drawing/2014/main" id="{3BACA6B3-5B64-4278-8F24-96E16E61844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0"/>
          <a:ext cx="180975" cy="1809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0</xdr:row>
      <xdr:rowOff>180975</xdr:rowOff>
    </xdr:to>
    <xdr:pic>
      <xdr:nvPicPr>
        <xdr:cNvPr id="2" name="Graphic 1" descr="Informatie met effen opvulling">
          <a:hlinkClick xmlns:r="http://schemas.openxmlformats.org/officeDocument/2006/relationships" r:id="rId1" tooltip="Instructie"/>
          <a:extLst>
            <a:ext uri="{FF2B5EF4-FFF2-40B4-BE49-F238E27FC236}">
              <a16:creationId xmlns:a16="http://schemas.microsoft.com/office/drawing/2014/main" id="{BFB5ACBE-1029-4F5E-B6AE-C074FC58929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0"/>
          <a:ext cx="180975" cy="180975"/>
        </a:xfrm>
        <a:prstGeom prst="rect">
          <a:avLst/>
        </a:prstGeom>
      </xdr:spPr>
    </xdr:pic>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13</v>
    <v>3</v>
  </rv>
</rvData>
</file>

<file path=xl/richData/rdrichvaluestructure.xml><?xml version="1.0" encoding="utf-8"?>
<rvStructures xmlns="http://schemas.microsoft.com/office/spreadsheetml/2017/richdata" count="1">
  <s t="_error">
    <k n="errorType" t="i"/>
    <k n="subType" t="i"/>
  </s>
</rvStructur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0B6D1FC-D376-463F-824F-A7164B20E6F9}" name="Tbl.Projectpartners" displayName="Tbl.Projectpartners" ref="B8:L59" totalsRowCount="1" headerRowDxfId="853" dataDxfId="852" totalsRowDxfId="851">
  <autoFilter ref="B8:L58" xr:uid="{C0B6D1FC-D376-463F-824F-A7164B20E6F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748F8F76-ED9F-48BC-A404-C0B45726241F}" name="Naam" totalsRowFunction="count" dataDxfId="850" totalsRowDxfId="849"/>
    <tableColumn id="2" xr3:uid="{4F226E06-50BD-48D5-A9E5-3F2AB15801A0}" name="Soort organisatie" dataDxfId="848" totalsRowDxfId="847"/>
    <tableColumn id="3" xr3:uid="{2752FCB4-7C4B-4F19-BFD8-484E5A98B3A0}" name="Toelichting organisatie" dataDxfId="846" totalsRowDxfId="845"/>
    <tableColumn id="4" xr3:uid="{0A0A769F-2861-40D6-8067-8B78092A22DD}" name="Rechtsvorm" dataDxfId="844" totalsRowDxfId="843"/>
    <tableColumn id="5" xr3:uid="{41C0E192-BA46-47C4-B056-28537B9802DA}" name="Toelichting rechtsvorm" dataDxfId="842" totalsRowDxfId="841"/>
    <tableColumn id="9" xr3:uid="{5C4B2AFA-8112-435D-9832-1DCDBE901782}" name="BTW " dataDxfId="840" totalsRowDxfId="839"/>
    <tableColumn id="6" xr3:uid="{968A0D27-BC42-4E60-B947-2F92373D30BF}" name="Penvoerder" dataDxfId="838" totalsRowDxfId="837"/>
    <tableColumn id="7" xr3:uid="{3B5DDC1D-DA07-4DF8-83C8-FFC6476F28B3}" name="Partnercode" dataDxfId="836" totalsRowDxfId="835"/>
    <tableColumn id="8" xr3:uid="{6717E78B-A891-4D1E-A9B6-BBA92B8853B1}" name="PNr." totalsRowFunction="count" dataDxfId="834" totalsRowDxfId="833"/>
    <tableColumn id="10" xr3:uid="{7291D14B-AFFE-4AE1-84A7-6DE4A21F94AC}" name="Kosten" totalsRowFunction="custom" dataDxfId="832" totalsRowDxfId="831">
      <calculatedColumnFormula>SUMIF(Tbl.Kosten[Pnr.],Tbl.Projectpartners[[#This Row],[PNr.]],Tbl.Kosten[Totaal kosten])</calculatedColumnFormula>
      <totalsRowFormula>SUMIF(Tbl.Kosten[Pnr.],Tbl.Projectpartners[[#This Row],[PNr.]],Tbl.Kosten[Totaal kosten])</totalsRowFormula>
    </tableColumn>
    <tableColumn id="11" xr3:uid="{A21FAA1E-E5EC-44AF-8ACA-74588D0A78F8}" name="Subsidie" dataDxfId="830" totalsRowDxfId="829">
      <calculatedColumnFormula>SUMIF(Tbl.Kosten[Pnr.],Tbl.Projectpartners[[#This Row],[PNr.]],Tbl.Kosten[Subsidie])</calculatedColumnFormula>
    </tableColumn>
  </tableColumns>
  <tableStyleInfo name="TableStyleLight8"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474C36E7-6427-4A3D-92DB-B71DF53865D9}" name="Tbl.Jaren" displayName="Tbl.Jaren" ref="I1:I11" totalsRowShown="0" headerRowDxfId="63" dataDxfId="62">
  <autoFilter ref="I1:I11" xr:uid="{474C36E7-6427-4A3D-92DB-B71DF53865D9}">
    <filterColumn colId="0" hiddenButton="1"/>
  </autoFilter>
  <tableColumns count="1">
    <tableColumn id="1" xr3:uid="{B59DDD94-8CDB-4593-8D17-E938D4DB6AB4}" name="Jaren" dataDxfId="61"/>
  </tableColumns>
  <tableStyleInfo name="TableStyleLight8"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62134F05-41BB-4459-81FD-759C8E9AE556}" name="Tbl.Organisatie" displayName="Tbl.Organisatie" ref="K1:K21" totalsRowShown="0" headerRowDxfId="60" dataDxfId="59">
  <autoFilter ref="K1:K21" xr:uid="{62134F05-41BB-4459-81FD-759C8E9AE556}">
    <filterColumn colId="0" hiddenButton="1"/>
  </autoFilter>
  <tableColumns count="1">
    <tableColumn id="1" xr3:uid="{2B9FF086-FAE8-462D-8B2D-ABB8C5131B0D}" name="Soort organisatie" dataDxfId="58"/>
  </tableColumns>
  <tableStyleInfo name="TableStyleLight8"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5F4D41AD-F52F-4F20-A092-9220C08D976E}" name="Tbl.Rechtsvorm" displayName="Tbl.Rechtsvorm" ref="M1:M21" totalsRowShown="0" headerRowDxfId="57" dataDxfId="55" headerRowBorderDxfId="56" tableBorderDxfId="54" totalsRowBorderDxfId="53">
  <autoFilter ref="M1:M21" xr:uid="{5F4D41AD-F52F-4F20-A092-9220C08D976E}">
    <filterColumn colId="0" hiddenButton="1"/>
  </autoFilter>
  <tableColumns count="1">
    <tableColumn id="1" xr3:uid="{09F02F4E-CC6E-431F-8CDB-F4F8DF143EDD}" name="Rechtsvorm" dataDxfId="52"/>
  </tableColumns>
  <tableStyleInfo name="TableStyleLight8"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3FBA4B08-25F8-4D66-B10C-9BCEEDA39CFB}" name="Tbl.Typemedewerker" displayName="Tbl.Typemedewerker" ref="O1:Q21" totalsRowShown="0" headerRowDxfId="51" dataDxfId="50">
  <autoFilter ref="O1:Q21" xr:uid="{3FBA4B08-25F8-4D66-B10C-9BCEEDA39CFB}">
    <filterColumn colId="0" hiddenButton="1"/>
    <filterColumn colId="1" hiddenButton="1"/>
    <filterColumn colId="2" hiddenButton="1"/>
  </autoFilter>
  <tableColumns count="3">
    <tableColumn id="1" xr3:uid="{C3EA2F72-83DB-4F4A-B303-FA850AE08515}" name="Type_projectmedewerker" dataDxfId="49"/>
    <tableColumn id="2" xr3:uid="{FCBE47A9-DA93-46E7-934C-21C0AD0F81A2}" name="Uurtarief" dataDxfId="48"/>
    <tableColumn id="3" xr3:uid="{C8954773-01CE-461D-8415-A3A0A2D6990C}" name="Kostensoort" dataDxfId="47" dataCellStyle="Valuta"/>
  </tableColumns>
  <tableStyleInfo name="TableStyleLight8"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45A791E8-C8E1-4E8D-A2BE-8AD2670CC7FB}" name="Tbl.Berekeningen" displayName="Tbl.Berekeningen" ref="S1:T6" totalsRowShown="0" headerRowDxfId="46" dataDxfId="45">
  <autoFilter ref="S1:T6" xr:uid="{45A791E8-C8E1-4E8D-A2BE-8AD2670CC7FB}">
    <filterColumn colId="0" hiddenButton="1"/>
    <filterColumn colId="1" hiddenButton="1"/>
  </autoFilter>
  <tableColumns count="2">
    <tableColumn id="1" xr3:uid="{64B1DE82-C9A0-44F6-B924-5A50A5A6A54F}" name="Onderdeel" dataDxfId="44"/>
    <tableColumn id="2" xr3:uid="{443032F0-F25F-4E5A-AA8F-7AA76EB03117}" name="Rekeneenheid" dataDxfId="43" dataCellStyle="Procent"/>
  </tableColumns>
  <tableStyleInfo name="TableStyleLight8"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9AB85648-0220-432A-87D5-76F6B9C6C433}" name="Tbl.Afschrijvingseenheden" displayName="Tbl.Afschrijvingseenheden" ref="V1:V11" totalsRowShown="0" headerRowDxfId="42" dataDxfId="41">
  <autoFilter ref="V1:V11" xr:uid="{9AB85648-0220-432A-87D5-76F6B9C6C433}">
    <filterColumn colId="0" hiddenButton="1"/>
  </autoFilter>
  <tableColumns count="1">
    <tableColumn id="1" xr3:uid="{D8689604-9C2B-44FF-BCC8-128CD33FD123}" name="Afschrijvingseenheden" dataDxfId="40"/>
  </tableColumns>
  <tableStyleInfo name="TableStyleLight8"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AE89264-F98D-46C7-9832-BF28887B210D}" name="Tbl.Berekeningswijze" displayName="Tbl.Berekeningswijze" ref="X1:X5" totalsRowShown="0" headerRowDxfId="39" dataDxfId="38">
  <autoFilter ref="X1:X5" xr:uid="{0AE89264-F98D-46C7-9832-BF28887B210D}">
    <filterColumn colId="0" hiddenButton="1"/>
  </autoFilter>
  <tableColumns count="1">
    <tableColumn id="1" xr3:uid="{6AFC52E9-3106-448C-BF79-7D6530ADFFFA}" name="Berekeningswijze" dataDxfId="37"/>
  </tableColumns>
  <tableStyleInfo name="TableStyleLight8"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DA3A982F-B715-4CC9-A195-4FCE2D679CF4}" name="Tbl.TypeFinanciering" displayName="Tbl.TypeFinanciering" ref="Z1:Z11" totalsRowShown="0" headerRowDxfId="36" dataDxfId="35">
  <autoFilter ref="Z1:Z11" xr:uid="{DA3A982F-B715-4CC9-A195-4FCE2D679CF4}"/>
  <tableColumns count="1">
    <tableColumn id="1" xr3:uid="{4F0588B7-7C78-48B4-8446-3E13B1968C58}" name="Type financiering" dataDxfId="34"/>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843D2277-6E02-4498-808E-9D1A3166AF63}" name="Tbl.Werkpakketten" displayName="Tbl.Werkpakketten" ref="B9:I60" totalsRowCount="1" headerRowDxfId="828" dataDxfId="827" totalsRowDxfId="826">
  <autoFilter ref="B9:I59" xr:uid="{843D2277-6E02-4498-808E-9D1A3166AF63}">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5" xr3:uid="{B2F06929-2091-4180-BDA5-DD6178935FA8}" name="Naam" totalsRowFunction="count" dataDxfId="825" totalsRowDxfId="824"/>
    <tableColumn id="2" xr3:uid="{C8646787-E7C1-4648-A493-032A12DFB952}" name="Toelichting" dataDxfId="823" totalsRowDxfId="822"/>
    <tableColumn id="1" xr3:uid="{EB5C76DC-FA74-4D28-8877-D4DB74A759B2}" name="Subsidiabele activiteit" dataDxfId="821" totalsRowDxfId="820"/>
    <tableColumn id="8" xr3:uid="{58EA5678-F700-4E20-A140-1F5DBD00AEB4}" name="Subsidiepercentage" dataDxfId="819" totalsRowDxfId="818">
      <calculatedColumnFormula>_xlfn.XLOOKUP(Tbl.Werkpakketten[[#This Row],[Subsidiabele activiteit]],Tbl.Subsidiehoogte[Subsidieactiviteit],Tbl.Subsidiehoogte[Sub. Percentage],"",0,1)</calculatedColumnFormula>
    </tableColumn>
    <tableColumn id="6" xr3:uid="{F5355E26-CDFD-45CA-8729-30287CF28E53}" name="Werkpakketcode" dataDxfId="817" totalsRowDxfId="816"/>
    <tableColumn id="3" xr3:uid="{2FB03FD3-0FEC-481A-898E-1B0C32697FDC}" name="WPnr." totalsRowFunction="count" dataDxfId="815" totalsRowDxfId="814"/>
    <tableColumn id="4" xr3:uid="{6ABD9ED5-31E2-4C16-93E6-9D3FE08F9350}" name="Kosten" dataDxfId="813" totalsRowDxfId="812">
      <calculatedColumnFormula>SUMIF(Tbl.Kosten[WPnr.],Tbl.Werkpakketten[[#This Row],[WPnr.]],Tbl.Kosten[Totaal kosten])</calculatedColumnFormula>
    </tableColumn>
    <tableColumn id="7" xr3:uid="{C4812381-8284-4431-837C-7362D07E8A2B}" name="Subsidie" dataDxfId="811" totalsRowDxfId="810">
      <calculatedColumnFormula>SUMIF(Tbl.Kosten[WPnr.],Tbl.Werkpakketten[[#This Row],[WPnr.]],Tbl.Kosten[Subsidie])</calculatedColumnFormula>
    </tableColumn>
  </tableColumns>
  <tableStyleInfo name="TableStyleLight8"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575A3FB8-4148-4CA2-BF8B-AB5BB995E980}" name="Tbl.Activiteiten" displayName="Tbl.Activiteiten" ref="B8:H158" totalsRowShown="0" headerRowDxfId="809" dataDxfId="808">
  <autoFilter ref="B8:H158" xr:uid="{575A3FB8-4148-4CA2-BF8B-AB5BB995E98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A6936458-88DE-409D-90B4-49F18E6B915E}" name="Werkpakketcode" dataDxfId="807"/>
    <tableColumn id="2" xr3:uid="{BA14316F-4D70-42B7-9DE0-7D008C81A532}" name="Activiteit" dataDxfId="806"/>
    <tableColumn id="3" xr3:uid="{DABA75A7-A888-4E19-BAC2-BE44F6902D27}" name="Beschrijving activiteit" dataDxfId="805"/>
    <tableColumn id="5" xr3:uid="{E110DA0B-46E3-462A-B5F6-678BEC9A5B32}" name="Activiteitcode" dataDxfId="804">
      <calculatedColumnFormula>_xlfn.CONCAT(Tbl.Activiteiten[[#This Row],[Werkpakketcode]]," - ",Tbl.Activiteiten[[#This Row],[Activiteit]])</calculatedColumnFormula>
    </tableColumn>
    <tableColumn id="4" xr3:uid="{FBD64778-3F80-4DFD-B7BE-8362D6F55AD8}" name="Anr." dataDxfId="803">
      <calculatedColumnFormula>ROW()</calculatedColumnFormula>
    </tableColumn>
    <tableColumn id="6" xr3:uid="{026601F0-91F3-4291-B95D-50714E8CCB0C}" name="Kosten" dataDxfId="802">
      <calculatedColumnFormula>SUMIF(Tbl.Kosten[Anr.],Tbl.Activiteiten[[#This Row],[Anr.]],Tbl.Kosten[Totaal kosten])</calculatedColumnFormula>
    </tableColumn>
    <tableColumn id="7" xr3:uid="{1F2F7D1D-AA1B-4C3B-9E2C-280373D542D3}" name="Subsidie" dataDxfId="801">
      <calculatedColumnFormula>SUMIF(Tbl.Kosten[Anr.],Tbl.Activiteiten[[#This Row],[Anr.]],Tbl.Kosten[Subsidie])</calculatedColumnFormula>
    </tableColumn>
  </tableColumns>
  <tableStyleInfo name="TableStyleLight8"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64676896-C3F3-430E-9029-5B4C5F743CF9}" name="Tbl.Uurtarief" displayName="Tbl.Uurtarief" ref="B8:N158" totalsRowShown="0" headerRowDxfId="800" dataDxfId="799">
  <tableColumns count="13">
    <tableColumn id="6" xr3:uid="{44DDF9C3-C02A-4455-B80B-804E560B981F}" name="Type projectmedewerker" dataDxfId="798"/>
    <tableColumn id="1" xr3:uid="{B743E3A0-BE53-4F93-9FB5-ECA2DA06334B}" name="Medewerker en/of functie" dataDxfId="797"/>
    <tableColumn id="7" xr3:uid="{5D89847C-4C9A-4712-864A-748E021B0284}" name="Kostensoort arbeid" dataDxfId="796">
      <calculatedColumnFormula>_xlfn.XLOOKUP(Tbl.Uurtarief[[#This Row],[Type projectmedewerker]],Tbl.Typemedewerker[Type_projectmedewerker],Tbl.Typemedewerker[Kostensoort],"",,)</calculatedColumnFormula>
    </tableColumn>
    <tableColumn id="8" xr3:uid="{F24AFF7D-0CDB-4DD8-9400-8FA17E3DE0BA}" name="Werkweek_x000a_o.b.v._x000a_fulltime" dataDxfId="795"/>
    <tableColumn id="9" xr3:uid="{CF8EE4A1-1BB8-4EF9-82F9-0CB85ECD6BCA}" name="Deeltijd-_x000a_factor" dataDxfId="794" dataCellStyle="Procent"/>
    <tableColumn id="2" xr3:uid="{FB7F0DA2-DA6E-4E46-8FBB-D2EC29123350}" name="Brutojaarloon_x000a_(excl.vakantiegeld)" dataDxfId="793"/>
    <tableColumn id="3" xr3:uid="{00303029-3BA0-4FD0-A9E2-134DEA9448C9}" name="Niet prestatie-gebonden uitkering" dataDxfId="792" dataCellStyle="Procent"/>
    <tableColumn id="4" xr3:uid="{05E8421A-04B8-432E-9847-F8DBDE3F4F23}" name="Uurtarief_x000a_loondienst" dataDxfId="791" dataCellStyle="Valuta">
      <calculatedColumnFormula>Tbl.Uurtarief[[#This Row],[Uurtarief
zonder
VKO]]</calculatedColumnFormula>
    </tableColumn>
    <tableColumn id="10" xr3:uid="{5044E1F7-ACB8-42ED-BCB5-BD471962B0DD}" name="Uurtarief_x000a_IKS" dataDxfId="790" dataCellStyle="Valuta"/>
    <tableColumn id="11" xr3:uid="{CF7C92FB-31CB-4FB6-9179-FE55717B46D4}" name="Uurtarief_x000a_Externe_x000a_inhuur" dataDxfId="789" dataCellStyle="Valuta"/>
    <tableColumn id="12" xr3:uid="{9C1AF6CB-C01C-404D-916E-F988D1710328}" name="Uurtarief_x000a_vast bedrag" dataDxfId="788" dataCellStyle="Valuta">
      <calculatedColumnFormula>_xlfn.XLOOKUP(Tbl.Uurtarief[[#This Row],[Type projectmedewerker]],Tbl.Typemedewerker[Type_projectmedewerker],Tbl.Typemedewerker[Uurtarief],"",,)</calculatedColumnFormula>
    </tableColumn>
    <tableColumn id="15" xr3:uid="{70A97877-3F88-451E-B5B3-78D0156E840F}" name="Uurtarief" dataDxfId="787">
      <calculatedColumnFormula>MAX(Tbl.Uurtarief[[#This Row],[Uurtarief
loondienst]:[Uurtarief
vast bedrag]])</calculatedColumnFormula>
    </tableColumn>
    <tableColumn id="5" xr3:uid="{E16996FF-E1C2-4C50-A4F3-CE840BE17FCD}" name="Uurtarief_x000a_zonder_x000a_VKO" dataDxfId="786">
      <calculatedColumnFormula>IFERROR(((Tbl.Uurtarief[[#This Row],[Brutojaarloon
(excl.vakantiegeld)]]+Tbl.Uurtarief[[#This Row],[Niet prestatie-gebonden uitkering]])*(1+Lijsten!$T$2))*(1+Lijsten!$T$3)/(Tbl.Uurtarief[[#This Row],[Werkweek
o.b.v.
fulltime]]/Lijsten!$T$5)/Lijsten!$T$4*Tbl.Uurtarief[[#This Row],[Deeltijd-
factor]],"")</calculatedColumnFormula>
    </tableColumn>
  </tableColumns>
  <tableStyleInfo name="TableStyleLight8"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6A8B076-BF6A-4B99-9ED8-A56CC006E491}" name="Tbl.Afschrijvingskosten" displayName="Tbl.Afschrijvingskosten" ref="B8:K38" totalsRowShown="0" headerRowDxfId="785">
  <autoFilter ref="B8:K38" xr:uid="{06A8B076-BF6A-4B99-9ED8-A56CC006E49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74100BE7-08E7-429F-9310-B06CAECC79B9}" name="Activum" dataDxfId="784"/>
    <tableColumn id="2" xr3:uid="{D99E1216-A4BC-463D-82FE-D993D75FAC30}" name="Omschrijving" dataDxfId="783"/>
    <tableColumn id="3" xr3:uid="{17D2A622-1967-453D-BCE2-C13DDEBD993A}" name="Aanschafwaarde" dataDxfId="782" dataCellStyle="Valuta"/>
    <tableColumn id="4" xr3:uid="{1C87EE7C-CA1C-496E-BB92-88FA20DBF05F}" name="Restwaarde" dataDxfId="781"/>
    <tableColumn id="5" xr3:uid="{8AA8C1B6-36FD-44E9-B2ED-0ABC3F86808A}" name="Afschrijvings-_x000a_eenheid" dataDxfId="780"/>
    <tableColumn id="10" xr3:uid="{32AFD32F-25E8-45F8-AA5E-EB71320B0B4C}" name="Afschrijvings-eenheid anders" dataDxfId="779"/>
    <tableColumn id="6" xr3:uid="{7F52638C-0F88-4246-9E95-F34D69E49535}" name="Totaal gebruik in eenheden" dataDxfId="778"/>
    <tableColumn id="7" xr3:uid="{776627AA-6CEA-46CD-BD79-2B8C89F44243}" name="% toerekening aan project" dataDxfId="777" dataCellStyle="Procent"/>
    <tableColumn id="8" xr3:uid="{4BC806EF-E050-490F-B0FD-F8E6F475E064}" name="Tarief per afschrijvings-eenheid" dataDxfId="776">
      <calculatedColumnFormula>IFERROR((Tbl.Afschrijvingskosten[[#This Row],[Aanschafwaarde]]-Tbl.Afschrijvingskosten[[#This Row],[Restwaarde]])/Tbl.Afschrijvingskosten[[#This Row],[Totaal gebruik in eenheden]]*Tbl.Afschrijvingskosten[[#This Row],[% toerekening aan project]], "")</calculatedColumnFormula>
    </tableColumn>
    <tableColumn id="9" xr3:uid="{14A7D04F-EB40-4835-9CE2-00CE1B9FF5C0}" name="Per:">
      <calculatedColumnFormula>CONCATENATE("per ",Tbl.Afschrijvingskosten[[#This Row],[Afschrijvings-
eenheid]],Tbl.Afschrijvingskosten[[#This Row],[Afschrijvings-eenheid anders]])</calculatedColumnFormula>
    </tableColumn>
  </tableColumns>
  <tableStyleInfo name="TableStyleLight8"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6B31BEC3-D534-4A26-A2FE-08CA9AA2F068}" name="Tbl.Kosten" displayName="Tbl.Kosten" ref="B8:HW259" totalsRowCount="1" headerRowDxfId="775" dataDxfId="774" totalsRowDxfId="773">
  <autoFilter ref="B8:HW258" xr:uid="{6B31BEC3-D534-4A26-A2FE-08CA9AA2F06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filterColumn colId="110" hiddenButton="1"/>
    <filterColumn colId="111" hiddenButton="1"/>
    <filterColumn colId="112" hiddenButton="1"/>
    <filterColumn colId="113" hiddenButton="1"/>
    <filterColumn colId="114" hiddenButton="1"/>
    <filterColumn colId="115" hiddenButton="1"/>
    <filterColumn colId="116" hiddenButton="1"/>
    <filterColumn colId="117" hiddenButton="1"/>
    <filterColumn colId="118" hiddenButton="1"/>
    <filterColumn colId="119" hiddenButton="1"/>
    <filterColumn colId="120" hiddenButton="1"/>
    <filterColumn colId="121" hiddenButton="1"/>
    <filterColumn colId="122" hiddenButton="1"/>
    <filterColumn colId="123" hiddenButton="1"/>
    <filterColumn colId="124" hiddenButton="1"/>
    <filterColumn colId="125" hiddenButton="1"/>
    <filterColumn colId="126" hiddenButton="1"/>
    <filterColumn colId="127" hiddenButton="1"/>
    <filterColumn colId="128" hiddenButton="1"/>
    <filterColumn colId="129" hiddenButton="1"/>
    <filterColumn colId="130" hiddenButton="1"/>
    <filterColumn colId="131" hiddenButton="1"/>
    <filterColumn colId="132" hiddenButton="1"/>
    <filterColumn colId="133" hiddenButton="1"/>
    <filterColumn colId="134" hiddenButton="1"/>
    <filterColumn colId="135" hiddenButton="1"/>
    <filterColumn colId="136" hiddenButton="1"/>
    <filterColumn colId="137" hiddenButton="1"/>
    <filterColumn colId="138" hiddenButton="1"/>
    <filterColumn colId="139" hiddenButton="1"/>
    <filterColumn colId="140" hiddenButton="1"/>
    <filterColumn colId="141" hiddenButton="1"/>
    <filterColumn colId="142" hiddenButton="1"/>
    <filterColumn colId="143" hiddenButton="1"/>
    <filterColumn colId="144" hiddenButton="1"/>
    <filterColumn colId="145" hiddenButton="1"/>
    <filterColumn colId="146" hiddenButton="1"/>
    <filterColumn colId="147" hiddenButton="1"/>
    <filterColumn colId="148" hiddenButton="1"/>
    <filterColumn colId="149" hiddenButton="1"/>
    <filterColumn colId="150" hiddenButton="1"/>
    <filterColumn colId="151" hiddenButton="1"/>
    <filterColumn colId="152" hiddenButton="1"/>
    <filterColumn colId="153" hiddenButton="1"/>
    <filterColumn colId="154" hiddenButton="1"/>
    <filterColumn colId="155" hiddenButton="1"/>
    <filterColumn colId="156" hiddenButton="1"/>
    <filterColumn colId="157" hiddenButton="1"/>
    <filterColumn colId="158" hiddenButton="1"/>
    <filterColumn colId="159" hiddenButton="1"/>
    <filterColumn colId="160" hiddenButton="1"/>
    <filterColumn colId="161" hiddenButton="1"/>
    <filterColumn colId="162" hiddenButton="1"/>
    <filterColumn colId="163" hiddenButton="1"/>
    <filterColumn colId="164" hiddenButton="1"/>
    <filterColumn colId="165" hiddenButton="1"/>
    <filterColumn colId="166" hiddenButton="1"/>
    <filterColumn colId="167" hiddenButton="1"/>
    <filterColumn colId="168" hiddenButton="1"/>
    <filterColumn colId="169" hiddenButton="1"/>
    <filterColumn colId="170" hiddenButton="1"/>
    <filterColumn colId="171" hiddenButton="1"/>
    <filterColumn colId="172" hiddenButton="1"/>
    <filterColumn colId="173" hiddenButton="1"/>
    <filterColumn colId="174" hiddenButton="1"/>
    <filterColumn colId="175" hiddenButton="1"/>
    <filterColumn colId="176" hiddenButton="1"/>
    <filterColumn colId="177" hiddenButton="1"/>
    <filterColumn colId="178" hiddenButton="1"/>
    <filterColumn colId="179" hiddenButton="1"/>
    <filterColumn colId="180" hiddenButton="1"/>
    <filterColumn colId="181" hiddenButton="1"/>
    <filterColumn colId="182" hiddenButton="1"/>
    <filterColumn colId="183" hiddenButton="1"/>
    <filterColumn colId="184" hiddenButton="1"/>
    <filterColumn colId="185" hiddenButton="1"/>
    <filterColumn colId="186" hiddenButton="1"/>
    <filterColumn colId="187" hiddenButton="1"/>
    <filterColumn colId="188" hiddenButton="1"/>
    <filterColumn colId="189" hiddenButton="1"/>
    <filterColumn colId="190" hiddenButton="1"/>
    <filterColumn colId="191" hiddenButton="1"/>
    <filterColumn colId="192" hiddenButton="1"/>
    <filterColumn colId="193" hiddenButton="1"/>
    <filterColumn colId="194" hiddenButton="1"/>
    <filterColumn colId="195" hiddenButton="1"/>
    <filterColumn colId="196" hiddenButton="1"/>
    <filterColumn colId="197" hiddenButton="1"/>
    <filterColumn colId="198" hiddenButton="1"/>
    <filterColumn colId="199" hiddenButton="1"/>
    <filterColumn colId="200" hiddenButton="1"/>
    <filterColumn colId="201" hiddenButton="1"/>
    <filterColumn colId="202" hiddenButton="1"/>
    <filterColumn colId="203" hiddenButton="1"/>
    <filterColumn colId="204" hiddenButton="1"/>
    <filterColumn colId="205" hiddenButton="1"/>
    <filterColumn colId="206" hiddenButton="1"/>
    <filterColumn colId="207" hiddenButton="1"/>
    <filterColumn colId="208" hiddenButton="1"/>
    <filterColumn colId="209" hiddenButton="1"/>
    <filterColumn colId="210" hiddenButton="1"/>
    <filterColumn colId="211" hiddenButton="1"/>
    <filterColumn colId="212" hiddenButton="1"/>
    <filterColumn colId="213" hiddenButton="1"/>
    <filterColumn colId="214" hiddenButton="1"/>
    <filterColumn colId="215" hiddenButton="1"/>
    <filterColumn colId="216" hiddenButton="1"/>
    <filterColumn colId="217" hiddenButton="1"/>
    <filterColumn colId="218" hiddenButton="1"/>
    <filterColumn colId="219" hiddenButton="1"/>
    <filterColumn colId="220" hiddenButton="1"/>
    <filterColumn colId="221" hiddenButton="1"/>
    <filterColumn colId="222" hiddenButton="1"/>
    <filterColumn colId="223" hiddenButton="1"/>
    <filterColumn colId="224" hiddenButton="1"/>
    <filterColumn colId="225" hiddenButton="1"/>
    <filterColumn colId="226" hiddenButton="1"/>
    <filterColumn colId="227" hiddenButton="1"/>
    <filterColumn colId="228" hiddenButton="1"/>
    <filterColumn colId="229" hiddenButton="1"/>
  </autoFilter>
  <tableColumns count="230">
    <tableColumn id="1" xr3:uid="{63FA47D1-45CD-4F66-94FD-BD87EF1A0A3A}" name="Activiteitencode" dataDxfId="772" totalsRowDxfId="771"/>
    <tableColumn id="7" xr3:uid="{7410E13F-783C-491F-9CE5-4AFA27C34511}" name="Partnercode" dataDxfId="770" totalsRowDxfId="769"/>
    <tableColumn id="3" xr3:uid="{A8827649-12BD-481A-9849-0DCB067D6D69}" name="Omschrijving" dataDxfId="768" totalsRowDxfId="767"/>
    <tableColumn id="12" xr3:uid="{7020665B-9C88-4303-B6F8-54EE0D2021DD}" name="Medewerker e/o _x000a_functie" dataDxfId="766" totalsRowDxfId="765"/>
    <tableColumn id="8" xr3:uid="{07FBB1B0-908C-4BD5-8051-C3B430DF86AC}" name="Uren" dataDxfId="764" totalsRowDxfId="763"/>
    <tableColumn id="9" xr3:uid="{99BE1881-2DDD-4050-B87E-1C4FFFDA292C}" name="Uurtarief" dataDxfId="762" totalsRowDxfId="761">
      <calculatedColumnFormula>IF(Tbl.Kosten[[#This Row],[Medewerker e/o 
functie]]&lt;&gt;"",_xlfn.XLOOKUP(Tbl.Kosten[[#This Row],[Medewerker e/o 
functie]],Tbl.Uurtarief[Medewerker en/of functie],Tbl.Uurtarief[Uurtarief],"",0,1),"")</calculatedColumnFormula>
    </tableColumn>
    <tableColumn id="15" xr3:uid="{BD79ABE1-2266-4940-9E37-B84D362122FF}" name="Subtotaal uren" dataDxfId="760" totalsRowDxfId="759">
      <calculatedColumnFormula>IFERROR(Tbl.Kosten[[#This Row],[Uren]]*Tbl.Kosten[[#This Row],[Uurtarief]],0)</calculatedColumnFormula>
    </tableColumn>
    <tableColumn id="207" xr3:uid="{67BB3BAB-E022-4970-97A7-38E309016C83}" name="Kostensoort arbeid" dataDxfId="758" totalsRowDxfId="757">
      <calculatedColumnFormula>IF(Tbl.Kosten[[#This Row],[Subtotaal uren]]&lt;&gt;0,_xlfn.XLOOKUP(Tbl.Kosten[[#This Row],[Medewerker e/o 
functie]],Tbl.Uurtarief[Medewerker en/of functie],Tbl.Uurtarief[Kostensoort arbeid],"",0,1),"")</calculatedColumnFormula>
    </tableColumn>
    <tableColumn id="13" xr3:uid="{2C1A5B73-1B39-4B54-9411-DD4C28CD725E}" name="Activum" dataDxfId="756" totalsRowDxfId="755"/>
    <tableColumn id="4" xr3:uid="{F1F68E27-C930-4253-9281-707A019964B7}" name="Een-_x000a_heden" dataDxfId="754" totalsRowDxfId="753"/>
    <tableColumn id="5" xr3:uid="{729FDA62-A277-43C3-9434-F54C2CE53140}" name="Afschrijvings-_x000a_tarief" dataDxfId="752" totalsRowDxfId="751">
      <calculatedColumnFormula>IF(Tbl.Kosten[[#This Row],[Activum]]&lt;&gt;"",_xlfn.XLOOKUP(Tbl.Kosten[[#This Row],[Activum]],Tbl.Afschrijvingskosten[Activum],Tbl.Afschrijvingskosten[Tarief per afschrijvings-eenheid],"",0,1),"")</calculatedColumnFormula>
    </tableColumn>
    <tableColumn id="16" xr3:uid="{7AE7B75F-DFD3-4695-B9BB-458AEE5A75DD}" name="Subtotaal afschrijving" dataDxfId="750" totalsRowDxfId="749">
      <calculatedColumnFormula>IFERROR(Tbl.Kosten[[#This Row],[Een-
heden]]*Tbl.Kosten[[#This Row],[Afschrijvings-
tarief]],0)</calculatedColumnFormula>
    </tableColumn>
    <tableColumn id="208" xr3:uid="{44E251C1-0BA8-42B3-BD61-724210C1FF1C}" name="Kostensoort afschrijving" dataDxfId="748" totalsRowDxfId="747">
      <calculatedColumnFormula>IF(Tbl.Kosten[[#This Row],[Subtotaal afschrijving]]&lt;&gt;0,Lijsten!$A$7,"")</calculatedColumnFormula>
    </tableColumn>
    <tableColumn id="209" xr3:uid="{79ADB5CC-1490-48B4-B28B-21DBBAE609B5}" name="Kostensoort overig" dataDxfId="746" totalsRowDxfId="745"/>
    <tableColumn id="10" xr3:uid="{C15FCD9F-DC6E-4046-916B-2E9901D8E28F}" name="Aantal" dataDxfId="744" totalsRowDxfId="743"/>
    <tableColumn id="11" xr3:uid="{DAC56F60-C555-4617-AD3D-F23A8D868EFD}" name="Tarief" dataDxfId="742" totalsRowDxfId="741"/>
    <tableColumn id="14" xr3:uid="{D932ABD8-A056-4395-904A-2A9BAF5E0F99}" name="Subtotaal overige kosten" dataDxfId="740" totalsRowDxfId="739">
      <calculatedColumnFormula>IFERROR(Tbl.Kosten[[#This Row],[Aantal]]*Tbl.Kosten[[#This Row],[Tarief]],0)</calculatedColumnFormula>
    </tableColumn>
    <tableColumn id="6" xr3:uid="{CC710273-F8C1-4D98-9D72-68AA4A633B4C}" name="Totaal kosten" totalsRowFunction="sum" dataDxfId="738" totalsRowDxfId="737">
      <calculatedColumnFormula>IFERROR(Tbl.Kosten[[#This Row],[Subtotaal overige kosten]]+Tbl.Kosten[[#This Row],[Subtotaal uren]]+Tbl.Kosten[[#This Row],[Subtotaal afschrijving]],0)</calculatedColumnFormula>
    </tableColumn>
    <tableColumn id="20" xr3:uid="{D2772BC4-C3D7-43DE-9AF5-33A5481610AB}" name="Subsidie" totalsRowFunction="sum" dataDxfId="736" totalsRowDxfId="735">
      <calculatedColumnFormula>IFERROR(Tbl.Kosten[[#This Row],[Totaal kosten]]*Tbl.Kosten[[#This Row],[Subsidie%]],0)</calculatedColumnFormula>
    </tableColumn>
    <tableColumn id="2" xr3:uid="{6203D5D3-8161-45BB-8624-357050DB3932}" name="Kostensoort" dataDxfId="734" totalsRowDxfId="733">
      <calculatedColumnFormula array="1">IFERROR(_xlfn.IFS(Tbl.Kosten[[#This Row],[Subtotaal uren]]&lt;&gt;0,Tbl.Kosten[[#This Row],[Kostensoort arbeid]],Tbl.Kosten[[#This Row],[Subtotaal afschrijving]]&lt;&gt;0,Tbl.Kosten[[#This Row],[Kostensoort afschrijving]],Tbl.Kosten[[#This Row],[Subtotaal overige kosten]]&lt;&gt;0,Tbl.Kosten[[#This Row],[Kostensoort overig]]),"")</calculatedColumnFormula>
    </tableColumn>
    <tableColumn id="17" xr3:uid="{A510D80C-1BAD-49FE-A2FC-8A4FD22D4C16}" name="Werkpakketcode" dataDxfId="732" totalsRowDxfId="731">
      <calculatedColumnFormula>IFERROR(_xlfn.XLOOKUP(Tbl.Kosten[[#This Row],[Activiteitencode]],Tbl.Activiteiten[Activiteitcode],Tbl.Activiteiten[Werkpakketcode],"",0,1),"")</calculatedColumnFormula>
    </tableColumn>
    <tableColumn id="18" xr3:uid="{12AAFACE-6572-46A2-B599-70B2583629B9}" name="Subsidieactiviteit" dataDxfId="730" totalsRowDxfId="729">
      <calculatedColumnFormula>IFERROR(_xlfn.XLOOKUP(Tbl.Kosten[[#This Row],[Werkpakketcode]],Tbl.Werkpakketten[Werkpakketcode],Tbl.Werkpakketten[Subsidiabele activiteit],"",0,1),"")</calculatedColumnFormula>
    </tableColumn>
    <tableColumn id="19" xr3:uid="{D0E050D8-5080-42F9-B7B0-AB2DDECE2114}" name="Subsidie%" dataDxfId="728" totalsRowDxfId="727" dataCellStyle="Procent">
      <calculatedColumnFormula>IFERROR(_xlfn.XLOOKUP(Tbl.Kosten[[#This Row],[Sanr.]],Tbl.Subsidiehoogte[SAnr.],Tbl.Subsidiehoogte[Sub. Percentage],0,0,1),0)</calculatedColumnFormula>
    </tableColumn>
    <tableColumn id="21" xr3:uid="{458E92E6-0361-4987-8A22-C1B08E5FF593}" name="Pnr." dataDxfId="726" totalsRowDxfId="725">
      <calculatedColumnFormula>IFERROR(_xlfn.XLOOKUP(Tbl.Kosten[[#This Row],[Partnercode]],Tbl.Projectpartners[Partnercode],Tbl.Projectpartners[PNr.],"",0,1),"")</calculatedColumnFormula>
    </tableColumn>
    <tableColumn id="22" xr3:uid="{AFD37676-809D-4260-A0A1-EDC019E3D880}" name="P1" totalsRowFunction="sum" dataDxfId="724" totalsRowDxfId="723">
      <calculatedColumnFormula>IF(Tbl.Kosten[[#This Row],[Pnr.]]=Z$7,Tbl.Kosten[[#This Row],[Totaal kosten]],"")</calculatedColumnFormula>
    </tableColumn>
    <tableColumn id="23" xr3:uid="{732C7EFA-4A2F-494F-A273-05FF2D658263}" name="P2" totalsRowFunction="sum" dataDxfId="722" totalsRowDxfId="721">
      <calculatedColumnFormula>IF(Tbl.Kosten[[#This Row],[Pnr.]]=AA$7,Tbl.Kosten[[#This Row],[Totaal kosten]],"")</calculatedColumnFormula>
    </tableColumn>
    <tableColumn id="24" xr3:uid="{4ABB5918-BA76-43B2-A9CA-8CB0BAE2CB9C}" name="P3" totalsRowFunction="sum" dataDxfId="720" totalsRowDxfId="719">
      <calculatedColumnFormula>IF(Tbl.Kosten[[#This Row],[Pnr.]]=AB$7,Tbl.Kosten[[#This Row],[Totaal kosten]],"")</calculatedColumnFormula>
    </tableColumn>
    <tableColumn id="25" xr3:uid="{83EEF709-0782-4B98-A34F-CF3F04DA6EEB}" name="P4" totalsRowFunction="sum" dataDxfId="718" totalsRowDxfId="717">
      <calculatedColumnFormula>IF(Tbl.Kosten[[#This Row],[Pnr.]]=AC$7,Tbl.Kosten[[#This Row],[Totaal kosten]],"")</calculatedColumnFormula>
    </tableColumn>
    <tableColumn id="26" xr3:uid="{37D9F02C-19AC-4A91-99E7-5E97B31361CB}" name="P5" totalsRowFunction="sum" dataDxfId="716" totalsRowDxfId="715">
      <calculatedColumnFormula>IF(Tbl.Kosten[[#This Row],[Pnr.]]=AD$7,Tbl.Kosten[[#This Row],[Totaal kosten]],"")</calculatedColumnFormula>
    </tableColumn>
    <tableColumn id="27" xr3:uid="{52A5F1DC-FE24-49E4-8286-F9D69BAEC520}" name="P6" totalsRowFunction="sum" dataDxfId="714" totalsRowDxfId="713">
      <calculatedColumnFormula>IF(Tbl.Kosten[[#This Row],[Pnr.]]=AE$7,Tbl.Kosten[[#This Row],[Totaal kosten]],"")</calculatedColumnFormula>
    </tableColumn>
    <tableColumn id="28" xr3:uid="{6A8A2EE5-614C-42FF-9A9D-E95E0DCEED82}" name="P7" totalsRowFunction="sum" dataDxfId="712" totalsRowDxfId="711">
      <calculatedColumnFormula>IF(Tbl.Kosten[[#This Row],[Pnr.]]=AF$7,Tbl.Kosten[[#This Row],[Totaal kosten]],"")</calculatedColumnFormula>
    </tableColumn>
    <tableColumn id="29" xr3:uid="{AB0A7BA4-3204-45C1-9494-917A0A86BB00}" name="P8" totalsRowFunction="sum" dataDxfId="710" totalsRowDxfId="709">
      <calculatedColumnFormula>IF(Tbl.Kosten[[#This Row],[Pnr.]]=AG$7,Tbl.Kosten[[#This Row],[Totaal kosten]],"")</calculatedColumnFormula>
    </tableColumn>
    <tableColumn id="30" xr3:uid="{BA65F4BA-B5CF-4482-B629-2BDA4D705E5F}" name="P9" totalsRowFunction="sum" dataDxfId="708" totalsRowDxfId="707">
      <calculatedColumnFormula>IF(Tbl.Kosten[[#This Row],[Pnr.]]=AH$7,Tbl.Kosten[[#This Row],[Totaal kosten]],"")</calculatedColumnFormula>
    </tableColumn>
    <tableColumn id="31" xr3:uid="{D88A7BD9-A02C-4D01-A9A6-24221FDFED57}" name="P10" totalsRowFunction="sum" dataDxfId="706" totalsRowDxfId="705">
      <calculatedColumnFormula>IF(Tbl.Kosten[[#This Row],[Pnr.]]=AI$7,Tbl.Kosten[[#This Row],[Totaal kosten]],"")</calculatedColumnFormula>
    </tableColumn>
    <tableColumn id="32" xr3:uid="{B2AC72AA-AC08-4908-A2E1-BCBC2170ECFD}" name="P11" totalsRowFunction="sum" dataDxfId="704" totalsRowDxfId="703">
      <calculatedColumnFormula>IF(Tbl.Kosten[[#This Row],[Pnr.]]=AJ$7,Tbl.Kosten[[#This Row],[Totaal kosten]],"")</calculatedColumnFormula>
    </tableColumn>
    <tableColumn id="33" xr3:uid="{B4B0CCBA-BA7C-4350-A613-A6C11399F826}" name="P12" totalsRowFunction="sum" dataDxfId="702" totalsRowDxfId="701">
      <calculatedColumnFormula>IF(Tbl.Kosten[[#This Row],[Pnr.]]=AK$7,Tbl.Kosten[[#This Row],[Totaal kosten]],"")</calculatedColumnFormula>
    </tableColumn>
    <tableColumn id="34" xr3:uid="{2360C71C-F09C-44D9-B133-BD8A9C42D7AB}" name="P13" totalsRowFunction="sum" dataDxfId="700" totalsRowDxfId="699">
      <calculatedColumnFormula>IF(Tbl.Kosten[[#This Row],[Pnr.]]=AL$7,Tbl.Kosten[[#This Row],[Totaal kosten]],"")</calculatedColumnFormula>
    </tableColumn>
    <tableColumn id="35" xr3:uid="{AF35CF35-DA65-4CE3-8B38-75FFADD043CD}" name="P14" totalsRowFunction="sum" dataDxfId="698" totalsRowDxfId="697">
      <calculatedColumnFormula>IF(Tbl.Kosten[[#This Row],[Pnr.]]=AM$7,Tbl.Kosten[[#This Row],[Totaal kosten]],"")</calculatedColumnFormula>
    </tableColumn>
    <tableColumn id="36" xr3:uid="{542B070E-7266-4B92-B700-9438AC39FC4A}" name="P15" totalsRowFunction="sum" dataDxfId="696" totalsRowDxfId="695">
      <calculatedColumnFormula>IF(Tbl.Kosten[[#This Row],[Pnr.]]=AN$7,Tbl.Kosten[[#This Row],[Totaal kosten]],"")</calculatedColumnFormula>
    </tableColumn>
    <tableColumn id="37" xr3:uid="{F7739244-990C-43C7-A7DD-752DB98C336B}" name="P16" totalsRowFunction="sum" dataDxfId="694" totalsRowDxfId="693">
      <calculatedColumnFormula>IF(Tbl.Kosten[[#This Row],[Pnr.]]=AO$7,Tbl.Kosten[[#This Row],[Totaal kosten]],"")</calculatedColumnFormula>
    </tableColumn>
    <tableColumn id="38" xr3:uid="{FF29DF76-DF21-446F-9881-A2D9C34EDB93}" name="P17" totalsRowFunction="sum" dataDxfId="692" totalsRowDxfId="691">
      <calculatedColumnFormula>IF(Tbl.Kosten[[#This Row],[Pnr.]]=AP$7,Tbl.Kosten[[#This Row],[Totaal kosten]],"")</calculatedColumnFormula>
    </tableColumn>
    <tableColumn id="39" xr3:uid="{F08BC6BF-67B2-42E8-8024-6156B5A79B8D}" name="P18" totalsRowFunction="sum" dataDxfId="690" totalsRowDxfId="689">
      <calculatedColumnFormula>IF(Tbl.Kosten[[#This Row],[Pnr.]]=AQ$7,Tbl.Kosten[[#This Row],[Totaal kosten]],"")</calculatedColumnFormula>
    </tableColumn>
    <tableColumn id="40" xr3:uid="{34925FA7-FA56-4A2D-981D-CB61C9B810C7}" name="P19" totalsRowFunction="sum" dataDxfId="688" totalsRowDxfId="687">
      <calculatedColumnFormula>IF(Tbl.Kosten[[#This Row],[Pnr.]]=AR$7,Tbl.Kosten[[#This Row],[Totaal kosten]],"")</calculatedColumnFormula>
    </tableColumn>
    <tableColumn id="41" xr3:uid="{3F7D9043-00CD-4058-B59B-CFF91C4ECB37}" name="P20" totalsRowFunction="sum" dataDxfId="686" totalsRowDxfId="685">
      <calculatedColumnFormula>IF(Tbl.Kosten[[#This Row],[Pnr.]]=AS$7,Tbl.Kosten[[#This Row],[Totaal kosten]],"")</calculatedColumnFormula>
    </tableColumn>
    <tableColumn id="42" xr3:uid="{759F718E-1AA6-42B3-9645-E296F1F1F333}" name="P21" totalsRowFunction="sum" dataDxfId="684" totalsRowDxfId="683">
      <calculatedColumnFormula>IF(Tbl.Kosten[[#This Row],[Pnr.]]=AT$7,Tbl.Kosten[[#This Row],[Totaal kosten]],"")</calculatedColumnFormula>
    </tableColumn>
    <tableColumn id="43" xr3:uid="{8DF1A6AF-5519-439B-A497-A0E5BA47E84D}" name="P22" totalsRowFunction="sum" dataDxfId="682" totalsRowDxfId="681">
      <calculatedColumnFormula>IF(Tbl.Kosten[[#This Row],[Pnr.]]=AU$7,Tbl.Kosten[[#This Row],[Totaal kosten]],"")</calculatedColumnFormula>
    </tableColumn>
    <tableColumn id="44" xr3:uid="{3E92F8AD-0EC6-49FB-ACD5-9CB415754BCB}" name="P23" totalsRowFunction="sum" dataDxfId="680" totalsRowDxfId="679">
      <calculatedColumnFormula>IF(Tbl.Kosten[[#This Row],[Pnr.]]=AV$7,Tbl.Kosten[[#This Row],[Totaal kosten]],"")</calculatedColumnFormula>
    </tableColumn>
    <tableColumn id="45" xr3:uid="{2C0FE651-3AFD-4197-B075-D8044C882DCB}" name="P24" totalsRowFunction="sum" dataDxfId="678" totalsRowDxfId="677">
      <calculatedColumnFormula>IF(Tbl.Kosten[[#This Row],[Pnr.]]=AW$7,Tbl.Kosten[[#This Row],[Totaal kosten]],"")</calculatedColumnFormula>
    </tableColumn>
    <tableColumn id="46" xr3:uid="{E5D36F7D-1C64-4FB7-8CBB-C642E88EA904}" name="P25" totalsRowFunction="sum" dataDxfId="676" totalsRowDxfId="675">
      <calculatedColumnFormula>IF(Tbl.Kosten[[#This Row],[Pnr.]]=AX$7,Tbl.Kosten[[#This Row],[Totaal kosten]],"")</calculatedColumnFormula>
    </tableColumn>
    <tableColumn id="47" xr3:uid="{6B3862CF-8064-47F7-89DD-97EFC19A882C}" name="P26" totalsRowFunction="sum" dataDxfId="674" totalsRowDxfId="673">
      <calculatedColumnFormula>IF(Tbl.Kosten[[#This Row],[Pnr.]]=AY$7,Tbl.Kosten[[#This Row],[Totaal kosten]],"")</calculatedColumnFormula>
    </tableColumn>
    <tableColumn id="48" xr3:uid="{DF37BF4D-9629-4582-821B-CE2E88ED5A6C}" name="P27" totalsRowFunction="sum" dataDxfId="672" totalsRowDxfId="671">
      <calculatedColumnFormula>IF(Tbl.Kosten[[#This Row],[Pnr.]]=AZ$7,Tbl.Kosten[[#This Row],[Totaal kosten]],"")</calculatedColumnFormula>
    </tableColumn>
    <tableColumn id="49" xr3:uid="{8986F61F-1E74-4802-A726-46A1C4B25232}" name="P28" totalsRowFunction="sum" dataDxfId="670" totalsRowDxfId="669">
      <calculatedColumnFormula>IF(Tbl.Kosten[[#This Row],[Pnr.]]=BA$7,Tbl.Kosten[[#This Row],[Totaal kosten]],"")</calculatedColumnFormula>
    </tableColumn>
    <tableColumn id="50" xr3:uid="{CBD2F8E0-8FD9-4C3C-8F66-87B5C636B888}" name="P29" totalsRowFunction="sum" dataDxfId="668" totalsRowDxfId="667">
      <calculatedColumnFormula>IF(Tbl.Kosten[[#This Row],[Pnr.]]=BB$7,Tbl.Kosten[[#This Row],[Totaal kosten]],"")</calculatedColumnFormula>
    </tableColumn>
    <tableColumn id="51" xr3:uid="{AE6ACDD8-D6DF-45DE-87C4-FCC5E3CAC303}" name="P30" totalsRowFunction="sum" dataDxfId="666" totalsRowDxfId="665">
      <calculatedColumnFormula>IF(Tbl.Kosten[[#This Row],[Pnr.]]=BC$7,Tbl.Kosten[[#This Row],[Totaal kosten]],"")</calculatedColumnFormula>
    </tableColumn>
    <tableColumn id="52" xr3:uid="{75B4CAB7-89C9-4F9F-A957-AE3EB8DA9095}" name="P31" totalsRowFunction="sum" dataDxfId="664" totalsRowDxfId="663">
      <calculatedColumnFormula>IF(Tbl.Kosten[[#This Row],[Pnr.]]=BD$7,Tbl.Kosten[[#This Row],[Totaal kosten]],"")</calculatedColumnFormula>
    </tableColumn>
    <tableColumn id="53" xr3:uid="{28E9E396-BC63-4305-A732-EBFEFA039BC0}" name="P32" totalsRowFunction="sum" dataDxfId="662" totalsRowDxfId="661">
      <calculatedColumnFormula>IF(Tbl.Kosten[[#This Row],[Pnr.]]=BE$7,Tbl.Kosten[[#This Row],[Totaal kosten]],"")</calculatedColumnFormula>
    </tableColumn>
    <tableColumn id="54" xr3:uid="{D89698A3-DB87-49DA-8A29-884BA6C4584F}" name="P33" totalsRowFunction="sum" dataDxfId="660" totalsRowDxfId="659">
      <calculatedColumnFormula>IF(Tbl.Kosten[[#This Row],[Pnr.]]=BF$7,Tbl.Kosten[[#This Row],[Totaal kosten]],"")</calculatedColumnFormula>
    </tableColumn>
    <tableColumn id="55" xr3:uid="{610947C3-CFF3-4148-A025-DC4D931704B0}" name="P34" totalsRowFunction="sum" dataDxfId="658" totalsRowDxfId="657">
      <calculatedColumnFormula>IF(Tbl.Kosten[[#This Row],[Pnr.]]=BG$7,Tbl.Kosten[[#This Row],[Totaal kosten]],"")</calculatedColumnFormula>
    </tableColumn>
    <tableColumn id="56" xr3:uid="{5B288A31-E185-4F43-8606-8638B64E7E0F}" name="P35" totalsRowFunction="sum" dataDxfId="656" totalsRowDxfId="655">
      <calculatedColumnFormula>IF(Tbl.Kosten[[#This Row],[Pnr.]]=BH$7,Tbl.Kosten[[#This Row],[Totaal kosten]],"")</calculatedColumnFormula>
    </tableColumn>
    <tableColumn id="57" xr3:uid="{F366C88B-0FB5-4DFC-B4FE-245A1897825E}" name="P36" totalsRowFunction="sum" dataDxfId="654" totalsRowDxfId="653">
      <calculatedColumnFormula>IF(Tbl.Kosten[[#This Row],[Pnr.]]=BI$7,Tbl.Kosten[[#This Row],[Totaal kosten]],"")</calculatedColumnFormula>
    </tableColumn>
    <tableColumn id="58" xr3:uid="{C2FE2A89-27BE-45C6-9F5F-93DB2A9944DC}" name="P37" totalsRowFunction="sum" dataDxfId="652" totalsRowDxfId="651">
      <calculatedColumnFormula>IF(Tbl.Kosten[[#This Row],[Pnr.]]=BJ$7,Tbl.Kosten[[#This Row],[Totaal kosten]],"")</calculatedColumnFormula>
    </tableColumn>
    <tableColumn id="59" xr3:uid="{D825CCC4-0C8F-44BA-90D9-4917535676CB}" name="P38" totalsRowFunction="sum" dataDxfId="650" totalsRowDxfId="649">
      <calculatedColumnFormula>IF(Tbl.Kosten[[#This Row],[Pnr.]]=BK$7,Tbl.Kosten[[#This Row],[Totaal kosten]],"")</calculatedColumnFormula>
    </tableColumn>
    <tableColumn id="60" xr3:uid="{A4BBF0B8-1188-4F2F-BEDA-E9A864E743C1}" name="P39" totalsRowFunction="sum" dataDxfId="648" totalsRowDxfId="647">
      <calculatedColumnFormula>IF(Tbl.Kosten[[#This Row],[Pnr.]]=BL$7,Tbl.Kosten[[#This Row],[Totaal kosten]],"")</calculatedColumnFormula>
    </tableColumn>
    <tableColumn id="61" xr3:uid="{5340CEDB-CF10-4476-9858-DF3526F11329}" name="P40" totalsRowFunction="sum" dataDxfId="646" totalsRowDxfId="645">
      <calculatedColumnFormula>IF(Tbl.Kosten[[#This Row],[Pnr.]]=BM$7,Tbl.Kosten[[#This Row],[Totaal kosten]],"")</calculatedColumnFormula>
    </tableColumn>
    <tableColumn id="62" xr3:uid="{CC9D18D7-917F-47C2-BFEB-F56ADD036153}" name="P41" totalsRowFunction="sum" dataDxfId="644" totalsRowDxfId="643">
      <calculatedColumnFormula>IF(Tbl.Kosten[[#This Row],[Pnr.]]=BN$7,Tbl.Kosten[[#This Row],[Totaal kosten]],"")</calculatedColumnFormula>
    </tableColumn>
    <tableColumn id="63" xr3:uid="{2B1C2EAF-286D-4416-A050-60BC84A8C700}" name="P42" totalsRowFunction="sum" dataDxfId="642" totalsRowDxfId="641">
      <calculatedColumnFormula>IF(Tbl.Kosten[[#This Row],[Pnr.]]=BO$7,Tbl.Kosten[[#This Row],[Totaal kosten]],"")</calculatedColumnFormula>
    </tableColumn>
    <tableColumn id="64" xr3:uid="{BF91836F-D02F-4997-9299-0A8FE887C982}" name="P43" totalsRowFunction="sum" dataDxfId="640" totalsRowDxfId="639">
      <calculatedColumnFormula>IF(Tbl.Kosten[[#This Row],[Pnr.]]=BP$7,Tbl.Kosten[[#This Row],[Totaal kosten]],"")</calculatedColumnFormula>
    </tableColumn>
    <tableColumn id="65" xr3:uid="{4FA39281-6286-4E71-89D5-CE67EBC3891E}" name="P44" totalsRowFunction="sum" dataDxfId="638" totalsRowDxfId="637">
      <calculatedColumnFormula>IF(Tbl.Kosten[[#This Row],[Pnr.]]=BQ$7,Tbl.Kosten[[#This Row],[Totaal kosten]],"")</calculatedColumnFormula>
    </tableColumn>
    <tableColumn id="66" xr3:uid="{2FB6DF2B-2BC5-418F-9140-3E72C5E15212}" name="P45" totalsRowFunction="sum" dataDxfId="636" totalsRowDxfId="635">
      <calculatedColumnFormula>IF(Tbl.Kosten[[#This Row],[Pnr.]]=BR$7,Tbl.Kosten[[#This Row],[Totaal kosten]],"")</calculatedColumnFormula>
    </tableColumn>
    <tableColumn id="67" xr3:uid="{6483F323-A85F-4C33-A6AD-BF01FD220609}" name="P46" totalsRowFunction="sum" dataDxfId="634" totalsRowDxfId="633">
      <calculatedColumnFormula>IF(Tbl.Kosten[[#This Row],[Pnr.]]=BS$7,Tbl.Kosten[[#This Row],[Totaal kosten]],"")</calculatedColumnFormula>
    </tableColumn>
    <tableColumn id="68" xr3:uid="{A589F02B-FB36-488F-80CD-7AD54432E20C}" name="P47" totalsRowFunction="sum" dataDxfId="632" totalsRowDxfId="631">
      <calculatedColumnFormula>IF(Tbl.Kosten[[#This Row],[Pnr.]]=BT$7,Tbl.Kosten[[#This Row],[Totaal kosten]],"")</calculatedColumnFormula>
    </tableColumn>
    <tableColumn id="69" xr3:uid="{670A913D-443A-48CD-BFE4-4BBAECCAE419}" name="P48" totalsRowFunction="sum" dataDxfId="630" totalsRowDxfId="629">
      <calculatedColumnFormula>IF(Tbl.Kosten[[#This Row],[Pnr.]]=BU$7,Tbl.Kosten[[#This Row],[Totaal kosten]],"")</calculatedColumnFormula>
    </tableColumn>
    <tableColumn id="70" xr3:uid="{989AB342-5F7D-4FE4-886E-0B23A16CE256}" name="P49" totalsRowFunction="sum" dataDxfId="628" totalsRowDxfId="627">
      <calculatedColumnFormula>IF(Tbl.Kosten[[#This Row],[Pnr.]]=BV$7,Tbl.Kosten[[#This Row],[Totaal kosten]],"")</calculatedColumnFormula>
    </tableColumn>
    <tableColumn id="71" xr3:uid="{7D529C9A-7030-47AE-A8E4-ECF1BBF15586}" name="P50" totalsRowFunction="sum" dataDxfId="626" totalsRowDxfId="625">
      <calculatedColumnFormula>IF(Tbl.Kosten[[#This Row],[Pnr.]]=BW$7,Tbl.Kosten[[#This Row],[Totaal kosten]],"")</calculatedColumnFormula>
    </tableColumn>
    <tableColumn id="122" xr3:uid="{E4623465-7B24-45F9-8323-D8A9AA730D1F}" name="WPnr." dataDxfId="624" totalsRowDxfId="623">
      <calculatedColumnFormula>IFERROR(_xlfn.XLOOKUP(Tbl.Kosten[[#This Row],[Werkpakketcode]],Tbl.Werkpakketten[Werkpakketcode],Tbl.Werkpakketten[WPnr.],"",0,1),"")</calculatedColumnFormula>
    </tableColumn>
    <tableColumn id="123" xr3:uid="{4D7DCD38-DC78-47B8-8959-FFFCB20104D8}" name="WP1" totalsRowFunction="sum" dataDxfId="622" totalsRowDxfId="621">
      <calculatedColumnFormula>IF(Tbl.Kosten[[#This Row],[WPnr.]]=BY$7,Tbl.Kosten[[#This Row],[Totaal kosten]],"")</calculatedColumnFormula>
    </tableColumn>
    <tableColumn id="124" xr3:uid="{8D17DF98-14BF-4F79-BF5A-DDD3CAD99664}" name="WP2" totalsRowFunction="sum" dataDxfId="620" totalsRowDxfId="619">
      <calculatedColumnFormula>IF(Tbl.Kosten[[#This Row],[WPnr.]]=BZ$7,Tbl.Kosten[[#This Row],[Totaal kosten]],"")</calculatedColumnFormula>
    </tableColumn>
    <tableColumn id="125" xr3:uid="{70CEE53F-75D3-4C39-A4C8-28B63C44575A}" name="WP3" totalsRowFunction="sum" dataDxfId="618" totalsRowDxfId="617">
      <calculatedColumnFormula>IF(Tbl.Kosten[[#This Row],[WPnr.]]=CA$7,Tbl.Kosten[[#This Row],[Totaal kosten]],"")</calculatedColumnFormula>
    </tableColumn>
    <tableColumn id="126" xr3:uid="{524C82AE-1B95-48F5-9DBA-4DF1C8AA7275}" name="WP4" totalsRowFunction="sum" dataDxfId="616" totalsRowDxfId="615">
      <calculatedColumnFormula>IF(Tbl.Kosten[[#This Row],[WPnr.]]=CB$7,Tbl.Kosten[[#This Row],[Totaal kosten]],"")</calculatedColumnFormula>
    </tableColumn>
    <tableColumn id="127" xr3:uid="{2DA9FC6A-4350-446B-B2F0-E2DC8DFE54AF}" name="WP5" totalsRowFunction="sum" dataDxfId="614" totalsRowDxfId="613">
      <calculatedColumnFormula>IF(Tbl.Kosten[[#This Row],[WPnr.]]=CC$7,Tbl.Kosten[[#This Row],[Totaal kosten]],"")</calculatedColumnFormula>
    </tableColumn>
    <tableColumn id="128" xr3:uid="{211441E5-737A-4C20-8BC9-38F8FC0CB57E}" name="WP6" totalsRowFunction="sum" dataDxfId="612" totalsRowDxfId="611">
      <calculatedColumnFormula>IF(Tbl.Kosten[[#This Row],[WPnr.]]=CD$7,Tbl.Kosten[[#This Row],[Totaal kosten]],"")</calculatedColumnFormula>
    </tableColumn>
    <tableColumn id="129" xr3:uid="{9B75398A-8838-4657-A556-5105706D77C5}" name="WP7" totalsRowFunction="sum" dataDxfId="610" totalsRowDxfId="609">
      <calculatedColumnFormula>IF(Tbl.Kosten[[#This Row],[WPnr.]]=CE$7,Tbl.Kosten[[#This Row],[Totaal kosten]],"")</calculatedColumnFormula>
    </tableColumn>
    <tableColumn id="130" xr3:uid="{3A23A735-AAE2-4AC5-A1B2-218888D8F70C}" name="WP8" totalsRowFunction="sum" dataDxfId="608" totalsRowDxfId="607">
      <calculatedColumnFormula>IF(Tbl.Kosten[[#This Row],[WPnr.]]=CF$7,Tbl.Kosten[[#This Row],[Totaal kosten]],"")</calculatedColumnFormula>
    </tableColumn>
    <tableColumn id="131" xr3:uid="{F4A1E31F-4050-4875-B591-9B9AF40C4438}" name="WP9" totalsRowFunction="sum" dataDxfId="606" totalsRowDxfId="605">
      <calculatedColumnFormula>IF(Tbl.Kosten[[#This Row],[WPnr.]]=CG$7,Tbl.Kosten[[#This Row],[Totaal kosten]],"")</calculatedColumnFormula>
    </tableColumn>
    <tableColumn id="132" xr3:uid="{E6A76EF7-E6BE-4584-B17B-BC80882229F5}" name="WP10" totalsRowFunction="sum" dataDxfId="604" totalsRowDxfId="603">
      <calculatedColumnFormula>IF(Tbl.Kosten[[#This Row],[WPnr.]]=CH$7,Tbl.Kosten[[#This Row],[Totaal kosten]],"")</calculatedColumnFormula>
    </tableColumn>
    <tableColumn id="133" xr3:uid="{A0CF21AA-7C39-400C-9D9E-7BB656241C92}" name="WP11" totalsRowFunction="sum" dataDxfId="602" totalsRowDxfId="601">
      <calculatedColumnFormula>IF(Tbl.Kosten[[#This Row],[WPnr.]]=CI$7,Tbl.Kosten[[#This Row],[Totaal kosten]],"")</calculatedColumnFormula>
    </tableColumn>
    <tableColumn id="134" xr3:uid="{CC2F5199-DF4C-4836-AADB-6171F50EAB2F}" name="WP12" totalsRowFunction="sum" dataDxfId="600" totalsRowDxfId="599">
      <calculatedColumnFormula>IF(Tbl.Kosten[[#This Row],[WPnr.]]=CJ$7,Tbl.Kosten[[#This Row],[Totaal kosten]],"")</calculatedColumnFormula>
    </tableColumn>
    <tableColumn id="135" xr3:uid="{15FF2AEE-40F1-484D-975B-7678BC587113}" name="WP13" totalsRowFunction="sum" dataDxfId="598" totalsRowDxfId="597">
      <calculatedColumnFormula>IF(Tbl.Kosten[[#This Row],[WPnr.]]=CK$7,Tbl.Kosten[[#This Row],[Totaal kosten]],"")</calculatedColumnFormula>
    </tableColumn>
    <tableColumn id="136" xr3:uid="{BE437959-CA65-4655-8671-90A96E3F1030}" name="WP14" totalsRowFunction="sum" dataDxfId="596" totalsRowDxfId="595">
      <calculatedColumnFormula>IF(Tbl.Kosten[[#This Row],[WPnr.]]=CL$7,Tbl.Kosten[[#This Row],[Totaal kosten]],"")</calculatedColumnFormula>
    </tableColumn>
    <tableColumn id="137" xr3:uid="{6EF57040-1B93-4C9D-B4FD-3B52190FCC04}" name="WP15" totalsRowFunction="sum" dataDxfId="594" totalsRowDxfId="593">
      <calculatedColumnFormula>IF(Tbl.Kosten[[#This Row],[WPnr.]]=CM$7,Tbl.Kosten[[#This Row],[Totaal kosten]],"")</calculatedColumnFormula>
    </tableColumn>
    <tableColumn id="138" xr3:uid="{63F8026F-8AE6-44B8-A0CD-0E165802DC43}" name="WP16" totalsRowFunction="sum" dataDxfId="592" totalsRowDxfId="591">
      <calculatedColumnFormula>IF(Tbl.Kosten[[#This Row],[WPnr.]]=CN$7,Tbl.Kosten[[#This Row],[Totaal kosten]],"")</calculatedColumnFormula>
    </tableColumn>
    <tableColumn id="139" xr3:uid="{D97C57E0-F5C4-4386-8846-1CF657BF68BC}" name="WP17" totalsRowFunction="sum" dataDxfId="590" totalsRowDxfId="589">
      <calculatedColumnFormula>IF(Tbl.Kosten[[#This Row],[WPnr.]]=CO$7,Tbl.Kosten[[#This Row],[Totaal kosten]],"")</calculatedColumnFormula>
    </tableColumn>
    <tableColumn id="140" xr3:uid="{DB4C148F-C0F3-42F6-A87E-9370643357DA}" name="WP18" totalsRowFunction="sum" dataDxfId="588" totalsRowDxfId="587">
      <calculatedColumnFormula>IF(Tbl.Kosten[[#This Row],[WPnr.]]=CP$7,Tbl.Kosten[[#This Row],[Totaal kosten]],"")</calculatedColumnFormula>
    </tableColumn>
    <tableColumn id="141" xr3:uid="{E25DBC97-9C85-43D3-9691-990D7154F5E2}" name="WP19" totalsRowFunction="sum" dataDxfId="586" totalsRowDxfId="585">
      <calculatedColumnFormula>IF(Tbl.Kosten[[#This Row],[WPnr.]]=CQ$7,Tbl.Kosten[[#This Row],[Totaal kosten]],"")</calculatedColumnFormula>
    </tableColumn>
    <tableColumn id="142" xr3:uid="{75E01659-32B7-4AAB-80B1-2CA3680F8A4D}" name="WP20" totalsRowFunction="sum" dataDxfId="584" totalsRowDxfId="583">
      <calculatedColumnFormula>IF(Tbl.Kosten[[#This Row],[WPnr.]]=CR$7,Tbl.Kosten[[#This Row],[Totaal kosten]],"")</calculatedColumnFormula>
    </tableColumn>
    <tableColumn id="143" xr3:uid="{A41D26C4-7F94-4EC8-9145-5B51B286BDF2}" name="WP21" totalsRowFunction="sum" dataDxfId="582" totalsRowDxfId="581">
      <calculatedColumnFormula>IF(Tbl.Kosten[[#This Row],[WPnr.]]=CS$7,Tbl.Kosten[[#This Row],[Totaal kosten]],"")</calculatedColumnFormula>
    </tableColumn>
    <tableColumn id="144" xr3:uid="{1826EFC6-4319-48A0-9E64-447266B69EDE}" name="WP22" totalsRowFunction="sum" dataDxfId="580" totalsRowDxfId="579">
      <calculatedColumnFormula>IF(Tbl.Kosten[[#This Row],[WPnr.]]=CT$7,Tbl.Kosten[[#This Row],[Totaal kosten]],"")</calculatedColumnFormula>
    </tableColumn>
    <tableColumn id="145" xr3:uid="{9B7C7FC5-41CC-4DD7-ACC9-6A1BC29137BC}" name="WP23" totalsRowFunction="sum" dataDxfId="578" totalsRowDxfId="577">
      <calculatedColumnFormula>IF(Tbl.Kosten[[#This Row],[WPnr.]]=CU$7,Tbl.Kosten[[#This Row],[Totaal kosten]],"")</calculatedColumnFormula>
    </tableColumn>
    <tableColumn id="146" xr3:uid="{72638116-A627-43CB-88C2-B58C45B583B0}" name="WP24" totalsRowFunction="sum" dataDxfId="576" totalsRowDxfId="575">
      <calculatedColumnFormula>IF(Tbl.Kosten[[#This Row],[WPnr.]]=CV$7,Tbl.Kosten[[#This Row],[Totaal kosten]],"")</calculatedColumnFormula>
    </tableColumn>
    <tableColumn id="147" xr3:uid="{FED2FAF9-CFB5-4561-9EC5-1AB499C860FC}" name="WP25" totalsRowFunction="sum" dataDxfId="574" totalsRowDxfId="573">
      <calculatedColumnFormula>IF(Tbl.Kosten[[#This Row],[WPnr.]]=CW$7,Tbl.Kosten[[#This Row],[Totaal kosten]],"")</calculatedColumnFormula>
    </tableColumn>
    <tableColumn id="148" xr3:uid="{07A2E845-8367-4BC0-A8D3-AD3045D08360}" name="WP26" totalsRowFunction="sum" dataDxfId="572" totalsRowDxfId="571">
      <calculatedColumnFormula>IF(Tbl.Kosten[[#This Row],[WPnr.]]=CX$7,Tbl.Kosten[[#This Row],[Totaal kosten]],"")</calculatedColumnFormula>
    </tableColumn>
    <tableColumn id="149" xr3:uid="{A02E874D-A5A1-4CC0-9F6A-13581916B836}" name="WP27" totalsRowFunction="sum" dataDxfId="570" totalsRowDxfId="569">
      <calculatedColumnFormula>IF(Tbl.Kosten[[#This Row],[WPnr.]]=CY$7,Tbl.Kosten[[#This Row],[Totaal kosten]],"")</calculatedColumnFormula>
    </tableColumn>
    <tableColumn id="150" xr3:uid="{4FD39447-ECA0-4D02-AA99-CD0145900AD1}" name="WP28" totalsRowFunction="sum" dataDxfId="568" totalsRowDxfId="567">
      <calculatedColumnFormula>IF(Tbl.Kosten[[#This Row],[WPnr.]]=CZ$7,Tbl.Kosten[[#This Row],[Totaal kosten]],"")</calculatedColumnFormula>
    </tableColumn>
    <tableColumn id="151" xr3:uid="{FA6E5634-DB8B-45BB-87F1-DA2672204A0C}" name="WP29" totalsRowFunction="sum" dataDxfId="566" totalsRowDxfId="565">
      <calculatedColumnFormula>IF(Tbl.Kosten[[#This Row],[WPnr.]]=DA$7,Tbl.Kosten[[#This Row],[Totaal kosten]],"")</calculatedColumnFormula>
    </tableColumn>
    <tableColumn id="152" xr3:uid="{AA25A632-FD64-4436-BD1F-3973202158F5}" name="WP30" totalsRowFunction="sum" dataDxfId="564" totalsRowDxfId="563">
      <calculatedColumnFormula>IF(Tbl.Kosten[[#This Row],[WPnr.]]=DB$7,Tbl.Kosten[[#This Row],[Totaal kosten]],"")</calculatedColumnFormula>
    </tableColumn>
    <tableColumn id="153" xr3:uid="{A5A8BD65-6608-4311-A992-58266CCADBE5}" name="WP31" totalsRowFunction="sum" dataDxfId="562" totalsRowDxfId="561">
      <calculatedColumnFormula>IF(Tbl.Kosten[[#This Row],[WPnr.]]=DC$7,Tbl.Kosten[[#This Row],[Totaal kosten]],"")</calculatedColumnFormula>
    </tableColumn>
    <tableColumn id="154" xr3:uid="{F8F60EEC-C172-49FD-8CCF-0E510EE9BEE9}" name="WP32" totalsRowFunction="sum" dataDxfId="560" totalsRowDxfId="559">
      <calculatedColumnFormula>IF(Tbl.Kosten[[#This Row],[WPnr.]]=DD$7,Tbl.Kosten[[#This Row],[Totaal kosten]],"")</calculatedColumnFormula>
    </tableColumn>
    <tableColumn id="155" xr3:uid="{484AC235-2401-4798-922E-AF3F95A63712}" name="WP33" totalsRowFunction="sum" dataDxfId="558" totalsRowDxfId="557">
      <calculatedColumnFormula>IF(Tbl.Kosten[[#This Row],[WPnr.]]=DE$7,Tbl.Kosten[[#This Row],[Totaal kosten]],"")</calculatedColumnFormula>
    </tableColumn>
    <tableColumn id="156" xr3:uid="{9F18ECA6-7CD2-4BEE-A465-E6BF919BC327}" name="WP34" totalsRowFunction="sum" dataDxfId="556" totalsRowDxfId="555">
      <calculatedColumnFormula>IF(Tbl.Kosten[[#This Row],[WPnr.]]=DF$7,Tbl.Kosten[[#This Row],[Totaal kosten]],"")</calculatedColumnFormula>
    </tableColumn>
    <tableColumn id="157" xr3:uid="{E90E149B-D86D-4794-9745-CD5A755ACDAF}" name="WP35" totalsRowFunction="sum" dataDxfId="554" totalsRowDxfId="553">
      <calculatedColumnFormula>IF(Tbl.Kosten[[#This Row],[WPnr.]]=DG$7,Tbl.Kosten[[#This Row],[Totaal kosten]],"")</calculatedColumnFormula>
    </tableColumn>
    <tableColumn id="158" xr3:uid="{CFC70789-0BD7-4283-B466-E647B97A9927}" name="WP36" totalsRowFunction="sum" dataDxfId="552" totalsRowDxfId="551">
      <calculatedColumnFormula>IF(Tbl.Kosten[[#This Row],[WPnr.]]=DH$7,Tbl.Kosten[[#This Row],[Totaal kosten]],"")</calculatedColumnFormula>
    </tableColumn>
    <tableColumn id="159" xr3:uid="{CAD4D289-CE47-469E-BDC3-E882453A0E93}" name="WP37" totalsRowFunction="sum" dataDxfId="550" totalsRowDxfId="549">
      <calculatedColumnFormula>IF(Tbl.Kosten[[#This Row],[WPnr.]]=DI$7,Tbl.Kosten[[#This Row],[Totaal kosten]],"")</calculatedColumnFormula>
    </tableColumn>
    <tableColumn id="160" xr3:uid="{53620547-EC66-4C33-B31E-FFC0BE20684E}" name="WP38" totalsRowFunction="sum" dataDxfId="548" totalsRowDxfId="547">
      <calculatedColumnFormula>IF(Tbl.Kosten[[#This Row],[WPnr.]]=DJ$7,Tbl.Kosten[[#This Row],[Totaal kosten]],"")</calculatedColumnFormula>
    </tableColumn>
    <tableColumn id="161" xr3:uid="{6DBCEBAF-12D5-4D3D-AF5A-2D470A34A1EA}" name="WP39" totalsRowFunction="sum" dataDxfId="546" totalsRowDxfId="545">
      <calculatedColumnFormula>IF(Tbl.Kosten[[#This Row],[WPnr.]]=DK$7,Tbl.Kosten[[#This Row],[Totaal kosten]],"")</calculatedColumnFormula>
    </tableColumn>
    <tableColumn id="162" xr3:uid="{28297E35-151E-41BD-8D02-A59A418DB850}" name="WP40" totalsRowFunction="sum" dataDxfId="544" totalsRowDxfId="543">
      <calculatedColumnFormula>IF(Tbl.Kosten[[#This Row],[WPnr.]]=DL$7,Tbl.Kosten[[#This Row],[Totaal kosten]],"")</calculatedColumnFormula>
    </tableColumn>
    <tableColumn id="163" xr3:uid="{94223C40-388B-4210-89B8-94FE8A0BBA24}" name="WP41" totalsRowFunction="sum" dataDxfId="542" totalsRowDxfId="541">
      <calculatedColumnFormula>IF(Tbl.Kosten[[#This Row],[WPnr.]]=DM$7,Tbl.Kosten[[#This Row],[Totaal kosten]],"")</calculatedColumnFormula>
    </tableColumn>
    <tableColumn id="164" xr3:uid="{2F5BCE7E-7374-46E6-85D6-ACCE36AE128B}" name="WP42" totalsRowFunction="sum" dataDxfId="540" totalsRowDxfId="539">
      <calculatedColumnFormula>IF(Tbl.Kosten[[#This Row],[WPnr.]]=DN$7,Tbl.Kosten[[#This Row],[Totaal kosten]],"")</calculatedColumnFormula>
    </tableColumn>
    <tableColumn id="165" xr3:uid="{1EAD2110-A123-4AF7-9601-5733AB46EB50}" name="WP43" totalsRowFunction="sum" dataDxfId="538" totalsRowDxfId="537">
      <calculatedColumnFormula>IF(Tbl.Kosten[[#This Row],[WPnr.]]=DO$7,Tbl.Kosten[[#This Row],[Totaal kosten]],"")</calculatedColumnFormula>
    </tableColumn>
    <tableColumn id="166" xr3:uid="{FC226739-9A95-4AEA-89AC-A03D180BEF13}" name="WP44" totalsRowFunction="sum" dataDxfId="536" totalsRowDxfId="535">
      <calculatedColumnFormula>IF(Tbl.Kosten[[#This Row],[WPnr.]]=DP$7,Tbl.Kosten[[#This Row],[Totaal kosten]],"")</calculatedColumnFormula>
    </tableColumn>
    <tableColumn id="167" xr3:uid="{5F3BD905-F2A2-48DB-8FEB-2B42050AFC1A}" name="WP45" totalsRowFunction="sum" dataDxfId="534" totalsRowDxfId="533">
      <calculatedColumnFormula>IF(Tbl.Kosten[[#This Row],[WPnr.]]=DQ$7,Tbl.Kosten[[#This Row],[Totaal kosten]],"")</calculatedColumnFormula>
    </tableColumn>
    <tableColumn id="168" xr3:uid="{C9678201-6266-4565-B566-A2A381C7DAE4}" name="WP46" totalsRowFunction="sum" dataDxfId="532" totalsRowDxfId="531">
      <calculatedColumnFormula>IF(Tbl.Kosten[[#This Row],[WPnr.]]=DR$7,Tbl.Kosten[[#This Row],[Totaal kosten]],"")</calculatedColumnFormula>
    </tableColumn>
    <tableColumn id="169" xr3:uid="{F7BD1050-C158-4B9A-9628-AA09F6E39551}" name="WP47" totalsRowFunction="sum" dataDxfId="530" totalsRowDxfId="529">
      <calculatedColumnFormula>IF(Tbl.Kosten[[#This Row],[WPnr.]]=DS$7,Tbl.Kosten[[#This Row],[Totaal kosten]],"")</calculatedColumnFormula>
    </tableColumn>
    <tableColumn id="170" xr3:uid="{DD0EAE24-B31D-4A14-993B-AE825C4543A8}" name="WP48" totalsRowFunction="sum" dataDxfId="528" totalsRowDxfId="527">
      <calculatedColumnFormula>IF(Tbl.Kosten[[#This Row],[WPnr.]]=DT$7,Tbl.Kosten[[#This Row],[Totaal kosten]],"")</calculatedColumnFormula>
    </tableColumn>
    <tableColumn id="171" xr3:uid="{4B85929D-F115-4103-A37C-D593D1D08471}" name="WP49" totalsRowFunction="sum" dataDxfId="526" totalsRowDxfId="525">
      <calculatedColumnFormula>IF(Tbl.Kosten[[#This Row],[WPnr.]]=DU$7,Tbl.Kosten[[#This Row],[Totaal kosten]],"")</calculatedColumnFormula>
    </tableColumn>
    <tableColumn id="172" xr3:uid="{D980F2A3-4C00-440C-A7B4-65F91467E267}" name="WP50" totalsRowFunction="sum" dataDxfId="524" totalsRowDxfId="523">
      <calculatedColumnFormula>IF(Tbl.Kosten[[#This Row],[WPnr.]]=DV$7,Tbl.Kosten[[#This Row],[Totaal kosten]],"")</calculatedColumnFormula>
    </tableColumn>
    <tableColumn id="226" xr3:uid="{A6C9E62D-2508-482E-A80B-9725226AD8FC}" name="KSnr." dataDxfId="522" totalsRowDxfId="521">
      <calculatedColumnFormula>IFERROR(_xlfn.XLOOKUP(Tbl.Kosten[[#This Row],[Kostensoort]],Tbl.Kostensoorten[Kostensoorten],Tbl.Kostensoorten[KSnr.],"",0,1),"")</calculatedColumnFormula>
    </tableColumn>
    <tableColumn id="227" xr3:uid="{E0F457C0-04A9-4AAF-B480-40DE432E6093}" name="KS1" totalsRowFunction="sum" dataDxfId="520" totalsRowDxfId="519">
      <calculatedColumnFormula>IF(Tbl.Kosten[[#This Row],[KSnr.]]=DX$7,Tbl.Kosten[[#This Row],[Totaal kosten]],"")</calculatedColumnFormula>
    </tableColumn>
    <tableColumn id="228" xr3:uid="{C7446D19-5A0E-4D2C-A7F2-A4EA3E653424}" name="KS2" totalsRowFunction="sum" dataDxfId="518" totalsRowDxfId="517">
      <calculatedColumnFormula>IF(Tbl.Kosten[[#This Row],[KSnr.]]=DY$7,Tbl.Kosten[[#This Row],[Totaal kosten]],"")</calculatedColumnFormula>
    </tableColumn>
    <tableColumn id="229" xr3:uid="{C8DED4DE-303E-46D4-ABA3-3A8214631A1F}" name="KS3" totalsRowFunction="sum" dataDxfId="516" totalsRowDxfId="515">
      <calculatedColumnFormula>IF(Tbl.Kosten[[#This Row],[KSnr.]]=DZ$7,Tbl.Kosten[[#This Row],[Totaal kosten]],"")</calculatedColumnFormula>
    </tableColumn>
    <tableColumn id="230" xr3:uid="{F8466893-46AC-4BEC-8AE4-024B7A59E7E0}" name="KS4" totalsRowFunction="sum" dataDxfId="514" totalsRowDxfId="513">
      <calculatedColumnFormula>IF(Tbl.Kosten[[#This Row],[KSnr.]]=EA$7,Tbl.Kosten[[#This Row],[Totaal kosten]],"")</calculatedColumnFormula>
    </tableColumn>
    <tableColumn id="231" xr3:uid="{1A9F4805-5337-4C5E-8FC9-A530634BB6AC}" name="KS5" totalsRowFunction="sum" dataDxfId="512" totalsRowDxfId="511">
      <calculatedColumnFormula>IF(Tbl.Kosten[[#This Row],[KSnr.]]=EB$7,Tbl.Kosten[[#This Row],[Totaal kosten]],"")</calculatedColumnFormula>
    </tableColumn>
    <tableColumn id="232" xr3:uid="{3F1C5895-01C8-42EC-A459-37F06CFD69EC}" name="KS6" totalsRowFunction="sum" dataDxfId="510" totalsRowDxfId="509">
      <calculatedColumnFormula>IF(Tbl.Kosten[[#This Row],[KSnr.]]=EC$7,Tbl.Kosten[[#This Row],[Totaal kosten]],"")</calculatedColumnFormula>
    </tableColumn>
    <tableColumn id="233" xr3:uid="{E5603906-CA7D-434D-B532-05F2BF4E5762}" name="KS7" totalsRowFunction="sum" dataDxfId="508" totalsRowDxfId="507">
      <calculatedColumnFormula>IF(Tbl.Kosten[[#This Row],[KSnr.]]=ED$7,Tbl.Kosten[[#This Row],[Totaal kosten]],"")</calculatedColumnFormula>
    </tableColumn>
    <tableColumn id="234" xr3:uid="{FDCD3483-D7C7-4965-8719-6FE7AE352F6C}" name="KS8" totalsRowFunction="sum" dataDxfId="506" totalsRowDxfId="505">
      <calculatedColumnFormula>IF(Tbl.Kosten[[#This Row],[KSnr.]]=EE$7,Tbl.Kosten[[#This Row],[Totaal kosten]],"")</calculatedColumnFormula>
    </tableColumn>
    <tableColumn id="235" xr3:uid="{D95BD16E-37CF-46B5-8574-181554D6B480}" name="KS9" totalsRowFunction="sum" dataDxfId="504" totalsRowDxfId="503">
      <calculatedColumnFormula>IF(Tbl.Kosten[[#This Row],[KSnr.]]=EF$7,Tbl.Kosten[[#This Row],[Totaal kosten]],"")</calculatedColumnFormula>
    </tableColumn>
    <tableColumn id="236" xr3:uid="{60F3DD34-D2E7-420A-878E-F5261F362095}" name="KS10" totalsRowFunction="sum" dataDxfId="502" totalsRowDxfId="501">
      <calculatedColumnFormula>IF(Tbl.Kosten[[#This Row],[KSnr.]]=EG$7,Tbl.Kosten[[#This Row],[Totaal kosten]],"")</calculatedColumnFormula>
    </tableColumn>
    <tableColumn id="237" xr3:uid="{5A26F904-AC6F-4FFE-B3A7-A0BCBC72ED49}" name="KS11" totalsRowFunction="sum" dataDxfId="500" totalsRowDxfId="499">
      <calculatedColumnFormula>IF(Tbl.Kosten[[#This Row],[KSnr.]]=EH$7,Tbl.Kosten[[#This Row],[Totaal kosten]],"")</calculatedColumnFormula>
    </tableColumn>
    <tableColumn id="238" xr3:uid="{73675968-E2C5-4393-A484-2FAC16AC6AB6}" name="KS12" totalsRowFunction="sum" dataDxfId="498" totalsRowDxfId="497">
      <calculatedColumnFormula>IF(Tbl.Kosten[[#This Row],[KSnr.]]=EI$7,Tbl.Kosten[[#This Row],[Totaal kosten]],"")</calculatedColumnFormula>
    </tableColumn>
    <tableColumn id="239" xr3:uid="{B88CD9CA-DC8D-461F-9D59-F6D94B54EE68}" name="KS13" totalsRowFunction="sum" dataDxfId="496" totalsRowDxfId="495">
      <calculatedColumnFormula>IF(Tbl.Kosten[[#This Row],[KSnr.]]=EJ$7,Tbl.Kosten[[#This Row],[Totaal kosten]],"")</calculatedColumnFormula>
    </tableColumn>
    <tableColumn id="240" xr3:uid="{62B922D3-FCA3-4F6D-812E-06403A94154D}" name="KS14" totalsRowFunction="sum" dataDxfId="494" totalsRowDxfId="493">
      <calculatedColumnFormula>IF(Tbl.Kosten[[#This Row],[KSnr.]]=EK$7,Tbl.Kosten[[#This Row],[Totaal kosten]],"")</calculatedColumnFormula>
    </tableColumn>
    <tableColumn id="241" xr3:uid="{12E228E6-D97A-4AB3-9147-356817CDC99B}" name="KS15" totalsRowFunction="sum" dataDxfId="492" totalsRowDxfId="491">
      <calculatedColumnFormula>IF(Tbl.Kosten[[#This Row],[KSnr.]]=EL$7,Tbl.Kosten[[#This Row],[Totaal kosten]],"")</calculatedColumnFormula>
    </tableColumn>
    <tableColumn id="242" xr3:uid="{A29557D2-0F2E-453D-9A29-C1E46E1F4D65}" name="KS16" totalsRowFunction="sum" dataDxfId="490" totalsRowDxfId="489">
      <calculatedColumnFormula>IF(Tbl.Kosten[[#This Row],[KSnr.]]=EM$7,Tbl.Kosten[[#This Row],[Totaal kosten]],"")</calculatedColumnFormula>
    </tableColumn>
    <tableColumn id="243" xr3:uid="{1644289F-A1BC-4E24-AEFE-81C3879B4C74}" name="KS17" totalsRowFunction="sum" dataDxfId="488" totalsRowDxfId="487">
      <calculatedColumnFormula>IF(Tbl.Kosten[[#This Row],[KSnr.]]=EN$7,Tbl.Kosten[[#This Row],[Totaal kosten]],"")</calculatedColumnFormula>
    </tableColumn>
    <tableColumn id="244" xr3:uid="{073D1C39-BDBC-4639-904B-80C2BCC4FA40}" name="KS18" totalsRowFunction="sum" dataDxfId="486" totalsRowDxfId="485">
      <calculatedColumnFormula>IF(Tbl.Kosten[[#This Row],[KSnr.]]=EO$7,Tbl.Kosten[[#This Row],[Totaal kosten]],"")</calculatedColumnFormula>
    </tableColumn>
    <tableColumn id="245" xr3:uid="{E090FAC5-5B1D-4B00-A36A-E24B1C064734}" name="KS19" totalsRowFunction="sum" dataDxfId="484" totalsRowDxfId="483">
      <calculatedColumnFormula>IF(Tbl.Kosten[[#This Row],[KSnr.]]=EP$7,Tbl.Kosten[[#This Row],[Totaal kosten]],"")</calculatedColumnFormula>
    </tableColumn>
    <tableColumn id="246" xr3:uid="{0E482F0F-B673-4DE3-8DDE-15D72EDEC8E6}" name="KS20" totalsRowFunction="sum" dataDxfId="482" totalsRowDxfId="481">
      <calculatedColumnFormula>IF(Tbl.Kosten[[#This Row],[KSnr.]]=EQ$7,Tbl.Kosten[[#This Row],[Totaal kosten]],"")</calculatedColumnFormula>
    </tableColumn>
    <tableColumn id="224" xr3:uid="{CB2701E1-FF8B-435D-8626-C9EF35EB7722}" name="Sanr." dataDxfId="480" totalsRowDxfId="479">
      <calculatedColumnFormula>IFERROR(_xlfn.XLOOKUP(Tbl.Kosten[[#This Row],[Subsidieactiviteit]],Tbl.Subsidiehoogte[Subsidieactiviteit],Tbl.Subsidiehoogte[SAnr.],"",0,1),"")</calculatedColumnFormula>
    </tableColumn>
    <tableColumn id="72" xr3:uid="{C8E02935-1CBD-4923-940F-3A51271D827D}" name="SA1" totalsRowFunction="sum" dataDxfId="478" totalsRowDxfId="477">
      <calculatedColumnFormula>IF(Tbl.Kosten[[#This Row],[Sanr.]]=ES$7,Tbl.Kosten[[#This Row],[Totaal kosten]],"")</calculatedColumnFormula>
    </tableColumn>
    <tableColumn id="73" xr3:uid="{C877DA7E-C673-4632-9E38-9A2F722F50A9}" name="SA2" totalsRowFunction="sum" dataDxfId="476" totalsRowDxfId="475">
      <calculatedColumnFormula>IF(Tbl.Kosten[[#This Row],[Sanr.]]=ET$7,Tbl.Kosten[[#This Row],[Totaal kosten]],"")</calculatedColumnFormula>
    </tableColumn>
    <tableColumn id="74" xr3:uid="{D1906857-5AC5-4376-8E40-09DDCD1C09E0}" name="SA3" totalsRowFunction="sum" dataDxfId="474" totalsRowDxfId="473">
      <calculatedColumnFormula>IF(Tbl.Kosten[[#This Row],[Sanr.]]=EU$7,Tbl.Kosten[[#This Row],[Totaal kosten]],"")</calculatedColumnFormula>
    </tableColumn>
    <tableColumn id="75" xr3:uid="{C2103534-AF9A-4C00-A59D-D4B4ED9AFE01}" name="SA4" totalsRowFunction="sum" dataDxfId="472" totalsRowDxfId="471">
      <calculatedColumnFormula>IF(Tbl.Kosten[[#This Row],[Sanr.]]=EV$7,Tbl.Kosten[[#This Row],[Totaal kosten]],"")</calculatedColumnFormula>
    </tableColumn>
    <tableColumn id="76" xr3:uid="{5A1BE8E6-2E2C-4810-97BA-2EF1788BDB05}" name="SA5" totalsRowFunction="min" dataDxfId="470" totalsRowDxfId="469">
      <calculatedColumnFormula>IF(Tbl.Kosten[[#This Row],[Sanr.]]=EW$7,Tbl.Kosten[[#This Row],[Totaal kosten]],"")</calculatedColumnFormula>
    </tableColumn>
    <tableColumn id="77" xr3:uid="{0EA78369-C285-4DB9-BDDA-8F0B09572BAD}" name="SA6" totalsRowFunction="sum" dataDxfId="468" totalsRowDxfId="467">
      <calculatedColumnFormula>IF(Tbl.Kosten[[#This Row],[Sanr.]]=EX$7,Tbl.Kosten[[#This Row],[Totaal kosten]],"")</calculatedColumnFormula>
    </tableColumn>
    <tableColumn id="78" xr3:uid="{7904B9E5-8016-47AA-8E54-BAD5EFB8410D}" name="SA7" totalsRowFunction="sum" dataDxfId="466" totalsRowDxfId="465">
      <calculatedColumnFormula>IF(Tbl.Kosten[[#This Row],[Sanr.]]=EY$7,Tbl.Kosten[[#This Row],[Totaal kosten]],"")</calculatedColumnFormula>
    </tableColumn>
    <tableColumn id="79" xr3:uid="{C1031F10-DF3B-48E7-A12D-515BCE2F5717}" name="SA8" totalsRowFunction="sum" dataDxfId="464" totalsRowDxfId="463">
      <calculatedColumnFormula>IF(Tbl.Kosten[[#This Row],[Sanr.]]=EZ$7,Tbl.Kosten[[#This Row],[Totaal kosten]],"")</calculatedColumnFormula>
    </tableColumn>
    <tableColumn id="80" xr3:uid="{885D13AB-A346-4E3A-8DF1-2F35C37A7F85}" name="SA9" totalsRowFunction="sum" dataDxfId="462" totalsRowDxfId="461">
      <calculatedColumnFormula>IF(Tbl.Kosten[[#This Row],[Sanr.]]=FA$7,Tbl.Kosten[[#This Row],[Totaal kosten]],"")</calculatedColumnFormula>
    </tableColumn>
    <tableColumn id="81" xr3:uid="{4698F2D9-5CCA-4556-8B43-2DEA01F69458}" name="SA10" totalsRowFunction="sum" dataDxfId="460" totalsRowDxfId="459">
      <calculatedColumnFormula>IF(Tbl.Kosten[[#This Row],[Sanr.]]=FB$7,Tbl.Kosten[[#This Row],[Totaal kosten]],"")</calculatedColumnFormula>
    </tableColumn>
    <tableColumn id="82" xr3:uid="{DF440EE7-971D-4F04-A276-4F1027E42682}" name="SA11" totalsRowFunction="sum" dataDxfId="458" totalsRowDxfId="457">
      <calculatedColumnFormula>IF(Tbl.Kosten[[#This Row],[Sanr.]]=FC$7,Tbl.Kosten[[#This Row],[Totaal kosten]],"")</calculatedColumnFormula>
    </tableColumn>
    <tableColumn id="83" xr3:uid="{31423369-ECBD-48F5-8ACA-57BD6E2C6625}" name="SA12" totalsRowFunction="sum" dataDxfId="456" totalsRowDxfId="455">
      <calculatedColumnFormula>IF(Tbl.Kosten[[#This Row],[Sanr.]]=FD$7,Tbl.Kosten[[#This Row],[Totaal kosten]],"")</calculatedColumnFormula>
    </tableColumn>
    <tableColumn id="84" xr3:uid="{BFEF8A39-5FA1-4C15-968C-A6B7FFB840B8}" name="SA13" totalsRowFunction="sum" dataDxfId="454" totalsRowDxfId="453">
      <calculatedColumnFormula>IF(Tbl.Kosten[[#This Row],[Sanr.]]=FE$7,Tbl.Kosten[[#This Row],[Totaal kosten]],"")</calculatedColumnFormula>
    </tableColumn>
    <tableColumn id="85" xr3:uid="{F5DF2C8C-AA92-4F7F-A625-039CA1243617}" name="SA14" totalsRowFunction="sum" dataDxfId="452" totalsRowDxfId="451">
      <calculatedColumnFormula>IF(Tbl.Kosten[[#This Row],[Sanr.]]=FF$7,Tbl.Kosten[[#This Row],[Totaal kosten]],"")</calculatedColumnFormula>
    </tableColumn>
    <tableColumn id="86" xr3:uid="{4D8A1588-5604-4E9B-82AD-80A0771E867B}" name="SA15" totalsRowFunction="sum" dataDxfId="450" totalsRowDxfId="449">
      <calculatedColumnFormula>IF(Tbl.Kosten[[#This Row],[Sanr.]]=FG$7,Tbl.Kosten[[#This Row],[Totaal kosten]],"")</calculatedColumnFormula>
    </tableColumn>
    <tableColumn id="87" xr3:uid="{6158C074-8ADE-4A96-A2F3-30EB1274B938}" name="SA16" totalsRowFunction="sum" dataDxfId="448" totalsRowDxfId="447">
      <calculatedColumnFormula>IF(Tbl.Kosten[[#This Row],[Sanr.]]=FH$7,Tbl.Kosten[[#This Row],[Totaal kosten]],"")</calculatedColumnFormula>
    </tableColumn>
    <tableColumn id="88" xr3:uid="{29F9A4DA-3E61-4F8F-9392-8C41AB7A651C}" name="SA17" totalsRowFunction="sum" dataDxfId="446" totalsRowDxfId="445">
      <calculatedColumnFormula>IF(Tbl.Kosten[[#This Row],[Sanr.]]=FI$7,Tbl.Kosten[[#This Row],[Totaal kosten]],"")</calculatedColumnFormula>
    </tableColumn>
    <tableColumn id="89" xr3:uid="{5632DBEA-3C94-4623-809D-AFC515F5ABFA}" name="SA18" totalsRowFunction="sum" dataDxfId="444" totalsRowDxfId="443">
      <calculatedColumnFormula>IF(Tbl.Kosten[[#This Row],[Sanr.]]=FJ$7,Tbl.Kosten[[#This Row],[Totaal kosten]],"")</calculatedColumnFormula>
    </tableColumn>
    <tableColumn id="90" xr3:uid="{7D67AAEE-55C2-42F7-9D07-5FA827A9EB51}" name="SA19" totalsRowFunction="sum" dataDxfId="442" totalsRowDxfId="441">
      <calculatedColumnFormula>IF(Tbl.Kosten[[#This Row],[Sanr.]]=FK$7,Tbl.Kosten[[#This Row],[Totaal kosten]],"")</calculatedColumnFormula>
    </tableColumn>
    <tableColumn id="91" xr3:uid="{C3B51529-828D-4D9A-BED6-75934CFD5219}" name="SA20" totalsRowFunction="sum" dataDxfId="440" totalsRowDxfId="439">
      <calculatedColumnFormula>IF(Tbl.Kosten[[#This Row],[Sanr.]]=FL$7,Tbl.Kosten[[#This Row],[Totaal kosten]],"")</calculatedColumnFormula>
    </tableColumn>
    <tableColumn id="92" xr3:uid="{DF3BFDE0-6EFE-415D-B7E1-60603F462F0D}" name="SA21" totalsRowFunction="sum" dataDxfId="438" totalsRowDxfId="437">
      <calculatedColumnFormula>IF(Tbl.Kosten[[#This Row],[Sanr.]]=FM$7,Tbl.Kosten[[#This Row],[Totaal kosten]],"")</calculatedColumnFormula>
    </tableColumn>
    <tableColumn id="93" xr3:uid="{7AAE8C34-B37C-435A-BC16-2B5C1EB512DD}" name="SA22" totalsRowFunction="sum" dataDxfId="436" totalsRowDxfId="435">
      <calculatedColumnFormula>IF(Tbl.Kosten[[#This Row],[Sanr.]]=FN$7,Tbl.Kosten[[#This Row],[Totaal kosten]],"")</calculatedColumnFormula>
    </tableColumn>
    <tableColumn id="94" xr3:uid="{F97072D3-F8DA-4951-B29C-D44779397017}" name="SA23" totalsRowFunction="sum" dataDxfId="434" totalsRowDxfId="433">
      <calculatedColumnFormula>IF(Tbl.Kosten[[#This Row],[Sanr.]]=FO$7,Tbl.Kosten[[#This Row],[Totaal kosten]],"")</calculatedColumnFormula>
    </tableColumn>
    <tableColumn id="95" xr3:uid="{D65C1FFA-CD90-4148-936B-83DAD51DD9B1}" name="SA24" totalsRowFunction="sum" dataDxfId="432" totalsRowDxfId="431">
      <calculatedColumnFormula>IF(Tbl.Kosten[[#This Row],[Sanr.]]=FP$7,Tbl.Kosten[[#This Row],[Totaal kosten]],"")</calculatedColumnFormula>
    </tableColumn>
    <tableColumn id="96" xr3:uid="{0395B2C1-3650-4FFF-A92F-616246FC586C}" name="SA25" totalsRowFunction="sum" dataDxfId="430" totalsRowDxfId="429">
      <calculatedColumnFormula>IF(Tbl.Kosten[[#This Row],[Sanr.]]=FQ$7,Tbl.Kosten[[#This Row],[Totaal kosten]],"")</calculatedColumnFormula>
    </tableColumn>
    <tableColumn id="97" xr3:uid="{8FE8480D-087A-4731-A894-C685531B6FA1}" name="SA26" totalsRowFunction="sum" dataDxfId="428" totalsRowDxfId="427">
      <calculatedColumnFormula>IF(Tbl.Kosten[[#This Row],[Sanr.]]=FR$7,Tbl.Kosten[[#This Row],[Totaal kosten]],"")</calculatedColumnFormula>
    </tableColumn>
    <tableColumn id="98" xr3:uid="{E0BBB8F4-369A-4A3B-9FF8-B0CB56CD6184}" name="SA27" totalsRowFunction="sum" dataDxfId="426" totalsRowDxfId="425">
      <calculatedColumnFormula>IF(Tbl.Kosten[[#This Row],[Sanr.]]=FS$7,Tbl.Kosten[[#This Row],[Totaal kosten]],"")</calculatedColumnFormula>
    </tableColumn>
    <tableColumn id="99" xr3:uid="{7A9E0EEC-9331-43CF-BED7-79EB74012138}" name="SA28" totalsRowFunction="sum" dataDxfId="424" totalsRowDxfId="423">
      <calculatedColumnFormula>IF(Tbl.Kosten[[#This Row],[Sanr.]]=FT$7,Tbl.Kosten[[#This Row],[Totaal kosten]],"")</calculatedColumnFormula>
    </tableColumn>
    <tableColumn id="100" xr3:uid="{E66A6122-D698-442C-9377-65E6B4B994C0}" name="SA29" totalsRowFunction="sum" dataDxfId="422" totalsRowDxfId="421">
      <calculatedColumnFormula>IF(Tbl.Kosten[[#This Row],[Sanr.]]=FU$7,Tbl.Kosten[[#This Row],[Totaal kosten]],"")</calculatedColumnFormula>
    </tableColumn>
    <tableColumn id="101" xr3:uid="{55A09B69-5424-4996-ABDE-D433DB52C400}" name="SA30" totalsRowFunction="sum" dataDxfId="420" totalsRowDxfId="419">
      <calculatedColumnFormula>IF(Tbl.Kosten[[#This Row],[Sanr.]]=FV$7,Tbl.Kosten[[#This Row],[Totaal kosten]],"")</calculatedColumnFormula>
    </tableColumn>
    <tableColumn id="102" xr3:uid="{A2F1EB2E-B6E3-4640-9ED8-8BC1D25EA4BC}" name="Anr." dataDxfId="418" totalsRowDxfId="417">
      <calculatedColumnFormula>IFERROR(_xlfn.XLOOKUP(Tbl.Kosten[[#This Row],[Activiteitencode]],Tbl.Activiteiten[Activiteitcode],Tbl.Activiteiten[Anr.],"",0,1),"")</calculatedColumnFormula>
    </tableColumn>
    <tableColumn id="103" xr3:uid="{C626998A-1CAE-45E8-A3BA-16E3046167CA}" name="PSAnr." dataDxfId="416" totalsRowDxfId="415">
      <calculatedColumnFormula>_xlfn.CONCAT(Tbl.Kosten[[#This Row],[Pnr.]],Tbl.Kosten[[#This Row],[Sanr.]])</calculatedColumnFormula>
    </tableColumn>
    <tableColumn id="105" xr3:uid="{53032F27-2BD7-448B-86D3-29380FBD9A77}" name="Te financieren" totalsRowFunction="sum" dataDxfId="414" totalsRowDxfId="413">
      <calculatedColumnFormula>Tbl.Kosten[[#This Row],[Totaal kosten]]-Tbl.Kosten[[#This Row],[Subsidie]]</calculatedColumnFormula>
    </tableColumn>
    <tableColumn id="106" xr3:uid="{E7C452F9-C5C1-42E3-AF4C-7F189438DB74}" name="P101" totalsRowFunction="sum" dataDxfId="412" totalsRowDxfId="411">
      <calculatedColumnFormula>IF(Tbl.Kosten[[#This Row],[Pnr.]]=FZ$7,Tbl.Kosten[[#This Row],[Te financieren]],"")</calculatedColumnFormula>
    </tableColumn>
    <tableColumn id="107" xr3:uid="{7305F84E-93CB-47E6-8DCD-E04C160DBA19}" name="P102" totalsRowFunction="sum" dataDxfId="410" totalsRowDxfId="409">
      <calculatedColumnFormula>IF(Tbl.Kosten[[#This Row],[Pnr.]]=GA$7,Tbl.Kosten[[#This Row],[Te financieren]],"")</calculatedColumnFormula>
    </tableColumn>
    <tableColumn id="108" xr3:uid="{692F3101-D07D-43CC-B84C-3CDDDA58521B}" name="P103" totalsRowFunction="sum" dataDxfId="408" totalsRowDxfId="407">
      <calculatedColumnFormula>IF(Tbl.Kosten[[#This Row],[Pnr.]]=GB$7,Tbl.Kosten[[#This Row],[Te financieren]],"")</calculatedColumnFormula>
    </tableColumn>
    <tableColumn id="109" xr3:uid="{8CAB42F6-4329-4416-83E1-F034E8A3B668}" name="P104" totalsRowFunction="sum" dataDxfId="406" totalsRowDxfId="405">
      <calculatedColumnFormula>IF(Tbl.Kosten[[#This Row],[Pnr.]]=GC$7,Tbl.Kosten[[#This Row],[Te financieren]],"")</calculatedColumnFormula>
    </tableColumn>
    <tableColumn id="110" xr3:uid="{BC0B1F3D-F1AA-42DC-BA1E-30594E002F9C}" name="P105" totalsRowFunction="sum" dataDxfId="404" totalsRowDxfId="403">
      <calculatedColumnFormula>IF(Tbl.Kosten[[#This Row],[Pnr.]]=GD$7,Tbl.Kosten[[#This Row],[Te financieren]],"")</calculatedColumnFormula>
    </tableColumn>
    <tableColumn id="111" xr3:uid="{F87C6CFF-1485-4CD7-8989-48F5E4C3B251}" name="P106" totalsRowFunction="sum" dataDxfId="402" totalsRowDxfId="401">
      <calculatedColumnFormula>IF(Tbl.Kosten[[#This Row],[Pnr.]]=GE$7,Tbl.Kosten[[#This Row],[Te financieren]],"")</calculatedColumnFormula>
    </tableColumn>
    <tableColumn id="112" xr3:uid="{D0C2412C-0592-449F-A817-0CF7F3CD0C28}" name="P107" totalsRowFunction="sum" dataDxfId="400" totalsRowDxfId="399">
      <calculatedColumnFormula>IF(Tbl.Kosten[[#This Row],[Pnr.]]=GF$7,Tbl.Kosten[[#This Row],[Te financieren]],"")</calculatedColumnFormula>
    </tableColumn>
    <tableColumn id="113" xr3:uid="{4AB9266B-D237-4471-B559-A796E887A993}" name="P108" totalsRowFunction="sum" dataDxfId="398" totalsRowDxfId="397">
      <calculatedColumnFormula>IF(Tbl.Kosten[[#This Row],[Pnr.]]=GG$7,Tbl.Kosten[[#This Row],[Te financieren]],"")</calculatedColumnFormula>
    </tableColumn>
    <tableColumn id="114" xr3:uid="{7DE05411-7C03-4B95-BC39-BD284813B07F}" name="P109" totalsRowFunction="sum" dataDxfId="396" totalsRowDxfId="395">
      <calculatedColumnFormula>IF(Tbl.Kosten[[#This Row],[Pnr.]]=GH$7,Tbl.Kosten[[#This Row],[Te financieren]],"")</calculatedColumnFormula>
    </tableColumn>
    <tableColumn id="115" xr3:uid="{69D6B544-609C-4F7D-A6DE-1C2DB10C8DFA}" name="P110" totalsRowFunction="sum" dataDxfId="394" totalsRowDxfId="393">
      <calculatedColumnFormula>IF(Tbl.Kosten[[#This Row],[Pnr.]]=GI$7,Tbl.Kosten[[#This Row],[Te financieren]],"")</calculatedColumnFormula>
    </tableColumn>
    <tableColumn id="116" xr3:uid="{8AFF7354-B933-462A-A199-A29248218085}" name="P111" totalsRowFunction="sum" dataDxfId="392" totalsRowDxfId="391">
      <calculatedColumnFormula>IF(Tbl.Kosten[[#This Row],[Pnr.]]=GJ$7,Tbl.Kosten[[#This Row],[Te financieren]],"")</calculatedColumnFormula>
    </tableColumn>
    <tableColumn id="117" xr3:uid="{CEC64E93-662B-4E0F-89A8-1BEB92894D6F}" name="P112" totalsRowFunction="sum" dataDxfId="390" totalsRowDxfId="389">
      <calculatedColumnFormula>IF(Tbl.Kosten[[#This Row],[Pnr.]]=GK$7,Tbl.Kosten[[#This Row],[Te financieren]],"")</calculatedColumnFormula>
    </tableColumn>
    <tableColumn id="118" xr3:uid="{1530497B-7465-4F4A-A2FD-2F53DE172699}" name="P113" totalsRowFunction="sum" dataDxfId="388" totalsRowDxfId="387">
      <calculatedColumnFormula>IF(Tbl.Kosten[[#This Row],[Pnr.]]=GL$7,Tbl.Kosten[[#This Row],[Te financieren]],"")</calculatedColumnFormula>
    </tableColumn>
    <tableColumn id="119" xr3:uid="{03CDC08B-89BD-4638-9B87-DA9C831FD131}" name="P114" totalsRowFunction="sum" dataDxfId="386" totalsRowDxfId="385">
      <calculatedColumnFormula>IF(Tbl.Kosten[[#This Row],[Pnr.]]=GM$7,Tbl.Kosten[[#This Row],[Te financieren]],"")</calculatedColumnFormula>
    </tableColumn>
    <tableColumn id="120" xr3:uid="{FEE2239D-0D33-4792-A30C-9F11B4976A36}" name="P115" totalsRowFunction="sum" dataDxfId="384" totalsRowDxfId="383">
      <calculatedColumnFormula>IF(Tbl.Kosten[[#This Row],[Pnr.]]=GN$7,Tbl.Kosten[[#This Row],[Te financieren]],"")</calculatedColumnFormula>
    </tableColumn>
    <tableColumn id="121" xr3:uid="{86320A4F-FE98-4B0E-8965-8F1AB3ACC664}" name="P116" totalsRowFunction="sum" dataDxfId="382" totalsRowDxfId="381">
      <calculatedColumnFormula>IF(Tbl.Kosten[[#This Row],[Pnr.]]=GO$7,Tbl.Kosten[[#This Row],[Te financieren]],"")</calculatedColumnFormula>
    </tableColumn>
    <tableColumn id="173" xr3:uid="{2FE07F22-7BF6-47CF-94EC-5513BDA54F4E}" name="P117" totalsRowFunction="sum" dataDxfId="380" totalsRowDxfId="379">
      <calculatedColumnFormula>IF(Tbl.Kosten[[#This Row],[Pnr.]]=GP$7,Tbl.Kosten[[#This Row],[Te financieren]],"")</calculatedColumnFormula>
    </tableColumn>
    <tableColumn id="174" xr3:uid="{E2C56716-FA8B-4AA7-8510-C224823A532D}" name="P118" totalsRowFunction="sum" dataDxfId="378" totalsRowDxfId="377">
      <calculatedColumnFormula>IF(Tbl.Kosten[[#This Row],[Pnr.]]=GQ$7,Tbl.Kosten[[#This Row],[Te financieren]],"")</calculatedColumnFormula>
    </tableColumn>
    <tableColumn id="175" xr3:uid="{86BA6276-B7B2-46F4-B944-DF9E09B0622B}" name="P119" totalsRowFunction="sum" dataDxfId="376" totalsRowDxfId="375">
      <calculatedColumnFormula>IF(Tbl.Kosten[[#This Row],[Pnr.]]=GR$7,Tbl.Kosten[[#This Row],[Te financieren]],"")</calculatedColumnFormula>
    </tableColumn>
    <tableColumn id="176" xr3:uid="{3E06308A-36E8-4CB3-B4D2-D312F16BF187}" name="P120" totalsRowFunction="sum" dataDxfId="374" totalsRowDxfId="373">
      <calculatedColumnFormula>IF(Tbl.Kosten[[#This Row],[Pnr.]]=GS$7,Tbl.Kosten[[#This Row],[Te financieren]],"")</calculatedColumnFormula>
    </tableColumn>
    <tableColumn id="177" xr3:uid="{2C623064-DA96-4BF0-BCFB-C5CCBD144510}" name="P121" totalsRowFunction="sum" dataDxfId="372" totalsRowDxfId="371">
      <calculatedColumnFormula>IF(Tbl.Kosten[[#This Row],[Pnr.]]=GT$7,Tbl.Kosten[[#This Row],[Te financieren]],"")</calculatedColumnFormula>
    </tableColumn>
    <tableColumn id="178" xr3:uid="{F59C4865-029A-4A5C-81F5-69D20E7F869A}" name="P122" totalsRowFunction="sum" dataDxfId="370" totalsRowDxfId="369">
      <calculatedColumnFormula>IF(Tbl.Kosten[[#This Row],[Pnr.]]=GU$7,Tbl.Kosten[[#This Row],[Te financieren]],"")</calculatedColumnFormula>
    </tableColumn>
    <tableColumn id="179" xr3:uid="{09E6F270-E0CF-4013-A149-E5D17622D4FE}" name="P123" totalsRowFunction="sum" dataDxfId="368" totalsRowDxfId="367">
      <calculatedColumnFormula>IF(Tbl.Kosten[[#This Row],[Pnr.]]=GV$7,Tbl.Kosten[[#This Row],[Te financieren]],"")</calculatedColumnFormula>
    </tableColumn>
    <tableColumn id="180" xr3:uid="{1D24B43B-DF18-4EE0-99ED-B8CA46695863}" name="P124" totalsRowFunction="sum" dataDxfId="366" totalsRowDxfId="365">
      <calculatedColumnFormula>IF(Tbl.Kosten[[#This Row],[Pnr.]]=GW$7,Tbl.Kosten[[#This Row],[Te financieren]],"")</calculatedColumnFormula>
    </tableColumn>
    <tableColumn id="181" xr3:uid="{93C2BB4C-D580-4CBD-9FAE-6654572C4765}" name="P125" totalsRowFunction="sum" dataDxfId="364" totalsRowDxfId="363">
      <calculatedColumnFormula>IF(Tbl.Kosten[[#This Row],[Pnr.]]=GX$7,Tbl.Kosten[[#This Row],[Te financieren]],"")</calculatedColumnFormula>
    </tableColumn>
    <tableColumn id="182" xr3:uid="{8AF83EDE-35AA-4EB9-9BC4-18698328C5E4}" name="P126" totalsRowFunction="sum" dataDxfId="362" totalsRowDxfId="361">
      <calculatedColumnFormula>IF(Tbl.Kosten[[#This Row],[Pnr.]]=GY$7,Tbl.Kosten[[#This Row],[Te financieren]],"")</calculatedColumnFormula>
    </tableColumn>
    <tableColumn id="183" xr3:uid="{EE14A7E8-F7C2-4383-9DDA-86AF73CFF980}" name="P127" totalsRowFunction="sum" dataDxfId="360" totalsRowDxfId="359">
      <calculatedColumnFormula>IF(Tbl.Kosten[[#This Row],[Pnr.]]=GZ$7,Tbl.Kosten[[#This Row],[Te financieren]],"")</calculatedColumnFormula>
    </tableColumn>
    <tableColumn id="184" xr3:uid="{5894D6F0-5907-4A5D-914E-50B184D283F8}" name="P128" totalsRowFunction="sum" dataDxfId="358" totalsRowDxfId="357">
      <calculatedColumnFormula>IF(Tbl.Kosten[[#This Row],[Pnr.]]=HA$7,Tbl.Kosten[[#This Row],[Te financieren]],"")</calculatedColumnFormula>
    </tableColumn>
    <tableColumn id="185" xr3:uid="{E97CC594-F5D5-4915-BAC9-B858F3B8F5C6}" name="P129" totalsRowFunction="sum" dataDxfId="356" totalsRowDxfId="355">
      <calculatedColumnFormula>IF(Tbl.Kosten[[#This Row],[Pnr.]]=HB$7,Tbl.Kosten[[#This Row],[Te financieren]],"")</calculatedColumnFormula>
    </tableColumn>
    <tableColumn id="186" xr3:uid="{C707704D-9B67-4BF6-B67F-DD8E85A0BEFF}" name="P130" totalsRowFunction="sum" dataDxfId="354" totalsRowDxfId="353">
      <calculatedColumnFormula>IF(Tbl.Kosten[[#This Row],[Pnr.]]=HC$7,Tbl.Kosten[[#This Row],[Te financieren]],"")</calculatedColumnFormula>
    </tableColumn>
    <tableColumn id="187" xr3:uid="{B2545AA7-F754-479C-8627-A6B9513E0289}" name="P131" totalsRowFunction="sum" dataDxfId="352" totalsRowDxfId="351">
      <calculatedColumnFormula>IF(Tbl.Kosten[[#This Row],[Pnr.]]=HD$7,Tbl.Kosten[[#This Row],[Te financieren]],"")</calculatedColumnFormula>
    </tableColumn>
    <tableColumn id="188" xr3:uid="{E3890D87-02C2-4301-9F96-FA24E7A7E303}" name="P132" totalsRowFunction="sum" dataDxfId="350" totalsRowDxfId="349">
      <calculatedColumnFormula>IF(Tbl.Kosten[[#This Row],[Pnr.]]=HE$7,Tbl.Kosten[[#This Row],[Te financieren]],"")</calculatedColumnFormula>
    </tableColumn>
    <tableColumn id="189" xr3:uid="{C8558D88-9AD7-4959-90EC-D6F5FD78D2B5}" name="P133" totalsRowFunction="sum" dataDxfId="348" totalsRowDxfId="347">
      <calculatedColumnFormula>IF(Tbl.Kosten[[#This Row],[Pnr.]]=HF$7,Tbl.Kosten[[#This Row],[Te financieren]],"")</calculatedColumnFormula>
    </tableColumn>
    <tableColumn id="190" xr3:uid="{016E85BC-F3EF-4E73-959D-E207F82C0868}" name="P134" totalsRowFunction="sum" dataDxfId="346" totalsRowDxfId="345">
      <calculatedColumnFormula>IF(Tbl.Kosten[[#This Row],[Pnr.]]=HG$7,Tbl.Kosten[[#This Row],[Te financieren]],"")</calculatedColumnFormula>
    </tableColumn>
    <tableColumn id="191" xr3:uid="{0DC835D9-A3CE-4C3E-8308-544EF737A37E}" name="P135" totalsRowFunction="sum" dataDxfId="344" totalsRowDxfId="343">
      <calculatedColumnFormula>IF(Tbl.Kosten[[#This Row],[Pnr.]]=HH$7,Tbl.Kosten[[#This Row],[Te financieren]],"")</calculatedColumnFormula>
    </tableColumn>
    <tableColumn id="192" xr3:uid="{FAC8A460-8FC1-44E1-98FE-412F61F9509F}" name="P136" totalsRowFunction="sum" dataDxfId="342" totalsRowDxfId="341">
      <calculatedColumnFormula>IF(Tbl.Kosten[[#This Row],[Pnr.]]=HI$7,Tbl.Kosten[[#This Row],[Te financieren]],"")</calculatedColumnFormula>
    </tableColumn>
    <tableColumn id="193" xr3:uid="{AA18D5AA-2624-4334-85A8-B7C5E2B89A43}" name="P137" totalsRowFunction="sum" dataDxfId="340" totalsRowDxfId="339">
      <calculatedColumnFormula>IF(Tbl.Kosten[[#This Row],[Pnr.]]=HJ$7,Tbl.Kosten[[#This Row],[Te financieren]],"")</calculatedColumnFormula>
    </tableColumn>
    <tableColumn id="194" xr3:uid="{34795647-5208-438B-B3AA-E4ADE49D7D5F}" name="P138" totalsRowFunction="sum" dataDxfId="338" totalsRowDxfId="337">
      <calculatedColumnFormula>IF(Tbl.Kosten[[#This Row],[Pnr.]]=HK$7,Tbl.Kosten[[#This Row],[Te financieren]],"")</calculatedColumnFormula>
    </tableColumn>
    <tableColumn id="195" xr3:uid="{E751F81C-8A3B-4C64-AD44-2511825D5120}" name="P139" totalsRowFunction="sum" dataDxfId="336" totalsRowDxfId="335">
      <calculatedColumnFormula>IF(Tbl.Kosten[[#This Row],[Pnr.]]=HL$7,Tbl.Kosten[[#This Row],[Te financieren]],"")</calculatedColumnFormula>
    </tableColumn>
    <tableColumn id="196" xr3:uid="{B1C2DDE3-5E71-476A-97E4-3C633B8744D0}" name="P140" totalsRowFunction="sum" dataDxfId="334" totalsRowDxfId="333">
      <calculatedColumnFormula>IF(Tbl.Kosten[[#This Row],[Pnr.]]=HM$7,Tbl.Kosten[[#This Row],[Te financieren]],"")</calculatedColumnFormula>
    </tableColumn>
    <tableColumn id="197" xr3:uid="{448461E9-BD73-4DA2-B443-08DCDC4676B8}" name="P141" totalsRowFunction="sum" dataDxfId="332" totalsRowDxfId="331">
      <calculatedColumnFormula>IF(Tbl.Kosten[[#This Row],[Pnr.]]=HN$7,Tbl.Kosten[[#This Row],[Te financieren]],"")</calculatedColumnFormula>
    </tableColumn>
    <tableColumn id="198" xr3:uid="{9BF9FAA0-C185-4EF0-8256-C77EEAAF64F4}" name="P142" totalsRowFunction="sum" dataDxfId="330" totalsRowDxfId="329">
      <calculatedColumnFormula>IF(Tbl.Kosten[[#This Row],[Pnr.]]=HO$7,Tbl.Kosten[[#This Row],[Te financieren]],"")</calculatedColumnFormula>
    </tableColumn>
    <tableColumn id="199" xr3:uid="{6C02DA83-333F-41D3-AC8E-41DE06605333}" name="P143" totalsRowFunction="sum" dataDxfId="328" totalsRowDxfId="327">
      <calculatedColumnFormula>IF(Tbl.Kosten[[#This Row],[Pnr.]]=HP$7,Tbl.Kosten[[#This Row],[Te financieren]],"")</calculatedColumnFormula>
    </tableColumn>
    <tableColumn id="200" xr3:uid="{ED86FFEE-5EAD-44DC-A69B-CFDDE43AF94B}" name="P144" totalsRowFunction="sum" dataDxfId="326" totalsRowDxfId="325">
      <calculatedColumnFormula>IF(Tbl.Kosten[[#This Row],[Pnr.]]=HQ$7,Tbl.Kosten[[#This Row],[Te financieren]],"")</calculatedColumnFormula>
    </tableColumn>
    <tableColumn id="201" xr3:uid="{EF712467-9D51-4D1D-B2B5-ABCFF0F6712D}" name="P145" totalsRowFunction="sum" dataDxfId="324" totalsRowDxfId="323">
      <calculatedColumnFormula>IF(Tbl.Kosten[[#This Row],[Pnr.]]=HR$7,Tbl.Kosten[[#This Row],[Te financieren]],"")</calculatedColumnFormula>
    </tableColumn>
    <tableColumn id="202" xr3:uid="{C3EDF49C-7EC1-4426-81E2-C80C82E11DFC}" name="P146" totalsRowFunction="sum" dataDxfId="322" totalsRowDxfId="321">
      <calculatedColumnFormula>IF(Tbl.Kosten[[#This Row],[Pnr.]]=HS$7,Tbl.Kosten[[#This Row],[Te financieren]],"")</calculatedColumnFormula>
    </tableColumn>
    <tableColumn id="203" xr3:uid="{88662E81-4C20-4C99-A306-A42BE6DA88E4}" name="P147" totalsRowFunction="sum" dataDxfId="320" totalsRowDxfId="319">
      <calculatedColumnFormula>IF(Tbl.Kosten[[#This Row],[Pnr.]]=HT$7,Tbl.Kosten[[#This Row],[Te financieren]],"")</calculatedColumnFormula>
    </tableColumn>
    <tableColumn id="204" xr3:uid="{CAB4F395-042B-41CB-AC04-1997C851426D}" name="P148" totalsRowFunction="sum" dataDxfId="318" totalsRowDxfId="317">
      <calculatedColumnFormula>IF(Tbl.Kosten[[#This Row],[Pnr.]]=HU$7,Tbl.Kosten[[#This Row],[Te financieren]],"")</calculatedColumnFormula>
    </tableColumn>
    <tableColumn id="205" xr3:uid="{38878538-C393-45BD-B143-74960CF52F7F}" name="P149" totalsRowFunction="sum" dataDxfId="316" totalsRowDxfId="315">
      <calculatedColumnFormula>IF(Tbl.Kosten[[#This Row],[Pnr.]]=HV$7,Tbl.Kosten[[#This Row],[Te financieren]],"")</calculatedColumnFormula>
    </tableColumn>
    <tableColumn id="206" xr3:uid="{38F391AF-17B2-41F4-8326-B52D6AE9A386}" name="P150" totalsRowFunction="sum" dataDxfId="314" totalsRowDxfId="313">
      <calculatedColumnFormula>IF(Tbl.Kosten[[#This Row],[Pnr.]]=HW$7,Tbl.Kosten[[#This Row],[Te financieren]],"")</calculatedColumnFormula>
    </tableColumn>
  </tableColumns>
  <tableStyleInfo name="TableStyleLight8"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818198C7-98FA-47CE-8879-139D0ACE4644}" name="Tb.Financiering" displayName="Tb.Financiering" ref="B8:DK159" totalsRowCount="1" headerRowDxfId="312" dataDxfId="311" totalsRowDxfId="310">
  <autoFilter ref="B8:DK158" xr:uid="{396DA743-4F19-4AB3-8D7F-86C67C24D3A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filterColumn colId="110" hiddenButton="1"/>
    <filterColumn colId="111" hiddenButton="1"/>
    <filterColumn colId="112" hiddenButton="1"/>
    <filterColumn colId="113" hiddenButton="1"/>
  </autoFilter>
  <tableColumns count="114">
    <tableColumn id="6" xr3:uid="{BECDFB44-CCC3-48DA-9100-DD3FF4B37F48}" name="Partnernaam" totalsRowLabel="Totaal" dataDxfId="309" totalsRowDxfId="308"/>
    <tableColumn id="1" xr3:uid="{75F1A2AC-0E12-4D47-A99D-9587B8A7103C}" name="Subsidiabele activiteit" dataDxfId="307" totalsRowDxfId="306"/>
    <tableColumn id="2" xr3:uid="{C924B88E-EB4A-441B-A349-3F61F4989295}" name="Begrote kosten" totalsRowFunction="sum" dataDxfId="305" totalsRowDxfId="304">
      <calculatedColumnFormula>SUMIF(Tbl.Kosten[PSAnr.],Tb.Financiering[[#This Row],[PSAnr.]],Tbl.Kosten[Totaal kosten])</calculatedColumnFormula>
    </tableColumn>
    <tableColumn id="5" xr3:uid="{0440BDF4-9AA1-47C9-9081-AD301D35F4AA}" name="Berekende GLB subsidie" dataDxfId="303" totalsRowDxfId="302" dataCellStyle="Valuta">
      <calculatedColumnFormula>SUMIF(Tbl.Kosten[PSAnr.],Tb.Financiering[[#This Row],[PSAnr.]],Tbl.Kosten[Subsidie])</calculatedColumnFormula>
    </tableColumn>
    <tableColumn id="3" xr3:uid="{F9B10E46-B31F-411E-876C-4FA2060E7881}" name="Correctie GLB subsidie" totalsRowFunction="sum" dataDxfId="301" totalsRowDxfId="300" dataCellStyle="Valuta"/>
    <tableColumn id="4" xr3:uid="{B970C1EB-7019-42C6-9CCD-7F40FC861430}" name="Te financieren" dataDxfId="299" totalsRowDxfId="298" dataCellStyle="Valuta">
      <calculatedColumnFormula>Tb.Financiering[[#This Row],[Begrote kosten]]-Tb.Financiering[[#This Row],[Berekende GLB subsidie]]-Tb.Financiering[[#This Row],[Correctie GLB subsidie]]</calculatedColumnFormula>
    </tableColumn>
    <tableColumn id="10" xr3:uid="{A7C2199A-792A-4A13-A238-EFDD96D12A1B}" name="Eigen_x000a_bijdrage" totalsRowFunction="sum" dataDxfId="297" totalsRowDxfId="296" dataCellStyle="Valuta"/>
    <tableColumn id="11" xr3:uid="{62C8DD3E-BB3D-473B-BECD-1A120B97C530}" name="Andere_x000a_subsidie(s)" totalsRowFunction="sum" dataDxfId="295" totalsRowDxfId="294" dataCellStyle="Valuta"/>
    <tableColumn id="12" xr3:uid="{E48B2610-5E29-4B70-B450-26DA70E61E01}" name="Anders" totalsRowFunction="sum" dataDxfId="293" totalsRowDxfId="292" dataCellStyle="Valuta"/>
    <tableColumn id="14" xr3:uid="{4EE52DC4-3EE8-4DBB-B678-E413DBF81146}" name="Toelichting" dataDxfId="291" totalsRowDxfId="290" dataCellStyle="Valuta"/>
    <tableColumn id="13" xr3:uid="{916E4608-E082-4396-9B7D-F6D7C7E6B307}" name="Saldo" totalsRowFunction="sum" dataDxfId="289" totalsRowDxfId="288" dataCellStyle="Valuta">
      <calculatedColumnFormula>Tb.Financiering[[#This Row],[Te financieren]]-SUM(Tb.Financiering[[#This Row],[Eigen
bijdrage]:[Anders]])</calculatedColumnFormula>
    </tableColumn>
    <tableColumn id="7" xr3:uid="{FE5ECEB2-43CD-4C24-92E8-26DD9F744337}" name="Pnr." dataDxfId="287" totalsRowDxfId="286" dataCellStyle="Valuta">
      <calculatedColumnFormula>IFERROR(VLOOKUP(Tb.Financiering[[#This Row],[Partnernaam]],Tbl.Projectpartners[[Naam]:[PNr.]],9,FALSE),"")</calculatedColumnFormula>
    </tableColumn>
    <tableColumn id="8" xr3:uid="{8704EDB4-67C5-40B6-895C-FDA6F4ACAC36}" name="SAnr." dataDxfId="285" totalsRowDxfId="284">
      <calculatedColumnFormula>IFERROR(VLOOKUP(Tb.Financiering[[#This Row],[Subsidiabele activiteit]],Tbl.Subsidiehoogte[[Subsidieactiviteit]:[SAnr.]],3,FALSE),"")</calculatedColumnFormula>
    </tableColumn>
    <tableColumn id="9" xr3:uid="{23551B60-3304-48F1-B45E-EB7AF4A856E4}" name="PSAnr." dataDxfId="283" totalsRowDxfId="282">
      <calculatedColumnFormula>_xlfn.CONCAT(Tb.Financiering[[#This Row],[Pnr.]],Tb.Financiering[[#This Row],[SAnr.]])</calculatedColumnFormula>
    </tableColumn>
    <tableColumn id="15" xr3:uid="{40C876C7-FFE0-49C8-87F4-7CB7F9357D28}" name="P1" totalsRowFunction="sum" dataDxfId="281" totalsRowDxfId="280">
      <calculatedColumnFormula>IF(Tb.Financiering[[#This Row],[Pnr.]]=P$7,Tb.Financiering[[#This Row],[Te financieren]]-Tb.Financiering[[#This Row],[Eigen
bijdrage]]-Tb.Financiering[[#This Row],[Andere
subsidie(s)]]-Tb.Financiering[[#This Row],[Anders]],0)</calculatedColumnFormula>
    </tableColumn>
    <tableColumn id="16" xr3:uid="{AD49F284-6FA6-4BF6-B358-BB9E2638B7EA}" name="P2" totalsRowFunction="sum" dataDxfId="279" totalsRowDxfId="278">
      <calculatedColumnFormula>IF(Tb.Financiering[[#This Row],[Pnr.]]=Q$7,Tb.Financiering[[#This Row],[Te financieren]]-Tb.Financiering[[#This Row],[Eigen
bijdrage]]-Tb.Financiering[[#This Row],[Andere
subsidie(s)]]-Tb.Financiering[[#This Row],[Anders]],0)</calculatedColumnFormula>
    </tableColumn>
    <tableColumn id="17" xr3:uid="{266ED189-27AD-42C7-AF97-A3E2D7C31308}" name="P3" totalsRowFunction="sum" dataDxfId="277" totalsRowDxfId="276">
      <calculatedColumnFormula>IF(Tb.Financiering[[#This Row],[Pnr.]]=R$7,Tb.Financiering[[#This Row],[Te financieren]]-Tb.Financiering[[#This Row],[Eigen
bijdrage]]-Tb.Financiering[[#This Row],[Andere
subsidie(s)]]-Tb.Financiering[[#This Row],[Anders]],0)</calculatedColumnFormula>
    </tableColumn>
    <tableColumn id="18" xr3:uid="{F2AB27E2-6D3B-4DF6-B7CE-C6D1CB981B7C}" name="P4" totalsRowFunction="sum" dataDxfId="275" totalsRowDxfId="274">
      <calculatedColumnFormula>IF(Tb.Financiering[[#This Row],[Pnr.]]=S$7,Tb.Financiering[[#This Row],[Te financieren]]-Tb.Financiering[[#This Row],[Eigen
bijdrage]]-Tb.Financiering[[#This Row],[Andere
subsidie(s)]]-Tb.Financiering[[#This Row],[Anders]],0)</calculatedColumnFormula>
    </tableColumn>
    <tableColumn id="19" xr3:uid="{849E66AE-D5DC-4C5C-B6EE-FC30EBEAD484}" name="P5" totalsRowFunction="sum" dataDxfId="273" totalsRowDxfId="272">
      <calculatedColumnFormula>IF(Tb.Financiering[[#This Row],[Pnr.]]=T$7,Tb.Financiering[[#This Row],[Te financieren]]-Tb.Financiering[[#This Row],[Eigen
bijdrage]]-Tb.Financiering[[#This Row],[Andere
subsidie(s)]]-Tb.Financiering[[#This Row],[Anders]],0)</calculatedColumnFormula>
    </tableColumn>
    <tableColumn id="20" xr3:uid="{F61F2CDA-CCD7-4DAE-A651-271F7B3F1ACF}" name="P6" totalsRowFunction="sum" dataDxfId="271" totalsRowDxfId="270">
      <calculatedColumnFormula>IF(Tb.Financiering[[#This Row],[Pnr.]]=U$7,Tb.Financiering[[#This Row],[Te financieren]]-Tb.Financiering[[#This Row],[Eigen
bijdrage]]-Tb.Financiering[[#This Row],[Andere
subsidie(s)]]-Tb.Financiering[[#This Row],[Anders]],0)</calculatedColumnFormula>
    </tableColumn>
    <tableColumn id="21" xr3:uid="{0DF4DD60-F099-4D73-94C8-858886E23745}" name="P7" totalsRowFunction="sum" dataDxfId="269" totalsRowDxfId="268">
      <calculatedColumnFormula>IF(Tb.Financiering[[#This Row],[Pnr.]]=V$7,Tb.Financiering[[#This Row],[Te financieren]]-Tb.Financiering[[#This Row],[Eigen
bijdrage]]-Tb.Financiering[[#This Row],[Andere
subsidie(s)]]-Tb.Financiering[[#This Row],[Anders]],0)</calculatedColumnFormula>
    </tableColumn>
    <tableColumn id="22" xr3:uid="{0BB7812C-07CA-42FD-8571-4B91A18BAAD7}" name="P8" totalsRowFunction="sum" dataDxfId="267" totalsRowDxfId="266">
      <calculatedColumnFormula>IF(Tb.Financiering[[#This Row],[Pnr.]]=W$7,Tb.Financiering[[#This Row],[Te financieren]]-Tb.Financiering[[#This Row],[Eigen
bijdrage]]-Tb.Financiering[[#This Row],[Andere
subsidie(s)]]-Tb.Financiering[[#This Row],[Anders]],0)</calculatedColumnFormula>
    </tableColumn>
    <tableColumn id="23" xr3:uid="{D978D40B-02DD-428B-B86A-3E2F1309DAEC}" name="P9" totalsRowFunction="sum" dataDxfId="265" totalsRowDxfId="264">
      <calculatedColumnFormula>IF(Tb.Financiering[[#This Row],[Pnr.]]=X$7,Tb.Financiering[[#This Row],[Te financieren]]-Tb.Financiering[[#This Row],[Eigen
bijdrage]]-Tb.Financiering[[#This Row],[Andere
subsidie(s)]]-Tb.Financiering[[#This Row],[Anders]],0)</calculatedColumnFormula>
    </tableColumn>
    <tableColumn id="24" xr3:uid="{CD9A413B-8D5D-472D-9037-803286D52C56}" name="P10" totalsRowFunction="sum" dataDxfId="263" totalsRowDxfId="262">
      <calculatedColumnFormula>IF(Tb.Financiering[[#This Row],[Pnr.]]=Y$7,Tb.Financiering[[#This Row],[Te financieren]]-Tb.Financiering[[#This Row],[Eigen
bijdrage]]-Tb.Financiering[[#This Row],[Andere
subsidie(s)]]-Tb.Financiering[[#This Row],[Anders]],0)</calculatedColumnFormula>
    </tableColumn>
    <tableColumn id="25" xr3:uid="{975F3292-ECB8-4849-ABA1-38AD3EB08A99}" name="P11" totalsRowFunction="sum" dataDxfId="261" totalsRowDxfId="260">
      <calculatedColumnFormula>IF(Tb.Financiering[[#This Row],[Pnr.]]=Z$7,Tb.Financiering[[#This Row],[Te financieren]]-Tb.Financiering[[#This Row],[Eigen
bijdrage]]-Tb.Financiering[[#This Row],[Andere
subsidie(s)]]-Tb.Financiering[[#This Row],[Anders]],0)</calculatedColumnFormula>
    </tableColumn>
    <tableColumn id="26" xr3:uid="{91F2D0E5-8E22-4B18-A77B-FF6142C66648}" name="P12" totalsRowFunction="sum" dataDxfId="259" totalsRowDxfId="258">
      <calculatedColumnFormula>IF(Tb.Financiering[[#This Row],[Pnr.]]=AA$7,Tb.Financiering[[#This Row],[Te financieren]]-Tb.Financiering[[#This Row],[Eigen
bijdrage]]-Tb.Financiering[[#This Row],[Andere
subsidie(s)]]-Tb.Financiering[[#This Row],[Anders]],0)</calculatedColumnFormula>
    </tableColumn>
    <tableColumn id="27" xr3:uid="{B7713D8D-6842-4369-A7A8-14D138700004}" name="P13" totalsRowFunction="sum" dataDxfId="257" totalsRowDxfId="256">
      <calculatedColumnFormula>IF(Tb.Financiering[[#This Row],[Pnr.]]=AB$7,Tb.Financiering[[#This Row],[Te financieren]]-Tb.Financiering[[#This Row],[Eigen
bijdrage]]-Tb.Financiering[[#This Row],[Andere
subsidie(s)]]-Tb.Financiering[[#This Row],[Anders]],0)</calculatedColumnFormula>
    </tableColumn>
    <tableColumn id="28" xr3:uid="{160D75AC-6EFA-4EE3-A8A0-3D402DFD034D}" name="P14" totalsRowFunction="sum" dataDxfId="255" totalsRowDxfId="254">
      <calculatedColumnFormula>IF(Tb.Financiering[[#This Row],[Pnr.]]=AC$7,Tb.Financiering[[#This Row],[Te financieren]]-Tb.Financiering[[#This Row],[Eigen
bijdrage]]-Tb.Financiering[[#This Row],[Andere
subsidie(s)]]-Tb.Financiering[[#This Row],[Anders]],0)</calculatedColumnFormula>
    </tableColumn>
    <tableColumn id="29" xr3:uid="{E106E526-5D1E-4FCB-968A-9FBBFF862B56}" name="P15" totalsRowFunction="sum" dataDxfId="253" totalsRowDxfId="252">
      <calculatedColumnFormula>IF(Tb.Financiering[[#This Row],[Pnr.]]=AD$7,Tb.Financiering[[#This Row],[Te financieren]]-Tb.Financiering[[#This Row],[Eigen
bijdrage]]-Tb.Financiering[[#This Row],[Andere
subsidie(s)]]-Tb.Financiering[[#This Row],[Anders]],0)</calculatedColumnFormula>
    </tableColumn>
    <tableColumn id="30" xr3:uid="{EA8AD8DA-637D-458C-8B9B-909509DE52B5}" name="P16" totalsRowFunction="sum" dataDxfId="251" totalsRowDxfId="250">
      <calculatedColumnFormula>IF(Tb.Financiering[[#This Row],[Pnr.]]=AE$7,Tb.Financiering[[#This Row],[Te financieren]]-Tb.Financiering[[#This Row],[Eigen
bijdrage]]-Tb.Financiering[[#This Row],[Andere
subsidie(s)]]-Tb.Financiering[[#This Row],[Anders]],0)</calculatedColumnFormula>
    </tableColumn>
    <tableColumn id="31" xr3:uid="{E3A44F88-EDE0-420F-86F6-5023609BF650}" name="P17" totalsRowFunction="sum" dataDxfId="249" totalsRowDxfId="248">
      <calculatedColumnFormula>IF(Tb.Financiering[[#This Row],[Pnr.]]=AF$7,Tb.Financiering[[#This Row],[Te financieren]]-Tb.Financiering[[#This Row],[Eigen
bijdrage]]-Tb.Financiering[[#This Row],[Andere
subsidie(s)]]-Tb.Financiering[[#This Row],[Anders]],0)</calculatedColumnFormula>
    </tableColumn>
    <tableColumn id="32" xr3:uid="{61ABF1F6-4185-4D4F-B0B5-D5422F3A093D}" name="P18" totalsRowFunction="sum" dataDxfId="247" totalsRowDxfId="246">
      <calculatedColumnFormula>IF(Tb.Financiering[[#This Row],[Pnr.]]=AG$7,Tb.Financiering[[#This Row],[Te financieren]]-Tb.Financiering[[#This Row],[Eigen
bijdrage]]-Tb.Financiering[[#This Row],[Andere
subsidie(s)]]-Tb.Financiering[[#This Row],[Anders]],0)</calculatedColumnFormula>
    </tableColumn>
    <tableColumn id="33" xr3:uid="{3312D221-DED3-4964-A3C5-A68519320A66}" name="P19" totalsRowFunction="sum" dataDxfId="245" totalsRowDxfId="244">
      <calculatedColumnFormula>IF(Tb.Financiering[[#This Row],[Pnr.]]=AH$7,Tb.Financiering[[#This Row],[Te financieren]]-Tb.Financiering[[#This Row],[Eigen
bijdrage]]-Tb.Financiering[[#This Row],[Andere
subsidie(s)]]-Tb.Financiering[[#This Row],[Anders]],0)</calculatedColumnFormula>
    </tableColumn>
    <tableColumn id="34" xr3:uid="{4A0BDF25-F0E9-4FC4-B2DD-83C71CD1EA6E}" name="P20" totalsRowFunction="sum" dataDxfId="243" totalsRowDxfId="242">
      <calculatedColumnFormula>IF(Tb.Financiering[[#This Row],[Pnr.]]=AI$7,Tb.Financiering[[#This Row],[Te financieren]]-Tb.Financiering[[#This Row],[Eigen
bijdrage]]-Tb.Financiering[[#This Row],[Andere
subsidie(s)]]-Tb.Financiering[[#This Row],[Anders]],0)</calculatedColumnFormula>
    </tableColumn>
    <tableColumn id="35" xr3:uid="{CB71E5CB-BFEE-46B2-901E-680503846182}" name="P21" totalsRowFunction="sum" dataDxfId="241" totalsRowDxfId="240">
      <calculatedColumnFormula>IF(Tb.Financiering[[#This Row],[Pnr.]]=AJ$7,Tb.Financiering[[#This Row],[Te financieren]]-Tb.Financiering[[#This Row],[Eigen
bijdrage]]-Tb.Financiering[[#This Row],[Andere
subsidie(s)]]-Tb.Financiering[[#This Row],[Anders]],0)</calculatedColumnFormula>
    </tableColumn>
    <tableColumn id="36" xr3:uid="{3FD46637-39EE-4A72-B967-78EBC72D98D5}" name="P22" totalsRowFunction="sum" dataDxfId="239" totalsRowDxfId="238">
      <calculatedColumnFormula>IF(Tb.Financiering[[#This Row],[Pnr.]]=AK$7,Tb.Financiering[[#This Row],[Te financieren]]-Tb.Financiering[[#This Row],[Eigen
bijdrage]]-Tb.Financiering[[#This Row],[Andere
subsidie(s)]]-Tb.Financiering[[#This Row],[Anders]],0)</calculatedColumnFormula>
    </tableColumn>
    <tableColumn id="37" xr3:uid="{C3A260CE-FDFA-4E67-9843-C3DE7BD7C3D6}" name="P23" totalsRowFunction="sum" dataDxfId="237" totalsRowDxfId="236">
      <calculatedColumnFormula>IF(Tb.Financiering[[#This Row],[Pnr.]]=AL$7,Tb.Financiering[[#This Row],[Te financieren]]-Tb.Financiering[[#This Row],[Eigen
bijdrage]]-Tb.Financiering[[#This Row],[Andere
subsidie(s)]]-Tb.Financiering[[#This Row],[Anders]],0)</calculatedColumnFormula>
    </tableColumn>
    <tableColumn id="38" xr3:uid="{14F4EBA7-3860-48E5-B401-F948AD90DD36}" name="P24" totalsRowFunction="sum" dataDxfId="235" totalsRowDxfId="234">
      <calculatedColumnFormula>IF(Tb.Financiering[[#This Row],[Pnr.]]=AM$7,Tb.Financiering[[#This Row],[Te financieren]]-Tb.Financiering[[#This Row],[Eigen
bijdrage]]-Tb.Financiering[[#This Row],[Andere
subsidie(s)]]-Tb.Financiering[[#This Row],[Anders]],0)</calculatedColumnFormula>
    </tableColumn>
    <tableColumn id="39" xr3:uid="{830B3E37-E774-4C96-A7CA-B6BAE67956D1}" name="P25" totalsRowFunction="sum" dataDxfId="233" totalsRowDxfId="232">
      <calculatedColumnFormula>IF(Tb.Financiering[[#This Row],[Pnr.]]=AN$7,Tb.Financiering[[#This Row],[Te financieren]]-Tb.Financiering[[#This Row],[Eigen
bijdrage]]-Tb.Financiering[[#This Row],[Andere
subsidie(s)]]-Tb.Financiering[[#This Row],[Anders]],0)</calculatedColumnFormula>
    </tableColumn>
    <tableColumn id="40" xr3:uid="{34DE1F2A-70B5-408F-936F-13DB85797091}" name="P26" totalsRowFunction="sum" dataDxfId="231" totalsRowDxfId="230">
      <calculatedColumnFormula>IF(Tb.Financiering[[#This Row],[Pnr.]]=AO$7,Tb.Financiering[[#This Row],[Te financieren]]-Tb.Financiering[[#This Row],[Eigen
bijdrage]]-Tb.Financiering[[#This Row],[Andere
subsidie(s)]]-Tb.Financiering[[#This Row],[Anders]],0)</calculatedColumnFormula>
    </tableColumn>
    <tableColumn id="41" xr3:uid="{6FB23916-8376-4198-9B1F-5A75F3812321}" name="P27" totalsRowFunction="sum" dataDxfId="229" totalsRowDxfId="228">
      <calculatedColumnFormula>IF(Tb.Financiering[[#This Row],[Pnr.]]=AP$7,Tb.Financiering[[#This Row],[Te financieren]]-Tb.Financiering[[#This Row],[Eigen
bijdrage]]-Tb.Financiering[[#This Row],[Andere
subsidie(s)]]-Tb.Financiering[[#This Row],[Anders]],0)</calculatedColumnFormula>
    </tableColumn>
    <tableColumn id="42" xr3:uid="{DEAB578A-3019-4944-8BDE-E0021E6A179A}" name="P28" totalsRowFunction="sum" dataDxfId="227" totalsRowDxfId="226">
      <calculatedColumnFormula>IF(Tb.Financiering[[#This Row],[Pnr.]]=AQ$7,Tb.Financiering[[#This Row],[Te financieren]]-Tb.Financiering[[#This Row],[Eigen
bijdrage]]-Tb.Financiering[[#This Row],[Andere
subsidie(s)]]-Tb.Financiering[[#This Row],[Anders]],0)</calculatedColumnFormula>
    </tableColumn>
    <tableColumn id="43" xr3:uid="{5A79795A-3AD9-4811-874C-69E2421C38C2}" name="P29" totalsRowFunction="sum" dataDxfId="225" totalsRowDxfId="224">
      <calculatedColumnFormula>IF(Tb.Financiering[[#This Row],[Pnr.]]=AR$7,Tb.Financiering[[#This Row],[Te financieren]]-Tb.Financiering[[#This Row],[Eigen
bijdrage]]-Tb.Financiering[[#This Row],[Andere
subsidie(s)]]-Tb.Financiering[[#This Row],[Anders]],0)</calculatedColumnFormula>
    </tableColumn>
    <tableColumn id="44" xr3:uid="{E8BF40B3-80BC-4757-A872-EE19354CBD87}" name="P30" totalsRowFunction="sum" dataDxfId="223" totalsRowDxfId="222">
      <calculatedColumnFormula>IF(Tb.Financiering[[#This Row],[Pnr.]]=AS$7,Tb.Financiering[[#This Row],[Te financieren]]-Tb.Financiering[[#This Row],[Eigen
bijdrage]]-Tb.Financiering[[#This Row],[Andere
subsidie(s)]]-Tb.Financiering[[#This Row],[Anders]],0)</calculatedColumnFormula>
    </tableColumn>
    <tableColumn id="45" xr3:uid="{10BAC011-8D5E-4D5C-A99B-FCE8346CC53B}" name="P31" totalsRowFunction="sum" dataDxfId="221" totalsRowDxfId="220">
      <calculatedColumnFormula>IF(Tb.Financiering[[#This Row],[Pnr.]]=AT$7,Tb.Financiering[[#This Row],[Te financieren]]-Tb.Financiering[[#This Row],[Eigen
bijdrage]]-Tb.Financiering[[#This Row],[Andere
subsidie(s)]]-Tb.Financiering[[#This Row],[Anders]],0)</calculatedColumnFormula>
    </tableColumn>
    <tableColumn id="46" xr3:uid="{079DE1D1-034E-4E3A-8B00-9287F2C5BFD3}" name="P32" totalsRowFunction="sum" dataDxfId="219" totalsRowDxfId="218">
      <calculatedColumnFormula>IF(Tb.Financiering[[#This Row],[Pnr.]]=AU$7,Tb.Financiering[[#This Row],[Te financieren]]-Tb.Financiering[[#This Row],[Eigen
bijdrage]]-Tb.Financiering[[#This Row],[Andere
subsidie(s)]]-Tb.Financiering[[#This Row],[Anders]],0)</calculatedColumnFormula>
    </tableColumn>
    <tableColumn id="47" xr3:uid="{73F3F924-642D-403B-B620-C57BFF7D8F92}" name="P33" totalsRowFunction="sum" dataDxfId="217" totalsRowDxfId="216">
      <calculatedColumnFormula>IF(Tb.Financiering[[#This Row],[Pnr.]]=AV$7,Tb.Financiering[[#This Row],[Te financieren]]-Tb.Financiering[[#This Row],[Eigen
bijdrage]]-Tb.Financiering[[#This Row],[Andere
subsidie(s)]]-Tb.Financiering[[#This Row],[Anders]],0)</calculatedColumnFormula>
    </tableColumn>
    <tableColumn id="48" xr3:uid="{C846E8D4-B07F-497C-9348-1BF0C3D48922}" name="P34" totalsRowFunction="sum" dataDxfId="215" totalsRowDxfId="214">
      <calculatedColumnFormula>IF(Tb.Financiering[[#This Row],[Pnr.]]=AW$7,Tb.Financiering[[#This Row],[Te financieren]]-Tb.Financiering[[#This Row],[Eigen
bijdrage]]-Tb.Financiering[[#This Row],[Andere
subsidie(s)]]-Tb.Financiering[[#This Row],[Anders]],0)</calculatedColumnFormula>
    </tableColumn>
    <tableColumn id="49" xr3:uid="{A10A5659-AEB2-4D58-A2C4-6BC97D62DDA5}" name="P35" totalsRowFunction="sum" dataDxfId="213" totalsRowDxfId="212">
      <calculatedColumnFormula>IF(Tb.Financiering[[#This Row],[Pnr.]]=AX$7,Tb.Financiering[[#This Row],[Te financieren]]-Tb.Financiering[[#This Row],[Eigen
bijdrage]]-Tb.Financiering[[#This Row],[Andere
subsidie(s)]]-Tb.Financiering[[#This Row],[Anders]],0)</calculatedColumnFormula>
    </tableColumn>
    <tableColumn id="50" xr3:uid="{BDA90A76-0F59-4EF6-997D-7A8A8767EBB9}" name="P36" totalsRowFunction="sum" dataDxfId="211" totalsRowDxfId="210">
      <calculatedColumnFormula>IF(Tb.Financiering[[#This Row],[Pnr.]]=AY$7,Tb.Financiering[[#This Row],[Te financieren]]-Tb.Financiering[[#This Row],[Eigen
bijdrage]]-Tb.Financiering[[#This Row],[Andere
subsidie(s)]]-Tb.Financiering[[#This Row],[Anders]],0)</calculatedColumnFormula>
    </tableColumn>
    <tableColumn id="51" xr3:uid="{C5E64137-5018-4541-B9C7-FF392AA9E251}" name="P37" totalsRowFunction="sum" dataDxfId="209" totalsRowDxfId="208">
      <calculatedColumnFormula>IF(Tb.Financiering[[#This Row],[Pnr.]]=AZ$7,Tb.Financiering[[#This Row],[Te financieren]]-Tb.Financiering[[#This Row],[Eigen
bijdrage]]-Tb.Financiering[[#This Row],[Andere
subsidie(s)]]-Tb.Financiering[[#This Row],[Anders]],0)</calculatedColumnFormula>
    </tableColumn>
    <tableColumn id="52" xr3:uid="{E46FD56E-01F4-453F-B270-2E1869301C6A}" name="P38" totalsRowFunction="sum" dataDxfId="207" totalsRowDxfId="206">
      <calculatedColumnFormula>IF(Tb.Financiering[[#This Row],[Pnr.]]=BA$7,Tb.Financiering[[#This Row],[Te financieren]]-Tb.Financiering[[#This Row],[Eigen
bijdrage]]-Tb.Financiering[[#This Row],[Andere
subsidie(s)]]-Tb.Financiering[[#This Row],[Anders]],0)</calculatedColumnFormula>
    </tableColumn>
    <tableColumn id="53" xr3:uid="{211FFB7A-906F-4121-8C19-E59BEA86F0DE}" name="P39" totalsRowFunction="sum" dataDxfId="205" totalsRowDxfId="204">
      <calculatedColumnFormula>IF(Tb.Financiering[[#This Row],[Pnr.]]=BB$7,Tb.Financiering[[#This Row],[Te financieren]]-Tb.Financiering[[#This Row],[Eigen
bijdrage]]-Tb.Financiering[[#This Row],[Andere
subsidie(s)]]-Tb.Financiering[[#This Row],[Anders]],0)</calculatedColumnFormula>
    </tableColumn>
    <tableColumn id="54" xr3:uid="{30ABAB73-5773-408B-B17A-66673AB9CE9F}" name="P40" totalsRowFunction="sum" dataDxfId="203" totalsRowDxfId="202">
      <calculatedColumnFormula>IF(Tb.Financiering[[#This Row],[Pnr.]]=BC$7,Tb.Financiering[[#This Row],[Te financieren]]-Tb.Financiering[[#This Row],[Eigen
bijdrage]]-Tb.Financiering[[#This Row],[Andere
subsidie(s)]]-Tb.Financiering[[#This Row],[Anders]],0)</calculatedColumnFormula>
    </tableColumn>
    <tableColumn id="55" xr3:uid="{1B144557-8C5D-4516-BD95-36ED524E7E5E}" name="P41" totalsRowFunction="sum" dataDxfId="201" totalsRowDxfId="200">
      <calculatedColumnFormula>IF(Tb.Financiering[[#This Row],[Pnr.]]=BD$7,Tb.Financiering[[#This Row],[Te financieren]]-Tb.Financiering[[#This Row],[Eigen
bijdrage]]-Tb.Financiering[[#This Row],[Andere
subsidie(s)]]-Tb.Financiering[[#This Row],[Anders]],0)</calculatedColumnFormula>
    </tableColumn>
    <tableColumn id="56" xr3:uid="{1251B344-00BE-47F9-BA54-B3E056EA09E7}" name="P42" totalsRowFunction="sum" dataDxfId="199" totalsRowDxfId="198">
      <calculatedColumnFormula>IF(Tb.Financiering[[#This Row],[Pnr.]]=BE$7,Tb.Financiering[[#This Row],[Te financieren]]-Tb.Financiering[[#This Row],[Eigen
bijdrage]]-Tb.Financiering[[#This Row],[Andere
subsidie(s)]]-Tb.Financiering[[#This Row],[Anders]],0)</calculatedColumnFormula>
    </tableColumn>
    <tableColumn id="57" xr3:uid="{B56634BC-ECE6-461F-B6AA-E7038FBA089A}" name="P43" totalsRowFunction="sum" dataDxfId="197" totalsRowDxfId="196">
      <calculatedColumnFormula>IF(Tb.Financiering[[#This Row],[Pnr.]]=BF$7,Tb.Financiering[[#This Row],[Te financieren]]-Tb.Financiering[[#This Row],[Eigen
bijdrage]]-Tb.Financiering[[#This Row],[Andere
subsidie(s)]]-Tb.Financiering[[#This Row],[Anders]],0)</calculatedColumnFormula>
    </tableColumn>
    <tableColumn id="58" xr3:uid="{691DAD02-BC62-4723-A772-219894979BAB}" name="P44" totalsRowFunction="sum" dataDxfId="195" totalsRowDxfId="194">
      <calculatedColumnFormula>IF(Tb.Financiering[[#This Row],[Pnr.]]=BG$7,Tb.Financiering[[#This Row],[Te financieren]]-Tb.Financiering[[#This Row],[Eigen
bijdrage]]-Tb.Financiering[[#This Row],[Andere
subsidie(s)]]-Tb.Financiering[[#This Row],[Anders]],0)</calculatedColumnFormula>
    </tableColumn>
    <tableColumn id="59" xr3:uid="{EAAECE3E-5C50-497A-AA75-0B1971337D67}" name="P45" totalsRowFunction="sum" dataDxfId="193" totalsRowDxfId="192">
      <calculatedColumnFormula>IF(Tb.Financiering[[#This Row],[Pnr.]]=BH$7,Tb.Financiering[[#This Row],[Te financieren]]-Tb.Financiering[[#This Row],[Eigen
bijdrage]]-Tb.Financiering[[#This Row],[Andere
subsidie(s)]]-Tb.Financiering[[#This Row],[Anders]],0)</calculatedColumnFormula>
    </tableColumn>
    <tableColumn id="60" xr3:uid="{007C31C8-03F4-483F-BC37-18EE3D238FD7}" name="P46" totalsRowFunction="sum" dataDxfId="191" totalsRowDxfId="190">
      <calculatedColumnFormula>IF(Tb.Financiering[[#This Row],[Pnr.]]=BI$7,Tb.Financiering[[#This Row],[Te financieren]]-Tb.Financiering[[#This Row],[Eigen
bijdrage]]-Tb.Financiering[[#This Row],[Andere
subsidie(s)]]-Tb.Financiering[[#This Row],[Anders]],0)</calculatedColumnFormula>
    </tableColumn>
    <tableColumn id="61" xr3:uid="{B59CB5B5-34E9-4EA0-8243-6DC663ED81D6}" name="P47" totalsRowFunction="sum" dataDxfId="189" totalsRowDxfId="188">
      <calculatedColumnFormula>IF(Tb.Financiering[[#This Row],[Pnr.]]=BJ$7,Tb.Financiering[[#This Row],[Te financieren]]-Tb.Financiering[[#This Row],[Eigen
bijdrage]]-Tb.Financiering[[#This Row],[Andere
subsidie(s)]]-Tb.Financiering[[#This Row],[Anders]],0)</calculatedColumnFormula>
    </tableColumn>
    <tableColumn id="62" xr3:uid="{4AFAC3E4-8D51-48B5-A434-2C1F29CD7659}" name="P48" totalsRowFunction="sum" dataDxfId="187" totalsRowDxfId="186">
      <calculatedColumnFormula>IF(Tb.Financiering[[#This Row],[Pnr.]]=BK$7,Tb.Financiering[[#This Row],[Te financieren]]-Tb.Financiering[[#This Row],[Eigen
bijdrage]]-Tb.Financiering[[#This Row],[Andere
subsidie(s)]]-Tb.Financiering[[#This Row],[Anders]],0)</calculatedColumnFormula>
    </tableColumn>
    <tableColumn id="63" xr3:uid="{52F571AB-1957-4DB3-9609-E550DEE35CBB}" name="P49" totalsRowFunction="sum" dataDxfId="185" totalsRowDxfId="184">
      <calculatedColumnFormula>IF(Tb.Financiering[[#This Row],[Pnr.]]=BL$7,Tb.Financiering[[#This Row],[Te financieren]]-Tb.Financiering[[#This Row],[Eigen
bijdrage]]-Tb.Financiering[[#This Row],[Andere
subsidie(s)]]-Tb.Financiering[[#This Row],[Anders]],0)</calculatedColumnFormula>
    </tableColumn>
    <tableColumn id="64" xr3:uid="{98962AAC-B9C3-4C75-AD2B-BB4DFD58F923}" name="P50" totalsRowFunction="sum" dataDxfId="183" totalsRowDxfId="182">
      <calculatedColumnFormula>IF(Tb.Financiering[[#This Row],[Pnr.]]=BM$7,Tb.Financiering[[#This Row],[Te financieren]]-Tb.Financiering[[#This Row],[Eigen
bijdrage]]-Tb.Financiering[[#This Row],[Andere
subsidie(s)]]-Tb.Financiering[[#This Row],[Anders]],0)</calculatedColumnFormula>
    </tableColumn>
    <tableColumn id="65" xr3:uid="{9D8DDDA1-E8CD-4391-ADAE-CE4F854BEA50}" name="P101" totalsRowFunction="sum" dataDxfId="181" totalsRowDxfId="180">
      <calculatedColumnFormula>IF(Tb.Financiering[[#This Row],[Pnr.]]=BN$7,Tb.Financiering[[#This Row],[Eigen
bijdrage]]+Tb.Financiering[[#This Row],[Andere
subsidie(s)]]+Tb.Financiering[[#This Row],[Anders]],0)</calculatedColumnFormula>
    </tableColumn>
    <tableColumn id="66" xr3:uid="{4CEE298B-0B69-4E41-8799-96CED601C436}" name="P102" totalsRowFunction="sum" dataDxfId="179" totalsRowDxfId="178">
      <calculatedColumnFormula>IF(Tb.Financiering[[#This Row],[Pnr.]]=BO$7,Tb.Financiering[[#This Row],[Eigen
bijdrage]]+Tb.Financiering[[#This Row],[Andere
subsidie(s)]]+Tb.Financiering[[#This Row],[Anders]],0)</calculatedColumnFormula>
    </tableColumn>
    <tableColumn id="67" xr3:uid="{69A6BF9F-B23E-46D3-BD45-C17107A7512C}" name="P103" totalsRowFunction="sum" dataDxfId="177" totalsRowDxfId="176">
      <calculatedColumnFormula>IF(Tb.Financiering[[#This Row],[Pnr.]]=BP$7,Tb.Financiering[[#This Row],[Eigen
bijdrage]]+Tb.Financiering[[#This Row],[Andere
subsidie(s)]]+Tb.Financiering[[#This Row],[Anders]],0)</calculatedColumnFormula>
    </tableColumn>
    <tableColumn id="68" xr3:uid="{0F354C5D-95C1-4159-936C-45F8CC795965}" name="P104" totalsRowFunction="sum" dataDxfId="175" totalsRowDxfId="174">
      <calculatedColumnFormula>IF(Tb.Financiering[[#This Row],[Pnr.]]=BQ$7,Tb.Financiering[[#This Row],[Eigen
bijdrage]]+Tb.Financiering[[#This Row],[Andere
subsidie(s)]]+Tb.Financiering[[#This Row],[Anders]],0)</calculatedColumnFormula>
    </tableColumn>
    <tableColumn id="69" xr3:uid="{2533A33A-1D80-41CC-8798-96BD5F42E7A8}" name="P105" totalsRowFunction="sum" dataDxfId="173" totalsRowDxfId="172">
      <calculatedColumnFormula>IF(Tb.Financiering[[#This Row],[Pnr.]]=BR$7,Tb.Financiering[[#This Row],[Eigen
bijdrage]]+Tb.Financiering[[#This Row],[Andere
subsidie(s)]]+Tb.Financiering[[#This Row],[Anders]],0)</calculatedColumnFormula>
    </tableColumn>
    <tableColumn id="70" xr3:uid="{5FCA8FFC-76F3-4105-8CC1-0F5050E1AA4C}" name="P106" totalsRowFunction="sum" dataDxfId="171" totalsRowDxfId="170">
      <calculatedColumnFormula>IF(Tb.Financiering[[#This Row],[Pnr.]]=BS$7,Tb.Financiering[[#This Row],[Eigen
bijdrage]]+Tb.Financiering[[#This Row],[Andere
subsidie(s)]]+Tb.Financiering[[#This Row],[Anders]],0)</calculatedColumnFormula>
    </tableColumn>
    <tableColumn id="71" xr3:uid="{F5638374-0EF4-42A1-8D06-BF1EA35353A1}" name="P107" totalsRowFunction="sum" dataDxfId="169" totalsRowDxfId="168">
      <calculatedColumnFormula>IF(Tb.Financiering[[#This Row],[Pnr.]]=BT$7,Tb.Financiering[[#This Row],[Eigen
bijdrage]]+Tb.Financiering[[#This Row],[Andere
subsidie(s)]]+Tb.Financiering[[#This Row],[Anders]],0)</calculatedColumnFormula>
    </tableColumn>
    <tableColumn id="72" xr3:uid="{B22A9F34-99AD-4300-844E-AEC778D1CE12}" name="P108" totalsRowFunction="sum" dataDxfId="167" totalsRowDxfId="166">
      <calculatedColumnFormula>IF(Tb.Financiering[[#This Row],[Pnr.]]=BU$7,Tb.Financiering[[#This Row],[Eigen
bijdrage]]+Tb.Financiering[[#This Row],[Andere
subsidie(s)]]+Tb.Financiering[[#This Row],[Anders]],0)</calculatedColumnFormula>
    </tableColumn>
    <tableColumn id="73" xr3:uid="{25744AFF-514D-49E4-B97C-7ACAEB754567}" name="P109" totalsRowFunction="sum" dataDxfId="165" totalsRowDxfId="164">
      <calculatedColumnFormula>IF(Tb.Financiering[[#This Row],[Pnr.]]=BV$7,Tb.Financiering[[#This Row],[Eigen
bijdrage]]+Tb.Financiering[[#This Row],[Andere
subsidie(s)]]+Tb.Financiering[[#This Row],[Anders]],0)</calculatedColumnFormula>
    </tableColumn>
    <tableColumn id="74" xr3:uid="{3154EE52-2453-4F7C-86CF-E19AD616EC23}" name="P110" totalsRowFunction="sum" dataDxfId="163" totalsRowDxfId="162">
      <calculatedColumnFormula>IF(Tb.Financiering[[#This Row],[Pnr.]]=BW$7,Tb.Financiering[[#This Row],[Eigen
bijdrage]]+Tb.Financiering[[#This Row],[Andere
subsidie(s)]]+Tb.Financiering[[#This Row],[Anders]],0)</calculatedColumnFormula>
    </tableColumn>
    <tableColumn id="75" xr3:uid="{1B0C5841-CFE4-4391-850F-7BAA29CBBD3D}" name="P111" totalsRowFunction="sum" dataDxfId="161" totalsRowDxfId="160">
      <calculatedColumnFormula>IF(Tb.Financiering[[#This Row],[Pnr.]]=BX$7,Tb.Financiering[[#This Row],[Eigen
bijdrage]]+Tb.Financiering[[#This Row],[Andere
subsidie(s)]]+Tb.Financiering[[#This Row],[Anders]],0)</calculatedColumnFormula>
    </tableColumn>
    <tableColumn id="76" xr3:uid="{E9DD2098-2058-4588-A509-6A053D1F04AE}" name="P112" totalsRowFunction="sum" dataDxfId="159" totalsRowDxfId="158">
      <calculatedColumnFormula>IF(Tb.Financiering[[#This Row],[Pnr.]]=BY$7,Tb.Financiering[[#This Row],[Eigen
bijdrage]]+Tb.Financiering[[#This Row],[Andere
subsidie(s)]]+Tb.Financiering[[#This Row],[Anders]],0)</calculatedColumnFormula>
    </tableColumn>
    <tableColumn id="77" xr3:uid="{B73EC698-4D1F-4F74-A095-A88EC73A219E}" name="P113" totalsRowFunction="sum" dataDxfId="157" totalsRowDxfId="156">
      <calculatedColumnFormula>IF(Tb.Financiering[[#This Row],[Pnr.]]=BZ$7,Tb.Financiering[[#This Row],[Eigen
bijdrage]]+Tb.Financiering[[#This Row],[Andere
subsidie(s)]]+Tb.Financiering[[#This Row],[Anders]],0)</calculatedColumnFormula>
    </tableColumn>
    <tableColumn id="78" xr3:uid="{8F0894F0-DE92-462E-BAC3-582D75576E65}" name="P114" totalsRowFunction="sum" dataDxfId="155" totalsRowDxfId="154">
      <calculatedColumnFormula>IF(Tb.Financiering[[#This Row],[Pnr.]]=CA$7,Tb.Financiering[[#This Row],[Eigen
bijdrage]]+Tb.Financiering[[#This Row],[Andere
subsidie(s)]]+Tb.Financiering[[#This Row],[Anders]],0)</calculatedColumnFormula>
    </tableColumn>
    <tableColumn id="79" xr3:uid="{8D839B8B-6D3F-4EC3-989F-A7C6FA375A9F}" name="P115" totalsRowFunction="sum" dataDxfId="153" totalsRowDxfId="152">
      <calculatedColumnFormula>IF(Tb.Financiering[[#This Row],[Pnr.]]=CB$7,Tb.Financiering[[#This Row],[Eigen
bijdrage]]+Tb.Financiering[[#This Row],[Andere
subsidie(s)]]+Tb.Financiering[[#This Row],[Anders]],0)</calculatedColumnFormula>
    </tableColumn>
    <tableColumn id="80" xr3:uid="{BFCE7477-BA73-499A-9CFD-FA2591BDB7DA}" name="P116" totalsRowFunction="sum" dataDxfId="151" totalsRowDxfId="150">
      <calculatedColumnFormula>IF(Tb.Financiering[[#This Row],[Pnr.]]=CC$7,Tb.Financiering[[#This Row],[Eigen
bijdrage]]+Tb.Financiering[[#This Row],[Andere
subsidie(s)]]+Tb.Financiering[[#This Row],[Anders]],0)</calculatedColumnFormula>
    </tableColumn>
    <tableColumn id="81" xr3:uid="{BDFD23C6-789B-46D8-814F-0CE2FC33881D}" name="P117" totalsRowFunction="sum" dataDxfId="149" totalsRowDxfId="148">
      <calculatedColumnFormula>IF(Tb.Financiering[[#This Row],[Pnr.]]=CD$7,Tb.Financiering[[#This Row],[Eigen
bijdrage]]+Tb.Financiering[[#This Row],[Andere
subsidie(s)]]+Tb.Financiering[[#This Row],[Anders]],0)</calculatedColumnFormula>
    </tableColumn>
    <tableColumn id="82" xr3:uid="{70481F02-5BFE-4A6A-BE38-065C24982517}" name="P118" totalsRowFunction="sum" dataDxfId="147" totalsRowDxfId="146">
      <calculatedColumnFormula>IF(Tb.Financiering[[#This Row],[Pnr.]]=CE$7,Tb.Financiering[[#This Row],[Eigen
bijdrage]]+Tb.Financiering[[#This Row],[Andere
subsidie(s)]]+Tb.Financiering[[#This Row],[Anders]],0)</calculatedColumnFormula>
    </tableColumn>
    <tableColumn id="83" xr3:uid="{EF95DDE3-4F5F-4F29-A90C-93FEB8F53016}" name="P119" totalsRowFunction="sum" dataDxfId="145" totalsRowDxfId="144">
      <calculatedColumnFormula>IF(Tb.Financiering[[#This Row],[Pnr.]]=CF$7,Tb.Financiering[[#This Row],[Eigen
bijdrage]]+Tb.Financiering[[#This Row],[Andere
subsidie(s)]]+Tb.Financiering[[#This Row],[Anders]],0)</calculatedColumnFormula>
    </tableColumn>
    <tableColumn id="84" xr3:uid="{2CF6B4EB-A2B6-4193-938E-80805608A0ED}" name="P120" totalsRowFunction="sum" dataDxfId="143" totalsRowDxfId="142">
      <calculatedColumnFormula>IF(Tb.Financiering[[#This Row],[Pnr.]]=CG$7,Tb.Financiering[[#This Row],[Eigen
bijdrage]]+Tb.Financiering[[#This Row],[Andere
subsidie(s)]]+Tb.Financiering[[#This Row],[Anders]],0)</calculatedColumnFormula>
    </tableColumn>
    <tableColumn id="85" xr3:uid="{84338C5F-7CFA-4FF6-AD22-B95217F366B2}" name="P121" totalsRowFunction="sum" dataDxfId="141" totalsRowDxfId="140">
      <calculatedColumnFormula>IF(Tb.Financiering[[#This Row],[Pnr.]]=CH$7,Tb.Financiering[[#This Row],[Eigen
bijdrage]]+Tb.Financiering[[#This Row],[Andere
subsidie(s)]]+Tb.Financiering[[#This Row],[Anders]],0)</calculatedColumnFormula>
    </tableColumn>
    <tableColumn id="86" xr3:uid="{6B8DA1ED-00F8-4EC2-9867-E473624BC2F5}" name="P122" totalsRowFunction="sum" dataDxfId="139" totalsRowDxfId="138">
      <calculatedColumnFormula>IF(Tb.Financiering[[#This Row],[Pnr.]]=CI$7,Tb.Financiering[[#This Row],[Eigen
bijdrage]]+Tb.Financiering[[#This Row],[Andere
subsidie(s)]]+Tb.Financiering[[#This Row],[Anders]],0)</calculatedColumnFormula>
    </tableColumn>
    <tableColumn id="87" xr3:uid="{D828FBDF-D926-4411-AC35-2E5FCA50EB08}" name="P123" totalsRowFunction="sum" dataDxfId="137" totalsRowDxfId="136">
      <calculatedColumnFormula>IF(Tb.Financiering[[#This Row],[Pnr.]]=CJ$7,Tb.Financiering[[#This Row],[Eigen
bijdrage]]+Tb.Financiering[[#This Row],[Andere
subsidie(s)]]+Tb.Financiering[[#This Row],[Anders]],0)</calculatedColumnFormula>
    </tableColumn>
    <tableColumn id="88" xr3:uid="{DBEBBBEC-2749-4AE3-B7BD-C91B878531B5}" name="P124" totalsRowFunction="sum" dataDxfId="135" totalsRowDxfId="134">
      <calculatedColumnFormula>IF(Tb.Financiering[[#This Row],[Pnr.]]=CK$7,Tb.Financiering[[#This Row],[Eigen
bijdrage]]+Tb.Financiering[[#This Row],[Andere
subsidie(s)]]+Tb.Financiering[[#This Row],[Anders]],0)</calculatedColumnFormula>
    </tableColumn>
    <tableColumn id="89" xr3:uid="{9F3983CB-FD7C-4708-80E6-B9356ED6F67E}" name="P125" totalsRowFunction="sum" dataDxfId="133" totalsRowDxfId="132">
      <calculatedColumnFormula>IF(Tb.Financiering[[#This Row],[Pnr.]]=CL$7,Tb.Financiering[[#This Row],[Eigen
bijdrage]]+Tb.Financiering[[#This Row],[Andere
subsidie(s)]]+Tb.Financiering[[#This Row],[Anders]],0)</calculatedColumnFormula>
    </tableColumn>
    <tableColumn id="90" xr3:uid="{1A027D7F-AD7C-4D41-BA6D-83B50241CA6E}" name="P126" totalsRowFunction="sum" dataDxfId="131" totalsRowDxfId="130">
      <calculatedColumnFormula>IF(Tb.Financiering[[#This Row],[Pnr.]]=CM$7,Tb.Financiering[[#This Row],[Eigen
bijdrage]]+Tb.Financiering[[#This Row],[Andere
subsidie(s)]]+Tb.Financiering[[#This Row],[Anders]],0)</calculatedColumnFormula>
    </tableColumn>
    <tableColumn id="91" xr3:uid="{7D07849E-E07B-40B6-A08C-A0D2363AE8F3}" name="P127" totalsRowFunction="sum" dataDxfId="129" totalsRowDxfId="128">
      <calculatedColumnFormula>IF(Tb.Financiering[[#This Row],[Pnr.]]=CN$7,Tb.Financiering[[#This Row],[Eigen
bijdrage]]+Tb.Financiering[[#This Row],[Andere
subsidie(s)]]+Tb.Financiering[[#This Row],[Anders]],0)</calculatedColumnFormula>
    </tableColumn>
    <tableColumn id="92" xr3:uid="{1B142736-7383-45C3-A315-32A6430E37E0}" name="P128" totalsRowFunction="sum" dataDxfId="127" totalsRowDxfId="126">
      <calculatedColumnFormula>IF(Tb.Financiering[[#This Row],[Pnr.]]=CO$7,Tb.Financiering[[#This Row],[Eigen
bijdrage]]+Tb.Financiering[[#This Row],[Andere
subsidie(s)]]+Tb.Financiering[[#This Row],[Anders]],0)</calculatedColumnFormula>
    </tableColumn>
    <tableColumn id="93" xr3:uid="{27CE659E-B17D-463A-8796-5BCC87AB477C}" name="P129" totalsRowFunction="sum" dataDxfId="125" totalsRowDxfId="124">
      <calculatedColumnFormula>IF(Tb.Financiering[[#This Row],[Pnr.]]=CP$7,Tb.Financiering[[#This Row],[Eigen
bijdrage]]+Tb.Financiering[[#This Row],[Andere
subsidie(s)]]+Tb.Financiering[[#This Row],[Anders]],0)</calculatedColumnFormula>
    </tableColumn>
    <tableColumn id="94" xr3:uid="{FA0F1F31-0FBC-4ECF-839B-C501A880B08C}" name="P130" totalsRowFunction="sum" dataDxfId="123" totalsRowDxfId="122">
      <calculatedColumnFormula>IF(Tb.Financiering[[#This Row],[Pnr.]]=CQ$7,Tb.Financiering[[#This Row],[Eigen
bijdrage]]+Tb.Financiering[[#This Row],[Andere
subsidie(s)]]+Tb.Financiering[[#This Row],[Anders]],0)</calculatedColumnFormula>
    </tableColumn>
    <tableColumn id="95" xr3:uid="{C106E2C2-FA21-4904-B37A-6B16375D751E}" name="P131" totalsRowFunction="sum" dataDxfId="121" totalsRowDxfId="120">
      <calculatedColumnFormula>IF(Tb.Financiering[[#This Row],[Pnr.]]=CR$7,Tb.Financiering[[#This Row],[Eigen
bijdrage]]+Tb.Financiering[[#This Row],[Andere
subsidie(s)]]+Tb.Financiering[[#This Row],[Anders]],0)</calculatedColumnFormula>
    </tableColumn>
    <tableColumn id="96" xr3:uid="{9465B544-57AF-4570-A69C-8ACC2BE9DBED}" name="P132" totalsRowFunction="sum" dataDxfId="119" totalsRowDxfId="118">
      <calculatedColumnFormula>IF(Tb.Financiering[[#This Row],[Pnr.]]=CS$7,Tb.Financiering[[#This Row],[Eigen
bijdrage]]+Tb.Financiering[[#This Row],[Andere
subsidie(s)]]+Tb.Financiering[[#This Row],[Anders]],0)</calculatedColumnFormula>
    </tableColumn>
    <tableColumn id="97" xr3:uid="{F36E4BCE-AED1-4D9A-A7F4-6D7DD12923C8}" name="P133" totalsRowFunction="sum" dataDxfId="117" totalsRowDxfId="116">
      <calculatedColumnFormula>IF(Tb.Financiering[[#This Row],[Pnr.]]=CT$7,Tb.Financiering[[#This Row],[Eigen
bijdrage]]+Tb.Financiering[[#This Row],[Andere
subsidie(s)]]+Tb.Financiering[[#This Row],[Anders]],0)</calculatedColumnFormula>
    </tableColumn>
    <tableColumn id="98" xr3:uid="{B0899FF0-ACB2-4C10-910D-D5A4855D6F8A}" name="P134" totalsRowFunction="sum" dataDxfId="115" totalsRowDxfId="114">
      <calculatedColumnFormula>IF(Tb.Financiering[[#This Row],[Pnr.]]=CU$7,Tb.Financiering[[#This Row],[Eigen
bijdrage]]+Tb.Financiering[[#This Row],[Andere
subsidie(s)]]+Tb.Financiering[[#This Row],[Anders]],0)</calculatedColumnFormula>
    </tableColumn>
    <tableColumn id="99" xr3:uid="{322F9C25-827C-46C9-8293-317EF9DB17C7}" name="P135" totalsRowFunction="sum" dataDxfId="113" totalsRowDxfId="112">
      <calculatedColumnFormula>IF(Tb.Financiering[[#This Row],[Pnr.]]=CV$7,Tb.Financiering[[#This Row],[Eigen
bijdrage]]+Tb.Financiering[[#This Row],[Andere
subsidie(s)]]+Tb.Financiering[[#This Row],[Anders]],0)</calculatedColumnFormula>
    </tableColumn>
    <tableColumn id="100" xr3:uid="{5555A4E7-90CF-44F8-8836-569CABD44042}" name="P136" totalsRowFunction="sum" dataDxfId="111" totalsRowDxfId="110">
      <calculatedColumnFormula>IF(Tb.Financiering[[#This Row],[Pnr.]]=CW$7,Tb.Financiering[[#This Row],[Eigen
bijdrage]]+Tb.Financiering[[#This Row],[Andere
subsidie(s)]]+Tb.Financiering[[#This Row],[Anders]],0)</calculatedColumnFormula>
    </tableColumn>
    <tableColumn id="101" xr3:uid="{D29235D3-C905-42EB-9A78-07CC77BB058F}" name="P137" totalsRowFunction="sum" dataDxfId="109" totalsRowDxfId="108">
      <calculatedColumnFormula>IF(Tb.Financiering[[#This Row],[Pnr.]]=CX$7,Tb.Financiering[[#This Row],[Eigen
bijdrage]]+Tb.Financiering[[#This Row],[Andere
subsidie(s)]]+Tb.Financiering[[#This Row],[Anders]],0)</calculatedColumnFormula>
    </tableColumn>
    <tableColumn id="102" xr3:uid="{1D281E23-8E0B-46E9-A2E1-FE0EA3D20D91}" name="P138" totalsRowFunction="sum" dataDxfId="107" totalsRowDxfId="106">
      <calculatedColumnFormula>IF(Tb.Financiering[[#This Row],[Pnr.]]=CY$7,Tb.Financiering[[#This Row],[Eigen
bijdrage]]+Tb.Financiering[[#This Row],[Andere
subsidie(s)]]+Tb.Financiering[[#This Row],[Anders]],0)</calculatedColumnFormula>
    </tableColumn>
    <tableColumn id="103" xr3:uid="{256C1C18-0BF9-417B-BAC1-1BE195424CDA}" name="P139" totalsRowFunction="sum" dataDxfId="105" totalsRowDxfId="104">
      <calculatedColumnFormula>IF(Tb.Financiering[[#This Row],[Pnr.]]=CZ$7,Tb.Financiering[[#This Row],[Eigen
bijdrage]]+Tb.Financiering[[#This Row],[Andere
subsidie(s)]]+Tb.Financiering[[#This Row],[Anders]],0)</calculatedColumnFormula>
    </tableColumn>
    <tableColumn id="104" xr3:uid="{5EA6126E-E3C3-4980-8076-9F54B673A1A6}" name="P140" totalsRowFunction="sum" dataDxfId="103" totalsRowDxfId="102">
      <calculatedColumnFormula>IF(Tb.Financiering[[#This Row],[Pnr.]]=DA$7,Tb.Financiering[[#This Row],[Eigen
bijdrage]]+Tb.Financiering[[#This Row],[Andere
subsidie(s)]]+Tb.Financiering[[#This Row],[Anders]],0)</calculatedColumnFormula>
    </tableColumn>
    <tableColumn id="105" xr3:uid="{89D6ECEC-B002-49CA-9144-EAD09EFBC4F2}" name="P141" totalsRowFunction="sum" dataDxfId="101" totalsRowDxfId="100">
      <calculatedColumnFormula>IF(Tb.Financiering[[#This Row],[Pnr.]]=DB$7,Tb.Financiering[[#This Row],[Eigen
bijdrage]]+Tb.Financiering[[#This Row],[Andere
subsidie(s)]]+Tb.Financiering[[#This Row],[Anders]],0)</calculatedColumnFormula>
    </tableColumn>
    <tableColumn id="106" xr3:uid="{BCBE34FD-D276-46FA-B0A0-BC164B50D5EB}" name="P142" totalsRowFunction="sum" dataDxfId="99" totalsRowDxfId="98">
      <calculatedColumnFormula>IF(Tb.Financiering[[#This Row],[Pnr.]]=DC$7,Tb.Financiering[[#This Row],[Eigen
bijdrage]]+Tb.Financiering[[#This Row],[Andere
subsidie(s)]]+Tb.Financiering[[#This Row],[Anders]],0)</calculatedColumnFormula>
    </tableColumn>
    <tableColumn id="107" xr3:uid="{5C3CC182-F508-4D29-A372-64CFEE4DBDCD}" name="P143" totalsRowFunction="sum" dataDxfId="97" totalsRowDxfId="96">
      <calculatedColumnFormula>IF(Tb.Financiering[[#This Row],[Pnr.]]=DD$7,Tb.Financiering[[#This Row],[Eigen
bijdrage]]+Tb.Financiering[[#This Row],[Andere
subsidie(s)]]+Tb.Financiering[[#This Row],[Anders]],0)</calculatedColumnFormula>
    </tableColumn>
    <tableColumn id="108" xr3:uid="{CB7F07FC-E026-426D-9ADE-50C1C8CCEC3E}" name="P144" totalsRowFunction="sum" dataDxfId="95" totalsRowDxfId="94">
      <calculatedColumnFormula>IF(Tb.Financiering[[#This Row],[Pnr.]]=DE$7,Tb.Financiering[[#This Row],[Eigen
bijdrage]]+Tb.Financiering[[#This Row],[Andere
subsidie(s)]]+Tb.Financiering[[#This Row],[Anders]],0)</calculatedColumnFormula>
    </tableColumn>
    <tableColumn id="109" xr3:uid="{D4F13A40-DD79-4E2F-B1D9-7480F3DDEA47}" name="P145" totalsRowFunction="sum" dataDxfId="93" totalsRowDxfId="92">
      <calculatedColumnFormula>IF(Tb.Financiering[[#This Row],[Pnr.]]=DF$7,Tb.Financiering[[#This Row],[Eigen
bijdrage]]+Tb.Financiering[[#This Row],[Andere
subsidie(s)]]+Tb.Financiering[[#This Row],[Anders]],0)</calculatedColumnFormula>
    </tableColumn>
    <tableColumn id="110" xr3:uid="{AF22670C-4A87-42AA-9991-9088D37F1926}" name="P146" totalsRowFunction="sum" dataDxfId="91" totalsRowDxfId="90">
      <calculatedColumnFormula>IF(Tb.Financiering[[#This Row],[Pnr.]]=DG$7,Tb.Financiering[[#This Row],[Eigen
bijdrage]]+Tb.Financiering[[#This Row],[Andere
subsidie(s)]]+Tb.Financiering[[#This Row],[Anders]],0)</calculatedColumnFormula>
    </tableColumn>
    <tableColumn id="111" xr3:uid="{DC5F3713-D1F1-476D-99FC-849E92D12DD3}" name="P147" totalsRowFunction="sum" dataDxfId="89" totalsRowDxfId="88">
      <calculatedColumnFormula>IF(Tb.Financiering[[#This Row],[Pnr.]]=DH$7,Tb.Financiering[[#This Row],[Eigen
bijdrage]]+Tb.Financiering[[#This Row],[Andere
subsidie(s)]]+Tb.Financiering[[#This Row],[Anders]],0)</calculatedColumnFormula>
    </tableColumn>
    <tableColumn id="112" xr3:uid="{52AAB375-26AF-4E3B-B6FC-62B8B9D1DAF4}" name="P148" totalsRowFunction="sum" dataDxfId="87" totalsRowDxfId="86">
      <calculatedColumnFormula>IF(Tb.Financiering[[#This Row],[Pnr.]]=DI$7,Tb.Financiering[[#This Row],[Eigen
bijdrage]]+Tb.Financiering[[#This Row],[Andere
subsidie(s)]]+Tb.Financiering[[#This Row],[Anders]],0)</calculatedColumnFormula>
    </tableColumn>
    <tableColumn id="113" xr3:uid="{FFAB9C8A-DEC0-457A-ABF7-5FFAF1F0FA65}" name="P149" totalsRowFunction="sum" dataDxfId="85" totalsRowDxfId="84">
      <calculatedColumnFormula>IF(Tb.Financiering[[#This Row],[Pnr.]]=DJ$7,Tb.Financiering[[#This Row],[Eigen
bijdrage]]+Tb.Financiering[[#This Row],[Andere
subsidie(s)]]+Tb.Financiering[[#This Row],[Anders]],0)</calculatedColumnFormula>
    </tableColumn>
    <tableColumn id="114" xr3:uid="{B8DDEE00-84C8-4882-B7CA-588A79344F17}" name="P150" totalsRowFunction="sum" dataDxfId="83" totalsRowDxfId="82">
      <calculatedColumnFormula>IF(Tb.Financiering[[#This Row],[Pnr.]]=DK$7,Tb.Financiering[[#This Row],[Eigen
bijdrage]]+Tb.Financiering[[#This Row],[Andere
subsidie(s)]]+Tb.Financiering[[#This Row],[Anders]],0)</calculatedColumnFormula>
    </tableColumn>
  </tableColumns>
  <tableStyleInfo name="TableStyleLight8"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4DCCBAF-A0D1-45B7-863C-853B87FC5220}" name="Tbl.Kostensoorten" displayName="Tbl.Kostensoorten" ref="A1:B22" totalsRowCount="1" headerRowDxfId="81" dataDxfId="80" totalsRowDxfId="79">
  <autoFilter ref="A1:B21" xr:uid="{64DCCBAF-A0D1-45B7-863C-853B87FC5220}">
    <filterColumn colId="0" hiddenButton="1"/>
    <filterColumn colId="1" hiddenButton="1"/>
  </autoFilter>
  <tableColumns count="2">
    <tableColumn id="1" xr3:uid="{3CDD2D7F-995C-4014-9EC2-5D6DAAA3D787}" name="Kostensoorten" totalsRowFunction="count" dataDxfId="78" totalsRowDxfId="77"/>
    <tableColumn id="2" xr3:uid="{3F66F9E7-71DB-440D-A915-C48CC53834B4}" name="KSnr." totalsRowFunction="count" dataDxfId="76" totalsRowDxfId="75"/>
  </tableColumns>
  <tableStyleInfo name="TableStyleLight8"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F301A49-F8DE-4CEF-9198-905FC25B8A5E}" name="Tbl.Subsidiehoogte" displayName="Tbl.Subsidiehoogte" ref="D1:G30" totalsRowCount="1" headerRowDxfId="74" dataDxfId="73" totalsRowDxfId="72">
  <autoFilter ref="D1:G29" xr:uid="{AF301A49-F8DE-4CEF-9198-905FC25B8A5E}">
    <filterColumn colId="0" hiddenButton="1"/>
    <filterColumn colId="1" hiddenButton="1"/>
    <filterColumn colId="2" hiddenButton="1"/>
    <filterColumn colId="3" hiddenButton="1"/>
  </autoFilter>
  <tableColumns count="4">
    <tableColumn id="4" xr3:uid="{A369A8E1-FA19-474F-AE4F-A7B4334037B1}" name="Artikel" dataDxfId="71" totalsRowDxfId="70" dataCellStyle="Procent"/>
    <tableColumn id="3" xr3:uid="{D991FC8A-77B2-48F3-952A-800DD0051510}" name="Subsidieactiviteit" totalsRowFunction="count" dataDxfId="69" totalsRowDxfId="68" dataCellStyle="Procent"/>
    <tableColumn id="2" xr3:uid="{C3B3BD5A-B6E7-4CD5-ADE2-66FBC23E62EA}" name="Sub. Percentage" dataDxfId="67" totalsRowDxfId="66" dataCellStyle="Procent"/>
    <tableColumn id="1" xr3:uid="{680C6D4A-85D2-474E-8721-F368718C9A68}" name="SAnr." totalsRowFunction="count" dataDxfId="65" totalsRowDxfId="64" dataCellStyle="Procent"/>
  </tableColumns>
  <tableStyleInfo name="TableStyleLight8" showFirstColumn="0" showLastColumn="0" showRowStripes="1" showColumnStripes="0"/>
</table>
</file>

<file path=xl/theme/theme1.xml><?xml version="1.0" encoding="utf-8"?>
<a:theme xmlns:a="http://schemas.openxmlformats.org/drawingml/2006/main" name="Kantoorthema">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8" Type="http://schemas.openxmlformats.org/officeDocument/2006/relationships/table" Target="../tables/table14.xml"/><Relationship Id="rId3" Type="http://schemas.openxmlformats.org/officeDocument/2006/relationships/table" Target="../tables/table9.xml"/><Relationship Id="rId7" Type="http://schemas.openxmlformats.org/officeDocument/2006/relationships/table" Target="../tables/table13.xml"/><Relationship Id="rId2" Type="http://schemas.openxmlformats.org/officeDocument/2006/relationships/table" Target="../tables/table8.xml"/><Relationship Id="rId1" Type="http://schemas.openxmlformats.org/officeDocument/2006/relationships/printerSettings" Target="../printerSettings/printerSettings5.bin"/><Relationship Id="rId6" Type="http://schemas.openxmlformats.org/officeDocument/2006/relationships/table" Target="../tables/table12.xml"/><Relationship Id="rId11" Type="http://schemas.openxmlformats.org/officeDocument/2006/relationships/table" Target="../tables/table17.xml"/><Relationship Id="rId5" Type="http://schemas.openxmlformats.org/officeDocument/2006/relationships/table" Target="../tables/table11.xml"/><Relationship Id="rId10" Type="http://schemas.openxmlformats.org/officeDocument/2006/relationships/table" Target="../tables/table16.xml"/><Relationship Id="rId4" Type="http://schemas.openxmlformats.org/officeDocument/2006/relationships/table" Target="../tables/table10.xml"/><Relationship Id="rId9" Type="http://schemas.openxmlformats.org/officeDocument/2006/relationships/table" Target="../tables/table15.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DA177-CD65-4D45-89FE-AA3B7A6726E7}">
  <dimension ref="A1:M56"/>
  <sheetViews>
    <sheetView showGridLines="0" tabSelected="1" zoomScale="115" zoomScaleNormal="115" workbookViewId="0">
      <selection activeCell="B27" sqref="B27"/>
    </sheetView>
  </sheetViews>
  <sheetFormatPr defaultColWidth="0" defaultRowHeight="15" zeroHeight="1" x14ac:dyDescent="0.3"/>
  <cols>
    <col min="1" max="1" width="2.7109375" style="4" customWidth="1"/>
    <col min="2" max="2" width="26.7109375" style="4" customWidth="1"/>
    <col min="3" max="3" width="2.7109375" style="4" customWidth="1"/>
    <col min="4" max="4" width="26.7109375" style="4" customWidth="1"/>
    <col min="5" max="5" width="2.7109375" style="4" customWidth="1"/>
    <col min="6" max="6" width="36.7109375" style="4" customWidth="1"/>
    <col min="7" max="7" width="2.7109375" style="4" customWidth="1"/>
    <col min="8" max="8" width="9.140625" style="4" customWidth="1"/>
    <col min="9" max="9" width="26.7109375" style="4" customWidth="1"/>
    <col min="10" max="12" width="9.140625" style="4" customWidth="1"/>
    <col min="13" max="13" width="2.7109375" style="4" customWidth="1"/>
    <col min="14" max="16384" width="9.140625" style="4" hidden="1"/>
  </cols>
  <sheetData>
    <row r="1" spans="2:2" x14ac:dyDescent="0.3"/>
    <row r="2" spans="2:2" ht="21" x14ac:dyDescent="0.35">
      <c r="B2" s="57" t="s">
        <v>416</v>
      </c>
    </row>
    <row r="3" spans="2:2" x14ac:dyDescent="0.3">
      <c r="B3" s="6" t="s">
        <v>553</v>
      </c>
    </row>
    <row r="4" spans="2:2" x14ac:dyDescent="0.3"/>
    <row r="5" spans="2:2" x14ac:dyDescent="0.3"/>
    <row r="6" spans="2:2" x14ac:dyDescent="0.3"/>
    <row r="7" spans="2:2" x14ac:dyDescent="0.3"/>
    <row r="8" spans="2:2" x14ac:dyDescent="0.3"/>
    <row r="9" spans="2:2" x14ac:dyDescent="0.3"/>
    <row r="10" spans="2:2" x14ac:dyDescent="0.3"/>
    <row r="11" spans="2:2" x14ac:dyDescent="0.3"/>
    <row r="12" spans="2:2" x14ac:dyDescent="0.3"/>
    <row r="13" spans="2:2" x14ac:dyDescent="0.3"/>
    <row r="14" spans="2:2" x14ac:dyDescent="0.3"/>
    <row r="15" spans="2:2" x14ac:dyDescent="0.3"/>
    <row r="16" spans="2:2" x14ac:dyDescent="0.3"/>
    <row r="17" spans="2:9" x14ac:dyDescent="0.3"/>
    <row r="18" spans="2:9" x14ac:dyDescent="0.3"/>
    <row r="19" spans="2:9" x14ac:dyDescent="0.3"/>
    <row r="20" spans="2:9" x14ac:dyDescent="0.3"/>
    <row r="21" spans="2:9" x14ac:dyDescent="0.3"/>
    <row r="22" spans="2:9" x14ac:dyDescent="0.3"/>
    <row r="23" spans="2:9" x14ac:dyDescent="0.3"/>
    <row r="24" spans="2:9" x14ac:dyDescent="0.3"/>
    <row r="25" spans="2:9" x14ac:dyDescent="0.3">
      <c r="B25" s="4" t="s">
        <v>419</v>
      </c>
      <c r="I25" s="4" t="s">
        <v>417</v>
      </c>
    </row>
    <row r="26" spans="2:9" x14ac:dyDescent="0.3">
      <c r="B26" s="6" t="s">
        <v>420</v>
      </c>
      <c r="D26" s="6" t="s">
        <v>421</v>
      </c>
      <c r="F26" s="6" t="s">
        <v>422</v>
      </c>
      <c r="I26" s="6" t="s">
        <v>418</v>
      </c>
    </row>
    <row r="27" spans="2:9" x14ac:dyDescent="0.3">
      <c r="B27" s="58" t="s">
        <v>57</v>
      </c>
      <c r="C27" s="59"/>
      <c r="D27" s="58" t="s">
        <v>55</v>
      </c>
      <c r="E27" s="59"/>
      <c r="F27" s="58" t="s">
        <v>423</v>
      </c>
    </row>
    <row r="28" spans="2:9" x14ac:dyDescent="0.3">
      <c r="B28" s="58" t="s">
        <v>32</v>
      </c>
      <c r="C28" s="59"/>
      <c r="D28" s="58" t="s">
        <v>54</v>
      </c>
      <c r="E28" s="59"/>
      <c r="F28" s="58" t="s">
        <v>424</v>
      </c>
    </row>
    <row r="29" spans="2:9" x14ac:dyDescent="0.3">
      <c r="B29" s="58" t="s">
        <v>62</v>
      </c>
      <c r="C29" s="59"/>
      <c r="D29" s="59"/>
      <c r="E29" s="59"/>
      <c r="F29" s="58" t="s">
        <v>425</v>
      </c>
    </row>
    <row r="30" spans="2:9" x14ac:dyDescent="0.3">
      <c r="B30" s="58" t="s">
        <v>63</v>
      </c>
      <c r="C30" s="59"/>
      <c r="D30" s="60" t="s">
        <v>426</v>
      </c>
      <c r="E30" s="59"/>
      <c r="F30" s="59"/>
    </row>
    <row r="31" spans="2:9" x14ac:dyDescent="0.3">
      <c r="B31" s="58" t="s">
        <v>395</v>
      </c>
      <c r="C31" s="59"/>
      <c r="D31" s="59"/>
      <c r="E31" s="59"/>
      <c r="F31" s="59"/>
    </row>
    <row r="32" spans="2:9" x14ac:dyDescent="0.3"/>
    <row r="33" s="4" customFormat="1" hidden="1" x14ac:dyDescent="0.3"/>
    <row r="34" s="4" customFormat="1" hidden="1" x14ac:dyDescent="0.3"/>
    <row r="35" s="4" customFormat="1" hidden="1" x14ac:dyDescent="0.3"/>
    <row r="36" s="4" customFormat="1" hidden="1" x14ac:dyDescent="0.3"/>
    <row r="37" s="4" customFormat="1" hidden="1" x14ac:dyDescent="0.3"/>
    <row r="38" s="4" customFormat="1" hidden="1" x14ac:dyDescent="0.3"/>
    <row r="39" s="4" customFormat="1" hidden="1" x14ac:dyDescent="0.3"/>
    <row r="40" s="4" customFormat="1" hidden="1" x14ac:dyDescent="0.3"/>
    <row r="41" s="4" customFormat="1" hidden="1" x14ac:dyDescent="0.3"/>
    <row r="42" s="4" customFormat="1" hidden="1" x14ac:dyDescent="0.3"/>
    <row r="43" s="4" customFormat="1" hidden="1" x14ac:dyDescent="0.3"/>
    <row r="44" s="4" customFormat="1" hidden="1" x14ac:dyDescent="0.3"/>
    <row r="45" s="4" customFormat="1" hidden="1" x14ac:dyDescent="0.3"/>
    <row r="46" s="4" customFormat="1" hidden="1" x14ac:dyDescent="0.3"/>
    <row r="47" s="4" customFormat="1" hidden="1" x14ac:dyDescent="0.3"/>
    <row r="48" s="4" customFormat="1" hidden="1" x14ac:dyDescent="0.3"/>
    <row r="49" s="4" customFormat="1" hidden="1" x14ac:dyDescent="0.3"/>
    <row r="50" s="4" customFormat="1" hidden="1" x14ac:dyDescent="0.3"/>
    <row r="51" s="4" customFormat="1" hidden="1" x14ac:dyDescent="0.3"/>
    <row r="52" s="4" customFormat="1" hidden="1" x14ac:dyDescent="0.3"/>
    <row r="53" s="4" customFormat="1" hidden="1" x14ac:dyDescent="0.3"/>
    <row r="54" s="4" customFormat="1" hidden="1" x14ac:dyDescent="0.3"/>
    <row r="55" s="4" customFormat="1" hidden="1" x14ac:dyDescent="0.3"/>
    <row r="56" s="4" customFormat="1" hidden="1" x14ac:dyDescent="0.3"/>
  </sheetData>
  <sheetProtection algorithmName="SHA-512" hashValue="4AL7Vu6iDpdnIu35Dl9+DQTxwQtEFVTXsJ11ryXGWzlYvKDVWRI0bZftZygNNeC/NjPhLNDAjzcdpjiYIHfIYw==" saltValue="9KDlXT1l38LFepavocnE0A==" spinCount="100000" sheet="1" objects="1" scenarios="1" selectLockedCells="1"/>
  <hyperlinks>
    <hyperlink ref="B27" location="Partners!C3" tooltip="Ga naar werkblad Partners" display="Partners" xr:uid="{BE09926F-B45E-47D6-B7DB-4BD26E975A5F}"/>
    <hyperlink ref="B28" location="Werkpakketten!B9" tooltip="Ga naar werkblad Werkpakketten" display="Werkpakketten" xr:uid="{2B52D500-4740-4E05-9F21-14EA000CCE4B}"/>
    <hyperlink ref="B29" location="Activiteiten!B9" tooltip="Ga naar werkblad Activiteiten" display="Activiteiten" xr:uid="{1C98AD18-98E2-4CA1-A286-4CD904FAD3A1}"/>
    <hyperlink ref="B30" location="Kosten!B9" tooltip="Ga naar werkblad Kosten" display="Kosten" xr:uid="{26F76EBC-41E2-447F-BDDD-FC74D028623A}"/>
    <hyperlink ref="B31" location="Financiering!G6" tooltip="Financiering" display="Financiering" xr:uid="{D2639913-6771-42F3-945E-F495539F6F14}"/>
    <hyperlink ref="D27" location="Uurtarieven!B9" tooltip="Uurtarieven" display="Uurtarieven" xr:uid="{DCFD365E-CDDB-4C05-A746-8797332112FC}"/>
    <hyperlink ref="D28" location="Afschrijvingskosten!B9" tooltip="Afschrijvingskosten" display="Afschrijvingskosten" xr:uid="{01AB4FA3-FF8E-4B51-9667-DD95CC6F8BE8}"/>
    <hyperlink ref="F27" location="Begroting!A1" tooltip="Partners / Werkpakketten" display="Begroting per werkpakket" xr:uid="{EE73E9C9-16FB-41D8-A7CB-557317F3150C}"/>
    <hyperlink ref="F28" location="Begroting!BA1:CZ1" tooltip="Partners / Kostensoorten" display="Begroting per kostensoort" xr:uid="{3134E4AE-58A2-4585-82AE-E11E3AE4B4A7}"/>
    <hyperlink ref="F29" location="Begroting!DA1:FA1" tooltip="Partner / Subsidiabele activiteit" display="Begroting per subsidiabele activiteit" xr:uid="{79211276-2AE9-4D2E-97B9-848E0853E603}"/>
    <hyperlink ref="D30" location="Kladblok!B2" tooltip="kladblok" display="Kladblok" xr:uid="{F4F0CE24-599A-445B-9A5C-2423DB574E84}"/>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6E01A-46AB-4108-A115-00D9B9475F8C}">
  <sheetPr>
    <tabColor rgb="FFFCE500"/>
  </sheetPr>
  <dimension ref="A1:XFD169"/>
  <sheetViews>
    <sheetView showGridLines="0" workbookViewId="0">
      <pane xSplit="1" ySplit="8" topLeftCell="B9" activePane="bottomRight" state="frozen"/>
      <selection pane="topRight"/>
      <selection pane="bottomLeft"/>
      <selection pane="bottomRight" activeCell="B9" sqref="B9"/>
    </sheetView>
  </sheetViews>
  <sheetFormatPr defaultColWidth="8.85546875" defaultRowHeight="15" customHeight="1" zeroHeight="1" x14ac:dyDescent="0.3"/>
  <cols>
    <col min="1" max="1" width="2.7109375" style="31" customWidth="1"/>
    <col min="2" max="2" width="26.7109375" style="4" customWidth="1"/>
    <col min="3" max="3" width="45.7109375" style="4" customWidth="1"/>
    <col min="4" max="7" width="18.7109375" style="4" customWidth="1"/>
    <col min="8" max="9" width="18.7109375" style="13" customWidth="1"/>
    <col min="10" max="10" width="18.7109375" style="96" customWidth="1"/>
    <col min="11" max="11" width="30.7109375" style="4" customWidth="1"/>
    <col min="12" max="12" width="18.7109375" style="4" customWidth="1"/>
    <col min="13" max="15" width="3.7109375" style="144" hidden="1" customWidth="1"/>
    <col min="16" max="17" width="5" style="144" hidden="1" customWidth="1"/>
    <col min="18" max="65" width="3.7109375" style="144" hidden="1" customWidth="1"/>
    <col min="66" max="16383" width="8.85546875" style="4" hidden="1" customWidth="1"/>
    <col min="16384" max="16384" width="2.7109375" style="31" customWidth="1"/>
  </cols>
  <sheetData>
    <row r="1" spans="1:16384" x14ac:dyDescent="0.3">
      <c r="B1" s="31"/>
      <c r="C1" s="31"/>
      <c r="D1" s="31"/>
      <c r="E1" s="31"/>
      <c r="F1" s="31"/>
      <c r="G1" s="31"/>
      <c r="H1" s="88"/>
      <c r="I1" s="88"/>
      <c r="J1" s="89"/>
      <c r="K1" s="31"/>
      <c r="L1" s="31"/>
      <c r="M1" s="158"/>
      <c r="N1" s="158"/>
      <c r="O1" s="158"/>
      <c r="P1" s="158"/>
      <c r="Q1" s="158"/>
      <c r="R1" s="158"/>
      <c r="S1" s="158"/>
      <c r="T1" s="158"/>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c r="BJ1" s="158"/>
      <c r="BK1" s="158"/>
      <c r="BL1" s="158"/>
      <c r="BM1" s="158"/>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c r="XEZ1" s="31"/>
      <c r="XFA1" s="31"/>
      <c r="XFB1" s="31"/>
      <c r="XFC1" s="31"/>
    </row>
    <row r="2" spans="1:16384" ht="18" x14ac:dyDescent="0.35">
      <c r="B2" s="3" t="str">
        <f>Partners!B2</f>
        <v>Project</v>
      </c>
      <c r="E2" s="6" t="s">
        <v>511</v>
      </c>
      <c r="I2" s="163" t="s">
        <v>420</v>
      </c>
      <c r="K2" s="151" t="s">
        <v>396</v>
      </c>
      <c r="L2" s="45">
        <f>Tbl.Kosten[[#Totals],[Totaal kosten]]</f>
        <v>0</v>
      </c>
    </row>
    <row r="3" spans="1:16384" ht="15.75" x14ac:dyDescent="0.3">
      <c r="B3" s="164" t="str">
        <f>Partners!B3</f>
        <v>Projectnaam</v>
      </c>
      <c r="C3" s="123">
        <f>Partners!C3</f>
        <v>0</v>
      </c>
      <c r="E3" s="26" t="s">
        <v>439</v>
      </c>
      <c r="I3" s="46" t="s">
        <v>57</v>
      </c>
      <c r="K3" s="163" t="s">
        <v>397</v>
      </c>
      <c r="L3" s="165">
        <f>Tb.Financiering[[#Totals],[Eigen
bijdrage]]</f>
        <v>0</v>
      </c>
    </row>
    <row r="4" spans="1:16384" ht="15.75" x14ac:dyDescent="0.3">
      <c r="B4" s="164" t="str">
        <f>Partners!B4</f>
        <v>Projectlocatie</v>
      </c>
      <c r="C4" s="4">
        <f>Partners!C4</f>
        <v>0</v>
      </c>
      <c r="I4" s="71" t="s">
        <v>63</v>
      </c>
      <c r="K4" s="163" t="s">
        <v>398</v>
      </c>
      <c r="L4" s="165">
        <f>Tb.Financiering[[#Totals],[Andere
subsidie(s)]]</f>
        <v>0</v>
      </c>
    </row>
    <row r="5" spans="1:16384" x14ac:dyDescent="0.3">
      <c r="B5" s="164" t="str">
        <f>Partners!B5</f>
        <v>Penvoerder</v>
      </c>
      <c r="C5" s="4" t="str">
        <f>Partners!C5</f>
        <v/>
      </c>
      <c r="K5" s="163" t="s">
        <v>399</v>
      </c>
      <c r="L5" s="165">
        <f>Tb.Financiering[[#Totals],[Anders]]</f>
        <v>0</v>
      </c>
    </row>
    <row r="6" spans="1:16384" x14ac:dyDescent="0.3">
      <c r="D6" s="151"/>
      <c r="E6" s="165"/>
      <c r="K6" s="13" t="s">
        <v>400</v>
      </c>
      <c r="L6" s="44">
        <f>Tbl.Kosten[[#Totals],[Subsidie]]+Tb.Financiering[[#Totals],[Correctie GLB subsidie]]</f>
        <v>0</v>
      </c>
    </row>
    <row r="7" spans="1:16384" ht="18" x14ac:dyDescent="0.35">
      <c r="B7" s="3" t="s">
        <v>395</v>
      </c>
      <c r="K7" s="151" t="s">
        <v>394</v>
      </c>
      <c r="L7" s="45">
        <f>L2-SUM(L3:L6)</f>
        <v>0</v>
      </c>
      <c r="P7" s="144" t="s">
        <v>64</v>
      </c>
      <c r="Q7" s="144" t="s">
        <v>65</v>
      </c>
      <c r="R7" s="144" t="s">
        <v>66</v>
      </c>
      <c r="S7" s="144" t="s">
        <v>67</v>
      </c>
      <c r="T7" s="144" t="s">
        <v>68</v>
      </c>
      <c r="U7" s="144" t="s">
        <v>69</v>
      </c>
      <c r="V7" s="144" t="s">
        <v>70</v>
      </c>
      <c r="W7" s="144" t="s">
        <v>71</v>
      </c>
      <c r="X7" s="144" t="s">
        <v>72</v>
      </c>
      <c r="Y7" s="144" t="s">
        <v>73</v>
      </c>
      <c r="Z7" s="144" t="s">
        <v>74</v>
      </c>
      <c r="AA7" s="144" t="s">
        <v>75</v>
      </c>
      <c r="AB7" s="144" t="s">
        <v>76</v>
      </c>
      <c r="AC7" s="144" t="s">
        <v>77</v>
      </c>
      <c r="AD7" s="144" t="s">
        <v>78</v>
      </c>
      <c r="AE7" s="144" t="s">
        <v>79</v>
      </c>
      <c r="AF7" s="144" t="s">
        <v>80</v>
      </c>
      <c r="AG7" s="144" t="s">
        <v>81</v>
      </c>
      <c r="AH7" s="144" t="s">
        <v>82</v>
      </c>
      <c r="AI7" s="144" t="s">
        <v>83</v>
      </c>
      <c r="AJ7" s="144" t="s">
        <v>84</v>
      </c>
      <c r="AK7" s="144" t="s">
        <v>85</v>
      </c>
      <c r="AL7" s="144" t="s">
        <v>86</v>
      </c>
      <c r="AM7" s="144" t="s">
        <v>87</v>
      </c>
      <c r="AN7" s="144" t="s">
        <v>88</v>
      </c>
      <c r="AO7" s="144" t="s">
        <v>89</v>
      </c>
      <c r="AP7" s="144" t="s">
        <v>90</v>
      </c>
      <c r="AQ7" s="144" t="s">
        <v>91</v>
      </c>
      <c r="AR7" s="144" t="s">
        <v>92</v>
      </c>
      <c r="AS7" s="144" t="s">
        <v>93</v>
      </c>
      <c r="AT7" s="144" t="s">
        <v>94</v>
      </c>
      <c r="AU7" s="144" t="s">
        <v>95</v>
      </c>
      <c r="AV7" s="144" t="s">
        <v>96</v>
      </c>
      <c r="AW7" s="144" t="s">
        <v>97</v>
      </c>
      <c r="AX7" s="144" t="s">
        <v>98</v>
      </c>
      <c r="AY7" s="144" t="s">
        <v>99</v>
      </c>
      <c r="AZ7" s="144" t="s">
        <v>100</v>
      </c>
      <c r="BA7" s="144" t="s">
        <v>101</v>
      </c>
      <c r="BB7" s="144" t="s">
        <v>102</v>
      </c>
      <c r="BC7" s="144" t="s">
        <v>103</v>
      </c>
      <c r="BD7" s="144" t="s">
        <v>104</v>
      </c>
      <c r="BE7" s="144" t="s">
        <v>105</v>
      </c>
      <c r="BF7" s="144" t="s">
        <v>106</v>
      </c>
      <c r="BG7" s="144" t="s">
        <v>107</v>
      </c>
      <c r="BH7" s="144" t="s">
        <v>108</v>
      </c>
      <c r="BI7" s="144" t="s">
        <v>109</v>
      </c>
      <c r="BJ7" s="144" t="s">
        <v>110</v>
      </c>
      <c r="BK7" s="144" t="s">
        <v>111</v>
      </c>
      <c r="BL7" s="144" t="s">
        <v>112</v>
      </c>
      <c r="BM7" s="144" t="s">
        <v>113</v>
      </c>
      <c r="BN7" s="144" t="s">
        <v>64</v>
      </c>
      <c r="BO7" s="144" t="s">
        <v>65</v>
      </c>
      <c r="BP7" s="144" t="s">
        <v>66</v>
      </c>
      <c r="BQ7" s="144" t="s">
        <v>67</v>
      </c>
      <c r="BR7" s="144" t="s">
        <v>68</v>
      </c>
      <c r="BS7" s="144" t="s">
        <v>69</v>
      </c>
      <c r="BT7" s="144" t="s">
        <v>70</v>
      </c>
      <c r="BU7" s="144" t="s">
        <v>71</v>
      </c>
      <c r="BV7" s="144" t="s">
        <v>72</v>
      </c>
      <c r="BW7" s="144" t="s">
        <v>73</v>
      </c>
      <c r="BX7" s="144" t="s">
        <v>74</v>
      </c>
      <c r="BY7" s="144" t="s">
        <v>75</v>
      </c>
      <c r="BZ7" s="144" t="s">
        <v>76</v>
      </c>
      <c r="CA7" s="144" t="s">
        <v>77</v>
      </c>
      <c r="CB7" s="144" t="s">
        <v>78</v>
      </c>
      <c r="CC7" s="144" t="s">
        <v>79</v>
      </c>
      <c r="CD7" s="144" t="s">
        <v>80</v>
      </c>
      <c r="CE7" s="144" t="s">
        <v>81</v>
      </c>
      <c r="CF7" s="144" t="s">
        <v>82</v>
      </c>
      <c r="CG7" s="144" t="s">
        <v>83</v>
      </c>
      <c r="CH7" s="144" t="s">
        <v>84</v>
      </c>
      <c r="CI7" s="144" t="s">
        <v>85</v>
      </c>
      <c r="CJ7" s="144" t="s">
        <v>86</v>
      </c>
      <c r="CK7" s="144" t="s">
        <v>87</v>
      </c>
      <c r="CL7" s="144" t="s">
        <v>88</v>
      </c>
      <c r="CM7" s="144" t="s">
        <v>89</v>
      </c>
      <c r="CN7" s="144" t="s">
        <v>90</v>
      </c>
      <c r="CO7" s="144" t="s">
        <v>91</v>
      </c>
      <c r="CP7" s="144" t="s">
        <v>92</v>
      </c>
      <c r="CQ7" s="144" t="s">
        <v>93</v>
      </c>
      <c r="CR7" s="144" t="s">
        <v>94</v>
      </c>
      <c r="CS7" s="144" t="s">
        <v>95</v>
      </c>
      <c r="CT7" s="144" t="s">
        <v>96</v>
      </c>
      <c r="CU7" s="144" t="s">
        <v>97</v>
      </c>
      <c r="CV7" s="144" t="s">
        <v>98</v>
      </c>
      <c r="CW7" s="144" t="s">
        <v>99</v>
      </c>
      <c r="CX7" s="144" t="s">
        <v>100</v>
      </c>
      <c r="CY7" s="144" t="s">
        <v>101</v>
      </c>
      <c r="CZ7" s="144" t="s">
        <v>102</v>
      </c>
      <c r="DA7" s="144" t="s">
        <v>103</v>
      </c>
      <c r="DB7" s="144" t="s">
        <v>104</v>
      </c>
      <c r="DC7" s="144" t="s">
        <v>105</v>
      </c>
      <c r="DD7" s="144" t="s">
        <v>106</v>
      </c>
      <c r="DE7" s="144" t="s">
        <v>107</v>
      </c>
      <c r="DF7" s="144" t="s">
        <v>108</v>
      </c>
      <c r="DG7" s="144" t="s">
        <v>109</v>
      </c>
      <c r="DH7" s="144" t="s">
        <v>110</v>
      </c>
      <c r="DI7" s="144" t="s">
        <v>111</v>
      </c>
      <c r="DJ7" s="144" t="s">
        <v>112</v>
      </c>
      <c r="DK7" s="144" t="s">
        <v>113</v>
      </c>
    </row>
    <row r="8" spans="1:16384" s="30" customFormat="1" ht="30" x14ac:dyDescent="0.3">
      <c r="A8" s="47"/>
      <c r="B8" s="30" t="s">
        <v>371</v>
      </c>
      <c r="C8" s="90" t="s">
        <v>3</v>
      </c>
      <c r="D8" s="91" t="s">
        <v>434</v>
      </c>
      <c r="E8" s="92" t="s">
        <v>437</v>
      </c>
      <c r="F8" s="92" t="s">
        <v>438</v>
      </c>
      <c r="G8" s="93" t="s">
        <v>439</v>
      </c>
      <c r="H8" s="94" t="s">
        <v>441</v>
      </c>
      <c r="I8" s="94" t="s">
        <v>440</v>
      </c>
      <c r="J8" s="93" t="s">
        <v>23</v>
      </c>
      <c r="K8" s="95" t="s">
        <v>31</v>
      </c>
      <c r="L8" s="93" t="s">
        <v>394</v>
      </c>
      <c r="M8" s="149" t="s">
        <v>161</v>
      </c>
      <c r="N8" s="159" t="s">
        <v>163</v>
      </c>
      <c r="O8" s="159" t="s">
        <v>435</v>
      </c>
      <c r="P8" s="149" t="s">
        <v>64</v>
      </c>
      <c r="Q8" s="149" t="s">
        <v>65</v>
      </c>
      <c r="R8" s="149" t="s">
        <v>66</v>
      </c>
      <c r="S8" s="149" t="s">
        <v>67</v>
      </c>
      <c r="T8" s="149" t="s">
        <v>68</v>
      </c>
      <c r="U8" s="149" t="s">
        <v>69</v>
      </c>
      <c r="V8" s="149" t="s">
        <v>70</v>
      </c>
      <c r="W8" s="149" t="s">
        <v>71</v>
      </c>
      <c r="X8" s="149" t="s">
        <v>72</v>
      </c>
      <c r="Y8" s="149" t="s">
        <v>73</v>
      </c>
      <c r="Z8" s="149" t="s">
        <v>74</v>
      </c>
      <c r="AA8" s="149" t="s">
        <v>75</v>
      </c>
      <c r="AB8" s="149" t="s">
        <v>76</v>
      </c>
      <c r="AC8" s="149" t="s">
        <v>77</v>
      </c>
      <c r="AD8" s="149" t="s">
        <v>78</v>
      </c>
      <c r="AE8" s="149" t="s">
        <v>79</v>
      </c>
      <c r="AF8" s="149" t="s">
        <v>80</v>
      </c>
      <c r="AG8" s="149" t="s">
        <v>81</v>
      </c>
      <c r="AH8" s="149" t="s">
        <v>82</v>
      </c>
      <c r="AI8" s="149" t="s">
        <v>83</v>
      </c>
      <c r="AJ8" s="149" t="s">
        <v>84</v>
      </c>
      <c r="AK8" s="149" t="s">
        <v>85</v>
      </c>
      <c r="AL8" s="149" t="s">
        <v>86</v>
      </c>
      <c r="AM8" s="149" t="s">
        <v>87</v>
      </c>
      <c r="AN8" s="149" t="s">
        <v>88</v>
      </c>
      <c r="AO8" s="149" t="s">
        <v>89</v>
      </c>
      <c r="AP8" s="149" t="s">
        <v>90</v>
      </c>
      <c r="AQ8" s="149" t="s">
        <v>91</v>
      </c>
      <c r="AR8" s="149" t="s">
        <v>92</v>
      </c>
      <c r="AS8" s="149" t="s">
        <v>93</v>
      </c>
      <c r="AT8" s="149" t="s">
        <v>94</v>
      </c>
      <c r="AU8" s="149" t="s">
        <v>95</v>
      </c>
      <c r="AV8" s="149" t="s">
        <v>96</v>
      </c>
      <c r="AW8" s="149" t="s">
        <v>97</v>
      </c>
      <c r="AX8" s="149" t="s">
        <v>98</v>
      </c>
      <c r="AY8" s="149" t="s">
        <v>99</v>
      </c>
      <c r="AZ8" s="149" t="s">
        <v>100</v>
      </c>
      <c r="BA8" s="149" t="s">
        <v>101</v>
      </c>
      <c r="BB8" s="149" t="s">
        <v>102</v>
      </c>
      <c r="BC8" s="149" t="s">
        <v>103</v>
      </c>
      <c r="BD8" s="149" t="s">
        <v>104</v>
      </c>
      <c r="BE8" s="149" t="s">
        <v>105</v>
      </c>
      <c r="BF8" s="149" t="s">
        <v>106</v>
      </c>
      <c r="BG8" s="149" t="s">
        <v>107</v>
      </c>
      <c r="BH8" s="149" t="s">
        <v>108</v>
      </c>
      <c r="BI8" s="149" t="s">
        <v>109</v>
      </c>
      <c r="BJ8" s="149" t="s">
        <v>110</v>
      </c>
      <c r="BK8" s="149" t="s">
        <v>111</v>
      </c>
      <c r="BL8" s="149" t="s">
        <v>112</v>
      </c>
      <c r="BM8" s="149" t="s">
        <v>113</v>
      </c>
      <c r="BN8" s="30" t="s">
        <v>443</v>
      </c>
      <c r="BO8" s="30" t="s">
        <v>444</v>
      </c>
      <c r="BP8" s="30" t="s">
        <v>445</v>
      </c>
      <c r="BQ8" s="30" t="s">
        <v>446</v>
      </c>
      <c r="BR8" s="30" t="s">
        <v>447</v>
      </c>
      <c r="BS8" s="30" t="s">
        <v>448</v>
      </c>
      <c r="BT8" s="30" t="s">
        <v>449</v>
      </c>
      <c r="BU8" s="30" t="s">
        <v>450</v>
      </c>
      <c r="BV8" s="30" t="s">
        <v>451</v>
      </c>
      <c r="BW8" s="30" t="s">
        <v>442</v>
      </c>
      <c r="BX8" s="30" t="s">
        <v>452</v>
      </c>
      <c r="BY8" s="30" t="s">
        <v>453</v>
      </c>
      <c r="BZ8" s="30" t="s">
        <v>454</v>
      </c>
      <c r="CA8" s="30" t="s">
        <v>455</v>
      </c>
      <c r="CB8" s="30" t="s">
        <v>456</v>
      </c>
      <c r="CC8" s="30" t="s">
        <v>457</v>
      </c>
      <c r="CD8" s="30" t="s">
        <v>458</v>
      </c>
      <c r="CE8" s="30" t="s">
        <v>459</v>
      </c>
      <c r="CF8" s="30" t="s">
        <v>460</v>
      </c>
      <c r="CG8" s="30" t="s">
        <v>461</v>
      </c>
      <c r="CH8" s="30" t="s">
        <v>462</v>
      </c>
      <c r="CI8" s="30" t="s">
        <v>463</v>
      </c>
      <c r="CJ8" s="30" t="s">
        <v>464</v>
      </c>
      <c r="CK8" s="30" t="s">
        <v>465</v>
      </c>
      <c r="CL8" s="30" t="s">
        <v>466</v>
      </c>
      <c r="CM8" s="30" t="s">
        <v>467</v>
      </c>
      <c r="CN8" s="30" t="s">
        <v>468</v>
      </c>
      <c r="CO8" s="30" t="s">
        <v>469</v>
      </c>
      <c r="CP8" s="30" t="s">
        <v>470</v>
      </c>
      <c r="CQ8" s="30" t="s">
        <v>471</v>
      </c>
      <c r="CR8" s="30" t="s">
        <v>472</v>
      </c>
      <c r="CS8" s="30" t="s">
        <v>473</v>
      </c>
      <c r="CT8" s="30" t="s">
        <v>474</v>
      </c>
      <c r="CU8" s="30" t="s">
        <v>475</v>
      </c>
      <c r="CV8" s="30" t="s">
        <v>476</v>
      </c>
      <c r="CW8" s="30" t="s">
        <v>477</v>
      </c>
      <c r="CX8" s="30" t="s">
        <v>478</v>
      </c>
      <c r="CY8" s="30" t="s">
        <v>479</v>
      </c>
      <c r="CZ8" s="30" t="s">
        <v>480</v>
      </c>
      <c r="DA8" s="30" t="s">
        <v>481</v>
      </c>
      <c r="DB8" s="30" t="s">
        <v>482</v>
      </c>
      <c r="DC8" s="30" t="s">
        <v>483</v>
      </c>
      <c r="DD8" s="30" t="s">
        <v>484</v>
      </c>
      <c r="DE8" s="30" t="s">
        <v>485</v>
      </c>
      <c r="DF8" s="30" t="s">
        <v>486</v>
      </c>
      <c r="DG8" s="30" t="s">
        <v>487</v>
      </c>
      <c r="DH8" s="30" t="s">
        <v>488</v>
      </c>
      <c r="DI8" s="30" t="s">
        <v>489</v>
      </c>
      <c r="DJ8" s="30" t="s">
        <v>490</v>
      </c>
      <c r="DK8" s="30" t="s">
        <v>491</v>
      </c>
      <c r="XFD8" s="47"/>
    </row>
    <row r="9" spans="1:16384" x14ac:dyDescent="0.3">
      <c r="B9" s="137"/>
      <c r="C9" s="137"/>
      <c r="D9" s="11">
        <f>SUMIF(Tbl.Kosten[PSAnr.],Tb.Financiering[[#This Row],[PSAnr.]],Tbl.Kosten[Totaal kosten])</f>
        <v>0</v>
      </c>
      <c r="E9" s="154">
        <f>SUMIF(Tbl.Kosten[PSAnr.],Tb.Financiering[[#This Row],[PSAnr.]],Tbl.Kosten[Subsidie])</f>
        <v>0</v>
      </c>
      <c r="F9" s="155"/>
      <c r="G9" s="154">
        <f>Tb.Financiering[[#This Row],[Begrote kosten]]-Tb.Financiering[[#This Row],[Berekende GLB subsidie]]-Tb.Financiering[[#This Row],[Correctie GLB subsidie]]</f>
        <v>0</v>
      </c>
      <c r="H9" s="156"/>
      <c r="I9" s="156"/>
      <c r="J9" s="156"/>
      <c r="K9" s="152"/>
      <c r="L9" s="97">
        <f>Tb.Financiering[[#This Row],[Te financieren]]-SUM(Tb.Financiering[[#This Row],[Eigen
bijdrage]:[Anders]])</f>
        <v>0</v>
      </c>
      <c r="M9" s="160" t="str">
        <f>IFERROR(VLOOKUP(Tb.Financiering[[#This Row],[Partnernaam]],Tbl.Projectpartners[[Naam]:[PNr.]],9,FALSE),"")</f>
        <v/>
      </c>
      <c r="N9" s="142" t="str">
        <f>IFERROR(VLOOKUP(Tb.Financiering[[#This Row],[Subsidiabele activiteit]],Tbl.Subsidiehoogte[[Subsidieactiviteit]:[SAnr.]],3,FALSE),"")</f>
        <v/>
      </c>
      <c r="O9" s="142" t="str">
        <f>_xlfn.CONCAT(Tb.Financiering[[#This Row],[Pnr.]],Tb.Financiering[[#This Row],[SAnr.]])</f>
        <v/>
      </c>
      <c r="P9" s="144">
        <f>IF(Tb.Financiering[[#This Row],[Pnr.]]=P$7,Tb.Financiering[[#This Row],[Te financieren]]-Tb.Financiering[[#This Row],[Eigen
bijdrage]]-Tb.Financiering[[#This Row],[Andere
subsidie(s)]]-Tb.Financiering[[#This Row],[Anders]],0)</f>
        <v>0</v>
      </c>
      <c r="Q9" s="144">
        <f>IF(Tb.Financiering[[#This Row],[Pnr.]]=Q$7,Tb.Financiering[[#This Row],[Te financieren]]-Tb.Financiering[[#This Row],[Eigen
bijdrage]]-Tb.Financiering[[#This Row],[Andere
subsidie(s)]]-Tb.Financiering[[#This Row],[Anders]],0)</f>
        <v>0</v>
      </c>
      <c r="R9" s="144">
        <f>IF(Tb.Financiering[[#This Row],[Pnr.]]=R$7,Tb.Financiering[[#This Row],[Te financieren]]-Tb.Financiering[[#This Row],[Eigen
bijdrage]]-Tb.Financiering[[#This Row],[Andere
subsidie(s)]]-Tb.Financiering[[#This Row],[Anders]],0)</f>
        <v>0</v>
      </c>
      <c r="S9" s="144">
        <f>IF(Tb.Financiering[[#This Row],[Pnr.]]=S$7,Tb.Financiering[[#This Row],[Te financieren]]-Tb.Financiering[[#This Row],[Eigen
bijdrage]]-Tb.Financiering[[#This Row],[Andere
subsidie(s)]]-Tb.Financiering[[#This Row],[Anders]],0)</f>
        <v>0</v>
      </c>
      <c r="T9" s="144">
        <f>IF(Tb.Financiering[[#This Row],[Pnr.]]=T$7,Tb.Financiering[[#This Row],[Te financieren]]-Tb.Financiering[[#This Row],[Eigen
bijdrage]]-Tb.Financiering[[#This Row],[Andere
subsidie(s)]]-Tb.Financiering[[#This Row],[Anders]],0)</f>
        <v>0</v>
      </c>
      <c r="U9" s="144">
        <f>IF(Tb.Financiering[[#This Row],[Pnr.]]=U$7,Tb.Financiering[[#This Row],[Te financieren]]-Tb.Financiering[[#This Row],[Eigen
bijdrage]]-Tb.Financiering[[#This Row],[Andere
subsidie(s)]]-Tb.Financiering[[#This Row],[Anders]],0)</f>
        <v>0</v>
      </c>
      <c r="V9" s="144">
        <f>IF(Tb.Financiering[[#This Row],[Pnr.]]=V$7,Tb.Financiering[[#This Row],[Te financieren]]-Tb.Financiering[[#This Row],[Eigen
bijdrage]]-Tb.Financiering[[#This Row],[Andere
subsidie(s)]]-Tb.Financiering[[#This Row],[Anders]],0)</f>
        <v>0</v>
      </c>
      <c r="W9" s="144">
        <f>IF(Tb.Financiering[[#This Row],[Pnr.]]=W$7,Tb.Financiering[[#This Row],[Te financieren]]-Tb.Financiering[[#This Row],[Eigen
bijdrage]]-Tb.Financiering[[#This Row],[Andere
subsidie(s)]]-Tb.Financiering[[#This Row],[Anders]],0)</f>
        <v>0</v>
      </c>
      <c r="X9" s="144">
        <f>IF(Tb.Financiering[[#This Row],[Pnr.]]=X$7,Tb.Financiering[[#This Row],[Te financieren]]-Tb.Financiering[[#This Row],[Eigen
bijdrage]]-Tb.Financiering[[#This Row],[Andere
subsidie(s)]]-Tb.Financiering[[#This Row],[Anders]],0)</f>
        <v>0</v>
      </c>
      <c r="Y9" s="144">
        <f>IF(Tb.Financiering[[#This Row],[Pnr.]]=Y$7,Tb.Financiering[[#This Row],[Te financieren]]-Tb.Financiering[[#This Row],[Eigen
bijdrage]]-Tb.Financiering[[#This Row],[Andere
subsidie(s)]]-Tb.Financiering[[#This Row],[Anders]],0)</f>
        <v>0</v>
      </c>
      <c r="Z9" s="144">
        <f>IF(Tb.Financiering[[#This Row],[Pnr.]]=Z$7,Tb.Financiering[[#This Row],[Te financieren]]-Tb.Financiering[[#This Row],[Eigen
bijdrage]]-Tb.Financiering[[#This Row],[Andere
subsidie(s)]]-Tb.Financiering[[#This Row],[Anders]],0)</f>
        <v>0</v>
      </c>
      <c r="AA9" s="144">
        <f>IF(Tb.Financiering[[#This Row],[Pnr.]]=AA$7,Tb.Financiering[[#This Row],[Te financieren]]-Tb.Financiering[[#This Row],[Eigen
bijdrage]]-Tb.Financiering[[#This Row],[Andere
subsidie(s)]]-Tb.Financiering[[#This Row],[Anders]],0)</f>
        <v>0</v>
      </c>
      <c r="AB9" s="144">
        <f>IF(Tb.Financiering[[#This Row],[Pnr.]]=AB$7,Tb.Financiering[[#This Row],[Te financieren]]-Tb.Financiering[[#This Row],[Eigen
bijdrage]]-Tb.Financiering[[#This Row],[Andere
subsidie(s)]]-Tb.Financiering[[#This Row],[Anders]],0)</f>
        <v>0</v>
      </c>
      <c r="AC9" s="144">
        <f>IF(Tb.Financiering[[#This Row],[Pnr.]]=AC$7,Tb.Financiering[[#This Row],[Te financieren]]-Tb.Financiering[[#This Row],[Eigen
bijdrage]]-Tb.Financiering[[#This Row],[Andere
subsidie(s)]]-Tb.Financiering[[#This Row],[Anders]],0)</f>
        <v>0</v>
      </c>
      <c r="AD9" s="144">
        <f>IF(Tb.Financiering[[#This Row],[Pnr.]]=AD$7,Tb.Financiering[[#This Row],[Te financieren]]-Tb.Financiering[[#This Row],[Eigen
bijdrage]]-Tb.Financiering[[#This Row],[Andere
subsidie(s)]]-Tb.Financiering[[#This Row],[Anders]],0)</f>
        <v>0</v>
      </c>
      <c r="AE9" s="144">
        <f>IF(Tb.Financiering[[#This Row],[Pnr.]]=AE$7,Tb.Financiering[[#This Row],[Te financieren]]-Tb.Financiering[[#This Row],[Eigen
bijdrage]]-Tb.Financiering[[#This Row],[Andere
subsidie(s)]]-Tb.Financiering[[#This Row],[Anders]],0)</f>
        <v>0</v>
      </c>
      <c r="AF9" s="144">
        <f>IF(Tb.Financiering[[#This Row],[Pnr.]]=AF$7,Tb.Financiering[[#This Row],[Te financieren]]-Tb.Financiering[[#This Row],[Eigen
bijdrage]]-Tb.Financiering[[#This Row],[Andere
subsidie(s)]]-Tb.Financiering[[#This Row],[Anders]],0)</f>
        <v>0</v>
      </c>
      <c r="AG9" s="144">
        <f>IF(Tb.Financiering[[#This Row],[Pnr.]]=AG$7,Tb.Financiering[[#This Row],[Te financieren]]-Tb.Financiering[[#This Row],[Eigen
bijdrage]]-Tb.Financiering[[#This Row],[Andere
subsidie(s)]]-Tb.Financiering[[#This Row],[Anders]],0)</f>
        <v>0</v>
      </c>
      <c r="AH9" s="144">
        <f>IF(Tb.Financiering[[#This Row],[Pnr.]]=AH$7,Tb.Financiering[[#This Row],[Te financieren]]-Tb.Financiering[[#This Row],[Eigen
bijdrage]]-Tb.Financiering[[#This Row],[Andere
subsidie(s)]]-Tb.Financiering[[#This Row],[Anders]],0)</f>
        <v>0</v>
      </c>
      <c r="AI9" s="144">
        <f>IF(Tb.Financiering[[#This Row],[Pnr.]]=AI$7,Tb.Financiering[[#This Row],[Te financieren]]-Tb.Financiering[[#This Row],[Eigen
bijdrage]]-Tb.Financiering[[#This Row],[Andere
subsidie(s)]]-Tb.Financiering[[#This Row],[Anders]],0)</f>
        <v>0</v>
      </c>
      <c r="AJ9" s="144">
        <f>IF(Tb.Financiering[[#This Row],[Pnr.]]=AJ$7,Tb.Financiering[[#This Row],[Te financieren]]-Tb.Financiering[[#This Row],[Eigen
bijdrage]]-Tb.Financiering[[#This Row],[Andere
subsidie(s)]]-Tb.Financiering[[#This Row],[Anders]],0)</f>
        <v>0</v>
      </c>
      <c r="AK9" s="144">
        <f>IF(Tb.Financiering[[#This Row],[Pnr.]]=AK$7,Tb.Financiering[[#This Row],[Te financieren]]-Tb.Financiering[[#This Row],[Eigen
bijdrage]]-Tb.Financiering[[#This Row],[Andere
subsidie(s)]]-Tb.Financiering[[#This Row],[Anders]],0)</f>
        <v>0</v>
      </c>
      <c r="AL9" s="144">
        <f>IF(Tb.Financiering[[#This Row],[Pnr.]]=AL$7,Tb.Financiering[[#This Row],[Te financieren]]-Tb.Financiering[[#This Row],[Eigen
bijdrage]]-Tb.Financiering[[#This Row],[Andere
subsidie(s)]]-Tb.Financiering[[#This Row],[Anders]],0)</f>
        <v>0</v>
      </c>
      <c r="AM9" s="144">
        <f>IF(Tb.Financiering[[#This Row],[Pnr.]]=AM$7,Tb.Financiering[[#This Row],[Te financieren]]-Tb.Financiering[[#This Row],[Eigen
bijdrage]]-Tb.Financiering[[#This Row],[Andere
subsidie(s)]]-Tb.Financiering[[#This Row],[Anders]],0)</f>
        <v>0</v>
      </c>
      <c r="AN9" s="144">
        <f>IF(Tb.Financiering[[#This Row],[Pnr.]]=AN$7,Tb.Financiering[[#This Row],[Te financieren]]-Tb.Financiering[[#This Row],[Eigen
bijdrage]]-Tb.Financiering[[#This Row],[Andere
subsidie(s)]]-Tb.Financiering[[#This Row],[Anders]],0)</f>
        <v>0</v>
      </c>
      <c r="AO9" s="144">
        <f>IF(Tb.Financiering[[#This Row],[Pnr.]]=AO$7,Tb.Financiering[[#This Row],[Te financieren]]-Tb.Financiering[[#This Row],[Eigen
bijdrage]]-Tb.Financiering[[#This Row],[Andere
subsidie(s)]]-Tb.Financiering[[#This Row],[Anders]],0)</f>
        <v>0</v>
      </c>
      <c r="AP9" s="144">
        <f>IF(Tb.Financiering[[#This Row],[Pnr.]]=AP$7,Tb.Financiering[[#This Row],[Te financieren]]-Tb.Financiering[[#This Row],[Eigen
bijdrage]]-Tb.Financiering[[#This Row],[Andere
subsidie(s)]]-Tb.Financiering[[#This Row],[Anders]],0)</f>
        <v>0</v>
      </c>
      <c r="AQ9" s="144">
        <f>IF(Tb.Financiering[[#This Row],[Pnr.]]=AQ$7,Tb.Financiering[[#This Row],[Te financieren]]-Tb.Financiering[[#This Row],[Eigen
bijdrage]]-Tb.Financiering[[#This Row],[Andere
subsidie(s)]]-Tb.Financiering[[#This Row],[Anders]],0)</f>
        <v>0</v>
      </c>
      <c r="AR9" s="144">
        <f>IF(Tb.Financiering[[#This Row],[Pnr.]]=AR$7,Tb.Financiering[[#This Row],[Te financieren]]-Tb.Financiering[[#This Row],[Eigen
bijdrage]]-Tb.Financiering[[#This Row],[Andere
subsidie(s)]]-Tb.Financiering[[#This Row],[Anders]],0)</f>
        <v>0</v>
      </c>
      <c r="AS9" s="144">
        <f>IF(Tb.Financiering[[#This Row],[Pnr.]]=AS$7,Tb.Financiering[[#This Row],[Te financieren]]-Tb.Financiering[[#This Row],[Eigen
bijdrage]]-Tb.Financiering[[#This Row],[Andere
subsidie(s)]]-Tb.Financiering[[#This Row],[Anders]],0)</f>
        <v>0</v>
      </c>
      <c r="AT9" s="144">
        <f>IF(Tb.Financiering[[#This Row],[Pnr.]]=AT$7,Tb.Financiering[[#This Row],[Te financieren]]-Tb.Financiering[[#This Row],[Eigen
bijdrage]]-Tb.Financiering[[#This Row],[Andere
subsidie(s)]]-Tb.Financiering[[#This Row],[Anders]],0)</f>
        <v>0</v>
      </c>
      <c r="AU9" s="144">
        <f>IF(Tb.Financiering[[#This Row],[Pnr.]]=AU$7,Tb.Financiering[[#This Row],[Te financieren]]-Tb.Financiering[[#This Row],[Eigen
bijdrage]]-Tb.Financiering[[#This Row],[Andere
subsidie(s)]]-Tb.Financiering[[#This Row],[Anders]],0)</f>
        <v>0</v>
      </c>
      <c r="AV9" s="144">
        <f>IF(Tb.Financiering[[#This Row],[Pnr.]]=AV$7,Tb.Financiering[[#This Row],[Te financieren]]-Tb.Financiering[[#This Row],[Eigen
bijdrage]]-Tb.Financiering[[#This Row],[Andere
subsidie(s)]]-Tb.Financiering[[#This Row],[Anders]],0)</f>
        <v>0</v>
      </c>
      <c r="AW9" s="144">
        <f>IF(Tb.Financiering[[#This Row],[Pnr.]]=AW$7,Tb.Financiering[[#This Row],[Te financieren]]-Tb.Financiering[[#This Row],[Eigen
bijdrage]]-Tb.Financiering[[#This Row],[Andere
subsidie(s)]]-Tb.Financiering[[#This Row],[Anders]],0)</f>
        <v>0</v>
      </c>
      <c r="AX9" s="144">
        <f>IF(Tb.Financiering[[#This Row],[Pnr.]]=AX$7,Tb.Financiering[[#This Row],[Te financieren]]-Tb.Financiering[[#This Row],[Eigen
bijdrage]]-Tb.Financiering[[#This Row],[Andere
subsidie(s)]]-Tb.Financiering[[#This Row],[Anders]],0)</f>
        <v>0</v>
      </c>
      <c r="AY9" s="144">
        <f>IF(Tb.Financiering[[#This Row],[Pnr.]]=AY$7,Tb.Financiering[[#This Row],[Te financieren]]-Tb.Financiering[[#This Row],[Eigen
bijdrage]]-Tb.Financiering[[#This Row],[Andere
subsidie(s)]]-Tb.Financiering[[#This Row],[Anders]],0)</f>
        <v>0</v>
      </c>
      <c r="AZ9" s="144">
        <f>IF(Tb.Financiering[[#This Row],[Pnr.]]=AZ$7,Tb.Financiering[[#This Row],[Te financieren]]-Tb.Financiering[[#This Row],[Eigen
bijdrage]]-Tb.Financiering[[#This Row],[Andere
subsidie(s)]]-Tb.Financiering[[#This Row],[Anders]],0)</f>
        <v>0</v>
      </c>
      <c r="BA9" s="144">
        <f>IF(Tb.Financiering[[#This Row],[Pnr.]]=BA$7,Tb.Financiering[[#This Row],[Te financieren]]-Tb.Financiering[[#This Row],[Eigen
bijdrage]]-Tb.Financiering[[#This Row],[Andere
subsidie(s)]]-Tb.Financiering[[#This Row],[Anders]],0)</f>
        <v>0</v>
      </c>
      <c r="BB9" s="144">
        <f>IF(Tb.Financiering[[#This Row],[Pnr.]]=BB$7,Tb.Financiering[[#This Row],[Te financieren]]-Tb.Financiering[[#This Row],[Eigen
bijdrage]]-Tb.Financiering[[#This Row],[Andere
subsidie(s)]]-Tb.Financiering[[#This Row],[Anders]],0)</f>
        <v>0</v>
      </c>
      <c r="BC9" s="144">
        <f>IF(Tb.Financiering[[#This Row],[Pnr.]]=BC$7,Tb.Financiering[[#This Row],[Te financieren]]-Tb.Financiering[[#This Row],[Eigen
bijdrage]]-Tb.Financiering[[#This Row],[Andere
subsidie(s)]]-Tb.Financiering[[#This Row],[Anders]],0)</f>
        <v>0</v>
      </c>
      <c r="BD9" s="144">
        <f>IF(Tb.Financiering[[#This Row],[Pnr.]]=BD$7,Tb.Financiering[[#This Row],[Te financieren]]-Tb.Financiering[[#This Row],[Eigen
bijdrage]]-Tb.Financiering[[#This Row],[Andere
subsidie(s)]]-Tb.Financiering[[#This Row],[Anders]],0)</f>
        <v>0</v>
      </c>
      <c r="BE9" s="144">
        <f>IF(Tb.Financiering[[#This Row],[Pnr.]]=BE$7,Tb.Financiering[[#This Row],[Te financieren]]-Tb.Financiering[[#This Row],[Eigen
bijdrage]]-Tb.Financiering[[#This Row],[Andere
subsidie(s)]]-Tb.Financiering[[#This Row],[Anders]],0)</f>
        <v>0</v>
      </c>
      <c r="BF9" s="144">
        <f>IF(Tb.Financiering[[#This Row],[Pnr.]]=BF$7,Tb.Financiering[[#This Row],[Te financieren]]-Tb.Financiering[[#This Row],[Eigen
bijdrage]]-Tb.Financiering[[#This Row],[Andere
subsidie(s)]]-Tb.Financiering[[#This Row],[Anders]],0)</f>
        <v>0</v>
      </c>
      <c r="BG9" s="144">
        <f>IF(Tb.Financiering[[#This Row],[Pnr.]]=BG$7,Tb.Financiering[[#This Row],[Te financieren]]-Tb.Financiering[[#This Row],[Eigen
bijdrage]]-Tb.Financiering[[#This Row],[Andere
subsidie(s)]]-Tb.Financiering[[#This Row],[Anders]],0)</f>
        <v>0</v>
      </c>
      <c r="BH9" s="144">
        <f>IF(Tb.Financiering[[#This Row],[Pnr.]]=BH$7,Tb.Financiering[[#This Row],[Te financieren]]-Tb.Financiering[[#This Row],[Eigen
bijdrage]]-Tb.Financiering[[#This Row],[Andere
subsidie(s)]]-Tb.Financiering[[#This Row],[Anders]],0)</f>
        <v>0</v>
      </c>
      <c r="BI9" s="144">
        <f>IF(Tb.Financiering[[#This Row],[Pnr.]]=BI$7,Tb.Financiering[[#This Row],[Te financieren]]-Tb.Financiering[[#This Row],[Eigen
bijdrage]]-Tb.Financiering[[#This Row],[Andere
subsidie(s)]]-Tb.Financiering[[#This Row],[Anders]],0)</f>
        <v>0</v>
      </c>
      <c r="BJ9" s="144">
        <f>IF(Tb.Financiering[[#This Row],[Pnr.]]=BJ$7,Tb.Financiering[[#This Row],[Te financieren]]-Tb.Financiering[[#This Row],[Eigen
bijdrage]]-Tb.Financiering[[#This Row],[Andere
subsidie(s)]]-Tb.Financiering[[#This Row],[Anders]],0)</f>
        <v>0</v>
      </c>
      <c r="BK9" s="144">
        <f>IF(Tb.Financiering[[#This Row],[Pnr.]]=BK$7,Tb.Financiering[[#This Row],[Te financieren]]-Tb.Financiering[[#This Row],[Eigen
bijdrage]]-Tb.Financiering[[#This Row],[Andere
subsidie(s)]]-Tb.Financiering[[#This Row],[Anders]],0)</f>
        <v>0</v>
      </c>
      <c r="BL9" s="144">
        <f>IF(Tb.Financiering[[#This Row],[Pnr.]]=BL$7,Tb.Financiering[[#This Row],[Te financieren]]-Tb.Financiering[[#This Row],[Eigen
bijdrage]]-Tb.Financiering[[#This Row],[Andere
subsidie(s)]]-Tb.Financiering[[#This Row],[Anders]],0)</f>
        <v>0</v>
      </c>
      <c r="BM9" s="144">
        <f>IF(Tb.Financiering[[#This Row],[Pnr.]]=BM$7,Tb.Financiering[[#This Row],[Te financieren]]-Tb.Financiering[[#This Row],[Eigen
bijdrage]]-Tb.Financiering[[#This Row],[Andere
subsidie(s)]]-Tb.Financiering[[#This Row],[Anders]],0)</f>
        <v>0</v>
      </c>
      <c r="BN9" s="144">
        <f>IF(Tb.Financiering[[#This Row],[Pnr.]]=BN$7,Tb.Financiering[[#This Row],[Eigen
bijdrage]]+Tb.Financiering[[#This Row],[Andere
subsidie(s)]]+Tb.Financiering[[#This Row],[Anders]],0)</f>
        <v>0</v>
      </c>
      <c r="BO9" s="144">
        <f>IF(Tb.Financiering[[#This Row],[Pnr.]]=BO$7,Tb.Financiering[[#This Row],[Eigen
bijdrage]]+Tb.Financiering[[#This Row],[Andere
subsidie(s)]]+Tb.Financiering[[#This Row],[Anders]],0)</f>
        <v>0</v>
      </c>
      <c r="BP9" s="144">
        <f>IF(Tb.Financiering[[#This Row],[Pnr.]]=BP$7,Tb.Financiering[[#This Row],[Eigen
bijdrage]]+Tb.Financiering[[#This Row],[Andere
subsidie(s)]]+Tb.Financiering[[#This Row],[Anders]],0)</f>
        <v>0</v>
      </c>
      <c r="BQ9" s="144">
        <f>IF(Tb.Financiering[[#This Row],[Pnr.]]=BQ$7,Tb.Financiering[[#This Row],[Eigen
bijdrage]]+Tb.Financiering[[#This Row],[Andere
subsidie(s)]]+Tb.Financiering[[#This Row],[Anders]],0)</f>
        <v>0</v>
      </c>
      <c r="BR9" s="144">
        <f>IF(Tb.Financiering[[#This Row],[Pnr.]]=BR$7,Tb.Financiering[[#This Row],[Eigen
bijdrage]]+Tb.Financiering[[#This Row],[Andere
subsidie(s)]]+Tb.Financiering[[#This Row],[Anders]],0)</f>
        <v>0</v>
      </c>
      <c r="BS9" s="144">
        <f>IF(Tb.Financiering[[#This Row],[Pnr.]]=BS$7,Tb.Financiering[[#This Row],[Eigen
bijdrage]]+Tb.Financiering[[#This Row],[Andere
subsidie(s)]]+Tb.Financiering[[#This Row],[Anders]],0)</f>
        <v>0</v>
      </c>
      <c r="BT9" s="144">
        <f>IF(Tb.Financiering[[#This Row],[Pnr.]]=BT$7,Tb.Financiering[[#This Row],[Eigen
bijdrage]]+Tb.Financiering[[#This Row],[Andere
subsidie(s)]]+Tb.Financiering[[#This Row],[Anders]],0)</f>
        <v>0</v>
      </c>
      <c r="BU9" s="144">
        <f>IF(Tb.Financiering[[#This Row],[Pnr.]]=BU$7,Tb.Financiering[[#This Row],[Eigen
bijdrage]]+Tb.Financiering[[#This Row],[Andere
subsidie(s)]]+Tb.Financiering[[#This Row],[Anders]],0)</f>
        <v>0</v>
      </c>
      <c r="BV9" s="144">
        <f>IF(Tb.Financiering[[#This Row],[Pnr.]]=BV$7,Tb.Financiering[[#This Row],[Eigen
bijdrage]]+Tb.Financiering[[#This Row],[Andere
subsidie(s)]]+Tb.Financiering[[#This Row],[Anders]],0)</f>
        <v>0</v>
      </c>
      <c r="BW9" s="144">
        <f>IF(Tb.Financiering[[#This Row],[Pnr.]]=BW$7,Tb.Financiering[[#This Row],[Eigen
bijdrage]]+Tb.Financiering[[#This Row],[Andere
subsidie(s)]]+Tb.Financiering[[#This Row],[Anders]],0)</f>
        <v>0</v>
      </c>
      <c r="BX9" s="144">
        <f>IF(Tb.Financiering[[#This Row],[Pnr.]]=BX$7,Tb.Financiering[[#This Row],[Eigen
bijdrage]]+Tb.Financiering[[#This Row],[Andere
subsidie(s)]]+Tb.Financiering[[#This Row],[Anders]],0)</f>
        <v>0</v>
      </c>
      <c r="BY9" s="144">
        <f>IF(Tb.Financiering[[#This Row],[Pnr.]]=BY$7,Tb.Financiering[[#This Row],[Eigen
bijdrage]]+Tb.Financiering[[#This Row],[Andere
subsidie(s)]]+Tb.Financiering[[#This Row],[Anders]],0)</f>
        <v>0</v>
      </c>
      <c r="BZ9" s="144">
        <f>IF(Tb.Financiering[[#This Row],[Pnr.]]=BZ$7,Tb.Financiering[[#This Row],[Eigen
bijdrage]]+Tb.Financiering[[#This Row],[Andere
subsidie(s)]]+Tb.Financiering[[#This Row],[Anders]],0)</f>
        <v>0</v>
      </c>
      <c r="CA9" s="144">
        <f>IF(Tb.Financiering[[#This Row],[Pnr.]]=CA$7,Tb.Financiering[[#This Row],[Eigen
bijdrage]]+Tb.Financiering[[#This Row],[Andere
subsidie(s)]]+Tb.Financiering[[#This Row],[Anders]],0)</f>
        <v>0</v>
      </c>
      <c r="CB9" s="144">
        <f>IF(Tb.Financiering[[#This Row],[Pnr.]]=CB$7,Tb.Financiering[[#This Row],[Eigen
bijdrage]]+Tb.Financiering[[#This Row],[Andere
subsidie(s)]]+Tb.Financiering[[#This Row],[Anders]],0)</f>
        <v>0</v>
      </c>
      <c r="CC9" s="144">
        <f>IF(Tb.Financiering[[#This Row],[Pnr.]]=CC$7,Tb.Financiering[[#This Row],[Eigen
bijdrage]]+Tb.Financiering[[#This Row],[Andere
subsidie(s)]]+Tb.Financiering[[#This Row],[Anders]],0)</f>
        <v>0</v>
      </c>
      <c r="CD9" s="144">
        <f>IF(Tb.Financiering[[#This Row],[Pnr.]]=CD$7,Tb.Financiering[[#This Row],[Eigen
bijdrage]]+Tb.Financiering[[#This Row],[Andere
subsidie(s)]]+Tb.Financiering[[#This Row],[Anders]],0)</f>
        <v>0</v>
      </c>
      <c r="CE9" s="144">
        <f>IF(Tb.Financiering[[#This Row],[Pnr.]]=CE$7,Tb.Financiering[[#This Row],[Eigen
bijdrage]]+Tb.Financiering[[#This Row],[Andere
subsidie(s)]]+Tb.Financiering[[#This Row],[Anders]],0)</f>
        <v>0</v>
      </c>
      <c r="CF9" s="144">
        <f>IF(Tb.Financiering[[#This Row],[Pnr.]]=CF$7,Tb.Financiering[[#This Row],[Eigen
bijdrage]]+Tb.Financiering[[#This Row],[Andere
subsidie(s)]]+Tb.Financiering[[#This Row],[Anders]],0)</f>
        <v>0</v>
      </c>
      <c r="CG9" s="144">
        <f>IF(Tb.Financiering[[#This Row],[Pnr.]]=CG$7,Tb.Financiering[[#This Row],[Eigen
bijdrage]]+Tb.Financiering[[#This Row],[Andere
subsidie(s)]]+Tb.Financiering[[#This Row],[Anders]],0)</f>
        <v>0</v>
      </c>
      <c r="CH9" s="144">
        <f>IF(Tb.Financiering[[#This Row],[Pnr.]]=CH$7,Tb.Financiering[[#This Row],[Eigen
bijdrage]]+Tb.Financiering[[#This Row],[Andere
subsidie(s)]]+Tb.Financiering[[#This Row],[Anders]],0)</f>
        <v>0</v>
      </c>
      <c r="CI9" s="144">
        <f>IF(Tb.Financiering[[#This Row],[Pnr.]]=CI$7,Tb.Financiering[[#This Row],[Eigen
bijdrage]]+Tb.Financiering[[#This Row],[Andere
subsidie(s)]]+Tb.Financiering[[#This Row],[Anders]],0)</f>
        <v>0</v>
      </c>
      <c r="CJ9" s="144">
        <f>IF(Tb.Financiering[[#This Row],[Pnr.]]=CJ$7,Tb.Financiering[[#This Row],[Eigen
bijdrage]]+Tb.Financiering[[#This Row],[Andere
subsidie(s)]]+Tb.Financiering[[#This Row],[Anders]],0)</f>
        <v>0</v>
      </c>
      <c r="CK9" s="144">
        <f>IF(Tb.Financiering[[#This Row],[Pnr.]]=CK$7,Tb.Financiering[[#This Row],[Eigen
bijdrage]]+Tb.Financiering[[#This Row],[Andere
subsidie(s)]]+Tb.Financiering[[#This Row],[Anders]],0)</f>
        <v>0</v>
      </c>
      <c r="CL9" s="144">
        <f>IF(Tb.Financiering[[#This Row],[Pnr.]]=CL$7,Tb.Financiering[[#This Row],[Eigen
bijdrage]]+Tb.Financiering[[#This Row],[Andere
subsidie(s)]]+Tb.Financiering[[#This Row],[Anders]],0)</f>
        <v>0</v>
      </c>
      <c r="CM9" s="144">
        <f>IF(Tb.Financiering[[#This Row],[Pnr.]]=CM$7,Tb.Financiering[[#This Row],[Eigen
bijdrage]]+Tb.Financiering[[#This Row],[Andere
subsidie(s)]]+Tb.Financiering[[#This Row],[Anders]],0)</f>
        <v>0</v>
      </c>
      <c r="CN9" s="144">
        <f>IF(Tb.Financiering[[#This Row],[Pnr.]]=CN$7,Tb.Financiering[[#This Row],[Eigen
bijdrage]]+Tb.Financiering[[#This Row],[Andere
subsidie(s)]]+Tb.Financiering[[#This Row],[Anders]],0)</f>
        <v>0</v>
      </c>
      <c r="CO9" s="144">
        <f>IF(Tb.Financiering[[#This Row],[Pnr.]]=CO$7,Tb.Financiering[[#This Row],[Eigen
bijdrage]]+Tb.Financiering[[#This Row],[Andere
subsidie(s)]]+Tb.Financiering[[#This Row],[Anders]],0)</f>
        <v>0</v>
      </c>
      <c r="CP9" s="144">
        <f>IF(Tb.Financiering[[#This Row],[Pnr.]]=CP$7,Tb.Financiering[[#This Row],[Eigen
bijdrage]]+Tb.Financiering[[#This Row],[Andere
subsidie(s)]]+Tb.Financiering[[#This Row],[Anders]],0)</f>
        <v>0</v>
      </c>
      <c r="CQ9" s="144">
        <f>IF(Tb.Financiering[[#This Row],[Pnr.]]=CQ$7,Tb.Financiering[[#This Row],[Eigen
bijdrage]]+Tb.Financiering[[#This Row],[Andere
subsidie(s)]]+Tb.Financiering[[#This Row],[Anders]],0)</f>
        <v>0</v>
      </c>
      <c r="CR9" s="144">
        <f>IF(Tb.Financiering[[#This Row],[Pnr.]]=CR$7,Tb.Financiering[[#This Row],[Eigen
bijdrage]]+Tb.Financiering[[#This Row],[Andere
subsidie(s)]]+Tb.Financiering[[#This Row],[Anders]],0)</f>
        <v>0</v>
      </c>
      <c r="CS9" s="144">
        <f>IF(Tb.Financiering[[#This Row],[Pnr.]]=CS$7,Tb.Financiering[[#This Row],[Eigen
bijdrage]]+Tb.Financiering[[#This Row],[Andere
subsidie(s)]]+Tb.Financiering[[#This Row],[Anders]],0)</f>
        <v>0</v>
      </c>
      <c r="CT9" s="144">
        <f>IF(Tb.Financiering[[#This Row],[Pnr.]]=CT$7,Tb.Financiering[[#This Row],[Eigen
bijdrage]]+Tb.Financiering[[#This Row],[Andere
subsidie(s)]]+Tb.Financiering[[#This Row],[Anders]],0)</f>
        <v>0</v>
      </c>
      <c r="CU9" s="144">
        <f>IF(Tb.Financiering[[#This Row],[Pnr.]]=CU$7,Tb.Financiering[[#This Row],[Eigen
bijdrage]]+Tb.Financiering[[#This Row],[Andere
subsidie(s)]]+Tb.Financiering[[#This Row],[Anders]],0)</f>
        <v>0</v>
      </c>
      <c r="CV9" s="144">
        <f>IF(Tb.Financiering[[#This Row],[Pnr.]]=CV$7,Tb.Financiering[[#This Row],[Eigen
bijdrage]]+Tb.Financiering[[#This Row],[Andere
subsidie(s)]]+Tb.Financiering[[#This Row],[Anders]],0)</f>
        <v>0</v>
      </c>
      <c r="CW9" s="144">
        <f>IF(Tb.Financiering[[#This Row],[Pnr.]]=CW$7,Tb.Financiering[[#This Row],[Eigen
bijdrage]]+Tb.Financiering[[#This Row],[Andere
subsidie(s)]]+Tb.Financiering[[#This Row],[Anders]],0)</f>
        <v>0</v>
      </c>
      <c r="CX9" s="144">
        <f>IF(Tb.Financiering[[#This Row],[Pnr.]]=CX$7,Tb.Financiering[[#This Row],[Eigen
bijdrage]]+Tb.Financiering[[#This Row],[Andere
subsidie(s)]]+Tb.Financiering[[#This Row],[Anders]],0)</f>
        <v>0</v>
      </c>
      <c r="CY9" s="144">
        <f>IF(Tb.Financiering[[#This Row],[Pnr.]]=CY$7,Tb.Financiering[[#This Row],[Eigen
bijdrage]]+Tb.Financiering[[#This Row],[Andere
subsidie(s)]]+Tb.Financiering[[#This Row],[Anders]],0)</f>
        <v>0</v>
      </c>
      <c r="CZ9" s="144">
        <f>IF(Tb.Financiering[[#This Row],[Pnr.]]=CZ$7,Tb.Financiering[[#This Row],[Eigen
bijdrage]]+Tb.Financiering[[#This Row],[Andere
subsidie(s)]]+Tb.Financiering[[#This Row],[Anders]],0)</f>
        <v>0</v>
      </c>
      <c r="DA9" s="144">
        <f>IF(Tb.Financiering[[#This Row],[Pnr.]]=DA$7,Tb.Financiering[[#This Row],[Eigen
bijdrage]]+Tb.Financiering[[#This Row],[Andere
subsidie(s)]]+Tb.Financiering[[#This Row],[Anders]],0)</f>
        <v>0</v>
      </c>
      <c r="DB9" s="144">
        <f>IF(Tb.Financiering[[#This Row],[Pnr.]]=DB$7,Tb.Financiering[[#This Row],[Eigen
bijdrage]]+Tb.Financiering[[#This Row],[Andere
subsidie(s)]]+Tb.Financiering[[#This Row],[Anders]],0)</f>
        <v>0</v>
      </c>
      <c r="DC9" s="144">
        <f>IF(Tb.Financiering[[#This Row],[Pnr.]]=DC$7,Tb.Financiering[[#This Row],[Eigen
bijdrage]]+Tb.Financiering[[#This Row],[Andere
subsidie(s)]]+Tb.Financiering[[#This Row],[Anders]],0)</f>
        <v>0</v>
      </c>
      <c r="DD9" s="144">
        <f>IF(Tb.Financiering[[#This Row],[Pnr.]]=DD$7,Tb.Financiering[[#This Row],[Eigen
bijdrage]]+Tb.Financiering[[#This Row],[Andere
subsidie(s)]]+Tb.Financiering[[#This Row],[Anders]],0)</f>
        <v>0</v>
      </c>
      <c r="DE9" s="144">
        <f>IF(Tb.Financiering[[#This Row],[Pnr.]]=DE$7,Tb.Financiering[[#This Row],[Eigen
bijdrage]]+Tb.Financiering[[#This Row],[Andere
subsidie(s)]]+Tb.Financiering[[#This Row],[Anders]],0)</f>
        <v>0</v>
      </c>
      <c r="DF9" s="144">
        <f>IF(Tb.Financiering[[#This Row],[Pnr.]]=DF$7,Tb.Financiering[[#This Row],[Eigen
bijdrage]]+Tb.Financiering[[#This Row],[Andere
subsidie(s)]]+Tb.Financiering[[#This Row],[Anders]],0)</f>
        <v>0</v>
      </c>
      <c r="DG9" s="144">
        <f>IF(Tb.Financiering[[#This Row],[Pnr.]]=DG$7,Tb.Financiering[[#This Row],[Eigen
bijdrage]]+Tb.Financiering[[#This Row],[Andere
subsidie(s)]]+Tb.Financiering[[#This Row],[Anders]],0)</f>
        <v>0</v>
      </c>
      <c r="DH9" s="144">
        <f>IF(Tb.Financiering[[#This Row],[Pnr.]]=DH$7,Tb.Financiering[[#This Row],[Eigen
bijdrage]]+Tb.Financiering[[#This Row],[Andere
subsidie(s)]]+Tb.Financiering[[#This Row],[Anders]],0)</f>
        <v>0</v>
      </c>
      <c r="DI9" s="144">
        <f>IF(Tb.Financiering[[#This Row],[Pnr.]]=DI$7,Tb.Financiering[[#This Row],[Eigen
bijdrage]]+Tb.Financiering[[#This Row],[Andere
subsidie(s)]]+Tb.Financiering[[#This Row],[Anders]],0)</f>
        <v>0</v>
      </c>
      <c r="DJ9" s="144">
        <f>IF(Tb.Financiering[[#This Row],[Pnr.]]=DJ$7,Tb.Financiering[[#This Row],[Eigen
bijdrage]]+Tb.Financiering[[#This Row],[Andere
subsidie(s)]]+Tb.Financiering[[#This Row],[Anders]],0)</f>
        <v>0</v>
      </c>
      <c r="DK9" s="144">
        <f>IF(Tb.Financiering[[#This Row],[Pnr.]]=DK$7,Tb.Financiering[[#This Row],[Eigen
bijdrage]]+Tb.Financiering[[#This Row],[Andere
subsidie(s)]]+Tb.Financiering[[#This Row],[Anders]],0)</f>
        <v>0</v>
      </c>
    </row>
    <row r="10" spans="1:16384" x14ac:dyDescent="0.3">
      <c r="B10" s="137"/>
      <c r="C10" s="137"/>
      <c r="D10" s="11">
        <f>SUMIF(Tbl.Kosten[PSAnr.],Tb.Financiering[[#This Row],[PSAnr.]],Tbl.Kosten[Totaal kosten])</f>
        <v>0</v>
      </c>
      <c r="E10" s="154">
        <f>SUMIF(Tbl.Kosten[PSAnr.],Tb.Financiering[[#This Row],[PSAnr.]],Tbl.Kosten[Subsidie])</f>
        <v>0</v>
      </c>
      <c r="F10" s="157"/>
      <c r="G10" s="154">
        <f>Tb.Financiering[[#This Row],[Begrote kosten]]-Tb.Financiering[[#This Row],[Berekende GLB subsidie]]-Tb.Financiering[[#This Row],[Correctie GLB subsidie]]</f>
        <v>0</v>
      </c>
      <c r="H10" s="156"/>
      <c r="I10" s="156"/>
      <c r="J10" s="156"/>
      <c r="K10" s="152"/>
      <c r="L10" s="97">
        <f>Tb.Financiering[[#This Row],[Te financieren]]-SUM(Tb.Financiering[[#This Row],[Eigen
bijdrage]:[Anders]])</f>
        <v>0</v>
      </c>
      <c r="M10" s="160" t="str">
        <f>IFERROR(VLOOKUP(Tb.Financiering[[#This Row],[Partnernaam]],Tbl.Projectpartners[[Naam]:[PNr.]],9,FALSE),"")</f>
        <v/>
      </c>
      <c r="N10" s="142" t="str">
        <f>IFERROR(VLOOKUP(Tb.Financiering[[#This Row],[Subsidiabele activiteit]],Tbl.Subsidiehoogte[[Subsidieactiviteit]:[SAnr.]],3,FALSE),"")</f>
        <v/>
      </c>
      <c r="O10" s="142" t="str">
        <f>_xlfn.CONCAT(Tb.Financiering[[#This Row],[Pnr.]],Tb.Financiering[[#This Row],[SAnr.]])</f>
        <v/>
      </c>
      <c r="P10" s="144">
        <f>IF(Tb.Financiering[[#This Row],[Pnr.]]=P$7,Tb.Financiering[[#This Row],[Te financieren]]-Tb.Financiering[[#This Row],[Eigen
bijdrage]]-Tb.Financiering[[#This Row],[Andere
subsidie(s)]]-Tb.Financiering[[#This Row],[Anders]],0)</f>
        <v>0</v>
      </c>
      <c r="Q10" s="144">
        <f>IF(Tb.Financiering[[#This Row],[Pnr.]]=Q$7,Tb.Financiering[[#This Row],[Te financieren]]-Tb.Financiering[[#This Row],[Eigen
bijdrage]]-Tb.Financiering[[#This Row],[Andere
subsidie(s)]]-Tb.Financiering[[#This Row],[Anders]],0)</f>
        <v>0</v>
      </c>
      <c r="R10" s="144">
        <f>IF(Tb.Financiering[[#This Row],[Pnr.]]=R$7,Tb.Financiering[[#This Row],[Te financieren]]-Tb.Financiering[[#This Row],[Eigen
bijdrage]]-Tb.Financiering[[#This Row],[Andere
subsidie(s)]]-Tb.Financiering[[#This Row],[Anders]],0)</f>
        <v>0</v>
      </c>
      <c r="S10" s="144">
        <f>IF(Tb.Financiering[[#This Row],[Pnr.]]=S$7,Tb.Financiering[[#This Row],[Te financieren]]-Tb.Financiering[[#This Row],[Eigen
bijdrage]]-Tb.Financiering[[#This Row],[Andere
subsidie(s)]]-Tb.Financiering[[#This Row],[Anders]],0)</f>
        <v>0</v>
      </c>
      <c r="T10" s="144">
        <f>IF(Tb.Financiering[[#This Row],[Pnr.]]=T$7,Tb.Financiering[[#This Row],[Te financieren]]-Tb.Financiering[[#This Row],[Eigen
bijdrage]]-Tb.Financiering[[#This Row],[Andere
subsidie(s)]]-Tb.Financiering[[#This Row],[Anders]],0)</f>
        <v>0</v>
      </c>
      <c r="U10" s="144">
        <f>IF(Tb.Financiering[[#This Row],[Pnr.]]=U$7,Tb.Financiering[[#This Row],[Te financieren]]-Tb.Financiering[[#This Row],[Eigen
bijdrage]]-Tb.Financiering[[#This Row],[Andere
subsidie(s)]]-Tb.Financiering[[#This Row],[Anders]],0)</f>
        <v>0</v>
      </c>
      <c r="V10" s="144">
        <f>IF(Tb.Financiering[[#This Row],[Pnr.]]=V$7,Tb.Financiering[[#This Row],[Te financieren]]-Tb.Financiering[[#This Row],[Eigen
bijdrage]]-Tb.Financiering[[#This Row],[Andere
subsidie(s)]]-Tb.Financiering[[#This Row],[Anders]],0)</f>
        <v>0</v>
      </c>
      <c r="W10" s="144">
        <f>IF(Tb.Financiering[[#This Row],[Pnr.]]=W$7,Tb.Financiering[[#This Row],[Te financieren]]-Tb.Financiering[[#This Row],[Eigen
bijdrage]]-Tb.Financiering[[#This Row],[Andere
subsidie(s)]]-Tb.Financiering[[#This Row],[Anders]],0)</f>
        <v>0</v>
      </c>
      <c r="X10" s="144">
        <f>IF(Tb.Financiering[[#This Row],[Pnr.]]=X$7,Tb.Financiering[[#This Row],[Te financieren]]-Tb.Financiering[[#This Row],[Eigen
bijdrage]]-Tb.Financiering[[#This Row],[Andere
subsidie(s)]]-Tb.Financiering[[#This Row],[Anders]],0)</f>
        <v>0</v>
      </c>
      <c r="Y10" s="144">
        <f>IF(Tb.Financiering[[#This Row],[Pnr.]]=Y$7,Tb.Financiering[[#This Row],[Te financieren]]-Tb.Financiering[[#This Row],[Eigen
bijdrage]]-Tb.Financiering[[#This Row],[Andere
subsidie(s)]]-Tb.Financiering[[#This Row],[Anders]],0)</f>
        <v>0</v>
      </c>
      <c r="Z10" s="144">
        <f>IF(Tb.Financiering[[#This Row],[Pnr.]]=Z$7,Tb.Financiering[[#This Row],[Te financieren]]-Tb.Financiering[[#This Row],[Eigen
bijdrage]]-Tb.Financiering[[#This Row],[Andere
subsidie(s)]]-Tb.Financiering[[#This Row],[Anders]],0)</f>
        <v>0</v>
      </c>
      <c r="AA10" s="144">
        <f>IF(Tb.Financiering[[#This Row],[Pnr.]]=AA$7,Tb.Financiering[[#This Row],[Te financieren]]-Tb.Financiering[[#This Row],[Eigen
bijdrage]]-Tb.Financiering[[#This Row],[Andere
subsidie(s)]]-Tb.Financiering[[#This Row],[Anders]],0)</f>
        <v>0</v>
      </c>
      <c r="AB10" s="144">
        <f>IF(Tb.Financiering[[#This Row],[Pnr.]]=AB$7,Tb.Financiering[[#This Row],[Te financieren]]-Tb.Financiering[[#This Row],[Eigen
bijdrage]]-Tb.Financiering[[#This Row],[Andere
subsidie(s)]]-Tb.Financiering[[#This Row],[Anders]],0)</f>
        <v>0</v>
      </c>
      <c r="AC10" s="144">
        <f>IF(Tb.Financiering[[#This Row],[Pnr.]]=AC$7,Tb.Financiering[[#This Row],[Te financieren]]-Tb.Financiering[[#This Row],[Eigen
bijdrage]]-Tb.Financiering[[#This Row],[Andere
subsidie(s)]]-Tb.Financiering[[#This Row],[Anders]],0)</f>
        <v>0</v>
      </c>
      <c r="AD10" s="144">
        <f>IF(Tb.Financiering[[#This Row],[Pnr.]]=AD$7,Tb.Financiering[[#This Row],[Te financieren]]-Tb.Financiering[[#This Row],[Eigen
bijdrage]]-Tb.Financiering[[#This Row],[Andere
subsidie(s)]]-Tb.Financiering[[#This Row],[Anders]],0)</f>
        <v>0</v>
      </c>
      <c r="AE10" s="144">
        <f>IF(Tb.Financiering[[#This Row],[Pnr.]]=AE$7,Tb.Financiering[[#This Row],[Te financieren]]-Tb.Financiering[[#This Row],[Eigen
bijdrage]]-Tb.Financiering[[#This Row],[Andere
subsidie(s)]]-Tb.Financiering[[#This Row],[Anders]],0)</f>
        <v>0</v>
      </c>
      <c r="AF10" s="144">
        <f>IF(Tb.Financiering[[#This Row],[Pnr.]]=AF$7,Tb.Financiering[[#This Row],[Te financieren]]-Tb.Financiering[[#This Row],[Eigen
bijdrage]]-Tb.Financiering[[#This Row],[Andere
subsidie(s)]]-Tb.Financiering[[#This Row],[Anders]],0)</f>
        <v>0</v>
      </c>
      <c r="AG10" s="144">
        <f>IF(Tb.Financiering[[#This Row],[Pnr.]]=AG$7,Tb.Financiering[[#This Row],[Te financieren]]-Tb.Financiering[[#This Row],[Eigen
bijdrage]]-Tb.Financiering[[#This Row],[Andere
subsidie(s)]]-Tb.Financiering[[#This Row],[Anders]],0)</f>
        <v>0</v>
      </c>
      <c r="AH10" s="144">
        <f>IF(Tb.Financiering[[#This Row],[Pnr.]]=AH$7,Tb.Financiering[[#This Row],[Te financieren]]-Tb.Financiering[[#This Row],[Eigen
bijdrage]]-Tb.Financiering[[#This Row],[Andere
subsidie(s)]]-Tb.Financiering[[#This Row],[Anders]],0)</f>
        <v>0</v>
      </c>
      <c r="AI10" s="144">
        <f>IF(Tb.Financiering[[#This Row],[Pnr.]]=AI$7,Tb.Financiering[[#This Row],[Te financieren]]-Tb.Financiering[[#This Row],[Eigen
bijdrage]]-Tb.Financiering[[#This Row],[Andere
subsidie(s)]]-Tb.Financiering[[#This Row],[Anders]],0)</f>
        <v>0</v>
      </c>
      <c r="AJ10" s="144">
        <f>IF(Tb.Financiering[[#This Row],[Pnr.]]=AJ$7,Tb.Financiering[[#This Row],[Te financieren]]-Tb.Financiering[[#This Row],[Eigen
bijdrage]]-Tb.Financiering[[#This Row],[Andere
subsidie(s)]]-Tb.Financiering[[#This Row],[Anders]],0)</f>
        <v>0</v>
      </c>
      <c r="AK10" s="144">
        <f>IF(Tb.Financiering[[#This Row],[Pnr.]]=AK$7,Tb.Financiering[[#This Row],[Te financieren]]-Tb.Financiering[[#This Row],[Eigen
bijdrage]]-Tb.Financiering[[#This Row],[Andere
subsidie(s)]]-Tb.Financiering[[#This Row],[Anders]],0)</f>
        <v>0</v>
      </c>
      <c r="AL10" s="144">
        <f>IF(Tb.Financiering[[#This Row],[Pnr.]]=AL$7,Tb.Financiering[[#This Row],[Te financieren]]-Tb.Financiering[[#This Row],[Eigen
bijdrage]]-Tb.Financiering[[#This Row],[Andere
subsidie(s)]]-Tb.Financiering[[#This Row],[Anders]],0)</f>
        <v>0</v>
      </c>
      <c r="AM10" s="144">
        <f>IF(Tb.Financiering[[#This Row],[Pnr.]]=AM$7,Tb.Financiering[[#This Row],[Te financieren]]-Tb.Financiering[[#This Row],[Eigen
bijdrage]]-Tb.Financiering[[#This Row],[Andere
subsidie(s)]]-Tb.Financiering[[#This Row],[Anders]],0)</f>
        <v>0</v>
      </c>
      <c r="AN10" s="144">
        <f>IF(Tb.Financiering[[#This Row],[Pnr.]]=AN$7,Tb.Financiering[[#This Row],[Te financieren]]-Tb.Financiering[[#This Row],[Eigen
bijdrage]]-Tb.Financiering[[#This Row],[Andere
subsidie(s)]]-Tb.Financiering[[#This Row],[Anders]],0)</f>
        <v>0</v>
      </c>
      <c r="AO10" s="144">
        <f>IF(Tb.Financiering[[#This Row],[Pnr.]]=AO$7,Tb.Financiering[[#This Row],[Te financieren]]-Tb.Financiering[[#This Row],[Eigen
bijdrage]]-Tb.Financiering[[#This Row],[Andere
subsidie(s)]]-Tb.Financiering[[#This Row],[Anders]],0)</f>
        <v>0</v>
      </c>
      <c r="AP10" s="144">
        <f>IF(Tb.Financiering[[#This Row],[Pnr.]]=AP$7,Tb.Financiering[[#This Row],[Te financieren]]-Tb.Financiering[[#This Row],[Eigen
bijdrage]]-Tb.Financiering[[#This Row],[Andere
subsidie(s)]]-Tb.Financiering[[#This Row],[Anders]],0)</f>
        <v>0</v>
      </c>
      <c r="AQ10" s="144">
        <f>IF(Tb.Financiering[[#This Row],[Pnr.]]=AQ$7,Tb.Financiering[[#This Row],[Te financieren]]-Tb.Financiering[[#This Row],[Eigen
bijdrage]]-Tb.Financiering[[#This Row],[Andere
subsidie(s)]]-Tb.Financiering[[#This Row],[Anders]],0)</f>
        <v>0</v>
      </c>
      <c r="AR10" s="144">
        <f>IF(Tb.Financiering[[#This Row],[Pnr.]]=AR$7,Tb.Financiering[[#This Row],[Te financieren]]-Tb.Financiering[[#This Row],[Eigen
bijdrage]]-Tb.Financiering[[#This Row],[Andere
subsidie(s)]]-Tb.Financiering[[#This Row],[Anders]],0)</f>
        <v>0</v>
      </c>
      <c r="AS10" s="144">
        <f>IF(Tb.Financiering[[#This Row],[Pnr.]]=AS$7,Tb.Financiering[[#This Row],[Te financieren]]-Tb.Financiering[[#This Row],[Eigen
bijdrage]]-Tb.Financiering[[#This Row],[Andere
subsidie(s)]]-Tb.Financiering[[#This Row],[Anders]],0)</f>
        <v>0</v>
      </c>
      <c r="AT10" s="144">
        <f>IF(Tb.Financiering[[#This Row],[Pnr.]]=AT$7,Tb.Financiering[[#This Row],[Te financieren]]-Tb.Financiering[[#This Row],[Eigen
bijdrage]]-Tb.Financiering[[#This Row],[Andere
subsidie(s)]]-Tb.Financiering[[#This Row],[Anders]],0)</f>
        <v>0</v>
      </c>
      <c r="AU10" s="144">
        <f>IF(Tb.Financiering[[#This Row],[Pnr.]]=AU$7,Tb.Financiering[[#This Row],[Te financieren]]-Tb.Financiering[[#This Row],[Eigen
bijdrage]]-Tb.Financiering[[#This Row],[Andere
subsidie(s)]]-Tb.Financiering[[#This Row],[Anders]],0)</f>
        <v>0</v>
      </c>
      <c r="AV10" s="144">
        <f>IF(Tb.Financiering[[#This Row],[Pnr.]]=AV$7,Tb.Financiering[[#This Row],[Te financieren]]-Tb.Financiering[[#This Row],[Eigen
bijdrage]]-Tb.Financiering[[#This Row],[Andere
subsidie(s)]]-Tb.Financiering[[#This Row],[Anders]],0)</f>
        <v>0</v>
      </c>
      <c r="AW10" s="144">
        <f>IF(Tb.Financiering[[#This Row],[Pnr.]]=AW$7,Tb.Financiering[[#This Row],[Te financieren]]-Tb.Financiering[[#This Row],[Eigen
bijdrage]]-Tb.Financiering[[#This Row],[Andere
subsidie(s)]]-Tb.Financiering[[#This Row],[Anders]],0)</f>
        <v>0</v>
      </c>
      <c r="AX10" s="144">
        <f>IF(Tb.Financiering[[#This Row],[Pnr.]]=AX$7,Tb.Financiering[[#This Row],[Te financieren]]-Tb.Financiering[[#This Row],[Eigen
bijdrage]]-Tb.Financiering[[#This Row],[Andere
subsidie(s)]]-Tb.Financiering[[#This Row],[Anders]],0)</f>
        <v>0</v>
      </c>
      <c r="AY10" s="144">
        <f>IF(Tb.Financiering[[#This Row],[Pnr.]]=AY$7,Tb.Financiering[[#This Row],[Te financieren]]-Tb.Financiering[[#This Row],[Eigen
bijdrage]]-Tb.Financiering[[#This Row],[Andere
subsidie(s)]]-Tb.Financiering[[#This Row],[Anders]],0)</f>
        <v>0</v>
      </c>
      <c r="AZ10" s="144">
        <f>IF(Tb.Financiering[[#This Row],[Pnr.]]=AZ$7,Tb.Financiering[[#This Row],[Te financieren]]-Tb.Financiering[[#This Row],[Eigen
bijdrage]]-Tb.Financiering[[#This Row],[Andere
subsidie(s)]]-Tb.Financiering[[#This Row],[Anders]],0)</f>
        <v>0</v>
      </c>
      <c r="BA10" s="144">
        <f>IF(Tb.Financiering[[#This Row],[Pnr.]]=BA$7,Tb.Financiering[[#This Row],[Te financieren]]-Tb.Financiering[[#This Row],[Eigen
bijdrage]]-Tb.Financiering[[#This Row],[Andere
subsidie(s)]]-Tb.Financiering[[#This Row],[Anders]],0)</f>
        <v>0</v>
      </c>
      <c r="BB10" s="144">
        <f>IF(Tb.Financiering[[#This Row],[Pnr.]]=BB$7,Tb.Financiering[[#This Row],[Te financieren]]-Tb.Financiering[[#This Row],[Eigen
bijdrage]]-Tb.Financiering[[#This Row],[Andere
subsidie(s)]]-Tb.Financiering[[#This Row],[Anders]],0)</f>
        <v>0</v>
      </c>
      <c r="BC10" s="144">
        <f>IF(Tb.Financiering[[#This Row],[Pnr.]]=BC$7,Tb.Financiering[[#This Row],[Te financieren]]-Tb.Financiering[[#This Row],[Eigen
bijdrage]]-Tb.Financiering[[#This Row],[Andere
subsidie(s)]]-Tb.Financiering[[#This Row],[Anders]],0)</f>
        <v>0</v>
      </c>
      <c r="BD10" s="144">
        <f>IF(Tb.Financiering[[#This Row],[Pnr.]]=BD$7,Tb.Financiering[[#This Row],[Te financieren]]-Tb.Financiering[[#This Row],[Eigen
bijdrage]]-Tb.Financiering[[#This Row],[Andere
subsidie(s)]]-Tb.Financiering[[#This Row],[Anders]],0)</f>
        <v>0</v>
      </c>
      <c r="BE10" s="144">
        <f>IF(Tb.Financiering[[#This Row],[Pnr.]]=BE$7,Tb.Financiering[[#This Row],[Te financieren]]-Tb.Financiering[[#This Row],[Eigen
bijdrage]]-Tb.Financiering[[#This Row],[Andere
subsidie(s)]]-Tb.Financiering[[#This Row],[Anders]],0)</f>
        <v>0</v>
      </c>
      <c r="BF10" s="144">
        <f>IF(Tb.Financiering[[#This Row],[Pnr.]]=BF$7,Tb.Financiering[[#This Row],[Te financieren]]-Tb.Financiering[[#This Row],[Eigen
bijdrage]]-Tb.Financiering[[#This Row],[Andere
subsidie(s)]]-Tb.Financiering[[#This Row],[Anders]],0)</f>
        <v>0</v>
      </c>
      <c r="BG10" s="144">
        <f>IF(Tb.Financiering[[#This Row],[Pnr.]]=BG$7,Tb.Financiering[[#This Row],[Te financieren]]-Tb.Financiering[[#This Row],[Eigen
bijdrage]]-Tb.Financiering[[#This Row],[Andere
subsidie(s)]]-Tb.Financiering[[#This Row],[Anders]],0)</f>
        <v>0</v>
      </c>
      <c r="BH10" s="144">
        <f>IF(Tb.Financiering[[#This Row],[Pnr.]]=BH$7,Tb.Financiering[[#This Row],[Te financieren]]-Tb.Financiering[[#This Row],[Eigen
bijdrage]]-Tb.Financiering[[#This Row],[Andere
subsidie(s)]]-Tb.Financiering[[#This Row],[Anders]],0)</f>
        <v>0</v>
      </c>
      <c r="BI10" s="144">
        <f>IF(Tb.Financiering[[#This Row],[Pnr.]]=BI$7,Tb.Financiering[[#This Row],[Te financieren]]-Tb.Financiering[[#This Row],[Eigen
bijdrage]]-Tb.Financiering[[#This Row],[Andere
subsidie(s)]]-Tb.Financiering[[#This Row],[Anders]],0)</f>
        <v>0</v>
      </c>
      <c r="BJ10" s="144">
        <f>IF(Tb.Financiering[[#This Row],[Pnr.]]=BJ$7,Tb.Financiering[[#This Row],[Te financieren]]-Tb.Financiering[[#This Row],[Eigen
bijdrage]]-Tb.Financiering[[#This Row],[Andere
subsidie(s)]]-Tb.Financiering[[#This Row],[Anders]],0)</f>
        <v>0</v>
      </c>
      <c r="BK10" s="144">
        <f>IF(Tb.Financiering[[#This Row],[Pnr.]]=BK$7,Tb.Financiering[[#This Row],[Te financieren]]-Tb.Financiering[[#This Row],[Eigen
bijdrage]]-Tb.Financiering[[#This Row],[Andere
subsidie(s)]]-Tb.Financiering[[#This Row],[Anders]],0)</f>
        <v>0</v>
      </c>
      <c r="BL10" s="144">
        <f>IF(Tb.Financiering[[#This Row],[Pnr.]]=BL$7,Tb.Financiering[[#This Row],[Te financieren]]-Tb.Financiering[[#This Row],[Eigen
bijdrage]]-Tb.Financiering[[#This Row],[Andere
subsidie(s)]]-Tb.Financiering[[#This Row],[Anders]],0)</f>
        <v>0</v>
      </c>
      <c r="BM10" s="144">
        <f>IF(Tb.Financiering[[#This Row],[Pnr.]]=BM$7,Tb.Financiering[[#This Row],[Te financieren]]-Tb.Financiering[[#This Row],[Eigen
bijdrage]]-Tb.Financiering[[#This Row],[Andere
subsidie(s)]]-Tb.Financiering[[#This Row],[Anders]],0)</f>
        <v>0</v>
      </c>
      <c r="BN10" s="235">
        <f>IF(Tb.Financiering[[#This Row],[Pnr.]]=BN$7,Tb.Financiering[[#This Row],[Eigen
bijdrage]]+Tb.Financiering[[#This Row],[Andere
subsidie(s)]]+Tb.Financiering[[#This Row],[Anders]],0)</f>
        <v>0</v>
      </c>
      <c r="BO10" s="235">
        <f>IF(Tb.Financiering[[#This Row],[Pnr.]]=BO$7,Tb.Financiering[[#This Row],[Eigen
bijdrage]]+Tb.Financiering[[#This Row],[Andere
subsidie(s)]]+Tb.Financiering[[#This Row],[Anders]],0)</f>
        <v>0</v>
      </c>
      <c r="BP10" s="235">
        <f>IF(Tb.Financiering[[#This Row],[Pnr.]]=BP$7,Tb.Financiering[[#This Row],[Eigen
bijdrage]]+Tb.Financiering[[#This Row],[Andere
subsidie(s)]]+Tb.Financiering[[#This Row],[Anders]],0)</f>
        <v>0</v>
      </c>
      <c r="BQ10" s="235">
        <f>IF(Tb.Financiering[[#This Row],[Pnr.]]=BQ$7,Tb.Financiering[[#This Row],[Eigen
bijdrage]]+Tb.Financiering[[#This Row],[Andere
subsidie(s)]]+Tb.Financiering[[#This Row],[Anders]],0)</f>
        <v>0</v>
      </c>
      <c r="BR10" s="235">
        <f>IF(Tb.Financiering[[#This Row],[Pnr.]]=BR$7,Tb.Financiering[[#This Row],[Eigen
bijdrage]]+Tb.Financiering[[#This Row],[Andere
subsidie(s)]]+Tb.Financiering[[#This Row],[Anders]],0)</f>
        <v>0</v>
      </c>
      <c r="BS10" s="235">
        <f>IF(Tb.Financiering[[#This Row],[Pnr.]]=BS$7,Tb.Financiering[[#This Row],[Eigen
bijdrage]]+Tb.Financiering[[#This Row],[Andere
subsidie(s)]]+Tb.Financiering[[#This Row],[Anders]],0)</f>
        <v>0</v>
      </c>
      <c r="BT10" s="235">
        <f>IF(Tb.Financiering[[#This Row],[Pnr.]]=BT$7,Tb.Financiering[[#This Row],[Eigen
bijdrage]]+Tb.Financiering[[#This Row],[Andere
subsidie(s)]]+Tb.Financiering[[#This Row],[Anders]],0)</f>
        <v>0</v>
      </c>
      <c r="BU10" s="235">
        <f>IF(Tb.Financiering[[#This Row],[Pnr.]]=BU$7,Tb.Financiering[[#This Row],[Eigen
bijdrage]]+Tb.Financiering[[#This Row],[Andere
subsidie(s)]]+Tb.Financiering[[#This Row],[Anders]],0)</f>
        <v>0</v>
      </c>
      <c r="BV10" s="235">
        <f>IF(Tb.Financiering[[#This Row],[Pnr.]]=BV$7,Tb.Financiering[[#This Row],[Eigen
bijdrage]]+Tb.Financiering[[#This Row],[Andere
subsidie(s)]]+Tb.Financiering[[#This Row],[Anders]],0)</f>
        <v>0</v>
      </c>
      <c r="BW10" s="235">
        <f>IF(Tb.Financiering[[#This Row],[Pnr.]]=BW$7,Tb.Financiering[[#This Row],[Eigen
bijdrage]]+Tb.Financiering[[#This Row],[Andere
subsidie(s)]]+Tb.Financiering[[#This Row],[Anders]],0)</f>
        <v>0</v>
      </c>
      <c r="BX10" s="235">
        <f>IF(Tb.Financiering[[#This Row],[Pnr.]]=BX$7,Tb.Financiering[[#This Row],[Eigen
bijdrage]]+Tb.Financiering[[#This Row],[Andere
subsidie(s)]]+Tb.Financiering[[#This Row],[Anders]],0)</f>
        <v>0</v>
      </c>
      <c r="BY10" s="235">
        <f>IF(Tb.Financiering[[#This Row],[Pnr.]]=BY$7,Tb.Financiering[[#This Row],[Eigen
bijdrage]]+Tb.Financiering[[#This Row],[Andere
subsidie(s)]]+Tb.Financiering[[#This Row],[Anders]],0)</f>
        <v>0</v>
      </c>
      <c r="BZ10" s="235">
        <f>IF(Tb.Financiering[[#This Row],[Pnr.]]=BZ$7,Tb.Financiering[[#This Row],[Eigen
bijdrage]]+Tb.Financiering[[#This Row],[Andere
subsidie(s)]]+Tb.Financiering[[#This Row],[Anders]],0)</f>
        <v>0</v>
      </c>
      <c r="CA10" s="235">
        <f>IF(Tb.Financiering[[#This Row],[Pnr.]]=CA$7,Tb.Financiering[[#This Row],[Eigen
bijdrage]]+Tb.Financiering[[#This Row],[Andere
subsidie(s)]]+Tb.Financiering[[#This Row],[Anders]],0)</f>
        <v>0</v>
      </c>
      <c r="CB10" s="235">
        <f>IF(Tb.Financiering[[#This Row],[Pnr.]]=CB$7,Tb.Financiering[[#This Row],[Eigen
bijdrage]]+Tb.Financiering[[#This Row],[Andere
subsidie(s)]]+Tb.Financiering[[#This Row],[Anders]],0)</f>
        <v>0</v>
      </c>
      <c r="CC10" s="235">
        <f>IF(Tb.Financiering[[#This Row],[Pnr.]]=CC$7,Tb.Financiering[[#This Row],[Eigen
bijdrage]]+Tb.Financiering[[#This Row],[Andere
subsidie(s)]]+Tb.Financiering[[#This Row],[Anders]],0)</f>
        <v>0</v>
      </c>
      <c r="CD10" s="235">
        <f>IF(Tb.Financiering[[#This Row],[Pnr.]]=CD$7,Tb.Financiering[[#This Row],[Eigen
bijdrage]]+Tb.Financiering[[#This Row],[Andere
subsidie(s)]]+Tb.Financiering[[#This Row],[Anders]],0)</f>
        <v>0</v>
      </c>
      <c r="CE10" s="235">
        <f>IF(Tb.Financiering[[#This Row],[Pnr.]]=CE$7,Tb.Financiering[[#This Row],[Eigen
bijdrage]]+Tb.Financiering[[#This Row],[Andere
subsidie(s)]]+Tb.Financiering[[#This Row],[Anders]],0)</f>
        <v>0</v>
      </c>
      <c r="CF10" s="235">
        <f>IF(Tb.Financiering[[#This Row],[Pnr.]]=CF$7,Tb.Financiering[[#This Row],[Eigen
bijdrage]]+Tb.Financiering[[#This Row],[Andere
subsidie(s)]]+Tb.Financiering[[#This Row],[Anders]],0)</f>
        <v>0</v>
      </c>
      <c r="CG10" s="235">
        <f>IF(Tb.Financiering[[#This Row],[Pnr.]]=CG$7,Tb.Financiering[[#This Row],[Eigen
bijdrage]]+Tb.Financiering[[#This Row],[Andere
subsidie(s)]]+Tb.Financiering[[#This Row],[Anders]],0)</f>
        <v>0</v>
      </c>
      <c r="CH10" s="235">
        <f>IF(Tb.Financiering[[#This Row],[Pnr.]]=CH$7,Tb.Financiering[[#This Row],[Eigen
bijdrage]]+Tb.Financiering[[#This Row],[Andere
subsidie(s)]]+Tb.Financiering[[#This Row],[Anders]],0)</f>
        <v>0</v>
      </c>
      <c r="CI10" s="235">
        <f>IF(Tb.Financiering[[#This Row],[Pnr.]]=CI$7,Tb.Financiering[[#This Row],[Eigen
bijdrage]]+Tb.Financiering[[#This Row],[Andere
subsidie(s)]]+Tb.Financiering[[#This Row],[Anders]],0)</f>
        <v>0</v>
      </c>
      <c r="CJ10" s="235">
        <f>IF(Tb.Financiering[[#This Row],[Pnr.]]=CJ$7,Tb.Financiering[[#This Row],[Eigen
bijdrage]]+Tb.Financiering[[#This Row],[Andere
subsidie(s)]]+Tb.Financiering[[#This Row],[Anders]],0)</f>
        <v>0</v>
      </c>
      <c r="CK10" s="235">
        <f>IF(Tb.Financiering[[#This Row],[Pnr.]]=CK$7,Tb.Financiering[[#This Row],[Eigen
bijdrage]]+Tb.Financiering[[#This Row],[Andere
subsidie(s)]]+Tb.Financiering[[#This Row],[Anders]],0)</f>
        <v>0</v>
      </c>
      <c r="CL10" s="235">
        <f>IF(Tb.Financiering[[#This Row],[Pnr.]]=CL$7,Tb.Financiering[[#This Row],[Eigen
bijdrage]]+Tb.Financiering[[#This Row],[Andere
subsidie(s)]]+Tb.Financiering[[#This Row],[Anders]],0)</f>
        <v>0</v>
      </c>
      <c r="CM10" s="235">
        <f>IF(Tb.Financiering[[#This Row],[Pnr.]]=CM$7,Tb.Financiering[[#This Row],[Eigen
bijdrage]]+Tb.Financiering[[#This Row],[Andere
subsidie(s)]]+Tb.Financiering[[#This Row],[Anders]],0)</f>
        <v>0</v>
      </c>
      <c r="CN10" s="235">
        <f>IF(Tb.Financiering[[#This Row],[Pnr.]]=CN$7,Tb.Financiering[[#This Row],[Eigen
bijdrage]]+Tb.Financiering[[#This Row],[Andere
subsidie(s)]]+Tb.Financiering[[#This Row],[Anders]],0)</f>
        <v>0</v>
      </c>
      <c r="CO10" s="235">
        <f>IF(Tb.Financiering[[#This Row],[Pnr.]]=CO$7,Tb.Financiering[[#This Row],[Eigen
bijdrage]]+Tb.Financiering[[#This Row],[Andere
subsidie(s)]]+Tb.Financiering[[#This Row],[Anders]],0)</f>
        <v>0</v>
      </c>
      <c r="CP10" s="235">
        <f>IF(Tb.Financiering[[#This Row],[Pnr.]]=CP$7,Tb.Financiering[[#This Row],[Eigen
bijdrage]]+Tb.Financiering[[#This Row],[Andere
subsidie(s)]]+Tb.Financiering[[#This Row],[Anders]],0)</f>
        <v>0</v>
      </c>
      <c r="CQ10" s="235">
        <f>IF(Tb.Financiering[[#This Row],[Pnr.]]=CQ$7,Tb.Financiering[[#This Row],[Eigen
bijdrage]]+Tb.Financiering[[#This Row],[Andere
subsidie(s)]]+Tb.Financiering[[#This Row],[Anders]],0)</f>
        <v>0</v>
      </c>
      <c r="CR10" s="235">
        <f>IF(Tb.Financiering[[#This Row],[Pnr.]]=CR$7,Tb.Financiering[[#This Row],[Eigen
bijdrage]]+Tb.Financiering[[#This Row],[Andere
subsidie(s)]]+Tb.Financiering[[#This Row],[Anders]],0)</f>
        <v>0</v>
      </c>
      <c r="CS10" s="235">
        <f>IF(Tb.Financiering[[#This Row],[Pnr.]]=CS$7,Tb.Financiering[[#This Row],[Eigen
bijdrage]]+Tb.Financiering[[#This Row],[Andere
subsidie(s)]]+Tb.Financiering[[#This Row],[Anders]],0)</f>
        <v>0</v>
      </c>
      <c r="CT10" s="235">
        <f>IF(Tb.Financiering[[#This Row],[Pnr.]]=CT$7,Tb.Financiering[[#This Row],[Eigen
bijdrage]]+Tb.Financiering[[#This Row],[Andere
subsidie(s)]]+Tb.Financiering[[#This Row],[Anders]],0)</f>
        <v>0</v>
      </c>
      <c r="CU10" s="235">
        <f>IF(Tb.Financiering[[#This Row],[Pnr.]]=CU$7,Tb.Financiering[[#This Row],[Eigen
bijdrage]]+Tb.Financiering[[#This Row],[Andere
subsidie(s)]]+Tb.Financiering[[#This Row],[Anders]],0)</f>
        <v>0</v>
      </c>
      <c r="CV10" s="235">
        <f>IF(Tb.Financiering[[#This Row],[Pnr.]]=CV$7,Tb.Financiering[[#This Row],[Eigen
bijdrage]]+Tb.Financiering[[#This Row],[Andere
subsidie(s)]]+Tb.Financiering[[#This Row],[Anders]],0)</f>
        <v>0</v>
      </c>
      <c r="CW10" s="235">
        <f>IF(Tb.Financiering[[#This Row],[Pnr.]]=CW$7,Tb.Financiering[[#This Row],[Eigen
bijdrage]]+Tb.Financiering[[#This Row],[Andere
subsidie(s)]]+Tb.Financiering[[#This Row],[Anders]],0)</f>
        <v>0</v>
      </c>
      <c r="CX10" s="235">
        <f>IF(Tb.Financiering[[#This Row],[Pnr.]]=CX$7,Tb.Financiering[[#This Row],[Eigen
bijdrage]]+Tb.Financiering[[#This Row],[Andere
subsidie(s)]]+Tb.Financiering[[#This Row],[Anders]],0)</f>
        <v>0</v>
      </c>
      <c r="CY10" s="235">
        <f>IF(Tb.Financiering[[#This Row],[Pnr.]]=CY$7,Tb.Financiering[[#This Row],[Eigen
bijdrage]]+Tb.Financiering[[#This Row],[Andere
subsidie(s)]]+Tb.Financiering[[#This Row],[Anders]],0)</f>
        <v>0</v>
      </c>
      <c r="CZ10" s="235">
        <f>IF(Tb.Financiering[[#This Row],[Pnr.]]=CZ$7,Tb.Financiering[[#This Row],[Eigen
bijdrage]]+Tb.Financiering[[#This Row],[Andere
subsidie(s)]]+Tb.Financiering[[#This Row],[Anders]],0)</f>
        <v>0</v>
      </c>
      <c r="DA10" s="235">
        <f>IF(Tb.Financiering[[#This Row],[Pnr.]]=DA$7,Tb.Financiering[[#This Row],[Eigen
bijdrage]]+Tb.Financiering[[#This Row],[Andere
subsidie(s)]]+Tb.Financiering[[#This Row],[Anders]],0)</f>
        <v>0</v>
      </c>
      <c r="DB10" s="235">
        <f>IF(Tb.Financiering[[#This Row],[Pnr.]]=DB$7,Tb.Financiering[[#This Row],[Eigen
bijdrage]]+Tb.Financiering[[#This Row],[Andere
subsidie(s)]]+Tb.Financiering[[#This Row],[Anders]],0)</f>
        <v>0</v>
      </c>
      <c r="DC10" s="235">
        <f>IF(Tb.Financiering[[#This Row],[Pnr.]]=DC$7,Tb.Financiering[[#This Row],[Eigen
bijdrage]]+Tb.Financiering[[#This Row],[Andere
subsidie(s)]]+Tb.Financiering[[#This Row],[Anders]],0)</f>
        <v>0</v>
      </c>
      <c r="DD10" s="235">
        <f>IF(Tb.Financiering[[#This Row],[Pnr.]]=DD$7,Tb.Financiering[[#This Row],[Eigen
bijdrage]]+Tb.Financiering[[#This Row],[Andere
subsidie(s)]]+Tb.Financiering[[#This Row],[Anders]],0)</f>
        <v>0</v>
      </c>
      <c r="DE10" s="235">
        <f>IF(Tb.Financiering[[#This Row],[Pnr.]]=DE$7,Tb.Financiering[[#This Row],[Eigen
bijdrage]]+Tb.Financiering[[#This Row],[Andere
subsidie(s)]]+Tb.Financiering[[#This Row],[Anders]],0)</f>
        <v>0</v>
      </c>
      <c r="DF10" s="235">
        <f>IF(Tb.Financiering[[#This Row],[Pnr.]]=DF$7,Tb.Financiering[[#This Row],[Eigen
bijdrage]]+Tb.Financiering[[#This Row],[Andere
subsidie(s)]]+Tb.Financiering[[#This Row],[Anders]],0)</f>
        <v>0</v>
      </c>
      <c r="DG10" s="235">
        <f>IF(Tb.Financiering[[#This Row],[Pnr.]]=DG$7,Tb.Financiering[[#This Row],[Eigen
bijdrage]]+Tb.Financiering[[#This Row],[Andere
subsidie(s)]]+Tb.Financiering[[#This Row],[Anders]],0)</f>
        <v>0</v>
      </c>
      <c r="DH10" s="235">
        <f>IF(Tb.Financiering[[#This Row],[Pnr.]]=DH$7,Tb.Financiering[[#This Row],[Eigen
bijdrage]]+Tb.Financiering[[#This Row],[Andere
subsidie(s)]]+Tb.Financiering[[#This Row],[Anders]],0)</f>
        <v>0</v>
      </c>
      <c r="DI10" s="235">
        <f>IF(Tb.Financiering[[#This Row],[Pnr.]]=DI$7,Tb.Financiering[[#This Row],[Eigen
bijdrage]]+Tb.Financiering[[#This Row],[Andere
subsidie(s)]]+Tb.Financiering[[#This Row],[Anders]],0)</f>
        <v>0</v>
      </c>
      <c r="DJ10" s="235">
        <f>IF(Tb.Financiering[[#This Row],[Pnr.]]=DJ$7,Tb.Financiering[[#This Row],[Eigen
bijdrage]]+Tb.Financiering[[#This Row],[Andere
subsidie(s)]]+Tb.Financiering[[#This Row],[Anders]],0)</f>
        <v>0</v>
      </c>
      <c r="DK10" s="235">
        <f>IF(Tb.Financiering[[#This Row],[Pnr.]]=DK$7,Tb.Financiering[[#This Row],[Eigen
bijdrage]]+Tb.Financiering[[#This Row],[Andere
subsidie(s)]]+Tb.Financiering[[#This Row],[Anders]],0)</f>
        <v>0</v>
      </c>
    </row>
    <row r="11" spans="1:16384" x14ac:dyDescent="0.3">
      <c r="B11" s="137"/>
      <c r="C11" s="137"/>
      <c r="D11" s="11">
        <f>SUMIF(Tbl.Kosten[PSAnr.],Tb.Financiering[[#This Row],[PSAnr.]],Tbl.Kosten[Totaal kosten])</f>
        <v>0</v>
      </c>
      <c r="E11" s="154">
        <f>SUMIF(Tbl.Kosten[PSAnr.],Tb.Financiering[[#This Row],[PSAnr.]],Tbl.Kosten[Subsidie])</f>
        <v>0</v>
      </c>
      <c r="F11" s="155"/>
      <c r="G11" s="154">
        <f>Tb.Financiering[[#This Row],[Begrote kosten]]-Tb.Financiering[[#This Row],[Berekende GLB subsidie]]-Tb.Financiering[[#This Row],[Correctie GLB subsidie]]</f>
        <v>0</v>
      </c>
      <c r="H11" s="156"/>
      <c r="I11" s="156"/>
      <c r="J11" s="156"/>
      <c r="K11" s="152"/>
      <c r="L11" s="97">
        <f>Tb.Financiering[[#This Row],[Te financieren]]-SUM(Tb.Financiering[[#This Row],[Eigen
bijdrage]:[Anders]])</f>
        <v>0</v>
      </c>
      <c r="M11" s="160" t="str">
        <f>IFERROR(VLOOKUP(Tb.Financiering[[#This Row],[Partnernaam]],Tbl.Projectpartners[[Naam]:[PNr.]],9,FALSE),"")</f>
        <v/>
      </c>
      <c r="N11" s="142" t="str">
        <f>IFERROR(VLOOKUP(Tb.Financiering[[#This Row],[Subsidiabele activiteit]],Tbl.Subsidiehoogte[[Subsidieactiviteit]:[SAnr.]],3,FALSE),"")</f>
        <v/>
      </c>
      <c r="O11" s="142" t="str">
        <f>_xlfn.CONCAT(Tb.Financiering[[#This Row],[Pnr.]],Tb.Financiering[[#This Row],[SAnr.]])</f>
        <v/>
      </c>
      <c r="P11" s="144">
        <f>IF(Tb.Financiering[[#This Row],[Pnr.]]=P$7,Tb.Financiering[[#This Row],[Te financieren]]-Tb.Financiering[[#This Row],[Eigen
bijdrage]]-Tb.Financiering[[#This Row],[Andere
subsidie(s)]]-Tb.Financiering[[#This Row],[Anders]],0)</f>
        <v>0</v>
      </c>
      <c r="Q11" s="144">
        <f>IF(Tb.Financiering[[#This Row],[Pnr.]]=Q$7,Tb.Financiering[[#This Row],[Te financieren]]-Tb.Financiering[[#This Row],[Eigen
bijdrage]]-Tb.Financiering[[#This Row],[Andere
subsidie(s)]]-Tb.Financiering[[#This Row],[Anders]],0)</f>
        <v>0</v>
      </c>
      <c r="R11" s="144">
        <f>IF(Tb.Financiering[[#This Row],[Pnr.]]=R$7,Tb.Financiering[[#This Row],[Te financieren]]-Tb.Financiering[[#This Row],[Eigen
bijdrage]]-Tb.Financiering[[#This Row],[Andere
subsidie(s)]]-Tb.Financiering[[#This Row],[Anders]],0)</f>
        <v>0</v>
      </c>
      <c r="S11" s="144">
        <f>IF(Tb.Financiering[[#This Row],[Pnr.]]=S$7,Tb.Financiering[[#This Row],[Te financieren]]-Tb.Financiering[[#This Row],[Eigen
bijdrage]]-Tb.Financiering[[#This Row],[Andere
subsidie(s)]]-Tb.Financiering[[#This Row],[Anders]],0)</f>
        <v>0</v>
      </c>
      <c r="T11" s="144">
        <f>IF(Tb.Financiering[[#This Row],[Pnr.]]=T$7,Tb.Financiering[[#This Row],[Te financieren]]-Tb.Financiering[[#This Row],[Eigen
bijdrage]]-Tb.Financiering[[#This Row],[Andere
subsidie(s)]]-Tb.Financiering[[#This Row],[Anders]],0)</f>
        <v>0</v>
      </c>
      <c r="U11" s="144">
        <f>IF(Tb.Financiering[[#This Row],[Pnr.]]=U$7,Tb.Financiering[[#This Row],[Te financieren]]-Tb.Financiering[[#This Row],[Eigen
bijdrage]]-Tb.Financiering[[#This Row],[Andere
subsidie(s)]]-Tb.Financiering[[#This Row],[Anders]],0)</f>
        <v>0</v>
      </c>
      <c r="V11" s="144">
        <f>IF(Tb.Financiering[[#This Row],[Pnr.]]=V$7,Tb.Financiering[[#This Row],[Te financieren]]-Tb.Financiering[[#This Row],[Eigen
bijdrage]]-Tb.Financiering[[#This Row],[Andere
subsidie(s)]]-Tb.Financiering[[#This Row],[Anders]],0)</f>
        <v>0</v>
      </c>
      <c r="W11" s="144">
        <f>IF(Tb.Financiering[[#This Row],[Pnr.]]=W$7,Tb.Financiering[[#This Row],[Te financieren]]-Tb.Financiering[[#This Row],[Eigen
bijdrage]]-Tb.Financiering[[#This Row],[Andere
subsidie(s)]]-Tb.Financiering[[#This Row],[Anders]],0)</f>
        <v>0</v>
      </c>
      <c r="X11" s="144">
        <f>IF(Tb.Financiering[[#This Row],[Pnr.]]=X$7,Tb.Financiering[[#This Row],[Te financieren]]-Tb.Financiering[[#This Row],[Eigen
bijdrage]]-Tb.Financiering[[#This Row],[Andere
subsidie(s)]]-Tb.Financiering[[#This Row],[Anders]],0)</f>
        <v>0</v>
      </c>
      <c r="Y11" s="144">
        <f>IF(Tb.Financiering[[#This Row],[Pnr.]]=Y$7,Tb.Financiering[[#This Row],[Te financieren]]-Tb.Financiering[[#This Row],[Eigen
bijdrage]]-Tb.Financiering[[#This Row],[Andere
subsidie(s)]]-Tb.Financiering[[#This Row],[Anders]],0)</f>
        <v>0</v>
      </c>
      <c r="Z11" s="144">
        <f>IF(Tb.Financiering[[#This Row],[Pnr.]]=Z$7,Tb.Financiering[[#This Row],[Te financieren]]-Tb.Financiering[[#This Row],[Eigen
bijdrage]]-Tb.Financiering[[#This Row],[Andere
subsidie(s)]]-Tb.Financiering[[#This Row],[Anders]],0)</f>
        <v>0</v>
      </c>
      <c r="AA11" s="144">
        <f>IF(Tb.Financiering[[#This Row],[Pnr.]]=AA$7,Tb.Financiering[[#This Row],[Te financieren]]-Tb.Financiering[[#This Row],[Eigen
bijdrage]]-Tb.Financiering[[#This Row],[Andere
subsidie(s)]]-Tb.Financiering[[#This Row],[Anders]],0)</f>
        <v>0</v>
      </c>
      <c r="AB11" s="144">
        <f>IF(Tb.Financiering[[#This Row],[Pnr.]]=AB$7,Tb.Financiering[[#This Row],[Te financieren]]-Tb.Financiering[[#This Row],[Eigen
bijdrage]]-Tb.Financiering[[#This Row],[Andere
subsidie(s)]]-Tb.Financiering[[#This Row],[Anders]],0)</f>
        <v>0</v>
      </c>
      <c r="AC11" s="144">
        <f>IF(Tb.Financiering[[#This Row],[Pnr.]]=AC$7,Tb.Financiering[[#This Row],[Te financieren]]-Tb.Financiering[[#This Row],[Eigen
bijdrage]]-Tb.Financiering[[#This Row],[Andere
subsidie(s)]]-Tb.Financiering[[#This Row],[Anders]],0)</f>
        <v>0</v>
      </c>
      <c r="AD11" s="144">
        <f>IF(Tb.Financiering[[#This Row],[Pnr.]]=AD$7,Tb.Financiering[[#This Row],[Te financieren]]-Tb.Financiering[[#This Row],[Eigen
bijdrage]]-Tb.Financiering[[#This Row],[Andere
subsidie(s)]]-Tb.Financiering[[#This Row],[Anders]],0)</f>
        <v>0</v>
      </c>
      <c r="AE11" s="144">
        <f>IF(Tb.Financiering[[#This Row],[Pnr.]]=AE$7,Tb.Financiering[[#This Row],[Te financieren]]-Tb.Financiering[[#This Row],[Eigen
bijdrage]]-Tb.Financiering[[#This Row],[Andere
subsidie(s)]]-Tb.Financiering[[#This Row],[Anders]],0)</f>
        <v>0</v>
      </c>
      <c r="AF11" s="144">
        <f>IF(Tb.Financiering[[#This Row],[Pnr.]]=AF$7,Tb.Financiering[[#This Row],[Te financieren]]-Tb.Financiering[[#This Row],[Eigen
bijdrage]]-Tb.Financiering[[#This Row],[Andere
subsidie(s)]]-Tb.Financiering[[#This Row],[Anders]],0)</f>
        <v>0</v>
      </c>
      <c r="AG11" s="144">
        <f>IF(Tb.Financiering[[#This Row],[Pnr.]]=AG$7,Tb.Financiering[[#This Row],[Te financieren]]-Tb.Financiering[[#This Row],[Eigen
bijdrage]]-Tb.Financiering[[#This Row],[Andere
subsidie(s)]]-Tb.Financiering[[#This Row],[Anders]],0)</f>
        <v>0</v>
      </c>
      <c r="AH11" s="144">
        <f>IF(Tb.Financiering[[#This Row],[Pnr.]]=AH$7,Tb.Financiering[[#This Row],[Te financieren]]-Tb.Financiering[[#This Row],[Eigen
bijdrage]]-Tb.Financiering[[#This Row],[Andere
subsidie(s)]]-Tb.Financiering[[#This Row],[Anders]],0)</f>
        <v>0</v>
      </c>
      <c r="AI11" s="144">
        <f>IF(Tb.Financiering[[#This Row],[Pnr.]]=AI$7,Tb.Financiering[[#This Row],[Te financieren]]-Tb.Financiering[[#This Row],[Eigen
bijdrage]]-Tb.Financiering[[#This Row],[Andere
subsidie(s)]]-Tb.Financiering[[#This Row],[Anders]],0)</f>
        <v>0</v>
      </c>
      <c r="AJ11" s="144">
        <f>IF(Tb.Financiering[[#This Row],[Pnr.]]=AJ$7,Tb.Financiering[[#This Row],[Te financieren]]-Tb.Financiering[[#This Row],[Eigen
bijdrage]]-Tb.Financiering[[#This Row],[Andere
subsidie(s)]]-Tb.Financiering[[#This Row],[Anders]],0)</f>
        <v>0</v>
      </c>
      <c r="AK11" s="144">
        <f>IF(Tb.Financiering[[#This Row],[Pnr.]]=AK$7,Tb.Financiering[[#This Row],[Te financieren]]-Tb.Financiering[[#This Row],[Eigen
bijdrage]]-Tb.Financiering[[#This Row],[Andere
subsidie(s)]]-Tb.Financiering[[#This Row],[Anders]],0)</f>
        <v>0</v>
      </c>
      <c r="AL11" s="144">
        <f>IF(Tb.Financiering[[#This Row],[Pnr.]]=AL$7,Tb.Financiering[[#This Row],[Te financieren]]-Tb.Financiering[[#This Row],[Eigen
bijdrage]]-Tb.Financiering[[#This Row],[Andere
subsidie(s)]]-Tb.Financiering[[#This Row],[Anders]],0)</f>
        <v>0</v>
      </c>
      <c r="AM11" s="144">
        <f>IF(Tb.Financiering[[#This Row],[Pnr.]]=AM$7,Tb.Financiering[[#This Row],[Te financieren]]-Tb.Financiering[[#This Row],[Eigen
bijdrage]]-Tb.Financiering[[#This Row],[Andere
subsidie(s)]]-Tb.Financiering[[#This Row],[Anders]],0)</f>
        <v>0</v>
      </c>
      <c r="AN11" s="144">
        <f>IF(Tb.Financiering[[#This Row],[Pnr.]]=AN$7,Tb.Financiering[[#This Row],[Te financieren]]-Tb.Financiering[[#This Row],[Eigen
bijdrage]]-Tb.Financiering[[#This Row],[Andere
subsidie(s)]]-Tb.Financiering[[#This Row],[Anders]],0)</f>
        <v>0</v>
      </c>
      <c r="AO11" s="144">
        <f>IF(Tb.Financiering[[#This Row],[Pnr.]]=AO$7,Tb.Financiering[[#This Row],[Te financieren]]-Tb.Financiering[[#This Row],[Eigen
bijdrage]]-Tb.Financiering[[#This Row],[Andere
subsidie(s)]]-Tb.Financiering[[#This Row],[Anders]],0)</f>
        <v>0</v>
      </c>
      <c r="AP11" s="144">
        <f>IF(Tb.Financiering[[#This Row],[Pnr.]]=AP$7,Tb.Financiering[[#This Row],[Te financieren]]-Tb.Financiering[[#This Row],[Eigen
bijdrage]]-Tb.Financiering[[#This Row],[Andere
subsidie(s)]]-Tb.Financiering[[#This Row],[Anders]],0)</f>
        <v>0</v>
      </c>
      <c r="AQ11" s="144">
        <f>IF(Tb.Financiering[[#This Row],[Pnr.]]=AQ$7,Tb.Financiering[[#This Row],[Te financieren]]-Tb.Financiering[[#This Row],[Eigen
bijdrage]]-Tb.Financiering[[#This Row],[Andere
subsidie(s)]]-Tb.Financiering[[#This Row],[Anders]],0)</f>
        <v>0</v>
      </c>
      <c r="AR11" s="144">
        <f>IF(Tb.Financiering[[#This Row],[Pnr.]]=AR$7,Tb.Financiering[[#This Row],[Te financieren]]-Tb.Financiering[[#This Row],[Eigen
bijdrage]]-Tb.Financiering[[#This Row],[Andere
subsidie(s)]]-Tb.Financiering[[#This Row],[Anders]],0)</f>
        <v>0</v>
      </c>
      <c r="AS11" s="144">
        <f>IF(Tb.Financiering[[#This Row],[Pnr.]]=AS$7,Tb.Financiering[[#This Row],[Te financieren]]-Tb.Financiering[[#This Row],[Eigen
bijdrage]]-Tb.Financiering[[#This Row],[Andere
subsidie(s)]]-Tb.Financiering[[#This Row],[Anders]],0)</f>
        <v>0</v>
      </c>
      <c r="AT11" s="144">
        <f>IF(Tb.Financiering[[#This Row],[Pnr.]]=AT$7,Tb.Financiering[[#This Row],[Te financieren]]-Tb.Financiering[[#This Row],[Eigen
bijdrage]]-Tb.Financiering[[#This Row],[Andere
subsidie(s)]]-Tb.Financiering[[#This Row],[Anders]],0)</f>
        <v>0</v>
      </c>
      <c r="AU11" s="144">
        <f>IF(Tb.Financiering[[#This Row],[Pnr.]]=AU$7,Tb.Financiering[[#This Row],[Te financieren]]-Tb.Financiering[[#This Row],[Eigen
bijdrage]]-Tb.Financiering[[#This Row],[Andere
subsidie(s)]]-Tb.Financiering[[#This Row],[Anders]],0)</f>
        <v>0</v>
      </c>
      <c r="AV11" s="144">
        <f>IF(Tb.Financiering[[#This Row],[Pnr.]]=AV$7,Tb.Financiering[[#This Row],[Te financieren]]-Tb.Financiering[[#This Row],[Eigen
bijdrage]]-Tb.Financiering[[#This Row],[Andere
subsidie(s)]]-Tb.Financiering[[#This Row],[Anders]],0)</f>
        <v>0</v>
      </c>
      <c r="AW11" s="144">
        <f>IF(Tb.Financiering[[#This Row],[Pnr.]]=AW$7,Tb.Financiering[[#This Row],[Te financieren]]-Tb.Financiering[[#This Row],[Eigen
bijdrage]]-Tb.Financiering[[#This Row],[Andere
subsidie(s)]]-Tb.Financiering[[#This Row],[Anders]],0)</f>
        <v>0</v>
      </c>
      <c r="AX11" s="144">
        <f>IF(Tb.Financiering[[#This Row],[Pnr.]]=AX$7,Tb.Financiering[[#This Row],[Te financieren]]-Tb.Financiering[[#This Row],[Eigen
bijdrage]]-Tb.Financiering[[#This Row],[Andere
subsidie(s)]]-Tb.Financiering[[#This Row],[Anders]],0)</f>
        <v>0</v>
      </c>
      <c r="AY11" s="144">
        <f>IF(Tb.Financiering[[#This Row],[Pnr.]]=AY$7,Tb.Financiering[[#This Row],[Te financieren]]-Tb.Financiering[[#This Row],[Eigen
bijdrage]]-Tb.Financiering[[#This Row],[Andere
subsidie(s)]]-Tb.Financiering[[#This Row],[Anders]],0)</f>
        <v>0</v>
      </c>
      <c r="AZ11" s="144">
        <f>IF(Tb.Financiering[[#This Row],[Pnr.]]=AZ$7,Tb.Financiering[[#This Row],[Te financieren]]-Tb.Financiering[[#This Row],[Eigen
bijdrage]]-Tb.Financiering[[#This Row],[Andere
subsidie(s)]]-Tb.Financiering[[#This Row],[Anders]],0)</f>
        <v>0</v>
      </c>
      <c r="BA11" s="144">
        <f>IF(Tb.Financiering[[#This Row],[Pnr.]]=BA$7,Tb.Financiering[[#This Row],[Te financieren]]-Tb.Financiering[[#This Row],[Eigen
bijdrage]]-Tb.Financiering[[#This Row],[Andere
subsidie(s)]]-Tb.Financiering[[#This Row],[Anders]],0)</f>
        <v>0</v>
      </c>
      <c r="BB11" s="144">
        <f>IF(Tb.Financiering[[#This Row],[Pnr.]]=BB$7,Tb.Financiering[[#This Row],[Te financieren]]-Tb.Financiering[[#This Row],[Eigen
bijdrage]]-Tb.Financiering[[#This Row],[Andere
subsidie(s)]]-Tb.Financiering[[#This Row],[Anders]],0)</f>
        <v>0</v>
      </c>
      <c r="BC11" s="144">
        <f>IF(Tb.Financiering[[#This Row],[Pnr.]]=BC$7,Tb.Financiering[[#This Row],[Te financieren]]-Tb.Financiering[[#This Row],[Eigen
bijdrage]]-Tb.Financiering[[#This Row],[Andere
subsidie(s)]]-Tb.Financiering[[#This Row],[Anders]],0)</f>
        <v>0</v>
      </c>
      <c r="BD11" s="144">
        <f>IF(Tb.Financiering[[#This Row],[Pnr.]]=BD$7,Tb.Financiering[[#This Row],[Te financieren]]-Tb.Financiering[[#This Row],[Eigen
bijdrage]]-Tb.Financiering[[#This Row],[Andere
subsidie(s)]]-Tb.Financiering[[#This Row],[Anders]],0)</f>
        <v>0</v>
      </c>
      <c r="BE11" s="144">
        <f>IF(Tb.Financiering[[#This Row],[Pnr.]]=BE$7,Tb.Financiering[[#This Row],[Te financieren]]-Tb.Financiering[[#This Row],[Eigen
bijdrage]]-Tb.Financiering[[#This Row],[Andere
subsidie(s)]]-Tb.Financiering[[#This Row],[Anders]],0)</f>
        <v>0</v>
      </c>
      <c r="BF11" s="144">
        <f>IF(Tb.Financiering[[#This Row],[Pnr.]]=BF$7,Tb.Financiering[[#This Row],[Te financieren]]-Tb.Financiering[[#This Row],[Eigen
bijdrage]]-Tb.Financiering[[#This Row],[Andere
subsidie(s)]]-Tb.Financiering[[#This Row],[Anders]],0)</f>
        <v>0</v>
      </c>
      <c r="BG11" s="144">
        <f>IF(Tb.Financiering[[#This Row],[Pnr.]]=BG$7,Tb.Financiering[[#This Row],[Te financieren]]-Tb.Financiering[[#This Row],[Eigen
bijdrage]]-Tb.Financiering[[#This Row],[Andere
subsidie(s)]]-Tb.Financiering[[#This Row],[Anders]],0)</f>
        <v>0</v>
      </c>
      <c r="BH11" s="144">
        <f>IF(Tb.Financiering[[#This Row],[Pnr.]]=BH$7,Tb.Financiering[[#This Row],[Te financieren]]-Tb.Financiering[[#This Row],[Eigen
bijdrage]]-Tb.Financiering[[#This Row],[Andere
subsidie(s)]]-Tb.Financiering[[#This Row],[Anders]],0)</f>
        <v>0</v>
      </c>
      <c r="BI11" s="144">
        <f>IF(Tb.Financiering[[#This Row],[Pnr.]]=BI$7,Tb.Financiering[[#This Row],[Te financieren]]-Tb.Financiering[[#This Row],[Eigen
bijdrage]]-Tb.Financiering[[#This Row],[Andere
subsidie(s)]]-Tb.Financiering[[#This Row],[Anders]],0)</f>
        <v>0</v>
      </c>
      <c r="BJ11" s="144">
        <f>IF(Tb.Financiering[[#This Row],[Pnr.]]=BJ$7,Tb.Financiering[[#This Row],[Te financieren]]-Tb.Financiering[[#This Row],[Eigen
bijdrage]]-Tb.Financiering[[#This Row],[Andere
subsidie(s)]]-Tb.Financiering[[#This Row],[Anders]],0)</f>
        <v>0</v>
      </c>
      <c r="BK11" s="144">
        <f>IF(Tb.Financiering[[#This Row],[Pnr.]]=BK$7,Tb.Financiering[[#This Row],[Te financieren]]-Tb.Financiering[[#This Row],[Eigen
bijdrage]]-Tb.Financiering[[#This Row],[Andere
subsidie(s)]]-Tb.Financiering[[#This Row],[Anders]],0)</f>
        <v>0</v>
      </c>
      <c r="BL11" s="144">
        <f>IF(Tb.Financiering[[#This Row],[Pnr.]]=BL$7,Tb.Financiering[[#This Row],[Te financieren]]-Tb.Financiering[[#This Row],[Eigen
bijdrage]]-Tb.Financiering[[#This Row],[Andere
subsidie(s)]]-Tb.Financiering[[#This Row],[Anders]],0)</f>
        <v>0</v>
      </c>
      <c r="BM11" s="144">
        <f>IF(Tb.Financiering[[#This Row],[Pnr.]]=BM$7,Tb.Financiering[[#This Row],[Te financieren]]-Tb.Financiering[[#This Row],[Eigen
bijdrage]]-Tb.Financiering[[#This Row],[Andere
subsidie(s)]]-Tb.Financiering[[#This Row],[Anders]],0)</f>
        <v>0</v>
      </c>
      <c r="BN11" s="235">
        <f>IF(Tb.Financiering[[#This Row],[Pnr.]]=BN$7,Tb.Financiering[[#This Row],[Eigen
bijdrage]]+Tb.Financiering[[#This Row],[Andere
subsidie(s)]]+Tb.Financiering[[#This Row],[Anders]],0)</f>
        <v>0</v>
      </c>
      <c r="BO11" s="235">
        <f>IF(Tb.Financiering[[#This Row],[Pnr.]]=BO$7,Tb.Financiering[[#This Row],[Eigen
bijdrage]]+Tb.Financiering[[#This Row],[Andere
subsidie(s)]]+Tb.Financiering[[#This Row],[Anders]],0)</f>
        <v>0</v>
      </c>
      <c r="BP11" s="235">
        <f>IF(Tb.Financiering[[#This Row],[Pnr.]]=BP$7,Tb.Financiering[[#This Row],[Eigen
bijdrage]]+Tb.Financiering[[#This Row],[Andere
subsidie(s)]]+Tb.Financiering[[#This Row],[Anders]],0)</f>
        <v>0</v>
      </c>
      <c r="BQ11" s="235">
        <f>IF(Tb.Financiering[[#This Row],[Pnr.]]=BQ$7,Tb.Financiering[[#This Row],[Eigen
bijdrage]]+Tb.Financiering[[#This Row],[Andere
subsidie(s)]]+Tb.Financiering[[#This Row],[Anders]],0)</f>
        <v>0</v>
      </c>
      <c r="BR11" s="235">
        <f>IF(Tb.Financiering[[#This Row],[Pnr.]]=BR$7,Tb.Financiering[[#This Row],[Eigen
bijdrage]]+Tb.Financiering[[#This Row],[Andere
subsidie(s)]]+Tb.Financiering[[#This Row],[Anders]],0)</f>
        <v>0</v>
      </c>
      <c r="BS11" s="235">
        <f>IF(Tb.Financiering[[#This Row],[Pnr.]]=BS$7,Tb.Financiering[[#This Row],[Eigen
bijdrage]]+Tb.Financiering[[#This Row],[Andere
subsidie(s)]]+Tb.Financiering[[#This Row],[Anders]],0)</f>
        <v>0</v>
      </c>
      <c r="BT11" s="235">
        <f>IF(Tb.Financiering[[#This Row],[Pnr.]]=BT$7,Tb.Financiering[[#This Row],[Eigen
bijdrage]]+Tb.Financiering[[#This Row],[Andere
subsidie(s)]]+Tb.Financiering[[#This Row],[Anders]],0)</f>
        <v>0</v>
      </c>
      <c r="BU11" s="235">
        <f>IF(Tb.Financiering[[#This Row],[Pnr.]]=BU$7,Tb.Financiering[[#This Row],[Eigen
bijdrage]]+Tb.Financiering[[#This Row],[Andere
subsidie(s)]]+Tb.Financiering[[#This Row],[Anders]],0)</f>
        <v>0</v>
      </c>
      <c r="BV11" s="235">
        <f>IF(Tb.Financiering[[#This Row],[Pnr.]]=BV$7,Tb.Financiering[[#This Row],[Eigen
bijdrage]]+Tb.Financiering[[#This Row],[Andere
subsidie(s)]]+Tb.Financiering[[#This Row],[Anders]],0)</f>
        <v>0</v>
      </c>
      <c r="BW11" s="235">
        <f>IF(Tb.Financiering[[#This Row],[Pnr.]]=BW$7,Tb.Financiering[[#This Row],[Eigen
bijdrage]]+Tb.Financiering[[#This Row],[Andere
subsidie(s)]]+Tb.Financiering[[#This Row],[Anders]],0)</f>
        <v>0</v>
      </c>
      <c r="BX11" s="235">
        <f>IF(Tb.Financiering[[#This Row],[Pnr.]]=BX$7,Tb.Financiering[[#This Row],[Eigen
bijdrage]]+Tb.Financiering[[#This Row],[Andere
subsidie(s)]]+Tb.Financiering[[#This Row],[Anders]],0)</f>
        <v>0</v>
      </c>
      <c r="BY11" s="235">
        <f>IF(Tb.Financiering[[#This Row],[Pnr.]]=BY$7,Tb.Financiering[[#This Row],[Eigen
bijdrage]]+Tb.Financiering[[#This Row],[Andere
subsidie(s)]]+Tb.Financiering[[#This Row],[Anders]],0)</f>
        <v>0</v>
      </c>
      <c r="BZ11" s="235">
        <f>IF(Tb.Financiering[[#This Row],[Pnr.]]=BZ$7,Tb.Financiering[[#This Row],[Eigen
bijdrage]]+Tb.Financiering[[#This Row],[Andere
subsidie(s)]]+Tb.Financiering[[#This Row],[Anders]],0)</f>
        <v>0</v>
      </c>
      <c r="CA11" s="235">
        <f>IF(Tb.Financiering[[#This Row],[Pnr.]]=CA$7,Tb.Financiering[[#This Row],[Eigen
bijdrage]]+Tb.Financiering[[#This Row],[Andere
subsidie(s)]]+Tb.Financiering[[#This Row],[Anders]],0)</f>
        <v>0</v>
      </c>
      <c r="CB11" s="235">
        <f>IF(Tb.Financiering[[#This Row],[Pnr.]]=CB$7,Tb.Financiering[[#This Row],[Eigen
bijdrage]]+Tb.Financiering[[#This Row],[Andere
subsidie(s)]]+Tb.Financiering[[#This Row],[Anders]],0)</f>
        <v>0</v>
      </c>
      <c r="CC11" s="235">
        <f>IF(Tb.Financiering[[#This Row],[Pnr.]]=CC$7,Tb.Financiering[[#This Row],[Eigen
bijdrage]]+Tb.Financiering[[#This Row],[Andere
subsidie(s)]]+Tb.Financiering[[#This Row],[Anders]],0)</f>
        <v>0</v>
      </c>
      <c r="CD11" s="235">
        <f>IF(Tb.Financiering[[#This Row],[Pnr.]]=CD$7,Tb.Financiering[[#This Row],[Eigen
bijdrage]]+Tb.Financiering[[#This Row],[Andere
subsidie(s)]]+Tb.Financiering[[#This Row],[Anders]],0)</f>
        <v>0</v>
      </c>
      <c r="CE11" s="235">
        <f>IF(Tb.Financiering[[#This Row],[Pnr.]]=CE$7,Tb.Financiering[[#This Row],[Eigen
bijdrage]]+Tb.Financiering[[#This Row],[Andere
subsidie(s)]]+Tb.Financiering[[#This Row],[Anders]],0)</f>
        <v>0</v>
      </c>
      <c r="CF11" s="235">
        <f>IF(Tb.Financiering[[#This Row],[Pnr.]]=CF$7,Tb.Financiering[[#This Row],[Eigen
bijdrage]]+Tb.Financiering[[#This Row],[Andere
subsidie(s)]]+Tb.Financiering[[#This Row],[Anders]],0)</f>
        <v>0</v>
      </c>
      <c r="CG11" s="235">
        <f>IF(Tb.Financiering[[#This Row],[Pnr.]]=CG$7,Tb.Financiering[[#This Row],[Eigen
bijdrage]]+Tb.Financiering[[#This Row],[Andere
subsidie(s)]]+Tb.Financiering[[#This Row],[Anders]],0)</f>
        <v>0</v>
      </c>
      <c r="CH11" s="235">
        <f>IF(Tb.Financiering[[#This Row],[Pnr.]]=CH$7,Tb.Financiering[[#This Row],[Eigen
bijdrage]]+Tb.Financiering[[#This Row],[Andere
subsidie(s)]]+Tb.Financiering[[#This Row],[Anders]],0)</f>
        <v>0</v>
      </c>
      <c r="CI11" s="235">
        <f>IF(Tb.Financiering[[#This Row],[Pnr.]]=CI$7,Tb.Financiering[[#This Row],[Eigen
bijdrage]]+Tb.Financiering[[#This Row],[Andere
subsidie(s)]]+Tb.Financiering[[#This Row],[Anders]],0)</f>
        <v>0</v>
      </c>
      <c r="CJ11" s="235">
        <f>IF(Tb.Financiering[[#This Row],[Pnr.]]=CJ$7,Tb.Financiering[[#This Row],[Eigen
bijdrage]]+Tb.Financiering[[#This Row],[Andere
subsidie(s)]]+Tb.Financiering[[#This Row],[Anders]],0)</f>
        <v>0</v>
      </c>
      <c r="CK11" s="235">
        <f>IF(Tb.Financiering[[#This Row],[Pnr.]]=CK$7,Tb.Financiering[[#This Row],[Eigen
bijdrage]]+Tb.Financiering[[#This Row],[Andere
subsidie(s)]]+Tb.Financiering[[#This Row],[Anders]],0)</f>
        <v>0</v>
      </c>
      <c r="CL11" s="235">
        <f>IF(Tb.Financiering[[#This Row],[Pnr.]]=CL$7,Tb.Financiering[[#This Row],[Eigen
bijdrage]]+Tb.Financiering[[#This Row],[Andere
subsidie(s)]]+Tb.Financiering[[#This Row],[Anders]],0)</f>
        <v>0</v>
      </c>
      <c r="CM11" s="235">
        <f>IF(Tb.Financiering[[#This Row],[Pnr.]]=CM$7,Tb.Financiering[[#This Row],[Eigen
bijdrage]]+Tb.Financiering[[#This Row],[Andere
subsidie(s)]]+Tb.Financiering[[#This Row],[Anders]],0)</f>
        <v>0</v>
      </c>
      <c r="CN11" s="235">
        <f>IF(Tb.Financiering[[#This Row],[Pnr.]]=CN$7,Tb.Financiering[[#This Row],[Eigen
bijdrage]]+Tb.Financiering[[#This Row],[Andere
subsidie(s)]]+Tb.Financiering[[#This Row],[Anders]],0)</f>
        <v>0</v>
      </c>
      <c r="CO11" s="235">
        <f>IF(Tb.Financiering[[#This Row],[Pnr.]]=CO$7,Tb.Financiering[[#This Row],[Eigen
bijdrage]]+Tb.Financiering[[#This Row],[Andere
subsidie(s)]]+Tb.Financiering[[#This Row],[Anders]],0)</f>
        <v>0</v>
      </c>
      <c r="CP11" s="235">
        <f>IF(Tb.Financiering[[#This Row],[Pnr.]]=CP$7,Tb.Financiering[[#This Row],[Eigen
bijdrage]]+Tb.Financiering[[#This Row],[Andere
subsidie(s)]]+Tb.Financiering[[#This Row],[Anders]],0)</f>
        <v>0</v>
      </c>
      <c r="CQ11" s="235">
        <f>IF(Tb.Financiering[[#This Row],[Pnr.]]=CQ$7,Tb.Financiering[[#This Row],[Eigen
bijdrage]]+Tb.Financiering[[#This Row],[Andere
subsidie(s)]]+Tb.Financiering[[#This Row],[Anders]],0)</f>
        <v>0</v>
      </c>
      <c r="CR11" s="235">
        <f>IF(Tb.Financiering[[#This Row],[Pnr.]]=CR$7,Tb.Financiering[[#This Row],[Eigen
bijdrage]]+Tb.Financiering[[#This Row],[Andere
subsidie(s)]]+Tb.Financiering[[#This Row],[Anders]],0)</f>
        <v>0</v>
      </c>
      <c r="CS11" s="235">
        <f>IF(Tb.Financiering[[#This Row],[Pnr.]]=CS$7,Tb.Financiering[[#This Row],[Eigen
bijdrage]]+Tb.Financiering[[#This Row],[Andere
subsidie(s)]]+Tb.Financiering[[#This Row],[Anders]],0)</f>
        <v>0</v>
      </c>
      <c r="CT11" s="235">
        <f>IF(Tb.Financiering[[#This Row],[Pnr.]]=CT$7,Tb.Financiering[[#This Row],[Eigen
bijdrage]]+Tb.Financiering[[#This Row],[Andere
subsidie(s)]]+Tb.Financiering[[#This Row],[Anders]],0)</f>
        <v>0</v>
      </c>
      <c r="CU11" s="235">
        <f>IF(Tb.Financiering[[#This Row],[Pnr.]]=CU$7,Tb.Financiering[[#This Row],[Eigen
bijdrage]]+Tb.Financiering[[#This Row],[Andere
subsidie(s)]]+Tb.Financiering[[#This Row],[Anders]],0)</f>
        <v>0</v>
      </c>
      <c r="CV11" s="235">
        <f>IF(Tb.Financiering[[#This Row],[Pnr.]]=CV$7,Tb.Financiering[[#This Row],[Eigen
bijdrage]]+Tb.Financiering[[#This Row],[Andere
subsidie(s)]]+Tb.Financiering[[#This Row],[Anders]],0)</f>
        <v>0</v>
      </c>
      <c r="CW11" s="235">
        <f>IF(Tb.Financiering[[#This Row],[Pnr.]]=CW$7,Tb.Financiering[[#This Row],[Eigen
bijdrage]]+Tb.Financiering[[#This Row],[Andere
subsidie(s)]]+Tb.Financiering[[#This Row],[Anders]],0)</f>
        <v>0</v>
      </c>
      <c r="CX11" s="235">
        <f>IF(Tb.Financiering[[#This Row],[Pnr.]]=CX$7,Tb.Financiering[[#This Row],[Eigen
bijdrage]]+Tb.Financiering[[#This Row],[Andere
subsidie(s)]]+Tb.Financiering[[#This Row],[Anders]],0)</f>
        <v>0</v>
      </c>
      <c r="CY11" s="235">
        <f>IF(Tb.Financiering[[#This Row],[Pnr.]]=CY$7,Tb.Financiering[[#This Row],[Eigen
bijdrage]]+Tb.Financiering[[#This Row],[Andere
subsidie(s)]]+Tb.Financiering[[#This Row],[Anders]],0)</f>
        <v>0</v>
      </c>
      <c r="CZ11" s="235">
        <f>IF(Tb.Financiering[[#This Row],[Pnr.]]=CZ$7,Tb.Financiering[[#This Row],[Eigen
bijdrage]]+Tb.Financiering[[#This Row],[Andere
subsidie(s)]]+Tb.Financiering[[#This Row],[Anders]],0)</f>
        <v>0</v>
      </c>
      <c r="DA11" s="235">
        <f>IF(Tb.Financiering[[#This Row],[Pnr.]]=DA$7,Tb.Financiering[[#This Row],[Eigen
bijdrage]]+Tb.Financiering[[#This Row],[Andere
subsidie(s)]]+Tb.Financiering[[#This Row],[Anders]],0)</f>
        <v>0</v>
      </c>
      <c r="DB11" s="235">
        <f>IF(Tb.Financiering[[#This Row],[Pnr.]]=DB$7,Tb.Financiering[[#This Row],[Eigen
bijdrage]]+Tb.Financiering[[#This Row],[Andere
subsidie(s)]]+Tb.Financiering[[#This Row],[Anders]],0)</f>
        <v>0</v>
      </c>
      <c r="DC11" s="235">
        <f>IF(Tb.Financiering[[#This Row],[Pnr.]]=DC$7,Tb.Financiering[[#This Row],[Eigen
bijdrage]]+Tb.Financiering[[#This Row],[Andere
subsidie(s)]]+Tb.Financiering[[#This Row],[Anders]],0)</f>
        <v>0</v>
      </c>
      <c r="DD11" s="235">
        <f>IF(Tb.Financiering[[#This Row],[Pnr.]]=DD$7,Tb.Financiering[[#This Row],[Eigen
bijdrage]]+Tb.Financiering[[#This Row],[Andere
subsidie(s)]]+Tb.Financiering[[#This Row],[Anders]],0)</f>
        <v>0</v>
      </c>
      <c r="DE11" s="235">
        <f>IF(Tb.Financiering[[#This Row],[Pnr.]]=DE$7,Tb.Financiering[[#This Row],[Eigen
bijdrage]]+Tb.Financiering[[#This Row],[Andere
subsidie(s)]]+Tb.Financiering[[#This Row],[Anders]],0)</f>
        <v>0</v>
      </c>
      <c r="DF11" s="235">
        <f>IF(Tb.Financiering[[#This Row],[Pnr.]]=DF$7,Tb.Financiering[[#This Row],[Eigen
bijdrage]]+Tb.Financiering[[#This Row],[Andere
subsidie(s)]]+Tb.Financiering[[#This Row],[Anders]],0)</f>
        <v>0</v>
      </c>
      <c r="DG11" s="235">
        <f>IF(Tb.Financiering[[#This Row],[Pnr.]]=DG$7,Tb.Financiering[[#This Row],[Eigen
bijdrage]]+Tb.Financiering[[#This Row],[Andere
subsidie(s)]]+Tb.Financiering[[#This Row],[Anders]],0)</f>
        <v>0</v>
      </c>
      <c r="DH11" s="235">
        <f>IF(Tb.Financiering[[#This Row],[Pnr.]]=DH$7,Tb.Financiering[[#This Row],[Eigen
bijdrage]]+Tb.Financiering[[#This Row],[Andere
subsidie(s)]]+Tb.Financiering[[#This Row],[Anders]],0)</f>
        <v>0</v>
      </c>
      <c r="DI11" s="235">
        <f>IF(Tb.Financiering[[#This Row],[Pnr.]]=DI$7,Tb.Financiering[[#This Row],[Eigen
bijdrage]]+Tb.Financiering[[#This Row],[Andere
subsidie(s)]]+Tb.Financiering[[#This Row],[Anders]],0)</f>
        <v>0</v>
      </c>
      <c r="DJ11" s="235">
        <f>IF(Tb.Financiering[[#This Row],[Pnr.]]=DJ$7,Tb.Financiering[[#This Row],[Eigen
bijdrage]]+Tb.Financiering[[#This Row],[Andere
subsidie(s)]]+Tb.Financiering[[#This Row],[Anders]],0)</f>
        <v>0</v>
      </c>
      <c r="DK11" s="235">
        <f>IF(Tb.Financiering[[#This Row],[Pnr.]]=DK$7,Tb.Financiering[[#This Row],[Eigen
bijdrage]]+Tb.Financiering[[#This Row],[Andere
subsidie(s)]]+Tb.Financiering[[#This Row],[Anders]],0)</f>
        <v>0</v>
      </c>
    </row>
    <row r="12" spans="1:16384" x14ac:dyDescent="0.3">
      <c r="B12" s="137"/>
      <c r="C12" s="137"/>
      <c r="D12" s="11">
        <f>SUMIF(Tbl.Kosten[PSAnr.],Tb.Financiering[[#This Row],[PSAnr.]],Tbl.Kosten[Totaal kosten])</f>
        <v>0</v>
      </c>
      <c r="E12" s="154">
        <f>SUMIF(Tbl.Kosten[PSAnr.],Tb.Financiering[[#This Row],[PSAnr.]],Tbl.Kosten[Subsidie])</f>
        <v>0</v>
      </c>
      <c r="F12" s="155"/>
      <c r="G12" s="154">
        <f>Tb.Financiering[[#This Row],[Begrote kosten]]-Tb.Financiering[[#This Row],[Berekende GLB subsidie]]-Tb.Financiering[[#This Row],[Correctie GLB subsidie]]</f>
        <v>0</v>
      </c>
      <c r="H12" s="156"/>
      <c r="I12" s="156"/>
      <c r="J12" s="156"/>
      <c r="K12" s="152"/>
      <c r="L12" s="97">
        <f>Tb.Financiering[[#This Row],[Te financieren]]-SUM(Tb.Financiering[[#This Row],[Eigen
bijdrage]:[Anders]])</f>
        <v>0</v>
      </c>
      <c r="M12" s="160" t="str">
        <f>IFERROR(VLOOKUP(Tb.Financiering[[#This Row],[Partnernaam]],Tbl.Projectpartners[[Naam]:[PNr.]],9,FALSE),"")</f>
        <v/>
      </c>
      <c r="N12" s="142" t="str">
        <f>IFERROR(VLOOKUP(Tb.Financiering[[#This Row],[Subsidiabele activiteit]],Tbl.Subsidiehoogte[[Subsidieactiviteit]:[SAnr.]],3,FALSE),"")</f>
        <v/>
      </c>
      <c r="O12" s="142" t="str">
        <f>_xlfn.CONCAT(Tb.Financiering[[#This Row],[Pnr.]],Tb.Financiering[[#This Row],[SAnr.]])</f>
        <v/>
      </c>
      <c r="P12" s="144">
        <f>IF(Tb.Financiering[[#This Row],[Pnr.]]=P$7,Tb.Financiering[[#This Row],[Te financieren]]-Tb.Financiering[[#This Row],[Eigen
bijdrage]]-Tb.Financiering[[#This Row],[Andere
subsidie(s)]]-Tb.Financiering[[#This Row],[Anders]],0)</f>
        <v>0</v>
      </c>
      <c r="Q12" s="144">
        <f>IF(Tb.Financiering[[#This Row],[Pnr.]]=Q$7,Tb.Financiering[[#This Row],[Te financieren]]-Tb.Financiering[[#This Row],[Eigen
bijdrage]]-Tb.Financiering[[#This Row],[Andere
subsidie(s)]]-Tb.Financiering[[#This Row],[Anders]],0)</f>
        <v>0</v>
      </c>
      <c r="R12" s="144">
        <f>IF(Tb.Financiering[[#This Row],[Pnr.]]=R$7,Tb.Financiering[[#This Row],[Te financieren]]-Tb.Financiering[[#This Row],[Eigen
bijdrage]]-Tb.Financiering[[#This Row],[Andere
subsidie(s)]]-Tb.Financiering[[#This Row],[Anders]],0)</f>
        <v>0</v>
      </c>
      <c r="S12" s="144">
        <f>IF(Tb.Financiering[[#This Row],[Pnr.]]=S$7,Tb.Financiering[[#This Row],[Te financieren]]-Tb.Financiering[[#This Row],[Eigen
bijdrage]]-Tb.Financiering[[#This Row],[Andere
subsidie(s)]]-Tb.Financiering[[#This Row],[Anders]],0)</f>
        <v>0</v>
      </c>
      <c r="T12" s="144">
        <f>IF(Tb.Financiering[[#This Row],[Pnr.]]=T$7,Tb.Financiering[[#This Row],[Te financieren]]-Tb.Financiering[[#This Row],[Eigen
bijdrage]]-Tb.Financiering[[#This Row],[Andere
subsidie(s)]]-Tb.Financiering[[#This Row],[Anders]],0)</f>
        <v>0</v>
      </c>
      <c r="U12" s="144">
        <f>IF(Tb.Financiering[[#This Row],[Pnr.]]=U$7,Tb.Financiering[[#This Row],[Te financieren]]-Tb.Financiering[[#This Row],[Eigen
bijdrage]]-Tb.Financiering[[#This Row],[Andere
subsidie(s)]]-Tb.Financiering[[#This Row],[Anders]],0)</f>
        <v>0</v>
      </c>
      <c r="V12" s="144">
        <f>IF(Tb.Financiering[[#This Row],[Pnr.]]=V$7,Tb.Financiering[[#This Row],[Te financieren]]-Tb.Financiering[[#This Row],[Eigen
bijdrage]]-Tb.Financiering[[#This Row],[Andere
subsidie(s)]]-Tb.Financiering[[#This Row],[Anders]],0)</f>
        <v>0</v>
      </c>
      <c r="W12" s="144">
        <f>IF(Tb.Financiering[[#This Row],[Pnr.]]=W$7,Tb.Financiering[[#This Row],[Te financieren]]-Tb.Financiering[[#This Row],[Eigen
bijdrage]]-Tb.Financiering[[#This Row],[Andere
subsidie(s)]]-Tb.Financiering[[#This Row],[Anders]],0)</f>
        <v>0</v>
      </c>
      <c r="X12" s="144">
        <f>IF(Tb.Financiering[[#This Row],[Pnr.]]=X$7,Tb.Financiering[[#This Row],[Te financieren]]-Tb.Financiering[[#This Row],[Eigen
bijdrage]]-Tb.Financiering[[#This Row],[Andere
subsidie(s)]]-Tb.Financiering[[#This Row],[Anders]],0)</f>
        <v>0</v>
      </c>
      <c r="Y12" s="144">
        <f>IF(Tb.Financiering[[#This Row],[Pnr.]]=Y$7,Tb.Financiering[[#This Row],[Te financieren]]-Tb.Financiering[[#This Row],[Eigen
bijdrage]]-Tb.Financiering[[#This Row],[Andere
subsidie(s)]]-Tb.Financiering[[#This Row],[Anders]],0)</f>
        <v>0</v>
      </c>
      <c r="Z12" s="144">
        <f>IF(Tb.Financiering[[#This Row],[Pnr.]]=Z$7,Tb.Financiering[[#This Row],[Te financieren]]-Tb.Financiering[[#This Row],[Eigen
bijdrage]]-Tb.Financiering[[#This Row],[Andere
subsidie(s)]]-Tb.Financiering[[#This Row],[Anders]],0)</f>
        <v>0</v>
      </c>
      <c r="AA12" s="144">
        <f>IF(Tb.Financiering[[#This Row],[Pnr.]]=AA$7,Tb.Financiering[[#This Row],[Te financieren]]-Tb.Financiering[[#This Row],[Eigen
bijdrage]]-Tb.Financiering[[#This Row],[Andere
subsidie(s)]]-Tb.Financiering[[#This Row],[Anders]],0)</f>
        <v>0</v>
      </c>
      <c r="AB12" s="144">
        <f>IF(Tb.Financiering[[#This Row],[Pnr.]]=AB$7,Tb.Financiering[[#This Row],[Te financieren]]-Tb.Financiering[[#This Row],[Eigen
bijdrage]]-Tb.Financiering[[#This Row],[Andere
subsidie(s)]]-Tb.Financiering[[#This Row],[Anders]],0)</f>
        <v>0</v>
      </c>
      <c r="AC12" s="144">
        <f>IF(Tb.Financiering[[#This Row],[Pnr.]]=AC$7,Tb.Financiering[[#This Row],[Te financieren]]-Tb.Financiering[[#This Row],[Eigen
bijdrage]]-Tb.Financiering[[#This Row],[Andere
subsidie(s)]]-Tb.Financiering[[#This Row],[Anders]],0)</f>
        <v>0</v>
      </c>
      <c r="AD12" s="144">
        <f>IF(Tb.Financiering[[#This Row],[Pnr.]]=AD$7,Tb.Financiering[[#This Row],[Te financieren]]-Tb.Financiering[[#This Row],[Eigen
bijdrage]]-Tb.Financiering[[#This Row],[Andere
subsidie(s)]]-Tb.Financiering[[#This Row],[Anders]],0)</f>
        <v>0</v>
      </c>
      <c r="AE12" s="144">
        <f>IF(Tb.Financiering[[#This Row],[Pnr.]]=AE$7,Tb.Financiering[[#This Row],[Te financieren]]-Tb.Financiering[[#This Row],[Eigen
bijdrage]]-Tb.Financiering[[#This Row],[Andere
subsidie(s)]]-Tb.Financiering[[#This Row],[Anders]],0)</f>
        <v>0</v>
      </c>
      <c r="AF12" s="144">
        <f>IF(Tb.Financiering[[#This Row],[Pnr.]]=AF$7,Tb.Financiering[[#This Row],[Te financieren]]-Tb.Financiering[[#This Row],[Eigen
bijdrage]]-Tb.Financiering[[#This Row],[Andere
subsidie(s)]]-Tb.Financiering[[#This Row],[Anders]],0)</f>
        <v>0</v>
      </c>
      <c r="AG12" s="144">
        <f>IF(Tb.Financiering[[#This Row],[Pnr.]]=AG$7,Tb.Financiering[[#This Row],[Te financieren]]-Tb.Financiering[[#This Row],[Eigen
bijdrage]]-Tb.Financiering[[#This Row],[Andere
subsidie(s)]]-Tb.Financiering[[#This Row],[Anders]],0)</f>
        <v>0</v>
      </c>
      <c r="AH12" s="144">
        <f>IF(Tb.Financiering[[#This Row],[Pnr.]]=AH$7,Tb.Financiering[[#This Row],[Te financieren]]-Tb.Financiering[[#This Row],[Eigen
bijdrage]]-Tb.Financiering[[#This Row],[Andere
subsidie(s)]]-Tb.Financiering[[#This Row],[Anders]],0)</f>
        <v>0</v>
      </c>
      <c r="AI12" s="144">
        <f>IF(Tb.Financiering[[#This Row],[Pnr.]]=AI$7,Tb.Financiering[[#This Row],[Te financieren]]-Tb.Financiering[[#This Row],[Eigen
bijdrage]]-Tb.Financiering[[#This Row],[Andere
subsidie(s)]]-Tb.Financiering[[#This Row],[Anders]],0)</f>
        <v>0</v>
      </c>
      <c r="AJ12" s="144">
        <f>IF(Tb.Financiering[[#This Row],[Pnr.]]=AJ$7,Tb.Financiering[[#This Row],[Te financieren]]-Tb.Financiering[[#This Row],[Eigen
bijdrage]]-Tb.Financiering[[#This Row],[Andere
subsidie(s)]]-Tb.Financiering[[#This Row],[Anders]],0)</f>
        <v>0</v>
      </c>
      <c r="AK12" s="144">
        <f>IF(Tb.Financiering[[#This Row],[Pnr.]]=AK$7,Tb.Financiering[[#This Row],[Te financieren]]-Tb.Financiering[[#This Row],[Eigen
bijdrage]]-Tb.Financiering[[#This Row],[Andere
subsidie(s)]]-Tb.Financiering[[#This Row],[Anders]],0)</f>
        <v>0</v>
      </c>
      <c r="AL12" s="144">
        <f>IF(Tb.Financiering[[#This Row],[Pnr.]]=AL$7,Tb.Financiering[[#This Row],[Te financieren]]-Tb.Financiering[[#This Row],[Eigen
bijdrage]]-Tb.Financiering[[#This Row],[Andere
subsidie(s)]]-Tb.Financiering[[#This Row],[Anders]],0)</f>
        <v>0</v>
      </c>
      <c r="AM12" s="144">
        <f>IF(Tb.Financiering[[#This Row],[Pnr.]]=AM$7,Tb.Financiering[[#This Row],[Te financieren]]-Tb.Financiering[[#This Row],[Eigen
bijdrage]]-Tb.Financiering[[#This Row],[Andere
subsidie(s)]]-Tb.Financiering[[#This Row],[Anders]],0)</f>
        <v>0</v>
      </c>
      <c r="AN12" s="144">
        <f>IF(Tb.Financiering[[#This Row],[Pnr.]]=AN$7,Tb.Financiering[[#This Row],[Te financieren]]-Tb.Financiering[[#This Row],[Eigen
bijdrage]]-Tb.Financiering[[#This Row],[Andere
subsidie(s)]]-Tb.Financiering[[#This Row],[Anders]],0)</f>
        <v>0</v>
      </c>
      <c r="AO12" s="144">
        <f>IF(Tb.Financiering[[#This Row],[Pnr.]]=AO$7,Tb.Financiering[[#This Row],[Te financieren]]-Tb.Financiering[[#This Row],[Eigen
bijdrage]]-Tb.Financiering[[#This Row],[Andere
subsidie(s)]]-Tb.Financiering[[#This Row],[Anders]],0)</f>
        <v>0</v>
      </c>
      <c r="AP12" s="144">
        <f>IF(Tb.Financiering[[#This Row],[Pnr.]]=AP$7,Tb.Financiering[[#This Row],[Te financieren]]-Tb.Financiering[[#This Row],[Eigen
bijdrage]]-Tb.Financiering[[#This Row],[Andere
subsidie(s)]]-Tb.Financiering[[#This Row],[Anders]],0)</f>
        <v>0</v>
      </c>
      <c r="AQ12" s="144">
        <f>IF(Tb.Financiering[[#This Row],[Pnr.]]=AQ$7,Tb.Financiering[[#This Row],[Te financieren]]-Tb.Financiering[[#This Row],[Eigen
bijdrage]]-Tb.Financiering[[#This Row],[Andere
subsidie(s)]]-Tb.Financiering[[#This Row],[Anders]],0)</f>
        <v>0</v>
      </c>
      <c r="AR12" s="144">
        <f>IF(Tb.Financiering[[#This Row],[Pnr.]]=AR$7,Tb.Financiering[[#This Row],[Te financieren]]-Tb.Financiering[[#This Row],[Eigen
bijdrage]]-Tb.Financiering[[#This Row],[Andere
subsidie(s)]]-Tb.Financiering[[#This Row],[Anders]],0)</f>
        <v>0</v>
      </c>
      <c r="AS12" s="144">
        <f>IF(Tb.Financiering[[#This Row],[Pnr.]]=AS$7,Tb.Financiering[[#This Row],[Te financieren]]-Tb.Financiering[[#This Row],[Eigen
bijdrage]]-Tb.Financiering[[#This Row],[Andere
subsidie(s)]]-Tb.Financiering[[#This Row],[Anders]],0)</f>
        <v>0</v>
      </c>
      <c r="AT12" s="144">
        <f>IF(Tb.Financiering[[#This Row],[Pnr.]]=AT$7,Tb.Financiering[[#This Row],[Te financieren]]-Tb.Financiering[[#This Row],[Eigen
bijdrage]]-Tb.Financiering[[#This Row],[Andere
subsidie(s)]]-Tb.Financiering[[#This Row],[Anders]],0)</f>
        <v>0</v>
      </c>
      <c r="AU12" s="144">
        <f>IF(Tb.Financiering[[#This Row],[Pnr.]]=AU$7,Tb.Financiering[[#This Row],[Te financieren]]-Tb.Financiering[[#This Row],[Eigen
bijdrage]]-Tb.Financiering[[#This Row],[Andere
subsidie(s)]]-Tb.Financiering[[#This Row],[Anders]],0)</f>
        <v>0</v>
      </c>
      <c r="AV12" s="144">
        <f>IF(Tb.Financiering[[#This Row],[Pnr.]]=AV$7,Tb.Financiering[[#This Row],[Te financieren]]-Tb.Financiering[[#This Row],[Eigen
bijdrage]]-Tb.Financiering[[#This Row],[Andere
subsidie(s)]]-Tb.Financiering[[#This Row],[Anders]],0)</f>
        <v>0</v>
      </c>
      <c r="AW12" s="144">
        <f>IF(Tb.Financiering[[#This Row],[Pnr.]]=AW$7,Tb.Financiering[[#This Row],[Te financieren]]-Tb.Financiering[[#This Row],[Eigen
bijdrage]]-Tb.Financiering[[#This Row],[Andere
subsidie(s)]]-Tb.Financiering[[#This Row],[Anders]],0)</f>
        <v>0</v>
      </c>
      <c r="AX12" s="144">
        <f>IF(Tb.Financiering[[#This Row],[Pnr.]]=AX$7,Tb.Financiering[[#This Row],[Te financieren]]-Tb.Financiering[[#This Row],[Eigen
bijdrage]]-Tb.Financiering[[#This Row],[Andere
subsidie(s)]]-Tb.Financiering[[#This Row],[Anders]],0)</f>
        <v>0</v>
      </c>
      <c r="AY12" s="144">
        <f>IF(Tb.Financiering[[#This Row],[Pnr.]]=AY$7,Tb.Financiering[[#This Row],[Te financieren]]-Tb.Financiering[[#This Row],[Eigen
bijdrage]]-Tb.Financiering[[#This Row],[Andere
subsidie(s)]]-Tb.Financiering[[#This Row],[Anders]],0)</f>
        <v>0</v>
      </c>
      <c r="AZ12" s="144">
        <f>IF(Tb.Financiering[[#This Row],[Pnr.]]=AZ$7,Tb.Financiering[[#This Row],[Te financieren]]-Tb.Financiering[[#This Row],[Eigen
bijdrage]]-Tb.Financiering[[#This Row],[Andere
subsidie(s)]]-Tb.Financiering[[#This Row],[Anders]],0)</f>
        <v>0</v>
      </c>
      <c r="BA12" s="144">
        <f>IF(Tb.Financiering[[#This Row],[Pnr.]]=BA$7,Tb.Financiering[[#This Row],[Te financieren]]-Tb.Financiering[[#This Row],[Eigen
bijdrage]]-Tb.Financiering[[#This Row],[Andere
subsidie(s)]]-Tb.Financiering[[#This Row],[Anders]],0)</f>
        <v>0</v>
      </c>
      <c r="BB12" s="144">
        <f>IF(Tb.Financiering[[#This Row],[Pnr.]]=BB$7,Tb.Financiering[[#This Row],[Te financieren]]-Tb.Financiering[[#This Row],[Eigen
bijdrage]]-Tb.Financiering[[#This Row],[Andere
subsidie(s)]]-Tb.Financiering[[#This Row],[Anders]],0)</f>
        <v>0</v>
      </c>
      <c r="BC12" s="144">
        <f>IF(Tb.Financiering[[#This Row],[Pnr.]]=BC$7,Tb.Financiering[[#This Row],[Te financieren]]-Tb.Financiering[[#This Row],[Eigen
bijdrage]]-Tb.Financiering[[#This Row],[Andere
subsidie(s)]]-Tb.Financiering[[#This Row],[Anders]],0)</f>
        <v>0</v>
      </c>
      <c r="BD12" s="144">
        <f>IF(Tb.Financiering[[#This Row],[Pnr.]]=BD$7,Tb.Financiering[[#This Row],[Te financieren]]-Tb.Financiering[[#This Row],[Eigen
bijdrage]]-Tb.Financiering[[#This Row],[Andere
subsidie(s)]]-Tb.Financiering[[#This Row],[Anders]],0)</f>
        <v>0</v>
      </c>
      <c r="BE12" s="144">
        <f>IF(Tb.Financiering[[#This Row],[Pnr.]]=BE$7,Tb.Financiering[[#This Row],[Te financieren]]-Tb.Financiering[[#This Row],[Eigen
bijdrage]]-Tb.Financiering[[#This Row],[Andere
subsidie(s)]]-Tb.Financiering[[#This Row],[Anders]],0)</f>
        <v>0</v>
      </c>
      <c r="BF12" s="144">
        <f>IF(Tb.Financiering[[#This Row],[Pnr.]]=BF$7,Tb.Financiering[[#This Row],[Te financieren]]-Tb.Financiering[[#This Row],[Eigen
bijdrage]]-Tb.Financiering[[#This Row],[Andere
subsidie(s)]]-Tb.Financiering[[#This Row],[Anders]],0)</f>
        <v>0</v>
      </c>
      <c r="BG12" s="144">
        <f>IF(Tb.Financiering[[#This Row],[Pnr.]]=BG$7,Tb.Financiering[[#This Row],[Te financieren]]-Tb.Financiering[[#This Row],[Eigen
bijdrage]]-Tb.Financiering[[#This Row],[Andere
subsidie(s)]]-Tb.Financiering[[#This Row],[Anders]],0)</f>
        <v>0</v>
      </c>
      <c r="BH12" s="144">
        <f>IF(Tb.Financiering[[#This Row],[Pnr.]]=BH$7,Tb.Financiering[[#This Row],[Te financieren]]-Tb.Financiering[[#This Row],[Eigen
bijdrage]]-Tb.Financiering[[#This Row],[Andere
subsidie(s)]]-Tb.Financiering[[#This Row],[Anders]],0)</f>
        <v>0</v>
      </c>
      <c r="BI12" s="144">
        <f>IF(Tb.Financiering[[#This Row],[Pnr.]]=BI$7,Tb.Financiering[[#This Row],[Te financieren]]-Tb.Financiering[[#This Row],[Eigen
bijdrage]]-Tb.Financiering[[#This Row],[Andere
subsidie(s)]]-Tb.Financiering[[#This Row],[Anders]],0)</f>
        <v>0</v>
      </c>
      <c r="BJ12" s="144">
        <f>IF(Tb.Financiering[[#This Row],[Pnr.]]=BJ$7,Tb.Financiering[[#This Row],[Te financieren]]-Tb.Financiering[[#This Row],[Eigen
bijdrage]]-Tb.Financiering[[#This Row],[Andere
subsidie(s)]]-Tb.Financiering[[#This Row],[Anders]],0)</f>
        <v>0</v>
      </c>
      <c r="BK12" s="144">
        <f>IF(Tb.Financiering[[#This Row],[Pnr.]]=BK$7,Tb.Financiering[[#This Row],[Te financieren]]-Tb.Financiering[[#This Row],[Eigen
bijdrage]]-Tb.Financiering[[#This Row],[Andere
subsidie(s)]]-Tb.Financiering[[#This Row],[Anders]],0)</f>
        <v>0</v>
      </c>
      <c r="BL12" s="144">
        <f>IF(Tb.Financiering[[#This Row],[Pnr.]]=BL$7,Tb.Financiering[[#This Row],[Te financieren]]-Tb.Financiering[[#This Row],[Eigen
bijdrage]]-Tb.Financiering[[#This Row],[Andere
subsidie(s)]]-Tb.Financiering[[#This Row],[Anders]],0)</f>
        <v>0</v>
      </c>
      <c r="BM12" s="144">
        <f>IF(Tb.Financiering[[#This Row],[Pnr.]]=BM$7,Tb.Financiering[[#This Row],[Te financieren]]-Tb.Financiering[[#This Row],[Eigen
bijdrage]]-Tb.Financiering[[#This Row],[Andere
subsidie(s)]]-Tb.Financiering[[#This Row],[Anders]],0)</f>
        <v>0</v>
      </c>
      <c r="BN12" s="235">
        <f>IF(Tb.Financiering[[#This Row],[Pnr.]]=BN$7,Tb.Financiering[[#This Row],[Eigen
bijdrage]]+Tb.Financiering[[#This Row],[Andere
subsidie(s)]]+Tb.Financiering[[#This Row],[Anders]],0)</f>
        <v>0</v>
      </c>
      <c r="BO12" s="235">
        <f>IF(Tb.Financiering[[#This Row],[Pnr.]]=BO$7,Tb.Financiering[[#This Row],[Eigen
bijdrage]]+Tb.Financiering[[#This Row],[Andere
subsidie(s)]]+Tb.Financiering[[#This Row],[Anders]],0)</f>
        <v>0</v>
      </c>
      <c r="BP12" s="235">
        <f>IF(Tb.Financiering[[#This Row],[Pnr.]]=BP$7,Tb.Financiering[[#This Row],[Eigen
bijdrage]]+Tb.Financiering[[#This Row],[Andere
subsidie(s)]]+Tb.Financiering[[#This Row],[Anders]],0)</f>
        <v>0</v>
      </c>
      <c r="BQ12" s="235">
        <f>IF(Tb.Financiering[[#This Row],[Pnr.]]=BQ$7,Tb.Financiering[[#This Row],[Eigen
bijdrage]]+Tb.Financiering[[#This Row],[Andere
subsidie(s)]]+Tb.Financiering[[#This Row],[Anders]],0)</f>
        <v>0</v>
      </c>
      <c r="BR12" s="235">
        <f>IF(Tb.Financiering[[#This Row],[Pnr.]]=BR$7,Tb.Financiering[[#This Row],[Eigen
bijdrage]]+Tb.Financiering[[#This Row],[Andere
subsidie(s)]]+Tb.Financiering[[#This Row],[Anders]],0)</f>
        <v>0</v>
      </c>
      <c r="BS12" s="235">
        <f>IF(Tb.Financiering[[#This Row],[Pnr.]]=BS$7,Tb.Financiering[[#This Row],[Eigen
bijdrage]]+Tb.Financiering[[#This Row],[Andere
subsidie(s)]]+Tb.Financiering[[#This Row],[Anders]],0)</f>
        <v>0</v>
      </c>
      <c r="BT12" s="235">
        <f>IF(Tb.Financiering[[#This Row],[Pnr.]]=BT$7,Tb.Financiering[[#This Row],[Eigen
bijdrage]]+Tb.Financiering[[#This Row],[Andere
subsidie(s)]]+Tb.Financiering[[#This Row],[Anders]],0)</f>
        <v>0</v>
      </c>
      <c r="BU12" s="235">
        <f>IF(Tb.Financiering[[#This Row],[Pnr.]]=BU$7,Tb.Financiering[[#This Row],[Eigen
bijdrage]]+Tb.Financiering[[#This Row],[Andere
subsidie(s)]]+Tb.Financiering[[#This Row],[Anders]],0)</f>
        <v>0</v>
      </c>
      <c r="BV12" s="235">
        <f>IF(Tb.Financiering[[#This Row],[Pnr.]]=BV$7,Tb.Financiering[[#This Row],[Eigen
bijdrage]]+Tb.Financiering[[#This Row],[Andere
subsidie(s)]]+Tb.Financiering[[#This Row],[Anders]],0)</f>
        <v>0</v>
      </c>
      <c r="BW12" s="235">
        <f>IF(Tb.Financiering[[#This Row],[Pnr.]]=BW$7,Tb.Financiering[[#This Row],[Eigen
bijdrage]]+Tb.Financiering[[#This Row],[Andere
subsidie(s)]]+Tb.Financiering[[#This Row],[Anders]],0)</f>
        <v>0</v>
      </c>
      <c r="BX12" s="235">
        <f>IF(Tb.Financiering[[#This Row],[Pnr.]]=BX$7,Tb.Financiering[[#This Row],[Eigen
bijdrage]]+Tb.Financiering[[#This Row],[Andere
subsidie(s)]]+Tb.Financiering[[#This Row],[Anders]],0)</f>
        <v>0</v>
      </c>
      <c r="BY12" s="235">
        <f>IF(Tb.Financiering[[#This Row],[Pnr.]]=BY$7,Tb.Financiering[[#This Row],[Eigen
bijdrage]]+Tb.Financiering[[#This Row],[Andere
subsidie(s)]]+Tb.Financiering[[#This Row],[Anders]],0)</f>
        <v>0</v>
      </c>
      <c r="BZ12" s="235">
        <f>IF(Tb.Financiering[[#This Row],[Pnr.]]=BZ$7,Tb.Financiering[[#This Row],[Eigen
bijdrage]]+Tb.Financiering[[#This Row],[Andere
subsidie(s)]]+Tb.Financiering[[#This Row],[Anders]],0)</f>
        <v>0</v>
      </c>
      <c r="CA12" s="235">
        <f>IF(Tb.Financiering[[#This Row],[Pnr.]]=CA$7,Tb.Financiering[[#This Row],[Eigen
bijdrage]]+Tb.Financiering[[#This Row],[Andere
subsidie(s)]]+Tb.Financiering[[#This Row],[Anders]],0)</f>
        <v>0</v>
      </c>
      <c r="CB12" s="235">
        <f>IF(Tb.Financiering[[#This Row],[Pnr.]]=CB$7,Tb.Financiering[[#This Row],[Eigen
bijdrage]]+Tb.Financiering[[#This Row],[Andere
subsidie(s)]]+Tb.Financiering[[#This Row],[Anders]],0)</f>
        <v>0</v>
      </c>
      <c r="CC12" s="235">
        <f>IF(Tb.Financiering[[#This Row],[Pnr.]]=CC$7,Tb.Financiering[[#This Row],[Eigen
bijdrage]]+Tb.Financiering[[#This Row],[Andere
subsidie(s)]]+Tb.Financiering[[#This Row],[Anders]],0)</f>
        <v>0</v>
      </c>
      <c r="CD12" s="235">
        <f>IF(Tb.Financiering[[#This Row],[Pnr.]]=CD$7,Tb.Financiering[[#This Row],[Eigen
bijdrage]]+Tb.Financiering[[#This Row],[Andere
subsidie(s)]]+Tb.Financiering[[#This Row],[Anders]],0)</f>
        <v>0</v>
      </c>
      <c r="CE12" s="235">
        <f>IF(Tb.Financiering[[#This Row],[Pnr.]]=CE$7,Tb.Financiering[[#This Row],[Eigen
bijdrage]]+Tb.Financiering[[#This Row],[Andere
subsidie(s)]]+Tb.Financiering[[#This Row],[Anders]],0)</f>
        <v>0</v>
      </c>
      <c r="CF12" s="235">
        <f>IF(Tb.Financiering[[#This Row],[Pnr.]]=CF$7,Tb.Financiering[[#This Row],[Eigen
bijdrage]]+Tb.Financiering[[#This Row],[Andere
subsidie(s)]]+Tb.Financiering[[#This Row],[Anders]],0)</f>
        <v>0</v>
      </c>
      <c r="CG12" s="235">
        <f>IF(Tb.Financiering[[#This Row],[Pnr.]]=CG$7,Tb.Financiering[[#This Row],[Eigen
bijdrage]]+Tb.Financiering[[#This Row],[Andere
subsidie(s)]]+Tb.Financiering[[#This Row],[Anders]],0)</f>
        <v>0</v>
      </c>
      <c r="CH12" s="235">
        <f>IF(Tb.Financiering[[#This Row],[Pnr.]]=CH$7,Tb.Financiering[[#This Row],[Eigen
bijdrage]]+Tb.Financiering[[#This Row],[Andere
subsidie(s)]]+Tb.Financiering[[#This Row],[Anders]],0)</f>
        <v>0</v>
      </c>
      <c r="CI12" s="235">
        <f>IF(Tb.Financiering[[#This Row],[Pnr.]]=CI$7,Tb.Financiering[[#This Row],[Eigen
bijdrage]]+Tb.Financiering[[#This Row],[Andere
subsidie(s)]]+Tb.Financiering[[#This Row],[Anders]],0)</f>
        <v>0</v>
      </c>
      <c r="CJ12" s="235">
        <f>IF(Tb.Financiering[[#This Row],[Pnr.]]=CJ$7,Tb.Financiering[[#This Row],[Eigen
bijdrage]]+Tb.Financiering[[#This Row],[Andere
subsidie(s)]]+Tb.Financiering[[#This Row],[Anders]],0)</f>
        <v>0</v>
      </c>
      <c r="CK12" s="235">
        <f>IF(Tb.Financiering[[#This Row],[Pnr.]]=CK$7,Tb.Financiering[[#This Row],[Eigen
bijdrage]]+Tb.Financiering[[#This Row],[Andere
subsidie(s)]]+Tb.Financiering[[#This Row],[Anders]],0)</f>
        <v>0</v>
      </c>
      <c r="CL12" s="235">
        <f>IF(Tb.Financiering[[#This Row],[Pnr.]]=CL$7,Tb.Financiering[[#This Row],[Eigen
bijdrage]]+Tb.Financiering[[#This Row],[Andere
subsidie(s)]]+Tb.Financiering[[#This Row],[Anders]],0)</f>
        <v>0</v>
      </c>
      <c r="CM12" s="235">
        <f>IF(Tb.Financiering[[#This Row],[Pnr.]]=CM$7,Tb.Financiering[[#This Row],[Eigen
bijdrage]]+Tb.Financiering[[#This Row],[Andere
subsidie(s)]]+Tb.Financiering[[#This Row],[Anders]],0)</f>
        <v>0</v>
      </c>
      <c r="CN12" s="235">
        <f>IF(Tb.Financiering[[#This Row],[Pnr.]]=CN$7,Tb.Financiering[[#This Row],[Eigen
bijdrage]]+Tb.Financiering[[#This Row],[Andere
subsidie(s)]]+Tb.Financiering[[#This Row],[Anders]],0)</f>
        <v>0</v>
      </c>
      <c r="CO12" s="235">
        <f>IF(Tb.Financiering[[#This Row],[Pnr.]]=CO$7,Tb.Financiering[[#This Row],[Eigen
bijdrage]]+Tb.Financiering[[#This Row],[Andere
subsidie(s)]]+Tb.Financiering[[#This Row],[Anders]],0)</f>
        <v>0</v>
      </c>
      <c r="CP12" s="235">
        <f>IF(Tb.Financiering[[#This Row],[Pnr.]]=CP$7,Tb.Financiering[[#This Row],[Eigen
bijdrage]]+Tb.Financiering[[#This Row],[Andere
subsidie(s)]]+Tb.Financiering[[#This Row],[Anders]],0)</f>
        <v>0</v>
      </c>
      <c r="CQ12" s="235">
        <f>IF(Tb.Financiering[[#This Row],[Pnr.]]=CQ$7,Tb.Financiering[[#This Row],[Eigen
bijdrage]]+Tb.Financiering[[#This Row],[Andere
subsidie(s)]]+Tb.Financiering[[#This Row],[Anders]],0)</f>
        <v>0</v>
      </c>
      <c r="CR12" s="235">
        <f>IF(Tb.Financiering[[#This Row],[Pnr.]]=CR$7,Tb.Financiering[[#This Row],[Eigen
bijdrage]]+Tb.Financiering[[#This Row],[Andere
subsidie(s)]]+Tb.Financiering[[#This Row],[Anders]],0)</f>
        <v>0</v>
      </c>
      <c r="CS12" s="235">
        <f>IF(Tb.Financiering[[#This Row],[Pnr.]]=CS$7,Tb.Financiering[[#This Row],[Eigen
bijdrage]]+Tb.Financiering[[#This Row],[Andere
subsidie(s)]]+Tb.Financiering[[#This Row],[Anders]],0)</f>
        <v>0</v>
      </c>
      <c r="CT12" s="235">
        <f>IF(Tb.Financiering[[#This Row],[Pnr.]]=CT$7,Tb.Financiering[[#This Row],[Eigen
bijdrage]]+Tb.Financiering[[#This Row],[Andere
subsidie(s)]]+Tb.Financiering[[#This Row],[Anders]],0)</f>
        <v>0</v>
      </c>
      <c r="CU12" s="235">
        <f>IF(Tb.Financiering[[#This Row],[Pnr.]]=CU$7,Tb.Financiering[[#This Row],[Eigen
bijdrage]]+Tb.Financiering[[#This Row],[Andere
subsidie(s)]]+Tb.Financiering[[#This Row],[Anders]],0)</f>
        <v>0</v>
      </c>
      <c r="CV12" s="235">
        <f>IF(Tb.Financiering[[#This Row],[Pnr.]]=CV$7,Tb.Financiering[[#This Row],[Eigen
bijdrage]]+Tb.Financiering[[#This Row],[Andere
subsidie(s)]]+Tb.Financiering[[#This Row],[Anders]],0)</f>
        <v>0</v>
      </c>
      <c r="CW12" s="235">
        <f>IF(Tb.Financiering[[#This Row],[Pnr.]]=CW$7,Tb.Financiering[[#This Row],[Eigen
bijdrage]]+Tb.Financiering[[#This Row],[Andere
subsidie(s)]]+Tb.Financiering[[#This Row],[Anders]],0)</f>
        <v>0</v>
      </c>
      <c r="CX12" s="235">
        <f>IF(Tb.Financiering[[#This Row],[Pnr.]]=CX$7,Tb.Financiering[[#This Row],[Eigen
bijdrage]]+Tb.Financiering[[#This Row],[Andere
subsidie(s)]]+Tb.Financiering[[#This Row],[Anders]],0)</f>
        <v>0</v>
      </c>
      <c r="CY12" s="235">
        <f>IF(Tb.Financiering[[#This Row],[Pnr.]]=CY$7,Tb.Financiering[[#This Row],[Eigen
bijdrage]]+Tb.Financiering[[#This Row],[Andere
subsidie(s)]]+Tb.Financiering[[#This Row],[Anders]],0)</f>
        <v>0</v>
      </c>
      <c r="CZ12" s="235">
        <f>IF(Tb.Financiering[[#This Row],[Pnr.]]=CZ$7,Tb.Financiering[[#This Row],[Eigen
bijdrage]]+Tb.Financiering[[#This Row],[Andere
subsidie(s)]]+Tb.Financiering[[#This Row],[Anders]],0)</f>
        <v>0</v>
      </c>
      <c r="DA12" s="235">
        <f>IF(Tb.Financiering[[#This Row],[Pnr.]]=DA$7,Tb.Financiering[[#This Row],[Eigen
bijdrage]]+Tb.Financiering[[#This Row],[Andere
subsidie(s)]]+Tb.Financiering[[#This Row],[Anders]],0)</f>
        <v>0</v>
      </c>
      <c r="DB12" s="235">
        <f>IF(Tb.Financiering[[#This Row],[Pnr.]]=DB$7,Tb.Financiering[[#This Row],[Eigen
bijdrage]]+Tb.Financiering[[#This Row],[Andere
subsidie(s)]]+Tb.Financiering[[#This Row],[Anders]],0)</f>
        <v>0</v>
      </c>
      <c r="DC12" s="235">
        <f>IF(Tb.Financiering[[#This Row],[Pnr.]]=DC$7,Tb.Financiering[[#This Row],[Eigen
bijdrage]]+Tb.Financiering[[#This Row],[Andere
subsidie(s)]]+Tb.Financiering[[#This Row],[Anders]],0)</f>
        <v>0</v>
      </c>
      <c r="DD12" s="235">
        <f>IF(Tb.Financiering[[#This Row],[Pnr.]]=DD$7,Tb.Financiering[[#This Row],[Eigen
bijdrage]]+Tb.Financiering[[#This Row],[Andere
subsidie(s)]]+Tb.Financiering[[#This Row],[Anders]],0)</f>
        <v>0</v>
      </c>
      <c r="DE12" s="235">
        <f>IF(Tb.Financiering[[#This Row],[Pnr.]]=DE$7,Tb.Financiering[[#This Row],[Eigen
bijdrage]]+Tb.Financiering[[#This Row],[Andere
subsidie(s)]]+Tb.Financiering[[#This Row],[Anders]],0)</f>
        <v>0</v>
      </c>
      <c r="DF12" s="235">
        <f>IF(Tb.Financiering[[#This Row],[Pnr.]]=DF$7,Tb.Financiering[[#This Row],[Eigen
bijdrage]]+Tb.Financiering[[#This Row],[Andere
subsidie(s)]]+Tb.Financiering[[#This Row],[Anders]],0)</f>
        <v>0</v>
      </c>
      <c r="DG12" s="235">
        <f>IF(Tb.Financiering[[#This Row],[Pnr.]]=DG$7,Tb.Financiering[[#This Row],[Eigen
bijdrage]]+Tb.Financiering[[#This Row],[Andere
subsidie(s)]]+Tb.Financiering[[#This Row],[Anders]],0)</f>
        <v>0</v>
      </c>
      <c r="DH12" s="235">
        <f>IF(Tb.Financiering[[#This Row],[Pnr.]]=DH$7,Tb.Financiering[[#This Row],[Eigen
bijdrage]]+Tb.Financiering[[#This Row],[Andere
subsidie(s)]]+Tb.Financiering[[#This Row],[Anders]],0)</f>
        <v>0</v>
      </c>
      <c r="DI12" s="235">
        <f>IF(Tb.Financiering[[#This Row],[Pnr.]]=DI$7,Tb.Financiering[[#This Row],[Eigen
bijdrage]]+Tb.Financiering[[#This Row],[Andere
subsidie(s)]]+Tb.Financiering[[#This Row],[Anders]],0)</f>
        <v>0</v>
      </c>
      <c r="DJ12" s="235">
        <f>IF(Tb.Financiering[[#This Row],[Pnr.]]=DJ$7,Tb.Financiering[[#This Row],[Eigen
bijdrage]]+Tb.Financiering[[#This Row],[Andere
subsidie(s)]]+Tb.Financiering[[#This Row],[Anders]],0)</f>
        <v>0</v>
      </c>
      <c r="DK12" s="235">
        <f>IF(Tb.Financiering[[#This Row],[Pnr.]]=DK$7,Tb.Financiering[[#This Row],[Eigen
bijdrage]]+Tb.Financiering[[#This Row],[Andere
subsidie(s)]]+Tb.Financiering[[#This Row],[Anders]],0)</f>
        <v>0</v>
      </c>
    </row>
    <row r="13" spans="1:16384" x14ac:dyDescent="0.3">
      <c r="B13" s="137"/>
      <c r="C13" s="137"/>
      <c r="D13" s="11">
        <f>SUMIF(Tbl.Kosten[PSAnr.],Tb.Financiering[[#This Row],[PSAnr.]],Tbl.Kosten[Totaal kosten])</f>
        <v>0</v>
      </c>
      <c r="E13" s="154">
        <f>SUMIF(Tbl.Kosten[PSAnr.],Tb.Financiering[[#This Row],[PSAnr.]],Tbl.Kosten[Subsidie])</f>
        <v>0</v>
      </c>
      <c r="F13" s="155"/>
      <c r="G13" s="154">
        <f>Tb.Financiering[[#This Row],[Begrote kosten]]-Tb.Financiering[[#This Row],[Berekende GLB subsidie]]-Tb.Financiering[[#This Row],[Correctie GLB subsidie]]</f>
        <v>0</v>
      </c>
      <c r="H13" s="156"/>
      <c r="I13" s="156"/>
      <c r="J13" s="156"/>
      <c r="K13" s="152"/>
      <c r="L13" s="97">
        <f>Tb.Financiering[[#This Row],[Te financieren]]-SUM(Tb.Financiering[[#This Row],[Eigen
bijdrage]:[Anders]])</f>
        <v>0</v>
      </c>
      <c r="M13" s="160" t="str">
        <f>IFERROR(VLOOKUP(Tb.Financiering[[#This Row],[Partnernaam]],Tbl.Projectpartners[[Naam]:[PNr.]],9,FALSE),"")</f>
        <v/>
      </c>
      <c r="N13" s="142" t="str">
        <f>IFERROR(VLOOKUP(Tb.Financiering[[#This Row],[Subsidiabele activiteit]],Tbl.Subsidiehoogte[[Subsidieactiviteit]:[SAnr.]],3,FALSE),"")</f>
        <v/>
      </c>
      <c r="O13" s="142" t="str">
        <f>_xlfn.CONCAT(Tb.Financiering[[#This Row],[Pnr.]],Tb.Financiering[[#This Row],[SAnr.]])</f>
        <v/>
      </c>
      <c r="P13" s="144">
        <f>IF(Tb.Financiering[[#This Row],[Pnr.]]=P$7,Tb.Financiering[[#This Row],[Te financieren]]-Tb.Financiering[[#This Row],[Eigen
bijdrage]]-Tb.Financiering[[#This Row],[Andere
subsidie(s)]]-Tb.Financiering[[#This Row],[Anders]],0)</f>
        <v>0</v>
      </c>
      <c r="Q13" s="144">
        <f>IF(Tb.Financiering[[#This Row],[Pnr.]]=Q$7,Tb.Financiering[[#This Row],[Te financieren]]-Tb.Financiering[[#This Row],[Eigen
bijdrage]]-Tb.Financiering[[#This Row],[Andere
subsidie(s)]]-Tb.Financiering[[#This Row],[Anders]],0)</f>
        <v>0</v>
      </c>
      <c r="R13" s="144">
        <f>IF(Tb.Financiering[[#This Row],[Pnr.]]=R$7,Tb.Financiering[[#This Row],[Te financieren]]-Tb.Financiering[[#This Row],[Eigen
bijdrage]]-Tb.Financiering[[#This Row],[Andere
subsidie(s)]]-Tb.Financiering[[#This Row],[Anders]],0)</f>
        <v>0</v>
      </c>
      <c r="S13" s="144">
        <f>IF(Tb.Financiering[[#This Row],[Pnr.]]=S$7,Tb.Financiering[[#This Row],[Te financieren]]-Tb.Financiering[[#This Row],[Eigen
bijdrage]]-Tb.Financiering[[#This Row],[Andere
subsidie(s)]]-Tb.Financiering[[#This Row],[Anders]],0)</f>
        <v>0</v>
      </c>
      <c r="T13" s="144">
        <f>IF(Tb.Financiering[[#This Row],[Pnr.]]=T$7,Tb.Financiering[[#This Row],[Te financieren]]-Tb.Financiering[[#This Row],[Eigen
bijdrage]]-Tb.Financiering[[#This Row],[Andere
subsidie(s)]]-Tb.Financiering[[#This Row],[Anders]],0)</f>
        <v>0</v>
      </c>
      <c r="U13" s="144">
        <f>IF(Tb.Financiering[[#This Row],[Pnr.]]=U$7,Tb.Financiering[[#This Row],[Te financieren]]-Tb.Financiering[[#This Row],[Eigen
bijdrage]]-Tb.Financiering[[#This Row],[Andere
subsidie(s)]]-Tb.Financiering[[#This Row],[Anders]],0)</f>
        <v>0</v>
      </c>
      <c r="V13" s="144">
        <f>IF(Tb.Financiering[[#This Row],[Pnr.]]=V$7,Tb.Financiering[[#This Row],[Te financieren]]-Tb.Financiering[[#This Row],[Eigen
bijdrage]]-Tb.Financiering[[#This Row],[Andere
subsidie(s)]]-Tb.Financiering[[#This Row],[Anders]],0)</f>
        <v>0</v>
      </c>
      <c r="W13" s="144">
        <f>IF(Tb.Financiering[[#This Row],[Pnr.]]=W$7,Tb.Financiering[[#This Row],[Te financieren]]-Tb.Financiering[[#This Row],[Eigen
bijdrage]]-Tb.Financiering[[#This Row],[Andere
subsidie(s)]]-Tb.Financiering[[#This Row],[Anders]],0)</f>
        <v>0</v>
      </c>
      <c r="X13" s="144">
        <f>IF(Tb.Financiering[[#This Row],[Pnr.]]=X$7,Tb.Financiering[[#This Row],[Te financieren]]-Tb.Financiering[[#This Row],[Eigen
bijdrage]]-Tb.Financiering[[#This Row],[Andere
subsidie(s)]]-Tb.Financiering[[#This Row],[Anders]],0)</f>
        <v>0</v>
      </c>
      <c r="Y13" s="144">
        <f>IF(Tb.Financiering[[#This Row],[Pnr.]]=Y$7,Tb.Financiering[[#This Row],[Te financieren]]-Tb.Financiering[[#This Row],[Eigen
bijdrage]]-Tb.Financiering[[#This Row],[Andere
subsidie(s)]]-Tb.Financiering[[#This Row],[Anders]],0)</f>
        <v>0</v>
      </c>
      <c r="Z13" s="144">
        <f>IF(Tb.Financiering[[#This Row],[Pnr.]]=Z$7,Tb.Financiering[[#This Row],[Te financieren]]-Tb.Financiering[[#This Row],[Eigen
bijdrage]]-Tb.Financiering[[#This Row],[Andere
subsidie(s)]]-Tb.Financiering[[#This Row],[Anders]],0)</f>
        <v>0</v>
      </c>
      <c r="AA13" s="144">
        <f>IF(Tb.Financiering[[#This Row],[Pnr.]]=AA$7,Tb.Financiering[[#This Row],[Te financieren]]-Tb.Financiering[[#This Row],[Eigen
bijdrage]]-Tb.Financiering[[#This Row],[Andere
subsidie(s)]]-Tb.Financiering[[#This Row],[Anders]],0)</f>
        <v>0</v>
      </c>
      <c r="AB13" s="144">
        <f>IF(Tb.Financiering[[#This Row],[Pnr.]]=AB$7,Tb.Financiering[[#This Row],[Te financieren]]-Tb.Financiering[[#This Row],[Eigen
bijdrage]]-Tb.Financiering[[#This Row],[Andere
subsidie(s)]]-Tb.Financiering[[#This Row],[Anders]],0)</f>
        <v>0</v>
      </c>
      <c r="AC13" s="144">
        <f>IF(Tb.Financiering[[#This Row],[Pnr.]]=AC$7,Tb.Financiering[[#This Row],[Te financieren]]-Tb.Financiering[[#This Row],[Eigen
bijdrage]]-Tb.Financiering[[#This Row],[Andere
subsidie(s)]]-Tb.Financiering[[#This Row],[Anders]],0)</f>
        <v>0</v>
      </c>
      <c r="AD13" s="144">
        <f>IF(Tb.Financiering[[#This Row],[Pnr.]]=AD$7,Tb.Financiering[[#This Row],[Te financieren]]-Tb.Financiering[[#This Row],[Eigen
bijdrage]]-Tb.Financiering[[#This Row],[Andere
subsidie(s)]]-Tb.Financiering[[#This Row],[Anders]],0)</f>
        <v>0</v>
      </c>
      <c r="AE13" s="144">
        <f>IF(Tb.Financiering[[#This Row],[Pnr.]]=AE$7,Tb.Financiering[[#This Row],[Te financieren]]-Tb.Financiering[[#This Row],[Eigen
bijdrage]]-Tb.Financiering[[#This Row],[Andere
subsidie(s)]]-Tb.Financiering[[#This Row],[Anders]],0)</f>
        <v>0</v>
      </c>
      <c r="AF13" s="144">
        <f>IF(Tb.Financiering[[#This Row],[Pnr.]]=AF$7,Tb.Financiering[[#This Row],[Te financieren]]-Tb.Financiering[[#This Row],[Eigen
bijdrage]]-Tb.Financiering[[#This Row],[Andere
subsidie(s)]]-Tb.Financiering[[#This Row],[Anders]],0)</f>
        <v>0</v>
      </c>
      <c r="AG13" s="144">
        <f>IF(Tb.Financiering[[#This Row],[Pnr.]]=AG$7,Tb.Financiering[[#This Row],[Te financieren]]-Tb.Financiering[[#This Row],[Eigen
bijdrage]]-Tb.Financiering[[#This Row],[Andere
subsidie(s)]]-Tb.Financiering[[#This Row],[Anders]],0)</f>
        <v>0</v>
      </c>
      <c r="AH13" s="144">
        <f>IF(Tb.Financiering[[#This Row],[Pnr.]]=AH$7,Tb.Financiering[[#This Row],[Te financieren]]-Tb.Financiering[[#This Row],[Eigen
bijdrage]]-Tb.Financiering[[#This Row],[Andere
subsidie(s)]]-Tb.Financiering[[#This Row],[Anders]],0)</f>
        <v>0</v>
      </c>
      <c r="AI13" s="144">
        <f>IF(Tb.Financiering[[#This Row],[Pnr.]]=AI$7,Tb.Financiering[[#This Row],[Te financieren]]-Tb.Financiering[[#This Row],[Eigen
bijdrage]]-Tb.Financiering[[#This Row],[Andere
subsidie(s)]]-Tb.Financiering[[#This Row],[Anders]],0)</f>
        <v>0</v>
      </c>
      <c r="AJ13" s="144">
        <f>IF(Tb.Financiering[[#This Row],[Pnr.]]=AJ$7,Tb.Financiering[[#This Row],[Te financieren]]-Tb.Financiering[[#This Row],[Eigen
bijdrage]]-Tb.Financiering[[#This Row],[Andere
subsidie(s)]]-Tb.Financiering[[#This Row],[Anders]],0)</f>
        <v>0</v>
      </c>
      <c r="AK13" s="144">
        <f>IF(Tb.Financiering[[#This Row],[Pnr.]]=AK$7,Tb.Financiering[[#This Row],[Te financieren]]-Tb.Financiering[[#This Row],[Eigen
bijdrage]]-Tb.Financiering[[#This Row],[Andere
subsidie(s)]]-Tb.Financiering[[#This Row],[Anders]],0)</f>
        <v>0</v>
      </c>
      <c r="AL13" s="144">
        <f>IF(Tb.Financiering[[#This Row],[Pnr.]]=AL$7,Tb.Financiering[[#This Row],[Te financieren]]-Tb.Financiering[[#This Row],[Eigen
bijdrage]]-Tb.Financiering[[#This Row],[Andere
subsidie(s)]]-Tb.Financiering[[#This Row],[Anders]],0)</f>
        <v>0</v>
      </c>
      <c r="AM13" s="144">
        <f>IF(Tb.Financiering[[#This Row],[Pnr.]]=AM$7,Tb.Financiering[[#This Row],[Te financieren]]-Tb.Financiering[[#This Row],[Eigen
bijdrage]]-Tb.Financiering[[#This Row],[Andere
subsidie(s)]]-Tb.Financiering[[#This Row],[Anders]],0)</f>
        <v>0</v>
      </c>
      <c r="AN13" s="144">
        <f>IF(Tb.Financiering[[#This Row],[Pnr.]]=AN$7,Tb.Financiering[[#This Row],[Te financieren]]-Tb.Financiering[[#This Row],[Eigen
bijdrage]]-Tb.Financiering[[#This Row],[Andere
subsidie(s)]]-Tb.Financiering[[#This Row],[Anders]],0)</f>
        <v>0</v>
      </c>
      <c r="AO13" s="144">
        <f>IF(Tb.Financiering[[#This Row],[Pnr.]]=AO$7,Tb.Financiering[[#This Row],[Te financieren]]-Tb.Financiering[[#This Row],[Eigen
bijdrage]]-Tb.Financiering[[#This Row],[Andere
subsidie(s)]]-Tb.Financiering[[#This Row],[Anders]],0)</f>
        <v>0</v>
      </c>
      <c r="AP13" s="144">
        <f>IF(Tb.Financiering[[#This Row],[Pnr.]]=AP$7,Tb.Financiering[[#This Row],[Te financieren]]-Tb.Financiering[[#This Row],[Eigen
bijdrage]]-Tb.Financiering[[#This Row],[Andere
subsidie(s)]]-Tb.Financiering[[#This Row],[Anders]],0)</f>
        <v>0</v>
      </c>
      <c r="AQ13" s="144">
        <f>IF(Tb.Financiering[[#This Row],[Pnr.]]=AQ$7,Tb.Financiering[[#This Row],[Te financieren]]-Tb.Financiering[[#This Row],[Eigen
bijdrage]]-Tb.Financiering[[#This Row],[Andere
subsidie(s)]]-Tb.Financiering[[#This Row],[Anders]],0)</f>
        <v>0</v>
      </c>
      <c r="AR13" s="144">
        <f>IF(Tb.Financiering[[#This Row],[Pnr.]]=AR$7,Tb.Financiering[[#This Row],[Te financieren]]-Tb.Financiering[[#This Row],[Eigen
bijdrage]]-Tb.Financiering[[#This Row],[Andere
subsidie(s)]]-Tb.Financiering[[#This Row],[Anders]],0)</f>
        <v>0</v>
      </c>
      <c r="AS13" s="144">
        <f>IF(Tb.Financiering[[#This Row],[Pnr.]]=AS$7,Tb.Financiering[[#This Row],[Te financieren]]-Tb.Financiering[[#This Row],[Eigen
bijdrage]]-Tb.Financiering[[#This Row],[Andere
subsidie(s)]]-Tb.Financiering[[#This Row],[Anders]],0)</f>
        <v>0</v>
      </c>
      <c r="AT13" s="144">
        <f>IF(Tb.Financiering[[#This Row],[Pnr.]]=AT$7,Tb.Financiering[[#This Row],[Te financieren]]-Tb.Financiering[[#This Row],[Eigen
bijdrage]]-Tb.Financiering[[#This Row],[Andere
subsidie(s)]]-Tb.Financiering[[#This Row],[Anders]],0)</f>
        <v>0</v>
      </c>
      <c r="AU13" s="144">
        <f>IF(Tb.Financiering[[#This Row],[Pnr.]]=AU$7,Tb.Financiering[[#This Row],[Te financieren]]-Tb.Financiering[[#This Row],[Eigen
bijdrage]]-Tb.Financiering[[#This Row],[Andere
subsidie(s)]]-Tb.Financiering[[#This Row],[Anders]],0)</f>
        <v>0</v>
      </c>
      <c r="AV13" s="144">
        <f>IF(Tb.Financiering[[#This Row],[Pnr.]]=AV$7,Tb.Financiering[[#This Row],[Te financieren]]-Tb.Financiering[[#This Row],[Eigen
bijdrage]]-Tb.Financiering[[#This Row],[Andere
subsidie(s)]]-Tb.Financiering[[#This Row],[Anders]],0)</f>
        <v>0</v>
      </c>
      <c r="AW13" s="144">
        <f>IF(Tb.Financiering[[#This Row],[Pnr.]]=AW$7,Tb.Financiering[[#This Row],[Te financieren]]-Tb.Financiering[[#This Row],[Eigen
bijdrage]]-Tb.Financiering[[#This Row],[Andere
subsidie(s)]]-Tb.Financiering[[#This Row],[Anders]],0)</f>
        <v>0</v>
      </c>
      <c r="AX13" s="144">
        <f>IF(Tb.Financiering[[#This Row],[Pnr.]]=AX$7,Tb.Financiering[[#This Row],[Te financieren]]-Tb.Financiering[[#This Row],[Eigen
bijdrage]]-Tb.Financiering[[#This Row],[Andere
subsidie(s)]]-Tb.Financiering[[#This Row],[Anders]],0)</f>
        <v>0</v>
      </c>
      <c r="AY13" s="144">
        <f>IF(Tb.Financiering[[#This Row],[Pnr.]]=AY$7,Tb.Financiering[[#This Row],[Te financieren]]-Tb.Financiering[[#This Row],[Eigen
bijdrage]]-Tb.Financiering[[#This Row],[Andere
subsidie(s)]]-Tb.Financiering[[#This Row],[Anders]],0)</f>
        <v>0</v>
      </c>
      <c r="AZ13" s="144">
        <f>IF(Tb.Financiering[[#This Row],[Pnr.]]=AZ$7,Tb.Financiering[[#This Row],[Te financieren]]-Tb.Financiering[[#This Row],[Eigen
bijdrage]]-Tb.Financiering[[#This Row],[Andere
subsidie(s)]]-Tb.Financiering[[#This Row],[Anders]],0)</f>
        <v>0</v>
      </c>
      <c r="BA13" s="144">
        <f>IF(Tb.Financiering[[#This Row],[Pnr.]]=BA$7,Tb.Financiering[[#This Row],[Te financieren]]-Tb.Financiering[[#This Row],[Eigen
bijdrage]]-Tb.Financiering[[#This Row],[Andere
subsidie(s)]]-Tb.Financiering[[#This Row],[Anders]],0)</f>
        <v>0</v>
      </c>
      <c r="BB13" s="144">
        <f>IF(Tb.Financiering[[#This Row],[Pnr.]]=BB$7,Tb.Financiering[[#This Row],[Te financieren]]-Tb.Financiering[[#This Row],[Eigen
bijdrage]]-Tb.Financiering[[#This Row],[Andere
subsidie(s)]]-Tb.Financiering[[#This Row],[Anders]],0)</f>
        <v>0</v>
      </c>
      <c r="BC13" s="144">
        <f>IF(Tb.Financiering[[#This Row],[Pnr.]]=BC$7,Tb.Financiering[[#This Row],[Te financieren]]-Tb.Financiering[[#This Row],[Eigen
bijdrage]]-Tb.Financiering[[#This Row],[Andere
subsidie(s)]]-Tb.Financiering[[#This Row],[Anders]],0)</f>
        <v>0</v>
      </c>
      <c r="BD13" s="144">
        <f>IF(Tb.Financiering[[#This Row],[Pnr.]]=BD$7,Tb.Financiering[[#This Row],[Te financieren]]-Tb.Financiering[[#This Row],[Eigen
bijdrage]]-Tb.Financiering[[#This Row],[Andere
subsidie(s)]]-Tb.Financiering[[#This Row],[Anders]],0)</f>
        <v>0</v>
      </c>
      <c r="BE13" s="144">
        <f>IF(Tb.Financiering[[#This Row],[Pnr.]]=BE$7,Tb.Financiering[[#This Row],[Te financieren]]-Tb.Financiering[[#This Row],[Eigen
bijdrage]]-Tb.Financiering[[#This Row],[Andere
subsidie(s)]]-Tb.Financiering[[#This Row],[Anders]],0)</f>
        <v>0</v>
      </c>
      <c r="BF13" s="144">
        <f>IF(Tb.Financiering[[#This Row],[Pnr.]]=BF$7,Tb.Financiering[[#This Row],[Te financieren]]-Tb.Financiering[[#This Row],[Eigen
bijdrage]]-Tb.Financiering[[#This Row],[Andere
subsidie(s)]]-Tb.Financiering[[#This Row],[Anders]],0)</f>
        <v>0</v>
      </c>
      <c r="BG13" s="144">
        <f>IF(Tb.Financiering[[#This Row],[Pnr.]]=BG$7,Tb.Financiering[[#This Row],[Te financieren]]-Tb.Financiering[[#This Row],[Eigen
bijdrage]]-Tb.Financiering[[#This Row],[Andere
subsidie(s)]]-Tb.Financiering[[#This Row],[Anders]],0)</f>
        <v>0</v>
      </c>
      <c r="BH13" s="144">
        <f>IF(Tb.Financiering[[#This Row],[Pnr.]]=BH$7,Tb.Financiering[[#This Row],[Te financieren]]-Tb.Financiering[[#This Row],[Eigen
bijdrage]]-Tb.Financiering[[#This Row],[Andere
subsidie(s)]]-Tb.Financiering[[#This Row],[Anders]],0)</f>
        <v>0</v>
      </c>
      <c r="BI13" s="144">
        <f>IF(Tb.Financiering[[#This Row],[Pnr.]]=BI$7,Tb.Financiering[[#This Row],[Te financieren]]-Tb.Financiering[[#This Row],[Eigen
bijdrage]]-Tb.Financiering[[#This Row],[Andere
subsidie(s)]]-Tb.Financiering[[#This Row],[Anders]],0)</f>
        <v>0</v>
      </c>
      <c r="BJ13" s="144">
        <f>IF(Tb.Financiering[[#This Row],[Pnr.]]=BJ$7,Tb.Financiering[[#This Row],[Te financieren]]-Tb.Financiering[[#This Row],[Eigen
bijdrage]]-Tb.Financiering[[#This Row],[Andere
subsidie(s)]]-Tb.Financiering[[#This Row],[Anders]],0)</f>
        <v>0</v>
      </c>
      <c r="BK13" s="144">
        <f>IF(Tb.Financiering[[#This Row],[Pnr.]]=BK$7,Tb.Financiering[[#This Row],[Te financieren]]-Tb.Financiering[[#This Row],[Eigen
bijdrage]]-Tb.Financiering[[#This Row],[Andere
subsidie(s)]]-Tb.Financiering[[#This Row],[Anders]],0)</f>
        <v>0</v>
      </c>
      <c r="BL13" s="144">
        <f>IF(Tb.Financiering[[#This Row],[Pnr.]]=BL$7,Tb.Financiering[[#This Row],[Te financieren]]-Tb.Financiering[[#This Row],[Eigen
bijdrage]]-Tb.Financiering[[#This Row],[Andere
subsidie(s)]]-Tb.Financiering[[#This Row],[Anders]],0)</f>
        <v>0</v>
      </c>
      <c r="BM13" s="144">
        <f>IF(Tb.Financiering[[#This Row],[Pnr.]]=BM$7,Tb.Financiering[[#This Row],[Te financieren]]-Tb.Financiering[[#This Row],[Eigen
bijdrage]]-Tb.Financiering[[#This Row],[Andere
subsidie(s)]]-Tb.Financiering[[#This Row],[Anders]],0)</f>
        <v>0</v>
      </c>
      <c r="BN13" s="235">
        <f>IF(Tb.Financiering[[#This Row],[Pnr.]]=BN$7,Tb.Financiering[[#This Row],[Eigen
bijdrage]]+Tb.Financiering[[#This Row],[Andere
subsidie(s)]]+Tb.Financiering[[#This Row],[Anders]],0)</f>
        <v>0</v>
      </c>
      <c r="BO13" s="235">
        <f>IF(Tb.Financiering[[#This Row],[Pnr.]]=BO$7,Tb.Financiering[[#This Row],[Eigen
bijdrage]]+Tb.Financiering[[#This Row],[Andere
subsidie(s)]]+Tb.Financiering[[#This Row],[Anders]],0)</f>
        <v>0</v>
      </c>
      <c r="BP13" s="235">
        <f>IF(Tb.Financiering[[#This Row],[Pnr.]]=BP$7,Tb.Financiering[[#This Row],[Eigen
bijdrage]]+Tb.Financiering[[#This Row],[Andere
subsidie(s)]]+Tb.Financiering[[#This Row],[Anders]],0)</f>
        <v>0</v>
      </c>
      <c r="BQ13" s="235">
        <f>IF(Tb.Financiering[[#This Row],[Pnr.]]=BQ$7,Tb.Financiering[[#This Row],[Eigen
bijdrage]]+Tb.Financiering[[#This Row],[Andere
subsidie(s)]]+Tb.Financiering[[#This Row],[Anders]],0)</f>
        <v>0</v>
      </c>
      <c r="BR13" s="235">
        <f>IF(Tb.Financiering[[#This Row],[Pnr.]]=BR$7,Tb.Financiering[[#This Row],[Eigen
bijdrage]]+Tb.Financiering[[#This Row],[Andere
subsidie(s)]]+Tb.Financiering[[#This Row],[Anders]],0)</f>
        <v>0</v>
      </c>
      <c r="BS13" s="235">
        <f>IF(Tb.Financiering[[#This Row],[Pnr.]]=BS$7,Tb.Financiering[[#This Row],[Eigen
bijdrage]]+Tb.Financiering[[#This Row],[Andere
subsidie(s)]]+Tb.Financiering[[#This Row],[Anders]],0)</f>
        <v>0</v>
      </c>
      <c r="BT13" s="235">
        <f>IF(Tb.Financiering[[#This Row],[Pnr.]]=BT$7,Tb.Financiering[[#This Row],[Eigen
bijdrage]]+Tb.Financiering[[#This Row],[Andere
subsidie(s)]]+Tb.Financiering[[#This Row],[Anders]],0)</f>
        <v>0</v>
      </c>
      <c r="BU13" s="235">
        <f>IF(Tb.Financiering[[#This Row],[Pnr.]]=BU$7,Tb.Financiering[[#This Row],[Eigen
bijdrage]]+Tb.Financiering[[#This Row],[Andere
subsidie(s)]]+Tb.Financiering[[#This Row],[Anders]],0)</f>
        <v>0</v>
      </c>
      <c r="BV13" s="235">
        <f>IF(Tb.Financiering[[#This Row],[Pnr.]]=BV$7,Tb.Financiering[[#This Row],[Eigen
bijdrage]]+Tb.Financiering[[#This Row],[Andere
subsidie(s)]]+Tb.Financiering[[#This Row],[Anders]],0)</f>
        <v>0</v>
      </c>
      <c r="BW13" s="235">
        <f>IF(Tb.Financiering[[#This Row],[Pnr.]]=BW$7,Tb.Financiering[[#This Row],[Eigen
bijdrage]]+Tb.Financiering[[#This Row],[Andere
subsidie(s)]]+Tb.Financiering[[#This Row],[Anders]],0)</f>
        <v>0</v>
      </c>
      <c r="BX13" s="235">
        <f>IF(Tb.Financiering[[#This Row],[Pnr.]]=BX$7,Tb.Financiering[[#This Row],[Eigen
bijdrage]]+Tb.Financiering[[#This Row],[Andere
subsidie(s)]]+Tb.Financiering[[#This Row],[Anders]],0)</f>
        <v>0</v>
      </c>
      <c r="BY13" s="235">
        <f>IF(Tb.Financiering[[#This Row],[Pnr.]]=BY$7,Tb.Financiering[[#This Row],[Eigen
bijdrage]]+Tb.Financiering[[#This Row],[Andere
subsidie(s)]]+Tb.Financiering[[#This Row],[Anders]],0)</f>
        <v>0</v>
      </c>
      <c r="BZ13" s="235">
        <f>IF(Tb.Financiering[[#This Row],[Pnr.]]=BZ$7,Tb.Financiering[[#This Row],[Eigen
bijdrage]]+Tb.Financiering[[#This Row],[Andere
subsidie(s)]]+Tb.Financiering[[#This Row],[Anders]],0)</f>
        <v>0</v>
      </c>
      <c r="CA13" s="235">
        <f>IF(Tb.Financiering[[#This Row],[Pnr.]]=CA$7,Tb.Financiering[[#This Row],[Eigen
bijdrage]]+Tb.Financiering[[#This Row],[Andere
subsidie(s)]]+Tb.Financiering[[#This Row],[Anders]],0)</f>
        <v>0</v>
      </c>
      <c r="CB13" s="235">
        <f>IF(Tb.Financiering[[#This Row],[Pnr.]]=CB$7,Tb.Financiering[[#This Row],[Eigen
bijdrage]]+Tb.Financiering[[#This Row],[Andere
subsidie(s)]]+Tb.Financiering[[#This Row],[Anders]],0)</f>
        <v>0</v>
      </c>
      <c r="CC13" s="235">
        <f>IF(Tb.Financiering[[#This Row],[Pnr.]]=CC$7,Tb.Financiering[[#This Row],[Eigen
bijdrage]]+Tb.Financiering[[#This Row],[Andere
subsidie(s)]]+Tb.Financiering[[#This Row],[Anders]],0)</f>
        <v>0</v>
      </c>
      <c r="CD13" s="235">
        <f>IF(Tb.Financiering[[#This Row],[Pnr.]]=CD$7,Tb.Financiering[[#This Row],[Eigen
bijdrage]]+Tb.Financiering[[#This Row],[Andere
subsidie(s)]]+Tb.Financiering[[#This Row],[Anders]],0)</f>
        <v>0</v>
      </c>
      <c r="CE13" s="235">
        <f>IF(Tb.Financiering[[#This Row],[Pnr.]]=CE$7,Tb.Financiering[[#This Row],[Eigen
bijdrage]]+Tb.Financiering[[#This Row],[Andere
subsidie(s)]]+Tb.Financiering[[#This Row],[Anders]],0)</f>
        <v>0</v>
      </c>
      <c r="CF13" s="235">
        <f>IF(Tb.Financiering[[#This Row],[Pnr.]]=CF$7,Tb.Financiering[[#This Row],[Eigen
bijdrage]]+Tb.Financiering[[#This Row],[Andere
subsidie(s)]]+Tb.Financiering[[#This Row],[Anders]],0)</f>
        <v>0</v>
      </c>
      <c r="CG13" s="235">
        <f>IF(Tb.Financiering[[#This Row],[Pnr.]]=CG$7,Tb.Financiering[[#This Row],[Eigen
bijdrage]]+Tb.Financiering[[#This Row],[Andere
subsidie(s)]]+Tb.Financiering[[#This Row],[Anders]],0)</f>
        <v>0</v>
      </c>
      <c r="CH13" s="235">
        <f>IF(Tb.Financiering[[#This Row],[Pnr.]]=CH$7,Tb.Financiering[[#This Row],[Eigen
bijdrage]]+Tb.Financiering[[#This Row],[Andere
subsidie(s)]]+Tb.Financiering[[#This Row],[Anders]],0)</f>
        <v>0</v>
      </c>
      <c r="CI13" s="235">
        <f>IF(Tb.Financiering[[#This Row],[Pnr.]]=CI$7,Tb.Financiering[[#This Row],[Eigen
bijdrage]]+Tb.Financiering[[#This Row],[Andere
subsidie(s)]]+Tb.Financiering[[#This Row],[Anders]],0)</f>
        <v>0</v>
      </c>
      <c r="CJ13" s="235">
        <f>IF(Tb.Financiering[[#This Row],[Pnr.]]=CJ$7,Tb.Financiering[[#This Row],[Eigen
bijdrage]]+Tb.Financiering[[#This Row],[Andere
subsidie(s)]]+Tb.Financiering[[#This Row],[Anders]],0)</f>
        <v>0</v>
      </c>
      <c r="CK13" s="235">
        <f>IF(Tb.Financiering[[#This Row],[Pnr.]]=CK$7,Tb.Financiering[[#This Row],[Eigen
bijdrage]]+Tb.Financiering[[#This Row],[Andere
subsidie(s)]]+Tb.Financiering[[#This Row],[Anders]],0)</f>
        <v>0</v>
      </c>
      <c r="CL13" s="235">
        <f>IF(Tb.Financiering[[#This Row],[Pnr.]]=CL$7,Tb.Financiering[[#This Row],[Eigen
bijdrage]]+Tb.Financiering[[#This Row],[Andere
subsidie(s)]]+Tb.Financiering[[#This Row],[Anders]],0)</f>
        <v>0</v>
      </c>
      <c r="CM13" s="235">
        <f>IF(Tb.Financiering[[#This Row],[Pnr.]]=CM$7,Tb.Financiering[[#This Row],[Eigen
bijdrage]]+Tb.Financiering[[#This Row],[Andere
subsidie(s)]]+Tb.Financiering[[#This Row],[Anders]],0)</f>
        <v>0</v>
      </c>
      <c r="CN13" s="235">
        <f>IF(Tb.Financiering[[#This Row],[Pnr.]]=CN$7,Tb.Financiering[[#This Row],[Eigen
bijdrage]]+Tb.Financiering[[#This Row],[Andere
subsidie(s)]]+Tb.Financiering[[#This Row],[Anders]],0)</f>
        <v>0</v>
      </c>
      <c r="CO13" s="235">
        <f>IF(Tb.Financiering[[#This Row],[Pnr.]]=CO$7,Tb.Financiering[[#This Row],[Eigen
bijdrage]]+Tb.Financiering[[#This Row],[Andere
subsidie(s)]]+Tb.Financiering[[#This Row],[Anders]],0)</f>
        <v>0</v>
      </c>
      <c r="CP13" s="235">
        <f>IF(Tb.Financiering[[#This Row],[Pnr.]]=CP$7,Tb.Financiering[[#This Row],[Eigen
bijdrage]]+Tb.Financiering[[#This Row],[Andere
subsidie(s)]]+Tb.Financiering[[#This Row],[Anders]],0)</f>
        <v>0</v>
      </c>
      <c r="CQ13" s="235">
        <f>IF(Tb.Financiering[[#This Row],[Pnr.]]=CQ$7,Tb.Financiering[[#This Row],[Eigen
bijdrage]]+Tb.Financiering[[#This Row],[Andere
subsidie(s)]]+Tb.Financiering[[#This Row],[Anders]],0)</f>
        <v>0</v>
      </c>
      <c r="CR13" s="235">
        <f>IF(Tb.Financiering[[#This Row],[Pnr.]]=CR$7,Tb.Financiering[[#This Row],[Eigen
bijdrage]]+Tb.Financiering[[#This Row],[Andere
subsidie(s)]]+Tb.Financiering[[#This Row],[Anders]],0)</f>
        <v>0</v>
      </c>
      <c r="CS13" s="235">
        <f>IF(Tb.Financiering[[#This Row],[Pnr.]]=CS$7,Tb.Financiering[[#This Row],[Eigen
bijdrage]]+Tb.Financiering[[#This Row],[Andere
subsidie(s)]]+Tb.Financiering[[#This Row],[Anders]],0)</f>
        <v>0</v>
      </c>
      <c r="CT13" s="235">
        <f>IF(Tb.Financiering[[#This Row],[Pnr.]]=CT$7,Tb.Financiering[[#This Row],[Eigen
bijdrage]]+Tb.Financiering[[#This Row],[Andere
subsidie(s)]]+Tb.Financiering[[#This Row],[Anders]],0)</f>
        <v>0</v>
      </c>
      <c r="CU13" s="235">
        <f>IF(Tb.Financiering[[#This Row],[Pnr.]]=CU$7,Tb.Financiering[[#This Row],[Eigen
bijdrage]]+Tb.Financiering[[#This Row],[Andere
subsidie(s)]]+Tb.Financiering[[#This Row],[Anders]],0)</f>
        <v>0</v>
      </c>
      <c r="CV13" s="235">
        <f>IF(Tb.Financiering[[#This Row],[Pnr.]]=CV$7,Tb.Financiering[[#This Row],[Eigen
bijdrage]]+Tb.Financiering[[#This Row],[Andere
subsidie(s)]]+Tb.Financiering[[#This Row],[Anders]],0)</f>
        <v>0</v>
      </c>
      <c r="CW13" s="235">
        <f>IF(Tb.Financiering[[#This Row],[Pnr.]]=CW$7,Tb.Financiering[[#This Row],[Eigen
bijdrage]]+Tb.Financiering[[#This Row],[Andere
subsidie(s)]]+Tb.Financiering[[#This Row],[Anders]],0)</f>
        <v>0</v>
      </c>
      <c r="CX13" s="235">
        <f>IF(Tb.Financiering[[#This Row],[Pnr.]]=CX$7,Tb.Financiering[[#This Row],[Eigen
bijdrage]]+Tb.Financiering[[#This Row],[Andere
subsidie(s)]]+Tb.Financiering[[#This Row],[Anders]],0)</f>
        <v>0</v>
      </c>
      <c r="CY13" s="235">
        <f>IF(Tb.Financiering[[#This Row],[Pnr.]]=CY$7,Tb.Financiering[[#This Row],[Eigen
bijdrage]]+Tb.Financiering[[#This Row],[Andere
subsidie(s)]]+Tb.Financiering[[#This Row],[Anders]],0)</f>
        <v>0</v>
      </c>
      <c r="CZ13" s="235">
        <f>IF(Tb.Financiering[[#This Row],[Pnr.]]=CZ$7,Tb.Financiering[[#This Row],[Eigen
bijdrage]]+Tb.Financiering[[#This Row],[Andere
subsidie(s)]]+Tb.Financiering[[#This Row],[Anders]],0)</f>
        <v>0</v>
      </c>
      <c r="DA13" s="235">
        <f>IF(Tb.Financiering[[#This Row],[Pnr.]]=DA$7,Tb.Financiering[[#This Row],[Eigen
bijdrage]]+Tb.Financiering[[#This Row],[Andere
subsidie(s)]]+Tb.Financiering[[#This Row],[Anders]],0)</f>
        <v>0</v>
      </c>
      <c r="DB13" s="235">
        <f>IF(Tb.Financiering[[#This Row],[Pnr.]]=DB$7,Tb.Financiering[[#This Row],[Eigen
bijdrage]]+Tb.Financiering[[#This Row],[Andere
subsidie(s)]]+Tb.Financiering[[#This Row],[Anders]],0)</f>
        <v>0</v>
      </c>
      <c r="DC13" s="235">
        <f>IF(Tb.Financiering[[#This Row],[Pnr.]]=DC$7,Tb.Financiering[[#This Row],[Eigen
bijdrage]]+Tb.Financiering[[#This Row],[Andere
subsidie(s)]]+Tb.Financiering[[#This Row],[Anders]],0)</f>
        <v>0</v>
      </c>
      <c r="DD13" s="235">
        <f>IF(Tb.Financiering[[#This Row],[Pnr.]]=DD$7,Tb.Financiering[[#This Row],[Eigen
bijdrage]]+Tb.Financiering[[#This Row],[Andere
subsidie(s)]]+Tb.Financiering[[#This Row],[Anders]],0)</f>
        <v>0</v>
      </c>
      <c r="DE13" s="235">
        <f>IF(Tb.Financiering[[#This Row],[Pnr.]]=DE$7,Tb.Financiering[[#This Row],[Eigen
bijdrage]]+Tb.Financiering[[#This Row],[Andere
subsidie(s)]]+Tb.Financiering[[#This Row],[Anders]],0)</f>
        <v>0</v>
      </c>
      <c r="DF13" s="235">
        <f>IF(Tb.Financiering[[#This Row],[Pnr.]]=DF$7,Tb.Financiering[[#This Row],[Eigen
bijdrage]]+Tb.Financiering[[#This Row],[Andere
subsidie(s)]]+Tb.Financiering[[#This Row],[Anders]],0)</f>
        <v>0</v>
      </c>
      <c r="DG13" s="235">
        <f>IF(Tb.Financiering[[#This Row],[Pnr.]]=DG$7,Tb.Financiering[[#This Row],[Eigen
bijdrage]]+Tb.Financiering[[#This Row],[Andere
subsidie(s)]]+Tb.Financiering[[#This Row],[Anders]],0)</f>
        <v>0</v>
      </c>
      <c r="DH13" s="235">
        <f>IF(Tb.Financiering[[#This Row],[Pnr.]]=DH$7,Tb.Financiering[[#This Row],[Eigen
bijdrage]]+Tb.Financiering[[#This Row],[Andere
subsidie(s)]]+Tb.Financiering[[#This Row],[Anders]],0)</f>
        <v>0</v>
      </c>
      <c r="DI13" s="235">
        <f>IF(Tb.Financiering[[#This Row],[Pnr.]]=DI$7,Tb.Financiering[[#This Row],[Eigen
bijdrage]]+Tb.Financiering[[#This Row],[Andere
subsidie(s)]]+Tb.Financiering[[#This Row],[Anders]],0)</f>
        <v>0</v>
      </c>
      <c r="DJ13" s="235">
        <f>IF(Tb.Financiering[[#This Row],[Pnr.]]=DJ$7,Tb.Financiering[[#This Row],[Eigen
bijdrage]]+Tb.Financiering[[#This Row],[Andere
subsidie(s)]]+Tb.Financiering[[#This Row],[Anders]],0)</f>
        <v>0</v>
      </c>
      <c r="DK13" s="235">
        <f>IF(Tb.Financiering[[#This Row],[Pnr.]]=DK$7,Tb.Financiering[[#This Row],[Eigen
bijdrage]]+Tb.Financiering[[#This Row],[Andere
subsidie(s)]]+Tb.Financiering[[#This Row],[Anders]],0)</f>
        <v>0</v>
      </c>
    </row>
    <row r="14" spans="1:16384" x14ac:dyDescent="0.3">
      <c r="B14" s="137"/>
      <c r="C14" s="137"/>
      <c r="D14" s="11">
        <f>SUMIF(Tbl.Kosten[PSAnr.],Tb.Financiering[[#This Row],[PSAnr.]],Tbl.Kosten[Totaal kosten])</f>
        <v>0</v>
      </c>
      <c r="E14" s="154">
        <f>SUMIF(Tbl.Kosten[PSAnr.],Tb.Financiering[[#This Row],[PSAnr.]],Tbl.Kosten[Subsidie])</f>
        <v>0</v>
      </c>
      <c r="F14" s="155"/>
      <c r="G14" s="154">
        <f>Tb.Financiering[[#This Row],[Begrote kosten]]-Tb.Financiering[[#This Row],[Berekende GLB subsidie]]-Tb.Financiering[[#This Row],[Correctie GLB subsidie]]</f>
        <v>0</v>
      </c>
      <c r="H14" s="156"/>
      <c r="I14" s="156"/>
      <c r="J14" s="156"/>
      <c r="K14" s="152"/>
      <c r="L14" s="97">
        <f>Tb.Financiering[[#This Row],[Te financieren]]-SUM(Tb.Financiering[[#This Row],[Eigen
bijdrage]:[Anders]])</f>
        <v>0</v>
      </c>
      <c r="M14" s="160" t="str">
        <f>IFERROR(VLOOKUP(Tb.Financiering[[#This Row],[Partnernaam]],Tbl.Projectpartners[[Naam]:[PNr.]],9,FALSE),"")</f>
        <v/>
      </c>
      <c r="N14" s="142" t="str">
        <f>IFERROR(VLOOKUP(Tb.Financiering[[#This Row],[Subsidiabele activiteit]],Tbl.Subsidiehoogte[[Subsidieactiviteit]:[SAnr.]],3,FALSE),"")</f>
        <v/>
      </c>
      <c r="O14" s="142" t="str">
        <f>_xlfn.CONCAT(Tb.Financiering[[#This Row],[Pnr.]],Tb.Financiering[[#This Row],[SAnr.]])</f>
        <v/>
      </c>
      <c r="P14" s="144">
        <f>IF(Tb.Financiering[[#This Row],[Pnr.]]=P$7,Tb.Financiering[[#This Row],[Te financieren]]-Tb.Financiering[[#This Row],[Eigen
bijdrage]]-Tb.Financiering[[#This Row],[Andere
subsidie(s)]]-Tb.Financiering[[#This Row],[Anders]],0)</f>
        <v>0</v>
      </c>
      <c r="Q14" s="144">
        <f>IF(Tb.Financiering[[#This Row],[Pnr.]]=Q$7,Tb.Financiering[[#This Row],[Te financieren]]-Tb.Financiering[[#This Row],[Eigen
bijdrage]]-Tb.Financiering[[#This Row],[Andere
subsidie(s)]]-Tb.Financiering[[#This Row],[Anders]],0)</f>
        <v>0</v>
      </c>
      <c r="R14" s="144">
        <f>IF(Tb.Financiering[[#This Row],[Pnr.]]=R$7,Tb.Financiering[[#This Row],[Te financieren]]-Tb.Financiering[[#This Row],[Eigen
bijdrage]]-Tb.Financiering[[#This Row],[Andere
subsidie(s)]]-Tb.Financiering[[#This Row],[Anders]],0)</f>
        <v>0</v>
      </c>
      <c r="S14" s="144">
        <f>IF(Tb.Financiering[[#This Row],[Pnr.]]=S$7,Tb.Financiering[[#This Row],[Te financieren]]-Tb.Financiering[[#This Row],[Eigen
bijdrage]]-Tb.Financiering[[#This Row],[Andere
subsidie(s)]]-Tb.Financiering[[#This Row],[Anders]],0)</f>
        <v>0</v>
      </c>
      <c r="T14" s="144">
        <f>IF(Tb.Financiering[[#This Row],[Pnr.]]=T$7,Tb.Financiering[[#This Row],[Te financieren]]-Tb.Financiering[[#This Row],[Eigen
bijdrage]]-Tb.Financiering[[#This Row],[Andere
subsidie(s)]]-Tb.Financiering[[#This Row],[Anders]],0)</f>
        <v>0</v>
      </c>
      <c r="U14" s="144">
        <f>IF(Tb.Financiering[[#This Row],[Pnr.]]=U$7,Tb.Financiering[[#This Row],[Te financieren]]-Tb.Financiering[[#This Row],[Eigen
bijdrage]]-Tb.Financiering[[#This Row],[Andere
subsidie(s)]]-Tb.Financiering[[#This Row],[Anders]],0)</f>
        <v>0</v>
      </c>
      <c r="V14" s="144">
        <f>IF(Tb.Financiering[[#This Row],[Pnr.]]=V$7,Tb.Financiering[[#This Row],[Te financieren]]-Tb.Financiering[[#This Row],[Eigen
bijdrage]]-Tb.Financiering[[#This Row],[Andere
subsidie(s)]]-Tb.Financiering[[#This Row],[Anders]],0)</f>
        <v>0</v>
      </c>
      <c r="W14" s="144">
        <f>IF(Tb.Financiering[[#This Row],[Pnr.]]=W$7,Tb.Financiering[[#This Row],[Te financieren]]-Tb.Financiering[[#This Row],[Eigen
bijdrage]]-Tb.Financiering[[#This Row],[Andere
subsidie(s)]]-Tb.Financiering[[#This Row],[Anders]],0)</f>
        <v>0</v>
      </c>
      <c r="X14" s="144">
        <f>IF(Tb.Financiering[[#This Row],[Pnr.]]=X$7,Tb.Financiering[[#This Row],[Te financieren]]-Tb.Financiering[[#This Row],[Eigen
bijdrage]]-Tb.Financiering[[#This Row],[Andere
subsidie(s)]]-Tb.Financiering[[#This Row],[Anders]],0)</f>
        <v>0</v>
      </c>
      <c r="Y14" s="144">
        <f>IF(Tb.Financiering[[#This Row],[Pnr.]]=Y$7,Tb.Financiering[[#This Row],[Te financieren]]-Tb.Financiering[[#This Row],[Eigen
bijdrage]]-Tb.Financiering[[#This Row],[Andere
subsidie(s)]]-Tb.Financiering[[#This Row],[Anders]],0)</f>
        <v>0</v>
      </c>
      <c r="Z14" s="144">
        <f>IF(Tb.Financiering[[#This Row],[Pnr.]]=Z$7,Tb.Financiering[[#This Row],[Te financieren]]-Tb.Financiering[[#This Row],[Eigen
bijdrage]]-Tb.Financiering[[#This Row],[Andere
subsidie(s)]]-Tb.Financiering[[#This Row],[Anders]],0)</f>
        <v>0</v>
      </c>
      <c r="AA14" s="144">
        <f>IF(Tb.Financiering[[#This Row],[Pnr.]]=AA$7,Tb.Financiering[[#This Row],[Te financieren]]-Tb.Financiering[[#This Row],[Eigen
bijdrage]]-Tb.Financiering[[#This Row],[Andere
subsidie(s)]]-Tb.Financiering[[#This Row],[Anders]],0)</f>
        <v>0</v>
      </c>
      <c r="AB14" s="144">
        <f>IF(Tb.Financiering[[#This Row],[Pnr.]]=AB$7,Tb.Financiering[[#This Row],[Te financieren]]-Tb.Financiering[[#This Row],[Eigen
bijdrage]]-Tb.Financiering[[#This Row],[Andere
subsidie(s)]]-Tb.Financiering[[#This Row],[Anders]],0)</f>
        <v>0</v>
      </c>
      <c r="AC14" s="144">
        <f>IF(Tb.Financiering[[#This Row],[Pnr.]]=AC$7,Tb.Financiering[[#This Row],[Te financieren]]-Tb.Financiering[[#This Row],[Eigen
bijdrage]]-Tb.Financiering[[#This Row],[Andere
subsidie(s)]]-Tb.Financiering[[#This Row],[Anders]],0)</f>
        <v>0</v>
      </c>
      <c r="AD14" s="144">
        <f>IF(Tb.Financiering[[#This Row],[Pnr.]]=AD$7,Tb.Financiering[[#This Row],[Te financieren]]-Tb.Financiering[[#This Row],[Eigen
bijdrage]]-Tb.Financiering[[#This Row],[Andere
subsidie(s)]]-Tb.Financiering[[#This Row],[Anders]],0)</f>
        <v>0</v>
      </c>
      <c r="AE14" s="144">
        <f>IF(Tb.Financiering[[#This Row],[Pnr.]]=AE$7,Tb.Financiering[[#This Row],[Te financieren]]-Tb.Financiering[[#This Row],[Eigen
bijdrage]]-Tb.Financiering[[#This Row],[Andere
subsidie(s)]]-Tb.Financiering[[#This Row],[Anders]],0)</f>
        <v>0</v>
      </c>
      <c r="AF14" s="144">
        <f>IF(Tb.Financiering[[#This Row],[Pnr.]]=AF$7,Tb.Financiering[[#This Row],[Te financieren]]-Tb.Financiering[[#This Row],[Eigen
bijdrage]]-Tb.Financiering[[#This Row],[Andere
subsidie(s)]]-Tb.Financiering[[#This Row],[Anders]],0)</f>
        <v>0</v>
      </c>
      <c r="AG14" s="144">
        <f>IF(Tb.Financiering[[#This Row],[Pnr.]]=AG$7,Tb.Financiering[[#This Row],[Te financieren]]-Tb.Financiering[[#This Row],[Eigen
bijdrage]]-Tb.Financiering[[#This Row],[Andere
subsidie(s)]]-Tb.Financiering[[#This Row],[Anders]],0)</f>
        <v>0</v>
      </c>
      <c r="AH14" s="144">
        <f>IF(Tb.Financiering[[#This Row],[Pnr.]]=AH$7,Tb.Financiering[[#This Row],[Te financieren]]-Tb.Financiering[[#This Row],[Eigen
bijdrage]]-Tb.Financiering[[#This Row],[Andere
subsidie(s)]]-Tb.Financiering[[#This Row],[Anders]],0)</f>
        <v>0</v>
      </c>
      <c r="AI14" s="144">
        <f>IF(Tb.Financiering[[#This Row],[Pnr.]]=AI$7,Tb.Financiering[[#This Row],[Te financieren]]-Tb.Financiering[[#This Row],[Eigen
bijdrage]]-Tb.Financiering[[#This Row],[Andere
subsidie(s)]]-Tb.Financiering[[#This Row],[Anders]],0)</f>
        <v>0</v>
      </c>
      <c r="AJ14" s="144">
        <f>IF(Tb.Financiering[[#This Row],[Pnr.]]=AJ$7,Tb.Financiering[[#This Row],[Te financieren]]-Tb.Financiering[[#This Row],[Eigen
bijdrage]]-Tb.Financiering[[#This Row],[Andere
subsidie(s)]]-Tb.Financiering[[#This Row],[Anders]],0)</f>
        <v>0</v>
      </c>
      <c r="AK14" s="144">
        <f>IF(Tb.Financiering[[#This Row],[Pnr.]]=AK$7,Tb.Financiering[[#This Row],[Te financieren]]-Tb.Financiering[[#This Row],[Eigen
bijdrage]]-Tb.Financiering[[#This Row],[Andere
subsidie(s)]]-Tb.Financiering[[#This Row],[Anders]],0)</f>
        <v>0</v>
      </c>
      <c r="AL14" s="144">
        <f>IF(Tb.Financiering[[#This Row],[Pnr.]]=AL$7,Tb.Financiering[[#This Row],[Te financieren]]-Tb.Financiering[[#This Row],[Eigen
bijdrage]]-Tb.Financiering[[#This Row],[Andere
subsidie(s)]]-Tb.Financiering[[#This Row],[Anders]],0)</f>
        <v>0</v>
      </c>
      <c r="AM14" s="144">
        <f>IF(Tb.Financiering[[#This Row],[Pnr.]]=AM$7,Tb.Financiering[[#This Row],[Te financieren]]-Tb.Financiering[[#This Row],[Eigen
bijdrage]]-Tb.Financiering[[#This Row],[Andere
subsidie(s)]]-Tb.Financiering[[#This Row],[Anders]],0)</f>
        <v>0</v>
      </c>
      <c r="AN14" s="144">
        <f>IF(Tb.Financiering[[#This Row],[Pnr.]]=AN$7,Tb.Financiering[[#This Row],[Te financieren]]-Tb.Financiering[[#This Row],[Eigen
bijdrage]]-Tb.Financiering[[#This Row],[Andere
subsidie(s)]]-Tb.Financiering[[#This Row],[Anders]],0)</f>
        <v>0</v>
      </c>
      <c r="AO14" s="144">
        <f>IF(Tb.Financiering[[#This Row],[Pnr.]]=AO$7,Tb.Financiering[[#This Row],[Te financieren]]-Tb.Financiering[[#This Row],[Eigen
bijdrage]]-Tb.Financiering[[#This Row],[Andere
subsidie(s)]]-Tb.Financiering[[#This Row],[Anders]],0)</f>
        <v>0</v>
      </c>
      <c r="AP14" s="144">
        <f>IF(Tb.Financiering[[#This Row],[Pnr.]]=AP$7,Tb.Financiering[[#This Row],[Te financieren]]-Tb.Financiering[[#This Row],[Eigen
bijdrage]]-Tb.Financiering[[#This Row],[Andere
subsidie(s)]]-Tb.Financiering[[#This Row],[Anders]],0)</f>
        <v>0</v>
      </c>
      <c r="AQ14" s="144">
        <f>IF(Tb.Financiering[[#This Row],[Pnr.]]=AQ$7,Tb.Financiering[[#This Row],[Te financieren]]-Tb.Financiering[[#This Row],[Eigen
bijdrage]]-Tb.Financiering[[#This Row],[Andere
subsidie(s)]]-Tb.Financiering[[#This Row],[Anders]],0)</f>
        <v>0</v>
      </c>
      <c r="AR14" s="144">
        <f>IF(Tb.Financiering[[#This Row],[Pnr.]]=AR$7,Tb.Financiering[[#This Row],[Te financieren]]-Tb.Financiering[[#This Row],[Eigen
bijdrage]]-Tb.Financiering[[#This Row],[Andere
subsidie(s)]]-Tb.Financiering[[#This Row],[Anders]],0)</f>
        <v>0</v>
      </c>
      <c r="AS14" s="144">
        <f>IF(Tb.Financiering[[#This Row],[Pnr.]]=AS$7,Tb.Financiering[[#This Row],[Te financieren]]-Tb.Financiering[[#This Row],[Eigen
bijdrage]]-Tb.Financiering[[#This Row],[Andere
subsidie(s)]]-Tb.Financiering[[#This Row],[Anders]],0)</f>
        <v>0</v>
      </c>
      <c r="AT14" s="144">
        <f>IF(Tb.Financiering[[#This Row],[Pnr.]]=AT$7,Tb.Financiering[[#This Row],[Te financieren]]-Tb.Financiering[[#This Row],[Eigen
bijdrage]]-Tb.Financiering[[#This Row],[Andere
subsidie(s)]]-Tb.Financiering[[#This Row],[Anders]],0)</f>
        <v>0</v>
      </c>
      <c r="AU14" s="144">
        <f>IF(Tb.Financiering[[#This Row],[Pnr.]]=AU$7,Tb.Financiering[[#This Row],[Te financieren]]-Tb.Financiering[[#This Row],[Eigen
bijdrage]]-Tb.Financiering[[#This Row],[Andere
subsidie(s)]]-Tb.Financiering[[#This Row],[Anders]],0)</f>
        <v>0</v>
      </c>
      <c r="AV14" s="144">
        <f>IF(Tb.Financiering[[#This Row],[Pnr.]]=AV$7,Tb.Financiering[[#This Row],[Te financieren]]-Tb.Financiering[[#This Row],[Eigen
bijdrage]]-Tb.Financiering[[#This Row],[Andere
subsidie(s)]]-Tb.Financiering[[#This Row],[Anders]],0)</f>
        <v>0</v>
      </c>
      <c r="AW14" s="144">
        <f>IF(Tb.Financiering[[#This Row],[Pnr.]]=AW$7,Tb.Financiering[[#This Row],[Te financieren]]-Tb.Financiering[[#This Row],[Eigen
bijdrage]]-Tb.Financiering[[#This Row],[Andere
subsidie(s)]]-Tb.Financiering[[#This Row],[Anders]],0)</f>
        <v>0</v>
      </c>
      <c r="AX14" s="144">
        <f>IF(Tb.Financiering[[#This Row],[Pnr.]]=AX$7,Tb.Financiering[[#This Row],[Te financieren]]-Tb.Financiering[[#This Row],[Eigen
bijdrage]]-Tb.Financiering[[#This Row],[Andere
subsidie(s)]]-Tb.Financiering[[#This Row],[Anders]],0)</f>
        <v>0</v>
      </c>
      <c r="AY14" s="144">
        <f>IF(Tb.Financiering[[#This Row],[Pnr.]]=AY$7,Tb.Financiering[[#This Row],[Te financieren]]-Tb.Financiering[[#This Row],[Eigen
bijdrage]]-Tb.Financiering[[#This Row],[Andere
subsidie(s)]]-Tb.Financiering[[#This Row],[Anders]],0)</f>
        <v>0</v>
      </c>
      <c r="AZ14" s="144">
        <f>IF(Tb.Financiering[[#This Row],[Pnr.]]=AZ$7,Tb.Financiering[[#This Row],[Te financieren]]-Tb.Financiering[[#This Row],[Eigen
bijdrage]]-Tb.Financiering[[#This Row],[Andere
subsidie(s)]]-Tb.Financiering[[#This Row],[Anders]],0)</f>
        <v>0</v>
      </c>
      <c r="BA14" s="144">
        <f>IF(Tb.Financiering[[#This Row],[Pnr.]]=BA$7,Tb.Financiering[[#This Row],[Te financieren]]-Tb.Financiering[[#This Row],[Eigen
bijdrage]]-Tb.Financiering[[#This Row],[Andere
subsidie(s)]]-Tb.Financiering[[#This Row],[Anders]],0)</f>
        <v>0</v>
      </c>
      <c r="BB14" s="144">
        <f>IF(Tb.Financiering[[#This Row],[Pnr.]]=BB$7,Tb.Financiering[[#This Row],[Te financieren]]-Tb.Financiering[[#This Row],[Eigen
bijdrage]]-Tb.Financiering[[#This Row],[Andere
subsidie(s)]]-Tb.Financiering[[#This Row],[Anders]],0)</f>
        <v>0</v>
      </c>
      <c r="BC14" s="144">
        <f>IF(Tb.Financiering[[#This Row],[Pnr.]]=BC$7,Tb.Financiering[[#This Row],[Te financieren]]-Tb.Financiering[[#This Row],[Eigen
bijdrage]]-Tb.Financiering[[#This Row],[Andere
subsidie(s)]]-Tb.Financiering[[#This Row],[Anders]],0)</f>
        <v>0</v>
      </c>
      <c r="BD14" s="144">
        <f>IF(Tb.Financiering[[#This Row],[Pnr.]]=BD$7,Tb.Financiering[[#This Row],[Te financieren]]-Tb.Financiering[[#This Row],[Eigen
bijdrage]]-Tb.Financiering[[#This Row],[Andere
subsidie(s)]]-Tb.Financiering[[#This Row],[Anders]],0)</f>
        <v>0</v>
      </c>
      <c r="BE14" s="144">
        <f>IF(Tb.Financiering[[#This Row],[Pnr.]]=BE$7,Tb.Financiering[[#This Row],[Te financieren]]-Tb.Financiering[[#This Row],[Eigen
bijdrage]]-Tb.Financiering[[#This Row],[Andere
subsidie(s)]]-Tb.Financiering[[#This Row],[Anders]],0)</f>
        <v>0</v>
      </c>
      <c r="BF14" s="144">
        <f>IF(Tb.Financiering[[#This Row],[Pnr.]]=BF$7,Tb.Financiering[[#This Row],[Te financieren]]-Tb.Financiering[[#This Row],[Eigen
bijdrage]]-Tb.Financiering[[#This Row],[Andere
subsidie(s)]]-Tb.Financiering[[#This Row],[Anders]],0)</f>
        <v>0</v>
      </c>
      <c r="BG14" s="144">
        <f>IF(Tb.Financiering[[#This Row],[Pnr.]]=BG$7,Tb.Financiering[[#This Row],[Te financieren]]-Tb.Financiering[[#This Row],[Eigen
bijdrage]]-Tb.Financiering[[#This Row],[Andere
subsidie(s)]]-Tb.Financiering[[#This Row],[Anders]],0)</f>
        <v>0</v>
      </c>
      <c r="BH14" s="144">
        <f>IF(Tb.Financiering[[#This Row],[Pnr.]]=BH$7,Tb.Financiering[[#This Row],[Te financieren]]-Tb.Financiering[[#This Row],[Eigen
bijdrage]]-Tb.Financiering[[#This Row],[Andere
subsidie(s)]]-Tb.Financiering[[#This Row],[Anders]],0)</f>
        <v>0</v>
      </c>
      <c r="BI14" s="144">
        <f>IF(Tb.Financiering[[#This Row],[Pnr.]]=BI$7,Tb.Financiering[[#This Row],[Te financieren]]-Tb.Financiering[[#This Row],[Eigen
bijdrage]]-Tb.Financiering[[#This Row],[Andere
subsidie(s)]]-Tb.Financiering[[#This Row],[Anders]],0)</f>
        <v>0</v>
      </c>
      <c r="BJ14" s="144">
        <f>IF(Tb.Financiering[[#This Row],[Pnr.]]=BJ$7,Tb.Financiering[[#This Row],[Te financieren]]-Tb.Financiering[[#This Row],[Eigen
bijdrage]]-Tb.Financiering[[#This Row],[Andere
subsidie(s)]]-Tb.Financiering[[#This Row],[Anders]],0)</f>
        <v>0</v>
      </c>
      <c r="BK14" s="144">
        <f>IF(Tb.Financiering[[#This Row],[Pnr.]]=BK$7,Tb.Financiering[[#This Row],[Te financieren]]-Tb.Financiering[[#This Row],[Eigen
bijdrage]]-Tb.Financiering[[#This Row],[Andere
subsidie(s)]]-Tb.Financiering[[#This Row],[Anders]],0)</f>
        <v>0</v>
      </c>
      <c r="BL14" s="144">
        <f>IF(Tb.Financiering[[#This Row],[Pnr.]]=BL$7,Tb.Financiering[[#This Row],[Te financieren]]-Tb.Financiering[[#This Row],[Eigen
bijdrage]]-Tb.Financiering[[#This Row],[Andere
subsidie(s)]]-Tb.Financiering[[#This Row],[Anders]],0)</f>
        <v>0</v>
      </c>
      <c r="BM14" s="144">
        <f>IF(Tb.Financiering[[#This Row],[Pnr.]]=BM$7,Tb.Financiering[[#This Row],[Te financieren]]-Tb.Financiering[[#This Row],[Eigen
bijdrage]]-Tb.Financiering[[#This Row],[Andere
subsidie(s)]]-Tb.Financiering[[#This Row],[Anders]],0)</f>
        <v>0</v>
      </c>
      <c r="BN14" s="235">
        <f>IF(Tb.Financiering[[#This Row],[Pnr.]]=BN$7,Tb.Financiering[[#This Row],[Eigen
bijdrage]]+Tb.Financiering[[#This Row],[Andere
subsidie(s)]]+Tb.Financiering[[#This Row],[Anders]],0)</f>
        <v>0</v>
      </c>
      <c r="BO14" s="235">
        <f>IF(Tb.Financiering[[#This Row],[Pnr.]]=BO$7,Tb.Financiering[[#This Row],[Eigen
bijdrage]]+Tb.Financiering[[#This Row],[Andere
subsidie(s)]]+Tb.Financiering[[#This Row],[Anders]],0)</f>
        <v>0</v>
      </c>
      <c r="BP14" s="235">
        <f>IF(Tb.Financiering[[#This Row],[Pnr.]]=BP$7,Tb.Financiering[[#This Row],[Eigen
bijdrage]]+Tb.Financiering[[#This Row],[Andere
subsidie(s)]]+Tb.Financiering[[#This Row],[Anders]],0)</f>
        <v>0</v>
      </c>
      <c r="BQ14" s="235">
        <f>IF(Tb.Financiering[[#This Row],[Pnr.]]=BQ$7,Tb.Financiering[[#This Row],[Eigen
bijdrage]]+Tb.Financiering[[#This Row],[Andere
subsidie(s)]]+Tb.Financiering[[#This Row],[Anders]],0)</f>
        <v>0</v>
      </c>
      <c r="BR14" s="235">
        <f>IF(Tb.Financiering[[#This Row],[Pnr.]]=BR$7,Tb.Financiering[[#This Row],[Eigen
bijdrage]]+Tb.Financiering[[#This Row],[Andere
subsidie(s)]]+Tb.Financiering[[#This Row],[Anders]],0)</f>
        <v>0</v>
      </c>
      <c r="BS14" s="235">
        <f>IF(Tb.Financiering[[#This Row],[Pnr.]]=BS$7,Tb.Financiering[[#This Row],[Eigen
bijdrage]]+Tb.Financiering[[#This Row],[Andere
subsidie(s)]]+Tb.Financiering[[#This Row],[Anders]],0)</f>
        <v>0</v>
      </c>
      <c r="BT14" s="235">
        <f>IF(Tb.Financiering[[#This Row],[Pnr.]]=BT$7,Tb.Financiering[[#This Row],[Eigen
bijdrage]]+Tb.Financiering[[#This Row],[Andere
subsidie(s)]]+Tb.Financiering[[#This Row],[Anders]],0)</f>
        <v>0</v>
      </c>
      <c r="BU14" s="235">
        <f>IF(Tb.Financiering[[#This Row],[Pnr.]]=BU$7,Tb.Financiering[[#This Row],[Eigen
bijdrage]]+Tb.Financiering[[#This Row],[Andere
subsidie(s)]]+Tb.Financiering[[#This Row],[Anders]],0)</f>
        <v>0</v>
      </c>
      <c r="BV14" s="235">
        <f>IF(Tb.Financiering[[#This Row],[Pnr.]]=BV$7,Tb.Financiering[[#This Row],[Eigen
bijdrage]]+Tb.Financiering[[#This Row],[Andere
subsidie(s)]]+Tb.Financiering[[#This Row],[Anders]],0)</f>
        <v>0</v>
      </c>
      <c r="BW14" s="235">
        <f>IF(Tb.Financiering[[#This Row],[Pnr.]]=BW$7,Tb.Financiering[[#This Row],[Eigen
bijdrage]]+Tb.Financiering[[#This Row],[Andere
subsidie(s)]]+Tb.Financiering[[#This Row],[Anders]],0)</f>
        <v>0</v>
      </c>
      <c r="BX14" s="235">
        <f>IF(Tb.Financiering[[#This Row],[Pnr.]]=BX$7,Tb.Financiering[[#This Row],[Eigen
bijdrage]]+Tb.Financiering[[#This Row],[Andere
subsidie(s)]]+Tb.Financiering[[#This Row],[Anders]],0)</f>
        <v>0</v>
      </c>
      <c r="BY14" s="235">
        <f>IF(Tb.Financiering[[#This Row],[Pnr.]]=BY$7,Tb.Financiering[[#This Row],[Eigen
bijdrage]]+Tb.Financiering[[#This Row],[Andere
subsidie(s)]]+Tb.Financiering[[#This Row],[Anders]],0)</f>
        <v>0</v>
      </c>
      <c r="BZ14" s="235">
        <f>IF(Tb.Financiering[[#This Row],[Pnr.]]=BZ$7,Tb.Financiering[[#This Row],[Eigen
bijdrage]]+Tb.Financiering[[#This Row],[Andere
subsidie(s)]]+Tb.Financiering[[#This Row],[Anders]],0)</f>
        <v>0</v>
      </c>
      <c r="CA14" s="235">
        <f>IF(Tb.Financiering[[#This Row],[Pnr.]]=CA$7,Tb.Financiering[[#This Row],[Eigen
bijdrage]]+Tb.Financiering[[#This Row],[Andere
subsidie(s)]]+Tb.Financiering[[#This Row],[Anders]],0)</f>
        <v>0</v>
      </c>
      <c r="CB14" s="235">
        <f>IF(Tb.Financiering[[#This Row],[Pnr.]]=CB$7,Tb.Financiering[[#This Row],[Eigen
bijdrage]]+Tb.Financiering[[#This Row],[Andere
subsidie(s)]]+Tb.Financiering[[#This Row],[Anders]],0)</f>
        <v>0</v>
      </c>
      <c r="CC14" s="235">
        <f>IF(Tb.Financiering[[#This Row],[Pnr.]]=CC$7,Tb.Financiering[[#This Row],[Eigen
bijdrage]]+Tb.Financiering[[#This Row],[Andere
subsidie(s)]]+Tb.Financiering[[#This Row],[Anders]],0)</f>
        <v>0</v>
      </c>
      <c r="CD14" s="235">
        <f>IF(Tb.Financiering[[#This Row],[Pnr.]]=CD$7,Tb.Financiering[[#This Row],[Eigen
bijdrage]]+Tb.Financiering[[#This Row],[Andere
subsidie(s)]]+Tb.Financiering[[#This Row],[Anders]],0)</f>
        <v>0</v>
      </c>
      <c r="CE14" s="235">
        <f>IF(Tb.Financiering[[#This Row],[Pnr.]]=CE$7,Tb.Financiering[[#This Row],[Eigen
bijdrage]]+Tb.Financiering[[#This Row],[Andere
subsidie(s)]]+Tb.Financiering[[#This Row],[Anders]],0)</f>
        <v>0</v>
      </c>
      <c r="CF14" s="235">
        <f>IF(Tb.Financiering[[#This Row],[Pnr.]]=CF$7,Tb.Financiering[[#This Row],[Eigen
bijdrage]]+Tb.Financiering[[#This Row],[Andere
subsidie(s)]]+Tb.Financiering[[#This Row],[Anders]],0)</f>
        <v>0</v>
      </c>
      <c r="CG14" s="235">
        <f>IF(Tb.Financiering[[#This Row],[Pnr.]]=CG$7,Tb.Financiering[[#This Row],[Eigen
bijdrage]]+Tb.Financiering[[#This Row],[Andere
subsidie(s)]]+Tb.Financiering[[#This Row],[Anders]],0)</f>
        <v>0</v>
      </c>
      <c r="CH14" s="235">
        <f>IF(Tb.Financiering[[#This Row],[Pnr.]]=CH$7,Tb.Financiering[[#This Row],[Eigen
bijdrage]]+Tb.Financiering[[#This Row],[Andere
subsidie(s)]]+Tb.Financiering[[#This Row],[Anders]],0)</f>
        <v>0</v>
      </c>
      <c r="CI14" s="235">
        <f>IF(Tb.Financiering[[#This Row],[Pnr.]]=CI$7,Tb.Financiering[[#This Row],[Eigen
bijdrage]]+Tb.Financiering[[#This Row],[Andere
subsidie(s)]]+Tb.Financiering[[#This Row],[Anders]],0)</f>
        <v>0</v>
      </c>
      <c r="CJ14" s="235">
        <f>IF(Tb.Financiering[[#This Row],[Pnr.]]=CJ$7,Tb.Financiering[[#This Row],[Eigen
bijdrage]]+Tb.Financiering[[#This Row],[Andere
subsidie(s)]]+Tb.Financiering[[#This Row],[Anders]],0)</f>
        <v>0</v>
      </c>
      <c r="CK14" s="235">
        <f>IF(Tb.Financiering[[#This Row],[Pnr.]]=CK$7,Tb.Financiering[[#This Row],[Eigen
bijdrage]]+Tb.Financiering[[#This Row],[Andere
subsidie(s)]]+Tb.Financiering[[#This Row],[Anders]],0)</f>
        <v>0</v>
      </c>
      <c r="CL14" s="235">
        <f>IF(Tb.Financiering[[#This Row],[Pnr.]]=CL$7,Tb.Financiering[[#This Row],[Eigen
bijdrage]]+Tb.Financiering[[#This Row],[Andere
subsidie(s)]]+Tb.Financiering[[#This Row],[Anders]],0)</f>
        <v>0</v>
      </c>
      <c r="CM14" s="235">
        <f>IF(Tb.Financiering[[#This Row],[Pnr.]]=CM$7,Tb.Financiering[[#This Row],[Eigen
bijdrage]]+Tb.Financiering[[#This Row],[Andere
subsidie(s)]]+Tb.Financiering[[#This Row],[Anders]],0)</f>
        <v>0</v>
      </c>
      <c r="CN14" s="235">
        <f>IF(Tb.Financiering[[#This Row],[Pnr.]]=CN$7,Tb.Financiering[[#This Row],[Eigen
bijdrage]]+Tb.Financiering[[#This Row],[Andere
subsidie(s)]]+Tb.Financiering[[#This Row],[Anders]],0)</f>
        <v>0</v>
      </c>
      <c r="CO14" s="235">
        <f>IF(Tb.Financiering[[#This Row],[Pnr.]]=CO$7,Tb.Financiering[[#This Row],[Eigen
bijdrage]]+Tb.Financiering[[#This Row],[Andere
subsidie(s)]]+Tb.Financiering[[#This Row],[Anders]],0)</f>
        <v>0</v>
      </c>
      <c r="CP14" s="235">
        <f>IF(Tb.Financiering[[#This Row],[Pnr.]]=CP$7,Tb.Financiering[[#This Row],[Eigen
bijdrage]]+Tb.Financiering[[#This Row],[Andere
subsidie(s)]]+Tb.Financiering[[#This Row],[Anders]],0)</f>
        <v>0</v>
      </c>
      <c r="CQ14" s="235">
        <f>IF(Tb.Financiering[[#This Row],[Pnr.]]=CQ$7,Tb.Financiering[[#This Row],[Eigen
bijdrage]]+Tb.Financiering[[#This Row],[Andere
subsidie(s)]]+Tb.Financiering[[#This Row],[Anders]],0)</f>
        <v>0</v>
      </c>
      <c r="CR14" s="235">
        <f>IF(Tb.Financiering[[#This Row],[Pnr.]]=CR$7,Tb.Financiering[[#This Row],[Eigen
bijdrage]]+Tb.Financiering[[#This Row],[Andere
subsidie(s)]]+Tb.Financiering[[#This Row],[Anders]],0)</f>
        <v>0</v>
      </c>
      <c r="CS14" s="235">
        <f>IF(Tb.Financiering[[#This Row],[Pnr.]]=CS$7,Tb.Financiering[[#This Row],[Eigen
bijdrage]]+Tb.Financiering[[#This Row],[Andere
subsidie(s)]]+Tb.Financiering[[#This Row],[Anders]],0)</f>
        <v>0</v>
      </c>
      <c r="CT14" s="235">
        <f>IF(Tb.Financiering[[#This Row],[Pnr.]]=CT$7,Tb.Financiering[[#This Row],[Eigen
bijdrage]]+Tb.Financiering[[#This Row],[Andere
subsidie(s)]]+Tb.Financiering[[#This Row],[Anders]],0)</f>
        <v>0</v>
      </c>
      <c r="CU14" s="235">
        <f>IF(Tb.Financiering[[#This Row],[Pnr.]]=CU$7,Tb.Financiering[[#This Row],[Eigen
bijdrage]]+Tb.Financiering[[#This Row],[Andere
subsidie(s)]]+Tb.Financiering[[#This Row],[Anders]],0)</f>
        <v>0</v>
      </c>
      <c r="CV14" s="235">
        <f>IF(Tb.Financiering[[#This Row],[Pnr.]]=CV$7,Tb.Financiering[[#This Row],[Eigen
bijdrage]]+Tb.Financiering[[#This Row],[Andere
subsidie(s)]]+Tb.Financiering[[#This Row],[Anders]],0)</f>
        <v>0</v>
      </c>
      <c r="CW14" s="235">
        <f>IF(Tb.Financiering[[#This Row],[Pnr.]]=CW$7,Tb.Financiering[[#This Row],[Eigen
bijdrage]]+Tb.Financiering[[#This Row],[Andere
subsidie(s)]]+Tb.Financiering[[#This Row],[Anders]],0)</f>
        <v>0</v>
      </c>
      <c r="CX14" s="235">
        <f>IF(Tb.Financiering[[#This Row],[Pnr.]]=CX$7,Tb.Financiering[[#This Row],[Eigen
bijdrage]]+Tb.Financiering[[#This Row],[Andere
subsidie(s)]]+Tb.Financiering[[#This Row],[Anders]],0)</f>
        <v>0</v>
      </c>
      <c r="CY14" s="235">
        <f>IF(Tb.Financiering[[#This Row],[Pnr.]]=CY$7,Tb.Financiering[[#This Row],[Eigen
bijdrage]]+Tb.Financiering[[#This Row],[Andere
subsidie(s)]]+Tb.Financiering[[#This Row],[Anders]],0)</f>
        <v>0</v>
      </c>
      <c r="CZ14" s="235">
        <f>IF(Tb.Financiering[[#This Row],[Pnr.]]=CZ$7,Tb.Financiering[[#This Row],[Eigen
bijdrage]]+Tb.Financiering[[#This Row],[Andere
subsidie(s)]]+Tb.Financiering[[#This Row],[Anders]],0)</f>
        <v>0</v>
      </c>
      <c r="DA14" s="235">
        <f>IF(Tb.Financiering[[#This Row],[Pnr.]]=DA$7,Tb.Financiering[[#This Row],[Eigen
bijdrage]]+Tb.Financiering[[#This Row],[Andere
subsidie(s)]]+Tb.Financiering[[#This Row],[Anders]],0)</f>
        <v>0</v>
      </c>
      <c r="DB14" s="235">
        <f>IF(Tb.Financiering[[#This Row],[Pnr.]]=DB$7,Tb.Financiering[[#This Row],[Eigen
bijdrage]]+Tb.Financiering[[#This Row],[Andere
subsidie(s)]]+Tb.Financiering[[#This Row],[Anders]],0)</f>
        <v>0</v>
      </c>
      <c r="DC14" s="235">
        <f>IF(Tb.Financiering[[#This Row],[Pnr.]]=DC$7,Tb.Financiering[[#This Row],[Eigen
bijdrage]]+Tb.Financiering[[#This Row],[Andere
subsidie(s)]]+Tb.Financiering[[#This Row],[Anders]],0)</f>
        <v>0</v>
      </c>
      <c r="DD14" s="235">
        <f>IF(Tb.Financiering[[#This Row],[Pnr.]]=DD$7,Tb.Financiering[[#This Row],[Eigen
bijdrage]]+Tb.Financiering[[#This Row],[Andere
subsidie(s)]]+Tb.Financiering[[#This Row],[Anders]],0)</f>
        <v>0</v>
      </c>
      <c r="DE14" s="235">
        <f>IF(Tb.Financiering[[#This Row],[Pnr.]]=DE$7,Tb.Financiering[[#This Row],[Eigen
bijdrage]]+Tb.Financiering[[#This Row],[Andere
subsidie(s)]]+Tb.Financiering[[#This Row],[Anders]],0)</f>
        <v>0</v>
      </c>
      <c r="DF14" s="235">
        <f>IF(Tb.Financiering[[#This Row],[Pnr.]]=DF$7,Tb.Financiering[[#This Row],[Eigen
bijdrage]]+Tb.Financiering[[#This Row],[Andere
subsidie(s)]]+Tb.Financiering[[#This Row],[Anders]],0)</f>
        <v>0</v>
      </c>
      <c r="DG14" s="235">
        <f>IF(Tb.Financiering[[#This Row],[Pnr.]]=DG$7,Tb.Financiering[[#This Row],[Eigen
bijdrage]]+Tb.Financiering[[#This Row],[Andere
subsidie(s)]]+Tb.Financiering[[#This Row],[Anders]],0)</f>
        <v>0</v>
      </c>
      <c r="DH14" s="235">
        <f>IF(Tb.Financiering[[#This Row],[Pnr.]]=DH$7,Tb.Financiering[[#This Row],[Eigen
bijdrage]]+Tb.Financiering[[#This Row],[Andere
subsidie(s)]]+Tb.Financiering[[#This Row],[Anders]],0)</f>
        <v>0</v>
      </c>
      <c r="DI14" s="235">
        <f>IF(Tb.Financiering[[#This Row],[Pnr.]]=DI$7,Tb.Financiering[[#This Row],[Eigen
bijdrage]]+Tb.Financiering[[#This Row],[Andere
subsidie(s)]]+Tb.Financiering[[#This Row],[Anders]],0)</f>
        <v>0</v>
      </c>
      <c r="DJ14" s="235">
        <f>IF(Tb.Financiering[[#This Row],[Pnr.]]=DJ$7,Tb.Financiering[[#This Row],[Eigen
bijdrage]]+Tb.Financiering[[#This Row],[Andere
subsidie(s)]]+Tb.Financiering[[#This Row],[Anders]],0)</f>
        <v>0</v>
      </c>
      <c r="DK14" s="235">
        <f>IF(Tb.Financiering[[#This Row],[Pnr.]]=DK$7,Tb.Financiering[[#This Row],[Eigen
bijdrage]]+Tb.Financiering[[#This Row],[Andere
subsidie(s)]]+Tb.Financiering[[#This Row],[Anders]],0)</f>
        <v>0</v>
      </c>
    </row>
    <row r="15" spans="1:16384" x14ac:dyDescent="0.3">
      <c r="B15" s="137"/>
      <c r="C15" s="137"/>
      <c r="D15" s="11">
        <f>SUMIF(Tbl.Kosten[PSAnr.],Tb.Financiering[[#This Row],[PSAnr.]],Tbl.Kosten[Totaal kosten])</f>
        <v>0</v>
      </c>
      <c r="E15" s="154">
        <f>SUMIF(Tbl.Kosten[PSAnr.],Tb.Financiering[[#This Row],[PSAnr.]],Tbl.Kosten[Subsidie])</f>
        <v>0</v>
      </c>
      <c r="F15" s="155"/>
      <c r="G15" s="154">
        <f>Tb.Financiering[[#This Row],[Begrote kosten]]-Tb.Financiering[[#This Row],[Berekende GLB subsidie]]-Tb.Financiering[[#This Row],[Correctie GLB subsidie]]</f>
        <v>0</v>
      </c>
      <c r="H15" s="156"/>
      <c r="I15" s="156"/>
      <c r="J15" s="156"/>
      <c r="K15" s="152"/>
      <c r="L15" s="97">
        <f>Tb.Financiering[[#This Row],[Te financieren]]-SUM(Tb.Financiering[[#This Row],[Eigen
bijdrage]:[Anders]])</f>
        <v>0</v>
      </c>
      <c r="M15" s="160" t="str">
        <f>IFERROR(VLOOKUP(Tb.Financiering[[#This Row],[Partnernaam]],Tbl.Projectpartners[[Naam]:[PNr.]],9,FALSE),"")</f>
        <v/>
      </c>
      <c r="N15" s="142" t="str">
        <f>IFERROR(VLOOKUP(Tb.Financiering[[#This Row],[Subsidiabele activiteit]],Tbl.Subsidiehoogte[[Subsidieactiviteit]:[SAnr.]],3,FALSE),"")</f>
        <v/>
      </c>
      <c r="O15" s="142" t="str">
        <f>_xlfn.CONCAT(Tb.Financiering[[#This Row],[Pnr.]],Tb.Financiering[[#This Row],[SAnr.]])</f>
        <v/>
      </c>
      <c r="P15" s="144">
        <f>IF(Tb.Financiering[[#This Row],[Pnr.]]=P$7,Tb.Financiering[[#This Row],[Te financieren]]-Tb.Financiering[[#This Row],[Eigen
bijdrage]]-Tb.Financiering[[#This Row],[Andere
subsidie(s)]]-Tb.Financiering[[#This Row],[Anders]],0)</f>
        <v>0</v>
      </c>
      <c r="Q15" s="144">
        <f>IF(Tb.Financiering[[#This Row],[Pnr.]]=Q$7,Tb.Financiering[[#This Row],[Te financieren]]-Tb.Financiering[[#This Row],[Eigen
bijdrage]]-Tb.Financiering[[#This Row],[Andere
subsidie(s)]]-Tb.Financiering[[#This Row],[Anders]],0)</f>
        <v>0</v>
      </c>
      <c r="R15" s="144">
        <f>IF(Tb.Financiering[[#This Row],[Pnr.]]=R$7,Tb.Financiering[[#This Row],[Te financieren]]-Tb.Financiering[[#This Row],[Eigen
bijdrage]]-Tb.Financiering[[#This Row],[Andere
subsidie(s)]]-Tb.Financiering[[#This Row],[Anders]],0)</f>
        <v>0</v>
      </c>
      <c r="S15" s="144">
        <f>IF(Tb.Financiering[[#This Row],[Pnr.]]=S$7,Tb.Financiering[[#This Row],[Te financieren]]-Tb.Financiering[[#This Row],[Eigen
bijdrage]]-Tb.Financiering[[#This Row],[Andere
subsidie(s)]]-Tb.Financiering[[#This Row],[Anders]],0)</f>
        <v>0</v>
      </c>
      <c r="T15" s="144">
        <f>IF(Tb.Financiering[[#This Row],[Pnr.]]=T$7,Tb.Financiering[[#This Row],[Te financieren]]-Tb.Financiering[[#This Row],[Eigen
bijdrage]]-Tb.Financiering[[#This Row],[Andere
subsidie(s)]]-Tb.Financiering[[#This Row],[Anders]],0)</f>
        <v>0</v>
      </c>
      <c r="U15" s="144">
        <f>IF(Tb.Financiering[[#This Row],[Pnr.]]=U$7,Tb.Financiering[[#This Row],[Te financieren]]-Tb.Financiering[[#This Row],[Eigen
bijdrage]]-Tb.Financiering[[#This Row],[Andere
subsidie(s)]]-Tb.Financiering[[#This Row],[Anders]],0)</f>
        <v>0</v>
      </c>
      <c r="V15" s="144">
        <f>IF(Tb.Financiering[[#This Row],[Pnr.]]=V$7,Tb.Financiering[[#This Row],[Te financieren]]-Tb.Financiering[[#This Row],[Eigen
bijdrage]]-Tb.Financiering[[#This Row],[Andere
subsidie(s)]]-Tb.Financiering[[#This Row],[Anders]],0)</f>
        <v>0</v>
      </c>
      <c r="W15" s="144">
        <f>IF(Tb.Financiering[[#This Row],[Pnr.]]=W$7,Tb.Financiering[[#This Row],[Te financieren]]-Tb.Financiering[[#This Row],[Eigen
bijdrage]]-Tb.Financiering[[#This Row],[Andere
subsidie(s)]]-Tb.Financiering[[#This Row],[Anders]],0)</f>
        <v>0</v>
      </c>
      <c r="X15" s="144">
        <f>IF(Tb.Financiering[[#This Row],[Pnr.]]=X$7,Tb.Financiering[[#This Row],[Te financieren]]-Tb.Financiering[[#This Row],[Eigen
bijdrage]]-Tb.Financiering[[#This Row],[Andere
subsidie(s)]]-Tb.Financiering[[#This Row],[Anders]],0)</f>
        <v>0</v>
      </c>
      <c r="Y15" s="144">
        <f>IF(Tb.Financiering[[#This Row],[Pnr.]]=Y$7,Tb.Financiering[[#This Row],[Te financieren]]-Tb.Financiering[[#This Row],[Eigen
bijdrage]]-Tb.Financiering[[#This Row],[Andere
subsidie(s)]]-Tb.Financiering[[#This Row],[Anders]],0)</f>
        <v>0</v>
      </c>
      <c r="Z15" s="144">
        <f>IF(Tb.Financiering[[#This Row],[Pnr.]]=Z$7,Tb.Financiering[[#This Row],[Te financieren]]-Tb.Financiering[[#This Row],[Eigen
bijdrage]]-Tb.Financiering[[#This Row],[Andere
subsidie(s)]]-Tb.Financiering[[#This Row],[Anders]],0)</f>
        <v>0</v>
      </c>
      <c r="AA15" s="144">
        <f>IF(Tb.Financiering[[#This Row],[Pnr.]]=AA$7,Tb.Financiering[[#This Row],[Te financieren]]-Tb.Financiering[[#This Row],[Eigen
bijdrage]]-Tb.Financiering[[#This Row],[Andere
subsidie(s)]]-Tb.Financiering[[#This Row],[Anders]],0)</f>
        <v>0</v>
      </c>
      <c r="AB15" s="144">
        <f>IF(Tb.Financiering[[#This Row],[Pnr.]]=AB$7,Tb.Financiering[[#This Row],[Te financieren]]-Tb.Financiering[[#This Row],[Eigen
bijdrage]]-Tb.Financiering[[#This Row],[Andere
subsidie(s)]]-Tb.Financiering[[#This Row],[Anders]],0)</f>
        <v>0</v>
      </c>
      <c r="AC15" s="144">
        <f>IF(Tb.Financiering[[#This Row],[Pnr.]]=AC$7,Tb.Financiering[[#This Row],[Te financieren]]-Tb.Financiering[[#This Row],[Eigen
bijdrage]]-Tb.Financiering[[#This Row],[Andere
subsidie(s)]]-Tb.Financiering[[#This Row],[Anders]],0)</f>
        <v>0</v>
      </c>
      <c r="AD15" s="144">
        <f>IF(Tb.Financiering[[#This Row],[Pnr.]]=AD$7,Tb.Financiering[[#This Row],[Te financieren]]-Tb.Financiering[[#This Row],[Eigen
bijdrage]]-Tb.Financiering[[#This Row],[Andere
subsidie(s)]]-Tb.Financiering[[#This Row],[Anders]],0)</f>
        <v>0</v>
      </c>
      <c r="AE15" s="144">
        <f>IF(Tb.Financiering[[#This Row],[Pnr.]]=AE$7,Tb.Financiering[[#This Row],[Te financieren]]-Tb.Financiering[[#This Row],[Eigen
bijdrage]]-Tb.Financiering[[#This Row],[Andere
subsidie(s)]]-Tb.Financiering[[#This Row],[Anders]],0)</f>
        <v>0</v>
      </c>
      <c r="AF15" s="144">
        <f>IF(Tb.Financiering[[#This Row],[Pnr.]]=AF$7,Tb.Financiering[[#This Row],[Te financieren]]-Tb.Financiering[[#This Row],[Eigen
bijdrage]]-Tb.Financiering[[#This Row],[Andere
subsidie(s)]]-Tb.Financiering[[#This Row],[Anders]],0)</f>
        <v>0</v>
      </c>
      <c r="AG15" s="144">
        <f>IF(Tb.Financiering[[#This Row],[Pnr.]]=AG$7,Tb.Financiering[[#This Row],[Te financieren]]-Tb.Financiering[[#This Row],[Eigen
bijdrage]]-Tb.Financiering[[#This Row],[Andere
subsidie(s)]]-Tb.Financiering[[#This Row],[Anders]],0)</f>
        <v>0</v>
      </c>
      <c r="AH15" s="144">
        <f>IF(Tb.Financiering[[#This Row],[Pnr.]]=AH$7,Tb.Financiering[[#This Row],[Te financieren]]-Tb.Financiering[[#This Row],[Eigen
bijdrage]]-Tb.Financiering[[#This Row],[Andere
subsidie(s)]]-Tb.Financiering[[#This Row],[Anders]],0)</f>
        <v>0</v>
      </c>
      <c r="AI15" s="144">
        <f>IF(Tb.Financiering[[#This Row],[Pnr.]]=AI$7,Tb.Financiering[[#This Row],[Te financieren]]-Tb.Financiering[[#This Row],[Eigen
bijdrage]]-Tb.Financiering[[#This Row],[Andere
subsidie(s)]]-Tb.Financiering[[#This Row],[Anders]],0)</f>
        <v>0</v>
      </c>
      <c r="AJ15" s="144">
        <f>IF(Tb.Financiering[[#This Row],[Pnr.]]=AJ$7,Tb.Financiering[[#This Row],[Te financieren]]-Tb.Financiering[[#This Row],[Eigen
bijdrage]]-Tb.Financiering[[#This Row],[Andere
subsidie(s)]]-Tb.Financiering[[#This Row],[Anders]],0)</f>
        <v>0</v>
      </c>
      <c r="AK15" s="144">
        <f>IF(Tb.Financiering[[#This Row],[Pnr.]]=AK$7,Tb.Financiering[[#This Row],[Te financieren]]-Tb.Financiering[[#This Row],[Eigen
bijdrage]]-Tb.Financiering[[#This Row],[Andere
subsidie(s)]]-Tb.Financiering[[#This Row],[Anders]],0)</f>
        <v>0</v>
      </c>
      <c r="AL15" s="144">
        <f>IF(Tb.Financiering[[#This Row],[Pnr.]]=AL$7,Tb.Financiering[[#This Row],[Te financieren]]-Tb.Financiering[[#This Row],[Eigen
bijdrage]]-Tb.Financiering[[#This Row],[Andere
subsidie(s)]]-Tb.Financiering[[#This Row],[Anders]],0)</f>
        <v>0</v>
      </c>
      <c r="AM15" s="144">
        <f>IF(Tb.Financiering[[#This Row],[Pnr.]]=AM$7,Tb.Financiering[[#This Row],[Te financieren]]-Tb.Financiering[[#This Row],[Eigen
bijdrage]]-Tb.Financiering[[#This Row],[Andere
subsidie(s)]]-Tb.Financiering[[#This Row],[Anders]],0)</f>
        <v>0</v>
      </c>
      <c r="AN15" s="144">
        <f>IF(Tb.Financiering[[#This Row],[Pnr.]]=AN$7,Tb.Financiering[[#This Row],[Te financieren]]-Tb.Financiering[[#This Row],[Eigen
bijdrage]]-Tb.Financiering[[#This Row],[Andere
subsidie(s)]]-Tb.Financiering[[#This Row],[Anders]],0)</f>
        <v>0</v>
      </c>
      <c r="AO15" s="144">
        <f>IF(Tb.Financiering[[#This Row],[Pnr.]]=AO$7,Tb.Financiering[[#This Row],[Te financieren]]-Tb.Financiering[[#This Row],[Eigen
bijdrage]]-Tb.Financiering[[#This Row],[Andere
subsidie(s)]]-Tb.Financiering[[#This Row],[Anders]],0)</f>
        <v>0</v>
      </c>
      <c r="AP15" s="144">
        <f>IF(Tb.Financiering[[#This Row],[Pnr.]]=AP$7,Tb.Financiering[[#This Row],[Te financieren]]-Tb.Financiering[[#This Row],[Eigen
bijdrage]]-Tb.Financiering[[#This Row],[Andere
subsidie(s)]]-Tb.Financiering[[#This Row],[Anders]],0)</f>
        <v>0</v>
      </c>
      <c r="AQ15" s="144">
        <f>IF(Tb.Financiering[[#This Row],[Pnr.]]=AQ$7,Tb.Financiering[[#This Row],[Te financieren]]-Tb.Financiering[[#This Row],[Eigen
bijdrage]]-Tb.Financiering[[#This Row],[Andere
subsidie(s)]]-Tb.Financiering[[#This Row],[Anders]],0)</f>
        <v>0</v>
      </c>
      <c r="AR15" s="144">
        <f>IF(Tb.Financiering[[#This Row],[Pnr.]]=AR$7,Tb.Financiering[[#This Row],[Te financieren]]-Tb.Financiering[[#This Row],[Eigen
bijdrage]]-Tb.Financiering[[#This Row],[Andere
subsidie(s)]]-Tb.Financiering[[#This Row],[Anders]],0)</f>
        <v>0</v>
      </c>
      <c r="AS15" s="144">
        <f>IF(Tb.Financiering[[#This Row],[Pnr.]]=AS$7,Tb.Financiering[[#This Row],[Te financieren]]-Tb.Financiering[[#This Row],[Eigen
bijdrage]]-Tb.Financiering[[#This Row],[Andere
subsidie(s)]]-Tb.Financiering[[#This Row],[Anders]],0)</f>
        <v>0</v>
      </c>
      <c r="AT15" s="144">
        <f>IF(Tb.Financiering[[#This Row],[Pnr.]]=AT$7,Tb.Financiering[[#This Row],[Te financieren]]-Tb.Financiering[[#This Row],[Eigen
bijdrage]]-Tb.Financiering[[#This Row],[Andere
subsidie(s)]]-Tb.Financiering[[#This Row],[Anders]],0)</f>
        <v>0</v>
      </c>
      <c r="AU15" s="144">
        <f>IF(Tb.Financiering[[#This Row],[Pnr.]]=AU$7,Tb.Financiering[[#This Row],[Te financieren]]-Tb.Financiering[[#This Row],[Eigen
bijdrage]]-Tb.Financiering[[#This Row],[Andere
subsidie(s)]]-Tb.Financiering[[#This Row],[Anders]],0)</f>
        <v>0</v>
      </c>
      <c r="AV15" s="144">
        <f>IF(Tb.Financiering[[#This Row],[Pnr.]]=AV$7,Tb.Financiering[[#This Row],[Te financieren]]-Tb.Financiering[[#This Row],[Eigen
bijdrage]]-Tb.Financiering[[#This Row],[Andere
subsidie(s)]]-Tb.Financiering[[#This Row],[Anders]],0)</f>
        <v>0</v>
      </c>
      <c r="AW15" s="144">
        <f>IF(Tb.Financiering[[#This Row],[Pnr.]]=AW$7,Tb.Financiering[[#This Row],[Te financieren]]-Tb.Financiering[[#This Row],[Eigen
bijdrage]]-Tb.Financiering[[#This Row],[Andere
subsidie(s)]]-Tb.Financiering[[#This Row],[Anders]],0)</f>
        <v>0</v>
      </c>
      <c r="AX15" s="144">
        <f>IF(Tb.Financiering[[#This Row],[Pnr.]]=AX$7,Tb.Financiering[[#This Row],[Te financieren]]-Tb.Financiering[[#This Row],[Eigen
bijdrage]]-Tb.Financiering[[#This Row],[Andere
subsidie(s)]]-Tb.Financiering[[#This Row],[Anders]],0)</f>
        <v>0</v>
      </c>
      <c r="AY15" s="144">
        <f>IF(Tb.Financiering[[#This Row],[Pnr.]]=AY$7,Tb.Financiering[[#This Row],[Te financieren]]-Tb.Financiering[[#This Row],[Eigen
bijdrage]]-Tb.Financiering[[#This Row],[Andere
subsidie(s)]]-Tb.Financiering[[#This Row],[Anders]],0)</f>
        <v>0</v>
      </c>
      <c r="AZ15" s="144">
        <f>IF(Tb.Financiering[[#This Row],[Pnr.]]=AZ$7,Tb.Financiering[[#This Row],[Te financieren]]-Tb.Financiering[[#This Row],[Eigen
bijdrage]]-Tb.Financiering[[#This Row],[Andere
subsidie(s)]]-Tb.Financiering[[#This Row],[Anders]],0)</f>
        <v>0</v>
      </c>
      <c r="BA15" s="144">
        <f>IF(Tb.Financiering[[#This Row],[Pnr.]]=BA$7,Tb.Financiering[[#This Row],[Te financieren]]-Tb.Financiering[[#This Row],[Eigen
bijdrage]]-Tb.Financiering[[#This Row],[Andere
subsidie(s)]]-Tb.Financiering[[#This Row],[Anders]],0)</f>
        <v>0</v>
      </c>
      <c r="BB15" s="144">
        <f>IF(Tb.Financiering[[#This Row],[Pnr.]]=BB$7,Tb.Financiering[[#This Row],[Te financieren]]-Tb.Financiering[[#This Row],[Eigen
bijdrage]]-Tb.Financiering[[#This Row],[Andere
subsidie(s)]]-Tb.Financiering[[#This Row],[Anders]],0)</f>
        <v>0</v>
      </c>
      <c r="BC15" s="144">
        <f>IF(Tb.Financiering[[#This Row],[Pnr.]]=BC$7,Tb.Financiering[[#This Row],[Te financieren]]-Tb.Financiering[[#This Row],[Eigen
bijdrage]]-Tb.Financiering[[#This Row],[Andere
subsidie(s)]]-Tb.Financiering[[#This Row],[Anders]],0)</f>
        <v>0</v>
      </c>
      <c r="BD15" s="144">
        <f>IF(Tb.Financiering[[#This Row],[Pnr.]]=BD$7,Tb.Financiering[[#This Row],[Te financieren]]-Tb.Financiering[[#This Row],[Eigen
bijdrage]]-Tb.Financiering[[#This Row],[Andere
subsidie(s)]]-Tb.Financiering[[#This Row],[Anders]],0)</f>
        <v>0</v>
      </c>
      <c r="BE15" s="144">
        <f>IF(Tb.Financiering[[#This Row],[Pnr.]]=BE$7,Tb.Financiering[[#This Row],[Te financieren]]-Tb.Financiering[[#This Row],[Eigen
bijdrage]]-Tb.Financiering[[#This Row],[Andere
subsidie(s)]]-Tb.Financiering[[#This Row],[Anders]],0)</f>
        <v>0</v>
      </c>
      <c r="BF15" s="144">
        <f>IF(Tb.Financiering[[#This Row],[Pnr.]]=BF$7,Tb.Financiering[[#This Row],[Te financieren]]-Tb.Financiering[[#This Row],[Eigen
bijdrage]]-Tb.Financiering[[#This Row],[Andere
subsidie(s)]]-Tb.Financiering[[#This Row],[Anders]],0)</f>
        <v>0</v>
      </c>
      <c r="BG15" s="144">
        <f>IF(Tb.Financiering[[#This Row],[Pnr.]]=BG$7,Tb.Financiering[[#This Row],[Te financieren]]-Tb.Financiering[[#This Row],[Eigen
bijdrage]]-Tb.Financiering[[#This Row],[Andere
subsidie(s)]]-Tb.Financiering[[#This Row],[Anders]],0)</f>
        <v>0</v>
      </c>
      <c r="BH15" s="144">
        <f>IF(Tb.Financiering[[#This Row],[Pnr.]]=BH$7,Tb.Financiering[[#This Row],[Te financieren]]-Tb.Financiering[[#This Row],[Eigen
bijdrage]]-Tb.Financiering[[#This Row],[Andere
subsidie(s)]]-Tb.Financiering[[#This Row],[Anders]],0)</f>
        <v>0</v>
      </c>
      <c r="BI15" s="144">
        <f>IF(Tb.Financiering[[#This Row],[Pnr.]]=BI$7,Tb.Financiering[[#This Row],[Te financieren]]-Tb.Financiering[[#This Row],[Eigen
bijdrage]]-Tb.Financiering[[#This Row],[Andere
subsidie(s)]]-Tb.Financiering[[#This Row],[Anders]],0)</f>
        <v>0</v>
      </c>
      <c r="BJ15" s="144">
        <f>IF(Tb.Financiering[[#This Row],[Pnr.]]=BJ$7,Tb.Financiering[[#This Row],[Te financieren]]-Tb.Financiering[[#This Row],[Eigen
bijdrage]]-Tb.Financiering[[#This Row],[Andere
subsidie(s)]]-Tb.Financiering[[#This Row],[Anders]],0)</f>
        <v>0</v>
      </c>
      <c r="BK15" s="144">
        <f>IF(Tb.Financiering[[#This Row],[Pnr.]]=BK$7,Tb.Financiering[[#This Row],[Te financieren]]-Tb.Financiering[[#This Row],[Eigen
bijdrage]]-Tb.Financiering[[#This Row],[Andere
subsidie(s)]]-Tb.Financiering[[#This Row],[Anders]],0)</f>
        <v>0</v>
      </c>
      <c r="BL15" s="144">
        <f>IF(Tb.Financiering[[#This Row],[Pnr.]]=BL$7,Tb.Financiering[[#This Row],[Te financieren]]-Tb.Financiering[[#This Row],[Eigen
bijdrage]]-Tb.Financiering[[#This Row],[Andere
subsidie(s)]]-Tb.Financiering[[#This Row],[Anders]],0)</f>
        <v>0</v>
      </c>
      <c r="BM15" s="144">
        <f>IF(Tb.Financiering[[#This Row],[Pnr.]]=BM$7,Tb.Financiering[[#This Row],[Te financieren]]-Tb.Financiering[[#This Row],[Eigen
bijdrage]]-Tb.Financiering[[#This Row],[Andere
subsidie(s)]]-Tb.Financiering[[#This Row],[Anders]],0)</f>
        <v>0</v>
      </c>
      <c r="BN15" s="235">
        <f>IF(Tb.Financiering[[#This Row],[Pnr.]]=BN$7,Tb.Financiering[[#This Row],[Eigen
bijdrage]]+Tb.Financiering[[#This Row],[Andere
subsidie(s)]]+Tb.Financiering[[#This Row],[Anders]],0)</f>
        <v>0</v>
      </c>
      <c r="BO15" s="235">
        <f>IF(Tb.Financiering[[#This Row],[Pnr.]]=BO$7,Tb.Financiering[[#This Row],[Eigen
bijdrage]]+Tb.Financiering[[#This Row],[Andere
subsidie(s)]]+Tb.Financiering[[#This Row],[Anders]],0)</f>
        <v>0</v>
      </c>
      <c r="BP15" s="235">
        <f>IF(Tb.Financiering[[#This Row],[Pnr.]]=BP$7,Tb.Financiering[[#This Row],[Eigen
bijdrage]]+Tb.Financiering[[#This Row],[Andere
subsidie(s)]]+Tb.Financiering[[#This Row],[Anders]],0)</f>
        <v>0</v>
      </c>
      <c r="BQ15" s="235">
        <f>IF(Tb.Financiering[[#This Row],[Pnr.]]=BQ$7,Tb.Financiering[[#This Row],[Eigen
bijdrage]]+Tb.Financiering[[#This Row],[Andere
subsidie(s)]]+Tb.Financiering[[#This Row],[Anders]],0)</f>
        <v>0</v>
      </c>
      <c r="BR15" s="235">
        <f>IF(Tb.Financiering[[#This Row],[Pnr.]]=BR$7,Tb.Financiering[[#This Row],[Eigen
bijdrage]]+Tb.Financiering[[#This Row],[Andere
subsidie(s)]]+Tb.Financiering[[#This Row],[Anders]],0)</f>
        <v>0</v>
      </c>
      <c r="BS15" s="235">
        <f>IF(Tb.Financiering[[#This Row],[Pnr.]]=BS$7,Tb.Financiering[[#This Row],[Eigen
bijdrage]]+Tb.Financiering[[#This Row],[Andere
subsidie(s)]]+Tb.Financiering[[#This Row],[Anders]],0)</f>
        <v>0</v>
      </c>
      <c r="BT15" s="235">
        <f>IF(Tb.Financiering[[#This Row],[Pnr.]]=BT$7,Tb.Financiering[[#This Row],[Eigen
bijdrage]]+Tb.Financiering[[#This Row],[Andere
subsidie(s)]]+Tb.Financiering[[#This Row],[Anders]],0)</f>
        <v>0</v>
      </c>
      <c r="BU15" s="235">
        <f>IF(Tb.Financiering[[#This Row],[Pnr.]]=BU$7,Tb.Financiering[[#This Row],[Eigen
bijdrage]]+Tb.Financiering[[#This Row],[Andere
subsidie(s)]]+Tb.Financiering[[#This Row],[Anders]],0)</f>
        <v>0</v>
      </c>
      <c r="BV15" s="235">
        <f>IF(Tb.Financiering[[#This Row],[Pnr.]]=BV$7,Tb.Financiering[[#This Row],[Eigen
bijdrage]]+Tb.Financiering[[#This Row],[Andere
subsidie(s)]]+Tb.Financiering[[#This Row],[Anders]],0)</f>
        <v>0</v>
      </c>
      <c r="BW15" s="235">
        <f>IF(Tb.Financiering[[#This Row],[Pnr.]]=BW$7,Tb.Financiering[[#This Row],[Eigen
bijdrage]]+Tb.Financiering[[#This Row],[Andere
subsidie(s)]]+Tb.Financiering[[#This Row],[Anders]],0)</f>
        <v>0</v>
      </c>
      <c r="BX15" s="235">
        <f>IF(Tb.Financiering[[#This Row],[Pnr.]]=BX$7,Tb.Financiering[[#This Row],[Eigen
bijdrage]]+Tb.Financiering[[#This Row],[Andere
subsidie(s)]]+Tb.Financiering[[#This Row],[Anders]],0)</f>
        <v>0</v>
      </c>
      <c r="BY15" s="235">
        <f>IF(Tb.Financiering[[#This Row],[Pnr.]]=BY$7,Tb.Financiering[[#This Row],[Eigen
bijdrage]]+Tb.Financiering[[#This Row],[Andere
subsidie(s)]]+Tb.Financiering[[#This Row],[Anders]],0)</f>
        <v>0</v>
      </c>
      <c r="BZ15" s="235">
        <f>IF(Tb.Financiering[[#This Row],[Pnr.]]=BZ$7,Tb.Financiering[[#This Row],[Eigen
bijdrage]]+Tb.Financiering[[#This Row],[Andere
subsidie(s)]]+Tb.Financiering[[#This Row],[Anders]],0)</f>
        <v>0</v>
      </c>
      <c r="CA15" s="235">
        <f>IF(Tb.Financiering[[#This Row],[Pnr.]]=CA$7,Tb.Financiering[[#This Row],[Eigen
bijdrage]]+Tb.Financiering[[#This Row],[Andere
subsidie(s)]]+Tb.Financiering[[#This Row],[Anders]],0)</f>
        <v>0</v>
      </c>
      <c r="CB15" s="235">
        <f>IF(Tb.Financiering[[#This Row],[Pnr.]]=CB$7,Tb.Financiering[[#This Row],[Eigen
bijdrage]]+Tb.Financiering[[#This Row],[Andere
subsidie(s)]]+Tb.Financiering[[#This Row],[Anders]],0)</f>
        <v>0</v>
      </c>
      <c r="CC15" s="235">
        <f>IF(Tb.Financiering[[#This Row],[Pnr.]]=CC$7,Tb.Financiering[[#This Row],[Eigen
bijdrage]]+Tb.Financiering[[#This Row],[Andere
subsidie(s)]]+Tb.Financiering[[#This Row],[Anders]],0)</f>
        <v>0</v>
      </c>
      <c r="CD15" s="235">
        <f>IF(Tb.Financiering[[#This Row],[Pnr.]]=CD$7,Tb.Financiering[[#This Row],[Eigen
bijdrage]]+Tb.Financiering[[#This Row],[Andere
subsidie(s)]]+Tb.Financiering[[#This Row],[Anders]],0)</f>
        <v>0</v>
      </c>
      <c r="CE15" s="235">
        <f>IF(Tb.Financiering[[#This Row],[Pnr.]]=CE$7,Tb.Financiering[[#This Row],[Eigen
bijdrage]]+Tb.Financiering[[#This Row],[Andere
subsidie(s)]]+Tb.Financiering[[#This Row],[Anders]],0)</f>
        <v>0</v>
      </c>
      <c r="CF15" s="235">
        <f>IF(Tb.Financiering[[#This Row],[Pnr.]]=CF$7,Tb.Financiering[[#This Row],[Eigen
bijdrage]]+Tb.Financiering[[#This Row],[Andere
subsidie(s)]]+Tb.Financiering[[#This Row],[Anders]],0)</f>
        <v>0</v>
      </c>
      <c r="CG15" s="235">
        <f>IF(Tb.Financiering[[#This Row],[Pnr.]]=CG$7,Tb.Financiering[[#This Row],[Eigen
bijdrage]]+Tb.Financiering[[#This Row],[Andere
subsidie(s)]]+Tb.Financiering[[#This Row],[Anders]],0)</f>
        <v>0</v>
      </c>
      <c r="CH15" s="235">
        <f>IF(Tb.Financiering[[#This Row],[Pnr.]]=CH$7,Tb.Financiering[[#This Row],[Eigen
bijdrage]]+Tb.Financiering[[#This Row],[Andere
subsidie(s)]]+Tb.Financiering[[#This Row],[Anders]],0)</f>
        <v>0</v>
      </c>
      <c r="CI15" s="235">
        <f>IF(Tb.Financiering[[#This Row],[Pnr.]]=CI$7,Tb.Financiering[[#This Row],[Eigen
bijdrage]]+Tb.Financiering[[#This Row],[Andere
subsidie(s)]]+Tb.Financiering[[#This Row],[Anders]],0)</f>
        <v>0</v>
      </c>
      <c r="CJ15" s="235">
        <f>IF(Tb.Financiering[[#This Row],[Pnr.]]=CJ$7,Tb.Financiering[[#This Row],[Eigen
bijdrage]]+Tb.Financiering[[#This Row],[Andere
subsidie(s)]]+Tb.Financiering[[#This Row],[Anders]],0)</f>
        <v>0</v>
      </c>
      <c r="CK15" s="235">
        <f>IF(Tb.Financiering[[#This Row],[Pnr.]]=CK$7,Tb.Financiering[[#This Row],[Eigen
bijdrage]]+Tb.Financiering[[#This Row],[Andere
subsidie(s)]]+Tb.Financiering[[#This Row],[Anders]],0)</f>
        <v>0</v>
      </c>
      <c r="CL15" s="235">
        <f>IF(Tb.Financiering[[#This Row],[Pnr.]]=CL$7,Tb.Financiering[[#This Row],[Eigen
bijdrage]]+Tb.Financiering[[#This Row],[Andere
subsidie(s)]]+Tb.Financiering[[#This Row],[Anders]],0)</f>
        <v>0</v>
      </c>
      <c r="CM15" s="235">
        <f>IF(Tb.Financiering[[#This Row],[Pnr.]]=CM$7,Tb.Financiering[[#This Row],[Eigen
bijdrage]]+Tb.Financiering[[#This Row],[Andere
subsidie(s)]]+Tb.Financiering[[#This Row],[Anders]],0)</f>
        <v>0</v>
      </c>
      <c r="CN15" s="235">
        <f>IF(Tb.Financiering[[#This Row],[Pnr.]]=CN$7,Tb.Financiering[[#This Row],[Eigen
bijdrage]]+Tb.Financiering[[#This Row],[Andere
subsidie(s)]]+Tb.Financiering[[#This Row],[Anders]],0)</f>
        <v>0</v>
      </c>
      <c r="CO15" s="235">
        <f>IF(Tb.Financiering[[#This Row],[Pnr.]]=CO$7,Tb.Financiering[[#This Row],[Eigen
bijdrage]]+Tb.Financiering[[#This Row],[Andere
subsidie(s)]]+Tb.Financiering[[#This Row],[Anders]],0)</f>
        <v>0</v>
      </c>
      <c r="CP15" s="235">
        <f>IF(Tb.Financiering[[#This Row],[Pnr.]]=CP$7,Tb.Financiering[[#This Row],[Eigen
bijdrage]]+Tb.Financiering[[#This Row],[Andere
subsidie(s)]]+Tb.Financiering[[#This Row],[Anders]],0)</f>
        <v>0</v>
      </c>
      <c r="CQ15" s="235">
        <f>IF(Tb.Financiering[[#This Row],[Pnr.]]=CQ$7,Tb.Financiering[[#This Row],[Eigen
bijdrage]]+Tb.Financiering[[#This Row],[Andere
subsidie(s)]]+Tb.Financiering[[#This Row],[Anders]],0)</f>
        <v>0</v>
      </c>
      <c r="CR15" s="235">
        <f>IF(Tb.Financiering[[#This Row],[Pnr.]]=CR$7,Tb.Financiering[[#This Row],[Eigen
bijdrage]]+Tb.Financiering[[#This Row],[Andere
subsidie(s)]]+Tb.Financiering[[#This Row],[Anders]],0)</f>
        <v>0</v>
      </c>
      <c r="CS15" s="235">
        <f>IF(Tb.Financiering[[#This Row],[Pnr.]]=CS$7,Tb.Financiering[[#This Row],[Eigen
bijdrage]]+Tb.Financiering[[#This Row],[Andere
subsidie(s)]]+Tb.Financiering[[#This Row],[Anders]],0)</f>
        <v>0</v>
      </c>
      <c r="CT15" s="235">
        <f>IF(Tb.Financiering[[#This Row],[Pnr.]]=CT$7,Tb.Financiering[[#This Row],[Eigen
bijdrage]]+Tb.Financiering[[#This Row],[Andere
subsidie(s)]]+Tb.Financiering[[#This Row],[Anders]],0)</f>
        <v>0</v>
      </c>
      <c r="CU15" s="235">
        <f>IF(Tb.Financiering[[#This Row],[Pnr.]]=CU$7,Tb.Financiering[[#This Row],[Eigen
bijdrage]]+Tb.Financiering[[#This Row],[Andere
subsidie(s)]]+Tb.Financiering[[#This Row],[Anders]],0)</f>
        <v>0</v>
      </c>
      <c r="CV15" s="235">
        <f>IF(Tb.Financiering[[#This Row],[Pnr.]]=CV$7,Tb.Financiering[[#This Row],[Eigen
bijdrage]]+Tb.Financiering[[#This Row],[Andere
subsidie(s)]]+Tb.Financiering[[#This Row],[Anders]],0)</f>
        <v>0</v>
      </c>
      <c r="CW15" s="235">
        <f>IF(Tb.Financiering[[#This Row],[Pnr.]]=CW$7,Tb.Financiering[[#This Row],[Eigen
bijdrage]]+Tb.Financiering[[#This Row],[Andere
subsidie(s)]]+Tb.Financiering[[#This Row],[Anders]],0)</f>
        <v>0</v>
      </c>
      <c r="CX15" s="235">
        <f>IF(Tb.Financiering[[#This Row],[Pnr.]]=CX$7,Tb.Financiering[[#This Row],[Eigen
bijdrage]]+Tb.Financiering[[#This Row],[Andere
subsidie(s)]]+Tb.Financiering[[#This Row],[Anders]],0)</f>
        <v>0</v>
      </c>
      <c r="CY15" s="235">
        <f>IF(Tb.Financiering[[#This Row],[Pnr.]]=CY$7,Tb.Financiering[[#This Row],[Eigen
bijdrage]]+Tb.Financiering[[#This Row],[Andere
subsidie(s)]]+Tb.Financiering[[#This Row],[Anders]],0)</f>
        <v>0</v>
      </c>
      <c r="CZ15" s="235">
        <f>IF(Tb.Financiering[[#This Row],[Pnr.]]=CZ$7,Tb.Financiering[[#This Row],[Eigen
bijdrage]]+Tb.Financiering[[#This Row],[Andere
subsidie(s)]]+Tb.Financiering[[#This Row],[Anders]],0)</f>
        <v>0</v>
      </c>
      <c r="DA15" s="235">
        <f>IF(Tb.Financiering[[#This Row],[Pnr.]]=DA$7,Tb.Financiering[[#This Row],[Eigen
bijdrage]]+Tb.Financiering[[#This Row],[Andere
subsidie(s)]]+Tb.Financiering[[#This Row],[Anders]],0)</f>
        <v>0</v>
      </c>
      <c r="DB15" s="235">
        <f>IF(Tb.Financiering[[#This Row],[Pnr.]]=DB$7,Tb.Financiering[[#This Row],[Eigen
bijdrage]]+Tb.Financiering[[#This Row],[Andere
subsidie(s)]]+Tb.Financiering[[#This Row],[Anders]],0)</f>
        <v>0</v>
      </c>
      <c r="DC15" s="235">
        <f>IF(Tb.Financiering[[#This Row],[Pnr.]]=DC$7,Tb.Financiering[[#This Row],[Eigen
bijdrage]]+Tb.Financiering[[#This Row],[Andere
subsidie(s)]]+Tb.Financiering[[#This Row],[Anders]],0)</f>
        <v>0</v>
      </c>
      <c r="DD15" s="235">
        <f>IF(Tb.Financiering[[#This Row],[Pnr.]]=DD$7,Tb.Financiering[[#This Row],[Eigen
bijdrage]]+Tb.Financiering[[#This Row],[Andere
subsidie(s)]]+Tb.Financiering[[#This Row],[Anders]],0)</f>
        <v>0</v>
      </c>
      <c r="DE15" s="235">
        <f>IF(Tb.Financiering[[#This Row],[Pnr.]]=DE$7,Tb.Financiering[[#This Row],[Eigen
bijdrage]]+Tb.Financiering[[#This Row],[Andere
subsidie(s)]]+Tb.Financiering[[#This Row],[Anders]],0)</f>
        <v>0</v>
      </c>
      <c r="DF15" s="235">
        <f>IF(Tb.Financiering[[#This Row],[Pnr.]]=DF$7,Tb.Financiering[[#This Row],[Eigen
bijdrage]]+Tb.Financiering[[#This Row],[Andere
subsidie(s)]]+Tb.Financiering[[#This Row],[Anders]],0)</f>
        <v>0</v>
      </c>
      <c r="DG15" s="235">
        <f>IF(Tb.Financiering[[#This Row],[Pnr.]]=DG$7,Tb.Financiering[[#This Row],[Eigen
bijdrage]]+Tb.Financiering[[#This Row],[Andere
subsidie(s)]]+Tb.Financiering[[#This Row],[Anders]],0)</f>
        <v>0</v>
      </c>
      <c r="DH15" s="235">
        <f>IF(Tb.Financiering[[#This Row],[Pnr.]]=DH$7,Tb.Financiering[[#This Row],[Eigen
bijdrage]]+Tb.Financiering[[#This Row],[Andere
subsidie(s)]]+Tb.Financiering[[#This Row],[Anders]],0)</f>
        <v>0</v>
      </c>
      <c r="DI15" s="235">
        <f>IF(Tb.Financiering[[#This Row],[Pnr.]]=DI$7,Tb.Financiering[[#This Row],[Eigen
bijdrage]]+Tb.Financiering[[#This Row],[Andere
subsidie(s)]]+Tb.Financiering[[#This Row],[Anders]],0)</f>
        <v>0</v>
      </c>
      <c r="DJ15" s="235">
        <f>IF(Tb.Financiering[[#This Row],[Pnr.]]=DJ$7,Tb.Financiering[[#This Row],[Eigen
bijdrage]]+Tb.Financiering[[#This Row],[Andere
subsidie(s)]]+Tb.Financiering[[#This Row],[Anders]],0)</f>
        <v>0</v>
      </c>
      <c r="DK15" s="235">
        <f>IF(Tb.Financiering[[#This Row],[Pnr.]]=DK$7,Tb.Financiering[[#This Row],[Eigen
bijdrage]]+Tb.Financiering[[#This Row],[Andere
subsidie(s)]]+Tb.Financiering[[#This Row],[Anders]],0)</f>
        <v>0</v>
      </c>
    </row>
    <row r="16" spans="1:16384" x14ac:dyDescent="0.3">
      <c r="B16" s="137"/>
      <c r="C16" s="137"/>
      <c r="D16" s="11">
        <f>SUMIF(Tbl.Kosten[PSAnr.],Tb.Financiering[[#This Row],[PSAnr.]],Tbl.Kosten[Totaal kosten])</f>
        <v>0</v>
      </c>
      <c r="E16" s="154">
        <f>SUMIF(Tbl.Kosten[PSAnr.],Tb.Financiering[[#This Row],[PSAnr.]],Tbl.Kosten[Subsidie])</f>
        <v>0</v>
      </c>
      <c r="F16" s="155"/>
      <c r="G16" s="154">
        <f>Tb.Financiering[[#This Row],[Begrote kosten]]-Tb.Financiering[[#This Row],[Berekende GLB subsidie]]-Tb.Financiering[[#This Row],[Correctie GLB subsidie]]</f>
        <v>0</v>
      </c>
      <c r="H16" s="156"/>
      <c r="I16" s="156"/>
      <c r="J16" s="156"/>
      <c r="K16" s="152"/>
      <c r="L16" s="97">
        <f>Tb.Financiering[[#This Row],[Te financieren]]-SUM(Tb.Financiering[[#This Row],[Eigen
bijdrage]:[Anders]])</f>
        <v>0</v>
      </c>
      <c r="M16" s="160" t="str">
        <f>IFERROR(VLOOKUP(Tb.Financiering[[#This Row],[Partnernaam]],Tbl.Projectpartners[[Naam]:[PNr.]],9,FALSE),"")</f>
        <v/>
      </c>
      <c r="N16" s="142" t="str">
        <f>IFERROR(VLOOKUP(Tb.Financiering[[#This Row],[Subsidiabele activiteit]],Tbl.Subsidiehoogte[[Subsidieactiviteit]:[SAnr.]],3,FALSE),"")</f>
        <v/>
      </c>
      <c r="O16" s="142" t="str">
        <f>_xlfn.CONCAT(Tb.Financiering[[#This Row],[Pnr.]],Tb.Financiering[[#This Row],[SAnr.]])</f>
        <v/>
      </c>
      <c r="P16" s="144">
        <f>IF(Tb.Financiering[[#This Row],[Pnr.]]=P$7,Tb.Financiering[[#This Row],[Te financieren]]-Tb.Financiering[[#This Row],[Eigen
bijdrage]]-Tb.Financiering[[#This Row],[Andere
subsidie(s)]]-Tb.Financiering[[#This Row],[Anders]],0)</f>
        <v>0</v>
      </c>
      <c r="Q16" s="144">
        <f>IF(Tb.Financiering[[#This Row],[Pnr.]]=Q$7,Tb.Financiering[[#This Row],[Te financieren]]-Tb.Financiering[[#This Row],[Eigen
bijdrage]]-Tb.Financiering[[#This Row],[Andere
subsidie(s)]]-Tb.Financiering[[#This Row],[Anders]],0)</f>
        <v>0</v>
      </c>
      <c r="R16" s="144">
        <f>IF(Tb.Financiering[[#This Row],[Pnr.]]=R$7,Tb.Financiering[[#This Row],[Te financieren]]-Tb.Financiering[[#This Row],[Eigen
bijdrage]]-Tb.Financiering[[#This Row],[Andere
subsidie(s)]]-Tb.Financiering[[#This Row],[Anders]],0)</f>
        <v>0</v>
      </c>
      <c r="S16" s="144">
        <f>IF(Tb.Financiering[[#This Row],[Pnr.]]=S$7,Tb.Financiering[[#This Row],[Te financieren]]-Tb.Financiering[[#This Row],[Eigen
bijdrage]]-Tb.Financiering[[#This Row],[Andere
subsidie(s)]]-Tb.Financiering[[#This Row],[Anders]],0)</f>
        <v>0</v>
      </c>
      <c r="T16" s="144">
        <f>IF(Tb.Financiering[[#This Row],[Pnr.]]=T$7,Tb.Financiering[[#This Row],[Te financieren]]-Tb.Financiering[[#This Row],[Eigen
bijdrage]]-Tb.Financiering[[#This Row],[Andere
subsidie(s)]]-Tb.Financiering[[#This Row],[Anders]],0)</f>
        <v>0</v>
      </c>
      <c r="U16" s="144">
        <f>IF(Tb.Financiering[[#This Row],[Pnr.]]=U$7,Tb.Financiering[[#This Row],[Te financieren]]-Tb.Financiering[[#This Row],[Eigen
bijdrage]]-Tb.Financiering[[#This Row],[Andere
subsidie(s)]]-Tb.Financiering[[#This Row],[Anders]],0)</f>
        <v>0</v>
      </c>
      <c r="V16" s="144">
        <f>IF(Tb.Financiering[[#This Row],[Pnr.]]=V$7,Tb.Financiering[[#This Row],[Te financieren]]-Tb.Financiering[[#This Row],[Eigen
bijdrage]]-Tb.Financiering[[#This Row],[Andere
subsidie(s)]]-Tb.Financiering[[#This Row],[Anders]],0)</f>
        <v>0</v>
      </c>
      <c r="W16" s="144">
        <f>IF(Tb.Financiering[[#This Row],[Pnr.]]=W$7,Tb.Financiering[[#This Row],[Te financieren]]-Tb.Financiering[[#This Row],[Eigen
bijdrage]]-Tb.Financiering[[#This Row],[Andere
subsidie(s)]]-Tb.Financiering[[#This Row],[Anders]],0)</f>
        <v>0</v>
      </c>
      <c r="X16" s="144">
        <f>IF(Tb.Financiering[[#This Row],[Pnr.]]=X$7,Tb.Financiering[[#This Row],[Te financieren]]-Tb.Financiering[[#This Row],[Eigen
bijdrage]]-Tb.Financiering[[#This Row],[Andere
subsidie(s)]]-Tb.Financiering[[#This Row],[Anders]],0)</f>
        <v>0</v>
      </c>
      <c r="Y16" s="144">
        <f>IF(Tb.Financiering[[#This Row],[Pnr.]]=Y$7,Tb.Financiering[[#This Row],[Te financieren]]-Tb.Financiering[[#This Row],[Eigen
bijdrage]]-Tb.Financiering[[#This Row],[Andere
subsidie(s)]]-Tb.Financiering[[#This Row],[Anders]],0)</f>
        <v>0</v>
      </c>
      <c r="Z16" s="144">
        <f>IF(Tb.Financiering[[#This Row],[Pnr.]]=Z$7,Tb.Financiering[[#This Row],[Te financieren]]-Tb.Financiering[[#This Row],[Eigen
bijdrage]]-Tb.Financiering[[#This Row],[Andere
subsidie(s)]]-Tb.Financiering[[#This Row],[Anders]],0)</f>
        <v>0</v>
      </c>
      <c r="AA16" s="144">
        <f>IF(Tb.Financiering[[#This Row],[Pnr.]]=AA$7,Tb.Financiering[[#This Row],[Te financieren]]-Tb.Financiering[[#This Row],[Eigen
bijdrage]]-Tb.Financiering[[#This Row],[Andere
subsidie(s)]]-Tb.Financiering[[#This Row],[Anders]],0)</f>
        <v>0</v>
      </c>
      <c r="AB16" s="144">
        <f>IF(Tb.Financiering[[#This Row],[Pnr.]]=AB$7,Tb.Financiering[[#This Row],[Te financieren]]-Tb.Financiering[[#This Row],[Eigen
bijdrage]]-Tb.Financiering[[#This Row],[Andere
subsidie(s)]]-Tb.Financiering[[#This Row],[Anders]],0)</f>
        <v>0</v>
      </c>
      <c r="AC16" s="144">
        <f>IF(Tb.Financiering[[#This Row],[Pnr.]]=AC$7,Tb.Financiering[[#This Row],[Te financieren]]-Tb.Financiering[[#This Row],[Eigen
bijdrage]]-Tb.Financiering[[#This Row],[Andere
subsidie(s)]]-Tb.Financiering[[#This Row],[Anders]],0)</f>
        <v>0</v>
      </c>
      <c r="AD16" s="144">
        <f>IF(Tb.Financiering[[#This Row],[Pnr.]]=AD$7,Tb.Financiering[[#This Row],[Te financieren]]-Tb.Financiering[[#This Row],[Eigen
bijdrage]]-Tb.Financiering[[#This Row],[Andere
subsidie(s)]]-Tb.Financiering[[#This Row],[Anders]],0)</f>
        <v>0</v>
      </c>
      <c r="AE16" s="144">
        <f>IF(Tb.Financiering[[#This Row],[Pnr.]]=AE$7,Tb.Financiering[[#This Row],[Te financieren]]-Tb.Financiering[[#This Row],[Eigen
bijdrage]]-Tb.Financiering[[#This Row],[Andere
subsidie(s)]]-Tb.Financiering[[#This Row],[Anders]],0)</f>
        <v>0</v>
      </c>
      <c r="AF16" s="144">
        <f>IF(Tb.Financiering[[#This Row],[Pnr.]]=AF$7,Tb.Financiering[[#This Row],[Te financieren]]-Tb.Financiering[[#This Row],[Eigen
bijdrage]]-Tb.Financiering[[#This Row],[Andere
subsidie(s)]]-Tb.Financiering[[#This Row],[Anders]],0)</f>
        <v>0</v>
      </c>
      <c r="AG16" s="144">
        <f>IF(Tb.Financiering[[#This Row],[Pnr.]]=AG$7,Tb.Financiering[[#This Row],[Te financieren]]-Tb.Financiering[[#This Row],[Eigen
bijdrage]]-Tb.Financiering[[#This Row],[Andere
subsidie(s)]]-Tb.Financiering[[#This Row],[Anders]],0)</f>
        <v>0</v>
      </c>
      <c r="AH16" s="144">
        <f>IF(Tb.Financiering[[#This Row],[Pnr.]]=AH$7,Tb.Financiering[[#This Row],[Te financieren]]-Tb.Financiering[[#This Row],[Eigen
bijdrage]]-Tb.Financiering[[#This Row],[Andere
subsidie(s)]]-Tb.Financiering[[#This Row],[Anders]],0)</f>
        <v>0</v>
      </c>
      <c r="AI16" s="144">
        <f>IF(Tb.Financiering[[#This Row],[Pnr.]]=AI$7,Tb.Financiering[[#This Row],[Te financieren]]-Tb.Financiering[[#This Row],[Eigen
bijdrage]]-Tb.Financiering[[#This Row],[Andere
subsidie(s)]]-Tb.Financiering[[#This Row],[Anders]],0)</f>
        <v>0</v>
      </c>
      <c r="AJ16" s="144">
        <f>IF(Tb.Financiering[[#This Row],[Pnr.]]=AJ$7,Tb.Financiering[[#This Row],[Te financieren]]-Tb.Financiering[[#This Row],[Eigen
bijdrage]]-Tb.Financiering[[#This Row],[Andere
subsidie(s)]]-Tb.Financiering[[#This Row],[Anders]],0)</f>
        <v>0</v>
      </c>
      <c r="AK16" s="144">
        <f>IF(Tb.Financiering[[#This Row],[Pnr.]]=AK$7,Tb.Financiering[[#This Row],[Te financieren]]-Tb.Financiering[[#This Row],[Eigen
bijdrage]]-Tb.Financiering[[#This Row],[Andere
subsidie(s)]]-Tb.Financiering[[#This Row],[Anders]],0)</f>
        <v>0</v>
      </c>
      <c r="AL16" s="144">
        <f>IF(Tb.Financiering[[#This Row],[Pnr.]]=AL$7,Tb.Financiering[[#This Row],[Te financieren]]-Tb.Financiering[[#This Row],[Eigen
bijdrage]]-Tb.Financiering[[#This Row],[Andere
subsidie(s)]]-Tb.Financiering[[#This Row],[Anders]],0)</f>
        <v>0</v>
      </c>
      <c r="AM16" s="144">
        <f>IF(Tb.Financiering[[#This Row],[Pnr.]]=AM$7,Tb.Financiering[[#This Row],[Te financieren]]-Tb.Financiering[[#This Row],[Eigen
bijdrage]]-Tb.Financiering[[#This Row],[Andere
subsidie(s)]]-Tb.Financiering[[#This Row],[Anders]],0)</f>
        <v>0</v>
      </c>
      <c r="AN16" s="144">
        <f>IF(Tb.Financiering[[#This Row],[Pnr.]]=AN$7,Tb.Financiering[[#This Row],[Te financieren]]-Tb.Financiering[[#This Row],[Eigen
bijdrage]]-Tb.Financiering[[#This Row],[Andere
subsidie(s)]]-Tb.Financiering[[#This Row],[Anders]],0)</f>
        <v>0</v>
      </c>
      <c r="AO16" s="144">
        <f>IF(Tb.Financiering[[#This Row],[Pnr.]]=AO$7,Tb.Financiering[[#This Row],[Te financieren]]-Tb.Financiering[[#This Row],[Eigen
bijdrage]]-Tb.Financiering[[#This Row],[Andere
subsidie(s)]]-Tb.Financiering[[#This Row],[Anders]],0)</f>
        <v>0</v>
      </c>
      <c r="AP16" s="144">
        <f>IF(Tb.Financiering[[#This Row],[Pnr.]]=AP$7,Tb.Financiering[[#This Row],[Te financieren]]-Tb.Financiering[[#This Row],[Eigen
bijdrage]]-Tb.Financiering[[#This Row],[Andere
subsidie(s)]]-Tb.Financiering[[#This Row],[Anders]],0)</f>
        <v>0</v>
      </c>
      <c r="AQ16" s="144">
        <f>IF(Tb.Financiering[[#This Row],[Pnr.]]=AQ$7,Tb.Financiering[[#This Row],[Te financieren]]-Tb.Financiering[[#This Row],[Eigen
bijdrage]]-Tb.Financiering[[#This Row],[Andere
subsidie(s)]]-Tb.Financiering[[#This Row],[Anders]],0)</f>
        <v>0</v>
      </c>
      <c r="AR16" s="144">
        <f>IF(Tb.Financiering[[#This Row],[Pnr.]]=AR$7,Tb.Financiering[[#This Row],[Te financieren]]-Tb.Financiering[[#This Row],[Eigen
bijdrage]]-Tb.Financiering[[#This Row],[Andere
subsidie(s)]]-Tb.Financiering[[#This Row],[Anders]],0)</f>
        <v>0</v>
      </c>
      <c r="AS16" s="144">
        <f>IF(Tb.Financiering[[#This Row],[Pnr.]]=AS$7,Tb.Financiering[[#This Row],[Te financieren]]-Tb.Financiering[[#This Row],[Eigen
bijdrage]]-Tb.Financiering[[#This Row],[Andere
subsidie(s)]]-Tb.Financiering[[#This Row],[Anders]],0)</f>
        <v>0</v>
      </c>
      <c r="AT16" s="144">
        <f>IF(Tb.Financiering[[#This Row],[Pnr.]]=AT$7,Tb.Financiering[[#This Row],[Te financieren]]-Tb.Financiering[[#This Row],[Eigen
bijdrage]]-Tb.Financiering[[#This Row],[Andere
subsidie(s)]]-Tb.Financiering[[#This Row],[Anders]],0)</f>
        <v>0</v>
      </c>
      <c r="AU16" s="144">
        <f>IF(Tb.Financiering[[#This Row],[Pnr.]]=AU$7,Tb.Financiering[[#This Row],[Te financieren]]-Tb.Financiering[[#This Row],[Eigen
bijdrage]]-Tb.Financiering[[#This Row],[Andere
subsidie(s)]]-Tb.Financiering[[#This Row],[Anders]],0)</f>
        <v>0</v>
      </c>
      <c r="AV16" s="144">
        <f>IF(Tb.Financiering[[#This Row],[Pnr.]]=AV$7,Tb.Financiering[[#This Row],[Te financieren]]-Tb.Financiering[[#This Row],[Eigen
bijdrage]]-Tb.Financiering[[#This Row],[Andere
subsidie(s)]]-Tb.Financiering[[#This Row],[Anders]],0)</f>
        <v>0</v>
      </c>
      <c r="AW16" s="144">
        <f>IF(Tb.Financiering[[#This Row],[Pnr.]]=AW$7,Tb.Financiering[[#This Row],[Te financieren]]-Tb.Financiering[[#This Row],[Eigen
bijdrage]]-Tb.Financiering[[#This Row],[Andere
subsidie(s)]]-Tb.Financiering[[#This Row],[Anders]],0)</f>
        <v>0</v>
      </c>
      <c r="AX16" s="144">
        <f>IF(Tb.Financiering[[#This Row],[Pnr.]]=AX$7,Tb.Financiering[[#This Row],[Te financieren]]-Tb.Financiering[[#This Row],[Eigen
bijdrage]]-Tb.Financiering[[#This Row],[Andere
subsidie(s)]]-Tb.Financiering[[#This Row],[Anders]],0)</f>
        <v>0</v>
      </c>
      <c r="AY16" s="144">
        <f>IF(Tb.Financiering[[#This Row],[Pnr.]]=AY$7,Tb.Financiering[[#This Row],[Te financieren]]-Tb.Financiering[[#This Row],[Eigen
bijdrage]]-Tb.Financiering[[#This Row],[Andere
subsidie(s)]]-Tb.Financiering[[#This Row],[Anders]],0)</f>
        <v>0</v>
      </c>
      <c r="AZ16" s="144">
        <f>IF(Tb.Financiering[[#This Row],[Pnr.]]=AZ$7,Tb.Financiering[[#This Row],[Te financieren]]-Tb.Financiering[[#This Row],[Eigen
bijdrage]]-Tb.Financiering[[#This Row],[Andere
subsidie(s)]]-Tb.Financiering[[#This Row],[Anders]],0)</f>
        <v>0</v>
      </c>
      <c r="BA16" s="144">
        <f>IF(Tb.Financiering[[#This Row],[Pnr.]]=BA$7,Tb.Financiering[[#This Row],[Te financieren]]-Tb.Financiering[[#This Row],[Eigen
bijdrage]]-Tb.Financiering[[#This Row],[Andere
subsidie(s)]]-Tb.Financiering[[#This Row],[Anders]],0)</f>
        <v>0</v>
      </c>
      <c r="BB16" s="144">
        <f>IF(Tb.Financiering[[#This Row],[Pnr.]]=BB$7,Tb.Financiering[[#This Row],[Te financieren]]-Tb.Financiering[[#This Row],[Eigen
bijdrage]]-Tb.Financiering[[#This Row],[Andere
subsidie(s)]]-Tb.Financiering[[#This Row],[Anders]],0)</f>
        <v>0</v>
      </c>
      <c r="BC16" s="144">
        <f>IF(Tb.Financiering[[#This Row],[Pnr.]]=BC$7,Tb.Financiering[[#This Row],[Te financieren]]-Tb.Financiering[[#This Row],[Eigen
bijdrage]]-Tb.Financiering[[#This Row],[Andere
subsidie(s)]]-Tb.Financiering[[#This Row],[Anders]],0)</f>
        <v>0</v>
      </c>
      <c r="BD16" s="144">
        <f>IF(Tb.Financiering[[#This Row],[Pnr.]]=BD$7,Tb.Financiering[[#This Row],[Te financieren]]-Tb.Financiering[[#This Row],[Eigen
bijdrage]]-Tb.Financiering[[#This Row],[Andere
subsidie(s)]]-Tb.Financiering[[#This Row],[Anders]],0)</f>
        <v>0</v>
      </c>
      <c r="BE16" s="144">
        <f>IF(Tb.Financiering[[#This Row],[Pnr.]]=BE$7,Tb.Financiering[[#This Row],[Te financieren]]-Tb.Financiering[[#This Row],[Eigen
bijdrage]]-Tb.Financiering[[#This Row],[Andere
subsidie(s)]]-Tb.Financiering[[#This Row],[Anders]],0)</f>
        <v>0</v>
      </c>
      <c r="BF16" s="144">
        <f>IF(Tb.Financiering[[#This Row],[Pnr.]]=BF$7,Tb.Financiering[[#This Row],[Te financieren]]-Tb.Financiering[[#This Row],[Eigen
bijdrage]]-Tb.Financiering[[#This Row],[Andere
subsidie(s)]]-Tb.Financiering[[#This Row],[Anders]],0)</f>
        <v>0</v>
      </c>
      <c r="BG16" s="144">
        <f>IF(Tb.Financiering[[#This Row],[Pnr.]]=BG$7,Tb.Financiering[[#This Row],[Te financieren]]-Tb.Financiering[[#This Row],[Eigen
bijdrage]]-Tb.Financiering[[#This Row],[Andere
subsidie(s)]]-Tb.Financiering[[#This Row],[Anders]],0)</f>
        <v>0</v>
      </c>
      <c r="BH16" s="144">
        <f>IF(Tb.Financiering[[#This Row],[Pnr.]]=BH$7,Tb.Financiering[[#This Row],[Te financieren]]-Tb.Financiering[[#This Row],[Eigen
bijdrage]]-Tb.Financiering[[#This Row],[Andere
subsidie(s)]]-Tb.Financiering[[#This Row],[Anders]],0)</f>
        <v>0</v>
      </c>
      <c r="BI16" s="144">
        <f>IF(Tb.Financiering[[#This Row],[Pnr.]]=BI$7,Tb.Financiering[[#This Row],[Te financieren]]-Tb.Financiering[[#This Row],[Eigen
bijdrage]]-Tb.Financiering[[#This Row],[Andere
subsidie(s)]]-Tb.Financiering[[#This Row],[Anders]],0)</f>
        <v>0</v>
      </c>
      <c r="BJ16" s="144">
        <f>IF(Tb.Financiering[[#This Row],[Pnr.]]=BJ$7,Tb.Financiering[[#This Row],[Te financieren]]-Tb.Financiering[[#This Row],[Eigen
bijdrage]]-Tb.Financiering[[#This Row],[Andere
subsidie(s)]]-Tb.Financiering[[#This Row],[Anders]],0)</f>
        <v>0</v>
      </c>
      <c r="BK16" s="144">
        <f>IF(Tb.Financiering[[#This Row],[Pnr.]]=BK$7,Tb.Financiering[[#This Row],[Te financieren]]-Tb.Financiering[[#This Row],[Eigen
bijdrage]]-Tb.Financiering[[#This Row],[Andere
subsidie(s)]]-Tb.Financiering[[#This Row],[Anders]],0)</f>
        <v>0</v>
      </c>
      <c r="BL16" s="144">
        <f>IF(Tb.Financiering[[#This Row],[Pnr.]]=BL$7,Tb.Financiering[[#This Row],[Te financieren]]-Tb.Financiering[[#This Row],[Eigen
bijdrage]]-Tb.Financiering[[#This Row],[Andere
subsidie(s)]]-Tb.Financiering[[#This Row],[Anders]],0)</f>
        <v>0</v>
      </c>
      <c r="BM16" s="144">
        <f>IF(Tb.Financiering[[#This Row],[Pnr.]]=BM$7,Tb.Financiering[[#This Row],[Te financieren]]-Tb.Financiering[[#This Row],[Eigen
bijdrage]]-Tb.Financiering[[#This Row],[Andere
subsidie(s)]]-Tb.Financiering[[#This Row],[Anders]],0)</f>
        <v>0</v>
      </c>
      <c r="BN16" s="235">
        <f>IF(Tb.Financiering[[#This Row],[Pnr.]]=BN$7,Tb.Financiering[[#This Row],[Eigen
bijdrage]]+Tb.Financiering[[#This Row],[Andere
subsidie(s)]]+Tb.Financiering[[#This Row],[Anders]],0)</f>
        <v>0</v>
      </c>
      <c r="BO16" s="235">
        <f>IF(Tb.Financiering[[#This Row],[Pnr.]]=BO$7,Tb.Financiering[[#This Row],[Eigen
bijdrage]]+Tb.Financiering[[#This Row],[Andere
subsidie(s)]]+Tb.Financiering[[#This Row],[Anders]],0)</f>
        <v>0</v>
      </c>
      <c r="BP16" s="235">
        <f>IF(Tb.Financiering[[#This Row],[Pnr.]]=BP$7,Tb.Financiering[[#This Row],[Eigen
bijdrage]]+Tb.Financiering[[#This Row],[Andere
subsidie(s)]]+Tb.Financiering[[#This Row],[Anders]],0)</f>
        <v>0</v>
      </c>
      <c r="BQ16" s="235">
        <f>IF(Tb.Financiering[[#This Row],[Pnr.]]=BQ$7,Tb.Financiering[[#This Row],[Eigen
bijdrage]]+Tb.Financiering[[#This Row],[Andere
subsidie(s)]]+Tb.Financiering[[#This Row],[Anders]],0)</f>
        <v>0</v>
      </c>
      <c r="BR16" s="235">
        <f>IF(Tb.Financiering[[#This Row],[Pnr.]]=BR$7,Tb.Financiering[[#This Row],[Eigen
bijdrage]]+Tb.Financiering[[#This Row],[Andere
subsidie(s)]]+Tb.Financiering[[#This Row],[Anders]],0)</f>
        <v>0</v>
      </c>
      <c r="BS16" s="235">
        <f>IF(Tb.Financiering[[#This Row],[Pnr.]]=BS$7,Tb.Financiering[[#This Row],[Eigen
bijdrage]]+Tb.Financiering[[#This Row],[Andere
subsidie(s)]]+Tb.Financiering[[#This Row],[Anders]],0)</f>
        <v>0</v>
      </c>
      <c r="BT16" s="235">
        <f>IF(Tb.Financiering[[#This Row],[Pnr.]]=BT$7,Tb.Financiering[[#This Row],[Eigen
bijdrage]]+Tb.Financiering[[#This Row],[Andere
subsidie(s)]]+Tb.Financiering[[#This Row],[Anders]],0)</f>
        <v>0</v>
      </c>
      <c r="BU16" s="235">
        <f>IF(Tb.Financiering[[#This Row],[Pnr.]]=BU$7,Tb.Financiering[[#This Row],[Eigen
bijdrage]]+Tb.Financiering[[#This Row],[Andere
subsidie(s)]]+Tb.Financiering[[#This Row],[Anders]],0)</f>
        <v>0</v>
      </c>
      <c r="BV16" s="235">
        <f>IF(Tb.Financiering[[#This Row],[Pnr.]]=BV$7,Tb.Financiering[[#This Row],[Eigen
bijdrage]]+Tb.Financiering[[#This Row],[Andere
subsidie(s)]]+Tb.Financiering[[#This Row],[Anders]],0)</f>
        <v>0</v>
      </c>
      <c r="BW16" s="235">
        <f>IF(Tb.Financiering[[#This Row],[Pnr.]]=BW$7,Tb.Financiering[[#This Row],[Eigen
bijdrage]]+Tb.Financiering[[#This Row],[Andere
subsidie(s)]]+Tb.Financiering[[#This Row],[Anders]],0)</f>
        <v>0</v>
      </c>
      <c r="BX16" s="235">
        <f>IF(Tb.Financiering[[#This Row],[Pnr.]]=BX$7,Tb.Financiering[[#This Row],[Eigen
bijdrage]]+Tb.Financiering[[#This Row],[Andere
subsidie(s)]]+Tb.Financiering[[#This Row],[Anders]],0)</f>
        <v>0</v>
      </c>
      <c r="BY16" s="235">
        <f>IF(Tb.Financiering[[#This Row],[Pnr.]]=BY$7,Tb.Financiering[[#This Row],[Eigen
bijdrage]]+Tb.Financiering[[#This Row],[Andere
subsidie(s)]]+Tb.Financiering[[#This Row],[Anders]],0)</f>
        <v>0</v>
      </c>
      <c r="BZ16" s="235">
        <f>IF(Tb.Financiering[[#This Row],[Pnr.]]=BZ$7,Tb.Financiering[[#This Row],[Eigen
bijdrage]]+Tb.Financiering[[#This Row],[Andere
subsidie(s)]]+Tb.Financiering[[#This Row],[Anders]],0)</f>
        <v>0</v>
      </c>
      <c r="CA16" s="235">
        <f>IF(Tb.Financiering[[#This Row],[Pnr.]]=CA$7,Tb.Financiering[[#This Row],[Eigen
bijdrage]]+Tb.Financiering[[#This Row],[Andere
subsidie(s)]]+Tb.Financiering[[#This Row],[Anders]],0)</f>
        <v>0</v>
      </c>
      <c r="CB16" s="235">
        <f>IF(Tb.Financiering[[#This Row],[Pnr.]]=CB$7,Tb.Financiering[[#This Row],[Eigen
bijdrage]]+Tb.Financiering[[#This Row],[Andere
subsidie(s)]]+Tb.Financiering[[#This Row],[Anders]],0)</f>
        <v>0</v>
      </c>
      <c r="CC16" s="235">
        <f>IF(Tb.Financiering[[#This Row],[Pnr.]]=CC$7,Tb.Financiering[[#This Row],[Eigen
bijdrage]]+Tb.Financiering[[#This Row],[Andere
subsidie(s)]]+Tb.Financiering[[#This Row],[Anders]],0)</f>
        <v>0</v>
      </c>
      <c r="CD16" s="235">
        <f>IF(Tb.Financiering[[#This Row],[Pnr.]]=CD$7,Tb.Financiering[[#This Row],[Eigen
bijdrage]]+Tb.Financiering[[#This Row],[Andere
subsidie(s)]]+Tb.Financiering[[#This Row],[Anders]],0)</f>
        <v>0</v>
      </c>
      <c r="CE16" s="235">
        <f>IF(Tb.Financiering[[#This Row],[Pnr.]]=CE$7,Tb.Financiering[[#This Row],[Eigen
bijdrage]]+Tb.Financiering[[#This Row],[Andere
subsidie(s)]]+Tb.Financiering[[#This Row],[Anders]],0)</f>
        <v>0</v>
      </c>
      <c r="CF16" s="235">
        <f>IF(Tb.Financiering[[#This Row],[Pnr.]]=CF$7,Tb.Financiering[[#This Row],[Eigen
bijdrage]]+Tb.Financiering[[#This Row],[Andere
subsidie(s)]]+Tb.Financiering[[#This Row],[Anders]],0)</f>
        <v>0</v>
      </c>
      <c r="CG16" s="235">
        <f>IF(Tb.Financiering[[#This Row],[Pnr.]]=CG$7,Tb.Financiering[[#This Row],[Eigen
bijdrage]]+Tb.Financiering[[#This Row],[Andere
subsidie(s)]]+Tb.Financiering[[#This Row],[Anders]],0)</f>
        <v>0</v>
      </c>
      <c r="CH16" s="235">
        <f>IF(Tb.Financiering[[#This Row],[Pnr.]]=CH$7,Tb.Financiering[[#This Row],[Eigen
bijdrage]]+Tb.Financiering[[#This Row],[Andere
subsidie(s)]]+Tb.Financiering[[#This Row],[Anders]],0)</f>
        <v>0</v>
      </c>
      <c r="CI16" s="235">
        <f>IF(Tb.Financiering[[#This Row],[Pnr.]]=CI$7,Tb.Financiering[[#This Row],[Eigen
bijdrage]]+Tb.Financiering[[#This Row],[Andere
subsidie(s)]]+Tb.Financiering[[#This Row],[Anders]],0)</f>
        <v>0</v>
      </c>
      <c r="CJ16" s="235">
        <f>IF(Tb.Financiering[[#This Row],[Pnr.]]=CJ$7,Tb.Financiering[[#This Row],[Eigen
bijdrage]]+Tb.Financiering[[#This Row],[Andere
subsidie(s)]]+Tb.Financiering[[#This Row],[Anders]],0)</f>
        <v>0</v>
      </c>
      <c r="CK16" s="235">
        <f>IF(Tb.Financiering[[#This Row],[Pnr.]]=CK$7,Tb.Financiering[[#This Row],[Eigen
bijdrage]]+Tb.Financiering[[#This Row],[Andere
subsidie(s)]]+Tb.Financiering[[#This Row],[Anders]],0)</f>
        <v>0</v>
      </c>
      <c r="CL16" s="235">
        <f>IF(Tb.Financiering[[#This Row],[Pnr.]]=CL$7,Tb.Financiering[[#This Row],[Eigen
bijdrage]]+Tb.Financiering[[#This Row],[Andere
subsidie(s)]]+Tb.Financiering[[#This Row],[Anders]],0)</f>
        <v>0</v>
      </c>
      <c r="CM16" s="235">
        <f>IF(Tb.Financiering[[#This Row],[Pnr.]]=CM$7,Tb.Financiering[[#This Row],[Eigen
bijdrage]]+Tb.Financiering[[#This Row],[Andere
subsidie(s)]]+Tb.Financiering[[#This Row],[Anders]],0)</f>
        <v>0</v>
      </c>
      <c r="CN16" s="235">
        <f>IF(Tb.Financiering[[#This Row],[Pnr.]]=CN$7,Tb.Financiering[[#This Row],[Eigen
bijdrage]]+Tb.Financiering[[#This Row],[Andere
subsidie(s)]]+Tb.Financiering[[#This Row],[Anders]],0)</f>
        <v>0</v>
      </c>
      <c r="CO16" s="235">
        <f>IF(Tb.Financiering[[#This Row],[Pnr.]]=CO$7,Tb.Financiering[[#This Row],[Eigen
bijdrage]]+Tb.Financiering[[#This Row],[Andere
subsidie(s)]]+Tb.Financiering[[#This Row],[Anders]],0)</f>
        <v>0</v>
      </c>
      <c r="CP16" s="235">
        <f>IF(Tb.Financiering[[#This Row],[Pnr.]]=CP$7,Tb.Financiering[[#This Row],[Eigen
bijdrage]]+Tb.Financiering[[#This Row],[Andere
subsidie(s)]]+Tb.Financiering[[#This Row],[Anders]],0)</f>
        <v>0</v>
      </c>
      <c r="CQ16" s="235">
        <f>IF(Tb.Financiering[[#This Row],[Pnr.]]=CQ$7,Tb.Financiering[[#This Row],[Eigen
bijdrage]]+Tb.Financiering[[#This Row],[Andere
subsidie(s)]]+Tb.Financiering[[#This Row],[Anders]],0)</f>
        <v>0</v>
      </c>
      <c r="CR16" s="235">
        <f>IF(Tb.Financiering[[#This Row],[Pnr.]]=CR$7,Tb.Financiering[[#This Row],[Eigen
bijdrage]]+Tb.Financiering[[#This Row],[Andere
subsidie(s)]]+Tb.Financiering[[#This Row],[Anders]],0)</f>
        <v>0</v>
      </c>
      <c r="CS16" s="235">
        <f>IF(Tb.Financiering[[#This Row],[Pnr.]]=CS$7,Tb.Financiering[[#This Row],[Eigen
bijdrage]]+Tb.Financiering[[#This Row],[Andere
subsidie(s)]]+Tb.Financiering[[#This Row],[Anders]],0)</f>
        <v>0</v>
      </c>
      <c r="CT16" s="235">
        <f>IF(Tb.Financiering[[#This Row],[Pnr.]]=CT$7,Tb.Financiering[[#This Row],[Eigen
bijdrage]]+Tb.Financiering[[#This Row],[Andere
subsidie(s)]]+Tb.Financiering[[#This Row],[Anders]],0)</f>
        <v>0</v>
      </c>
      <c r="CU16" s="235">
        <f>IF(Tb.Financiering[[#This Row],[Pnr.]]=CU$7,Tb.Financiering[[#This Row],[Eigen
bijdrage]]+Tb.Financiering[[#This Row],[Andere
subsidie(s)]]+Tb.Financiering[[#This Row],[Anders]],0)</f>
        <v>0</v>
      </c>
      <c r="CV16" s="235">
        <f>IF(Tb.Financiering[[#This Row],[Pnr.]]=CV$7,Tb.Financiering[[#This Row],[Eigen
bijdrage]]+Tb.Financiering[[#This Row],[Andere
subsidie(s)]]+Tb.Financiering[[#This Row],[Anders]],0)</f>
        <v>0</v>
      </c>
      <c r="CW16" s="235">
        <f>IF(Tb.Financiering[[#This Row],[Pnr.]]=CW$7,Tb.Financiering[[#This Row],[Eigen
bijdrage]]+Tb.Financiering[[#This Row],[Andere
subsidie(s)]]+Tb.Financiering[[#This Row],[Anders]],0)</f>
        <v>0</v>
      </c>
      <c r="CX16" s="235">
        <f>IF(Tb.Financiering[[#This Row],[Pnr.]]=CX$7,Tb.Financiering[[#This Row],[Eigen
bijdrage]]+Tb.Financiering[[#This Row],[Andere
subsidie(s)]]+Tb.Financiering[[#This Row],[Anders]],0)</f>
        <v>0</v>
      </c>
      <c r="CY16" s="235">
        <f>IF(Tb.Financiering[[#This Row],[Pnr.]]=CY$7,Tb.Financiering[[#This Row],[Eigen
bijdrage]]+Tb.Financiering[[#This Row],[Andere
subsidie(s)]]+Tb.Financiering[[#This Row],[Anders]],0)</f>
        <v>0</v>
      </c>
      <c r="CZ16" s="235">
        <f>IF(Tb.Financiering[[#This Row],[Pnr.]]=CZ$7,Tb.Financiering[[#This Row],[Eigen
bijdrage]]+Tb.Financiering[[#This Row],[Andere
subsidie(s)]]+Tb.Financiering[[#This Row],[Anders]],0)</f>
        <v>0</v>
      </c>
      <c r="DA16" s="235">
        <f>IF(Tb.Financiering[[#This Row],[Pnr.]]=DA$7,Tb.Financiering[[#This Row],[Eigen
bijdrage]]+Tb.Financiering[[#This Row],[Andere
subsidie(s)]]+Tb.Financiering[[#This Row],[Anders]],0)</f>
        <v>0</v>
      </c>
      <c r="DB16" s="235">
        <f>IF(Tb.Financiering[[#This Row],[Pnr.]]=DB$7,Tb.Financiering[[#This Row],[Eigen
bijdrage]]+Tb.Financiering[[#This Row],[Andere
subsidie(s)]]+Tb.Financiering[[#This Row],[Anders]],0)</f>
        <v>0</v>
      </c>
      <c r="DC16" s="235">
        <f>IF(Tb.Financiering[[#This Row],[Pnr.]]=DC$7,Tb.Financiering[[#This Row],[Eigen
bijdrage]]+Tb.Financiering[[#This Row],[Andere
subsidie(s)]]+Tb.Financiering[[#This Row],[Anders]],0)</f>
        <v>0</v>
      </c>
      <c r="DD16" s="235">
        <f>IF(Tb.Financiering[[#This Row],[Pnr.]]=DD$7,Tb.Financiering[[#This Row],[Eigen
bijdrage]]+Tb.Financiering[[#This Row],[Andere
subsidie(s)]]+Tb.Financiering[[#This Row],[Anders]],0)</f>
        <v>0</v>
      </c>
      <c r="DE16" s="235">
        <f>IF(Tb.Financiering[[#This Row],[Pnr.]]=DE$7,Tb.Financiering[[#This Row],[Eigen
bijdrage]]+Tb.Financiering[[#This Row],[Andere
subsidie(s)]]+Tb.Financiering[[#This Row],[Anders]],0)</f>
        <v>0</v>
      </c>
      <c r="DF16" s="235">
        <f>IF(Tb.Financiering[[#This Row],[Pnr.]]=DF$7,Tb.Financiering[[#This Row],[Eigen
bijdrage]]+Tb.Financiering[[#This Row],[Andere
subsidie(s)]]+Tb.Financiering[[#This Row],[Anders]],0)</f>
        <v>0</v>
      </c>
      <c r="DG16" s="235">
        <f>IF(Tb.Financiering[[#This Row],[Pnr.]]=DG$7,Tb.Financiering[[#This Row],[Eigen
bijdrage]]+Tb.Financiering[[#This Row],[Andere
subsidie(s)]]+Tb.Financiering[[#This Row],[Anders]],0)</f>
        <v>0</v>
      </c>
      <c r="DH16" s="235">
        <f>IF(Tb.Financiering[[#This Row],[Pnr.]]=DH$7,Tb.Financiering[[#This Row],[Eigen
bijdrage]]+Tb.Financiering[[#This Row],[Andere
subsidie(s)]]+Tb.Financiering[[#This Row],[Anders]],0)</f>
        <v>0</v>
      </c>
      <c r="DI16" s="235">
        <f>IF(Tb.Financiering[[#This Row],[Pnr.]]=DI$7,Tb.Financiering[[#This Row],[Eigen
bijdrage]]+Tb.Financiering[[#This Row],[Andere
subsidie(s)]]+Tb.Financiering[[#This Row],[Anders]],0)</f>
        <v>0</v>
      </c>
      <c r="DJ16" s="235">
        <f>IF(Tb.Financiering[[#This Row],[Pnr.]]=DJ$7,Tb.Financiering[[#This Row],[Eigen
bijdrage]]+Tb.Financiering[[#This Row],[Andere
subsidie(s)]]+Tb.Financiering[[#This Row],[Anders]],0)</f>
        <v>0</v>
      </c>
      <c r="DK16" s="235">
        <f>IF(Tb.Financiering[[#This Row],[Pnr.]]=DK$7,Tb.Financiering[[#This Row],[Eigen
bijdrage]]+Tb.Financiering[[#This Row],[Andere
subsidie(s)]]+Tb.Financiering[[#This Row],[Anders]],0)</f>
        <v>0</v>
      </c>
    </row>
    <row r="17" spans="1:115 16384:16384" s="4" customFormat="1" x14ac:dyDescent="0.3">
      <c r="A17" s="31"/>
      <c r="B17" s="137"/>
      <c r="C17" s="137"/>
      <c r="D17" s="11">
        <f>SUMIF(Tbl.Kosten[PSAnr.],Tb.Financiering[[#This Row],[PSAnr.]],Tbl.Kosten[Totaal kosten])</f>
        <v>0</v>
      </c>
      <c r="E17" s="154">
        <f>SUMIF(Tbl.Kosten[PSAnr.],Tb.Financiering[[#This Row],[PSAnr.]],Tbl.Kosten[Subsidie])</f>
        <v>0</v>
      </c>
      <c r="F17" s="155"/>
      <c r="G17" s="154">
        <f>Tb.Financiering[[#This Row],[Begrote kosten]]-Tb.Financiering[[#This Row],[Berekende GLB subsidie]]-Tb.Financiering[[#This Row],[Correctie GLB subsidie]]</f>
        <v>0</v>
      </c>
      <c r="H17" s="156"/>
      <c r="I17" s="156"/>
      <c r="J17" s="156"/>
      <c r="K17" s="152"/>
      <c r="L17" s="97">
        <f>Tb.Financiering[[#This Row],[Te financieren]]-SUM(Tb.Financiering[[#This Row],[Eigen
bijdrage]:[Anders]])</f>
        <v>0</v>
      </c>
      <c r="M17" s="160" t="str">
        <f>IFERROR(VLOOKUP(Tb.Financiering[[#This Row],[Partnernaam]],Tbl.Projectpartners[[Naam]:[PNr.]],9,FALSE),"")</f>
        <v/>
      </c>
      <c r="N17" s="142" t="str">
        <f>IFERROR(VLOOKUP(Tb.Financiering[[#This Row],[Subsidiabele activiteit]],Tbl.Subsidiehoogte[[Subsidieactiviteit]:[SAnr.]],3,FALSE),"")</f>
        <v/>
      </c>
      <c r="O17" s="142" t="str">
        <f>_xlfn.CONCAT(Tb.Financiering[[#This Row],[Pnr.]],Tb.Financiering[[#This Row],[SAnr.]])</f>
        <v/>
      </c>
      <c r="P17" s="144">
        <f>IF(Tb.Financiering[[#This Row],[Pnr.]]=P$7,Tb.Financiering[[#This Row],[Te financieren]]-Tb.Financiering[[#This Row],[Eigen
bijdrage]]-Tb.Financiering[[#This Row],[Andere
subsidie(s)]]-Tb.Financiering[[#This Row],[Anders]],0)</f>
        <v>0</v>
      </c>
      <c r="Q17" s="144">
        <f>IF(Tb.Financiering[[#This Row],[Pnr.]]=Q$7,Tb.Financiering[[#This Row],[Te financieren]]-Tb.Financiering[[#This Row],[Eigen
bijdrage]]-Tb.Financiering[[#This Row],[Andere
subsidie(s)]]-Tb.Financiering[[#This Row],[Anders]],0)</f>
        <v>0</v>
      </c>
      <c r="R17" s="144">
        <f>IF(Tb.Financiering[[#This Row],[Pnr.]]=R$7,Tb.Financiering[[#This Row],[Te financieren]]-Tb.Financiering[[#This Row],[Eigen
bijdrage]]-Tb.Financiering[[#This Row],[Andere
subsidie(s)]]-Tb.Financiering[[#This Row],[Anders]],0)</f>
        <v>0</v>
      </c>
      <c r="S17" s="144">
        <f>IF(Tb.Financiering[[#This Row],[Pnr.]]=S$7,Tb.Financiering[[#This Row],[Te financieren]]-Tb.Financiering[[#This Row],[Eigen
bijdrage]]-Tb.Financiering[[#This Row],[Andere
subsidie(s)]]-Tb.Financiering[[#This Row],[Anders]],0)</f>
        <v>0</v>
      </c>
      <c r="T17" s="144">
        <f>IF(Tb.Financiering[[#This Row],[Pnr.]]=T$7,Tb.Financiering[[#This Row],[Te financieren]]-Tb.Financiering[[#This Row],[Eigen
bijdrage]]-Tb.Financiering[[#This Row],[Andere
subsidie(s)]]-Tb.Financiering[[#This Row],[Anders]],0)</f>
        <v>0</v>
      </c>
      <c r="U17" s="144">
        <f>IF(Tb.Financiering[[#This Row],[Pnr.]]=U$7,Tb.Financiering[[#This Row],[Te financieren]]-Tb.Financiering[[#This Row],[Eigen
bijdrage]]-Tb.Financiering[[#This Row],[Andere
subsidie(s)]]-Tb.Financiering[[#This Row],[Anders]],0)</f>
        <v>0</v>
      </c>
      <c r="V17" s="144">
        <f>IF(Tb.Financiering[[#This Row],[Pnr.]]=V$7,Tb.Financiering[[#This Row],[Te financieren]]-Tb.Financiering[[#This Row],[Eigen
bijdrage]]-Tb.Financiering[[#This Row],[Andere
subsidie(s)]]-Tb.Financiering[[#This Row],[Anders]],0)</f>
        <v>0</v>
      </c>
      <c r="W17" s="144">
        <f>IF(Tb.Financiering[[#This Row],[Pnr.]]=W$7,Tb.Financiering[[#This Row],[Te financieren]]-Tb.Financiering[[#This Row],[Eigen
bijdrage]]-Tb.Financiering[[#This Row],[Andere
subsidie(s)]]-Tb.Financiering[[#This Row],[Anders]],0)</f>
        <v>0</v>
      </c>
      <c r="X17" s="144">
        <f>IF(Tb.Financiering[[#This Row],[Pnr.]]=X$7,Tb.Financiering[[#This Row],[Te financieren]]-Tb.Financiering[[#This Row],[Eigen
bijdrage]]-Tb.Financiering[[#This Row],[Andere
subsidie(s)]]-Tb.Financiering[[#This Row],[Anders]],0)</f>
        <v>0</v>
      </c>
      <c r="Y17" s="144">
        <f>IF(Tb.Financiering[[#This Row],[Pnr.]]=Y$7,Tb.Financiering[[#This Row],[Te financieren]]-Tb.Financiering[[#This Row],[Eigen
bijdrage]]-Tb.Financiering[[#This Row],[Andere
subsidie(s)]]-Tb.Financiering[[#This Row],[Anders]],0)</f>
        <v>0</v>
      </c>
      <c r="Z17" s="144">
        <f>IF(Tb.Financiering[[#This Row],[Pnr.]]=Z$7,Tb.Financiering[[#This Row],[Te financieren]]-Tb.Financiering[[#This Row],[Eigen
bijdrage]]-Tb.Financiering[[#This Row],[Andere
subsidie(s)]]-Tb.Financiering[[#This Row],[Anders]],0)</f>
        <v>0</v>
      </c>
      <c r="AA17" s="144">
        <f>IF(Tb.Financiering[[#This Row],[Pnr.]]=AA$7,Tb.Financiering[[#This Row],[Te financieren]]-Tb.Financiering[[#This Row],[Eigen
bijdrage]]-Tb.Financiering[[#This Row],[Andere
subsidie(s)]]-Tb.Financiering[[#This Row],[Anders]],0)</f>
        <v>0</v>
      </c>
      <c r="AB17" s="144">
        <f>IF(Tb.Financiering[[#This Row],[Pnr.]]=AB$7,Tb.Financiering[[#This Row],[Te financieren]]-Tb.Financiering[[#This Row],[Eigen
bijdrage]]-Tb.Financiering[[#This Row],[Andere
subsidie(s)]]-Tb.Financiering[[#This Row],[Anders]],0)</f>
        <v>0</v>
      </c>
      <c r="AC17" s="144">
        <f>IF(Tb.Financiering[[#This Row],[Pnr.]]=AC$7,Tb.Financiering[[#This Row],[Te financieren]]-Tb.Financiering[[#This Row],[Eigen
bijdrage]]-Tb.Financiering[[#This Row],[Andere
subsidie(s)]]-Tb.Financiering[[#This Row],[Anders]],0)</f>
        <v>0</v>
      </c>
      <c r="AD17" s="144">
        <f>IF(Tb.Financiering[[#This Row],[Pnr.]]=AD$7,Tb.Financiering[[#This Row],[Te financieren]]-Tb.Financiering[[#This Row],[Eigen
bijdrage]]-Tb.Financiering[[#This Row],[Andere
subsidie(s)]]-Tb.Financiering[[#This Row],[Anders]],0)</f>
        <v>0</v>
      </c>
      <c r="AE17" s="144">
        <f>IF(Tb.Financiering[[#This Row],[Pnr.]]=AE$7,Tb.Financiering[[#This Row],[Te financieren]]-Tb.Financiering[[#This Row],[Eigen
bijdrage]]-Tb.Financiering[[#This Row],[Andere
subsidie(s)]]-Tb.Financiering[[#This Row],[Anders]],0)</f>
        <v>0</v>
      </c>
      <c r="AF17" s="144">
        <f>IF(Tb.Financiering[[#This Row],[Pnr.]]=AF$7,Tb.Financiering[[#This Row],[Te financieren]]-Tb.Financiering[[#This Row],[Eigen
bijdrage]]-Tb.Financiering[[#This Row],[Andere
subsidie(s)]]-Tb.Financiering[[#This Row],[Anders]],0)</f>
        <v>0</v>
      </c>
      <c r="AG17" s="144">
        <f>IF(Tb.Financiering[[#This Row],[Pnr.]]=AG$7,Tb.Financiering[[#This Row],[Te financieren]]-Tb.Financiering[[#This Row],[Eigen
bijdrage]]-Tb.Financiering[[#This Row],[Andere
subsidie(s)]]-Tb.Financiering[[#This Row],[Anders]],0)</f>
        <v>0</v>
      </c>
      <c r="AH17" s="144">
        <f>IF(Tb.Financiering[[#This Row],[Pnr.]]=AH$7,Tb.Financiering[[#This Row],[Te financieren]]-Tb.Financiering[[#This Row],[Eigen
bijdrage]]-Tb.Financiering[[#This Row],[Andere
subsidie(s)]]-Tb.Financiering[[#This Row],[Anders]],0)</f>
        <v>0</v>
      </c>
      <c r="AI17" s="144">
        <f>IF(Tb.Financiering[[#This Row],[Pnr.]]=AI$7,Tb.Financiering[[#This Row],[Te financieren]]-Tb.Financiering[[#This Row],[Eigen
bijdrage]]-Tb.Financiering[[#This Row],[Andere
subsidie(s)]]-Tb.Financiering[[#This Row],[Anders]],0)</f>
        <v>0</v>
      </c>
      <c r="AJ17" s="144">
        <f>IF(Tb.Financiering[[#This Row],[Pnr.]]=AJ$7,Tb.Financiering[[#This Row],[Te financieren]]-Tb.Financiering[[#This Row],[Eigen
bijdrage]]-Tb.Financiering[[#This Row],[Andere
subsidie(s)]]-Tb.Financiering[[#This Row],[Anders]],0)</f>
        <v>0</v>
      </c>
      <c r="AK17" s="144">
        <f>IF(Tb.Financiering[[#This Row],[Pnr.]]=AK$7,Tb.Financiering[[#This Row],[Te financieren]]-Tb.Financiering[[#This Row],[Eigen
bijdrage]]-Tb.Financiering[[#This Row],[Andere
subsidie(s)]]-Tb.Financiering[[#This Row],[Anders]],0)</f>
        <v>0</v>
      </c>
      <c r="AL17" s="144">
        <f>IF(Tb.Financiering[[#This Row],[Pnr.]]=AL$7,Tb.Financiering[[#This Row],[Te financieren]]-Tb.Financiering[[#This Row],[Eigen
bijdrage]]-Tb.Financiering[[#This Row],[Andere
subsidie(s)]]-Tb.Financiering[[#This Row],[Anders]],0)</f>
        <v>0</v>
      </c>
      <c r="AM17" s="144">
        <f>IF(Tb.Financiering[[#This Row],[Pnr.]]=AM$7,Tb.Financiering[[#This Row],[Te financieren]]-Tb.Financiering[[#This Row],[Eigen
bijdrage]]-Tb.Financiering[[#This Row],[Andere
subsidie(s)]]-Tb.Financiering[[#This Row],[Anders]],0)</f>
        <v>0</v>
      </c>
      <c r="AN17" s="144">
        <f>IF(Tb.Financiering[[#This Row],[Pnr.]]=AN$7,Tb.Financiering[[#This Row],[Te financieren]]-Tb.Financiering[[#This Row],[Eigen
bijdrage]]-Tb.Financiering[[#This Row],[Andere
subsidie(s)]]-Tb.Financiering[[#This Row],[Anders]],0)</f>
        <v>0</v>
      </c>
      <c r="AO17" s="144">
        <f>IF(Tb.Financiering[[#This Row],[Pnr.]]=AO$7,Tb.Financiering[[#This Row],[Te financieren]]-Tb.Financiering[[#This Row],[Eigen
bijdrage]]-Tb.Financiering[[#This Row],[Andere
subsidie(s)]]-Tb.Financiering[[#This Row],[Anders]],0)</f>
        <v>0</v>
      </c>
      <c r="AP17" s="144">
        <f>IF(Tb.Financiering[[#This Row],[Pnr.]]=AP$7,Tb.Financiering[[#This Row],[Te financieren]]-Tb.Financiering[[#This Row],[Eigen
bijdrage]]-Tb.Financiering[[#This Row],[Andere
subsidie(s)]]-Tb.Financiering[[#This Row],[Anders]],0)</f>
        <v>0</v>
      </c>
      <c r="AQ17" s="144">
        <f>IF(Tb.Financiering[[#This Row],[Pnr.]]=AQ$7,Tb.Financiering[[#This Row],[Te financieren]]-Tb.Financiering[[#This Row],[Eigen
bijdrage]]-Tb.Financiering[[#This Row],[Andere
subsidie(s)]]-Tb.Financiering[[#This Row],[Anders]],0)</f>
        <v>0</v>
      </c>
      <c r="AR17" s="144">
        <f>IF(Tb.Financiering[[#This Row],[Pnr.]]=AR$7,Tb.Financiering[[#This Row],[Te financieren]]-Tb.Financiering[[#This Row],[Eigen
bijdrage]]-Tb.Financiering[[#This Row],[Andere
subsidie(s)]]-Tb.Financiering[[#This Row],[Anders]],0)</f>
        <v>0</v>
      </c>
      <c r="AS17" s="144">
        <f>IF(Tb.Financiering[[#This Row],[Pnr.]]=AS$7,Tb.Financiering[[#This Row],[Te financieren]]-Tb.Financiering[[#This Row],[Eigen
bijdrage]]-Tb.Financiering[[#This Row],[Andere
subsidie(s)]]-Tb.Financiering[[#This Row],[Anders]],0)</f>
        <v>0</v>
      </c>
      <c r="AT17" s="144">
        <f>IF(Tb.Financiering[[#This Row],[Pnr.]]=AT$7,Tb.Financiering[[#This Row],[Te financieren]]-Tb.Financiering[[#This Row],[Eigen
bijdrage]]-Tb.Financiering[[#This Row],[Andere
subsidie(s)]]-Tb.Financiering[[#This Row],[Anders]],0)</f>
        <v>0</v>
      </c>
      <c r="AU17" s="144">
        <f>IF(Tb.Financiering[[#This Row],[Pnr.]]=AU$7,Tb.Financiering[[#This Row],[Te financieren]]-Tb.Financiering[[#This Row],[Eigen
bijdrage]]-Tb.Financiering[[#This Row],[Andere
subsidie(s)]]-Tb.Financiering[[#This Row],[Anders]],0)</f>
        <v>0</v>
      </c>
      <c r="AV17" s="144">
        <f>IF(Tb.Financiering[[#This Row],[Pnr.]]=AV$7,Tb.Financiering[[#This Row],[Te financieren]]-Tb.Financiering[[#This Row],[Eigen
bijdrage]]-Tb.Financiering[[#This Row],[Andere
subsidie(s)]]-Tb.Financiering[[#This Row],[Anders]],0)</f>
        <v>0</v>
      </c>
      <c r="AW17" s="144">
        <f>IF(Tb.Financiering[[#This Row],[Pnr.]]=AW$7,Tb.Financiering[[#This Row],[Te financieren]]-Tb.Financiering[[#This Row],[Eigen
bijdrage]]-Tb.Financiering[[#This Row],[Andere
subsidie(s)]]-Tb.Financiering[[#This Row],[Anders]],0)</f>
        <v>0</v>
      </c>
      <c r="AX17" s="144">
        <f>IF(Tb.Financiering[[#This Row],[Pnr.]]=AX$7,Tb.Financiering[[#This Row],[Te financieren]]-Tb.Financiering[[#This Row],[Eigen
bijdrage]]-Tb.Financiering[[#This Row],[Andere
subsidie(s)]]-Tb.Financiering[[#This Row],[Anders]],0)</f>
        <v>0</v>
      </c>
      <c r="AY17" s="144">
        <f>IF(Tb.Financiering[[#This Row],[Pnr.]]=AY$7,Tb.Financiering[[#This Row],[Te financieren]]-Tb.Financiering[[#This Row],[Eigen
bijdrage]]-Tb.Financiering[[#This Row],[Andere
subsidie(s)]]-Tb.Financiering[[#This Row],[Anders]],0)</f>
        <v>0</v>
      </c>
      <c r="AZ17" s="144">
        <f>IF(Tb.Financiering[[#This Row],[Pnr.]]=AZ$7,Tb.Financiering[[#This Row],[Te financieren]]-Tb.Financiering[[#This Row],[Eigen
bijdrage]]-Tb.Financiering[[#This Row],[Andere
subsidie(s)]]-Tb.Financiering[[#This Row],[Anders]],0)</f>
        <v>0</v>
      </c>
      <c r="BA17" s="144">
        <f>IF(Tb.Financiering[[#This Row],[Pnr.]]=BA$7,Tb.Financiering[[#This Row],[Te financieren]]-Tb.Financiering[[#This Row],[Eigen
bijdrage]]-Tb.Financiering[[#This Row],[Andere
subsidie(s)]]-Tb.Financiering[[#This Row],[Anders]],0)</f>
        <v>0</v>
      </c>
      <c r="BB17" s="144">
        <f>IF(Tb.Financiering[[#This Row],[Pnr.]]=BB$7,Tb.Financiering[[#This Row],[Te financieren]]-Tb.Financiering[[#This Row],[Eigen
bijdrage]]-Tb.Financiering[[#This Row],[Andere
subsidie(s)]]-Tb.Financiering[[#This Row],[Anders]],0)</f>
        <v>0</v>
      </c>
      <c r="BC17" s="144">
        <f>IF(Tb.Financiering[[#This Row],[Pnr.]]=BC$7,Tb.Financiering[[#This Row],[Te financieren]]-Tb.Financiering[[#This Row],[Eigen
bijdrage]]-Tb.Financiering[[#This Row],[Andere
subsidie(s)]]-Tb.Financiering[[#This Row],[Anders]],0)</f>
        <v>0</v>
      </c>
      <c r="BD17" s="144">
        <f>IF(Tb.Financiering[[#This Row],[Pnr.]]=BD$7,Tb.Financiering[[#This Row],[Te financieren]]-Tb.Financiering[[#This Row],[Eigen
bijdrage]]-Tb.Financiering[[#This Row],[Andere
subsidie(s)]]-Tb.Financiering[[#This Row],[Anders]],0)</f>
        <v>0</v>
      </c>
      <c r="BE17" s="144">
        <f>IF(Tb.Financiering[[#This Row],[Pnr.]]=BE$7,Tb.Financiering[[#This Row],[Te financieren]]-Tb.Financiering[[#This Row],[Eigen
bijdrage]]-Tb.Financiering[[#This Row],[Andere
subsidie(s)]]-Tb.Financiering[[#This Row],[Anders]],0)</f>
        <v>0</v>
      </c>
      <c r="BF17" s="144">
        <f>IF(Tb.Financiering[[#This Row],[Pnr.]]=BF$7,Tb.Financiering[[#This Row],[Te financieren]]-Tb.Financiering[[#This Row],[Eigen
bijdrage]]-Tb.Financiering[[#This Row],[Andere
subsidie(s)]]-Tb.Financiering[[#This Row],[Anders]],0)</f>
        <v>0</v>
      </c>
      <c r="BG17" s="144">
        <f>IF(Tb.Financiering[[#This Row],[Pnr.]]=BG$7,Tb.Financiering[[#This Row],[Te financieren]]-Tb.Financiering[[#This Row],[Eigen
bijdrage]]-Tb.Financiering[[#This Row],[Andere
subsidie(s)]]-Tb.Financiering[[#This Row],[Anders]],0)</f>
        <v>0</v>
      </c>
      <c r="BH17" s="144">
        <f>IF(Tb.Financiering[[#This Row],[Pnr.]]=BH$7,Tb.Financiering[[#This Row],[Te financieren]]-Tb.Financiering[[#This Row],[Eigen
bijdrage]]-Tb.Financiering[[#This Row],[Andere
subsidie(s)]]-Tb.Financiering[[#This Row],[Anders]],0)</f>
        <v>0</v>
      </c>
      <c r="BI17" s="144">
        <f>IF(Tb.Financiering[[#This Row],[Pnr.]]=BI$7,Tb.Financiering[[#This Row],[Te financieren]]-Tb.Financiering[[#This Row],[Eigen
bijdrage]]-Tb.Financiering[[#This Row],[Andere
subsidie(s)]]-Tb.Financiering[[#This Row],[Anders]],0)</f>
        <v>0</v>
      </c>
      <c r="BJ17" s="144">
        <f>IF(Tb.Financiering[[#This Row],[Pnr.]]=BJ$7,Tb.Financiering[[#This Row],[Te financieren]]-Tb.Financiering[[#This Row],[Eigen
bijdrage]]-Tb.Financiering[[#This Row],[Andere
subsidie(s)]]-Tb.Financiering[[#This Row],[Anders]],0)</f>
        <v>0</v>
      </c>
      <c r="BK17" s="144">
        <f>IF(Tb.Financiering[[#This Row],[Pnr.]]=BK$7,Tb.Financiering[[#This Row],[Te financieren]]-Tb.Financiering[[#This Row],[Eigen
bijdrage]]-Tb.Financiering[[#This Row],[Andere
subsidie(s)]]-Tb.Financiering[[#This Row],[Anders]],0)</f>
        <v>0</v>
      </c>
      <c r="BL17" s="144">
        <f>IF(Tb.Financiering[[#This Row],[Pnr.]]=BL$7,Tb.Financiering[[#This Row],[Te financieren]]-Tb.Financiering[[#This Row],[Eigen
bijdrage]]-Tb.Financiering[[#This Row],[Andere
subsidie(s)]]-Tb.Financiering[[#This Row],[Anders]],0)</f>
        <v>0</v>
      </c>
      <c r="BM17" s="144">
        <f>IF(Tb.Financiering[[#This Row],[Pnr.]]=BM$7,Tb.Financiering[[#This Row],[Te financieren]]-Tb.Financiering[[#This Row],[Eigen
bijdrage]]-Tb.Financiering[[#This Row],[Andere
subsidie(s)]]-Tb.Financiering[[#This Row],[Anders]],0)</f>
        <v>0</v>
      </c>
      <c r="BN17" s="235">
        <f>IF(Tb.Financiering[[#This Row],[Pnr.]]=BN$7,Tb.Financiering[[#This Row],[Eigen
bijdrage]]+Tb.Financiering[[#This Row],[Andere
subsidie(s)]]+Tb.Financiering[[#This Row],[Anders]],0)</f>
        <v>0</v>
      </c>
      <c r="BO17" s="235">
        <f>IF(Tb.Financiering[[#This Row],[Pnr.]]=BO$7,Tb.Financiering[[#This Row],[Eigen
bijdrage]]+Tb.Financiering[[#This Row],[Andere
subsidie(s)]]+Tb.Financiering[[#This Row],[Anders]],0)</f>
        <v>0</v>
      </c>
      <c r="BP17" s="235">
        <f>IF(Tb.Financiering[[#This Row],[Pnr.]]=BP$7,Tb.Financiering[[#This Row],[Eigen
bijdrage]]+Tb.Financiering[[#This Row],[Andere
subsidie(s)]]+Tb.Financiering[[#This Row],[Anders]],0)</f>
        <v>0</v>
      </c>
      <c r="BQ17" s="235">
        <f>IF(Tb.Financiering[[#This Row],[Pnr.]]=BQ$7,Tb.Financiering[[#This Row],[Eigen
bijdrage]]+Tb.Financiering[[#This Row],[Andere
subsidie(s)]]+Tb.Financiering[[#This Row],[Anders]],0)</f>
        <v>0</v>
      </c>
      <c r="BR17" s="235">
        <f>IF(Tb.Financiering[[#This Row],[Pnr.]]=BR$7,Tb.Financiering[[#This Row],[Eigen
bijdrage]]+Tb.Financiering[[#This Row],[Andere
subsidie(s)]]+Tb.Financiering[[#This Row],[Anders]],0)</f>
        <v>0</v>
      </c>
      <c r="BS17" s="235">
        <f>IF(Tb.Financiering[[#This Row],[Pnr.]]=BS$7,Tb.Financiering[[#This Row],[Eigen
bijdrage]]+Tb.Financiering[[#This Row],[Andere
subsidie(s)]]+Tb.Financiering[[#This Row],[Anders]],0)</f>
        <v>0</v>
      </c>
      <c r="BT17" s="235">
        <f>IF(Tb.Financiering[[#This Row],[Pnr.]]=BT$7,Tb.Financiering[[#This Row],[Eigen
bijdrage]]+Tb.Financiering[[#This Row],[Andere
subsidie(s)]]+Tb.Financiering[[#This Row],[Anders]],0)</f>
        <v>0</v>
      </c>
      <c r="BU17" s="235">
        <f>IF(Tb.Financiering[[#This Row],[Pnr.]]=BU$7,Tb.Financiering[[#This Row],[Eigen
bijdrage]]+Tb.Financiering[[#This Row],[Andere
subsidie(s)]]+Tb.Financiering[[#This Row],[Anders]],0)</f>
        <v>0</v>
      </c>
      <c r="BV17" s="235">
        <f>IF(Tb.Financiering[[#This Row],[Pnr.]]=BV$7,Tb.Financiering[[#This Row],[Eigen
bijdrage]]+Tb.Financiering[[#This Row],[Andere
subsidie(s)]]+Tb.Financiering[[#This Row],[Anders]],0)</f>
        <v>0</v>
      </c>
      <c r="BW17" s="235">
        <f>IF(Tb.Financiering[[#This Row],[Pnr.]]=BW$7,Tb.Financiering[[#This Row],[Eigen
bijdrage]]+Tb.Financiering[[#This Row],[Andere
subsidie(s)]]+Tb.Financiering[[#This Row],[Anders]],0)</f>
        <v>0</v>
      </c>
      <c r="BX17" s="235">
        <f>IF(Tb.Financiering[[#This Row],[Pnr.]]=BX$7,Tb.Financiering[[#This Row],[Eigen
bijdrage]]+Tb.Financiering[[#This Row],[Andere
subsidie(s)]]+Tb.Financiering[[#This Row],[Anders]],0)</f>
        <v>0</v>
      </c>
      <c r="BY17" s="235">
        <f>IF(Tb.Financiering[[#This Row],[Pnr.]]=BY$7,Tb.Financiering[[#This Row],[Eigen
bijdrage]]+Tb.Financiering[[#This Row],[Andere
subsidie(s)]]+Tb.Financiering[[#This Row],[Anders]],0)</f>
        <v>0</v>
      </c>
      <c r="BZ17" s="235">
        <f>IF(Tb.Financiering[[#This Row],[Pnr.]]=BZ$7,Tb.Financiering[[#This Row],[Eigen
bijdrage]]+Tb.Financiering[[#This Row],[Andere
subsidie(s)]]+Tb.Financiering[[#This Row],[Anders]],0)</f>
        <v>0</v>
      </c>
      <c r="CA17" s="235">
        <f>IF(Tb.Financiering[[#This Row],[Pnr.]]=CA$7,Tb.Financiering[[#This Row],[Eigen
bijdrage]]+Tb.Financiering[[#This Row],[Andere
subsidie(s)]]+Tb.Financiering[[#This Row],[Anders]],0)</f>
        <v>0</v>
      </c>
      <c r="CB17" s="235">
        <f>IF(Tb.Financiering[[#This Row],[Pnr.]]=CB$7,Tb.Financiering[[#This Row],[Eigen
bijdrage]]+Tb.Financiering[[#This Row],[Andere
subsidie(s)]]+Tb.Financiering[[#This Row],[Anders]],0)</f>
        <v>0</v>
      </c>
      <c r="CC17" s="235">
        <f>IF(Tb.Financiering[[#This Row],[Pnr.]]=CC$7,Tb.Financiering[[#This Row],[Eigen
bijdrage]]+Tb.Financiering[[#This Row],[Andere
subsidie(s)]]+Tb.Financiering[[#This Row],[Anders]],0)</f>
        <v>0</v>
      </c>
      <c r="CD17" s="235">
        <f>IF(Tb.Financiering[[#This Row],[Pnr.]]=CD$7,Tb.Financiering[[#This Row],[Eigen
bijdrage]]+Tb.Financiering[[#This Row],[Andere
subsidie(s)]]+Tb.Financiering[[#This Row],[Anders]],0)</f>
        <v>0</v>
      </c>
      <c r="CE17" s="235">
        <f>IF(Tb.Financiering[[#This Row],[Pnr.]]=CE$7,Tb.Financiering[[#This Row],[Eigen
bijdrage]]+Tb.Financiering[[#This Row],[Andere
subsidie(s)]]+Tb.Financiering[[#This Row],[Anders]],0)</f>
        <v>0</v>
      </c>
      <c r="CF17" s="235">
        <f>IF(Tb.Financiering[[#This Row],[Pnr.]]=CF$7,Tb.Financiering[[#This Row],[Eigen
bijdrage]]+Tb.Financiering[[#This Row],[Andere
subsidie(s)]]+Tb.Financiering[[#This Row],[Anders]],0)</f>
        <v>0</v>
      </c>
      <c r="CG17" s="235">
        <f>IF(Tb.Financiering[[#This Row],[Pnr.]]=CG$7,Tb.Financiering[[#This Row],[Eigen
bijdrage]]+Tb.Financiering[[#This Row],[Andere
subsidie(s)]]+Tb.Financiering[[#This Row],[Anders]],0)</f>
        <v>0</v>
      </c>
      <c r="CH17" s="235">
        <f>IF(Tb.Financiering[[#This Row],[Pnr.]]=CH$7,Tb.Financiering[[#This Row],[Eigen
bijdrage]]+Tb.Financiering[[#This Row],[Andere
subsidie(s)]]+Tb.Financiering[[#This Row],[Anders]],0)</f>
        <v>0</v>
      </c>
      <c r="CI17" s="235">
        <f>IF(Tb.Financiering[[#This Row],[Pnr.]]=CI$7,Tb.Financiering[[#This Row],[Eigen
bijdrage]]+Tb.Financiering[[#This Row],[Andere
subsidie(s)]]+Tb.Financiering[[#This Row],[Anders]],0)</f>
        <v>0</v>
      </c>
      <c r="CJ17" s="235">
        <f>IF(Tb.Financiering[[#This Row],[Pnr.]]=CJ$7,Tb.Financiering[[#This Row],[Eigen
bijdrage]]+Tb.Financiering[[#This Row],[Andere
subsidie(s)]]+Tb.Financiering[[#This Row],[Anders]],0)</f>
        <v>0</v>
      </c>
      <c r="CK17" s="235">
        <f>IF(Tb.Financiering[[#This Row],[Pnr.]]=CK$7,Tb.Financiering[[#This Row],[Eigen
bijdrage]]+Tb.Financiering[[#This Row],[Andere
subsidie(s)]]+Tb.Financiering[[#This Row],[Anders]],0)</f>
        <v>0</v>
      </c>
      <c r="CL17" s="235">
        <f>IF(Tb.Financiering[[#This Row],[Pnr.]]=CL$7,Tb.Financiering[[#This Row],[Eigen
bijdrage]]+Tb.Financiering[[#This Row],[Andere
subsidie(s)]]+Tb.Financiering[[#This Row],[Anders]],0)</f>
        <v>0</v>
      </c>
      <c r="CM17" s="235">
        <f>IF(Tb.Financiering[[#This Row],[Pnr.]]=CM$7,Tb.Financiering[[#This Row],[Eigen
bijdrage]]+Tb.Financiering[[#This Row],[Andere
subsidie(s)]]+Tb.Financiering[[#This Row],[Anders]],0)</f>
        <v>0</v>
      </c>
      <c r="CN17" s="235">
        <f>IF(Tb.Financiering[[#This Row],[Pnr.]]=CN$7,Tb.Financiering[[#This Row],[Eigen
bijdrage]]+Tb.Financiering[[#This Row],[Andere
subsidie(s)]]+Tb.Financiering[[#This Row],[Anders]],0)</f>
        <v>0</v>
      </c>
      <c r="CO17" s="235">
        <f>IF(Tb.Financiering[[#This Row],[Pnr.]]=CO$7,Tb.Financiering[[#This Row],[Eigen
bijdrage]]+Tb.Financiering[[#This Row],[Andere
subsidie(s)]]+Tb.Financiering[[#This Row],[Anders]],0)</f>
        <v>0</v>
      </c>
      <c r="CP17" s="235">
        <f>IF(Tb.Financiering[[#This Row],[Pnr.]]=CP$7,Tb.Financiering[[#This Row],[Eigen
bijdrage]]+Tb.Financiering[[#This Row],[Andere
subsidie(s)]]+Tb.Financiering[[#This Row],[Anders]],0)</f>
        <v>0</v>
      </c>
      <c r="CQ17" s="235">
        <f>IF(Tb.Financiering[[#This Row],[Pnr.]]=CQ$7,Tb.Financiering[[#This Row],[Eigen
bijdrage]]+Tb.Financiering[[#This Row],[Andere
subsidie(s)]]+Tb.Financiering[[#This Row],[Anders]],0)</f>
        <v>0</v>
      </c>
      <c r="CR17" s="235">
        <f>IF(Tb.Financiering[[#This Row],[Pnr.]]=CR$7,Tb.Financiering[[#This Row],[Eigen
bijdrage]]+Tb.Financiering[[#This Row],[Andere
subsidie(s)]]+Tb.Financiering[[#This Row],[Anders]],0)</f>
        <v>0</v>
      </c>
      <c r="CS17" s="235">
        <f>IF(Tb.Financiering[[#This Row],[Pnr.]]=CS$7,Tb.Financiering[[#This Row],[Eigen
bijdrage]]+Tb.Financiering[[#This Row],[Andere
subsidie(s)]]+Tb.Financiering[[#This Row],[Anders]],0)</f>
        <v>0</v>
      </c>
      <c r="CT17" s="235">
        <f>IF(Tb.Financiering[[#This Row],[Pnr.]]=CT$7,Tb.Financiering[[#This Row],[Eigen
bijdrage]]+Tb.Financiering[[#This Row],[Andere
subsidie(s)]]+Tb.Financiering[[#This Row],[Anders]],0)</f>
        <v>0</v>
      </c>
      <c r="CU17" s="235">
        <f>IF(Tb.Financiering[[#This Row],[Pnr.]]=CU$7,Tb.Financiering[[#This Row],[Eigen
bijdrage]]+Tb.Financiering[[#This Row],[Andere
subsidie(s)]]+Tb.Financiering[[#This Row],[Anders]],0)</f>
        <v>0</v>
      </c>
      <c r="CV17" s="235">
        <f>IF(Tb.Financiering[[#This Row],[Pnr.]]=CV$7,Tb.Financiering[[#This Row],[Eigen
bijdrage]]+Tb.Financiering[[#This Row],[Andere
subsidie(s)]]+Tb.Financiering[[#This Row],[Anders]],0)</f>
        <v>0</v>
      </c>
      <c r="CW17" s="235">
        <f>IF(Tb.Financiering[[#This Row],[Pnr.]]=CW$7,Tb.Financiering[[#This Row],[Eigen
bijdrage]]+Tb.Financiering[[#This Row],[Andere
subsidie(s)]]+Tb.Financiering[[#This Row],[Anders]],0)</f>
        <v>0</v>
      </c>
      <c r="CX17" s="235">
        <f>IF(Tb.Financiering[[#This Row],[Pnr.]]=CX$7,Tb.Financiering[[#This Row],[Eigen
bijdrage]]+Tb.Financiering[[#This Row],[Andere
subsidie(s)]]+Tb.Financiering[[#This Row],[Anders]],0)</f>
        <v>0</v>
      </c>
      <c r="CY17" s="235">
        <f>IF(Tb.Financiering[[#This Row],[Pnr.]]=CY$7,Tb.Financiering[[#This Row],[Eigen
bijdrage]]+Tb.Financiering[[#This Row],[Andere
subsidie(s)]]+Tb.Financiering[[#This Row],[Anders]],0)</f>
        <v>0</v>
      </c>
      <c r="CZ17" s="235">
        <f>IF(Tb.Financiering[[#This Row],[Pnr.]]=CZ$7,Tb.Financiering[[#This Row],[Eigen
bijdrage]]+Tb.Financiering[[#This Row],[Andere
subsidie(s)]]+Tb.Financiering[[#This Row],[Anders]],0)</f>
        <v>0</v>
      </c>
      <c r="DA17" s="235">
        <f>IF(Tb.Financiering[[#This Row],[Pnr.]]=DA$7,Tb.Financiering[[#This Row],[Eigen
bijdrage]]+Tb.Financiering[[#This Row],[Andere
subsidie(s)]]+Tb.Financiering[[#This Row],[Anders]],0)</f>
        <v>0</v>
      </c>
      <c r="DB17" s="235">
        <f>IF(Tb.Financiering[[#This Row],[Pnr.]]=DB$7,Tb.Financiering[[#This Row],[Eigen
bijdrage]]+Tb.Financiering[[#This Row],[Andere
subsidie(s)]]+Tb.Financiering[[#This Row],[Anders]],0)</f>
        <v>0</v>
      </c>
      <c r="DC17" s="235">
        <f>IF(Tb.Financiering[[#This Row],[Pnr.]]=DC$7,Tb.Financiering[[#This Row],[Eigen
bijdrage]]+Tb.Financiering[[#This Row],[Andere
subsidie(s)]]+Tb.Financiering[[#This Row],[Anders]],0)</f>
        <v>0</v>
      </c>
      <c r="DD17" s="235">
        <f>IF(Tb.Financiering[[#This Row],[Pnr.]]=DD$7,Tb.Financiering[[#This Row],[Eigen
bijdrage]]+Tb.Financiering[[#This Row],[Andere
subsidie(s)]]+Tb.Financiering[[#This Row],[Anders]],0)</f>
        <v>0</v>
      </c>
      <c r="DE17" s="235">
        <f>IF(Tb.Financiering[[#This Row],[Pnr.]]=DE$7,Tb.Financiering[[#This Row],[Eigen
bijdrage]]+Tb.Financiering[[#This Row],[Andere
subsidie(s)]]+Tb.Financiering[[#This Row],[Anders]],0)</f>
        <v>0</v>
      </c>
      <c r="DF17" s="235">
        <f>IF(Tb.Financiering[[#This Row],[Pnr.]]=DF$7,Tb.Financiering[[#This Row],[Eigen
bijdrage]]+Tb.Financiering[[#This Row],[Andere
subsidie(s)]]+Tb.Financiering[[#This Row],[Anders]],0)</f>
        <v>0</v>
      </c>
      <c r="DG17" s="235">
        <f>IF(Tb.Financiering[[#This Row],[Pnr.]]=DG$7,Tb.Financiering[[#This Row],[Eigen
bijdrage]]+Tb.Financiering[[#This Row],[Andere
subsidie(s)]]+Tb.Financiering[[#This Row],[Anders]],0)</f>
        <v>0</v>
      </c>
      <c r="DH17" s="235">
        <f>IF(Tb.Financiering[[#This Row],[Pnr.]]=DH$7,Tb.Financiering[[#This Row],[Eigen
bijdrage]]+Tb.Financiering[[#This Row],[Andere
subsidie(s)]]+Tb.Financiering[[#This Row],[Anders]],0)</f>
        <v>0</v>
      </c>
      <c r="DI17" s="235">
        <f>IF(Tb.Financiering[[#This Row],[Pnr.]]=DI$7,Tb.Financiering[[#This Row],[Eigen
bijdrage]]+Tb.Financiering[[#This Row],[Andere
subsidie(s)]]+Tb.Financiering[[#This Row],[Anders]],0)</f>
        <v>0</v>
      </c>
      <c r="DJ17" s="235">
        <f>IF(Tb.Financiering[[#This Row],[Pnr.]]=DJ$7,Tb.Financiering[[#This Row],[Eigen
bijdrage]]+Tb.Financiering[[#This Row],[Andere
subsidie(s)]]+Tb.Financiering[[#This Row],[Anders]],0)</f>
        <v>0</v>
      </c>
      <c r="DK17" s="235">
        <f>IF(Tb.Financiering[[#This Row],[Pnr.]]=DK$7,Tb.Financiering[[#This Row],[Eigen
bijdrage]]+Tb.Financiering[[#This Row],[Andere
subsidie(s)]]+Tb.Financiering[[#This Row],[Anders]],0)</f>
        <v>0</v>
      </c>
      <c r="XFD17" s="31"/>
    </row>
    <row r="18" spans="1:115 16384:16384" s="4" customFormat="1" x14ac:dyDescent="0.3">
      <c r="A18" s="31"/>
      <c r="B18" s="137"/>
      <c r="C18" s="137"/>
      <c r="D18" s="11">
        <f>SUMIF(Tbl.Kosten[PSAnr.],Tb.Financiering[[#This Row],[PSAnr.]],Tbl.Kosten[Totaal kosten])</f>
        <v>0</v>
      </c>
      <c r="E18" s="154">
        <f>SUMIF(Tbl.Kosten[PSAnr.],Tb.Financiering[[#This Row],[PSAnr.]],Tbl.Kosten[Subsidie])</f>
        <v>0</v>
      </c>
      <c r="F18" s="155"/>
      <c r="G18" s="154">
        <f>Tb.Financiering[[#This Row],[Begrote kosten]]-Tb.Financiering[[#This Row],[Berekende GLB subsidie]]-Tb.Financiering[[#This Row],[Correctie GLB subsidie]]</f>
        <v>0</v>
      </c>
      <c r="H18" s="156"/>
      <c r="I18" s="156"/>
      <c r="J18" s="156"/>
      <c r="K18" s="152"/>
      <c r="L18" s="97">
        <f>Tb.Financiering[[#This Row],[Te financieren]]-SUM(Tb.Financiering[[#This Row],[Eigen
bijdrage]:[Anders]])</f>
        <v>0</v>
      </c>
      <c r="M18" s="160" t="str">
        <f>IFERROR(VLOOKUP(Tb.Financiering[[#This Row],[Partnernaam]],Tbl.Projectpartners[[Naam]:[PNr.]],9,FALSE),"")</f>
        <v/>
      </c>
      <c r="N18" s="142" t="str">
        <f>IFERROR(VLOOKUP(Tb.Financiering[[#This Row],[Subsidiabele activiteit]],Tbl.Subsidiehoogte[[Subsidieactiviteit]:[SAnr.]],3,FALSE),"")</f>
        <v/>
      </c>
      <c r="O18" s="142" t="str">
        <f>_xlfn.CONCAT(Tb.Financiering[[#This Row],[Pnr.]],Tb.Financiering[[#This Row],[SAnr.]])</f>
        <v/>
      </c>
      <c r="P18" s="144">
        <f>IF(Tb.Financiering[[#This Row],[Pnr.]]=P$7,Tb.Financiering[[#This Row],[Te financieren]]-Tb.Financiering[[#This Row],[Eigen
bijdrage]]-Tb.Financiering[[#This Row],[Andere
subsidie(s)]]-Tb.Financiering[[#This Row],[Anders]],0)</f>
        <v>0</v>
      </c>
      <c r="Q18" s="144">
        <f>IF(Tb.Financiering[[#This Row],[Pnr.]]=Q$7,Tb.Financiering[[#This Row],[Te financieren]]-Tb.Financiering[[#This Row],[Eigen
bijdrage]]-Tb.Financiering[[#This Row],[Andere
subsidie(s)]]-Tb.Financiering[[#This Row],[Anders]],0)</f>
        <v>0</v>
      </c>
      <c r="R18" s="144">
        <f>IF(Tb.Financiering[[#This Row],[Pnr.]]=R$7,Tb.Financiering[[#This Row],[Te financieren]]-Tb.Financiering[[#This Row],[Eigen
bijdrage]]-Tb.Financiering[[#This Row],[Andere
subsidie(s)]]-Tb.Financiering[[#This Row],[Anders]],0)</f>
        <v>0</v>
      </c>
      <c r="S18" s="144">
        <f>IF(Tb.Financiering[[#This Row],[Pnr.]]=S$7,Tb.Financiering[[#This Row],[Te financieren]]-Tb.Financiering[[#This Row],[Eigen
bijdrage]]-Tb.Financiering[[#This Row],[Andere
subsidie(s)]]-Tb.Financiering[[#This Row],[Anders]],0)</f>
        <v>0</v>
      </c>
      <c r="T18" s="144">
        <f>IF(Tb.Financiering[[#This Row],[Pnr.]]=T$7,Tb.Financiering[[#This Row],[Te financieren]]-Tb.Financiering[[#This Row],[Eigen
bijdrage]]-Tb.Financiering[[#This Row],[Andere
subsidie(s)]]-Tb.Financiering[[#This Row],[Anders]],0)</f>
        <v>0</v>
      </c>
      <c r="U18" s="144">
        <f>IF(Tb.Financiering[[#This Row],[Pnr.]]=U$7,Tb.Financiering[[#This Row],[Te financieren]]-Tb.Financiering[[#This Row],[Eigen
bijdrage]]-Tb.Financiering[[#This Row],[Andere
subsidie(s)]]-Tb.Financiering[[#This Row],[Anders]],0)</f>
        <v>0</v>
      </c>
      <c r="V18" s="144">
        <f>IF(Tb.Financiering[[#This Row],[Pnr.]]=V$7,Tb.Financiering[[#This Row],[Te financieren]]-Tb.Financiering[[#This Row],[Eigen
bijdrage]]-Tb.Financiering[[#This Row],[Andere
subsidie(s)]]-Tb.Financiering[[#This Row],[Anders]],0)</f>
        <v>0</v>
      </c>
      <c r="W18" s="144">
        <f>IF(Tb.Financiering[[#This Row],[Pnr.]]=W$7,Tb.Financiering[[#This Row],[Te financieren]]-Tb.Financiering[[#This Row],[Eigen
bijdrage]]-Tb.Financiering[[#This Row],[Andere
subsidie(s)]]-Tb.Financiering[[#This Row],[Anders]],0)</f>
        <v>0</v>
      </c>
      <c r="X18" s="144">
        <f>IF(Tb.Financiering[[#This Row],[Pnr.]]=X$7,Tb.Financiering[[#This Row],[Te financieren]]-Tb.Financiering[[#This Row],[Eigen
bijdrage]]-Tb.Financiering[[#This Row],[Andere
subsidie(s)]]-Tb.Financiering[[#This Row],[Anders]],0)</f>
        <v>0</v>
      </c>
      <c r="Y18" s="144">
        <f>IF(Tb.Financiering[[#This Row],[Pnr.]]=Y$7,Tb.Financiering[[#This Row],[Te financieren]]-Tb.Financiering[[#This Row],[Eigen
bijdrage]]-Tb.Financiering[[#This Row],[Andere
subsidie(s)]]-Tb.Financiering[[#This Row],[Anders]],0)</f>
        <v>0</v>
      </c>
      <c r="Z18" s="144">
        <f>IF(Tb.Financiering[[#This Row],[Pnr.]]=Z$7,Tb.Financiering[[#This Row],[Te financieren]]-Tb.Financiering[[#This Row],[Eigen
bijdrage]]-Tb.Financiering[[#This Row],[Andere
subsidie(s)]]-Tb.Financiering[[#This Row],[Anders]],0)</f>
        <v>0</v>
      </c>
      <c r="AA18" s="144">
        <f>IF(Tb.Financiering[[#This Row],[Pnr.]]=AA$7,Tb.Financiering[[#This Row],[Te financieren]]-Tb.Financiering[[#This Row],[Eigen
bijdrage]]-Tb.Financiering[[#This Row],[Andere
subsidie(s)]]-Tb.Financiering[[#This Row],[Anders]],0)</f>
        <v>0</v>
      </c>
      <c r="AB18" s="144">
        <f>IF(Tb.Financiering[[#This Row],[Pnr.]]=AB$7,Tb.Financiering[[#This Row],[Te financieren]]-Tb.Financiering[[#This Row],[Eigen
bijdrage]]-Tb.Financiering[[#This Row],[Andere
subsidie(s)]]-Tb.Financiering[[#This Row],[Anders]],0)</f>
        <v>0</v>
      </c>
      <c r="AC18" s="144">
        <f>IF(Tb.Financiering[[#This Row],[Pnr.]]=AC$7,Tb.Financiering[[#This Row],[Te financieren]]-Tb.Financiering[[#This Row],[Eigen
bijdrage]]-Tb.Financiering[[#This Row],[Andere
subsidie(s)]]-Tb.Financiering[[#This Row],[Anders]],0)</f>
        <v>0</v>
      </c>
      <c r="AD18" s="144">
        <f>IF(Tb.Financiering[[#This Row],[Pnr.]]=AD$7,Tb.Financiering[[#This Row],[Te financieren]]-Tb.Financiering[[#This Row],[Eigen
bijdrage]]-Tb.Financiering[[#This Row],[Andere
subsidie(s)]]-Tb.Financiering[[#This Row],[Anders]],0)</f>
        <v>0</v>
      </c>
      <c r="AE18" s="144">
        <f>IF(Tb.Financiering[[#This Row],[Pnr.]]=AE$7,Tb.Financiering[[#This Row],[Te financieren]]-Tb.Financiering[[#This Row],[Eigen
bijdrage]]-Tb.Financiering[[#This Row],[Andere
subsidie(s)]]-Tb.Financiering[[#This Row],[Anders]],0)</f>
        <v>0</v>
      </c>
      <c r="AF18" s="144">
        <f>IF(Tb.Financiering[[#This Row],[Pnr.]]=AF$7,Tb.Financiering[[#This Row],[Te financieren]]-Tb.Financiering[[#This Row],[Eigen
bijdrage]]-Tb.Financiering[[#This Row],[Andere
subsidie(s)]]-Tb.Financiering[[#This Row],[Anders]],0)</f>
        <v>0</v>
      </c>
      <c r="AG18" s="144">
        <f>IF(Tb.Financiering[[#This Row],[Pnr.]]=AG$7,Tb.Financiering[[#This Row],[Te financieren]]-Tb.Financiering[[#This Row],[Eigen
bijdrage]]-Tb.Financiering[[#This Row],[Andere
subsidie(s)]]-Tb.Financiering[[#This Row],[Anders]],0)</f>
        <v>0</v>
      </c>
      <c r="AH18" s="144">
        <f>IF(Tb.Financiering[[#This Row],[Pnr.]]=AH$7,Tb.Financiering[[#This Row],[Te financieren]]-Tb.Financiering[[#This Row],[Eigen
bijdrage]]-Tb.Financiering[[#This Row],[Andere
subsidie(s)]]-Tb.Financiering[[#This Row],[Anders]],0)</f>
        <v>0</v>
      </c>
      <c r="AI18" s="144">
        <f>IF(Tb.Financiering[[#This Row],[Pnr.]]=AI$7,Tb.Financiering[[#This Row],[Te financieren]]-Tb.Financiering[[#This Row],[Eigen
bijdrage]]-Tb.Financiering[[#This Row],[Andere
subsidie(s)]]-Tb.Financiering[[#This Row],[Anders]],0)</f>
        <v>0</v>
      </c>
      <c r="AJ18" s="144">
        <f>IF(Tb.Financiering[[#This Row],[Pnr.]]=AJ$7,Tb.Financiering[[#This Row],[Te financieren]]-Tb.Financiering[[#This Row],[Eigen
bijdrage]]-Tb.Financiering[[#This Row],[Andere
subsidie(s)]]-Tb.Financiering[[#This Row],[Anders]],0)</f>
        <v>0</v>
      </c>
      <c r="AK18" s="144">
        <f>IF(Tb.Financiering[[#This Row],[Pnr.]]=AK$7,Tb.Financiering[[#This Row],[Te financieren]]-Tb.Financiering[[#This Row],[Eigen
bijdrage]]-Tb.Financiering[[#This Row],[Andere
subsidie(s)]]-Tb.Financiering[[#This Row],[Anders]],0)</f>
        <v>0</v>
      </c>
      <c r="AL18" s="144">
        <f>IF(Tb.Financiering[[#This Row],[Pnr.]]=AL$7,Tb.Financiering[[#This Row],[Te financieren]]-Tb.Financiering[[#This Row],[Eigen
bijdrage]]-Tb.Financiering[[#This Row],[Andere
subsidie(s)]]-Tb.Financiering[[#This Row],[Anders]],0)</f>
        <v>0</v>
      </c>
      <c r="AM18" s="144">
        <f>IF(Tb.Financiering[[#This Row],[Pnr.]]=AM$7,Tb.Financiering[[#This Row],[Te financieren]]-Tb.Financiering[[#This Row],[Eigen
bijdrage]]-Tb.Financiering[[#This Row],[Andere
subsidie(s)]]-Tb.Financiering[[#This Row],[Anders]],0)</f>
        <v>0</v>
      </c>
      <c r="AN18" s="144">
        <f>IF(Tb.Financiering[[#This Row],[Pnr.]]=AN$7,Tb.Financiering[[#This Row],[Te financieren]]-Tb.Financiering[[#This Row],[Eigen
bijdrage]]-Tb.Financiering[[#This Row],[Andere
subsidie(s)]]-Tb.Financiering[[#This Row],[Anders]],0)</f>
        <v>0</v>
      </c>
      <c r="AO18" s="144">
        <f>IF(Tb.Financiering[[#This Row],[Pnr.]]=AO$7,Tb.Financiering[[#This Row],[Te financieren]]-Tb.Financiering[[#This Row],[Eigen
bijdrage]]-Tb.Financiering[[#This Row],[Andere
subsidie(s)]]-Tb.Financiering[[#This Row],[Anders]],0)</f>
        <v>0</v>
      </c>
      <c r="AP18" s="144">
        <f>IF(Tb.Financiering[[#This Row],[Pnr.]]=AP$7,Tb.Financiering[[#This Row],[Te financieren]]-Tb.Financiering[[#This Row],[Eigen
bijdrage]]-Tb.Financiering[[#This Row],[Andere
subsidie(s)]]-Tb.Financiering[[#This Row],[Anders]],0)</f>
        <v>0</v>
      </c>
      <c r="AQ18" s="144">
        <f>IF(Tb.Financiering[[#This Row],[Pnr.]]=AQ$7,Tb.Financiering[[#This Row],[Te financieren]]-Tb.Financiering[[#This Row],[Eigen
bijdrage]]-Tb.Financiering[[#This Row],[Andere
subsidie(s)]]-Tb.Financiering[[#This Row],[Anders]],0)</f>
        <v>0</v>
      </c>
      <c r="AR18" s="144">
        <f>IF(Tb.Financiering[[#This Row],[Pnr.]]=AR$7,Tb.Financiering[[#This Row],[Te financieren]]-Tb.Financiering[[#This Row],[Eigen
bijdrage]]-Tb.Financiering[[#This Row],[Andere
subsidie(s)]]-Tb.Financiering[[#This Row],[Anders]],0)</f>
        <v>0</v>
      </c>
      <c r="AS18" s="144">
        <f>IF(Tb.Financiering[[#This Row],[Pnr.]]=AS$7,Tb.Financiering[[#This Row],[Te financieren]]-Tb.Financiering[[#This Row],[Eigen
bijdrage]]-Tb.Financiering[[#This Row],[Andere
subsidie(s)]]-Tb.Financiering[[#This Row],[Anders]],0)</f>
        <v>0</v>
      </c>
      <c r="AT18" s="144">
        <f>IF(Tb.Financiering[[#This Row],[Pnr.]]=AT$7,Tb.Financiering[[#This Row],[Te financieren]]-Tb.Financiering[[#This Row],[Eigen
bijdrage]]-Tb.Financiering[[#This Row],[Andere
subsidie(s)]]-Tb.Financiering[[#This Row],[Anders]],0)</f>
        <v>0</v>
      </c>
      <c r="AU18" s="144">
        <f>IF(Tb.Financiering[[#This Row],[Pnr.]]=AU$7,Tb.Financiering[[#This Row],[Te financieren]]-Tb.Financiering[[#This Row],[Eigen
bijdrage]]-Tb.Financiering[[#This Row],[Andere
subsidie(s)]]-Tb.Financiering[[#This Row],[Anders]],0)</f>
        <v>0</v>
      </c>
      <c r="AV18" s="144">
        <f>IF(Tb.Financiering[[#This Row],[Pnr.]]=AV$7,Tb.Financiering[[#This Row],[Te financieren]]-Tb.Financiering[[#This Row],[Eigen
bijdrage]]-Tb.Financiering[[#This Row],[Andere
subsidie(s)]]-Tb.Financiering[[#This Row],[Anders]],0)</f>
        <v>0</v>
      </c>
      <c r="AW18" s="144">
        <f>IF(Tb.Financiering[[#This Row],[Pnr.]]=AW$7,Tb.Financiering[[#This Row],[Te financieren]]-Tb.Financiering[[#This Row],[Eigen
bijdrage]]-Tb.Financiering[[#This Row],[Andere
subsidie(s)]]-Tb.Financiering[[#This Row],[Anders]],0)</f>
        <v>0</v>
      </c>
      <c r="AX18" s="144">
        <f>IF(Tb.Financiering[[#This Row],[Pnr.]]=AX$7,Tb.Financiering[[#This Row],[Te financieren]]-Tb.Financiering[[#This Row],[Eigen
bijdrage]]-Tb.Financiering[[#This Row],[Andere
subsidie(s)]]-Tb.Financiering[[#This Row],[Anders]],0)</f>
        <v>0</v>
      </c>
      <c r="AY18" s="144">
        <f>IF(Tb.Financiering[[#This Row],[Pnr.]]=AY$7,Tb.Financiering[[#This Row],[Te financieren]]-Tb.Financiering[[#This Row],[Eigen
bijdrage]]-Tb.Financiering[[#This Row],[Andere
subsidie(s)]]-Tb.Financiering[[#This Row],[Anders]],0)</f>
        <v>0</v>
      </c>
      <c r="AZ18" s="144">
        <f>IF(Tb.Financiering[[#This Row],[Pnr.]]=AZ$7,Tb.Financiering[[#This Row],[Te financieren]]-Tb.Financiering[[#This Row],[Eigen
bijdrage]]-Tb.Financiering[[#This Row],[Andere
subsidie(s)]]-Tb.Financiering[[#This Row],[Anders]],0)</f>
        <v>0</v>
      </c>
      <c r="BA18" s="144">
        <f>IF(Tb.Financiering[[#This Row],[Pnr.]]=BA$7,Tb.Financiering[[#This Row],[Te financieren]]-Tb.Financiering[[#This Row],[Eigen
bijdrage]]-Tb.Financiering[[#This Row],[Andere
subsidie(s)]]-Tb.Financiering[[#This Row],[Anders]],0)</f>
        <v>0</v>
      </c>
      <c r="BB18" s="144">
        <f>IF(Tb.Financiering[[#This Row],[Pnr.]]=BB$7,Tb.Financiering[[#This Row],[Te financieren]]-Tb.Financiering[[#This Row],[Eigen
bijdrage]]-Tb.Financiering[[#This Row],[Andere
subsidie(s)]]-Tb.Financiering[[#This Row],[Anders]],0)</f>
        <v>0</v>
      </c>
      <c r="BC18" s="144">
        <f>IF(Tb.Financiering[[#This Row],[Pnr.]]=BC$7,Tb.Financiering[[#This Row],[Te financieren]]-Tb.Financiering[[#This Row],[Eigen
bijdrage]]-Tb.Financiering[[#This Row],[Andere
subsidie(s)]]-Tb.Financiering[[#This Row],[Anders]],0)</f>
        <v>0</v>
      </c>
      <c r="BD18" s="144">
        <f>IF(Tb.Financiering[[#This Row],[Pnr.]]=BD$7,Tb.Financiering[[#This Row],[Te financieren]]-Tb.Financiering[[#This Row],[Eigen
bijdrage]]-Tb.Financiering[[#This Row],[Andere
subsidie(s)]]-Tb.Financiering[[#This Row],[Anders]],0)</f>
        <v>0</v>
      </c>
      <c r="BE18" s="144">
        <f>IF(Tb.Financiering[[#This Row],[Pnr.]]=BE$7,Tb.Financiering[[#This Row],[Te financieren]]-Tb.Financiering[[#This Row],[Eigen
bijdrage]]-Tb.Financiering[[#This Row],[Andere
subsidie(s)]]-Tb.Financiering[[#This Row],[Anders]],0)</f>
        <v>0</v>
      </c>
      <c r="BF18" s="144">
        <f>IF(Tb.Financiering[[#This Row],[Pnr.]]=BF$7,Tb.Financiering[[#This Row],[Te financieren]]-Tb.Financiering[[#This Row],[Eigen
bijdrage]]-Tb.Financiering[[#This Row],[Andere
subsidie(s)]]-Tb.Financiering[[#This Row],[Anders]],0)</f>
        <v>0</v>
      </c>
      <c r="BG18" s="144">
        <f>IF(Tb.Financiering[[#This Row],[Pnr.]]=BG$7,Tb.Financiering[[#This Row],[Te financieren]]-Tb.Financiering[[#This Row],[Eigen
bijdrage]]-Tb.Financiering[[#This Row],[Andere
subsidie(s)]]-Tb.Financiering[[#This Row],[Anders]],0)</f>
        <v>0</v>
      </c>
      <c r="BH18" s="144">
        <f>IF(Tb.Financiering[[#This Row],[Pnr.]]=BH$7,Tb.Financiering[[#This Row],[Te financieren]]-Tb.Financiering[[#This Row],[Eigen
bijdrage]]-Tb.Financiering[[#This Row],[Andere
subsidie(s)]]-Tb.Financiering[[#This Row],[Anders]],0)</f>
        <v>0</v>
      </c>
      <c r="BI18" s="144">
        <f>IF(Tb.Financiering[[#This Row],[Pnr.]]=BI$7,Tb.Financiering[[#This Row],[Te financieren]]-Tb.Financiering[[#This Row],[Eigen
bijdrage]]-Tb.Financiering[[#This Row],[Andere
subsidie(s)]]-Tb.Financiering[[#This Row],[Anders]],0)</f>
        <v>0</v>
      </c>
      <c r="BJ18" s="144">
        <f>IF(Tb.Financiering[[#This Row],[Pnr.]]=BJ$7,Tb.Financiering[[#This Row],[Te financieren]]-Tb.Financiering[[#This Row],[Eigen
bijdrage]]-Tb.Financiering[[#This Row],[Andere
subsidie(s)]]-Tb.Financiering[[#This Row],[Anders]],0)</f>
        <v>0</v>
      </c>
      <c r="BK18" s="144">
        <f>IF(Tb.Financiering[[#This Row],[Pnr.]]=BK$7,Tb.Financiering[[#This Row],[Te financieren]]-Tb.Financiering[[#This Row],[Eigen
bijdrage]]-Tb.Financiering[[#This Row],[Andere
subsidie(s)]]-Tb.Financiering[[#This Row],[Anders]],0)</f>
        <v>0</v>
      </c>
      <c r="BL18" s="144">
        <f>IF(Tb.Financiering[[#This Row],[Pnr.]]=BL$7,Tb.Financiering[[#This Row],[Te financieren]]-Tb.Financiering[[#This Row],[Eigen
bijdrage]]-Tb.Financiering[[#This Row],[Andere
subsidie(s)]]-Tb.Financiering[[#This Row],[Anders]],0)</f>
        <v>0</v>
      </c>
      <c r="BM18" s="144">
        <f>IF(Tb.Financiering[[#This Row],[Pnr.]]=BM$7,Tb.Financiering[[#This Row],[Te financieren]]-Tb.Financiering[[#This Row],[Eigen
bijdrage]]-Tb.Financiering[[#This Row],[Andere
subsidie(s)]]-Tb.Financiering[[#This Row],[Anders]],0)</f>
        <v>0</v>
      </c>
      <c r="BN18" s="235">
        <f>IF(Tb.Financiering[[#This Row],[Pnr.]]=BN$7,Tb.Financiering[[#This Row],[Eigen
bijdrage]]+Tb.Financiering[[#This Row],[Andere
subsidie(s)]]+Tb.Financiering[[#This Row],[Anders]],0)</f>
        <v>0</v>
      </c>
      <c r="BO18" s="235">
        <f>IF(Tb.Financiering[[#This Row],[Pnr.]]=BO$7,Tb.Financiering[[#This Row],[Eigen
bijdrage]]+Tb.Financiering[[#This Row],[Andere
subsidie(s)]]+Tb.Financiering[[#This Row],[Anders]],0)</f>
        <v>0</v>
      </c>
      <c r="BP18" s="235">
        <f>IF(Tb.Financiering[[#This Row],[Pnr.]]=BP$7,Tb.Financiering[[#This Row],[Eigen
bijdrage]]+Tb.Financiering[[#This Row],[Andere
subsidie(s)]]+Tb.Financiering[[#This Row],[Anders]],0)</f>
        <v>0</v>
      </c>
      <c r="BQ18" s="235">
        <f>IF(Tb.Financiering[[#This Row],[Pnr.]]=BQ$7,Tb.Financiering[[#This Row],[Eigen
bijdrage]]+Tb.Financiering[[#This Row],[Andere
subsidie(s)]]+Tb.Financiering[[#This Row],[Anders]],0)</f>
        <v>0</v>
      </c>
      <c r="BR18" s="235">
        <f>IF(Tb.Financiering[[#This Row],[Pnr.]]=BR$7,Tb.Financiering[[#This Row],[Eigen
bijdrage]]+Tb.Financiering[[#This Row],[Andere
subsidie(s)]]+Tb.Financiering[[#This Row],[Anders]],0)</f>
        <v>0</v>
      </c>
      <c r="BS18" s="235">
        <f>IF(Tb.Financiering[[#This Row],[Pnr.]]=BS$7,Tb.Financiering[[#This Row],[Eigen
bijdrage]]+Tb.Financiering[[#This Row],[Andere
subsidie(s)]]+Tb.Financiering[[#This Row],[Anders]],0)</f>
        <v>0</v>
      </c>
      <c r="BT18" s="235">
        <f>IF(Tb.Financiering[[#This Row],[Pnr.]]=BT$7,Tb.Financiering[[#This Row],[Eigen
bijdrage]]+Tb.Financiering[[#This Row],[Andere
subsidie(s)]]+Tb.Financiering[[#This Row],[Anders]],0)</f>
        <v>0</v>
      </c>
      <c r="BU18" s="235">
        <f>IF(Tb.Financiering[[#This Row],[Pnr.]]=BU$7,Tb.Financiering[[#This Row],[Eigen
bijdrage]]+Tb.Financiering[[#This Row],[Andere
subsidie(s)]]+Tb.Financiering[[#This Row],[Anders]],0)</f>
        <v>0</v>
      </c>
      <c r="BV18" s="235">
        <f>IF(Tb.Financiering[[#This Row],[Pnr.]]=BV$7,Tb.Financiering[[#This Row],[Eigen
bijdrage]]+Tb.Financiering[[#This Row],[Andere
subsidie(s)]]+Tb.Financiering[[#This Row],[Anders]],0)</f>
        <v>0</v>
      </c>
      <c r="BW18" s="235">
        <f>IF(Tb.Financiering[[#This Row],[Pnr.]]=BW$7,Tb.Financiering[[#This Row],[Eigen
bijdrage]]+Tb.Financiering[[#This Row],[Andere
subsidie(s)]]+Tb.Financiering[[#This Row],[Anders]],0)</f>
        <v>0</v>
      </c>
      <c r="BX18" s="235">
        <f>IF(Tb.Financiering[[#This Row],[Pnr.]]=BX$7,Tb.Financiering[[#This Row],[Eigen
bijdrage]]+Tb.Financiering[[#This Row],[Andere
subsidie(s)]]+Tb.Financiering[[#This Row],[Anders]],0)</f>
        <v>0</v>
      </c>
      <c r="BY18" s="235">
        <f>IF(Tb.Financiering[[#This Row],[Pnr.]]=BY$7,Tb.Financiering[[#This Row],[Eigen
bijdrage]]+Tb.Financiering[[#This Row],[Andere
subsidie(s)]]+Tb.Financiering[[#This Row],[Anders]],0)</f>
        <v>0</v>
      </c>
      <c r="BZ18" s="235">
        <f>IF(Tb.Financiering[[#This Row],[Pnr.]]=BZ$7,Tb.Financiering[[#This Row],[Eigen
bijdrage]]+Tb.Financiering[[#This Row],[Andere
subsidie(s)]]+Tb.Financiering[[#This Row],[Anders]],0)</f>
        <v>0</v>
      </c>
      <c r="CA18" s="235">
        <f>IF(Tb.Financiering[[#This Row],[Pnr.]]=CA$7,Tb.Financiering[[#This Row],[Eigen
bijdrage]]+Tb.Financiering[[#This Row],[Andere
subsidie(s)]]+Tb.Financiering[[#This Row],[Anders]],0)</f>
        <v>0</v>
      </c>
      <c r="CB18" s="235">
        <f>IF(Tb.Financiering[[#This Row],[Pnr.]]=CB$7,Tb.Financiering[[#This Row],[Eigen
bijdrage]]+Tb.Financiering[[#This Row],[Andere
subsidie(s)]]+Tb.Financiering[[#This Row],[Anders]],0)</f>
        <v>0</v>
      </c>
      <c r="CC18" s="235">
        <f>IF(Tb.Financiering[[#This Row],[Pnr.]]=CC$7,Tb.Financiering[[#This Row],[Eigen
bijdrage]]+Tb.Financiering[[#This Row],[Andere
subsidie(s)]]+Tb.Financiering[[#This Row],[Anders]],0)</f>
        <v>0</v>
      </c>
      <c r="CD18" s="235">
        <f>IF(Tb.Financiering[[#This Row],[Pnr.]]=CD$7,Tb.Financiering[[#This Row],[Eigen
bijdrage]]+Tb.Financiering[[#This Row],[Andere
subsidie(s)]]+Tb.Financiering[[#This Row],[Anders]],0)</f>
        <v>0</v>
      </c>
      <c r="CE18" s="235">
        <f>IF(Tb.Financiering[[#This Row],[Pnr.]]=CE$7,Tb.Financiering[[#This Row],[Eigen
bijdrage]]+Tb.Financiering[[#This Row],[Andere
subsidie(s)]]+Tb.Financiering[[#This Row],[Anders]],0)</f>
        <v>0</v>
      </c>
      <c r="CF18" s="235">
        <f>IF(Tb.Financiering[[#This Row],[Pnr.]]=CF$7,Tb.Financiering[[#This Row],[Eigen
bijdrage]]+Tb.Financiering[[#This Row],[Andere
subsidie(s)]]+Tb.Financiering[[#This Row],[Anders]],0)</f>
        <v>0</v>
      </c>
      <c r="CG18" s="235">
        <f>IF(Tb.Financiering[[#This Row],[Pnr.]]=CG$7,Tb.Financiering[[#This Row],[Eigen
bijdrage]]+Tb.Financiering[[#This Row],[Andere
subsidie(s)]]+Tb.Financiering[[#This Row],[Anders]],0)</f>
        <v>0</v>
      </c>
      <c r="CH18" s="235">
        <f>IF(Tb.Financiering[[#This Row],[Pnr.]]=CH$7,Tb.Financiering[[#This Row],[Eigen
bijdrage]]+Tb.Financiering[[#This Row],[Andere
subsidie(s)]]+Tb.Financiering[[#This Row],[Anders]],0)</f>
        <v>0</v>
      </c>
      <c r="CI18" s="235">
        <f>IF(Tb.Financiering[[#This Row],[Pnr.]]=CI$7,Tb.Financiering[[#This Row],[Eigen
bijdrage]]+Tb.Financiering[[#This Row],[Andere
subsidie(s)]]+Tb.Financiering[[#This Row],[Anders]],0)</f>
        <v>0</v>
      </c>
      <c r="CJ18" s="235">
        <f>IF(Tb.Financiering[[#This Row],[Pnr.]]=CJ$7,Tb.Financiering[[#This Row],[Eigen
bijdrage]]+Tb.Financiering[[#This Row],[Andere
subsidie(s)]]+Tb.Financiering[[#This Row],[Anders]],0)</f>
        <v>0</v>
      </c>
      <c r="CK18" s="235">
        <f>IF(Tb.Financiering[[#This Row],[Pnr.]]=CK$7,Tb.Financiering[[#This Row],[Eigen
bijdrage]]+Tb.Financiering[[#This Row],[Andere
subsidie(s)]]+Tb.Financiering[[#This Row],[Anders]],0)</f>
        <v>0</v>
      </c>
      <c r="CL18" s="235">
        <f>IF(Tb.Financiering[[#This Row],[Pnr.]]=CL$7,Tb.Financiering[[#This Row],[Eigen
bijdrage]]+Tb.Financiering[[#This Row],[Andere
subsidie(s)]]+Tb.Financiering[[#This Row],[Anders]],0)</f>
        <v>0</v>
      </c>
      <c r="CM18" s="235">
        <f>IF(Tb.Financiering[[#This Row],[Pnr.]]=CM$7,Tb.Financiering[[#This Row],[Eigen
bijdrage]]+Tb.Financiering[[#This Row],[Andere
subsidie(s)]]+Tb.Financiering[[#This Row],[Anders]],0)</f>
        <v>0</v>
      </c>
      <c r="CN18" s="235">
        <f>IF(Tb.Financiering[[#This Row],[Pnr.]]=CN$7,Tb.Financiering[[#This Row],[Eigen
bijdrage]]+Tb.Financiering[[#This Row],[Andere
subsidie(s)]]+Tb.Financiering[[#This Row],[Anders]],0)</f>
        <v>0</v>
      </c>
      <c r="CO18" s="235">
        <f>IF(Tb.Financiering[[#This Row],[Pnr.]]=CO$7,Tb.Financiering[[#This Row],[Eigen
bijdrage]]+Tb.Financiering[[#This Row],[Andere
subsidie(s)]]+Tb.Financiering[[#This Row],[Anders]],0)</f>
        <v>0</v>
      </c>
      <c r="CP18" s="235">
        <f>IF(Tb.Financiering[[#This Row],[Pnr.]]=CP$7,Tb.Financiering[[#This Row],[Eigen
bijdrage]]+Tb.Financiering[[#This Row],[Andere
subsidie(s)]]+Tb.Financiering[[#This Row],[Anders]],0)</f>
        <v>0</v>
      </c>
      <c r="CQ18" s="235">
        <f>IF(Tb.Financiering[[#This Row],[Pnr.]]=CQ$7,Tb.Financiering[[#This Row],[Eigen
bijdrage]]+Tb.Financiering[[#This Row],[Andere
subsidie(s)]]+Tb.Financiering[[#This Row],[Anders]],0)</f>
        <v>0</v>
      </c>
      <c r="CR18" s="235">
        <f>IF(Tb.Financiering[[#This Row],[Pnr.]]=CR$7,Tb.Financiering[[#This Row],[Eigen
bijdrage]]+Tb.Financiering[[#This Row],[Andere
subsidie(s)]]+Tb.Financiering[[#This Row],[Anders]],0)</f>
        <v>0</v>
      </c>
      <c r="CS18" s="235">
        <f>IF(Tb.Financiering[[#This Row],[Pnr.]]=CS$7,Tb.Financiering[[#This Row],[Eigen
bijdrage]]+Tb.Financiering[[#This Row],[Andere
subsidie(s)]]+Tb.Financiering[[#This Row],[Anders]],0)</f>
        <v>0</v>
      </c>
      <c r="CT18" s="235">
        <f>IF(Tb.Financiering[[#This Row],[Pnr.]]=CT$7,Tb.Financiering[[#This Row],[Eigen
bijdrage]]+Tb.Financiering[[#This Row],[Andere
subsidie(s)]]+Tb.Financiering[[#This Row],[Anders]],0)</f>
        <v>0</v>
      </c>
      <c r="CU18" s="235">
        <f>IF(Tb.Financiering[[#This Row],[Pnr.]]=CU$7,Tb.Financiering[[#This Row],[Eigen
bijdrage]]+Tb.Financiering[[#This Row],[Andere
subsidie(s)]]+Tb.Financiering[[#This Row],[Anders]],0)</f>
        <v>0</v>
      </c>
      <c r="CV18" s="235">
        <f>IF(Tb.Financiering[[#This Row],[Pnr.]]=CV$7,Tb.Financiering[[#This Row],[Eigen
bijdrage]]+Tb.Financiering[[#This Row],[Andere
subsidie(s)]]+Tb.Financiering[[#This Row],[Anders]],0)</f>
        <v>0</v>
      </c>
      <c r="CW18" s="235">
        <f>IF(Tb.Financiering[[#This Row],[Pnr.]]=CW$7,Tb.Financiering[[#This Row],[Eigen
bijdrage]]+Tb.Financiering[[#This Row],[Andere
subsidie(s)]]+Tb.Financiering[[#This Row],[Anders]],0)</f>
        <v>0</v>
      </c>
      <c r="CX18" s="235">
        <f>IF(Tb.Financiering[[#This Row],[Pnr.]]=CX$7,Tb.Financiering[[#This Row],[Eigen
bijdrage]]+Tb.Financiering[[#This Row],[Andere
subsidie(s)]]+Tb.Financiering[[#This Row],[Anders]],0)</f>
        <v>0</v>
      </c>
      <c r="CY18" s="235">
        <f>IF(Tb.Financiering[[#This Row],[Pnr.]]=CY$7,Tb.Financiering[[#This Row],[Eigen
bijdrage]]+Tb.Financiering[[#This Row],[Andere
subsidie(s)]]+Tb.Financiering[[#This Row],[Anders]],0)</f>
        <v>0</v>
      </c>
      <c r="CZ18" s="235">
        <f>IF(Tb.Financiering[[#This Row],[Pnr.]]=CZ$7,Tb.Financiering[[#This Row],[Eigen
bijdrage]]+Tb.Financiering[[#This Row],[Andere
subsidie(s)]]+Tb.Financiering[[#This Row],[Anders]],0)</f>
        <v>0</v>
      </c>
      <c r="DA18" s="235">
        <f>IF(Tb.Financiering[[#This Row],[Pnr.]]=DA$7,Tb.Financiering[[#This Row],[Eigen
bijdrage]]+Tb.Financiering[[#This Row],[Andere
subsidie(s)]]+Tb.Financiering[[#This Row],[Anders]],0)</f>
        <v>0</v>
      </c>
      <c r="DB18" s="235">
        <f>IF(Tb.Financiering[[#This Row],[Pnr.]]=DB$7,Tb.Financiering[[#This Row],[Eigen
bijdrage]]+Tb.Financiering[[#This Row],[Andere
subsidie(s)]]+Tb.Financiering[[#This Row],[Anders]],0)</f>
        <v>0</v>
      </c>
      <c r="DC18" s="235">
        <f>IF(Tb.Financiering[[#This Row],[Pnr.]]=DC$7,Tb.Financiering[[#This Row],[Eigen
bijdrage]]+Tb.Financiering[[#This Row],[Andere
subsidie(s)]]+Tb.Financiering[[#This Row],[Anders]],0)</f>
        <v>0</v>
      </c>
      <c r="DD18" s="235">
        <f>IF(Tb.Financiering[[#This Row],[Pnr.]]=DD$7,Tb.Financiering[[#This Row],[Eigen
bijdrage]]+Tb.Financiering[[#This Row],[Andere
subsidie(s)]]+Tb.Financiering[[#This Row],[Anders]],0)</f>
        <v>0</v>
      </c>
      <c r="DE18" s="235">
        <f>IF(Tb.Financiering[[#This Row],[Pnr.]]=DE$7,Tb.Financiering[[#This Row],[Eigen
bijdrage]]+Tb.Financiering[[#This Row],[Andere
subsidie(s)]]+Tb.Financiering[[#This Row],[Anders]],0)</f>
        <v>0</v>
      </c>
      <c r="DF18" s="235">
        <f>IF(Tb.Financiering[[#This Row],[Pnr.]]=DF$7,Tb.Financiering[[#This Row],[Eigen
bijdrage]]+Tb.Financiering[[#This Row],[Andere
subsidie(s)]]+Tb.Financiering[[#This Row],[Anders]],0)</f>
        <v>0</v>
      </c>
      <c r="DG18" s="235">
        <f>IF(Tb.Financiering[[#This Row],[Pnr.]]=DG$7,Tb.Financiering[[#This Row],[Eigen
bijdrage]]+Tb.Financiering[[#This Row],[Andere
subsidie(s)]]+Tb.Financiering[[#This Row],[Anders]],0)</f>
        <v>0</v>
      </c>
      <c r="DH18" s="235">
        <f>IF(Tb.Financiering[[#This Row],[Pnr.]]=DH$7,Tb.Financiering[[#This Row],[Eigen
bijdrage]]+Tb.Financiering[[#This Row],[Andere
subsidie(s)]]+Tb.Financiering[[#This Row],[Anders]],0)</f>
        <v>0</v>
      </c>
      <c r="DI18" s="235">
        <f>IF(Tb.Financiering[[#This Row],[Pnr.]]=DI$7,Tb.Financiering[[#This Row],[Eigen
bijdrage]]+Tb.Financiering[[#This Row],[Andere
subsidie(s)]]+Tb.Financiering[[#This Row],[Anders]],0)</f>
        <v>0</v>
      </c>
      <c r="DJ18" s="235">
        <f>IF(Tb.Financiering[[#This Row],[Pnr.]]=DJ$7,Tb.Financiering[[#This Row],[Eigen
bijdrage]]+Tb.Financiering[[#This Row],[Andere
subsidie(s)]]+Tb.Financiering[[#This Row],[Anders]],0)</f>
        <v>0</v>
      </c>
      <c r="DK18" s="235">
        <f>IF(Tb.Financiering[[#This Row],[Pnr.]]=DK$7,Tb.Financiering[[#This Row],[Eigen
bijdrage]]+Tb.Financiering[[#This Row],[Andere
subsidie(s)]]+Tb.Financiering[[#This Row],[Anders]],0)</f>
        <v>0</v>
      </c>
      <c r="XFD18" s="31"/>
    </row>
    <row r="19" spans="1:115 16384:16384" s="4" customFormat="1" x14ac:dyDescent="0.3">
      <c r="A19" s="31"/>
      <c r="B19" s="137"/>
      <c r="C19" s="137"/>
      <c r="D19" s="11">
        <f>SUMIF(Tbl.Kosten[PSAnr.],Tb.Financiering[[#This Row],[PSAnr.]],Tbl.Kosten[Totaal kosten])</f>
        <v>0</v>
      </c>
      <c r="E19" s="154">
        <f>SUMIF(Tbl.Kosten[PSAnr.],Tb.Financiering[[#This Row],[PSAnr.]],Tbl.Kosten[Subsidie])</f>
        <v>0</v>
      </c>
      <c r="F19" s="155"/>
      <c r="G19" s="154">
        <f>Tb.Financiering[[#This Row],[Begrote kosten]]-Tb.Financiering[[#This Row],[Berekende GLB subsidie]]-Tb.Financiering[[#This Row],[Correctie GLB subsidie]]</f>
        <v>0</v>
      </c>
      <c r="H19" s="156"/>
      <c r="I19" s="156"/>
      <c r="J19" s="156"/>
      <c r="K19" s="152"/>
      <c r="L19" s="97">
        <f>Tb.Financiering[[#This Row],[Te financieren]]-SUM(Tb.Financiering[[#This Row],[Eigen
bijdrage]:[Anders]])</f>
        <v>0</v>
      </c>
      <c r="M19" s="160" t="str">
        <f>IFERROR(VLOOKUP(Tb.Financiering[[#This Row],[Partnernaam]],Tbl.Projectpartners[[Naam]:[PNr.]],9,FALSE),"")</f>
        <v/>
      </c>
      <c r="N19" s="142" t="str">
        <f>IFERROR(VLOOKUP(Tb.Financiering[[#This Row],[Subsidiabele activiteit]],Tbl.Subsidiehoogte[[Subsidieactiviteit]:[SAnr.]],3,FALSE),"")</f>
        <v/>
      </c>
      <c r="O19" s="142" t="str">
        <f>_xlfn.CONCAT(Tb.Financiering[[#This Row],[Pnr.]],Tb.Financiering[[#This Row],[SAnr.]])</f>
        <v/>
      </c>
      <c r="P19" s="144">
        <f>IF(Tb.Financiering[[#This Row],[Pnr.]]=P$7,Tb.Financiering[[#This Row],[Te financieren]]-Tb.Financiering[[#This Row],[Eigen
bijdrage]]-Tb.Financiering[[#This Row],[Andere
subsidie(s)]]-Tb.Financiering[[#This Row],[Anders]],0)</f>
        <v>0</v>
      </c>
      <c r="Q19" s="144">
        <f>IF(Tb.Financiering[[#This Row],[Pnr.]]=Q$7,Tb.Financiering[[#This Row],[Te financieren]]-Tb.Financiering[[#This Row],[Eigen
bijdrage]]-Tb.Financiering[[#This Row],[Andere
subsidie(s)]]-Tb.Financiering[[#This Row],[Anders]],0)</f>
        <v>0</v>
      </c>
      <c r="R19" s="144">
        <f>IF(Tb.Financiering[[#This Row],[Pnr.]]=R$7,Tb.Financiering[[#This Row],[Te financieren]]-Tb.Financiering[[#This Row],[Eigen
bijdrage]]-Tb.Financiering[[#This Row],[Andere
subsidie(s)]]-Tb.Financiering[[#This Row],[Anders]],0)</f>
        <v>0</v>
      </c>
      <c r="S19" s="144">
        <f>IF(Tb.Financiering[[#This Row],[Pnr.]]=S$7,Tb.Financiering[[#This Row],[Te financieren]]-Tb.Financiering[[#This Row],[Eigen
bijdrage]]-Tb.Financiering[[#This Row],[Andere
subsidie(s)]]-Tb.Financiering[[#This Row],[Anders]],0)</f>
        <v>0</v>
      </c>
      <c r="T19" s="144">
        <f>IF(Tb.Financiering[[#This Row],[Pnr.]]=T$7,Tb.Financiering[[#This Row],[Te financieren]]-Tb.Financiering[[#This Row],[Eigen
bijdrage]]-Tb.Financiering[[#This Row],[Andere
subsidie(s)]]-Tb.Financiering[[#This Row],[Anders]],0)</f>
        <v>0</v>
      </c>
      <c r="U19" s="144">
        <f>IF(Tb.Financiering[[#This Row],[Pnr.]]=U$7,Tb.Financiering[[#This Row],[Te financieren]]-Tb.Financiering[[#This Row],[Eigen
bijdrage]]-Tb.Financiering[[#This Row],[Andere
subsidie(s)]]-Tb.Financiering[[#This Row],[Anders]],0)</f>
        <v>0</v>
      </c>
      <c r="V19" s="144">
        <f>IF(Tb.Financiering[[#This Row],[Pnr.]]=V$7,Tb.Financiering[[#This Row],[Te financieren]]-Tb.Financiering[[#This Row],[Eigen
bijdrage]]-Tb.Financiering[[#This Row],[Andere
subsidie(s)]]-Tb.Financiering[[#This Row],[Anders]],0)</f>
        <v>0</v>
      </c>
      <c r="W19" s="144">
        <f>IF(Tb.Financiering[[#This Row],[Pnr.]]=W$7,Tb.Financiering[[#This Row],[Te financieren]]-Tb.Financiering[[#This Row],[Eigen
bijdrage]]-Tb.Financiering[[#This Row],[Andere
subsidie(s)]]-Tb.Financiering[[#This Row],[Anders]],0)</f>
        <v>0</v>
      </c>
      <c r="X19" s="144">
        <f>IF(Tb.Financiering[[#This Row],[Pnr.]]=X$7,Tb.Financiering[[#This Row],[Te financieren]]-Tb.Financiering[[#This Row],[Eigen
bijdrage]]-Tb.Financiering[[#This Row],[Andere
subsidie(s)]]-Tb.Financiering[[#This Row],[Anders]],0)</f>
        <v>0</v>
      </c>
      <c r="Y19" s="144">
        <f>IF(Tb.Financiering[[#This Row],[Pnr.]]=Y$7,Tb.Financiering[[#This Row],[Te financieren]]-Tb.Financiering[[#This Row],[Eigen
bijdrage]]-Tb.Financiering[[#This Row],[Andere
subsidie(s)]]-Tb.Financiering[[#This Row],[Anders]],0)</f>
        <v>0</v>
      </c>
      <c r="Z19" s="144">
        <f>IF(Tb.Financiering[[#This Row],[Pnr.]]=Z$7,Tb.Financiering[[#This Row],[Te financieren]]-Tb.Financiering[[#This Row],[Eigen
bijdrage]]-Tb.Financiering[[#This Row],[Andere
subsidie(s)]]-Tb.Financiering[[#This Row],[Anders]],0)</f>
        <v>0</v>
      </c>
      <c r="AA19" s="144">
        <f>IF(Tb.Financiering[[#This Row],[Pnr.]]=AA$7,Tb.Financiering[[#This Row],[Te financieren]]-Tb.Financiering[[#This Row],[Eigen
bijdrage]]-Tb.Financiering[[#This Row],[Andere
subsidie(s)]]-Tb.Financiering[[#This Row],[Anders]],0)</f>
        <v>0</v>
      </c>
      <c r="AB19" s="144">
        <f>IF(Tb.Financiering[[#This Row],[Pnr.]]=AB$7,Tb.Financiering[[#This Row],[Te financieren]]-Tb.Financiering[[#This Row],[Eigen
bijdrage]]-Tb.Financiering[[#This Row],[Andere
subsidie(s)]]-Tb.Financiering[[#This Row],[Anders]],0)</f>
        <v>0</v>
      </c>
      <c r="AC19" s="144">
        <f>IF(Tb.Financiering[[#This Row],[Pnr.]]=AC$7,Tb.Financiering[[#This Row],[Te financieren]]-Tb.Financiering[[#This Row],[Eigen
bijdrage]]-Tb.Financiering[[#This Row],[Andere
subsidie(s)]]-Tb.Financiering[[#This Row],[Anders]],0)</f>
        <v>0</v>
      </c>
      <c r="AD19" s="144">
        <f>IF(Tb.Financiering[[#This Row],[Pnr.]]=AD$7,Tb.Financiering[[#This Row],[Te financieren]]-Tb.Financiering[[#This Row],[Eigen
bijdrage]]-Tb.Financiering[[#This Row],[Andere
subsidie(s)]]-Tb.Financiering[[#This Row],[Anders]],0)</f>
        <v>0</v>
      </c>
      <c r="AE19" s="144">
        <f>IF(Tb.Financiering[[#This Row],[Pnr.]]=AE$7,Tb.Financiering[[#This Row],[Te financieren]]-Tb.Financiering[[#This Row],[Eigen
bijdrage]]-Tb.Financiering[[#This Row],[Andere
subsidie(s)]]-Tb.Financiering[[#This Row],[Anders]],0)</f>
        <v>0</v>
      </c>
      <c r="AF19" s="144">
        <f>IF(Tb.Financiering[[#This Row],[Pnr.]]=AF$7,Tb.Financiering[[#This Row],[Te financieren]]-Tb.Financiering[[#This Row],[Eigen
bijdrage]]-Tb.Financiering[[#This Row],[Andere
subsidie(s)]]-Tb.Financiering[[#This Row],[Anders]],0)</f>
        <v>0</v>
      </c>
      <c r="AG19" s="144">
        <f>IF(Tb.Financiering[[#This Row],[Pnr.]]=AG$7,Tb.Financiering[[#This Row],[Te financieren]]-Tb.Financiering[[#This Row],[Eigen
bijdrage]]-Tb.Financiering[[#This Row],[Andere
subsidie(s)]]-Tb.Financiering[[#This Row],[Anders]],0)</f>
        <v>0</v>
      </c>
      <c r="AH19" s="144">
        <f>IF(Tb.Financiering[[#This Row],[Pnr.]]=AH$7,Tb.Financiering[[#This Row],[Te financieren]]-Tb.Financiering[[#This Row],[Eigen
bijdrage]]-Tb.Financiering[[#This Row],[Andere
subsidie(s)]]-Tb.Financiering[[#This Row],[Anders]],0)</f>
        <v>0</v>
      </c>
      <c r="AI19" s="144">
        <f>IF(Tb.Financiering[[#This Row],[Pnr.]]=AI$7,Tb.Financiering[[#This Row],[Te financieren]]-Tb.Financiering[[#This Row],[Eigen
bijdrage]]-Tb.Financiering[[#This Row],[Andere
subsidie(s)]]-Tb.Financiering[[#This Row],[Anders]],0)</f>
        <v>0</v>
      </c>
      <c r="AJ19" s="144">
        <f>IF(Tb.Financiering[[#This Row],[Pnr.]]=AJ$7,Tb.Financiering[[#This Row],[Te financieren]]-Tb.Financiering[[#This Row],[Eigen
bijdrage]]-Tb.Financiering[[#This Row],[Andere
subsidie(s)]]-Tb.Financiering[[#This Row],[Anders]],0)</f>
        <v>0</v>
      </c>
      <c r="AK19" s="144">
        <f>IF(Tb.Financiering[[#This Row],[Pnr.]]=AK$7,Tb.Financiering[[#This Row],[Te financieren]]-Tb.Financiering[[#This Row],[Eigen
bijdrage]]-Tb.Financiering[[#This Row],[Andere
subsidie(s)]]-Tb.Financiering[[#This Row],[Anders]],0)</f>
        <v>0</v>
      </c>
      <c r="AL19" s="144">
        <f>IF(Tb.Financiering[[#This Row],[Pnr.]]=AL$7,Tb.Financiering[[#This Row],[Te financieren]]-Tb.Financiering[[#This Row],[Eigen
bijdrage]]-Tb.Financiering[[#This Row],[Andere
subsidie(s)]]-Tb.Financiering[[#This Row],[Anders]],0)</f>
        <v>0</v>
      </c>
      <c r="AM19" s="144">
        <f>IF(Tb.Financiering[[#This Row],[Pnr.]]=AM$7,Tb.Financiering[[#This Row],[Te financieren]]-Tb.Financiering[[#This Row],[Eigen
bijdrage]]-Tb.Financiering[[#This Row],[Andere
subsidie(s)]]-Tb.Financiering[[#This Row],[Anders]],0)</f>
        <v>0</v>
      </c>
      <c r="AN19" s="144">
        <f>IF(Tb.Financiering[[#This Row],[Pnr.]]=AN$7,Tb.Financiering[[#This Row],[Te financieren]]-Tb.Financiering[[#This Row],[Eigen
bijdrage]]-Tb.Financiering[[#This Row],[Andere
subsidie(s)]]-Tb.Financiering[[#This Row],[Anders]],0)</f>
        <v>0</v>
      </c>
      <c r="AO19" s="144">
        <f>IF(Tb.Financiering[[#This Row],[Pnr.]]=AO$7,Tb.Financiering[[#This Row],[Te financieren]]-Tb.Financiering[[#This Row],[Eigen
bijdrage]]-Tb.Financiering[[#This Row],[Andere
subsidie(s)]]-Tb.Financiering[[#This Row],[Anders]],0)</f>
        <v>0</v>
      </c>
      <c r="AP19" s="144">
        <f>IF(Tb.Financiering[[#This Row],[Pnr.]]=AP$7,Tb.Financiering[[#This Row],[Te financieren]]-Tb.Financiering[[#This Row],[Eigen
bijdrage]]-Tb.Financiering[[#This Row],[Andere
subsidie(s)]]-Tb.Financiering[[#This Row],[Anders]],0)</f>
        <v>0</v>
      </c>
      <c r="AQ19" s="144">
        <f>IF(Tb.Financiering[[#This Row],[Pnr.]]=AQ$7,Tb.Financiering[[#This Row],[Te financieren]]-Tb.Financiering[[#This Row],[Eigen
bijdrage]]-Tb.Financiering[[#This Row],[Andere
subsidie(s)]]-Tb.Financiering[[#This Row],[Anders]],0)</f>
        <v>0</v>
      </c>
      <c r="AR19" s="144">
        <f>IF(Tb.Financiering[[#This Row],[Pnr.]]=AR$7,Tb.Financiering[[#This Row],[Te financieren]]-Tb.Financiering[[#This Row],[Eigen
bijdrage]]-Tb.Financiering[[#This Row],[Andere
subsidie(s)]]-Tb.Financiering[[#This Row],[Anders]],0)</f>
        <v>0</v>
      </c>
      <c r="AS19" s="144">
        <f>IF(Tb.Financiering[[#This Row],[Pnr.]]=AS$7,Tb.Financiering[[#This Row],[Te financieren]]-Tb.Financiering[[#This Row],[Eigen
bijdrage]]-Tb.Financiering[[#This Row],[Andere
subsidie(s)]]-Tb.Financiering[[#This Row],[Anders]],0)</f>
        <v>0</v>
      </c>
      <c r="AT19" s="144">
        <f>IF(Tb.Financiering[[#This Row],[Pnr.]]=AT$7,Tb.Financiering[[#This Row],[Te financieren]]-Tb.Financiering[[#This Row],[Eigen
bijdrage]]-Tb.Financiering[[#This Row],[Andere
subsidie(s)]]-Tb.Financiering[[#This Row],[Anders]],0)</f>
        <v>0</v>
      </c>
      <c r="AU19" s="144">
        <f>IF(Tb.Financiering[[#This Row],[Pnr.]]=AU$7,Tb.Financiering[[#This Row],[Te financieren]]-Tb.Financiering[[#This Row],[Eigen
bijdrage]]-Tb.Financiering[[#This Row],[Andere
subsidie(s)]]-Tb.Financiering[[#This Row],[Anders]],0)</f>
        <v>0</v>
      </c>
      <c r="AV19" s="144">
        <f>IF(Tb.Financiering[[#This Row],[Pnr.]]=AV$7,Tb.Financiering[[#This Row],[Te financieren]]-Tb.Financiering[[#This Row],[Eigen
bijdrage]]-Tb.Financiering[[#This Row],[Andere
subsidie(s)]]-Tb.Financiering[[#This Row],[Anders]],0)</f>
        <v>0</v>
      </c>
      <c r="AW19" s="144">
        <f>IF(Tb.Financiering[[#This Row],[Pnr.]]=AW$7,Tb.Financiering[[#This Row],[Te financieren]]-Tb.Financiering[[#This Row],[Eigen
bijdrage]]-Tb.Financiering[[#This Row],[Andere
subsidie(s)]]-Tb.Financiering[[#This Row],[Anders]],0)</f>
        <v>0</v>
      </c>
      <c r="AX19" s="144">
        <f>IF(Tb.Financiering[[#This Row],[Pnr.]]=AX$7,Tb.Financiering[[#This Row],[Te financieren]]-Tb.Financiering[[#This Row],[Eigen
bijdrage]]-Tb.Financiering[[#This Row],[Andere
subsidie(s)]]-Tb.Financiering[[#This Row],[Anders]],0)</f>
        <v>0</v>
      </c>
      <c r="AY19" s="144">
        <f>IF(Tb.Financiering[[#This Row],[Pnr.]]=AY$7,Tb.Financiering[[#This Row],[Te financieren]]-Tb.Financiering[[#This Row],[Eigen
bijdrage]]-Tb.Financiering[[#This Row],[Andere
subsidie(s)]]-Tb.Financiering[[#This Row],[Anders]],0)</f>
        <v>0</v>
      </c>
      <c r="AZ19" s="144">
        <f>IF(Tb.Financiering[[#This Row],[Pnr.]]=AZ$7,Tb.Financiering[[#This Row],[Te financieren]]-Tb.Financiering[[#This Row],[Eigen
bijdrage]]-Tb.Financiering[[#This Row],[Andere
subsidie(s)]]-Tb.Financiering[[#This Row],[Anders]],0)</f>
        <v>0</v>
      </c>
      <c r="BA19" s="144">
        <f>IF(Tb.Financiering[[#This Row],[Pnr.]]=BA$7,Tb.Financiering[[#This Row],[Te financieren]]-Tb.Financiering[[#This Row],[Eigen
bijdrage]]-Tb.Financiering[[#This Row],[Andere
subsidie(s)]]-Tb.Financiering[[#This Row],[Anders]],0)</f>
        <v>0</v>
      </c>
      <c r="BB19" s="144">
        <f>IF(Tb.Financiering[[#This Row],[Pnr.]]=BB$7,Tb.Financiering[[#This Row],[Te financieren]]-Tb.Financiering[[#This Row],[Eigen
bijdrage]]-Tb.Financiering[[#This Row],[Andere
subsidie(s)]]-Tb.Financiering[[#This Row],[Anders]],0)</f>
        <v>0</v>
      </c>
      <c r="BC19" s="144">
        <f>IF(Tb.Financiering[[#This Row],[Pnr.]]=BC$7,Tb.Financiering[[#This Row],[Te financieren]]-Tb.Financiering[[#This Row],[Eigen
bijdrage]]-Tb.Financiering[[#This Row],[Andere
subsidie(s)]]-Tb.Financiering[[#This Row],[Anders]],0)</f>
        <v>0</v>
      </c>
      <c r="BD19" s="144">
        <f>IF(Tb.Financiering[[#This Row],[Pnr.]]=BD$7,Tb.Financiering[[#This Row],[Te financieren]]-Tb.Financiering[[#This Row],[Eigen
bijdrage]]-Tb.Financiering[[#This Row],[Andere
subsidie(s)]]-Tb.Financiering[[#This Row],[Anders]],0)</f>
        <v>0</v>
      </c>
      <c r="BE19" s="144">
        <f>IF(Tb.Financiering[[#This Row],[Pnr.]]=BE$7,Tb.Financiering[[#This Row],[Te financieren]]-Tb.Financiering[[#This Row],[Eigen
bijdrage]]-Tb.Financiering[[#This Row],[Andere
subsidie(s)]]-Tb.Financiering[[#This Row],[Anders]],0)</f>
        <v>0</v>
      </c>
      <c r="BF19" s="144">
        <f>IF(Tb.Financiering[[#This Row],[Pnr.]]=BF$7,Tb.Financiering[[#This Row],[Te financieren]]-Tb.Financiering[[#This Row],[Eigen
bijdrage]]-Tb.Financiering[[#This Row],[Andere
subsidie(s)]]-Tb.Financiering[[#This Row],[Anders]],0)</f>
        <v>0</v>
      </c>
      <c r="BG19" s="144">
        <f>IF(Tb.Financiering[[#This Row],[Pnr.]]=BG$7,Tb.Financiering[[#This Row],[Te financieren]]-Tb.Financiering[[#This Row],[Eigen
bijdrage]]-Tb.Financiering[[#This Row],[Andere
subsidie(s)]]-Tb.Financiering[[#This Row],[Anders]],0)</f>
        <v>0</v>
      </c>
      <c r="BH19" s="144">
        <f>IF(Tb.Financiering[[#This Row],[Pnr.]]=BH$7,Tb.Financiering[[#This Row],[Te financieren]]-Tb.Financiering[[#This Row],[Eigen
bijdrage]]-Tb.Financiering[[#This Row],[Andere
subsidie(s)]]-Tb.Financiering[[#This Row],[Anders]],0)</f>
        <v>0</v>
      </c>
      <c r="BI19" s="144">
        <f>IF(Tb.Financiering[[#This Row],[Pnr.]]=BI$7,Tb.Financiering[[#This Row],[Te financieren]]-Tb.Financiering[[#This Row],[Eigen
bijdrage]]-Tb.Financiering[[#This Row],[Andere
subsidie(s)]]-Tb.Financiering[[#This Row],[Anders]],0)</f>
        <v>0</v>
      </c>
      <c r="BJ19" s="144">
        <f>IF(Tb.Financiering[[#This Row],[Pnr.]]=BJ$7,Tb.Financiering[[#This Row],[Te financieren]]-Tb.Financiering[[#This Row],[Eigen
bijdrage]]-Tb.Financiering[[#This Row],[Andere
subsidie(s)]]-Tb.Financiering[[#This Row],[Anders]],0)</f>
        <v>0</v>
      </c>
      <c r="BK19" s="144">
        <f>IF(Tb.Financiering[[#This Row],[Pnr.]]=BK$7,Tb.Financiering[[#This Row],[Te financieren]]-Tb.Financiering[[#This Row],[Eigen
bijdrage]]-Tb.Financiering[[#This Row],[Andere
subsidie(s)]]-Tb.Financiering[[#This Row],[Anders]],0)</f>
        <v>0</v>
      </c>
      <c r="BL19" s="144">
        <f>IF(Tb.Financiering[[#This Row],[Pnr.]]=BL$7,Tb.Financiering[[#This Row],[Te financieren]]-Tb.Financiering[[#This Row],[Eigen
bijdrage]]-Tb.Financiering[[#This Row],[Andere
subsidie(s)]]-Tb.Financiering[[#This Row],[Anders]],0)</f>
        <v>0</v>
      </c>
      <c r="BM19" s="144">
        <f>IF(Tb.Financiering[[#This Row],[Pnr.]]=BM$7,Tb.Financiering[[#This Row],[Te financieren]]-Tb.Financiering[[#This Row],[Eigen
bijdrage]]-Tb.Financiering[[#This Row],[Andere
subsidie(s)]]-Tb.Financiering[[#This Row],[Anders]],0)</f>
        <v>0</v>
      </c>
      <c r="BN19" s="235">
        <f>IF(Tb.Financiering[[#This Row],[Pnr.]]=BN$7,Tb.Financiering[[#This Row],[Eigen
bijdrage]]+Tb.Financiering[[#This Row],[Andere
subsidie(s)]]+Tb.Financiering[[#This Row],[Anders]],0)</f>
        <v>0</v>
      </c>
      <c r="BO19" s="235">
        <f>IF(Tb.Financiering[[#This Row],[Pnr.]]=BO$7,Tb.Financiering[[#This Row],[Eigen
bijdrage]]+Tb.Financiering[[#This Row],[Andere
subsidie(s)]]+Tb.Financiering[[#This Row],[Anders]],0)</f>
        <v>0</v>
      </c>
      <c r="BP19" s="235">
        <f>IF(Tb.Financiering[[#This Row],[Pnr.]]=BP$7,Tb.Financiering[[#This Row],[Eigen
bijdrage]]+Tb.Financiering[[#This Row],[Andere
subsidie(s)]]+Tb.Financiering[[#This Row],[Anders]],0)</f>
        <v>0</v>
      </c>
      <c r="BQ19" s="235">
        <f>IF(Tb.Financiering[[#This Row],[Pnr.]]=BQ$7,Tb.Financiering[[#This Row],[Eigen
bijdrage]]+Tb.Financiering[[#This Row],[Andere
subsidie(s)]]+Tb.Financiering[[#This Row],[Anders]],0)</f>
        <v>0</v>
      </c>
      <c r="BR19" s="235">
        <f>IF(Tb.Financiering[[#This Row],[Pnr.]]=BR$7,Tb.Financiering[[#This Row],[Eigen
bijdrage]]+Tb.Financiering[[#This Row],[Andere
subsidie(s)]]+Tb.Financiering[[#This Row],[Anders]],0)</f>
        <v>0</v>
      </c>
      <c r="BS19" s="235">
        <f>IF(Tb.Financiering[[#This Row],[Pnr.]]=BS$7,Tb.Financiering[[#This Row],[Eigen
bijdrage]]+Tb.Financiering[[#This Row],[Andere
subsidie(s)]]+Tb.Financiering[[#This Row],[Anders]],0)</f>
        <v>0</v>
      </c>
      <c r="BT19" s="235">
        <f>IF(Tb.Financiering[[#This Row],[Pnr.]]=BT$7,Tb.Financiering[[#This Row],[Eigen
bijdrage]]+Tb.Financiering[[#This Row],[Andere
subsidie(s)]]+Tb.Financiering[[#This Row],[Anders]],0)</f>
        <v>0</v>
      </c>
      <c r="BU19" s="235">
        <f>IF(Tb.Financiering[[#This Row],[Pnr.]]=BU$7,Tb.Financiering[[#This Row],[Eigen
bijdrage]]+Tb.Financiering[[#This Row],[Andere
subsidie(s)]]+Tb.Financiering[[#This Row],[Anders]],0)</f>
        <v>0</v>
      </c>
      <c r="BV19" s="235">
        <f>IF(Tb.Financiering[[#This Row],[Pnr.]]=BV$7,Tb.Financiering[[#This Row],[Eigen
bijdrage]]+Tb.Financiering[[#This Row],[Andere
subsidie(s)]]+Tb.Financiering[[#This Row],[Anders]],0)</f>
        <v>0</v>
      </c>
      <c r="BW19" s="235">
        <f>IF(Tb.Financiering[[#This Row],[Pnr.]]=BW$7,Tb.Financiering[[#This Row],[Eigen
bijdrage]]+Tb.Financiering[[#This Row],[Andere
subsidie(s)]]+Tb.Financiering[[#This Row],[Anders]],0)</f>
        <v>0</v>
      </c>
      <c r="BX19" s="235">
        <f>IF(Tb.Financiering[[#This Row],[Pnr.]]=BX$7,Tb.Financiering[[#This Row],[Eigen
bijdrage]]+Tb.Financiering[[#This Row],[Andere
subsidie(s)]]+Tb.Financiering[[#This Row],[Anders]],0)</f>
        <v>0</v>
      </c>
      <c r="BY19" s="235">
        <f>IF(Tb.Financiering[[#This Row],[Pnr.]]=BY$7,Tb.Financiering[[#This Row],[Eigen
bijdrage]]+Tb.Financiering[[#This Row],[Andere
subsidie(s)]]+Tb.Financiering[[#This Row],[Anders]],0)</f>
        <v>0</v>
      </c>
      <c r="BZ19" s="235">
        <f>IF(Tb.Financiering[[#This Row],[Pnr.]]=BZ$7,Tb.Financiering[[#This Row],[Eigen
bijdrage]]+Tb.Financiering[[#This Row],[Andere
subsidie(s)]]+Tb.Financiering[[#This Row],[Anders]],0)</f>
        <v>0</v>
      </c>
      <c r="CA19" s="235">
        <f>IF(Tb.Financiering[[#This Row],[Pnr.]]=CA$7,Tb.Financiering[[#This Row],[Eigen
bijdrage]]+Tb.Financiering[[#This Row],[Andere
subsidie(s)]]+Tb.Financiering[[#This Row],[Anders]],0)</f>
        <v>0</v>
      </c>
      <c r="CB19" s="235">
        <f>IF(Tb.Financiering[[#This Row],[Pnr.]]=CB$7,Tb.Financiering[[#This Row],[Eigen
bijdrage]]+Tb.Financiering[[#This Row],[Andere
subsidie(s)]]+Tb.Financiering[[#This Row],[Anders]],0)</f>
        <v>0</v>
      </c>
      <c r="CC19" s="235">
        <f>IF(Tb.Financiering[[#This Row],[Pnr.]]=CC$7,Tb.Financiering[[#This Row],[Eigen
bijdrage]]+Tb.Financiering[[#This Row],[Andere
subsidie(s)]]+Tb.Financiering[[#This Row],[Anders]],0)</f>
        <v>0</v>
      </c>
      <c r="CD19" s="235">
        <f>IF(Tb.Financiering[[#This Row],[Pnr.]]=CD$7,Tb.Financiering[[#This Row],[Eigen
bijdrage]]+Tb.Financiering[[#This Row],[Andere
subsidie(s)]]+Tb.Financiering[[#This Row],[Anders]],0)</f>
        <v>0</v>
      </c>
      <c r="CE19" s="235">
        <f>IF(Tb.Financiering[[#This Row],[Pnr.]]=CE$7,Tb.Financiering[[#This Row],[Eigen
bijdrage]]+Tb.Financiering[[#This Row],[Andere
subsidie(s)]]+Tb.Financiering[[#This Row],[Anders]],0)</f>
        <v>0</v>
      </c>
      <c r="CF19" s="235">
        <f>IF(Tb.Financiering[[#This Row],[Pnr.]]=CF$7,Tb.Financiering[[#This Row],[Eigen
bijdrage]]+Tb.Financiering[[#This Row],[Andere
subsidie(s)]]+Tb.Financiering[[#This Row],[Anders]],0)</f>
        <v>0</v>
      </c>
      <c r="CG19" s="235">
        <f>IF(Tb.Financiering[[#This Row],[Pnr.]]=CG$7,Tb.Financiering[[#This Row],[Eigen
bijdrage]]+Tb.Financiering[[#This Row],[Andere
subsidie(s)]]+Tb.Financiering[[#This Row],[Anders]],0)</f>
        <v>0</v>
      </c>
      <c r="CH19" s="235">
        <f>IF(Tb.Financiering[[#This Row],[Pnr.]]=CH$7,Tb.Financiering[[#This Row],[Eigen
bijdrage]]+Tb.Financiering[[#This Row],[Andere
subsidie(s)]]+Tb.Financiering[[#This Row],[Anders]],0)</f>
        <v>0</v>
      </c>
      <c r="CI19" s="235">
        <f>IF(Tb.Financiering[[#This Row],[Pnr.]]=CI$7,Tb.Financiering[[#This Row],[Eigen
bijdrage]]+Tb.Financiering[[#This Row],[Andere
subsidie(s)]]+Tb.Financiering[[#This Row],[Anders]],0)</f>
        <v>0</v>
      </c>
      <c r="CJ19" s="235">
        <f>IF(Tb.Financiering[[#This Row],[Pnr.]]=CJ$7,Tb.Financiering[[#This Row],[Eigen
bijdrage]]+Tb.Financiering[[#This Row],[Andere
subsidie(s)]]+Tb.Financiering[[#This Row],[Anders]],0)</f>
        <v>0</v>
      </c>
      <c r="CK19" s="235">
        <f>IF(Tb.Financiering[[#This Row],[Pnr.]]=CK$7,Tb.Financiering[[#This Row],[Eigen
bijdrage]]+Tb.Financiering[[#This Row],[Andere
subsidie(s)]]+Tb.Financiering[[#This Row],[Anders]],0)</f>
        <v>0</v>
      </c>
      <c r="CL19" s="235">
        <f>IF(Tb.Financiering[[#This Row],[Pnr.]]=CL$7,Tb.Financiering[[#This Row],[Eigen
bijdrage]]+Tb.Financiering[[#This Row],[Andere
subsidie(s)]]+Tb.Financiering[[#This Row],[Anders]],0)</f>
        <v>0</v>
      </c>
      <c r="CM19" s="235">
        <f>IF(Tb.Financiering[[#This Row],[Pnr.]]=CM$7,Tb.Financiering[[#This Row],[Eigen
bijdrage]]+Tb.Financiering[[#This Row],[Andere
subsidie(s)]]+Tb.Financiering[[#This Row],[Anders]],0)</f>
        <v>0</v>
      </c>
      <c r="CN19" s="235">
        <f>IF(Tb.Financiering[[#This Row],[Pnr.]]=CN$7,Tb.Financiering[[#This Row],[Eigen
bijdrage]]+Tb.Financiering[[#This Row],[Andere
subsidie(s)]]+Tb.Financiering[[#This Row],[Anders]],0)</f>
        <v>0</v>
      </c>
      <c r="CO19" s="235">
        <f>IF(Tb.Financiering[[#This Row],[Pnr.]]=CO$7,Tb.Financiering[[#This Row],[Eigen
bijdrage]]+Tb.Financiering[[#This Row],[Andere
subsidie(s)]]+Tb.Financiering[[#This Row],[Anders]],0)</f>
        <v>0</v>
      </c>
      <c r="CP19" s="235">
        <f>IF(Tb.Financiering[[#This Row],[Pnr.]]=CP$7,Tb.Financiering[[#This Row],[Eigen
bijdrage]]+Tb.Financiering[[#This Row],[Andere
subsidie(s)]]+Tb.Financiering[[#This Row],[Anders]],0)</f>
        <v>0</v>
      </c>
      <c r="CQ19" s="235">
        <f>IF(Tb.Financiering[[#This Row],[Pnr.]]=CQ$7,Tb.Financiering[[#This Row],[Eigen
bijdrage]]+Tb.Financiering[[#This Row],[Andere
subsidie(s)]]+Tb.Financiering[[#This Row],[Anders]],0)</f>
        <v>0</v>
      </c>
      <c r="CR19" s="235">
        <f>IF(Tb.Financiering[[#This Row],[Pnr.]]=CR$7,Tb.Financiering[[#This Row],[Eigen
bijdrage]]+Tb.Financiering[[#This Row],[Andere
subsidie(s)]]+Tb.Financiering[[#This Row],[Anders]],0)</f>
        <v>0</v>
      </c>
      <c r="CS19" s="235">
        <f>IF(Tb.Financiering[[#This Row],[Pnr.]]=CS$7,Tb.Financiering[[#This Row],[Eigen
bijdrage]]+Tb.Financiering[[#This Row],[Andere
subsidie(s)]]+Tb.Financiering[[#This Row],[Anders]],0)</f>
        <v>0</v>
      </c>
      <c r="CT19" s="235">
        <f>IF(Tb.Financiering[[#This Row],[Pnr.]]=CT$7,Tb.Financiering[[#This Row],[Eigen
bijdrage]]+Tb.Financiering[[#This Row],[Andere
subsidie(s)]]+Tb.Financiering[[#This Row],[Anders]],0)</f>
        <v>0</v>
      </c>
      <c r="CU19" s="235">
        <f>IF(Tb.Financiering[[#This Row],[Pnr.]]=CU$7,Tb.Financiering[[#This Row],[Eigen
bijdrage]]+Tb.Financiering[[#This Row],[Andere
subsidie(s)]]+Tb.Financiering[[#This Row],[Anders]],0)</f>
        <v>0</v>
      </c>
      <c r="CV19" s="235">
        <f>IF(Tb.Financiering[[#This Row],[Pnr.]]=CV$7,Tb.Financiering[[#This Row],[Eigen
bijdrage]]+Tb.Financiering[[#This Row],[Andere
subsidie(s)]]+Tb.Financiering[[#This Row],[Anders]],0)</f>
        <v>0</v>
      </c>
      <c r="CW19" s="235">
        <f>IF(Tb.Financiering[[#This Row],[Pnr.]]=CW$7,Tb.Financiering[[#This Row],[Eigen
bijdrage]]+Tb.Financiering[[#This Row],[Andere
subsidie(s)]]+Tb.Financiering[[#This Row],[Anders]],0)</f>
        <v>0</v>
      </c>
      <c r="CX19" s="235">
        <f>IF(Tb.Financiering[[#This Row],[Pnr.]]=CX$7,Tb.Financiering[[#This Row],[Eigen
bijdrage]]+Tb.Financiering[[#This Row],[Andere
subsidie(s)]]+Tb.Financiering[[#This Row],[Anders]],0)</f>
        <v>0</v>
      </c>
      <c r="CY19" s="235">
        <f>IF(Tb.Financiering[[#This Row],[Pnr.]]=CY$7,Tb.Financiering[[#This Row],[Eigen
bijdrage]]+Tb.Financiering[[#This Row],[Andere
subsidie(s)]]+Tb.Financiering[[#This Row],[Anders]],0)</f>
        <v>0</v>
      </c>
      <c r="CZ19" s="235">
        <f>IF(Tb.Financiering[[#This Row],[Pnr.]]=CZ$7,Tb.Financiering[[#This Row],[Eigen
bijdrage]]+Tb.Financiering[[#This Row],[Andere
subsidie(s)]]+Tb.Financiering[[#This Row],[Anders]],0)</f>
        <v>0</v>
      </c>
      <c r="DA19" s="235">
        <f>IF(Tb.Financiering[[#This Row],[Pnr.]]=DA$7,Tb.Financiering[[#This Row],[Eigen
bijdrage]]+Tb.Financiering[[#This Row],[Andere
subsidie(s)]]+Tb.Financiering[[#This Row],[Anders]],0)</f>
        <v>0</v>
      </c>
      <c r="DB19" s="235">
        <f>IF(Tb.Financiering[[#This Row],[Pnr.]]=DB$7,Tb.Financiering[[#This Row],[Eigen
bijdrage]]+Tb.Financiering[[#This Row],[Andere
subsidie(s)]]+Tb.Financiering[[#This Row],[Anders]],0)</f>
        <v>0</v>
      </c>
      <c r="DC19" s="235">
        <f>IF(Tb.Financiering[[#This Row],[Pnr.]]=DC$7,Tb.Financiering[[#This Row],[Eigen
bijdrage]]+Tb.Financiering[[#This Row],[Andere
subsidie(s)]]+Tb.Financiering[[#This Row],[Anders]],0)</f>
        <v>0</v>
      </c>
      <c r="DD19" s="235">
        <f>IF(Tb.Financiering[[#This Row],[Pnr.]]=DD$7,Tb.Financiering[[#This Row],[Eigen
bijdrage]]+Tb.Financiering[[#This Row],[Andere
subsidie(s)]]+Tb.Financiering[[#This Row],[Anders]],0)</f>
        <v>0</v>
      </c>
      <c r="DE19" s="235">
        <f>IF(Tb.Financiering[[#This Row],[Pnr.]]=DE$7,Tb.Financiering[[#This Row],[Eigen
bijdrage]]+Tb.Financiering[[#This Row],[Andere
subsidie(s)]]+Tb.Financiering[[#This Row],[Anders]],0)</f>
        <v>0</v>
      </c>
      <c r="DF19" s="235">
        <f>IF(Tb.Financiering[[#This Row],[Pnr.]]=DF$7,Tb.Financiering[[#This Row],[Eigen
bijdrage]]+Tb.Financiering[[#This Row],[Andere
subsidie(s)]]+Tb.Financiering[[#This Row],[Anders]],0)</f>
        <v>0</v>
      </c>
      <c r="DG19" s="235">
        <f>IF(Tb.Financiering[[#This Row],[Pnr.]]=DG$7,Tb.Financiering[[#This Row],[Eigen
bijdrage]]+Tb.Financiering[[#This Row],[Andere
subsidie(s)]]+Tb.Financiering[[#This Row],[Anders]],0)</f>
        <v>0</v>
      </c>
      <c r="DH19" s="235">
        <f>IF(Tb.Financiering[[#This Row],[Pnr.]]=DH$7,Tb.Financiering[[#This Row],[Eigen
bijdrage]]+Tb.Financiering[[#This Row],[Andere
subsidie(s)]]+Tb.Financiering[[#This Row],[Anders]],0)</f>
        <v>0</v>
      </c>
      <c r="DI19" s="235">
        <f>IF(Tb.Financiering[[#This Row],[Pnr.]]=DI$7,Tb.Financiering[[#This Row],[Eigen
bijdrage]]+Tb.Financiering[[#This Row],[Andere
subsidie(s)]]+Tb.Financiering[[#This Row],[Anders]],0)</f>
        <v>0</v>
      </c>
      <c r="DJ19" s="235">
        <f>IF(Tb.Financiering[[#This Row],[Pnr.]]=DJ$7,Tb.Financiering[[#This Row],[Eigen
bijdrage]]+Tb.Financiering[[#This Row],[Andere
subsidie(s)]]+Tb.Financiering[[#This Row],[Anders]],0)</f>
        <v>0</v>
      </c>
      <c r="DK19" s="235">
        <f>IF(Tb.Financiering[[#This Row],[Pnr.]]=DK$7,Tb.Financiering[[#This Row],[Eigen
bijdrage]]+Tb.Financiering[[#This Row],[Andere
subsidie(s)]]+Tb.Financiering[[#This Row],[Anders]],0)</f>
        <v>0</v>
      </c>
      <c r="XFD19" s="31"/>
    </row>
    <row r="20" spans="1:115 16384:16384" s="4" customFormat="1" x14ac:dyDescent="0.3">
      <c r="A20" s="31"/>
      <c r="B20" s="137"/>
      <c r="C20" s="137"/>
      <c r="D20" s="11">
        <f>SUMIF(Tbl.Kosten[PSAnr.],Tb.Financiering[[#This Row],[PSAnr.]],Tbl.Kosten[Totaal kosten])</f>
        <v>0</v>
      </c>
      <c r="E20" s="154">
        <f>SUMIF(Tbl.Kosten[PSAnr.],Tb.Financiering[[#This Row],[PSAnr.]],Tbl.Kosten[Subsidie])</f>
        <v>0</v>
      </c>
      <c r="F20" s="155"/>
      <c r="G20" s="154">
        <f>Tb.Financiering[[#This Row],[Begrote kosten]]-Tb.Financiering[[#This Row],[Berekende GLB subsidie]]-Tb.Financiering[[#This Row],[Correctie GLB subsidie]]</f>
        <v>0</v>
      </c>
      <c r="H20" s="156"/>
      <c r="I20" s="156"/>
      <c r="J20" s="156"/>
      <c r="K20" s="152"/>
      <c r="L20" s="97">
        <f>Tb.Financiering[[#This Row],[Te financieren]]-SUM(Tb.Financiering[[#This Row],[Eigen
bijdrage]:[Anders]])</f>
        <v>0</v>
      </c>
      <c r="M20" s="160" t="str">
        <f>IFERROR(VLOOKUP(Tb.Financiering[[#This Row],[Partnernaam]],Tbl.Projectpartners[[Naam]:[PNr.]],9,FALSE),"")</f>
        <v/>
      </c>
      <c r="N20" s="142" t="str">
        <f>IFERROR(VLOOKUP(Tb.Financiering[[#This Row],[Subsidiabele activiteit]],Tbl.Subsidiehoogte[[Subsidieactiviteit]:[SAnr.]],3,FALSE),"")</f>
        <v/>
      </c>
      <c r="O20" s="142" t="str">
        <f>_xlfn.CONCAT(Tb.Financiering[[#This Row],[Pnr.]],Tb.Financiering[[#This Row],[SAnr.]])</f>
        <v/>
      </c>
      <c r="P20" s="144">
        <f>IF(Tb.Financiering[[#This Row],[Pnr.]]=P$7,Tb.Financiering[[#This Row],[Te financieren]]-Tb.Financiering[[#This Row],[Eigen
bijdrage]]-Tb.Financiering[[#This Row],[Andere
subsidie(s)]]-Tb.Financiering[[#This Row],[Anders]],0)</f>
        <v>0</v>
      </c>
      <c r="Q20" s="144">
        <f>IF(Tb.Financiering[[#This Row],[Pnr.]]=Q$7,Tb.Financiering[[#This Row],[Te financieren]]-Tb.Financiering[[#This Row],[Eigen
bijdrage]]-Tb.Financiering[[#This Row],[Andere
subsidie(s)]]-Tb.Financiering[[#This Row],[Anders]],0)</f>
        <v>0</v>
      </c>
      <c r="R20" s="144">
        <f>IF(Tb.Financiering[[#This Row],[Pnr.]]=R$7,Tb.Financiering[[#This Row],[Te financieren]]-Tb.Financiering[[#This Row],[Eigen
bijdrage]]-Tb.Financiering[[#This Row],[Andere
subsidie(s)]]-Tb.Financiering[[#This Row],[Anders]],0)</f>
        <v>0</v>
      </c>
      <c r="S20" s="144">
        <f>IF(Tb.Financiering[[#This Row],[Pnr.]]=S$7,Tb.Financiering[[#This Row],[Te financieren]]-Tb.Financiering[[#This Row],[Eigen
bijdrage]]-Tb.Financiering[[#This Row],[Andere
subsidie(s)]]-Tb.Financiering[[#This Row],[Anders]],0)</f>
        <v>0</v>
      </c>
      <c r="T20" s="144">
        <f>IF(Tb.Financiering[[#This Row],[Pnr.]]=T$7,Tb.Financiering[[#This Row],[Te financieren]]-Tb.Financiering[[#This Row],[Eigen
bijdrage]]-Tb.Financiering[[#This Row],[Andere
subsidie(s)]]-Tb.Financiering[[#This Row],[Anders]],0)</f>
        <v>0</v>
      </c>
      <c r="U20" s="144">
        <f>IF(Tb.Financiering[[#This Row],[Pnr.]]=U$7,Tb.Financiering[[#This Row],[Te financieren]]-Tb.Financiering[[#This Row],[Eigen
bijdrage]]-Tb.Financiering[[#This Row],[Andere
subsidie(s)]]-Tb.Financiering[[#This Row],[Anders]],0)</f>
        <v>0</v>
      </c>
      <c r="V20" s="144">
        <f>IF(Tb.Financiering[[#This Row],[Pnr.]]=V$7,Tb.Financiering[[#This Row],[Te financieren]]-Tb.Financiering[[#This Row],[Eigen
bijdrage]]-Tb.Financiering[[#This Row],[Andere
subsidie(s)]]-Tb.Financiering[[#This Row],[Anders]],0)</f>
        <v>0</v>
      </c>
      <c r="W20" s="144">
        <f>IF(Tb.Financiering[[#This Row],[Pnr.]]=W$7,Tb.Financiering[[#This Row],[Te financieren]]-Tb.Financiering[[#This Row],[Eigen
bijdrage]]-Tb.Financiering[[#This Row],[Andere
subsidie(s)]]-Tb.Financiering[[#This Row],[Anders]],0)</f>
        <v>0</v>
      </c>
      <c r="X20" s="144">
        <f>IF(Tb.Financiering[[#This Row],[Pnr.]]=X$7,Tb.Financiering[[#This Row],[Te financieren]]-Tb.Financiering[[#This Row],[Eigen
bijdrage]]-Tb.Financiering[[#This Row],[Andere
subsidie(s)]]-Tb.Financiering[[#This Row],[Anders]],0)</f>
        <v>0</v>
      </c>
      <c r="Y20" s="144">
        <f>IF(Tb.Financiering[[#This Row],[Pnr.]]=Y$7,Tb.Financiering[[#This Row],[Te financieren]]-Tb.Financiering[[#This Row],[Eigen
bijdrage]]-Tb.Financiering[[#This Row],[Andere
subsidie(s)]]-Tb.Financiering[[#This Row],[Anders]],0)</f>
        <v>0</v>
      </c>
      <c r="Z20" s="144">
        <f>IF(Tb.Financiering[[#This Row],[Pnr.]]=Z$7,Tb.Financiering[[#This Row],[Te financieren]]-Tb.Financiering[[#This Row],[Eigen
bijdrage]]-Tb.Financiering[[#This Row],[Andere
subsidie(s)]]-Tb.Financiering[[#This Row],[Anders]],0)</f>
        <v>0</v>
      </c>
      <c r="AA20" s="144">
        <f>IF(Tb.Financiering[[#This Row],[Pnr.]]=AA$7,Tb.Financiering[[#This Row],[Te financieren]]-Tb.Financiering[[#This Row],[Eigen
bijdrage]]-Tb.Financiering[[#This Row],[Andere
subsidie(s)]]-Tb.Financiering[[#This Row],[Anders]],0)</f>
        <v>0</v>
      </c>
      <c r="AB20" s="144">
        <f>IF(Tb.Financiering[[#This Row],[Pnr.]]=AB$7,Tb.Financiering[[#This Row],[Te financieren]]-Tb.Financiering[[#This Row],[Eigen
bijdrage]]-Tb.Financiering[[#This Row],[Andere
subsidie(s)]]-Tb.Financiering[[#This Row],[Anders]],0)</f>
        <v>0</v>
      </c>
      <c r="AC20" s="144">
        <f>IF(Tb.Financiering[[#This Row],[Pnr.]]=AC$7,Tb.Financiering[[#This Row],[Te financieren]]-Tb.Financiering[[#This Row],[Eigen
bijdrage]]-Tb.Financiering[[#This Row],[Andere
subsidie(s)]]-Tb.Financiering[[#This Row],[Anders]],0)</f>
        <v>0</v>
      </c>
      <c r="AD20" s="144">
        <f>IF(Tb.Financiering[[#This Row],[Pnr.]]=AD$7,Tb.Financiering[[#This Row],[Te financieren]]-Tb.Financiering[[#This Row],[Eigen
bijdrage]]-Tb.Financiering[[#This Row],[Andere
subsidie(s)]]-Tb.Financiering[[#This Row],[Anders]],0)</f>
        <v>0</v>
      </c>
      <c r="AE20" s="144">
        <f>IF(Tb.Financiering[[#This Row],[Pnr.]]=AE$7,Tb.Financiering[[#This Row],[Te financieren]]-Tb.Financiering[[#This Row],[Eigen
bijdrage]]-Tb.Financiering[[#This Row],[Andere
subsidie(s)]]-Tb.Financiering[[#This Row],[Anders]],0)</f>
        <v>0</v>
      </c>
      <c r="AF20" s="144">
        <f>IF(Tb.Financiering[[#This Row],[Pnr.]]=AF$7,Tb.Financiering[[#This Row],[Te financieren]]-Tb.Financiering[[#This Row],[Eigen
bijdrage]]-Tb.Financiering[[#This Row],[Andere
subsidie(s)]]-Tb.Financiering[[#This Row],[Anders]],0)</f>
        <v>0</v>
      </c>
      <c r="AG20" s="144">
        <f>IF(Tb.Financiering[[#This Row],[Pnr.]]=AG$7,Tb.Financiering[[#This Row],[Te financieren]]-Tb.Financiering[[#This Row],[Eigen
bijdrage]]-Tb.Financiering[[#This Row],[Andere
subsidie(s)]]-Tb.Financiering[[#This Row],[Anders]],0)</f>
        <v>0</v>
      </c>
      <c r="AH20" s="144">
        <f>IF(Tb.Financiering[[#This Row],[Pnr.]]=AH$7,Tb.Financiering[[#This Row],[Te financieren]]-Tb.Financiering[[#This Row],[Eigen
bijdrage]]-Tb.Financiering[[#This Row],[Andere
subsidie(s)]]-Tb.Financiering[[#This Row],[Anders]],0)</f>
        <v>0</v>
      </c>
      <c r="AI20" s="144">
        <f>IF(Tb.Financiering[[#This Row],[Pnr.]]=AI$7,Tb.Financiering[[#This Row],[Te financieren]]-Tb.Financiering[[#This Row],[Eigen
bijdrage]]-Tb.Financiering[[#This Row],[Andere
subsidie(s)]]-Tb.Financiering[[#This Row],[Anders]],0)</f>
        <v>0</v>
      </c>
      <c r="AJ20" s="144">
        <f>IF(Tb.Financiering[[#This Row],[Pnr.]]=AJ$7,Tb.Financiering[[#This Row],[Te financieren]]-Tb.Financiering[[#This Row],[Eigen
bijdrage]]-Tb.Financiering[[#This Row],[Andere
subsidie(s)]]-Tb.Financiering[[#This Row],[Anders]],0)</f>
        <v>0</v>
      </c>
      <c r="AK20" s="144">
        <f>IF(Tb.Financiering[[#This Row],[Pnr.]]=AK$7,Tb.Financiering[[#This Row],[Te financieren]]-Tb.Financiering[[#This Row],[Eigen
bijdrage]]-Tb.Financiering[[#This Row],[Andere
subsidie(s)]]-Tb.Financiering[[#This Row],[Anders]],0)</f>
        <v>0</v>
      </c>
      <c r="AL20" s="144">
        <f>IF(Tb.Financiering[[#This Row],[Pnr.]]=AL$7,Tb.Financiering[[#This Row],[Te financieren]]-Tb.Financiering[[#This Row],[Eigen
bijdrage]]-Tb.Financiering[[#This Row],[Andere
subsidie(s)]]-Tb.Financiering[[#This Row],[Anders]],0)</f>
        <v>0</v>
      </c>
      <c r="AM20" s="144">
        <f>IF(Tb.Financiering[[#This Row],[Pnr.]]=AM$7,Tb.Financiering[[#This Row],[Te financieren]]-Tb.Financiering[[#This Row],[Eigen
bijdrage]]-Tb.Financiering[[#This Row],[Andere
subsidie(s)]]-Tb.Financiering[[#This Row],[Anders]],0)</f>
        <v>0</v>
      </c>
      <c r="AN20" s="144">
        <f>IF(Tb.Financiering[[#This Row],[Pnr.]]=AN$7,Tb.Financiering[[#This Row],[Te financieren]]-Tb.Financiering[[#This Row],[Eigen
bijdrage]]-Tb.Financiering[[#This Row],[Andere
subsidie(s)]]-Tb.Financiering[[#This Row],[Anders]],0)</f>
        <v>0</v>
      </c>
      <c r="AO20" s="144">
        <f>IF(Tb.Financiering[[#This Row],[Pnr.]]=AO$7,Tb.Financiering[[#This Row],[Te financieren]]-Tb.Financiering[[#This Row],[Eigen
bijdrage]]-Tb.Financiering[[#This Row],[Andere
subsidie(s)]]-Tb.Financiering[[#This Row],[Anders]],0)</f>
        <v>0</v>
      </c>
      <c r="AP20" s="144">
        <f>IF(Tb.Financiering[[#This Row],[Pnr.]]=AP$7,Tb.Financiering[[#This Row],[Te financieren]]-Tb.Financiering[[#This Row],[Eigen
bijdrage]]-Tb.Financiering[[#This Row],[Andere
subsidie(s)]]-Tb.Financiering[[#This Row],[Anders]],0)</f>
        <v>0</v>
      </c>
      <c r="AQ20" s="144">
        <f>IF(Tb.Financiering[[#This Row],[Pnr.]]=AQ$7,Tb.Financiering[[#This Row],[Te financieren]]-Tb.Financiering[[#This Row],[Eigen
bijdrage]]-Tb.Financiering[[#This Row],[Andere
subsidie(s)]]-Tb.Financiering[[#This Row],[Anders]],0)</f>
        <v>0</v>
      </c>
      <c r="AR20" s="144">
        <f>IF(Tb.Financiering[[#This Row],[Pnr.]]=AR$7,Tb.Financiering[[#This Row],[Te financieren]]-Tb.Financiering[[#This Row],[Eigen
bijdrage]]-Tb.Financiering[[#This Row],[Andere
subsidie(s)]]-Tb.Financiering[[#This Row],[Anders]],0)</f>
        <v>0</v>
      </c>
      <c r="AS20" s="144">
        <f>IF(Tb.Financiering[[#This Row],[Pnr.]]=AS$7,Tb.Financiering[[#This Row],[Te financieren]]-Tb.Financiering[[#This Row],[Eigen
bijdrage]]-Tb.Financiering[[#This Row],[Andere
subsidie(s)]]-Tb.Financiering[[#This Row],[Anders]],0)</f>
        <v>0</v>
      </c>
      <c r="AT20" s="144">
        <f>IF(Tb.Financiering[[#This Row],[Pnr.]]=AT$7,Tb.Financiering[[#This Row],[Te financieren]]-Tb.Financiering[[#This Row],[Eigen
bijdrage]]-Tb.Financiering[[#This Row],[Andere
subsidie(s)]]-Tb.Financiering[[#This Row],[Anders]],0)</f>
        <v>0</v>
      </c>
      <c r="AU20" s="144">
        <f>IF(Tb.Financiering[[#This Row],[Pnr.]]=AU$7,Tb.Financiering[[#This Row],[Te financieren]]-Tb.Financiering[[#This Row],[Eigen
bijdrage]]-Tb.Financiering[[#This Row],[Andere
subsidie(s)]]-Tb.Financiering[[#This Row],[Anders]],0)</f>
        <v>0</v>
      </c>
      <c r="AV20" s="144">
        <f>IF(Tb.Financiering[[#This Row],[Pnr.]]=AV$7,Tb.Financiering[[#This Row],[Te financieren]]-Tb.Financiering[[#This Row],[Eigen
bijdrage]]-Tb.Financiering[[#This Row],[Andere
subsidie(s)]]-Tb.Financiering[[#This Row],[Anders]],0)</f>
        <v>0</v>
      </c>
      <c r="AW20" s="144">
        <f>IF(Tb.Financiering[[#This Row],[Pnr.]]=AW$7,Tb.Financiering[[#This Row],[Te financieren]]-Tb.Financiering[[#This Row],[Eigen
bijdrage]]-Tb.Financiering[[#This Row],[Andere
subsidie(s)]]-Tb.Financiering[[#This Row],[Anders]],0)</f>
        <v>0</v>
      </c>
      <c r="AX20" s="144">
        <f>IF(Tb.Financiering[[#This Row],[Pnr.]]=AX$7,Tb.Financiering[[#This Row],[Te financieren]]-Tb.Financiering[[#This Row],[Eigen
bijdrage]]-Tb.Financiering[[#This Row],[Andere
subsidie(s)]]-Tb.Financiering[[#This Row],[Anders]],0)</f>
        <v>0</v>
      </c>
      <c r="AY20" s="144">
        <f>IF(Tb.Financiering[[#This Row],[Pnr.]]=AY$7,Tb.Financiering[[#This Row],[Te financieren]]-Tb.Financiering[[#This Row],[Eigen
bijdrage]]-Tb.Financiering[[#This Row],[Andere
subsidie(s)]]-Tb.Financiering[[#This Row],[Anders]],0)</f>
        <v>0</v>
      </c>
      <c r="AZ20" s="144">
        <f>IF(Tb.Financiering[[#This Row],[Pnr.]]=AZ$7,Tb.Financiering[[#This Row],[Te financieren]]-Tb.Financiering[[#This Row],[Eigen
bijdrage]]-Tb.Financiering[[#This Row],[Andere
subsidie(s)]]-Tb.Financiering[[#This Row],[Anders]],0)</f>
        <v>0</v>
      </c>
      <c r="BA20" s="144">
        <f>IF(Tb.Financiering[[#This Row],[Pnr.]]=BA$7,Tb.Financiering[[#This Row],[Te financieren]]-Tb.Financiering[[#This Row],[Eigen
bijdrage]]-Tb.Financiering[[#This Row],[Andere
subsidie(s)]]-Tb.Financiering[[#This Row],[Anders]],0)</f>
        <v>0</v>
      </c>
      <c r="BB20" s="144">
        <f>IF(Tb.Financiering[[#This Row],[Pnr.]]=BB$7,Tb.Financiering[[#This Row],[Te financieren]]-Tb.Financiering[[#This Row],[Eigen
bijdrage]]-Tb.Financiering[[#This Row],[Andere
subsidie(s)]]-Tb.Financiering[[#This Row],[Anders]],0)</f>
        <v>0</v>
      </c>
      <c r="BC20" s="144">
        <f>IF(Tb.Financiering[[#This Row],[Pnr.]]=BC$7,Tb.Financiering[[#This Row],[Te financieren]]-Tb.Financiering[[#This Row],[Eigen
bijdrage]]-Tb.Financiering[[#This Row],[Andere
subsidie(s)]]-Tb.Financiering[[#This Row],[Anders]],0)</f>
        <v>0</v>
      </c>
      <c r="BD20" s="144">
        <f>IF(Tb.Financiering[[#This Row],[Pnr.]]=BD$7,Tb.Financiering[[#This Row],[Te financieren]]-Tb.Financiering[[#This Row],[Eigen
bijdrage]]-Tb.Financiering[[#This Row],[Andere
subsidie(s)]]-Tb.Financiering[[#This Row],[Anders]],0)</f>
        <v>0</v>
      </c>
      <c r="BE20" s="144">
        <f>IF(Tb.Financiering[[#This Row],[Pnr.]]=BE$7,Tb.Financiering[[#This Row],[Te financieren]]-Tb.Financiering[[#This Row],[Eigen
bijdrage]]-Tb.Financiering[[#This Row],[Andere
subsidie(s)]]-Tb.Financiering[[#This Row],[Anders]],0)</f>
        <v>0</v>
      </c>
      <c r="BF20" s="144">
        <f>IF(Tb.Financiering[[#This Row],[Pnr.]]=BF$7,Tb.Financiering[[#This Row],[Te financieren]]-Tb.Financiering[[#This Row],[Eigen
bijdrage]]-Tb.Financiering[[#This Row],[Andere
subsidie(s)]]-Tb.Financiering[[#This Row],[Anders]],0)</f>
        <v>0</v>
      </c>
      <c r="BG20" s="144">
        <f>IF(Tb.Financiering[[#This Row],[Pnr.]]=BG$7,Tb.Financiering[[#This Row],[Te financieren]]-Tb.Financiering[[#This Row],[Eigen
bijdrage]]-Tb.Financiering[[#This Row],[Andere
subsidie(s)]]-Tb.Financiering[[#This Row],[Anders]],0)</f>
        <v>0</v>
      </c>
      <c r="BH20" s="144">
        <f>IF(Tb.Financiering[[#This Row],[Pnr.]]=BH$7,Tb.Financiering[[#This Row],[Te financieren]]-Tb.Financiering[[#This Row],[Eigen
bijdrage]]-Tb.Financiering[[#This Row],[Andere
subsidie(s)]]-Tb.Financiering[[#This Row],[Anders]],0)</f>
        <v>0</v>
      </c>
      <c r="BI20" s="144">
        <f>IF(Tb.Financiering[[#This Row],[Pnr.]]=BI$7,Tb.Financiering[[#This Row],[Te financieren]]-Tb.Financiering[[#This Row],[Eigen
bijdrage]]-Tb.Financiering[[#This Row],[Andere
subsidie(s)]]-Tb.Financiering[[#This Row],[Anders]],0)</f>
        <v>0</v>
      </c>
      <c r="BJ20" s="144">
        <f>IF(Tb.Financiering[[#This Row],[Pnr.]]=BJ$7,Tb.Financiering[[#This Row],[Te financieren]]-Tb.Financiering[[#This Row],[Eigen
bijdrage]]-Tb.Financiering[[#This Row],[Andere
subsidie(s)]]-Tb.Financiering[[#This Row],[Anders]],0)</f>
        <v>0</v>
      </c>
      <c r="BK20" s="144">
        <f>IF(Tb.Financiering[[#This Row],[Pnr.]]=BK$7,Tb.Financiering[[#This Row],[Te financieren]]-Tb.Financiering[[#This Row],[Eigen
bijdrage]]-Tb.Financiering[[#This Row],[Andere
subsidie(s)]]-Tb.Financiering[[#This Row],[Anders]],0)</f>
        <v>0</v>
      </c>
      <c r="BL20" s="144">
        <f>IF(Tb.Financiering[[#This Row],[Pnr.]]=BL$7,Tb.Financiering[[#This Row],[Te financieren]]-Tb.Financiering[[#This Row],[Eigen
bijdrage]]-Tb.Financiering[[#This Row],[Andere
subsidie(s)]]-Tb.Financiering[[#This Row],[Anders]],0)</f>
        <v>0</v>
      </c>
      <c r="BM20" s="144">
        <f>IF(Tb.Financiering[[#This Row],[Pnr.]]=BM$7,Tb.Financiering[[#This Row],[Te financieren]]-Tb.Financiering[[#This Row],[Eigen
bijdrage]]-Tb.Financiering[[#This Row],[Andere
subsidie(s)]]-Tb.Financiering[[#This Row],[Anders]],0)</f>
        <v>0</v>
      </c>
      <c r="BN20" s="235">
        <f>IF(Tb.Financiering[[#This Row],[Pnr.]]=BN$7,Tb.Financiering[[#This Row],[Eigen
bijdrage]]+Tb.Financiering[[#This Row],[Andere
subsidie(s)]]+Tb.Financiering[[#This Row],[Anders]],0)</f>
        <v>0</v>
      </c>
      <c r="BO20" s="235">
        <f>IF(Tb.Financiering[[#This Row],[Pnr.]]=BO$7,Tb.Financiering[[#This Row],[Eigen
bijdrage]]+Tb.Financiering[[#This Row],[Andere
subsidie(s)]]+Tb.Financiering[[#This Row],[Anders]],0)</f>
        <v>0</v>
      </c>
      <c r="BP20" s="235">
        <f>IF(Tb.Financiering[[#This Row],[Pnr.]]=BP$7,Tb.Financiering[[#This Row],[Eigen
bijdrage]]+Tb.Financiering[[#This Row],[Andere
subsidie(s)]]+Tb.Financiering[[#This Row],[Anders]],0)</f>
        <v>0</v>
      </c>
      <c r="BQ20" s="235">
        <f>IF(Tb.Financiering[[#This Row],[Pnr.]]=BQ$7,Tb.Financiering[[#This Row],[Eigen
bijdrage]]+Tb.Financiering[[#This Row],[Andere
subsidie(s)]]+Tb.Financiering[[#This Row],[Anders]],0)</f>
        <v>0</v>
      </c>
      <c r="BR20" s="235">
        <f>IF(Tb.Financiering[[#This Row],[Pnr.]]=BR$7,Tb.Financiering[[#This Row],[Eigen
bijdrage]]+Tb.Financiering[[#This Row],[Andere
subsidie(s)]]+Tb.Financiering[[#This Row],[Anders]],0)</f>
        <v>0</v>
      </c>
      <c r="BS20" s="235">
        <f>IF(Tb.Financiering[[#This Row],[Pnr.]]=BS$7,Tb.Financiering[[#This Row],[Eigen
bijdrage]]+Tb.Financiering[[#This Row],[Andere
subsidie(s)]]+Tb.Financiering[[#This Row],[Anders]],0)</f>
        <v>0</v>
      </c>
      <c r="BT20" s="235">
        <f>IF(Tb.Financiering[[#This Row],[Pnr.]]=BT$7,Tb.Financiering[[#This Row],[Eigen
bijdrage]]+Tb.Financiering[[#This Row],[Andere
subsidie(s)]]+Tb.Financiering[[#This Row],[Anders]],0)</f>
        <v>0</v>
      </c>
      <c r="BU20" s="235">
        <f>IF(Tb.Financiering[[#This Row],[Pnr.]]=BU$7,Tb.Financiering[[#This Row],[Eigen
bijdrage]]+Tb.Financiering[[#This Row],[Andere
subsidie(s)]]+Tb.Financiering[[#This Row],[Anders]],0)</f>
        <v>0</v>
      </c>
      <c r="BV20" s="235">
        <f>IF(Tb.Financiering[[#This Row],[Pnr.]]=BV$7,Tb.Financiering[[#This Row],[Eigen
bijdrage]]+Tb.Financiering[[#This Row],[Andere
subsidie(s)]]+Tb.Financiering[[#This Row],[Anders]],0)</f>
        <v>0</v>
      </c>
      <c r="BW20" s="235">
        <f>IF(Tb.Financiering[[#This Row],[Pnr.]]=BW$7,Tb.Financiering[[#This Row],[Eigen
bijdrage]]+Tb.Financiering[[#This Row],[Andere
subsidie(s)]]+Tb.Financiering[[#This Row],[Anders]],0)</f>
        <v>0</v>
      </c>
      <c r="BX20" s="235">
        <f>IF(Tb.Financiering[[#This Row],[Pnr.]]=BX$7,Tb.Financiering[[#This Row],[Eigen
bijdrage]]+Tb.Financiering[[#This Row],[Andere
subsidie(s)]]+Tb.Financiering[[#This Row],[Anders]],0)</f>
        <v>0</v>
      </c>
      <c r="BY20" s="235">
        <f>IF(Tb.Financiering[[#This Row],[Pnr.]]=BY$7,Tb.Financiering[[#This Row],[Eigen
bijdrage]]+Tb.Financiering[[#This Row],[Andere
subsidie(s)]]+Tb.Financiering[[#This Row],[Anders]],0)</f>
        <v>0</v>
      </c>
      <c r="BZ20" s="235">
        <f>IF(Tb.Financiering[[#This Row],[Pnr.]]=BZ$7,Tb.Financiering[[#This Row],[Eigen
bijdrage]]+Tb.Financiering[[#This Row],[Andere
subsidie(s)]]+Tb.Financiering[[#This Row],[Anders]],0)</f>
        <v>0</v>
      </c>
      <c r="CA20" s="235">
        <f>IF(Tb.Financiering[[#This Row],[Pnr.]]=CA$7,Tb.Financiering[[#This Row],[Eigen
bijdrage]]+Tb.Financiering[[#This Row],[Andere
subsidie(s)]]+Tb.Financiering[[#This Row],[Anders]],0)</f>
        <v>0</v>
      </c>
      <c r="CB20" s="235">
        <f>IF(Tb.Financiering[[#This Row],[Pnr.]]=CB$7,Tb.Financiering[[#This Row],[Eigen
bijdrage]]+Tb.Financiering[[#This Row],[Andere
subsidie(s)]]+Tb.Financiering[[#This Row],[Anders]],0)</f>
        <v>0</v>
      </c>
      <c r="CC20" s="235">
        <f>IF(Tb.Financiering[[#This Row],[Pnr.]]=CC$7,Tb.Financiering[[#This Row],[Eigen
bijdrage]]+Tb.Financiering[[#This Row],[Andere
subsidie(s)]]+Tb.Financiering[[#This Row],[Anders]],0)</f>
        <v>0</v>
      </c>
      <c r="CD20" s="235">
        <f>IF(Tb.Financiering[[#This Row],[Pnr.]]=CD$7,Tb.Financiering[[#This Row],[Eigen
bijdrage]]+Tb.Financiering[[#This Row],[Andere
subsidie(s)]]+Tb.Financiering[[#This Row],[Anders]],0)</f>
        <v>0</v>
      </c>
      <c r="CE20" s="235">
        <f>IF(Tb.Financiering[[#This Row],[Pnr.]]=CE$7,Tb.Financiering[[#This Row],[Eigen
bijdrage]]+Tb.Financiering[[#This Row],[Andere
subsidie(s)]]+Tb.Financiering[[#This Row],[Anders]],0)</f>
        <v>0</v>
      </c>
      <c r="CF20" s="235">
        <f>IF(Tb.Financiering[[#This Row],[Pnr.]]=CF$7,Tb.Financiering[[#This Row],[Eigen
bijdrage]]+Tb.Financiering[[#This Row],[Andere
subsidie(s)]]+Tb.Financiering[[#This Row],[Anders]],0)</f>
        <v>0</v>
      </c>
      <c r="CG20" s="235">
        <f>IF(Tb.Financiering[[#This Row],[Pnr.]]=CG$7,Tb.Financiering[[#This Row],[Eigen
bijdrage]]+Tb.Financiering[[#This Row],[Andere
subsidie(s)]]+Tb.Financiering[[#This Row],[Anders]],0)</f>
        <v>0</v>
      </c>
      <c r="CH20" s="235">
        <f>IF(Tb.Financiering[[#This Row],[Pnr.]]=CH$7,Tb.Financiering[[#This Row],[Eigen
bijdrage]]+Tb.Financiering[[#This Row],[Andere
subsidie(s)]]+Tb.Financiering[[#This Row],[Anders]],0)</f>
        <v>0</v>
      </c>
      <c r="CI20" s="235">
        <f>IF(Tb.Financiering[[#This Row],[Pnr.]]=CI$7,Tb.Financiering[[#This Row],[Eigen
bijdrage]]+Tb.Financiering[[#This Row],[Andere
subsidie(s)]]+Tb.Financiering[[#This Row],[Anders]],0)</f>
        <v>0</v>
      </c>
      <c r="CJ20" s="235">
        <f>IF(Tb.Financiering[[#This Row],[Pnr.]]=CJ$7,Tb.Financiering[[#This Row],[Eigen
bijdrage]]+Tb.Financiering[[#This Row],[Andere
subsidie(s)]]+Tb.Financiering[[#This Row],[Anders]],0)</f>
        <v>0</v>
      </c>
      <c r="CK20" s="235">
        <f>IF(Tb.Financiering[[#This Row],[Pnr.]]=CK$7,Tb.Financiering[[#This Row],[Eigen
bijdrage]]+Tb.Financiering[[#This Row],[Andere
subsidie(s)]]+Tb.Financiering[[#This Row],[Anders]],0)</f>
        <v>0</v>
      </c>
      <c r="CL20" s="235">
        <f>IF(Tb.Financiering[[#This Row],[Pnr.]]=CL$7,Tb.Financiering[[#This Row],[Eigen
bijdrage]]+Tb.Financiering[[#This Row],[Andere
subsidie(s)]]+Tb.Financiering[[#This Row],[Anders]],0)</f>
        <v>0</v>
      </c>
      <c r="CM20" s="235">
        <f>IF(Tb.Financiering[[#This Row],[Pnr.]]=CM$7,Tb.Financiering[[#This Row],[Eigen
bijdrage]]+Tb.Financiering[[#This Row],[Andere
subsidie(s)]]+Tb.Financiering[[#This Row],[Anders]],0)</f>
        <v>0</v>
      </c>
      <c r="CN20" s="235">
        <f>IF(Tb.Financiering[[#This Row],[Pnr.]]=CN$7,Tb.Financiering[[#This Row],[Eigen
bijdrage]]+Tb.Financiering[[#This Row],[Andere
subsidie(s)]]+Tb.Financiering[[#This Row],[Anders]],0)</f>
        <v>0</v>
      </c>
      <c r="CO20" s="235">
        <f>IF(Tb.Financiering[[#This Row],[Pnr.]]=CO$7,Tb.Financiering[[#This Row],[Eigen
bijdrage]]+Tb.Financiering[[#This Row],[Andere
subsidie(s)]]+Tb.Financiering[[#This Row],[Anders]],0)</f>
        <v>0</v>
      </c>
      <c r="CP20" s="235">
        <f>IF(Tb.Financiering[[#This Row],[Pnr.]]=CP$7,Tb.Financiering[[#This Row],[Eigen
bijdrage]]+Tb.Financiering[[#This Row],[Andere
subsidie(s)]]+Tb.Financiering[[#This Row],[Anders]],0)</f>
        <v>0</v>
      </c>
      <c r="CQ20" s="235">
        <f>IF(Tb.Financiering[[#This Row],[Pnr.]]=CQ$7,Tb.Financiering[[#This Row],[Eigen
bijdrage]]+Tb.Financiering[[#This Row],[Andere
subsidie(s)]]+Tb.Financiering[[#This Row],[Anders]],0)</f>
        <v>0</v>
      </c>
      <c r="CR20" s="235">
        <f>IF(Tb.Financiering[[#This Row],[Pnr.]]=CR$7,Tb.Financiering[[#This Row],[Eigen
bijdrage]]+Tb.Financiering[[#This Row],[Andere
subsidie(s)]]+Tb.Financiering[[#This Row],[Anders]],0)</f>
        <v>0</v>
      </c>
      <c r="CS20" s="235">
        <f>IF(Tb.Financiering[[#This Row],[Pnr.]]=CS$7,Tb.Financiering[[#This Row],[Eigen
bijdrage]]+Tb.Financiering[[#This Row],[Andere
subsidie(s)]]+Tb.Financiering[[#This Row],[Anders]],0)</f>
        <v>0</v>
      </c>
      <c r="CT20" s="235">
        <f>IF(Tb.Financiering[[#This Row],[Pnr.]]=CT$7,Tb.Financiering[[#This Row],[Eigen
bijdrage]]+Tb.Financiering[[#This Row],[Andere
subsidie(s)]]+Tb.Financiering[[#This Row],[Anders]],0)</f>
        <v>0</v>
      </c>
      <c r="CU20" s="235">
        <f>IF(Tb.Financiering[[#This Row],[Pnr.]]=CU$7,Tb.Financiering[[#This Row],[Eigen
bijdrage]]+Tb.Financiering[[#This Row],[Andere
subsidie(s)]]+Tb.Financiering[[#This Row],[Anders]],0)</f>
        <v>0</v>
      </c>
      <c r="CV20" s="235">
        <f>IF(Tb.Financiering[[#This Row],[Pnr.]]=CV$7,Tb.Financiering[[#This Row],[Eigen
bijdrage]]+Tb.Financiering[[#This Row],[Andere
subsidie(s)]]+Tb.Financiering[[#This Row],[Anders]],0)</f>
        <v>0</v>
      </c>
      <c r="CW20" s="235">
        <f>IF(Tb.Financiering[[#This Row],[Pnr.]]=CW$7,Tb.Financiering[[#This Row],[Eigen
bijdrage]]+Tb.Financiering[[#This Row],[Andere
subsidie(s)]]+Tb.Financiering[[#This Row],[Anders]],0)</f>
        <v>0</v>
      </c>
      <c r="CX20" s="235">
        <f>IF(Tb.Financiering[[#This Row],[Pnr.]]=CX$7,Tb.Financiering[[#This Row],[Eigen
bijdrage]]+Tb.Financiering[[#This Row],[Andere
subsidie(s)]]+Tb.Financiering[[#This Row],[Anders]],0)</f>
        <v>0</v>
      </c>
      <c r="CY20" s="235">
        <f>IF(Tb.Financiering[[#This Row],[Pnr.]]=CY$7,Tb.Financiering[[#This Row],[Eigen
bijdrage]]+Tb.Financiering[[#This Row],[Andere
subsidie(s)]]+Tb.Financiering[[#This Row],[Anders]],0)</f>
        <v>0</v>
      </c>
      <c r="CZ20" s="235">
        <f>IF(Tb.Financiering[[#This Row],[Pnr.]]=CZ$7,Tb.Financiering[[#This Row],[Eigen
bijdrage]]+Tb.Financiering[[#This Row],[Andere
subsidie(s)]]+Tb.Financiering[[#This Row],[Anders]],0)</f>
        <v>0</v>
      </c>
      <c r="DA20" s="235">
        <f>IF(Tb.Financiering[[#This Row],[Pnr.]]=DA$7,Tb.Financiering[[#This Row],[Eigen
bijdrage]]+Tb.Financiering[[#This Row],[Andere
subsidie(s)]]+Tb.Financiering[[#This Row],[Anders]],0)</f>
        <v>0</v>
      </c>
      <c r="DB20" s="235">
        <f>IF(Tb.Financiering[[#This Row],[Pnr.]]=DB$7,Tb.Financiering[[#This Row],[Eigen
bijdrage]]+Tb.Financiering[[#This Row],[Andere
subsidie(s)]]+Tb.Financiering[[#This Row],[Anders]],0)</f>
        <v>0</v>
      </c>
      <c r="DC20" s="235">
        <f>IF(Tb.Financiering[[#This Row],[Pnr.]]=DC$7,Tb.Financiering[[#This Row],[Eigen
bijdrage]]+Tb.Financiering[[#This Row],[Andere
subsidie(s)]]+Tb.Financiering[[#This Row],[Anders]],0)</f>
        <v>0</v>
      </c>
      <c r="DD20" s="235">
        <f>IF(Tb.Financiering[[#This Row],[Pnr.]]=DD$7,Tb.Financiering[[#This Row],[Eigen
bijdrage]]+Tb.Financiering[[#This Row],[Andere
subsidie(s)]]+Tb.Financiering[[#This Row],[Anders]],0)</f>
        <v>0</v>
      </c>
      <c r="DE20" s="235">
        <f>IF(Tb.Financiering[[#This Row],[Pnr.]]=DE$7,Tb.Financiering[[#This Row],[Eigen
bijdrage]]+Tb.Financiering[[#This Row],[Andere
subsidie(s)]]+Tb.Financiering[[#This Row],[Anders]],0)</f>
        <v>0</v>
      </c>
      <c r="DF20" s="235">
        <f>IF(Tb.Financiering[[#This Row],[Pnr.]]=DF$7,Tb.Financiering[[#This Row],[Eigen
bijdrage]]+Tb.Financiering[[#This Row],[Andere
subsidie(s)]]+Tb.Financiering[[#This Row],[Anders]],0)</f>
        <v>0</v>
      </c>
      <c r="DG20" s="235">
        <f>IF(Tb.Financiering[[#This Row],[Pnr.]]=DG$7,Tb.Financiering[[#This Row],[Eigen
bijdrage]]+Tb.Financiering[[#This Row],[Andere
subsidie(s)]]+Tb.Financiering[[#This Row],[Anders]],0)</f>
        <v>0</v>
      </c>
      <c r="DH20" s="235">
        <f>IF(Tb.Financiering[[#This Row],[Pnr.]]=DH$7,Tb.Financiering[[#This Row],[Eigen
bijdrage]]+Tb.Financiering[[#This Row],[Andere
subsidie(s)]]+Tb.Financiering[[#This Row],[Anders]],0)</f>
        <v>0</v>
      </c>
      <c r="DI20" s="235">
        <f>IF(Tb.Financiering[[#This Row],[Pnr.]]=DI$7,Tb.Financiering[[#This Row],[Eigen
bijdrage]]+Tb.Financiering[[#This Row],[Andere
subsidie(s)]]+Tb.Financiering[[#This Row],[Anders]],0)</f>
        <v>0</v>
      </c>
      <c r="DJ20" s="235">
        <f>IF(Tb.Financiering[[#This Row],[Pnr.]]=DJ$7,Tb.Financiering[[#This Row],[Eigen
bijdrage]]+Tb.Financiering[[#This Row],[Andere
subsidie(s)]]+Tb.Financiering[[#This Row],[Anders]],0)</f>
        <v>0</v>
      </c>
      <c r="DK20" s="235">
        <f>IF(Tb.Financiering[[#This Row],[Pnr.]]=DK$7,Tb.Financiering[[#This Row],[Eigen
bijdrage]]+Tb.Financiering[[#This Row],[Andere
subsidie(s)]]+Tb.Financiering[[#This Row],[Anders]],0)</f>
        <v>0</v>
      </c>
      <c r="XFD20" s="31"/>
    </row>
    <row r="21" spans="1:115 16384:16384" s="4" customFormat="1" x14ac:dyDescent="0.3">
      <c r="A21" s="31"/>
      <c r="B21" s="137"/>
      <c r="C21" s="137"/>
      <c r="D21" s="11">
        <f>SUMIF(Tbl.Kosten[PSAnr.],Tb.Financiering[[#This Row],[PSAnr.]],Tbl.Kosten[Totaal kosten])</f>
        <v>0</v>
      </c>
      <c r="E21" s="154">
        <f>SUMIF(Tbl.Kosten[PSAnr.],Tb.Financiering[[#This Row],[PSAnr.]],Tbl.Kosten[Subsidie])</f>
        <v>0</v>
      </c>
      <c r="F21" s="155"/>
      <c r="G21" s="154">
        <f>Tb.Financiering[[#This Row],[Begrote kosten]]-Tb.Financiering[[#This Row],[Berekende GLB subsidie]]-Tb.Financiering[[#This Row],[Correctie GLB subsidie]]</f>
        <v>0</v>
      </c>
      <c r="H21" s="156"/>
      <c r="I21" s="156"/>
      <c r="J21" s="156"/>
      <c r="K21" s="152"/>
      <c r="L21" s="97">
        <f>Tb.Financiering[[#This Row],[Te financieren]]-SUM(Tb.Financiering[[#This Row],[Eigen
bijdrage]:[Anders]])</f>
        <v>0</v>
      </c>
      <c r="M21" s="160" t="str">
        <f>IFERROR(VLOOKUP(Tb.Financiering[[#This Row],[Partnernaam]],Tbl.Projectpartners[[Naam]:[PNr.]],9,FALSE),"")</f>
        <v/>
      </c>
      <c r="N21" s="142" t="str">
        <f>IFERROR(VLOOKUP(Tb.Financiering[[#This Row],[Subsidiabele activiteit]],Tbl.Subsidiehoogte[[Subsidieactiviteit]:[SAnr.]],3,FALSE),"")</f>
        <v/>
      </c>
      <c r="O21" s="142" t="str">
        <f>_xlfn.CONCAT(Tb.Financiering[[#This Row],[Pnr.]],Tb.Financiering[[#This Row],[SAnr.]])</f>
        <v/>
      </c>
      <c r="P21" s="144">
        <f>IF(Tb.Financiering[[#This Row],[Pnr.]]=P$7,Tb.Financiering[[#This Row],[Te financieren]]-Tb.Financiering[[#This Row],[Eigen
bijdrage]]-Tb.Financiering[[#This Row],[Andere
subsidie(s)]]-Tb.Financiering[[#This Row],[Anders]],0)</f>
        <v>0</v>
      </c>
      <c r="Q21" s="144">
        <f>IF(Tb.Financiering[[#This Row],[Pnr.]]=Q$7,Tb.Financiering[[#This Row],[Te financieren]]-Tb.Financiering[[#This Row],[Eigen
bijdrage]]-Tb.Financiering[[#This Row],[Andere
subsidie(s)]]-Tb.Financiering[[#This Row],[Anders]],0)</f>
        <v>0</v>
      </c>
      <c r="R21" s="144">
        <f>IF(Tb.Financiering[[#This Row],[Pnr.]]=R$7,Tb.Financiering[[#This Row],[Te financieren]]-Tb.Financiering[[#This Row],[Eigen
bijdrage]]-Tb.Financiering[[#This Row],[Andere
subsidie(s)]]-Tb.Financiering[[#This Row],[Anders]],0)</f>
        <v>0</v>
      </c>
      <c r="S21" s="144">
        <f>IF(Tb.Financiering[[#This Row],[Pnr.]]=S$7,Tb.Financiering[[#This Row],[Te financieren]]-Tb.Financiering[[#This Row],[Eigen
bijdrage]]-Tb.Financiering[[#This Row],[Andere
subsidie(s)]]-Tb.Financiering[[#This Row],[Anders]],0)</f>
        <v>0</v>
      </c>
      <c r="T21" s="144">
        <f>IF(Tb.Financiering[[#This Row],[Pnr.]]=T$7,Tb.Financiering[[#This Row],[Te financieren]]-Tb.Financiering[[#This Row],[Eigen
bijdrage]]-Tb.Financiering[[#This Row],[Andere
subsidie(s)]]-Tb.Financiering[[#This Row],[Anders]],0)</f>
        <v>0</v>
      </c>
      <c r="U21" s="144">
        <f>IF(Tb.Financiering[[#This Row],[Pnr.]]=U$7,Tb.Financiering[[#This Row],[Te financieren]]-Tb.Financiering[[#This Row],[Eigen
bijdrage]]-Tb.Financiering[[#This Row],[Andere
subsidie(s)]]-Tb.Financiering[[#This Row],[Anders]],0)</f>
        <v>0</v>
      </c>
      <c r="V21" s="144">
        <f>IF(Tb.Financiering[[#This Row],[Pnr.]]=V$7,Tb.Financiering[[#This Row],[Te financieren]]-Tb.Financiering[[#This Row],[Eigen
bijdrage]]-Tb.Financiering[[#This Row],[Andere
subsidie(s)]]-Tb.Financiering[[#This Row],[Anders]],0)</f>
        <v>0</v>
      </c>
      <c r="W21" s="144">
        <f>IF(Tb.Financiering[[#This Row],[Pnr.]]=W$7,Tb.Financiering[[#This Row],[Te financieren]]-Tb.Financiering[[#This Row],[Eigen
bijdrage]]-Tb.Financiering[[#This Row],[Andere
subsidie(s)]]-Tb.Financiering[[#This Row],[Anders]],0)</f>
        <v>0</v>
      </c>
      <c r="X21" s="144">
        <f>IF(Tb.Financiering[[#This Row],[Pnr.]]=X$7,Tb.Financiering[[#This Row],[Te financieren]]-Tb.Financiering[[#This Row],[Eigen
bijdrage]]-Tb.Financiering[[#This Row],[Andere
subsidie(s)]]-Tb.Financiering[[#This Row],[Anders]],0)</f>
        <v>0</v>
      </c>
      <c r="Y21" s="144">
        <f>IF(Tb.Financiering[[#This Row],[Pnr.]]=Y$7,Tb.Financiering[[#This Row],[Te financieren]]-Tb.Financiering[[#This Row],[Eigen
bijdrage]]-Tb.Financiering[[#This Row],[Andere
subsidie(s)]]-Tb.Financiering[[#This Row],[Anders]],0)</f>
        <v>0</v>
      </c>
      <c r="Z21" s="144">
        <f>IF(Tb.Financiering[[#This Row],[Pnr.]]=Z$7,Tb.Financiering[[#This Row],[Te financieren]]-Tb.Financiering[[#This Row],[Eigen
bijdrage]]-Tb.Financiering[[#This Row],[Andere
subsidie(s)]]-Tb.Financiering[[#This Row],[Anders]],0)</f>
        <v>0</v>
      </c>
      <c r="AA21" s="144">
        <f>IF(Tb.Financiering[[#This Row],[Pnr.]]=AA$7,Tb.Financiering[[#This Row],[Te financieren]]-Tb.Financiering[[#This Row],[Eigen
bijdrage]]-Tb.Financiering[[#This Row],[Andere
subsidie(s)]]-Tb.Financiering[[#This Row],[Anders]],0)</f>
        <v>0</v>
      </c>
      <c r="AB21" s="144">
        <f>IF(Tb.Financiering[[#This Row],[Pnr.]]=AB$7,Tb.Financiering[[#This Row],[Te financieren]]-Tb.Financiering[[#This Row],[Eigen
bijdrage]]-Tb.Financiering[[#This Row],[Andere
subsidie(s)]]-Tb.Financiering[[#This Row],[Anders]],0)</f>
        <v>0</v>
      </c>
      <c r="AC21" s="144">
        <f>IF(Tb.Financiering[[#This Row],[Pnr.]]=AC$7,Tb.Financiering[[#This Row],[Te financieren]]-Tb.Financiering[[#This Row],[Eigen
bijdrage]]-Tb.Financiering[[#This Row],[Andere
subsidie(s)]]-Tb.Financiering[[#This Row],[Anders]],0)</f>
        <v>0</v>
      </c>
      <c r="AD21" s="144">
        <f>IF(Tb.Financiering[[#This Row],[Pnr.]]=AD$7,Tb.Financiering[[#This Row],[Te financieren]]-Tb.Financiering[[#This Row],[Eigen
bijdrage]]-Tb.Financiering[[#This Row],[Andere
subsidie(s)]]-Tb.Financiering[[#This Row],[Anders]],0)</f>
        <v>0</v>
      </c>
      <c r="AE21" s="144">
        <f>IF(Tb.Financiering[[#This Row],[Pnr.]]=AE$7,Tb.Financiering[[#This Row],[Te financieren]]-Tb.Financiering[[#This Row],[Eigen
bijdrage]]-Tb.Financiering[[#This Row],[Andere
subsidie(s)]]-Tb.Financiering[[#This Row],[Anders]],0)</f>
        <v>0</v>
      </c>
      <c r="AF21" s="144">
        <f>IF(Tb.Financiering[[#This Row],[Pnr.]]=AF$7,Tb.Financiering[[#This Row],[Te financieren]]-Tb.Financiering[[#This Row],[Eigen
bijdrage]]-Tb.Financiering[[#This Row],[Andere
subsidie(s)]]-Tb.Financiering[[#This Row],[Anders]],0)</f>
        <v>0</v>
      </c>
      <c r="AG21" s="144">
        <f>IF(Tb.Financiering[[#This Row],[Pnr.]]=AG$7,Tb.Financiering[[#This Row],[Te financieren]]-Tb.Financiering[[#This Row],[Eigen
bijdrage]]-Tb.Financiering[[#This Row],[Andere
subsidie(s)]]-Tb.Financiering[[#This Row],[Anders]],0)</f>
        <v>0</v>
      </c>
      <c r="AH21" s="144">
        <f>IF(Tb.Financiering[[#This Row],[Pnr.]]=AH$7,Tb.Financiering[[#This Row],[Te financieren]]-Tb.Financiering[[#This Row],[Eigen
bijdrage]]-Tb.Financiering[[#This Row],[Andere
subsidie(s)]]-Tb.Financiering[[#This Row],[Anders]],0)</f>
        <v>0</v>
      </c>
      <c r="AI21" s="144">
        <f>IF(Tb.Financiering[[#This Row],[Pnr.]]=AI$7,Tb.Financiering[[#This Row],[Te financieren]]-Tb.Financiering[[#This Row],[Eigen
bijdrage]]-Tb.Financiering[[#This Row],[Andere
subsidie(s)]]-Tb.Financiering[[#This Row],[Anders]],0)</f>
        <v>0</v>
      </c>
      <c r="AJ21" s="144">
        <f>IF(Tb.Financiering[[#This Row],[Pnr.]]=AJ$7,Tb.Financiering[[#This Row],[Te financieren]]-Tb.Financiering[[#This Row],[Eigen
bijdrage]]-Tb.Financiering[[#This Row],[Andere
subsidie(s)]]-Tb.Financiering[[#This Row],[Anders]],0)</f>
        <v>0</v>
      </c>
      <c r="AK21" s="144">
        <f>IF(Tb.Financiering[[#This Row],[Pnr.]]=AK$7,Tb.Financiering[[#This Row],[Te financieren]]-Tb.Financiering[[#This Row],[Eigen
bijdrage]]-Tb.Financiering[[#This Row],[Andere
subsidie(s)]]-Tb.Financiering[[#This Row],[Anders]],0)</f>
        <v>0</v>
      </c>
      <c r="AL21" s="144">
        <f>IF(Tb.Financiering[[#This Row],[Pnr.]]=AL$7,Tb.Financiering[[#This Row],[Te financieren]]-Tb.Financiering[[#This Row],[Eigen
bijdrage]]-Tb.Financiering[[#This Row],[Andere
subsidie(s)]]-Tb.Financiering[[#This Row],[Anders]],0)</f>
        <v>0</v>
      </c>
      <c r="AM21" s="144">
        <f>IF(Tb.Financiering[[#This Row],[Pnr.]]=AM$7,Tb.Financiering[[#This Row],[Te financieren]]-Tb.Financiering[[#This Row],[Eigen
bijdrage]]-Tb.Financiering[[#This Row],[Andere
subsidie(s)]]-Tb.Financiering[[#This Row],[Anders]],0)</f>
        <v>0</v>
      </c>
      <c r="AN21" s="144">
        <f>IF(Tb.Financiering[[#This Row],[Pnr.]]=AN$7,Tb.Financiering[[#This Row],[Te financieren]]-Tb.Financiering[[#This Row],[Eigen
bijdrage]]-Tb.Financiering[[#This Row],[Andere
subsidie(s)]]-Tb.Financiering[[#This Row],[Anders]],0)</f>
        <v>0</v>
      </c>
      <c r="AO21" s="144">
        <f>IF(Tb.Financiering[[#This Row],[Pnr.]]=AO$7,Tb.Financiering[[#This Row],[Te financieren]]-Tb.Financiering[[#This Row],[Eigen
bijdrage]]-Tb.Financiering[[#This Row],[Andere
subsidie(s)]]-Tb.Financiering[[#This Row],[Anders]],0)</f>
        <v>0</v>
      </c>
      <c r="AP21" s="144">
        <f>IF(Tb.Financiering[[#This Row],[Pnr.]]=AP$7,Tb.Financiering[[#This Row],[Te financieren]]-Tb.Financiering[[#This Row],[Eigen
bijdrage]]-Tb.Financiering[[#This Row],[Andere
subsidie(s)]]-Tb.Financiering[[#This Row],[Anders]],0)</f>
        <v>0</v>
      </c>
      <c r="AQ21" s="144">
        <f>IF(Tb.Financiering[[#This Row],[Pnr.]]=AQ$7,Tb.Financiering[[#This Row],[Te financieren]]-Tb.Financiering[[#This Row],[Eigen
bijdrage]]-Tb.Financiering[[#This Row],[Andere
subsidie(s)]]-Tb.Financiering[[#This Row],[Anders]],0)</f>
        <v>0</v>
      </c>
      <c r="AR21" s="144">
        <f>IF(Tb.Financiering[[#This Row],[Pnr.]]=AR$7,Tb.Financiering[[#This Row],[Te financieren]]-Tb.Financiering[[#This Row],[Eigen
bijdrage]]-Tb.Financiering[[#This Row],[Andere
subsidie(s)]]-Tb.Financiering[[#This Row],[Anders]],0)</f>
        <v>0</v>
      </c>
      <c r="AS21" s="144">
        <f>IF(Tb.Financiering[[#This Row],[Pnr.]]=AS$7,Tb.Financiering[[#This Row],[Te financieren]]-Tb.Financiering[[#This Row],[Eigen
bijdrage]]-Tb.Financiering[[#This Row],[Andere
subsidie(s)]]-Tb.Financiering[[#This Row],[Anders]],0)</f>
        <v>0</v>
      </c>
      <c r="AT21" s="144">
        <f>IF(Tb.Financiering[[#This Row],[Pnr.]]=AT$7,Tb.Financiering[[#This Row],[Te financieren]]-Tb.Financiering[[#This Row],[Eigen
bijdrage]]-Tb.Financiering[[#This Row],[Andere
subsidie(s)]]-Tb.Financiering[[#This Row],[Anders]],0)</f>
        <v>0</v>
      </c>
      <c r="AU21" s="144">
        <f>IF(Tb.Financiering[[#This Row],[Pnr.]]=AU$7,Tb.Financiering[[#This Row],[Te financieren]]-Tb.Financiering[[#This Row],[Eigen
bijdrage]]-Tb.Financiering[[#This Row],[Andere
subsidie(s)]]-Tb.Financiering[[#This Row],[Anders]],0)</f>
        <v>0</v>
      </c>
      <c r="AV21" s="144">
        <f>IF(Tb.Financiering[[#This Row],[Pnr.]]=AV$7,Tb.Financiering[[#This Row],[Te financieren]]-Tb.Financiering[[#This Row],[Eigen
bijdrage]]-Tb.Financiering[[#This Row],[Andere
subsidie(s)]]-Tb.Financiering[[#This Row],[Anders]],0)</f>
        <v>0</v>
      </c>
      <c r="AW21" s="144">
        <f>IF(Tb.Financiering[[#This Row],[Pnr.]]=AW$7,Tb.Financiering[[#This Row],[Te financieren]]-Tb.Financiering[[#This Row],[Eigen
bijdrage]]-Tb.Financiering[[#This Row],[Andere
subsidie(s)]]-Tb.Financiering[[#This Row],[Anders]],0)</f>
        <v>0</v>
      </c>
      <c r="AX21" s="144">
        <f>IF(Tb.Financiering[[#This Row],[Pnr.]]=AX$7,Tb.Financiering[[#This Row],[Te financieren]]-Tb.Financiering[[#This Row],[Eigen
bijdrage]]-Tb.Financiering[[#This Row],[Andere
subsidie(s)]]-Tb.Financiering[[#This Row],[Anders]],0)</f>
        <v>0</v>
      </c>
      <c r="AY21" s="144">
        <f>IF(Tb.Financiering[[#This Row],[Pnr.]]=AY$7,Tb.Financiering[[#This Row],[Te financieren]]-Tb.Financiering[[#This Row],[Eigen
bijdrage]]-Tb.Financiering[[#This Row],[Andere
subsidie(s)]]-Tb.Financiering[[#This Row],[Anders]],0)</f>
        <v>0</v>
      </c>
      <c r="AZ21" s="144">
        <f>IF(Tb.Financiering[[#This Row],[Pnr.]]=AZ$7,Tb.Financiering[[#This Row],[Te financieren]]-Tb.Financiering[[#This Row],[Eigen
bijdrage]]-Tb.Financiering[[#This Row],[Andere
subsidie(s)]]-Tb.Financiering[[#This Row],[Anders]],0)</f>
        <v>0</v>
      </c>
      <c r="BA21" s="144">
        <f>IF(Tb.Financiering[[#This Row],[Pnr.]]=BA$7,Tb.Financiering[[#This Row],[Te financieren]]-Tb.Financiering[[#This Row],[Eigen
bijdrage]]-Tb.Financiering[[#This Row],[Andere
subsidie(s)]]-Tb.Financiering[[#This Row],[Anders]],0)</f>
        <v>0</v>
      </c>
      <c r="BB21" s="144">
        <f>IF(Tb.Financiering[[#This Row],[Pnr.]]=BB$7,Tb.Financiering[[#This Row],[Te financieren]]-Tb.Financiering[[#This Row],[Eigen
bijdrage]]-Tb.Financiering[[#This Row],[Andere
subsidie(s)]]-Tb.Financiering[[#This Row],[Anders]],0)</f>
        <v>0</v>
      </c>
      <c r="BC21" s="144">
        <f>IF(Tb.Financiering[[#This Row],[Pnr.]]=BC$7,Tb.Financiering[[#This Row],[Te financieren]]-Tb.Financiering[[#This Row],[Eigen
bijdrage]]-Tb.Financiering[[#This Row],[Andere
subsidie(s)]]-Tb.Financiering[[#This Row],[Anders]],0)</f>
        <v>0</v>
      </c>
      <c r="BD21" s="144">
        <f>IF(Tb.Financiering[[#This Row],[Pnr.]]=BD$7,Tb.Financiering[[#This Row],[Te financieren]]-Tb.Financiering[[#This Row],[Eigen
bijdrage]]-Tb.Financiering[[#This Row],[Andere
subsidie(s)]]-Tb.Financiering[[#This Row],[Anders]],0)</f>
        <v>0</v>
      </c>
      <c r="BE21" s="144">
        <f>IF(Tb.Financiering[[#This Row],[Pnr.]]=BE$7,Tb.Financiering[[#This Row],[Te financieren]]-Tb.Financiering[[#This Row],[Eigen
bijdrage]]-Tb.Financiering[[#This Row],[Andere
subsidie(s)]]-Tb.Financiering[[#This Row],[Anders]],0)</f>
        <v>0</v>
      </c>
      <c r="BF21" s="144">
        <f>IF(Tb.Financiering[[#This Row],[Pnr.]]=BF$7,Tb.Financiering[[#This Row],[Te financieren]]-Tb.Financiering[[#This Row],[Eigen
bijdrage]]-Tb.Financiering[[#This Row],[Andere
subsidie(s)]]-Tb.Financiering[[#This Row],[Anders]],0)</f>
        <v>0</v>
      </c>
      <c r="BG21" s="144">
        <f>IF(Tb.Financiering[[#This Row],[Pnr.]]=BG$7,Tb.Financiering[[#This Row],[Te financieren]]-Tb.Financiering[[#This Row],[Eigen
bijdrage]]-Tb.Financiering[[#This Row],[Andere
subsidie(s)]]-Tb.Financiering[[#This Row],[Anders]],0)</f>
        <v>0</v>
      </c>
      <c r="BH21" s="144">
        <f>IF(Tb.Financiering[[#This Row],[Pnr.]]=BH$7,Tb.Financiering[[#This Row],[Te financieren]]-Tb.Financiering[[#This Row],[Eigen
bijdrage]]-Tb.Financiering[[#This Row],[Andere
subsidie(s)]]-Tb.Financiering[[#This Row],[Anders]],0)</f>
        <v>0</v>
      </c>
      <c r="BI21" s="144">
        <f>IF(Tb.Financiering[[#This Row],[Pnr.]]=BI$7,Tb.Financiering[[#This Row],[Te financieren]]-Tb.Financiering[[#This Row],[Eigen
bijdrage]]-Tb.Financiering[[#This Row],[Andere
subsidie(s)]]-Tb.Financiering[[#This Row],[Anders]],0)</f>
        <v>0</v>
      </c>
      <c r="BJ21" s="144">
        <f>IF(Tb.Financiering[[#This Row],[Pnr.]]=BJ$7,Tb.Financiering[[#This Row],[Te financieren]]-Tb.Financiering[[#This Row],[Eigen
bijdrage]]-Tb.Financiering[[#This Row],[Andere
subsidie(s)]]-Tb.Financiering[[#This Row],[Anders]],0)</f>
        <v>0</v>
      </c>
      <c r="BK21" s="144">
        <f>IF(Tb.Financiering[[#This Row],[Pnr.]]=BK$7,Tb.Financiering[[#This Row],[Te financieren]]-Tb.Financiering[[#This Row],[Eigen
bijdrage]]-Tb.Financiering[[#This Row],[Andere
subsidie(s)]]-Tb.Financiering[[#This Row],[Anders]],0)</f>
        <v>0</v>
      </c>
      <c r="BL21" s="144">
        <f>IF(Tb.Financiering[[#This Row],[Pnr.]]=BL$7,Tb.Financiering[[#This Row],[Te financieren]]-Tb.Financiering[[#This Row],[Eigen
bijdrage]]-Tb.Financiering[[#This Row],[Andere
subsidie(s)]]-Tb.Financiering[[#This Row],[Anders]],0)</f>
        <v>0</v>
      </c>
      <c r="BM21" s="144">
        <f>IF(Tb.Financiering[[#This Row],[Pnr.]]=BM$7,Tb.Financiering[[#This Row],[Te financieren]]-Tb.Financiering[[#This Row],[Eigen
bijdrage]]-Tb.Financiering[[#This Row],[Andere
subsidie(s)]]-Tb.Financiering[[#This Row],[Anders]],0)</f>
        <v>0</v>
      </c>
      <c r="BN21" s="235">
        <f>IF(Tb.Financiering[[#This Row],[Pnr.]]=BN$7,Tb.Financiering[[#This Row],[Eigen
bijdrage]]+Tb.Financiering[[#This Row],[Andere
subsidie(s)]]+Tb.Financiering[[#This Row],[Anders]],0)</f>
        <v>0</v>
      </c>
      <c r="BO21" s="235">
        <f>IF(Tb.Financiering[[#This Row],[Pnr.]]=BO$7,Tb.Financiering[[#This Row],[Eigen
bijdrage]]+Tb.Financiering[[#This Row],[Andere
subsidie(s)]]+Tb.Financiering[[#This Row],[Anders]],0)</f>
        <v>0</v>
      </c>
      <c r="BP21" s="235">
        <f>IF(Tb.Financiering[[#This Row],[Pnr.]]=BP$7,Tb.Financiering[[#This Row],[Eigen
bijdrage]]+Tb.Financiering[[#This Row],[Andere
subsidie(s)]]+Tb.Financiering[[#This Row],[Anders]],0)</f>
        <v>0</v>
      </c>
      <c r="BQ21" s="235">
        <f>IF(Tb.Financiering[[#This Row],[Pnr.]]=BQ$7,Tb.Financiering[[#This Row],[Eigen
bijdrage]]+Tb.Financiering[[#This Row],[Andere
subsidie(s)]]+Tb.Financiering[[#This Row],[Anders]],0)</f>
        <v>0</v>
      </c>
      <c r="BR21" s="235">
        <f>IF(Tb.Financiering[[#This Row],[Pnr.]]=BR$7,Tb.Financiering[[#This Row],[Eigen
bijdrage]]+Tb.Financiering[[#This Row],[Andere
subsidie(s)]]+Tb.Financiering[[#This Row],[Anders]],0)</f>
        <v>0</v>
      </c>
      <c r="BS21" s="235">
        <f>IF(Tb.Financiering[[#This Row],[Pnr.]]=BS$7,Tb.Financiering[[#This Row],[Eigen
bijdrage]]+Tb.Financiering[[#This Row],[Andere
subsidie(s)]]+Tb.Financiering[[#This Row],[Anders]],0)</f>
        <v>0</v>
      </c>
      <c r="BT21" s="235">
        <f>IF(Tb.Financiering[[#This Row],[Pnr.]]=BT$7,Tb.Financiering[[#This Row],[Eigen
bijdrage]]+Tb.Financiering[[#This Row],[Andere
subsidie(s)]]+Tb.Financiering[[#This Row],[Anders]],0)</f>
        <v>0</v>
      </c>
      <c r="BU21" s="235">
        <f>IF(Tb.Financiering[[#This Row],[Pnr.]]=BU$7,Tb.Financiering[[#This Row],[Eigen
bijdrage]]+Tb.Financiering[[#This Row],[Andere
subsidie(s)]]+Tb.Financiering[[#This Row],[Anders]],0)</f>
        <v>0</v>
      </c>
      <c r="BV21" s="235">
        <f>IF(Tb.Financiering[[#This Row],[Pnr.]]=BV$7,Tb.Financiering[[#This Row],[Eigen
bijdrage]]+Tb.Financiering[[#This Row],[Andere
subsidie(s)]]+Tb.Financiering[[#This Row],[Anders]],0)</f>
        <v>0</v>
      </c>
      <c r="BW21" s="235">
        <f>IF(Tb.Financiering[[#This Row],[Pnr.]]=BW$7,Tb.Financiering[[#This Row],[Eigen
bijdrage]]+Tb.Financiering[[#This Row],[Andere
subsidie(s)]]+Tb.Financiering[[#This Row],[Anders]],0)</f>
        <v>0</v>
      </c>
      <c r="BX21" s="235">
        <f>IF(Tb.Financiering[[#This Row],[Pnr.]]=BX$7,Tb.Financiering[[#This Row],[Eigen
bijdrage]]+Tb.Financiering[[#This Row],[Andere
subsidie(s)]]+Tb.Financiering[[#This Row],[Anders]],0)</f>
        <v>0</v>
      </c>
      <c r="BY21" s="235">
        <f>IF(Tb.Financiering[[#This Row],[Pnr.]]=BY$7,Tb.Financiering[[#This Row],[Eigen
bijdrage]]+Tb.Financiering[[#This Row],[Andere
subsidie(s)]]+Tb.Financiering[[#This Row],[Anders]],0)</f>
        <v>0</v>
      </c>
      <c r="BZ21" s="235">
        <f>IF(Tb.Financiering[[#This Row],[Pnr.]]=BZ$7,Tb.Financiering[[#This Row],[Eigen
bijdrage]]+Tb.Financiering[[#This Row],[Andere
subsidie(s)]]+Tb.Financiering[[#This Row],[Anders]],0)</f>
        <v>0</v>
      </c>
      <c r="CA21" s="235">
        <f>IF(Tb.Financiering[[#This Row],[Pnr.]]=CA$7,Tb.Financiering[[#This Row],[Eigen
bijdrage]]+Tb.Financiering[[#This Row],[Andere
subsidie(s)]]+Tb.Financiering[[#This Row],[Anders]],0)</f>
        <v>0</v>
      </c>
      <c r="CB21" s="235">
        <f>IF(Tb.Financiering[[#This Row],[Pnr.]]=CB$7,Tb.Financiering[[#This Row],[Eigen
bijdrage]]+Tb.Financiering[[#This Row],[Andere
subsidie(s)]]+Tb.Financiering[[#This Row],[Anders]],0)</f>
        <v>0</v>
      </c>
      <c r="CC21" s="235">
        <f>IF(Tb.Financiering[[#This Row],[Pnr.]]=CC$7,Tb.Financiering[[#This Row],[Eigen
bijdrage]]+Tb.Financiering[[#This Row],[Andere
subsidie(s)]]+Tb.Financiering[[#This Row],[Anders]],0)</f>
        <v>0</v>
      </c>
      <c r="CD21" s="235">
        <f>IF(Tb.Financiering[[#This Row],[Pnr.]]=CD$7,Tb.Financiering[[#This Row],[Eigen
bijdrage]]+Tb.Financiering[[#This Row],[Andere
subsidie(s)]]+Tb.Financiering[[#This Row],[Anders]],0)</f>
        <v>0</v>
      </c>
      <c r="CE21" s="235">
        <f>IF(Tb.Financiering[[#This Row],[Pnr.]]=CE$7,Tb.Financiering[[#This Row],[Eigen
bijdrage]]+Tb.Financiering[[#This Row],[Andere
subsidie(s)]]+Tb.Financiering[[#This Row],[Anders]],0)</f>
        <v>0</v>
      </c>
      <c r="CF21" s="235">
        <f>IF(Tb.Financiering[[#This Row],[Pnr.]]=CF$7,Tb.Financiering[[#This Row],[Eigen
bijdrage]]+Tb.Financiering[[#This Row],[Andere
subsidie(s)]]+Tb.Financiering[[#This Row],[Anders]],0)</f>
        <v>0</v>
      </c>
      <c r="CG21" s="235">
        <f>IF(Tb.Financiering[[#This Row],[Pnr.]]=CG$7,Tb.Financiering[[#This Row],[Eigen
bijdrage]]+Tb.Financiering[[#This Row],[Andere
subsidie(s)]]+Tb.Financiering[[#This Row],[Anders]],0)</f>
        <v>0</v>
      </c>
      <c r="CH21" s="235">
        <f>IF(Tb.Financiering[[#This Row],[Pnr.]]=CH$7,Tb.Financiering[[#This Row],[Eigen
bijdrage]]+Tb.Financiering[[#This Row],[Andere
subsidie(s)]]+Tb.Financiering[[#This Row],[Anders]],0)</f>
        <v>0</v>
      </c>
      <c r="CI21" s="235">
        <f>IF(Tb.Financiering[[#This Row],[Pnr.]]=CI$7,Tb.Financiering[[#This Row],[Eigen
bijdrage]]+Tb.Financiering[[#This Row],[Andere
subsidie(s)]]+Tb.Financiering[[#This Row],[Anders]],0)</f>
        <v>0</v>
      </c>
      <c r="CJ21" s="235">
        <f>IF(Tb.Financiering[[#This Row],[Pnr.]]=CJ$7,Tb.Financiering[[#This Row],[Eigen
bijdrage]]+Tb.Financiering[[#This Row],[Andere
subsidie(s)]]+Tb.Financiering[[#This Row],[Anders]],0)</f>
        <v>0</v>
      </c>
      <c r="CK21" s="235">
        <f>IF(Tb.Financiering[[#This Row],[Pnr.]]=CK$7,Tb.Financiering[[#This Row],[Eigen
bijdrage]]+Tb.Financiering[[#This Row],[Andere
subsidie(s)]]+Tb.Financiering[[#This Row],[Anders]],0)</f>
        <v>0</v>
      </c>
      <c r="CL21" s="235">
        <f>IF(Tb.Financiering[[#This Row],[Pnr.]]=CL$7,Tb.Financiering[[#This Row],[Eigen
bijdrage]]+Tb.Financiering[[#This Row],[Andere
subsidie(s)]]+Tb.Financiering[[#This Row],[Anders]],0)</f>
        <v>0</v>
      </c>
      <c r="CM21" s="235">
        <f>IF(Tb.Financiering[[#This Row],[Pnr.]]=CM$7,Tb.Financiering[[#This Row],[Eigen
bijdrage]]+Tb.Financiering[[#This Row],[Andere
subsidie(s)]]+Tb.Financiering[[#This Row],[Anders]],0)</f>
        <v>0</v>
      </c>
      <c r="CN21" s="235">
        <f>IF(Tb.Financiering[[#This Row],[Pnr.]]=CN$7,Tb.Financiering[[#This Row],[Eigen
bijdrage]]+Tb.Financiering[[#This Row],[Andere
subsidie(s)]]+Tb.Financiering[[#This Row],[Anders]],0)</f>
        <v>0</v>
      </c>
      <c r="CO21" s="235">
        <f>IF(Tb.Financiering[[#This Row],[Pnr.]]=CO$7,Tb.Financiering[[#This Row],[Eigen
bijdrage]]+Tb.Financiering[[#This Row],[Andere
subsidie(s)]]+Tb.Financiering[[#This Row],[Anders]],0)</f>
        <v>0</v>
      </c>
      <c r="CP21" s="235">
        <f>IF(Tb.Financiering[[#This Row],[Pnr.]]=CP$7,Tb.Financiering[[#This Row],[Eigen
bijdrage]]+Tb.Financiering[[#This Row],[Andere
subsidie(s)]]+Tb.Financiering[[#This Row],[Anders]],0)</f>
        <v>0</v>
      </c>
      <c r="CQ21" s="235">
        <f>IF(Tb.Financiering[[#This Row],[Pnr.]]=CQ$7,Tb.Financiering[[#This Row],[Eigen
bijdrage]]+Tb.Financiering[[#This Row],[Andere
subsidie(s)]]+Tb.Financiering[[#This Row],[Anders]],0)</f>
        <v>0</v>
      </c>
      <c r="CR21" s="235">
        <f>IF(Tb.Financiering[[#This Row],[Pnr.]]=CR$7,Tb.Financiering[[#This Row],[Eigen
bijdrage]]+Tb.Financiering[[#This Row],[Andere
subsidie(s)]]+Tb.Financiering[[#This Row],[Anders]],0)</f>
        <v>0</v>
      </c>
      <c r="CS21" s="235">
        <f>IF(Tb.Financiering[[#This Row],[Pnr.]]=CS$7,Tb.Financiering[[#This Row],[Eigen
bijdrage]]+Tb.Financiering[[#This Row],[Andere
subsidie(s)]]+Tb.Financiering[[#This Row],[Anders]],0)</f>
        <v>0</v>
      </c>
      <c r="CT21" s="235">
        <f>IF(Tb.Financiering[[#This Row],[Pnr.]]=CT$7,Tb.Financiering[[#This Row],[Eigen
bijdrage]]+Tb.Financiering[[#This Row],[Andere
subsidie(s)]]+Tb.Financiering[[#This Row],[Anders]],0)</f>
        <v>0</v>
      </c>
      <c r="CU21" s="235">
        <f>IF(Tb.Financiering[[#This Row],[Pnr.]]=CU$7,Tb.Financiering[[#This Row],[Eigen
bijdrage]]+Tb.Financiering[[#This Row],[Andere
subsidie(s)]]+Tb.Financiering[[#This Row],[Anders]],0)</f>
        <v>0</v>
      </c>
      <c r="CV21" s="235">
        <f>IF(Tb.Financiering[[#This Row],[Pnr.]]=CV$7,Tb.Financiering[[#This Row],[Eigen
bijdrage]]+Tb.Financiering[[#This Row],[Andere
subsidie(s)]]+Tb.Financiering[[#This Row],[Anders]],0)</f>
        <v>0</v>
      </c>
      <c r="CW21" s="235">
        <f>IF(Tb.Financiering[[#This Row],[Pnr.]]=CW$7,Tb.Financiering[[#This Row],[Eigen
bijdrage]]+Tb.Financiering[[#This Row],[Andere
subsidie(s)]]+Tb.Financiering[[#This Row],[Anders]],0)</f>
        <v>0</v>
      </c>
      <c r="CX21" s="235">
        <f>IF(Tb.Financiering[[#This Row],[Pnr.]]=CX$7,Tb.Financiering[[#This Row],[Eigen
bijdrage]]+Tb.Financiering[[#This Row],[Andere
subsidie(s)]]+Tb.Financiering[[#This Row],[Anders]],0)</f>
        <v>0</v>
      </c>
      <c r="CY21" s="235">
        <f>IF(Tb.Financiering[[#This Row],[Pnr.]]=CY$7,Tb.Financiering[[#This Row],[Eigen
bijdrage]]+Tb.Financiering[[#This Row],[Andere
subsidie(s)]]+Tb.Financiering[[#This Row],[Anders]],0)</f>
        <v>0</v>
      </c>
      <c r="CZ21" s="235">
        <f>IF(Tb.Financiering[[#This Row],[Pnr.]]=CZ$7,Tb.Financiering[[#This Row],[Eigen
bijdrage]]+Tb.Financiering[[#This Row],[Andere
subsidie(s)]]+Tb.Financiering[[#This Row],[Anders]],0)</f>
        <v>0</v>
      </c>
      <c r="DA21" s="235">
        <f>IF(Tb.Financiering[[#This Row],[Pnr.]]=DA$7,Tb.Financiering[[#This Row],[Eigen
bijdrage]]+Tb.Financiering[[#This Row],[Andere
subsidie(s)]]+Tb.Financiering[[#This Row],[Anders]],0)</f>
        <v>0</v>
      </c>
      <c r="DB21" s="235">
        <f>IF(Tb.Financiering[[#This Row],[Pnr.]]=DB$7,Tb.Financiering[[#This Row],[Eigen
bijdrage]]+Tb.Financiering[[#This Row],[Andere
subsidie(s)]]+Tb.Financiering[[#This Row],[Anders]],0)</f>
        <v>0</v>
      </c>
      <c r="DC21" s="235">
        <f>IF(Tb.Financiering[[#This Row],[Pnr.]]=DC$7,Tb.Financiering[[#This Row],[Eigen
bijdrage]]+Tb.Financiering[[#This Row],[Andere
subsidie(s)]]+Tb.Financiering[[#This Row],[Anders]],0)</f>
        <v>0</v>
      </c>
      <c r="DD21" s="235">
        <f>IF(Tb.Financiering[[#This Row],[Pnr.]]=DD$7,Tb.Financiering[[#This Row],[Eigen
bijdrage]]+Tb.Financiering[[#This Row],[Andere
subsidie(s)]]+Tb.Financiering[[#This Row],[Anders]],0)</f>
        <v>0</v>
      </c>
      <c r="DE21" s="235">
        <f>IF(Tb.Financiering[[#This Row],[Pnr.]]=DE$7,Tb.Financiering[[#This Row],[Eigen
bijdrage]]+Tb.Financiering[[#This Row],[Andere
subsidie(s)]]+Tb.Financiering[[#This Row],[Anders]],0)</f>
        <v>0</v>
      </c>
      <c r="DF21" s="235">
        <f>IF(Tb.Financiering[[#This Row],[Pnr.]]=DF$7,Tb.Financiering[[#This Row],[Eigen
bijdrage]]+Tb.Financiering[[#This Row],[Andere
subsidie(s)]]+Tb.Financiering[[#This Row],[Anders]],0)</f>
        <v>0</v>
      </c>
      <c r="DG21" s="235">
        <f>IF(Tb.Financiering[[#This Row],[Pnr.]]=DG$7,Tb.Financiering[[#This Row],[Eigen
bijdrage]]+Tb.Financiering[[#This Row],[Andere
subsidie(s)]]+Tb.Financiering[[#This Row],[Anders]],0)</f>
        <v>0</v>
      </c>
      <c r="DH21" s="235">
        <f>IF(Tb.Financiering[[#This Row],[Pnr.]]=DH$7,Tb.Financiering[[#This Row],[Eigen
bijdrage]]+Tb.Financiering[[#This Row],[Andere
subsidie(s)]]+Tb.Financiering[[#This Row],[Anders]],0)</f>
        <v>0</v>
      </c>
      <c r="DI21" s="235">
        <f>IF(Tb.Financiering[[#This Row],[Pnr.]]=DI$7,Tb.Financiering[[#This Row],[Eigen
bijdrage]]+Tb.Financiering[[#This Row],[Andere
subsidie(s)]]+Tb.Financiering[[#This Row],[Anders]],0)</f>
        <v>0</v>
      </c>
      <c r="DJ21" s="235">
        <f>IF(Tb.Financiering[[#This Row],[Pnr.]]=DJ$7,Tb.Financiering[[#This Row],[Eigen
bijdrage]]+Tb.Financiering[[#This Row],[Andere
subsidie(s)]]+Tb.Financiering[[#This Row],[Anders]],0)</f>
        <v>0</v>
      </c>
      <c r="DK21" s="235">
        <f>IF(Tb.Financiering[[#This Row],[Pnr.]]=DK$7,Tb.Financiering[[#This Row],[Eigen
bijdrage]]+Tb.Financiering[[#This Row],[Andere
subsidie(s)]]+Tb.Financiering[[#This Row],[Anders]],0)</f>
        <v>0</v>
      </c>
      <c r="XFD21" s="31"/>
    </row>
    <row r="22" spans="1:115 16384:16384" s="4" customFormat="1" x14ac:dyDescent="0.3">
      <c r="A22" s="31"/>
      <c r="B22" s="137"/>
      <c r="C22" s="137"/>
      <c r="D22" s="11">
        <f>SUMIF(Tbl.Kosten[PSAnr.],Tb.Financiering[[#This Row],[PSAnr.]],Tbl.Kosten[Totaal kosten])</f>
        <v>0</v>
      </c>
      <c r="E22" s="154">
        <f>SUMIF(Tbl.Kosten[PSAnr.],Tb.Financiering[[#This Row],[PSAnr.]],Tbl.Kosten[Subsidie])</f>
        <v>0</v>
      </c>
      <c r="F22" s="155"/>
      <c r="G22" s="154">
        <f>Tb.Financiering[[#This Row],[Begrote kosten]]-Tb.Financiering[[#This Row],[Berekende GLB subsidie]]-Tb.Financiering[[#This Row],[Correctie GLB subsidie]]</f>
        <v>0</v>
      </c>
      <c r="H22" s="156"/>
      <c r="I22" s="156"/>
      <c r="J22" s="156"/>
      <c r="K22" s="152"/>
      <c r="L22" s="97">
        <f>Tb.Financiering[[#This Row],[Te financieren]]-SUM(Tb.Financiering[[#This Row],[Eigen
bijdrage]:[Anders]])</f>
        <v>0</v>
      </c>
      <c r="M22" s="160" t="str">
        <f>IFERROR(VLOOKUP(Tb.Financiering[[#This Row],[Partnernaam]],Tbl.Projectpartners[[Naam]:[PNr.]],9,FALSE),"")</f>
        <v/>
      </c>
      <c r="N22" s="142" t="str">
        <f>IFERROR(VLOOKUP(Tb.Financiering[[#This Row],[Subsidiabele activiteit]],Tbl.Subsidiehoogte[[Subsidieactiviteit]:[SAnr.]],3,FALSE),"")</f>
        <v/>
      </c>
      <c r="O22" s="142" t="str">
        <f>_xlfn.CONCAT(Tb.Financiering[[#This Row],[Pnr.]],Tb.Financiering[[#This Row],[SAnr.]])</f>
        <v/>
      </c>
      <c r="P22" s="144">
        <f>IF(Tb.Financiering[[#This Row],[Pnr.]]=P$7,Tb.Financiering[[#This Row],[Te financieren]]-Tb.Financiering[[#This Row],[Eigen
bijdrage]]-Tb.Financiering[[#This Row],[Andere
subsidie(s)]]-Tb.Financiering[[#This Row],[Anders]],0)</f>
        <v>0</v>
      </c>
      <c r="Q22" s="144">
        <f>IF(Tb.Financiering[[#This Row],[Pnr.]]=Q$7,Tb.Financiering[[#This Row],[Te financieren]]-Tb.Financiering[[#This Row],[Eigen
bijdrage]]-Tb.Financiering[[#This Row],[Andere
subsidie(s)]]-Tb.Financiering[[#This Row],[Anders]],0)</f>
        <v>0</v>
      </c>
      <c r="R22" s="144">
        <f>IF(Tb.Financiering[[#This Row],[Pnr.]]=R$7,Tb.Financiering[[#This Row],[Te financieren]]-Tb.Financiering[[#This Row],[Eigen
bijdrage]]-Tb.Financiering[[#This Row],[Andere
subsidie(s)]]-Tb.Financiering[[#This Row],[Anders]],0)</f>
        <v>0</v>
      </c>
      <c r="S22" s="144">
        <f>IF(Tb.Financiering[[#This Row],[Pnr.]]=S$7,Tb.Financiering[[#This Row],[Te financieren]]-Tb.Financiering[[#This Row],[Eigen
bijdrage]]-Tb.Financiering[[#This Row],[Andere
subsidie(s)]]-Tb.Financiering[[#This Row],[Anders]],0)</f>
        <v>0</v>
      </c>
      <c r="T22" s="144">
        <f>IF(Tb.Financiering[[#This Row],[Pnr.]]=T$7,Tb.Financiering[[#This Row],[Te financieren]]-Tb.Financiering[[#This Row],[Eigen
bijdrage]]-Tb.Financiering[[#This Row],[Andere
subsidie(s)]]-Tb.Financiering[[#This Row],[Anders]],0)</f>
        <v>0</v>
      </c>
      <c r="U22" s="144">
        <f>IF(Tb.Financiering[[#This Row],[Pnr.]]=U$7,Tb.Financiering[[#This Row],[Te financieren]]-Tb.Financiering[[#This Row],[Eigen
bijdrage]]-Tb.Financiering[[#This Row],[Andere
subsidie(s)]]-Tb.Financiering[[#This Row],[Anders]],0)</f>
        <v>0</v>
      </c>
      <c r="V22" s="144">
        <f>IF(Tb.Financiering[[#This Row],[Pnr.]]=V$7,Tb.Financiering[[#This Row],[Te financieren]]-Tb.Financiering[[#This Row],[Eigen
bijdrage]]-Tb.Financiering[[#This Row],[Andere
subsidie(s)]]-Tb.Financiering[[#This Row],[Anders]],0)</f>
        <v>0</v>
      </c>
      <c r="W22" s="144">
        <f>IF(Tb.Financiering[[#This Row],[Pnr.]]=W$7,Tb.Financiering[[#This Row],[Te financieren]]-Tb.Financiering[[#This Row],[Eigen
bijdrage]]-Tb.Financiering[[#This Row],[Andere
subsidie(s)]]-Tb.Financiering[[#This Row],[Anders]],0)</f>
        <v>0</v>
      </c>
      <c r="X22" s="144">
        <f>IF(Tb.Financiering[[#This Row],[Pnr.]]=X$7,Tb.Financiering[[#This Row],[Te financieren]]-Tb.Financiering[[#This Row],[Eigen
bijdrage]]-Tb.Financiering[[#This Row],[Andere
subsidie(s)]]-Tb.Financiering[[#This Row],[Anders]],0)</f>
        <v>0</v>
      </c>
      <c r="Y22" s="144">
        <f>IF(Tb.Financiering[[#This Row],[Pnr.]]=Y$7,Tb.Financiering[[#This Row],[Te financieren]]-Tb.Financiering[[#This Row],[Eigen
bijdrage]]-Tb.Financiering[[#This Row],[Andere
subsidie(s)]]-Tb.Financiering[[#This Row],[Anders]],0)</f>
        <v>0</v>
      </c>
      <c r="Z22" s="144">
        <f>IF(Tb.Financiering[[#This Row],[Pnr.]]=Z$7,Tb.Financiering[[#This Row],[Te financieren]]-Tb.Financiering[[#This Row],[Eigen
bijdrage]]-Tb.Financiering[[#This Row],[Andere
subsidie(s)]]-Tb.Financiering[[#This Row],[Anders]],0)</f>
        <v>0</v>
      </c>
      <c r="AA22" s="144">
        <f>IF(Tb.Financiering[[#This Row],[Pnr.]]=AA$7,Tb.Financiering[[#This Row],[Te financieren]]-Tb.Financiering[[#This Row],[Eigen
bijdrage]]-Tb.Financiering[[#This Row],[Andere
subsidie(s)]]-Tb.Financiering[[#This Row],[Anders]],0)</f>
        <v>0</v>
      </c>
      <c r="AB22" s="144">
        <f>IF(Tb.Financiering[[#This Row],[Pnr.]]=AB$7,Tb.Financiering[[#This Row],[Te financieren]]-Tb.Financiering[[#This Row],[Eigen
bijdrage]]-Tb.Financiering[[#This Row],[Andere
subsidie(s)]]-Tb.Financiering[[#This Row],[Anders]],0)</f>
        <v>0</v>
      </c>
      <c r="AC22" s="144">
        <f>IF(Tb.Financiering[[#This Row],[Pnr.]]=AC$7,Tb.Financiering[[#This Row],[Te financieren]]-Tb.Financiering[[#This Row],[Eigen
bijdrage]]-Tb.Financiering[[#This Row],[Andere
subsidie(s)]]-Tb.Financiering[[#This Row],[Anders]],0)</f>
        <v>0</v>
      </c>
      <c r="AD22" s="144">
        <f>IF(Tb.Financiering[[#This Row],[Pnr.]]=AD$7,Tb.Financiering[[#This Row],[Te financieren]]-Tb.Financiering[[#This Row],[Eigen
bijdrage]]-Tb.Financiering[[#This Row],[Andere
subsidie(s)]]-Tb.Financiering[[#This Row],[Anders]],0)</f>
        <v>0</v>
      </c>
      <c r="AE22" s="144">
        <f>IF(Tb.Financiering[[#This Row],[Pnr.]]=AE$7,Tb.Financiering[[#This Row],[Te financieren]]-Tb.Financiering[[#This Row],[Eigen
bijdrage]]-Tb.Financiering[[#This Row],[Andere
subsidie(s)]]-Tb.Financiering[[#This Row],[Anders]],0)</f>
        <v>0</v>
      </c>
      <c r="AF22" s="144">
        <f>IF(Tb.Financiering[[#This Row],[Pnr.]]=AF$7,Tb.Financiering[[#This Row],[Te financieren]]-Tb.Financiering[[#This Row],[Eigen
bijdrage]]-Tb.Financiering[[#This Row],[Andere
subsidie(s)]]-Tb.Financiering[[#This Row],[Anders]],0)</f>
        <v>0</v>
      </c>
      <c r="AG22" s="144">
        <f>IF(Tb.Financiering[[#This Row],[Pnr.]]=AG$7,Tb.Financiering[[#This Row],[Te financieren]]-Tb.Financiering[[#This Row],[Eigen
bijdrage]]-Tb.Financiering[[#This Row],[Andere
subsidie(s)]]-Tb.Financiering[[#This Row],[Anders]],0)</f>
        <v>0</v>
      </c>
      <c r="AH22" s="144">
        <f>IF(Tb.Financiering[[#This Row],[Pnr.]]=AH$7,Tb.Financiering[[#This Row],[Te financieren]]-Tb.Financiering[[#This Row],[Eigen
bijdrage]]-Tb.Financiering[[#This Row],[Andere
subsidie(s)]]-Tb.Financiering[[#This Row],[Anders]],0)</f>
        <v>0</v>
      </c>
      <c r="AI22" s="144">
        <f>IF(Tb.Financiering[[#This Row],[Pnr.]]=AI$7,Tb.Financiering[[#This Row],[Te financieren]]-Tb.Financiering[[#This Row],[Eigen
bijdrage]]-Tb.Financiering[[#This Row],[Andere
subsidie(s)]]-Tb.Financiering[[#This Row],[Anders]],0)</f>
        <v>0</v>
      </c>
      <c r="AJ22" s="144">
        <f>IF(Tb.Financiering[[#This Row],[Pnr.]]=AJ$7,Tb.Financiering[[#This Row],[Te financieren]]-Tb.Financiering[[#This Row],[Eigen
bijdrage]]-Tb.Financiering[[#This Row],[Andere
subsidie(s)]]-Tb.Financiering[[#This Row],[Anders]],0)</f>
        <v>0</v>
      </c>
      <c r="AK22" s="144">
        <f>IF(Tb.Financiering[[#This Row],[Pnr.]]=AK$7,Tb.Financiering[[#This Row],[Te financieren]]-Tb.Financiering[[#This Row],[Eigen
bijdrage]]-Tb.Financiering[[#This Row],[Andere
subsidie(s)]]-Tb.Financiering[[#This Row],[Anders]],0)</f>
        <v>0</v>
      </c>
      <c r="AL22" s="144">
        <f>IF(Tb.Financiering[[#This Row],[Pnr.]]=AL$7,Tb.Financiering[[#This Row],[Te financieren]]-Tb.Financiering[[#This Row],[Eigen
bijdrage]]-Tb.Financiering[[#This Row],[Andere
subsidie(s)]]-Tb.Financiering[[#This Row],[Anders]],0)</f>
        <v>0</v>
      </c>
      <c r="AM22" s="144">
        <f>IF(Tb.Financiering[[#This Row],[Pnr.]]=AM$7,Tb.Financiering[[#This Row],[Te financieren]]-Tb.Financiering[[#This Row],[Eigen
bijdrage]]-Tb.Financiering[[#This Row],[Andere
subsidie(s)]]-Tb.Financiering[[#This Row],[Anders]],0)</f>
        <v>0</v>
      </c>
      <c r="AN22" s="144">
        <f>IF(Tb.Financiering[[#This Row],[Pnr.]]=AN$7,Tb.Financiering[[#This Row],[Te financieren]]-Tb.Financiering[[#This Row],[Eigen
bijdrage]]-Tb.Financiering[[#This Row],[Andere
subsidie(s)]]-Tb.Financiering[[#This Row],[Anders]],0)</f>
        <v>0</v>
      </c>
      <c r="AO22" s="144">
        <f>IF(Tb.Financiering[[#This Row],[Pnr.]]=AO$7,Tb.Financiering[[#This Row],[Te financieren]]-Tb.Financiering[[#This Row],[Eigen
bijdrage]]-Tb.Financiering[[#This Row],[Andere
subsidie(s)]]-Tb.Financiering[[#This Row],[Anders]],0)</f>
        <v>0</v>
      </c>
      <c r="AP22" s="144">
        <f>IF(Tb.Financiering[[#This Row],[Pnr.]]=AP$7,Tb.Financiering[[#This Row],[Te financieren]]-Tb.Financiering[[#This Row],[Eigen
bijdrage]]-Tb.Financiering[[#This Row],[Andere
subsidie(s)]]-Tb.Financiering[[#This Row],[Anders]],0)</f>
        <v>0</v>
      </c>
      <c r="AQ22" s="144">
        <f>IF(Tb.Financiering[[#This Row],[Pnr.]]=AQ$7,Tb.Financiering[[#This Row],[Te financieren]]-Tb.Financiering[[#This Row],[Eigen
bijdrage]]-Tb.Financiering[[#This Row],[Andere
subsidie(s)]]-Tb.Financiering[[#This Row],[Anders]],0)</f>
        <v>0</v>
      </c>
      <c r="AR22" s="144">
        <f>IF(Tb.Financiering[[#This Row],[Pnr.]]=AR$7,Tb.Financiering[[#This Row],[Te financieren]]-Tb.Financiering[[#This Row],[Eigen
bijdrage]]-Tb.Financiering[[#This Row],[Andere
subsidie(s)]]-Tb.Financiering[[#This Row],[Anders]],0)</f>
        <v>0</v>
      </c>
      <c r="AS22" s="144">
        <f>IF(Tb.Financiering[[#This Row],[Pnr.]]=AS$7,Tb.Financiering[[#This Row],[Te financieren]]-Tb.Financiering[[#This Row],[Eigen
bijdrage]]-Tb.Financiering[[#This Row],[Andere
subsidie(s)]]-Tb.Financiering[[#This Row],[Anders]],0)</f>
        <v>0</v>
      </c>
      <c r="AT22" s="144">
        <f>IF(Tb.Financiering[[#This Row],[Pnr.]]=AT$7,Tb.Financiering[[#This Row],[Te financieren]]-Tb.Financiering[[#This Row],[Eigen
bijdrage]]-Tb.Financiering[[#This Row],[Andere
subsidie(s)]]-Tb.Financiering[[#This Row],[Anders]],0)</f>
        <v>0</v>
      </c>
      <c r="AU22" s="144">
        <f>IF(Tb.Financiering[[#This Row],[Pnr.]]=AU$7,Tb.Financiering[[#This Row],[Te financieren]]-Tb.Financiering[[#This Row],[Eigen
bijdrage]]-Tb.Financiering[[#This Row],[Andere
subsidie(s)]]-Tb.Financiering[[#This Row],[Anders]],0)</f>
        <v>0</v>
      </c>
      <c r="AV22" s="144">
        <f>IF(Tb.Financiering[[#This Row],[Pnr.]]=AV$7,Tb.Financiering[[#This Row],[Te financieren]]-Tb.Financiering[[#This Row],[Eigen
bijdrage]]-Tb.Financiering[[#This Row],[Andere
subsidie(s)]]-Tb.Financiering[[#This Row],[Anders]],0)</f>
        <v>0</v>
      </c>
      <c r="AW22" s="144">
        <f>IF(Tb.Financiering[[#This Row],[Pnr.]]=AW$7,Tb.Financiering[[#This Row],[Te financieren]]-Tb.Financiering[[#This Row],[Eigen
bijdrage]]-Tb.Financiering[[#This Row],[Andere
subsidie(s)]]-Tb.Financiering[[#This Row],[Anders]],0)</f>
        <v>0</v>
      </c>
      <c r="AX22" s="144">
        <f>IF(Tb.Financiering[[#This Row],[Pnr.]]=AX$7,Tb.Financiering[[#This Row],[Te financieren]]-Tb.Financiering[[#This Row],[Eigen
bijdrage]]-Tb.Financiering[[#This Row],[Andere
subsidie(s)]]-Tb.Financiering[[#This Row],[Anders]],0)</f>
        <v>0</v>
      </c>
      <c r="AY22" s="144">
        <f>IF(Tb.Financiering[[#This Row],[Pnr.]]=AY$7,Tb.Financiering[[#This Row],[Te financieren]]-Tb.Financiering[[#This Row],[Eigen
bijdrage]]-Tb.Financiering[[#This Row],[Andere
subsidie(s)]]-Tb.Financiering[[#This Row],[Anders]],0)</f>
        <v>0</v>
      </c>
      <c r="AZ22" s="144">
        <f>IF(Tb.Financiering[[#This Row],[Pnr.]]=AZ$7,Tb.Financiering[[#This Row],[Te financieren]]-Tb.Financiering[[#This Row],[Eigen
bijdrage]]-Tb.Financiering[[#This Row],[Andere
subsidie(s)]]-Tb.Financiering[[#This Row],[Anders]],0)</f>
        <v>0</v>
      </c>
      <c r="BA22" s="144">
        <f>IF(Tb.Financiering[[#This Row],[Pnr.]]=BA$7,Tb.Financiering[[#This Row],[Te financieren]]-Tb.Financiering[[#This Row],[Eigen
bijdrage]]-Tb.Financiering[[#This Row],[Andere
subsidie(s)]]-Tb.Financiering[[#This Row],[Anders]],0)</f>
        <v>0</v>
      </c>
      <c r="BB22" s="144">
        <f>IF(Tb.Financiering[[#This Row],[Pnr.]]=BB$7,Tb.Financiering[[#This Row],[Te financieren]]-Tb.Financiering[[#This Row],[Eigen
bijdrage]]-Tb.Financiering[[#This Row],[Andere
subsidie(s)]]-Tb.Financiering[[#This Row],[Anders]],0)</f>
        <v>0</v>
      </c>
      <c r="BC22" s="144">
        <f>IF(Tb.Financiering[[#This Row],[Pnr.]]=BC$7,Tb.Financiering[[#This Row],[Te financieren]]-Tb.Financiering[[#This Row],[Eigen
bijdrage]]-Tb.Financiering[[#This Row],[Andere
subsidie(s)]]-Tb.Financiering[[#This Row],[Anders]],0)</f>
        <v>0</v>
      </c>
      <c r="BD22" s="144">
        <f>IF(Tb.Financiering[[#This Row],[Pnr.]]=BD$7,Tb.Financiering[[#This Row],[Te financieren]]-Tb.Financiering[[#This Row],[Eigen
bijdrage]]-Tb.Financiering[[#This Row],[Andere
subsidie(s)]]-Tb.Financiering[[#This Row],[Anders]],0)</f>
        <v>0</v>
      </c>
      <c r="BE22" s="144">
        <f>IF(Tb.Financiering[[#This Row],[Pnr.]]=BE$7,Tb.Financiering[[#This Row],[Te financieren]]-Tb.Financiering[[#This Row],[Eigen
bijdrage]]-Tb.Financiering[[#This Row],[Andere
subsidie(s)]]-Tb.Financiering[[#This Row],[Anders]],0)</f>
        <v>0</v>
      </c>
      <c r="BF22" s="144">
        <f>IF(Tb.Financiering[[#This Row],[Pnr.]]=BF$7,Tb.Financiering[[#This Row],[Te financieren]]-Tb.Financiering[[#This Row],[Eigen
bijdrage]]-Tb.Financiering[[#This Row],[Andere
subsidie(s)]]-Tb.Financiering[[#This Row],[Anders]],0)</f>
        <v>0</v>
      </c>
      <c r="BG22" s="144">
        <f>IF(Tb.Financiering[[#This Row],[Pnr.]]=BG$7,Tb.Financiering[[#This Row],[Te financieren]]-Tb.Financiering[[#This Row],[Eigen
bijdrage]]-Tb.Financiering[[#This Row],[Andere
subsidie(s)]]-Tb.Financiering[[#This Row],[Anders]],0)</f>
        <v>0</v>
      </c>
      <c r="BH22" s="144">
        <f>IF(Tb.Financiering[[#This Row],[Pnr.]]=BH$7,Tb.Financiering[[#This Row],[Te financieren]]-Tb.Financiering[[#This Row],[Eigen
bijdrage]]-Tb.Financiering[[#This Row],[Andere
subsidie(s)]]-Tb.Financiering[[#This Row],[Anders]],0)</f>
        <v>0</v>
      </c>
      <c r="BI22" s="144">
        <f>IF(Tb.Financiering[[#This Row],[Pnr.]]=BI$7,Tb.Financiering[[#This Row],[Te financieren]]-Tb.Financiering[[#This Row],[Eigen
bijdrage]]-Tb.Financiering[[#This Row],[Andere
subsidie(s)]]-Tb.Financiering[[#This Row],[Anders]],0)</f>
        <v>0</v>
      </c>
      <c r="BJ22" s="144">
        <f>IF(Tb.Financiering[[#This Row],[Pnr.]]=BJ$7,Tb.Financiering[[#This Row],[Te financieren]]-Tb.Financiering[[#This Row],[Eigen
bijdrage]]-Tb.Financiering[[#This Row],[Andere
subsidie(s)]]-Tb.Financiering[[#This Row],[Anders]],0)</f>
        <v>0</v>
      </c>
      <c r="BK22" s="144">
        <f>IF(Tb.Financiering[[#This Row],[Pnr.]]=BK$7,Tb.Financiering[[#This Row],[Te financieren]]-Tb.Financiering[[#This Row],[Eigen
bijdrage]]-Tb.Financiering[[#This Row],[Andere
subsidie(s)]]-Tb.Financiering[[#This Row],[Anders]],0)</f>
        <v>0</v>
      </c>
      <c r="BL22" s="144">
        <f>IF(Tb.Financiering[[#This Row],[Pnr.]]=BL$7,Tb.Financiering[[#This Row],[Te financieren]]-Tb.Financiering[[#This Row],[Eigen
bijdrage]]-Tb.Financiering[[#This Row],[Andere
subsidie(s)]]-Tb.Financiering[[#This Row],[Anders]],0)</f>
        <v>0</v>
      </c>
      <c r="BM22" s="144">
        <f>IF(Tb.Financiering[[#This Row],[Pnr.]]=BM$7,Tb.Financiering[[#This Row],[Te financieren]]-Tb.Financiering[[#This Row],[Eigen
bijdrage]]-Tb.Financiering[[#This Row],[Andere
subsidie(s)]]-Tb.Financiering[[#This Row],[Anders]],0)</f>
        <v>0</v>
      </c>
      <c r="BN22" s="235">
        <f>IF(Tb.Financiering[[#This Row],[Pnr.]]=BN$7,Tb.Financiering[[#This Row],[Eigen
bijdrage]]+Tb.Financiering[[#This Row],[Andere
subsidie(s)]]+Tb.Financiering[[#This Row],[Anders]],0)</f>
        <v>0</v>
      </c>
      <c r="BO22" s="235">
        <f>IF(Tb.Financiering[[#This Row],[Pnr.]]=BO$7,Tb.Financiering[[#This Row],[Eigen
bijdrage]]+Tb.Financiering[[#This Row],[Andere
subsidie(s)]]+Tb.Financiering[[#This Row],[Anders]],0)</f>
        <v>0</v>
      </c>
      <c r="BP22" s="235">
        <f>IF(Tb.Financiering[[#This Row],[Pnr.]]=BP$7,Tb.Financiering[[#This Row],[Eigen
bijdrage]]+Tb.Financiering[[#This Row],[Andere
subsidie(s)]]+Tb.Financiering[[#This Row],[Anders]],0)</f>
        <v>0</v>
      </c>
      <c r="BQ22" s="235">
        <f>IF(Tb.Financiering[[#This Row],[Pnr.]]=BQ$7,Tb.Financiering[[#This Row],[Eigen
bijdrage]]+Tb.Financiering[[#This Row],[Andere
subsidie(s)]]+Tb.Financiering[[#This Row],[Anders]],0)</f>
        <v>0</v>
      </c>
      <c r="BR22" s="235">
        <f>IF(Tb.Financiering[[#This Row],[Pnr.]]=BR$7,Tb.Financiering[[#This Row],[Eigen
bijdrage]]+Tb.Financiering[[#This Row],[Andere
subsidie(s)]]+Tb.Financiering[[#This Row],[Anders]],0)</f>
        <v>0</v>
      </c>
      <c r="BS22" s="235">
        <f>IF(Tb.Financiering[[#This Row],[Pnr.]]=BS$7,Tb.Financiering[[#This Row],[Eigen
bijdrage]]+Tb.Financiering[[#This Row],[Andere
subsidie(s)]]+Tb.Financiering[[#This Row],[Anders]],0)</f>
        <v>0</v>
      </c>
      <c r="BT22" s="235">
        <f>IF(Tb.Financiering[[#This Row],[Pnr.]]=BT$7,Tb.Financiering[[#This Row],[Eigen
bijdrage]]+Tb.Financiering[[#This Row],[Andere
subsidie(s)]]+Tb.Financiering[[#This Row],[Anders]],0)</f>
        <v>0</v>
      </c>
      <c r="BU22" s="235">
        <f>IF(Tb.Financiering[[#This Row],[Pnr.]]=BU$7,Tb.Financiering[[#This Row],[Eigen
bijdrage]]+Tb.Financiering[[#This Row],[Andere
subsidie(s)]]+Tb.Financiering[[#This Row],[Anders]],0)</f>
        <v>0</v>
      </c>
      <c r="BV22" s="235">
        <f>IF(Tb.Financiering[[#This Row],[Pnr.]]=BV$7,Tb.Financiering[[#This Row],[Eigen
bijdrage]]+Tb.Financiering[[#This Row],[Andere
subsidie(s)]]+Tb.Financiering[[#This Row],[Anders]],0)</f>
        <v>0</v>
      </c>
      <c r="BW22" s="235">
        <f>IF(Tb.Financiering[[#This Row],[Pnr.]]=BW$7,Tb.Financiering[[#This Row],[Eigen
bijdrage]]+Tb.Financiering[[#This Row],[Andere
subsidie(s)]]+Tb.Financiering[[#This Row],[Anders]],0)</f>
        <v>0</v>
      </c>
      <c r="BX22" s="235">
        <f>IF(Tb.Financiering[[#This Row],[Pnr.]]=BX$7,Tb.Financiering[[#This Row],[Eigen
bijdrage]]+Tb.Financiering[[#This Row],[Andere
subsidie(s)]]+Tb.Financiering[[#This Row],[Anders]],0)</f>
        <v>0</v>
      </c>
      <c r="BY22" s="235">
        <f>IF(Tb.Financiering[[#This Row],[Pnr.]]=BY$7,Tb.Financiering[[#This Row],[Eigen
bijdrage]]+Tb.Financiering[[#This Row],[Andere
subsidie(s)]]+Tb.Financiering[[#This Row],[Anders]],0)</f>
        <v>0</v>
      </c>
      <c r="BZ22" s="235">
        <f>IF(Tb.Financiering[[#This Row],[Pnr.]]=BZ$7,Tb.Financiering[[#This Row],[Eigen
bijdrage]]+Tb.Financiering[[#This Row],[Andere
subsidie(s)]]+Tb.Financiering[[#This Row],[Anders]],0)</f>
        <v>0</v>
      </c>
      <c r="CA22" s="235">
        <f>IF(Tb.Financiering[[#This Row],[Pnr.]]=CA$7,Tb.Financiering[[#This Row],[Eigen
bijdrage]]+Tb.Financiering[[#This Row],[Andere
subsidie(s)]]+Tb.Financiering[[#This Row],[Anders]],0)</f>
        <v>0</v>
      </c>
      <c r="CB22" s="235">
        <f>IF(Tb.Financiering[[#This Row],[Pnr.]]=CB$7,Tb.Financiering[[#This Row],[Eigen
bijdrage]]+Tb.Financiering[[#This Row],[Andere
subsidie(s)]]+Tb.Financiering[[#This Row],[Anders]],0)</f>
        <v>0</v>
      </c>
      <c r="CC22" s="235">
        <f>IF(Tb.Financiering[[#This Row],[Pnr.]]=CC$7,Tb.Financiering[[#This Row],[Eigen
bijdrage]]+Tb.Financiering[[#This Row],[Andere
subsidie(s)]]+Tb.Financiering[[#This Row],[Anders]],0)</f>
        <v>0</v>
      </c>
      <c r="CD22" s="235">
        <f>IF(Tb.Financiering[[#This Row],[Pnr.]]=CD$7,Tb.Financiering[[#This Row],[Eigen
bijdrage]]+Tb.Financiering[[#This Row],[Andere
subsidie(s)]]+Tb.Financiering[[#This Row],[Anders]],0)</f>
        <v>0</v>
      </c>
      <c r="CE22" s="235">
        <f>IF(Tb.Financiering[[#This Row],[Pnr.]]=CE$7,Tb.Financiering[[#This Row],[Eigen
bijdrage]]+Tb.Financiering[[#This Row],[Andere
subsidie(s)]]+Tb.Financiering[[#This Row],[Anders]],0)</f>
        <v>0</v>
      </c>
      <c r="CF22" s="235">
        <f>IF(Tb.Financiering[[#This Row],[Pnr.]]=CF$7,Tb.Financiering[[#This Row],[Eigen
bijdrage]]+Tb.Financiering[[#This Row],[Andere
subsidie(s)]]+Tb.Financiering[[#This Row],[Anders]],0)</f>
        <v>0</v>
      </c>
      <c r="CG22" s="235">
        <f>IF(Tb.Financiering[[#This Row],[Pnr.]]=CG$7,Tb.Financiering[[#This Row],[Eigen
bijdrage]]+Tb.Financiering[[#This Row],[Andere
subsidie(s)]]+Tb.Financiering[[#This Row],[Anders]],0)</f>
        <v>0</v>
      </c>
      <c r="CH22" s="235">
        <f>IF(Tb.Financiering[[#This Row],[Pnr.]]=CH$7,Tb.Financiering[[#This Row],[Eigen
bijdrage]]+Tb.Financiering[[#This Row],[Andere
subsidie(s)]]+Tb.Financiering[[#This Row],[Anders]],0)</f>
        <v>0</v>
      </c>
      <c r="CI22" s="235">
        <f>IF(Tb.Financiering[[#This Row],[Pnr.]]=CI$7,Tb.Financiering[[#This Row],[Eigen
bijdrage]]+Tb.Financiering[[#This Row],[Andere
subsidie(s)]]+Tb.Financiering[[#This Row],[Anders]],0)</f>
        <v>0</v>
      </c>
      <c r="CJ22" s="235">
        <f>IF(Tb.Financiering[[#This Row],[Pnr.]]=CJ$7,Tb.Financiering[[#This Row],[Eigen
bijdrage]]+Tb.Financiering[[#This Row],[Andere
subsidie(s)]]+Tb.Financiering[[#This Row],[Anders]],0)</f>
        <v>0</v>
      </c>
      <c r="CK22" s="235">
        <f>IF(Tb.Financiering[[#This Row],[Pnr.]]=CK$7,Tb.Financiering[[#This Row],[Eigen
bijdrage]]+Tb.Financiering[[#This Row],[Andere
subsidie(s)]]+Tb.Financiering[[#This Row],[Anders]],0)</f>
        <v>0</v>
      </c>
      <c r="CL22" s="235">
        <f>IF(Tb.Financiering[[#This Row],[Pnr.]]=CL$7,Tb.Financiering[[#This Row],[Eigen
bijdrage]]+Tb.Financiering[[#This Row],[Andere
subsidie(s)]]+Tb.Financiering[[#This Row],[Anders]],0)</f>
        <v>0</v>
      </c>
      <c r="CM22" s="235">
        <f>IF(Tb.Financiering[[#This Row],[Pnr.]]=CM$7,Tb.Financiering[[#This Row],[Eigen
bijdrage]]+Tb.Financiering[[#This Row],[Andere
subsidie(s)]]+Tb.Financiering[[#This Row],[Anders]],0)</f>
        <v>0</v>
      </c>
      <c r="CN22" s="235">
        <f>IF(Tb.Financiering[[#This Row],[Pnr.]]=CN$7,Tb.Financiering[[#This Row],[Eigen
bijdrage]]+Tb.Financiering[[#This Row],[Andere
subsidie(s)]]+Tb.Financiering[[#This Row],[Anders]],0)</f>
        <v>0</v>
      </c>
      <c r="CO22" s="235">
        <f>IF(Tb.Financiering[[#This Row],[Pnr.]]=CO$7,Tb.Financiering[[#This Row],[Eigen
bijdrage]]+Tb.Financiering[[#This Row],[Andere
subsidie(s)]]+Tb.Financiering[[#This Row],[Anders]],0)</f>
        <v>0</v>
      </c>
      <c r="CP22" s="235">
        <f>IF(Tb.Financiering[[#This Row],[Pnr.]]=CP$7,Tb.Financiering[[#This Row],[Eigen
bijdrage]]+Tb.Financiering[[#This Row],[Andere
subsidie(s)]]+Tb.Financiering[[#This Row],[Anders]],0)</f>
        <v>0</v>
      </c>
      <c r="CQ22" s="235">
        <f>IF(Tb.Financiering[[#This Row],[Pnr.]]=CQ$7,Tb.Financiering[[#This Row],[Eigen
bijdrage]]+Tb.Financiering[[#This Row],[Andere
subsidie(s)]]+Tb.Financiering[[#This Row],[Anders]],0)</f>
        <v>0</v>
      </c>
      <c r="CR22" s="235">
        <f>IF(Tb.Financiering[[#This Row],[Pnr.]]=CR$7,Tb.Financiering[[#This Row],[Eigen
bijdrage]]+Tb.Financiering[[#This Row],[Andere
subsidie(s)]]+Tb.Financiering[[#This Row],[Anders]],0)</f>
        <v>0</v>
      </c>
      <c r="CS22" s="235">
        <f>IF(Tb.Financiering[[#This Row],[Pnr.]]=CS$7,Tb.Financiering[[#This Row],[Eigen
bijdrage]]+Tb.Financiering[[#This Row],[Andere
subsidie(s)]]+Tb.Financiering[[#This Row],[Anders]],0)</f>
        <v>0</v>
      </c>
      <c r="CT22" s="235">
        <f>IF(Tb.Financiering[[#This Row],[Pnr.]]=CT$7,Tb.Financiering[[#This Row],[Eigen
bijdrage]]+Tb.Financiering[[#This Row],[Andere
subsidie(s)]]+Tb.Financiering[[#This Row],[Anders]],0)</f>
        <v>0</v>
      </c>
      <c r="CU22" s="235">
        <f>IF(Tb.Financiering[[#This Row],[Pnr.]]=CU$7,Tb.Financiering[[#This Row],[Eigen
bijdrage]]+Tb.Financiering[[#This Row],[Andere
subsidie(s)]]+Tb.Financiering[[#This Row],[Anders]],0)</f>
        <v>0</v>
      </c>
      <c r="CV22" s="235">
        <f>IF(Tb.Financiering[[#This Row],[Pnr.]]=CV$7,Tb.Financiering[[#This Row],[Eigen
bijdrage]]+Tb.Financiering[[#This Row],[Andere
subsidie(s)]]+Tb.Financiering[[#This Row],[Anders]],0)</f>
        <v>0</v>
      </c>
      <c r="CW22" s="235">
        <f>IF(Tb.Financiering[[#This Row],[Pnr.]]=CW$7,Tb.Financiering[[#This Row],[Eigen
bijdrage]]+Tb.Financiering[[#This Row],[Andere
subsidie(s)]]+Tb.Financiering[[#This Row],[Anders]],0)</f>
        <v>0</v>
      </c>
      <c r="CX22" s="235">
        <f>IF(Tb.Financiering[[#This Row],[Pnr.]]=CX$7,Tb.Financiering[[#This Row],[Eigen
bijdrage]]+Tb.Financiering[[#This Row],[Andere
subsidie(s)]]+Tb.Financiering[[#This Row],[Anders]],0)</f>
        <v>0</v>
      </c>
      <c r="CY22" s="235">
        <f>IF(Tb.Financiering[[#This Row],[Pnr.]]=CY$7,Tb.Financiering[[#This Row],[Eigen
bijdrage]]+Tb.Financiering[[#This Row],[Andere
subsidie(s)]]+Tb.Financiering[[#This Row],[Anders]],0)</f>
        <v>0</v>
      </c>
      <c r="CZ22" s="235">
        <f>IF(Tb.Financiering[[#This Row],[Pnr.]]=CZ$7,Tb.Financiering[[#This Row],[Eigen
bijdrage]]+Tb.Financiering[[#This Row],[Andere
subsidie(s)]]+Tb.Financiering[[#This Row],[Anders]],0)</f>
        <v>0</v>
      </c>
      <c r="DA22" s="235">
        <f>IF(Tb.Financiering[[#This Row],[Pnr.]]=DA$7,Tb.Financiering[[#This Row],[Eigen
bijdrage]]+Tb.Financiering[[#This Row],[Andere
subsidie(s)]]+Tb.Financiering[[#This Row],[Anders]],0)</f>
        <v>0</v>
      </c>
      <c r="DB22" s="235">
        <f>IF(Tb.Financiering[[#This Row],[Pnr.]]=DB$7,Tb.Financiering[[#This Row],[Eigen
bijdrage]]+Tb.Financiering[[#This Row],[Andere
subsidie(s)]]+Tb.Financiering[[#This Row],[Anders]],0)</f>
        <v>0</v>
      </c>
      <c r="DC22" s="235">
        <f>IF(Tb.Financiering[[#This Row],[Pnr.]]=DC$7,Tb.Financiering[[#This Row],[Eigen
bijdrage]]+Tb.Financiering[[#This Row],[Andere
subsidie(s)]]+Tb.Financiering[[#This Row],[Anders]],0)</f>
        <v>0</v>
      </c>
      <c r="DD22" s="235">
        <f>IF(Tb.Financiering[[#This Row],[Pnr.]]=DD$7,Tb.Financiering[[#This Row],[Eigen
bijdrage]]+Tb.Financiering[[#This Row],[Andere
subsidie(s)]]+Tb.Financiering[[#This Row],[Anders]],0)</f>
        <v>0</v>
      </c>
      <c r="DE22" s="235">
        <f>IF(Tb.Financiering[[#This Row],[Pnr.]]=DE$7,Tb.Financiering[[#This Row],[Eigen
bijdrage]]+Tb.Financiering[[#This Row],[Andere
subsidie(s)]]+Tb.Financiering[[#This Row],[Anders]],0)</f>
        <v>0</v>
      </c>
      <c r="DF22" s="235">
        <f>IF(Tb.Financiering[[#This Row],[Pnr.]]=DF$7,Tb.Financiering[[#This Row],[Eigen
bijdrage]]+Tb.Financiering[[#This Row],[Andere
subsidie(s)]]+Tb.Financiering[[#This Row],[Anders]],0)</f>
        <v>0</v>
      </c>
      <c r="DG22" s="235">
        <f>IF(Tb.Financiering[[#This Row],[Pnr.]]=DG$7,Tb.Financiering[[#This Row],[Eigen
bijdrage]]+Tb.Financiering[[#This Row],[Andere
subsidie(s)]]+Tb.Financiering[[#This Row],[Anders]],0)</f>
        <v>0</v>
      </c>
      <c r="DH22" s="235">
        <f>IF(Tb.Financiering[[#This Row],[Pnr.]]=DH$7,Tb.Financiering[[#This Row],[Eigen
bijdrage]]+Tb.Financiering[[#This Row],[Andere
subsidie(s)]]+Tb.Financiering[[#This Row],[Anders]],0)</f>
        <v>0</v>
      </c>
      <c r="DI22" s="235">
        <f>IF(Tb.Financiering[[#This Row],[Pnr.]]=DI$7,Tb.Financiering[[#This Row],[Eigen
bijdrage]]+Tb.Financiering[[#This Row],[Andere
subsidie(s)]]+Tb.Financiering[[#This Row],[Anders]],0)</f>
        <v>0</v>
      </c>
      <c r="DJ22" s="235">
        <f>IF(Tb.Financiering[[#This Row],[Pnr.]]=DJ$7,Tb.Financiering[[#This Row],[Eigen
bijdrage]]+Tb.Financiering[[#This Row],[Andere
subsidie(s)]]+Tb.Financiering[[#This Row],[Anders]],0)</f>
        <v>0</v>
      </c>
      <c r="DK22" s="235">
        <f>IF(Tb.Financiering[[#This Row],[Pnr.]]=DK$7,Tb.Financiering[[#This Row],[Eigen
bijdrage]]+Tb.Financiering[[#This Row],[Andere
subsidie(s)]]+Tb.Financiering[[#This Row],[Anders]],0)</f>
        <v>0</v>
      </c>
      <c r="XFD22" s="31"/>
    </row>
    <row r="23" spans="1:115 16384:16384" s="4" customFormat="1" x14ac:dyDescent="0.3">
      <c r="A23" s="31"/>
      <c r="B23" s="137"/>
      <c r="C23" s="137"/>
      <c r="D23" s="11">
        <f>SUMIF(Tbl.Kosten[PSAnr.],Tb.Financiering[[#This Row],[PSAnr.]],Tbl.Kosten[Totaal kosten])</f>
        <v>0</v>
      </c>
      <c r="E23" s="154">
        <f>SUMIF(Tbl.Kosten[PSAnr.],Tb.Financiering[[#This Row],[PSAnr.]],Tbl.Kosten[Subsidie])</f>
        <v>0</v>
      </c>
      <c r="F23" s="155"/>
      <c r="G23" s="154">
        <f>Tb.Financiering[[#This Row],[Begrote kosten]]-Tb.Financiering[[#This Row],[Berekende GLB subsidie]]-Tb.Financiering[[#This Row],[Correctie GLB subsidie]]</f>
        <v>0</v>
      </c>
      <c r="H23" s="156"/>
      <c r="I23" s="156"/>
      <c r="J23" s="156"/>
      <c r="K23" s="152"/>
      <c r="L23" s="97">
        <f>Tb.Financiering[[#This Row],[Te financieren]]-SUM(Tb.Financiering[[#This Row],[Eigen
bijdrage]:[Anders]])</f>
        <v>0</v>
      </c>
      <c r="M23" s="160" t="str">
        <f>IFERROR(VLOOKUP(Tb.Financiering[[#This Row],[Partnernaam]],Tbl.Projectpartners[[Naam]:[PNr.]],9,FALSE),"")</f>
        <v/>
      </c>
      <c r="N23" s="142" t="str">
        <f>IFERROR(VLOOKUP(Tb.Financiering[[#This Row],[Subsidiabele activiteit]],Tbl.Subsidiehoogte[[Subsidieactiviteit]:[SAnr.]],3,FALSE),"")</f>
        <v/>
      </c>
      <c r="O23" s="142" t="str">
        <f>_xlfn.CONCAT(Tb.Financiering[[#This Row],[Pnr.]],Tb.Financiering[[#This Row],[SAnr.]])</f>
        <v/>
      </c>
      <c r="P23" s="144">
        <f>IF(Tb.Financiering[[#This Row],[Pnr.]]=P$7,Tb.Financiering[[#This Row],[Te financieren]]-Tb.Financiering[[#This Row],[Eigen
bijdrage]]-Tb.Financiering[[#This Row],[Andere
subsidie(s)]]-Tb.Financiering[[#This Row],[Anders]],0)</f>
        <v>0</v>
      </c>
      <c r="Q23" s="144">
        <f>IF(Tb.Financiering[[#This Row],[Pnr.]]=Q$7,Tb.Financiering[[#This Row],[Te financieren]]-Tb.Financiering[[#This Row],[Eigen
bijdrage]]-Tb.Financiering[[#This Row],[Andere
subsidie(s)]]-Tb.Financiering[[#This Row],[Anders]],0)</f>
        <v>0</v>
      </c>
      <c r="R23" s="144">
        <f>IF(Tb.Financiering[[#This Row],[Pnr.]]=R$7,Tb.Financiering[[#This Row],[Te financieren]]-Tb.Financiering[[#This Row],[Eigen
bijdrage]]-Tb.Financiering[[#This Row],[Andere
subsidie(s)]]-Tb.Financiering[[#This Row],[Anders]],0)</f>
        <v>0</v>
      </c>
      <c r="S23" s="144">
        <f>IF(Tb.Financiering[[#This Row],[Pnr.]]=S$7,Tb.Financiering[[#This Row],[Te financieren]]-Tb.Financiering[[#This Row],[Eigen
bijdrage]]-Tb.Financiering[[#This Row],[Andere
subsidie(s)]]-Tb.Financiering[[#This Row],[Anders]],0)</f>
        <v>0</v>
      </c>
      <c r="T23" s="144">
        <f>IF(Tb.Financiering[[#This Row],[Pnr.]]=T$7,Tb.Financiering[[#This Row],[Te financieren]]-Tb.Financiering[[#This Row],[Eigen
bijdrage]]-Tb.Financiering[[#This Row],[Andere
subsidie(s)]]-Tb.Financiering[[#This Row],[Anders]],0)</f>
        <v>0</v>
      </c>
      <c r="U23" s="144">
        <f>IF(Tb.Financiering[[#This Row],[Pnr.]]=U$7,Tb.Financiering[[#This Row],[Te financieren]]-Tb.Financiering[[#This Row],[Eigen
bijdrage]]-Tb.Financiering[[#This Row],[Andere
subsidie(s)]]-Tb.Financiering[[#This Row],[Anders]],0)</f>
        <v>0</v>
      </c>
      <c r="V23" s="144">
        <f>IF(Tb.Financiering[[#This Row],[Pnr.]]=V$7,Tb.Financiering[[#This Row],[Te financieren]]-Tb.Financiering[[#This Row],[Eigen
bijdrage]]-Tb.Financiering[[#This Row],[Andere
subsidie(s)]]-Tb.Financiering[[#This Row],[Anders]],0)</f>
        <v>0</v>
      </c>
      <c r="W23" s="144">
        <f>IF(Tb.Financiering[[#This Row],[Pnr.]]=W$7,Tb.Financiering[[#This Row],[Te financieren]]-Tb.Financiering[[#This Row],[Eigen
bijdrage]]-Tb.Financiering[[#This Row],[Andere
subsidie(s)]]-Tb.Financiering[[#This Row],[Anders]],0)</f>
        <v>0</v>
      </c>
      <c r="X23" s="144">
        <f>IF(Tb.Financiering[[#This Row],[Pnr.]]=X$7,Tb.Financiering[[#This Row],[Te financieren]]-Tb.Financiering[[#This Row],[Eigen
bijdrage]]-Tb.Financiering[[#This Row],[Andere
subsidie(s)]]-Tb.Financiering[[#This Row],[Anders]],0)</f>
        <v>0</v>
      </c>
      <c r="Y23" s="144">
        <f>IF(Tb.Financiering[[#This Row],[Pnr.]]=Y$7,Tb.Financiering[[#This Row],[Te financieren]]-Tb.Financiering[[#This Row],[Eigen
bijdrage]]-Tb.Financiering[[#This Row],[Andere
subsidie(s)]]-Tb.Financiering[[#This Row],[Anders]],0)</f>
        <v>0</v>
      </c>
      <c r="Z23" s="144">
        <f>IF(Tb.Financiering[[#This Row],[Pnr.]]=Z$7,Tb.Financiering[[#This Row],[Te financieren]]-Tb.Financiering[[#This Row],[Eigen
bijdrage]]-Tb.Financiering[[#This Row],[Andere
subsidie(s)]]-Tb.Financiering[[#This Row],[Anders]],0)</f>
        <v>0</v>
      </c>
      <c r="AA23" s="144">
        <f>IF(Tb.Financiering[[#This Row],[Pnr.]]=AA$7,Tb.Financiering[[#This Row],[Te financieren]]-Tb.Financiering[[#This Row],[Eigen
bijdrage]]-Tb.Financiering[[#This Row],[Andere
subsidie(s)]]-Tb.Financiering[[#This Row],[Anders]],0)</f>
        <v>0</v>
      </c>
      <c r="AB23" s="144">
        <f>IF(Tb.Financiering[[#This Row],[Pnr.]]=AB$7,Tb.Financiering[[#This Row],[Te financieren]]-Tb.Financiering[[#This Row],[Eigen
bijdrage]]-Tb.Financiering[[#This Row],[Andere
subsidie(s)]]-Tb.Financiering[[#This Row],[Anders]],0)</f>
        <v>0</v>
      </c>
      <c r="AC23" s="144">
        <f>IF(Tb.Financiering[[#This Row],[Pnr.]]=AC$7,Tb.Financiering[[#This Row],[Te financieren]]-Tb.Financiering[[#This Row],[Eigen
bijdrage]]-Tb.Financiering[[#This Row],[Andere
subsidie(s)]]-Tb.Financiering[[#This Row],[Anders]],0)</f>
        <v>0</v>
      </c>
      <c r="AD23" s="144">
        <f>IF(Tb.Financiering[[#This Row],[Pnr.]]=AD$7,Tb.Financiering[[#This Row],[Te financieren]]-Tb.Financiering[[#This Row],[Eigen
bijdrage]]-Tb.Financiering[[#This Row],[Andere
subsidie(s)]]-Tb.Financiering[[#This Row],[Anders]],0)</f>
        <v>0</v>
      </c>
      <c r="AE23" s="144">
        <f>IF(Tb.Financiering[[#This Row],[Pnr.]]=AE$7,Tb.Financiering[[#This Row],[Te financieren]]-Tb.Financiering[[#This Row],[Eigen
bijdrage]]-Tb.Financiering[[#This Row],[Andere
subsidie(s)]]-Tb.Financiering[[#This Row],[Anders]],0)</f>
        <v>0</v>
      </c>
      <c r="AF23" s="144">
        <f>IF(Tb.Financiering[[#This Row],[Pnr.]]=AF$7,Tb.Financiering[[#This Row],[Te financieren]]-Tb.Financiering[[#This Row],[Eigen
bijdrage]]-Tb.Financiering[[#This Row],[Andere
subsidie(s)]]-Tb.Financiering[[#This Row],[Anders]],0)</f>
        <v>0</v>
      </c>
      <c r="AG23" s="144">
        <f>IF(Tb.Financiering[[#This Row],[Pnr.]]=AG$7,Tb.Financiering[[#This Row],[Te financieren]]-Tb.Financiering[[#This Row],[Eigen
bijdrage]]-Tb.Financiering[[#This Row],[Andere
subsidie(s)]]-Tb.Financiering[[#This Row],[Anders]],0)</f>
        <v>0</v>
      </c>
      <c r="AH23" s="144">
        <f>IF(Tb.Financiering[[#This Row],[Pnr.]]=AH$7,Tb.Financiering[[#This Row],[Te financieren]]-Tb.Financiering[[#This Row],[Eigen
bijdrage]]-Tb.Financiering[[#This Row],[Andere
subsidie(s)]]-Tb.Financiering[[#This Row],[Anders]],0)</f>
        <v>0</v>
      </c>
      <c r="AI23" s="144">
        <f>IF(Tb.Financiering[[#This Row],[Pnr.]]=AI$7,Tb.Financiering[[#This Row],[Te financieren]]-Tb.Financiering[[#This Row],[Eigen
bijdrage]]-Tb.Financiering[[#This Row],[Andere
subsidie(s)]]-Tb.Financiering[[#This Row],[Anders]],0)</f>
        <v>0</v>
      </c>
      <c r="AJ23" s="144">
        <f>IF(Tb.Financiering[[#This Row],[Pnr.]]=AJ$7,Tb.Financiering[[#This Row],[Te financieren]]-Tb.Financiering[[#This Row],[Eigen
bijdrage]]-Tb.Financiering[[#This Row],[Andere
subsidie(s)]]-Tb.Financiering[[#This Row],[Anders]],0)</f>
        <v>0</v>
      </c>
      <c r="AK23" s="144">
        <f>IF(Tb.Financiering[[#This Row],[Pnr.]]=AK$7,Tb.Financiering[[#This Row],[Te financieren]]-Tb.Financiering[[#This Row],[Eigen
bijdrage]]-Tb.Financiering[[#This Row],[Andere
subsidie(s)]]-Tb.Financiering[[#This Row],[Anders]],0)</f>
        <v>0</v>
      </c>
      <c r="AL23" s="144">
        <f>IF(Tb.Financiering[[#This Row],[Pnr.]]=AL$7,Tb.Financiering[[#This Row],[Te financieren]]-Tb.Financiering[[#This Row],[Eigen
bijdrage]]-Tb.Financiering[[#This Row],[Andere
subsidie(s)]]-Tb.Financiering[[#This Row],[Anders]],0)</f>
        <v>0</v>
      </c>
      <c r="AM23" s="144">
        <f>IF(Tb.Financiering[[#This Row],[Pnr.]]=AM$7,Tb.Financiering[[#This Row],[Te financieren]]-Tb.Financiering[[#This Row],[Eigen
bijdrage]]-Tb.Financiering[[#This Row],[Andere
subsidie(s)]]-Tb.Financiering[[#This Row],[Anders]],0)</f>
        <v>0</v>
      </c>
      <c r="AN23" s="144">
        <f>IF(Tb.Financiering[[#This Row],[Pnr.]]=AN$7,Tb.Financiering[[#This Row],[Te financieren]]-Tb.Financiering[[#This Row],[Eigen
bijdrage]]-Tb.Financiering[[#This Row],[Andere
subsidie(s)]]-Tb.Financiering[[#This Row],[Anders]],0)</f>
        <v>0</v>
      </c>
      <c r="AO23" s="144">
        <f>IF(Tb.Financiering[[#This Row],[Pnr.]]=AO$7,Tb.Financiering[[#This Row],[Te financieren]]-Tb.Financiering[[#This Row],[Eigen
bijdrage]]-Tb.Financiering[[#This Row],[Andere
subsidie(s)]]-Tb.Financiering[[#This Row],[Anders]],0)</f>
        <v>0</v>
      </c>
      <c r="AP23" s="144">
        <f>IF(Tb.Financiering[[#This Row],[Pnr.]]=AP$7,Tb.Financiering[[#This Row],[Te financieren]]-Tb.Financiering[[#This Row],[Eigen
bijdrage]]-Tb.Financiering[[#This Row],[Andere
subsidie(s)]]-Tb.Financiering[[#This Row],[Anders]],0)</f>
        <v>0</v>
      </c>
      <c r="AQ23" s="144">
        <f>IF(Tb.Financiering[[#This Row],[Pnr.]]=AQ$7,Tb.Financiering[[#This Row],[Te financieren]]-Tb.Financiering[[#This Row],[Eigen
bijdrage]]-Tb.Financiering[[#This Row],[Andere
subsidie(s)]]-Tb.Financiering[[#This Row],[Anders]],0)</f>
        <v>0</v>
      </c>
      <c r="AR23" s="144">
        <f>IF(Tb.Financiering[[#This Row],[Pnr.]]=AR$7,Tb.Financiering[[#This Row],[Te financieren]]-Tb.Financiering[[#This Row],[Eigen
bijdrage]]-Tb.Financiering[[#This Row],[Andere
subsidie(s)]]-Tb.Financiering[[#This Row],[Anders]],0)</f>
        <v>0</v>
      </c>
      <c r="AS23" s="144">
        <f>IF(Tb.Financiering[[#This Row],[Pnr.]]=AS$7,Tb.Financiering[[#This Row],[Te financieren]]-Tb.Financiering[[#This Row],[Eigen
bijdrage]]-Tb.Financiering[[#This Row],[Andere
subsidie(s)]]-Tb.Financiering[[#This Row],[Anders]],0)</f>
        <v>0</v>
      </c>
      <c r="AT23" s="144">
        <f>IF(Tb.Financiering[[#This Row],[Pnr.]]=AT$7,Tb.Financiering[[#This Row],[Te financieren]]-Tb.Financiering[[#This Row],[Eigen
bijdrage]]-Tb.Financiering[[#This Row],[Andere
subsidie(s)]]-Tb.Financiering[[#This Row],[Anders]],0)</f>
        <v>0</v>
      </c>
      <c r="AU23" s="144">
        <f>IF(Tb.Financiering[[#This Row],[Pnr.]]=AU$7,Tb.Financiering[[#This Row],[Te financieren]]-Tb.Financiering[[#This Row],[Eigen
bijdrage]]-Tb.Financiering[[#This Row],[Andere
subsidie(s)]]-Tb.Financiering[[#This Row],[Anders]],0)</f>
        <v>0</v>
      </c>
      <c r="AV23" s="144">
        <f>IF(Tb.Financiering[[#This Row],[Pnr.]]=AV$7,Tb.Financiering[[#This Row],[Te financieren]]-Tb.Financiering[[#This Row],[Eigen
bijdrage]]-Tb.Financiering[[#This Row],[Andere
subsidie(s)]]-Tb.Financiering[[#This Row],[Anders]],0)</f>
        <v>0</v>
      </c>
      <c r="AW23" s="144">
        <f>IF(Tb.Financiering[[#This Row],[Pnr.]]=AW$7,Tb.Financiering[[#This Row],[Te financieren]]-Tb.Financiering[[#This Row],[Eigen
bijdrage]]-Tb.Financiering[[#This Row],[Andere
subsidie(s)]]-Tb.Financiering[[#This Row],[Anders]],0)</f>
        <v>0</v>
      </c>
      <c r="AX23" s="144">
        <f>IF(Tb.Financiering[[#This Row],[Pnr.]]=AX$7,Tb.Financiering[[#This Row],[Te financieren]]-Tb.Financiering[[#This Row],[Eigen
bijdrage]]-Tb.Financiering[[#This Row],[Andere
subsidie(s)]]-Tb.Financiering[[#This Row],[Anders]],0)</f>
        <v>0</v>
      </c>
      <c r="AY23" s="144">
        <f>IF(Tb.Financiering[[#This Row],[Pnr.]]=AY$7,Tb.Financiering[[#This Row],[Te financieren]]-Tb.Financiering[[#This Row],[Eigen
bijdrage]]-Tb.Financiering[[#This Row],[Andere
subsidie(s)]]-Tb.Financiering[[#This Row],[Anders]],0)</f>
        <v>0</v>
      </c>
      <c r="AZ23" s="144">
        <f>IF(Tb.Financiering[[#This Row],[Pnr.]]=AZ$7,Tb.Financiering[[#This Row],[Te financieren]]-Tb.Financiering[[#This Row],[Eigen
bijdrage]]-Tb.Financiering[[#This Row],[Andere
subsidie(s)]]-Tb.Financiering[[#This Row],[Anders]],0)</f>
        <v>0</v>
      </c>
      <c r="BA23" s="144">
        <f>IF(Tb.Financiering[[#This Row],[Pnr.]]=BA$7,Tb.Financiering[[#This Row],[Te financieren]]-Tb.Financiering[[#This Row],[Eigen
bijdrage]]-Tb.Financiering[[#This Row],[Andere
subsidie(s)]]-Tb.Financiering[[#This Row],[Anders]],0)</f>
        <v>0</v>
      </c>
      <c r="BB23" s="144">
        <f>IF(Tb.Financiering[[#This Row],[Pnr.]]=BB$7,Tb.Financiering[[#This Row],[Te financieren]]-Tb.Financiering[[#This Row],[Eigen
bijdrage]]-Tb.Financiering[[#This Row],[Andere
subsidie(s)]]-Tb.Financiering[[#This Row],[Anders]],0)</f>
        <v>0</v>
      </c>
      <c r="BC23" s="144">
        <f>IF(Tb.Financiering[[#This Row],[Pnr.]]=BC$7,Tb.Financiering[[#This Row],[Te financieren]]-Tb.Financiering[[#This Row],[Eigen
bijdrage]]-Tb.Financiering[[#This Row],[Andere
subsidie(s)]]-Tb.Financiering[[#This Row],[Anders]],0)</f>
        <v>0</v>
      </c>
      <c r="BD23" s="144">
        <f>IF(Tb.Financiering[[#This Row],[Pnr.]]=BD$7,Tb.Financiering[[#This Row],[Te financieren]]-Tb.Financiering[[#This Row],[Eigen
bijdrage]]-Tb.Financiering[[#This Row],[Andere
subsidie(s)]]-Tb.Financiering[[#This Row],[Anders]],0)</f>
        <v>0</v>
      </c>
      <c r="BE23" s="144">
        <f>IF(Tb.Financiering[[#This Row],[Pnr.]]=BE$7,Tb.Financiering[[#This Row],[Te financieren]]-Tb.Financiering[[#This Row],[Eigen
bijdrage]]-Tb.Financiering[[#This Row],[Andere
subsidie(s)]]-Tb.Financiering[[#This Row],[Anders]],0)</f>
        <v>0</v>
      </c>
      <c r="BF23" s="144">
        <f>IF(Tb.Financiering[[#This Row],[Pnr.]]=BF$7,Tb.Financiering[[#This Row],[Te financieren]]-Tb.Financiering[[#This Row],[Eigen
bijdrage]]-Tb.Financiering[[#This Row],[Andere
subsidie(s)]]-Tb.Financiering[[#This Row],[Anders]],0)</f>
        <v>0</v>
      </c>
      <c r="BG23" s="144">
        <f>IF(Tb.Financiering[[#This Row],[Pnr.]]=BG$7,Tb.Financiering[[#This Row],[Te financieren]]-Tb.Financiering[[#This Row],[Eigen
bijdrage]]-Tb.Financiering[[#This Row],[Andere
subsidie(s)]]-Tb.Financiering[[#This Row],[Anders]],0)</f>
        <v>0</v>
      </c>
      <c r="BH23" s="144">
        <f>IF(Tb.Financiering[[#This Row],[Pnr.]]=BH$7,Tb.Financiering[[#This Row],[Te financieren]]-Tb.Financiering[[#This Row],[Eigen
bijdrage]]-Tb.Financiering[[#This Row],[Andere
subsidie(s)]]-Tb.Financiering[[#This Row],[Anders]],0)</f>
        <v>0</v>
      </c>
      <c r="BI23" s="144">
        <f>IF(Tb.Financiering[[#This Row],[Pnr.]]=BI$7,Tb.Financiering[[#This Row],[Te financieren]]-Tb.Financiering[[#This Row],[Eigen
bijdrage]]-Tb.Financiering[[#This Row],[Andere
subsidie(s)]]-Tb.Financiering[[#This Row],[Anders]],0)</f>
        <v>0</v>
      </c>
      <c r="BJ23" s="144">
        <f>IF(Tb.Financiering[[#This Row],[Pnr.]]=BJ$7,Tb.Financiering[[#This Row],[Te financieren]]-Tb.Financiering[[#This Row],[Eigen
bijdrage]]-Tb.Financiering[[#This Row],[Andere
subsidie(s)]]-Tb.Financiering[[#This Row],[Anders]],0)</f>
        <v>0</v>
      </c>
      <c r="BK23" s="144">
        <f>IF(Tb.Financiering[[#This Row],[Pnr.]]=BK$7,Tb.Financiering[[#This Row],[Te financieren]]-Tb.Financiering[[#This Row],[Eigen
bijdrage]]-Tb.Financiering[[#This Row],[Andere
subsidie(s)]]-Tb.Financiering[[#This Row],[Anders]],0)</f>
        <v>0</v>
      </c>
      <c r="BL23" s="144">
        <f>IF(Tb.Financiering[[#This Row],[Pnr.]]=BL$7,Tb.Financiering[[#This Row],[Te financieren]]-Tb.Financiering[[#This Row],[Eigen
bijdrage]]-Tb.Financiering[[#This Row],[Andere
subsidie(s)]]-Tb.Financiering[[#This Row],[Anders]],0)</f>
        <v>0</v>
      </c>
      <c r="BM23" s="144">
        <f>IF(Tb.Financiering[[#This Row],[Pnr.]]=BM$7,Tb.Financiering[[#This Row],[Te financieren]]-Tb.Financiering[[#This Row],[Eigen
bijdrage]]-Tb.Financiering[[#This Row],[Andere
subsidie(s)]]-Tb.Financiering[[#This Row],[Anders]],0)</f>
        <v>0</v>
      </c>
      <c r="BN23" s="235">
        <f>IF(Tb.Financiering[[#This Row],[Pnr.]]=BN$7,Tb.Financiering[[#This Row],[Eigen
bijdrage]]+Tb.Financiering[[#This Row],[Andere
subsidie(s)]]+Tb.Financiering[[#This Row],[Anders]],0)</f>
        <v>0</v>
      </c>
      <c r="BO23" s="235">
        <f>IF(Tb.Financiering[[#This Row],[Pnr.]]=BO$7,Tb.Financiering[[#This Row],[Eigen
bijdrage]]+Tb.Financiering[[#This Row],[Andere
subsidie(s)]]+Tb.Financiering[[#This Row],[Anders]],0)</f>
        <v>0</v>
      </c>
      <c r="BP23" s="235">
        <f>IF(Tb.Financiering[[#This Row],[Pnr.]]=BP$7,Tb.Financiering[[#This Row],[Eigen
bijdrage]]+Tb.Financiering[[#This Row],[Andere
subsidie(s)]]+Tb.Financiering[[#This Row],[Anders]],0)</f>
        <v>0</v>
      </c>
      <c r="BQ23" s="235">
        <f>IF(Tb.Financiering[[#This Row],[Pnr.]]=BQ$7,Tb.Financiering[[#This Row],[Eigen
bijdrage]]+Tb.Financiering[[#This Row],[Andere
subsidie(s)]]+Tb.Financiering[[#This Row],[Anders]],0)</f>
        <v>0</v>
      </c>
      <c r="BR23" s="235">
        <f>IF(Tb.Financiering[[#This Row],[Pnr.]]=BR$7,Tb.Financiering[[#This Row],[Eigen
bijdrage]]+Tb.Financiering[[#This Row],[Andere
subsidie(s)]]+Tb.Financiering[[#This Row],[Anders]],0)</f>
        <v>0</v>
      </c>
      <c r="BS23" s="235">
        <f>IF(Tb.Financiering[[#This Row],[Pnr.]]=BS$7,Tb.Financiering[[#This Row],[Eigen
bijdrage]]+Tb.Financiering[[#This Row],[Andere
subsidie(s)]]+Tb.Financiering[[#This Row],[Anders]],0)</f>
        <v>0</v>
      </c>
      <c r="BT23" s="235">
        <f>IF(Tb.Financiering[[#This Row],[Pnr.]]=BT$7,Tb.Financiering[[#This Row],[Eigen
bijdrage]]+Tb.Financiering[[#This Row],[Andere
subsidie(s)]]+Tb.Financiering[[#This Row],[Anders]],0)</f>
        <v>0</v>
      </c>
      <c r="BU23" s="235">
        <f>IF(Tb.Financiering[[#This Row],[Pnr.]]=BU$7,Tb.Financiering[[#This Row],[Eigen
bijdrage]]+Tb.Financiering[[#This Row],[Andere
subsidie(s)]]+Tb.Financiering[[#This Row],[Anders]],0)</f>
        <v>0</v>
      </c>
      <c r="BV23" s="235">
        <f>IF(Tb.Financiering[[#This Row],[Pnr.]]=BV$7,Tb.Financiering[[#This Row],[Eigen
bijdrage]]+Tb.Financiering[[#This Row],[Andere
subsidie(s)]]+Tb.Financiering[[#This Row],[Anders]],0)</f>
        <v>0</v>
      </c>
      <c r="BW23" s="235">
        <f>IF(Tb.Financiering[[#This Row],[Pnr.]]=BW$7,Tb.Financiering[[#This Row],[Eigen
bijdrage]]+Tb.Financiering[[#This Row],[Andere
subsidie(s)]]+Tb.Financiering[[#This Row],[Anders]],0)</f>
        <v>0</v>
      </c>
      <c r="BX23" s="235">
        <f>IF(Tb.Financiering[[#This Row],[Pnr.]]=BX$7,Tb.Financiering[[#This Row],[Eigen
bijdrage]]+Tb.Financiering[[#This Row],[Andere
subsidie(s)]]+Tb.Financiering[[#This Row],[Anders]],0)</f>
        <v>0</v>
      </c>
      <c r="BY23" s="235">
        <f>IF(Tb.Financiering[[#This Row],[Pnr.]]=BY$7,Tb.Financiering[[#This Row],[Eigen
bijdrage]]+Tb.Financiering[[#This Row],[Andere
subsidie(s)]]+Tb.Financiering[[#This Row],[Anders]],0)</f>
        <v>0</v>
      </c>
      <c r="BZ23" s="235">
        <f>IF(Tb.Financiering[[#This Row],[Pnr.]]=BZ$7,Tb.Financiering[[#This Row],[Eigen
bijdrage]]+Tb.Financiering[[#This Row],[Andere
subsidie(s)]]+Tb.Financiering[[#This Row],[Anders]],0)</f>
        <v>0</v>
      </c>
      <c r="CA23" s="235">
        <f>IF(Tb.Financiering[[#This Row],[Pnr.]]=CA$7,Tb.Financiering[[#This Row],[Eigen
bijdrage]]+Tb.Financiering[[#This Row],[Andere
subsidie(s)]]+Tb.Financiering[[#This Row],[Anders]],0)</f>
        <v>0</v>
      </c>
      <c r="CB23" s="235">
        <f>IF(Tb.Financiering[[#This Row],[Pnr.]]=CB$7,Tb.Financiering[[#This Row],[Eigen
bijdrage]]+Tb.Financiering[[#This Row],[Andere
subsidie(s)]]+Tb.Financiering[[#This Row],[Anders]],0)</f>
        <v>0</v>
      </c>
      <c r="CC23" s="235">
        <f>IF(Tb.Financiering[[#This Row],[Pnr.]]=CC$7,Tb.Financiering[[#This Row],[Eigen
bijdrage]]+Tb.Financiering[[#This Row],[Andere
subsidie(s)]]+Tb.Financiering[[#This Row],[Anders]],0)</f>
        <v>0</v>
      </c>
      <c r="CD23" s="235">
        <f>IF(Tb.Financiering[[#This Row],[Pnr.]]=CD$7,Tb.Financiering[[#This Row],[Eigen
bijdrage]]+Tb.Financiering[[#This Row],[Andere
subsidie(s)]]+Tb.Financiering[[#This Row],[Anders]],0)</f>
        <v>0</v>
      </c>
      <c r="CE23" s="235">
        <f>IF(Tb.Financiering[[#This Row],[Pnr.]]=CE$7,Tb.Financiering[[#This Row],[Eigen
bijdrage]]+Tb.Financiering[[#This Row],[Andere
subsidie(s)]]+Tb.Financiering[[#This Row],[Anders]],0)</f>
        <v>0</v>
      </c>
      <c r="CF23" s="235">
        <f>IF(Tb.Financiering[[#This Row],[Pnr.]]=CF$7,Tb.Financiering[[#This Row],[Eigen
bijdrage]]+Tb.Financiering[[#This Row],[Andere
subsidie(s)]]+Tb.Financiering[[#This Row],[Anders]],0)</f>
        <v>0</v>
      </c>
      <c r="CG23" s="235">
        <f>IF(Tb.Financiering[[#This Row],[Pnr.]]=CG$7,Tb.Financiering[[#This Row],[Eigen
bijdrage]]+Tb.Financiering[[#This Row],[Andere
subsidie(s)]]+Tb.Financiering[[#This Row],[Anders]],0)</f>
        <v>0</v>
      </c>
      <c r="CH23" s="235">
        <f>IF(Tb.Financiering[[#This Row],[Pnr.]]=CH$7,Tb.Financiering[[#This Row],[Eigen
bijdrage]]+Tb.Financiering[[#This Row],[Andere
subsidie(s)]]+Tb.Financiering[[#This Row],[Anders]],0)</f>
        <v>0</v>
      </c>
      <c r="CI23" s="235">
        <f>IF(Tb.Financiering[[#This Row],[Pnr.]]=CI$7,Tb.Financiering[[#This Row],[Eigen
bijdrage]]+Tb.Financiering[[#This Row],[Andere
subsidie(s)]]+Tb.Financiering[[#This Row],[Anders]],0)</f>
        <v>0</v>
      </c>
      <c r="CJ23" s="235">
        <f>IF(Tb.Financiering[[#This Row],[Pnr.]]=CJ$7,Tb.Financiering[[#This Row],[Eigen
bijdrage]]+Tb.Financiering[[#This Row],[Andere
subsidie(s)]]+Tb.Financiering[[#This Row],[Anders]],0)</f>
        <v>0</v>
      </c>
      <c r="CK23" s="235">
        <f>IF(Tb.Financiering[[#This Row],[Pnr.]]=CK$7,Tb.Financiering[[#This Row],[Eigen
bijdrage]]+Tb.Financiering[[#This Row],[Andere
subsidie(s)]]+Tb.Financiering[[#This Row],[Anders]],0)</f>
        <v>0</v>
      </c>
      <c r="CL23" s="235">
        <f>IF(Tb.Financiering[[#This Row],[Pnr.]]=CL$7,Tb.Financiering[[#This Row],[Eigen
bijdrage]]+Tb.Financiering[[#This Row],[Andere
subsidie(s)]]+Tb.Financiering[[#This Row],[Anders]],0)</f>
        <v>0</v>
      </c>
      <c r="CM23" s="235">
        <f>IF(Tb.Financiering[[#This Row],[Pnr.]]=CM$7,Tb.Financiering[[#This Row],[Eigen
bijdrage]]+Tb.Financiering[[#This Row],[Andere
subsidie(s)]]+Tb.Financiering[[#This Row],[Anders]],0)</f>
        <v>0</v>
      </c>
      <c r="CN23" s="235">
        <f>IF(Tb.Financiering[[#This Row],[Pnr.]]=CN$7,Tb.Financiering[[#This Row],[Eigen
bijdrage]]+Tb.Financiering[[#This Row],[Andere
subsidie(s)]]+Tb.Financiering[[#This Row],[Anders]],0)</f>
        <v>0</v>
      </c>
      <c r="CO23" s="235">
        <f>IF(Tb.Financiering[[#This Row],[Pnr.]]=CO$7,Tb.Financiering[[#This Row],[Eigen
bijdrage]]+Tb.Financiering[[#This Row],[Andere
subsidie(s)]]+Tb.Financiering[[#This Row],[Anders]],0)</f>
        <v>0</v>
      </c>
      <c r="CP23" s="235">
        <f>IF(Tb.Financiering[[#This Row],[Pnr.]]=CP$7,Tb.Financiering[[#This Row],[Eigen
bijdrage]]+Tb.Financiering[[#This Row],[Andere
subsidie(s)]]+Tb.Financiering[[#This Row],[Anders]],0)</f>
        <v>0</v>
      </c>
      <c r="CQ23" s="235">
        <f>IF(Tb.Financiering[[#This Row],[Pnr.]]=CQ$7,Tb.Financiering[[#This Row],[Eigen
bijdrage]]+Tb.Financiering[[#This Row],[Andere
subsidie(s)]]+Tb.Financiering[[#This Row],[Anders]],0)</f>
        <v>0</v>
      </c>
      <c r="CR23" s="235">
        <f>IF(Tb.Financiering[[#This Row],[Pnr.]]=CR$7,Tb.Financiering[[#This Row],[Eigen
bijdrage]]+Tb.Financiering[[#This Row],[Andere
subsidie(s)]]+Tb.Financiering[[#This Row],[Anders]],0)</f>
        <v>0</v>
      </c>
      <c r="CS23" s="235">
        <f>IF(Tb.Financiering[[#This Row],[Pnr.]]=CS$7,Tb.Financiering[[#This Row],[Eigen
bijdrage]]+Tb.Financiering[[#This Row],[Andere
subsidie(s)]]+Tb.Financiering[[#This Row],[Anders]],0)</f>
        <v>0</v>
      </c>
      <c r="CT23" s="235">
        <f>IF(Tb.Financiering[[#This Row],[Pnr.]]=CT$7,Tb.Financiering[[#This Row],[Eigen
bijdrage]]+Tb.Financiering[[#This Row],[Andere
subsidie(s)]]+Tb.Financiering[[#This Row],[Anders]],0)</f>
        <v>0</v>
      </c>
      <c r="CU23" s="235">
        <f>IF(Tb.Financiering[[#This Row],[Pnr.]]=CU$7,Tb.Financiering[[#This Row],[Eigen
bijdrage]]+Tb.Financiering[[#This Row],[Andere
subsidie(s)]]+Tb.Financiering[[#This Row],[Anders]],0)</f>
        <v>0</v>
      </c>
      <c r="CV23" s="235">
        <f>IF(Tb.Financiering[[#This Row],[Pnr.]]=CV$7,Tb.Financiering[[#This Row],[Eigen
bijdrage]]+Tb.Financiering[[#This Row],[Andere
subsidie(s)]]+Tb.Financiering[[#This Row],[Anders]],0)</f>
        <v>0</v>
      </c>
      <c r="CW23" s="235">
        <f>IF(Tb.Financiering[[#This Row],[Pnr.]]=CW$7,Tb.Financiering[[#This Row],[Eigen
bijdrage]]+Tb.Financiering[[#This Row],[Andere
subsidie(s)]]+Tb.Financiering[[#This Row],[Anders]],0)</f>
        <v>0</v>
      </c>
      <c r="CX23" s="235">
        <f>IF(Tb.Financiering[[#This Row],[Pnr.]]=CX$7,Tb.Financiering[[#This Row],[Eigen
bijdrage]]+Tb.Financiering[[#This Row],[Andere
subsidie(s)]]+Tb.Financiering[[#This Row],[Anders]],0)</f>
        <v>0</v>
      </c>
      <c r="CY23" s="235">
        <f>IF(Tb.Financiering[[#This Row],[Pnr.]]=CY$7,Tb.Financiering[[#This Row],[Eigen
bijdrage]]+Tb.Financiering[[#This Row],[Andere
subsidie(s)]]+Tb.Financiering[[#This Row],[Anders]],0)</f>
        <v>0</v>
      </c>
      <c r="CZ23" s="235">
        <f>IF(Tb.Financiering[[#This Row],[Pnr.]]=CZ$7,Tb.Financiering[[#This Row],[Eigen
bijdrage]]+Tb.Financiering[[#This Row],[Andere
subsidie(s)]]+Tb.Financiering[[#This Row],[Anders]],0)</f>
        <v>0</v>
      </c>
      <c r="DA23" s="235">
        <f>IF(Tb.Financiering[[#This Row],[Pnr.]]=DA$7,Tb.Financiering[[#This Row],[Eigen
bijdrage]]+Tb.Financiering[[#This Row],[Andere
subsidie(s)]]+Tb.Financiering[[#This Row],[Anders]],0)</f>
        <v>0</v>
      </c>
      <c r="DB23" s="235">
        <f>IF(Tb.Financiering[[#This Row],[Pnr.]]=DB$7,Tb.Financiering[[#This Row],[Eigen
bijdrage]]+Tb.Financiering[[#This Row],[Andere
subsidie(s)]]+Tb.Financiering[[#This Row],[Anders]],0)</f>
        <v>0</v>
      </c>
      <c r="DC23" s="235">
        <f>IF(Tb.Financiering[[#This Row],[Pnr.]]=DC$7,Tb.Financiering[[#This Row],[Eigen
bijdrage]]+Tb.Financiering[[#This Row],[Andere
subsidie(s)]]+Tb.Financiering[[#This Row],[Anders]],0)</f>
        <v>0</v>
      </c>
      <c r="DD23" s="235">
        <f>IF(Tb.Financiering[[#This Row],[Pnr.]]=DD$7,Tb.Financiering[[#This Row],[Eigen
bijdrage]]+Tb.Financiering[[#This Row],[Andere
subsidie(s)]]+Tb.Financiering[[#This Row],[Anders]],0)</f>
        <v>0</v>
      </c>
      <c r="DE23" s="235">
        <f>IF(Tb.Financiering[[#This Row],[Pnr.]]=DE$7,Tb.Financiering[[#This Row],[Eigen
bijdrage]]+Tb.Financiering[[#This Row],[Andere
subsidie(s)]]+Tb.Financiering[[#This Row],[Anders]],0)</f>
        <v>0</v>
      </c>
      <c r="DF23" s="235">
        <f>IF(Tb.Financiering[[#This Row],[Pnr.]]=DF$7,Tb.Financiering[[#This Row],[Eigen
bijdrage]]+Tb.Financiering[[#This Row],[Andere
subsidie(s)]]+Tb.Financiering[[#This Row],[Anders]],0)</f>
        <v>0</v>
      </c>
      <c r="DG23" s="235">
        <f>IF(Tb.Financiering[[#This Row],[Pnr.]]=DG$7,Tb.Financiering[[#This Row],[Eigen
bijdrage]]+Tb.Financiering[[#This Row],[Andere
subsidie(s)]]+Tb.Financiering[[#This Row],[Anders]],0)</f>
        <v>0</v>
      </c>
      <c r="DH23" s="235">
        <f>IF(Tb.Financiering[[#This Row],[Pnr.]]=DH$7,Tb.Financiering[[#This Row],[Eigen
bijdrage]]+Tb.Financiering[[#This Row],[Andere
subsidie(s)]]+Tb.Financiering[[#This Row],[Anders]],0)</f>
        <v>0</v>
      </c>
      <c r="DI23" s="235">
        <f>IF(Tb.Financiering[[#This Row],[Pnr.]]=DI$7,Tb.Financiering[[#This Row],[Eigen
bijdrage]]+Tb.Financiering[[#This Row],[Andere
subsidie(s)]]+Tb.Financiering[[#This Row],[Anders]],0)</f>
        <v>0</v>
      </c>
      <c r="DJ23" s="235">
        <f>IF(Tb.Financiering[[#This Row],[Pnr.]]=DJ$7,Tb.Financiering[[#This Row],[Eigen
bijdrage]]+Tb.Financiering[[#This Row],[Andere
subsidie(s)]]+Tb.Financiering[[#This Row],[Anders]],0)</f>
        <v>0</v>
      </c>
      <c r="DK23" s="235">
        <f>IF(Tb.Financiering[[#This Row],[Pnr.]]=DK$7,Tb.Financiering[[#This Row],[Eigen
bijdrage]]+Tb.Financiering[[#This Row],[Andere
subsidie(s)]]+Tb.Financiering[[#This Row],[Anders]],0)</f>
        <v>0</v>
      </c>
      <c r="XFD23" s="31"/>
    </row>
    <row r="24" spans="1:115 16384:16384" s="4" customFormat="1" x14ac:dyDescent="0.3">
      <c r="A24" s="31"/>
      <c r="B24" s="137"/>
      <c r="C24" s="137"/>
      <c r="D24" s="11">
        <f>SUMIF(Tbl.Kosten[PSAnr.],Tb.Financiering[[#This Row],[PSAnr.]],Tbl.Kosten[Totaal kosten])</f>
        <v>0</v>
      </c>
      <c r="E24" s="154">
        <f>SUMIF(Tbl.Kosten[PSAnr.],Tb.Financiering[[#This Row],[PSAnr.]],Tbl.Kosten[Subsidie])</f>
        <v>0</v>
      </c>
      <c r="F24" s="155"/>
      <c r="G24" s="154">
        <f>Tb.Financiering[[#This Row],[Begrote kosten]]-Tb.Financiering[[#This Row],[Berekende GLB subsidie]]-Tb.Financiering[[#This Row],[Correctie GLB subsidie]]</f>
        <v>0</v>
      </c>
      <c r="H24" s="156"/>
      <c r="I24" s="156"/>
      <c r="J24" s="156"/>
      <c r="K24" s="152"/>
      <c r="L24" s="97">
        <f>Tb.Financiering[[#This Row],[Te financieren]]-SUM(Tb.Financiering[[#This Row],[Eigen
bijdrage]:[Anders]])</f>
        <v>0</v>
      </c>
      <c r="M24" s="160" t="str">
        <f>IFERROR(VLOOKUP(Tb.Financiering[[#This Row],[Partnernaam]],Tbl.Projectpartners[[Naam]:[PNr.]],9,FALSE),"")</f>
        <v/>
      </c>
      <c r="N24" s="142" t="str">
        <f>IFERROR(VLOOKUP(Tb.Financiering[[#This Row],[Subsidiabele activiteit]],Tbl.Subsidiehoogte[[Subsidieactiviteit]:[SAnr.]],3,FALSE),"")</f>
        <v/>
      </c>
      <c r="O24" s="142" t="str">
        <f>_xlfn.CONCAT(Tb.Financiering[[#This Row],[Pnr.]],Tb.Financiering[[#This Row],[SAnr.]])</f>
        <v/>
      </c>
      <c r="P24" s="144">
        <f>IF(Tb.Financiering[[#This Row],[Pnr.]]=P$7,Tb.Financiering[[#This Row],[Te financieren]]-Tb.Financiering[[#This Row],[Eigen
bijdrage]]-Tb.Financiering[[#This Row],[Andere
subsidie(s)]]-Tb.Financiering[[#This Row],[Anders]],0)</f>
        <v>0</v>
      </c>
      <c r="Q24" s="144">
        <f>IF(Tb.Financiering[[#This Row],[Pnr.]]=Q$7,Tb.Financiering[[#This Row],[Te financieren]]-Tb.Financiering[[#This Row],[Eigen
bijdrage]]-Tb.Financiering[[#This Row],[Andere
subsidie(s)]]-Tb.Financiering[[#This Row],[Anders]],0)</f>
        <v>0</v>
      </c>
      <c r="R24" s="144">
        <f>IF(Tb.Financiering[[#This Row],[Pnr.]]=R$7,Tb.Financiering[[#This Row],[Te financieren]]-Tb.Financiering[[#This Row],[Eigen
bijdrage]]-Tb.Financiering[[#This Row],[Andere
subsidie(s)]]-Tb.Financiering[[#This Row],[Anders]],0)</f>
        <v>0</v>
      </c>
      <c r="S24" s="144">
        <f>IF(Tb.Financiering[[#This Row],[Pnr.]]=S$7,Tb.Financiering[[#This Row],[Te financieren]]-Tb.Financiering[[#This Row],[Eigen
bijdrage]]-Tb.Financiering[[#This Row],[Andere
subsidie(s)]]-Tb.Financiering[[#This Row],[Anders]],0)</f>
        <v>0</v>
      </c>
      <c r="T24" s="144">
        <f>IF(Tb.Financiering[[#This Row],[Pnr.]]=T$7,Tb.Financiering[[#This Row],[Te financieren]]-Tb.Financiering[[#This Row],[Eigen
bijdrage]]-Tb.Financiering[[#This Row],[Andere
subsidie(s)]]-Tb.Financiering[[#This Row],[Anders]],0)</f>
        <v>0</v>
      </c>
      <c r="U24" s="144">
        <f>IF(Tb.Financiering[[#This Row],[Pnr.]]=U$7,Tb.Financiering[[#This Row],[Te financieren]]-Tb.Financiering[[#This Row],[Eigen
bijdrage]]-Tb.Financiering[[#This Row],[Andere
subsidie(s)]]-Tb.Financiering[[#This Row],[Anders]],0)</f>
        <v>0</v>
      </c>
      <c r="V24" s="144">
        <f>IF(Tb.Financiering[[#This Row],[Pnr.]]=V$7,Tb.Financiering[[#This Row],[Te financieren]]-Tb.Financiering[[#This Row],[Eigen
bijdrage]]-Tb.Financiering[[#This Row],[Andere
subsidie(s)]]-Tb.Financiering[[#This Row],[Anders]],0)</f>
        <v>0</v>
      </c>
      <c r="W24" s="144">
        <f>IF(Tb.Financiering[[#This Row],[Pnr.]]=W$7,Tb.Financiering[[#This Row],[Te financieren]]-Tb.Financiering[[#This Row],[Eigen
bijdrage]]-Tb.Financiering[[#This Row],[Andere
subsidie(s)]]-Tb.Financiering[[#This Row],[Anders]],0)</f>
        <v>0</v>
      </c>
      <c r="X24" s="144">
        <f>IF(Tb.Financiering[[#This Row],[Pnr.]]=X$7,Tb.Financiering[[#This Row],[Te financieren]]-Tb.Financiering[[#This Row],[Eigen
bijdrage]]-Tb.Financiering[[#This Row],[Andere
subsidie(s)]]-Tb.Financiering[[#This Row],[Anders]],0)</f>
        <v>0</v>
      </c>
      <c r="Y24" s="144">
        <f>IF(Tb.Financiering[[#This Row],[Pnr.]]=Y$7,Tb.Financiering[[#This Row],[Te financieren]]-Tb.Financiering[[#This Row],[Eigen
bijdrage]]-Tb.Financiering[[#This Row],[Andere
subsidie(s)]]-Tb.Financiering[[#This Row],[Anders]],0)</f>
        <v>0</v>
      </c>
      <c r="Z24" s="144">
        <f>IF(Tb.Financiering[[#This Row],[Pnr.]]=Z$7,Tb.Financiering[[#This Row],[Te financieren]]-Tb.Financiering[[#This Row],[Eigen
bijdrage]]-Tb.Financiering[[#This Row],[Andere
subsidie(s)]]-Tb.Financiering[[#This Row],[Anders]],0)</f>
        <v>0</v>
      </c>
      <c r="AA24" s="144">
        <f>IF(Tb.Financiering[[#This Row],[Pnr.]]=AA$7,Tb.Financiering[[#This Row],[Te financieren]]-Tb.Financiering[[#This Row],[Eigen
bijdrage]]-Tb.Financiering[[#This Row],[Andere
subsidie(s)]]-Tb.Financiering[[#This Row],[Anders]],0)</f>
        <v>0</v>
      </c>
      <c r="AB24" s="144">
        <f>IF(Tb.Financiering[[#This Row],[Pnr.]]=AB$7,Tb.Financiering[[#This Row],[Te financieren]]-Tb.Financiering[[#This Row],[Eigen
bijdrage]]-Tb.Financiering[[#This Row],[Andere
subsidie(s)]]-Tb.Financiering[[#This Row],[Anders]],0)</f>
        <v>0</v>
      </c>
      <c r="AC24" s="144">
        <f>IF(Tb.Financiering[[#This Row],[Pnr.]]=AC$7,Tb.Financiering[[#This Row],[Te financieren]]-Tb.Financiering[[#This Row],[Eigen
bijdrage]]-Tb.Financiering[[#This Row],[Andere
subsidie(s)]]-Tb.Financiering[[#This Row],[Anders]],0)</f>
        <v>0</v>
      </c>
      <c r="AD24" s="144">
        <f>IF(Tb.Financiering[[#This Row],[Pnr.]]=AD$7,Tb.Financiering[[#This Row],[Te financieren]]-Tb.Financiering[[#This Row],[Eigen
bijdrage]]-Tb.Financiering[[#This Row],[Andere
subsidie(s)]]-Tb.Financiering[[#This Row],[Anders]],0)</f>
        <v>0</v>
      </c>
      <c r="AE24" s="144">
        <f>IF(Tb.Financiering[[#This Row],[Pnr.]]=AE$7,Tb.Financiering[[#This Row],[Te financieren]]-Tb.Financiering[[#This Row],[Eigen
bijdrage]]-Tb.Financiering[[#This Row],[Andere
subsidie(s)]]-Tb.Financiering[[#This Row],[Anders]],0)</f>
        <v>0</v>
      </c>
      <c r="AF24" s="144">
        <f>IF(Tb.Financiering[[#This Row],[Pnr.]]=AF$7,Tb.Financiering[[#This Row],[Te financieren]]-Tb.Financiering[[#This Row],[Eigen
bijdrage]]-Tb.Financiering[[#This Row],[Andere
subsidie(s)]]-Tb.Financiering[[#This Row],[Anders]],0)</f>
        <v>0</v>
      </c>
      <c r="AG24" s="144">
        <f>IF(Tb.Financiering[[#This Row],[Pnr.]]=AG$7,Tb.Financiering[[#This Row],[Te financieren]]-Tb.Financiering[[#This Row],[Eigen
bijdrage]]-Tb.Financiering[[#This Row],[Andere
subsidie(s)]]-Tb.Financiering[[#This Row],[Anders]],0)</f>
        <v>0</v>
      </c>
      <c r="AH24" s="144">
        <f>IF(Tb.Financiering[[#This Row],[Pnr.]]=AH$7,Tb.Financiering[[#This Row],[Te financieren]]-Tb.Financiering[[#This Row],[Eigen
bijdrage]]-Tb.Financiering[[#This Row],[Andere
subsidie(s)]]-Tb.Financiering[[#This Row],[Anders]],0)</f>
        <v>0</v>
      </c>
      <c r="AI24" s="144">
        <f>IF(Tb.Financiering[[#This Row],[Pnr.]]=AI$7,Tb.Financiering[[#This Row],[Te financieren]]-Tb.Financiering[[#This Row],[Eigen
bijdrage]]-Tb.Financiering[[#This Row],[Andere
subsidie(s)]]-Tb.Financiering[[#This Row],[Anders]],0)</f>
        <v>0</v>
      </c>
      <c r="AJ24" s="144">
        <f>IF(Tb.Financiering[[#This Row],[Pnr.]]=AJ$7,Tb.Financiering[[#This Row],[Te financieren]]-Tb.Financiering[[#This Row],[Eigen
bijdrage]]-Tb.Financiering[[#This Row],[Andere
subsidie(s)]]-Tb.Financiering[[#This Row],[Anders]],0)</f>
        <v>0</v>
      </c>
      <c r="AK24" s="144">
        <f>IF(Tb.Financiering[[#This Row],[Pnr.]]=AK$7,Tb.Financiering[[#This Row],[Te financieren]]-Tb.Financiering[[#This Row],[Eigen
bijdrage]]-Tb.Financiering[[#This Row],[Andere
subsidie(s)]]-Tb.Financiering[[#This Row],[Anders]],0)</f>
        <v>0</v>
      </c>
      <c r="AL24" s="144">
        <f>IF(Tb.Financiering[[#This Row],[Pnr.]]=AL$7,Tb.Financiering[[#This Row],[Te financieren]]-Tb.Financiering[[#This Row],[Eigen
bijdrage]]-Tb.Financiering[[#This Row],[Andere
subsidie(s)]]-Tb.Financiering[[#This Row],[Anders]],0)</f>
        <v>0</v>
      </c>
      <c r="AM24" s="144">
        <f>IF(Tb.Financiering[[#This Row],[Pnr.]]=AM$7,Tb.Financiering[[#This Row],[Te financieren]]-Tb.Financiering[[#This Row],[Eigen
bijdrage]]-Tb.Financiering[[#This Row],[Andere
subsidie(s)]]-Tb.Financiering[[#This Row],[Anders]],0)</f>
        <v>0</v>
      </c>
      <c r="AN24" s="144">
        <f>IF(Tb.Financiering[[#This Row],[Pnr.]]=AN$7,Tb.Financiering[[#This Row],[Te financieren]]-Tb.Financiering[[#This Row],[Eigen
bijdrage]]-Tb.Financiering[[#This Row],[Andere
subsidie(s)]]-Tb.Financiering[[#This Row],[Anders]],0)</f>
        <v>0</v>
      </c>
      <c r="AO24" s="144">
        <f>IF(Tb.Financiering[[#This Row],[Pnr.]]=AO$7,Tb.Financiering[[#This Row],[Te financieren]]-Tb.Financiering[[#This Row],[Eigen
bijdrage]]-Tb.Financiering[[#This Row],[Andere
subsidie(s)]]-Tb.Financiering[[#This Row],[Anders]],0)</f>
        <v>0</v>
      </c>
      <c r="AP24" s="144">
        <f>IF(Tb.Financiering[[#This Row],[Pnr.]]=AP$7,Tb.Financiering[[#This Row],[Te financieren]]-Tb.Financiering[[#This Row],[Eigen
bijdrage]]-Tb.Financiering[[#This Row],[Andere
subsidie(s)]]-Tb.Financiering[[#This Row],[Anders]],0)</f>
        <v>0</v>
      </c>
      <c r="AQ24" s="144">
        <f>IF(Tb.Financiering[[#This Row],[Pnr.]]=AQ$7,Tb.Financiering[[#This Row],[Te financieren]]-Tb.Financiering[[#This Row],[Eigen
bijdrage]]-Tb.Financiering[[#This Row],[Andere
subsidie(s)]]-Tb.Financiering[[#This Row],[Anders]],0)</f>
        <v>0</v>
      </c>
      <c r="AR24" s="144">
        <f>IF(Tb.Financiering[[#This Row],[Pnr.]]=AR$7,Tb.Financiering[[#This Row],[Te financieren]]-Tb.Financiering[[#This Row],[Eigen
bijdrage]]-Tb.Financiering[[#This Row],[Andere
subsidie(s)]]-Tb.Financiering[[#This Row],[Anders]],0)</f>
        <v>0</v>
      </c>
      <c r="AS24" s="144">
        <f>IF(Tb.Financiering[[#This Row],[Pnr.]]=AS$7,Tb.Financiering[[#This Row],[Te financieren]]-Tb.Financiering[[#This Row],[Eigen
bijdrage]]-Tb.Financiering[[#This Row],[Andere
subsidie(s)]]-Tb.Financiering[[#This Row],[Anders]],0)</f>
        <v>0</v>
      </c>
      <c r="AT24" s="144">
        <f>IF(Tb.Financiering[[#This Row],[Pnr.]]=AT$7,Tb.Financiering[[#This Row],[Te financieren]]-Tb.Financiering[[#This Row],[Eigen
bijdrage]]-Tb.Financiering[[#This Row],[Andere
subsidie(s)]]-Tb.Financiering[[#This Row],[Anders]],0)</f>
        <v>0</v>
      </c>
      <c r="AU24" s="144">
        <f>IF(Tb.Financiering[[#This Row],[Pnr.]]=AU$7,Tb.Financiering[[#This Row],[Te financieren]]-Tb.Financiering[[#This Row],[Eigen
bijdrage]]-Tb.Financiering[[#This Row],[Andere
subsidie(s)]]-Tb.Financiering[[#This Row],[Anders]],0)</f>
        <v>0</v>
      </c>
      <c r="AV24" s="144">
        <f>IF(Tb.Financiering[[#This Row],[Pnr.]]=AV$7,Tb.Financiering[[#This Row],[Te financieren]]-Tb.Financiering[[#This Row],[Eigen
bijdrage]]-Tb.Financiering[[#This Row],[Andere
subsidie(s)]]-Tb.Financiering[[#This Row],[Anders]],0)</f>
        <v>0</v>
      </c>
      <c r="AW24" s="144">
        <f>IF(Tb.Financiering[[#This Row],[Pnr.]]=AW$7,Tb.Financiering[[#This Row],[Te financieren]]-Tb.Financiering[[#This Row],[Eigen
bijdrage]]-Tb.Financiering[[#This Row],[Andere
subsidie(s)]]-Tb.Financiering[[#This Row],[Anders]],0)</f>
        <v>0</v>
      </c>
      <c r="AX24" s="144">
        <f>IF(Tb.Financiering[[#This Row],[Pnr.]]=AX$7,Tb.Financiering[[#This Row],[Te financieren]]-Tb.Financiering[[#This Row],[Eigen
bijdrage]]-Tb.Financiering[[#This Row],[Andere
subsidie(s)]]-Tb.Financiering[[#This Row],[Anders]],0)</f>
        <v>0</v>
      </c>
      <c r="AY24" s="144">
        <f>IF(Tb.Financiering[[#This Row],[Pnr.]]=AY$7,Tb.Financiering[[#This Row],[Te financieren]]-Tb.Financiering[[#This Row],[Eigen
bijdrage]]-Tb.Financiering[[#This Row],[Andere
subsidie(s)]]-Tb.Financiering[[#This Row],[Anders]],0)</f>
        <v>0</v>
      </c>
      <c r="AZ24" s="144">
        <f>IF(Tb.Financiering[[#This Row],[Pnr.]]=AZ$7,Tb.Financiering[[#This Row],[Te financieren]]-Tb.Financiering[[#This Row],[Eigen
bijdrage]]-Tb.Financiering[[#This Row],[Andere
subsidie(s)]]-Tb.Financiering[[#This Row],[Anders]],0)</f>
        <v>0</v>
      </c>
      <c r="BA24" s="144">
        <f>IF(Tb.Financiering[[#This Row],[Pnr.]]=BA$7,Tb.Financiering[[#This Row],[Te financieren]]-Tb.Financiering[[#This Row],[Eigen
bijdrage]]-Tb.Financiering[[#This Row],[Andere
subsidie(s)]]-Tb.Financiering[[#This Row],[Anders]],0)</f>
        <v>0</v>
      </c>
      <c r="BB24" s="144">
        <f>IF(Tb.Financiering[[#This Row],[Pnr.]]=BB$7,Tb.Financiering[[#This Row],[Te financieren]]-Tb.Financiering[[#This Row],[Eigen
bijdrage]]-Tb.Financiering[[#This Row],[Andere
subsidie(s)]]-Tb.Financiering[[#This Row],[Anders]],0)</f>
        <v>0</v>
      </c>
      <c r="BC24" s="144">
        <f>IF(Tb.Financiering[[#This Row],[Pnr.]]=BC$7,Tb.Financiering[[#This Row],[Te financieren]]-Tb.Financiering[[#This Row],[Eigen
bijdrage]]-Tb.Financiering[[#This Row],[Andere
subsidie(s)]]-Tb.Financiering[[#This Row],[Anders]],0)</f>
        <v>0</v>
      </c>
      <c r="BD24" s="144">
        <f>IF(Tb.Financiering[[#This Row],[Pnr.]]=BD$7,Tb.Financiering[[#This Row],[Te financieren]]-Tb.Financiering[[#This Row],[Eigen
bijdrage]]-Tb.Financiering[[#This Row],[Andere
subsidie(s)]]-Tb.Financiering[[#This Row],[Anders]],0)</f>
        <v>0</v>
      </c>
      <c r="BE24" s="144">
        <f>IF(Tb.Financiering[[#This Row],[Pnr.]]=BE$7,Tb.Financiering[[#This Row],[Te financieren]]-Tb.Financiering[[#This Row],[Eigen
bijdrage]]-Tb.Financiering[[#This Row],[Andere
subsidie(s)]]-Tb.Financiering[[#This Row],[Anders]],0)</f>
        <v>0</v>
      </c>
      <c r="BF24" s="144">
        <f>IF(Tb.Financiering[[#This Row],[Pnr.]]=BF$7,Tb.Financiering[[#This Row],[Te financieren]]-Tb.Financiering[[#This Row],[Eigen
bijdrage]]-Tb.Financiering[[#This Row],[Andere
subsidie(s)]]-Tb.Financiering[[#This Row],[Anders]],0)</f>
        <v>0</v>
      </c>
      <c r="BG24" s="144">
        <f>IF(Tb.Financiering[[#This Row],[Pnr.]]=BG$7,Tb.Financiering[[#This Row],[Te financieren]]-Tb.Financiering[[#This Row],[Eigen
bijdrage]]-Tb.Financiering[[#This Row],[Andere
subsidie(s)]]-Tb.Financiering[[#This Row],[Anders]],0)</f>
        <v>0</v>
      </c>
      <c r="BH24" s="144">
        <f>IF(Tb.Financiering[[#This Row],[Pnr.]]=BH$7,Tb.Financiering[[#This Row],[Te financieren]]-Tb.Financiering[[#This Row],[Eigen
bijdrage]]-Tb.Financiering[[#This Row],[Andere
subsidie(s)]]-Tb.Financiering[[#This Row],[Anders]],0)</f>
        <v>0</v>
      </c>
      <c r="BI24" s="144">
        <f>IF(Tb.Financiering[[#This Row],[Pnr.]]=BI$7,Tb.Financiering[[#This Row],[Te financieren]]-Tb.Financiering[[#This Row],[Eigen
bijdrage]]-Tb.Financiering[[#This Row],[Andere
subsidie(s)]]-Tb.Financiering[[#This Row],[Anders]],0)</f>
        <v>0</v>
      </c>
      <c r="BJ24" s="144">
        <f>IF(Tb.Financiering[[#This Row],[Pnr.]]=BJ$7,Tb.Financiering[[#This Row],[Te financieren]]-Tb.Financiering[[#This Row],[Eigen
bijdrage]]-Tb.Financiering[[#This Row],[Andere
subsidie(s)]]-Tb.Financiering[[#This Row],[Anders]],0)</f>
        <v>0</v>
      </c>
      <c r="BK24" s="144">
        <f>IF(Tb.Financiering[[#This Row],[Pnr.]]=BK$7,Tb.Financiering[[#This Row],[Te financieren]]-Tb.Financiering[[#This Row],[Eigen
bijdrage]]-Tb.Financiering[[#This Row],[Andere
subsidie(s)]]-Tb.Financiering[[#This Row],[Anders]],0)</f>
        <v>0</v>
      </c>
      <c r="BL24" s="144">
        <f>IF(Tb.Financiering[[#This Row],[Pnr.]]=BL$7,Tb.Financiering[[#This Row],[Te financieren]]-Tb.Financiering[[#This Row],[Eigen
bijdrage]]-Tb.Financiering[[#This Row],[Andere
subsidie(s)]]-Tb.Financiering[[#This Row],[Anders]],0)</f>
        <v>0</v>
      </c>
      <c r="BM24" s="144">
        <f>IF(Tb.Financiering[[#This Row],[Pnr.]]=BM$7,Tb.Financiering[[#This Row],[Te financieren]]-Tb.Financiering[[#This Row],[Eigen
bijdrage]]-Tb.Financiering[[#This Row],[Andere
subsidie(s)]]-Tb.Financiering[[#This Row],[Anders]],0)</f>
        <v>0</v>
      </c>
      <c r="BN24" s="235">
        <f>IF(Tb.Financiering[[#This Row],[Pnr.]]=BN$7,Tb.Financiering[[#This Row],[Eigen
bijdrage]]+Tb.Financiering[[#This Row],[Andere
subsidie(s)]]+Tb.Financiering[[#This Row],[Anders]],0)</f>
        <v>0</v>
      </c>
      <c r="BO24" s="235">
        <f>IF(Tb.Financiering[[#This Row],[Pnr.]]=BO$7,Tb.Financiering[[#This Row],[Eigen
bijdrage]]+Tb.Financiering[[#This Row],[Andere
subsidie(s)]]+Tb.Financiering[[#This Row],[Anders]],0)</f>
        <v>0</v>
      </c>
      <c r="BP24" s="235">
        <f>IF(Tb.Financiering[[#This Row],[Pnr.]]=BP$7,Tb.Financiering[[#This Row],[Eigen
bijdrage]]+Tb.Financiering[[#This Row],[Andere
subsidie(s)]]+Tb.Financiering[[#This Row],[Anders]],0)</f>
        <v>0</v>
      </c>
      <c r="BQ24" s="235">
        <f>IF(Tb.Financiering[[#This Row],[Pnr.]]=BQ$7,Tb.Financiering[[#This Row],[Eigen
bijdrage]]+Tb.Financiering[[#This Row],[Andere
subsidie(s)]]+Tb.Financiering[[#This Row],[Anders]],0)</f>
        <v>0</v>
      </c>
      <c r="BR24" s="235">
        <f>IF(Tb.Financiering[[#This Row],[Pnr.]]=BR$7,Tb.Financiering[[#This Row],[Eigen
bijdrage]]+Tb.Financiering[[#This Row],[Andere
subsidie(s)]]+Tb.Financiering[[#This Row],[Anders]],0)</f>
        <v>0</v>
      </c>
      <c r="BS24" s="235">
        <f>IF(Tb.Financiering[[#This Row],[Pnr.]]=BS$7,Tb.Financiering[[#This Row],[Eigen
bijdrage]]+Tb.Financiering[[#This Row],[Andere
subsidie(s)]]+Tb.Financiering[[#This Row],[Anders]],0)</f>
        <v>0</v>
      </c>
      <c r="BT24" s="235">
        <f>IF(Tb.Financiering[[#This Row],[Pnr.]]=BT$7,Tb.Financiering[[#This Row],[Eigen
bijdrage]]+Tb.Financiering[[#This Row],[Andere
subsidie(s)]]+Tb.Financiering[[#This Row],[Anders]],0)</f>
        <v>0</v>
      </c>
      <c r="BU24" s="235">
        <f>IF(Tb.Financiering[[#This Row],[Pnr.]]=BU$7,Tb.Financiering[[#This Row],[Eigen
bijdrage]]+Tb.Financiering[[#This Row],[Andere
subsidie(s)]]+Tb.Financiering[[#This Row],[Anders]],0)</f>
        <v>0</v>
      </c>
      <c r="BV24" s="235">
        <f>IF(Tb.Financiering[[#This Row],[Pnr.]]=BV$7,Tb.Financiering[[#This Row],[Eigen
bijdrage]]+Tb.Financiering[[#This Row],[Andere
subsidie(s)]]+Tb.Financiering[[#This Row],[Anders]],0)</f>
        <v>0</v>
      </c>
      <c r="BW24" s="235">
        <f>IF(Tb.Financiering[[#This Row],[Pnr.]]=BW$7,Tb.Financiering[[#This Row],[Eigen
bijdrage]]+Tb.Financiering[[#This Row],[Andere
subsidie(s)]]+Tb.Financiering[[#This Row],[Anders]],0)</f>
        <v>0</v>
      </c>
      <c r="BX24" s="235">
        <f>IF(Tb.Financiering[[#This Row],[Pnr.]]=BX$7,Tb.Financiering[[#This Row],[Eigen
bijdrage]]+Tb.Financiering[[#This Row],[Andere
subsidie(s)]]+Tb.Financiering[[#This Row],[Anders]],0)</f>
        <v>0</v>
      </c>
      <c r="BY24" s="235">
        <f>IF(Tb.Financiering[[#This Row],[Pnr.]]=BY$7,Tb.Financiering[[#This Row],[Eigen
bijdrage]]+Tb.Financiering[[#This Row],[Andere
subsidie(s)]]+Tb.Financiering[[#This Row],[Anders]],0)</f>
        <v>0</v>
      </c>
      <c r="BZ24" s="235">
        <f>IF(Tb.Financiering[[#This Row],[Pnr.]]=BZ$7,Tb.Financiering[[#This Row],[Eigen
bijdrage]]+Tb.Financiering[[#This Row],[Andere
subsidie(s)]]+Tb.Financiering[[#This Row],[Anders]],0)</f>
        <v>0</v>
      </c>
      <c r="CA24" s="235">
        <f>IF(Tb.Financiering[[#This Row],[Pnr.]]=CA$7,Tb.Financiering[[#This Row],[Eigen
bijdrage]]+Tb.Financiering[[#This Row],[Andere
subsidie(s)]]+Tb.Financiering[[#This Row],[Anders]],0)</f>
        <v>0</v>
      </c>
      <c r="CB24" s="235">
        <f>IF(Tb.Financiering[[#This Row],[Pnr.]]=CB$7,Tb.Financiering[[#This Row],[Eigen
bijdrage]]+Tb.Financiering[[#This Row],[Andere
subsidie(s)]]+Tb.Financiering[[#This Row],[Anders]],0)</f>
        <v>0</v>
      </c>
      <c r="CC24" s="235">
        <f>IF(Tb.Financiering[[#This Row],[Pnr.]]=CC$7,Tb.Financiering[[#This Row],[Eigen
bijdrage]]+Tb.Financiering[[#This Row],[Andere
subsidie(s)]]+Tb.Financiering[[#This Row],[Anders]],0)</f>
        <v>0</v>
      </c>
      <c r="CD24" s="235">
        <f>IF(Tb.Financiering[[#This Row],[Pnr.]]=CD$7,Tb.Financiering[[#This Row],[Eigen
bijdrage]]+Tb.Financiering[[#This Row],[Andere
subsidie(s)]]+Tb.Financiering[[#This Row],[Anders]],0)</f>
        <v>0</v>
      </c>
      <c r="CE24" s="235">
        <f>IF(Tb.Financiering[[#This Row],[Pnr.]]=CE$7,Tb.Financiering[[#This Row],[Eigen
bijdrage]]+Tb.Financiering[[#This Row],[Andere
subsidie(s)]]+Tb.Financiering[[#This Row],[Anders]],0)</f>
        <v>0</v>
      </c>
      <c r="CF24" s="235">
        <f>IF(Tb.Financiering[[#This Row],[Pnr.]]=CF$7,Tb.Financiering[[#This Row],[Eigen
bijdrage]]+Tb.Financiering[[#This Row],[Andere
subsidie(s)]]+Tb.Financiering[[#This Row],[Anders]],0)</f>
        <v>0</v>
      </c>
      <c r="CG24" s="235">
        <f>IF(Tb.Financiering[[#This Row],[Pnr.]]=CG$7,Tb.Financiering[[#This Row],[Eigen
bijdrage]]+Tb.Financiering[[#This Row],[Andere
subsidie(s)]]+Tb.Financiering[[#This Row],[Anders]],0)</f>
        <v>0</v>
      </c>
      <c r="CH24" s="235">
        <f>IF(Tb.Financiering[[#This Row],[Pnr.]]=CH$7,Tb.Financiering[[#This Row],[Eigen
bijdrage]]+Tb.Financiering[[#This Row],[Andere
subsidie(s)]]+Tb.Financiering[[#This Row],[Anders]],0)</f>
        <v>0</v>
      </c>
      <c r="CI24" s="235">
        <f>IF(Tb.Financiering[[#This Row],[Pnr.]]=CI$7,Tb.Financiering[[#This Row],[Eigen
bijdrage]]+Tb.Financiering[[#This Row],[Andere
subsidie(s)]]+Tb.Financiering[[#This Row],[Anders]],0)</f>
        <v>0</v>
      </c>
      <c r="CJ24" s="235">
        <f>IF(Tb.Financiering[[#This Row],[Pnr.]]=CJ$7,Tb.Financiering[[#This Row],[Eigen
bijdrage]]+Tb.Financiering[[#This Row],[Andere
subsidie(s)]]+Tb.Financiering[[#This Row],[Anders]],0)</f>
        <v>0</v>
      </c>
      <c r="CK24" s="235">
        <f>IF(Tb.Financiering[[#This Row],[Pnr.]]=CK$7,Tb.Financiering[[#This Row],[Eigen
bijdrage]]+Tb.Financiering[[#This Row],[Andere
subsidie(s)]]+Tb.Financiering[[#This Row],[Anders]],0)</f>
        <v>0</v>
      </c>
      <c r="CL24" s="235">
        <f>IF(Tb.Financiering[[#This Row],[Pnr.]]=CL$7,Tb.Financiering[[#This Row],[Eigen
bijdrage]]+Tb.Financiering[[#This Row],[Andere
subsidie(s)]]+Tb.Financiering[[#This Row],[Anders]],0)</f>
        <v>0</v>
      </c>
      <c r="CM24" s="235">
        <f>IF(Tb.Financiering[[#This Row],[Pnr.]]=CM$7,Tb.Financiering[[#This Row],[Eigen
bijdrage]]+Tb.Financiering[[#This Row],[Andere
subsidie(s)]]+Tb.Financiering[[#This Row],[Anders]],0)</f>
        <v>0</v>
      </c>
      <c r="CN24" s="235">
        <f>IF(Tb.Financiering[[#This Row],[Pnr.]]=CN$7,Tb.Financiering[[#This Row],[Eigen
bijdrage]]+Tb.Financiering[[#This Row],[Andere
subsidie(s)]]+Tb.Financiering[[#This Row],[Anders]],0)</f>
        <v>0</v>
      </c>
      <c r="CO24" s="235">
        <f>IF(Tb.Financiering[[#This Row],[Pnr.]]=CO$7,Tb.Financiering[[#This Row],[Eigen
bijdrage]]+Tb.Financiering[[#This Row],[Andere
subsidie(s)]]+Tb.Financiering[[#This Row],[Anders]],0)</f>
        <v>0</v>
      </c>
      <c r="CP24" s="235">
        <f>IF(Tb.Financiering[[#This Row],[Pnr.]]=CP$7,Tb.Financiering[[#This Row],[Eigen
bijdrage]]+Tb.Financiering[[#This Row],[Andere
subsidie(s)]]+Tb.Financiering[[#This Row],[Anders]],0)</f>
        <v>0</v>
      </c>
      <c r="CQ24" s="235">
        <f>IF(Tb.Financiering[[#This Row],[Pnr.]]=CQ$7,Tb.Financiering[[#This Row],[Eigen
bijdrage]]+Tb.Financiering[[#This Row],[Andere
subsidie(s)]]+Tb.Financiering[[#This Row],[Anders]],0)</f>
        <v>0</v>
      </c>
      <c r="CR24" s="235">
        <f>IF(Tb.Financiering[[#This Row],[Pnr.]]=CR$7,Tb.Financiering[[#This Row],[Eigen
bijdrage]]+Tb.Financiering[[#This Row],[Andere
subsidie(s)]]+Tb.Financiering[[#This Row],[Anders]],0)</f>
        <v>0</v>
      </c>
      <c r="CS24" s="235">
        <f>IF(Tb.Financiering[[#This Row],[Pnr.]]=CS$7,Tb.Financiering[[#This Row],[Eigen
bijdrage]]+Tb.Financiering[[#This Row],[Andere
subsidie(s)]]+Tb.Financiering[[#This Row],[Anders]],0)</f>
        <v>0</v>
      </c>
      <c r="CT24" s="235">
        <f>IF(Tb.Financiering[[#This Row],[Pnr.]]=CT$7,Tb.Financiering[[#This Row],[Eigen
bijdrage]]+Tb.Financiering[[#This Row],[Andere
subsidie(s)]]+Tb.Financiering[[#This Row],[Anders]],0)</f>
        <v>0</v>
      </c>
      <c r="CU24" s="235">
        <f>IF(Tb.Financiering[[#This Row],[Pnr.]]=CU$7,Tb.Financiering[[#This Row],[Eigen
bijdrage]]+Tb.Financiering[[#This Row],[Andere
subsidie(s)]]+Tb.Financiering[[#This Row],[Anders]],0)</f>
        <v>0</v>
      </c>
      <c r="CV24" s="235">
        <f>IF(Tb.Financiering[[#This Row],[Pnr.]]=CV$7,Tb.Financiering[[#This Row],[Eigen
bijdrage]]+Tb.Financiering[[#This Row],[Andere
subsidie(s)]]+Tb.Financiering[[#This Row],[Anders]],0)</f>
        <v>0</v>
      </c>
      <c r="CW24" s="235">
        <f>IF(Tb.Financiering[[#This Row],[Pnr.]]=CW$7,Tb.Financiering[[#This Row],[Eigen
bijdrage]]+Tb.Financiering[[#This Row],[Andere
subsidie(s)]]+Tb.Financiering[[#This Row],[Anders]],0)</f>
        <v>0</v>
      </c>
      <c r="CX24" s="235">
        <f>IF(Tb.Financiering[[#This Row],[Pnr.]]=CX$7,Tb.Financiering[[#This Row],[Eigen
bijdrage]]+Tb.Financiering[[#This Row],[Andere
subsidie(s)]]+Tb.Financiering[[#This Row],[Anders]],0)</f>
        <v>0</v>
      </c>
      <c r="CY24" s="235">
        <f>IF(Tb.Financiering[[#This Row],[Pnr.]]=CY$7,Tb.Financiering[[#This Row],[Eigen
bijdrage]]+Tb.Financiering[[#This Row],[Andere
subsidie(s)]]+Tb.Financiering[[#This Row],[Anders]],0)</f>
        <v>0</v>
      </c>
      <c r="CZ24" s="235">
        <f>IF(Tb.Financiering[[#This Row],[Pnr.]]=CZ$7,Tb.Financiering[[#This Row],[Eigen
bijdrage]]+Tb.Financiering[[#This Row],[Andere
subsidie(s)]]+Tb.Financiering[[#This Row],[Anders]],0)</f>
        <v>0</v>
      </c>
      <c r="DA24" s="235">
        <f>IF(Tb.Financiering[[#This Row],[Pnr.]]=DA$7,Tb.Financiering[[#This Row],[Eigen
bijdrage]]+Tb.Financiering[[#This Row],[Andere
subsidie(s)]]+Tb.Financiering[[#This Row],[Anders]],0)</f>
        <v>0</v>
      </c>
      <c r="DB24" s="235">
        <f>IF(Tb.Financiering[[#This Row],[Pnr.]]=DB$7,Tb.Financiering[[#This Row],[Eigen
bijdrage]]+Tb.Financiering[[#This Row],[Andere
subsidie(s)]]+Tb.Financiering[[#This Row],[Anders]],0)</f>
        <v>0</v>
      </c>
      <c r="DC24" s="235">
        <f>IF(Tb.Financiering[[#This Row],[Pnr.]]=DC$7,Tb.Financiering[[#This Row],[Eigen
bijdrage]]+Tb.Financiering[[#This Row],[Andere
subsidie(s)]]+Tb.Financiering[[#This Row],[Anders]],0)</f>
        <v>0</v>
      </c>
      <c r="DD24" s="235">
        <f>IF(Tb.Financiering[[#This Row],[Pnr.]]=DD$7,Tb.Financiering[[#This Row],[Eigen
bijdrage]]+Tb.Financiering[[#This Row],[Andere
subsidie(s)]]+Tb.Financiering[[#This Row],[Anders]],0)</f>
        <v>0</v>
      </c>
      <c r="DE24" s="235">
        <f>IF(Tb.Financiering[[#This Row],[Pnr.]]=DE$7,Tb.Financiering[[#This Row],[Eigen
bijdrage]]+Tb.Financiering[[#This Row],[Andere
subsidie(s)]]+Tb.Financiering[[#This Row],[Anders]],0)</f>
        <v>0</v>
      </c>
      <c r="DF24" s="235">
        <f>IF(Tb.Financiering[[#This Row],[Pnr.]]=DF$7,Tb.Financiering[[#This Row],[Eigen
bijdrage]]+Tb.Financiering[[#This Row],[Andere
subsidie(s)]]+Tb.Financiering[[#This Row],[Anders]],0)</f>
        <v>0</v>
      </c>
      <c r="DG24" s="235">
        <f>IF(Tb.Financiering[[#This Row],[Pnr.]]=DG$7,Tb.Financiering[[#This Row],[Eigen
bijdrage]]+Tb.Financiering[[#This Row],[Andere
subsidie(s)]]+Tb.Financiering[[#This Row],[Anders]],0)</f>
        <v>0</v>
      </c>
      <c r="DH24" s="235">
        <f>IF(Tb.Financiering[[#This Row],[Pnr.]]=DH$7,Tb.Financiering[[#This Row],[Eigen
bijdrage]]+Tb.Financiering[[#This Row],[Andere
subsidie(s)]]+Tb.Financiering[[#This Row],[Anders]],0)</f>
        <v>0</v>
      </c>
      <c r="DI24" s="235">
        <f>IF(Tb.Financiering[[#This Row],[Pnr.]]=DI$7,Tb.Financiering[[#This Row],[Eigen
bijdrage]]+Tb.Financiering[[#This Row],[Andere
subsidie(s)]]+Tb.Financiering[[#This Row],[Anders]],0)</f>
        <v>0</v>
      </c>
      <c r="DJ24" s="235">
        <f>IF(Tb.Financiering[[#This Row],[Pnr.]]=DJ$7,Tb.Financiering[[#This Row],[Eigen
bijdrage]]+Tb.Financiering[[#This Row],[Andere
subsidie(s)]]+Tb.Financiering[[#This Row],[Anders]],0)</f>
        <v>0</v>
      </c>
      <c r="DK24" s="235">
        <f>IF(Tb.Financiering[[#This Row],[Pnr.]]=DK$7,Tb.Financiering[[#This Row],[Eigen
bijdrage]]+Tb.Financiering[[#This Row],[Andere
subsidie(s)]]+Tb.Financiering[[#This Row],[Anders]],0)</f>
        <v>0</v>
      </c>
      <c r="XFD24" s="31"/>
    </row>
    <row r="25" spans="1:115 16384:16384" s="4" customFormat="1" x14ac:dyDescent="0.3">
      <c r="A25" s="31"/>
      <c r="B25" s="137"/>
      <c r="C25" s="137"/>
      <c r="D25" s="11">
        <f>SUMIF(Tbl.Kosten[PSAnr.],Tb.Financiering[[#This Row],[PSAnr.]],Tbl.Kosten[Totaal kosten])</f>
        <v>0</v>
      </c>
      <c r="E25" s="154">
        <f>SUMIF(Tbl.Kosten[PSAnr.],Tb.Financiering[[#This Row],[PSAnr.]],Tbl.Kosten[Subsidie])</f>
        <v>0</v>
      </c>
      <c r="F25" s="155"/>
      <c r="G25" s="154">
        <f>Tb.Financiering[[#This Row],[Begrote kosten]]-Tb.Financiering[[#This Row],[Berekende GLB subsidie]]-Tb.Financiering[[#This Row],[Correctie GLB subsidie]]</f>
        <v>0</v>
      </c>
      <c r="H25" s="156"/>
      <c r="I25" s="156"/>
      <c r="J25" s="156"/>
      <c r="K25" s="152"/>
      <c r="L25" s="97">
        <f>Tb.Financiering[[#This Row],[Te financieren]]-SUM(Tb.Financiering[[#This Row],[Eigen
bijdrage]:[Anders]])</f>
        <v>0</v>
      </c>
      <c r="M25" s="160" t="str">
        <f>IFERROR(VLOOKUP(Tb.Financiering[[#This Row],[Partnernaam]],Tbl.Projectpartners[[Naam]:[PNr.]],9,FALSE),"")</f>
        <v/>
      </c>
      <c r="N25" s="142" t="str">
        <f>IFERROR(VLOOKUP(Tb.Financiering[[#This Row],[Subsidiabele activiteit]],Tbl.Subsidiehoogte[[Subsidieactiviteit]:[SAnr.]],3,FALSE),"")</f>
        <v/>
      </c>
      <c r="O25" s="142" t="str">
        <f>_xlfn.CONCAT(Tb.Financiering[[#This Row],[Pnr.]],Tb.Financiering[[#This Row],[SAnr.]])</f>
        <v/>
      </c>
      <c r="P25" s="144">
        <f>IF(Tb.Financiering[[#This Row],[Pnr.]]=P$7,Tb.Financiering[[#This Row],[Te financieren]]-Tb.Financiering[[#This Row],[Eigen
bijdrage]]-Tb.Financiering[[#This Row],[Andere
subsidie(s)]]-Tb.Financiering[[#This Row],[Anders]],0)</f>
        <v>0</v>
      </c>
      <c r="Q25" s="144">
        <f>IF(Tb.Financiering[[#This Row],[Pnr.]]=Q$7,Tb.Financiering[[#This Row],[Te financieren]]-Tb.Financiering[[#This Row],[Eigen
bijdrage]]-Tb.Financiering[[#This Row],[Andere
subsidie(s)]]-Tb.Financiering[[#This Row],[Anders]],0)</f>
        <v>0</v>
      </c>
      <c r="R25" s="144">
        <f>IF(Tb.Financiering[[#This Row],[Pnr.]]=R$7,Tb.Financiering[[#This Row],[Te financieren]]-Tb.Financiering[[#This Row],[Eigen
bijdrage]]-Tb.Financiering[[#This Row],[Andere
subsidie(s)]]-Tb.Financiering[[#This Row],[Anders]],0)</f>
        <v>0</v>
      </c>
      <c r="S25" s="144">
        <f>IF(Tb.Financiering[[#This Row],[Pnr.]]=S$7,Tb.Financiering[[#This Row],[Te financieren]]-Tb.Financiering[[#This Row],[Eigen
bijdrage]]-Tb.Financiering[[#This Row],[Andere
subsidie(s)]]-Tb.Financiering[[#This Row],[Anders]],0)</f>
        <v>0</v>
      </c>
      <c r="T25" s="144">
        <f>IF(Tb.Financiering[[#This Row],[Pnr.]]=T$7,Tb.Financiering[[#This Row],[Te financieren]]-Tb.Financiering[[#This Row],[Eigen
bijdrage]]-Tb.Financiering[[#This Row],[Andere
subsidie(s)]]-Tb.Financiering[[#This Row],[Anders]],0)</f>
        <v>0</v>
      </c>
      <c r="U25" s="144">
        <f>IF(Tb.Financiering[[#This Row],[Pnr.]]=U$7,Tb.Financiering[[#This Row],[Te financieren]]-Tb.Financiering[[#This Row],[Eigen
bijdrage]]-Tb.Financiering[[#This Row],[Andere
subsidie(s)]]-Tb.Financiering[[#This Row],[Anders]],0)</f>
        <v>0</v>
      </c>
      <c r="V25" s="144">
        <f>IF(Tb.Financiering[[#This Row],[Pnr.]]=V$7,Tb.Financiering[[#This Row],[Te financieren]]-Tb.Financiering[[#This Row],[Eigen
bijdrage]]-Tb.Financiering[[#This Row],[Andere
subsidie(s)]]-Tb.Financiering[[#This Row],[Anders]],0)</f>
        <v>0</v>
      </c>
      <c r="W25" s="144">
        <f>IF(Tb.Financiering[[#This Row],[Pnr.]]=W$7,Tb.Financiering[[#This Row],[Te financieren]]-Tb.Financiering[[#This Row],[Eigen
bijdrage]]-Tb.Financiering[[#This Row],[Andere
subsidie(s)]]-Tb.Financiering[[#This Row],[Anders]],0)</f>
        <v>0</v>
      </c>
      <c r="X25" s="144">
        <f>IF(Tb.Financiering[[#This Row],[Pnr.]]=X$7,Tb.Financiering[[#This Row],[Te financieren]]-Tb.Financiering[[#This Row],[Eigen
bijdrage]]-Tb.Financiering[[#This Row],[Andere
subsidie(s)]]-Tb.Financiering[[#This Row],[Anders]],0)</f>
        <v>0</v>
      </c>
      <c r="Y25" s="144">
        <f>IF(Tb.Financiering[[#This Row],[Pnr.]]=Y$7,Tb.Financiering[[#This Row],[Te financieren]]-Tb.Financiering[[#This Row],[Eigen
bijdrage]]-Tb.Financiering[[#This Row],[Andere
subsidie(s)]]-Tb.Financiering[[#This Row],[Anders]],0)</f>
        <v>0</v>
      </c>
      <c r="Z25" s="144">
        <f>IF(Tb.Financiering[[#This Row],[Pnr.]]=Z$7,Tb.Financiering[[#This Row],[Te financieren]]-Tb.Financiering[[#This Row],[Eigen
bijdrage]]-Tb.Financiering[[#This Row],[Andere
subsidie(s)]]-Tb.Financiering[[#This Row],[Anders]],0)</f>
        <v>0</v>
      </c>
      <c r="AA25" s="144">
        <f>IF(Tb.Financiering[[#This Row],[Pnr.]]=AA$7,Tb.Financiering[[#This Row],[Te financieren]]-Tb.Financiering[[#This Row],[Eigen
bijdrage]]-Tb.Financiering[[#This Row],[Andere
subsidie(s)]]-Tb.Financiering[[#This Row],[Anders]],0)</f>
        <v>0</v>
      </c>
      <c r="AB25" s="144">
        <f>IF(Tb.Financiering[[#This Row],[Pnr.]]=AB$7,Tb.Financiering[[#This Row],[Te financieren]]-Tb.Financiering[[#This Row],[Eigen
bijdrage]]-Tb.Financiering[[#This Row],[Andere
subsidie(s)]]-Tb.Financiering[[#This Row],[Anders]],0)</f>
        <v>0</v>
      </c>
      <c r="AC25" s="144">
        <f>IF(Tb.Financiering[[#This Row],[Pnr.]]=AC$7,Tb.Financiering[[#This Row],[Te financieren]]-Tb.Financiering[[#This Row],[Eigen
bijdrage]]-Tb.Financiering[[#This Row],[Andere
subsidie(s)]]-Tb.Financiering[[#This Row],[Anders]],0)</f>
        <v>0</v>
      </c>
      <c r="AD25" s="144">
        <f>IF(Tb.Financiering[[#This Row],[Pnr.]]=AD$7,Tb.Financiering[[#This Row],[Te financieren]]-Tb.Financiering[[#This Row],[Eigen
bijdrage]]-Tb.Financiering[[#This Row],[Andere
subsidie(s)]]-Tb.Financiering[[#This Row],[Anders]],0)</f>
        <v>0</v>
      </c>
      <c r="AE25" s="144">
        <f>IF(Tb.Financiering[[#This Row],[Pnr.]]=AE$7,Tb.Financiering[[#This Row],[Te financieren]]-Tb.Financiering[[#This Row],[Eigen
bijdrage]]-Tb.Financiering[[#This Row],[Andere
subsidie(s)]]-Tb.Financiering[[#This Row],[Anders]],0)</f>
        <v>0</v>
      </c>
      <c r="AF25" s="144">
        <f>IF(Tb.Financiering[[#This Row],[Pnr.]]=AF$7,Tb.Financiering[[#This Row],[Te financieren]]-Tb.Financiering[[#This Row],[Eigen
bijdrage]]-Tb.Financiering[[#This Row],[Andere
subsidie(s)]]-Tb.Financiering[[#This Row],[Anders]],0)</f>
        <v>0</v>
      </c>
      <c r="AG25" s="144">
        <f>IF(Tb.Financiering[[#This Row],[Pnr.]]=AG$7,Tb.Financiering[[#This Row],[Te financieren]]-Tb.Financiering[[#This Row],[Eigen
bijdrage]]-Tb.Financiering[[#This Row],[Andere
subsidie(s)]]-Tb.Financiering[[#This Row],[Anders]],0)</f>
        <v>0</v>
      </c>
      <c r="AH25" s="144">
        <f>IF(Tb.Financiering[[#This Row],[Pnr.]]=AH$7,Tb.Financiering[[#This Row],[Te financieren]]-Tb.Financiering[[#This Row],[Eigen
bijdrage]]-Tb.Financiering[[#This Row],[Andere
subsidie(s)]]-Tb.Financiering[[#This Row],[Anders]],0)</f>
        <v>0</v>
      </c>
      <c r="AI25" s="144">
        <f>IF(Tb.Financiering[[#This Row],[Pnr.]]=AI$7,Tb.Financiering[[#This Row],[Te financieren]]-Tb.Financiering[[#This Row],[Eigen
bijdrage]]-Tb.Financiering[[#This Row],[Andere
subsidie(s)]]-Tb.Financiering[[#This Row],[Anders]],0)</f>
        <v>0</v>
      </c>
      <c r="AJ25" s="144">
        <f>IF(Tb.Financiering[[#This Row],[Pnr.]]=AJ$7,Tb.Financiering[[#This Row],[Te financieren]]-Tb.Financiering[[#This Row],[Eigen
bijdrage]]-Tb.Financiering[[#This Row],[Andere
subsidie(s)]]-Tb.Financiering[[#This Row],[Anders]],0)</f>
        <v>0</v>
      </c>
      <c r="AK25" s="144">
        <f>IF(Tb.Financiering[[#This Row],[Pnr.]]=AK$7,Tb.Financiering[[#This Row],[Te financieren]]-Tb.Financiering[[#This Row],[Eigen
bijdrage]]-Tb.Financiering[[#This Row],[Andere
subsidie(s)]]-Tb.Financiering[[#This Row],[Anders]],0)</f>
        <v>0</v>
      </c>
      <c r="AL25" s="144">
        <f>IF(Tb.Financiering[[#This Row],[Pnr.]]=AL$7,Tb.Financiering[[#This Row],[Te financieren]]-Tb.Financiering[[#This Row],[Eigen
bijdrage]]-Tb.Financiering[[#This Row],[Andere
subsidie(s)]]-Tb.Financiering[[#This Row],[Anders]],0)</f>
        <v>0</v>
      </c>
      <c r="AM25" s="144">
        <f>IF(Tb.Financiering[[#This Row],[Pnr.]]=AM$7,Tb.Financiering[[#This Row],[Te financieren]]-Tb.Financiering[[#This Row],[Eigen
bijdrage]]-Tb.Financiering[[#This Row],[Andere
subsidie(s)]]-Tb.Financiering[[#This Row],[Anders]],0)</f>
        <v>0</v>
      </c>
      <c r="AN25" s="144">
        <f>IF(Tb.Financiering[[#This Row],[Pnr.]]=AN$7,Tb.Financiering[[#This Row],[Te financieren]]-Tb.Financiering[[#This Row],[Eigen
bijdrage]]-Tb.Financiering[[#This Row],[Andere
subsidie(s)]]-Tb.Financiering[[#This Row],[Anders]],0)</f>
        <v>0</v>
      </c>
      <c r="AO25" s="144">
        <f>IF(Tb.Financiering[[#This Row],[Pnr.]]=AO$7,Tb.Financiering[[#This Row],[Te financieren]]-Tb.Financiering[[#This Row],[Eigen
bijdrage]]-Tb.Financiering[[#This Row],[Andere
subsidie(s)]]-Tb.Financiering[[#This Row],[Anders]],0)</f>
        <v>0</v>
      </c>
      <c r="AP25" s="144">
        <f>IF(Tb.Financiering[[#This Row],[Pnr.]]=AP$7,Tb.Financiering[[#This Row],[Te financieren]]-Tb.Financiering[[#This Row],[Eigen
bijdrage]]-Tb.Financiering[[#This Row],[Andere
subsidie(s)]]-Tb.Financiering[[#This Row],[Anders]],0)</f>
        <v>0</v>
      </c>
      <c r="AQ25" s="144">
        <f>IF(Tb.Financiering[[#This Row],[Pnr.]]=AQ$7,Tb.Financiering[[#This Row],[Te financieren]]-Tb.Financiering[[#This Row],[Eigen
bijdrage]]-Tb.Financiering[[#This Row],[Andere
subsidie(s)]]-Tb.Financiering[[#This Row],[Anders]],0)</f>
        <v>0</v>
      </c>
      <c r="AR25" s="144">
        <f>IF(Tb.Financiering[[#This Row],[Pnr.]]=AR$7,Tb.Financiering[[#This Row],[Te financieren]]-Tb.Financiering[[#This Row],[Eigen
bijdrage]]-Tb.Financiering[[#This Row],[Andere
subsidie(s)]]-Tb.Financiering[[#This Row],[Anders]],0)</f>
        <v>0</v>
      </c>
      <c r="AS25" s="144">
        <f>IF(Tb.Financiering[[#This Row],[Pnr.]]=AS$7,Tb.Financiering[[#This Row],[Te financieren]]-Tb.Financiering[[#This Row],[Eigen
bijdrage]]-Tb.Financiering[[#This Row],[Andere
subsidie(s)]]-Tb.Financiering[[#This Row],[Anders]],0)</f>
        <v>0</v>
      </c>
      <c r="AT25" s="144">
        <f>IF(Tb.Financiering[[#This Row],[Pnr.]]=AT$7,Tb.Financiering[[#This Row],[Te financieren]]-Tb.Financiering[[#This Row],[Eigen
bijdrage]]-Tb.Financiering[[#This Row],[Andere
subsidie(s)]]-Tb.Financiering[[#This Row],[Anders]],0)</f>
        <v>0</v>
      </c>
      <c r="AU25" s="144">
        <f>IF(Tb.Financiering[[#This Row],[Pnr.]]=AU$7,Tb.Financiering[[#This Row],[Te financieren]]-Tb.Financiering[[#This Row],[Eigen
bijdrage]]-Tb.Financiering[[#This Row],[Andere
subsidie(s)]]-Tb.Financiering[[#This Row],[Anders]],0)</f>
        <v>0</v>
      </c>
      <c r="AV25" s="144">
        <f>IF(Tb.Financiering[[#This Row],[Pnr.]]=AV$7,Tb.Financiering[[#This Row],[Te financieren]]-Tb.Financiering[[#This Row],[Eigen
bijdrage]]-Tb.Financiering[[#This Row],[Andere
subsidie(s)]]-Tb.Financiering[[#This Row],[Anders]],0)</f>
        <v>0</v>
      </c>
      <c r="AW25" s="144">
        <f>IF(Tb.Financiering[[#This Row],[Pnr.]]=AW$7,Tb.Financiering[[#This Row],[Te financieren]]-Tb.Financiering[[#This Row],[Eigen
bijdrage]]-Tb.Financiering[[#This Row],[Andere
subsidie(s)]]-Tb.Financiering[[#This Row],[Anders]],0)</f>
        <v>0</v>
      </c>
      <c r="AX25" s="144">
        <f>IF(Tb.Financiering[[#This Row],[Pnr.]]=AX$7,Tb.Financiering[[#This Row],[Te financieren]]-Tb.Financiering[[#This Row],[Eigen
bijdrage]]-Tb.Financiering[[#This Row],[Andere
subsidie(s)]]-Tb.Financiering[[#This Row],[Anders]],0)</f>
        <v>0</v>
      </c>
      <c r="AY25" s="144">
        <f>IF(Tb.Financiering[[#This Row],[Pnr.]]=AY$7,Tb.Financiering[[#This Row],[Te financieren]]-Tb.Financiering[[#This Row],[Eigen
bijdrage]]-Tb.Financiering[[#This Row],[Andere
subsidie(s)]]-Tb.Financiering[[#This Row],[Anders]],0)</f>
        <v>0</v>
      </c>
      <c r="AZ25" s="144">
        <f>IF(Tb.Financiering[[#This Row],[Pnr.]]=AZ$7,Tb.Financiering[[#This Row],[Te financieren]]-Tb.Financiering[[#This Row],[Eigen
bijdrage]]-Tb.Financiering[[#This Row],[Andere
subsidie(s)]]-Tb.Financiering[[#This Row],[Anders]],0)</f>
        <v>0</v>
      </c>
      <c r="BA25" s="144">
        <f>IF(Tb.Financiering[[#This Row],[Pnr.]]=BA$7,Tb.Financiering[[#This Row],[Te financieren]]-Tb.Financiering[[#This Row],[Eigen
bijdrage]]-Tb.Financiering[[#This Row],[Andere
subsidie(s)]]-Tb.Financiering[[#This Row],[Anders]],0)</f>
        <v>0</v>
      </c>
      <c r="BB25" s="144">
        <f>IF(Tb.Financiering[[#This Row],[Pnr.]]=BB$7,Tb.Financiering[[#This Row],[Te financieren]]-Tb.Financiering[[#This Row],[Eigen
bijdrage]]-Tb.Financiering[[#This Row],[Andere
subsidie(s)]]-Tb.Financiering[[#This Row],[Anders]],0)</f>
        <v>0</v>
      </c>
      <c r="BC25" s="144">
        <f>IF(Tb.Financiering[[#This Row],[Pnr.]]=BC$7,Tb.Financiering[[#This Row],[Te financieren]]-Tb.Financiering[[#This Row],[Eigen
bijdrage]]-Tb.Financiering[[#This Row],[Andere
subsidie(s)]]-Tb.Financiering[[#This Row],[Anders]],0)</f>
        <v>0</v>
      </c>
      <c r="BD25" s="144">
        <f>IF(Tb.Financiering[[#This Row],[Pnr.]]=BD$7,Tb.Financiering[[#This Row],[Te financieren]]-Tb.Financiering[[#This Row],[Eigen
bijdrage]]-Tb.Financiering[[#This Row],[Andere
subsidie(s)]]-Tb.Financiering[[#This Row],[Anders]],0)</f>
        <v>0</v>
      </c>
      <c r="BE25" s="144">
        <f>IF(Tb.Financiering[[#This Row],[Pnr.]]=BE$7,Tb.Financiering[[#This Row],[Te financieren]]-Tb.Financiering[[#This Row],[Eigen
bijdrage]]-Tb.Financiering[[#This Row],[Andere
subsidie(s)]]-Tb.Financiering[[#This Row],[Anders]],0)</f>
        <v>0</v>
      </c>
      <c r="BF25" s="144">
        <f>IF(Tb.Financiering[[#This Row],[Pnr.]]=BF$7,Tb.Financiering[[#This Row],[Te financieren]]-Tb.Financiering[[#This Row],[Eigen
bijdrage]]-Tb.Financiering[[#This Row],[Andere
subsidie(s)]]-Tb.Financiering[[#This Row],[Anders]],0)</f>
        <v>0</v>
      </c>
      <c r="BG25" s="144">
        <f>IF(Tb.Financiering[[#This Row],[Pnr.]]=BG$7,Tb.Financiering[[#This Row],[Te financieren]]-Tb.Financiering[[#This Row],[Eigen
bijdrage]]-Tb.Financiering[[#This Row],[Andere
subsidie(s)]]-Tb.Financiering[[#This Row],[Anders]],0)</f>
        <v>0</v>
      </c>
      <c r="BH25" s="144">
        <f>IF(Tb.Financiering[[#This Row],[Pnr.]]=BH$7,Tb.Financiering[[#This Row],[Te financieren]]-Tb.Financiering[[#This Row],[Eigen
bijdrage]]-Tb.Financiering[[#This Row],[Andere
subsidie(s)]]-Tb.Financiering[[#This Row],[Anders]],0)</f>
        <v>0</v>
      </c>
      <c r="BI25" s="144">
        <f>IF(Tb.Financiering[[#This Row],[Pnr.]]=BI$7,Tb.Financiering[[#This Row],[Te financieren]]-Tb.Financiering[[#This Row],[Eigen
bijdrage]]-Tb.Financiering[[#This Row],[Andere
subsidie(s)]]-Tb.Financiering[[#This Row],[Anders]],0)</f>
        <v>0</v>
      </c>
      <c r="BJ25" s="144">
        <f>IF(Tb.Financiering[[#This Row],[Pnr.]]=BJ$7,Tb.Financiering[[#This Row],[Te financieren]]-Tb.Financiering[[#This Row],[Eigen
bijdrage]]-Tb.Financiering[[#This Row],[Andere
subsidie(s)]]-Tb.Financiering[[#This Row],[Anders]],0)</f>
        <v>0</v>
      </c>
      <c r="BK25" s="144">
        <f>IF(Tb.Financiering[[#This Row],[Pnr.]]=BK$7,Tb.Financiering[[#This Row],[Te financieren]]-Tb.Financiering[[#This Row],[Eigen
bijdrage]]-Tb.Financiering[[#This Row],[Andere
subsidie(s)]]-Tb.Financiering[[#This Row],[Anders]],0)</f>
        <v>0</v>
      </c>
      <c r="BL25" s="144">
        <f>IF(Tb.Financiering[[#This Row],[Pnr.]]=BL$7,Tb.Financiering[[#This Row],[Te financieren]]-Tb.Financiering[[#This Row],[Eigen
bijdrage]]-Tb.Financiering[[#This Row],[Andere
subsidie(s)]]-Tb.Financiering[[#This Row],[Anders]],0)</f>
        <v>0</v>
      </c>
      <c r="BM25" s="144">
        <f>IF(Tb.Financiering[[#This Row],[Pnr.]]=BM$7,Tb.Financiering[[#This Row],[Te financieren]]-Tb.Financiering[[#This Row],[Eigen
bijdrage]]-Tb.Financiering[[#This Row],[Andere
subsidie(s)]]-Tb.Financiering[[#This Row],[Anders]],0)</f>
        <v>0</v>
      </c>
      <c r="BN25" s="235">
        <f>IF(Tb.Financiering[[#This Row],[Pnr.]]=BN$7,Tb.Financiering[[#This Row],[Eigen
bijdrage]]+Tb.Financiering[[#This Row],[Andere
subsidie(s)]]+Tb.Financiering[[#This Row],[Anders]],0)</f>
        <v>0</v>
      </c>
      <c r="BO25" s="235">
        <f>IF(Tb.Financiering[[#This Row],[Pnr.]]=BO$7,Tb.Financiering[[#This Row],[Eigen
bijdrage]]+Tb.Financiering[[#This Row],[Andere
subsidie(s)]]+Tb.Financiering[[#This Row],[Anders]],0)</f>
        <v>0</v>
      </c>
      <c r="BP25" s="235">
        <f>IF(Tb.Financiering[[#This Row],[Pnr.]]=BP$7,Tb.Financiering[[#This Row],[Eigen
bijdrage]]+Tb.Financiering[[#This Row],[Andere
subsidie(s)]]+Tb.Financiering[[#This Row],[Anders]],0)</f>
        <v>0</v>
      </c>
      <c r="BQ25" s="235">
        <f>IF(Tb.Financiering[[#This Row],[Pnr.]]=BQ$7,Tb.Financiering[[#This Row],[Eigen
bijdrage]]+Tb.Financiering[[#This Row],[Andere
subsidie(s)]]+Tb.Financiering[[#This Row],[Anders]],0)</f>
        <v>0</v>
      </c>
      <c r="BR25" s="235">
        <f>IF(Tb.Financiering[[#This Row],[Pnr.]]=BR$7,Tb.Financiering[[#This Row],[Eigen
bijdrage]]+Tb.Financiering[[#This Row],[Andere
subsidie(s)]]+Tb.Financiering[[#This Row],[Anders]],0)</f>
        <v>0</v>
      </c>
      <c r="BS25" s="235">
        <f>IF(Tb.Financiering[[#This Row],[Pnr.]]=BS$7,Tb.Financiering[[#This Row],[Eigen
bijdrage]]+Tb.Financiering[[#This Row],[Andere
subsidie(s)]]+Tb.Financiering[[#This Row],[Anders]],0)</f>
        <v>0</v>
      </c>
      <c r="BT25" s="235">
        <f>IF(Tb.Financiering[[#This Row],[Pnr.]]=BT$7,Tb.Financiering[[#This Row],[Eigen
bijdrage]]+Tb.Financiering[[#This Row],[Andere
subsidie(s)]]+Tb.Financiering[[#This Row],[Anders]],0)</f>
        <v>0</v>
      </c>
      <c r="BU25" s="235">
        <f>IF(Tb.Financiering[[#This Row],[Pnr.]]=BU$7,Tb.Financiering[[#This Row],[Eigen
bijdrage]]+Tb.Financiering[[#This Row],[Andere
subsidie(s)]]+Tb.Financiering[[#This Row],[Anders]],0)</f>
        <v>0</v>
      </c>
      <c r="BV25" s="235">
        <f>IF(Tb.Financiering[[#This Row],[Pnr.]]=BV$7,Tb.Financiering[[#This Row],[Eigen
bijdrage]]+Tb.Financiering[[#This Row],[Andere
subsidie(s)]]+Tb.Financiering[[#This Row],[Anders]],0)</f>
        <v>0</v>
      </c>
      <c r="BW25" s="235">
        <f>IF(Tb.Financiering[[#This Row],[Pnr.]]=BW$7,Tb.Financiering[[#This Row],[Eigen
bijdrage]]+Tb.Financiering[[#This Row],[Andere
subsidie(s)]]+Tb.Financiering[[#This Row],[Anders]],0)</f>
        <v>0</v>
      </c>
      <c r="BX25" s="235">
        <f>IF(Tb.Financiering[[#This Row],[Pnr.]]=BX$7,Tb.Financiering[[#This Row],[Eigen
bijdrage]]+Tb.Financiering[[#This Row],[Andere
subsidie(s)]]+Tb.Financiering[[#This Row],[Anders]],0)</f>
        <v>0</v>
      </c>
      <c r="BY25" s="235">
        <f>IF(Tb.Financiering[[#This Row],[Pnr.]]=BY$7,Tb.Financiering[[#This Row],[Eigen
bijdrage]]+Tb.Financiering[[#This Row],[Andere
subsidie(s)]]+Tb.Financiering[[#This Row],[Anders]],0)</f>
        <v>0</v>
      </c>
      <c r="BZ25" s="235">
        <f>IF(Tb.Financiering[[#This Row],[Pnr.]]=BZ$7,Tb.Financiering[[#This Row],[Eigen
bijdrage]]+Tb.Financiering[[#This Row],[Andere
subsidie(s)]]+Tb.Financiering[[#This Row],[Anders]],0)</f>
        <v>0</v>
      </c>
      <c r="CA25" s="235">
        <f>IF(Tb.Financiering[[#This Row],[Pnr.]]=CA$7,Tb.Financiering[[#This Row],[Eigen
bijdrage]]+Tb.Financiering[[#This Row],[Andere
subsidie(s)]]+Tb.Financiering[[#This Row],[Anders]],0)</f>
        <v>0</v>
      </c>
      <c r="CB25" s="235">
        <f>IF(Tb.Financiering[[#This Row],[Pnr.]]=CB$7,Tb.Financiering[[#This Row],[Eigen
bijdrage]]+Tb.Financiering[[#This Row],[Andere
subsidie(s)]]+Tb.Financiering[[#This Row],[Anders]],0)</f>
        <v>0</v>
      </c>
      <c r="CC25" s="235">
        <f>IF(Tb.Financiering[[#This Row],[Pnr.]]=CC$7,Tb.Financiering[[#This Row],[Eigen
bijdrage]]+Tb.Financiering[[#This Row],[Andere
subsidie(s)]]+Tb.Financiering[[#This Row],[Anders]],0)</f>
        <v>0</v>
      </c>
      <c r="CD25" s="235">
        <f>IF(Tb.Financiering[[#This Row],[Pnr.]]=CD$7,Tb.Financiering[[#This Row],[Eigen
bijdrage]]+Tb.Financiering[[#This Row],[Andere
subsidie(s)]]+Tb.Financiering[[#This Row],[Anders]],0)</f>
        <v>0</v>
      </c>
      <c r="CE25" s="235">
        <f>IF(Tb.Financiering[[#This Row],[Pnr.]]=CE$7,Tb.Financiering[[#This Row],[Eigen
bijdrage]]+Tb.Financiering[[#This Row],[Andere
subsidie(s)]]+Tb.Financiering[[#This Row],[Anders]],0)</f>
        <v>0</v>
      </c>
      <c r="CF25" s="235">
        <f>IF(Tb.Financiering[[#This Row],[Pnr.]]=CF$7,Tb.Financiering[[#This Row],[Eigen
bijdrage]]+Tb.Financiering[[#This Row],[Andere
subsidie(s)]]+Tb.Financiering[[#This Row],[Anders]],0)</f>
        <v>0</v>
      </c>
      <c r="CG25" s="235">
        <f>IF(Tb.Financiering[[#This Row],[Pnr.]]=CG$7,Tb.Financiering[[#This Row],[Eigen
bijdrage]]+Tb.Financiering[[#This Row],[Andere
subsidie(s)]]+Tb.Financiering[[#This Row],[Anders]],0)</f>
        <v>0</v>
      </c>
      <c r="CH25" s="235">
        <f>IF(Tb.Financiering[[#This Row],[Pnr.]]=CH$7,Tb.Financiering[[#This Row],[Eigen
bijdrage]]+Tb.Financiering[[#This Row],[Andere
subsidie(s)]]+Tb.Financiering[[#This Row],[Anders]],0)</f>
        <v>0</v>
      </c>
      <c r="CI25" s="235">
        <f>IF(Tb.Financiering[[#This Row],[Pnr.]]=CI$7,Tb.Financiering[[#This Row],[Eigen
bijdrage]]+Tb.Financiering[[#This Row],[Andere
subsidie(s)]]+Tb.Financiering[[#This Row],[Anders]],0)</f>
        <v>0</v>
      </c>
      <c r="CJ25" s="235">
        <f>IF(Tb.Financiering[[#This Row],[Pnr.]]=CJ$7,Tb.Financiering[[#This Row],[Eigen
bijdrage]]+Tb.Financiering[[#This Row],[Andere
subsidie(s)]]+Tb.Financiering[[#This Row],[Anders]],0)</f>
        <v>0</v>
      </c>
      <c r="CK25" s="235">
        <f>IF(Tb.Financiering[[#This Row],[Pnr.]]=CK$7,Tb.Financiering[[#This Row],[Eigen
bijdrage]]+Tb.Financiering[[#This Row],[Andere
subsidie(s)]]+Tb.Financiering[[#This Row],[Anders]],0)</f>
        <v>0</v>
      </c>
      <c r="CL25" s="235">
        <f>IF(Tb.Financiering[[#This Row],[Pnr.]]=CL$7,Tb.Financiering[[#This Row],[Eigen
bijdrage]]+Tb.Financiering[[#This Row],[Andere
subsidie(s)]]+Tb.Financiering[[#This Row],[Anders]],0)</f>
        <v>0</v>
      </c>
      <c r="CM25" s="235">
        <f>IF(Tb.Financiering[[#This Row],[Pnr.]]=CM$7,Tb.Financiering[[#This Row],[Eigen
bijdrage]]+Tb.Financiering[[#This Row],[Andere
subsidie(s)]]+Tb.Financiering[[#This Row],[Anders]],0)</f>
        <v>0</v>
      </c>
      <c r="CN25" s="235">
        <f>IF(Tb.Financiering[[#This Row],[Pnr.]]=CN$7,Tb.Financiering[[#This Row],[Eigen
bijdrage]]+Tb.Financiering[[#This Row],[Andere
subsidie(s)]]+Tb.Financiering[[#This Row],[Anders]],0)</f>
        <v>0</v>
      </c>
      <c r="CO25" s="235">
        <f>IF(Tb.Financiering[[#This Row],[Pnr.]]=CO$7,Tb.Financiering[[#This Row],[Eigen
bijdrage]]+Tb.Financiering[[#This Row],[Andere
subsidie(s)]]+Tb.Financiering[[#This Row],[Anders]],0)</f>
        <v>0</v>
      </c>
      <c r="CP25" s="235">
        <f>IF(Tb.Financiering[[#This Row],[Pnr.]]=CP$7,Tb.Financiering[[#This Row],[Eigen
bijdrage]]+Tb.Financiering[[#This Row],[Andere
subsidie(s)]]+Tb.Financiering[[#This Row],[Anders]],0)</f>
        <v>0</v>
      </c>
      <c r="CQ25" s="235">
        <f>IF(Tb.Financiering[[#This Row],[Pnr.]]=CQ$7,Tb.Financiering[[#This Row],[Eigen
bijdrage]]+Tb.Financiering[[#This Row],[Andere
subsidie(s)]]+Tb.Financiering[[#This Row],[Anders]],0)</f>
        <v>0</v>
      </c>
      <c r="CR25" s="235">
        <f>IF(Tb.Financiering[[#This Row],[Pnr.]]=CR$7,Tb.Financiering[[#This Row],[Eigen
bijdrage]]+Tb.Financiering[[#This Row],[Andere
subsidie(s)]]+Tb.Financiering[[#This Row],[Anders]],0)</f>
        <v>0</v>
      </c>
      <c r="CS25" s="235">
        <f>IF(Tb.Financiering[[#This Row],[Pnr.]]=CS$7,Tb.Financiering[[#This Row],[Eigen
bijdrage]]+Tb.Financiering[[#This Row],[Andere
subsidie(s)]]+Tb.Financiering[[#This Row],[Anders]],0)</f>
        <v>0</v>
      </c>
      <c r="CT25" s="235">
        <f>IF(Tb.Financiering[[#This Row],[Pnr.]]=CT$7,Tb.Financiering[[#This Row],[Eigen
bijdrage]]+Tb.Financiering[[#This Row],[Andere
subsidie(s)]]+Tb.Financiering[[#This Row],[Anders]],0)</f>
        <v>0</v>
      </c>
      <c r="CU25" s="235">
        <f>IF(Tb.Financiering[[#This Row],[Pnr.]]=CU$7,Tb.Financiering[[#This Row],[Eigen
bijdrage]]+Tb.Financiering[[#This Row],[Andere
subsidie(s)]]+Tb.Financiering[[#This Row],[Anders]],0)</f>
        <v>0</v>
      </c>
      <c r="CV25" s="235">
        <f>IF(Tb.Financiering[[#This Row],[Pnr.]]=CV$7,Tb.Financiering[[#This Row],[Eigen
bijdrage]]+Tb.Financiering[[#This Row],[Andere
subsidie(s)]]+Tb.Financiering[[#This Row],[Anders]],0)</f>
        <v>0</v>
      </c>
      <c r="CW25" s="235">
        <f>IF(Tb.Financiering[[#This Row],[Pnr.]]=CW$7,Tb.Financiering[[#This Row],[Eigen
bijdrage]]+Tb.Financiering[[#This Row],[Andere
subsidie(s)]]+Tb.Financiering[[#This Row],[Anders]],0)</f>
        <v>0</v>
      </c>
      <c r="CX25" s="235">
        <f>IF(Tb.Financiering[[#This Row],[Pnr.]]=CX$7,Tb.Financiering[[#This Row],[Eigen
bijdrage]]+Tb.Financiering[[#This Row],[Andere
subsidie(s)]]+Tb.Financiering[[#This Row],[Anders]],0)</f>
        <v>0</v>
      </c>
      <c r="CY25" s="235">
        <f>IF(Tb.Financiering[[#This Row],[Pnr.]]=CY$7,Tb.Financiering[[#This Row],[Eigen
bijdrage]]+Tb.Financiering[[#This Row],[Andere
subsidie(s)]]+Tb.Financiering[[#This Row],[Anders]],0)</f>
        <v>0</v>
      </c>
      <c r="CZ25" s="235">
        <f>IF(Tb.Financiering[[#This Row],[Pnr.]]=CZ$7,Tb.Financiering[[#This Row],[Eigen
bijdrage]]+Tb.Financiering[[#This Row],[Andere
subsidie(s)]]+Tb.Financiering[[#This Row],[Anders]],0)</f>
        <v>0</v>
      </c>
      <c r="DA25" s="235">
        <f>IF(Tb.Financiering[[#This Row],[Pnr.]]=DA$7,Tb.Financiering[[#This Row],[Eigen
bijdrage]]+Tb.Financiering[[#This Row],[Andere
subsidie(s)]]+Tb.Financiering[[#This Row],[Anders]],0)</f>
        <v>0</v>
      </c>
      <c r="DB25" s="235">
        <f>IF(Tb.Financiering[[#This Row],[Pnr.]]=DB$7,Tb.Financiering[[#This Row],[Eigen
bijdrage]]+Tb.Financiering[[#This Row],[Andere
subsidie(s)]]+Tb.Financiering[[#This Row],[Anders]],0)</f>
        <v>0</v>
      </c>
      <c r="DC25" s="235">
        <f>IF(Tb.Financiering[[#This Row],[Pnr.]]=DC$7,Tb.Financiering[[#This Row],[Eigen
bijdrage]]+Tb.Financiering[[#This Row],[Andere
subsidie(s)]]+Tb.Financiering[[#This Row],[Anders]],0)</f>
        <v>0</v>
      </c>
      <c r="DD25" s="235">
        <f>IF(Tb.Financiering[[#This Row],[Pnr.]]=DD$7,Tb.Financiering[[#This Row],[Eigen
bijdrage]]+Tb.Financiering[[#This Row],[Andere
subsidie(s)]]+Tb.Financiering[[#This Row],[Anders]],0)</f>
        <v>0</v>
      </c>
      <c r="DE25" s="235">
        <f>IF(Tb.Financiering[[#This Row],[Pnr.]]=DE$7,Tb.Financiering[[#This Row],[Eigen
bijdrage]]+Tb.Financiering[[#This Row],[Andere
subsidie(s)]]+Tb.Financiering[[#This Row],[Anders]],0)</f>
        <v>0</v>
      </c>
      <c r="DF25" s="235">
        <f>IF(Tb.Financiering[[#This Row],[Pnr.]]=DF$7,Tb.Financiering[[#This Row],[Eigen
bijdrage]]+Tb.Financiering[[#This Row],[Andere
subsidie(s)]]+Tb.Financiering[[#This Row],[Anders]],0)</f>
        <v>0</v>
      </c>
      <c r="DG25" s="235">
        <f>IF(Tb.Financiering[[#This Row],[Pnr.]]=DG$7,Tb.Financiering[[#This Row],[Eigen
bijdrage]]+Tb.Financiering[[#This Row],[Andere
subsidie(s)]]+Tb.Financiering[[#This Row],[Anders]],0)</f>
        <v>0</v>
      </c>
      <c r="DH25" s="235">
        <f>IF(Tb.Financiering[[#This Row],[Pnr.]]=DH$7,Tb.Financiering[[#This Row],[Eigen
bijdrage]]+Tb.Financiering[[#This Row],[Andere
subsidie(s)]]+Tb.Financiering[[#This Row],[Anders]],0)</f>
        <v>0</v>
      </c>
      <c r="DI25" s="235">
        <f>IF(Tb.Financiering[[#This Row],[Pnr.]]=DI$7,Tb.Financiering[[#This Row],[Eigen
bijdrage]]+Tb.Financiering[[#This Row],[Andere
subsidie(s)]]+Tb.Financiering[[#This Row],[Anders]],0)</f>
        <v>0</v>
      </c>
      <c r="DJ25" s="235">
        <f>IF(Tb.Financiering[[#This Row],[Pnr.]]=DJ$7,Tb.Financiering[[#This Row],[Eigen
bijdrage]]+Tb.Financiering[[#This Row],[Andere
subsidie(s)]]+Tb.Financiering[[#This Row],[Anders]],0)</f>
        <v>0</v>
      </c>
      <c r="DK25" s="235">
        <f>IF(Tb.Financiering[[#This Row],[Pnr.]]=DK$7,Tb.Financiering[[#This Row],[Eigen
bijdrage]]+Tb.Financiering[[#This Row],[Andere
subsidie(s)]]+Tb.Financiering[[#This Row],[Anders]],0)</f>
        <v>0</v>
      </c>
      <c r="XFD25" s="31"/>
    </row>
    <row r="26" spans="1:115 16384:16384" s="4" customFormat="1" x14ac:dyDescent="0.3">
      <c r="A26" s="31"/>
      <c r="B26" s="137"/>
      <c r="C26" s="137"/>
      <c r="D26" s="11">
        <f>SUMIF(Tbl.Kosten[PSAnr.],Tb.Financiering[[#This Row],[PSAnr.]],Tbl.Kosten[Totaal kosten])</f>
        <v>0</v>
      </c>
      <c r="E26" s="154">
        <f>SUMIF(Tbl.Kosten[PSAnr.],Tb.Financiering[[#This Row],[PSAnr.]],Tbl.Kosten[Subsidie])</f>
        <v>0</v>
      </c>
      <c r="F26" s="155"/>
      <c r="G26" s="154">
        <f>Tb.Financiering[[#This Row],[Begrote kosten]]-Tb.Financiering[[#This Row],[Berekende GLB subsidie]]-Tb.Financiering[[#This Row],[Correctie GLB subsidie]]</f>
        <v>0</v>
      </c>
      <c r="H26" s="156"/>
      <c r="I26" s="156"/>
      <c r="J26" s="156"/>
      <c r="K26" s="152"/>
      <c r="L26" s="97">
        <f>Tb.Financiering[[#This Row],[Te financieren]]-SUM(Tb.Financiering[[#This Row],[Eigen
bijdrage]:[Anders]])</f>
        <v>0</v>
      </c>
      <c r="M26" s="160" t="str">
        <f>IFERROR(VLOOKUP(Tb.Financiering[[#This Row],[Partnernaam]],Tbl.Projectpartners[[Naam]:[PNr.]],9,FALSE),"")</f>
        <v/>
      </c>
      <c r="N26" s="142" t="str">
        <f>IFERROR(VLOOKUP(Tb.Financiering[[#This Row],[Subsidiabele activiteit]],Tbl.Subsidiehoogte[[Subsidieactiviteit]:[SAnr.]],3,FALSE),"")</f>
        <v/>
      </c>
      <c r="O26" s="142" t="str">
        <f>_xlfn.CONCAT(Tb.Financiering[[#This Row],[Pnr.]],Tb.Financiering[[#This Row],[SAnr.]])</f>
        <v/>
      </c>
      <c r="P26" s="144">
        <f>IF(Tb.Financiering[[#This Row],[Pnr.]]=P$7,Tb.Financiering[[#This Row],[Te financieren]]-Tb.Financiering[[#This Row],[Eigen
bijdrage]]-Tb.Financiering[[#This Row],[Andere
subsidie(s)]]-Tb.Financiering[[#This Row],[Anders]],0)</f>
        <v>0</v>
      </c>
      <c r="Q26" s="144">
        <f>IF(Tb.Financiering[[#This Row],[Pnr.]]=Q$7,Tb.Financiering[[#This Row],[Te financieren]]-Tb.Financiering[[#This Row],[Eigen
bijdrage]]-Tb.Financiering[[#This Row],[Andere
subsidie(s)]]-Tb.Financiering[[#This Row],[Anders]],0)</f>
        <v>0</v>
      </c>
      <c r="R26" s="144">
        <f>IF(Tb.Financiering[[#This Row],[Pnr.]]=R$7,Tb.Financiering[[#This Row],[Te financieren]]-Tb.Financiering[[#This Row],[Eigen
bijdrage]]-Tb.Financiering[[#This Row],[Andere
subsidie(s)]]-Tb.Financiering[[#This Row],[Anders]],0)</f>
        <v>0</v>
      </c>
      <c r="S26" s="144">
        <f>IF(Tb.Financiering[[#This Row],[Pnr.]]=S$7,Tb.Financiering[[#This Row],[Te financieren]]-Tb.Financiering[[#This Row],[Eigen
bijdrage]]-Tb.Financiering[[#This Row],[Andere
subsidie(s)]]-Tb.Financiering[[#This Row],[Anders]],0)</f>
        <v>0</v>
      </c>
      <c r="T26" s="144">
        <f>IF(Tb.Financiering[[#This Row],[Pnr.]]=T$7,Tb.Financiering[[#This Row],[Te financieren]]-Tb.Financiering[[#This Row],[Eigen
bijdrage]]-Tb.Financiering[[#This Row],[Andere
subsidie(s)]]-Tb.Financiering[[#This Row],[Anders]],0)</f>
        <v>0</v>
      </c>
      <c r="U26" s="144">
        <f>IF(Tb.Financiering[[#This Row],[Pnr.]]=U$7,Tb.Financiering[[#This Row],[Te financieren]]-Tb.Financiering[[#This Row],[Eigen
bijdrage]]-Tb.Financiering[[#This Row],[Andere
subsidie(s)]]-Tb.Financiering[[#This Row],[Anders]],0)</f>
        <v>0</v>
      </c>
      <c r="V26" s="144">
        <f>IF(Tb.Financiering[[#This Row],[Pnr.]]=V$7,Tb.Financiering[[#This Row],[Te financieren]]-Tb.Financiering[[#This Row],[Eigen
bijdrage]]-Tb.Financiering[[#This Row],[Andere
subsidie(s)]]-Tb.Financiering[[#This Row],[Anders]],0)</f>
        <v>0</v>
      </c>
      <c r="W26" s="144">
        <f>IF(Tb.Financiering[[#This Row],[Pnr.]]=W$7,Tb.Financiering[[#This Row],[Te financieren]]-Tb.Financiering[[#This Row],[Eigen
bijdrage]]-Tb.Financiering[[#This Row],[Andere
subsidie(s)]]-Tb.Financiering[[#This Row],[Anders]],0)</f>
        <v>0</v>
      </c>
      <c r="X26" s="144">
        <f>IF(Tb.Financiering[[#This Row],[Pnr.]]=X$7,Tb.Financiering[[#This Row],[Te financieren]]-Tb.Financiering[[#This Row],[Eigen
bijdrage]]-Tb.Financiering[[#This Row],[Andere
subsidie(s)]]-Tb.Financiering[[#This Row],[Anders]],0)</f>
        <v>0</v>
      </c>
      <c r="Y26" s="144">
        <f>IF(Tb.Financiering[[#This Row],[Pnr.]]=Y$7,Tb.Financiering[[#This Row],[Te financieren]]-Tb.Financiering[[#This Row],[Eigen
bijdrage]]-Tb.Financiering[[#This Row],[Andere
subsidie(s)]]-Tb.Financiering[[#This Row],[Anders]],0)</f>
        <v>0</v>
      </c>
      <c r="Z26" s="144">
        <f>IF(Tb.Financiering[[#This Row],[Pnr.]]=Z$7,Tb.Financiering[[#This Row],[Te financieren]]-Tb.Financiering[[#This Row],[Eigen
bijdrage]]-Tb.Financiering[[#This Row],[Andere
subsidie(s)]]-Tb.Financiering[[#This Row],[Anders]],0)</f>
        <v>0</v>
      </c>
      <c r="AA26" s="144">
        <f>IF(Tb.Financiering[[#This Row],[Pnr.]]=AA$7,Tb.Financiering[[#This Row],[Te financieren]]-Tb.Financiering[[#This Row],[Eigen
bijdrage]]-Tb.Financiering[[#This Row],[Andere
subsidie(s)]]-Tb.Financiering[[#This Row],[Anders]],0)</f>
        <v>0</v>
      </c>
      <c r="AB26" s="144">
        <f>IF(Tb.Financiering[[#This Row],[Pnr.]]=AB$7,Tb.Financiering[[#This Row],[Te financieren]]-Tb.Financiering[[#This Row],[Eigen
bijdrage]]-Tb.Financiering[[#This Row],[Andere
subsidie(s)]]-Tb.Financiering[[#This Row],[Anders]],0)</f>
        <v>0</v>
      </c>
      <c r="AC26" s="144">
        <f>IF(Tb.Financiering[[#This Row],[Pnr.]]=AC$7,Tb.Financiering[[#This Row],[Te financieren]]-Tb.Financiering[[#This Row],[Eigen
bijdrage]]-Tb.Financiering[[#This Row],[Andere
subsidie(s)]]-Tb.Financiering[[#This Row],[Anders]],0)</f>
        <v>0</v>
      </c>
      <c r="AD26" s="144">
        <f>IF(Tb.Financiering[[#This Row],[Pnr.]]=AD$7,Tb.Financiering[[#This Row],[Te financieren]]-Tb.Financiering[[#This Row],[Eigen
bijdrage]]-Tb.Financiering[[#This Row],[Andere
subsidie(s)]]-Tb.Financiering[[#This Row],[Anders]],0)</f>
        <v>0</v>
      </c>
      <c r="AE26" s="144">
        <f>IF(Tb.Financiering[[#This Row],[Pnr.]]=AE$7,Tb.Financiering[[#This Row],[Te financieren]]-Tb.Financiering[[#This Row],[Eigen
bijdrage]]-Tb.Financiering[[#This Row],[Andere
subsidie(s)]]-Tb.Financiering[[#This Row],[Anders]],0)</f>
        <v>0</v>
      </c>
      <c r="AF26" s="144">
        <f>IF(Tb.Financiering[[#This Row],[Pnr.]]=AF$7,Tb.Financiering[[#This Row],[Te financieren]]-Tb.Financiering[[#This Row],[Eigen
bijdrage]]-Tb.Financiering[[#This Row],[Andere
subsidie(s)]]-Tb.Financiering[[#This Row],[Anders]],0)</f>
        <v>0</v>
      </c>
      <c r="AG26" s="144">
        <f>IF(Tb.Financiering[[#This Row],[Pnr.]]=AG$7,Tb.Financiering[[#This Row],[Te financieren]]-Tb.Financiering[[#This Row],[Eigen
bijdrage]]-Tb.Financiering[[#This Row],[Andere
subsidie(s)]]-Tb.Financiering[[#This Row],[Anders]],0)</f>
        <v>0</v>
      </c>
      <c r="AH26" s="144">
        <f>IF(Tb.Financiering[[#This Row],[Pnr.]]=AH$7,Tb.Financiering[[#This Row],[Te financieren]]-Tb.Financiering[[#This Row],[Eigen
bijdrage]]-Tb.Financiering[[#This Row],[Andere
subsidie(s)]]-Tb.Financiering[[#This Row],[Anders]],0)</f>
        <v>0</v>
      </c>
      <c r="AI26" s="144">
        <f>IF(Tb.Financiering[[#This Row],[Pnr.]]=AI$7,Tb.Financiering[[#This Row],[Te financieren]]-Tb.Financiering[[#This Row],[Eigen
bijdrage]]-Tb.Financiering[[#This Row],[Andere
subsidie(s)]]-Tb.Financiering[[#This Row],[Anders]],0)</f>
        <v>0</v>
      </c>
      <c r="AJ26" s="144">
        <f>IF(Tb.Financiering[[#This Row],[Pnr.]]=AJ$7,Tb.Financiering[[#This Row],[Te financieren]]-Tb.Financiering[[#This Row],[Eigen
bijdrage]]-Tb.Financiering[[#This Row],[Andere
subsidie(s)]]-Tb.Financiering[[#This Row],[Anders]],0)</f>
        <v>0</v>
      </c>
      <c r="AK26" s="144">
        <f>IF(Tb.Financiering[[#This Row],[Pnr.]]=AK$7,Tb.Financiering[[#This Row],[Te financieren]]-Tb.Financiering[[#This Row],[Eigen
bijdrage]]-Tb.Financiering[[#This Row],[Andere
subsidie(s)]]-Tb.Financiering[[#This Row],[Anders]],0)</f>
        <v>0</v>
      </c>
      <c r="AL26" s="144">
        <f>IF(Tb.Financiering[[#This Row],[Pnr.]]=AL$7,Tb.Financiering[[#This Row],[Te financieren]]-Tb.Financiering[[#This Row],[Eigen
bijdrage]]-Tb.Financiering[[#This Row],[Andere
subsidie(s)]]-Tb.Financiering[[#This Row],[Anders]],0)</f>
        <v>0</v>
      </c>
      <c r="AM26" s="144">
        <f>IF(Tb.Financiering[[#This Row],[Pnr.]]=AM$7,Tb.Financiering[[#This Row],[Te financieren]]-Tb.Financiering[[#This Row],[Eigen
bijdrage]]-Tb.Financiering[[#This Row],[Andere
subsidie(s)]]-Tb.Financiering[[#This Row],[Anders]],0)</f>
        <v>0</v>
      </c>
      <c r="AN26" s="144">
        <f>IF(Tb.Financiering[[#This Row],[Pnr.]]=AN$7,Tb.Financiering[[#This Row],[Te financieren]]-Tb.Financiering[[#This Row],[Eigen
bijdrage]]-Tb.Financiering[[#This Row],[Andere
subsidie(s)]]-Tb.Financiering[[#This Row],[Anders]],0)</f>
        <v>0</v>
      </c>
      <c r="AO26" s="144">
        <f>IF(Tb.Financiering[[#This Row],[Pnr.]]=AO$7,Tb.Financiering[[#This Row],[Te financieren]]-Tb.Financiering[[#This Row],[Eigen
bijdrage]]-Tb.Financiering[[#This Row],[Andere
subsidie(s)]]-Tb.Financiering[[#This Row],[Anders]],0)</f>
        <v>0</v>
      </c>
      <c r="AP26" s="144">
        <f>IF(Tb.Financiering[[#This Row],[Pnr.]]=AP$7,Tb.Financiering[[#This Row],[Te financieren]]-Tb.Financiering[[#This Row],[Eigen
bijdrage]]-Tb.Financiering[[#This Row],[Andere
subsidie(s)]]-Tb.Financiering[[#This Row],[Anders]],0)</f>
        <v>0</v>
      </c>
      <c r="AQ26" s="144">
        <f>IF(Tb.Financiering[[#This Row],[Pnr.]]=AQ$7,Tb.Financiering[[#This Row],[Te financieren]]-Tb.Financiering[[#This Row],[Eigen
bijdrage]]-Tb.Financiering[[#This Row],[Andere
subsidie(s)]]-Tb.Financiering[[#This Row],[Anders]],0)</f>
        <v>0</v>
      </c>
      <c r="AR26" s="144">
        <f>IF(Tb.Financiering[[#This Row],[Pnr.]]=AR$7,Tb.Financiering[[#This Row],[Te financieren]]-Tb.Financiering[[#This Row],[Eigen
bijdrage]]-Tb.Financiering[[#This Row],[Andere
subsidie(s)]]-Tb.Financiering[[#This Row],[Anders]],0)</f>
        <v>0</v>
      </c>
      <c r="AS26" s="144">
        <f>IF(Tb.Financiering[[#This Row],[Pnr.]]=AS$7,Tb.Financiering[[#This Row],[Te financieren]]-Tb.Financiering[[#This Row],[Eigen
bijdrage]]-Tb.Financiering[[#This Row],[Andere
subsidie(s)]]-Tb.Financiering[[#This Row],[Anders]],0)</f>
        <v>0</v>
      </c>
      <c r="AT26" s="144">
        <f>IF(Tb.Financiering[[#This Row],[Pnr.]]=AT$7,Tb.Financiering[[#This Row],[Te financieren]]-Tb.Financiering[[#This Row],[Eigen
bijdrage]]-Tb.Financiering[[#This Row],[Andere
subsidie(s)]]-Tb.Financiering[[#This Row],[Anders]],0)</f>
        <v>0</v>
      </c>
      <c r="AU26" s="144">
        <f>IF(Tb.Financiering[[#This Row],[Pnr.]]=AU$7,Tb.Financiering[[#This Row],[Te financieren]]-Tb.Financiering[[#This Row],[Eigen
bijdrage]]-Tb.Financiering[[#This Row],[Andere
subsidie(s)]]-Tb.Financiering[[#This Row],[Anders]],0)</f>
        <v>0</v>
      </c>
      <c r="AV26" s="144">
        <f>IF(Tb.Financiering[[#This Row],[Pnr.]]=AV$7,Tb.Financiering[[#This Row],[Te financieren]]-Tb.Financiering[[#This Row],[Eigen
bijdrage]]-Tb.Financiering[[#This Row],[Andere
subsidie(s)]]-Tb.Financiering[[#This Row],[Anders]],0)</f>
        <v>0</v>
      </c>
      <c r="AW26" s="144">
        <f>IF(Tb.Financiering[[#This Row],[Pnr.]]=AW$7,Tb.Financiering[[#This Row],[Te financieren]]-Tb.Financiering[[#This Row],[Eigen
bijdrage]]-Tb.Financiering[[#This Row],[Andere
subsidie(s)]]-Tb.Financiering[[#This Row],[Anders]],0)</f>
        <v>0</v>
      </c>
      <c r="AX26" s="144">
        <f>IF(Tb.Financiering[[#This Row],[Pnr.]]=AX$7,Tb.Financiering[[#This Row],[Te financieren]]-Tb.Financiering[[#This Row],[Eigen
bijdrage]]-Tb.Financiering[[#This Row],[Andere
subsidie(s)]]-Tb.Financiering[[#This Row],[Anders]],0)</f>
        <v>0</v>
      </c>
      <c r="AY26" s="144">
        <f>IF(Tb.Financiering[[#This Row],[Pnr.]]=AY$7,Tb.Financiering[[#This Row],[Te financieren]]-Tb.Financiering[[#This Row],[Eigen
bijdrage]]-Tb.Financiering[[#This Row],[Andere
subsidie(s)]]-Tb.Financiering[[#This Row],[Anders]],0)</f>
        <v>0</v>
      </c>
      <c r="AZ26" s="144">
        <f>IF(Tb.Financiering[[#This Row],[Pnr.]]=AZ$7,Tb.Financiering[[#This Row],[Te financieren]]-Tb.Financiering[[#This Row],[Eigen
bijdrage]]-Tb.Financiering[[#This Row],[Andere
subsidie(s)]]-Tb.Financiering[[#This Row],[Anders]],0)</f>
        <v>0</v>
      </c>
      <c r="BA26" s="144">
        <f>IF(Tb.Financiering[[#This Row],[Pnr.]]=BA$7,Tb.Financiering[[#This Row],[Te financieren]]-Tb.Financiering[[#This Row],[Eigen
bijdrage]]-Tb.Financiering[[#This Row],[Andere
subsidie(s)]]-Tb.Financiering[[#This Row],[Anders]],0)</f>
        <v>0</v>
      </c>
      <c r="BB26" s="144">
        <f>IF(Tb.Financiering[[#This Row],[Pnr.]]=BB$7,Tb.Financiering[[#This Row],[Te financieren]]-Tb.Financiering[[#This Row],[Eigen
bijdrage]]-Tb.Financiering[[#This Row],[Andere
subsidie(s)]]-Tb.Financiering[[#This Row],[Anders]],0)</f>
        <v>0</v>
      </c>
      <c r="BC26" s="144">
        <f>IF(Tb.Financiering[[#This Row],[Pnr.]]=BC$7,Tb.Financiering[[#This Row],[Te financieren]]-Tb.Financiering[[#This Row],[Eigen
bijdrage]]-Tb.Financiering[[#This Row],[Andere
subsidie(s)]]-Tb.Financiering[[#This Row],[Anders]],0)</f>
        <v>0</v>
      </c>
      <c r="BD26" s="144">
        <f>IF(Tb.Financiering[[#This Row],[Pnr.]]=BD$7,Tb.Financiering[[#This Row],[Te financieren]]-Tb.Financiering[[#This Row],[Eigen
bijdrage]]-Tb.Financiering[[#This Row],[Andere
subsidie(s)]]-Tb.Financiering[[#This Row],[Anders]],0)</f>
        <v>0</v>
      </c>
      <c r="BE26" s="144">
        <f>IF(Tb.Financiering[[#This Row],[Pnr.]]=BE$7,Tb.Financiering[[#This Row],[Te financieren]]-Tb.Financiering[[#This Row],[Eigen
bijdrage]]-Tb.Financiering[[#This Row],[Andere
subsidie(s)]]-Tb.Financiering[[#This Row],[Anders]],0)</f>
        <v>0</v>
      </c>
      <c r="BF26" s="144">
        <f>IF(Tb.Financiering[[#This Row],[Pnr.]]=BF$7,Tb.Financiering[[#This Row],[Te financieren]]-Tb.Financiering[[#This Row],[Eigen
bijdrage]]-Tb.Financiering[[#This Row],[Andere
subsidie(s)]]-Tb.Financiering[[#This Row],[Anders]],0)</f>
        <v>0</v>
      </c>
      <c r="BG26" s="144">
        <f>IF(Tb.Financiering[[#This Row],[Pnr.]]=BG$7,Tb.Financiering[[#This Row],[Te financieren]]-Tb.Financiering[[#This Row],[Eigen
bijdrage]]-Tb.Financiering[[#This Row],[Andere
subsidie(s)]]-Tb.Financiering[[#This Row],[Anders]],0)</f>
        <v>0</v>
      </c>
      <c r="BH26" s="144">
        <f>IF(Tb.Financiering[[#This Row],[Pnr.]]=BH$7,Tb.Financiering[[#This Row],[Te financieren]]-Tb.Financiering[[#This Row],[Eigen
bijdrage]]-Tb.Financiering[[#This Row],[Andere
subsidie(s)]]-Tb.Financiering[[#This Row],[Anders]],0)</f>
        <v>0</v>
      </c>
      <c r="BI26" s="144">
        <f>IF(Tb.Financiering[[#This Row],[Pnr.]]=BI$7,Tb.Financiering[[#This Row],[Te financieren]]-Tb.Financiering[[#This Row],[Eigen
bijdrage]]-Tb.Financiering[[#This Row],[Andere
subsidie(s)]]-Tb.Financiering[[#This Row],[Anders]],0)</f>
        <v>0</v>
      </c>
      <c r="BJ26" s="144">
        <f>IF(Tb.Financiering[[#This Row],[Pnr.]]=BJ$7,Tb.Financiering[[#This Row],[Te financieren]]-Tb.Financiering[[#This Row],[Eigen
bijdrage]]-Tb.Financiering[[#This Row],[Andere
subsidie(s)]]-Tb.Financiering[[#This Row],[Anders]],0)</f>
        <v>0</v>
      </c>
      <c r="BK26" s="144">
        <f>IF(Tb.Financiering[[#This Row],[Pnr.]]=BK$7,Tb.Financiering[[#This Row],[Te financieren]]-Tb.Financiering[[#This Row],[Eigen
bijdrage]]-Tb.Financiering[[#This Row],[Andere
subsidie(s)]]-Tb.Financiering[[#This Row],[Anders]],0)</f>
        <v>0</v>
      </c>
      <c r="BL26" s="144">
        <f>IF(Tb.Financiering[[#This Row],[Pnr.]]=BL$7,Tb.Financiering[[#This Row],[Te financieren]]-Tb.Financiering[[#This Row],[Eigen
bijdrage]]-Tb.Financiering[[#This Row],[Andere
subsidie(s)]]-Tb.Financiering[[#This Row],[Anders]],0)</f>
        <v>0</v>
      </c>
      <c r="BM26" s="144">
        <f>IF(Tb.Financiering[[#This Row],[Pnr.]]=BM$7,Tb.Financiering[[#This Row],[Te financieren]]-Tb.Financiering[[#This Row],[Eigen
bijdrage]]-Tb.Financiering[[#This Row],[Andere
subsidie(s)]]-Tb.Financiering[[#This Row],[Anders]],0)</f>
        <v>0</v>
      </c>
      <c r="BN26" s="235">
        <f>IF(Tb.Financiering[[#This Row],[Pnr.]]=BN$7,Tb.Financiering[[#This Row],[Eigen
bijdrage]]+Tb.Financiering[[#This Row],[Andere
subsidie(s)]]+Tb.Financiering[[#This Row],[Anders]],0)</f>
        <v>0</v>
      </c>
      <c r="BO26" s="235">
        <f>IF(Tb.Financiering[[#This Row],[Pnr.]]=BO$7,Tb.Financiering[[#This Row],[Eigen
bijdrage]]+Tb.Financiering[[#This Row],[Andere
subsidie(s)]]+Tb.Financiering[[#This Row],[Anders]],0)</f>
        <v>0</v>
      </c>
      <c r="BP26" s="235">
        <f>IF(Tb.Financiering[[#This Row],[Pnr.]]=BP$7,Tb.Financiering[[#This Row],[Eigen
bijdrage]]+Tb.Financiering[[#This Row],[Andere
subsidie(s)]]+Tb.Financiering[[#This Row],[Anders]],0)</f>
        <v>0</v>
      </c>
      <c r="BQ26" s="235">
        <f>IF(Tb.Financiering[[#This Row],[Pnr.]]=BQ$7,Tb.Financiering[[#This Row],[Eigen
bijdrage]]+Tb.Financiering[[#This Row],[Andere
subsidie(s)]]+Tb.Financiering[[#This Row],[Anders]],0)</f>
        <v>0</v>
      </c>
      <c r="BR26" s="235">
        <f>IF(Tb.Financiering[[#This Row],[Pnr.]]=BR$7,Tb.Financiering[[#This Row],[Eigen
bijdrage]]+Tb.Financiering[[#This Row],[Andere
subsidie(s)]]+Tb.Financiering[[#This Row],[Anders]],0)</f>
        <v>0</v>
      </c>
      <c r="BS26" s="235">
        <f>IF(Tb.Financiering[[#This Row],[Pnr.]]=BS$7,Tb.Financiering[[#This Row],[Eigen
bijdrage]]+Tb.Financiering[[#This Row],[Andere
subsidie(s)]]+Tb.Financiering[[#This Row],[Anders]],0)</f>
        <v>0</v>
      </c>
      <c r="BT26" s="235">
        <f>IF(Tb.Financiering[[#This Row],[Pnr.]]=BT$7,Tb.Financiering[[#This Row],[Eigen
bijdrage]]+Tb.Financiering[[#This Row],[Andere
subsidie(s)]]+Tb.Financiering[[#This Row],[Anders]],0)</f>
        <v>0</v>
      </c>
      <c r="BU26" s="235">
        <f>IF(Tb.Financiering[[#This Row],[Pnr.]]=BU$7,Tb.Financiering[[#This Row],[Eigen
bijdrage]]+Tb.Financiering[[#This Row],[Andere
subsidie(s)]]+Tb.Financiering[[#This Row],[Anders]],0)</f>
        <v>0</v>
      </c>
      <c r="BV26" s="235">
        <f>IF(Tb.Financiering[[#This Row],[Pnr.]]=BV$7,Tb.Financiering[[#This Row],[Eigen
bijdrage]]+Tb.Financiering[[#This Row],[Andere
subsidie(s)]]+Tb.Financiering[[#This Row],[Anders]],0)</f>
        <v>0</v>
      </c>
      <c r="BW26" s="235">
        <f>IF(Tb.Financiering[[#This Row],[Pnr.]]=BW$7,Tb.Financiering[[#This Row],[Eigen
bijdrage]]+Tb.Financiering[[#This Row],[Andere
subsidie(s)]]+Tb.Financiering[[#This Row],[Anders]],0)</f>
        <v>0</v>
      </c>
      <c r="BX26" s="235">
        <f>IF(Tb.Financiering[[#This Row],[Pnr.]]=BX$7,Tb.Financiering[[#This Row],[Eigen
bijdrage]]+Tb.Financiering[[#This Row],[Andere
subsidie(s)]]+Tb.Financiering[[#This Row],[Anders]],0)</f>
        <v>0</v>
      </c>
      <c r="BY26" s="235">
        <f>IF(Tb.Financiering[[#This Row],[Pnr.]]=BY$7,Tb.Financiering[[#This Row],[Eigen
bijdrage]]+Tb.Financiering[[#This Row],[Andere
subsidie(s)]]+Tb.Financiering[[#This Row],[Anders]],0)</f>
        <v>0</v>
      </c>
      <c r="BZ26" s="235">
        <f>IF(Tb.Financiering[[#This Row],[Pnr.]]=BZ$7,Tb.Financiering[[#This Row],[Eigen
bijdrage]]+Tb.Financiering[[#This Row],[Andere
subsidie(s)]]+Tb.Financiering[[#This Row],[Anders]],0)</f>
        <v>0</v>
      </c>
      <c r="CA26" s="235">
        <f>IF(Tb.Financiering[[#This Row],[Pnr.]]=CA$7,Tb.Financiering[[#This Row],[Eigen
bijdrage]]+Tb.Financiering[[#This Row],[Andere
subsidie(s)]]+Tb.Financiering[[#This Row],[Anders]],0)</f>
        <v>0</v>
      </c>
      <c r="CB26" s="235">
        <f>IF(Tb.Financiering[[#This Row],[Pnr.]]=CB$7,Tb.Financiering[[#This Row],[Eigen
bijdrage]]+Tb.Financiering[[#This Row],[Andere
subsidie(s)]]+Tb.Financiering[[#This Row],[Anders]],0)</f>
        <v>0</v>
      </c>
      <c r="CC26" s="235">
        <f>IF(Tb.Financiering[[#This Row],[Pnr.]]=CC$7,Tb.Financiering[[#This Row],[Eigen
bijdrage]]+Tb.Financiering[[#This Row],[Andere
subsidie(s)]]+Tb.Financiering[[#This Row],[Anders]],0)</f>
        <v>0</v>
      </c>
      <c r="CD26" s="235">
        <f>IF(Tb.Financiering[[#This Row],[Pnr.]]=CD$7,Tb.Financiering[[#This Row],[Eigen
bijdrage]]+Tb.Financiering[[#This Row],[Andere
subsidie(s)]]+Tb.Financiering[[#This Row],[Anders]],0)</f>
        <v>0</v>
      </c>
      <c r="CE26" s="235">
        <f>IF(Tb.Financiering[[#This Row],[Pnr.]]=CE$7,Tb.Financiering[[#This Row],[Eigen
bijdrage]]+Tb.Financiering[[#This Row],[Andere
subsidie(s)]]+Tb.Financiering[[#This Row],[Anders]],0)</f>
        <v>0</v>
      </c>
      <c r="CF26" s="235">
        <f>IF(Tb.Financiering[[#This Row],[Pnr.]]=CF$7,Tb.Financiering[[#This Row],[Eigen
bijdrage]]+Tb.Financiering[[#This Row],[Andere
subsidie(s)]]+Tb.Financiering[[#This Row],[Anders]],0)</f>
        <v>0</v>
      </c>
      <c r="CG26" s="235">
        <f>IF(Tb.Financiering[[#This Row],[Pnr.]]=CG$7,Tb.Financiering[[#This Row],[Eigen
bijdrage]]+Tb.Financiering[[#This Row],[Andere
subsidie(s)]]+Tb.Financiering[[#This Row],[Anders]],0)</f>
        <v>0</v>
      </c>
      <c r="CH26" s="235">
        <f>IF(Tb.Financiering[[#This Row],[Pnr.]]=CH$7,Tb.Financiering[[#This Row],[Eigen
bijdrage]]+Tb.Financiering[[#This Row],[Andere
subsidie(s)]]+Tb.Financiering[[#This Row],[Anders]],0)</f>
        <v>0</v>
      </c>
      <c r="CI26" s="235">
        <f>IF(Tb.Financiering[[#This Row],[Pnr.]]=CI$7,Tb.Financiering[[#This Row],[Eigen
bijdrage]]+Tb.Financiering[[#This Row],[Andere
subsidie(s)]]+Tb.Financiering[[#This Row],[Anders]],0)</f>
        <v>0</v>
      </c>
      <c r="CJ26" s="235">
        <f>IF(Tb.Financiering[[#This Row],[Pnr.]]=CJ$7,Tb.Financiering[[#This Row],[Eigen
bijdrage]]+Tb.Financiering[[#This Row],[Andere
subsidie(s)]]+Tb.Financiering[[#This Row],[Anders]],0)</f>
        <v>0</v>
      </c>
      <c r="CK26" s="235">
        <f>IF(Tb.Financiering[[#This Row],[Pnr.]]=CK$7,Tb.Financiering[[#This Row],[Eigen
bijdrage]]+Tb.Financiering[[#This Row],[Andere
subsidie(s)]]+Tb.Financiering[[#This Row],[Anders]],0)</f>
        <v>0</v>
      </c>
      <c r="CL26" s="235">
        <f>IF(Tb.Financiering[[#This Row],[Pnr.]]=CL$7,Tb.Financiering[[#This Row],[Eigen
bijdrage]]+Tb.Financiering[[#This Row],[Andere
subsidie(s)]]+Tb.Financiering[[#This Row],[Anders]],0)</f>
        <v>0</v>
      </c>
      <c r="CM26" s="235">
        <f>IF(Tb.Financiering[[#This Row],[Pnr.]]=CM$7,Tb.Financiering[[#This Row],[Eigen
bijdrage]]+Tb.Financiering[[#This Row],[Andere
subsidie(s)]]+Tb.Financiering[[#This Row],[Anders]],0)</f>
        <v>0</v>
      </c>
      <c r="CN26" s="235">
        <f>IF(Tb.Financiering[[#This Row],[Pnr.]]=CN$7,Tb.Financiering[[#This Row],[Eigen
bijdrage]]+Tb.Financiering[[#This Row],[Andere
subsidie(s)]]+Tb.Financiering[[#This Row],[Anders]],0)</f>
        <v>0</v>
      </c>
      <c r="CO26" s="235">
        <f>IF(Tb.Financiering[[#This Row],[Pnr.]]=CO$7,Tb.Financiering[[#This Row],[Eigen
bijdrage]]+Tb.Financiering[[#This Row],[Andere
subsidie(s)]]+Tb.Financiering[[#This Row],[Anders]],0)</f>
        <v>0</v>
      </c>
      <c r="CP26" s="235">
        <f>IF(Tb.Financiering[[#This Row],[Pnr.]]=CP$7,Tb.Financiering[[#This Row],[Eigen
bijdrage]]+Tb.Financiering[[#This Row],[Andere
subsidie(s)]]+Tb.Financiering[[#This Row],[Anders]],0)</f>
        <v>0</v>
      </c>
      <c r="CQ26" s="235">
        <f>IF(Tb.Financiering[[#This Row],[Pnr.]]=CQ$7,Tb.Financiering[[#This Row],[Eigen
bijdrage]]+Tb.Financiering[[#This Row],[Andere
subsidie(s)]]+Tb.Financiering[[#This Row],[Anders]],0)</f>
        <v>0</v>
      </c>
      <c r="CR26" s="235">
        <f>IF(Tb.Financiering[[#This Row],[Pnr.]]=CR$7,Tb.Financiering[[#This Row],[Eigen
bijdrage]]+Tb.Financiering[[#This Row],[Andere
subsidie(s)]]+Tb.Financiering[[#This Row],[Anders]],0)</f>
        <v>0</v>
      </c>
      <c r="CS26" s="235">
        <f>IF(Tb.Financiering[[#This Row],[Pnr.]]=CS$7,Tb.Financiering[[#This Row],[Eigen
bijdrage]]+Tb.Financiering[[#This Row],[Andere
subsidie(s)]]+Tb.Financiering[[#This Row],[Anders]],0)</f>
        <v>0</v>
      </c>
      <c r="CT26" s="235">
        <f>IF(Tb.Financiering[[#This Row],[Pnr.]]=CT$7,Tb.Financiering[[#This Row],[Eigen
bijdrage]]+Tb.Financiering[[#This Row],[Andere
subsidie(s)]]+Tb.Financiering[[#This Row],[Anders]],0)</f>
        <v>0</v>
      </c>
      <c r="CU26" s="235">
        <f>IF(Tb.Financiering[[#This Row],[Pnr.]]=CU$7,Tb.Financiering[[#This Row],[Eigen
bijdrage]]+Tb.Financiering[[#This Row],[Andere
subsidie(s)]]+Tb.Financiering[[#This Row],[Anders]],0)</f>
        <v>0</v>
      </c>
      <c r="CV26" s="235">
        <f>IF(Tb.Financiering[[#This Row],[Pnr.]]=CV$7,Tb.Financiering[[#This Row],[Eigen
bijdrage]]+Tb.Financiering[[#This Row],[Andere
subsidie(s)]]+Tb.Financiering[[#This Row],[Anders]],0)</f>
        <v>0</v>
      </c>
      <c r="CW26" s="235">
        <f>IF(Tb.Financiering[[#This Row],[Pnr.]]=CW$7,Tb.Financiering[[#This Row],[Eigen
bijdrage]]+Tb.Financiering[[#This Row],[Andere
subsidie(s)]]+Tb.Financiering[[#This Row],[Anders]],0)</f>
        <v>0</v>
      </c>
      <c r="CX26" s="235">
        <f>IF(Tb.Financiering[[#This Row],[Pnr.]]=CX$7,Tb.Financiering[[#This Row],[Eigen
bijdrage]]+Tb.Financiering[[#This Row],[Andere
subsidie(s)]]+Tb.Financiering[[#This Row],[Anders]],0)</f>
        <v>0</v>
      </c>
      <c r="CY26" s="235">
        <f>IF(Tb.Financiering[[#This Row],[Pnr.]]=CY$7,Tb.Financiering[[#This Row],[Eigen
bijdrage]]+Tb.Financiering[[#This Row],[Andere
subsidie(s)]]+Tb.Financiering[[#This Row],[Anders]],0)</f>
        <v>0</v>
      </c>
      <c r="CZ26" s="235">
        <f>IF(Tb.Financiering[[#This Row],[Pnr.]]=CZ$7,Tb.Financiering[[#This Row],[Eigen
bijdrage]]+Tb.Financiering[[#This Row],[Andere
subsidie(s)]]+Tb.Financiering[[#This Row],[Anders]],0)</f>
        <v>0</v>
      </c>
      <c r="DA26" s="235">
        <f>IF(Tb.Financiering[[#This Row],[Pnr.]]=DA$7,Tb.Financiering[[#This Row],[Eigen
bijdrage]]+Tb.Financiering[[#This Row],[Andere
subsidie(s)]]+Tb.Financiering[[#This Row],[Anders]],0)</f>
        <v>0</v>
      </c>
      <c r="DB26" s="235">
        <f>IF(Tb.Financiering[[#This Row],[Pnr.]]=DB$7,Tb.Financiering[[#This Row],[Eigen
bijdrage]]+Tb.Financiering[[#This Row],[Andere
subsidie(s)]]+Tb.Financiering[[#This Row],[Anders]],0)</f>
        <v>0</v>
      </c>
      <c r="DC26" s="235">
        <f>IF(Tb.Financiering[[#This Row],[Pnr.]]=DC$7,Tb.Financiering[[#This Row],[Eigen
bijdrage]]+Tb.Financiering[[#This Row],[Andere
subsidie(s)]]+Tb.Financiering[[#This Row],[Anders]],0)</f>
        <v>0</v>
      </c>
      <c r="DD26" s="235">
        <f>IF(Tb.Financiering[[#This Row],[Pnr.]]=DD$7,Tb.Financiering[[#This Row],[Eigen
bijdrage]]+Tb.Financiering[[#This Row],[Andere
subsidie(s)]]+Tb.Financiering[[#This Row],[Anders]],0)</f>
        <v>0</v>
      </c>
      <c r="DE26" s="235">
        <f>IF(Tb.Financiering[[#This Row],[Pnr.]]=DE$7,Tb.Financiering[[#This Row],[Eigen
bijdrage]]+Tb.Financiering[[#This Row],[Andere
subsidie(s)]]+Tb.Financiering[[#This Row],[Anders]],0)</f>
        <v>0</v>
      </c>
      <c r="DF26" s="235">
        <f>IF(Tb.Financiering[[#This Row],[Pnr.]]=DF$7,Tb.Financiering[[#This Row],[Eigen
bijdrage]]+Tb.Financiering[[#This Row],[Andere
subsidie(s)]]+Tb.Financiering[[#This Row],[Anders]],0)</f>
        <v>0</v>
      </c>
      <c r="DG26" s="235">
        <f>IF(Tb.Financiering[[#This Row],[Pnr.]]=DG$7,Tb.Financiering[[#This Row],[Eigen
bijdrage]]+Tb.Financiering[[#This Row],[Andere
subsidie(s)]]+Tb.Financiering[[#This Row],[Anders]],0)</f>
        <v>0</v>
      </c>
      <c r="DH26" s="235">
        <f>IF(Tb.Financiering[[#This Row],[Pnr.]]=DH$7,Tb.Financiering[[#This Row],[Eigen
bijdrage]]+Tb.Financiering[[#This Row],[Andere
subsidie(s)]]+Tb.Financiering[[#This Row],[Anders]],0)</f>
        <v>0</v>
      </c>
      <c r="DI26" s="235">
        <f>IF(Tb.Financiering[[#This Row],[Pnr.]]=DI$7,Tb.Financiering[[#This Row],[Eigen
bijdrage]]+Tb.Financiering[[#This Row],[Andere
subsidie(s)]]+Tb.Financiering[[#This Row],[Anders]],0)</f>
        <v>0</v>
      </c>
      <c r="DJ26" s="235">
        <f>IF(Tb.Financiering[[#This Row],[Pnr.]]=DJ$7,Tb.Financiering[[#This Row],[Eigen
bijdrage]]+Tb.Financiering[[#This Row],[Andere
subsidie(s)]]+Tb.Financiering[[#This Row],[Anders]],0)</f>
        <v>0</v>
      </c>
      <c r="DK26" s="235">
        <f>IF(Tb.Financiering[[#This Row],[Pnr.]]=DK$7,Tb.Financiering[[#This Row],[Eigen
bijdrage]]+Tb.Financiering[[#This Row],[Andere
subsidie(s)]]+Tb.Financiering[[#This Row],[Anders]],0)</f>
        <v>0</v>
      </c>
      <c r="XFD26" s="31"/>
    </row>
    <row r="27" spans="1:115 16384:16384" s="4" customFormat="1" x14ac:dyDescent="0.3">
      <c r="A27" s="31"/>
      <c r="B27" s="137"/>
      <c r="C27" s="137"/>
      <c r="D27" s="11">
        <f>SUMIF(Tbl.Kosten[PSAnr.],Tb.Financiering[[#This Row],[PSAnr.]],Tbl.Kosten[Totaal kosten])</f>
        <v>0</v>
      </c>
      <c r="E27" s="154">
        <f>SUMIF(Tbl.Kosten[PSAnr.],Tb.Financiering[[#This Row],[PSAnr.]],Tbl.Kosten[Subsidie])</f>
        <v>0</v>
      </c>
      <c r="F27" s="155"/>
      <c r="G27" s="154">
        <f>Tb.Financiering[[#This Row],[Begrote kosten]]-Tb.Financiering[[#This Row],[Berekende GLB subsidie]]-Tb.Financiering[[#This Row],[Correctie GLB subsidie]]</f>
        <v>0</v>
      </c>
      <c r="H27" s="156"/>
      <c r="I27" s="156"/>
      <c r="J27" s="156"/>
      <c r="K27" s="152"/>
      <c r="L27" s="97">
        <f>Tb.Financiering[[#This Row],[Te financieren]]-SUM(Tb.Financiering[[#This Row],[Eigen
bijdrage]:[Anders]])</f>
        <v>0</v>
      </c>
      <c r="M27" s="160" t="str">
        <f>IFERROR(VLOOKUP(Tb.Financiering[[#This Row],[Partnernaam]],Tbl.Projectpartners[[Naam]:[PNr.]],9,FALSE),"")</f>
        <v/>
      </c>
      <c r="N27" s="142" t="str">
        <f>IFERROR(VLOOKUP(Tb.Financiering[[#This Row],[Subsidiabele activiteit]],Tbl.Subsidiehoogte[[Subsidieactiviteit]:[SAnr.]],3,FALSE),"")</f>
        <v/>
      </c>
      <c r="O27" s="142" t="str">
        <f>_xlfn.CONCAT(Tb.Financiering[[#This Row],[Pnr.]],Tb.Financiering[[#This Row],[SAnr.]])</f>
        <v/>
      </c>
      <c r="P27" s="144">
        <f>IF(Tb.Financiering[[#This Row],[Pnr.]]=P$7,Tb.Financiering[[#This Row],[Te financieren]]-Tb.Financiering[[#This Row],[Eigen
bijdrage]]-Tb.Financiering[[#This Row],[Andere
subsidie(s)]]-Tb.Financiering[[#This Row],[Anders]],0)</f>
        <v>0</v>
      </c>
      <c r="Q27" s="144">
        <f>IF(Tb.Financiering[[#This Row],[Pnr.]]=Q$7,Tb.Financiering[[#This Row],[Te financieren]]-Tb.Financiering[[#This Row],[Eigen
bijdrage]]-Tb.Financiering[[#This Row],[Andere
subsidie(s)]]-Tb.Financiering[[#This Row],[Anders]],0)</f>
        <v>0</v>
      </c>
      <c r="R27" s="144">
        <f>IF(Tb.Financiering[[#This Row],[Pnr.]]=R$7,Tb.Financiering[[#This Row],[Te financieren]]-Tb.Financiering[[#This Row],[Eigen
bijdrage]]-Tb.Financiering[[#This Row],[Andere
subsidie(s)]]-Tb.Financiering[[#This Row],[Anders]],0)</f>
        <v>0</v>
      </c>
      <c r="S27" s="144">
        <f>IF(Tb.Financiering[[#This Row],[Pnr.]]=S$7,Tb.Financiering[[#This Row],[Te financieren]]-Tb.Financiering[[#This Row],[Eigen
bijdrage]]-Tb.Financiering[[#This Row],[Andere
subsidie(s)]]-Tb.Financiering[[#This Row],[Anders]],0)</f>
        <v>0</v>
      </c>
      <c r="T27" s="144">
        <f>IF(Tb.Financiering[[#This Row],[Pnr.]]=T$7,Tb.Financiering[[#This Row],[Te financieren]]-Tb.Financiering[[#This Row],[Eigen
bijdrage]]-Tb.Financiering[[#This Row],[Andere
subsidie(s)]]-Tb.Financiering[[#This Row],[Anders]],0)</f>
        <v>0</v>
      </c>
      <c r="U27" s="144">
        <f>IF(Tb.Financiering[[#This Row],[Pnr.]]=U$7,Tb.Financiering[[#This Row],[Te financieren]]-Tb.Financiering[[#This Row],[Eigen
bijdrage]]-Tb.Financiering[[#This Row],[Andere
subsidie(s)]]-Tb.Financiering[[#This Row],[Anders]],0)</f>
        <v>0</v>
      </c>
      <c r="V27" s="144">
        <f>IF(Tb.Financiering[[#This Row],[Pnr.]]=V$7,Tb.Financiering[[#This Row],[Te financieren]]-Tb.Financiering[[#This Row],[Eigen
bijdrage]]-Tb.Financiering[[#This Row],[Andere
subsidie(s)]]-Tb.Financiering[[#This Row],[Anders]],0)</f>
        <v>0</v>
      </c>
      <c r="W27" s="144">
        <f>IF(Tb.Financiering[[#This Row],[Pnr.]]=W$7,Tb.Financiering[[#This Row],[Te financieren]]-Tb.Financiering[[#This Row],[Eigen
bijdrage]]-Tb.Financiering[[#This Row],[Andere
subsidie(s)]]-Tb.Financiering[[#This Row],[Anders]],0)</f>
        <v>0</v>
      </c>
      <c r="X27" s="144">
        <f>IF(Tb.Financiering[[#This Row],[Pnr.]]=X$7,Tb.Financiering[[#This Row],[Te financieren]]-Tb.Financiering[[#This Row],[Eigen
bijdrage]]-Tb.Financiering[[#This Row],[Andere
subsidie(s)]]-Tb.Financiering[[#This Row],[Anders]],0)</f>
        <v>0</v>
      </c>
      <c r="Y27" s="144">
        <f>IF(Tb.Financiering[[#This Row],[Pnr.]]=Y$7,Tb.Financiering[[#This Row],[Te financieren]]-Tb.Financiering[[#This Row],[Eigen
bijdrage]]-Tb.Financiering[[#This Row],[Andere
subsidie(s)]]-Tb.Financiering[[#This Row],[Anders]],0)</f>
        <v>0</v>
      </c>
      <c r="Z27" s="144">
        <f>IF(Tb.Financiering[[#This Row],[Pnr.]]=Z$7,Tb.Financiering[[#This Row],[Te financieren]]-Tb.Financiering[[#This Row],[Eigen
bijdrage]]-Tb.Financiering[[#This Row],[Andere
subsidie(s)]]-Tb.Financiering[[#This Row],[Anders]],0)</f>
        <v>0</v>
      </c>
      <c r="AA27" s="144">
        <f>IF(Tb.Financiering[[#This Row],[Pnr.]]=AA$7,Tb.Financiering[[#This Row],[Te financieren]]-Tb.Financiering[[#This Row],[Eigen
bijdrage]]-Tb.Financiering[[#This Row],[Andere
subsidie(s)]]-Tb.Financiering[[#This Row],[Anders]],0)</f>
        <v>0</v>
      </c>
      <c r="AB27" s="144">
        <f>IF(Tb.Financiering[[#This Row],[Pnr.]]=AB$7,Tb.Financiering[[#This Row],[Te financieren]]-Tb.Financiering[[#This Row],[Eigen
bijdrage]]-Tb.Financiering[[#This Row],[Andere
subsidie(s)]]-Tb.Financiering[[#This Row],[Anders]],0)</f>
        <v>0</v>
      </c>
      <c r="AC27" s="144">
        <f>IF(Tb.Financiering[[#This Row],[Pnr.]]=AC$7,Tb.Financiering[[#This Row],[Te financieren]]-Tb.Financiering[[#This Row],[Eigen
bijdrage]]-Tb.Financiering[[#This Row],[Andere
subsidie(s)]]-Tb.Financiering[[#This Row],[Anders]],0)</f>
        <v>0</v>
      </c>
      <c r="AD27" s="144">
        <f>IF(Tb.Financiering[[#This Row],[Pnr.]]=AD$7,Tb.Financiering[[#This Row],[Te financieren]]-Tb.Financiering[[#This Row],[Eigen
bijdrage]]-Tb.Financiering[[#This Row],[Andere
subsidie(s)]]-Tb.Financiering[[#This Row],[Anders]],0)</f>
        <v>0</v>
      </c>
      <c r="AE27" s="144">
        <f>IF(Tb.Financiering[[#This Row],[Pnr.]]=AE$7,Tb.Financiering[[#This Row],[Te financieren]]-Tb.Financiering[[#This Row],[Eigen
bijdrage]]-Tb.Financiering[[#This Row],[Andere
subsidie(s)]]-Tb.Financiering[[#This Row],[Anders]],0)</f>
        <v>0</v>
      </c>
      <c r="AF27" s="144">
        <f>IF(Tb.Financiering[[#This Row],[Pnr.]]=AF$7,Tb.Financiering[[#This Row],[Te financieren]]-Tb.Financiering[[#This Row],[Eigen
bijdrage]]-Tb.Financiering[[#This Row],[Andere
subsidie(s)]]-Tb.Financiering[[#This Row],[Anders]],0)</f>
        <v>0</v>
      </c>
      <c r="AG27" s="144">
        <f>IF(Tb.Financiering[[#This Row],[Pnr.]]=AG$7,Tb.Financiering[[#This Row],[Te financieren]]-Tb.Financiering[[#This Row],[Eigen
bijdrage]]-Tb.Financiering[[#This Row],[Andere
subsidie(s)]]-Tb.Financiering[[#This Row],[Anders]],0)</f>
        <v>0</v>
      </c>
      <c r="AH27" s="144">
        <f>IF(Tb.Financiering[[#This Row],[Pnr.]]=AH$7,Tb.Financiering[[#This Row],[Te financieren]]-Tb.Financiering[[#This Row],[Eigen
bijdrage]]-Tb.Financiering[[#This Row],[Andere
subsidie(s)]]-Tb.Financiering[[#This Row],[Anders]],0)</f>
        <v>0</v>
      </c>
      <c r="AI27" s="144">
        <f>IF(Tb.Financiering[[#This Row],[Pnr.]]=AI$7,Tb.Financiering[[#This Row],[Te financieren]]-Tb.Financiering[[#This Row],[Eigen
bijdrage]]-Tb.Financiering[[#This Row],[Andere
subsidie(s)]]-Tb.Financiering[[#This Row],[Anders]],0)</f>
        <v>0</v>
      </c>
      <c r="AJ27" s="144">
        <f>IF(Tb.Financiering[[#This Row],[Pnr.]]=AJ$7,Tb.Financiering[[#This Row],[Te financieren]]-Tb.Financiering[[#This Row],[Eigen
bijdrage]]-Tb.Financiering[[#This Row],[Andere
subsidie(s)]]-Tb.Financiering[[#This Row],[Anders]],0)</f>
        <v>0</v>
      </c>
      <c r="AK27" s="144">
        <f>IF(Tb.Financiering[[#This Row],[Pnr.]]=AK$7,Tb.Financiering[[#This Row],[Te financieren]]-Tb.Financiering[[#This Row],[Eigen
bijdrage]]-Tb.Financiering[[#This Row],[Andere
subsidie(s)]]-Tb.Financiering[[#This Row],[Anders]],0)</f>
        <v>0</v>
      </c>
      <c r="AL27" s="144">
        <f>IF(Tb.Financiering[[#This Row],[Pnr.]]=AL$7,Tb.Financiering[[#This Row],[Te financieren]]-Tb.Financiering[[#This Row],[Eigen
bijdrage]]-Tb.Financiering[[#This Row],[Andere
subsidie(s)]]-Tb.Financiering[[#This Row],[Anders]],0)</f>
        <v>0</v>
      </c>
      <c r="AM27" s="144">
        <f>IF(Tb.Financiering[[#This Row],[Pnr.]]=AM$7,Tb.Financiering[[#This Row],[Te financieren]]-Tb.Financiering[[#This Row],[Eigen
bijdrage]]-Tb.Financiering[[#This Row],[Andere
subsidie(s)]]-Tb.Financiering[[#This Row],[Anders]],0)</f>
        <v>0</v>
      </c>
      <c r="AN27" s="144">
        <f>IF(Tb.Financiering[[#This Row],[Pnr.]]=AN$7,Tb.Financiering[[#This Row],[Te financieren]]-Tb.Financiering[[#This Row],[Eigen
bijdrage]]-Tb.Financiering[[#This Row],[Andere
subsidie(s)]]-Tb.Financiering[[#This Row],[Anders]],0)</f>
        <v>0</v>
      </c>
      <c r="AO27" s="144">
        <f>IF(Tb.Financiering[[#This Row],[Pnr.]]=AO$7,Tb.Financiering[[#This Row],[Te financieren]]-Tb.Financiering[[#This Row],[Eigen
bijdrage]]-Tb.Financiering[[#This Row],[Andere
subsidie(s)]]-Tb.Financiering[[#This Row],[Anders]],0)</f>
        <v>0</v>
      </c>
      <c r="AP27" s="144">
        <f>IF(Tb.Financiering[[#This Row],[Pnr.]]=AP$7,Tb.Financiering[[#This Row],[Te financieren]]-Tb.Financiering[[#This Row],[Eigen
bijdrage]]-Tb.Financiering[[#This Row],[Andere
subsidie(s)]]-Tb.Financiering[[#This Row],[Anders]],0)</f>
        <v>0</v>
      </c>
      <c r="AQ27" s="144">
        <f>IF(Tb.Financiering[[#This Row],[Pnr.]]=AQ$7,Tb.Financiering[[#This Row],[Te financieren]]-Tb.Financiering[[#This Row],[Eigen
bijdrage]]-Tb.Financiering[[#This Row],[Andere
subsidie(s)]]-Tb.Financiering[[#This Row],[Anders]],0)</f>
        <v>0</v>
      </c>
      <c r="AR27" s="144">
        <f>IF(Tb.Financiering[[#This Row],[Pnr.]]=AR$7,Tb.Financiering[[#This Row],[Te financieren]]-Tb.Financiering[[#This Row],[Eigen
bijdrage]]-Tb.Financiering[[#This Row],[Andere
subsidie(s)]]-Tb.Financiering[[#This Row],[Anders]],0)</f>
        <v>0</v>
      </c>
      <c r="AS27" s="144">
        <f>IF(Tb.Financiering[[#This Row],[Pnr.]]=AS$7,Tb.Financiering[[#This Row],[Te financieren]]-Tb.Financiering[[#This Row],[Eigen
bijdrage]]-Tb.Financiering[[#This Row],[Andere
subsidie(s)]]-Tb.Financiering[[#This Row],[Anders]],0)</f>
        <v>0</v>
      </c>
      <c r="AT27" s="144">
        <f>IF(Tb.Financiering[[#This Row],[Pnr.]]=AT$7,Tb.Financiering[[#This Row],[Te financieren]]-Tb.Financiering[[#This Row],[Eigen
bijdrage]]-Tb.Financiering[[#This Row],[Andere
subsidie(s)]]-Tb.Financiering[[#This Row],[Anders]],0)</f>
        <v>0</v>
      </c>
      <c r="AU27" s="144">
        <f>IF(Tb.Financiering[[#This Row],[Pnr.]]=AU$7,Tb.Financiering[[#This Row],[Te financieren]]-Tb.Financiering[[#This Row],[Eigen
bijdrage]]-Tb.Financiering[[#This Row],[Andere
subsidie(s)]]-Tb.Financiering[[#This Row],[Anders]],0)</f>
        <v>0</v>
      </c>
      <c r="AV27" s="144">
        <f>IF(Tb.Financiering[[#This Row],[Pnr.]]=AV$7,Tb.Financiering[[#This Row],[Te financieren]]-Tb.Financiering[[#This Row],[Eigen
bijdrage]]-Tb.Financiering[[#This Row],[Andere
subsidie(s)]]-Tb.Financiering[[#This Row],[Anders]],0)</f>
        <v>0</v>
      </c>
      <c r="AW27" s="144">
        <f>IF(Tb.Financiering[[#This Row],[Pnr.]]=AW$7,Tb.Financiering[[#This Row],[Te financieren]]-Tb.Financiering[[#This Row],[Eigen
bijdrage]]-Tb.Financiering[[#This Row],[Andere
subsidie(s)]]-Tb.Financiering[[#This Row],[Anders]],0)</f>
        <v>0</v>
      </c>
      <c r="AX27" s="144">
        <f>IF(Tb.Financiering[[#This Row],[Pnr.]]=AX$7,Tb.Financiering[[#This Row],[Te financieren]]-Tb.Financiering[[#This Row],[Eigen
bijdrage]]-Tb.Financiering[[#This Row],[Andere
subsidie(s)]]-Tb.Financiering[[#This Row],[Anders]],0)</f>
        <v>0</v>
      </c>
      <c r="AY27" s="144">
        <f>IF(Tb.Financiering[[#This Row],[Pnr.]]=AY$7,Tb.Financiering[[#This Row],[Te financieren]]-Tb.Financiering[[#This Row],[Eigen
bijdrage]]-Tb.Financiering[[#This Row],[Andere
subsidie(s)]]-Tb.Financiering[[#This Row],[Anders]],0)</f>
        <v>0</v>
      </c>
      <c r="AZ27" s="144">
        <f>IF(Tb.Financiering[[#This Row],[Pnr.]]=AZ$7,Tb.Financiering[[#This Row],[Te financieren]]-Tb.Financiering[[#This Row],[Eigen
bijdrage]]-Tb.Financiering[[#This Row],[Andere
subsidie(s)]]-Tb.Financiering[[#This Row],[Anders]],0)</f>
        <v>0</v>
      </c>
      <c r="BA27" s="144">
        <f>IF(Tb.Financiering[[#This Row],[Pnr.]]=BA$7,Tb.Financiering[[#This Row],[Te financieren]]-Tb.Financiering[[#This Row],[Eigen
bijdrage]]-Tb.Financiering[[#This Row],[Andere
subsidie(s)]]-Tb.Financiering[[#This Row],[Anders]],0)</f>
        <v>0</v>
      </c>
      <c r="BB27" s="144">
        <f>IF(Tb.Financiering[[#This Row],[Pnr.]]=BB$7,Tb.Financiering[[#This Row],[Te financieren]]-Tb.Financiering[[#This Row],[Eigen
bijdrage]]-Tb.Financiering[[#This Row],[Andere
subsidie(s)]]-Tb.Financiering[[#This Row],[Anders]],0)</f>
        <v>0</v>
      </c>
      <c r="BC27" s="144">
        <f>IF(Tb.Financiering[[#This Row],[Pnr.]]=BC$7,Tb.Financiering[[#This Row],[Te financieren]]-Tb.Financiering[[#This Row],[Eigen
bijdrage]]-Tb.Financiering[[#This Row],[Andere
subsidie(s)]]-Tb.Financiering[[#This Row],[Anders]],0)</f>
        <v>0</v>
      </c>
      <c r="BD27" s="144">
        <f>IF(Tb.Financiering[[#This Row],[Pnr.]]=BD$7,Tb.Financiering[[#This Row],[Te financieren]]-Tb.Financiering[[#This Row],[Eigen
bijdrage]]-Tb.Financiering[[#This Row],[Andere
subsidie(s)]]-Tb.Financiering[[#This Row],[Anders]],0)</f>
        <v>0</v>
      </c>
      <c r="BE27" s="144">
        <f>IF(Tb.Financiering[[#This Row],[Pnr.]]=BE$7,Tb.Financiering[[#This Row],[Te financieren]]-Tb.Financiering[[#This Row],[Eigen
bijdrage]]-Tb.Financiering[[#This Row],[Andere
subsidie(s)]]-Tb.Financiering[[#This Row],[Anders]],0)</f>
        <v>0</v>
      </c>
      <c r="BF27" s="144">
        <f>IF(Tb.Financiering[[#This Row],[Pnr.]]=BF$7,Tb.Financiering[[#This Row],[Te financieren]]-Tb.Financiering[[#This Row],[Eigen
bijdrage]]-Tb.Financiering[[#This Row],[Andere
subsidie(s)]]-Tb.Financiering[[#This Row],[Anders]],0)</f>
        <v>0</v>
      </c>
      <c r="BG27" s="144">
        <f>IF(Tb.Financiering[[#This Row],[Pnr.]]=BG$7,Tb.Financiering[[#This Row],[Te financieren]]-Tb.Financiering[[#This Row],[Eigen
bijdrage]]-Tb.Financiering[[#This Row],[Andere
subsidie(s)]]-Tb.Financiering[[#This Row],[Anders]],0)</f>
        <v>0</v>
      </c>
      <c r="BH27" s="144">
        <f>IF(Tb.Financiering[[#This Row],[Pnr.]]=BH$7,Tb.Financiering[[#This Row],[Te financieren]]-Tb.Financiering[[#This Row],[Eigen
bijdrage]]-Tb.Financiering[[#This Row],[Andere
subsidie(s)]]-Tb.Financiering[[#This Row],[Anders]],0)</f>
        <v>0</v>
      </c>
      <c r="BI27" s="144">
        <f>IF(Tb.Financiering[[#This Row],[Pnr.]]=BI$7,Tb.Financiering[[#This Row],[Te financieren]]-Tb.Financiering[[#This Row],[Eigen
bijdrage]]-Tb.Financiering[[#This Row],[Andere
subsidie(s)]]-Tb.Financiering[[#This Row],[Anders]],0)</f>
        <v>0</v>
      </c>
      <c r="BJ27" s="144">
        <f>IF(Tb.Financiering[[#This Row],[Pnr.]]=BJ$7,Tb.Financiering[[#This Row],[Te financieren]]-Tb.Financiering[[#This Row],[Eigen
bijdrage]]-Tb.Financiering[[#This Row],[Andere
subsidie(s)]]-Tb.Financiering[[#This Row],[Anders]],0)</f>
        <v>0</v>
      </c>
      <c r="BK27" s="144">
        <f>IF(Tb.Financiering[[#This Row],[Pnr.]]=BK$7,Tb.Financiering[[#This Row],[Te financieren]]-Tb.Financiering[[#This Row],[Eigen
bijdrage]]-Tb.Financiering[[#This Row],[Andere
subsidie(s)]]-Tb.Financiering[[#This Row],[Anders]],0)</f>
        <v>0</v>
      </c>
      <c r="BL27" s="144">
        <f>IF(Tb.Financiering[[#This Row],[Pnr.]]=BL$7,Tb.Financiering[[#This Row],[Te financieren]]-Tb.Financiering[[#This Row],[Eigen
bijdrage]]-Tb.Financiering[[#This Row],[Andere
subsidie(s)]]-Tb.Financiering[[#This Row],[Anders]],0)</f>
        <v>0</v>
      </c>
      <c r="BM27" s="144">
        <f>IF(Tb.Financiering[[#This Row],[Pnr.]]=BM$7,Tb.Financiering[[#This Row],[Te financieren]]-Tb.Financiering[[#This Row],[Eigen
bijdrage]]-Tb.Financiering[[#This Row],[Andere
subsidie(s)]]-Tb.Financiering[[#This Row],[Anders]],0)</f>
        <v>0</v>
      </c>
      <c r="BN27" s="235">
        <f>IF(Tb.Financiering[[#This Row],[Pnr.]]=BN$7,Tb.Financiering[[#This Row],[Eigen
bijdrage]]+Tb.Financiering[[#This Row],[Andere
subsidie(s)]]+Tb.Financiering[[#This Row],[Anders]],0)</f>
        <v>0</v>
      </c>
      <c r="BO27" s="235">
        <f>IF(Tb.Financiering[[#This Row],[Pnr.]]=BO$7,Tb.Financiering[[#This Row],[Eigen
bijdrage]]+Tb.Financiering[[#This Row],[Andere
subsidie(s)]]+Tb.Financiering[[#This Row],[Anders]],0)</f>
        <v>0</v>
      </c>
      <c r="BP27" s="235">
        <f>IF(Tb.Financiering[[#This Row],[Pnr.]]=BP$7,Tb.Financiering[[#This Row],[Eigen
bijdrage]]+Tb.Financiering[[#This Row],[Andere
subsidie(s)]]+Tb.Financiering[[#This Row],[Anders]],0)</f>
        <v>0</v>
      </c>
      <c r="BQ27" s="235">
        <f>IF(Tb.Financiering[[#This Row],[Pnr.]]=BQ$7,Tb.Financiering[[#This Row],[Eigen
bijdrage]]+Tb.Financiering[[#This Row],[Andere
subsidie(s)]]+Tb.Financiering[[#This Row],[Anders]],0)</f>
        <v>0</v>
      </c>
      <c r="BR27" s="235">
        <f>IF(Tb.Financiering[[#This Row],[Pnr.]]=BR$7,Tb.Financiering[[#This Row],[Eigen
bijdrage]]+Tb.Financiering[[#This Row],[Andere
subsidie(s)]]+Tb.Financiering[[#This Row],[Anders]],0)</f>
        <v>0</v>
      </c>
      <c r="BS27" s="235">
        <f>IF(Tb.Financiering[[#This Row],[Pnr.]]=BS$7,Tb.Financiering[[#This Row],[Eigen
bijdrage]]+Tb.Financiering[[#This Row],[Andere
subsidie(s)]]+Tb.Financiering[[#This Row],[Anders]],0)</f>
        <v>0</v>
      </c>
      <c r="BT27" s="235">
        <f>IF(Tb.Financiering[[#This Row],[Pnr.]]=BT$7,Tb.Financiering[[#This Row],[Eigen
bijdrage]]+Tb.Financiering[[#This Row],[Andere
subsidie(s)]]+Tb.Financiering[[#This Row],[Anders]],0)</f>
        <v>0</v>
      </c>
      <c r="BU27" s="235">
        <f>IF(Tb.Financiering[[#This Row],[Pnr.]]=BU$7,Tb.Financiering[[#This Row],[Eigen
bijdrage]]+Tb.Financiering[[#This Row],[Andere
subsidie(s)]]+Tb.Financiering[[#This Row],[Anders]],0)</f>
        <v>0</v>
      </c>
      <c r="BV27" s="235">
        <f>IF(Tb.Financiering[[#This Row],[Pnr.]]=BV$7,Tb.Financiering[[#This Row],[Eigen
bijdrage]]+Tb.Financiering[[#This Row],[Andere
subsidie(s)]]+Tb.Financiering[[#This Row],[Anders]],0)</f>
        <v>0</v>
      </c>
      <c r="BW27" s="235">
        <f>IF(Tb.Financiering[[#This Row],[Pnr.]]=BW$7,Tb.Financiering[[#This Row],[Eigen
bijdrage]]+Tb.Financiering[[#This Row],[Andere
subsidie(s)]]+Tb.Financiering[[#This Row],[Anders]],0)</f>
        <v>0</v>
      </c>
      <c r="BX27" s="235">
        <f>IF(Tb.Financiering[[#This Row],[Pnr.]]=BX$7,Tb.Financiering[[#This Row],[Eigen
bijdrage]]+Tb.Financiering[[#This Row],[Andere
subsidie(s)]]+Tb.Financiering[[#This Row],[Anders]],0)</f>
        <v>0</v>
      </c>
      <c r="BY27" s="235">
        <f>IF(Tb.Financiering[[#This Row],[Pnr.]]=BY$7,Tb.Financiering[[#This Row],[Eigen
bijdrage]]+Tb.Financiering[[#This Row],[Andere
subsidie(s)]]+Tb.Financiering[[#This Row],[Anders]],0)</f>
        <v>0</v>
      </c>
      <c r="BZ27" s="235">
        <f>IF(Tb.Financiering[[#This Row],[Pnr.]]=BZ$7,Tb.Financiering[[#This Row],[Eigen
bijdrage]]+Tb.Financiering[[#This Row],[Andere
subsidie(s)]]+Tb.Financiering[[#This Row],[Anders]],0)</f>
        <v>0</v>
      </c>
      <c r="CA27" s="235">
        <f>IF(Tb.Financiering[[#This Row],[Pnr.]]=CA$7,Tb.Financiering[[#This Row],[Eigen
bijdrage]]+Tb.Financiering[[#This Row],[Andere
subsidie(s)]]+Tb.Financiering[[#This Row],[Anders]],0)</f>
        <v>0</v>
      </c>
      <c r="CB27" s="235">
        <f>IF(Tb.Financiering[[#This Row],[Pnr.]]=CB$7,Tb.Financiering[[#This Row],[Eigen
bijdrage]]+Tb.Financiering[[#This Row],[Andere
subsidie(s)]]+Tb.Financiering[[#This Row],[Anders]],0)</f>
        <v>0</v>
      </c>
      <c r="CC27" s="235">
        <f>IF(Tb.Financiering[[#This Row],[Pnr.]]=CC$7,Tb.Financiering[[#This Row],[Eigen
bijdrage]]+Tb.Financiering[[#This Row],[Andere
subsidie(s)]]+Tb.Financiering[[#This Row],[Anders]],0)</f>
        <v>0</v>
      </c>
      <c r="CD27" s="235">
        <f>IF(Tb.Financiering[[#This Row],[Pnr.]]=CD$7,Tb.Financiering[[#This Row],[Eigen
bijdrage]]+Tb.Financiering[[#This Row],[Andere
subsidie(s)]]+Tb.Financiering[[#This Row],[Anders]],0)</f>
        <v>0</v>
      </c>
      <c r="CE27" s="235">
        <f>IF(Tb.Financiering[[#This Row],[Pnr.]]=CE$7,Tb.Financiering[[#This Row],[Eigen
bijdrage]]+Tb.Financiering[[#This Row],[Andere
subsidie(s)]]+Tb.Financiering[[#This Row],[Anders]],0)</f>
        <v>0</v>
      </c>
      <c r="CF27" s="235">
        <f>IF(Tb.Financiering[[#This Row],[Pnr.]]=CF$7,Tb.Financiering[[#This Row],[Eigen
bijdrage]]+Tb.Financiering[[#This Row],[Andere
subsidie(s)]]+Tb.Financiering[[#This Row],[Anders]],0)</f>
        <v>0</v>
      </c>
      <c r="CG27" s="235">
        <f>IF(Tb.Financiering[[#This Row],[Pnr.]]=CG$7,Tb.Financiering[[#This Row],[Eigen
bijdrage]]+Tb.Financiering[[#This Row],[Andere
subsidie(s)]]+Tb.Financiering[[#This Row],[Anders]],0)</f>
        <v>0</v>
      </c>
      <c r="CH27" s="235">
        <f>IF(Tb.Financiering[[#This Row],[Pnr.]]=CH$7,Tb.Financiering[[#This Row],[Eigen
bijdrage]]+Tb.Financiering[[#This Row],[Andere
subsidie(s)]]+Tb.Financiering[[#This Row],[Anders]],0)</f>
        <v>0</v>
      </c>
      <c r="CI27" s="235">
        <f>IF(Tb.Financiering[[#This Row],[Pnr.]]=CI$7,Tb.Financiering[[#This Row],[Eigen
bijdrage]]+Tb.Financiering[[#This Row],[Andere
subsidie(s)]]+Tb.Financiering[[#This Row],[Anders]],0)</f>
        <v>0</v>
      </c>
      <c r="CJ27" s="235">
        <f>IF(Tb.Financiering[[#This Row],[Pnr.]]=CJ$7,Tb.Financiering[[#This Row],[Eigen
bijdrage]]+Tb.Financiering[[#This Row],[Andere
subsidie(s)]]+Tb.Financiering[[#This Row],[Anders]],0)</f>
        <v>0</v>
      </c>
      <c r="CK27" s="235">
        <f>IF(Tb.Financiering[[#This Row],[Pnr.]]=CK$7,Tb.Financiering[[#This Row],[Eigen
bijdrage]]+Tb.Financiering[[#This Row],[Andere
subsidie(s)]]+Tb.Financiering[[#This Row],[Anders]],0)</f>
        <v>0</v>
      </c>
      <c r="CL27" s="235">
        <f>IF(Tb.Financiering[[#This Row],[Pnr.]]=CL$7,Tb.Financiering[[#This Row],[Eigen
bijdrage]]+Tb.Financiering[[#This Row],[Andere
subsidie(s)]]+Tb.Financiering[[#This Row],[Anders]],0)</f>
        <v>0</v>
      </c>
      <c r="CM27" s="235">
        <f>IF(Tb.Financiering[[#This Row],[Pnr.]]=CM$7,Tb.Financiering[[#This Row],[Eigen
bijdrage]]+Tb.Financiering[[#This Row],[Andere
subsidie(s)]]+Tb.Financiering[[#This Row],[Anders]],0)</f>
        <v>0</v>
      </c>
      <c r="CN27" s="235">
        <f>IF(Tb.Financiering[[#This Row],[Pnr.]]=CN$7,Tb.Financiering[[#This Row],[Eigen
bijdrage]]+Tb.Financiering[[#This Row],[Andere
subsidie(s)]]+Tb.Financiering[[#This Row],[Anders]],0)</f>
        <v>0</v>
      </c>
      <c r="CO27" s="235">
        <f>IF(Tb.Financiering[[#This Row],[Pnr.]]=CO$7,Tb.Financiering[[#This Row],[Eigen
bijdrage]]+Tb.Financiering[[#This Row],[Andere
subsidie(s)]]+Tb.Financiering[[#This Row],[Anders]],0)</f>
        <v>0</v>
      </c>
      <c r="CP27" s="235">
        <f>IF(Tb.Financiering[[#This Row],[Pnr.]]=CP$7,Tb.Financiering[[#This Row],[Eigen
bijdrage]]+Tb.Financiering[[#This Row],[Andere
subsidie(s)]]+Tb.Financiering[[#This Row],[Anders]],0)</f>
        <v>0</v>
      </c>
      <c r="CQ27" s="235">
        <f>IF(Tb.Financiering[[#This Row],[Pnr.]]=CQ$7,Tb.Financiering[[#This Row],[Eigen
bijdrage]]+Tb.Financiering[[#This Row],[Andere
subsidie(s)]]+Tb.Financiering[[#This Row],[Anders]],0)</f>
        <v>0</v>
      </c>
      <c r="CR27" s="235">
        <f>IF(Tb.Financiering[[#This Row],[Pnr.]]=CR$7,Tb.Financiering[[#This Row],[Eigen
bijdrage]]+Tb.Financiering[[#This Row],[Andere
subsidie(s)]]+Tb.Financiering[[#This Row],[Anders]],0)</f>
        <v>0</v>
      </c>
      <c r="CS27" s="235">
        <f>IF(Tb.Financiering[[#This Row],[Pnr.]]=CS$7,Tb.Financiering[[#This Row],[Eigen
bijdrage]]+Tb.Financiering[[#This Row],[Andere
subsidie(s)]]+Tb.Financiering[[#This Row],[Anders]],0)</f>
        <v>0</v>
      </c>
      <c r="CT27" s="235">
        <f>IF(Tb.Financiering[[#This Row],[Pnr.]]=CT$7,Tb.Financiering[[#This Row],[Eigen
bijdrage]]+Tb.Financiering[[#This Row],[Andere
subsidie(s)]]+Tb.Financiering[[#This Row],[Anders]],0)</f>
        <v>0</v>
      </c>
      <c r="CU27" s="235">
        <f>IF(Tb.Financiering[[#This Row],[Pnr.]]=CU$7,Tb.Financiering[[#This Row],[Eigen
bijdrage]]+Tb.Financiering[[#This Row],[Andere
subsidie(s)]]+Tb.Financiering[[#This Row],[Anders]],0)</f>
        <v>0</v>
      </c>
      <c r="CV27" s="235">
        <f>IF(Tb.Financiering[[#This Row],[Pnr.]]=CV$7,Tb.Financiering[[#This Row],[Eigen
bijdrage]]+Tb.Financiering[[#This Row],[Andere
subsidie(s)]]+Tb.Financiering[[#This Row],[Anders]],0)</f>
        <v>0</v>
      </c>
      <c r="CW27" s="235">
        <f>IF(Tb.Financiering[[#This Row],[Pnr.]]=CW$7,Tb.Financiering[[#This Row],[Eigen
bijdrage]]+Tb.Financiering[[#This Row],[Andere
subsidie(s)]]+Tb.Financiering[[#This Row],[Anders]],0)</f>
        <v>0</v>
      </c>
      <c r="CX27" s="235">
        <f>IF(Tb.Financiering[[#This Row],[Pnr.]]=CX$7,Tb.Financiering[[#This Row],[Eigen
bijdrage]]+Tb.Financiering[[#This Row],[Andere
subsidie(s)]]+Tb.Financiering[[#This Row],[Anders]],0)</f>
        <v>0</v>
      </c>
      <c r="CY27" s="235">
        <f>IF(Tb.Financiering[[#This Row],[Pnr.]]=CY$7,Tb.Financiering[[#This Row],[Eigen
bijdrage]]+Tb.Financiering[[#This Row],[Andere
subsidie(s)]]+Tb.Financiering[[#This Row],[Anders]],0)</f>
        <v>0</v>
      </c>
      <c r="CZ27" s="235">
        <f>IF(Tb.Financiering[[#This Row],[Pnr.]]=CZ$7,Tb.Financiering[[#This Row],[Eigen
bijdrage]]+Tb.Financiering[[#This Row],[Andere
subsidie(s)]]+Tb.Financiering[[#This Row],[Anders]],0)</f>
        <v>0</v>
      </c>
      <c r="DA27" s="235">
        <f>IF(Tb.Financiering[[#This Row],[Pnr.]]=DA$7,Tb.Financiering[[#This Row],[Eigen
bijdrage]]+Tb.Financiering[[#This Row],[Andere
subsidie(s)]]+Tb.Financiering[[#This Row],[Anders]],0)</f>
        <v>0</v>
      </c>
      <c r="DB27" s="235">
        <f>IF(Tb.Financiering[[#This Row],[Pnr.]]=DB$7,Tb.Financiering[[#This Row],[Eigen
bijdrage]]+Tb.Financiering[[#This Row],[Andere
subsidie(s)]]+Tb.Financiering[[#This Row],[Anders]],0)</f>
        <v>0</v>
      </c>
      <c r="DC27" s="235">
        <f>IF(Tb.Financiering[[#This Row],[Pnr.]]=DC$7,Tb.Financiering[[#This Row],[Eigen
bijdrage]]+Tb.Financiering[[#This Row],[Andere
subsidie(s)]]+Tb.Financiering[[#This Row],[Anders]],0)</f>
        <v>0</v>
      </c>
      <c r="DD27" s="235">
        <f>IF(Tb.Financiering[[#This Row],[Pnr.]]=DD$7,Tb.Financiering[[#This Row],[Eigen
bijdrage]]+Tb.Financiering[[#This Row],[Andere
subsidie(s)]]+Tb.Financiering[[#This Row],[Anders]],0)</f>
        <v>0</v>
      </c>
      <c r="DE27" s="235">
        <f>IF(Tb.Financiering[[#This Row],[Pnr.]]=DE$7,Tb.Financiering[[#This Row],[Eigen
bijdrage]]+Tb.Financiering[[#This Row],[Andere
subsidie(s)]]+Tb.Financiering[[#This Row],[Anders]],0)</f>
        <v>0</v>
      </c>
      <c r="DF27" s="235">
        <f>IF(Tb.Financiering[[#This Row],[Pnr.]]=DF$7,Tb.Financiering[[#This Row],[Eigen
bijdrage]]+Tb.Financiering[[#This Row],[Andere
subsidie(s)]]+Tb.Financiering[[#This Row],[Anders]],0)</f>
        <v>0</v>
      </c>
      <c r="DG27" s="235">
        <f>IF(Tb.Financiering[[#This Row],[Pnr.]]=DG$7,Tb.Financiering[[#This Row],[Eigen
bijdrage]]+Tb.Financiering[[#This Row],[Andere
subsidie(s)]]+Tb.Financiering[[#This Row],[Anders]],0)</f>
        <v>0</v>
      </c>
      <c r="DH27" s="235">
        <f>IF(Tb.Financiering[[#This Row],[Pnr.]]=DH$7,Tb.Financiering[[#This Row],[Eigen
bijdrage]]+Tb.Financiering[[#This Row],[Andere
subsidie(s)]]+Tb.Financiering[[#This Row],[Anders]],0)</f>
        <v>0</v>
      </c>
      <c r="DI27" s="235">
        <f>IF(Tb.Financiering[[#This Row],[Pnr.]]=DI$7,Tb.Financiering[[#This Row],[Eigen
bijdrage]]+Tb.Financiering[[#This Row],[Andere
subsidie(s)]]+Tb.Financiering[[#This Row],[Anders]],0)</f>
        <v>0</v>
      </c>
      <c r="DJ27" s="235">
        <f>IF(Tb.Financiering[[#This Row],[Pnr.]]=DJ$7,Tb.Financiering[[#This Row],[Eigen
bijdrage]]+Tb.Financiering[[#This Row],[Andere
subsidie(s)]]+Tb.Financiering[[#This Row],[Anders]],0)</f>
        <v>0</v>
      </c>
      <c r="DK27" s="235">
        <f>IF(Tb.Financiering[[#This Row],[Pnr.]]=DK$7,Tb.Financiering[[#This Row],[Eigen
bijdrage]]+Tb.Financiering[[#This Row],[Andere
subsidie(s)]]+Tb.Financiering[[#This Row],[Anders]],0)</f>
        <v>0</v>
      </c>
      <c r="XFD27" s="31"/>
    </row>
    <row r="28" spans="1:115 16384:16384" s="4" customFormat="1" x14ac:dyDescent="0.3">
      <c r="A28" s="31"/>
      <c r="B28" s="137"/>
      <c r="C28" s="137"/>
      <c r="D28" s="11">
        <f>SUMIF(Tbl.Kosten[PSAnr.],Tb.Financiering[[#This Row],[PSAnr.]],Tbl.Kosten[Totaal kosten])</f>
        <v>0</v>
      </c>
      <c r="E28" s="154">
        <f>SUMIF(Tbl.Kosten[PSAnr.],Tb.Financiering[[#This Row],[PSAnr.]],Tbl.Kosten[Subsidie])</f>
        <v>0</v>
      </c>
      <c r="F28" s="155"/>
      <c r="G28" s="154">
        <f>Tb.Financiering[[#This Row],[Begrote kosten]]-Tb.Financiering[[#This Row],[Berekende GLB subsidie]]-Tb.Financiering[[#This Row],[Correctie GLB subsidie]]</f>
        <v>0</v>
      </c>
      <c r="H28" s="156"/>
      <c r="I28" s="156"/>
      <c r="J28" s="156"/>
      <c r="K28" s="152"/>
      <c r="L28" s="97">
        <f>Tb.Financiering[[#This Row],[Te financieren]]-SUM(Tb.Financiering[[#This Row],[Eigen
bijdrage]:[Anders]])</f>
        <v>0</v>
      </c>
      <c r="M28" s="160" t="str">
        <f>IFERROR(VLOOKUP(Tb.Financiering[[#This Row],[Partnernaam]],Tbl.Projectpartners[[Naam]:[PNr.]],9,FALSE),"")</f>
        <v/>
      </c>
      <c r="N28" s="142" t="str">
        <f>IFERROR(VLOOKUP(Tb.Financiering[[#This Row],[Subsidiabele activiteit]],Tbl.Subsidiehoogte[[Subsidieactiviteit]:[SAnr.]],3,FALSE),"")</f>
        <v/>
      </c>
      <c r="O28" s="142" t="str">
        <f>_xlfn.CONCAT(Tb.Financiering[[#This Row],[Pnr.]],Tb.Financiering[[#This Row],[SAnr.]])</f>
        <v/>
      </c>
      <c r="P28" s="144">
        <f>IF(Tb.Financiering[[#This Row],[Pnr.]]=P$7,Tb.Financiering[[#This Row],[Te financieren]]-Tb.Financiering[[#This Row],[Eigen
bijdrage]]-Tb.Financiering[[#This Row],[Andere
subsidie(s)]]-Tb.Financiering[[#This Row],[Anders]],0)</f>
        <v>0</v>
      </c>
      <c r="Q28" s="144">
        <f>IF(Tb.Financiering[[#This Row],[Pnr.]]=Q$7,Tb.Financiering[[#This Row],[Te financieren]]-Tb.Financiering[[#This Row],[Eigen
bijdrage]]-Tb.Financiering[[#This Row],[Andere
subsidie(s)]]-Tb.Financiering[[#This Row],[Anders]],0)</f>
        <v>0</v>
      </c>
      <c r="R28" s="144">
        <f>IF(Tb.Financiering[[#This Row],[Pnr.]]=R$7,Tb.Financiering[[#This Row],[Te financieren]]-Tb.Financiering[[#This Row],[Eigen
bijdrage]]-Tb.Financiering[[#This Row],[Andere
subsidie(s)]]-Tb.Financiering[[#This Row],[Anders]],0)</f>
        <v>0</v>
      </c>
      <c r="S28" s="144">
        <f>IF(Tb.Financiering[[#This Row],[Pnr.]]=S$7,Tb.Financiering[[#This Row],[Te financieren]]-Tb.Financiering[[#This Row],[Eigen
bijdrage]]-Tb.Financiering[[#This Row],[Andere
subsidie(s)]]-Tb.Financiering[[#This Row],[Anders]],0)</f>
        <v>0</v>
      </c>
      <c r="T28" s="144">
        <f>IF(Tb.Financiering[[#This Row],[Pnr.]]=T$7,Tb.Financiering[[#This Row],[Te financieren]]-Tb.Financiering[[#This Row],[Eigen
bijdrage]]-Tb.Financiering[[#This Row],[Andere
subsidie(s)]]-Tb.Financiering[[#This Row],[Anders]],0)</f>
        <v>0</v>
      </c>
      <c r="U28" s="144">
        <f>IF(Tb.Financiering[[#This Row],[Pnr.]]=U$7,Tb.Financiering[[#This Row],[Te financieren]]-Tb.Financiering[[#This Row],[Eigen
bijdrage]]-Tb.Financiering[[#This Row],[Andere
subsidie(s)]]-Tb.Financiering[[#This Row],[Anders]],0)</f>
        <v>0</v>
      </c>
      <c r="V28" s="144">
        <f>IF(Tb.Financiering[[#This Row],[Pnr.]]=V$7,Tb.Financiering[[#This Row],[Te financieren]]-Tb.Financiering[[#This Row],[Eigen
bijdrage]]-Tb.Financiering[[#This Row],[Andere
subsidie(s)]]-Tb.Financiering[[#This Row],[Anders]],0)</f>
        <v>0</v>
      </c>
      <c r="W28" s="144">
        <f>IF(Tb.Financiering[[#This Row],[Pnr.]]=W$7,Tb.Financiering[[#This Row],[Te financieren]]-Tb.Financiering[[#This Row],[Eigen
bijdrage]]-Tb.Financiering[[#This Row],[Andere
subsidie(s)]]-Tb.Financiering[[#This Row],[Anders]],0)</f>
        <v>0</v>
      </c>
      <c r="X28" s="144">
        <f>IF(Tb.Financiering[[#This Row],[Pnr.]]=X$7,Tb.Financiering[[#This Row],[Te financieren]]-Tb.Financiering[[#This Row],[Eigen
bijdrage]]-Tb.Financiering[[#This Row],[Andere
subsidie(s)]]-Tb.Financiering[[#This Row],[Anders]],0)</f>
        <v>0</v>
      </c>
      <c r="Y28" s="144">
        <f>IF(Tb.Financiering[[#This Row],[Pnr.]]=Y$7,Tb.Financiering[[#This Row],[Te financieren]]-Tb.Financiering[[#This Row],[Eigen
bijdrage]]-Tb.Financiering[[#This Row],[Andere
subsidie(s)]]-Tb.Financiering[[#This Row],[Anders]],0)</f>
        <v>0</v>
      </c>
      <c r="Z28" s="144">
        <f>IF(Tb.Financiering[[#This Row],[Pnr.]]=Z$7,Tb.Financiering[[#This Row],[Te financieren]]-Tb.Financiering[[#This Row],[Eigen
bijdrage]]-Tb.Financiering[[#This Row],[Andere
subsidie(s)]]-Tb.Financiering[[#This Row],[Anders]],0)</f>
        <v>0</v>
      </c>
      <c r="AA28" s="144">
        <f>IF(Tb.Financiering[[#This Row],[Pnr.]]=AA$7,Tb.Financiering[[#This Row],[Te financieren]]-Tb.Financiering[[#This Row],[Eigen
bijdrage]]-Tb.Financiering[[#This Row],[Andere
subsidie(s)]]-Tb.Financiering[[#This Row],[Anders]],0)</f>
        <v>0</v>
      </c>
      <c r="AB28" s="144">
        <f>IF(Tb.Financiering[[#This Row],[Pnr.]]=AB$7,Tb.Financiering[[#This Row],[Te financieren]]-Tb.Financiering[[#This Row],[Eigen
bijdrage]]-Tb.Financiering[[#This Row],[Andere
subsidie(s)]]-Tb.Financiering[[#This Row],[Anders]],0)</f>
        <v>0</v>
      </c>
      <c r="AC28" s="144">
        <f>IF(Tb.Financiering[[#This Row],[Pnr.]]=AC$7,Tb.Financiering[[#This Row],[Te financieren]]-Tb.Financiering[[#This Row],[Eigen
bijdrage]]-Tb.Financiering[[#This Row],[Andere
subsidie(s)]]-Tb.Financiering[[#This Row],[Anders]],0)</f>
        <v>0</v>
      </c>
      <c r="AD28" s="144">
        <f>IF(Tb.Financiering[[#This Row],[Pnr.]]=AD$7,Tb.Financiering[[#This Row],[Te financieren]]-Tb.Financiering[[#This Row],[Eigen
bijdrage]]-Tb.Financiering[[#This Row],[Andere
subsidie(s)]]-Tb.Financiering[[#This Row],[Anders]],0)</f>
        <v>0</v>
      </c>
      <c r="AE28" s="144">
        <f>IF(Tb.Financiering[[#This Row],[Pnr.]]=AE$7,Tb.Financiering[[#This Row],[Te financieren]]-Tb.Financiering[[#This Row],[Eigen
bijdrage]]-Tb.Financiering[[#This Row],[Andere
subsidie(s)]]-Tb.Financiering[[#This Row],[Anders]],0)</f>
        <v>0</v>
      </c>
      <c r="AF28" s="144">
        <f>IF(Tb.Financiering[[#This Row],[Pnr.]]=AF$7,Tb.Financiering[[#This Row],[Te financieren]]-Tb.Financiering[[#This Row],[Eigen
bijdrage]]-Tb.Financiering[[#This Row],[Andere
subsidie(s)]]-Tb.Financiering[[#This Row],[Anders]],0)</f>
        <v>0</v>
      </c>
      <c r="AG28" s="144">
        <f>IF(Tb.Financiering[[#This Row],[Pnr.]]=AG$7,Tb.Financiering[[#This Row],[Te financieren]]-Tb.Financiering[[#This Row],[Eigen
bijdrage]]-Tb.Financiering[[#This Row],[Andere
subsidie(s)]]-Tb.Financiering[[#This Row],[Anders]],0)</f>
        <v>0</v>
      </c>
      <c r="AH28" s="144">
        <f>IF(Tb.Financiering[[#This Row],[Pnr.]]=AH$7,Tb.Financiering[[#This Row],[Te financieren]]-Tb.Financiering[[#This Row],[Eigen
bijdrage]]-Tb.Financiering[[#This Row],[Andere
subsidie(s)]]-Tb.Financiering[[#This Row],[Anders]],0)</f>
        <v>0</v>
      </c>
      <c r="AI28" s="144">
        <f>IF(Tb.Financiering[[#This Row],[Pnr.]]=AI$7,Tb.Financiering[[#This Row],[Te financieren]]-Tb.Financiering[[#This Row],[Eigen
bijdrage]]-Tb.Financiering[[#This Row],[Andere
subsidie(s)]]-Tb.Financiering[[#This Row],[Anders]],0)</f>
        <v>0</v>
      </c>
      <c r="AJ28" s="144">
        <f>IF(Tb.Financiering[[#This Row],[Pnr.]]=AJ$7,Tb.Financiering[[#This Row],[Te financieren]]-Tb.Financiering[[#This Row],[Eigen
bijdrage]]-Tb.Financiering[[#This Row],[Andere
subsidie(s)]]-Tb.Financiering[[#This Row],[Anders]],0)</f>
        <v>0</v>
      </c>
      <c r="AK28" s="144">
        <f>IF(Tb.Financiering[[#This Row],[Pnr.]]=AK$7,Tb.Financiering[[#This Row],[Te financieren]]-Tb.Financiering[[#This Row],[Eigen
bijdrage]]-Tb.Financiering[[#This Row],[Andere
subsidie(s)]]-Tb.Financiering[[#This Row],[Anders]],0)</f>
        <v>0</v>
      </c>
      <c r="AL28" s="144">
        <f>IF(Tb.Financiering[[#This Row],[Pnr.]]=AL$7,Tb.Financiering[[#This Row],[Te financieren]]-Tb.Financiering[[#This Row],[Eigen
bijdrage]]-Tb.Financiering[[#This Row],[Andere
subsidie(s)]]-Tb.Financiering[[#This Row],[Anders]],0)</f>
        <v>0</v>
      </c>
      <c r="AM28" s="144">
        <f>IF(Tb.Financiering[[#This Row],[Pnr.]]=AM$7,Tb.Financiering[[#This Row],[Te financieren]]-Tb.Financiering[[#This Row],[Eigen
bijdrage]]-Tb.Financiering[[#This Row],[Andere
subsidie(s)]]-Tb.Financiering[[#This Row],[Anders]],0)</f>
        <v>0</v>
      </c>
      <c r="AN28" s="144">
        <f>IF(Tb.Financiering[[#This Row],[Pnr.]]=AN$7,Tb.Financiering[[#This Row],[Te financieren]]-Tb.Financiering[[#This Row],[Eigen
bijdrage]]-Tb.Financiering[[#This Row],[Andere
subsidie(s)]]-Tb.Financiering[[#This Row],[Anders]],0)</f>
        <v>0</v>
      </c>
      <c r="AO28" s="144">
        <f>IF(Tb.Financiering[[#This Row],[Pnr.]]=AO$7,Tb.Financiering[[#This Row],[Te financieren]]-Tb.Financiering[[#This Row],[Eigen
bijdrage]]-Tb.Financiering[[#This Row],[Andere
subsidie(s)]]-Tb.Financiering[[#This Row],[Anders]],0)</f>
        <v>0</v>
      </c>
      <c r="AP28" s="144">
        <f>IF(Tb.Financiering[[#This Row],[Pnr.]]=AP$7,Tb.Financiering[[#This Row],[Te financieren]]-Tb.Financiering[[#This Row],[Eigen
bijdrage]]-Tb.Financiering[[#This Row],[Andere
subsidie(s)]]-Tb.Financiering[[#This Row],[Anders]],0)</f>
        <v>0</v>
      </c>
      <c r="AQ28" s="144">
        <f>IF(Tb.Financiering[[#This Row],[Pnr.]]=AQ$7,Tb.Financiering[[#This Row],[Te financieren]]-Tb.Financiering[[#This Row],[Eigen
bijdrage]]-Tb.Financiering[[#This Row],[Andere
subsidie(s)]]-Tb.Financiering[[#This Row],[Anders]],0)</f>
        <v>0</v>
      </c>
      <c r="AR28" s="144">
        <f>IF(Tb.Financiering[[#This Row],[Pnr.]]=AR$7,Tb.Financiering[[#This Row],[Te financieren]]-Tb.Financiering[[#This Row],[Eigen
bijdrage]]-Tb.Financiering[[#This Row],[Andere
subsidie(s)]]-Tb.Financiering[[#This Row],[Anders]],0)</f>
        <v>0</v>
      </c>
      <c r="AS28" s="144">
        <f>IF(Tb.Financiering[[#This Row],[Pnr.]]=AS$7,Tb.Financiering[[#This Row],[Te financieren]]-Tb.Financiering[[#This Row],[Eigen
bijdrage]]-Tb.Financiering[[#This Row],[Andere
subsidie(s)]]-Tb.Financiering[[#This Row],[Anders]],0)</f>
        <v>0</v>
      </c>
      <c r="AT28" s="144">
        <f>IF(Tb.Financiering[[#This Row],[Pnr.]]=AT$7,Tb.Financiering[[#This Row],[Te financieren]]-Tb.Financiering[[#This Row],[Eigen
bijdrage]]-Tb.Financiering[[#This Row],[Andere
subsidie(s)]]-Tb.Financiering[[#This Row],[Anders]],0)</f>
        <v>0</v>
      </c>
      <c r="AU28" s="144">
        <f>IF(Tb.Financiering[[#This Row],[Pnr.]]=AU$7,Tb.Financiering[[#This Row],[Te financieren]]-Tb.Financiering[[#This Row],[Eigen
bijdrage]]-Tb.Financiering[[#This Row],[Andere
subsidie(s)]]-Tb.Financiering[[#This Row],[Anders]],0)</f>
        <v>0</v>
      </c>
      <c r="AV28" s="144">
        <f>IF(Tb.Financiering[[#This Row],[Pnr.]]=AV$7,Tb.Financiering[[#This Row],[Te financieren]]-Tb.Financiering[[#This Row],[Eigen
bijdrage]]-Tb.Financiering[[#This Row],[Andere
subsidie(s)]]-Tb.Financiering[[#This Row],[Anders]],0)</f>
        <v>0</v>
      </c>
      <c r="AW28" s="144">
        <f>IF(Tb.Financiering[[#This Row],[Pnr.]]=AW$7,Tb.Financiering[[#This Row],[Te financieren]]-Tb.Financiering[[#This Row],[Eigen
bijdrage]]-Tb.Financiering[[#This Row],[Andere
subsidie(s)]]-Tb.Financiering[[#This Row],[Anders]],0)</f>
        <v>0</v>
      </c>
      <c r="AX28" s="144">
        <f>IF(Tb.Financiering[[#This Row],[Pnr.]]=AX$7,Tb.Financiering[[#This Row],[Te financieren]]-Tb.Financiering[[#This Row],[Eigen
bijdrage]]-Tb.Financiering[[#This Row],[Andere
subsidie(s)]]-Tb.Financiering[[#This Row],[Anders]],0)</f>
        <v>0</v>
      </c>
      <c r="AY28" s="144">
        <f>IF(Tb.Financiering[[#This Row],[Pnr.]]=AY$7,Tb.Financiering[[#This Row],[Te financieren]]-Tb.Financiering[[#This Row],[Eigen
bijdrage]]-Tb.Financiering[[#This Row],[Andere
subsidie(s)]]-Tb.Financiering[[#This Row],[Anders]],0)</f>
        <v>0</v>
      </c>
      <c r="AZ28" s="144">
        <f>IF(Tb.Financiering[[#This Row],[Pnr.]]=AZ$7,Tb.Financiering[[#This Row],[Te financieren]]-Tb.Financiering[[#This Row],[Eigen
bijdrage]]-Tb.Financiering[[#This Row],[Andere
subsidie(s)]]-Tb.Financiering[[#This Row],[Anders]],0)</f>
        <v>0</v>
      </c>
      <c r="BA28" s="144">
        <f>IF(Tb.Financiering[[#This Row],[Pnr.]]=BA$7,Tb.Financiering[[#This Row],[Te financieren]]-Tb.Financiering[[#This Row],[Eigen
bijdrage]]-Tb.Financiering[[#This Row],[Andere
subsidie(s)]]-Tb.Financiering[[#This Row],[Anders]],0)</f>
        <v>0</v>
      </c>
      <c r="BB28" s="144">
        <f>IF(Tb.Financiering[[#This Row],[Pnr.]]=BB$7,Tb.Financiering[[#This Row],[Te financieren]]-Tb.Financiering[[#This Row],[Eigen
bijdrage]]-Tb.Financiering[[#This Row],[Andere
subsidie(s)]]-Tb.Financiering[[#This Row],[Anders]],0)</f>
        <v>0</v>
      </c>
      <c r="BC28" s="144">
        <f>IF(Tb.Financiering[[#This Row],[Pnr.]]=BC$7,Tb.Financiering[[#This Row],[Te financieren]]-Tb.Financiering[[#This Row],[Eigen
bijdrage]]-Tb.Financiering[[#This Row],[Andere
subsidie(s)]]-Tb.Financiering[[#This Row],[Anders]],0)</f>
        <v>0</v>
      </c>
      <c r="BD28" s="144">
        <f>IF(Tb.Financiering[[#This Row],[Pnr.]]=BD$7,Tb.Financiering[[#This Row],[Te financieren]]-Tb.Financiering[[#This Row],[Eigen
bijdrage]]-Tb.Financiering[[#This Row],[Andere
subsidie(s)]]-Tb.Financiering[[#This Row],[Anders]],0)</f>
        <v>0</v>
      </c>
      <c r="BE28" s="144">
        <f>IF(Tb.Financiering[[#This Row],[Pnr.]]=BE$7,Tb.Financiering[[#This Row],[Te financieren]]-Tb.Financiering[[#This Row],[Eigen
bijdrage]]-Tb.Financiering[[#This Row],[Andere
subsidie(s)]]-Tb.Financiering[[#This Row],[Anders]],0)</f>
        <v>0</v>
      </c>
      <c r="BF28" s="144">
        <f>IF(Tb.Financiering[[#This Row],[Pnr.]]=BF$7,Tb.Financiering[[#This Row],[Te financieren]]-Tb.Financiering[[#This Row],[Eigen
bijdrage]]-Tb.Financiering[[#This Row],[Andere
subsidie(s)]]-Tb.Financiering[[#This Row],[Anders]],0)</f>
        <v>0</v>
      </c>
      <c r="BG28" s="144">
        <f>IF(Tb.Financiering[[#This Row],[Pnr.]]=BG$7,Tb.Financiering[[#This Row],[Te financieren]]-Tb.Financiering[[#This Row],[Eigen
bijdrage]]-Tb.Financiering[[#This Row],[Andere
subsidie(s)]]-Tb.Financiering[[#This Row],[Anders]],0)</f>
        <v>0</v>
      </c>
      <c r="BH28" s="144">
        <f>IF(Tb.Financiering[[#This Row],[Pnr.]]=BH$7,Tb.Financiering[[#This Row],[Te financieren]]-Tb.Financiering[[#This Row],[Eigen
bijdrage]]-Tb.Financiering[[#This Row],[Andere
subsidie(s)]]-Tb.Financiering[[#This Row],[Anders]],0)</f>
        <v>0</v>
      </c>
      <c r="BI28" s="144">
        <f>IF(Tb.Financiering[[#This Row],[Pnr.]]=BI$7,Tb.Financiering[[#This Row],[Te financieren]]-Tb.Financiering[[#This Row],[Eigen
bijdrage]]-Tb.Financiering[[#This Row],[Andere
subsidie(s)]]-Tb.Financiering[[#This Row],[Anders]],0)</f>
        <v>0</v>
      </c>
      <c r="BJ28" s="144">
        <f>IF(Tb.Financiering[[#This Row],[Pnr.]]=BJ$7,Tb.Financiering[[#This Row],[Te financieren]]-Tb.Financiering[[#This Row],[Eigen
bijdrage]]-Tb.Financiering[[#This Row],[Andere
subsidie(s)]]-Tb.Financiering[[#This Row],[Anders]],0)</f>
        <v>0</v>
      </c>
      <c r="BK28" s="144">
        <f>IF(Tb.Financiering[[#This Row],[Pnr.]]=BK$7,Tb.Financiering[[#This Row],[Te financieren]]-Tb.Financiering[[#This Row],[Eigen
bijdrage]]-Tb.Financiering[[#This Row],[Andere
subsidie(s)]]-Tb.Financiering[[#This Row],[Anders]],0)</f>
        <v>0</v>
      </c>
      <c r="BL28" s="144">
        <f>IF(Tb.Financiering[[#This Row],[Pnr.]]=BL$7,Tb.Financiering[[#This Row],[Te financieren]]-Tb.Financiering[[#This Row],[Eigen
bijdrage]]-Tb.Financiering[[#This Row],[Andere
subsidie(s)]]-Tb.Financiering[[#This Row],[Anders]],0)</f>
        <v>0</v>
      </c>
      <c r="BM28" s="144">
        <f>IF(Tb.Financiering[[#This Row],[Pnr.]]=BM$7,Tb.Financiering[[#This Row],[Te financieren]]-Tb.Financiering[[#This Row],[Eigen
bijdrage]]-Tb.Financiering[[#This Row],[Andere
subsidie(s)]]-Tb.Financiering[[#This Row],[Anders]],0)</f>
        <v>0</v>
      </c>
      <c r="BN28" s="235">
        <f>IF(Tb.Financiering[[#This Row],[Pnr.]]=BN$7,Tb.Financiering[[#This Row],[Eigen
bijdrage]]+Tb.Financiering[[#This Row],[Andere
subsidie(s)]]+Tb.Financiering[[#This Row],[Anders]],0)</f>
        <v>0</v>
      </c>
      <c r="BO28" s="235">
        <f>IF(Tb.Financiering[[#This Row],[Pnr.]]=BO$7,Tb.Financiering[[#This Row],[Eigen
bijdrage]]+Tb.Financiering[[#This Row],[Andere
subsidie(s)]]+Tb.Financiering[[#This Row],[Anders]],0)</f>
        <v>0</v>
      </c>
      <c r="BP28" s="235">
        <f>IF(Tb.Financiering[[#This Row],[Pnr.]]=BP$7,Tb.Financiering[[#This Row],[Eigen
bijdrage]]+Tb.Financiering[[#This Row],[Andere
subsidie(s)]]+Tb.Financiering[[#This Row],[Anders]],0)</f>
        <v>0</v>
      </c>
      <c r="BQ28" s="235">
        <f>IF(Tb.Financiering[[#This Row],[Pnr.]]=BQ$7,Tb.Financiering[[#This Row],[Eigen
bijdrage]]+Tb.Financiering[[#This Row],[Andere
subsidie(s)]]+Tb.Financiering[[#This Row],[Anders]],0)</f>
        <v>0</v>
      </c>
      <c r="BR28" s="235">
        <f>IF(Tb.Financiering[[#This Row],[Pnr.]]=BR$7,Tb.Financiering[[#This Row],[Eigen
bijdrage]]+Tb.Financiering[[#This Row],[Andere
subsidie(s)]]+Tb.Financiering[[#This Row],[Anders]],0)</f>
        <v>0</v>
      </c>
      <c r="BS28" s="235">
        <f>IF(Tb.Financiering[[#This Row],[Pnr.]]=BS$7,Tb.Financiering[[#This Row],[Eigen
bijdrage]]+Tb.Financiering[[#This Row],[Andere
subsidie(s)]]+Tb.Financiering[[#This Row],[Anders]],0)</f>
        <v>0</v>
      </c>
      <c r="BT28" s="235">
        <f>IF(Tb.Financiering[[#This Row],[Pnr.]]=BT$7,Tb.Financiering[[#This Row],[Eigen
bijdrage]]+Tb.Financiering[[#This Row],[Andere
subsidie(s)]]+Tb.Financiering[[#This Row],[Anders]],0)</f>
        <v>0</v>
      </c>
      <c r="BU28" s="235">
        <f>IF(Tb.Financiering[[#This Row],[Pnr.]]=BU$7,Tb.Financiering[[#This Row],[Eigen
bijdrage]]+Tb.Financiering[[#This Row],[Andere
subsidie(s)]]+Tb.Financiering[[#This Row],[Anders]],0)</f>
        <v>0</v>
      </c>
      <c r="BV28" s="235">
        <f>IF(Tb.Financiering[[#This Row],[Pnr.]]=BV$7,Tb.Financiering[[#This Row],[Eigen
bijdrage]]+Tb.Financiering[[#This Row],[Andere
subsidie(s)]]+Tb.Financiering[[#This Row],[Anders]],0)</f>
        <v>0</v>
      </c>
      <c r="BW28" s="235">
        <f>IF(Tb.Financiering[[#This Row],[Pnr.]]=BW$7,Tb.Financiering[[#This Row],[Eigen
bijdrage]]+Tb.Financiering[[#This Row],[Andere
subsidie(s)]]+Tb.Financiering[[#This Row],[Anders]],0)</f>
        <v>0</v>
      </c>
      <c r="BX28" s="235">
        <f>IF(Tb.Financiering[[#This Row],[Pnr.]]=BX$7,Tb.Financiering[[#This Row],[Eigen
bijdrage]]+Tb.Financiering[[#This Row],[Andere
subsidie(s)]]+Tb.Financiering[[#This Row],[Anders]],0)</f>
        <v>0</v>
      </c>
      <c r="BY28" s="235">
        <f>IF(Tb.Financiering[[#This Row],[Pnr.]]=BY$7,Tb.Financiering[[#This Row],[Eigen
bijdrage]]+Tb.Financiering[[#This Row],[Andere
subsidie(s)]]+Tb.Financiering[[#This Row],[Anders]],0)</f>
        <v>0</v>
      </c>
      <c r="BZ28" s="235">
        <f>IF(Tb.Financiering[[#This Row],[Pnr.]]=BZ$7,Tb.Financiering[[#This Row],[Eigen
bijdrage]]+Tb.Financiering[[#This Row],[Andere
subsidie(s)]]+Tb.Financiering[[#This Row],[Anders]],0)</f>
        <v>0</v>
      </c>
      <c r="CA28" s="235">
        <f>IF(Tb.Financiering[[#This Row],[Pnr.]]=CA$7,Tb.Financiering[[#This Row],[Eigen
bijdrage]]+Tb.Financiering[[#This Row],[Andere
subsidie(s)]]+Tb.Financiering[[#This Row],[Anders]],0)</f>
        <v>0</v>
      </c>
      <c r="CB28" s="235">
        <f>IF(Tb.Financiering[[#This Row],[Pnr.]]=CB$7,Tb.Financiering[[#This Row],[Eigen
bijdrage]]+Tb.Financiering[[#This Row],[Andere
subsidie(s)]]+Tb.Financiering[[#This Row],[Anders]],0)</f>
        <v>0</v>
      </c>
      <c r="CC28" s="235">
        <f>IF(Tb.Financiering[[#This Row],[Pnr.]]=CC$7,Tb.Financiering[[#This Row],[Eigen
bijdrage]]+Tb.Financiering[[#This Row],[Andere
subsidie(s)]]+Tb.Financiering[[#This Row],[Anders]],0)</f>
        <v>0</v>
      </c>
      <c r="CD28" s="235">
        <f>IF(Tb.Financiering[[#This Row],[Pnr.]]=CD$7,Tb.Financiering[[#This Row],[Eigen
bijdrage]]+Tb.Financiering[[#This Row],[Andere
subsidie(s)]]+Tb.Financiering[[#This Row],[Anders]],0)</f>
        <v>0</v>
      </c>
      <c r="CE28" s="235">
        <f>IF(Tb.Financiering[[#This Row],[Pnr.]]=CE$7,Tb.Financiering[[#This Row],[Eigen
bijdrage]]+Tb.Financiering[[#This Row],[Andere
subsidie(s)]]+Tb.Financiering[[#This Row],[Anders]],0)</f>
        <v>0</v>
      </c>
      <c r="CF28" s="235">
        <f>IF(Tb.Financiering[[#This Row],[Pnr.]]=CF$7,Tb.Financiering[[#This Row],[Eigen
bijdrage]]+Tb.Financiering[[#This Row],[Andere
subsidie(s)]]+Tb.Financiering[[#This Row],[Anders]],0)</f>
        <v>0</v>
      </c>
      <c r="CG28" s="235">
        <f>IF(Tb.Financiering[[#This Row],[Pnr.]]=CG$7,Tb.Financiering[[#This Row],[Eigen
bijdrage]]+Tb.Financiering[[#This Row],[Andere
subsidie(s)]]+Tb.Financiering[[#This Row],[Anders]],0)</f>
        <v>0</v>
      </c>
      <c r="CH28" s="235">
        <f>IF(Tb.Financiering[[#This Row],[Pnr.]]=CH$7,Tb.Financiering[[#This Row],[Eigen
bijdrage]]+Tb.Financiering[[#This Row],[Andere
subsidie(s)]]+Tb.Financiering[[#This Row],[Anders]],0)</f>
        <v>0</v>
      </c>
      <c r="CI28" s="235">
        <f>IF(Tb.Financiering[[#This Row],[Pnr.]]=CI$7,Tb.Financiering[[#This Row],[Eigen
bijdrage]]+Tb.Financiering[[#This Row],[Andere
subsidie(s)]]+Tb.Financiering[[#This Row],[Anders]],0)</f>
        <v>0</v>
      </c>
      <c r="CJ28" s="235">
        <f>IF(Tb.Financiering[[#This Row],[Pnr.]]=CJ$7,Tb.Financiering[[#This Row],[Eigen
bijdrage]]+Tb.Financiering[[#This Row],[Andere
subsidie(s)]]+Tb.Financiering[[#This Row],[Anders]],0)</f>
        <v>0</v>
      </c>
      <c r="CK28" s="235">
        <f>IF(Tb.Financiering[[#This Row],[Pnr.]]=CK$7,Tb.Financiering[[#This Row],[Eigen
bijdrage]]+Tb.Financiering[[#This Row],[Andere
subsidie(s)]]+Tb.Financiering[[#This Row],[Anders]],0)</f>
        <v>0</v>
      </c>
      <c r="CL28" s="235">
        <f>IF(Tb.Financiering[[#This Row],[Pnr.]]=CL$7,Tb.Financiering[[#This Row],[Eigen
bijdrage]]+Tb.Financiering[[#This Row],[Andere
subsidie(s)]]+Tb.Financiering[[#This Row],[Anders]],0)</f>
        <v>0</v>
      </c>
      <c r="CM28" s="235">
        <f>IF(Tb.Financiering[[#This Row],[Pnr.]]=CM$7,Tb.Financiering[[#This Row],[Eigen
bijdrage]]+Tb.Financiering[[#This Row],[Andere
subsidie(s)]]+Tb.Financiering[[#This Row],[Anders]],0)</f>
        <v>0</v>
      </c>
      <c r="CN28" s="235">
        <f>IF(Tb.Financiering[[#This Row],[Pnr.]]=CN$7,Tb.Financiering[[#This Row],[Eigen
bijdrage]]+Tb.Financiering[[#This Row],[Andere
subsidie(s)]]+Tb.Financiering[[#This Row],[Anders]],0)</f>
        <v>0</v>
      </c>
      <c r="CO28" s="235">
        <f>IF(Tb.Financiering[[#This Row],[Pnr.]]=CO$7,Tb.Financiering[[#This Row],[Eigen
bijdrage]]+Tb.Financiering[[#This Row],[Andere
subsidie(s)]]+Tb.Financiering[[#This Row],[Anders]],0)</f>
        <v>0</v>
      </c>
      <c r="CP28" s="235">
        <f>IF(Tb.Financiering[[#This Row],[Pnr.]]=CP$7,Tb.Financiering[[#This Row],[Eigen
bijdrage]]+Tb.Financiering[[#This Row],[Andere
subsidie(s)]]+Tb.Financiering[[#This Row],[Anders]],0)</f>
        <v>0</v>
      </c>
      <c r="CQ28" s="235">
        <f>IF(Tb.Financiering[[#This Row],[Pnr.]]=CQ$7,Tb.Financiering[[#This Row],[Eigen
bijdrage]]+Tb.Financiering[[#This Row],[Andere
subsidie(s)]]+Tb.Financiering[[#This Row],[Anders]],0)</f>
        <v>0</v>
      </c>
      <c r="CR28" s="235">
        <f>IF(Tb.Financiering[[#This Row],[Pnr.]]=CR$7,Tb.Financiering[[#This Row],[Eigen
bijdrage]]+Tb.Financiering[[#This Row],[Andere
subsidie(s)]]+Tb.Financiering[[#This Row],[Anders]],0)</f>
        <v>0</v>
      </c>
      <c r="CS28" s="235">
        <f>IF(Tb.Financiering[[#This Row],[Pnr.]]=CS$7,Tb.Financiering[[#This Row],[Eigen
bijdrage]]+Tb.Financiering[[#This Row],[Andere
subsidie(s)]]+Tb.Financiering[[#This Row],[Anders]],0)</f>
        <v>0</v>
      </c>
      <c r="CT28" s="235">
        <f>IF(Tb.Financiering[[#This Row],[Pnr.]]=CT$7,Tb.Financiering[[#This Row],[Eigen
bijdrage]]+Tb.Financiering[[#This Row],[Andere
subsidie(s)]]+Tb.Financiering[[#This Row],[Anders]],0)</f>
        <v>0</v>
      </c>
      <c r="CU28" s="235">
        <f>IF(Tb.Financiering[[#This Row],[Pnr.]]=CU$7,Tb.Financiering[[#This Row],[Eigen
bijdrage]]+Tb.Financiering[[#This Row],[Andere
subsidie(s)]]+Tb.Financiering[[#This Row],[Anders]],0)</f>
        <v>0</v>
      </c>
      <c r="CV28" s="235">
        <f>IF(Tb.Financiering[[#This Row],[Pnr.]]=CV$7,Tb.Financiering[[#This Row],[Eigen
bijdrage]]+Tb.Financiering[[#This Row],[Andere
subsidie(s)]]+Tb.Financiering[[#This Row],[Anders]],0)</f>
        <v>0</v>
      </c>
      <c r="CW28" s="235">
        <f>IF(Tb.Financiering[[#This Row],[Pnr.]]=CW$7,Tb.Financiering[[#This Row],[Eigen
bijdrage]]+Tb.Financiering[[#This Row],[Andere
subsidie(s)]]+Tb.Financiering[[#This Row],[Anders]],0)</f>
        <v>0</v>
      </c>
      <c r="CX28" s="235">
        <f>IF(Tb.Financiering[[#This Row],[Pnr.]]=CX$7,Tb.Financiering[[#This Row],[Eigen
bijdrage]]+Tb.Financiering[[#This Row],[Andere
subsidie(s)]]+Tb.Financiering[[#This Row],[Anders]],0)</f>
        <v>0</v>
      </c>
      <c r="CY28" s="235">
        <f>IF(Tb.Financiering[[#This Row],[Pnr.]]=CY$7,Tb.Financiering[[#This Row],[Eigen
bijdrage]]+Tb.Financiering[[#This Row],[Andere
subsidie(s)]]+Tb.Financiering[[#This Row],[Anders]],0)</f>
        <v>0</v>
      </c>
      <c r="CZ28" s="235">
        <f>IF(Tb.Financiering[[#This Row],[Pnr.]]=CZ$7,Tb.Financiering[[#This Row],[Eigen
bijdrage]]+Tb.Financiering[[#This Row],[Andere
subsidie(s)]]+Tb.Financiering[[#This Row],[Anders]],0)</f>
        <v>0</v>
      </c>
      <c r="DA28" s="235">
        <f>IF(Tb.Financiering[[#This Row],[Pnr.]]=DA$7,Tb.Financiering[[#This Row],[Eigen
bijdrage]]+Tb.Financiering[[#This Row],[Andere
subsidie(s)]]+Tb.Financiering[[#This Row],[Anders]],0)</f>
        <v>0</v>
      </c>
      <c r="DB28" s="235">
        <f>IF(Tb.Financiering[[#This Row],[Pnr.]]=DB$7,Tb.Financiering[[#This Row],[Eigen
bijdrage]]+Tb.Financiering[[#This Row],[Andere
subsidie(s)]]+Tb.Financiering[[#This Row],[Anders]],0)</f>
        <v>0</v>
      </c>
      <c r="DC28" s="235">
        <f>IF(Tb.Financiering[[#This Row],[Pnr.]]=DC$7,Tb.Financiering[[#This Row],[Eigen
bijdrage]]+Tb.Financiering[[#This Row],[Andere
subsidie(s)]]+Tb.Financiering[[#This Row],[Anders]],0)</f>
        <v>0</v>
      </c>
      <c r="DD28" s="235">
        <f>IF(Tb.Financiering[[#This Row],[Pnr.]]=DD$7,Tb.Financiering[[#This Row],[Eigen
bijdrage]]+Tb.Financiering[[#This Row],[Andere
subsidie(s)]]+Tb.Financiering[[#This Row],[Anders]],0)</f>
        <v>0</v>
      </c>
      <c r="DE28" s="235">
        <f>IF(Tb.Financiering[[#This Row],[Pnr.]]=DE$7,Tb.Financiering[[#This Row],[Eigen
bijdrage]]+Tb.Financiering[[#This Row],[Andere
subsidie(s)]]+Tb.Financiering[[#This Row],[Anders]],0)</f>
        <v>0</v>
      </c>
      <c r="DF28" s="235">
        <f>IF(Tb.Financiering[[#This Row],[Pnr.]]=DF$7,Tb.Financiering[[#This Row],[Eigen
bijdrage]]+Tb.Financiering[[#This Row],[Andere
subsidie(s)]]+Tb.Financiering[[#This Row],[Anders]],0)</f>
        <v>0</v>
      </c>
      <c r="DG28" s="235">
        <f>IF(Tb.Financiering[[#This Row],[Pnr.]]=DG$7,Tb.Financiering[[#This Row],[Eigen
bijdrage]]+Tb.Financiering[[#This Row],[Andere
subsidie(s)]]+Tb.Financiering[[#This Row],[Anders]],0)</f>
        <v>0</v>
      </c>
      <c r="DH28" s="235">
        <f>IF(Tb.Financiering[[#This Row],[Pnr.]]=DH$7,Tb.Financiering[[#This Row],[Eigen
bijdrage]]+Tb.Financiering[[#This Row],[Andere
subsidie(s)]]+Tb.Financiering[[#This Row],[Anders]],0)</f>
        <v>0</v>
      </c>
      <c r="DI28" s="235">
        <f>IF(Tb.Financiering[[#This Row],[Pnr.]]=DI$7,Tb.Financiering[[#This Row],[Eigen
bijdrage]]+Tb.Financiering[[#This Row],[Andere
subsidie(s)]]+Tb.Financiering[[#This Row],[Anders]],0)</f>
        <v>0</v>
      </c>
      <c r="DJ28" s="235">
        <f>IF(Tb.Financiering[[#This Row],[Pnr.]]=DJ$7,Tb.Financiering[[#This Row],[Eigen
bijdrage]]+Tb.Financiering[[#This Row],[Andere
subsidie(s)]]+Tb.Financiering[[#This Row],[Anders]],0)</f>
        <v>0</v>
      </c>
      <c r="DK28" s="235">
        <f>IF(Tb.Financiering[[#This Row],[Pnr.]]=DK$7,Tb.Financiering[[#This Row],[Eigen
bijdrage]]+Tb.Financiering[[#This Row],[Andere
subsidie(s)]]+Tb.Financiering[[#This Row],[Anders]],0)</f>
        <v>0</v>
      </c>
      <c r="XFD28" s="31"/>
    </row>
    <row r="29" spans="1:115 16384:16384" s="4" customFormat="1" x14ac:dyDescent="0.3">
      <c r="A29" s="31"/>
      <c r="B29" s="137"/>
      <c r="C29" s="137"/>
      <c r="D29" s="11">
        <f>SUMIF(Tbl.Kosten[PSAnr.],Tb.Financiering[[#This Row],[PSAnr.]],Tbl.Kosten[Totaal kosten])</f>
        <v>0</v>
      </c>
      <c r="E29" s="154">
        <f>SUMIF(Tbl.Kosten[PSAnr.],Tb.Financiering[[#This Row],[PSAnr.]],Tbl.Kosten[Subsidie])</f>
        <v>0</v>
      </c>
      <c r="F29" s="155"/>
      <c r="G29" s="154">
        <f>Tb.Financiering[[#This Row],[Begrote kosten]]-Tb.Financiering[[#This Row],[Berekende GLB subsidie]]-Tb.Financiering[[#This Row],[Correctie GLB subsidie]]</f>
        <v>0</v>
      </c>
      <c r="H29" s="156"/>
      <c r="I29" s="156"/>
      <c r="J29" s="156"/>
      <c r="K29" s="152"/>
      <c r="L29" s="97">
        <f>Tb.Financiering[[#This Row],[Te financieren]]-SUM(Tb.Financiering[[#This Row],[Eigen
bijdrage]:[Anders]])</f>
        <v>0</v>
      </c>
      <c r="M29" s="160" t="str">
        <f>IFERROR(VLOOKUP(Tb.Financiering[[#This Row],[Partnernaam]],Tbl.Projectpartners[[Naam]:[PNr.]],9,FALSE),"")</f>
        <v/>
      </c>
      <c r="N29" s="142" t="str">
        <f>IFERROR(VLOOKUP(Tb.Financiering[[#This Row],[Subsidiabele activiteit]],Tbl.Subsidiehoogte[[Subsidieactiviteit]:[SAnr.]],3,FALSE),"")</f>
        <v/>
      </c>
      <c r="O29" s="142" t="str">
        <f>_xlfn.CONCAT(Tb.Financiering[[#This Row],[Pnr.]],Tb.Financiering[[#This Row],[SAnr.]])</f>
        <v/>
      </c>
      <c r="P29" s="144">
        <f>IF(Tb.Financiering[[#This Row],[Pnr.]]=P$7,Tb.Financiering[[#This Row],[Te financieren]]-Tb.Financiering[[#This Row],[Eigen
bijdrage]]-Tb.Financiering[[#This Row],[Andere
subsidie(s)]]-Tb.Financiering[[#This Row],[Anders]],0)</f>
        <v>0</v>
      </c>
      <c r="Q29" s="144">
        <f>IF(Tb.Financiering[[#This Row],[Pnr.]]=Q$7,Tb.Financiering[[#This Row],[Te financieren]]-Tb.Financiering[[#This Row],[Eigen
bijdrage]]-Tb.Financiering[[#This Row],[Andere
subsidie(s)]]-Tb.Financiering[[#This Row],[Anders]],0)</f>
        <v>0</v>
      </c>
      <c r="R29" s="144">
        <f>IF(Tb.Financiering[[#This Row],[Pnr.]]=R$7,Tb.Financiering[[#This Row],[Te financieren]]-Tb.Financiering[[#This Row],[Eigen
bijdrage]]-Tb.Financiering[[#This Row],[Andere
subsidie(s)]]-Tb.Financiering[[#This Row],[Anders]],0)</f>
        <v>0</v>
      </c>
      <c r="S29" s="144">
        <f>IF(Tb.Financiering[[#This Row],[Pnr.]]=S$7,Tb.Financiering[[#This Row],[Te financieren]]-Tb.Financiering[[#This Row],[Eigen
bijdrage]]-Tb.Financiering[[#This Row],[Andere
subsidie(s)]]-Tb.Financiering[[#This Row],[Anders]],0)</f>
        <v>0</v>
      </c>
      <c r="T29" s="144">
        <f>IF(Tb.Financiering[[#This Row],[Pnr.]]=T$7,Tb.Financiering[[#This Row],[Te financieren]]-Tb.Financiering[[#This Row],[Eigen
bijdrage]]-Tb.Financiering[[#This Row],[Andere
subsidie(s)]]-Tb.Financiering[[#This Row],[Anders]],0)</f>
        <v>0</v>
      </c>
      <c r="U29" s="144">
        <f>IF(Tb.Financiering[[#This Row],[Pnr.]]=U$7,Tb.Financiering[[#This Row],[Te financieren]]-Tb.Financiering[[#This Row],[Eigen
bijdrage]]-Tb.Financiering[[#This Row],[Andere
subsidie(s)]]-Tb.Financiering[[#This Row],[Anders]],0)</f>
        <v>0</v>
      </c>
      <c r="V29" s="144">
        <f>IF(Tb.Financiering[[#This Row],[Pnr.]]=V$7,Tb.Financiering[[#This Row],[Te financieren]]-Tb.Financiering[[#This Row],[Eigen
bijdrage]]-Tb.Financiering[[#This Row],[Andere
subsidie(s)]]-Tb.Financiering[[#This Row],[Anders]],0)</f>
        <v>0</v>
      </c>
      <c r="W29" s="144">
        <f>IF(Tb.Financiering[[#This Row],[Pnr.]]=W$7,Tb.Financiering[[#This Row],[Te financieren]]-Tb.Financiering[[#This Row],[Eigen
bijdrage]]-Tb.Financiering[[#This Row],[Andere
subsidie(s)]]-Tb.Financiering[[#This Row],[Anders]],0)</f>
        <v>0</v>
      </c>
      <c r="X29" s="144">
        <f>IF(Tb.Financiering[[#This Row],[Pnr.]]=X$7,Tb.Financiering[[#This Row],[Te financieren]]-Tb.Financiering[[#This Row],[Eigen
bijdrage]]-Tb.Financiering[[#This Row],[Andere
subsidie(s)]]-Tb.Financiering[[#This Row],[Anders]],0)</f>
        <v>0</v>
      </c>
      <c r="Y29" s="144">
        <f>IF(Tb.Financiering[[#This Row],[Pnr.]]=Y$7,Tb.Financiering[[#This Row],[Te financieren]]-Tb.Financiering[[#This Row],[Eigen
bijdrage]]-Tb.Financiering[[#This Row],[Andere
subsidie(s)]]-Tb.Financiering[[#This Row],[Anders]],0)</f>
        <v>0</v>
      </c>
      <c r="Z29" s="144">
        <f>IF(Tb.Financiering[[#This Row],[Pnr.]]=Z$7,Tb.Financiering[[#This Row],[Te financieren]]-Tb.Financiering[[#This Row],[Eigen
bijdrage]]-Tb.Financiering[[#This Row],[Andere
subsidie(s)]]-Tb.Financiering[[#This Row],[Anders]],0)</f>
        <v>0</v>
      </c>
      <c r="AA29" s="144">
        <f>IF(Tb.Financiering[[#This Row],[Pnr.]]=AA$7,Tb.Financiering[[#This Row],[Te financieren]]-Tb.Financiering[[#This Row],[Eigen
bijdrage]]-Tb.Financiering[[#This Row],[Andere
subsidie(s)]]-Tb.Financiering[[#This Row],[Anders]],0)</f>
        <v>0</v>
      </c>
      <c r="AB29" s="144">
        <f>IF(Tb.Financiering[[#This Row],[Pnr.]]=AB$7,Tb.Financiering[[#This Row],[Te financieren]]-Tb.Financiering[[#This Row],[Eigen
bijdrage]]-Tb.Financiering[[#This Row],[Andere
subsidie(s)]]-Tb.Financiering[[#This Row],[Anders]],0)</f>
        <v>0</v>
      </c>
      <c r="AC29" s="144">
        <f>IF(Tb.Financiering[[#This Row],[Pnr.]]=AC$7,Tb.Financiering[[#This Row],[Te financieren]]-Tb.Financiering[[#This Row],[Eigen
bijdrage]]-Tb.Financiering[[#This Row],[Andere
subsidie(s)]]-Tb.Financiering[[#This Row],[Anders]],0)</f>
        <v>0</v>
      </c>
      <c r="AD29" s="144">
        <f>IF(Tb.Financiering[[#This Row],[Pnr.]]=AD$7,Tb.Financiering[[#This Row],[Te financieren]]-Tb.Financiering[[#This Row],[Eigen
bijdrage]]-Tb.Financiering[[#This Row],[Andere
subsidie(s)]]-Tb.Financiering[[#This Row],[Anders]],0)</f>
        <v>0</v>
      </c>
      <c r="AE29" s="144">
        <f>IF(Tb.Financiering[[#This Row],[Pnr.]]=AE$7,Tb.Financiering[[#This Row],[Te financieren]]-Tb.Financiering[[#This Row],[Eigen
bijdrage]]-Tb.Financiering[[#This Row],[Andere
subsidie(s)]]-Tb.Financiering[[#This Row],[Anders]],0)</f>
        <v>0</v>
      </c>
      <c r="AF29" s="144">
        <f>IF(Tb.Financiering[[#This Row],[Pnr.]]=AF$7,Tb.Financiering[[#This Row],[Te financieren]]-Tb.Financiering[[#This Row],[Eigen
bijdrage]]-Tb.Financiering[[#This Row],[Andere
subsidie(s)]]-Tb.Financiering[[#This Row],[Anders]],0)</f>
        <v>0</v>
      </c>
      <c r="AG29" s="144">
        <f>IF(Tb.Financiering[[#This Row],[Pnr.]]=AG$7,Tb.Financiering[[#This Row],[Te financieren]]-Tb.Financiering[[#This Row],[Eigen
bijdrage]]-Tb.Financiering[[#This Row],[Andere
subsidie(s)]]-Tb.Financiering[[#This Row],[Anders]],0)</f>
        <v>0</v>
      </c>
      <c r="AH29" s="144">
        <f>IF(Tb.Financiering[[#This Row],[Pnr.]]=AH$7,Tb.Financiering[[#This Row],[Te financieren]]-Tb.Financiering[[#This Row],[Eigen
bijdrage]]-Tb.Financiering[[#This Row],[Andere
subsidie(s)]]-Tb.Financiering[[#This Row],[Anders]],0)</f>
        <v>0</v>
      </c>
      <c r="AI29" s="144">
        <f>IF(Tb.Financiering[[#This Row],[Pnr.]]=AI$7,Tb.Financiering[[#This Row],[Te financieren]]-Tb.Financiering[[#This Row],[Eigen
bijdrage]]-Tb.Financiering[[#This Row],[Andere
subsidie(s)]]-Tb.Financiering[[#This Row],[Anders]],0)</f>
        <v>0</v>
      </c>
      <c r="AJ29" s="144">
        <f>IF(Tb.Financiering[[#This Row],[Pnr.]]=AJ$7,Tb.Financiering[[#This Row],[Te financieren]]-Tb.Financiering[[#This Row],[Eigen
bijdrage]]-Tb.Financiering[[#This Row],[Andere
subsidie(s)]]-Tb.Financiering[[#This Row],[Anders]],0)</f>
        <v>0</v>
      </c>
      <c r="AK29" s="144">
        <f>IF(Tb.Financiering[[#This Row],[Pnr.]]=AK$7,Tb.Financiering[[#This Row],[Te financieren]]-Tb.Financiering[[#This Row],[Eigen
bijdrage]]-Tb.Financiering[[#This Row],[Andere
subsidie(s)]]-Tb.Financiering[[#This Row],[Anders]],0)</f>
        <v>0</v>
      </c>
      <c r="AL29" s="144">
        <f>IF(Tb.Financiering[[#This Row],[Pnr.]]=AL$7,Tb.Financiering[[#This Row],[Te financieren]]-Tb.Financiering[[#This Row],[Eigen
bijdrage]]-Tb.Financiering[[#This Row],[Andere
subsidie(s)]]-Tb.Financiering[[#This Row],[Anders]],0)</f>
        <v>0</v>
      </c>
      <c r="AM29" s="144">
        <f>IF(Tb.Financiering[[#This Row],[Pnr.]]=AM$7,Tb.Financiering[[#This Row],[Te financieren]]-Tb.Financiering[[#This Row],[Eigen
bijdrage]]-Tb.Financiering[[#This Row],[Andere
subsidie(s)]]-Tb.Financiering[[#This Row],[Anders]],0)</f>
        <v>0</v>
      </c>
      <c r="AN29" s="144">
        <f>IF(Tb.Financiering[[#This Row],[Pnr.]]=AN$7,Tb.Financiering[[#This Row],[Te financieren]]-Tb.Financiering[[#This Row],[Eigen
bijdrage]]-Tb.Financiering[[#This Row],[Andere
subsidie(s)]]-Tb.Financiering[[#This Row],[Anders]],0)</f>
        <v>0</v>
      </c>
      <c r="AO29" s="144">
        <f>IF(Tb.Financiering[[#This Row],[Pnr.]]=AO$7,Tb.Financiering[[#This Row],[Te financieren]]-Tb.Financiering[[#This Row],[Eigen
bijdrage]]-Tb.Financiering[[#This Row],[Andere
subsidie(s)]]-Tb.Financiering[[#This Row],[Anders]],0)</f>
        <v>0</v>
      </c>
      <c r="AP29" s="144">
        <f>IF(Tb.Financiering[[#This Row],[Pnr.]]=AP$7,Tb.Financiering[[#This Row],[Te financieren]]-Tb.Financiering[[#This Row],[Eigen
bijdrage]]-Tb.Financiering[[#This Row],[Andere
subsidie(s)]]-Tb.Financiering[[#This Row],[Anders]],0)</f>
        <v>0</v>
      </c>
      <c r="AQ29" s="144">
        <f>IF(Tb.Financiering[[#This Row],[Pnr.]]=AQ$7,Tb.Financiering[[#This Row],[Te financieren]]-Tb.Financiering[[#This Row],[Eigen
bijdrage]]-Tb.Financiering[[#This Row],[Andere
subsidie(s)]]-Tb.Financiering[[#This Row],[Anders]],0)</f>
        <v>0</v>
      </c>
      <c r="AR29" s="144">
        <f>IF(Tb.Financiering[[#This Row],[Pnr.]]=AR$7,Tb.Financiering[[#This Row],[Te financieren]]-Tb.Financiering[[#This Row],[Eigen
bijdrage]]-Tb.Financiering[[#This Row],[Andere
subsidie(s)]]-Tb.Financiering[[#This Row],[Anders]],0)</f>
        <v>0</v>
      </c>
      <c r="AS29" s="144">
        <f>IF(Tb.Financiering[[#This Row],[Pnr.]]=AS$7,Tb.Financiering[[#This Row],[Te financieren]]-Tb.Financiering[[#This Row],[Eigen
bijdrage]]-Tb.Financiering[[#This Row],[Andere
subsidie(s)]]-Tb.Financiering[[#This Row],[Anders]],0)</f>
        <v>0</v>
      </c>
      <c r="AT29" s="144">
        <f>IF(Tb.Financiering[[#This Row],[Pnr.]]=AT$7,Tb.Financiering[[#This Row],[Te financieren]]-Tb.Financiering[[#This Row],[Eigen
bijdrage]]-Tb.Financiering[[#This Row],[Andere
subsidie(s)]]-Tb.Financiering[[#This Row],[Anders]],0)</f>
        <v>0</v>
      </c>
      <c r="AU29" s="144">
        <f>IF(Tb.Financiering[[#This Row],[Pnr.]]=AU$7,Tb.Financiering[[#This Row],[Te financieren]]-Tb.Financiering[[#This Row],[Eigen
bijdrage]]-Tb.Financiering[[#This Row],[Andere
subsidie(s)]]-Tb.Financiering[[#This Row],[Anders]],0)</f>
        <v>0</v>
      </c>
      <c r="AV29" s="144">
        <f>IF(Tb.Financiering[[#This Row],[Pnr.]]=AV$7,Tb.Financiering[[#This Row],[Te financieren]]-Tb.Financiering[[#This Row],[Eigen
bijdrage]]-Tb.Financiering[[#This Row],[Andere
subsidie(s)]]-Tb.Financiering[[#This Row],[Anders]],0)</f>
        <v>0</v>
      </c>
      <c r="AW29" s="144">
        <f>IF(Tb.Financiering[[#This Row],[Pnr.]]=AW$7,Tb.Financiering[[#This Row],[Te financieren]]-Tb.Financiering[[#This Row],[Eigen
bijdrage]]-Tb.Financiering[[#This Row],[Andere
subsidie(s)]]-Tb.Financiering[[#This Row],[Anders]],0)</f>
        <v>0</v>
      </c>
      <c r="AX29" s="144">
        <f>IF(Tb.Financiering[[#This Row],[Pnr.]]=AX$7,Tb.Financiering[[#This Row],[Te financieren]]-Tb.Financiering[[#This Row],[Eigen
bijdrage]]-Tb.Financiering[[#This Row],[Andere
subsidie(s)]]-Tb.Financiering[[#This Row],[Anders]],0)</f>
        <v>0</v>
      </c>
      <c r="AY29" s="144">
        <f>IF(Tb.Financiering[[#This Row],[Pnr.]]=AY$7,Tb.Financiering[[#This Row],[Te financieren]]-Tb.Financiering[[#This Row],[Eigen
bijdrage]]-Tb.Financiering[[#This Row],[Andere
subsidie(s)]]-Tb.Financiering[[#This Row],[Anders]],0)</f>
        <v>0</v>
      </c>
      <c r="AZ29" s="144">
        <f>IF(Tb.Financiering[[#This Row],[Pnr.]]=AZ$7,Tb.Financiering[[#This Row],[Te financieren]]-Tb.Financiering[[#This Row],[Eigen
bijdrage]]-Tb.Financiering[[#This Row],[Andere
subsidie(s)]]-Tb.Financiering[[#This Row],[Anders]],0)</f>
        <v>0</v>
      </c>
      <c r="BA29" s="144">
        <f>IF(Tb.Financiering[[#This Row],[Pnr.]]=BA$7,Tb.Financiering[[#This Row],[Te financieren]]-Tb.Financiering[[#This Row],[Eigen
bijdrage]]-Tb.Financiering[[#This Row],[Andere
subsidie(s)]]-Tb.Financiering[[#This Row],[Anders]],0)</f>
        <v>0</v>
      </c>
      <c r="BB29" s="144">
        <f>IF(Tb.Financiering[[#This Row],[Pnr.]]=BB$7,Tb.Financiering[[#This Row],[Te financieren]]-Tb.Financiering[[#This Row],[Eigen
bijdrage]]-Tb.Financiering[[#This Row],[Andere
subsidie(s)]]-Tb.Financiering[[#This Row],[Anders]],0)</f>
        <v>0</v>
      </c>
      <c r="BC29" s="144">
        <f>IF(Tb.Financiering[[#This Row],[Pnr.]]=BC$7,Tb.Financiering[[#This Row],[Te financieren]]-Tb.Financiering[[#This Row],[Eigen
bijdrage]]-Tb.Financiering[[#This Row],[Andere
subsidie(s)]]-Tb.Financiering[[#This Row],[Anders]],0)</f>
        <v>0</v>
      </c>
      <c r="BD29" s="144">
        <f>IF(Tb.Financiering[[#This Row],[Pnr.]]=BD$7,Tb.Financiering[[#This Row],[Te financieren]]-Tb.Financiering[[#This Row],[Eigen
bijdrage]]-Tb.Financiering[[#This Row],[Andere
subsidie(s)]]-Tb.Financiering[[#This Row],[Anders]],0)</f>
        <v>0</v>
      </c>
      <c r="BE29" s="144">
        <f>IF(Tb.Financiering[[#This Row],[Pnr.]]=BE$7,Tb.Financiering[[#This Row],[Te financieren]]-Tb.Financiering[[#This Row],[Eigen
bijdrage]]-Tb.Financiering[[#This Row],[Andere
subsidie(s)]]-Tb.Financiering[[#This Row],[Anders]],0)</f>
        <v>0</v>
      </c>
      <c r="BF29" s="144">
        <f>IF(Tb.Financiering[[#This Row],[Pnr.]]=BF$7,Tb.Financiering[[#This Row],[Te financieren]]-Tb.Financiering[[#This Row],[Eigen
bijdrage]]-Tb.Financiering[[#This Row],[Andere
subsidie(s)]]-Tb.Financiering[[#This Row],[Anders]],0)</f>
        <v>0</v>
      </c>
      <c r="BG29" s="144">
        <f>IF(Tb.Financiering[[#This Row],[Pnr.]]=BG$7,Tb.Financiering[[#This Row],[Te financieren]]-Tb.Financiering[[#This Row],[Eigen
bijdrage]]-Tb.Financiering[[#This Row],[Andere
subsidie(s)]]-Tb.Financiering[[#This Row],[Anders]],0)</f>
        <v>0</v>
      </c>
      <c r="BH29" s="144">
        <f>IF(Tb.Financiering[[#This Row],[Pnr.]]=BH$7,Tb.Financiering[[#This Row],[Te financieren]]-Tb.Financiering[[#This Row],[Eigen
bijdrage]]-Tb.Financiering[[#This Row],[Andere
subsidie(s)]]-Tb.Financiering[[#This Row],[Anders]],0)</f>
        <v>0</v>
      </c>
      <c r="BI29" s="144">
        <f>IF(Tb.Financiering[[#This Row],[Pnr.]]=BI$7,Tb.Financiering[[#This Row],[Te financieren]]-Tb.Financiering[[#This Row],[Eigen
bijdrage]]-Tb.Financiering[[#This Row],[Andere
subsidie(s)]]-Tb.Financiering[[#This Row],[Anders]],0)</f>
        <v>0</v>
      </c>
      <c r="BJ29" s="144">
        <f>IF(Tb.Financiering[[#This Row],[Pnr.]]=BJ$7,Tb.Financiering[[#This Row],[Te financieren]]-Tb.Financiering[[#This Row],[Eigen
bijdrage]]-Tb.Financiering[[#This Row],[Andere
subsidie(s)]]-Tb.Financiering[[#This Row],[Anders]],0)</f>
        <v>0</v>
      </c>
      <c r="BK29" s="144">
        <f>IF(Tb.Financiering[[#This Row],[Pnr.]]=BK$7,Tb.Financiering[[#This Row],[Te financieren]]-Tb.Financiering[[#This Row],[Eigen
bijdrage]]-Tb.Financiering[[#This Row],[Andere
subsidie(s)]]-Tb.Financiering[[#This Row],[Anders]],0)</f>
        <v>0</v>
      </c>
      <c r="BL29" s="144">
        <f>IF(Tb.Financiering[[#This Row],[Pnr.]]=BL$7,Tb.Financiering[[#This Row],[Te financieren]]-Tb.Financiering[[#This Row],[Eigen
bijdrage]]-Tb.Financiering[[#This Row],[Andere
subsidie(s)]]-Tb.Financiering[[#This Row],[Anders]],0)</f>
        <v>0</v>
      </c>
      <c r="BM29" s="144">
        <f>IF(Tb.Financiering[[#This Row],[Pnr.]]=BM$7,Tb.Financiering[[#This Row],[Te financieren]]-Tb.Financiering[[#This Row],[Eigen
bijdrage]]-Tb.Financiering[[#This Row],[Andere
subsidie(s)]]-Tb.Financiering[[#This Row],[Anders]],0)</f>
        <v>0</v>
      </c>
      <c r="BN29" s="235">
        <f>IF(Tb.Financiering[[#This Row],[Pnr.]]=BN$7,Tb.Financiering[[#This Row],[Eigen
bijdrage]]+Tb.Financiering[[#This Row],[Andere
subsidie(s)]]+Tb.Financiering[[#This Row],[Anders]],0)</f>
        <v>0</v>
      </c>
      <c r="BO29" s="235">
        <f>IF(Tb.Financiering[[#This Row],[Pnr.]]=BO$7,Tb.Financiering[[#This Row],[Eigen
bijdrage]]+Tb.Financiering[[#This Row],[Andere
subsidie(s)]]+Tb.Financiering[[#This Row],[Anders]],0)</f>
        <v>0</v>
      </c>
      <c r="BP29" s="235">
        <f>IF(Tb.Financiering[[#This Row],[Pnr.]]=BP$7,Tb.Financiering[[#This Row],[Eigen
bijdrage]]+Tb.Financiering[[#This Row],[Andere
subsidie(s)]]+Tb.Financiering[[#This Row],[Anders]],0)</f>
        <v>0</v>
      </c>
      <c r="BQ29" s="235">
        <f>IF(Tb.Financiering[[#This Row],[Pnr.]]=BQ$7,Tb.Financiering[[#This Row],[Eigen
bijdrage]]+Tb.Financiering[[#This Row],[Andere
subsidie(s)]]+Tb.Financiering[[#This Row],[Anders]],0)</f>
        <v>0</v>
      </c>
      <c r="BR29" s="235">
        <f>IF(Tb.Financiering[[#This Row],[Pnr.]]=BR$7,Tb.Financiering[[#This Row],[Eigen
bijdrage]]+Tb.Financiering[[#This Row],[Andere
subsidie(s)]]+Tb.Financiering[[#This Row],[Anders]],0)</f>
        <v>0</v>
      </c>
      <c r="BS29" s="235">
        <f>IF(Tb.Financiering[[#This Row],[Pnr.]]=BS$7,Tb.Financiering[[#This Row],[Eigen
bijdrage]]+Tb.Financiering[[#This Row],[Andere
subsidie(s)]]+Tb.Financiering[[#This Row],[Anders]],0)</f>
        <v>0</v>
      </c>
      <c r="BT29" s="235">
        <f>IF(Tb.Financiering[[#This Row],[Pnr.]]=BT$7,Tb.Financiering[[#This Row],[Eigen
bijdrage]]+Tb.Financiering[[#This Row],[Andere
subsidie(s)]]+Tb.Financiering[[#This Row],[Anders]],0)</f>
        <v>0</v>
      </c>
      <c r="BU29" s="235">
        <f>IF(Tb.Financiering[[#This Row],[Pnr.]]=BU$7,Tb.Financiering[[#This Row],[Eigen
bijdrage]]+Tb.Financiering[[#This Row],[Andere
subsidie(s)]]+Tb.Financiering[[#This Row],[Anders]],0)</f>
        <v>0</v>
      </c>
      <c r="BV29" s="235">
        <f>IF(Tb.Financiering[[#This Row],[Pnr.]]=BV$7,Tb.Financiering[[#This Row],[Eigen
bijdrage]]+Tb.Financiering[[#This Row],[Andere
subsidie(s)]]+Tb.Financiering[[#This Row],[Anders]],0)</f>
        <v>0</v>
      </c>
      <c r="BW29" s="235">
        <f>IF(Tb.Financiering[[#This Row],[Pnr.]]=BW$7,Tb.Financiering[[#This Row],[Eigen
bijdrage]]+Tb.Financiering[[#This Row],[Andere
subsidie(s)]]+Tb.Financiering[[#This Row],[Anders]],0)</f>
        <v>0</v>
      </c>
      <c r="BX29" s="235">
        <f>IF(Tb.Financiering[[#This Row],[Pnr.]]=BX$7,Tb.Financiering[[#This Row],[Eigen
bijdrage]]+Tb.Financiering[[#This Row],[Andere
subsidie(s)]]+Tb.Financiering[[#This Row],[Anders]],0)</f>
        <v>0</v>
      </c>
      <c r="BY29" s="235">
        <f>IF(Tb.Financiering[[#This Row],[Pnr.]]=BY$7,Tb.Financiering[[#This Row],[Eigen
bijdrage]]+Tb.Financiering[[#This Row],[Andere
subsidie(s)]]+Tb.Financiering[[#This Row],[Anders]],0)</f>
        <v>0</v>
      </c>
      <c r="BZ29" s="235">
        <f>IF(Tb.Financiering[[#This Row],[Pnr.]]=BZ$7,Tb.Financiering[[#This Row],[Eigen
bijdrage]]+Tb.Financiering[[#This Row],[Andere
subsidie(s)]]+Tb.Financiering[[#This Row],[Anders]],0)</f>
        <v>0</v>
      </c>
      <c r="CA29" s="235">
        <f>IF(Tb.Financiering[[#This Row],[Pnr.]]=CA$7,Tb.Financiering[[#This Row],[Eigen
bijdrage]]+Tb.Financiering[[#This Row],[Andere
subsidie(s)]]+Tb.Financiering[[#This Row],[Anders]],0)</f>
        <v>0</v>
      </c>
      <c r="CB29" s="235">
        <f>IF(Tb.Financiering[[#This Row],[Pnr.]]=CB$7,Tb.Financiering[[#This Row],[Eigen
bijdrage]]+Tb.Financiering[[#This Row],[Andere
subsidie(s)]]+Tb.Financiering[[#This Row],[Anders]],0)</f>
        <v>0</v>
      </c>
      <c r="CC29" s="235">
        <f>IF(Tb.Financiering[[#This Row],[Pnr.]]=CC$7,Tb.Financiering[[#This Row],[Eigen
bijdrage]]+Tb.Financiering[[#This Row],[Andere
subsidie(s)]]+Tb.Financiering[[#This Row],[Anders]],0)</f>
        <v>0</v>
      </c>
      <c r="CD29" s="235">
        <f>IF(Tb.Financiering[[#This Row],[Pnr.]]=CD$7,Tb.Financiering[[#This Row],[Eigen
bijdrage]]+Tb.Financiering[[#This Row],[Andere
subsidie(s)]]+Tb.Financiering[[#This Row],[Anders]],0)</f>
        <v>0</v>
      </c>
      <c r="CE29" s="235">
        <f>IF(Tb.Financiering[[#This Row],[Pnr.]]=CE$7,Tb.Financiering[[#This Row],[Eigen
bijdrage]]+Tb.Financiering[[#This Row],[Andere
subsidie(s)]]+Tb.Financiering[[#This Row],[Anders]],0)</f>
        <v>0</v>
      </c>
      <c r="CF29" s="235">
        <f>IF(Tb.Financiering[[#This Row],[Pnr.]]=CF$7,Tb.Financiering[[#This Row],[Eigen
bijdrage]]+Tb.Financiering[[#This Row],[Andere
subsidie(s)]]+Tb.Financiering[[#This Row],[Anders]],0)</f>
        <v>0</v>
      </c>
      <c r="CG29" s="235">
        <f>IF(Tb.Financiering[[#This Row],[Pnr.]]=CG$7,Tb.Financiering[[#This Row],[Eigen
bijdrage]]+Tb.Financiering[[#This Row],[Andere
subsidie(s)]]+Tb.Financiering[[#This Row],[Anders]],0)</f>
        <v>0</v>
      </c>
      <c r="CH29" s="235">
        <f>IF(Tb.Financiering[[#This Row],[Pnr.]]=CH$7,Tb.Financiering[[#This Row],[Eigen
bijdrage]]+Tb.Financiering[[#This Row],[Andere
subsidie(s)]]+Tb.Financiering[[#This Row],[Anders]],0)</f>
        <v>0</v>
      </c>
      <c r="CI29" s="235">
        <f>IF(Tb.Financiering[[#This Row],[Pnr.]]=CI$7,Tb.Financiering[[#This Row],[Eigen
bijdrage]]+Tb.Financiering[[#This Row],[Andere
subsidie(s)]]+Tb.Financiering[[#This Row],[Anders]],0)</f>
        <v>0</v>
      </c>
      <c r="CJ29" s="235">
        <f>IF(Tb.Financiering[[#This Row],[Pnr.]]=CJ$7,Tb.Financiering[[#This Row],[Eigen
bijdrage]]+Tb.Financiering[[#This Row],[Andere
subsidie(s)]]+Tb.Financiering[[#This Row],[Anders]],0)</f>
        <v>0</v>
      </c>
      <c r="CK29" s="235">
        <f>IF(Tb.Financiering[[#This Row],[Pnr.]]=CK$7,Tb.Financiering[[#This Row],[Eigen
bijdrage]]+Tb.Financiering[[#This Row],[Andere
subsidie(s)]]+Tb.Financiering[[#This Row],[Anders]],0)</f>
        <v>0</v>
      </c>
      <c r="CL29" s="235">
        <f>IF(Tb.Financiering[[#This Row],[Pnr.]]=CL$7,Tb.Financiering[[#This Row],[Eigen
bijdrage]]+Tb.Financiering[[#This Row],[Andere
subsidie(s)]]+Tb.Financiering[[#This Row],[Anders]],0)</f>
        <v>0</v>
      </c>
      <c r="CM29" s="235">
        <f>IF(Tb.Financiering[[#This Row],[Pnr.]]=CM$7,Tb.Financiering[[#This Row],[Eigen
bijdrage]]+Tb.Financiering[[#This Row],[Andere
subsidie(s)]]+Tb.Financiering[[#This Row],[Anders]],0)</f>
        <v>0</v>
      </c>
      <c r="CN29" s="235">
        <f>IF(Tb.Financiering[[#This Row],[Pnr.]]=CN$7,Tb.Financiering[[#This Row],[Eigen
bijdrage]]+Tb.Financiering[[#This Row],[Andere
subsidie(s)]]+Tb.Financiering[[#This Row],[Anders]],0)</f>
        <v>0</v>
      </c>
      <c r="CO29" s="235">
        <f>IF(Tb.Financiering[[#This Row],[Pnr.]]=CO$7,Tb.Financiering[[#This Row],[Eigen
bijdrage]]+Tb.Financiering[[#This Row],[Andere
subsidie(s)]]+Tb.Financiering[[#This Row],[Anders]],0)</f>
        <v>0</v>
      </c>
      <c r="CP29" s="235">
        <f>IF(Tb.Financiering[[#This Row],[Pnr.]]=CP$7,Tb.Financiering[[#This Row],[Eigen
bijdrage]]+Tb.Financiering[[#This Row],[Andere
subsidie(s)]]+Tb.Financiering[[#This Row],[Anders]],0)</f>
        <v>0</v>
      </c>
      <c r="CQ29" s="235">
        <f>IF(Tb.Financiering[[#This Row],[Pnr.]]=CQ$7,Tb.Financiering[[#This Row],[Eigen
bijdrage]]+Tb.Financiering[[#This Row],[Andere
subsidie(s)]]+Tb.Financiering[[#This Row],[Anders]],0)</f>
        <v>0</v>
      </c>
      <c r="CR29" s="235">
        <f>IF(Tb.Financiering[[#This Row],[Pnr.]]=CR$7,Tb.Financiering[[#This Row],[Eigen
bijdrage]]+Tb.Financiering[[#This Row],[Andere
subsidie(s)]]+Tb.Financiering[[#This Row],[Anders]],0)</f>
        <v>0</v>
      </c>
      <c r="CS29" s="235">
        <f>IF(Tb.Financiering[[#This Row],[Pnr.]]=CS$7,Tb.Financiering[[#This Row],[Eigen
bijdrage]]+Tb.Financiering[[#This Row],[Andere
subsidie(s)]]+Tb.Financiering[[#This Row],[Anders]],0)</f>
        <v>0</v>
      </c>
      <c r="CT29" s="235">
        <f>IF(Tb.Financiering[[#This Row],[Pnr.]]=CT$7,Tb.Financiering[[#This Row],[Eigen
bijdrage]]+Tb.Financiering[[#This Row],[Andere
subsidie(s)]]+Tb.Financiering[[#This Row],[Anders]],0)</f>
        <v>0</v>
      </c>
      <c r="CU29" s="235">
        <f>IF(Tb.Financiering[[#This Row],[Pnr.]]=CU$7,Tb.Financiering[[#This Row],[Eigen
bijdrage]]+Tb.Financiering[[#This Row],[Andere
subsidie(s)]]+Tb.Financiering[[#This Row],[Anders]],0)</f>
        <v>0</v>
      </c>
      <c r="CV29" s="235">
        <f>IF(Tb.Financiering[[#This Row],[Pnr.]]=CV$7,Tb.Financiering[[#This Row],[Eigen
bijdrage]]+Tb.Financiering[[#This Row],[Andere
subsidie(s)]]+Tb.Financiering[[#This Row],[Anders]],0)</f>
        <v>0</v>
      </c>
      <c r="CW29" s="235">
        <f>IF(Tb.Financiering[[#This Row],[Pnr.]]=CW$7,Tb.Financiering[[#This Row],[Eigen
bijdrage]]+Tb.Financiering[[#This Row],[Andere
subsidie(s)]]+Tb.Financiering[[#This Row],[Anders]],0)</f>
        <v>0</v>
      </c>
      <c r="CX29" s="235">
        <f>IF(Tb.Financiering[[#This Row],[Pnr.]]=CX$7,Tb.Financiering[[#This Row],[Eigen
bijdrage]]+Tb.Financiering[[#This Row],[Andere
subsidie(s)]]+Tb.Financiering[[#This Row],[Anders]],0)</f>
        <v>0</v>
      </c>
      <c r="CY29" s="235">
        <f>IF(Tb.Financiering[[#This Row],[Pnr.]]=CY$7,Tb.Financiering[[#This Row],[Eigen
bijdrage]]+Tb.Financiering[[#This Row],[Andere
subsidie(s)]]+Tb.Financiering[[#This Row],[Anders]],0)</f>
        <v>0</v>
      </c>
      <c r="CZ29" s="235">
        <f>IF(Tb.Financiering[[#This Row],[Pnr.]]=CZ$7,Tb.Financiering[[#This Row],[Eigen
bijdrage]]+Tb.Financiering[[#This Row],[Andere
subsidie(s)]]+Tb.Financiering[[#This Row],[Anders]],0)</f>
        <v>0</v>
      </c>
      <c r="DA29" s="235">
        <f>IF(Tb.Financiering[[#This Row],[Pnr.]]=DA$7,Tb.Financiering[[#This Row],[Eigen
bijdrage]]+Tb.Financiering[[#This Row],[Andere
subsidie(s)]]+Tb.Financiering[[#This Row],[Anders]],0)</f>
        <v>0</v>
      </c>
      <c r="DB29" s="235">
        <f>IF(Tb.Financiering[[#This Row],[Pnr.]]=DB$7,Tb.Financiering[[#This Row],[Eigen
bijdrage]]+Tb.Financiering[[#This Row],[Andere
subsidie(s)]]+Tb.Financiering[[#This Row],[Anders]],0)</f>
        <v>0</v>
      </c>
      <c r="DC29" s="235">
        <f>IF(Tb.Financiering[[#This Row],[Pnr.]]=DC$7,Tb.Financiering[[#This Row],[Eigen
bijdrage]]+Tb.Financiering[[#This Row],[Andere
subsidie(s)]]+Tb.Financiering[[#This Row],[Anders]],0)</f>
        <v>0</v>
      </c>
      <c r="DD29" s="235">
        <f>IF(Tb.Financiering[[#This Row],[Pnr.]]=DD$7,Tb.Financiering[[#This Row],[Eigen
bijdrage]]+Tb.Financiering[[#This Row],[Andere
subsidie(s)]]+Tb.Financiering[[#This Row],[Anders]],0)</f>
        <v>0</v>
      </c>
      <c r="DE29" s="235">
        <f>IF(Tb.Financiering[[#This Row],[Pnr.]]=DE$7,Tb.Financiering[[#This Row],[Eigen
bijdrage]]+Tb.Financiering[[#This Row],[Andere
subsidie(s)]]+Tb.Financiering[[#This Row],[Anders]],0)</f>
        <v>0</v>
      </c>
      <c r="DF29" s="235">
        <f>IF(Tb.Financiering[[#This Row],[Pnr.]]=DF$7,Tb.Financiering[[#This Row],[Eigen
bijdrage]]+Tb.Financiering[[#This Row],[Andere
subsidie(s)]]+Tb.Financiering[[#This Row],[Anders]],0)</f>
        <v>0</v>
      </c>
      <c r="DG29" s="235">
        <f>IF(Tb.Financiering[[#This Row],[Pnr.]]=DG$7,Tb.Financiering[[#This Row],[Eigen
bijdrage]]+Tb.Financiering[[#This Row],[Andere
subsidie(s)]]+Tb.Financiering[[#This Row],[Anders]],0)</f>
        <v>0</v>
      </c>
      <c r="DH29" s="235">
        <f>IF(Tb.Financiering[[#This Row],[Pnr.]]=DH$7,Tb.Financiering[[#This Row],[Eigen
bijdrage]]+Tb.Financiering[[#This Row],[Andere
subsidie(s)]]+Tb.Financiering[[#This Row],[Anders]],0)</f>
        <v>0</v>
      </c>
      <c r="DI29" s="235">
        <f>IF(Tb.Financiering[[#This Row],[Pnr.]]=DI$7,Tb.Financiering[[#This Row],[Eigen
bijdrage]]+Tb.Financiering[[#This Row],[Andere
subsidie(s)]]+Tb.Financiering[[#This Row],[Anders]],0)</f>
        <v>0</v>
      </c>
      <c r="DJ29" s="235">
        <f>IF(Tb.Financiering[[#This Row],[Pnr.]]=DJ$7,Tb.Financiering[[#This Row],[Eigen
bijdrage]]+Tb.Financiering[[#This Row],[Andere
subsidie(s)]]+Tb.Financiering[[#This Row],[Anders]],0)</f>
        <v>0</v>
      </c>
      <c r="DK29" s="235">
        <f>IF(Tb.Financiering[[#This Row],[Pnr.]]=DK$7,Tb.Financiering[[#This Row],[Eigen
bijdrage]]+Tb.Financiering[[#This Row],[Andere
subsidie(s)]]+Tb.Financiering[[#This Row],[Anders]],0)</f>
        <v>0</v>
      </c>
      <c r="XFD29" s="31"/>
    </row>
    <row r="30" spans="1:115 16384:16384" s="4" customFormat="1" x14ac:dyDescent="0.3">
      <c r="A30" s="31"/>
      <c r="B30" s="137"/>
      <c r="C30" s="137"/>
      <c r="D30" s="11">
        <f>SUMIF(Tbl.Kosten[PSAnr.],Tb.Financiering[[#This Row],[PSAnr.]],Tbl.Kosten[Totaal kosten])</f>
        <v>0</v>
      </c>
      <c r="E30" s="154">
        <f>SUMIF(Tbl.Kosten[PSAnr.],Tb.Financiering[[#This Row],[PSAnr.]],Tbl.Kosten[Subsidie])</f>
        <v>0</v>
      </c>
      <c r="F30" s="155"/>
      <c r="G30" s="154">
        <f>Tb.Financiering[[#This Row],[Begrote kosten]]-Tb.Financiering[[#This Row],[Berekende GLB subsidie]]-Tb.Financiering[[#This Row],[Correctie GLB subsidie]]</f>
        <v>0</v>
      </c>
      <c r="H30" s="156"/>
      <c r="I30" s="156"/>
      <c r="J30" s="156"/>
      <c r="K30" s="152"/>
      <c r="L30" s="97">
        <f>Tb.Financiering[[#This Row],[Te financieren]]-SUM(Tb.Financiering[[#This Row],[Eigen
bijdrage]:[Anders]])</f>
        <v>0</v>
      </c>
      <c r="M30" s="160" t="str">
        <f>IFERROR(VLOOKUP(Tb.Financiering[[#This Row],[Partnernaam]],Tbl.Projectpartners[[Naam]:[PNr.]],9,FALSE),"")</f>
        <v/>
      </c>
      <c r="N30" s="142" t="str">
        <f>IFERROR(VLOOKUP(Tb.Financiering[[#This Row],[Subsidiabele activiteit]],Tbl.Subsidiehoogte[[Subsidieactiviteit]:[SAnr.]],3,FALSE),"")</f>
        <v/>
      </c>
      <c r="O30" s="142" t="str">
        <f>_xlfn.CONCAT(Tb.Financiering[[#This Row],[Pnr.]],Tb.Financiering[[#This Row],[SAnr.]])</f>
        <v/>
      </c>
      <c r="P30" s="144">
        <f>IF(Tb.Financiering[[#This Row],[Pnr.]]=P$7,Tb.Financiering[[#This Row],[Te financieren]]-Tb.Financiering[[#This Row],[Eigen
bijdrage]]-Tb.Financiering[[#This Row],[Andere
subsidie(s)]]-Tb.Financiering[[#This Row],[Anders]],0)</f>
        <v>0</v>
      </c>
      <c r="Q30" s="144">
        <f>IF(Tb.Financiering[[#This Row],[Pnr.]]=Q$7,Tb.Financiering[[#This Row],[Te financieren]]-Tb.Financiering[[#This Row],[Eigen
bijdrage]]-Tb.Financiering[[#This Row],[Andere
subsidie(s)]]-Tb.Financiering[[#This Row],[Anders]],0)</f>
        <v>0</v>
      </c>
      <c r="R30" s="144">
        <f>IF(Tb.Financiering[[#This Row],[Pnr.]]=R$7,Tb.Financiering[[#This Row],[Te financieren]]-Tb.Financiering[[#This Row],[Eigen
bijdrage]]-Tb.Financiering[[#This Row],[Andere
subsidie(s)]]-Tb.Financiering[[#This Row],[Anders]],0)</f>
        <v>0</v>
      </c>
      <c r="S30" s="144">
        <f>IF(Tb.Financiering[[#This Row],[Pnr.]]=S$7,Tb.Financiering[[#This Row],[Te financieren]]-Tb.Financiering[[#This Row],[Eigen
bijdrage]]-Tb.Financiering[[#This Row],[Andere
subsidie(s)]]-Tb.Financiering[[#This Row],[Anders]],0)</f>
        <v>0</v>
      </c>
      <c r="T30" s="144">
        <f>IF(Tb.Financiering[[#This Row],[Pnr.]]=T$7,Tb.Financiering[[#This Row],[Te financieren]]-Tb.Financiering[[#This Row],[Eigen
bijdrage]]-Tb.Financiering[[#This Row],[Andere
subsidie(s)]]-Tb.Financiering[[#This Row],[Anders]],0)</f>
        <v>0</v>
      </c>
      <c r="U30" s="144">
        <f>IF(Tb.Financiering[[#This Row],[Pnr.]]=U$7,Tb.Financiering[[#This Row],[Te financieren]]-Tb.Financiering[[#This Row],[Eigen
bijdrage]]-Tb.Financiering[[#This Row],[Andere
subsidie(s)]]-Tb.Financiering[[#This Row],[Anders]],0)</f>
        <v>0</v>
      </c>
      <c r="V30" s="144">
        <f>IF(Tb.Financiering[[#This Row],[Pnr.]]=V$7,Tb.Financiering[[#This Row],[Te financieren]]-Tb.Financiering[[#This Row],[Eigen
bijdrage]]-Tb.Financiering[[#This Row],[Andere
subsidie(s)]]-Tb.Financiering[[#This Row],[Anders]],0)</f>
        <v>0</v>
      </c>
      <c r="W30" s="144">
        <f>IF(Tb.Financiering[[#This Row],[Pnr.]]=W$7,Tb.Financiering[[#This Row],[Te financieren]]-Tb.Financiering[[#This Row],[Eigen
bijdrage]]-Tb.Financiering[[#This Row],[Andere
subsidie(s)]]-Tb.Financiering[[#This Row],[Anders]],0)</f>
        <v>0</v>
      </c>
      <c r="X30" s="144">
        <f>IF(Tb.Financiering[[#This Row],[Pnr.]]=X$7,Tb.Financiering[[#This Row],[Te financieren]]-Tb.Financiering[[#This Row],[Eigen
bijdrage]]-Tb.Financiering[[#This Row],[Andere
subsidie(s)]]-Tb.Financiering[[#This Row],[Anders]],0)</f>
        <v>0</v>
      </c>
      <c r="Y30" s="144">
        <f>IF(Tb.Financiering[[#This Row],[Pnr.]]=Y$7,Tb.Financiering[[#This Row],[Te financieren]]-Tb.Financiering[[#This Row],[Eigen
bijdrage]]-Tb.Financiering[[#This Row],[Andere
subsidie(s)]]-Tb.Financiering[[#This Row],[Anders]],0)</f>
        <v>0</v>
      </c>
      <c r="Z30" s="144">
        <f>IF(Tb.Financiering[[#This Row],[Pnr.]]=Z$7,Tb.Financiering[[#This Row],[Te financieren]]-Tb.Financiering[[#This Row],[Eigen
bijdrage]]-Tb.Financiering[[#This Row],[Andere
subsidie(s)]]-Tb.Financiering[[#This Row],[Anders]],0)</f>
        <v>0</v>
      </c>
      <c r="AA30" s="144">
        <f>IF(Tb.Financiering[[#This Row],[Pnr.]]=AA$7,Tb.Financiering[[#This Row],[Te financieren]]-Tb.Financiering[[#This Row],[Eigen
bijdrage]]-Tb.Financiering[[#This Row],[Andere
subsidie(s)]]-Tb.Financiering[[#This Row],[Anders]],0)</f>
        <v>0</v>
      </c>
      <c r="AB30" s="144">
        <f>IF(Tb.Financiering[[#This Row],[Pnr.]]=AB$7,Tb.Financiering[[#This Row],[Te financieren]]-Tb.Financiering[[#This Row],[Eigen
bijdrage]]-Tb.Financiering[[#This Row],[Andere
subsidie(s)]]-Tb.Financiering[[#This Row],[Anders]],0)</f>
        <v>0</v>
      </c>
      <c r="AC30" s="144">
        <f>IF(Tb.Financiering[[#This Row],[Pnr.]]=AC$7,Tb.Financiering[[#This Row],[Te financieren]]-Tb.Financiering[[#This Row],[Eigen
bijdrage]]-Tb.Financiering[[#This Row],[Andere
subsidie(s)]]-Tb.Financiering[[#This Row],[Anders]],0)</f>
        <v>0</v>
      </c>
      <c r="AD30" s="144">
        <f>IF(Tb.Financiering[[#This Row],[Pnr.]]=AD$7,Tb.Financiering[[#This Row],[Te financieren]]-Tb.Financiering[[#This Row],[Eigen
bijdrage]]-Tb.Financiering[[#This Row],[Andere
subsidie(s)]]-Tb.Financiering[[#This Row],[Anders]],0)</f>
        <v>0</v>
      </c>
      <c r="AE30" s="144">
        <f>IF(Tb.Financiering[[#This Row],[Pnr.]]=AE$7,Tb.Financiering[[#This Row],[Te financieren]]-Tb.Financiering[[#This Row],[Eigen
bijdrage]]-Tb.Financiering[[#This Row],[Andere
subsidie(s)]]-Tb.Financiering[[#This Row],[Anders]],0)</f>
        <v>0</v>
      </c>
      <c r="AF30" s="144">
        <f>IF(Tb.Financiering[[#This Row],[Pnr.]]=AF$7,Tb.Financiering[[#This Row],[Te financieren]]-Tb.Financiering[[#This Row],[Eigen
bijdrage]]-Tb.Financiering[[#This Row],[Andere
subsidie(s)]]-Tb.Financiering[[#This Row],[Anders]],0)</f>
        <v>0</v>
      </c>
      <c r="AG30" s="144">
        <f>IF(Tb.Financiering[[#This Row],[Pnr.]]=AG$7,Tb.Financiering[[#This Row],[Te financieren]]-Tb.Financiering[[#This Row],[Eigen
bijdrage]]-Tb.Financiering[[#This Row],[Andere
subsidie(s)]]-Tb.Financiering[[#This Row],[Anders]],0)</f>
        <v>0</v>
      </c>
      <c r="AH30" s="144">
        <f>IF(Tb.Financiering[[#This Row],[Pnr.]]=AH$7,Tb.Financiering[[#This Row],[Te financieren]]-Tb.Financiering[[#This Row],[Eigen
bijdrage]]-Tb.Financiering[[#This Row],[Andere
subsidie(s)]]-Tb.Financiering[[#This Row],[Anders]],0)</f>
        <v>0</v>
      </c>
      <c r="AI30" s="144">
        <f>IF(Tb.Financiering[[#This Row],[Pnr.]]=AI$7,Tb.Financiering[[#This Row],[Te financieren]]-Tb.Financiering[[#This Row],[Eigen
bijdrage]]-Tb.Financiering[[#This Row],[Andere
subsidie(s)]]-Tb.Financiering[[#This Row],[Anders]],0)</f>
        <v>0</v>
      </c>
      <c r="AJ30" s="144">
        <f>IF(Tb.Financiering[[#This Row],[Pnr.]]=AJ$7,Tb.Financiering[[#This Row],[Te financieren]]-Tb.Financiering[[#This Row],[Eigen
bijdrage]]-Tb.Financiering[[#This Row],[Andere
subsidie(s)]]-Tb.Financiering[[#This Row],[Anders]],0)</f>
        <v>0</v>
      </c>
      <c r="AK30" s="144">
        <f>IF(Tb.Financiering[[#This Row],[Pnr.]]=AK$7,Tb.Financiering[[#This Row],[Te financieren]]-Tb.Financiering[[#This Row],[Eigen
bijdrage]]-Tb.Financiering[[#This Row],[Andere
subsidie(s)]]-Tb.Financiering[[#This Row],[Anders]],0)</f>
        <v>0</v>
      </c>
      <c r="AL30" s="144">
        <f>IF(Tb.Financiering[[#This Row],[Pnr.]]=AL$7,Tb.Financiering[[#This Row],[Te financieren]]-Tb.Financiering[[#This Row],[Eigen
bijdrage]]-Tb.Financiering[[#This Row],[Andere
subsidie(s)]]-Tb.Financiering[[#This Row],[Anders]],0)</f>
        <v>0</v>
      </c>
      <c r="AM30" s="144">
        <f>IF(Tb.Financiering[[#This Row],[Pnr.]]=AM$7,Tb.Financiering[[#This Row],[Te financieren]]-Tb.Financiering[[#This Row],[Eigen
bijdrage]]-Tb.Financiering[[#This Row],[Andere
subsidie(s)]]-Tb.Financiering[[#This Row],[Anders]],0)</f>
        <v>0</v>
      </c>
      <c r="AN30" s="144">
        <f>IF(Tb.Financiering[[#This Row],[Pnr.]]=AN$7,Tb.Financiering[[#This Row],[Te financieren]]-Tb.Financiering[[#This Row],[Eigen
bijdrage]]-Tb.Financiering[[#This Row],[Andere
subsidie(s)]]-Tb.Financiering[[#This Row],[Anders]],0)</f>
        <v>0</v>
      </c>
      <c r="AO30" s="144">
        <f>IF(Tb.Financiering[[#This Row],[Pnr.]]=AO$7,Tb.Financiering[[#This Row],[Te financieren]]-Tb.Financiering[[#This Row],[Eigen
bijdrage]]-Tb.Financiering[[#This Row],[Andere
subsidie(s)]]-Tb.Financiering[[#This Row],[Anders]],0)</f>
        <v>0</v>
      </c>
      <c r="AP30" s="144">
        <f>IF(Tb.Financiering[[#This Row],[Pnr.]]=AP$7,Tb.Financiering[[#This Row],[Te financieren]]-Tb.Financiering[[#This Row],[Eigen
bijdrage]]-Tb.Financiering[[#This Row],[Andere
subsidie(s)]]-Tb.Financiering[[#This Row],[Anders]],0)</f>
        <v>0</v>
      </c>
      <c r="AQ30" s="144">
        <f>IF(Tb.Financiering[[#This Row],[Pnr.]]=AQ$7,Tb.Financiering[[#This Row],[Te financieren]]-Tb.Financiering[[#This Row],[Eigen
bijdrage]]-Tb.Financiering[[#This Row],[Andere
subsidie(s)]]-Tb.Financiering[[#This Row],[Anders]],0)</f>
        <v>0</v>
      </c>
      <c r="AR30" s="144">
        <f>IF(Tb.Financiering[[#This Row],[Pnr.]]=AR$7,Tb.Financiering[[#This Row],[Te financieren]]-Tb.Financiering[[#This Row],[Eigen
bijdrage]]-Tb.Financiering[[#This Row],[Andere
subsidie(s)]]-Tb.Financiering[[#This Row],[Anders]],0)</f>
        <v>0</v>
      </c>
      <c r="AS30" s="144">
        <f>IF(Tb.Financiering[[#This Row],[Pnr.]]=AS$7,Tb.Financiering[[#This Row],[Te financieren]]-Tb.Financiering[[#This Row],[Eigen
bijdrage]]-Tb.Financiering[[#This Row],[Andere
subsidie(s)]]-Tb.Financiering[[#This Row],[Anders]],0)</f>
        <v>0</v>
      </c>
      <c r="AT30" s="144">
        <f>IF(Tb.Financiering[[#This Row],[Pnr.]]=AT$7,Tb.Financiering[[#This Row],[Te financieren]]-Tb.Financiering[[#This Row],[Eigen
bijdrage]]-Tb.Financiering[[#This Row],[Andere
subsidie(s)]]-Tb.Financiering[[#This Row],[Anders]],0)</f>
        <v>0</v>
      </c>
      <c r="AU30" s="144">
        <f>IF(Tb.Financiering[[#This Row],[Pnr.]]=AU$7,Tb.Financiering[[#This Row],[Te financieren]]-Tb.Financiering[[#This Row],[Eigen
bijdrage]]-Tb.Financiering[[#This Row],[Andere
subsidie(s)]]-Tb.Financiering[[#This Row],[Anders]],0)</f>
        <v>0</v>
      </c>
      <c r="AV30" s="144">
        <f>IF(Tb.Financiering[[#This Row],[Pnr.]]=AV$7,Tb.Financiering[[#This Row],[Te financieren]]-Tb.Financiering[[#This Row],[Eigen
bijdrage]]-Tb.Financiering[[#This Row],[Andere
subsidie(s)]]-Tb.Financiering[[#This Row],[Anders]],0)</f>
        <v>0</v>
      </c>
      <c r="AW30" s="144">
        <f>IF(Tb.Financiering[[#This Row],[Pnr.]]=AW$7,Tb.Financiering[[#This Row],[Te financieren]]-Tb.Financiering[[#This Row],[Eigen
bijdrage]]-Tb.Financiering[[#This Row],[Andere
subsidie(s)]]-Tb.Financiering[[#This Row],[Anders]],0)</f>
        <v>0</v>
      </c>
      <c r="AX30" s="144">
        <f>IF(Tb.Financiering[[#This Row],[Pnr.]]=AX$7,Tb.Financiering[[#This Row],[Te financieren]]-Tb.Financiering[[#This Row],[Eigen
bijdrage]]-Tb.Financiering[[#This Row],[Andere
subsidie(s)]]-Tb.Financiering[[#This Row],[Anders]],0)</f>
        <v>0</v>
      </c>
      <c r="AY30" s="144">
        <f>IF(Tb.Financiering[[#This Row],[Pnr.]]=AY$7,Tb.Financiering[[#This Row],[Te financieren]]-Tb.Financiering[[#This Row],[Eigen
bijdrage]]-Tb.Financiering[[#This Row],[Andere
subsidie(s)]]-Tb.Financiering[[#This Row],[Anders]],0)</f>
        <v>0</v>
      </c>
      <c r="AZ30" s="144">
        <f>IF(Tb.Financiering[[#This Row],[Pnr.]]=AZ$7,Tb.Financiering[[#This Row],[Te financieren]]-Tb.Financiering[[#This Row],[Eigen
bijdrage]]-Tb.Financiering[[#This Row],[Andere
subsidie(s)]]-Tb.Financiering[[#This Row],[Anders]],0)</f>
        <v>0</v>
      </c>
      <c r="BA30" s="144">
        <f>IF(Tb.Financiering[[#This Row],[Pnr.]]=BA$7,Tb.Financiering[[#This Row],[Te financieren]]-Tb.Financiering[[#This Row],[Eigen
bijdrage]]-Tb.Financiering[[#This Row],[Andere
subsidie(s)]]-Tb.Financiering[[#This Row],[Anders]],0)</f>
        <v>0</v>
      </c>
      <c r="BB30" s="144">
        <f>IF(Tb.Financiering[[#This Row],[Pnr.]]=BB$7,Tb.Financiering[[#This Row],[Te financieren]]-Tb.Financiering[[#This Row],[Eigen
bijdrage]]-Tb.Financiering[[#This Row],[Andere
subsidie(s)]]-Tb.Financiering[[#This Row],[Anders]],0)</f>
        <v>0</v>
      </c>
      <c r="BC30" s="144">
        <f>IF(Tb.Financiering[[#This Row],[Pnr.]]=BC$7,Tb.Financiering[[#This Row],[Te financieren]]-Tb.Financiering[[#This Row],[Eigen
bijdrage]]-Tb.Financiering[[#This Row],[Andere
subsidie(s)]]-Tb.Financiering[[#This Row],[Anders]],0)</f>
        <v>0</v>
      </c>
      <c r="BD30" s="144">
        <f>IF(Tb.Financiering[[#This Row],[Pnr.]]=BD$7,Tb.Financiering[[#This Row],[Te financieren]]-Tb.Financiering[[#This Row],[Eigen
bijdrage]]-Tb.Financiering[[#This Row],[Andere
subsidie(s)]]-Tb.Financiering[[#This Row],[Anders]],0)</f>
        <v>0</v>
      </c>
      <c r="BE30" s="144">
        <f>IF(Tb.Financiering[[#This Row],[Pnr.]]=BE$7,Tb.Financiering[[#This Row],[Te financieren]]-Tb.Financiering[[#This Row],[Eigen
bijdrage]]-Tb.Financiering[[#This Row],[Andere
subsidie(s)]]-Tb.Financiering[[#This Row],[Anders]],0)</f>
        <v>0</v>
      </c>
      <c r="BF30" s="144">
        <f>IF(Tb.Financiering[[#This Row],[Pnr.]]=BF$7,Tb.Financiering[[#This Row],[Te financieren]]-Tb.Financiering[[#This Row],[Eigen
bijdrage]]-Tb.Financiering[[#This Row],[Andere
subsidie(s)]]-Tb.Financiering[[#This Row],[Anders]],0)</f>
        <v>0</v>
      </c>
      <c r="BG30" s="144">
        <f>IF(Tb.Financiering[[#This Row],[Pnr.]]=BG$7,Tb.Financiering[[#This Row],[Te financieren]]-Tb.Financiering[[#This Row],[Eigen
bijdrage]]-Tb.Financiering[[#This Row],[Andere
subsidie(s)]]-Tb.Financiering[[#This Row],[Anders]],0)</f>
        <v>0</v>
      </c>
      <c r="BH30" s="144">
        <f>IF(Tb.Financiering[[#This Row],[Pnr.]]=BH$7,Tb.Financiering[[#This Row],[Te financieren]]-Tb.Financiering[[#This Row],[Eigen
bijdrage]]-Tb.Financiering[[#This Row],[Andere
subsidie(s)]]-Tb.Financiering[[#This Row],[Anders]],0)</f>
        <v>0</v>
      </c>
      <c r="BI30" s="144">
        <f>IF(Tb.Financiering[[#This Row],[Pnr.]]=BI$7,Tb.Financiering[[#This Row],[Te financieren]]-Tb.Financiering[[#This Row],[Eigen
bijdrage]]-Tb.Financiering[[#This Row],[Andere
subsidie(s)]]-Tb.Financiering[[#This Row],[Anders]],0)</f>
        <v>0</v>
      </c>
      <c r="BJ30" s="144">
        <f>IF(Tb.Financiering[[#This Row],[Pnr.]]=BJ$7,Tb.Financiering[[#This Row],[Te financieren]]-Tb.Financiering[[#This Row],[Eigen
bijdrage]]-Tb.Financiering[[#This Row],[Andere
subsidie(s)]]-Tb.Financiering[[#This Row],[Anders]],0)</f>
        <v>0</v>
      </c>
      <c r="BK30" s="144">
        <f>IF(Tb.Financiering[[#This Row],[Pnr.]]=BK$7,Tb.Financiering[[#This Row],[Te financieren]]-Tb.Financiering[[#This Row],[Eigen
bijdrage]]-Tb.Financiering[[#This Row],[Andere
subsidie(s)]]-Tb.Financiering[[#This Row],[Anders]],0)</f>
        <v>0</v>
      </c>
      <c r="BL30" s="144">
        <f>IF(Tb.Financiering[[#This Row],[Pnr.]]=BL$7,Tb.Financiering[[#This Row],[Te financieren]]-Tb.Financiering[[#This Row],[Eigen
bijdrage]]-Tb.Financiering[[#This Row],[Andere
subsidie(s)]]-Tb.Financiering[[#This Row],[Anders]],0)</f>
        <v>0</v>
      </c>
      <c r="BM30" s="144">
        <f>IF(Tb.Financiering[[#This Row],[Pnr.]]=BM$7,Tb.Financiering[[#This Row],[Te financieren]]-Tb.Financiering[[#This Row],[Eigen
bijdrage]]-Tb.Financiering[[#This Row],[Andere
subsidie(s)]]-Tb.Financiering[[#This Row],[Anders]],0)</f>
        <v>0</v>
      </c>
      <c r="BN30" s="235">
        <f>IF(Tb.Financiering[[#This Row],[Pnr.]]=BN$7,Tb.Financiering[[#This Row],[Eigen
bijdrage]]+Tb.Financiering[[#This Row],[Andere
subsidie(s)]]+Tb.Financiering[[#This Row],[Anders]],0)</f>
        <v>0</v>
      </c>
      <c r="BO30" s="235">
        <f>IF(Tb.Financiering[[#This Row],[Pnr.]]=BO$7,Tb.Financiering[[#This Row],[Eigen
bijdrage]]+Tb.Financiering[[#This Row],[Andere
subsidie(s)]]+Tb.Financiering[[#This Row],[Anders]],0)</f>
        <v>0</v>
      </c>
      <c r="BP30" s="235">
        <f>IF(Tb.Financiering[[#This Row],[Pnr.]]=BP$7,Tb.Financiering[[#This Row],[Eigen
bijdrage]]+Tb.Financiering[[#This Row],[Andere
subsidie(s)]]+Tb.Financiering[[#This Row],[Anders]],0)</f>
        <v>0</v>
      </c>
      <c r="BQ30" s="235">
        <f>IF(Tb.Financiering[[#This Row],[Pnr.]]=BQ$7,Tb.Financiering[[#This Row],[Eigen
bijdrage]]+Tb.Financiering[[#This Row],[Andere
subsidie(s)]]+Tb.Financiering[[#This Row],[Anders]],0)</f>
        <v>0</v>
      </c>
      <c r="BR30" s="235">
        <f>IF(Tb.Financiering[[#This Row],[Pnr.]]=BR$7,Tb.Financiering[[#This Row],[Eigen
bijdrage]]+Tb.Financiering[[#This Row],[Andere
subsidie(s)]]+Tb.Financiering[[#This Row],[Anders]],0)</f>
        <v>0</v>
      </c>
      <c r="BS30" s="235">
        <f>IF(Tb.Financiering[[#This Row],[Pnr.]]=BS$7,Tb.Financiering[[#This Row],[Eigen
bijdrage]]+Tb.Financiering[[#This Row],[Andere
subsidie(s)]]+Tb.Financiering[[#This Row],[Anders]],0)</f>
        <v>0</v>
      </c>
      <c r="BT30" s="235">
        <f>IF(Tb.Financiering[[#This Row],[Pnr.]]=BT$7,Tb.Financiering[[#This Row],[Eigen
bijdrage]]+Tb.Financiering[[#This Row],[Andere
subsidie(s)]]+Tb.Financiering[[#This Row],[Anders]],0)</f>
        <v>0</v>
      </c>
      <c r="BU30" s="235">
        <f>IF(Tb.Financiering[[#This Row],[Pnr.]]=BU$7,Tb.Financiering[[#This Row],[Eigen
bijdrage]]+Tb.Financiering[[#This Row],[Andere
subsidie(s)]]+Tb.Financiering[[#This Row],[Anders]],0)</f>
        <v>0</v>
      </c>
      <c r="BV30" s="235">
        <f>IF(Tb.Financiering[[#This Row],[Pnr.]]=BV$7,Tb.Financiering[[#This Row],[Eigen
bijdrage]]+Tb.Financiering[[#This Row],[Andere
subsidie(s)]]+Tb.Financiering[[#This Row],[Anders]],0)</f>
        <v>0</v>
      </c>
      <c r="BW30" s="235">
        <f>IF(Tb.Financiering[[#This Row],[Pnr.]]=BW$7,Tb.Financiering[[#This Row],[Eigen
bijdrage]]+Tb.Financiering[[#This Row],[Andere
subsidie(s)]]+Tb.Financiering[[#This Row],[Anders]],0)</f>
        <v>0</v>
      </c>
      <c r="BX30" s="235">
        <f>IF(Tb.Financiering[[#This Row],[Pnr.]]=BX$7,Tb.Financiering[[#This Row],[Eigen
bijdrage]]+Tb.Financiering[[#This Row],[Andere
subsidie(s)]]+Tb.Financiering[[#This Row],[Anders]],0)</f>
        <v>0</v>
      </c>
      <c r="BY30" s="235">
        <f>IF(Tb.Financiering[[#This Row],[Pnr.]]=BY$7,Tb.Financiering[[#This Row],[Eigen
bijdrage]]+Tb.Financiering[[#This Row],[Andere
subsidie(s)]]+Tb.Financiering[[#This Row],[Anders]],0)</f>
        <v>0</v>
      </c>
      <c r="BZ30" s="235">
        <f>IF(Tb.Financiering[[#This Row],[Pnr.]]=BZ$7,Tb.Financiering[[#This Row],[Eigen
bijdrage]]+Tb.Financiering[[#This Row],[Andere
subsidie(s)]]+Tb.Financiering[[#This Row],[Anders]],0)</f>
        <v>0</v>
      </c>
      <c r="CA30" s="235">
        <f>IF(Tb.Financiering[[#This Row],[Pnr.]]=CA$7,Tb.Financiering[[#This Row],[Eigen
bijdrage]]+Tb.Financiering[[#This Row],[Andere
subsidie(s)]]+Tb.Financiering[[#This Row],[Anders]],0)</f>
        <v>0</v>
      </c>
      <c r="CB30" s="235">
        <f>IF(Tb.Financiering[[#This Row],[Pnr.]]=CB$7,Tb.Financiering[[#This Row],[Eigen
bijdrage]]+Tb.Financiering[[#This Row],[Andere
subsidie(s)]]+Tb.Financiering[[#This Row],[Anders]],0)</f>
        <v>0</v>
      </c>
      <c r="CC30" s="235">
        <f>IF(Tb.Financiering[[#This Row],[Pnr.]]=CC$7,Tb.Financiering[[#This Row],[Eigen
bijdrage]]+Tb.Financiering[[#This Row],[Andere
subsidie(s)]]+Tb.Financiering[[#This Row],[Anders]],0)</f>
        <v>0</v>
      </c>
      <c r="CD30" s="235">
        <f>IF(Tb.Financiering[[#This Row],[Pnr.]]=CD$7,Tb.Financiering[[#This Row],[Eigen
bijdrage]]+Tb.Financiering[[#This Row],[Andere
subsidie(s)]]+Tb.Financiering[[#This Row],[Anders]],0)</f>
        <v>0</v>
      </c>
      <c r="CE30" s="235">
        <f>IF(Tb.Financiering[[#This Row],[Pnr.]]=CE$7,Tb.Financiering[[#This Row],[Eigen
bijdrage]]+Tb.Financiering[[#This Row],[Andere
subsidie(s)]]+Tb.Financiering[[#This Row],[Anders]],0)</f>
        <v>0</v>
      </c>
      <c r="CF30" s="235">
        <f>IF(Tb.Financiering[[#This Row],[Pnr.]]=CF$7,Tb.Financiering[[#This Row],[Eigen
bijdrage]]+Tb.Financiering[[#This Row],[Andere
subsidie(s)]]+Tb.Financiering[[#This Row],[Anders]],0)</f>
        <v>0</v>
      </c>
      <c r="CG30" s="235">
        <f>IF(Tb.Financiering[[#This Row],[Pnr.]]=CG$7,Tb.Financiering[[#This Row],[Eigen
bijdrage]]+Tb.Financiering[[#This Row],[Andere
subsidie(s)]]+Tb.Financiering[[#This Row],[Anders]],0)</f>
        <v>0</v>
      </c>
      <c r="CH30" s="235">
        <f>IF(Tb.Financiering[[#This Row],[Pnr.]]=CH$7,Tb.Financiering[[#This Row],[Eigen
bijdrage]]+Tb.Financiering[[#This Row],[Andere
subsidie(s)]]+Tb.Financiering[[#This Row],[Anders]],0)</f>
        <v>0</v>
      </c>
      <c r="CI30" s="235">
        <f>IF(Tb.Financiering[[#This Row],[Pnr.]]=CI$7,Tb.Financiering[[#This Row],[Eigen
bijdrage]]+Tb.Financiering[[#This Row],[Andere
subsidie(s)]]+Tb.Financiering[[#This Row],[Anders]],0)</f>
        <v>0</v>
      </c>
      <c r="CJ30" s="235">
        <f>IF(Tb.Financiering[[#This Row],[Pnr.]]=CJ$7,Tb.Financiering[[#This Row],[Eigen
bijdrage]]+Tb.Financiering[[#This Row],[Andere
subsidie(s)]]+Tb.Financiering[[#This Row],[Anders]],0)</f>
        <v>0</v>
      </c>
      <c r="CK30" s="235">
        <f>IF(Tb.Financiering[[#This Row],[Pnr.]]=CK$7,Tb.Financiering[[#This Row],[Eigen
bijdrage]]+Tb.Financiering[[#This Row],[Andere
subsidie(s)]]+Tb.Financiering[[#This Row],[Anders]],0)</f>
        <v>0</v>
      </c>
      <c r="CL30" s="235">
        <f>IF(Tb.Financiering[[#This Row],[Pnr.]]=CL$7,Tb.Financiering[[#This Row],[Eigen
bijdrage]]+Tb.Financiering[[#This Row],[Andere
subsidie(s)]]+Tb.Financiering[[#This Row],[Anders]],0)</f>
        <v>0</v>
      </c>
      <c r="CM30" s="235">
        <f>IF(Tb.Financiering[[#This Row],[Pnr.]]=CM$7,Tb.Financiering[[#This Row],[Eigen
bijdrage]]+Tb.Financiering[[#This Row],[Andere
subsidie(s)]]+Tb.Financiering[[#This Row],[Anders]],0)</f>
        <v>0</v>
      </c>
      <c r="CN30" s="235">
        <f>IF(Tb.Financiering[[#This Row],[Pnr.]]=CN$7,Tb.Financiering[[#This Row],[Eigen
bijdrage]]+Tb.Financiering[[#This Row],[Andere
subsidie(s)]]+Tb.Financiering[[#This Row],[Anders]],0)</f>
        <v>0</v>
      </c>
      <c r="CO30" s="235">
        <f>IF(Tb.Financiering[[#This Row],[Pnr.]]=CO$7,Tb.Financiering[[#This Row],[Eigen
bijdrage]]+Tb.Financiering[[#This Row],[Andere
subsidie(s)]]+Tb.Financiering[[#This Row],[Anders]],0)</f>
        <v>0</v>
      </c>
      <c r="CP30" s="235">
        <f>IF(Tb.Financiering[[#This Row],[Pnr.]]=CP$7,Tb.Financiering[[#This Row],[Eigen
bijdrage]]+Tb.Financiering[[#This Row],[Andere
subsidie(s)]]+Tb.Financiering[[#This Row],[Anders]],0)</f>
        <v>0</v>
      </c>
      <c r="CQ30" s="235">
        <f>IF(Tb.Financiering[[#This Row],[Pnr.]]=CQ$7,Tb.Financiering[[#This Row],[Eigen
bijdrage]]+Tb.Financiering[[#This Row],[Andere
subsidie(s)]]+Tb.Financiering[[#This Row],[Anders]],0)</f>
        <v>0</v>
      </c>
      <c r="CR30" s="235">
        <f>IF(Tb.Financiering[[#This Row],[Pnr.]]=CR$7,Tb.Financiering[[#This Row],[Eigen
bijdrage]]+Tb.Financiering[[#This Row],[Andere
subsidie(s)]]+Tb.Financiering[[#This Row],[Anders]],0)</f>
        <v>0</v>
      </c>
      <c r="CS30" s="235">
        <f>IF(Tb.Financiering[[#This Row],[Pnr.]]=CS$7,Tb.Financiering[[#This Row],[Eigen
bijdrage]]+Tb.Financiering[[#This Row],[Andere
subsidie(s)]]+Tb.Financiering[[#This Row],[Anders]],0)</f>
        <v>0</v>
      </c>
      <c r="CT30" s="235">
        <f>IF(Tb.Financiering[[#This Row],[Pnr.]]=CT$7,Tb.Financiering[[#This Row],[Eigen
bijdrage]]+Tb.Financiering[[#This Row],[Andere
subsidie(s)]]+Tb.Financiering[[#This Row],[Anders]],0)</f>
        <v>0</v>
      </c>
      <c r="CU30" s="235">
        <f>IF(Tb.Financiering[[#This Row],[Pnr.]]=CU$7,Tb.Financiering[[#This Row],[Eigen
bijdrage]]+Tb.Financiering[[#This Row],[Andere
subsidie(s)]]+Tb.Financiering[[#This Row],[Anders]],0)</f>
        <v>0</v>
      </c>
      <c r="CV30" s="235">
        <f>IF(Tb.Financiering[[#This Row],[Pnr.]]=CV$7,Tb.Financiering[[#This Row],[Eigen
bijdrage]]+Tb.Financiering[[#This Row],[Andere
subsidie(s)]]+Tb.Financiering[[#This Row],[Anders]],0)</f>
        <v>0</v>
      </c>
      <c r="CW30" s="235">
        <f>IF(Tb.Financiering[[#This Row],[Pnr.]]=CW$7,Tb.Financiering[[#This Row],[Eigen
bijdrage]]+Tb.Financiering[[#This Row],[Andere
subsidie(s)]]+Tb.Financiering[[#This Row],[Anders]],0)</f>
        <v>0</v>
      </c>
      <c r="CX30" s="235">
        <f>IF(Tb.Financiering[[#This Row],[Pnr.]]=CX$7,Tb.Financiering[[#This Row],[Eigen
bijdrage]]+Tb.Financiering[[#This Row],[Andere
subsidie(s)]]+Tb.Financiering[[#This Row],[Anders]],0)</f>
        <v>0</v>
      </c>
      <c r="CY30" s="235">
        <f>IF(Tb.Financiering[[#This Row],[Pnr.]]=CY$7,Tb.Financiering[[#This Row],[Eigen
bijdrage]]+Tb.Financiering[[#This Row],[Andere
subsidie(s)]]+Tb.Financiering[[#This Row],[Anders]],0)</f>
        <v>0</v>
      </c>
      <c r="CZ30" s="235">
        <f>IF(Tb.Financiering[[#This Row],[Pnr.]]=CZ$7,Tb.Financiering[[#This Row],[Eigen
bijdrage]]+Tb.Financiering[[#This Row],[Andere
subsidie(s)]]+Tb.Financiering[[#This Row],[Anders]],0)</f>
        <v>0</v>
      </c>
      <c r="DA30" s="235">
        <f>IF(Tb.Financiering[[#This Row],[Pnr.]]=DA$7,Tb.Financiering[[#This Row],[Eigen
bijdrage]]+Tb.Financiering[[#This Row],[Andere
subsidie(s)]]+Tb.Financiering[[#This Row],[Anders]],0)</f>
        <v>0</v>
      </c>
      <c r="DB30" s="235">
        <f>IF(Tb.Financiering[[#This Row],[Pnr.]]=DB$7,Tb.Financiering[[#This Row],[Eigen
bijdrage]]+Tb.Financiering[[#This Row],[Andere
subsidie(s)]]+Tb.Financiering[[#This Row],[Anders]],0)</f>
        <v>0</v>
      </c>
      <c r="DC30" s="235">
        <f>IF(Tb.Financiering[[#This Row],[Pnr.]]=DC$7,Tb.Financiering[[#This Row],[Eigen
bijdrage]]+Tb.Financiering[[#This Row],[Andere
subsidie(s)]]+Tb.Financiering[[#This Row],[Anders]],0)</f>
        <v>0</v>
      </c>
      <c r="DD30" s="235">
        <f>IF(Tb.Financiering[[#This Row],[Pnr.]]=DD$7,Tb.Financiering[[#This Row],[Eigen
bijdrage]]+Tb.Financiering[[#This Row],[Andere
subsidie(s)]]+Tb.Financiering[[#This Row],[Anders]],0)</f>
        <v>0</v>
      </c>
      <c r="DE30" s="235">
        <f>IF(Tb.Financiering[[#This Row],[Pnr.]]=DE$7,Tb.Financiering[[#This Row],[Eigen
bijdrage]]+Tb.Financiering[[#This Row],[Andere
subsidie(s)]]+Tb.Financiering[[#This Row],[Anders]],0)</f>
        <v>0</v>
      </c>
      <c r="DF30" s="235">
        <f>IF(Tb.Financiering[[#This Row],[Pnr.]]=DF$7,Tb.Financiering[[#This Row],[Eigen
bijdrage]]+Tb.Financiering[[#This Row],[Andere
subsidie(s)]]+Tb.Financiering[[#This Row],[Anders]],0)</f>
        <v>0</v>
      </c>
      <c r="DG30" s="235">
        <f>IF(Tb.Financiering[[#This Row],[Pnr.]]=DG$7,Tb.Financiering[[#This Row],[Eigen
bijdrage]]+Tb.Financiering[[#This Row],[Andere
subsidie(s)]]+Tb.Financiering[[#This Row],[Anders]],0)</f>
        <v>0</v>
      </c>
      <c r="DH30" s="235">
        <f>IF(Tb.Financiering[[#This Row],[Pnr.]]=DH$7,Tb.Financiering[[#This Row],[Eigen
bijdrage]]+Tb.Financiering[[#This Row],[Andere
subsidie(s)]]+Tb.Financiering[[#This Row],[Anders]],0)</f>
        <v>0</v>
      </c>
      <c r="DI30" s="235">
        <f>IF(Tb.Financiering[[#This Row],[Pnr.]]=DI$7,Tb.Financiering[[#This Row],[Eigen
bijdrage]]+Tb.Financiering[[#This Row],[Andere
subsidie(s)]]+Tb.Financiering[[#This Row],[Anders]],0)</f>
        <v>0</v>
      </c>
      <c r="DJ30" s="235">
        <f>IF(Tb.Financiering[[#This Row],[Pnr.]]=DJ$7,Tb.Financiering[[#This Row],[Eigen
bijdrage]]+Tb.Financiering[[#This Row],[Andere
subsidie(s)]]+Tb.Financiering[[#This Row],[Anders]],0)</f>
        <v>0</v>
      </c>
      <c r="DK30" s="235">
        <f>IF(Tb.Financiering[[#This Row],[Pnr.]]=DK$7,Tb.Financiering[[#This Row],[Eigen
bijdrage]]+Tb.Financiering[[#This Row],[Andere
subsidie(s)]]+Tb.Financiering[[#This Row],[Anders]],0)</f>
        <v>0</v>
      </c>
      <c r="XFD30" s="31"/>
    </row>
    <row r="31" spans="1:115 16384:16384" s="4" customFormat="1" x14ac:dyDescent="0.3">
      <c r="A31" s="31"/>
      <c r="B31" s="137"/>
      <c r="C31" s="137"/>
      <c r="D31" s="11">
        <f>SUMIF(Tbl.Kosten[PSAnr.],Tb.Financiering[[#This Row],[PSAnr.]],Tbl.Kosten[Totaal kosten])</f>
        <v>0</v>
      </c>
      <c r="E31" s="154">
        <f>SUMIF(Tbl.Kosten[PSAnr.],Tb.Financiering[[#This Row],[PSAnr.]],Tbl.Kosten[Subsidie])</f>
        <v>0</v>
      </c>
      <c r="F31" s="155"/>
      <c r="G31" s="154">
        <f>Tb.Financiering[[#This Row],[Begrote kosten]]-Tb.Financiering[[#This Row],[Berekende GLB subsidie]]-Tb.Financiering[[#This Row],[Correctie GLB subsidie]]</f>
        <v>0</v>
      </c>
      <c r="H31" s="156"/>
      <c r="I31" s="156"/>
      <c r="J31" s="156"/>
      <c r="K31" s="152"/>
      <c r="L31" s="97">
        <f>Tb.Financiering[[#This Row],[Te financieren]]-SUM(Tb.Financiering[[#This Row],[Eigen
bijdrage]:[Anders]])</f>
        <v>0</v>
      </c>
      <c r="M31" s="160" t="str">
        <f>IFERROR(VLOOKUP(Tb.Financiering[[#This Row],[Partnernaam]],Tbl.Projectpartners[[Naam]:[PNr.]],9,FALSE),"")</f>
        <v/>
      </c>
      <c r="N31" s="142" t="str">
        <f>IFERROR(VLOOKUP(Tb.Financiering[[#This Row],[Subsidiabele activiteit]],Tbl.Subsidiehoogte[[Subsidieactiviteit]:[SAnr.]],3,FALSE),"")</f>
        <v/>
      </c>
      <c r="O31" s="142" t="str">
        <f>_xlfn.CONCAT(Tb.Financiering[[#This Row],[Pnr.]],Tb.Financiering[[#This Row],[SAnr.]])</f>
        <v/>
      </c>
      <c r="P31" s="144">
        <f>IF(Tb.Financiering[[#This Row],[Pnr.]]=P$7,Tb.Financiering[[#This Row],[Te financieren]]-Tb.Financiering[[#This Row],[Eigen
bijdrage]]-Tb.Financiering[[#This Row],[Andere
subsidie(s)]]-Tb.Financiering[[#This Row],[Anders]],0)</f>
        <v>0</v>
      </c>
      <c r="Q31" s="144">
        <f>IF(Tb.Financiering[[#This Row],[Pnr.]]=Q$7,Tb.Financiering[[#This Row],[Te financieren]]-Tb.Financiering[[#This Row],[Eigen
bijdrage]]-Tb.Financiering[[#This Row],[Andere
subsidie(s)]]-Tb.Financiering[[#This Row],[Anders]],0)</f>
        <v>0</v>
      </c>
      <c r="R31" s="144">
        <f>IF(Tb.Financiering[[#This Row],[Pnr.]]=R$7,Tb.Financiering[[#This Row],[Te financieren]]-Tb.Financiering[[#This Row],[Eigen
bijdrage]]-Tb.Financiering[[#This Row],[Andere
subsidie(s)]]-Tb.Financiering[[#This Row],[Anders]],0)</f>
        <v>0</v>
      </c>
      <c r="S31" s="144">
        <f>IF(Tb.Financiering[[#This Row],[Pnr.]]=S$7,Tb.Financiering[[#This Row],[Te financieren]]-Tb.Financiering[[#This Row],[Eigen
bijdrage]]-Tb.Financiering[[#This Row],[Andere
subsidie(s)]]-Tb.Financiering[[#This Row],[Anders]],0)</f>
        <v>0</v>
      </c>
      <c r="T31" s="144">
        <f>IF(Tb.Financiering[[#This Row],[Pnr.]]=T$7,Tb.Financiering[[#This Row],[Te financieren]]-Tb.Financiering[[#This Row],[Eigen
bijdrage]]-Tb.Financiering[[#This Row],[Andere
subsidie(s)]]-Tb.Financiering[[#This Row],[Anders]],0)</f>
        <v>0</v>
      </c>
      <c r="U31" s="144">
        <f>IF(Tb.Financiering[[#This Row],[Pnr.]]=U$7,Tb.Financiering[[#This Row],[Te financieren]]-Tb.Financiering[[#This Row],[Eigen
bijdrage]]-Tb.Financiering[[#This Row],[Andere
subsidie(s)]]-Tb.Financiering[[#This Row],[Anders]],0)</f>
        <v>0</v>
      </c>
      <c r="V31" s="144">
        <f>IF(Tb.Financiering[[#This Row],[Pnr.]]=V$7,Tb.Financiering[[#This Row],[Te financieren]]-Tb.Financiering[[#This Row],[Eigen
bijdrage]]-Tb.Financiering[[#This Row],[Andere
subsidie(s)]]-Tb.Financiering[[#This Row],[Anders]],0)</f>
        <v>0</v>
      </c>
      <c r="W31" s="144">
        <f>IF(Tb.Financiering[[#This Row],[Pnr.]]=W$7,Tb.Financiering[[#This Row],[Te financieren]]-Tb.Financiering[[#This Row],[Eigen
bijdrage]]-Tb.Financiering[[#This Row],[Andere
subsidie(s)]]-Tb.Financiering[[#This Row],[Anders]],0)</f>
        <v>0</v>
      </c>
      <c r="X31" s="144">
        <f>IF(Tb.Financiering[[#This Row],[Pnr.]]=X$7,Tb.Financiering[[#This Row],[Te financieren]]-Tb.Financiering[[#This Row],[Eigen
bijdrage]]-Tb.Financiering[[#This Row],[Andere
subsidie(s)]]-Tb.Financiering[[#This Row],[Anders]],0)</f>
        <v>0</v>
      </c>
      <c r="Y31" s="144">
        <f>IF(Tb.Financiering[[#This Row],[Pnr.]]=Y$7,Tb.Financiering[[#This Row],[Te financieren]]-Tb.Financiering[[#This Row],[Eigen
bijdrage]]-Tb.Financiering[[#This Row],[Andere
subsidie(s)]]-Tb.Financiering[[#This Row],[Anders]],0)</f>
        <v>0</v>
      </c>
      <c r="Z31" s="144">
        <f>IF(Tb.Financiering[[#This Row],[Pnr.]]=Z$7,Tb.Financiering[[#This Row],[Te financieren]]-Tb.Financiering[[#This Row],[Eigen
bijdrage]]-Tb.Financiering[[#This Row],[Andere
subsidie(s)]]-Tb.Financiering[[#This Row],[Anders]],0)</f>
        <v>0</v>
      </c>
      <c r="AA31" s="144">
        <f>IF(Tb.Financiering[[#This Row],[Pnr.]]=AA$7,Tb.Financiering[[#This Row],[Te financieren]]-Tb.Financiering[[#This Row],[Eigen
bijdrage]]-Tb.Financiering[[#This Row],[Andere
subsidie(s)]]-Tb.Financiering[[#This Row],[Anders]],0)</f>
        <v>0</v>
      </c>
      <c r="AB31" s="144">
        <f>IF(Tb.Financiering[[#This Row],[Pnr.]]=AB$7,Tb.Financiering[[#This Row],[Te financieren]]-Tb.Financiering[[#This Row],[Eigen
bijdrage]]-Tb.Financiering[[#This Row],[Andere
subsidie(s)]]-Tb.Financiering[[#This Row],[Anders]],0)</f>
        <v>0</v>
      </c>
      <c r="AC31" s="144">
        <f>IF(Tb.Financiering[[#This Row],[Pnr.]]=AC$7,Tb.Financiering[[#This Row],[Te financieren]]-Tb.Financiering[[#This Row],[Eigen
bijdrage]]-Tb.Financiering[[#This Row],[Andere
subsidie(s)]]-Tb.Financiering[[#This Row],[Anders]],0)</f>
        <v>0</v>
      </c>
      <c r="AD31" s="144">
        <f>IF(Tb.Financiering[[#This Row],[Pnr.]]=AD$7,Tb.Financiering[[#This Row],[Te financieren]]-Tb.Financiering[[#This Row],[Eigen
bijdrage]]-Tb.Financiering[[#This Row],[Andere
subsidie(s)]]-Tb.Financiering[[#This Row],[Anders]],0)</f>
        <v>0</v>
      </c>
      <c r="AE31" s="144">
        <f>IF(Tb.Financiering[[#This Row],[Pnr.]]=AE$7,Tb.Financiering[[#This Row],[Te financieren]]-Tb.Financiering[[#This Row],[Eigen
bijdrage]]-Tb.Financiering[[#This Row],[Andere
subsidie(s)]]-Tb.Financiering[[#This Row],[Anders]],0)</f>
        <v>0</v>
      </c>
      <c r="AF31" s="144">
        <f>IF(Tb.Financiering[[#This Row],[Pnr.]]=AF$7,Tb.Financiering[[#This Row],[Te financieren]]-Tb.Financiering[[#This Row],[Eigen
bijdrage]]-Tb.Financiering[[#This Row],[Andere
subsidie(s)]]-Tb.Financiering[[#This Row],[Anders]],0)</f>
        <v>0</v>
      </c>
      <c r="AG31" s="144">
        <f>IF(Tb.Financiering[[#This Row],[Pnr.]]=AG$7,Tb.Financiering[[#This Row],[Te financieren]]-Tb.Financiering[[#This Row],[Eigen
bijdrage]]-Tb.Financiering[[#This Row],[Andere
subsidie(s)]]-Tb.Financiering[[#This Row],[Anders]],0)</f>
        <v>0</v>
      </c>
      <c r="AH31" s="144">
        <f>IF(Tb.Financiering[[#This Row],[Pnr.]]=AH$7,Tb.Financiering[[#This Row],[Te financieren]]-Tb.Financiering[[#This Row],[Eigen
bijdrage]]-Tb.Financiering[[#This Row],[Andere
subsidie(s)]]-Tb.Financiering[[#This Row],[Anders]],0)</f>
        <v>0</v>
      </c>
      <c r="AI31" s="144">
        <f>IF(Tb.Financiering[[#This Row],[Pnr.]]=AI$7,Tb.Financiering[[#This Row],[Te financieren]]-Tb.Financiering[[#This Row],[Eigen
bijdrage]]-Tb.Financiering[[#This Row],[Andere
subsidie(s)]]-Tb.Financiering[[#This Row],[Anders]],0)</f>
        <v>0</v>
      </c>
      <c r="AJ31" s="144">
        <f>IF(Tb.Financiering[[#This Row],[Pnr.]]=AJ$7,Tb.Financiering[[#This Row],[Te financieren]]-Tb.Financiering[[#This Row],[Eigen
bijdrage]]-Tb.Financiering[[#This Row],[Andere
subsidie(s)]]-Tb.Financiering[[#This Row],[Anders]],0)</f>
        <v>0</v>
      </c>
      <c r="AK31" s="144">
        <f>IF(Tb.Financiering[[#This Row],[Pnr.]]=AK$7,Tb.Financiering[[#This Row],[Te financieren]]-Tb.Financiering[[#This Row],[Eigen
bijdrage]]-Tb.Financiering[[#This Row],[Andere
subsidie(s)]]-Tb.Financiering[[#This Row],[Anders]],0)</f>
        <v>0</v>
      </c>
      <c r="AL31" s="144">
        <f>IF(Tb.Financiering[[#This Row],[Pnr.]]=AL$7,Tb.Financiering[[#This Row],[Te financieren]]-Tb.Financiering[[#This Row],[Eigen
bijdrage]]-Tb.Financiering[[#This Row],[Andere
subsidie(s)]]-Tb.Financiering[[#This Row],[Anders]],0)</f>
        <v>0</v>
      </c>
      <c r="AM31" s="144">
        <f>IF(Tb.Financiering[[#This Row],[Pnr.]]=AM$7,Tb.Financiering[[#This Row],[Te financieren]]-Tb.Financiering[[#This Row],[Eigen
bijdrage]]-Tb.Financiering[[#This Row],[Andere
subsidie(s)]]-Tb.Financiering[[#This Row],[Anders]],0)</f>
        <v>0</v>
      </c>
      <c r="AN31" s="144">
        <f>IF(Tb.Financiering[[#This Row],[Pnr.]]=AN$7,Tb.Financiering[[#This Row],[Te financieren]]-Tb.Financiering[[#This Row],[Eigen
bijdrage]]-Tb.Financiering[[#This Row],[Andere
subsidie(s)]]-Tb.Financiering[[#This Row],[Anders]],0)</f>
        <v>0</v>
      </c>
      <c r="AO31" s="144">
        <f>IF(Tb.Financiering[[#This Row],[Pnr.]]=AO$7,Tb.Financiering[[#This Row],[Te financieren]]-Tb.Financiering[[#This Row],[Eigen
bijdrage]]-Tb.Financiering[[#This Row],[Andere
subsidie(s)]]-Tb.Financiering[[#This Row],[Anders]],0)</f>
        <v>0</v>
      </c>
      <c r="AP31" s="144">
        <f>IF(Tb.Financiering[[#This Row],[Pnr.]]=AP$7,Tb.Financiering[[#This Row],[Te financieren]]-Tb.Financiering[[#This Row],[Eigen
bijdrage]]-Tb.Financiering[[#This Row],[Andere
subsidie(s)]]-Tb.Financiering[[#This Row],[Anders]],0)</f>
        <v>0</v>
      </c>
      <c r="AQ31" s="144">
        <f>IF(Tb.Financiering[[#This Row],[Pnr.]]=AQ$7,Tb.Financiering[[#This Row],[Te financieren]]-Tb.Financiering[[#This Row],[Eigen
bijdrage]]-Tb.Financiering[[#This Row],[Andere
subsidie(s)]]-Tb.Financiering[[#This Row],[Anders]],0)</f>
        <v>0</v>
      </c>
      <c r="AR31" s="144">
        <f>IF(Tb.Financiering[[#This Row],[Pnr.]]=AR$7,Tb.Financiering[[#This Row],[Te financieren]]-Tb.Financiering[[#This Row],[Eigen
bijdrage]]-Tb.Financiering[[#This Row],[Andere
subsidie(s)]]-Tb.Financiering[[#This Row],[Anders]],0)</f>
        <v>0</v>
      </c>
      <c r="AS31" s="144">
        <f>IF(Tb.Financiering[[#This Row],[Pnr.]]=AS$7,Tb.Financiering[[#This Row],[Te financieren]]-Tb.Financiering[[#This Row],[Eigen
bijdrage]]-Tb.Financiering[[#This Row],[Andere
subsidie(s)]]-Tb.Financiering[[#This Row],[Anders]],0)</f>
        <v>0</v>
      </c>
      <c r="AT31" s="144">
        <f>IF(Tb.Financiering[[#This Row],[Pnr.]]=AT$7,Tb.Financiering[[#This Row],[Te financieren]]-Tb.Financiering[[#This Row],[Eigen
bijdrage]]-Tb.Financiering[[#This Row],[Andere
subsidie(s)]]-Tb.Financiering[[#This Row],[Anders]],0)</f>
        <v>0</v>
      </c>
      <c r="AU31" s="144">
        <f>IF(Tb.Financiering[[#This Row],[Pnr.]]=AU$7,Tb.Financiering[[#This Row],[Te financieren]]-Tb.Financiering[[#This Row],[Eigen
bijdrage]]-Tb.Financiering[[#This Row],[Andere
subsidie(s)]]-Tb.Financiering[[#This Row],[Anders]],0)</f>
        <v>0</v>
      </c>
      <c r="AV31" s="144">
        <f>IF(Tb.Financiering[[#This Row],[Pnr.]]=AV$7,Tb.Financiering[[#This Row],[Te financieren]]-Tb.Financiering[[#This Row],[Eigen
bijdrage]]-Tb.Financiering[[#This Row],[Andere
subsidie(s)]]-Tb.Financiering[[#This Row],[Anders]],0)</f>
        <v>0</v>
      </c>
      <c r="AW31" s="144">
        <f>IF(Tb.Financiering[[#This Row],[Pnr.]]=AW$7,Tb.Financiering[[#This Row],[Te financieren]]-Tb.Financiering[[#This Row],[Eigen
bijdrage]]-Tb.Financiering[[#This Row],[Andere
subsidie(s)]]-Tb.Financiering[[#This Row],[Anders]],0)</f>
        <v>0</v>
      </c>
      <c r="AX31" s="144">
        <f>IF(Tb.Financiering[[#This Row],[Pnr.]]=AX$7,Tb.Financiering[[#This Row],[Te financieren]]-Tb.Financiering[[#This Row],[Eigen
bijdrage]]-Tb.Financiering[[#This Row],[Andere
subsidie(s)]]-Tb.Financiering[[#This Row],[Anders]],0)</f>
        <v>0</v>
      </c>
      <c r="AY31" s="144">
        <f>IF(Tb.Financiering[[#This Row],[Pnr.]]=AY$7,Tb.Financiering[[#This Row],[Te financieren]]-Tb.Financiering[[#This Row],[Eigen
bijdrage]]-Tb.Financiering[[#This Row],[Andere
subsidie(s)]]-Tb.Financiering[[#This Row],[Anders]],0)</f>
        <v>0</v>
      </c>
      <c r="AZ31" s="144">
        <f>IF(Tb.Financiering[[#This Row],[Pnr.]]=AZ$7,Tb.Financiering[[#This Row],[Te financieren]]-Tb.Financiering[[#This Row],[Eigen
bijdrage]]-Tb.Financiering[[#This Row],[Andere
subsidie(s)]]-Tb.Financiering[[#This Row],[Anders]],0)</f>
        <v>0</v>
      </c>
      <c r="BA31" s="144">
        <f>IF(Tb.Financiering[[#This Row],[Pnr.]]=BA$7,Tb.Financiering[[#This Row],[Te financieren]]-Tb.Financiering[[#This Row],[Eigen
bijdrage]]-Tb.Financiering[[#This Row],[Andere
subsidie(s)]]-Tb.Financiering[[#This Row],[Anders]],0)</f>
        <v>0</v>
      </c>
      <c r="BB31" s="144">
        <f>IF(Tb.Financiering[[#This Row],[Pnr.]]=BB$7,Tb.Financiering[[#This Row],[Te financieren]]-Tb.Financiering[[#This Row],[Eigen
bijdrage]]-Tb.Financiering[[#This Row],[Andere
subsidie(s)]]-Tb.Financiering[[#This Row],[Anders]],0)</f>
        <v>0</v>
      </c>
      <c r="BC31" s="144">
        <f>IF(Tb.Financiering[[#This Row],[Pnr.]]=BC$7,Tb.Financiering[[#This Row],[Te financieren]]-Tb.Financiering[[#This Row],[Eigen
bijdrage]]-Tb.Financiering[[#This Row],[Andere
subsidie(s)]]-Tb.Financiering[[#This Row],[Anders]],0)</f>
        <v>0</v>
      </c>
      <c r="BD31" s="144">
        <f>IF(Tb.Financiering[[#This Row],[Pnr.]]=BD$7,Tb.Financiering[[#This Row],[Te financieren]]-Tb.Financiering[[#This Row],[Eigen
bijdrage]]-Tb.Financiering[[#This Row],[Andere
subsidie(s)]]-Tb.Financiering[[#This Row],[Anders]],0)</f>
        <v>0</v>
      </c>
      <c r="BE31" s="144">
        <f>IF(Tb.Financiering[[#This Row],[Pnr.]]=BE$7,Tb.Financiering[[#This Row],[Te financieren]]-Tb.Financiering[[#This Row],[Eigen
bijdrage]]-Tb.Financiering[[#This Row],[Andere
subsidie(s)]]-Tb.Financiering[[#This Row],[Anders]],0)</f>
        <v>0</v>
      </c>
      <c r="BF31" s="144">
        <f>IF(Tb.Financiering[[#This Row],[Pnr.]]=BF$7,Tb.Financiering[[#This Row],[Te financieren]]-Tb.Financiering[[#This Row],[Eigen
bijdrage]]-Tb.Financiering[[#This Row],[Andere
subsidie(s)]]-Tb.Financiering[[#This Row],[Anders]],0)</f>
        <v>0</v>
      </c>
      <c r="BG31" s="144">
        <f>IF(Tb.Financiering[[#This Row],[Pnr.]]=BG$7,Tb.Financiering[[#This Row],[Te financieren]]-Tb.Financiering[[#This Row],[Eigen
bijdrage]]-Tb.Financiering[[#This Row],[Andere
subsidie(s)]]-Tb.Financiering[[#This Row],[Anders]],0)</f>
        <v>0</v>
      </c>
      <c r="BH31" s="144">
        <f>IF(Tb.Financiering[[#This Row],[Pnr.]]=BH$7,Tb.Financiering[[#This Row],[Te financieren]]-Tb.Financiering[[#This Row],[Eigen
bijdrage]]-Tb.Financiering[[#This Row],[Andere
subsidie(s)]]-Tb.Financiering[[#This Row],[Anders]],0)</f>
        <v>0</v>
      </c>
      <c r="BI31" s="144">
        <f>IF(Tb.Financiering[[#This Row],[Pnr.]]=BI$7,Tb.Financiering[[#This Row],[Te financieren]]-Tb.Financiering[[#This Row],[Eigen
bijdrage]]-Tb.Financiering[[#This Row],[Andere
subsidie(s)]]-Tb.Financiering[[#This Row],[Anders]],0)</f>
        <v>0</v>
      </c>
      <c r="BJ31" s="144">
        <f>IF(Tb.Financiering[[#This Row],[Pnr.]]=BJ$7,Tb.Financiering[[#This Row],[Te financieren]]-Tb.Financiering[[#This Row],[Eigen
bijdrage]]-Tb.Financiering[[#This Row],[Andere
subsidie(s)]]-Tb.Financiering[[#This Row],[Anders]],0)</f>
        <v>0</v>
      </c>
      <c r="BK31" s="144">
        <f>IF(Tb.Financiering[[#This Row],[Pnr.]]=BK$7,Tb.Financiering[[#This Row],[Te financieren]]-Tb.Financiering[[#This Row],[Eigen
bijdrage]]-Tb.Financiering[[#This Row],[Andere
subsidie(s)]]-Tb.Financiering[[#This Row],[Anders]],0)</f>
        <v>0</v>
      </c>
      <c r="BL31" s="144">
        <f>IF(Tb.Financiering[[#This Row],[Pnr.]]=BL$7,Tb.Financiering[[#This Row],[Te financieren]]-Tb.Financiering[[#This Row],[Eigen
bijdrage]]-Tb.Financiering[[#This Row],[Andere
subsidie(s)]]-Tb.Financiering[[#This Row],[Anders]],0)</f>
        <v>0</v>
      </c>
      <c r="BM31" s="144">
        <f>IF(Tb.Financiering[[#This Row],[Pnr.]]=BM$7,Tb.Financiering[[#This Row],[Te financieren]]-Tb.Financiering[[#This Row],[Eigen
bijdrage]]-Tb.Financiering[[#This Row],[Andere
subsidie(s)]]-Tb.Financiering[[#This Row],[Anders]],0)</f>
        <v>0</v>
      </c>
      <c r="BN31" s="235">
        <f>IF(Tb.Financiering[[#This Row],[Pnr.]]=BN$7,Tb.Financiering[[#This Row],[Eigen
bijdrage]]+Tb.Financiering[[#This Row],[Andere
subsidie(s)]]+Tb.Financiering[[#This Row],[Anders]],0)</f>
        <v>0</v>
      </c>
      <c r="BO31" s="235">
        <f>IF(Tb.Financiering[[#This Row],[Pnr.]]=BO$7,Tb.Financiering[[#This Row],[Eigen
bijdrage]]+Tb.Financiering[[#This Row],[Andere
subsidie(s)]]+Tb.Financiering[[#This Row],[Anders]],0)</f>
        <v>0</v>
      </c>
      <c r="BP31" s="235">
        <f>IF(Tb.Financiering[[#This Row],[Pnr.]]=BP$7,Tb.Financiering[[#This Row],[Eigen
bijdrage]]+Tb.Financiering[[#This Row],[Andere
subsidie(s)]]+Tb.Financiering[[#This Row],[Anders]],0)</f>
        <v>0</v>
      </c>
      <c r="BQ31" s="235">
        <f>IF(Tb.Financiering[[#This Row],[Pnr.]]=BQ$7,Tb.Financiering[[#This Row],[Eigen
bijdrage]]+Tb.Financiering[[#This Row],[Andere
subsidie(s)]]+Tb.Financiering[[#This Row],[Anders]],0)</f>
        <v>0</v>
      </c>
      <c r="BR31" s="235">
        <f>IF(Tb.Financiering[[#This Row],[Pnr.]]=BR$7,Tb.Financiering[[#This Row],[Eigen
bijdrage]]+Tb.Financiering[[#This Row],[Andere
subsidie(s)]]+Tb.Financiering[[#This Row],[Anders]],0)</f>
        <v>0</v>
      </c>
      <c r="BS31" s="235">
        <f>IF(Tb.Financiering[[#This Row],[Pnr.]]=BS$7,Tb.Financiering[[#This Row],[Eigen
bijdrage]]+Tb.Financiering[[#This Row],[Andere
subsidie(s)]]+Tb.Financiering[[#This Row],[Anders]],0)</f>
        <v>0</v>
      </c>
      <c r="BT31" s="235">
        <f>IF(Tb.Financiering[[#This Row],[Pnr.]]=BT$7,Tb.Financiering[[#This Row],[Eigen
bijdrage]]+Tb.Financiering[[#This Row],[Andere
subsidie(s)]]+Tb.Financiering[[#This Row],[Anders]],0)</f>
        <v>0</v>
      </c>
      <c r="BU31" s="235">
        <f>IF(Tb.Financiering[[#This Row],[Pnr.]]=BU$7,Tb.Financiering[[#This Row],[Eigen
bijdrage]]+Tb.Financiering[[#This Row],[Andere
subsidie(s)]]+Tb.Financiering[[#This Row],[Anders]],0)</f>
        <v>0</v>
      </c>
      <c r="BV31" s="235">
        <f>IF(Tb.Financiering[[#This Row],[Pnr.]]=BV$7,Tb.Financiering[[#This Row],[Eigen
bijdrage]]+Tb.Financiering[[#This Row],[Andere
subsidie(s)]]+Tb.Financiering[[#This Row],[Anders]],0)</f>
        <v>0</v>
      </c>
      <c r="BW31" s="235">
        <f>IF(Tb.Financiering[[#This Row],[Pnr.]]=BW$7,Tb.Financiering[[#This Row],[Eigen
bijdrage]]+Tb.Financiering[[#This Row],[Andere
subsidie(s)]]+Tb.Financiering[[#This Row],[Anders]],0)</f>
        <v>0</v>
      </c>
      <c r="BX31" s="235">
        <f>IF(Tb.Financiering[[#This Row],[Pnr.]]=BX$7,Tb.Financiering[[#This Row],[Eigen
bijdrage]]+Tb.Financiering[[#This Row],[Andere
subsidie(s)]]+Tb.Financiering[[#This Row],[Anders]],0)</f>
        <v>0</v>
      </c>
      <c r="BY31" s="235">
        <f>IF(Tb.Financiering[[#This Row],[Pnr.]]=BY$7,Tb.Financiering[[#This Row],[Eigen
bijdrage]]+Tb.Financiering[[#This Row],[Andere
subsidie(s)]]+Tb.Financiering[[#This Row],[Anders]],0)</f>
        <v>0</v>
      </c>
      <c r="BZ31" s="235">
        <f>IF(Tb.Financiering[[#This Row],[Pnr.]]=BZ$7,Tb.Financiering[[#This Row],[Eigen
bijdrage]]+Tb.Financiering[[#This Row],[Andere
subsidie(s)]]+Tb.Financiering[[#This Row],[Anders]],0)</f>
        <v>0</v>
      </c>
      <c r="CA31" s="235">
        <f>IF(Tb.Financiering[[#This Row],[Pnr.]]=CA$7,Tb.Financiering[[#This Row],[Eigen
bijdrage]]+Tb.Financiering[[#This Row],[Andere
subsidie(s)]]+Tb.Financiering[[#This Row],[Anders]],0)</f>
        <v>0</v>
      </c>
      <c r="CB31" s="235">
        <f>IF(Tb.Financiering[[#This Row],[Pnr.]]=CB$7,Tb.Financiering[[#This Row],[Eigen
bijdrage]]+Tb.Financiering[[#This Row],[Andere
subsidie(s)]]+Tb.Financiering[[#This Row],[Anders]],0)</f>
        <v>0</v>
      </c>
      <c r="CC31" s="235">
        <f>IF(Tb.Financiering[[#This Row],[Pnr.]]=CC$7,Tb.Financiering[[#This Row],[Eigen
bijdrage]]+Tb.Financiering[[#This Row],[Andere
subsidie(s)]]+Tb.Financiering[[#This Row],[Anders]],0)</f>
        <v>0</v>
      </c>
      <c r="CD31" s="235">
        <f>IF(Tb.Financiering[[#This Row],[Pnr.]]=CD$7,Tb.Financiering[[#This Row],[Eigen
bijdrage]]+Tb.Financiering[[#This Row],[Andere
subsidie(s)]]+Tb.Financiering[[#This Row],[Anders]],0)</f>
        <v>0</v>
      </c>
      <c r="CE31" s="235">
        <f>IF(Tb.Financiering[[#This Row],[Pnr.]]=CE$7,Tb.Financiering[[#This Row],[Eigen
bijdrage]]+Tb.Financiering[[#This Row],[Andere
subsidie(s)]]+Tb.Financiering[[#This Row],[Anders]],0)</f>
        <v>0</v>
      </c>
      <c r="CF31" s="235">
        <f>IF(Tb.Financiering[[#This Row],[Pnr.]]=CF$7,Tb.Financiering[[#This Row],[Eigen
bijdrage]]+Tb.Financiering[[#This Row],[Andere
subsidie(s)]]+Tb.Financiering[[#This Row],[Anders]],0)</f>
        <v>0</v>
      </c>
      <c r="CG31" s="235">
        <f>IF(Tb.Financiering[[#This Row],[Pnr.]]=CG$7,Tb.Financiering[[#This Row],[Eigen
bijdrage]]+Tb.Financiering[[#This Row],[Andere
subsidie(s)]]+Tb.Financiering[[#This Row],[Anders]],0)</f>
        <v>0</v>
      </c>
      <c r="CH31" s="235">
        <f>IF(Tb.Financiering[[#This Row],[Pnr.]]=CH$7,Tb.Financiering[[#This Row],[Eigen
bijdrage]]+Tb.Financiering[[#This Row],[Andere
subsidie(s)]]+Tb.Financiering[[#This Row],[Anders]],0)</f>
        <v>0</v>
      </c>
      <c r="CI31" s="235">
        <f>IF(Tb.Financiering[[#This Row],[Pnr.]]=CI$7,Tb.Financiering[[#This Row],[Eigen
bijdrage]]+Tb.Financiering[[#This Row],[Andere
subsidie(s)]]+Tb.Financiering[[#This Row],[Anders]],0)</f>
        <v>0</v>
      </c>
      <c r="CJ31" s="235">
        <f>IF(Tb.Financiering[[#This Row],[Pnr.]]=CJ$7,Tb.Financiering[[#This Row],[Eigen
bijdrage]]+Tb.Financiering[[#This Row],[Andere
subsidie(s)]]+Tb.Financiering[[#This Row],[Anders]],0)</f>
        <v>0</v>
      </c>
      <c r="CK31" s="235">
        <f>IF(Tb.Financiering[[#This Row],[Pnr.]]=CK$7,Tb.Financiering[[#This Row],[Eigen
bijdrage]]+Tb.Financiering[[#This Row],[Andere
subsidie(s)]]+Tb.Financiering[[#This Row],[Anders]],0)</f>
        <v>0</v>
      </c>
      <c r="CL31" s="235">
        <f>IF(Tb.Financiering[[#This Row],[Pnr.]]=CL$7,Tb.Financiering[[#This Row],[Eigen
bijdrage]]+Tb.Financiering[[#This Row],[Andere
subsidie(s)]]+Tb.Financiering[[#This Row],[Anders]],0)</f>
        <v>0</v>
      </c>
      <c r="CM31" s="235">
        <f>IF(Tb.Financiering[[#This Row],[Pnr.]]=CM$7,Tb.Financiering[[#This Row],[Eigen
bijdrage]]+Tb.Financiering[[#This Row],[Andere
subsidie(s)]]+Tb.Financiering[[#This Row],[Anders]],0)</f>
        <v>0</v>
      </c>
      <c r="CN31" s="235">
        <f>IF(Tb.Financiering[[#This Row],[Pnr.]]=CN$7,Tb.Financiering[[#This Row],[Eigen
bijdrage]]+Tb.Financiering[[#This Row],[Andere
subsidie(s)]]+Tb.Financiering[[#This Row],[Anders]],0)</f>
        <v>0</v>
      </c>
      <c r="CO31" s="235">
        <f>IF(Tb.Financiering[[#This Row],[Pnr.]]=CO$7,Tb.Financiering[[#This Row],[Eigen
bijdrage]]+Tb.Financiering[[#This Row],[Andere
subsidie(s)]]+Tb.Financiering[[#This Row],[Anders]],0)</f>
        <v>0</v>
      </c>
      <c r="CP31" s="235">
        <f>IF(Tb.Financiering[[#This Row],[Pnr.]]=CP$7,Tb.Financiering[[#This Row],[Eigen
bijdrage]]+Tb.Financiering[[#This Row],[Andere
subsidie(s)]]+Tb.Financiering[[#This Row],[Anders]],0)</f>
        <v>0</v>
      </c>
      <c r="CQ31" s="235">
        <f>IF(Tb.Financiering[[#This Row],[Pnr.]]=CQ$7,Tb.Financiering[[#This Row],[Eigen
bijdrage]]+Tb.Financiering[[#This Row],[Andere
subsidie(s)]]+Tb.Financiering[[#This Row],[Anders]],0)</f>
        <v>0</v>
      </c>
      <c r="CR31" s="235">
        <f>IF(Tb.Financiering[[#This Row],[Pnr.]]=CR$7,Tb.Financiering[[#This Row],[Eigen
bijdrage]]+Tb.Financiering[[#This Row],[Andere
subsidie(s)]]+Tb.Financiering[[#This Row],[Anders]],0)</f>
        <v>0</v>
      </c>
      <c r="CS31" s="235">
        <f>IF(Tb.Financiering[[#This Row],[Pnr.]]=CS$7,Tb.Financiering[[#This Row],[Eigen
bijdrage]]+Tb.Financiering[[#This Row],[Andere
subsidie(s)]]+Tb.Financiering[[#This Row],[Anders]],0)</f>
        <v>0</v>
      </c>
      <c r="CT31" s="235">
        <f>IF(Tb.Financiering[[#This Row],[Pnr.]]=CT$7,Tb.Financiering[[#This Row],[Eigen
bijdrage]]+Tb.Financiering[[#This Row],[Andere
subsidie(s)]]+Tb.Financiering[[#This Row],[Anders]],0)</f>
        <v>0</v>
      </c>
      <c r="CU31" s="235">
        <f>IF(Tb.Financiering[[#This Row],[Pnr.]]=CU$7,Tb.Financiering[[#This Row],[Eigen
bijdrage]]+Tb.Financiering[[#This Row],[Andere
subsidie(s)]]+Tb.Financiering[[#This Row],[Anders]],0)</f>
        <v>0</v>
      </c>
      <c r="CV31" s="235">
        <f>IF(Tb.Financiering[[#This Row],[Pnr.]]=CV$7,Tb.Financiering[[#This Row],[Eigen
bijdrage]]+Tb.Financiering[[#This Row],[Andere
subsidie(s)]]+Tb.Financiering[[#This Row],[Anders]],0)</f>
        <v>0</v>
      </c>
      <c r="CW31" s="235">
        <f>IF(Tb.Financiering[[#This Row],[Pnr.]]=CW$7,Tb.Financiering[[#This Row],[Eigen
bijdrage]]+Tb.Financiering[[#This Row],[Andere
subsidie(s)]]+Tb.Financiering[[#This Row],[Anders]],0)</f>
        <v>0</v>
      </c>
      <c r="CX31" s="235">
        <f>IF(Tb.Financiering[[#This Row],[Pnr.]]=CX$7,Tb.Financiering[[#This Row],[Eigen
bijdrage]]+Tb.Financiering[[#This Row],[Andere
subsidie(s)]]+Tb.Financiering[[#This Row],[Anders]],0)</f>
        <v>0</v>
      </c>
      <c r="CY31" s="235">
        <f>IF(Tb.Financiering[[#This Row],[Pnr.]]=CY$7,Tb.Financiering[[#This Row],[Eigen
bijdrage]]+Tb.Financiering[[#This Row],[Andere
subsidie(s)]]+Tb.Financiering[[#This Row],[Anders]],0)</f>
        <v>0</v>
      </c>
      <c r="CZ31" s="235">
        <f>IF(Tb.Financiering[[#This Row],[Pnr.]]=CZ$7,Tb.Financiering[[#This Row],[Eigen
bijdrage]]+Tb.Financiering[[#This Row],[Andere
subsidie(s)]]+Tb.Financiering[[#This Row],[Anders]],0)</f>
        <v>0</v>
      </c>
      <c r="DA31" s="235">
        <f>IF(Tb.Financiering[[#This Row],[Pnr.]]=DA$7,Tb.Financiering[[#This Row],[Eigen
bijdrage]]+Tb.Financiering[[#This Row],[Andere
subsidie(s)]]+Tb.Financiering[[#This Row],[Anders]],0)</f>
        <v>0</v>
      </c>
      <c r="DB31" s="235">
        <f>IF(Tb.Financiering[[#This Row],[Pnr.]]=DB$7,Tb.Financiering[[#This Row],[Eigen
bijdrage]]+Tb.Financiering[[#This Row],[Andere
subsidie(s)]]+Tb.Financiering[[#This Row],[Anders]],0)</f>
        <v>0</v>
      </c>
      <c r="DC31" s="235">
        <f>IF(Tb.Financiering[[#This Row],[Pnr.]]=DC$7,Tb.Financiering[[#This Row],[Eigen
bijdrage]]+Tb.Financiering[[#This Row],[Andere
subsidie(s)]]+Tb.Financiering[[#This Row],[Anders]],0)</f>
        <v>0</v>
      </c>
      <c r="DD31" s="235">
        <f>IF(Tb.Financiering[[#This Row],[Pnr.]]=DD$7,Tb.Financiering[[#This Row],[Eigen
bijdrage]]+Tb.Financiering[[#This Row],[Andere
subsidie(s)]]+Tb.Financiering[[#This Row],[Anders]],0)</f>
        <v>0</v>
      </c>
      <c r="DE31" s="235">
        <f>IF(Tb.Financiering[[#This Row],[Pnr.]]=DE$7,Tb.Financiering[[#This Row],[Eigen
bijdrage]]+Tb.Financiering[[#This Row],[Andere
subsidie(s)]]+Tb.Financiering[[#This Row],[Anders]],0)</f>
        <v>0</v>
      </c>
      <c r="DF31" s="235">
        <f>IF(Tb.Financiering[[#This Row],[Pnr.]]=DF$7,Tb.Financiering[[#This Row],[Eigen
bijdrage]]+Tb.Financiering[[#This Row],[Andere
subsidie(s)]]+Tb.Financiering[[#This Row],[Anders]],0)</f>
        <v>0</v>
      </c>
      <c r="DG31" s="235">
        <f>IF(Tb.Financiering[[#This Row],[Pnr.]]=DG$7,Tb.Financiering[[#This Row],[Eigen
bijdrage]]+Tb.Financiering[[#This Row],[Andere
subsidie(s)]]+Tb.Financiering[[#This Row],[Anders]],0)</f>
        <v>0</v>
      </c>
      <c r="DH31" s="235">
        <f>IF(Tb.Financiering[[#This Row],[Pnr.]]=DH$7,Tb.Financiering[[#This Row],[Eigen
bijdrage]]+Tb.Financiering[[#This Row],[Andere
subsidie(s)]]+Tb.Financiering[[#This Row],[Anders]],0)</f>
        <v>0</v>
      </c>
      <c r="DI31" s="235">
        <f>IF(Tb.Financiering[[#This Row],[Pnr.]]=DI$7,Tb.Financiering[[#This Row],[Eigen
bijdrage]]+Tb.Financiering[[#This Row],[Andere
subsidie(s)]]+Tb.Financiering[[#This Row],[Anders]],0)</f>
        <v>0</v>
      </c>
      <c r="DJ31" s="235">
        <f>IF(Tb.Financiering[[#This Row],[Pnr.]]=DJ$7,Tb.Financiering[[#This Row],[Eigen
bijdrage]]+Tb.Financiering[[#This Row],[Andere
subsidie(s)]]+Tb.Financiering[[#This Row],[Anders]],0)</f>
        <v>0</v>
      </c>
      <c r="DK31" s="235">
        <f>IF(Tb.Financiering[[#This Row],[Pnr.]]=DK$7,Tb.Financiering[[#This Row],[Eigen
bijdrage]]+Tb.Financiering[[#This Row],[Andere
subsidie(s)]]+Tb.Financiering[[#This Row],[Anders]],0)</f>
        <v>0</v>
      </c>
      <c r="XFD31" s="31"/>
    </row>
    <row r="32" spans="1:115 16384:16384" s="4" customFormat="1" x14ac:dyDescent="0.3">
      <c r="A32" s="31"/>
      <c r="B32" s="137"/>
      <c r="C32" s="137"/>
      <c r="D32" s="11">
        <f>SUMIF(Tbl.Kosten[PSAnr.],Tb.Financiering[[#This Row],[PSAnr.]],Tbl.Kosten[Totaal kosten])</f>
        <v>0</v>
      </c>
      <c r="E32" s="154">
        <f>SUMIF(Tbl.Kosten[PSAnr.],Tb.Financiering[[#This Row],[PSAnr.]],Tbl.Kosten[Subsidie])</f>
        <v>0</v>
      </c>
      <c r="F32" s="155"/>
      <c r="G32" s="154">
        <f>Tb.Financiering[[#This Row],[Begrote kosten]]-Tb.Financiering[[#This Row],[Berekende GLB subsidie]]-Tb.Financiering[[#This Row],[Correctie GLB subsidie]]</f>
        <v>0</v>
      </c>
      <c r="H32" s="156"/>
      <c r="I32" s="156"/>
      <c r="J32" s="156"/>
      <c r="K32" s="152"/>
      <c r="L32" s="97">
        <f>Tb.Financiering[[#This Row],[Te financieren]]-SUM(Tb.Financiering[[#This Row],[Eigen
bijdrage]:[Anders]])</f>
        <v>0</v>
      </c>
      <c r="M32" s="160" t="str">
        <f>IFERROR(VLOOKUP(Tb.Financiering[[#This Row],[Partnernaam]],Tbl.Projectpartners[[Naam]:[PNr.]],9,FALSE),"")</f>
        <v/>
      </c>
      <c r="N32" s="142" t="str">
        <f>IFERROR(VLOOKUP(Tb.Financiering[[#This Row],[Subsidiabele activiteit]],Tbl.Subsidiehoogte[[Subsidieactiviteit]:[SAnr.]],3,FALSE),"")</f>
        <v/>
      </c>
      <c r="O32" s="142" t="str">
        <f>_xlfn.CONCAT(Tb.Financiering[[#This Row],[Pnr.]],Tb.Financiering[[#This Row],[SAnr.]])</f>
        <v/>
      </c>
      <c r="P32" s="144">
        <f>IF(Tb.Financiering[[#This Row],[Pnr.]]=P$7,Tb.Financiering[[#This Row],[Te financieren]]-Tb.Financiering[[#This Row],[Eigen
bijdrage]]-Tb.Financiering[[#This Row],[Andere
subsidie(s)]]-Tb.Financiering[[#This Row],[Anders]],0)</f>
        <v>0</v>
      </c>
      <c r="Q32" s="144">
        <f>IF(Tb.Financiering[[#This Row],[Pnr.]]=Q$7,Tb.Financiering[[#This Row],[Te financieren]]-Tb.Financiering[[#This Row],[Eigen
bijdrage]]-Tb.Financiering[[#This Row],[Andere
subsidie(s)]]-Tb.Financiering[[#This Row],[Anders]],0)</f>
        <v>0</v>
      </c>
      <c r="R32" s="144">
        <f>IF(Tb.Financiering[[#This Row],[Pnr.]]=R$7,Tb.Financiering[[#This Row],[Te financieren]]-Tb.Financiering[[#This Row],[Eigen
bijdrage]]-Tb.Financiering[[#This Row],[Andere
subsidie(s)]]-Tb.Financiering[[#This Row],[Anders]],0)</f>
        <v>0</v>
      </c>
      <c r="S32" s="144">
        <f>IF(Tb.Financiering[[#This Row],[Pnr.]]=S$7,Tb.Financiering[[#This Row],[Te financieren]]-Tb.Financiering[[#This Row],[Eigen
bijdrage]]-Tb.Financiering[[#This Row],[Andere
subsidie(s)]]-Tb.Financiering[[#This Row],[Anders]],0)</f>
        <v>0</v>
      </c>
      <c r="T32" s="144">
        <f>IF(Tb.Financiering[[#This Row],[Pnr.]]=T$7,Tb.Financiering[[#This Row],[Te financieren]]-Tb.Financiering[[#This Row],[Eigen
bijdrage]]-Tb.Financiering[[#This Row],[Andere
subsidie(s)]]-Tb.Financiering[[#This Row],[Anders]],0)</f>
        <v>0</v>
      </c>
      <c r="U32" s="144">
        <f>IF(Tb.Financiering[[#This Row],[Pnr.]]=U$7,Tb.Financiering[[#This Row],[Te financieren]]-Tb.Financiering[[#This Row],[Eigen
bijdrage]]-Tb.Financiering[[#This Row],[Andere
subsidie(s)]]-Tb.Financiering[[#This Row],[Anders]],0)</f>
        <v>0</v>
      </c>
      <c r="V32" s="144">
        <f>IF(Tb.Financiering[[#This Row],[Pnr.]]=V$7,Tb.Financiering[[#This Row],[Te financieren]]-Tb.Financiering[[#This Row],[Eigen
bijdrage]]-Tb.Financiering[[#This Row],[Andere
subsidie(s)]]-Tb.Financiering[[#This Row],[Anders]],0)</f>
        <v>0</v>
      </c>
      <c r="W32" s="144">
        <f>IF(Tb.Financiering[[#This Row],[Pnr.]]=W$7,Tb.Financiering[[#This Row],[Te financieren]]-Tb.Financiering[[#This Row],[Eigen
bijdrage]]-Tb.Financiering[[#This Row],[Andere
subsidie(s)]]-Tb.Financiering[[#This Row],[Anders]],0)</f>
        <v>0</v>
      </c>
      <c r="X32" s="144">
        <f>IF(Tb.Financiering[[#This Row],[Pnr.]]=X$7,Tb.Financiering[[#This Row],[Te financieren]]-Tb.Financiering[[#This Row],[Eigen
bijdrage]]-Tb.Financiering[[#This Row],[Andere
subsidie(s)]]-Tb.Financiering[[#This Row],[Anders]],0)</f>
        <v>0</v>
      </c>
      <c r="Y32" s="144">
        <f>IF(Tb.Financiering[[#This Row],[Pnr.]]=Y$7,Tb.Financiering[[#This Row],[Te financieren]]-Tb.Financiering[[#This Row],[Eigen
bijdrage]]-Tb.Financiering[[#This Row],[Andere
subsidie(s)]]-Tb.Financiering[[#This Row],[Anders]],0)</f>
        <v>0</v>
      </c>
      <c r="Z32" s="144">
        <f>IF(Tb.Financiering[[#This Row],[Pnr.]]=Z$7,Tb.Financiering[[#This Row],[Te financieren]]-Tb.Financiering[[#This Row],[Eigen
bijdrage]]-Tb.Financiering[[#This Row],[Andere
subsidie(s)]]-Tb.Financiering[[#This Row],[Anders]],0)</f>
        <v>0</v>
      </c>
      <c r="AA32" s="144">
        <f>IF(Tb.Financiering[[#This Row],[Pnr.]]=AA$7,Tb.Financiering[[#This Row],[Te financieren]]-Tb.Financiering[[#This Row],[Eigen
bijdrage]]-Tb.Financiering[[#This Row],[Andere
subsidie(s)]]-Tb.Financiering[[#This Row],[Anders]],0)</f>
        <v>0</v>
      </c>
      <c r="AB32" s="144">
        <f>IF(Tb.Financiering[[#This Row],[Pnr.]]=AB$7,Tb.Financiering[[#This Row],[Te financieren]]-Tb.Financiering[[#This Row],[Eigen
bijdrage]]-Tb.Financiering[[#This Row],[Andere
subsidie(s)]]-Tb.Financiering[[#This Row],[Anders]],0)</f>
        <v>0</v>
      </c>
      <c r="AC32" s="144">
        <f>IF(Tb.Financiering[[#This Row],[Pnr.]]=AC$7,Tb.Financiering[[#This Row],[Te financieren]]-Tb.Financiering[[#This Row],[Eigen
bijdrage]]-Tb.Financiering[[#This Row],[Andere
subsidie(s)]]-Tb.Financiering[[#This Row],[Anders]],0)</f>
        <v>0</v>
      </c>
      <c r="AD32" s="144">
        <f>IF(Tb.Financiering[[#This Row],[Pnr.]]=AD$7,Tb.Financiering[[#This Row],[Te financieren]]-Tb.Financiering[[#This Row],[Eigen
bijdrage]]-Tb.Financiering[[#This Row],[Andere
subsidie(s)]]-Tb.Financiering[[#This Row],[Anders]],0)</f>
        <v>0</v>
      </c>
      <c r="AE32" s="144">
        <f>IF(Tb.Financiering[[#This Row],[Pnr.]]=AE$7,Tb.Financiering[[#This Row],[Te financieren]]-Tb.Financiering[[#This Row],[Eigen
bijdrage]]-Tb.Financiering[[#This Row],[Andere
subsidie(s)]]-Tb.Financiering[[#This Row],[Anders]],0)</f>
        <v>0</v>
      </c>
      <c r="AF32" s="144">
        <f>IF(Tb.Financiering[[#This Row],[Pnr.]]=AF$7,Tb.Financiering[[#This Row],[Te financieren]]-Tb.Financiering[[#This Row],[Eigen
bijdrage]]-Tb.Financiering[[#This Row],[Andere
subsidie(s)]]-Tb.Financiering[[#This Row],[Anders]],0)</f>
        <v>0</v>
      </c>
      <c r="AG32" s="144">
        <f>IF(Tb.Financiering[[#This Row],[Pnr.]]=AG$7,Tb.Financiering[[#This Row],[Te financieren]]-Tb.Financiering[[#This Row],[Eigen
bijdrage]]-Tb.Financiering[[#This Row],[Andere
subsidie(s)]]-Tb.Financiering[[#This Row],[Anders]],0)</f>
        <v>0</v>
      </c>
      <c r="AH32" s="144">
        <f>IF(Tb.Financiering[[#This Row],[Pnr.]]=AH$7,Tb.Financiering[[#This Row],[Te financieren]]-Tb.Financiering[[#This Row],[Eigen
bijdrage]]-Tb.Financiering[[#This Row],[Andere
subsidie(s)]]-Tb.Financiering[[#This Row],[Anders]],0)</f>
        <v>0</v>
      </c>
      <c r="AI32" s="144">
        <f>IF(Tb.Financiering[[#This Row],[Pnr.]]=AI$7,Tb.Financiering[[#This Row],[Te financieren]]-Tb.Financiering[[#This Row],[Eigen
bijdrage]]-Tb.Financiering[[#This Row],[Andere
subsidie(s)]]-Tb.Financiering[[#This Row],[Anders]],0)</f>
        <v>0</v>
      </c>
      <c r="AJ32" s="144">
        <f>IF(Tb.Financiering[[#This Row],[Pnr.]]=AJ$7,Tb.Financiering[[#This Row],[Te financieren]]-Tb.Financiering[[#This Row],[Eigen
bijdrage]]-Tb.Financiering[[#This Row],[Andere
subsidie(s)]]-Tb.Financiering[[#This Row],[Anders]],0)</f>
        <v>0</v>
      </c>
      <c r="AK32" s="144">
        <f>IF(Tb.Financiering[[#This Row],[Pnr.]]=AK$7,Tb.Financiering[[#This Row],[Te financieren]]-Tb.Financiering[[#This Row],[Eigen
bijdrage]]-Tb.Financiering[[#This Row],[Andere
subsidie(s)]]-Tb.Financiering[[#This Row],[Anders]],0)</f>
        <v>0</v>
      </c>
      <c r="AL32" s="144">
        <f>IF(Tb.Financiering[[#This Row],[Pnr.]]=AL$7,Tb.Financiering[[#This Row],[Te financieren]]-Tb.Financiering[[#This Row],[Eigen
bijdrage]]-Tb.Financiering[[#This Row],[Andere
subsidie(s)]]-Tb.Financiering[[#This Row],[Anders]],0)</f>
        <v>0</v>
      </c>
      <c r="AM32" s="144">
        <f>IF(Tb.Financiering[[#This Row],[Pnr.]]=AM$7,Tb.Financiering[[#This Row],[Te financieren]]-Tb.Financiering[[#This Row],[Eigen
bijdrage]]-Tb.Financiering[[#This Row],[Andere
subsidie(s)]]-Tb.Financiering[[#This Row],[Anders]],0)</f>
        <v>0</v>
      </c>
      <c r="AN32" s="144">
        <f>IF(Tb.Financiering[[#This Row],[Pnr.]]=AN$7,Tb.Financiering[[#This Row],[Te financieren]]-Tb.Financiering[[#This Row],[Eigen
bijdrage]]-Tb.Financiering[[#This Row],[Andere
subsidie(s)]]-Tb.Financiering[[#This Row],[Anders]],0)</f>
        <v>0</v>
      </c>
      <c r="AO32" s="144">
        <f>IF(Tb.Financiering[[#This Row],[Pnr.]]=AO$7,Tb.Financiering[[#This Row],[Te financieren]]-Tb.Financiering[[#This Row],[Eigen
bijdrage]]-Tb.Financiering[[#This Row],[Andere
subsidie(s)]]-Tb.Financiering[[#This Row],[Anders]],0)</f>
        <v>0</v>
      </c>
      <c r="AP32" s="144">
        <f>IF(Tb.Financiering[[#This Row],[Pnr.]]=AP$7,Tb.Financiering[[#This Row],[Te financieren]]-Tb.Financiering[[#This Row],[Eigen
bijdrage]]-Tb.Financiering[[#This Row],[Andere
subsidie(s)]]-Tb.Financiering[[#This Row],[Anders]],0)</f>
        <v>0</v>
      </c>
      <c r="AQ32" s="144">
        <f>IF(Tb.Financiering[[#This Row],[Pnr.]]=AQ$7,Tb.Financiering[[#This Row],[Te financieren]]-Tb.Financiering[[#This Row],[Eigen
bijdrage]]-Tb.Financiering[[#This Row],[Andere
subsidie(s)]]-Tb.Financiering[[#This Row],[Anders]],0)</f>
        <v>0</v>
      </c>
      <c r="AR32" s="144">
        <f>IF(Tb.Financiering[[#This Row],[Pnr.]]=AR$7,Tb.Financiering[[#This Row],[Te financieren]]-Tb.Financiering[[#This Row],[Eigen
bijdrage]]-Tb.Financiering[[#This Row],[Andere
subsidie(s)]]-Tb.Financiering[[#This Row],[Anders]],0)</f>
        <v>0</v>
      </c>
      <c r="AS32" s="144">
        <f>IF(Tb.Financiering[[#This Row],[Pnr.]]=AS$7,Tb.Financiering[[#This Row],[Te financieren]]-Tb.Financiering[[#This Row],[Eigen
bijdrage]]-Tb.Financiering[[#This Row],[Andere
subsidie(s)]]-Tb.Financiering[[#This Row],[Anders]],0)</f>
        <v>0</v>
      </c>
      <c r="AT32" s="144">
        <f>IF(Tb.Financiering[[#This Row],[Pnr.]]=AT$7,Tb.Financiering[[#This Row],[Te financieren]]-Tb.Financiering[[#This Row],[Eigen
bijdrage]]-Tb.Financiering[[#This Row],[Andere
subsidie(s)]]-Tb.Financiering[[#This Row],[Anders]],0)</f>
        <v>0</v>
      </c>
      <c r="AU32" s="144">
        <f>IF(Tb.Financiering[[#This Row],[Pnr.]]=AU$7,Tb.Financiering[[#This Row],[Te financieren]]-Tb.Financiering[[#This Row],[Eigen
bijdrage]]-Tb.Financiering[[#This Row],[Andere
subsidie(s)]]-Tb.Financiering[[#This Row],[Anders]],0)</f>
        <v>0</v>
      </c>
      <c r="AV32" s="144">
        <f>IF(Tb.Financiering[[#This Row],[Pnr.]]=AV$7,Tb.Financiering[[#This Row],[Te financieren]]-Tb.Financiering[[#This Row],[Eigen
bijdrage]]-Tb.Financiering[[#This Row],[Andere
subsidie(s)]]-Tb.Financiering[[#This Row],[Anders]],0)</f>
        <v>0</v>
      </c>
      <c r="AW32" s="144">
        <f>IF(Tb.Financiering[[#This Row],[Pnr.]]=AW$7,Tb.Financiering[[#This Row],[Te financieren]]-Tb.Financiering[[#This Row],[Eigen
bijdrage]]-Tb.Financiering[[#This Row],[Andere
subsidie(s)]]-Tb.Financiering[[#This Row],[Anders]],0)</f>
        <v>0</v>
      </c>
      <c r="AX32" s="144">
        <f>IF(Tb.Financiering[[#This Row],[Pnr.]]=AX$7,Tb.Financiering[[#This Row],[Te financieren]]-Tb.Financiering[[#This Row],[Eigen
bijdrage]]-Tb.Financiering[[#This Row],[Andere
subsidie(s)]]-Tb.Financiering[[#This Row],[Anders]],0)</f>
        <v>0</v>
      </c>
      <c r="AY32" s="144">
        <f>IF(Tb.Financiering[[#This Row],[Pnr.]]=AY$7,Tb.Financiering[[#This Row],[Te financieren]]-Tb.Financiering[[#This Row],[Eigen
bijdrage]]-Tb.Financiering[[#This Row],[Andere
subsidie(s)]]-Tb.Financiering[[#This Row],[Anders]],0)</f>
        <v>0</v>
      </c>
      <c r="AZ32" s="144">
        <f>IF(Tb.Financiering[[#This Row],[Pnr.]]=AZ$7,Tb.Financiering[[#This Row],[Te financieren]]-Tb.Financiering[[#This Row],[Eigen
bijdrage]]-Tb.Financiering[[#This Row],[Andere
subsidie(s)]]-Tb.Financiering[[#This Row],[Anders]],0)</f>
        <v>0</v>
      </c>
      <c r="BA32" s="144">
        <f>IF(Tb.Financiering[[#This Row],[Pnr.]]=BA$7,Tb.Financiering[[#This Row],[Te financieren]]-Tb.Financiering[[#This Row],[Eigen
bijdrage]]-Tb.Financiering[[#This Row],[Andere
subsidie(s)]]-Tb.Financiering[[#This Row],[Anders]],0)</f>
        <v>0</v>
      </c>
      <c r="BB32" s="144">
        <f>IF(Tb.Financiering[[#This Row],[Pnr.]]=BB$7,Tb.Financiering[[#This Row],[Te financieren]]-Tb.Financiering[[#This Row],[Eigen
bijdrage]]-Tb.Financiering[[#This Row],[Andere
subsidie(s)]]-Tb.Financiering[[#This Row],[Anders]],0)</f>
        <v>0</v>
      </c>
      <c r="BC32" s="144">
        <f>IF(Tb.Financiering[[#This Row],[Pnr.]]=BC$7,Tb.Financiering[[#This Row],[Te financieren]]-Tb.Financiering[[#This Row],[Eigen
bijdrage]]-Tb.Financiering[[#This Row],[Andere
subsidie(s)]]-Tb.Financiering[[#This Row],[Anders]],0)</f>
        <v>0</v>
      </c>
      <c r="BD32" s="144">
        <f>IF(Tb.Financiering[[#This Row],[Pnr.]]=BD$7,Tb.Financiering[[#This Row],[Te financieren]]-Tb.Financiering[[#This Row],[Eigen
bijdrage]]-Tb.Financiering[[#This Row],[Andere
subsidie(s)]]-Tb.Financiering[[#This Row],[Anders]],0)</f>
        <v>0</v>
      </c>
      <c r="BE32" s="144">
        <f>IF(Tb.Financiering[[#This Row],[Pnr.]]=BE$7,Tb.Financiering[[#This Row],[Te financieren]]-Tb.Financiering[[#This Row],[Eigen
bijdrage]]-Tb.Financiering[[#This Row],[Andere
subsidie(s)]]-Tb.Financiering[[#This Row],[Anders]],0)</f>
        <v>0</v>
      </c>
      <c r="BF32" s="144">
        <f>IF(Tb.Financiering[[#This Row],[Pnr.]]=BF$7,Tb.Financiering[[#This Row],[Te financieren]]-Tb.Financiering[[#This Row],[Eigen
bijdrage]]-Tb.Financiering[[#This Row],[Andere
subsidie(s)]]-Tb.Financiering[[#This Row],[Anders]],0)</f>
        <v>0</v>
      </c>
      <c r="BG32" s="144">
        <f>IF(Tb.Financiering[[#This Row],[Pnr.]]=BG$7,Tb.Financiering[[#This Row],[Te financieren]]-Tb.Financiering[[#This Row],[Eigen
bijdrage]]-Tb.Financiering[[#This Row],[Andere
subsidie(s)]]-Tb.Financiering[[#This Row],[Anders]],0)</f>
        <v>0</v>
      </c>
      <c r="BH32" s="144">
        <f>IF(Tb.Financiering[[#This Row],[Pnr.]]=BH$7,Tb.Financiering[[#This Row],[Te financieren]]-Tb.Financiering[[#This Row],[Eigen
bijdrage]]-Tb.Financiering[[#This Row],[Andere
subsidie(s)]]-Tb.Financiering[[#This Row],[Anders]],0)</f>
        <v>0</v>
      </c>
      <c r="BI32" s="144">
        <f>IF(Tb.Financiering[[#This Row],[Pnr.]]=BI$7,Tb.Financiering[[#This Row],[Te financieren]]-Tb.Financiering[[#This Row],[Eigen
bijdrage]]-Tb.Financiering[[#This Row],[Andere
subsidie(s)]]-Tb.Financiering[[#This Row],[Anders]],0)</f>
        <v>0</v>
      </c>
      <c r="BJ32" s="144">
        <f>IF(Tb.Financiering[[#This Row],[Pnr.]]=BJ$7,Tb.Financiering[[#This Row],[Te financieren]]-Tb.Financiering[[#This Row],[Eigen
bijdrage]]-Tb.Financiering[[#This Row],[Andere
subsidie(s)]]-Tb.Financiering[[#This Row],[Anders]],0)</f>
        <v>0</v>
      </c>
      <c r="BK32" s="144">
        <f>IF(Tb.Financiering[[#This Row],[Pnr.]]=BK$7,Tb.Financiering[[#This Row],[Te financieren]]-Tb.Financiering[[#This Row],[Eigen
bijdrage]]-Tb.Financiering[[#This Row],[Andere
subsidie(s)]]-Tb.Financiering[[#This Row],[Anders]],0)</f>
        <v>0</v>
      </c>
      <c r="BL32" s="144">
        <f>IF(Tb.Financiering[[#This Row],[Pnr.]]=BL$7,Tb.Financiering[[#This Row],[Te financieren]]-Tb.Financiering[[#This Row],[Eigen
bijdrage]]-Tb.Financiering[[#This Row],[Andere
subsidie(s)]]-Tb.Financiering[[#This Row],[Anders]],0)</f>
        <v>0</v>
      </c>
      <c r="BM32" s="144">
        <f>IF(Tb.Financiering[[#This Row],[Pnr.]]=BM$7,Tb.Financiering[[#This Row],[Te financieren]]-Tb.Financiering[[#This Row],[Eigen
bijdrage]]-Tb.Financiering[[#This Row],[Andere
subsidie(s)]]-Tb.Financiering[[#This Row],[Anders]],0)</f>
        <v>0</v>
      </c>
      <c r="BN32" s="235">
        <f>IF(Tb.Financiering[[#This Row],[Pnr.]]=BN$7,Tb.Financiering[[#This Row],[Eigen
bijdrage]]+Tb.Financiering[[#This Row],[Andere
subsidie(s)]]+Tb.Financiering[[#This Row],[Anders]],0)</f>
        <v>0</v>
      </c>
      <c r="BO32" s="235">
        <f>IF(Tb.Financiering[[#This Row],[Pnr.]]=BO$7,Tb.Financiering[[#This Row],[Eigen
bijdrage]]+Tb.Financiering[[#This Row],[Andere
subsidie(s)]]+Tb.Financiering[[#This Row],[Anders]],0)</f>
        <v>0</v>
      </c>
      <c r="BP32" s="235">
        <f>IF(Tb.Financiering[[#This Row],[Pnr.]]=BP$7,Tb.Financiering[[#This Row],[Eigen
bijdrage]]+Tb.Financiering[[#This Row],[Andere
subsidie(s)]]+Tb.Financiering[[#This Row],[Anders]],0)</f>
        <v>0</v>
      </c>
      <c r="BQ32" s="235">
        <f>IF(Tb.Financiering[[#This Row],[Pnr.]]=BQ$7,Tb.Financiering[[#This Row],[Eigen
bijdrage]]+Tb.Financiering[[#This Row],[Andere
subsidie(s)]]+Tb.Financiering[[#This Row],[Anders]],0)</f>
        <v>0</v>
      </c>
      <c r="BR32" s="235">
        <f>IF(Tb.Financiering[[#This Row],[Pnr.]]=BR$7,Tb.Financiering[[#This Row],[Eigen
bijdrage]]+Tb.Financiering[[#This Row],[Andere
subsidie(s)]]+Tb.Financiering[[#This Row],[Anders]],0)</f>
        <v>0</v>
      </c>
      <c r="BS32" s="235">
        <f>IF(Tb.Financiering[[#This Row],[Pnr.]]=BS$7,Tb.Financiering[[#This Row],[Eigen
bijdrage]]+Tb.Financiering[[#This Row],[Andere
subsidie(s)]]+Tb.Financiering[[#This Row],[Anders]],0)</f>
        <v>0</v>
      </c>
      <c r="BT32" s="235">
        <f>IF(Tb.Financiering[[#This Row],[Pnr.]]=BT$7,Tb.Financiering[[#This Row],[Eigen
bijdrage]]+Tb.Financiering[[#This Row],[Andere
subsidie(s)]]+Tb.Financiering[[#This Row],[Anders]],0)</f>
        <v>0</v>
      </c>
      <c r="BU32" s="235">
        <f>IF(Tb.Financiering[[#This Row],[Pnr.]]=BU$7,Tb.Financiering[[#This Row],[Eigen
bijdrage]]+Tb.Financiering[[#This Row],[Andere
subsidie(s)]]+Tb.Financiering[[#This Row],[Anders]],0)</f>
        <v>0</v>
      </c>
      <c r="BV32" s="235">
        <f>IF(Tb.Financiering[[#This Row],[Pnr.]]=BV$7,Tb.Financiering[[#This Row],[Eigen
bijdrage]]+Tb.Financiering[[#This Row],[Andere
subsidie(s)]]+Tb.Financiering[[#This Row],[Anders]],0)</f>
        <v>0</v>
      </c>
      <c r="BW32" s="235">
        <f>IF(Tb.Financiering[[#This Row],[Pnr.]]=BW$7,Tb.Financiering[[#This Row],[Eigen
bijdrage]]+Tb.Financiering[[#This Row],[Andere
subsidie(s)]]+Tb.Financiering[[#This Row],[Anders]],0)</f>
        <v>0</v>
      </c>
      <c r="BX32" s="235">
        <f>IF(Tb.Financiering[[#This Row],[Pnr.]]=BX$7,Tb.Financiering[[#This Row],[Eigen
bijdrage]]+Tb.Financiering[[#This Row],[Andere
subsidie(s)]]+Tb.Financiering[[#This Row],[Anders]],0)</f>
        <v>0</v>
      </c>
      <c r="BY32" s="235">
        <f>IF(Tb.Financiering[[#This Row],[Pnr.]]=BY$7,Tb.Financiering[[#This Row],[Eigen
bijdrage]]+Tb.Financiering[[#This Row],[Andere
subsidie(s)]]+Tb.Financiering[[#This Row],[Anders]],0)</f>
        <v>0</v>
      </c>
      <c r="BZ32" s="235">
        <f>IF(Tb.Financiering[[#This Row],[Pnr.]]=BZ$7,Tb.Financiering[[#This Row],[Eigen
bijdrage]]+Tb.Financiering[[#This Row],[Andere
subsidie(s)]]+Tb.Financiering[[#This Row],[Anders]],0)</f>
        <v>0</v>
      </c>
      <c r="CA32" s="235">
        <f>IF(Tb.Financiering[[#This Row],[Pnr.]]=CA$7,Tb.Financiering[[#This Row],[Eigen
bijdrage]]+Tb.Financiering[[#This Row],[Andere
subsidie(s)]]+Tb.Financiering[[#This Row],[Anders]],0)</f>
        <v>0</v>
      </c>
      <c r="CB32" s="235">
        <f>IF(Tb.Financiering[[#This Row],[Pnr.]]=CB$7,Tb.Financiering[[#This Row],[Eigen
bijdrage]]+Tb.Financiering[[#This Row],[Andere
subsidie(s)]]+Tb.Financiering[[#This Row],[Anders]],0)</f>
        <v>0</v>
      </c>
      <c r="CC32" s="235">
        <f>IF(Tb.Financiering[[#This Row],[Pnr.]]=CC$7,Tb.Financiering[[#This Row],[Eigen
bijdrage]]+Tb.Financiering[[#This Row],[Andere
subsidie(s)]]+Tb.Financiering[[#This Row],[Anders]],0)</f>
        <v>0</v>
      </c>
      <c r="CD32" s="235">
        <f>IF(Tb.Financiering[[#This Row],[Pnr.]]=CD$7,Tb.Financiering[[#This Row],[Eigen
bijdrage]]+Tb.Financiering[[#This Row],[Andere
subsidie(s)]]+Tb.Financiering[[#This Row],[Anders]],0)</f>
        <v>0</v>
      </c>
      <c r="CE32" s="235">
        <f>IF(Tb.Financiering[[#This Row],[Pnr.]]=CE$7,Tb.Financiering[[#This Row],[Eigen
bijdrage]]+Tb.Financiering[[#This Row],[Andere
subsidie(s)]]+Tb.Financiering[[#This Row],[Anders]],0)</f>
        <v>0</v>
      </c>
      <c r="CF32" s="235">
        <f>IF(Tb.Financiering[[#This Row],[Pnr.]]=CF$7,Tb.Financiering[[#This Row],[Eigen
bijdrage]]+Tb.Financiering[[#This Row],[Andere
subsidie(s)]]+Tb.Financiering[[#This Row],[Anders]],0)</f>
        <v>0</v>
      </c>
      <c r="CG32" s="235">
        <f>IF(Tb.Financiering[[#This Row],[Pnr.]]=CG$7,Tb.Financiering[[#This Row],[Eigen
bijdrage]]+Tb.Financiering[[#This Row],[Andere
subsidie(s)]]+Tb.Financiering[[#This Row],[Anders]],0)</f>
        <v>0</v>
      </c>
      <c r="CH32" s="235">
        <f>IF(Tb.Financiering[[#This Row],[Pnr.]]=CH$7,Tb.Financiering[[#This Row],[Eigen
bijdrage]]+Tb.Financiering[[#This Row],[Andere
subsidie(s)]]+Tb.Financiering[[#This Row],[Anders]],0)</f>
        <v>0</v>
      </c>
      <c r="CI32" s="235">
        <f>IF(Tb.Financiering[[#This Row],[Pnr.]]=CI$7,Tb.Financiering[[#This Row],[Eigen
bijdrage]]+Tb.Financiering[[#This Row],[Andere
subsidie(s)]]+Tb.Financiering[[#This Row],[Anders]],0)</f>
        <v>0</v>
      </c>
      <c r="CJ32" s="235">
        <f>IF(Tb.Financiering[[#This Row],[Pnr.]]=CJ$7,Tb.Financiering[[#This Row],[Eigen
bijdrage]]+Tb.Financiering[[#This Row],[Andere
subsidie(s)]]+Tb.Financiering[[#This Row],[Anders]],0)</f>
        <v>0</v>
      </c>
      <c r="CK32" s="235">
        <f>IF(Tb.Financiering[[#This Row],[Pnr.]]=CK$7,Tb.Financiering[[#This Row],[Eigen
bijdrage]]+Tb.Financiering[[#This Row],[Andere
subsidie(s)]]+Tb.Financiering[[#This Row],[Anders]],0)</f>
        <v>0</v>
      </c>
      <c r="CL32" s="235">
        <f>IF(Tb.Financiering[[#This Row],[Pnr.]]=CL$7,Tb.Financiering[[#This Row],[Eigen
bijdrage]]+Tb.Financiering[[#This Row],[Andere
subsidie(s)]]+Tb.Financiering[[#This Row],[Anders]],0)</f>
        <v>0</v>
      </c>
      <c r="CM32" s="235">
        <f>IF(Tb.Financiering[[#This Row],[Pnr.]]=CM$7,Tb.Financiering[[#This Row],[Eigen
bijdrage]]+Tb.Financiering[[#This Row],[Andere
subsidie(s)]]+Tb.Financiering[[#This Row],[Anders]],0)</f>
        <v>0</v>
      </c>
      <c r="CN32" s="235">
        <f>IF(Tb.Financiering[[#This Row],[Pnr.]]=CN$7,Tb.Financiering[[#This Row],[Eigen
bijdrage]]+Tb.Financiering[[#This Row],[Andere
subsidie(s)]]+Tb.Financiering[[#This Row],[Anders]],0)</f>
        <v>0</v>
      </c>
      <c r="CO32" s="235">
        <f>IF(Tb.Financiering[[#This Row],[Pnr.]]=CO$7,Tb.Financiering[[#This Row],[Eigen
bijdrage]]+Tb.Financiering[[#This Row],[Andere
subsidie(s)]]+Tb.Financiering[[#This Row],[Anders]],0)</f>
        <v>0</v>
      </c>
      <c r="CP32" s="235">
        <f>IF(Tb.Financiering[[#This Row],[Pnr.]]=CP$7,Tb.Financiering[[#This Row],[Eigen
bijdrage]]+Tb.Financiering[[#This Row],[Andere
subsidie(s)]]+Tb.Financiering[[#This Row],[Anders]],0)</f>
        <v>0</v>
      </c>
      <c r="CQ32" s="235">
        <f>IF(Tb.Financiering[[#This Row],[Pnr.]]=CQ$7,Tb.Financiering[[#This Row],[Eigen
bijdrage]]+Tb.Financiering[[#This Row],[Andere
subsidie(s)]]+Tb.Financiering[[#This Row],[Anders]],0)</f>
        <v>0</v>
      </c>
      <c r="CR32" s="235">
        <f>IF(Tb.Financiering[[#This Row],[Pnr.]]=CR$7,Tb.Financiering[[#This Row],[Eigen
bijdrage]]+Tb.Financiering[[#This Row],[Andere
subsidie(s)]]+Tb.Financiering[[#This Row],[Anders]],0)</f>
        <v>0</v>
      </c>
      <c r="CS32" s="235">
        <f>IF(Tb.Financiering[[#This Row],[Pnr.]]=CS$7,Tb.Financiering[[#This Row],[Eigen
bijdrage]]+Tb.Financiering[[#This Row],[Andere
subsidie(s)]]+Tb.Financiering[[#This Row],[Anders]],0)</f>
        <v>0</v>
      </c>
      <c r="CT32" s="235">
        <f>IF(Tb.Financiering[[#This Row],[Pnr.]]=CT$7,Tb.Financiering[[#This Row],[Eigen
bijdrage]]+Tb.Financiering[[#This Row],[Andere
subsidie(s)]]+Tb.Financiering[[#This Row],[Anders]],0)</f>
        <v>0</v>
      </c>
      <c r="CU32" s="235">
        <f>IF(Tb.Financiering[[#This Row],[Pnr.]]=CU$7,Tb.Financiering[[#This Row],[Eigen
bijdrage]]+Tb.Financiering[[#This Row],[Andere
subsidie(s)]]+Tb.Financiering[[#This Row],[Anders]],0)</f>
        <v>0</v>
      </c>
      <c r="CV32" s="235">
        <f>IF(Tb.Financiering[[#This Row],[Pnr.]]=CV$7,Tb.Financiering[[#This Row],[Eigen
bijdrage]]+Tb.Financiering[[#This Row],[Andere
subsidie(s)]]+Tb.Financiering[[#This Row],[Anders]],0)</f>
        <v>0</v>
      </c>
      <c r="CW32" s="235">
        <f>IF(Tb.Financiering[[#This Row],[Pnr.]]=CW$7,Tb.Financiering[[#This Row],[Eigen
bijdrage]]+Tb.Financiering[[#This Row],[Andere
subsidie(s)]]+Tb.Financiering[[#This Row],[Anders]],0)</f>
        <v>0</v>
      </c>
      <c r="CX32" s="235">
        <f>IF(Tb.Financiering[[#This Row],[Pnr.]]=CX$7,Tb.Financiering[[#This Row],[Eigen
bijdrage]]+Tb.Financiering[[#This Row],[Andere
subsidie(s)]]+Tb.Financiering[[#This Row],[Anders]],0)</f>
        <v>0</v>
      </c>
      <c r="CY32" s="235">
        <f>IF(Tb.Financiering[[#This Row],[Pnr.]]=CY$7,Tb.Financiering[[#This Row],[Eigen
bijdrage]]+Tb.Financiering[[#This Row],[Andere
subsidie(s)]]+Tb.Financiering[[#This Row],[Anders]],0)</f>
        <v>0</v>
      </c>
      <c r="CZ32" s="235">
        <f>IF(Tb.Financiering[[#This Row],[Pnr.]]=CZ$7,Tb.Financiering[[#This Row],[Eigen
bijdrage]]+Tb.Financiering[[#This Row],[Andere
subsidie(s)]]+Tb.Financiering[[#This Row],[Anders]],0)</f>
        <v>0</v>
      </c>
      <c r="DA32" s="235">
        <f>IF(Tb.Financiering[[#This Row],[Pnr.]]=DA$7,Tb.Financiering[[#This Row],[Eigen
bijdrage]]+Tb.Financiering[[#This Row],[Andere
subsidie(s)]]+Tb.Financiering[[#This Row],[Anders]],0)</f>
        <v>0</v>
      </c>
      <c r="DB32" s="235">
        <f>IF(Tb.Financiering[[#This Row],[Pnr.]]=DB$7,Tb.Financiering[[#This Row],[Eigen
bijdrage]]+Tb.Financiering[[#This Row],[Andere
subsidie(s)]]+Tb.Financiering[[#This Row],[Anders]],0)</f>
        <v>0</v>
      </c>
      <c r="DC32" s="235">
        <f>IF(Tb.Financiering[[#This Row],[Pnr.]]=DC$7,Tb.Financiering[[#This Row],[Eigen
bijdrage]]+Tb.Financiering[[#This Row],[Andere
subsidie(s)]]+Tb.Financiering[[#This Row],[Anders]],0)</f>
        <v>0</v>
      </c>
      <c r="DD32" s="235">
        <f>IF(Tb.Financiering[[#This Row],[Pnr.]]=DD$7,Tb.Financiering[[#This Row],[Eigen
bijdrage]]+Tb.Financiering[[#This Row],[Andere
subsidie(s)]]+Tb.Financiering[[#This Row],[Anders]],0)</f>
        <v>0</v>
      </c>
      <c r="DE32" s="235">
        <f>IF(Tb.Financiering[[#This Row],[Pnr.]]=DE$7,Tb.Financiering[[#This Row],[Eigen
bijdrage]]+Tb.Financiering[[#This Row],[Andere
subsidie(s)]]+Tb.Financiering[[#This Row],[Anders]],0)</f>
        <v>0</v>
      </c>
      <c r="DF32" s="235">
        <f>IF(Tb.Financiering[[#This Row],[Pnr.]]=DF$7,Tb.Financiering[[#This Row],[Eigen
bijdrage]]+Tb.Financiering[[#This Row],[Andere
subsidie(s)]]+Tb.Financiering[[#This Row],[Anders]],0)</f>
        <v>0</v>
      </c>
      <c r="DG32" s="235">
        <f>IF(Tb.Financiering[[#This Row],[Pnr.]]=DG$7,Tb.Financiering[[#This Row],[Eigen
bijdrage]]+Tb.Financiering[[#This Row],[Andere
subsidie(s)]]+Tb.Financiering[[#This Row],[Anders]],0)</f>
        <v>0</v>
      </c>
      <c r="DH32" s="235">
        <f>IF(Tb.Financiering[[#This Row],[Pnr.]]=DH$7,Tb.Financiering[[#This Row],[Eigen
bijdrage]]+Tb.Financiering[[#This Row],[Andere
subsidie(s)]]+Tb.Financiering[[#This Row],[Anders]],0)</f>
        <v>0</v>
      </c>
      <c r="DI32" s="235">
        <f>IF(Tb.Financiering[[#This Row],[Pnr.]]=DI$7,Tb.Financiering[[#This Row],[Eigen
bijdrage]]+Tb.Financiering[[#This Row],[Andere
subsidie(s)]]+Tb.Financiering[[#This Row],[Anders]],0)</f>
        <v>0</v>
      </c>
      <c r="DJ32" s="235">
        <f>IF(Tb.Financiering[[#This Row],[Pnr.]]=DJ$7,Tb.Financiering[[#This Row],[Eigen
bijdrage]]+Tb.Financiering[[#This Row],[Andere
subsidie(s)]]+Tb.Financiering[[#This Row],[Anders]],0)</f>
        <v>0</v>
      </c>
      <c r="DK32" s="235">
        <f>IF(Tb.Financiering[[#This Row],[Pnr.]]=DK$7,Tb.Financiering[[#This Row],[Eigen
bijdrage]]+Tb.Financiering[[#This Row],[Andere
subsidie(s)]]+Tb.Financiering[[#This Row],[Anders]],0)</f>
        <v>0</v>
      </c>
      <c r="XFD32" s="31"/>
    </row>
    <row r="33" spans="1:115 16384:16384" s="4" customFormat="1" x14ac:dyDescent="0.3">
      <c r="A33" s="31"/>
      <c r="B33" s="137"/>
      <c r="C33" s="137"/>
      <c r="D33" s="11">
        <f>SUMIF(Tbl.Kosten[PSAnr.],Tb.Financiering[[#This Row],[PSAnr.]],Tbl.Kosten[Totaal kosten])</f>
        <v>0</v>
      </c>
      <c r="E33" s="154">
        <f>SUMIF(Tbl.Kosten[PSAnr.],Tb.Financiering[[#This Row],[PSAnr.]],Tbl.Kosten[Subsidie])</f>
        <v>0</v>
      </c>
      <c r="F33" s="155"/>
      <c r="G33" s="154">
        <f>Tb.Financiering[[#This Row],[Begrote kosten]]-Tb.Financiering[[#This Row],[Berekende GLB subsidie]]-Tb.Financiering[[#This Row],[Correctie GLB subsidie]]</f>
        <v>0</v>
      </c>
      <c r="H33" s="156"/>
      <c r="I33" s="156"/>
      <c r="J33" s="156"/>
      <c r="K33" s="152"/>
      <c r="L33" s="97">
        <f>Tb.Financiering[[#This Row],[Te financieren]]-SUM(Tb.Financiering[[#This Row],[Eigen
bijdrage]:[Anders]])</f>
        <v>0</v>
      </c>
      <c r="M33" s="160" t="str">
        <f>IFERROR(VLOOKUP(Tb.Financiering[[#This Row],[Partnernaam]],Tbl.Projectpartners[[Naam]:[PNr.]],9,FALSE),"")</f>
        <v/>
      </c>
      <c r="N33" s="142" t="str">
        <f>IFERROR(VLOOKUP(Tb.Financiering[[#This Row],[Subsidiabele activiteit]],Tbl.Subsidiehoogte[[Subsidieactiviteit]:[SAnr.]],3,FALSE),"")</f>
        <v/>
      </c>
      <c r="O33" s="142" t="str">
        <f>_xlfn.CONCAT(Tb.Financiering[[#This Row],[Pnr.]],Tb.Financiering[[#This Row],[SAnr.]])</f>
        <v/>
      </c>
      <c r="P33" s="144">
        <f>IF(Tb.Financiering[[#This Row],[Pnr.]]=P$7,Tb.Financiering[[#This Row],[Te financieren]]-Tb.Financiering[[#This Row],[Eigen
bijdrage]]-Tb.Financiering[[#This Row],[Andere
subsidie(s)]]-Tb.Financiering[[#This Row],[Anders]],0)</f>
        <v>0</v>
      </c>
      <c r="Q33" s="144">
        <f>IF(Tb.Financiering[[#This Row],[Pnr.]]=Q$7,Tb.Financiering[[#This Row],[Te financieren]]-Tb.Financiering[[#This Row],[Eigen
bijdrage]]-Tb.Financiering[[#This Row],[Andere
subsidie(s)]]-Tb.Financiering[[#This Row],[Anders]],0)</f>
        <v>0</v>
      </c>
      <c r="R33" s="144">
        <f>IF(Tb.Financiering[[#This Row],[Pnr.]]=R$7,Tb.Financiering[[#This Row],[Te financieren]]-Tb.Financiering[[#This Row],[Eigen
bijdrage]]-Tb.Financiering[[#This Row],[Andere
subsidie(s)]]-Tb.Financiering[[#This Row],[Anders]],0)</f>
        <v>0</v>
      </c>
      <c r="S33" s="144">
        <f>IF(Tb.Financiering[[#This Row],[Pnr.]]=S$7,Tb.Financiering[[#This Row],[Te financieren]]-Tb.Financiering[[#This Row],[Eigen
bijdrage]]-Tb.Financiering[[#This Row],[Andere
subsidie(s)]]-Tb.Financiering[[#This Row],[Anders]],0)</f>
        <v>0</v>
      </c>
      <c r="T33" s="144">
        <f>IF(Tb.Financiering[[#This Row],[Pnr.]]=T$7,Tb.Financiering[[#This Row],[Te financieren]]-Tb.Financiering[[#This Row],[Eigen
bijdrage]]-Tb.Financiering[[#This Row],[Andere
subsidie(s)]]-Tb.Financiering[[#This Row],[Anders]],0)</f>
        <v>0</v>
      </c>
      <c r="U33" s="144">
        <f>IF(Tb.Financiering[[#This Row],[Pnr.]]=U$7,Tb.Financiering[[#This Row],[Te financieren]]-Tb.Financiering[[#This Row],[Eigen
bijdrage]]-Tb.Financiering[[#This Row],[Andere
subsidie(s)]]-Tb.Financiering[[#This Row],[Anders]],0)</f>
        <v>0</v>
      </c>
      <c r="V33" s="144">
        <f>IF(Tb.Financiering[[#This Row],[Pnr.]]=V$7,Tb.Financiering[[#This Row],[Te financieren]]-Tb.Financiering[[#This Row],[Eigen
bijdrage]]-Tb.Financiering[[#This Row],[Andere
subsidie(s)]]-Tb.Financiering[[#This Row],[Anders]],0)</f>
        <v>0</v>
      </c>
      <c r="W33" s="144">
        <f>IF(Tb.Financiering[[#This Row],[Pnr.]]=W$7,Tb.Financiering[[#This Row],[Te financieren]]-Tb.Financiering[[#This Row],[Eigen
bijdrage]]-Tb.Financiering[[#This Row],[Andere
subsidie(s)]]-Tb.Financiering[[#This Row],[Anders]],0)</f>
        <v>0</v>
      </c>
      <c r="X33" s="144">
        <f>IF(Tb.Financiering[[#This Row],[Pnr.]]=X$7,Tb.Financiering[[#This Row],[Te financieren]]-Tb.Financiering[[#This Row],[Eigen
bijdrage]]-Tb.Financiering[[#This Row],[Andere
subsidie(s)]]-Tb.Financiering[[#This Row],[Anders]],0)</f>
        <v>0</v>
      </c>
      <c r="Y33" s="144">
        <f>IF(Tb.Financiering[[#This Row],[Pnr.]]=Y$7,Tb.Financiering[[#This Row],[Te financieren]]-Tb.Financiering[[#This Row],[Eigen
bijdrage]]-Tb.Financiering[[#This Row],[Andere
subsidie(s)]]-Tb.Financiering[[#This Row],[Anders]],0)</f>
        <v>0</v>
      </c>
      <c r="Z33" s="144">
        <f>IF(Tb.Financiering[[#This Row],[Pnr.]]=Z$7,Tb.Financiering[[#This Row],[Te financieren]]-Tb.Financiering[[#This Row],[Eigen
bijdrage]]-Tb.Financiering[[#This Row],[Andere
subsidie(s)]]-Tb.Financiering[[#This Row],[Anders]],0)</f>
        <v>0</v>
      </c>
      <c r="AA33" s="144">
        <f>IF(Tb.Financiering[[#This Row],[Pnr.]]=AA$7,Tb.Financiering[[#This Row],[Te financieren]]-Tb.Financiering[[#This Row],[Eigen
bijdrage]]-Tb.Financiering[[#This Row],[Andere
subsidie(s)]]-Tb.Financiering[[#This Row],[Anders]],0)</f>
        <v>0</v>
      </c>
      <c r="AB33" s="144">
        <f>IF(Tb.Financiering[[#This Row],[Pnr.]]=AB$7,Tb.Financiering[[#This Row],[Te financieren]]-Tb.Financiering[[#This Row],[Eigen
bijdrage]]-Tb.Financiering[[#This Row],[Andere
subsidie(s)]]-Tb.Financiering[[#This Row],[Anders]],0)</f>
        <v>0</v>
      </c>
      <c r="AC33" s="144">
        <f>IF(Tb.Financiering[[#This Row],[Pnr.]]=AC$7,Tb.Financiering[[#This Row],[Te financieren]]-Tb.Financiering[[#This Row],[Eigen
bijdrage]]-Tb.Financiering[[#This Row],[Andere
subsidie(s)]]-Tb.Financiering[[#This Row],[Anders]],0)</f>
        <v>0</v>
      </c>
      <c r="AD33" s="144">
        <f>IF(Tb.Financiering[[#This Row],[Pnr.]]=AD$7,Tb.Financiering[[#This Row],[Te financieren]]-Tb.Financiering[[#This Row],[Eigen
bijdrage]]-Tb.Financiering[[#This Row],[Andere
subsidie(s)]]-Tb.Financiering[[#This Row],[Anders]],0)</f>
        <v>0</v>
      </c>
      <c r="AE33" s="144">
        <f>IF(Tb.Financiering[[#This Row],[Pnr.]]=AE$7,Tb.Financiering[[#This Row],[Te financieren]]-Tb.Financiering[[#This Row],[Eigen
bijdrage]]-Tb.Financiering[[#This Row],[Andere
subsidie(s)]]-Tb.Financiering[[#This Row],[Anders]],0)</f>
        <v>0</v>
      </c>
      <c r="AF33" s="144">
        <f>IF(Tb.Financiering[[#This Row],[Pnr.]]=AF$7,Tb.Financiering[[#This Row],[Te financieren]]-Tb.Financiering[[#This Row],[Eigen
bijdrage]]-Tb.Financiering[[#This Row],[Andere
subsidie(s)]]-Tb.Financiering[[#This Row],[Anders]],0)</f>
        <v>0</v>
      </c>
      <c r="AG33" s="144">
        <f>IF(Tb.Financiering[[#This Row],[Pnr.]]=AG$7,Tb.Financiering[[#This Row],[Te financieren]]-Tb.Financiering[[#This Row],[Eigen
bijdrage]]-Tb.Financiering[[#This Row],[Andere
subsidie(s)]]-Tb.Financiering[[#This Row],[Anders]],0)</f>
        <v>0</v>
      </c>
      <c r="AH33" s="144">
        <f>IF(Tb.Financiering[[#This Row],[Pnr.]]=AH$7,Tb.Financiering[[#This Row],[Te financieren]]-Tb.Financiering[[#This Row],[Eigen
bijdrage]]-Tb.Financiering[[#This Row],[Andere
subsidie(s)]]-Tb.Financiering[[#This Row],[Anders]],0)</f>
        <v>0</v>
      </c>
      <c r="AI33" s="144">
        <f>IF(Tb.Financiering[[#This Row],[Pnr.]]=AI$7,Tb.Financiering[[#This Row],[Te financieren]]-Tb.Financiering[[#This Row],[Eigen
bijdrage]]-Tb.Financiering[[#This Row],[Andere
subsidie(s)]]-Tb.Financiering[[#This Row],[Anders]],0)</f>
        <v>0</v>
      </c>
      <c r="AJ33" s="144">
        <f>IF(Tb.Financiering[[#This Row],[Pnr.]]=AJ$7,Tb.Financiering[[#This Row],[Te financieren]]-Tb.Financiering[[#This Row],[Eigen
bijdrage]]-Tb.Financiering[[#This Row],[Andere
subsidie(s)]]-Tb.Financiering[[#This Row],[Anders]],0)</f>
        <v>0</v>
      </c>
      <c r="AK33" s="144">
        <f>IF(Tb.Financiering[[#This Row],[Pnr.]]=AK$7,Tb.Financiering[[#This Row],[Te financieren]]-Tb.Financiering[[#This Row],[Eigen
bijdrage]]-Tb.Financiering[[#This Row],[Andere
subsidie(s)]]-Tb.Financiering[[#This Row],[Anders]],0)</f>
        <v>0</v>
      </c>
      <c r="AL33" s="144">
        <f>IF(Tb.Financiering[[#This Row],[Pnr.]]=AL$7,Tb.Financiering[[#This Row],[Te financieren]]-Tb.Financiering[[#This Row],[Eigen
bijdrage]]-Tb.Financiering[[#This Row],[Andere
subsidie(s)]]-Tb.Financiering[[#This Row],[Anders]],0)</f>
        <v>0</v>
      </c>
      <c r="AM33" s="144">
        <f>IF(Tb.Financiering[[#This Row],[Pnr.]]=AM$7,Tb.Financiering[[#This Row],[Te financieren]]-Tb.Financiering[[#This Row],[Eigen
bijdrage]]-Tb.Financiering[[#This Row],[Andere
subsidie(s)]]-Tb.Financiering[[#This Row],[Anders]],0)</f>
        <v>0</v>
      </c>
      <c r="AN33" s="144">
        <f>IF(Tb.Financiering[[#This Row],[Pnr.]]=AN$7,Tb.Financiering[[#This Row],[Te financieren]]-Tb.Financiering[[#This Row],[Eigen
bijdrage]]-Tb.Financiering[[#This Row],[Andere
subsidie(s)]]-Tb.Financiering[[#This Row],[Anders]],0)</f>
        <v>0</v>
      </c>
      <c r="AO33" s="144">
        <f>IF(Tb.Financiering[[#This Row],[Pnr.]]=AO$7,Tb.Financiering[[#This Row],[Te financieren]]-Tb.Financiering[[#This Row],[Eigen
bijdrage]]-Tb.Financiering[[#This Row],[Andere
subsidie(s)]]-Tb.Financiering[[#This Row],[Anders]],0)</f>
        <v>0</v>
      </c>
      <c r="AP33" s="144">
        <f>IF(Tb.Financiering[[#This Row],[Pnr.]]=AP$7,Tb.Financiering[[#This Row],[Te financieren]]-Tb.Financiering[[#This Row],[Eigen
bijdrage]]-Tb.Financiering[[#This Row],[Andere
subsidie(s)]]-Tb.Financiering[[#This Row],[Anders]],0)</f>
        <v>0</v>
      </c>
      <c r="AQ33" s="144">
        <f>IF(Tb.Financiering[[#This Row],[Pnr.]]=AQ$7,Tb.Financiering[[#This Row],[Te financieren]]-Tb.Financiering[[#This Row],[Eigen
bijdrage]]-Tb.Financiering[[#This Row],[Andere
subsidie(s)]]-Tb.Financiering[[#This Row],[Anders]],0)</f>
        <v>0</v>
      </c>
      <c r="AR33" s="144">
        <f>IF(Tb.Financiering[[#This Row],[Pnr.]]=AR$7,Tb.Financiering[[#This Row],[Te financieren]]-Tb.Financiering[[#This Row],[Eigen
bijdrage]]-Tb.Financiering[[#This Row],[Andere
subsidie(s)]]-Tb.Financiering[[#This Row],[Anders]],0)</f>
        <v>0</v>
      </c>
      <c r="AS33" s="144">
        <f>IF(Tb.Financiering[[#This Row],[Pnr.]]=AS$7,Tb.Financiering[[#This Row],[Te financieren]]-Tb.Financiering[[#This Row],[Eigen
bijdrage]]-Tb.Financiering[[#This Row],[Andere
subsidie(s)]]-Tb.Financiering[[#This Row],[Anders]],0)</f>
        <v>0</v>
      </c>
      <c r="AT33" s="144">
        <f>IF(Tb.Financiering[[#This Row],[Pnr.]]=AT$7,Tb.Financiering[[#This Row],[Te financieren]]-Tb.Financiering[[#This Row],[Eigen
bijdrage]]-Tb.Financiering[[#This Row],[Andere
subsidie(s)]]-Tb.Financiering[[#This Row],[Anders]],0)</f>
        <v>0</v>
      </c>
      <c r="AU33" s="144">
        <f>IF(Tb.Financiering[[#This Row],[Pnr.]]=AU$7,Tb.Financiering[[#This Row],[Te financieren]]-Tb.Financiering[[#This Row],[Eigen
bijdrage]]-Tb.Financiering[[#This Row],[Andere
subsidie(s)]]-Tb.Financiering[[#This Row],[Anders]],0)</f>
        <v>0</v>
      </c>
      <c r="AV33" s="144">
        <f>IF(Tb.Financiering[[#This Row],[Pnr.]]=AV$7,Tb.Financiering[[#This Row],[Te financieren]]-Tb.Financiering[[#This Row],[Eigen
bijdrage]]-Tb.Financiering[[#This Row],[Andere
subsidie(s)]]-Tb.Financiering[[#This Row],[Anders]],0)</f>
        <v>0</v>
      </c>
      <c r="AW33" s="144">
        <f>IF(Tb.Financiering[[#This Row],[Pnr.]]=AW$7,Tb.Financiering[[#This Row],[Te financieren]]-Tb.Financiering[[#This Row],[Eigen
bijdrage]]-Tb.Financiering[[#This Row],[Andere
subsidie(s)]]-Tb.Financiering[[#This Row],[Anders]],0)</f>
        <v>0</v>
      </c>
      <c r="AX33" s="144">
        <f>IF(Tb.Financiering[[#This Row],[Pnr.]]=AX$7,Tb.Financiering[[#This Row],[Te financieren]]-Tb.Financiering[[#This Row],[Eigen
bijdrage]]-Tb.Financiering[[#This Row],[Andere
subsidie(s)]]-Tb.Financiering[[#This Row],[Anders]],0)</f>
        <v>0</v>
      </c>
      <c r="AY33" s="144">
        <f>IF(Tb.Financiering[[#This Row],[Pnr.]]=AY$7,Tb.Financiering[[#This Row],[Te financieren]]-Tb.Financiering[[#This Row],[Eigen
bijdrage]]-Tb.Financiering[[#This Row],[Andere
subsidie(s)]]-Tb.Financiering[[#This Row],[Anders]],0)</f>
        <v>0</v>
      </c>
      <c r="AZ33" s="144">
        <f>IF(Tb.Financiering[[#This Row],[Pnr.]]=AZ$7,Tb.Financiering[[#This Row],[Te financieren]]-Tb.Financiering[[#This Row],[Eigen
bijdrage]]-Tb.Financiering[[#This Row],[Andere
subsidie(s)]]-Tb.Financiering[[#This Row],[Anders]],0)</f>
        <v>0</v>
      </c>
      <c r="BA33" s="144">
        <f>IF(Tb.Financiering[[#This Row],[Pnr.]]=BA$7,Tb.Financiering[[#This Row],[Te financieren]]-Tb.Financiering[[#This Row],[Eigen
bijdrage]]-Tb.Financiering[[#This Row],[Andere
subsidie(s)]]-Tb.Financiering[[#This Row],[Anders]],0)</f>
        <v>0</v>
      </c>
      <c r="BB33" s="144">
        <f>IF(Tb.Financiering[[#This Row],[Pnr.]]=BB$7,Tb.Financiering[[#This Row],[Te financieren]]-Tb.Financiering[[#This Row],[Eigen
bijdrage]]-Tb.Financiering[[#This Row],[Andere
subsidie(s)]]-Tb.Financiering[[#This Row],[Anders]],0)</f>
        <v>0</v>
      </c>
      <c r="BC33" s="144">
        <f>IF(Tb.Financiering[[#This Row],[Pnr.]]=BC$7,Tb.Financiering[[#This Row],[Te financieren]]-Tb.Financiering[[#This Row],[Eigen
bijdrage]]-Tb.Financiering[[#This Row],[Andere
subsidie(s)]]-Tb.Financiering[[#This Row],[Anders]],0)</f>
        <v>0</v>
      </c>
      <c r="BD33" s="144">
        <f>IF(Tb.Financiering[[#This Row],[Pnr.]]=BD$7,Tb.Financiering[[#This Row],[Te financieren]]-Tb.Financiering[[#This Row],[Eigen
bijdrage]]-Tb.Financiering[[#This Row],[Andere
subsidie(s)]]-Tb.Financiering[[#This Row],[Anders]],0)</f>
        <v>0</v>
      </c>
      <c r="BE33" s="144">
        <f>IF(Tb.Financiering[[#This Row],[Pnr.]]=BE$7,Tb.Financiering[[#This Row],[Te financieren]]-Tb.Financiering[[#This Row],[Eigen
bijdrage]]-Tb.Financiering[[#This Row],[Andere
subsidie(s)]]-Tb.Financiering[[#This Row],[Anders]],0)</f>
        <v>0</v>
      </c>
      <c r="BF33" s="144">
        <f>IF(Tb.Financiering[[#This Row],[Pnr.]]=BF$7,Tb.Financiering[[#This Row],[Te financieren]]-Tb.Financiering[[#This Row],[Eigen
bijdrage]]-Tb.Financiering[[#This Row],[Andere
subsidie(s)]]-Tb.Financiering[[#This Row],[Anders]],0)</f>
        <v>0</v>
      </c>
      <c r="BG33" s="144">
        <f>IF(Tb.Financiering[[#This Row],[Pnr.]]=BG$7,Tb.Financiering[[#This Row],[Te financieren]]-Tb.Financiering[[#This Row],[Eigen
bijdrage]]-Tb.Financiering[[#This Row],[Andere
subsidie(s)]]-Tb.Financiering[[#This Row],[Anders]],0)</f>
        <v>0</v>
      </c>
      <c r="BH33" s="144">
        <f>IF(Tb.Financiering[[#This Row],[Pnr.]]=BH$7,Tb.Financiering[[#This Row],[Te financieren]]-Tb.Financiering[[#This Row],[Eigen
bijdrage]]-Tb.Financiering[[#This Row],[Andere
subsidie(s)]]-Tb.Financiering[[#This Row],[Anders]],0)</f>
        <v>0</v>
      </c>
      <c r="BI33" s="144">
        <f>IF(Tb.Financiering[[#This Row],[Pnr.]]=BI$7,Tb.Financiering[[#This Row],[Te financieren]]-Tb.Financiering[[#This Row],[Eigen
bijdrage]]-Tb.Financiering[[#This Row],[Andere
subsidie(s)]]-Tb.Financiering[[#This Row],[Anders]],0)</f>
        <v>0</v>
      </c>
      <c r="BJ33" s="144">
        <f>IF(Tb.Financiering[[#This Row],[Pnr.]]=BJ$7,Tb.Financiering[[#This Row],[Te financieren]]-Tb.Financiering[[#This Row],[Eigen
bijdrage]]-Tb.Financiering[[#This Row],[Andere
subsidie(s)]]-Tb.Financiering[[#This Row],[Anders]],0)</f>
        <v>0</v>
      </c>
      <c r="BK33" s="144">
        <f>IF(Tb.Financiering[[#This Row],[Pnr.]]=BK$7,Tb.Financiering[[#This Row],[Te financieren]]-Tb.Financiering[[#This Row],[Eigen
bijdrage]]-Tb.Financiering[[#This Row],[Andere
subsidie(s)]]-Tb.Financiering[[#This Row],[Anders]],0)</f>
        <v>0</v>
      </c>
      <c r="BL33" s="144">
        <f>IF(Tb.Financiering[[#This Row],[Pnr.]]=BL$7,Tb.Financiering[[#This Row],[Te financieren]]-Tb.Financiering[[#This Row],[Eigen
bijdrage]]-Tb.Financiering[[#This Row],[Andere
subsidie(s)]]-Tb.Financiering[[#This Row],[Anders]],0)</f>
        <v>0</v>
      </c>
      <c r="BM33" s="144">
        <f>IF(Tb.Financiering[[#This Row],[Pnr.]]=BM$7,Tb.Financiering[[#This Row],[Te financieren]]-Tb.Financiering[[#This Row],[Eigen
bijdrage]]-Tb.Financiering[[#This Row],[Andere
subsidie(s)]]-Tb.Financiering[[#This Row],[Anders]],0)</f>
        <v>0</v>
      </c>
      <c r="BN33" s="235">
        <f>IF(Tb.Financiering[[#This Row],[Pnr.]]=BN$7,Tb.Financiering[[#This Row],[Eigen
bijdrage]]+Tb.Financiering[[#This Row],[Andere
subsidie(s)]]+Tb.Financiering[[#This Row],[Anders]],0)</f>
        <v>0</v>
      </c>
      <c r="BO33" s="235">
        <f>IF(Tb.Financiering[[#This Row],[Pnr.]]=BO$7,Tb.Financiering[[#This Row],[Eigen
bijdrage]]+Tb.Financiering[[#This Row],[Andere
subsidie(s)]]+Tb.Financiering[[#This Row],[Anders]],0)</f>
        <v>0</v>
      </c>
      <c r="BP33" s="235">
        <f>IF(Tb.Financiering[[#This Row],[Pnr.]]=BP$7,Tb.Financiering[[#This Row],[Eigen
bijdrage]]+Tb.Financiering[[#This Row],[Andere
subsidie(s)]]+Tb.Financiering[[#This Row],[Anders]],0)</f>
        <v>0</v>
      </c>
      <c r="BQ33" s="235">
        <f>IF(Tb.Financiering[[#This Row],[Pnr.]]=BQ$7,Tb.Financiering[[#This Row],[Eigen
bijdrage]]+Tb.Financiering[[#This Row],[Andere
subsidie(s)]]+Tb.Financiering[[#This Row],[Anders]],0)</f>
        <v>0</v>
      </c>
      <c r="BR33" s="235">
        <f>IF(Tb.Financiering[[#This Row],[Pnr.]]=BR$7,Tb.Financiering[[#This Row],[Eigen
bijdrage]]+Tb.Financiering[[#This Row],[Andere
subsidie(s)]]+Tb.Financiering[[#This Row],[Anders]],0)</f>
        <v>0</v>
      </c>
      <c r="BS33" s="235">
        <f>IF(Tb.Financiering[[#This Row],[Pnr.]]=BS$7,Tb.Financiering[[#This Row],[Eigen
bijdrage]]+Tb.Financiering[[#This Row],[Andere
subsidie(s)]]+Tb.Financiering[[#This Row],[Anders]],0)</f>
        <v>0</v>
      </c>
      <c r="BT33" s="235">
        <f>IF(Tb.Financiering[[#This Row],[Pnr.]]=BT$7,Tb.Financiering[[#This Row],[Eigen
bijdrage]]+Tb.Financiering[[#This Row],[Andere
subsidie(s)]]+Tb.Financiering[[#This Row],[Anders]],0)</f>
        <v>0</v>
      </c>
      <c r="BU33" s="235">
        <f>IF(Tb.Financiering[[#This Row],[Pnr.]]=BU$7,Tb.Financiering[[#This Row],[Eigen
bijdrage]]+Tb.Financiering[[#This Row],[Andere
subsidie(s)]]+Tb.Financiering[[#This Row],[Anders]],0)</f>
        <v>0</v>
      </c>
      <c r="BV33" s="235">
        <f>IF(Tb.Financiering[[#This Row],[Pnr.]]=BV$7,Tb.Financiering[[#This Row],[Eigen
bijdrage]]+Tb.Financiering[[#This Row],[Andere
subsidie(s)]]+Tb.Financiering[[#This Row],[Anders]],0)</f>
        <v>0</v>
      </c>
      <c r="BW33" s="235">
        <f>IF(Tb.Financiering[[#This Row],[Pnr.]]=BW$7,Tb.Financiering[[#This Row],[Eigen
bijdrage]]+Tb.Financiering[[#This Row],[Andere
subsidie(s)]]+Tb.Financiering[[#This Row],[Anders]],0)</f>
        <v>0</v>
      </c>
      <c r="BX33" s="235">
        <f>IF(Tb.Financiering[[#This Row],[Pnr.]]=BX$7,Tb.Financiering[[#This Row],[Eigen
bijdrage]]+Tb.Financiering[[#This Row],[Andere
subsidie(s)]]+Tb.Financiering[[#This Row],[Anders]],0)</f>
        <v>0</v>
      </c>
      <c r="BY33" s="235">
        <f>IF(Tb.Financiering[[#This Row],[Pnr.]]=BY$7,Tb.Financiering[[#This Row],[Eigen
bijdrage]]+Tb.Financiering[[#This Row],[Andere
subsidie(s)]]+Tb.Financiering[[#This Row],[Anders]],0)</f>
        <v>0</v>
      </c>
      <c r="BZ33" s="235">
        <f>IF(Tb.Financiering[[#This Row],[Pnr.]]=BZ$7,Tb.Financiering[[#This Row],[Eigen
bijdrage]]+Tb.Financiering[[#This Row],[Andere
subsidie(s)]]+Tb.Financiering[[#This Row],[Anders]],0)</f>
        <v>0</v>
      </c>
      <c r="CA33" s="235">
        <f>IF(Tb.Financiering[[#This Row],[Pnr.]]=CA$7,Tb.Financiering[[#This Row],[Eigen
bijdrage]]+Tb.Financiering[[#This Row],[Andere
subsidie(s)]]+Tb.Financiering[[#This Row],[Anders]],0)</f>
        <v>0</v>
      </c>
      <c r="CB33" s="235">
        <f>IF(Tb.Financiering[[#This Row],[Pnr.]]=CB$7,Tb.Financiering[[#This Row],[Eigen
bijdrage]]+Tb.Financiering[[#This Row],[Andere
subsidie(s)]]+Tb.Financiering[[#This Row],[Anders]],0)</f>
        <v>0</v>
      </c>
      <c r="CC33" s="235">
        <f>IF(Tb.Financiering[[#This Row],[Pnr.]]=CC$7,Tb.Financiering[[#This Row],[Eigen
bijdrage]]+Tb.Financiering[[#This Row],[Andere
subsidie(s)]]+Tb.Financiering[[#This Row],[Anders]],0)</f>
        <v>0</v>
      </c>
      <c r="CD33" s="235">
        <f>IF(Tb.Financiering[[#This Row],[Pnr.]]=CD$7,Tb.Financiering[[#This Row],[Eigen
bijdrage]]+Tb.Financiering[[#This Row],[Andere
subsidie(s)]]+Tb.Financiering[[#This Row],[Anders]],0)</f>
        <v>0</v>
      </c>
      <c r="CE33" s="235">
        <f>IF(Tb.Financiering[[#This Row],[Pnr.]]=CE$7,Tb.Financiering[[#This Row],[Eigen
bijdrage]]+Tb.Financiering[[#This Row],[Andere
subsidie(s)]]+Tb.Financiering[[#This Row],[Anders]],0)</f>
        <v>0</v>
      </c>
      <c r="CF33" s="235">
        <f>IF(Tb.Financiering[[#This Row],[Pnr.]]=CF$7,Tb.Financiering[[#This Row],[Eigen
bijdrage]]+Tb.Financiering[[#This Row],[Andere
subsidie(s)]]+Tb.Financiering[[#This Row],[Anders]],0)</f>
        <v>0</v>
      </c>
      <c r="CG33" s="235">
        <f>IF(Tb.Financiering[[#This Row],[Pnr.]]=CG$7,Tb.Financiering[[#This Row],[Eigen
bijdrage]]+Tb.Financiering[[#This Row],[Andere
subsidie(s)]]+Tb.Financiering[[#This Row],[Anders]],0)</f>
        <v>0</v>
      </c>
      <c r="CH33" s="235">
        <f>IF(Tb.Financiering[[#This Row],[Pnr.]]=CH$7,Tb.Financiering[[#This Row],[Eigen
bijdrage]]+Tb.Financiering[[#This Row],[Andere
subsidie(s)]]+Tb.Financiering[[#This Row],[Anders]],0)</f>
        <v>0</v>
      </c>
      <c r="CI33" s="235">
        <f>IF(Tb.Financiering[[#This Row],[Pnr.]]=CI$7,Tb.Financiering[[#This Row],[Eigen
bijdrage]]+Tb.Financiering[[#This Row],[Andere
subsidie(s)]]+Tb.Financiering[[#This Row],[Anders]],0)</f>
        <v>0</v>
      </c>
      <c r="CJ33" s="235">
        <f>IF(Tb.Financiering[[#This Row],[Pnr.]]=CJ$7,Tb.Financiering[[#This Row],[Eigen
bijdrage]]+Tb.Financiering[[#This Row],[Andere
subsidie(s)]]+Tb.Financiering[[#This Row],[Anders]],0)</f>
        <v>0</v>
      </c>
      <c r="CK33" s="235">
        <f>IF(Tb.Financiering[[#This Row],[Pnr.]]=CK$7,Tb.Financiering[[#This Row],[Eigen
bijdrage]]+Tb.Financiering[[#This Row],[Andere
subsidie(s)]]+Tb.Financiering[[#This Row],[Anders]],0)</f>
        <v>0</v>
      </c>
      <c r="CL33" s="235">
        <f>IF(Tb.Financiering[[#This Row],[Pnr.]]=CL$7,Tb.Financiering[[#This Row],[Eigen
bijdrage]]+Tb.Financiering[[#This Row],[Andere
subsidie(s)]]+Tb.Financiering[[#This Row],[Anders]],0)</f>
        <v>0</v>
      </c>
      <c r="CM33" s="235">
        <f>IF(Tb.Financiering[[#This Row],[Pnr.]]=CM$7,Tb.Financiering[[#This Row],[Eigen
bijdrage]]+Tb.Financiering[[#This Row],[Andere
subsidie(s)]]+Tb.Financiering[[#This Row],[Anders]],0)</f>
        <v>0</v>
      </c>
      <c r="CN33" s="235">
        <f>IF(Tb.Financiering[[#This Row],[Pnr.]]=CN$7,Tb.Financiering[[#This Row],[Eigen
bijdrage]]+Tb.Financiering[[#This Row],[Andere
subsidie(s)]]+Tb.Financiering[[#This Row],[Anders]],0)</f>
        <v>0</v>
      </c>
      <c r="CO33" s="235">
        <f>IF(Tb.Financiering[[#This Row],[Pnr.]]=CO$7,Tb.Financiering[[#This Row],[Eigen
bijdrage]]+Tb.Financiering[[#This Row],[Andere
subsidie(s)]]+Tb.Financiering[[#This Row],[Anders]],0)</f>
        <v>0</v>
      </c>
      <c r="CP33" s="235">
        <f>IF(Tb.Financiering[[#This Row],[Pnr.]]=CP$7,Tb.Financiering[[#This Row],[Eigen
bijdrage]]+Tb.Financiering[[#This Row],[Andere
subsidie(s)]]+Tb.Financiering[[#This Row],[Anders]],0)</f>
        <v>0</v>
      </c>
      <c r="CQ33" s="235">
        <f>IF(Tb.Financiering[[#This Row],[Pnr.]]=CQ$7,Tb.Financiering[[#This Row],[Eigen
bijdrage]]+Tb.Financiering[[#This Row],[Andere
subsidie(s)]]+Tb.Financiering[[#This Row],[Anders]],0)</f>
        <v>0</v>
      </c>
      <c r="CR33" s="235">
        <f>IF(Tb.Financiering[[#This Row],[Pnr.]]=CR$7,Tb.Financiering[[#This Row],[Eigen
bijdrage]]+Tb.Financiering[[#This Row],[Andere
subsidie(s)]]+Tb.Financiering[[#This Row],[Anders]],0)</f>
        <v>0</v>
      </c>
      <c r="CS33" s="235">
        <f>IF(Tb.Financiering[[#This Row],[Pnr.]]=CS$7,Tb.Financiering[[#This Row],[Eigen
bijdrage]]+Tb.Financiering[[#This Row],[Andere
subsidie(s)]]+Tb.Financiering[[#This Row],[Anders]],0)</f>
        <v>0</v>
      </c>
      <c r="CT33" s="235">
        <f>IF(Tb.Financiering[[#This Row],[Pnr.]]=CT$7,Tb.Financiering[[#This Row],[Eigen
bijdrage]]+Tb.Financiering[[#This Row],[Andere
subsidie(s)]]+Tb.Financiering[[#This Row],[Anders]],0)</f>
        <v>0</v>
      </c>
      <c r="CU33" s="235">
        <f>IF(Tb.Financiering[[#This Row],[Pnr.]]=CU$7,Tb.Financiering[[#This Row],[Eigen
bijdrage]]+Tb.Financiering[[#This Row],[Andere
subsidie(s)]]+Tb.Financiering[[#This Row],[Anders]],0)</f>
        <v>0</v>
      </c>
      <c r="CV33" s="235">
        <f>IF(Tb.Financiering[[#This Row],[Pnr.]]=CV$7,Tb.Financiering[[#This Row],[Eigen
bijdrage]]+Tb.Financiering[[#This Row],[Andere
subsidie(s)]]+Tb.Financiering[[#This Row],[Anders]],0)</f>
        <v>0</v>
      </c>
      <c r="CW33" s="235">
        <f>IF(Tb.Financiering[[#This Row],[Pnr.]]=CW$7,Tb.Financiering[[#This Row],[Eigen
bijdrage]]+Tb.Financiering[[#This Row],[Andere
subsidie(s)]]+Tb.Financiering[[#This Row],[Anders]],0)</f>
        <v>0</v>
      </c>
      <c r="CX33" s="235">
        <f>IF(Tb.Financiering[[#This Row],[Pnr.]]=CX$7,Tb.Financiering[[#This Row],[Eigen
bijdrage]]+Tb.Financiering[[#This Row],[Andere
subsidie(s)]]+Tb.Financiering[[#This Row],[Anders]],0)</f>
        <v>0</v>
      </c>
      <c r="CY33" s="235">
        <f>IF(Tb.Financiering[[#This Row],[Pnr.]]=CY$7,Tb.Financiering[[#This Row],[Eigen
bijdrage]]+Tb.Financiering[[#This Row],[Andere
subsidie(s)]]+Tb.Financiering[[#This Row],[Anders]],0)</f>
        <v>0</v>
      </c>
      <c r="CZ33" s="235">
        <f>IF(Tb.Financiering[[#This Row],[Pnr.]]=CZ$7,Tb.Financiering[[#This Row],[Eigen
bijdrage]]+Tb.Financiering[[#This Row],[Andere
subsidie(s)]]+Tb.Financiering[[#This Row],[Anders]],0)</f>
        <v>0</v>
      </c>
      <c r="DA33" s="235">
        <f>IF(Tb.Financiering[[#This Row],[Pnr.]]=DA$7,Tb.Financiering[[#This Row],[Eigen
bijdrage]]+Tb.Financiering[[#This Row],[Andere
subsidie(s)]]+Tb.Financiering[[#This Row],[Anders]],0)</f>
        <v>0</v>
      </c>
      <c r="DB33" s="235">
        <f>IF(Tb.Financiering[[#This Row],[Pnr.]]=DB$7,Tb.Financiering[[#This Row],[Eigen
bijdrage]]+Tb.Financiering[[#This Row],[Andere
subsidie(s)]]+Tb.Financiering[[#This Row],[Anders]],0)</f>
        <v>0</v>
      </c>
      <c r="DC33" s="235">
        <f>IF(Tb.Financiering[[#This Row],[Pnr.]]=DC$7,Tb.Financiering[[#This Row],[Eigen
bijdrage]]+Tb.Financiering[[#This Row],[Andere
subsidie(s)]]+Tb.Financiering[[#This Row],[Anders]],0)</f>
        <v>0</v>
      </c>
      <c r="DD33" s="235">
        <f>IF(Tb.Financiering[[#This Row],[Pnr.]]=DD$7,Tb.Financiering[[#This Row],[Eigen
bijdrage]]+Tb.Financiering[[#This Row],[Andere
subsidie(s)]]+Tb.Financiering[[#This Row],[Anders]],0)</f>
        <v>0</v>
      </c>
      <c r="DE33" s="235">
        <f>IF(Tb.Financiering[[#This Row],[Pnr.]]=DE$7,Tb.Financiering[[#This Row],[Eigen
bijdrage]]+Tb.Financiering[[#This Row],[Andere
subsidie(s)]]+Tb.Financiering[[#This Row],[Anders]],0)</f>
        <v>0</v>
      </c>
      <c r="DF33" s="235">
        <f>IF(Tb.Financiering[[#This Row],[Pnr.]]=DF$7,Tb.Financiering[[#This Row],[Eigen
bijdrage]]+Tb.Financiering[[#This Row],[Andere
subsidie(s)]]+Tb.Financiering[[#This Row],[Anders]],0)</f>
        <v>0</v>
      </c>
      <c r="DG33" s="235">
        <f>IF(Tb.Financiering[[#This Row],[Pnr.]]=DG$7,Tb.Financiering[[#This Row],[Eigen
bijdrage]]+Tb.Financiering[[#This Row],[Andere
subsidie(s)]]+Tb.Financiering[[#This Row],[Anders]],0)</f>
        <v>0</v>
      </c>
      <c r="DH33" s="235">
        <f>IF(Tb.Financiering[[#This Row],[Pnr.]]=DH$7,Tb.Financiering[[#This Row],[Eigen
bijdrage]]+Tb.Financiering[[#This Row],[Andere
subsidie(s)]]+Tb.Financiering[[#This Row],[Anders]],0)</f>
        <v>0</v>
      </c>
      <c r="DI33" s="235">
        <f>IF(Tb.Financiering[[#This Row],[Pnr.]]=DI$7,Tb.Financiering[[#This Row],[Eigen
bijdrage]]+Tb.Financiering[[#This Row],[Andere
subsidie(s)]]+Tb.Financiering[[#This Row],[Anders]],0)</f>
        <v>0</v>
      </c>
      <c r="DJ33" s="235">
        <f>IF(Tb.Financiering[[#This Row],[Pnr.]]=DJ$7,Tb.Financiering[[#This Row],[Eigen
bijdrage]]+Tb.Financiering[[#This Row],[Andere
subsidie(s)]]+Tb.Financiering[[#This Row],[Anders]],0)</f>
        <v>0</v>
      </c>
      <c r="DK33" s="235">
        <f>IF(Tb.Financiering[[#This Row],[Pnr.]]=DK$7,Tb.Financiering[[#This Row],[Eigen
bijdrage]]+Tb.Financiering[[#This Row],[Andere
subsidie(s)]]+Tb.Financiering[[#This Row],[Anders]],0)</f>
        <v>0</v>
      </c>
      <c r="XFD33" s="31"/>
    </row>
    <row r="34" spans="1:115 16384:16384" s="4" customFormat="1" x14ac:dyDescent="0.3">
      <c r="A34" s="31"/>
      <c r="B34" s="137"/>
      <c r="C34" s="137"/>
      <c r="D34" s="11">
        <f>SUMIF(Tbl.Kosten[PSAnr.],Tb.Financiering[[#This Row],[PSAnr.]],Tbl.Kosten[Totaal kosten])</f>
        <v>0</v>
      </c>
      <c r="E34" s="154">
        <f>SUMIF(Tbl.Kosten[PSAnr.],Tb.Financiering[[#This Row],[PSAnr.]],Tbl.Kosten[Subsidie])</f>
        <v>0</v>
      </c>
      <c r="F34" s="155"/>
      <c r="G34" s="154">
        <f>Tb.Financiering[[#This Row],[Begrote kosten]]-Tb.Financiering[[#This Row],[Berekende GLB subsidie]]-Tb.Financiering[[#This Row],[Correctie GLB subsidie]]</f>
        <v>0</v>
      </c>
      <c r="H34" s="156"/>
      <c r="I34" s="156"/>
      <c r="J34" s="156"/>
      <c r="K34" s="152"/>
      <c r="L34" s="97">
        <f>Tb.Financiering[[#This Row],[Te financieren]]-SUM(Tb.Financiering[[#This Row],[Eigen
bijdrage]:[Anders]])</f>
        <v>0</v>
      </c>
      <c r="M34" s="160" t="str">
        <f>IFERROR(VLOOKUP(Tb.Financiering[[#This Row],[Partnernaam]],Tbl.Projectpartners[[Naam]:[PNr.]],9,FALSE),"")</f>
        <v/>
      </c>
      <c r="N34" s="142" t="str">
        <f>IFERROR(VLOOKUP(Tb.Financiering[[#This Row],[Subsidiabele activiteit]],Tbl.Subsidiehoogte[[Subsidieactiviteit]:[SAnr.]],3,FALSE),"")</f>
        <v/>
      </c>
      <c r="O34" s="142" t="str">
        <f>_xlfn.CONCAT(Tb.Financiering[[#This Row],[Pnr.]],Tb.Financiering[[#This Row],[SAnr.]])</f>
        <v/>
      </c>
      <c r="P34" s="144">
        <f>IF(Tb.Financiering[[#This Row],[Pnr.]]=P$7,Tb.Financiering[[#This Row],[Te financieren]]-Tb.Financiering[[#This Row],[Eigen
bijdrage]]-Tb.Financiering[[#This Row],[Andere
subsidie(s)]]-Tb.Financiering[[#This Row],[Anders]],0)</f>
        <v>0</v>
      </c>
      <c r="Q34" s="144">
        <f>IF(Tb.Financiering[[#This Row],[Pnr.]]=Q$7,Tb.Financiering[[#This Row],[Te financieren]]-Tb.Financiering[[#This Row],[Eigen
bijdrage]]-Tb.Financiering[[#This Row],[Andere
subsidie(s)]]-Tb.Financiering[[#This Row],[Anders]],0)</f>
        <v>0</v>
      </c>
      <c r="R34" s="144">
        <f>IF(Tb.Financiering[[#This Row],[Pnr.]]=R$7,Tb.Financiering[[#This Row],[Te financieren]]-Tb.Financiering[[#This Row],[Eigen
bijdrage]]-Tb.Financiering[[#This Row],[Andere
subsidie(s)]]-Tb.Financiering[[#This Row],[Anders]],0)</f>
        <v>0</v>
      </c>
      <c r="S34" s="144">
        <f>IF(Tb.Financiering[[#This Row],[Pnr.]]=S$7,Tb.Financiering[[#This Row],[Te financieren]]-Tb.Financiering[[#This Row],[Eigen
bijdrage]]-Tb.Financiering[[#This Row],[Andere
subsidie(s)]]-Tb.Financiering[[#This Row],[Anders]],0)</f>
        <v>0</v>
      </c>
      <c r="T34" s="144">
        <f>IF(Tb.Financiering[[#This Row],[Pnr.]]=T$7,Tb.Financiering[[#This Row],[Te financieren]]-Tb.Financiering[[#This Row],[Eigen
bijdrage]]-Tb.Financiering[[#This Row],[Andere
subsidie(s)]]-Tb.Financiering[[#This Row],[Anders]],0)</f>
        <v>0</v>
      </c>
      <c r="U34" s="144">
        <f>IF(Tb.Financiering[[#This Row],[Pnr.]]=U$7,Tb.Financiering[[#This Row],[Te financieren]]-Tb.Financiering[[#This Row],[Eigen
bijdrage]]-Tb.Financiering[[#This Row],[Andere
subsidie(s)]]-Tb.Financiering[[#This Row],[Anders]],0)</f>
        <v>0</v>
      </c>
      <c r="V34" s="144">
        <f>IF(Tb.Financiering[[#This Row],[Pnr.]]=V$7,Tb.Financiering[[#This Row],[Te financieren]]-Tb.Financiering[[#This Row],[Eigen
bijdrage]]-Tb.Financiering[[#This Row],[Andere
subsidie(s)]]-Tb.Financiering[[#This Row],[Anders]],0)</f>
        <v>0</v>
      </c>
      <c r="W34" s="144">
        <f>IF(Tb.Financiering[[#This Row],[Pnr.]]=W$7,Tb.Financiering[[#This Row],[Te financieren]]-Tb.Financiering[[#This Row],[Eigen
bijdrage]]-Tb.Financiering[[#This Row],[Andere
subsidie(s)]]-Tb.Financiering[[#This Row],[Anders]],0)</f>
        <v>0</v>
      </c>
      <c r="X34" s="144">
        <f>IF(Tb.Financiering[[#This Row],[Pnr.]]=X$7,Tb.Financiering[[#This Row],[Te financieren]]-Tb.Financiering[[#This Row],[Eigen
bijdrage]]-Tb.Financiering[[#This Row],[Andere
subsidie(s)]]-Tb.Financiering[[#This Row],[Anders]],0)</f>
        <v>0</v>
      </c>
      <c r="Y34" s="144">
        <f>IF(Tb.Financiering[[#This Row],[Pnr.]]=Y$7,Tb.Financiering[[#This Row],[Te financieren]]-Tb.Financiering[[#This Row],[Eigen
bijdrage]]-Tb.Financiering[[#This Row],[Andere
subsidie(s)]]-Tb.Financiering[[#This Row],[Anders]],0)</f>
        <v>0</v>
      </c>
      <c r="Z34" s="144">
        <f>IF(Tb.Financiering[[#This Row],[Pnr.]]=Z$7,Tb.Financiering[[#This Row],[Te financieren]]-Tb.Financiering[[#This Row],[Eigen
bijdrage]]-Tb.Financiering[[#This Row],[Andere
subsidie(s)]]-Tb.Financiering[[#This Row],[Anders]],0)</f>
        <v>0</v>
      </c>
      <c r="AA34" s="144">
        <f>IF(Tb.Financiering[[#This Row],[Pnr.]]=AA$7,Tb.Financiering[[#This Row],[Te financieren]]-Tb.Financiering[[#This Row],[Eigen
bijdrage]]-Tb.Financiering[[#This Row],[Andere
subsidie(s)]]-Tb.Financiering[[#This Row],[Anders]],0)</f>
        <v>0</v>
      </c>
      <c r="AB34" s="144">
        <f>IF(Tb.Financiering[[#This Row],[Pnr.]]=AB$7,Tb.Financiering[[#This Row],[Te financieren]]-Tb.Financiering[[#This Row],[Eigen
bijdrage]]-Tb.Financiering[[#This Row],[Andere
subsidie(s)]]-Tb.Financiering[[#This Row],[Anders]],0)</f>
        <v>0</v>
      </c>
      <c r="AC34" s="144">
        <f>IF(Tb.Financiering[[#This Row],[Pnr.]]=AC$7,Tb.Financiering[[#This Row],[Te financieren]]-Tb.Financiering[[#This Row],[Eigen
bijdrage]]-Tb.Financiering[[#This Row],[Andere
subsidie(s)]]-Tb.Financiering[[#This Row],[Anders]],0)</f>
        <v>0</v>
      </c>
      <c r="AD34" s="144">
        <f>IF(Tb.Financiering[[#This Row],[Pnr.]]=AD$7,Tb.Financiering[[#This Row],[Te financieren]]-Tb.Financiering[[#This Row],[Eigen
bijdrage]]-Tb.Financiering[[#This Row],[Andere
subsidie(s)]]-Tb.Financiering[[#This Row],[Anders]],0)</f>
        <v>0</v>
      </c>
      <c r="AE34" s="144">
        <f>IF(Tb.Financiering[[#This Row],[Pnr.]]=AE$7,Tb.Financiering[[#This Row],[Te financieren]]-Tb.Financiering[[#This Row],[Eigen
bijdrage]]-Tb.Financiering[[#This Row],[Andere
subsidie(s)]]-Tb.Financiering[[#This Row],[Anders]],0)</f>
        <v>0</v>
      </c>
      <c r="AF34" s="144">
        <f>IF(Tb.Financiering[[#This Row],[Pnr.]]=AF$7,Tb.Financiering[[#This Row],[Te financieren]]-Tb.Financiering[[#This Row],[Eigen
bijdrage]]-Tb.Financiering[[#This Row],[Andere
subsidie(s)]]-Tb.Financiering[[#This Row],[Anders]],0)</f>
        <v>0</v>
      </c>
      <c r="AG34" s="144">
        <f>IF(Tb.Financiering[[#This Row],[Pnr.]]=AG$7,Tb.Financiering[[#This Row],[Te financieren]]-Tb.Financiering[[#This Row],[Eigen
bijdrage]]-Tb.Financiering[[#This Row],[Andere
subsidie(s)]]-Tb.Financiering[[#This Row],[Anders]],0)</f>
        <v>0</v>
      </c>
      <c r="AH34" s="144">
        <f>IF(Tb.Financiering[[#This Row],[Pnr.]]=AH$7,Tb.Financiering[[#This Row],[Te financieren]]-Tb.Financiering[[#This Row],[Eigen
bijdrage]]-Tb.Financiering[[#This Row],[Andere
subsidie(s)]]-Tb.Financiering[[#This Row],[Anders]],0)</f>
        <v>0</v>
      </c>
      <c r="AI34" s="144">
        <f>IF(Tb.Financiering[[#This Row],[Pnr.]]=AI$7,Tb.Financiering[[#This Row],[Te financieren]]-Tb.Financiering[[#This Row],[Eigen
bijdrage]]-Tb.Financiering[[#This Row],[Andere
subsidie(s)]]-Tb.Financiering[[#This Row],[Anders]],0)</f>
        <v>0</v>
      </c>
      <c r="AJ34" s="144">
        <f>IF(Tb.Financiering[[#This Row],[Pnr.]]=AJ$7,Tb.Financiering[[#This Row],[Te financieren]]-Tb.Financiering[[#This Row],[Eigen
bijdrage]]-Tb.Financiering[[#This Row],[Andere
subsidie(s)]]-Tb.Financiering[[#This Row],[Anders]],0)</f>
        <v>0</v>
      </c>
      <c r="AK34" s="144">
        <f>IF(Tb.Financiering[[#This Row],[Pnr.]]=AK$7,Tb.Financiering[[#This Row],[Te financieren]]-Tb.Financiering[[#This Row],[Eigen
bijdrage]]-Tb.Financiering[[#This Row],[Andere
subsidie(s)]]-Tb.Financiering[[#This Row],[Anders]],0)</f>
        <v>0</v>
      </c>
      <c r="AL34" s="144">
        <f>IF(Tb.Financiering[[#This Row],[Pnr.]]=AL$7,Tb.Financiering[[#This Row],[Te financieren]]-Tb.Financiering[[#This Row],[Eigen
bijdrage]]-Tb.Financiering[[#This Row],[Andere
subsidie(s)]]-Tb.Financiering[[#This Row],[Anders]],0)</f>
        <v>0</v>
      </c>
      <c r="AM34" s="144">
        <f>IF(Tb.Financiering[[#This Row],[Pnr.]]=AM$7,Tb.Financiering[[#This Row],[Te financieren]]-Tb.Financiering[[#This Row],[Eigen
bijdrage]]-Tb.Financiering[[#This Row],[Andere
subsidie(s)]]-Tb.Financiering[[#This Row],[Anders]],0)</f>
        <v>0</v>
      </c>
      <c r="AN34" s="144">
        <f>IF(Tb.Financiering[[#This Row],[Pnr.]]=AN$7,Tb.Financiering[[#This Row],[Te financieren]]-Tb.Financiering[[#This Row],[Eigen
bijdrage]]-Tb.Financiering[[#This Row],[Andere
subsidie(s)]]-Tb.Financiering[[#This Row],[Anders]],0)</f>
        <v>0</v>
      </c>
      <c r="AO34" s="144">
        <f>IF(Tb.Financiering[[#This Row],[Pnr.]]=AO$7,Tb.Financiering[[#This Row],[Te financieren]]-Tb.Financiering[[#This Row],[Eigen
bijdrage]]-Tb.Financiering[[#This Row],[Andere
subsidie(s)]]-Tb.Financiering[[#This Row],[Anders]],0)</f>
        <v>0</v>
      </c>
      <c r="AP34" s="144">
        <f>IF(Tb.Financiering[[#This Row],[Pnr.]]=AP$7,Tb.Financiering[[#This Row],[Te financieren]]-Tb.Financiering[[#This Row],[Eigen
bijdrage]]-Tb.Financiering[[#This Row],[Andere
subsidie(s)]]-Tb.Financiering[[#This Row],[Anders]],0)</f>
        <v>0</v>
      </c>
      <c r="AQ34" s="144">
        <f>IF(Tb.Financiering[[#This Row],[Pnr.]]=AQ$7,Tb.Financiering[[#This Row],[Te financieren]]-Tb.Financiering[[#This Row],[Eigen
bijdrage]]-Tb.Financiering[[#This Row],[Andere
subsidie(s)]]-Tb.Financiering[[#This Row],[Anders]],0)</f>
        <v>0</v>
      </c>
      <c r="AR34" s="144">
        <f>IF(Tb.Financiering[[#This Row],[Pnr.]]=AR$7,Tb.Financiering[[#This Row],[Te financieren]]-Tb.Financiering[[#This Row],[Eigen
bijdrage]]-Tb.Financiering[[#This Row],[Andere
subsidie(s)]]-Tb.Financiering[[#This Row],[Anders]],0)</f>
        <v>0</v>
      </c>
      <c r="AS34" s="144">
        <f>IF(Tb.Financiering[[#This Row],[Pnr.]]=AS$7,Tb.Financiering[[#This Row],[Te financieren]]-Tb.Financiering[[#This Row],[Eigen
bijdrage]]-Tb.Financiering[[#This Row],[Andere
subsidie(s)]]-Tb.Financiering[[#This Row],[Anders]],0)</f>
        <v>0</v>
      </c>
      <c r="AT34" s="144">
        <f>IF(Tb.Financiering[[#This Row],[Pnr.]]=AT$7,Tb.Financiering[[#This Row],[Te financieren]]-Tb.Financiering[[#This Row],[Eigen
bijdrage]]-Tb.Financiering[[#This Row],[Andere
subsidie(s)]]-Tb.Financiering[[#This Row],[Anders]],0)</f>
        <v>0</v>
      </c>
      <c r="AU34" s="144">
        <f>IF(Tb.Financiering[[#This Row],[Pnr.]]=AU$7,Tb.Financiering[[#This Row],[Te financieren]]-Tb.Financiering[[#This Row],[Eigen
bijdrage]]-Tb.Financiering[[#This Row],[Andere
subsidie(s)]]-Tb.Financiering[[#This Row],[Anders]],0)</f>
        <v>0</v>
      </c>
      <c r="AV34" s="144">
        <f>IF(Tb.Financiering[[#This Row],[Pnr.]]=AV$7,Tb.Financiering[[#This Row],[Te financieren]]-Tb.Financiering[[#This Row],[Eigen
bijdrage]]-Tb.Financiering[[#This Row],[Andere
subsidie(s)]]-Tb.Financiering[[#This Row],[Anders]],0)</f>
        <v>0</v>
      </c>
      <c r="AW34" s="144">
        <f>IF(Tb.Financiering[[#This Row],[Pnr.]]=AW$7,Tb.Financiering[[#This Row],[Te financieren]]-Tb.Financiering[[#This Row],[Eigen
bijdrage]]-Tb.Financiering[[#This Row],[Andere
subsidie(s)]]-Tb.Financiering[[#This Row],[Anders]],0)</f>
        <v>0</v>
      </c>
      <c r="AX34" s="144">
        <f>IF(Tb.Financiering[[#This Row],[Pnr.]]=AX$7,Tb.Financiering[[#This Row],[Te financieren]]-Tb.Financiering[[#This Row],[Eigen
bijdrage]]-Tb.Financiering[[#This Row],[Andere
subsidie(s)]]-Tb.Financiering[[#This Row],[Anders]],0)</f>
        <v>0</v>
      </c>
      <c r="AY34" s="144">
        <f>IF(Tb.Financiering[[#This Row],[Pnr.]]=AY$7,Tb.Financiering[[#This Row],[Te financieren]]-Tb.Financiering[[#This Row],[Eigen
bijdrage]]-Tb.Financiering[[#This Row],[Andere
subsidie(s)]]-Tb.Financiering[[#This Row],[Anders]],0)</f>
        <v>0</v>
      </c>
      <c r="AZ34" s="144">
        <f>IF(Tb.Financiering[[#This Row],[Pnr.]]=AZ$7,Tb.Financiering[[#This Row],[Te financieren]]-Tb.Financiering[[#This Row],[Eigen
bijdrage]]-Tb.Financiering[[#This Row],[Andere
subsidie(s)]]-Tb.Financiering[[#This Row],[Anders]],0)</f>
        <v>0</v>
      </c>
      <c r="BA34" s="144">
        <f>IF(Tb.Financiering[[#This Row],[Pnr.]]=BA$7,Tb.Financiering[[#This Row],[Te financieren]]-Tb.Financiering[[#This Row],[Eigen
bijdrage]]-Tb.Financiering[[#This Row],[Andere
subsidie(s)]]-Tb.Financiering[[#This Row],[Anders]],0)</f>
        <v>0</v>
      </c>
      <c r="BB34" s="144">
        <f>IF(Tb.Financiering[[#This Row],[Pnr.]]=BB$7,Tb.Financiering[[#This Row],[Te financieren]]-Tb.Financiering[[#This Row],[Eigen
bijdrage]]-Tb.Financiering[[#This Row],[Andere
subsidie(s)]]-Tb.Financiering[[#This Row],[Anders]],0)</f>
        <v>0</v>
      </c>
      <c r="BC34" s="144">
        <f>IF(Tb.Financiering[[#This Row],[Pnr.]]=BC$7,Tb.Financiering[[#This Row],[Te financieren]]-Tb.Financiering[[#This Row],[Eigen
bijdrage]]-Tb.Financiering[[#This Row],[Andere
subsidie(s)]]-Tb.Financiering[[#This Row],[Anders]],0)</f>
        <v>0</v>
      </c>
      <c r="BD34" s="144">
        <f>IF(Tb.Financiering[[#This Row],[Pnr.]]=BD$7,Tb.Financiering[[#This Row],[Te financieren]]-Tb.Financiering[[#This Row],[Eigen
bijdrage]]-Tb.Financiering[[#This Row],[Andere
subsidie(s)]]-Tb.Financiering[[#This Row],[Anders]],0)</f>
        <v>0</v>
      </c>
      <c r="BE34" s="144">
        <f>IF(Tb.Financiering[[#This Row],[Pnr.]]=BE$7,Tb.Financiering[[#This Row],[Te financieren]]-Tb.Financiering[[#This Row],[Eigen
bijdrage]]-Tb.Financiering[[#This Row],[Andere
subsidie(s)]]-Tb.Financiering[[#This Row],[Anders]],0)</f>
        <v>0</v>
      </c>
      <c r="BF34" s="144">
        <f>IF(Tb.Financiering[[#This Row],[Pnr.]]=BF$7,Tb.Financiering[[#This Row],[Te financieren]]-Tb.Financiering[[#This Row],[Eigen
bijdrage]]-Tb.Financiering[[#This Row],[Andere
subsidie(s)]]-Tb.Financiering[[#This Row],[Anders]],0)</f>
        <v>0</v>
      </c>
      <c r="BG34" s="144">
        <f>IF(Tb.Financiering[[#This Row],[Pnr.]]=BG$7,Tb.Financiering[[#This Row],[Te financieren]]-Tb.Financiering[[#This Row],[Eigen
bijdrage]]-Tb.Financiering[[#This Row],[Andere
subsidie(s)]]-Tb.Financiering[[#This Row],[Anders]],0)</f>
        <v>0</v>
      </c>
      <c r="BH34" s="144">
        <f>IF(Tb.Financiering[[#This Row],[Pnr.]]=BH$7,Tb.Financiering[[#This Row],[Te financieren]]-Tb.Financiering[[#This Row],[Eigen
bijdrage]]-Tb.Financiering[[#This Row],[Andere
subsidie(s)]]-Tb.Financiering[[#This Row],[Anders]],0)</f>
        <v>0</v>
      </c>
      <c r="BI34" s="144">
        <f>IF(Tb.Financiering[[#This Row],[Pnr.]]=BI$7,Tb.Financiering[[#This Row],[Te financieren]]-Tb.Financiering[[#This Row],[Eigen
bijdrage]]-Tb.Financiering[[#This Row],[Andere
subsidie(s)]]-Tb.Financiering[[#This Row],[Anders]],0)</f>
        <v>0</v>
      </c>
      <c r="BJ34" s="144">
        <f>IF(Tb.Financiering[[#This Row],[Pnr.]]=BJ$7,Tb.Financiering[[#This Row],[Te financieren]]-Tb.Financiering[[#This Row],[Eigen
bijdrage]]-Tb.Financiering[[#This Row],[Andere
subsidie(s)]]-Tb.Financiering[[#This Row],[Anders]],0)</f>
        <v>0</v>
      </c>
      <c r="BK34" s="144">
        <f>IF(Tb.Financiering[[#This Row],[Pnr.]]=BK$7,Tb.Financiering[[#This Row],[Te financieren]]-Tb.Financiering[[#This Row],[Eigen
bijdrage]]-Tb.Financiering[[#This Row],[Andere
subsidie(s)]]-Tb.Financiering[[#This Row],[Anders]],0)</f>
        <v>0</v>
      </c>
      <c r="BL34" s="144">
        <f>IF(Tb.Financiering[[#This Row],[Pnr.]]=BL$7,Tb.Financiering[[#This Row],[Te financieren]]-Tb.Financiering[[#This Row],[Eigen
bijdrage]]-Tb.Financiering[[#This Row],[Andere
subsidie(s)]]-Tb.Financiering[[#This Row],[Anders]],0)</f>
        <v>0</v>
      </c>
      <c r="BM34" s="144">
        <f>IF(Tb.Financiering[[#This Row],[Pnr.]]=BM$7,Tb.Financiering[[#This Row],[Te financieren]]-Tb.Financiering[[#This Row],[Eigen
bijdrage]]-Tb.Financiering[[#This Row],[Andere
subsidie(s)]]-Tb.Financiering[[#This Row],[Anders]],0)</f>
        <v>0</v>
      </c>
      <c r="BN34" s="235">
        <f>IF(Tb.Financiering[[#This Row],[Pnr.]]=BN$7,Tb.Financiering[[#This Row],[Eigen
bijdrage]]+Tb.Financiering[[#This Row],[Andere
subsidie(s)]]+Tb.Financiering[[#This Row],[Anders]],0)</f>
        <v>0</v>
      </c>
      <c r="BO34" s="235">
        <f>IF(Tb.Financiering[[#This Row],[Pnr.]]=BO$7,Tb.Financiering[[#This Row],[Eigen
bijdrage]]+Tb.Financiering[[#This Row],[Andere
subsidie(s)]]+Tb.Financiering[[#This Row],[Anders]],0)</f>
        <v>0</v>
      </c>
      <c r="BP34" s="235">
        <f>IF(Tb.Financiering[[#This Row],[Pnr.]]=BP$7,Tb.Financiering[[#This Row],[Eigen
bijdrage]]+Tb.Financiering[[#This Row],[Andere
subsidie(s)]]+Tb.Financiering[[#This Row],[Anders]],0)</f>
        <v>0</v>
      </c>
      <c r="BQ34" s="235">
        <f>IF(Tb.Financiering[[#This Row],[Pnr.]]=BQ$7,Tb.Financiering[[#This Row],[Eigen
bijdrage]]+Tb.Financiering[[#This Row],[Andere
subsidie(s)]]+Tb.Financiering[[#This Row],[Anders]],0)</f>
        <v>0</v>
      </c>
      <c r="BR34" s="235">
        <f>IF(Tb.Financiering[[#This Row],[Pnr.]]=BR$7,Tb.Financiering[[#This Row],[Eigen
bijdrage]]+Tb.Financiering[[#This Row],[Andere
subsidie(s)]]+Tb.Financiering[[#This Row],[Anders]],0)</f>
        <v>0</v>
      </c>
      <c r="BS34" s="235">
        <f>IF(Tb.Financiering[[#This Row],[Pnr.]]=BS$7,Tb.Financiering[[#This Row],[Eigen
bijdrage]]+Tb.Financiering[[#This Row],[Andere
subsidie(s)]]+Tb.Financiering[[#This Row],[Anders]],0)</f>
        <v>0</v>
      </c>
      <c r="BT34" s="235">
        <f>IF(Tb.Financiering[[#This Row],[Pnr.]]=BT$7,Tb.Financiering[[#This Row],[Eigen
bijdrage]]+Tb.Financiering[[#This Row],[Andere
subsidie(s)]]+Tb.Financiering[[#This Row],[Anders]],0)</f>
        <v>0</v>
      </c>
      <c r="BU34" s="235">
        <f>IF(Tb.Financiering[[#This Row],[Pnr.]]=BU$7,Tb.Financiering[[#This Row],[Eigen
bijdrage]]+Tb.Financiering[[#This Row],[Andere
subsidie(s)]]+Tb.Financiering[[#This Row],[Anders]],0)</f>
        <v>0</v>
      </c>
      <c r="BV34" s="235">
        <f>IF(Tb.Financiering[[#This Row],[Pnr.]]=BV$7,Tb.Financiering[[#This Row],[Eigen
bijdrage]]+Tb.Financiering[[#This Row],[Andere
subsidie(s)]]+Tb.Financiering[[#This Row],[Anders]],0)</f>
        <v>0</v>
      </c>
      <c r="BW34" s="235">
        <f>IF(Tb.Financiering[[#This Row],[Pnr.]]=BW$7,Tb.Financiering[[#This Row],[Eigen
bijdrage]]+Tb.Financiering[[#This Row],[Andere
subsidie(s)]]+Tb.Financiering[[#This Row],[Anders]],0)</f>
        <v>0</v>
      </c>
      <c r="BX34" s="235">
        <f>IF(Tb.Financiering[[#This Row],[Pnr.]]=BX$7,Tb.Financiering[[#This Row],[Eigen
bijdrage]]+Tb.Financiering[[#This Row],[Andere
subsidie(s)]]+Tb.Financiering[[#This Row],[Anders]],0)</f>
        <v>0</v>
      </c>
      <c r="BY34" s="235">
        <f>IF(Tb.Financiering[[#This Row],[Pnr.]]=BY$7,Tb.Financiering[[#This Row],[Eigen
bijdrage]]+Tb.Financiering[[#This Row],[Andere
subsidie(s)]]+Tb.Financiering[[#This Row],[Anders]],0)</f>
        <v>0</v>
      </c>
      <c r="BZ34" s="235">
        <f>IF(Tb.Financiering[[#This Row],[Pnr.]]=BZ$7,Tb.Financiering[[#This Row],[Eigen
bijdrage]]+Tb.Financiering[[#This Row],[Andere
subsidie(s)]]+Tb.Financiering[[#This Row],[Anders]],0)</f>
        <v>0</v>
      </c>
      <c r="CA34" s="235">
        <f>IF(Tb.Financiering[[#This Row],[Pnr.]]=CA$7,Tb.Financiering[[#This Row],[Eigen
bijdrage]]+Tb.Financiering[[#This Row],[Andere
subsidie(s)]]+Tb.Financiering[[#This Row],[Anders]],0)</f>
        <v>0</v>
      </c>
      <c r="CB34" s="235">
        <f>IF(Tb.Financiering[[#This Row],[Pnr.]]=CB$7,Tb.Financiering[[#This Row],[Eigen
bijdrage]]+Tb.Financiering[[#This Row],[Andere
subsidie(s)]]+Tb.Financiering[[#This Row],[Anders]],0)</f>
        <v>0</v>
      </c>
      <c r="CC34" s="235">
        <f>IF(Tb.Financiering[[#This Row],[Pnr.]]=CC$7,Tb.Financiering[[#This Row],[Eigen
bijdrage]]+Tb.Financiering[[#This Row],[Andere
subsidie(s)]]+Tb.Financiering[[#This Row],[Anders]],0)</f>
        <v>0</v>
      </c>
      <c r="CD34" s="235">
        <f>IF(Tb.Financiering[[#This Row],[Pnr.]]=CD$7,Tb.Financiering[[#This Row],[Eigen
bijdrage]]+Tb.Financiering[[#This Row],[Andere
subsidie(s)]]+Tb.Financiering[[#This Row],[Anders]],0)</f>
        <v>0</v>
      </c>
      <c r="CE34" s="235">
        <f>IF(Tb.Financiering[[#This Row],[Pnr.]]=CE$7,Tb.Financiering[[#This Row],[Eigen
bijdrage]]+Tb.Financiering[[#This Row],[Andere
subsidie(s)]]+Tb.Financiering[[#This Row],[Anders]],0)</f>
        <v>0</v>
      </c>
      <c r="CF34" s="235">
        <f>IF(Tb.Financiering[[#This Row],[Pnr.]]=CF$7,Tb.Financiering[[#This Row],[Eigen
bijdrage]]+Tb.Financiering[[#This Row],[Andere
subsidie(s)]]+Tb.Financiering[[#This Row],[Anders]],0)</f>
        <v>0</v>
      </c>
      <c r="CG34" s="235">
        <f>IF(Tb.Financiering[[#This Row],[Pnr.]]=CG$7,Tb.Financiering[[#This Row],[Eigen
bijdrage]]+Tb.Financiering[[#This Row],[Andere
subsidie(s)]]+Tb.Financiering[[#This Row],[Anders]],0)</f>
        <v>0</v>
      </c>
      <c r="CH34" s="235">
        <f>IF(Tb.Financiering[[#This Row],[Pnr.]]=CH$7,Tb.Financiering[[#This Row],[Eigen
bijdrage]]+Tb.Financiering[[#This Row],[Andere
subsidie(s)]]+Tb.Financiering[[#This Row],[Anders]],0)</f>
        <v>0</v>
      </c>
      <c r="CI34" s="235">
        <f>IF(Tb.Financiering[[#This Row],[Pnr.]]=CI$7,Tb.Financiering[[#This Row],[Eigen
bijdrage]]+Tb.Financiering[[#This Row],[Andere
subsidie(s)]]+Tb.Financiering[[#This Row],[Anders]],0)</f>
        <v>0</v>
      </c>
      <c r="CJ34" s="235">
        <f>IF(Tb.Financiering[[#This Row],[Pnr.]]=CJ$7,Tb.Financiering[[#This Row],[Eigen
bijdrage]]+Tb.Financiering[[#This Row],[Andere
subsidie(s)]]+Tb.Financiering[[#This Row],[Anders]],0)</f>
        <v>0</v>
      </c>
      <c r="CK34" s="235">
        <f>IF(Tb.Financiering[[#This Row],[Pnr.]]=CK$7,Tb.Financiering[[#This Row],[Eigen
bijdrage]]+Tb.Financiering[[#This Row],[Andere
subsidie(s)]]+Tb.Financiering[[#This Row],[Anders]],0)</f>
        <v>0</v>
      </c>
      <c r="CL34" s="235">
        <f>IF(Tb.Financiering[[#This Row],[Pnr.]]=CL$7,Tb.Financiering[[#This Row],[Eigen
bijdrage]]+Tb.Financiering[[#This Row],[Andere
subsidie(s)]]+Tb.Financiering[[#This Row],[Anders]],0)</f>
        <v>0</v>
      </c>
      <c r="CM34" s="235">
        <f>IF(Tb.Financiering[[#This Row],[Pnr.]]=CM$7,Tb.Financiering[[#This Row],[Eigen
bijdrage]]+Tb.Financiering[[#This Row],[Andere
subsidie(s)]]+Tb.Financiering[[#This Row],[Anders]],0)</f>
        <v>0</v>
      </c>
      <c r="CN34" s="235">
        <f>IF(Tb.Financiering[[#This Row],[Pnr.]]=CN$7,Tb.Financiering[[#This Row],[Eigen
bijdrage]]+Tb.Financiering[[#This Row],[Andere
subsidie(s)]]+Tb.Financiering[[#This Row],[Anders]],0)</f>
        <v>0</v>
      </c>
      <c r="CO34" s="235">
        <f>IF(Tb.Financiering[[#This Row],[Pnr.]]=CO$7,Tb.Financiering[[#This Row],[Eigen
bijdrage]]+Tb.Financiering[[#This Row],[Andere
subsidie(s)]]+Tb.Financiering[[#This Row],[Anders]],0)</f>
        <v>0</v>
      </c>
      <c r="CP34" s="235">
        <f>IF(Tb.Financiering[[#This Row],[Pnr.]]=CP$7,Tb.Financiering[[#This Row],[Eigen
bijdrage]]+Tb.Financiering[[#This Row],[Andere
subsidie(s)]]+Tb.Financiering[[#This Row],[Anders]],0)</f>
        <v>0</v>
      </c>
      <c r="CQ34" s="235">
        <f>IF(Tb.Financiering[[#This Row],[Pnr.]]=CQ$7,Tb.Financiering[[#This Row],[Eigen
bijdrage]]+Tb.Financiering[[#This Row],[Andere
subsidie(s)]]+Tb.Financiering[[#This Row],[Anders]],0)</f>
        <v>0</v>
      </c>
      <c r="CR34" s="235">
        <f>IF(Tb.Financiering[[#This Row],[Pnr.]]=CR$7,Tb.Financiering[[#This Row],[Eigen
bijdrage]]+Tb.Financiering[[#This Row],[Andere
subsidie(s)]]+Tb.Financiering[[#This Row],[Anders]],0)</f>
        <v>0</v>
      </c>
      <c r="CS34" s="235">
        <f>IF(Tb.Financiering[[#This Row],[Pnr.]]=CS$7,Tb.Financiering[[#This Row],[Eigen
bijdrage]]+Tb.Financiering[[#This Row],[Andere
subsidie(s)]]+Tb.Financiering[[#This Row],[Anders]],0)</f>
        <v>0</v>
      </c>
      <c r="CT34" s="235">
        <f>IF(Tb.Financiering[[#This Row],[Pnr.]]=CT$7,Tb.Financiering[[#This Row],[Eigen
bijdrage]]+Tb.Financiering[[#This Row],[Andere
subsidie(s)]]+Tb.Financiering[[#This Row],[Anders]],0)</f>
        <v>0</v>
      </c>
      <c r="CU34" s="235">
        <f>IF(Tb.Financiering[[#This Row],[Pnr.]]=CU$7,Tb.Financiering[[#This Row],[Eigen
bijdrage]]+Tb.Financiering[[#This Row],[Andere
subsidie(s)]]+Tb.Financiering[[#This Row],[Anders]],0)</f>
        <v>0</v>
      </c>
      <c r="CV34" s="235">
        <f>IF(Tb.Financiering[[#This Row],[Pnr.]]=CV$7,Tb.Financiering[[#This Row],[Eigen
bijdrage]]+Tb.Financiering[[#This Row],[Andere
subsidie(s)]]+Tb.Financiering[[#This Row],[Anders]],0)</f>
        <v>0</v>
      </c>
      <c r="CW34" s="235">
        <f>IF(Tb.Financiering[[#This Row],[Pnr.]]=CW$7,Tb.Financiering[[#This Row],[Eigen
bijdrage]]+Tb.Financiering[[#This Row],[Andere
subsidie(s)]]+Tb.Financiering[[#This Row],[Anders]],0)</f>
        <v>0</v>
      </c>
      <c r="CX34" s="235">
        <f>IF(Tb.Financiering[[#This Row],[Pnr.]]=CX$7,Tb.Financiering[[#This Row],[Eigen
bijdrage]]+Tb.Financiering[[#This Row],[Andere
subsidie(s)]]+Tb.Financiering[[#This Row],[Anders]],0)</f>
        <v>0</v>
      </c>
      <c r="CY34" s="235">
        <f>IF(Tb.Financiering[[#This Row],[Pnr.]]=CY$7,Tb.Financiering[[#This Row],[Eigen
bijdrage]]+Tb.Financiering[[#This Row],[Andere
subsidie(s)]]+Tb.Financiering[[#This Row],[Anders]],0)</f>
        <v>0</v>
      </c>
      <c r="CZ34" s="235">
        <f>IF(Tb.Financiering[[#This Row],[Pnr.]]=CZ$7,Tb.Financiering[[#This Row],[Eigen
bijdrage]]+Tb.Financiering[[#This Row],[Andere
subsidie(s)]]+Tb.Financiering[[#This Row],[Anders]],0)</f>
        <v>0</v>
      </c>
      <c r="DA34" s="235">
        <f>IF(Tb.Financiering[[#This Row],[Pnr.]]=DA$7,Tb.Financiering[[#This Row],[Eigen
bijdrage]]+Tb.Financiering[[#This Row],[Andere
subsidie(s)]]+Tb.Financiering[[#This Row],[Anders]],0)</f>
        <v>0</v>
      </c>
      <c r="DB34" s="235">
        <f>IF(Tb.Financiering[[#This Row],[Pnr.]]=DB$7,Tb.Financiering[[#This Row],[Eigen
bijdrage]]+Tb.Financiering[[#This Row],[Andere
subsidie(s)]]+Tb.Financiering[[#This Row],[Anders]],0)</f>
        <v>0</v>
      </c>
      <c r="DC34" s="235">
        <f>IF(Tb.Financiering[[#This Row],[Pnr.]]=DC$7,Tb.Financiering[[#This Row],[Eigen
bijdrage]]+Tb.Financiering[[#This Row],[Andere
subsidie(s)]]+Tb.Financiering[[#This Row],[Anders]],0)</f>
        <v>0</v>
      </c>
      <c r="DD34" s="235">
        <f>IF(Tb.Financiering[[#This Row],[Pnr.]]=DD$7,Tb.Financiering[[#This Row],[Eigen
bijdrage]]+Tb.Financiering[[#This Row],[Andere
subsidie(s)]]+Tb.Financiering[[#This Row],[Anders]],0)</f>
        <v>0</v>
      </c>
      <c r="DE34" s="235">
        <f>IF(Tb.Financiering[[#This Row],[Pnr.]]=DE$7,Tb.Financiering[[#This Row],[Eigen
bijdrage]]+Tb.Financiering[[#This Row],[Andere
subsidie(s)]]+Tb.Financiering[[#This Row],[Anders]],0)</f>
        <v>0</v>
      </c>
      <c r="DF34" s="235">
        <f>IF(Tb.Financiering[[#This Row],[Pnr.]]=DF$7,Tb.Financiering[[#This Row],[Eigen
bijdrage]]+Tb.Financiering[[#This Row],[Andere
subsidie(s)]]+Tb.Financiering[[#This Row],[Anders]],0)</f>
        <v>0</v>
      </c>
      <c r="DG34" s="235">
        <f>IF(Tb.Financiering[[#This Row],[Pnr.]]=DG$7,Tb.Financiering[[#This Row],[Eigen
bijdrage]]+Tb.Financiering[[#This Row],[Andere
subsidie(s)]]+Tb.Financiering[[#This Row],[Anders]],0)</f>
        <v>0</v>
      </c>
      <c r="DH34" s="235">
        <f>IF(Tb.Financiering[[#This Row],[Pnr.]]=DH$7,Tb.Financiering[[#This Row],[Eigen
bijdrage]]+Tb.Financiering[[#This Row],[Andere
subsidie(s)]]+Tb.Financiering[[#This Row],[Anders]],0)</f>
        <v>0</v>
      </c>
      <c r="DI34" s="235">
        <f>IF(Tb.Financiering[[#This Row],[Pnr.]]=DI$7,Tb.Financiering[[#This Row],[Eigen
bijdrage]]+Tb.Financiering[[#This Row],[Andere
subsidie(s)]]+Tb.Financiering[[#This Row],[Anders]],0)</f>
        <v>0</v>
      </c>
      <c r="DJ34" s="235">
        <f>IF(Tb.Financiering[[#This Row],[Pnr.]]=DJ$7,Tb.Financiering[[#This Row],[Eigen
bijdrage]]+Tb.Financiering[[#This Row],[Andere
subsidie(s)]]+Tb.Financiering[[#This Row],[Anders]],0)</f>
        <v>0</v>
      </c>
      <c r="DK34" s="235">
        <f>IF(Tb.Financiering[[#This Row],[Pnr.]]=DK$7,Tb.Financiering[[#This Row],[Eigen
bijdrage]]+Tb.Financiering[[#This Row],[Andere
subsidie(s)]]+Tb.Financiering[[#This Row],[Anders]],0)</f>
        <v>0</v>
      </c>
      <c r="XFD34" s="31"/>
    </row>
    <row r="35" spans="1:115 16384:16384" s="4" customFormat="1" x14ac:dyDescent="0.3">
      <c r="A35" s="31"/>
      <c r="B35" s="137"/>
      <c r="C35" s="137"/>
      <c r="D35" s="11">
        <f>SUMIF(Tbl.Kosten[PSAnr.],Tb.Financiering[[#This Row],[PSAnr.]],Tbl.Kosten[Totaal kosten])</f>
        <v>0</v>
      </c>
      <c r="E35" s="154">
        <f>SUMIF(Tbl.Kosten[PSAnr.],Tb.Financiering[[#This Row],[PSAnr.]],Tbl.Kosten[Subsidie])</f>
        <v>0</v>
      </c>
      <c r="F35" s="155"/>
      <c r="G35" s="154">
        <f>Tb.Financiering[[#This Row],[Begrote kosten]]-Tb.Financiering[[#This Row],[Berekende GLB subsidie]]-Tb.Financiering[[#This Row],[Correctie GLB subsidie]]</f>
        <v>0</v>
      </c>
      <c r="H35" s="156"/>
      <c r="I35" s="156"/>
      <c r="J35" s="156"/>
      <c r="K35" s="152"/>
      <c r="L35" s="97">
        <f>Tb.Financiering[[#This Row],[Te financieren]]-SUM(Tb.Financiering[[#This Row],[Eigen
bijdrage]:[Anders]])</f>
        <v>0</v>
      </c>
      <c r="M35" s="160" t="str">
        <f>IFERROR(VLOOKUP(Tb.Financiering[[#This Row],[Partnernaam]],Tbl.Projectpartners[[Naam]:[PNr.]],9,FALSE),"")</f>
        <v/>
      </c>
      <c r="N35" s="142" t="str">
        <f>IFERROR(VLOOKUP(Tb.Financiering[[#This Row],[Subsidiabele activiteit]],Tbl.Subsidiehoogte[[Subsidieactiviteit]:[SAnr.]],3,FALSE),"")</f>
        <v/>
      </c>
      <c r="O35" s="142" t="str">
        <f>_xlfn.CONCAT(Tb.Financiering[[#This Row],[Pnr.]],Tb.Financiering[[#This Row],[SAnr.]])</f>
        <v/>
      </c>
      <c r="P35" s="144">
        <f>IF(Tb.Financiering[[#This Row],[Pnr.]]=P$7,Tb.Financiering[[#This Row],[Te financieren]]-Tb.Financiering[[#This Row],[Eigen
bijdrage]]-Tb.Financiering[[#This Row],[Andere
subsidie(s)]]-Tb.Financiering[[#This Row],[Anders]],0)</f>
        <v>0</v>
      </c>
      <c r="Q35" s="144">
        <f>IF(Tb.Financiering[[#This Row],[Pnr.]]=Q$7,Tb.Financiering[[#This Row],[Te financieren]]-Tb.Financiering[[#This Row],[Eigen
bijdrage]]-Tb.Financiering[[#This Row],[Andere
subsidie(s)]]-Tb.Financiering[[#This Row],[Anders]],0)</f>
        <v>0</v>
      </c>
      <c r="R35" s="144">
        <f>IF(Tb.Financiering[[#This Row],[Pnr.]]=R$7,Tb.Financiering[[#This Row],[Te financieren]]-Tb.Financiering[[#This Row],[Eigen
bijdrage]]-Tb.Financiering[[#This Row],[Andere
subsidie(s)]]-Tb.Financiering[[#This Row],[Anders]],0)</f>
        <v>0</v>
      </c>
      <c r="S35" s="144">
        <f>IF(Tb.Financiering[[#This Row],[Pnr.]]=S$7,Tb.Financiering[[#This Row],[Te financieren]]-Tb.Financiering[[#This Row],[Eigen
bijdrage]]-Tb.Financiering[[#This Row],[Andere
subsidie(s)]]-Tb.Financiering[[#This Row],[Anders]],0)</f>
        <v>0</v>
      </c>
      <c r="T35" s="144">
        <f>IF(Tb.Financiering[[#This Row],[Pnr.]]=T$7,Tb.Financiering[[#This Row],[Te financieren]]-Tb.Financiering[[#This Row],[Eigen
bijdrage]]-Tb.Financiering[[#This Row],[Andere
subsidie(s)]]-Tb.Financiering[[#This Row],[Anders]],0)</f>
        <v>0</v>
      </c>
      <c r="U35" s="144">
        <f>IF(Tb.Financiering[[#This Row],[Pnr.]]=U$7,Tb.Financiering[[#This Row],[Te financieren]]-Tb.Financiering[[#This Row],[Eigen
bijdrage]]-Tb.Financiering[[#This Row],[Andere
subsidie(s)]]-Tb.Financiering[[#This Row],[Anders]],0)</f>
        <v>0</v>
      </c>
      <c r="V35" s="144">
        <f>IF(Tb.Financiering[[#This Row],[Pnr.]]=V$7,Tb.Financiering[[#This Row],[Te financieren]]-Tb.Financiering[[#This Row],[Eigen
bijdrage]]-Tb.Financiering[[#This Row],[Andere
subsidie(s)]]-Tb.Financiering[[#This Row],[Anders]],0)</f>
        <v>0</v>
      </c>
      <c r="W35" s="144">
        <f>IF(Tb.Financiering[[#This Row],[Pnr.]]=W$7,Tb.Financiering[[#This Row],[Te financieren]]-Tb.Financiering[[#This Row],[Eigen
bijdrage]]-Tb.Financiering[[#This Row],[Andere
subsidie(s)]]-Tb.Financiering[[#This Row],[Anders]],0)</f>
        <v>0</v>
      </c>
      <c r="X35" s="144">
        <f>IF(Tb.Financiering[[#This Row],[Pnr.]]=X$7,Tb.Financiering[[#This Row],[Te financieren]]-Tb.Financiering[[#This Row],[Eigen
bijdrage]]-Tb.Financiering[[#This Row],[Andere
subsidie(s)]]-Tb.Financiering[[#This Row],[Anders]],0)</f>
        <v>0</v>
      </c>
      <c r="Y35" s="144">
        <f>IF(Tb.Financiering[[#This Row],[Pnr.]]=Y$7,Tb.Financiering[[#This Row],[Te financieren]]-Tb.Financiering[[#This Row],[Eigen
bijdrage]]-Tb.Financiering[[#This Row],[Andere
subsidie(s)]]-Tb.Financiering[[#This Row],[Anders]],0)</f>
        <v>0</v>
      </c>
      <c r="Z35" s="144">
        <f>IF(Tb.Financiering[[#This Row],[Pnr.]]=Z$7,Tb.Financiering[[#This Row],[Te financieren]]-Tb.Financiering[[#This Row],[Eigen
bijdrage]]-Tb.Financiering[[#This Row],[Andere
subsidie(s)]]-Tb.Financiering[[#This Row],[Anders]],0)</f>
        <v>0</v>
      </c>
      <c r="AA35" s="144">
        <f>IF(Tb.Financiering[[#This Row],[Pnr.]]=AA$7,Tb.Financiering[[#This Row],[Te financieren]]-Tb.Financiering[[#This Row],[Eigen
bijdrage]]-Tb.Financiering[[#This Row],[Andere
subsidie(s)]]-Tb.Financiering[[#This Row],[Anders]],0)</f>
        <v>0</v>
      </c>
      <c r="AB35" s="144">
        <f>IF(Tb.Financiering[[#This Row],[Pnr.]]=AB$7,Tb.Financiering[[#This Row],[Te financieren]]-Tb.Financiering[[#This Row],[Eigen
bijdrage]]-Tb.Financiering[[#This Row],[Andere
subsidie(s)]]-Tb.Financiering[[#This Row],[Anders]],0)</f>
        <v>0</v>
      </c>
      <c r="AC35" s="144">
        <f>IF(Tb.Financiering[[#This Row],[Pnr.]]=AC$7,Tb.Financiering[[#This Row],[Te financieren]]-Tb.Financiering[[#This Row],[Eigen
bijdrage]]-Tb.Financiering[[#This Row],[Andere
subsidie(s)]]-Tb.Financiering[[#This Row],[Anders]],0)</f>
        <v>0</v>
      </c>
      <c r="AD35" s="144">
        <f>IF(Tb.Financiering[[#This Row],[Pnr.]]=AD$7,Tb.Financiering[[#This Row],[Te financieren]]-Tb.Financiering[[#This Row],[Eigen
bijdrage]]-Tb.Financiering[[#This Row],[Andere
subsidie(s)]]-Tb.Financiering[[#This Row],[Anders]],0)</f>
        <v>0</v>
      </c>
      <c r="AE35" s="144">
        <f>IF(Tb.Financiering[[#This Row],[Pnr.]]=AE$7,Tb.Financiering[[#This Row],[Te financieren]]-Tb.Financiering[[#This Row],[Eigen
bijdrage]]-Tb.Financiering[[#This Row],[Andere
subsidie(s)]]-Tb.Financiering[[#This Row],[Anders]],0)</f>
        <v>0</v>
      </c>
      <c r="AF35" s="144">
        <f>IF(Tb.Financiering[[#This Row],[Pnr.]]=AF$7,Tb.Financiering[[#This Row],[Te financieren]]-Tb.Financiering[[#This Row],[Eigen
bijdrage]]-Tb.Financiering[[#This Row],[Andere
subsidie(s)]]-Tb.Financiering[[#This Row],[Anders]],0)</f>
        <v>0</v>
      </c>
      <c r="AG35" s="144">
        <f>IF(Tb.Financiering[[#This Row],[Pnr.]]=AG$7,Tb.Financiering[[#This Row],[Te financieren]]-Tb.Financiering[[#This Row],[Eigen
bijdrage]]-Tb.Financiering[[#This Row],[Andere
subsidie(s)]]-Tb.Financiering[[#This Row],[Anders]],0)</f>
        <v>0</v>
      </c>
      <c r="AH35" s="144">
        <f>IF(Tb.Financiering[[#This Row],[Pnr.]]=AH$7,Tb.Financiering[[#This Row],[Te financieren]]-Tb.Financiering[[#This Row],[Eigen
bijdrage]]-Tb.Financiering[[#This Row],[Andere
subsidie(s)]]-Tb.Financiering[[#This Row],[Anders]],0)</f>
        <v>0</v>
      </c>
      <c r="AI35" s="144">
        <f>IF(Tb.Financiering[[#This Row],[Pnr.]]=AI$7,Tb.Financiering[[#This Row],[Te financieren]]-Tb.Financiering[[#This Row],[Eigen
bijdrage]]-Tb.Financiering[[#This Row],[Andere
subsidie(s)]]-Tb.Financiering[[#This Row],[Anders]],0)</f>
        <v>0</v>
      </c>
      <c r="AJ35" s="144">
        <f>IF(Tb.Financiering[[#This Row],[Pnr.]]=AJ$7,Tb.Financiering[[#This Row],[Te financieren]]-Tb.Financiering[[#This Row],[Eigen
bijdrage]]-Tb.Financiering[[#This Row],[Andere
subsidie(s)]]-Tb.Financiering[[#This Row],[Anders]],0)</f>
        <v>0</v>
      </c>
      <c r="AK35" s="144">
        <f>IF(Tb.Financiering[[#This Row],[Pnr.]]=AK$7,Tb.Financiering[[#This Row],[Te financieren]]-Tb.Financiering[[#This Row],[Eigen
bijdrage]]-Tb.Financiering[[#This Row],[Andere
subsidie(s)]]-Tb.Financiering[[#This Row],[Anders]],0)</f>
        <v>0</v>
      </c>
      <c r="AL35" s="144">
        <f>IF(Tb.Financiering[[#This Row],[Pnr.]]=AL$7,Tb.Financiering[[#This Row],[Te financieren]]-Tb.Financiering[[#This Row],[Eigen
bijdrage]]-Tb.Financiering[[#This Row],[Andere
subsidie(s)]]-Tb.Financiering[[#This Row],[Anders]],0)</f>
        <v>0</v>
      </c>
      <c r="AM35" s="144">
        <f>IF(Tb.Financiering[[#This Row],[Pnr.]]=AM$7,Tb.Financiering[[#This Row],[Te financieren]]-Tb.Financiering[[#This Row],[Eigen
bijdrage]]-Tb.Financiering[[#This Row],[Andere
subsidie(s)]]-Tb.Financiering[[#This Row],[Anders]],0)</f>
        <v>0</v>
      </c>
      <c r="AN35" s="144">
        <f>IF(Tb.Financiering[[#This Row],[Pnr.]]=AN$7,Tb.Financiering[[#This Row],[Te financieren]]-Tb.Financiering[[#This Row],[Eigen
bijdrage]]-Tb.Financiering[[#This Row],[Andere
subsidie(s)]]-Tb.Financiering[[#This Row],[Anders]],0)</f>
        <v>0</v>
      </c>
      <c r="AO35" s="144">
        <f>IF(Tb.Financiering[[#This Row],[Pnr.]]=AO$7,Tb.Financiering[[#This Row],[Te financieren]]-Tb.Financiering[[#This Row],[Eigen
bijdrage]]-Tb.Financiering[[#This Row],[Andere
subsidie(s)]]-Tb.Financiering[[#This Row],[Anders]],0)</f>
        <v>0</v>
      </c>
      <c r="AP35" s="144">
        <f>IF(Tb.Financiering[[#This Row],[Pnr.]]=AP$7,Tb.Financiering[[#This Row],[Te financieren]]-Tb.Financiering[[#This Row],[Eigen
bijdrage]]-Tb.Financiering[[#This Row],[Andere
subsidie(s)]]-Tb.Financiering[[#This Row],[Anders]],0)</f>
        <v>0</v>
      </c>
      <c r="AQ35" s="144">
        <f>IF(Tb.Financiering[[#This Row],[Pnr.]]=AQ$7,Tb.Financiering[[#This Row],[Te financieren]]-Tb.Financiering[[#This Row],[Eigen
bijdrage]]-Tb.Financiering[[#This Row],[Andere
subsidie(s)]]-Tb.Financiering[[#This Row],[Anders]],0)</f>
        <v>0</v>
      </c>
      <c r="AR35" s="144">
        <f>IF(Tb.Financiering[[#This Row],[Pnr.]]=AR$7,Tb.Financiering[[#This Row],[Te financieren]]-Tb.Financiering[[#This Row],[Eigen
bijdrage]]-Tb.Financiering[[#This Row],[Andere
subsidie(s)]]-Tb.Financiering[[#This Row],[Anders]],0)</f>
        <v>0</v>
      </c>
      <c r="AS35" s="144">
        <f>IF(Tb.Financiering[[#This Row],[Pnr.]]=AS$7,Tb.Financiering[[#This Row],[Te financieren]]-Tb.Financiering[[#This Row],[Eigen
bijdrage]]-Tb.Financiering[[#This Row],[Andere
subsidie(s)]]-Tb.Financiering[[#This Row],[Anders]],0)</f>
        <v>0</v>
      </c>
      <c r="AT35" s="144">
        <f>IF(Tb.Financiering[[#This Row],[Pnr.]]=AT$7,Tb.Financiering[[#This Row],[Te financieren]]-Tb.Financiering[[#This Row],[Eigen
bijdrage]]-Tb.Financiering[[#This Row],[Andere
subsidie(s)]]-Tb.Financiering[[#This Row],[Anders]],0)</f>
        <v>0</v>
      </c>
      <c r="AU35" s="144">
        <f>IF(Tb.Financiering[[#This Row],[Pnr.]]=AU$7,Tb.Financiering[[#This Row],[Te financieren]]-Tb.Financiering[[#This Row],[Eigen
bijdrage]]-Tb.Financiering[[#This Row],[Andere
subsidie(s)]]-Tb.Financiering[[#This Row],[Anders]],0)</f>
        <v>0</v>
      </c>
      <c r="AV35" s="144">
        <f>IF(Tb.Financiering[[#This Row],[Pnr.]]=AV$7,Tb.Financiering[[#This Row],[Te financieren]]-Tb.Financiering[[#This Row],[Eigen
bijdrage]]-Tb.Financiering[[#This Row],[Andere
subsidie(s)]]-Tb.Financiering[[#This Row],[Anders]],0)</f>
        <v>0</v>
      </c>
      <c r="AW35" s="144">
        <f>IF(Tb.Financiering[[#This Row],[Pnr.]]=AW$7,Tb.Financiering[[#This Row],[Te financieren]]-Tb.Financiering[[#This Row],[Eigen
bijdrage]]-Tb.Financiering[[#This Row],[Andere
subsidie(s)]]-Tb.Financiering[[#This Row],[Anders]],0)</f>
        <v>0</v>
      </c>
      <c r="AX35" s="144">
        <f>IF(Tb.Financiering[[#This Row],[Pnr.]]=AX$7,Tb.Financiering[[#This Row],[Te financieren]]-Tb.Financiering[[#This Row],[Eigen
bijdrage]]-Tb.Financiering[[#This Row],[Andere
subsidie(s)]]-Tb.Financiering[[#This Row],[Anders]],0)</f>
        <v>0</v>
      </c>
      <c r="AY35" s="144">
        <f>IF(Tb.Financiering[[#This Row],[Pnr.]]=AY$7,Tb.Financiering[[#This Row],[Te financieren]]-Tb.Financiering[[#This Row],[Eigen
bijdrage]]-Tb.Financiering[[#This Row],[Andere
subsidie(s)]]-Tb.Financiering[[#This Row],[Anders]],0)</f>
        <v>0</v>
      </c>
      <c r="AZ35" s="144">
        <f>IF(Tb.Financiering[[#This Row],[Pnr.]]=AZ$7,Tb.Financiering[[#This Row],[Te financieren]]-Tb.Financiering[[#This Row],[Eigen
bijdrage]]-Tb.Financiering[[#This Row],[Andere
subsidie(s)]]-Tb.Financiering[[#This Row],[Anders]],0)</f>
        <v>0</v>
      </c>
      <c r="BA35" s="144">
        <f>IF(Tb.Financiering[[#This Row],[Pnr.]]=BA$7,Tb.Financiering[[#This Row],[Te financieren]]-Tb.Financiering[[#This Row],[Eigen
bijdrage]]-Tb.Financiering[[#This Row],[Andere
subsidie(s)]]-Tb.Financiering[[#This Row],[Anders]],0)</f>
        <v>0</v>
      </c>
      <c r="BB35" s="144">
        <f>IF(Tb.Financiering[[#This Row],[Pnr.]]=BB$7,Tb.Financiering[[#This Row],[Te financieren]]-Tb.Financiering[[#This Row],[Eigen
bijdrage]]-Tb.Financiering[[#This Row],[Andere
subsidie(s)]]-Tb.Financiering[[#This Row],[Anders]],0)</f>
        <v>0</v>
      </c>
      <c r="BC35" s="144">
        <f>IF(Tb.Financiering[[#This Row],[Pnr.]]=BC$7,Tb.Financiering[[#This Row],[Te financieren]]-Tb.Financiering[[#This Row],[Eigen
bijdrage]]-Tb.Financiering[[#This Row],[Andere
subsidie(s)]]-Tb.Financiering[[#This Row],[Anders]],0)</f>
        <v>0</v>
      </c>
      <c r="BD35" s="144">
        <f>IF(Tb.Financiering[[#This Row],[Pnr.]]=BD$7,Tb.Financiering[[#This Row],[Te financieren]]-Tb.Financiering[[#This Row],[Eigen
bijdrage]]-Tb.Financiering[[#This Row],[Andere
subsidie(s)]]-Tb.Financiering[[#This Row],[Anders]],0)</f>
        <v>0</v>
      </c>
      <c r="BE35" s="144">
        <f>IF(Tb.Financiering[[#This Row],[Pnr.]]=BE$7,Tb.Financiering[[#This Row],[Te financieren]]-Tb.Financiering[[#This Row],[Eigen
bijdrage]]-Tb.Financiering[[#This Row],[Andere
subsidie(s)]]-Tb.Financiering[[#This Row],[Anders]],0)</f>
        <v>0</v>
      </c>
      <c r="BF35" s="144">
        <f>IF(Tb.Financiering[[#This Row],[Pnr.]]=BF$7,Tb.Financiering[[#This Row],[Te financieren]]-Tb.Financiering[[#This Row],[Eigen
bijdrage]]-Tb.Financiering[[#This Row],[Andere
subsidie(s)]]-Tb.Financiering[[#This Row],[Anders]],0)</f>
        <v>0</v>
      </c>
      <c r="BG35" s="144">
        <f>IF(Tb.Financiering[[#This Row],[Pnr.]]=BG$7,Tb.Financiering[[#This Row],[Te financieren]]-Tb.Financiering[[#This Row],[Eigen
bijdrage]]-Tb.Financiering[[#This Row],[Andere
subsidie(s)]]-Tb.Financiering[[#This Row],[Anders]],0)</f>
        <v>0</v>
      </c>
      <c r="BH35" s="144">
        <f>IF(Tb.Financiering[[#This Row],[Pnr.]]=BH$7,Tb.Financiering[[#This Row],[Te financieren]]-Tb.Financiering[[#This Row],[Eigen
bijdrage]]-Tb.Financiering[[#This Row],[Andere
subsidie(s)]]-Tb.Financiering[[#This Row],[Anders]],0)</f>
        <v>0</v>
      </c>
      <c r="BI35" s="144">
        <f>IF(Tb.Financiering[[#This Row],[Pnr.]]=BI$7,Tb.Financiering[[#This Row],[Te financieren]]-Tb.Financiering[[#This Row],[Eigen
bijdrage]]-Tb.Financiering[[#This Row],[Andere
subsidie(s)]]-Tb.Financiering[[#This Row],[Anders]],0)</f>
        <v>0</v>
      </c>
      <c r="BJ35" s="144">
        <f>IF(Tb.Financiering[[#This Row],[Pnr.]]=BJ$7,Tb.Financiering[[#This Row],[Te financieren]]-Tb.Financiering[[#This Row],[Eigen
bijdrage]]-Tb.Financiering[[#This Row],[Andere
subsidie(s)]]-Tb.Financiering[[#This Row],[Anders]],0)</f>
        <v>0</v>
      </c>
      <c r="BK35" s="144">
        <f>IF(Tb.Financiering[[#This Row],[Pnr.]]=BK$7,Tb.Financiering[[#This Row],[Te financieren]]-Tb.Financiering[[#This Row],[Eigen
bijdrage]]-Tb.Financiering[[#This Row],[Andere
subsidie(s)]]-Tb.Financiering[[#This Row],[Anders]],0)</f>
        <v>0</v>
      </c>
      <c r="BL35" s="144">
        <f>IF(Tb.Financiering[[#This Row],[Pnr.]]=BL$7,Tb.Financiering[[#This Row],[Te financieren]]-Tb.Financiering[[#This Row],[Eigen
bijdrage]]-Tb.Financiering[[#This Row],[Andere
subsidie(s)]]-Tb.Financiering[[#This Row],[Anders]],0)</f>
        <v>0</v>
      </c>
      <c r="BM35" s="144">
        <f>IF(Tb.Financiering[[#This Row],[Pnr.]]=BM$7,Tb.Financiering[[#This Row],[Te financieren]]-Tb.Financiering[[#This Row],[Eigen
bijdrage]]-Tb.Financiering[[#This Row],[Andere
subsidie(s)]]-Tb.Financiering[[#This Row],[Anders]],0)</f>
        <v>0</v>
      </c>
      <c r="BN35" s="235">
        <f>IF(Tb.Financiering[[#This Row],[Pnr.]]=BN$7,Tb.Financiering[[#This Row],[Eigen
bijdrage]]+Tb.Financiering[[#This Row],[Andere
subsidie(s)]]+Tb.Financiering[[#This Row],[Anders]],0)</f>
        <v>0</v>
      </c>
      <c r="BO35" s="235">
        <f>IF(Tb.Financiering[[#This Row],[Pnr.]]=BO$7,Tb.Financiering[[#This Row],[Eigen
bijdrage]]+Tb.Financiering[[#This Row],[Andere
subsidie(s)]]+Tb.Financiering[[#This Row],[Anders]],0)</f>
        <v>0</v>
      </c>
      <c r="BP35" s="235">
        <f>IF(Tb.Financiering[[#This Row],[Pnr.]]=BP$7,Tb.Financiering[[#This Row],[Eigen
bijdrage]]+Tb.Financiering[[#This Row],[Andere
subsidie(s)]]+Tb.Financiering[[#This Row],[Anders]],0)</f>
        <v>0</v>
      </c>
      <c r="BQ35" s="235">
        <f>IF(Tb.Financiering[[#This Row],[Pnr.]]=BQ$7,Tb.Financiering[[#This Row],[Eigen
bijdrage]]+Tb.Financiering[[#This Row],[Andere
subsidie(s)]]+Tb.Financiering[[#This Row],[Anders]],0)</f>
        <v>0</v>
      </c>
      <c r="BR35" s="235">
        <f>IF(Tb.Financiering[[#This Row],[Pnr.]]=BR$7,Tb.Financiering[[#This Row],[Eigen
bijdrage]]+Tb.Financiering[[#This Row],[Andere
subsidie(s)]]+Tb.Financiering[[#This Row],[Anders]],0)</f>
        <v>0</v>
      </c>
      <c r="BS35" s="235">
        <f>IF(Tb.Financiering[[#This Row],[Pnr.]]=BS$7,Tb.Financiering[[#This Row],[Eigen
bijdrage]]+Tb.Financiering[[#This Row],[Andere
subsidie(s)]]+Tb.Financiering[[#This Row],[Anders]],0)</f>
        <v>0</v>
      </c>
      <c r="BT35" s="235">
        <f>IF(Tb.Financiering[[#This Row],[Pnr.]]=BT$7,Tb.Financiering[[#This Row],[Eigen
bijdrage]]+Tb.Financiering[[#This Row],[Andere
subsidie(s)]]+Tb.Financiering[[#This Row],[Anders]],0)</f>
        <v>0</v>
      </c>
      <c r="BU35" s="235">
        <f>IF(Tb.Financiering[[#This Row],[Pnr.]]=BU$7,Tb.Financiering[[#This Row],[Eigen
bijdrage]]+Tb.Financiering[[#This Row],[Andere
subsidie(s)]]+Tb.Financiering[[#This Row],[Anders]],0)</f>
        <v>0</v>
      </c>
      <c r="BV35" s="235">
        <f>IF(Tb.Financiering[[#This Row],[Pnr.]]=BV$7,Tb.Financiering[[#This Row],[Eigen
bijdrage]]+Tb.Financiering[[#This Row],[Andere
subsidie(s)]]+Tb.Financiering[[#This Row],[Anders]],0)</f>
        <v>0</v>
      </c>
      <c r="BW35" s="235">
        <f>IF(Tb.Financiering[[#This Row],[Pnr.]]=BW$7,Tb.Financiering[[#This Row],[Eigen
bijdrage]]+Tb.Financiering[[#This Row],[Andere
subsidie(s)]]+Tb.Financiering[[#This Row],[Anders]],0)</f>
        <v>0</v>
      </c>
      <c r="BX35" s="235">
        <f>IF(Tb.Financiering[[#This Row],[Pnr.]]=BX$7,Tb.Financiering[[#This Row],[Eigen
bijdrage]]+Tb.Financiering[[#This Row],[Andere
subsidie(s)]]+Tb.Financiering[[#This Row],[Anders]],0)</f>
        <v>0</v>
      </c>
      <c r="BY35" s="235">
        <f>IF(Tb.Financiering[[#This Row],[Pnr.]]=BY$7,Tb.Financiering[[#This Row],[Eigen
bijdrage]]+Tb.Financiering[[#This Row],[Andere
subsidie(s)]]+Tb.Financiering[[#This Row],[Anders]],0)</f>
        <v>0</v>
      </c>
      <c r="BZ35" s="235">
        <f>IF(Tb.Financiering[[#This Row],[Pnr.]]=BZ$7,Tb.Financiering[[#This Row],[Eigen
bijdrage]]+Tb.Financiering[[#This Row],[Andere
subsidie(s)]]+Tb.Financiering[[#This Row],[Anders]],0)</f>
        <v>0</v>
      </c>
      <c r="CA35" s="235">
        <f>IF(Tb.Financiering[[#This Row],[Pnr.]]=CA$7,Tb.Financiering[[#This Row],[Eigen
bijdrage]]+Tb.Financiering[[#This Row],[Andere
subsidie(s)]]+Tb.Financiering[[#This Row],[Anders]],0)</f>
        <v>0</v>
      </c>
      <c r="CB35" s="235">
        <f>IF(Tb.Financiering[[#This Row],[Pnr.]]=CB$7,Tb.Financiering[[#This Row],[Eigen
bijdrage]]+Tb.Financiering[[#This Row],[Andere
subsidie(s)]]+Tb.Financiering[[#This Row],[Anders]],0)</f>
        <v>0</v>
      </c>
      <c r="CC35" s="235">
        <f>IF(Tb.Financiering[[#This Row],[Pnr.]]=CC$7,Tb.Financiering[[#This Row],[Eigen
bijdrage]]+Tb.Financiering[[#This Row],[Andere
subsidie(s)]]+Tb.Financiering[[#This Row],[Anders]],0)</f>
        <v>0</v>
      </c>
      <c r="CD35" s="235">
        <f>IF(Tb.Financiering[[#This Row],[Pnr.]]=CD$7,Tb.Financiering[[#This Row],[Eigen
bijdrage]]+Tb.Financiering[[#This Row],[Andere
subsidie(s)]]+Tb.Financiering[[#This Row],[Anders]],0)</f>
        <v>0</v>
      </c>
      <c r="CE35" s="235">
        <f>IF(Tb.Financiering[[#This Row],[Pnr.]]=CE$7,Tb.Financiering[[#This Row],[Eigen
bijdrage]]+Tb.Financiering[[#This Row],[Andere
subsidie(s)]]+Tb.Financiering[[#This Row],[Anders]],0)</f>
        <v>0</v>
      </c>
      <c r="CF35" s="235">
        <f>IF(Tb.Financiering[[#This Row],[Pnr.]]=CF$7,Tb.Financiering[[#This Row],[Eigen
bijdrage]]+Tb.Financiering[[#This Row],[Andere
subsidie(s)]]+Tb.Financiering[[#This Row],[Anders]],0)</f>
        <v>0</v>
      </c>
      <c r="CG35" s="235">
        <f>IF(Tb.Financiering[[#This Row],[Pnr.]]=CG$7,Tb.Financiering[[#This Row],[Eigen
bijdrage]]+Tb.Financiering[[#This Row],[Andere
subsidie(s)]]+Tb.Financiering[[#This Row],[Anders]],0)</f>
        <v>0</v>
      </c>
      <c r="CH35" s="235">
        <f>IF(Tb.Financiering[[#This Row],[Pnr.]]=CH$7,Tb.Financiering[[#This Row],[Eigen
bijdrage]]+Tb.Financiering[[#This Row],[Andere
subsidie(s)]]+Tb.Financiering[[#This Row],[Anders]],0)</f>
        <v>0</v>
      </c>
      <c r="CI35" s="235">
        <f>IF(Tb.Financiering[[#This Row],[Pnr.]]=CI$7,Tb.Financiering[[#This Row],[Eigen
bijdrage]]+Tb.Financiering[[#This Row],[Andere
subsidie(s)]]+Tb.Financiering[[#This Row],[Anders]],0)</f>
        <v>0</v>
      </c>
      <c r="CJ35" s="235">
        <f>IF(Tb.Financiering[[#This Row],[Pnr.]]=CJ$7,Tb.Financiering[[#This Row],[Eigen
bijdrage]]+Tb.Financiering[[#This Row],[Andere
subsidie(s)]]+Tb.Financiering[[#This Row],[Anders]],0)</f>
        <v>0</v>
      </c>
      <c r="CK35" s="235">
        <f>IF(Tb.Financiering[[#This Row],[Pnr.]]=CK$7,Tb.Financiering[[#This Row],[Eigen
bijdrage]]+Tb.Financiering[[#This Row],[Andere
subsidie(s)]]+Tb.Financiering[[#This Row],[Anders]],0)</f>
        <v>0</v>
      </c>
      <c r="CL35" s="235">
        <f>IF(Tb.Financiering[[#This Row],[Pnr.]]=CL$7,Tb.Financiering[[#This Row],[Eigen
bijdrage]]+Tb.Financiering[[#This Row],[Andere
subsidie(s)]]+Tb.Financiering[[#This Row],[Anders]],0)</f>
        <v>0</v>
      </c>
      <c r="CM35" s="235">
        <f>IF(Tb.Financiering[[#This Row],[Pnr.]]=CM$7,Tb.Financiering[[#This Row],[Eigen
bijdrage]]+Tb.Financiering[[#This Row],[Andere
subsidie(s)]]+Tb.Financiering[[#This Row],[Anders]],0)</f>
        <v>0</v>
      </c>
      <c r="CN35" s="235">
        <f>IF(Tb.Financiering[[#This Row],[Pnr.]]=CN$7,Tb.Financiering[[#This Row],[Eigen
bijdrage]]+Tb.Financiering[[#This Row],[Andere
subsidie(s)]]+Tb.Financiering[[#This Row],[Anders]],0)</f>
        <v>0</v>
      </c>
      <c r="CO35" s="235">
        <f>IF(Tb.Financiering[[#This Row],[Pnr.]]=CO$7,Tb.Financiering[[#This Row],[Eigen
bijdrage]]+Tb.Financiering[[#This Row],[Andere
subsidie(s)]]+Tb.Financiering[[#This Row],[Anders]],0)</f>
        <v>0</v>
      </c>
      <c r="CP35" s="235">
        <f>IF(Tb.Financiering[[#This Row],[Pnr.]]=CP$7,Tb.Financiering[[#This Row],[Eigen
bijdrage]]+Tb.Financiering[[#This Row],[Andere
subsidie(s)]]+Tb.Financiering[[#This Row],[Anders]],0)</f>
        <v>0</v>
      </c>
      <c r="CQ35" s="235">
        <f>IF(Tb.Financiering[[#This Row],[Pnr.]]=CQ$7,Tb.Financiering[[#This Row],[Eigen
bijdrage]]+Tb.Financiering[[#This Row],[Andere
subsidie(s)]]+Tb.Financiering[[#This Row],[Anders]],0)</f>
        <v>0</v>
      </c>
      <c r="CR35" s="235">
        <f>IF(Tb.Financiering[[#This Row],[Pnr.]]=CR$7,Tb.Financiering[[#This Row],[Eigen
bijdrage]]+Tb.Financiering[[#This Row],[Andere
subsidie(s)]]+Tb.Financiering[[#This Row],[Anders]],0)</f>
        <v>0</v>
      </c>
      <c r="CS35" s="235">
        <f>IF(Tb.Financiering[[#This Row],[Pnr.]]=CS$7,Tb.Financiering[[#This Row],[Eigen
bijdrage]]+Tb.Financiering[[#This Row],[Andere
subsidie(s)]]+Tb.Financiering[[#This Row],[Anders]],0)</f>
        <v>0</v>
      </c>
      <c r="CT35" s="235">
        <f>IF(Tb.Financiering[[#This Row],[Pnr.]]=CT$7,Tb.Financiering[[#This Row],[Eigen
bijdrage]]+Tb.Financiering[[#This Row],[Andere
subsidie(s)]]+Tb.Financiering[[#This Row],[Anders]],0)</f>
        <v>0</v>
      </c>
      <c r="CU35" s="235">
        <f>IF(Tb.Financiering[[#This Row],[Pnr.]]=CU$7,Tb.Financiering[[#This Row],[Eigen
bijdrage]]+Tb.Financiering[[#This Row],[Andere
subsidie(s)]]+Tb.Financiering[[#This Row],[Anders]],0)</f>
        <v>0</v>
      </c>
      <c r="CV35" s="235">
        <f>IF(Tb.Financiering[[#This Row],[Pnr.]]=CV$7,Tb.Financiering[[#This Row],[Eigen
bijdrage]]+Tb.Financiering[[#This Row],[Andere
subsidie(s)]]+Tb.Financiering[[#This Row],[Anders]],0)</f>
        <v>0</v>
      </c>
      <c r="CW35" s="235">
        <f>IF(Tb.Financiering[[#This Row],[Pnr.]]=CW$7,Tb.Financiering[[#This Row],[Eigen
bijdrage]]+Tb.Financiering[[#This Row],[Andere
subsidie(s)]]+Tb.Financiering[[#This Row],[Anders]],0)</f>
        <v>0</v>
      </c>
      <c r="CX35" s="235">
        <f>IF(Tb.Financiering[[#This Row],[Pnr.]]=CX$7,Tb.Financiering[[#This Row],[Eigen
bijdrage]]+Tb.Financiering[[#This Row],[Andere
subsidie(s)]]+Tb.Financiering[[#This Row],[Anders]],0)</f>
        <v>0</v>
      </c>
      <c r="CY35" s="235">
        <f>IF(Tb.Financiering[[#This Row],[Pnr.]]=CY$7,Tb.Financiering[[#This Row],[Eigen
bijdrage]]+Tb.Financiering[[#This Row],[Andere
subsidie(s)]]+Tb.Financiering[[#This Row],[Anders]],0)</f>
        <v>0</v>
      </c>
      <c r="CZ35" s="235">
        <f>IF(Tb.Financiering[[#This Row],[Pnr.]]=CZ$7,Tb.Financiering[[#This Row],[Eigen
bijdrage]]+Tb.Financiering[[#This Row],[Andere
subsidie(s)]]+Tb.Financiering[[#This Row],[Anders]],0)</f>
        <v>0</v>
      </c>
      <c r="DA35" s="235">
        <f>IF(Tb.Financiering[[#This Row],[Pnr.]]=DA$7,Tb.Financiering[[#This Row],[Eigen
bijdrage]]+Tb.Financiering[[#This Row],[Andere
subsidie(s)]]+Tb.Financiering[[#This Row],[Anders]],0)</f>
        <v>0</v>
      </c>
      <c r="DB35" s="235">
        <f>IF(Tb.Financiering[[#This Row],[Pnr.]]=DB$7,Tb.Financiering[[#This Row],[Eigen
bijdrage]]+Tb.Financiering[[#This Row],[Andere
subsidie(s)]]+Tb.Financiering[[#This Row],[Anders]],0)</f>
        <v>0</v>
      </c>
      <c r="DC35" s="235">
        <f>IF(Tb.Financiering[[#This Row],[Pnr.]]=DC$7,Tb.Financiering[[#This Row],[Eigen
bijdrage]]+Tb.Financiering[[#This Row],[Andere
subsidie(s)]]+Tb.Financiering[[#This Row],[Anders]],0)</f>
        <v>0</v>
      </c>
      <c r="DD35" s="235">
        <f>IF(Tb.Financiering[[#This Row],[Pnr.]]=DD$7,Tb.Financiering[[#This Row],[Eigen
bijdrage]]+Tb.Financiering[[#This Row],[Andere
subsidie(s)]]+Tb.Financiering[[#This Row],[Anders]],0)</f>
        <v>0</v>
      </c>
      <c r="DE35" s="235">
        <f>IF(Tb.Financiering[[#This Row],[Pnr.]]=DE$7,Tb.Financiering[[#This Row],[Eigen
bijdrage]]+Tb.Financiering[[#This Row],[Andere
subsidie(s)]]+Tb.Financiering[[#This Row],[Anders]],0)</f>
        <v>0</v>
      </c>
      <c r="DF35" s="235">
        <f>IF(Tb.Financiering[[#This Row],[Pnr.]]=DF$7,Tb.Financiering[[#This Row],[Eigen
bijdrage]]+Tb.Financiering[[#This Row],[Andere
subsidie(s)]]+Tb.Financiering[[#This Row],[Anders]],0)</f>
        <v>0</v>
      </c>
      <c r="DG35" s="235">
        <f>IF(Tb.Financiering[[#This Row],[Pnr.]]=DG$7,Tb.Financiering[[#This Row],[Eigen
bijdrage]]+Tb.Financiering[[#This Row],[Andere
subsidie(s)]]+Tb.Financiering[[#This Row],[Anders]],0)</f>
        <v>0</v>
      </c>
      <c r="DH35" s="235">
        <f>IF(Tb.Financiering[[#This Row],[Pnr.]]=DH$7,Tb.Financiering[[#This Row],[Eigen
bijdrage]]+Tb.Financiering[[#This Row],[Andere
subsidie(s)]]+Tb.Financiering[[#This Row],[Anders]],0)</f>
        <v>0</v>
      </c>
      <c r="DI35" s="235">
        <f>IF(Tb.Financiering[[#This Row],[Pnr.]]=DI$7,Tb.Financiering[[#This Row],[Eigen
bijdrage]]+Tb.Financiering[[#This Row],[Andere
subsidie(s)]]+Tb.Financiering[[#This Row],[Anders]],0)</f>
        <v>0</v>
      </c>
      <c r="DJ35" s="235">
        <f>IF(Tb.Financiering[[#This Row],[Pnr.]]=DJ$7,Tb.Financiering[[#This Row],[Eigen
bijdrage]]+Tb.Financiering[[#This Row],[Andere
subsidie(s)]]+Tb.Financiering[[#This Row],[Anders]],0)</f>
        <v>0</v>
      </c>
      <c r="DK35" s="235">
        <f>IF(Tb.Financiering[[#This Row],[Pnr.]]=DK$7,Tb.Financiering[[#This Row],[Eigen
bijdrage]]+Tb.Financiering[[#This Row],[Andere
subsidie(s)]]+Tb.Financiering[[#This Row],[Anders]],0)</f>
        <v>0</v>
      </c>
      <c r="XFD35" s="31"/>
    </row>
    <row r="36" spans="1:115 16384:16384" s="4" customFormat="1" x14ac:dyDescent="0.3">
      <c r="A36" s="31"/>
      <c r="B36" s="137"/>
      <c r="C36" s="137"/>
      <c r="D36" s="11">
        <f>SUMIF(Tbl.Kosten[PSAnr.],Tb.Financiering[[#This Row],[PSAnr.]],Tbl.Kosten[Totaal kosten])</f>
        <v>0</v>
      </c>
      <c r="E36" s="154">
        <f>SUMIF(Tbl.Kosten[PSAnr.],Tb.Financiering[[#This Row],[PSAnr.]],Tbl.Kosten[Subsidie])</f>
        <v>0</v>
      </c>
      <c r="F36" s="155"/>
      <c r="G36" s="154">
        <f>Tb.Financiering[[#This Row],[Begrote kosten]]-Tb.Financiering[[#This Row],[Berekende GLB subsidie]]-Tb.Financiering[[#This Row],[Correctie GLB subsidie]]</f>
        <v>0</v>
      </c>
      <c r="H36" s="156"/>
      <c r="I36" s="156"/>
      <c r="J36" s="156"/>
      <c r="K36" s="152"/>
      <c r="L36" s="97">
        <f>Tb.Financiering[[#This Row],[Te financieren]]-SUM(Tb.Financiering[[#This Row],[Eigen
bijdrage]:[Anders]])</f>
        <v>0</v>
      </c>
      <c r="M36" s="160" t="str">
        <f>IFERROR(VLOOKUP(Tb.Financiering[[#This Row],[Partnernaam]],Tbl.Projectpartners[[Naam]:[PNr.]],9,FALSE),"")</f>
        <v/>
      </c>
      <c r="N36" s="142" t="str">
        <f>IFERROR(VLOOKUP(Tb.Financiering[[#This Row],[Subsidiabele activiteit]],Tbl.Subsidiehoogte[[Subsidieactiviteit]:[SAnr.]],3,FALSE),"")</f>
        <v/>
      </c>
      <c r="O36" s="142" t="str">
        <f>_xlfn.CONCAT(Tb.Financiering[[#This Row],[Pnr.]],Tb.Financiering[[#This Row],[SAnr.]])</f>
        <v/>
      </c>
      <c r="P36" s="144">
        <f>IF(Tb.Financiering[[#This Row],[Pnr.]]=P$7,Tb.Financiering[[#This Row],[Te financieren]]-Tb.Financiering[[#This Row],[Eigen
bijdrage]]-Tb.Financiering[[#This Row],[Andere
subsidie(s)]]-Tb.Financiering[[#This Row],[Anders]],0)</f>
        <v>0</v>
      </c>
      <c r="Q36" s="144">
        <f>IF(Tb.Financiering[[#This Row],[Pnr.]]=Q$7,Tb.Financiering[[#This Row],[Te financieren]]-Tb.Financiering[[#This Row],[Eigen
bijdrage]]-Tb.Financiering[[#This Row],[Andere
subsidie(s)]]-Tb.Financiering[[#This Row],[Anders]],0)</f>
        <v>0</v>
      </c>
      <c r="R36" s="144">
        <f>IF(Tb.Financiering[[#This Row],[Pnr.]]=R$7,Tb.Financiering[[#This Row],[Te financieren]]-Tb.Financiering[[#This Row],[Eigen
bijdrage]]-Tb.Financiering[[#This Row],[Andere
subsidie(s)]]-Tb.Financiering[[#This Row],[Anders]],0)</f>
        <v>0</v>
      </c>
      <c r="S36" s="144">
        <f>IF(Tb.Financiering[[#This Row],[Pnr.]]=S$7,Tb.Financiering[[#This Row],[Te financieren]]-Tb.Financiering[[#This Row],[Eigen
bijdrage]]-Tb.Financiering[[#This Row],[Andere
subsidie(s)]]-Tb.Financiering[[#This Row],[Anders]],0)</f>
        <v>0</v>
      </c>
      <c r="T36" s="144">
        <f>IF(Tb.Financiering[[#This Row],[Pnr.]]=T$7,Tb.Financiering[[#This Row],[Te financieren]]-Tb.Financiering[[#This Row],[Eigen
bijdrage]]-Tb.Financiering[[#This Row],[Andere
subsidie(s)]]-Tb.Financiering[[#This Row],[Anders]],0)</f>
        <v>0</v>
      </c>
      <c r="U36" s="144">
        <f>IF(Tb.Financiering[[#This Row],[Pnr.]]=U$7,Tb.Financiering[[#This Row],[Te financieren]]-Tb.Financiering[[#This Row],[Eigen
bijdrage]]-Tb.Financiering[[#This Row],[Andere
subsidie(s)]]-Tb.Financiering[[#This Row],[Anders]],0)</f>
        <v>0</v>
      </c>
      <c r="V36" s="144">
        <f>IF(Tb.Financiering[[#This Row],[Pnr.]]=V$7,Tb.Financiering[[#This Row],[Te financieren]]-Tb.Financiering[[#This Row],[Eigen
bijdrage]]-Tb.Financiering[[#This Row],[Andere
subsidie(s)]]-Tb.Financiering[[#This Row],[Anders]],0)</f>
        <v>0</v>
      </c>
      <c r="W36" s="144">
        <f>IF(Tb.Financiering[[#This Row],[Pnr.]]=W$7,Tb.Financiering[[#This Row],[Te financieren]]-Tb.Financiering[[#This Row],[Eigen
bijdrage]]-Tb.Financiering[[#This Row],[Andere
subsidie(s)]]-Tb.Financiering[[#This Row],[Anders]],0)</f>
        <v>0</v>
      </c>
      <c r="X36" s="144">
        <f>IF(Tb.Financiering[[#This Row],[Pnr.]]=X$7,Tb.Financiering[[#This Row],[Te financieren]]-Tb.Financiering[[#This Row],[Eigen
bijdrage]]-Tb.Financiering[[#This Row],[Andere
subsidie(s)]]-Tb.Financiering[[#This Row],[Anders]],0)</f>
        <v>0</v>
      </c>
      <c r="Y36" s="144">
        <f>IF(Tb.Financiering[[#This Row],[Pnr.]]=Y$7,Tb.Financiering[[#This Row],[Te financieren]]-Tb.Financiering[[#This Row],[Eigen
bijdrage]]-Tb.Financiering[[#This Row],[Andere
subsidie(s)]]-Tb.Financiering[[#This Row],[Anders]],0)</f>
        <v>0</v>
      </c>
      <c r="Z36" s="144">
        <f>IF(Tb.Financiering[[#This Row],[Pnr.]]=Z$7,Tb.Financiering[[#This Row],[Te financieren]]-Tb.Financiering[[#This Row],[Eigen
bijdrage]]-Tb.Financiering[[#This Row],[Andere
subsidie(s)]]-Tb.Financiering[[#This Row],[Anders]],0)</f>
        <v>0</v>
      </c>
      <c r="AA36" s="144">
        <f>IF(Tb.Financiering[[#This Row],[Pnr.]]=AA$7,Tb.Financiering[[#This Row],[Te financieren]]-Tb.Financiering[[#This Row],[Eigen
bijdrage]]-Tb.Financiering[[#This Row],[Andere
subsidie(s)]]-Tb.Financiering[[#This Row],[Anders]],0)</f>
        <v>0</v>
      </c>
      <c r="AB36" s="144">
        <f>IF(Tb.Financiering[[#This Row],[Pnr.]]=AB$7,Tb.Financiering[[#This Row],[Te financieren]]-Tb.Financiering[[#This Row],[Eigen
bijdrage]]-Tb.Financiering[[#This Row],[Andere
subsidie(s)]]-Tb.Financiering[[#This Row],[Anders]],0)</f>
        <v>0</v>
      </c>
      <c r="AC36" s="144">
        <f>IF(Tb.Financiering[[#This Row],[Pnr.]]=AC$7,Tb.Financiering[[#This Row],[Te financieren]]-Tb.Financiering[[#This Row],[Eigen
bijdrage]]-Tb.Financiering[[#This Row],[Andere
subsidie(s)]]-Tb.Financiering[[#This Row],[Anders]],0)</f>
        <v>0</v>
      </c>
      <c r="AD36" s="144">
        <f>IF(Tb.Financiering[[#This Row],[Pnr.]]=AD$7,Tb.Financiering[[#This Row],[Te financieren]]-Tb.Financiering[[#This Row],[Eigen
bijdrage]]-Tb.Financiering[[#This Row],[Andere
subsidie(s)]]-Tb.Financiering[[#This Row],[Anders]],0)</f>
        <v>0</v>
      </c>
      <c r="AE36" s="144">
        <f>IF(Tb.Financiering[[#This Row],[Pnr.]]=AE$7,Tb.Financiering[[#This Row],[Te financieren]]-Tb.Financiering[[#This Row],[Eigen
bijdrage]]-Tb.Financiering[[#This Row],[Andere
subsidie(s)]]-Tb.Financiering[[#This Row],[Anders]],0)</f>
        <v>0</v>
      </c>
      <c r="AF36" s="144">
        <f>IF(Tb.Financiering[[#This Row],[Pnr.]]=AF$7,Tb.Financiering[[#This Row],[Te financieren]]-Tb.Financiering[[#This Row],[Eigen
bijdrage]]-Tb.Financiering[[#This Row],[Andere
subsidie(s)]]-Tb.Financiering[[#This Row],[Anders]],0)</f>
        <v>0</v>
      </c>
      <c r="AG36" s="144">
        <f>IF(Tb.Financiering[[#This Row],[Pnr.]]=AG$7,Tb.Financiering[[#This Row],[Te financieren]]-Tb.Financiering[[#This Row],[Eigen
bijdrage]]-Tb.Financiering[[#This Row],[Andere
subsidie(s)]]-Tb.Financiering[[#This Row],[Anders]],0)</f>
        <v>0</v>
      </c>
      <c r="AH36" s="144">
        <f>IF(Tb.Financiering[[#This Row],[Pnr.]]=AH$7,Tb.Financiering[[#This Row],[Te financieren]]-Tb.Financiering[[#This Row],[Eigen
bijdrage]]-Tb.Financiering[[#This Row],[Andere
subsidie(s)]]-Tb.Financiering[[#This Row],[Anders]],0)</f>
        <v>0</v>
      </c>
      <c r="AI36" s="144">
        <f>IF(Tb.Financiering[[#This Row],[Pnr.]]=AI$7,Tb.Financiering[[#This Row],[Te financieren]]-Tb.Financiering[[#This Row],[Eigen
bijdrage]]-Tb.Financiering[[#This Row],[Andere
subsidie(s)]]-Tb.Financiering[[#This Row],[Anders]],0)</f>
        <v>0</v>
      </c>
      <c r="AJ36" s="144">
        <f>IF(Tb.Financiering[[#This Row],[Pnr.]]=AJ$7,Tb.Financiering[[#This Row],[Te financieren]]-Tb.Financiering[[#This Row],[Eigen
bijdrage]]-Tb.Financiering[[#This Row],[Andere
subsidie(s)]]-Tb.Financiering[[#This Row],[Anders]],0)</f>
        <v>0</v>
      </c>
      <c r="AK36" s="144">
        <f>IF(Tb.Financiering[[#This Row],[Pnr.]]=AK$7,Tb.Financiering[[#This Row],[Te financieren]]-Tb.Financiering[[#This Row],[Eigen
bijdrage]]-Tb.Financiering[[#This Row],[Andere
subsidie(s)]]-Tb.Financiering[[#This Row],[Anders]],0)</f>
        <v>0</v>
      </c>
      <c r="AL36" s="144">
        <f>IF(Tb.Financiering[[#This Row],[Pnr.]]=AL$7,Tb.Financiering[[#This Row],[Te financieren]]-Tb.Financiering[[#This Row],[Eigen
bijdrage]]-Tb.Financiering[[#This Row],[Andere
subsidie(s)]]-Tb.Financiering[[#This Row],[Anders]],0)</f>
        <v>0</v>
      </c>
      <c r="AM36" s="144">
        <f>IF(Tb.Financiering[[#This Row],[Pnr.]]=AM$7,Tb.Financiering[[#This Row],[Te financieren]]-Tb.Financiering[[#This Row],[Eigen
bijdrage]]-Tb.Financiering[[#This Row],[Andere
subsidie(s)]]-Tb.Financiering[[#This Row],[Anders]],0)</f>
        <v>0</v>
      </c>
      <c r="AN36" s="144">
        <f>IF(Tb.Financiering[[#This Row],[Pnr.]]=AN$7,Tb.Financiering[[#This Row],[Te financieren]]-Tb.Financiering[[#This Row],[Eigen
bijdrage]]-Tb.Financiering[[#This Row],[Andere
subsidie(s)]]-Tb.Financiering[[#This Row],[Anders]],0)</f>
        <v>0</v>
      </c>
      <c r="AO36" s="144">
        <f>IF(Tb.Financiering[[#This Row],[Pnr.]]=AO$7,Tb.Financiering[[#This Row],[Te financieren]]-Tb.Financiering[[#This Row],[Eigen
bijdrage]]-Tb.Financiering[[#This Row],[Andere
subsidie(s)]]-Tb.Financiering[[#This Row],[Anders]],0)</f>
        <v>0</v>
      </c>
      <c r="AP36" s="144">
        <f>IF(Tb.Financiering[[#This Row],[Pnr.]]=AP$7,Tb.Financiering[[#This Row],[Te financieren]]-Tb.Financiering[[#This Row],[Eigen
bijdrage]]-Tb.Financiering[[#This Row],[Andere
subsidie(s)]]-Tb.Financiering[[#This Row],[Anders]],0)</f>
        <v>0</v>
      </c>
      <c r="AQ36" s="144">
        <f>IF(Tb.Financiering[[#This Row],[Pnr.]]=AQ$7,Tb.Financiering[[#This Row],[Te financieren]]-Tb.Financiering[[#This Row],[Eigen
bijdrage]]-Tb.Financiering[[#This Row],[Andere
subsidie(s)]]-Tb.Financiering[[#This Row],[Anders]],0)</f>
        <v>0</v>
      </c>
      <c r="AR36" s="144">
        <f>IF(Tb.Financiering[[#This Row],[Pnr.]]=AR$7,Tb.Financiering[[#This Row],[Te financieren]]-Tb.Financiering[[#This Row],[Eigen
bijdrage]]-Tb.Financiering[[#This Row],[Andere
subsidie(s)]]-Tb.Financiering[[#This Row],[Anders]],0)</f>
        <v>0</v>
      </c>
      <c r="AS36" s="144">
        <f>IF(Tb.Financiering[[#This Row],[Pnr.]]=AS$7,Tb.Financiering[[#This Row],[Te financieren]]-Tb.Financiering[[#This Row],[Eigen
bijdrage]]-Tb.Financiering[[#This Row],[Andere
subsidie(s)]]-Tb.Financiering[[#This Row],[Anders]],0)</f>
        <v>0</v>
      </c>
      <c r="AT36" s="144">
        <f>IF(Tb.Financiering[[#This Row],[Pnr.]]=AT$7,Tb.Financiering[[#This Row],[Te financieren]]-Tb.Financiering[[#This Row],[Eigen
bijdrage]]-Tb.Financiering[[#This Row],[Andere
subsidie(s)]]-Tb.Financiering[[#This Row],[Anders]],0)</f>
        <v>0</v>
      </c>
      <c r="AU36" s="144">
        <f>IF(Tb.Financiering[[#This Row],[Pnr.]]=AU$7,Tb.Financiering[[#This Row],[Te financieren]]-Tb.Financiering[[#This Row],[Eigen
bijdrage]]-Tb.Financiering[[#This Row],[Andere
subsidie(s)]]-Tb.Financiering[[#This Row],[Anders]],0)</f>
        <v>0</v>
      </c>
      <c r="AV36" s="144">
        <f>IF(Tb.Financiering[[#This Row],[Pnr.]]=AV$7,Tb.Financiering[[#This Row],[Te financieren]]-Tb.Financiering[[#This Row],[Eigen
bijdrage]]-Tb.Financiering[[#This Row],[Andere
subsidie(s)]]-Tb.Financiering[[#This Row],[Anders]],0)</f>
        <v>0</v>
      </c>
      <c r="AW36" s="144">
        <f>IF(Tb.Financiering[[#This Row],[Pnr.]]=AW$7,Tb.Financiering[[#This Row],[Te financieren]]-Tb.Financiering[[#This Row],[Eigen
bijdrage]]-Tb.Financiering[[#This Row],[Andere
subsidie(s)]]-Tb.Financiering[[#This Row],[Anders]],0)</f>
        <v>0</v>
      </c>
      <c r="AX36" s="144">
        <f>IF(Tb.Financiering[[#This Row],[Pnr.]]=AX$7,Tb.Financiering[[#This Row],[Te financieren]]-Tb.Financiering[[#This Row],[Eigen
bijdrage]]-Tb.Financiering[[#This Row],[Andere
subsidie(s)]]-Tb.Financiering[[#This Row],[Anders]],0)</f>
        <v>0</v>
      </c>
      <c r="AY36" s="144">
        <f>IF(Tb.Financiering[[#This Row],[Pnr.]]=AY$7,Tb.Financiering[[#This Row],[Te financieren]]-Tb.Financiering[[#This Row],[Eigen
bijdrage]]-Tb.Financiering[[#This Row],[Andere
subsidie(s)]]-Tb.Financiering[[#This Row],[Anders]],0)</f>
        <v>0</v>
      </c>
      <c r="AZ36" s="144">
        <f>IF(Tb.Financiering[[#This Row],[Pnr.]]=AZ$7,Tb.Financiering[[#This Row],[Te financieren]]-Tb.Financiering[[#This Row],[Eigen
bijdrage]]-Tb.Financiering[[#This Row],[Andere
subsidie(s)]]-Tb.Financiering[[#This Row],[Anders]],0)</f>
        <v>0</v>
      </c>
      <c r="BA36" s="144">
        <f>IF(Tb.Financiering[[#This Row],[Pnr.]]=BA$7,Tb.Financiering[[#This Row],[Te financieren]]-Tb.Financiering[[#This Row],[Eigen
bijdrage]]-Tb.Financiering[[#This Row],[Andere
subsidie(s)]]-Tb.Financiering[[#This Row],[Anders]],0)</f>
        <v>0</v>
      </c>
      <c r="BB36" s="144">
        <f>IF(Tb.Financiering[[#This Row],[Pnr.]]=BB$7,Tb.Financiering[[#This Row],[Te financieren]]-Tb.Financiering[[#This Row],[Eigen
bijdrage]]-Tb.Financiering[[#This Row],[Andere
subsidie(s)]]-Tb.Financiering[[#This Row],[Anders]],0)</f>
        <v>0</v>
      </c>
      <c r="BC36" s="144">
        <f>IF(Tb.Financiering[[#This Row],[Pnr.]]=BC$7,Tb.Financiering[[#This Row],[Te financieren]]-Tb.Financiering[[#This Row],[Eigen
bijdrage]]-Tb.Financiering[[#This Row],[Andere
subsidie(s)]]-Tb.Financiering[[#This Row],[Anders]],0)</f>
        <v>0</v>
      </c>
      <c r="BD36" s="144">
        <f>IF(Tb.Financiering[[#This Row],[Pnr.]]=BD$7,Tb.Financiering[[#This Row],[Te financieren]]-Tb.Financiering[[#This Row],[Eigen
bijdrage]]-Tb.Financiering[[#This Row],[Andere
subsidie(s)]]-Tb.Financiering[[#This Row],[Anders]],0)</f>
        <v>0</v>
      </c>
      <c r="BE36" s="144">
        <f>IF(Tb.Financiering[[#This Row],[Pnr.]]=BE$7,Tb.Financiering[[#This Row],[Te financieren]]-Tb.Financiering[[#This Row],[Eigen
bijdrage]]-Tb.Financiering[[#This Row],[Andere
subsidie(s)]]-Tb.Financiering[[#This Row],[Anders]],0)</f>
        <v>0</v>
      </c>
      <c r="BF36" s="144">
        <f>IF(Tb.Financiering[[#This Row],[Pnr.]]=BF$7,Tb.Financiering[[#This Row],[Te financieren]]-Tb.Financiering[[#This Row],[Eigen
bijdrage]]-Tb.Financiering[[#This Row],[Andere
subsidie(s)]]-Tb.Financiering[[#This Row],[Anders]],0)</f>
        <v>0</v>
      </c>
      <c r="BG36" s="144">
        <f>IF(Tb.Financiering[[#This Row],[Pnr.]]=BG$7,Tb.Financiering[[#This Row],[Te financieren]]-Tb.Financiering[[#This Row],[Eigen
bijdrage]]-Tb.Financiering[[#This Row],[Andere
subsidie(s)]]-Tb.Financiering[[#This Row],[Anders]],0)</f>
        <v>0</v>
      </c>
      <c r="BH36" s="144">
        <f>IF(Tb.Financiering[[#This Row],[Pnr.]]=BH$7,Tb.Financiering[[#This Row],[Te financieren]]-Tb.Financiering[[#This Row],[Eigen
bijdrage]]-Tb.Financiering[[#This Row],[Andere
subsidie(s)]]-Tb.Financiering[[#This Row],[Anders]],0)</f>
        <v>0</v>
      </c>
      <c r="BI36" s="144">
        <f>IF(Tb.Financiering[[#This Row],[Pnr.]]=BI$7,Tb.Financiering[[#This Row],[Te financieren]]-Tb.Financiering[[#This Row],[Eigen
bijdrage]]-Tb.Financiering[[#This Row],[Andere
subsidie(s)]]-Tb.Financiering[[#This Row],[Anders]],0)</f>
        <v>0</v>
      </c>
      <c r="BJ36" s="144">
        <f>IF(Tb.Financiering[[#This Row],[Pnr.]]=BJ$7,Tb.Financiering[[#This Row],[Te financieren]]-Tb.Financiering[[#This Row],[Eigen
bijdrage]]-Tb.Financiering[[#This Row],[Andere
subsidie(s)]]-Tb.Financiering[[#This Row],[Anders]],0)</f>
        <v>0</v>
      </c>
      <c r="BK36" s="144">
        <f>IF(Tb.Financiering[[#This Row],[Pnr.]]=BK$7,Tb.Financiering[[#This Row],[Te financieren]]-Tb.Financiering[[#This Row],[Eigen
bijdrage]]-Tb.Financiering[[#This Row],[Andere
subsidie(s)]]-Tb.Financiering[[#This Row],[Anders]],0)</f>
        <v>0</v>
      </c>
      <c r="BL36" s="144">
        <f>IF(Tb.Financiering[[#This Row],[Pnr.]]=BL$7,Tb.Financiering[[#This Row],[Te financieren]]-Tb.Financiering[[#This Row],[Eigen
bijdrage]]-Tb.Financiering[[#This Row],[Andere
subsidie(s)]]-Tb.Financiering[[#This Row],[Anders]],0)</f>
        <v>0</v>
      </c>
      <c r="BM36" s="144">
        <f>IF(Tb.Financiering[[#This Row],[Pnr.]]=BM$7,Tb.Financiering[[#This Row],[Te financieren]]-Tb.Financiering[[#This Row],[Eigen
bijdrage]]-Tb.Financiering[[#This Row],[Andere
subsidie(s)]]-Tb.Financiering[[#This Row],[Anders]],0)</f>
        <v>0</v>
      </c>
      <c r="BN36" s="235">
        <f>IF(Tb.Financiering[[#This Row],[Pnr.]]=BN$7,Tb.Financiering[[#This Row],[Eigen
bijdrage]]+Tb.Financiering[[#This Row],[Andere
subsidie(s)]]+Tb.Financiering[[#This Row],[Anders]],0)</f>
        <v>0</v>
      </c>
      <c r="BO36" s="235">
        <f>IF(Tb.Financiering[[#This Row],[Pnr.]]=BO$7,Tb.Financiering[[#This Row],[Eigen
bijdrage]]+Tb.Financiering[[#This Row],[Andere
subsidie(s)]]+Tb.Financiering[[#This Row],[Anders]],0)</f>
        <v>0</v>
      </c>
      <c r="BP36" s="235">
        <f>IF(Tb.Financiering[[#This Row],[Pnr.]]=BP$7,Tb.Financiering[[#This Row],[Eigen
bijdrage]]+Tb.Financiering[[#This Row],[Andere
subsidie(s)]]+Tb.Financiering[[#This Row],[Anders]],0)</f>
        <v>0</v>
      </c>
      <c r="BQ36" s="235">
        <f>IF(Tb.Financiering[[#This Row],[Pnr.]]=BQ$7,Tb.Financiering[[#This Row],[Eigen
bijdrage]]+Tb.Financiering[[#This Row],[Andere
subsidie(s)]]+Tb.Financiering[[#This Row],[Anders]],0)</f>
        <v>0</v>
      </c>
      <c r="BR36" s="235">
        <f>IF(Tb.Financiering[[#This Row],[Pnr.]]=BR$7,Tb.Financiering[[#This Row],[Eigen
bijdrage]]+Tb.Financiering[[#This Row],[Andere
subsidie(s)]]+Tb.Financiering[[#This Row],[Anders]],0)</f>
        <v>0</v>
      </c>
      <c r="BS36" s="235">
        <f>IF(Tb.Financiering[[#This Row],[Pnr.]]=BS$7,Tb.Financiering[[#This Row],[Eigen
bijdrage]]+Tb.Financiering[[#This Row],[Andere
subsidie(s)]]+Tb.Financiering[[#This Row],[Anders]],0)</f>
        <v>0</v>
      </c>
      <c r="BT36" s="235">
        <f>IF(Tb.Financiering[[#This Row],[Pnr.]]=BT$7,Tb.Financiering[[#This Row],[Eigen
bijdrage]]+Tb.Financiering[[#This Row],[Andere
subsidie(s)]]+Tb.Financiering[[#This Row],[Anders]],0)</f>
        <v>0</v>
      </c>
      <c r="BU36" s="235">
        <f>IF(Tb.Financiering[[#This Row],[Pnr.]]=BU$7,Tb.Financiering[[#This Row],[Eigen
bijdrage]]+Tb.Financiering[[#This Row],[Andere
subsidie(s)]]+Tb.Financiering[[#This Row],[Anders]],0)</f>
        <v>0</v>
      </c>
      <c r="BV36" s="235">
        <f>IF(Tb.Financiering[[#This Row],[Pnr.]]=BV$7,Tb.Financiering[[#This Row],[Eigen
bijdrage]]+Tb.Financiering[[#This Row],[Andere
subsidie(s)]]+Tb.Financiering[[#This Row],[Anders]],0)</f>
        <v>0</v>
      </c>
      <c r="BW36" s="235">
        <f>IF(Tb.Financiering[[#This Row],[Pnr.]]=BW$7,Tb.Financiering[[#This Row],[Eigen
bijdrage]]+Tb.Financiering[[#This Row],[Andere
subsidie(s)]]+Tb.Financiering[[#This Row],[Anders]],0)</f>
        <v>0</v>
      </c>
      <c r="BX36" s="235">
        <f>IF(Tb.Financiering[[#This Row],[Pnr.]]=BX$7,Tb.Financiering[[#This Row],[Eigen
bijdrage]]+Tb.Financiering[[#This Row],[Andere
subsidie(s)]]+Tb.Financiering[[#This Row],[Anders]],0)</f>
        <v>0</v>
      </c>
      <c r="BY36" s="235">
        <f>IF(Tb.Financiering[[#This Row],[Pnr.]]=BY$7,Tb.Financiering[[#This Row],[Eigen
bijdrage]]+Tb.Financiering[[#This Row],[Andere
subsidie(s)]]+Tb.Financiering[[#This Row],[Anders]],0)</f>
        <v>0</v>
      </c>
      <c r="BZ36" s="235">
        <f>IF(Tb.Financiering[[#This Row],[Pnr.]]=BZ$7,Tb.Financiering[[#This Row],[Eigen
bijdrage]]+Tb.Financiering[[#This Row],[Andere
subsidie(s)]]+Tb.Financiering[[#This Row],[Anders]],0)</f>
        <v>0</v>
      </c>
      <c r="CA36" s="235">
        <f>IF(Tb.Financiering[[#This Row],[Pnr.]]=CA$7,Tb.Financiering[[#This Row],[Eigen
bijdrage]]+Tb.Financiering[[#This Row],[Andere
subsidie(s)]]+Tb.Financiering[[#This Row],[Anders]],0)</f>
        <v>0</v>
      </c>
      <c r="CB36" s="235">
        <f>IF(Tb.Financiering[[#This Row],[Pnr.]]=CB$7,Tb.Financiering[[#This Row],[Eigen
bijdrage]]+Tb.Financiering[[#This Row],[Andere
subsidie(s)]]+Tb.Financiering[[#This Row],[Anders]],0)</f>
        <v>0</v>
      </c>
      <c r="CC36" s="235">
        <f>IF(Tb.Financiering[[#This Row],[Pnr.]]=CC$7,Tb.Financiering[[#This Row],[Eigen
bijdrage]]+Tb.Financiering[[#This Row],[Andere
subsidie(s)]]+Tb.Financiering[[#This Row],[Anders]],0)</f>
        <v>0</v>
      </c>
      <c r="CD36" s="235">
        <f>IF(Tb.Financiering[[#This Row],[Pnr.]]=CD$7,Tb.Financiering[[#This Row],[Eigen
bijdrage]]+Tb.Financiering[[#This Row],[Andere
subsidie(s)]]+Tb.Financiering[[#This Row],[Anders]],0)</f>
        <v>0</v>
      </c>
      <c r="CE36" s="235">
        <f>IF(Tb.Financiering[[#This Row],[Pnr.]]=CE$7,Tb.Financiering[[#This Row],[Eigen
bijdrage]]+Tb.Financiering[[#This Row],[Andere
subsidie(s)]]+Tb.Financiering[[#This Row],[Anders]],0)</f>
        <v>0</v>
      </c>
      <c r="CF36" s="235">
        <f>IF(Tb.Financiering[[#This Row],[Pnr.]]=CF$7,Tb.Financiering[[#This Row],[Eigen
bijdrage]]+Tb.Financiering[[#This Row],[Andere
subsidie(s)]]+Tb.Financiering[[#This Row],[Anders]],0)</f>
        <v>0</v>
      </c>
      <c r="CG36" s="235">
        <f>IF(Tb.Financiering[[#This Row],[Pnr.]]=CG$7,Tb.Financiering[[#This Row],[Eigen
bijdrage]]+Tb.Financiering[[#This Row],[Andere
subsidie(s)]]+Tb.Financiering[[#This Row],[Anders]],0)</f>
        <v>0</v>
      </c>
      <c r="CH36" s="235">
        <f>IF(Tb.Financiering[[#This Row],[Pnr.]]=CH$7,Tb.Financiering[[#This Row],[Eigen
bijdrage]]+Tb.Financiering[[#This Row],[Andere
subsidie(s)]]+Tb.Financiering[[#This Row],[Anders]],0)</f>
        <v>0</v>
      </c>
      <c r="CI36" s="235">
        <f>IF(Tb.Financiering[[#This Row],[Pnr.]]=CI$7,Tb.Financiering[[#This Row],[Eigen
bijdrage]]+Tb.Financiering[[#This Row],[Andere
subsidie(s)]]+Tb.Financiering[[#This Row],[Anders]],0)</f>
        <v>0</v>
      </c>
      <c r="CJ36" s="235">
        <f>IF(Tb.Financiering[[#This Row],[Pnr.]]=CJ$7,Tb.Financiering[[#This Row],[Eigen
bijdrage]]+Tb.Financiering[[#This Row],[Andere
subsidie(s)]]+Tb.Financiering[[#This Row],[Anders]],0)</f>
        <v>0</v>
      </c>
      <c r="CK36" s="235">
        <f>IF(Tb.Financiering[[#This Row],[Pnr.]]=CK$7,Tb.Financiering[[#This Row],[Eigen
bijdrage]]+Tb.Financiering[[#This Row],[Andere
subsidie(s)]]+Tb.Financiering[[#This Row],[Anders]],0)</f>
        <v>0</v>
      </c>
      <c r="CL36" s="235">
        <f>IF(Tb.Financiering[[#This Row],[Pnr.]]=CL$7,Tb.Financiering[[#This Row],[Eigen
bijdrage]]+Tb.Financiering[[#This Row],[Andere
subsidie(s)]]+Tb.Financiering[[#This Row],[Anders]],0)</f>
        <v>0</v>
      </c>
      <c r="CM36" s="235">
        <f>IF(Tb.Financiering[[#This Row],[Pnr.]]=CM$7,Tb.Financiering[[#This Row],[Eigen
bijdrage]]+Tb.Financiering[[#This Row],[Andere
subsidie(s)]]+Tb.Financiering[[#This Row],[Anders]],0)</f>
        <v>0</v>
      </c>
      <c r="CN36" s="235">
        <f>IF(Tb.Financiering[[#This Row],[Pnr.]]=CN$7,Tb.Financiering[[#This Row],[Eigen
bijdrage]]+Tb.Financiering[[#This Row],[Andere
subsidie(s)]]+Tb.Financiering[[#This Row],[Anders]],0)</f>
        <v>0</v>
      </c>
      <c r="CO36" s="235">
        <f>IF(Tb.Financiering[[#This Row],[Pnr.]]=CO$7,Tb.Financiering[[#This Row],[Eigen
bijdrage]]+Tb.Financiering[[#This Row],[Andere
subsidie(s)]]+Tb.Financiering[[#This Row],[Anders]],0)</f>
        <v>0</v>
      </c>
      <c r="CP36" s="235">
        <f>IF(Tb.Financiering[[#This Row],[Pnr.]]=CP$7,Tb.Financiering[[#This Row],[Eigen
bijdrage]]+Tb.Financiering[[#This Row],[Andere
subsidie(s)]]+Tb.Financiering[[#This Row],[Anders]],0)</f>
        <v>0</v>
      </c>
      <c r="CQ36" s="235">
        <f>IF(Tb.Financiering[[#This Row],[Pnr.]]=CQ$7,Tb.Financiering[[#This Row],[Eigen
bijdrage]]+Tb.Financiering[[#This Row],[Andere
subsidie(s)]]+Tb.Financiering[[#This Row],[Anders]],0)</f>
        <v>0</v>
      </c>
      <c r="CR36" s="235">
        <f>IF(Tb.Financiering[[#This Row],[Pnr.]]=CR$7,Tb.Financiering[[#This Row],[Eigen
bijdrage]]+Tb.Financiering[[#This Row],[Andere
subsidie(s)]]+Tb.Financiering[[#This Row],[Anders]],0)</f>
        <v>0</v>
      </c>
      <c r="CS36" s="235">
        <f>IF(Tb.Financiering[[#This Row],[Pnr.]]=CS$7,Tb.Financiering[[#This Row],[Eigen
bijdrage]]+Tb.Financiering[[#This Row],[Andere
subsidie(s)]]+Tb.Financiering[[#This Row],[Anders]],0)</f>
        <v>0</v>
      </c>
      <c r="CT36" s="235">
        <f>IF(Tb.Financiering[[#This Row],[Pnr.]]=CT$7,Tb.Financiering[[#This Row],[Eigen
bijdrage]]+Tb.Financiering[[#This Row],[Andere
subsidie(s)]]+Tb.Financiering[[#This Row],[Anders]],0)</f>
        <v>0</v>
      </c>
      <c r="CU36" s="235">
        <f>IF(Tb.Financiering[[#This Row],[Pnr.]]=CU$7,Tb.Financiering[[#This Row],[Eigen
bijdrage]]+Tb.Financiering[[#This Row],[Andere
subsidie(s)]]+Tb.Financiering[[#This Row],[Anders]],0)</f>
        <v>0</v>
      </c>
      <c r="CV36" s="235">
        <f>IF(Tb.Financiering[[#This Row],[Pnr.]]=CV$7,Tb.Financiering[[#This Row],[Eigen
bijdrage]]+Tb.Financiering[[#This Row],[Andere
subsidie(s)]]+Tb.Financiering[[#This Row],[Anders]],0)</f>
        <v>0</v>
      </c>
      <c r="CW36" s="235">
        <f>IF(Tb.Financiering[[#This Row],[Pnr.]]=CW$7,Tb.Financiering[[#This Row],[Eigen
bijdrage]]+Tb.Financiering[[#This Row],[Andere
subsidie(s)]]+Tb.Financiering[[#This Row],[Anders]],0)</f>
        <v>0</v>
      </c>
      <c r="CX36" s="235">
        <f>IF(Tb.Financiering[[#This Row],[Pnr.]]=CX$7,Tb.Financiering[[#This Row],[Eigen
bijdrage]]+Tb.Financiering[[#This Row],[Andere
subsidie(s)]]+Tb.Financiering[[#This Row],[Anders]],0)</f>
        <v>0</v>
      </c>
      <c r="CY36" s="235">
        <f>IF(Tb.Financiering[[#This Row],[Pnr.]]=CY$7,Tb.Financiering[[#This Row],[Eigen
bijdrage]]+Tb.Financiering[[#This Row],[Andere
subsidie(s)]]+Tb.Financiering[[#This Row],[Anders]],0)</f>
        <v>0</v>
      </c>
      <c r="CZ36" s="235">
        <f>IF(Tb.Financiering[[#This Row],[Pnr.]]=CZ$7,Tb.Financiering[[#This Row],[Eigen
bijdrage]]+Tb.Financiering[[#This Row],[Andere
subsidie(s)]]+Tb.Financiering[[#This Row],[Anders]],0)</f>
        <v>0</v>
      </c>
      <c r="DA36" s="235">
        <f>IF(Tb.Financiering[[#This Row],[Pnr.]]=DA$7,Tb.Financiering[[#This Row],[Eigen
bijdrage]]+Tb.Financiering[[#This Row],[Andere
subsidie(s)]]+Tb.Financiering[[#This Row],[Anders]],0)</f>
        <v>0</v>
      </c>
      <c r="DB36" s="235">
        <f>IF(Tb.Financiering[[#This Row],[Pnr.]]=DB$7,Tb.Financiering[[#This Row],[Eigen
bijdrage]]+Tb.Financiering[[#This Row],[Andere
subsidie(s)]]+Tb.Financiering[[#This Row],[Anders]],0)</f>
        <v>0</v>
      </c>
      <c r="DC36" s="235">
        <f>IF(Tb.Financiering[[#This Row],[Pnr.]]=DC$7,Tb.Financiering[[#This Row],[Eigen
bijdrage]]+Tb.Financiering[[#This Row],[Andere
subsidie(s)]]+Tb.Financiering[[#This Row],[Anders]],0)</f>
        <v>0</v>
      </c>
      <c r="DD36" s="235">
        <f>IF(Tb.Financiering[[#This Row],[Pnr.]]=DD$7,Tb.Financiering[[#This Row],[Eigen
bijdrage]]+Tb.Financiering[[#This Row],[Andere
subsidie(s)]]+Tb.Financiering[[#This Row],[Anders]],0)</f>
        <v>0</v>
      </c>
      <c r="DE36" s="235">
        <f>IF(Tb.Financiering[[#This Row],[Pnr.]]=DE$7,Tb.Financiering[[#This Row],[Eigen
bijdrage]]+Tb.Financiering[[#This Row],[Andere
subsidie(s)]]+Tb.Financiering[[#This Row],[Anders]],0)</f>
        <v>0</v>
      </c>
      <c r="DF36" s="235">
        <f>IF(Tb.Financiering[[#This Row],[Pnr.]]=DF$7,Tb.Financiering[[#This Row],[Eigen
bijdrage]]+Tb.Financiering[[#This Row],[Andere
subsidie(s)]]+Tb.Financiering[[#This Row],[Anders]],0)</f>
        <v>0</v>
      </c>
      <c r="DG36" s="235">
        <f>IF(Tb.Financiering[[#This Row],[Pnr.]]=DG$7,Tb.Financiering[[#This Row],[Eigen
bijdrage]]+Tb.Financiering[[#This Row],[Andere
subsidie(s)]]+Tb.Financiering[[#This Row],[Anders]],0)</f>
        <v>0</v>
      </c>
      <c r="DH36" s="235">
        <f>IF(Tb.Financiering[[#This Row],[Pnr.]]=DH$7,Tb.Financiering[[#This Row],[Eigen
bijdrage]]+Tb.Financiering[[#This Row],[Andere
subsidie(s)]]+Tb.Financiering[[#This Row],[Anders]],0)</f>
        <v>0</v>
      </c>
      <c r="DI36" s="235">
        <f>IF(Tb.Financiering[[#This Row],[Pnr.]]=DI$7,Tb.Financiering[[#This Row],[Eigen
bijdrage]]+Tb.Financiering[[#This Row],[Andere
subsidie(s)]]+Tb.Financiering[[#This Row],[Anders]],0)</f>
        <v>0</v>
      </c>
      <c r="DJ36" s="235">
        <f>IF(Tb.Financiering[[#This Row],[Pnr.]]=DJ$7,Tb.Financiering[[#This Row],[Eigen
bijdrage]]+Tb.Financiering[[#This Row],[Andere
subsidie(s)]]+Tb.Financiering[[#This Row],[Anders]],0)</f>
        <v>0</v>
      </c>
      <c r="DK36" s="235">
        <f>IF(Tb.Financiering[[#This Row],[Pnr.]]=DK$7,Tb.Financiering[[#This Row],[Eigen
bijdrage]]+Tb.Financiering[[#This Row],[Andere
subsidie(s)]]+Tb.Financiering[[#This Row],[Anders]],0)</f>
        <v>0</v>
      </c>
      <c r="XFD36" s="31"/>
    </row>
    <row r="37" spans="1:115 16384:16384" s="4" customFormat="1" x14ac:dyDescent="0.3">
      <c r="A37" s="31"/>
      <c r="B37" s="137"/>
      <c r="C37" s="137"/>
      <c r="D37" s="11">
        <f>SUMIF(Tbl.Kosten[PSAnr.],Tb.Financiering[[#This Row],[PSAnr.]],Tbl.Kosten[Totaal kosten])</f>
        <v>0</v>
      </c>
      <c r="E37" s="154">
        <f>SUMIF(Tbl.Kosten[PSAnr.],Tb.Financiering[[#This Row],[PSAnr.]],Tbl.Kosten[Subsidie])</f>
        <v>0</v>
      </c>
      <c r="F37" s="155"/>
      <c r="G37" s="154">
        <f>Tb.Financiering[[#This Row],[Begrote kosten]]-Tb.Financiering[[#This Row],[Berekende GLB subsidie]]-Tb.Financiering[[#This Row],[Correctie GLB subsidie]]</f>
        <v>0</v>
      </c>
      <c r="H37" s="156"/>
      <c r="I37" s="156"/>
      <c r="J37" s="156"/>
      <c r="K37" s="152"/>
      <c r="L37" s="97">
        <f>Tb.Financiering[[#This Row],[Te financieren]]-SUM(Tb.Financiering[[#This Row],[Eigen
bijdrage]:[Anders]])</f>
        <v>0</v>
      </c>
      <c r="M37" s="160" t="str">
        <f>IFERROR(VLOOKUP(Tb.Financiering[[#This Row],[Partnernaam]],Tbl.Projectpartners[[Naam]:[PNr.]],9,FALSE),"")</f>
        <v/>
      </c>
      <c r="N37" s="142" t="str">
        <f>IFERROR(VLOOKUP(Tb.Financiering[[#This Row],[Subsidiabele activiteit]],Tbl.Subsidiehoogte[[Subsidieactiviteit]:[SAnr.]],3,FALSE),"")</f>
        <v/>
      </c>
      <c r="O37" s="142" t="str">
        <f>_xlfn.CONCAT(Tb.Financiering[[#This Row],[Pnr.]],Tb.Financiering[[#This Row],[SAnr.]])</f>
        <v/>
      </c>
      <c r="P37" s="144">
        <f>IF(Tb.Financiering[[#This Row],[Pnr.]]=P$7,Tb.Financiering[[#This Row],[Te financieren]]-Tb.Financiering[[#This Row],[Eigen
bijdrage]]-Tb.Financiering[[#This Row],[Andere
subsidie(s)]]-Tb.Financiering[[#This Row],[Anders]],0)</f>
        <v>0</v>
      </c>
      <c r="Q37" s="144">
        <f>IF(Tb.Financiering[[#This Row],[Pnr.]]=Q$7,Tb.Financiering[[#This Row],[Te financieren]]-Tb.Financiering[[#This Row],[Eigen
bijdrage]]-Tb.Financiering[[#This Row],[Andere
subsidie(s)]]-Tb.Financiering[[#This Row],[Anders]],0)</f>
        <v>0</v>
      </c>
      <c r="R37" s="144">
        <f>IF(Tb.Financiering[[#This Row],[Pnr.]]=R$7,Tb.Financiering[[#This Row],[Te financieren]]-Tb.Financiering[[#This Row],[Eigen
bijdrage]]-Tb.Financiering[[#This Row],[Andere
subsidie(s)]]-Tb.Financiering[[#This Row],[Anders]],0)</f>
        <v>0</v>
      </c>
      <c r="S37" s="144">
        <f>IF(Tb.Financiering[[#This Row],[Pnr.]]=S$7,Tb.Financiering[[#This Row],[Te financieren]]-Tb.Financiering[[#This Row],[Eigen
bijdrage]]-Tb.Financiering[[#This Row],[Andere
subsidie(s)]]-Tb.Financiering[[#This Row],[Anders]],0)</f>
        <v>0</v>
      </c>
      <c r="T37" s="144">
        <f>IF(Tb.Financiering[[#This Row],[Pnr.]]=T$7,Tb.Financiering[[#This Row],[Te financieren]]-Tb.Financiering[[#This Row],[Eigen
bijdrage]]-Tb.Financiering[[#This Row],[Andere
subsidie(s)]]-Tb.Financiering[[#This Row],[Anders]],0)</f>
        <v>0</v>
      </c>
      <c r="U37" s="144">
        <f>IF(Tb.Financiering[[#This Row],[Pnr.]]=U$7,Tb.Financiering[[#This Row],[Te financieren]]-Tb.Financiering[[#This Row],[Eigen
bijdrage]]-Tb.Financiering[[#This Row],[Andere
subsidie(s)]]-Tb.Financiering[[#This Row],[Anders]],0)</f>
        <v>0</v>
      </c>
      <c r="V37" s="144">
        <f>IF(Tb.Financiering[[#This Row],[Pnr.]]=V$7,Tb.Financiering[[#This Row],[Te financieren]]-Tb.Financiering[[#This Row],[Eigen
bijdrage]]-Tb.Financiering[[#This Row],[Andere
subsidie(s)]]-Tb.Financiering[[#This Row],[Anders]],0)</f>
        <v>0</v>
      </c>
      <c r="W37" s="144">
        <f>IF(Tb.Financiering[[#This Row],[Pnr.]]=W$7,Tb.Financiering[[#This Row],[Te financieren]]-Tb.Financiering[[#This Row],[Eigen
bijdrage]]-Tb.Financiering[[#This Row],[Andere
subsidie(s)]]-Tb.Financiering[[#This Row],[Anders]],0)</f>
        <v>0</v>
      </c>
      <c r="X37" s="144">
        <f>IF(Tb.Financiering[[#This Row],[Pnr.]]=X$7,Tb.Financiering[[#This Row],[Te financieren]]-Tb.Financiering[[#This Row],[Eigen
bijdrage]]-Tb.Financiering[[#This Row],[Andere
subsidie(s)]]-Tb.Financiering[[#This Row],[Anders]],0)</f>
        <v>0</v>
      </c>
      <c r="Y37" s="144">
        <f>IF(Tb.Financiering[[#This Row],[Pnr.]]=Y$7,Tb.Financiering[[#This Row],[Te financieren]]-Tb.Financiering[[#This Row],[Eigen
bijdrage]]-Tb.Financiering[[#This Row],[Andere
subsidie(s)]]-Tb.Financiering[[#This Row],[Anders]],0)</f>
        <v>0</v>
      </c>
      <c r="Z37" s="144">
        <f>IF(Tb.Financiering[[#This Row],[Pnr.]]=Z$7,Tb.Financiering[[#This Row],[Te financieren]]-Tb.Financiering[[#This Row],[Eigen
bijdrage]]-Tb.Financiering[[#This Row],[Andere
subsidie(s)]]-Tb.Financiering[[#This Row],[Anders]],0)</f>
        <v>0</v>
      </c>
      <c r="AA37" s="144">
        <f>IF(Tb.Financiering[[#This Row],[Pnr.]]=AA$7,Tb.Financiering[[#This Row],[Te financieren]]-Tb.Financiering[[#This Row],[Eigen
bijdrage]]-Tb.Financiering[[#This Row],[Andere
subsidie(s)]]-Tb.Financiering[[#This Row],[Anders]],0)</f>
        <v>0</v>
      </c>
      <c r="AB37" s="144">
        <f>IF(Tb.Financiering[[#This Row],[Pnr.]]=AB$7,Tb.Financiering[[#This Row],[Te financieren]]-Tb.Financiering[[#This Row],[Eigen
bijdrage]]-Tb.Financiering[[#This Row],[Andere
subsidie(s)]]-Tb.Financiering[[#This Row],[Anders]],0)</f>
        <v>0</v>
      </c>
      <c r="AC37" s="144">
        <f>IF(Tb.Financiering[[#This Row],[Pnr.]]=AC$7,Tb.Financiering[[#This Row],[Te financieren]]-Tb.Financiering[[#This Row],[Eigen
bijdrage]]-Tb.Financiering[[#This Row],[Andere
subsidie(s)]]-Tb.Financiering[[#This Row],[Anders]],0)</f>
        <v>0</v>
      </c>
      <c r="AD37" s="144">
        <f>IF(Tb.Financiering[[#This Row],[Pnr.]]=AD$7,Tb.Financiering[[#This Row],[Te financieren]]-Tb.Financiering[[#This Row],[Eigen
bijdrage]]-Tb.Financiering[[#This Row],[Andere
subsidie(s)]]-Tb.Financiering[[#This Row],[Anders]],0)</f>
        <v>0</v>
      </c>
      <c r="AE37" s="144">
        <f>IF(Tb.Financiering[[#This Row],[Pnr.]]=AE$7,Tb.Financiering[[#This Row],[Te financieren]]-Tb.Financiering[[#This Row],[Eigen
bijdrage]]-Tb.Financiering[[#This Row],[Andere
subsidie(s)]]-Tb.Financiering[[#This Row],[Anders]],0)</f>
        <v>0</v>
      </c>
      <c r="AF37" s="144">
        <f>IF(Tb.Financiering[[#This Row],[Pnr.]]=AF$7,Tb.Financiering[[#This Row],[Te financieren]]-Tb.Financiering[[#This Row],[Eigen
bijdrage]]-Tb.Financiering[[#This Row],[Andere
subsidie(s)]]-Tb.Financiering[[#This Row],[Anders]],0)</f>
        <v>0</v>
      </c>
      <c r="AG37" s="144">
        <f>IF(Tb.Financiering[[#This Row],[Pnr.]]=AG$7,Tb.Financiering[[#This Row],[Te financieren]]-Tb.Financiering[[#This Row],[Eigen
bijdrage]]-Tb.Financiering[[#This Row],[Andere
subsidie(s)]]-Tb.Financiering[[#This Row],[Anders]],0)</f>
        <v>0</v>
      </c>
      <c r="AH37" s="144">
        <f>IF(Tb.Financiering[[#This Row],[Pnr.]]=AH$7,Tb.Financiering[[#This Row],[Te financieren]]-Tb.Financiering[[#This Row],[Eigen
bijdrage]]-Tb.Financiering[[#This Row],[Andere
subsidie(s)]]-Tb.Financiering[[#This Row],[Anders]],0)</f>
        <v>0</v>
      </c>
      <c r="AI37" s="144">
        <f>IF(Tb.Financiering[[#This Row],[Pnr.]]=AI$7,Tb.Financiering[[#This Row],[Te financieren]]-Tb.Financiering[[#This Row],[Eigen
bijdrage]]-Tb.Financiering[[#This Row],[Andere
subsidie(s)]]-Tb.Financiering[[#This Row],[Anders]],0)</f>
        <v>0</v>
      </c>
      <c r="AJ37" s="144">
        <f>IF(Tb.Financiering[[#This Row],[Pnr.]]=AJ$7,Tb.Financiering[[#This Row],[Te financieren]]-Tb.Financiering[[#This Row],[Eigen
bijdrage]]-Tb.Financiering[[#This Row],[Andere
subsidie(s)]]-Tb.Financiering[[#This Row],[Anders]],0)</f>
        <v>0</v>
      </c>
      <c r="AK37" s="144">
        <f>IF(Tb.Financiering[[#This Row],[Pnr.]]=AK$7,Tb.Financiering[[#This Row],[Te financieren]]-Tb.Financiering[[#This Row],[Eigen
bijdrage]]-Tb.Financiering[[#This Row],[Andere
subsidie(s)]]-Tb.Financiering[[#This Row],[Anders]],0)</f>
        <v>0</v>
      </c>
      <c r="AL37" s="144">
        <f>IF(Tb.Financiering[[#This Row],[Pnr.]]=AL$7,Tb.Financiering[[#This Row],[Te financieren]]-Tb.Financiering[[#This Row],[Eigen
bijdrage]]-Tb.Financiering[[#This Row],[Andere
subsidie(s)]]-Tb.Financiering[[#This Row],[Anders]],0)</f>
        <v>0</v>
      </c>
      <c r="AM37" s="144">
        <f>IF(Tb.Financiering[[#This Row],[Pnr.]]=AM$7,Tb.Financiering[[#This Row],[Te financieren]]-Tb.Financiering[[#This Row],[Eigen
bijdrage]]-Tb.Financiering[[#This Row],[Andere
subsidie(s)]]-Tb.Financiering[[#This Row],[Anders]],0)</f>
        <v>0</v>
      </c>
      <c r="AN37" s="144">
        <f>IF(Tb.Financiering[[#This Row],[Pnr.]]=AN$7,Tb.Financiering[[#This Row],[Te financieren]]-Tb.Financiering[[#This Row],[Eigen
bijdrage]]-Tb.Financiering[[#This Row],[Andere
subsidie(s)]]-Tb.Financiering[[#This Row],[Anders]],0)</f>
        <v>0</v>
      </c>
      <c r="AO37" s="144">
        <f>IF(Tb.Financiering[[#This Row],[Pnr.]]=AO$7,Tb.Financiering[[#This Row],[Te financieren]]-Tb.Financiering[[#This Row],[Eigen
bijdrage]]-Tb.Financiering[[#This Row],[Andere
subsidie(s)]]-Tb.Financiering[[#This Row],[Anders]],0)</f>
        <v>0</v>
      </c>
      <c r="AP37" s="144">
        <f>IF(Tb.Financiering[[#This Row],[Pnr.]]=AP$7,Tb.Financiering[[#This Row],[Te financieren]]-Tb.Financiering[[#This Row],[Eigen
bijdrage]]-Tb.Financiering[[#This Row],[Andere
subsidie(s)]]-Tb.Financiering[[#This Row],[Anders]],0)</f>
        <v>0</v>
      </c>
      <c r="AQ37" s="144">
        <f>IF(Tb.Financiering[[#This Row],[Pnr.]]=AQ$7,Tb.Financiering[[#This Row],[Te financieren]]-Tb.Financiering[[#This Row],[Eigen
bijdrage]]-Tb.Financiering[[#This Row],[Andere
subsidie(s)]]-Tb.Financiering[[#This Row],[Anders]],0)</f>
        <v>0</v>
      </c>
      <c r="AR37" s="144">
        <f>IF(Tb.Financiering[[#This Row],[Pnr.]]=AR$7,Tb.Financiering[[#This Row],[Te financieren]]-Tb.Financiering[[#This Row],[Eigen
bijdrage]]-Tb.Financiering[[#This Row],[Andere
subsidie(s)]]-Tb.Financiering[[#This Row],[Anders]],0)</f>
        <v>0</v>
      </c>
      <c r="AS37" s="144">
        <f>IF(Tb.Financiering[[#This Row],[Pnr.]]=AS$7,Tb.Financiering[[#This Row],[Te financieren]]-Tb.Financiering[[#This Row],[Eigen
bijdrage]]-Tb.Financiering[[#This Row],[Andere
subsidie(s)]]-Tb.Financiering[[#This Row],[Anders]],0)</f>
        <v>0</v>
      </c>
      <c r="AT37" s="144">
        <f>IF(Tb.Financiering[[#This Row],[Pnr.]]=AT$7,Tb.Financiering[[#This Row],[Te financieren]]-Tb.Financiering[[#This Row],[Eigen
bijdrage]]-Tb.Financiering[[#This Row],[Andere
subsidie(s)]]-Tb.Financiering[[#This Row],[Anders]],0)</f>
        <v>0</v>
      </c>
      <c r="AU37" s="144">
        <f>IF(Tb.Financiering[[#This Row],[Pnr.]]=AU$7,Tb.Financiering[[#This Row],[Te financieren]]-Tb.Financiering[[#This Row],[Eigen
bijdrage]]-Tb.Financiering[[#This Row],[Andere
subsidie(s)]]-Tb.Financiering[[#This Row],[Anders]],0)</f>
        <v>0</v>
      </c>
      <c r="AV37" s="144">
        <f>IF(Tb.Financiering[[#This Row],[Pnr.]]=AV$7,Tb.Financiering[[#This Row],[Te financieren]]-Tb.Financiering[[#This Row],[Eigen
bijdrage]]-Tb.Financiering[[#This Row],[Andere
subsidie(s)]]-Tb.Financiering[[#This Row],[Anders]],0)</f>
        <v>0</v>
      </c>
      <c r="AW37" s="144">
        <f>IF(Tb.Financiering[[#This Row],[Pnr.]]=AW$7,Tb.Financiering[[#This Row],[Te financieren]]-Tb.Financiering[[#This Row],[Eigen
bijdrage]]-Tb.Financiering[[#This Row],[Andere
subsidie(s)]]-Tb.Financiering[[#This Row],[Anders]],0)</f>
        <v>0</v>
      </c>
      <c r="AX37" s="144">
        <f>IF(Tb.Financiering[[#This Row],[Pnr.]]=AX$7,Tb.Financiering[[#This Row],[Te financieren]]-Tb.Financiering[[#This Row],[Eigen
bijdrage]]-Tb.Financiering[[#This Row],[Andere
subsidie(s)]]-Tb.Financiering[[#This Row],[Anders]],0)</f>
        <v>0</v>
      </c>
      <c r="AY37" s="144">
        <f>IF(Tb.Financiering[[#This Row],[Pnr.]]=AY$7,Tb.Financiering[[#This Row],[Te financieren]]-Tb.Financiering[[#This Row],[Eigen
bijdrage]]-Tb.Financiering[[#This Row],[Andere
subsidie(s)]]-Tb.Financiering[[#This Row],[Anders]],0)</f>
        <v>0</v>
      </c>
      <c r="AZ37" s="144">
        <f>IF(Tb.Financiering[[#This Row],[Pnr.]]=AZ$7,Tb.Financiering[[#This Row],[Te financieren]]-Tb.Financiering[[#This Row],[Eigen
bijdrage]]-Tb.Financiering[[#This Row],[Andere
subsidie(s)]]-Tb.Financiering[[#This Row],[Anders]],0)</f>
        <v>0</v>
      </c>
      <c r="BA37" s="144">
        <f>IF(Tb.Financiering[[#This Row],[Pnr.]]=BA$7,Tb.Financiering[[#This Row],[Te financieren]]-Tb.Financiering[[#This Row],[Eigen
bijdrage]]-Tb.Financiering[[#This Row],[Andere
subsidie(s)]]-Tb.Financiering[[#This Row],[Anders]],0)</f>
        <v>0</v>
      </c>
      <c r="BB37" s="144">
        <f>IF(Tb.Financiering[[#This Row],[Pnr.]]=BB$7,Tb.Financiering[[#This Row],[Te financieren]]-Tb.Financiering[[#This Row],[Eigen
bijdrage]]-Tb.Financiering[[#This Row],[Andere
subsidie(s)]]-Tb.Financiering[[#This Row],[Anders]],0)</f>
        <v>0</v>
      </c>
      <c r="BC37" s="144">
        <f>IF(Tb.Financiering[[#This Row],[Pnr.]]=BC$7,Tb.Financiering[[#This Row],[Te financieren]]-Tb.Financiering[[#This Row],[Eigen
bijdrage]]-Tb.Financiering[[#This Row],[Andere
subsidie(s)]]-Tb.Financiering[[#This Row],[Anders]],0)</f>
        <v>0</v>
      </c>
      <c r="BD37" s="144">
        <f>IF(Tb.Financiering[[#This Row],[Pnr.]]=BD$7,Tb.Financiering[[#This Row],[Te financieren]]-Tb.Financiering[[#This Row],[Eigen
bijdrage]]-Tb.Financiering[[#This Row],[Andere
subsidie(s)]]-Tb.Financiering[[#This Row],[Anders]],0)</f>
        <v>0</v>
      </c>
      <c r="BE37" s="144">
        <f>IF(Tb.Financiering[[#This Row],[Pnr.]]=BE$7,Tb.Financiering[[#This Row],[Te financieren]]-Tb.Financiering[[#This Row],[Eigen
bijdrage]]-Tb.Financiering[[#This Row],[Andere
subsidie(s)]]-Tb.Financiering[[#This Row],[Anders]],0)</f>
        <v>0</v>
      </c>
      <c r="BF37" s="144">
        <f>IF(Tb.Financiering[[#This Row],[Pnr.]]=BF$7,Tb.Financiering[[#This Row],[Te financieren]]-Tb.Financiering[[#This Row],[Eigen
bijdrage]]-Tb.Financiering[[#This Row],[Andere
subsidie(s)]]-Tb.Financiering[[#This Row],[Anders]],0)</f>
        <v>0</v>
      </c>
      <c r="BG37" s="144">
        <f>IF(Tb.Financiering[[#This Row],[Pnr.]]=BG$7,Tb.Financiering[[#This Row],[Te financieren]]-Tb.Financiering[[#This Row],[Eigen
bijdrage]]-Tb.Financiering[[#This Row],[Andere
subsidie(s)]]-Tb.Financiering[[#This Row],[Anders]],0)</f>
        <v>0</v>
      </c>
      <c r="BH37" s="144">
        <f>IF(Tb.Financiering[[#This Row],[Pnr.]]=BH$7,Tb.Financiering[[#This Row],[Te financieren]]-Tb.Financiering[[#This Row],[Eigen
bijdrage]]-Tb.Financiering[[#This Row],[Andere
subsidie(s)]]-Tb.Financiering[[#This Row],[Anders]],0)</f>
        <v>0</v>
      </c>
      <c r="BI37" s="144">
        <f>IF(Tb.Financiering[[#This Row],[Pnr.]]=BI$7,Tb.Financiering[[#This Row],[Te financieren]]-Tb.Financiering[[#This Row],[Eigen
bijdrage]]-Tb.Financiering[[#This Row],[Andere
subsidie(s)]]-Tb.Financiering[[#This Row],[Anders]],0)</f>
        <v>0</v>
      </c>
      <c r="BJ37" s="144">
        <f>IF(Tb.Financiering[[#This Row],[Pnr.]]=BJ$7,Tb.Financiering[[#This Row],[Te financieren]]-Tb.Financiering[[#This Row],[Eigen
bijdrage]]-Tb.Financiering[[#This Row],[Andere
subsidie(s)]]-Tb.Financiering[[#This Row],[Anders]],0)</f>
        <v>0</v>
      </c>
      <c r="BK37" s="144">
        <f>IF(Tb.Financiering[[#This Row],[Pnr.]]=BK$7,Tb.Financiering[[#This Row],[Te financieren]]-Tb.Financiering[[#This Row],[Eigen
bijdrage]]-Tb.Financiering[[#This Row],[Andere
subsidie(s)]]-Tb.Financiering[[#This Row],[Anders]],0)</f>
        <v>0</v>
      </c>
      <c r="BL37" s="144">
        <f>IF(Tb.Financiering[[#This Row],[Pnr.]]=BL$7,Tb.Financiering[[#This Row],[Te financieren]]-Tb.Financiering[[#This Row],[Eigen
bijdrage]]-Tb.Financiering[[#This Row],[Andere
subsidie(s)]]-Tb.Financiering[[#This Row],[Anders]],0)</f>
        <v>0</v>
      </c>
      <c r="BM37" s="144">
        <f>IF(Tb.Financiering[[#This Row],[Pnr.]]=BM$7,Tb.Financiering[[#This Row],[Te financieren]]-Tb.Financiering[[#This Row],[Eigen
bijdrage]]-Tb.Financiering[[#This Row],[Andere
subsidie(s)]]-Tb.Financiering[[#This Row],[Anders]],0)</f>
        <v>0</v>
      </c>
      <c r="BN37" s="235">
        <f>IF(Tb.Financiering[[#This Row],[Pnr.]]=BN$7,Tb.Financiering[[#This Row],[Eigen
bijdrage]]+Tb.Financiering[[#This Row],[Andere
subsidie(s)]]+Tb.Financiering[[#This Row],[Anders]],0)</f>
        <v>0</v>
      </c>
      <c r="BO37" s="235">
        <f>IF(Tb.Financiering[[#This Row],[Pnr.]]=BO$7,Tb.Financiering[[#This Row],[Eigen
bijdrage]]+Tb.Financiering[[#This Row],[Andere
subsidie(s)]]+Tb.Financiering[[#This Row],[Anders]],0)</f>
        <v>0</v>
      </c>
      <c r="BP37" s="235">
        <f>IF(Tb.Financiering[[#This Row],[Pnr.]]=BP$7,Tb.Financiering[[#This Row],[Eigen
bijdrage]]+Tb.Financiering[[#This Row],[Andere
subsidie(s)]]+Tb.Financiering[[#This Row],[Anders]],0)</f>
        <v>0</v>
      </c>
      <c r="BQ37" s="235">
        <f>IF(Tb.Financiering[[#This Row],[Pnr.]]=BQ$7,Tb.Financiering[[#This Row],[Eigen
bijdrage]]+Tb.Financiering[[#This Row],[Andere
subsidie(s)]]+Tb.Financiering[[#This Row],[Anders]],0)</f>
        <v>0</v>
      </c>
      <c r="BR37" s="235">
        <f>IF(Tb.Financiering[[#This Row],[Pnr.]]=BR$7,Tb.Financiering[[#This Row],[Eigen
bijdrage]]+Tb.Financiering[[#This Row],[Andere
subsidie(s)]]+Tb.Financiering[[#This Row],[Anders]],0)</f>
        <v>0</v>
      </c>
      <c r="BS37" s="235">
        <f>IF(Tb.Financiering[[#This Row],[Pnr.]]=BS$7,Tb.Financiering[[#This Row],[Eigen
bijdrage]]+Tb.Financiering[[#This Row],[Andere
subsidie(s)]]+Tb.Financiering[[#This Row],[Anders]],0)</f>
        <v>0</v>
      </c>
      <c r="BT37" s="235">
        <f>IF(Tb.Financiering[[#This Row],[Pnr.]]=BT$7,Tb.Financiering[[#This Row],[Eigen
bijdrage]]+Tb.Financiering[[#This Row],[Andere
subsidie(s)]]+Tb.Financiering[[#This Row],[Anders]],0)</f>
        <v>0</v>
      </c>
      <c r="BU37" s="235">
        <f>IF(Tb.Financiering[[#This Row],[Pnr.]]=BU$7,Tb.Financiering[[#This Row],[Eigen
bijdrage]]+Tb.Financiering[[#This Row],[Andere
subsidie(s)]]+Tb.Financiering[[#This Row],[Anders]],0)</f>
        <v>0</v>
      </c>
      <c r="BV37" s="235">
        <f>IF(Tb.Financiering[[#This Row],[Pnr.]]=BV$7,Tb.Financiering[[#This Row],[Eigen
bijdrage]]+Tb.Financiering[[#This Row],[Andere
subsidie(s)]]+Tb.Financiering[[#This Row],[Anders]],0)</f>
        <v>0</v>
      </c>
      <c r="BW37" s="235">
        <f>IF(Tb.Financiering[[#This Row],[Pnr.]]=BW$7,Tb.Financiering[[#This Row],[Eigen
bijdrage]]+Tb.Financiering[[#This Row],[Andere
subsidie(s)]]+Tb.Financiering[[#This Row],[Anders]],0)</f>
        <v>0</v>
      </c>
      <c r="BX37" s="235">
        <f>IF(Tb.Financiering[[#This Row],[Pnr.]]=BX$7,Tb.Financiering[[#This Row],[Eigen
bijdrage]]+Tb.Financiering[[#This Row],[Andere
subsidie(s)]]+Tb.Financiering[[#This Row],[Anders]],0)</f>
        <v>0</v>
      </c>
      <c r="BY37" s="235">
        <f>IF(Tb.Financiering[[#This Row],[Pnr.]]=BY$7,Tb.Financiering[[#This Row],[Eigen
bijdrage]]+Tb.Financiering[[#This Row],[Andere
subsidie(s)]]+Tb.Financiering[[#This Row],[Anders]],0)</f>
        <v>0</v>
      </c>
      <c r="BZ37" s="235">
        <f>IF(Tb.Financiering[[#This Row],[Pnr.]]=BZ$7,Tb.Financiering[[#This Row],[Eigen
bijdrage]]+Tb.Financiering[[#This Row],[Andere
subsidie(s)]]+Tb.Financiering[[#This Row],[Anders]],0)</f>
        <v>0</v>
      </c>
      <c r="CA37" s="235">
        <f>IF(Tb.Financiering[[#This Row],[Pnr.]]=CA$7,Tb.Financiering[[#This Row],[Eigen
bijdrage]]+Tb.Financiering[[#This Row],[Andere
subsidie(s)]]+Tb.Financiering[[#This Row],[Anders]],0)</f>
        <v>0</v>
      </c>
      <c r="CB37" s="235">
        <f>IF(Tb.Financiering[[#This Row],[Pnr.]]=CB$7,Tb.Financiering[[#This Row],[Eigen
bijdrage]]+Tb.Financiering[[#This Row],[Andere
subsidie(s)]]+Tb.Financiering[[#This Row],[Anders]],0)</f>
        <v>0</v>
      </c>
      <c r="CC37" s="235">
        <f>IF(Tb.Financiering[[#This Row],[Pnr.]]=CC$7,Tb.Financiering[[#This Row],[Eigen
bijdrage]]+Tb.Financiering[[#This Row],[Andere
subsidie(s)]]+Tb.Financiering[[#This Row],[Anders]],0)</f>
        <v>0</v>
      </c>
      <c r="CD37" s="235">
        <f>IF(Tb.Financiering[[#This Row],[Pnr.]]=CD$7,Tb.Financiering[[#This Row],[Eigen
bijdrage]]+Tb.Financiering[[#This Row],[Andere
subsidie(s)]]+Tb.Financiering[[#This Row],[Anders]],0)</f>
        <v>0</v>
      </c>
      <c r="CE37" s="235">
        <f>IF(Tb.Financiering[[#This Row],[Pnr.]]=CE$7,Tb.Financiering[[#This Row],[Eigen
bijdrage]]+Tb.Financiering[[#This Row],[Andere
subsidie(s)]]+Tb.Financiering[[#This Row],[Anders]],0)</f>
        <v>0</v>
      </c>
      <c r="CF37" s="235">
        <f>IF(Tb.Financiering[[#This Row],[Pnr.]]=CF$7,Tb.Financiering[[#This Row],[Eigen
bijdrage]]+Tb.Financiering[[#This Row],[Andere
subsidie(s)]]+Tb.Financiering[[#This Row],[Anders]],0)</f>
        <v>0</v>
      </c>
      <c r="CG37" s="235">
        <f>IF(Tb.Financiering[[#This Row],[Pnr.]]=CG$7,Tb.Financiering[[#This Row],[Eigen
bijdrage]]+Tb.Financiering[[#This Row],[Andere
subsidie(s)]]+Tb.Financiering[[#This Row],[Anders]],0)</f>
        <v>0</v>
      </c>
      <c r="CH37" s="235">
        <f>IF(Tb.Financiering[[#This Row],[Pnr.]]=CH$7,Tb.Financiering[[#This Row],[Eigen
bijdrage]]+Tb.Financiering[[#This Row],[Andere
subsidie(s)]]+Tb.Financiering[[#This Row],[Anders]],0)</f>
        <v>0</v>
      </c>
      <c r="CI37" s="235">
        <f>IF(Tb.Financiering[[#This Row],[Pnr.]]=CI$7,Tb.Financiering[[#This Row],[Eigen
bijdrage]]+Tb.Financiering[[#This Row],[Andere
subsidie(s)]]+Tb.Financiering[[#This Row],[Anders]],0)</f>
        <v>0</v>
      </c>
      <c r="CJ37" s="235">
        <f>IF(Tb.Financiering[[#This Row],[Pnr.]]=CJ$7,Tb.Financiering[[#This Row],[Eigen
bijdrage]]+Tb.Financiering[[#This Row],[Andere
subsidie(s)]]+Tb.Financiering[[#This Row],[Anders]],0)</f>
        <v>0</v>
      </c>
      <c r="CK37" s="235">
        <f>IF(Tb.Financiering[[#This Row],[Pnr.]]=CK$7,Tb.Financiering[[#This Row],[Eigen
bijdrage]]+Tb.Financiering[[#This Row],[Andere
subsidie(s)]]+Tb.Financiering[[#This Row],[Anders]],0)</f>
        <v>0</v>
      </c>
      <c r="CL37" s="235">
        <f>IF(Tb.Financiering[[#This Row],[Pnr.]]=CL$7,Tb.Financiering[[#This Row],[Eigen
bijdrage]]+Tb.Financiering[[#This Row],[Andere
subsidie(s)]]+Tb.Financiering[[#This Row],[Anders]],0)</f>
        <v>0</v>
      </c>
      <c r="CM37" s="235">
        <f>IF(Tb.Financiering[[#This Row],[Pnr.]]=CM$7,Tb.Financiering[[#This Row],[Eigen
bijdrage]]+Tb.Financiering[[#This Row],[Andere
subsidie(s)]]+Tb.Financiering[[#This Row],[Anders]],0)</f>
        <v>0</v>
      </c>
      <c r="CN37" s="235">
        <f>IF(Tb.Financiering[[#This Row],[Pnr.]]=CN$7,Tb.Financiering[[#This Row],[Eigen
bijdrage]]+Tb.Financiering[[#This Row],[Andere
subsidie(s)]]+Tb.Financiering[[#This Row],[Anders]],0)</f>
        <v>0</v>
      </c>
      <c r="CO37" s="235">
        <f>IF(Tb.Financiering[[#This Row],[Pnr.]]=CO$7,Tb.Financiering[[#This Row],[Eigen
bijdrage]]+Tb.Financiering[[#This Row],[Andere
subsidie(s)]]+Tb.Financiering[[#This Row],[Anders]],0)</f>
        <v>0</v>
      </c>
      <c r="CP37" s="235">
        <f>IF(Tb.Financiering[[#This Row],[Pnr.]]=CP$7,Tb.Financiering[[#This Row],[Eigen
bijdrage]]+Tb.Financiering[[#This Row],[Andere
subsidie(s)]]+Tb.Financiering[[#This Row],[Anders]],0)</f>
        <v>0</v>
      </c>
      <c r="CQ37" s="235">
        <f>IF(Tb.Financiering[[#This Row],[Pnr.]]=CQ$7,Tb.Financiering[[#This Row],[Eigen
bijdrage]]+Tb.Financiering[[#This Row],[Andere
subsidie(s)]]+Tb.Financiering[[#This Row],[Anders]],0)</f>
        <v>0</v>
      </c>
      <c r="CR37" s="235">
        <f>IF(Tb.Financiering[[#This Row],[Pnr.]]=CR$7,Tb.Financiering[[#This Row],[Eigen
bijdrage]]+Tb.Financiering[[#This Row],[Andere
subsidie(s)]]+Tb.Financiering[[#This Row],[Anders]],0)</f>
        <v>0</v>
      </c>
      <c r="CS37" s="235">
        <f>IF(Tb.Financiering[[#This Row],[Pnr.]]=CS$7,Tb.Financiering[[#This Row],[Eigen
bijdrage]]+Tb.Financiering[[#This Row],[Andere
subsidie(s)]]+Tb.Financiering[[#This Row],[Anders]],0)</f>
        <v>0</v>
      </c>
      <c r="CT37" s="235">
        <f>IF(Tb.Financiering[[#This Row],[Pnr.]]=CT$7,Tb.Financiering[[#This Row],[Eigen
bijdrage]]+Tb.Financiering[[#This Row],[Andere
subsidie(s)]]+Tb.Financiering[[#This Row],[Anders]],0)</f>
        <v>0</v>
      </c>
      <c r="CU37" s="235">
        <f>IF(Tb.Financiering[[#This Row],[Pnr.]]=CU$7,Tb.Financiering[[#This Row],[Eigen
bijdrage]]+Tb.Financiering[[#This Row],[Andere
subsidie(s)]]+Tb.Financiering[[#This Row],[Anders]],0)</f>
        <v>0</v>
      </c>
      <c r="CV37" s="235">
        <f>IF(Tb.Financiering[[#This Row],[Pnr.]]=CV$7,Tb.Financiering[[#This Row],[Eigen
bijdrage]]+Tb.Financiering[[#This Row],[Andere
subsidie(s)]]+Tb.Financiering[[#This Row],[Anders]],0)</f>
        <v>0</v>
      </c>
      <c r="CW37" s="235">
        <f>IF(Tb.Financiering[[#This Row],[Pnr.]]=CW$7,Tb.Financiering[[#This Row],[Eigen
bijdrage]]+Tb.Financiering[[#This Row],[Andere
subsidie(s)]]+Tb.Financiering[[#This Row],[Anders]],0)</f>
        <v>0</v>
      </c>
      <c r="CX37" s="235">
        <f>IF(Tb.Financiering[[#This Row],[Pnr.]]=CX$7,Tb.Financiering[[#This Row],[Eigen
bijdrage]]+Tb.Financiering[[#This Row],[Andere
subsidie(s)]]+Tb.Financiering[[#This Row],[Anders]],0)</f>
        <v>0</v>
      </c>
      <c r="CY37" s="235">
        <f>IF(Tb.Financiering[[#This Row],[Pnr.]]=CY$7,Tb.Financiering[[#This Row],[Eigen
bijdrage]]+Tb.Financiering[[#This Row],[Andere
subsidie(s)]]+Tb.Financiering[[#This Row],[Anders]],0)</f>
        <v>0</v>
      </c>
      <c r="CZ37" s="235">
        <f>IF(Tb.Financiering[[#This Row],[Pnr.]]=CZ$7,Tb.Financiering[[#This Row],[Eigen
bijdrage]]+Tb.Financiering[[#This Row],[Andere
subsidie(s)]]+Tb.Financiering[[#This Row],[Anders]],0)</f>
        <v>0</v>
      </c>
      <c r="DA37" s="235">
        <f>IF(Tb.Financiering[[#This Row],[Pnr.]]=DA$7,Tb.Financiering[[#This Row],[Eigen
bijdrage]]+Tb.Financiering[[#This Row],[Andere
subsidie(s)]]+Tb.Financiering[[#This Row],[Anders]],0)</f>
        <v>0</v>
      </c>
      <c r="DB37" s="235">
        <f>IF(Tb.Financiering[[#This Row],[Pnr.]]=DB$7,Tb.Financiering[[#This Row],[Eigen
bijdrage]]+Tb.Financiering[[#This Row],[Andere
subsidie(s)]]+Tb.Financiering[[#This Row],[Anders]],0)</f>
        <v>0</v>
      </c>
      <c r="DC37" s="235">
        <f>IF(Tb.Financiering[[#This Row],[Pnr.]]=DC$7,Tb.Financiering[[#This Row],[Eigen
bijdrage]]+Tb.Financiering[[#This Row],[Andere
subsidie(s)]]+Tb.Financiering[[#This Row],[Anders]],0)</f>
        <v>0</v>
      </c>
      <c r="DD37" s="235">
        <f>IF(Tb.Financiering[[#This Row],[Pnr.]]=DD$7,Tb.Financiering[[#This Row],[Eigen
bijdrage]]+Tb.Financiering[[#This Row],[Andere
subsidie(s)]]+Tb.Financiering[[#This Row],[Anders]],0)</f>
        <v>0</v>
      </c>
      <c r="DE37" s="235">
        <f>IF(Tb.Financiering[[#This Row],[Pnr.]]=DE$7,Tb.Financiering[[#This Row],[Eigen
bijdrage]]+Tb.Financiering[[#This Row],[Andere
subsidie(s)]]+Tb.Financiering[[#This Row],[Anders]],0)</f>
        <v>0</v>
      </c>
      <c r="DF37" s="235">
        <f>IF(Tb.Financiering[[#This Row],[Pnr.]]=DF$7,Tb.Financiering[[#This Row],[Eigen
bijdrage]]+Tb.Financiering[[#This Row],[Andere
subsidie(s)]]+Tb.Financiering[[#This Row],[Anders]],0)</f>
        <v>0</v>
      </c>
      <c r="DG37" s="235">
        <f>IF(Tb.Financiering[[#This Row],[Pnr.]]=DG$7,Tb.Financiering[[#This Row],[Eigen
bijdrage]]+Tb.Financiering[[#This Row],[Andere
subsidie(s)]]+Tb.Financiering[[#This Row],[Anders]],0)</f>
        <v>0</v>
      </c>
      <c r="DH37" s="235">
        <f>IF(Tb.Financiering[[#This Row],[Pnr.]]=DH$7,Tb.Financiering[[#This Row],[Eigen
bijdrage]]+Tb.Financiering[[#This Row],[Andere
subsidie(s)]]+Tb.Financiering[[#This Row],[Anders]],0)</f>
        <v>0</v>
      </c>
      <c r="DI37" s="235">
        <f>IF(Tb.Financiering[[#This Row],[Pnr.]]=DI$7,Tb.Financiering[[#This Row],[Eigen
bijdrage]]+Tb.Financiering[[#This Row],[Andere
subsidie(s)]]+Tb.Financiering[[#This Row],[Anders]],0)</f>
        <v>0</v>
      </c>
      <c r="DJ37" s="235">
        <f>IF(Tb.Financiering[[#This Row],[Pnr.]]=DJ$7,Tb.Financiering[[#This Row],[Eigen
bijdrage]]+Tb.Financiering[[#This Row],[Andere
subsidie(s)]]+Tb.Financiering[[#This Row],[Anders]],0)</f>
        <v>0</v>
      </c>
      <c r="DK37" s="235">
        <f>IF(Tb.Financiering[[#This Row],[Pnr.]]=DK$7,Tb.Financiering[[#This Row],[Eigen
bijdrage]]+Tb.Financiering[[#This Row],[Andere
subsidie(s)]]+Tb.Financiering[[#This Row],[Anders]],0)</f>
        <v>0</v>
      </c>
      <c r="XFD37" s="31"/>
    </row>
    <row r="38" spans="1:115 16384:16384" s="4" customFormat="1" x14ac:dyDescent="0.3">
      <c r="A38" s="31"/>
      <c r="B38" s="137"/>
      <c r="C38" s="137"/>
      <c r="D38" s="11">
        <f>SUMIF(Tbl.Kosten[PSAnr.],Tb.Financiering[[#This Row],[PSAnr.]],Tbl.Kosten[Totaal kosten])</f>
        <v>0</v>
      </c>
      <c r="E38" s="154">
        <f>SUMIF(Tbl.Kosten[PSAnr.],Tb.Financiering[[#This Row],[PSAnr.]],Tbl.Kosten[Subsidie])</f>
        <v>0</v>
      </c>
      <c r="F38" s="155"/>
      <c r="G38" s="154">
        <f>Tb.Financiering[[#This Row],[Begrote kosten]]-Tb.Financiering[[#This Row],[Berekende GLB subsidie]]-Tb.Financiering[[#This Row],[Correctie GLB subsidie]]</f>
        <v>0</v>
      </c>
      <c r="H38" s="156"/>
      <c r="I38" s="156"/>
      <c r="J38" s="156"/>
      <c r="K38" s="152"/>
      <c r="L38" s="97">
        <f>Tb.Financiering[[#This Row],[Te financieren]]-SUM(Tb.Financiering[[#This Row],[Eigen
bijdrage]:[Anders]])</f>
        <v>0</v>
      </c>
      <c r="M38" s="160" t="str">
        <f>IFERROR(VLOOKUP(Tb.Financiering[[#This Row],[Partnernaam]],Tbl.Projectpartners[[Naam]:[PNr.]],9,FALSE),"")</f>
        <v/>
      </c>
      <c r="N38" s="142" t="str">
        <f>IFERROR(VLOOKUP(Tb.Financiering[[#This Row],[Subsidiabele activiteit]],Tbl.Subsidiehoogte[[Subsidieactiviteit]:[SAnr.]],3,FALSE),"")</f>
        <v/>
      </c>
      <c r="O38" s="142" t="str">
        <f>_xlfn.CONCAT(Tb.Financiering[[#This Row],[Pnr.]],Tb.Financiering[[#This Row],[SAnr.]])</f>
        <v/>
      </c>
      <c r="P38" s="144">
        <f>IF(Tb.Financiering[[#This Row],[Pnr.]]=P$7,Tb.Financiering[[#This Row],[Te financieren]]-Tb.Financiering[[#This Row],[Eigen
bijdrage]]-Tb.Financiering[[#This Row],[Andere
subsidie(s)]]-Tb.Financiering[[#This Row],[Anders]],0)</f>
        <v>0</v>
      </c>
      <c r="Q38" s="144">
        <f>IF(Tb.Financiering[[#This Row],[Pnr.]]=Q$7,Tb.Financiering[[#This Row],[Te financieren]]-Tb.Financiering[[#This Row],[Eigen
bijdrage]]-Tb.Financiering[[#This Row],[Andere
subsidie(s)]]-Tb.Financiering[[#This Row],[Anders]],0)</f>
        <v>0</v>
      </c>
      <c r="R38" s="144">
        <f>IF(Tb.Financiering[[#This Row],[Pnr.]]=R$7,Tb.Financiering[[#This Row],[Te financieren]]-Tb.Financiering[[#This Row],[Eigen
bijdrage]]-Tb.Financiering[[#This Row],[Andere
subsidie(s)]]-Tb.Financiering[[#This Row],[Anders]],0)</f>
        <v>0</v>
      </c>
      <c r="S38" s="144">
        <f>IF(Tb.Financiering[[#This Row],[Pnr.]]=S$7,Tb.Financiering[[#This Row],[Te financieren]]-Tb.Financiering[[#This Row],[Eigen
bijdrage]]-Tb.Financiering[[#This Row],[Andere
subsidie(s)]]-Tb.Financiering[[#This Row],[Anders]],0)</f>
        <v>0</v>
      </c>
      <c r="T38" s="144">
        <f>IF(Tb.Financiering[[#This Row],[Pnr.]]=T$7,Tb.Financiering[[#This Row],[Te financieren]]-Tb.Financiering[[#This Row],[Eigen
bijdrage]]-Tb.Financiering[[#This Row],[Andere
subsidie(s)]]-Tb.Financiering[[#This Row],[Anders]],0)</f>
        <v>0</v>
      </c>
      <c r="U38" s="144">
        <f>IF(Tb.Financiering[[#This Row],[Pnr.]]=U$7,Tb.Financiering[[#This Row],[Te financieren]]-Tb.Financiering[[#This Row],[Eigen
bijdrage]]-Tb.Financiering[[#This Row],[Andere
subsidie(s)]]-Tb.Financiering[[#This Row],[Anders]],0)</f>
        <v>0</v>
      </c>
      <c r="V38" s="144">
        <f>IF(Tb.Financiering[[#This Row],[Pnr.]]=V$7,Tb.Financiering[[#This Row],[Te financieren]]-Tb.Financiering[[#This Row],[Eigen
bijdrage]]-Tb.Financiering[[#This Row],[Andere
subsidie(s)]]-Tb.Financiering[[#This Row],[Anders]],0)</f>
        <v>0</v>
      </c>
      <c r="W38" s="144">
        <f>IF(Tb.Financiering[[#This Row],[Pnr.]]=W$7,Tb.Financiering[[#This Row],[Te financieren]]-Tb.Financiering[[#This Row],[Eigen
bijdrage]]-Tb.Financiering[[#This Row],[Andere
subsidie(s)]]-Tb.Financiering[[#This Row],[Anders]],0)</f>
        <v>0</v>
      </c>
      <c r="X38" s="144">
        <f>IF(Tb.Financiering[[#This Row],[Pnr.]]=X$7,Tb.Financiering[[#This Row],[Te financieren]]-Tb.Financiering[[#This Row],[Eigen
bijdrage]]-Tb.Financiering[[#This Row],[Andere
subsidie(s)]]-Tb.Financiering[[#This Row],[Anders]],0)</f>
        <v>0</v>
      </c>
      <c r="Y38" s="144">
        <f>IF(Tb.Financiering[[#This Row],[Pnr.]]=Y$7,Tb.Financiering[[#This Row],[Te financieren]]-Tb.Financiering[[#This Row],[Eigen
bijdrage]]-Tb.Financiering[[#This Row],[Andere
subsidie(s)]]-Tb.Financiering[[#This Row],[Anders]],0)</f>
        <v>0</v>
      </c>
      <c r="Z38" s="144">
        <f>IF(Tb.Financiering[[#This Row],[Pnr.]]=Z$7,Tb.Financiering[[#This Row],[Te financieren]]-Tb.Financiering[[#This Row],[Eigen
bijdrage]]-Tb.Financiering[[#This Row],[Andere
subsidie(s)]]-Tb.Financiering[[#This Row],[Anders]],0)</f>
        <v>0</v>
      </c>
      <c r="AA38" s="144">
        <f>IF(Tb.Financiering[[#This Row],[Pnr.]]=AA$7,Tb.Financiering[[#This Row],[Te financieren]]-Tb.Financiering[[#This Row],[Eigen
bijdrage]]-Tb.Financiering[[#This Row],[Andere
subsidie(s)]]-Tb.Financiering[[#This Row],[Anders]],0)</f>
        <v>0</v>
      </c>
      <c r="AB38" s="144">
        <f>IF(Tb.Financiering[[#This Row],[Pnr.]]=AB$7,Tb.Financiering[[#This Row],[Te financieren]]-Tb.Financiering[[#This Row],[Eigen
bijdrage]]-Tb.Financiering[[#This Row],[Andere
subsidie(s)]]-Tb.Financiering[[#This Row],[Anders]],0)</f>
        <v>0</v>
      </c>
      <c r="AC38" s="144">
        <f>IF(Tb.Financiering[[#This Row],[Pnr.]]=AC$7,Tb.Financiering[[#This Row],[Te financieren]]-Tb.Financiering[[#This Row],[Eigen
bijdrage]]-Tb.Financiering[[#This Row],[Andere
subsidie(s)]]-Tb.Financiering[[#This Row],[Anders]],0)</f>
        <v>0</v>
      </c>
      <c r="AD38" s="144">
        <f>IF(Tb.Financiering[[#This Row],[Pnr.]]=AD$7,Tb.Financiering[[#This Row],[Te financieren]]-Tb.Financiering[[#This Row],[Eigen
bijdrage]]-Tb.Financiering[[#This Row],[Andere
subsidie(s)]]-Tb.Financiering[[#This Row],[Anders]],0)</f>
        <v>0</v>
      </c>
      <c r="AE38" s="144">
        <f>IF(Tb.Financiering[[#This Row],[Pnr.]]=AE$7,Tb.Financiering[[#This Row],[Te financieren]]-Tb.Financiering[[#This Row],[Eigen
bijdrage]]-Tb.Financiering[[#This Row],[Andere
subsidie(s)]]-Tb.Financiering[[#This Row],[Anders]],0)</f>
        <v>0</v>
      </c>
      <c r="AF38" s="144">
        <f>IF(Tb.Financiering[[#This Row],[Pnr.]]=AF$7,Tb.Financiering[[#This Row],[Te financieren]]-Tb.Financiering[[#This Row],[Eigen
bijdrage]]-Tb.Financiering[[#This Row],[Andere
subsidie(s)]]-Tb.Financiering[[#This Row],[Anders]],0)</f>
        <v>0</v>
      </c>
      <c r="AG38" s="144">
        <f>IF(Tb.Financiering[[#This Row],[Pnr.]]=AG$7,Tb.Financiering[[#This Row],[Te financieren]]-Tb.Financiering[[#This Row],[Eigen
bijdrage]]-Tb.Financiering[[#This Row],[Andere
subsidie(s)]]-Tb.Financiering[[#This Row],[Anders]],0)</f>
        <v>0</v>
      </c>
      <c r="AH38" s="144">
        <f>IF(Tb.Financiering[[#This Row],[Pnr.]]=AH$7,Tb.Financiering[[#This Row],[Te financieren]]-Tb.Financiering[[#This Row],[Eigen
bijdrage]]-Tb.Financiering[[#This Row],[Andere
subsidie(s)]]-Tb.Financiering[[#This Row],[Anders]],0)</f>
        <v>0</v>
      </c>
      <c r="AI38" s="144">
        <f>IF(Tb.Financiering[[#This Row],[Pnr.]]=AI$7,Tb.Financiering[[#This Row],[Te financieren]]-Tb.Financiering[[#This Row],[Eigen
bijdrage]]-Tb.Financiering[[#This Row],[Andere
subsidie(s)]]-Tb.Financiering[[#This Row],[Anders]],0)</f>
        <v>0</v>
      </c>
      <c r="AJ38" s="144">
        <f>IF(Tb.Financiering[[#This Row],[Pnr.]]=AJ$7,Tb.Financiering[[#This Row],[Te financieren]]-Tb.Financiering[[#This Row],[Eigen
bijdrage]]-Tb.Financiering[[#This Row],[Andere
subsidie(s)]]-Tb.Financiering[[#This Row],[Anders]],0)</f>
        <v>0</v>
      </c>
      <c r="AK38" s="144">
        <f>IF(Tb.Financiering[[#This Row],[Pnr.]]=AK$7,Tb.Financiering[[#This Row],[Te financieren]]-Tb.Financiering[[#This Row],[Eigen
bijdrage]]-Tb.Financiering[[#This Row],[Andere
subsidie(s)]]-Tb.Financiering[[#This Row],[Anders]],0)</f>
        <v>0</v>
      </c>
      <c r="AL38" s="144">
        <f>IF(Tb.Financiering[[#This Row],[Pnr.]]=AL$7,Tb.Financiering[[#This Row],[Te financieren]]-Tb.Financiering[[#This Row],[Eigen
bijdrage]]-Tb.Financiering[[#This Row],[Andere
subsidie(s)]]-Tb.Financiering[[#This Row],[Anders]],0)</f>
        <v>0</v>
      </c>
      <c r="AM38" s="144">
        <f>IF(Tb.Financiering[[#This Row],[Pnr.]]=AM$7,Tb.Financiering[[#This Row],[Te financieren]]-Tb.Financiering[[#This Row],[Eigen
bijdrage]]-Tb.Financiering[[#This Row],[Andere
subsidie(s)]]-Tb.Financiering[[#This Row],[Anders]],0)</f>
        <v>0</v>
      </c>
      <c r="AN38" s="144">
        <f>IF(Tb.Financiering[[#This Row],[Pnr.]]=AN$7,Tb.Financiering[[#This Row],[Te financieren]]-Tb.Financiering[[#This Row],[Eigen
bijdrage]]-Tb.Financiering[[#This Row],[Andere
subsidie(s)]]-Tb.Financiering[[#This Row],[Anders]],0)</f>
        <v>0</v>
      </c>
      <c r="AO38" s="144">
        <f>IF(Tb.Financiering[[#This Row],[Pnr.]]=AO$7,Tb.Financiering[[#This Row],[Te financieren]]-Tb.Financiering[[#This Row],[Eigen
bijdrage]]-Tb.Financiering[[#This Row],[Andere
subsidie(s)]]-Tb.Financiering[[#This Row],[Anders]],0)</f>
        <v>0</v>
      </c>
      <c r="AP38" s="144">
        <f>IF(Tb.Financiering[[#This Row],[Pnr.]]=AP$7,Tb.Financiering[[#This Row],[Te financieren]]-Tb.Financiering[[#This Row],[Eigen
bijdrage]]-Tb.Financiering[[#This Row],[Andere
subsidie(s)]]-Tb.Financiering[[#This Row],[Anders]],0)</f>
        <v>0</v>
      </c>
      <c r="AQ38" s="144">
        <f>IF(Tb.Financiering[[#This Row],[Pnr.]]=AQ$7,Tb.Financiering[[#This Row],[Te financieren]]-Tb.Financiering[[#This Row],[Eigen
bijdrage]]-Tb.Financiering[[#This Row],[Andere
subsidie(s)]]-Tb.Financiering[[#This Row],[Anders]],0)</f>
        <v>0</v>
      </c>
      <c r="AR38" s="144">
        <f>IF(Tb.Financiering[[#This Row],[Pnr.]]=AR$7,Tb.Financiering[[#This Row],[Te financieren]]-Tb.Financiering[[#This Row],[Eigen
bijdrage]]-Tb.Financiering[[#This Row],[Andere
subsidie(s)]]-Tb.Financiering[[#This Row],[Anders]],0)</f>
        <v>0</v>
      </c>
      <c r="AS38" s="144">
        <f>IF(Tb.Financiering[[#This Row],[Pnr.]]=AS$7,Tb.Financiering[[#This Row],[Te financieren]]-Tb.Financiering[[#This Row],[Eigen
bijdrage]]-Tb.Financiering[[#This Row],[Andere
subsidie(s)]]-Tb.Financiering[[#This Row],[Anders]],0)</f>
        <v>0</v>
      </c>
      <c r="AT38" s="144">
        <f>IF(Tb.Financiering[[#This Row],[Pnr.]]=AT$7,Tb.Financiering[[#This Row],[Te financieren]]-Tb.Financiering[[#This Row],[Eigen
bijdrage]]-Tb.Financiering[[#This Row],[Andere
subsidie(s)]]-Tb.Financiering[[#This Row],[Anders]],0)</f>
        <v>0</v>
      </c>
      <c r="AU38" s="144">
        <f>IF(Tb.Financiering[[#This Row],[Pnr.]]=AU$7,Tb.Financiering[[#This Row],[Te financieren]]-Tb.Financiering[[#This Row],[Eigen
bijdrage]]-Tb.Financiering[[#This Row],[Andere
subsidie(s)]]-Tb.Financiering[[#This Row],[Anders]],0)</f>
        <v>0</v>
      </c>
      <c r="AV38" s="144">
        <f>IF(Tb.Financiering[[#This Row],[Pnr.]]=AV$7,Tb.Financiering[[#This Row],[Te financieren]]-Tb.Financiering[[#This Row],[Eigen
bijdrage]]-Tb.Financiering[[#This Row],[Andere
subsidie(s)]]-Tb.Financiering[[#This Row],[Anders]],0)</f>
        <v>0</v>
      </c>
      <c r="AW38" s="144">
        <f>IF(Tb.Financiering[[#This Row],[Pnr.]]=AW$7,Tb.Financiering[[#This Row],[Te financieren]]-Tb.Financiering[[#This Row],[Eigen
bijdrage]]-Tb.Financiering[[#This Row],[Andere
subsidie(s)]]-Tb.Financiering[[#This Row],[Anders]],0)</f>
        <v>0</v>
      </c>
      <c r="AX38" s="144">
        <f>IF(Tb.Financiering[[#This Row],[Pnr.]]=AX$7,Tb.Financiering[[#This Row],[Te financieren]]-Tb.Financiering[[#This Row],[Eigen
bijdrage]]-Tb.Financiering[[#This Row],[Andere
subsidie(s)]]-Tb.Financiering[[#This Row],[Anders]],0)</f>
        <v>0</v>
      </c>
      <c r="AY38" s="144">
        <f>IF(Tb.Financiering[[#This Row],[Pnr.]]=AY$7,Tb.Financiering[[#This Row],[Te financieren]]-Tb.Financiering[[#This Row],[Eigen
bijdrage]]-Tb.Financiering[[#This Row],[Andere
subsidie(s)]]-Tb.Financiering[[#This Row],[Anders]],0)</f>
        <v>0</v>
      </c>
      <c r="AZ38" s="144">
        <f>IF(Tb.Financiering[[#This Row],[Pnr.]]=AZ$7,Tb.Financiering[[#This Row],[Te financieren]]-Tb.Financiering[[#This Row],[Eigen
bijdrage]]-Tb.Financiering[[#This Row],[Andere
subsidie(s)]]-Tb.Financiering[[#This Row],[Anders]],0)</f>
        <v>0</v>
      </c>
      <c r="BA38" s="144">
        <f>IF(Tb.Financiering[[#This Row],[Pnr.]]=BA$7,Tb.Financiering[[#This Row],[Te financieren]]-Tb.Financiering[[#This Row],[Eigen
bijdrage]]-Tb.Financiering[[#This Row],[Andere
subsidie(s)]]-Tb.Financiering[[#This Row],[Anders]],0)</f>
        <v>0</v>
      </c>
      <c r="BB38" s="144">
        <f>IF(Tb.Financiering[[#This Row],[Pnr.]]=BB$7,Tb.Financiering[[#This Row],[Te financieren]]-Tb.Financiering[[#This Row],[Eigen
bijdrage]]-Tb.Financiering[[#This Row],[Andere
subsidie(s)]]-Tb.Financiering[[#This Row],[Anders]],0)</f>
        <v>0</v>
      </c>
      <c r="BC38" s="144">
        <f>IF(Tb.Financiering[[#This Row],[Pnr.]]=BC$7,Tb.Financiering[[#This Row],[Te financieren]]-Tb.Financiering[[#This Row],[Eigen
bijdrage]]-Tb.Financiering[[#This Row],[Andere
subsidie(s)]]-Tb.Financiering[[#This Row],[Anders]],0)</f>
        <v>0</v>
      </c>
      <c r="BD38" s="144">
        <f>IF(Tb.Financiering[[#This Row],[Pnr.]]=BD$7,Tb.Financiering[[#This Row],[Te financieren]]-Tb.Financiering[[#This Row],[Eigen
bijdrage]]-Tb.Financiering[[#This Row],[Andere
subsidie(s)]]-Tb.Financiering[[#This Row],[Anders]],0)</f>
        <v>0</v>
      </c>
      <c r="BE38" s="144">
        <f>IF(Tb.Financiering[[#This Row],[Pnr.]]=BE$7,Tb.Financiering[[#This Row],[Te financieren]]-Tb.Financiering[[#This Row],[Eigen
bijdrage]]-Tb.Financiering[[#This Row],[Andere
subsidie(s)]]-Tb.Financiering[[#This Row],[Anders]],0)</f>
        <v>0</v>
      </c>
      <c r="BF38" s="144">
        <f>IF(Tb.Financiering[[#This Row],[Pnr.]]=BF$7,Tb.Financiering[[#This Row],[Te financieren]]-Tb.Financiering[[#This Row],[Eigen
bijdrage]]-Tb.Financiering[[#This Row],[Andere
subsidie(s)]]-Tb.Financiering[[#This Row],[Anders]],0)</f>
        <v>0</v>
      </c>
      <c r="BG38" s="144">
        <f>IF(Tb.Financiering[[#This Row],[Pnr.]]=BG$7,Tb.Financiering[[#This Row],[Te financieren]]-Tb.Financiering[[#This Row],[Eigen
bijdrage]]-Tb.Financiering[[#This Row],[Andere
subsidie(s)]]-Tb.Financiering[[#This Row],[Anders]],0)</f>
        <v>0</v>
      </c>
      <c r="BH38" s="144">
        <f>IF(Tb.Financiering[[#This Row],[Pnr.]]=BH$7,Tb.Financiering[[#This Row],[Te financieren]]-Tb.Financiering[[#This Row],[Eigen
bijdrage]]-Tb.Financiering[[#This Row],[Andere
subsidie(s)]]-Tb.Financiering[[#This Row],[Anders]],0)</f>
        <v>0</v>
      </c>
      <c r="BI38" s="144">
        <f>IF(Tb.Financiering[[#This Row],[Pnr.]]=BI$7,Tb.Financiering[[#This Row],[Te financieren]]-Tb.Financiering[[#This Row],[Eigen
bijdrage]]-Tb.Financiering[[#This Row],[Andere
subsidie(s)]]-Tb.Financiering[[#This Row],[Anders]],0)</f>
        <v>0</v>
      </c>
      <c r="BJ38" s="144">
        <f>IF(Tb.Financiering[[#This Row],[Pnr.]]=BJ$7,Tb.Financiering[[#This Row],[Te financieren]]-Tb.Financiering[[#This Row],[Eigen
bijdrage]]-Tb.Financiering[[#This Row],[Andere
subsidie(s)]]-Tb.Financiering[[#This Row],[Anders]],0)</f>
        <v>0</v>
      </c>
      <c r="BK38" s="144">
        <f>IF(Tb.Financiering[[#This Row],[Pnr.]]=BK$7,Tb.Financiering[[#This Row],[Te financieren]]-Tb.Financiering[[#This Row],[Eigen
bijdrage]]-Tb.Financiering[[#This Row],[Andere
subsidie(s)]]-Tb.Financiering[[#This Row],[Anders]],0)</f>
        <v>0</v>
      </c>
      <c r="BL38" s="144">
        <f>IF(Tb.Financiering[[#This Row],[Pnr.]]=BL$7,Tb.Financiering[[#This Row],[Te financieren]]-Tb.Financiering[[#This Row],[Eigen
bijdrage]]-Tb.Financiering[[#This Row],[Andere
subsidie(s)]]-Tb.Financiering[[#This Row],[Anders]],0)</f>
        <v>0</v>
      </c>
      <c r="BM38" s="144">
        <f>IF(Tb.Financiering[[#This Row],[Pnr.]]=BM$7,Tb.Financiering[[#This Row],[Te financieren]]-Tb.Financiering[[#This Row],[Eigen
bijdrage]]-Tb.Financiering[[#This Row],[Andere
subsidie(s)]]-Tb.Financiering[[#This Row],[Anders]],0)</f>
        <v>0</v>
      </c>
      <c r="BN38" s="235">
        <f>IF(Tb.Financiering[[#This Row],[Pnr.]]=BN$7,Tb.Financiering[[#This Row],[Eigen
bijdrage]]+Tb.Financiering[[#This Row],[Andere
subsidie(s)]]+Tb.Financiering[[#This Row],[Anders]],0)</f>
        <v>0</v>
      </c>
      <c r="BO38" s="235">
        <f>IF(Tb.Financiering[[#This Row],[Pnr.]]=BO$7,Tb.Financiering[[#This Row],[Eigen
bijdrage]]+Tb.Financiering[[#This Row],[Andere
subsidie(s)]]+Tb.Financiering[[#This Row],[Anders]],0)</f>
        <v>0</v>
      </c>
      <c r="BP38" s="235">
        <f>IF(Tb.Financiering[[#This Row],[Pnr.]]=BP$7,Tb.Financiering[[#This Row],[Eigen
bijdrage]]+Tb.Financiering[[#This Row],[Andere
subsidie(s)]]+Tb.Financiering[[#This Row],[Anders]],0)</f>
        <v>0</v>
      </c>
      <c r="BQ38" s="235">
        <f>IF(Tb.Financiering[[#This Row],[Pnr.]]=BQ$7,Tb.Financiering[[#This Row],[Eigen
bijdrage]]+Tb.Financiering[[#This Row],[Andere
subsidie(s)]]+Tb.Financiering[[#This Row],[Anders]],0)</f>
        <v>0</v>
      </c>
      <c r="BR38" s="235">
        <f>IF(Tb.Financiering[[#This Row],[Pnr.]]=BR$7,Tb.Financiering[[#This Row],[Eigen
bijdrage]]+Tb.Financiering[[#This Row],[Andere
subsidie(s)]]+Tb.Financiering[[#This Row],[Anders]],0)</f>
        <v>0</v>
      </c>
      <c r="BS38" s="235">
        <f>IF(Tb.Financiering[[#This Row],[Pnr.]]=BS$7,Tb.Financiering[[#This Row],[Eigen
bijdrage]]+Tb.Financiering[[#This Row],[Andere
subsidie(s)]]+Tb.Financiering[[#This Row],[Anders]],0)</f>
        <v>0</v>
      </c>
      <c r="BT38" s="235">
        <f>IF(Tb.Financiering[[#This Row],[Pnr.]]=BT$7,Tb.Financiering[[#This Row],[Eigen
bijdrage]]+Tb.Financiering[[#This Row],[Andere
subsidie(s)]]+Tb.Financiering[[#This Row],[Anders]],0)</f>
        <v>0</v>
      </c>
      <c r="BU38" s="235">
        <f>IF(Tb.Financiering[[#This Row],[Pnr.]]=BU$7,Tb.Financiering[[#This Row],[Eigen
bijdrage]]+Tb.Financiering[[#This Row],[Andere
subsidie(s)]]+Tb.Financiering[[#This Row],[Anders]],0)</f>
        <v>0</v>
      </c>
      <c r="BV38" s="235">
        <f>IF(Tb.Financiering[[#This Row],[Pnr.]]=BV$7,Tb.Financiering[[#This Row],[Eigen
bijdrage]]+Tb.Financiering[[#This Row],[Andere
subsidie(s)]]+Tb.Financiering[[#This Row],[Anders]],0)</f>
        <v>0</v>
      </c>
      <c r="BW38" s="235">
        <f>IF(Tb.Financiering[[#This Row],[Pnr.]]=BW$7,Tb.Financiering[[#This Row],[Eigen
bijdrage]]+Tb.Financiering[[#This Row],[Andere
subsidie(s)]]+Tb.Financiering[[#This Row],[Anders]],0)</f>
        <v>0</v>
      </c>
      <c r="BX38" s="235">
        <f>IF(Tb.Financiering[[#This Row],[Pnr.]]=BX$7,Tb.Financiering[[#This Row],[Eigen
bijdrage]]+Tb.Financiering[[#This Row],[Andere
subsidie(s)]]+Tb.Financiering[[#This Row],[Anders]],0)</f>
        <v>0</v>
      </c>
      <c r="BY38" s="235">
        <f>IF(Tb.Financiering[[#This Row],[Pnr.]]=BY$7,Tb.Financiering[[#This Row],[Eigen
bijdrage]]+Tb.Financiering[[#This Row],[Andere
subsidie(s)]]+Tb.Financiering[[#This Row],[Anders]],0)</f>
        <v>0</v>
      </c>
      <c r="BZ38" s="235">
        <f>IF(Tb.Financiering[[#This Row],[Pnr.]]=BZ$7,Tb.Financiering[[#This Row],[Eigen
bijdrage]]+Tb.Financiering[[#This Row],[Andere
subsidie(s)]]+Tb.Financiering[[#This Row],[Anders]],0)</f>
        <v>0</v>
      </c>
      <c r="CA38" s="235">
        <f>IF(Tb.Financiering[[#This Row],[Pnr.]]=CA$7,Tb.Financiering[[#This Row],[Eigen
bijdrage]]+Tb.Financiering[[#This Row],[Andere
subsidie(s)]]+Tb.Financiering[[#This Row],[Anders]],0)</f>
        <v>0</v>
      </c>
      <c r="CB38" s="235">
        <f>IF(Tb.Financiering[[#This Row],[Pnr.]]=CB$7,Tb.Financiering[[#This Row],[Eigen
bijdrage]]+Tb.Financiering[[#This Row],[Andere
subsidie(s)]]+Tb.Financiering[[#This Row],[Anders]],0)</f>
        <v>0</v>
      </c>
      <c r="CC38" s="235">
        <f>IF(Tb.Financiering[[#This Row],[Pnr.]]=CC$7,Tb.Financiering[[#This Row],[Eigen
bijdrage]]+Tb.Financiering[[#This Row],[Andere
subsidie(s)]]+Tb.Financiering[[#This Row],[Anders]],0)</f>
        <v>0</v>
      </c>
      <c r="CD38" s="235">
        <f>IF(Tb.Financiering[[#This Row],[Pnr.]]=CD$7,Tb.Financiering[[#This Row],[Eigen
bijdrage]]+Tb.Financiering[[#This Row],[Andere
subsidie(s)]]+Tb.Financiering[[#This Row],[Anders]],0)</f>
        <v>0</v>
      </c>
      <c r="CE38" s="235">
        <f>IF(Tb.Financiering[[#This Row],[Pnr.]]=CE$7,Tb.Financiering[[#This Row],[Eigen
bijdrage]]+Tb.Financiering[[#This Row],[Andere
subsidie(s)]]+Tb.Financiering[[#This Row],[Anders]],0)</f>
        <v>0</v>
      </c>
      <c r="CF38" s="235">
        <f>IF(Tb.Financiering[[#This Row],[Pnr.]]=CF$7,Tb.Financiering[[#This Row],[Eigen
bijdrage]]+Tb.Financiering[[#This Row],[Andere
subsidie(s)]]+Tb.Financiering[[#This Row],[Anders]],0)</f>
        <v>0</v>
      </c>
      <c r="CG38" s="235">
        <f>IF(Tb.Financiering[[#This Row],[Pnr.]]=CG$7,Tb.Financiering[[#This Row],[Eigen
bijdrage]]+Tb.Financiering[[#This Row],[Andere
subsidie(s)]]+Tb.Financiering[[#This Row],[Anders]],0)</f>
        <v>0</v>
      </c>
      <c r="CH38" s="235">
        <f>IF(Tb.Financiering[[#This Row],[Pnr.]]=CH$7,Tb.Financiering[[#This Row],[Eigen
bijdrage]]+Tb.Financiering[[#This Row],[Andere
subsidie(s)]]+Tb.Financiering[[#This Row],[Anders]],0)</f>
        <v>0</v>
      </c>
      <c r="CI38" s="235">
        <f>IF(Tb.Financiering[[#This Row],[Pnr.]]=CI$7,Tb.Financiering[[#This Row],[Eigen
bijdrage]]+Tb.Financiering[[#This Row],[Andere
subsidie(s)]]+Tb.Financiering[[#This Row],[Anders]],0)</f>
        <v>0</v>
      </c>
      <c r="CJ38" s="235">
        <f>IF(Tb.Financiering[[#This Row],[Pnr.]]=CJ$7,Tb.Financiering[[#This Row],[Eigen
bijdrage]]+Tb.Financiering[[#This Row],[Andere
subsidie(s)]]+Tb.Financiering[[#This Row],[Anders]],0)</f>
        <v>0</v>
      </c>
      <c r="CK38" s="235">
        <f>IF(Tb.Financiering[[#This Row],[Pnr.]]=CK$7,Tb.Financiering[[#This Row],[Eigen
bijdrage]]+Tb.Financiering[[#This Row],[Andere
subsidie(s)]]+Tb.Financiering[[#This Row],[Anders]],0)</f>
        <v>0</v>
      </c>
      <c r="CL38" s="235">
        <f>IF(Tb.Financiering[[#This Row],[Pnr.]]=CL$7,Tb.Financiering[[#This Row],[Eigen
bijdrage]]+Tb.Financiering[[#This Row],[Andere
subsidie(s)]]+Tb.Financiering[[#This Row],[Anders]],0)</f>
        <v>0</v>
      </c>
      <c r="CM38" s="235">
        <f>IF(Tb.Financiering[[#This Row],[Pnr.]]=CM$7,Tb.Financiering[[#This Row],[Eigen
bijdrage]]+Tb.Financiering[[#This Row],[Andere
subsidie(s)]]+Tb.Financiering[[#This Row],[Anders]],0)</f>
        <v>0</v>
      </c>
      <c r="CN38" s="235">
        <f>IF(Tb.Financiering[[#This Row],[Pnr.]]=CN$7,Tb.Financiering[[#This Row],[Eigen
bijdrage]]+Tb.Financiering[[#This Row],[Andere
subsidie(s)]]+Tb.Financiering[[#This Row],[Anders]],0)</f>
        <v>0</v>
      </c>
      <c r="CO38" s="235">
        <f>IF(Tb.Financiering[[#This Row],[Pnr.]]=CO$7,Tb.Financiering[[#This Row],[Eigen
bijdrage]]+Tb.Financiering[[#This Row],[Andere
subsidie(s)]]+Tb.Financiering[[#This Row],[Anders]],0)</f>
        <v>0</v>
      </c>
      <c r="CP38" s="235">
        <f>IF(Tb.Financiering[[#This Row],[Pnr.]]=CP$7,Tb.Financiering[[#This Row],[Eigen
bijdrage]]+Tb.Financiering[[#This Row],[Andere
subsidie(s)]]+Tb.Financiering[[#This Row],[Anders]],0)</f>
        <v>0</v>
      </c>
      <c r="CQ38" s="235">
        <f>IF(Tb.Financiering[[#This Row],[Pnr.]]=CQ$7,Tb.Financiering[[#This Row],[Eigen
bijdrage]]+Tb.Financiering[[#This Row],[Andere
subsidie(s)]]+Tb.Financiering[[#This Row],[Anders]],0)</f>
        <v>0</v>
      </c>
      <c r="CR38" s="235">
        <f>IF(Tb.Financiering[[#This Row],[Pnr.]]=CR$7,Tb.Financiering[[#This Row],[Eigen
bijdrage]]+Tb.Financiering[[#This Row],[Andere
subsidie(s)]]+Tb.Financiering[[#This Row],[Anders]],0)</f>
        <v>0</v>
      </c>
      <c r="CS38" s="235">
        <f>IF(Tb.Financiering[[#This Row],[Pnr.]]=CS$7,Tb.Financiering[[#This Row],[Eigen
bijdrage]]+Tb.Financiering[[#This Row],[Andere
subsidie(s)]]+Tb.Financiering[[#This Row],[Anders]],0)</f>
        <v>0</v>
      </c>
      <c r="CT38" s="235">
        <f>IF(Tb.Financiering[[#This Row],[Pnr.]]=CT$7,Tb.Financiering[[#This Row],[Eigen
bijdrage]]+Tb.Financiering[[#This Row],[Andere
subsidie(s)]]+Tb.Financiering[[#This Row],[Anders]],0)</f>
        <v>0</v>
      </c>
      <c r="CU38" s="235">
        <f>IF(Tb.Financiering[[#This Row],[Pnr.]]=CU$7,Tb.Financiering[[#This Row],[Eigen
bijdrage]]+Tb.Financiering[[#This Row],[Andere
subsidie(s)]]+Tb.Financiering[[#This Row],[Anders]],0)</f>
        <v>0</v>
      </c>
      <c r="CV38" s="235">
        <f>IF(Tb.Financiering[[#This Row],[Pnr.]]=CV$7,Tb.Financiering[[#This Row],[Eigen
bijdrage]]+Tb.Financiering[[#This Row],[Andere
subsidie(s)]]+Tb.Financiering[[#This Row],[Anders]],0)</f>
        <v>0</v>
      </c>
      <c r="CW38" s="235">
        <f>IF(Tb.Financiering[[#This Row],[Pnr.]]=CW$7,Tb.Financiering[[#This Row],[Eigen
bijdrage]]+Tb.Financiering[[#This Row],[Andere
subsidie(s)]]+Tb.Financiering[[#This Row],[Anders]],0)</f>
        <v>0</v>
      </c>
      <c r="CX38" s="235">
        <f>IF(Tb.Financiering[[#This Row],[Pnr.]]=CX$7,Tb.Financiering[[#This Row],[Eigen
bijdrage]]+Tb.Financiering[[#This Row],[Andere
subsidie(s)]]+Tb.Financiering[[#This Row],[Anders]],0)</f>
        <v>0</v>
      </c>
      <c r="CY38" s="235">
        <f>IF(Tb.Financiering[[#This Row],[Pnr.]]=CY$7,Tb.Financiering[[#This Row],[Eigen
bijdrage]]+Tb.Financiering[[#This Row],[Andere
subsidie(s)]]+Tb.Financiering[[#This Row],[Anders]],0)</f>
        <v>0</v>
      </c>
      <c r="CZ38" s="235">
        <f>IF(Tb.Financiering[[#This Row],[Pnr.]]=CZ$7,Tb.Financiering[[#This Row],[Eigen
bijdrage]]+Tb.Financiering[[#This Row],[Andere
subsidie(s)]]+Tb.Financiering[[#This Row],[Anders]],0)</f>
        <v>0</v>
      </c>
      <c r="DA38" s="235">
        <f>IF(Tb.Financiering[[#This Row],[Pnr.]]=DA$7,Tb.Financiering[[#This Row],[Eigen
bijdrage]]+Tb.Financiering[[#This Row],[Andere
subsidie(s)]]+Tb.Financiering[[#This Row],[Anders]],0)</f>
        <v>0</v>
      </c>
      <c r="DB38" s="235">
        <f>IF(Tb.Financiering[[#This Row],[Pnr.]]=DB$7,Tb.Financiering[[#This Row],[Eigen
bijdrage]]+Tb.Financiering[[#This Row],[Andere
subsidie(s)]]+Tb.Financiering[[#This Row],[Anders]],0)</f>
        <v>0</v>
      </c>
      <c r="DC38" s="235">
        <f>IF(Tb.Financiering[[#This Row],[Pnr.]]=DC$7,Tb.Financiering[[#This Row],[Eigen
bijdrage]]+Tb.Financiering[[#This Row],[Andere
subsidie(s)]]+Tb.Financiering[[#This Row],[Anders]],0)</f>
        <v>0</v>
      </c>
      <c r="DD38" s="235">
        <f>IF(Tb.Financiering[[#This Row],[Pnr.]]=DD$7,Tb.Financiering[[#This Row],[Eigen
bijdrage]]+Tb.Financiering[[#This Row],[Andere
subsidie(s)]]+Tb.Financiering[[#This Row],[Anders]],0)</f>
        <v>0</v>
      </c>
      <c r="DE38" s="235">
        <f>IF(Tb.Financiering[[#This Row],[Pnr.]]=DE$7,Tb.Financiering[[#This Row],[Eigen
bijdrage]]+Tb.Financiering[[#This Row],[Andere
subsidie(s)]]+Tb.Financiering[[#This Row],[Anders]],0)</f>
        <v>0</v>
      </c>
      <c r="DF38" s="235">
        <f>IF(Tb.Financiering[[#This Row],[Pnr.]]=DF$7,Tb.Financiering[[#This Row],[Eigen
bijdrage]]+Tb.Financiering[[#This Row],[Andere
subsidie(s)]]+Tb.Financiering[[#This Row],[Anders]],0)</f>
        <v>0</v>
      </c>
      <c r="DG38" s="235">
        <f>IF(Tb.Financiering[[#This Row],[Pnr.]]=DG$7,Tb.Financiering[[#This Row],[Eigen
bijdrage]]+Tb.Financiering[[#This Row],[Andere
subsidie(s)]]+Tb.Financiering[[#This Row],[Anders]],0)</f>
        <v>0</v>
      </c>
      <c r="DH38" s="235">
        <f>IF(Tb.Financiering[[#This Row],[Pnr.]]=DH$7,Tb.Financiering[[#This Row],[Eigen
bijdrage]]+Tb.Financiering[[#This Row],[Andere
subsidie(s)]]+Tb.Financiering[[#This Row],[Anders]],0)</f>
        <v>0</v>
      </c>
      <c r="DI38" s="235">
        <f>IF(Tb.Financiering[[#This Row],[Pnr.]]=DI$7,Tb.Financiering[[#This Row],[Eigen
bijdrage]]+Tb.Financiering[[#This Row],[Andere
subsidie(s)]]+Tb.Financiering[[#This Row],[Anders]],0)</f>
        <v>0</v>
      </c>
      <c r="DJ38" s="235">
        <f>IF(Tb.Financiering[[#This Row],[Pnr.]]=DJ$7,Tb.Financiering[[#This Row],[Eigen
bijdrage]]+Tb.Financiering[[#This Row],[Andere
subsidie(s)]]+Tb.Financiering[[#This Row],[Anders]],0)</f>
        <v>0</v>
      </c>
      <c r="DK38" s="235">
        <f>IF(Tb.Financiering[[#This Row],[Pnr.]]=DK$7,Tb.Financiering[[#This Row],[Eigen
bijdrage]]+Tb.Financiering[[#This Row],[Andere
subsidie(s)]]+Tb.Financiering[[#This Row],[Anders]],0)</f>
        <v>0</v>
      </c>
      <c r="XFD38" s="31"/>
    </row>
    <row r="39" spans="1:115 16384:16384" s="4" customFormat="1" x14ac:dyDescent="0.3">
      <c r="A39" s="31"/>
      <c r="B39" s="137"/>
      <c r="C39" s="137"/>
      <c r="D39" s="11">
        <f>SUMIF(Tbl.Kosten[PSAnr.],Tb.Financiering[[#This Row],[PSAnr.]],Tbl.Kosten[Totaal kosten])</f>
        <v>0</v>
      </c>
      <c r="E39" s="154">
        <f>SUMIF(Tbl.Kosten[PSAnr.],Tb.Financiering[[#This Row],[PSAnr.]],Tbl.Kosten[Subsidie])</f>
        <v>0</v>
      </c>
      <c r="F39" s="155"/>
      <c r="G39" s="154">
        <f>Tb.Financiering[[#This Row],[Begrote kosten]]-Tb.Financiering[[#This Row],[Berekende GLB subsidie]]-Tb.Financiering[[#This Row],[Correctie GLB subsidie]]</f>
        <v>0</v>
      </c>
      <c r="H39" s="156"/>
      <c r="I39" s="156"/>
      <c r="J39" s="156"/>
      <c r="K39" s="152"/>
      <c r="L39" s="97">
        <f>Tb.Financiering[[#This Row],[Te financieren]]-SUM(Tb.Financiering[[#This Row],[Eigen
bijdrage]:[Anders]])</f>
        <v>0</v>
      </c>
      <c r="M39" s="160" t="str">
        <f>IFERROR(VLOOKUP(Tb.Financiering[[#This Row],[Partnernaam]],Tbl.Projectpartners[[Naam]:[PNr.]],9,FALSE),"")</f>
        <v/>
      </c>
      <c r="N39" s="142" t="str">
        <f>IFERROR(VLOOKUP(Tb.Financiering[[#This Row],[Subsidiabele activiteit]],Tbl.Subsidiehoogte[[Subsidieactiviteit]:[SAnr.]],3,FALSE),"")</f>
        <v/>
      </c>
      <c r="O39" s="142" t="str">
        <f>_xlfn.CONCAT(Tb.Financiering[[#This Row],[Pnr.]],Tb.Financiering[[#This Row],[SAnr.]])</f>
        <v/>
      </c>
      <c r="P39" s="144">
        <f>IF(Tb.Financiering[[#This Row],[Pnr.]]=P$7,Tb.Financiering[[#This Row],[Te financieren]]-Tb.Financiering[[#This Row],[Eigen
bijdrage]]-Tb.Financiering[[#This Row],[Andere
subsidie(s)]]-Tb.Financiering[[#This Row],[Anders]],0)</f>
        <v>0</v>
      </c>
      <c r="Q39" s="144">
        <f>IF(Tb.Financiering[[#This Row],[Pnr.]]=Q$7,Tb.Financiering[[#This Row],[Te financieren]]-Tb.Financiering[[#This Row],[Eigen
bijdrage]]-Tb.Financiering[[#This Row],[Andere
subsidie(s)]]-Tb.Financiering[[#This Row],[Anders]],0)</f>
        <v>0</v>
      </c>
      <c r="R39" s="144">
        <f>IF(Tb.Financiering[[#This Row],[Pnr.]]=R$7,Tb.Financiering[[#This Row],[Te financieren]]-Tb.Financiering[[#This Row],[Eigen
bijdrage]]-Tb.Financiering[[#This Row],[Andere
subsidie(s)]]-Tb.Financiering[[#This Row],[Anders]],0)</f>
        <v>0</v>
      </c>
      <c r="S39" s="144">
        <f>IF(Tb.Financiering[[#This Row],[Pnr.]]=S$7,Tb.Financiering[[#This Row],[Te financieren]]-Tb.Financiering[[#This Row],[Eigen
bijdrage]]-Tb.Financiering[[#This Row],[Andere
subsidie(s)]]-Tb.Financiering[[#This Row],[Anders]],0)</f>
        <v>0</v>
      </c>
      <c r="T39" s="144">
        <f>IF(Tb.Financiering[[#This Row],[Pnr.]]=T$7,Tb.Financiering[[#This Row],[Te financieren]]-Tb.Financiering[[#This Row],[Eigen
bijdrage]]-Tb.Financiering[[#This Row],[Andere
subsidie(s)]]-Tb.Financiering[[#This Row],[Anders]],0)</f>
        <v>0</v>
      </c>
      <c r="U39" s="144">
        <f>IF(Tb.Financiering[[#This Row],[Pnr.]]=U$7,Tb.Financiering[[#This Row],[Te financieren]]-Tb.Financiering[[#This Row],[Eigen
bijdrage]]-Tb.Financiering[[#This Row],[Andere
subsidie(s)]]-Tb.Financiering[[#This Row],[Anders]],0)</f>
        <v>0</v>
      </c>
      <c r="V39" s="144">
        <f>IF(Tb.Financiering[[#This Row],[Pnr.]]=V$7,Tb.Financiering[[#This Row],[Te financieren]]-Tb.Financiering[[#This Row],[Eigen
bijdrage]]-Tb.Financiering[[#This Row],[Andere
subsidie(s)]]-Tb.Financiering[[#This Row],[Anders]],0)</f>
        <v>0</v>
      </c>
      <c r="W39" s="144">
        <f>IF(Tb.Financiering[[#This Row],[Pnr.]]=W$7,Tb.Financiering[[#This Row],[Te financieren]]-Tb.Financiering[[#This Row],[Eigen
bijdrage]]-Tb.Financiering[[#This Row],[Andere
subsidie(s)]]-Tb.Financiering[[#This Row],[Anders]],0)</f>
        <v>0</v>
      </c>
      <c r="X39" s="144">
        <f>IF(Tb.Financiering[[#This Row],[Pnr.]]=X$7,Tb.Financiering[[#This Row],[Te financieren]]-Tb.Financiering[[#This Row],[Eigen
bijdrage]]-Tb.Financiering[[#This Row],[Andere
subsidie(s)]]-Tb.Financiering[[#This Row],[Anders]],0)</f>
        <v>0</v>
      </c>
      <c r="Y39" s="144">
        <f>IF(Tb.Financiering[[#This Row],[Pnr.]]=Y$7,Tb.Financiering[[#This Row],[Te financieren]]-Tb.Financiering[[#This Row],[Eigen
bijdrage]]-Tb.Financiering[[#This Row],[Andere
subsidie(s)]]-Tb.Financiering[[#This Row],[Anders]],0)</f>
        <v>0</v>
      </c>
      <c r="Z39" s="144">
        <f>IF(Tb.Financiering[[#This Row],[Pnr.]]=Z$7,Tb.Financiering[[#This Row],[Te financieren]]-Tb.Financiering[[#This Row],[Eigen
bijdrage]]-Tb.Financiering[[#This Row],[Andere
subsidie(s)]]-Tb.Financiering[[#This Row],[Anders]],0)</f>
        <v>0</v>
      </c>
      <c r="AA39" s="144">
        <f>IF(Tb.Financiering[[#This Row],[Pnr.]]=AA$7,Tb.Financiering[[#This Row],[Te financieren]]-Tb.Financiering[[#This Row],[Eigen
bijdrage]]-Tb.Financiering[[#This Row],[Andere
subsidie(s)]]-Tb.Financiering[[#This Row],[Anders]],0)</f>
        <v>0</v>
      </c>
      <c r="AB39" s="144">
        <f>IF(Tb.Financiering[[#This Row],[Pnr.]]=AB$7,Tb.Financiering[[#This Row],[Te financieren]]-Tb.Financiering[[#This Row],[Eigen
bijdrage]]-Tb.Financiering[[#This Row],[Andere
subsidie(s)]]-Tb.Financiering[[#This Row],[Anders]],0)</f>
        <v>0</v>
      </c>
      <c r="AC39" s="144">
        <f>IF(Tb.Financiering[[#This Row],[Pnr.]]=AC$7,Tb.Financiering[[#This Row],[Te financieren]]-Tb.Financiering[[#This Row],[Eigen
bijdrage]]-Tb.Financiering[[#This Row],[Andere
subsidie(s)]]-Tb.Financiering[[#This Row],[Anders]],0)</f>
        <v>0</v>
      </c>
      <c r="AD39" s="144">
        <f>IF(Tb.Financiering[[#This Row],[Pnr.]]=AD$7,Tb.Financiering[[#This Row],[Te financieren]]-Tb.Financiering[[#This Row],[Eigen
bijdrage]]-Tb.Financiering[[#This Row],[Andere
subsidie(s)]]-Tb.Financiering[[#This Row],[Anders]],0)</f>
        <v>0</v>
      </c>
      <c r="AE39" s="144">
        <f>IF(Tb.Financiering[[#This Row],[Pnr.]]=AE$7,Tb.Financiering[[#This Row],[Te financieren]]-Tb.Financiering[[#This Row],[Eigen
bijdrage]]-Tb.Financiering[[#This Row],[Andere
subsidie(s)]]-Tb.Financiering[[#This Row],[Anders]],0)</f>
        <v>0</v>
      </c>
      <c r="AF39" s="144">
        <f>IF(Tb.Financiering[[#This Row],[Pnr.]]=AF$7,Tb.Financiering[[#This Row],[Te financieren]]-Tb.Financiering[[#This Row],[Eigen
bijdrage]]-Tb.Financiering[[#This Row],[Andere
subsidie(s)]]-Tb.Financiering[[#This Row],[Anders]],0)</f>
        <v>0</v>
      </c>
      <c r="AG39" s="144">
        <f>IF(Tb.Financiering[[#This Row],[Pnr.]]=AG$7,Tb.Financiering[[#This Row],[Te financieren]]-Tb.Financiering[[#This Row],[Eigen
bijdrage]]-Tb.Financiering[[#This Row],[Andere
subsidie(s)]]-Tb.Financiering[[#This Row],[Anders]],0)</f>
        <v>0</v>
      </c>
      <c r="AH39" s="144">
        <f>IF(Tb.Financiering[[#This Row],[Pnr.]]=AH$7,Tb.Financiering[[#This Row],[Te financieren]]-Tb.Financiering[[#This Row],[Eigen
bijdrage]]-Tb.Financiering[[#This Row],[Andere
subsidie(s)]]-Tb.Financiering[[#This Row],[Anders]],0)</f>
        <v>0</v>
      </c>
      <c r="AI39" s="144">
        <f>IF(Tb.Financiering[[#This Row],[Pnr.]]=AI$7,Tb.Financiering[[#This Row],[Te financieren]]-Tb.Financiering[[#This Row],[Eigen
bijdrage]]-Tb.Financiering[[#This Row],[Andere
subsidie(s)]]-Tb.Financiering[[#This Row],[Anders]],0)</f>
        <v>0</v>
      </c>
      <c r="AJ39" s="144">
        <f>IF(Tb.Financiering[[#This Row],[Pnr.]]=AJ$7,Tb.Financiering[[#This Row],[Te financieren]]-Tb.Financiering[[#This Row],[Eigen
bijdrage]]-Tb.Financiering[[#This Row],[Andere
subsidie(s)]]-Tb.Financiering[[#This Row],[Anders]],0)</f>
        <v>0</v>
      </c>
      <c r="AK39" s="144">
        <f>IF(Tb.Financiering[[#This Row],[Pnr.]]=AK$7,Tb.Financiering[[#This Row],[Te financieren]]-Tb.Financiering[[#This Row],[Eigen
bijdrage]]-Tb.Financiering[[#This Row],[Andere
subsidie(s)]]-Tb.Financiering[[#This Row],[Anders]],0)</f>
        <v>0</v>
      </c>
      <c r="AL39" s="144">
        <f>IF(Tb.Financiering[[#This Row],[Pnr.]]=AL$7,Tb.Financiering[[#This Row],[Te financieren]]-Tb.Financiering[[#This Row],[Eigen
bijdrage]]-Tb.Financiering[[#This Row],[Andere
subsidie(s)]]-Tb.Financiering[[#This Row],[Anders]],0)</f>
        <v>0</v>
      </c>
      <c r="AM39" s="144">
        <f>IF(Tb.Financiering[[#This Row],[Pnr.]]=AM$7,Tb.Financiering[[#This Row],[Te financieren]]-Tb.Financiering[[#This Row],[Eigen
bijdrage]]-Tb.Financiering[[#This Row],[Andere
subsidie(s)]]-Tb.Financiering[[#This Row],[Anders]],0)</f>
        <v>0</v>
      </c>
      <c r="AN39" s="144">
        <f>IF(Tb.Financiering[[#This Row],[Pnr.]]=AN$7,Tb.Financiering[[#This Row],[Te financieren]]-Tb.Financiering[[#This Row],[Eigen
bijdrage]]-Tb.Financiering[[#This Row],[Andere
subsidie(s)]]-Tb.Financiering[[#This Row],[Anders]],0)</f>
        <v>0</v>
      </c>
      <c r="AO39" s="144">
        <f>IF(Tb.Financiering[[#This Row],[Pnr.]]=AO$7,Tb.Financiering[[#This Row],[Te financieren]]-Tb.Financiering[[#This Row],[Eigen
bijdrage]]-Tb.Financiering[[#This Row],[Andere
subsidie(s)]]-Tb.Financiering[[#This Row],[Anders]],0)</f>
        <v>0</v>
      </c>
      <c r="AP39" s="144">
        <f>IF(Tb.Financiering[[#This Row],[Pnr.]]=AP$7,Tb.Financiering[[#This Row],[Te financieren]]-Tb.Financiering[[#This Row],[Eigen
bijdrage]]-Tb.Financiering[[#This Row],[Andere
subsidie(s)]]-Tb.Financiering[[#This Row],[Anders]],0)</f>
        <v>0</v>
      </c>
      <c r="AQ39" s="144">
        <f>IF(Tb.Financiering[[#This Row],[Pnr.]]=AQ$7,Tb.Financiering[[#This Row],[Te financieren]]-Tb.Financiering[[#This Row],[Eigen
bijdrage]]-Tb.Financiering[[#This Row],[Andere
subsidie(s)]]-Tb.Financiering[[#This Row],[Anders]],0)</f>
        <v>0</v>
      </c>
      <c r="AR39" s="144">
        <f>IF(Tb.Financiering[[#This Row],[Pnr.]]=AR$7,Tb.Financiering[[#This Row],[Te financieren]]-Tb.Financiering[[#This Row],[Eigen
bijdrage]]-Tb.Financiering[[#This Row],[Andere
subsidie(s)]]-Tb.Financiering[[#This Row],[Anders]],0)</f>
        <v>0</v>
      </c>
      <c r="AS39" s="144">
        <f>IF(Tb.Financiering[[#This Row],[Pnr.]]=AS$7,Tb.Financiering[[#This Row],[Te financieren]]-Tb.Financiering[[#This Row],[Eigen
bijdrage]]-Tb.Financiering[[#This Row],[Andere
subsidie(s)]]-Tb.Financiering[[#This Row],[Anders]],0)</f>
        <v>0</v>
      </c>
      <c r="AT39" s="144">
        <f>IF(Tb.Financiering[[#This Row],[Pnr.]]=AT$7,Tb.Financiering[[#This Row],[Te financieren]]-Tb.Financiering[[#This Row],[Eigen
bijdrage]]-Tb.Financiering[[#This Row],[Andere
subsidie(s)]]-Tb.Financiering[[#This Row],[Anders]],0)</f>
        <v>0</v>
      </c>
      <c r="AU39" s="144">
        <f>IF(Tb.Financiering[[#This Row],[Pnr.]]=AU$7,Tb.Financiering[[#This Row],[Te financieren]]-Tb.Financiering[[#This Row],[Eigen
bijdrage]]-Tb.Financiering[[#This Row],[Andere
subsidie(s)]]-Tb.Financiering[[#This Row],[Anders]],0)</f>
        <v>0</v>
      </c>
      <c r="AV39" s="144">
        <f>IF(Tb.Financiering[[#This Row],[Pnr.]]=AV$7,Tb.Financiering[[#This Row],[Te financieren]]-Tb.Financiering[[#This Row],[Eigen
bijdrage]]-Tb.Financiering[[#This Row],[Andere
subsidie(s)]]-Tb.Financiering[[#This Row],[Anders]],0)</f>
        <v>0</v>
      </c>
      <c r="AW39" s="144">
        <f>IF(Tb.Financiering[[#This Row],[Pnr.]]=AW$7,Tb.Financiering[[#This Row],[Te financieren]]-Tb.Financiering[[#This Row],[Eigen
bijdrage]]-Tb.Financiering[[#This Row],[Andere
subsidie(s)]]-Tb.Financiering[[#This Row],[Anders]],0)</f>
        <v>0</v>
      </c>
      <c r="AX39" s="144">
        <f>IF(Tb.Financiering[[#This Row],[Pnr.]]=AX$7,Tb.Financiering[[#This Row],[Te financieren]]-Tb.Financiering[[#This Row],[Eigen
bijdrage]]-Tb.Financiering[[#This Row],[Andere
subsidie(s)]]-Tb.Financiering[[#This Row],[Anders]],0)</f>
        <v>0</v>
      </c>
      <c r="AY39" s="144">
        <f>IF(Tb.Financiering[[#This Row],[Pnr.]]=AY$7,Tb.Financiering[[#This Row],[Te financieren]]-Tb.Financiering[[#This Row],[Eigen
bijdrage]]-Tb.Financiering[[#This Row],[Andere
subsidie(s)]]-Tb.Financiering[[#This Row],[Anders]],0)</f>
        <v>0</v>
      </c>
      <c r="AZ39" s="144">
        <f>IF(Tb.Financiering[[#This Row],[Pnr.]]=AZ$7,Tb.Financiering[[#This Row],[Te financieren]]-Tb.Financiering[[#This Row],[Eigen
bijdrage]]-Tb.Financiering[[#This Row],[Andere
subsidie(s)]]-Tb.Financiering[[#This Row],[Anders]],0)</f>
        <v>0</v>
      </c>
      <c r="BA39" s="144">
        <f>IF(Tb.Financiering[[#This Row],[Pnr.]]=BA$7,Tb.Financiering[[#This Row],[Te financieren]]-Tb.Financiering[[#This Row],[Eigen
bijdrage]]-Tb.Financiering[[#This Row],[Andere
subsidie(s)]]-Tb.Financiering[[#This Row],[Anders]],0)</f>
        <v>0</v>
      </c>
      <c r="BB39" s="144">
        <f>IF(Tb.Financiering[[#This Row],[Pnr.]]=BB$7,Tb.Financiering[[#This Row],[Te financieren]]-Tb.Financiering[[#This Row],[Eigen
bijdrage]]-Tb.Financiering[[#This Row],[Andere
subsidie(s)]]-Tb.Financiering[[#This Row],[Anders]],0)</f>
        <v>0</v>
      </c>
      <c r="BC39" s="144">
        <f>IF(Tb.Financiering[[#This Row],[Pnr.]]=BC$7,Tb.Financiering[[#This Row],[Te financieren]]-Tb.Financiering[[#This Row],[Eigen
bijdrage]]-Tb.Financiering[[#This Row],[Andere
subsidie(s)]]-Tb.Financiering[[#This Row],[Anders]],0)</f>
        <v>0</v>
      </c>
      <c r="BD39" s="144">
        <f>IF(Tb.Financiering[[#This Row],[Pnr.]]=BD$7,Tb.Financiering[[#This Row],[Te financieren]]-Tb.Financiering[[#This Row],[Eigen
bijdrage]]-Tb.Financiering[[#This Row],[Andere
subsidie(s)]]-Tb.Financiering[[#This Row],[Anders]],0)</f>
        <v>0</v>
      </c>
      <c r="BE39" s="144">
        <f>IF(Tb.Financiering[[#This Row],[Pnr.]]=BE$7,Tb.Financiering[[#This Row],[Te financieren]]-Tb.Financiering[[#This Row],[Eigen
bijdrage]]-Tb.Financiering[[#This Row],[Andere
subsidie(s)]]-Tb.Financiering[[#This Row],[Anders]],0)</f>
        <v>0</v>
      </c>
      <c r="BF39" s="144">
        <f>IF(Tb.Financiering[[#This Row],[Pnr.]]=BF$7,Tb.Financiering[[#This Row],[Te financieren]]-Tb.Financiering[[#This Row],[Eigen
bijdrage]]-Tb.Financiering[[#This Row],[Andere
subsidie(s)]]-Tb.Financiering[[#This Row],[Anders]],0)</f>
        <v>0</v>
      </c>
      <c r="BG39" s="144">
        <f>IF(Tb.Financiering[[#This Row],[Pnr.]]=BG$7,Tb.Financiering[[#This Row],[Te financieren]]-Tb.Financiering[[#This Row],[Eigen
bijdrage]]-Tb.Financiering[[#This Row],[Andere
subsidie(s)]]-Tb.Financiering[[#This Row],[Anders]],0)</f>
        <v>0</v>
      </c>
      <c r="BH39" s="144">
        <f>IF(Tb.Financiering[[#This Row],[Pnr.]]=BH$7,Tb.Financiering[[#This Row],[Te financieren]]-Tb.Financiering[[#This Row],[Eigen
bijdrage]]-Tb.Financiering[[#This Row],[Andere
subsidie(s)]]-Tb.Financiering[[#This Row],[Anders]],0)</f>
        <v>0</v>
      </c>
      <c r="BI39" s="144">
        <f>IF(Tb.Financiering[[#This Row],[Pnr.]]=BI$7,Tb.Financiering[[#This Row],[Te financieren]]-Tb.Financiering[[#This Row],[Eigen
bijdrage]]-Tb.Financiering[[#This Row],[Andere
subsidie(s)]]-Tb.Financiering[[#This Row],[Anders]],0)</f>
        <v>0</v>
      </c>
      <c r="BJ39" s="144">
        <f>IF(Tb.Financiering[[#This Row],[Pnr.]]=BJ$7,Tb.Financiering[[#This Row],[Te financieren]]-Tb.Financiering[[#This Row],[Eigen
bijdrage]]-Tb.Financiering[[#This Row],[Andere
subsidie(s)]]-Tb.Financiering[[#This Row],[Anders]],0)</f>
        <v>0</v>
      </c>
      <c r="BK39" s="144">
        <f>IF(Tb.Financiering[[#This Row],[Pnr.]]=BK$7,Tb.Financiering[[#This Row],[Te financieren]]-Tb.Financiering[[#This Row],[Eigen
bijdrage]]-Tb.Financiering[[#This Row],[Andere
subsidie(s)]]-Tb.Financiering[[#This Row],[Anders]],0)</f>
        <v>0</v>
      </c>
      <c r="BL39" s="144">
        <f>IF(Tb.Financiering[[#This Row],[Pnr.]]=BL$7,Tb.Financiering[[#This Row],[Te financieren]]-Tb.Financiering[[#This Row],[Eigen
bijdrage]]-Tb.Financiering[[#This Row],[Andere
subsidie(s)]]-Tb.Financiering[[#This Row],[Anders]],0)</f>
        <v>0</v>
      </c>
      <c r="BM39" s="144">
        <f>IF(Tb.Financiering[[#This Row],[Pnr.]]=BM$7,Tb.Financiering[[#This Row],[Te financieren]]-Tb.Financiering[[#This Row],[Eigen
bijdrage]]-Tb.Financiering[[#This Row],[Andere
subsidie(s)]]-Tb.Financiering[[#This Row],[Anders]],0)</f>
        <v>0</v>
      </c>
      <c r="BN39" s="235">
        <f>IF(Tb.Financiering[[#This Row],[Pnr.]]=BN$7,Tb.Financiering[[#This Row],[Eigen
bijdrage]]+Tb.Financiering[[#This Row],[Andere
subsidie(s)]]+Tb.Financiering[[#This Row],[Anders]],0)</f>
        <v>0</v>
      </c>
      <c r="BO39" s="235">
        <f>IF(Tb.Financiering[[#This Row],[Pnr.]]=BO$7,Tb.Financiering[[#This Row],[Eigen
bijdrage]]+Tb.Financiering[[#This Row],[Andere
subsidie(s)]]+Tb.Financiering[[#This Row],[Anders]],0)</f>
        <v>0</v>
      </c>
      <c r="BP39" s="235">
        <f>IF(Tb.Financiering[[#This Row],[Pnr.]]=BP$7,Tb.Financiering[[#This Row],[Eigen
bijdrage]]+Tb.Financiering[[#This Row],[Andere
subsidie(s)]]+Tb.Financiering[[#This Row],[Anders]],0)</f>
        <v>0</v>
      </c>
      <c r="BQ39" s="235">
        <f>IF(Tb.Financiering[[#This Row],[Pnr.]]=BQ$7,Tb.Financiering[[#This Row],[Eigen
bijdrage]]+Tb.Financiering[[#This Row],[Andere
subsidie(s)]]+Tb.Financiering[[#This Row],[Anders]],0)</f>
        <v>0</v>
      </c>
      <c r="BR39" s="235">
        <f>IF(Tb.Financiering[[#This Row],[Pnr.]]=BR$7,Tb.Financiering[[#This Row],[Eigen
bijdrage]]+Tb.Financiering[[#This Row],[Andere
subsidie(s)]]+Tb.Financiering[[#This Row],[Anders]],0)</f>
        <v>0</v>
      </c>
      <c r="BS39" s="235">
        <f>IF(Tb.Financiering[[#This Row],[Pnr.]]=BS$7,Tb.Financiering[[#This Row],[Eigen
bijdrage]]+Tb.Financiering[[#This Row],[Andere
subsidie(s)]]+Tb.Financiering[[#This Row],[Anders]],0)</f>
        <v>0</v>
      </c>
      <c r="BT39" s="235">
        <f>IF(Tb.Financiering[[#This Row],[Pnr.]]=BT$7,Tb.Financiering[[#This Row],[Eigen
bijdrage]]+Tb.Financiering[[#This Row],[Andere
subsidie(s)]]+Tb.Financiering[[#This Row],[Anders]],0)</f>
        <v>0</v>
      </c>
      <c r="BU39" s="235">
        <f>IF(Tb.Financiering[[#This Row],[Pnr.]]=BU$7,Tb.Financiering[[#This Row],[Eigen
bijdrage]]+Tb.Financiering[[#This Row],[Andere
subsidie(s)]]+Tb.Financiering[[#This Row],[Anders]],0)</f>
        <v>0</v>
      </c>
      <c r="BV39" s="235">
        <f>IF(Tb.Financiering[[#This Row],[Pnr.]]=BV$7,Tb.Financiering[[#This Row],[Eigen
bijdrage]]+Tb.Financiering[[#This Row],[Andere
subsidie(s)]]+Tb.Financiering[[#This Row],[Anders]],0)</f>
        <v>0</v>
      </c>
      <c r="BW39" s="235">
        <f>IF(Tb.Financiering[[#This Row],[Pnr.]]=BW$7,Tb.Financiering[[#This Row],[Eigen
bijdrage]]+Tb.Financiering[[#This Row],[Andere
subsidie(s)]]+Tb.Financiering[[#This Row],[Anders]],0)</f>
        <v>0</v>
      </c>
      <c r="BX39" s="235">
        <f>IF(Tb.Financiering[[#This Row],[Pnr.]]=BX$7,Tb.Financiering[[#This Row],[Eigen
bijdrage]]+Tb.Financiering[[#This Row],[Andere
subsidie(s)]]+Tb.Financiering[[#This Row],[Anders]],0)</f>
        <v>0</v>
      </c>
      <c r="BY39" s="235">
        <f>IF(Tb.Financiering[[#This Row],[Pnr.]]=BY$7,Tb.Financiering[[#This Row],[Eigen
bijdrage]]+Tb.Financiering[[#This Row],[Andere
subsidie(s)]]+Tb.Financiering[[#This Row],[Anders]],0)</f>
        <v>0</v>
      </c>
      <c r="BZ39" s="235">
        <f>IF(Tb.Financiering[[#This Row],[Pnr.]]=BZ$7,Tb.Financiering[[#This Row],[Eigen
bijdrage]]+Tb.Financiering[[#This Row],[Andere
subsidie(s)]]+Tb.Financiering[[#This Row],[Anders]],0)</f>
        <v>0</v>
      </c>
      <c r="CA39" s="235">
        <f>IF(Tb.Financiering[[#This Row],[Pnr.]]=CA$7,Tb.Financiering[[#This Row],[Eigen
bijdrage]]+Tb.Financiering[[#This Row],[Andere
subsidie(s)]]+Tb.Financiering[[#This Row],[Anders]],0)</f>
        <v>0</v>
      </c>
      <c r="CB39" s="235">
        <f>IF(Tb.Financiering[[#This Row],[Pnr.]]=CB$7,Tb.Financiering[[#This Row],[Eigen
bijdrage]]+Tb.Financiering[[#This Row],[Andere
subsidie(s)]]+Tb.Financiering[[#This Row],[Anders]],0)</f>
        <v>0</v>
      </c>
      <c r="CC39" s="235">
        <f>IF(Tb.Financiering[[#This Row],[Pnr.]]=CC$7,Tb.Financiering[[#This Row],[Eigen
bijdrage]]+Tb.Financiering[[#This Row],[Andere
subsidie(s)]]+Tb.Financiering[[#This Row],[Anders]],0)</f>
        <v>0</v>
      </c>
      <c r="CD39" s="235">
        <f>IF(Tb.Financiering[[#This Row],[Pnr.]]=CD$7,Tb.Financiering[[#This Row],[Eigen
bijdrage]]+Tb.Financiering[[#This Row],[Andere
subsidie(s)]]+Tb.Financiering[[#This Row],[Anders]],0)</f>
        <v>0</v>
      </c>
      <c r="CE39" s="235">
        <f>IF(Tb.Financiering[[#This Row],[Pnr.]]=CE$7,Tb.Financiering[[#This Row],[Eigen
bijdrage]]+Tb.Financiering[[#This Row],[Andere
subsidie(s)]]+Tb.Financiering[[#This Row],[Anders]],0)</f>
        <v>0</v>
      </c>
      <c r="CF39" s="235">
        <f>IF(Tb.Financiering[[#This Row],[Pnr.]]=CF$7,Tb.Financiering[[#This Row],[Eigen
bijdrage]]+Tb.Financiering[[#This Row],[Andere
subsidie(s)]]+Tb.Financiering[[#This Row],[Anders]],0)</f>
        <v>0</v>
      </c>
      <c r="CG39" s="235">
        <f>IF(Tb.Financiering[[#This Row],[Pnr.]]=CG$7,Tb.Financiering[[#This Row],[Eigen
bijdrage]]+Tb.Financiering[[#This Row],[Andere
subsidie(s)]]+Tb.Financiering[[#This Row],[Anders]],0)</f>
        <v>0</v>
      </c>
      <c r="CH39" s="235">
        <f>IF(Tb.Financiering[[#This Row],[Pnr.]]=CH$7,Tb.Financiering[[#This Row],[Eigen
bijdrage]]+Tb.Financiering[[#This Row],[Andere
subsidie(s)]]+Tb.Financiering[[#This Row],[Anders]],0)</f>
        <v>0</v>
      </c>
      <c r="CI39" s="235">
        <f>IF(Tb.Financiering[[#This Row],[Pnr.]]=CI$7,Tb.Financiering[[#This Row],[Eigen
bijdrage]]+Tb.Financiering[[#This Row],[Andere
subsidie(s)]]+Tb.Financiering[[#This Row],[Anders]],0)</f>
        <v>0</v>
      </c>
      <c r="CJ39" s="235">
        <f>IF(Tb.Financiering[[#This Row],[Pnr.]]=CJ$7,Tb.Financiering[[#This Row],[Eigen
bijdrage]]+Tb.Financiering[[#This Row],[Andere
subsidie(s)]]+Tb.Financiering[[#This Row],[Anders]],0)</f>
        <v>0</v>
      </c>
      <c r="CK39" s="235">
        <f>IF(Tb.Financiering[[#This Row],[Pnr.]]=CK$7,Tb.Financiering[[#This Row],[Eigen
bijdrage]]+Tb.Financiering[[#This Row],[Andere
subsidie(s)]]+Tb.Financiering[[#This Row],[Anders]],0)</f>
        <v>0</v>
      </c>
      <c r="CL39" s="235">
        <f>IF(Tb.Financiering[[#This Row],[Pnr.]]=CL$7,Tb.Financiering[[#This Row],[Eigen
bijdrage]]+Tb.Financiering[[#This Row],[Andere
subsidie(s)]]+Tb.Financiering[[#This Row],[Anders]],0)</f>
        <v>0</v>
      </c>
      <c r="CM39" s="235">
        <f>IF(Tb.Financiering[[#This Row],[Pnr.]]=CM$7,Tb.Financiering[[#This Row],[Eigen
bijdrage]]+Tb.Financiering[[#This Row],[Andere
subsidie(s)]]+Tb.Financiering[[#This Row],[Anders]],0)</f>
        <v>0</v>
      </c>
      <c r="CN39" s="235">
        <f>IF(Tb.Financiering[[#This Row],[Pnr.]]=CN$7,Tb.Financiering[[#This Row],[Eigen
bijdrage]]+Tb.Financiering[[#This Row],[Andere
subsidie(s)]]+Tb.Financiering[[#This Row],[Anders]],0)</f>
        <v>0</v>
      </c>
      <c r="CO39" s="235">
        <f>IF(Tb.Financiering[[#This Row],[Pnr.]]=CO$7,Tb.Financiering[[#This Row],[Eigen
bijdrage]]+Tb.Financiering[[#This Row],[Andere
subsidie(s)]]+Tb.Financiering[[#This Row],[Anders]],0)</f>
        <v>0</v>
      </c>
      <c r="CP39" s="235">
        <f>IF(Tb.Financiering[[#This Row],[Pnr.]]=CP$7,Tb.Financiering[[#This Row],[Eigen
bijdrage]]+Tb.Financiering[[#This Row],[Andere
subsidie(s)]]+Tb.Financiering[[#This Row],[Anders]],0)</f>
        <v>0</v>
      </c>
      <c r="CQ39" s="235">
        <f>IF(Tb.Financiering[[#This Row],[Pnr.]]=CQ$7,Tb.Financiering[[#This Row],[Eigen
bijdrage]]+Tb.Financiering[[#This Row],[Andere
subsidie(s)]]+Tb.Financiering[[#This Row],[Anders]],0)</f>
        <v>0</v>
      </c>
      <c r="CR39" s="235">
        <f>IF(Tb.Financiering[[#This Row],[Pnr.]]=CR$7,Tb.Financiering[[#This Row],[Eigen
bijdrage]]+Tb.Financiering[[#This Row],[Andere
subsidie(s)]]+Tb.Financiering[[#This Row],[Anders]],0)</f>
        <v>0</v>
      </c>
      <c r="CS39" s="235">
        <f>IF(Tb.Financiering[[#This Row],[Pnr.]]=CS$7,Tb.Financiering[[#This Row],[Eigen
bijdrage]]+Tb.Financiering[[#This Row],[Andere
subsidie(s)]]+Tb.Financiering[[#This Row],[Anders]],0)</f>
        <v>0</v>
      </c>
      <c r="CT39" s="235">
        <f>IF(Tb.Financiering[[#This Row],[Pnr.]]=CT$7,Tb.Financiering[[#This Row],[Eigen
bijdrage]]+Tb.Financiering[[#This Row],[Andere
subsidie(s)]]+Tb.Financiering[[#This Row],[Anders]],0)</f>
        <v>0</v>
      </c>
      <c r="CU39" s="235">
        <f>IF(Tb.Financiering[[#This Row],[Pnr.]]=CU$7,Tb.Financiering[[#This Row],[Eigen
bijdrage]]+Tb.Financiering[[#This Row],[Andere
subsidie(s)]]+Tb.Financiering[[#This Row],[Anders]],0)</f>
        <v>0</v>
      </c>
      <c r="CV39" s="235">
        <f>IF(Tb.Financiering[[#This Row],[Pnr.]]=CV$7,Tb.Financiering[[#This Row],[Eigen
bijdrage]]+Tb.Financiering[[#This Row],[Andere
subsidie(s)]]+Tb.Financiering[[#This Row],[Anders]],0)</f>
        <v>0</v>
      </c>
      <c r="CW39" s="235">
        <f>IF(Tb.Financiering[[#This Row],[Pnr.]]=CW$7,Tb.Financiering[[#This Row],[Eigen
bijdrage]]+Tb.Financiering[[#This Row],[Andere
subsidie(s)]]+Tb.Financiering[[#This Row],[Anders]],0)</f>
        <v>0</v>
      </c>
      <c r="CX39" s="235">
        <f>IF(Tb.Financiering[[#This Row],[Pnr.]]=CX$7,Tb.Financiering[[#This Row],[Eigen
bijdrage]]+Tb.Financiering[[#This Row],[Andere
subsidie(s)]]+Tb.Financiering[[#This Row],[Anders]],0)</f>
        <v>0</v>
      </c>
      <c r="CY39" s="235">
        <f>IF(Tb.Financiering[[#This Row],[Pnr.]]=CY$7,Tb.Financiering[[#This Row],[Eigen
bijdrage]]+Tb.Financiering[[#This Row],[Andere
subsidie(s)]]+Tb.Financiering[[#This Row],[Anders]],0)</f>
        <v>0</v>
      </c>
      <c r="CZ39" s="235">
        <f>IF(Tb.Financiering[[#This Row],[Pnr.]]=CZ$7,Tb.Financiering[[#This Row],[Eigen
bijdrage]]+Tb.Financiering[[#This Row],[Andere
subsidie(s)]]+Tb.Financiering[[#This Row],[Anders]],0)</f>
        <v>0</v>
      </c>
      <c r="DA39" s="235">
        <f>IF(Tb.Financiering[[#This Row],[Pnr.]]=DA$7,Tb.Financiering[[#This Row],[Eigen
bijdrage]]+Tb.Financiering[[#This Row],[Andere
subsidie(s)]]+Tb.Financiering[[#This Row],[Anders]],0)</f>
        <v>0</v>
      </c>
      <c r="DB39" s="235">
        <f>IF(Tb.Financiering[[#This Row],[Pnr.]]=DB$7,Tb.Financiering[[#This Row],[Eigen
bijdrage]]+Tb.Financiering[[#This Row],[Andere
subsidie(s)]]+Tb.Financiering[[#This Row],[Anders]],0)</f>
        <v>0</v>
      </c>
      <c r="DC39" s="235">
        <f>IF(Tb.Financiering[[#This Row],[Pnr.]]=DC$7,Tb.Financiering[[#This Row],[Eigen
bijdrage]]+Tb.Financiering[[#This Row],[Andere
subsidie(s)]]+Tb.Financiering[[#This Row],[Anders]],0)</f>
        <v>0</v>
      </c>
      <c r="DD39" s="235">
        <f>IF(Tb.Financiering[[#This Row],[Pnr.]]=DD$7,Tb.Financiering[[#This Row],[Eigen
bijdrage]]+Tb.Financiering[[#This Row],[Andere
subsidie(s)]]+Tb.Financiering[[#This Row],[Anders]],0)</f>
        <v>0</v>
      </c>
      <c r="DE39" s="235">
        <f>IF(Tb.Financiering[[#This Row],[Pnr.]]=DE$7,Tb.Financiering[[#This Row],[Eigen
bijdrage]]+Tb.Financiering[[#This Row],[Andere
subsidie(s)]]+Tb.Financiering[[#This Row],[Anders]],0)</f>
        <v>0</v>
      </c>
      <c r="DF39" s="235">
        <f>IF(Tb.Financiering[[#This Row],[Pnr.]]=DF$7,Tb.Financiering[[#This Row],[Eigen
bijdrage]]+Tb.Financiering[[#This Row],[Andere
subsidie(s)]]+Tb.Financiering[[#This Row],[Anders]],0)</f>
        <v>0</v>
      </c>
      <c r="DG39" s="235">
        <f>IF(Tb.Financiering[[#This Row],[Pnr.]]=DG$7,Tb.Financiering[[#This Row],[Eigen
bijdrage]]+Tb.Financiering[[#This Row],[Andere
subsidie(s)]]+Tb.Financiering[[#This Row],[Anders]],0)</f>
        <v>0</v>
      </c>
      <c r="DH39" s="235">
        <f>IF(Tb.Financiering[[#This Row],[Pnr.]]=DH$7,Tb.Financiering[[#This Row],[Eigen
bijdrage]]+Tb.Financiering[[#This Row],[Andere
subsidie(s)]]+Tb.Financiering[[#This Row],[Anders]],0)</f>
        <v>0</v>
      </c>
      <c r="DI39" s="235">
        <f>IF(Tb.Financiering[[#This Row],[Pnr.]]=DI$7,Tb.Financiering[[#This Row],[Eigen
bijdrage]]+Tb.Financiering[[#This Row],[Andere
subsidie(s)]]+Tb.Financiering[[#This Row],[Anders]],0)</f>
        <v>0</v>
      </c>
      <c r="DJ39" s="235">
        <f>IF(Tb.Financiering[[#This Row],[Pnr.]]=DJ$7,Tb.Financiering[[#This Row],[Eigen
bijdrage]]+Tb.Financiering[[#This Row],[Andere
subsidie(s)]]+Tb.Financiering[[#This Row],[Anders]],0)</f>
        <v>0</v>
      </c>
      <c r="DK39" s="235">
        <f>IF(Tb.Financiering[[#This Row],[Pnr.]]=DK$7,Tb.Financiering[[#This Row],[Eigen
bijdrage]]+Tb.Financiering[[#This Row],[Andere
subsidie(s)]]+Tb.Financiering[[#This Row],[Anders]],0)</f>
        <v>0</v>
      </c>
      <c r="XFD39" s="31"/>
    </row>
    <row r="40" spans="1:115 16384:16384" s="4" customFormat="1" x14ac:dyDescent="0.3">
      <c r="A40" s="31"/>
      <c r="B40" s="137"/>
      <c r="C40" s="137"/>
      <c r="D40" s="11">
        <f>SUMIF(Tbl.Kosten[PSAnr.],Tb.Financiering[[#This Row],[PSAnr.]],Tbl.Kosten[Totaal kosten])</f>
        <v>0</v>
      </c>
      <c r="E40" s="154">
        <f>SUMIF(Tbl.Kosten[PSAnr.],Tb.Financiering[[#This Row],[PSAnr.]],Tbl.Kosten[Subsidie])</f>
        <v>0</v>
      </c>
      <c r="F40" s="155"/>
      <c r="G40" s="154">
        <f>Tb.Financiering[[#This Row],[Begrote kosten]]-Tb.Financiering[[#This Row],[Berekende GLB subsidie]]-Tb.Financiering[[#This Row],[Correctie GLB subsidie]]</f>
        <v>0</v>
      </c>
      <c r="H40" s="156"/>
      <c r="I40" s="156"/>
      <c r="J40" s="156"/>
      <c r="K40" s="152"/>
      <c r="L40" s="97">
        <f>Tb.Financiering[[#This Row],[Te financieren]]-SUM(Tb.Financiering[[#This Row],[Eigen
bijdrage]:[Anders]])</f>
        <v>0</v>
      </c>
      <c r="M40" s="160" t="str">
        <f>IFERROR(VLOOKUP(Tb.Financiering[[#This Row],[Partnernaam]],Tbl.Projectpartners[[Naam]:[PNr.]],9,FALSE),"")</f>
        <v/>
      </c>
      <c r="N40" s="142" t="str">
        <f>IFERROR(VLOOKUP(Tb.Financiering[[#This Row],[Subsidiabele activiteit]],Tbl.Subsidiehoogte[[Subsidieactiviteit]:[SAnr.]],3,FALSE),"")</f>
        <v/>
      </c>
      <c r="O40" s="142" t="str">
        <f>_xlfn.CONCAT(Tb.Financiering[[#This Row],[Pnr.]],Tb.Financiering[[#This Row],[SAnr.]])</f>
        <v/>
      </c>
      <c r="P40" s="144">
        <f>IF(Tb.Financiering[[#This Row],[Pnr.]]=P$7,Tb.Financiering[[#This Row],[Te financieren]]-Tb.Financiering[[#This Row],[Eigen
bijdrage]]-Tb.Financiering[[#This Row],[Andere
subsidie(s)]]-Tb.Financiering[[#This Row],[Anders]],0)</f>
        <v>0</v>
      </c>
      <c r="Q40" s="144">
        <f>IF(Tb.Financiering[[#This Row],[Pnr.]]=Q$7,Tb.Financiering[[#This Row],[Te financieren]]-Tb.Financiering[[#This Row],[Eigen
bijdrage]]-Tb.Financiering[[#This Row],[Andere
subsidie(s)]]-Tb.Financiering[[#This Row],[Anders]],0)</f>
        <v>0</v>
      </c>
      <c r="R40" s="144">
        <f>IF(Tb.Financiering[[#This Row],[Pnr.]]=R$7,Tb.Financiering[[#This Row],[Te financieren]]-Tb.Financiering[[#This Row],[Eigen
bijdrage]]-Tb.Financiering[[#This Row],[Andere
subsidie(s)]]-Tb.Financiering[[#This Row],[Anders]],0)</f>
        <v>0</v>
      </c>
      <c r="S40" s="144">
        <f>IF(Tb.Financiering[[#This Row],[Pnr.]]=S$7,Tb.Financiering[[#This Row],[Te financieren]]-Tb.Financiering[[#This Row],[Eigen
bijdrage]]-Tb.Financiering[[#This Row],[Andere
subsidie(s)]]-Tb.Financiering[[#This Row],[Anders]],0)</f>
        <v>0</v>
      </c>
      <c r="T40" s="144">
        <f>IF(Tb.Financiering[[#This Row],[Pnr.]]=T$7,Tb.Financiering[[#This Row],[Te financieren]]-Tb.Financiering[[#This Row],[Eigen
bijdrage]]-Tb.Financiering[[#This Row],[Andere
subsidie(s)]]-Tb.Financiering[[#This Row],[Anders]],0)</f>
        <v>0</v>
      </c>
      <c r="U40" s="144">
        <f>IF(Tb.Financiering[[#This Row],[Pnr.]]=U$7,Tb.Financiering[[#This Row],[Te financieren]]-Tb.Financiering[[#This Row],[Eigen
bijdrage]]-Tb.Financiering[[#This Row],[Andere
subsidie(s)]]-Tb.Financiering[[#This Row],[Anders]],0)</f>
        <v>0</v>
      </c>
      <c r="V40" s="144">
        <f>IF(Tb.Financiering[[#This Row],[Pnr.]]=V$7,Tb.Financiering[[#This Row],[Te financieren]]-Tb.Financiering[[#This Row],[Eigen
bijdrage]]-Tb.Financiering[[#This Row],[Andere
subsidie(s)]]-Tb.Financiering[[#This Row],[Anders]],0)</f>
        <v>0</v>
      </c>
      <c r="W40" s="144">
        <f>IF(Tb.Financiering[[#This Row],[Pnr.]]=W$7,Tb.Financiering[[#This Row],[Te financieren]]-Tb.Financiering[[#This Row],[Eigen
bijdrage]]-Tb.Financiering[[#This Row],[Andere
subsidie(s)]]-Tb.Financiering[[#This Row],[Anders]],0)</f>
        <v>0</v>
      </c>
      <c r="X40" s="144">
        <f>IF(Tb.Financiering[[#This Row],[Pnr.]]=X$7,Tb.Financiering[[#This Row],[Te financieren]]-Tb.Financiering[[#This Row],[Eigen
bijdrage]]-Tb.Financiering[[#This Row],[Andere
subsidie(s)]]-Tb.Financiering[[#This Row],[Anders]],0)</f>
        <v>0</v>
      </c>
      <c r="Y40" s="144">
        <f>IF(Tb.Financiering[[#This Row],[Pnr.]]=Y$7,Tb.Financiering[[#This Row],[Te financieren]]-Tb.Financiering[[#This Row],[Eigen
bijdrage]]-Tb.Financiering[[#This Row],[Andere
subsidie(s)]]-Tb.Financiering[[#This Row],[Anders]],0)</f>
        <v>0</v>
      </c>
      <c r="Z40" s="144">
        <f>IF(Tb.Financiering[[#This Row],[Pnr.]]=Z$7,Tb.Financiering[[#This Row],[Te financieren]]-Tb.Financiering[[#This Row],[Eigen
bijdrage]]-Tb.Financiering[[#This Row],[Andere
subsidie(s)]]-Tb.Financiering[[#This Row],[Anders]],0)</f>
        <v>0</v>
      </c>
      <c r="AA40" s="144">
        <f>IF(Tb.Financiering[[#This Row],[Pnr.]]=AA$7,Tb.Financiering[[#This Row],[Te financieren]]-Tb.Financiering[[#This Row],[Eigen
bijdrage]]-Tb.Financiering[[#This Row],[Andere
subsidie(s)]]-Tb.Financiering[[#This Row],[Anders]],0)</f>
        <v>0</v>
      </c>
      <c r="AB40" s="144">
        <f>IF(Tb.Financiering[[#This Row],[Pnr.]]=AB$7,Tb.Financiering[[#This Row],[Te financieren]]-Tb.Financiering[[#This Row],[Eigen
bijdrage]]-Tb.Financiering[[#This Row],[Andere
subsidie(s)]]-Tb.Financiering[[#This Row],[Anders]],0)</f>
        <v>0</v>
      </c>
      <c r="AC40" s="144">
        <f>IF(Tb.Financiering[[#This Row],[Pnr.]]=AC$7,Tb.Financiering[[#This Row],[Te financieren]]-Tb.Financiering[[#This Row],[Eigen
bijdrage]]-Tb.Financiering[[#This Row],[Andere
subsidie(s)]]-Tb.Financiering[[#This Row],[Anders]],0)</f>
        <v>0</v>
      </c>
      <c r="AD40" s="144">
        <f>IF(Tb.Financiering[[#This Row],[Pnr.]]=AD$7,Tb.Financiering[[#This Row],[Te financieren]]-Tb.Financiering[[#This Row],[Eigen
bijdrage]]-Tb.Financiering[[#This Row],[Andere
subsidie(s)]]-Tb.Financiering[[#This Row],[Anders]],0)</f>
        <v>0</v>
      </c>
      <c r="AE40" s="144">
        <f>IF(Tb.Financiering[[#This Row],[Pnr.]]=AE$7,Tb.Financiering[[#This Row],[Te financieren]]-Tb.Financiering[[#This Row],[Eigen
bijdrage]]-Tb.Financiering[[#This Row],[Andere
subsidie(s)]]-Tb.Financiering[[#This Row],[Anders]],0)</f>
        <v>0</v>
      </c>
      <c r="AF40" s="144">
        <f>IF(Tb.Financiering[[#This Row],[Pnr.]]=AF$7,Tb.Financiering[[#This Row],[Te financieren]]-Tb.Financiering[[#This Row],[Eigen
bijdrage]]-Tb.Financiering[[#This Row],[Andere
subsidie(s)]]-Tb.Financiering[[#This Row],[Anders]],0)</f>
        <v>0</v>
      </c>
      <c r="AG40" s="144">
        <f>IF(Tb.Financiering[[#This Row],[Pnr.]]=AG$7,Tb.Financiering[[#This Row],[Te financieren]]-Tb.Financiering[[#This Row],[Eigen
bijdrage]]-Tb.Financiering[[#This Row],[Andere
subsidie(s)]]-Tb.Financiering[[#This Row],[Anders]],0)</f>
        <v>0</v>
      </c>
      <c r="AH40" s="144">
        <f>IF(Tb.Financiering[[#This Row],[Pnr.]]=AH$7,Tb.Financiering[[#This Row],[Te financieren]]-Tb.Financiering[[#This Row],[Eigen
bijdrage]]-Tb.Financiering[[#This Row],[Andere
subsidie(s)]]-Tb.Financiering[[#This Row],[Anders]],0)</f>
        <v>0</v>
      </c>
      <c r="AI40" s="144">
        <f>IF(Tb.Financiering[[#This Row],[Pnr.]]=AI$7,Tb.Financiering[[#This Row],[Te financieren]]-Tb.Financiering[[#This Row],[Eigen
bijdrage]]-Tb.Financiering[[#This Row],[Andere
subsidie(s)]]-Tb.Financiering[[#This Row],[Anders]],0)</f>
        <v>0</v>
      </c>
      <c r="AJ40" s="144">
        <f>IF(Tb.Financiering[[#This Row],[Pnr.]]=AJ$7,Tb.Financiering[[#This Row],[Te financieren]]-Tb.Financiering[[#This Row],[Eigen
bijdrage]]-Tb.Financiering[[#This Row],[Andere
subsidie(s)]]-Tb.Financiering[[#This Row],[Anders]],0)</f>
        <v>0</v>
      </c>
      <c r="AK40" s="144">
        <f>IF(Tb.Financiering[[#This Row],[Pnr.]]=AK$7,Tb.Financiering[[#This Row],[Te financieren]]-Tb.Financiering[[#This Row],[Eigen
bijdrage]]-Tb.Financiering[[#This Row],[Andere
subsidie(s)]]-Tb.Financiering[[#This Row],[Anders]],0)</f>
        <v>0</v>
      </c>
      <c r="AL40" s="144">
        <f>IF(Tb.Financiering[[#This Row],[Pnr.]]=AL$7,Tb.Financiering[[#This Row],[Te financieren]]-Tb.Financiering[[#This Row],[Eigen
bijdrage]]-Tb.Financiering[[#This Row],[Andere
subsidie(s)]]-Tb.Financiering[[#This Row],[Anders]],0)</f>
        <v>0</v>
      </c>
      <c r="AM40" s="144">
        <f>IF(Tb.Financiering[[#This Row],[Pnr.]]=AM$7,Tb.Financiering[[#This Row],[Te financieren]]-Tb.Financiering[[#This Row],[Eigen
bijdrage]]-Tb.Financiering[[#This Row],[Andere
subsidie(s)]]-Tb.Financiering[[#This Row],[Anders]],0)</f>
        <v>0</v>
      </c>
      <c r="AN40" s="144">
        <f>IF(Tb.Financiering[[#This Row],[Pnr.]]=AN$7,Tb.Financiering[[#This Row],[Te financieren]]-Tb.Financiering[[#This Row],[Eigen
bijdrage]]-Tb.Financiering[[#This Row],[Andere
subsidie(s)]]-Tb.Financiering[[#This Row],[Anders]],0)</f>
        <v>0</v>
      </c>
      <c r="AO40" s="144">
        <f>IF(Tb.Financiering[[#This Row],[Pnr.]]=AO$7,Tb.Financiering[[#This Row],[Te financieren]]-Tb.Financiering[[#This Row],[Eigen
bijdrage]]-Tb.Financiering[[#This Row],[Andere
subsidie(s)]]-Tb.Financiering[[#This Row],[Anders]],0)</f>
        <v>0</v>
      </c>
      <c r="AP40" s="144">
        <f>IF(Tb.Financiering[[#This Row],[Pnr.]]=AP$7,Tb.Financiering[[#This Row],[Te financieren]]-Tb.Financiering[[#This Row],[Eigen
bijdrage]]-Tb.Financiering[[#This Row],[Andere
subsidie(s)]]-Tb.Financiering[[#This Row],[Anders]],0)</f>
        <v>0</v>
      </c>
      <c r="AQ40" s="144">
        <f>IF(Tb.Financiering[[#This Row],[Pnr.]]=AQ$7,Tb.Financiering[[#This Row],[Te financieren]]-Tb.Financiering[[#This Row],[Eigen
bijdrage]]-Tb.Financiering[[#This Row],[Andere
subsidie(s)]]-Tb.Financiering[[#This Row],[Anders]],0)</f>
        <v>0</v>
      </c>
      <c r="AR40" s="144">
        <f>IF(Tb.Financiering[[#This Row],[Pnr.]]=AR$7,Tb.Financiering[[#This Row],[Te financieren]]-Tb.Financiering[[#This Row],[Eigen
bijdrage]]-Tb.Financiering[[#This Row],[Andere
subsidie(s)]]-Tb.Financiering[[#This Row],[Anders]],0)</f>
        <v>0</v>
      </c>
      <c r="AS40" s="144">
        <f>IF(Tb.Financiering[[#This Row],[Pnr.]]=AS$7,Tb.Financiering[[#This Row],[Te financieren]]-Tb.Financiering[[#This Row],[Eigen
bijdrage]]-Tb.Financiering[[#This Row],[Andere
subsidie(s)]]-Tb.Financiering[[#This Row],[Anders]],0)</f>
        <v>0</v>
      </c>
      <c r="AT40" s="144">
        <f>IF(Tb.Financiering[[#This Row],[Pnr.]]=AT$7,Tb.Financiering[[#This Row],[Te financieren]]-Tb.Financiering[[#This Row],[Eigen
bijdrage]]-Tb.Financiering[[#This Row],[Andere
subsidie(s)]]-Tb.Financiering[[#This Row],[Anders]],0)</f>
        <v>0</v>
      </c>
      <c r="AU40" s="144">
        <f>IF(Tb.Financiering[[#This Row],[Pnr.]]=AU$7,Tb.Financiering[[#This Row],[Te financieren]]-Tb.Financiering[[#This Row],[Eigen
bijdrage]]-Tb.Financiering[[#This Row],[Andere
subsidie(s)]]-Tb.Financiering[[#This Row],[Anders]],0)</f>
        <v>0</v>
      </c>
      <c r="AV40" s="144">
        <f>IF(Tb.Financiering[[#This Row],[Pnr.]]=AV$7,Tb.Financiering[[#This Row],[Te financieren]]-Tb.Financiering[[#This Row],[Eigen
bijdrage]]-Tb.Financiering[[#This Row],[Andere
subsidie(s)]]-Tb.Financiering[[#This Row],[Anders]],0)</f>
        <v>0</v>
      </c>
      <c r="AW40" s="144">
        <f>IF(Tb.Financiering[[#This Row],[Pnr.]]=AW$7,Tb.Financiering[[#This Row],[Te financieren]]-Tb.Financiering[[#This Row],[Eigen
bijdrage]]-Tb.Financiering[[#This Row],[Andere
subsidie(s)]]-Tb.Financiering[[#This Row],[Anders]],0)</f>
        <v>0</v>
      </c>
      <c r="AX40" s="144">
        <f>IF(Tb.Financiering[[#This Row],[Pnr.]]=AX$7,Tb.Financiering[[#This Row],[Te financieren]]-Tb.Financiering[[#This Row],[Eigen
bijdrage]]-Tb.Financiering[[#This Row],[Andere
subsidie(s)]]-Tb.Financiering[[#This Row],[Anders]],0)</f>
        <v>0</v>
      </c>
      <c r="AY40" s="144">
        <f>IF(Tb.Financiering[[#This Row],[Pnr.]]=AY$7,Tb.Financiering[[#This Row],[Te financieren]]-Tb.Financiering[[#This Row],[Eigen
bijdrage]]-Tb.Financiering[[#This Row],[Andere
subsidie(s)]]-Tb.Financiering[[#This Row],[Anders]],0)</f>
        <v>0</v>
      </c>
      <c r="AZ40" s="144">
        <f>IF(Tb.Financiering[[#This Row],[Pnr.]]=AZ$7,Tb.Financiering[[#This Row],[Te financieren]]-Tb.Financiering[[#This Row],[Eigen
bijdrage]]-Tb.Financiering[[#This Row],[Andere
subsidie(s)]]-Tb.Financiering[[#This Row],[Anders]],0)</f>
        <v>0</v>
      </c>
      <c r="BA40" s="144">
        <f>IF(Tb.Financiering[[#This Row],[Pnr.]]=BA$7,Tb.Financiering[[#This Row],[Te financieren]]-Tb.Financiering[[#This Row],[Eigen
bijdrage]]-Tb.Financiering[[#This Row],[Andere
subsidie(s)]]-Tb.Financiering[[#This Row],[Anders]],0)</f>
        <v>0</v>
      </c>
      <c r="BB40" s="144">
        <f>IF(Tb.Financiering[[#This Row],[Pnr.]]=BB$7,Tb.Financiering[[#This Row],[Te financieren]]-Tb.Financiering[[#This Row],[Eigen
bijdrage]]-Tb.Financiering[[#This Row],[Andere
subsidie(s)]]-Tb.Financiering[[#This Row],[Anders]],0)</f>
        <v>0</v>
      </c>
      <c r="BC40" s="144">
        <f>IF(Tb.Financiering[[#This Row],[Pnr.]]=BC$7,Tb.Financiering[[#This Row],[Te financieren]]-Tb.Financiering[[#This Row],[Eigen
bijdrage]]-Tb.Financiering[[#This Row],[Andere
subsidie(s)]]-Tb.Financiering[[#This Row],[Anders]],0)</f>
        <v>0</v>
      </c>
      <c r="BD40" s="144">
        <f>IF(Tb.Financiering[[#This Row],[Pnr.]]=BD$7,Tb.Financiering[[#This Row],[Te financieren]]-Tb.Financiering[[#This Row],[Eigen
bijdrage]]-Tb.Financiering[[#This Row],[Andere
subsidie(s)]]-Tb.Financiering[[#This Row],[Anders]],0)</f>
        <v>0</v>
      </c>
      <c r="BE40" s="144">
        <f>IF(Tb.Financiering[[#This Row],[Pnr.]]=BE$7,Tb.Financiering[[#This Row],[Te financieren]]-Tb.Financiering[[#This Row],[Eigen
bijdrage]]-Tb.Financiering[[#This Row],[Andere
subsidie(s)]]-Tb.Financiering[[#This Row],[Anders]],0)</f>
        <v>0</v>
      </c>
      <c r="BF40" s="144">
        <f>IF(Tb.Financiering[[#This Row],[Pnr.]]=BF$7,Tb.Financiering[[#This Row],[Te financieren]]-Tb.Financiering[[#This Row],[Eigen
bijdrage]]-Tb.Financiering[[#This Row],[Andere
subsidie(s)]]-Tb.Financiering[[#This Row],[Anders]],0)</f>
        <v>0</v>
      </c>
      <c r="BG40" s="144">
        <f>IF(Tb.Financiering[[#This Row],[Pnr.]]=BG$7,Tb.Financiering[[#This Row],[Te financieren]]-Tb.Financiering[[#This Row],[Eigen
bijdrage]]-Tb.Financiering[[#This Row],[Andere
subsidie(s)]]-Tb.Financiering[[#This Row],[Anders]],0)</f>
        <v>0</v>
      </c>
      <c r="BH40" s="144">
        <f>IF(Tb.Financiering[[#This Row],[Pnr.]]=BH$7,Tb.Financiering[[#This Row],[Te financieren]]-Tb.Financiering[[#This Row],[Eigen
bijdrage]]-Tb.Financiering[[#This Row],[Andere
subsidie(s)]]-Tb.Financiering[[#This Row],[Anders]],0)</f>
        <v>0</v>
      </c>
      <c r="BI40" s="144">
        <f>IF(Tb.Financiering[[#This Row],[Pnr.]]=BI$7,Tb.Financiering[[#This Row],[Te financieren]]-Tb.Financiering[[#This Row],[Eigen
bijdrage]]-Tb.Financiering[[#This Row],[Andere
subsidie(s)]]-Tb.Financiering[[#This Row],[Anders]],0)</f>
        <v>0</v>
      </c>
      <c r="BJ40" s="144">
        <f>IF(Tb.Financiering[[#This Row],[Pnr.]]=BJ$7,Tb.Financiering[[#This Row],[Te financieren]]-Tb.Financiering[[#This Row],[Eigen
bijdrage]]-Tb.Financiering[[#This Row],[Andere
subsidie(s)]]-Tb.Financiering[[#This Row],[Anders]],0)</f>
        <v>0</v>
      </c>
      <c r="BK40" s="144">
        <f>IF(Tb.Financiering[[#This Row],[Pnr.]]=BK$7,Tb.Financiering[[#This Row],[Te financieren]]-Tb.Financiering[[#This Row],[Eigen
bijdrage]]-Tb.Financiering[[#This Row],[Andere
subsidie(s)]]-Tb.Financiering[[#This Row],[Anders]],0)</f>
        <v>0</v>
      </c>
      <c r="BL40" s="144">
        <f>IF(Tb.Financiering[[#This Row],[Pnr.]]=BL$7,Tb.Financiering[[#This Row],[Te financieren]]-Tb.Financiering[[#This Row],[Eigen
bijdrage]]-Tb.Financiering[[#This Row],[Andere
subsidie(s)]]-Tb.Financiering[[#This Row],[Anders]],0)</f>
        <v>0</v>
      </c>
      <c r="BM40" s="144">
        <f>IF(Tb.Financiering[[#This Row],[Pnr.]]=BM$7,Tb.Financiering[[#This Row],[Te financieren]]-Tb.Financiering[[#This Row],[Eigen
bijdrage]]-Tb.Financiering[[#This Row],[Andere
subsidie(s)]]-Tb.Financiering[[#This Row],[Anders]],0)</f>
        <v>0</v>
      </c>
      <c r="BN40" s="235">
        <f>IF(Tb.Financiering[[#This Row],[Pnr.]]=BN$7,Tb.Financiering[[#This Row],[Eigen
bijdrage]]+Tb.Financiering[[#This Row],[Andere
subsidie(s)]]+Tb.Financiering[[#This Row],[Anders]],0)</f>
        <v>0</v>
      </c>
      <c r="BO40" s="235">
        <f>IF(Tb.Financiering[[#This Row],[Pnr.]]=BO$7,Tb.Financiering[[#This Row],[Eigen
bijdrage]]+Tb.Financiering[[#This Row],[Andere
subsidie(s)]]+Tb.Financiering[[#This Row],[Anders]],0)</f>
        <v>0</v>
      </c>
      <c r="BP40" s="235">
        <f>IF(Tb.Financiering[[#This Row],[Pnr.]]=BP$7,Tb.Financiering[[#This Row],[Eigen
bijdrage]]+Tb.Financiering[[#This Row],[Andere
subsidie(s)]]+Tb.Financiering[[#This Row],[Anders]],0)</f>
        <v>0</v>
      </c>
      <c r="BQ40" s="235">
        <f>IF(Tb.Financiering[[#This Row],[Pnr.]]=BQ$7,Tb.Financiering[[#This Row],[Eigen
bijdrage]]+Tb.Financiering[[#This Row],[Andere
subsidie(s)]]+Tb.Financiering[[#This Row],[Anders]],0)</f>
        <v>0</v>
      </c>
      <c r="BR40" s="235">
        <f>IF(Tb.Financiering[[#This Row],[Pnr.]]=BR$7,Tb.Financiering[[#This Row],[Eigen
bijdrage]]+Tb.Financiering[[#This Row],[Andere
subsidie(s)]]+Tb.Financiering[[#This Row],[Anders]],0)</f>
        <v>0</v>
      </c>
      <c r="BS40" s="235">
        <f>IF(Tb.Financiering[[#This Row],[Pnr.]]=BS$7,Tb.Financiering[[#This Row],[Eigen
bijdrage]]+Tb.Financiering[[#This Row],[Andere
subsidie(s)]]+Tb.Financiering[[#This Row],[Anders]],0)</f>
        <v>0</v>
      </c>
      <c r="BT40" s="235">
        <f>IF(Tb.Financiering[[#This Row],[Pnr.]]=BT$7,Tb.Financiering[[#This Row],[Eigen
bijdrage]]+Tb.Financiering[[#This Row],[Andere
subsidie(s)]]+Tb.Financiering[[#This Row],[Anders]],0)</f>
        <v>0</v>
      </c>
      <c r="BU40" s="235">
        <f>IF(Tb.Financiering[[#This Row],[Pnr.]]=BU$7,Tb.Financiering[[#This Row],[Eigen
bijdrage]]+Tb.Financiering[[#This Row],[Andere
subsidie(s)]]+Tb.Financiering[[#This Row],[Anders]],0)</f>
        <v>0</v>
      </c>
      <c r="BV40" s="235">
        <f>IF(Tb.Financiering[[#This Row],[Pnr.]]=BV$7,Tb.Financiering[[#This Row],[Eigen
bijdrage]]+Tb.Financiering[[#This Row],[Andere
subsidie(s)]]+Tb.Financiering[[#This Row],[Anders]],0)</f>
        <v>0</v>
      </c>
      <c r="BW40" s="235">
        <f>IF(Tb.Financiering[[#This Row],[Pnr.]]=BW$7,Tb.Financiering[[#This Row],[Eigen
bijdrage]]+Tb.Financiering[[#This Row],[Andere
subsidie(s)]]+Tb.Financiering[[#This Row],[Anders]],0)</f>
        <v>0</v>
      </c>
      <c r="BX40" s="235">
        <f>IF(Tb.Financiering[[#This Row],[Pnr.]]=BX$7,Tb.Financiering[[#This Row],[Eigen
bijdrage]]+Tb.Financiering[[#This Row],[Andere
subsidie(s)]]+Tb.Financiering[[#This Row],[Anders]],0)</f>
        <v>0</v>
      </c>
      <c r="BY40" s="235">
        <f>IF(Tb.Financiering[[#This Row],[Pnr.]]=BY$7,Tb.Financiering[[#This Row],[Eigen
bijdrage]]+Tb.Financiering[[#This Row],[Andere
subsidie(s)]]+Tb.Financiering[[#This Row],[Anders]],0)</f>
        <v>0</v>
      </c>
      <c r="BZ40" s="235">
        <f>IF(Tb.Financiering[[#This Row],[Pnr.]]=BZ$7,Tb.Financiering[[#This Row],[Eigen
bijdrage]]+Tb.Financiering[[#This Row],[Andere
subsidie(s)]]+Tb.Financiering[[#This Row],[Anders]],0)</f>
        <v>0</v>
      </c>
      <c r="CA40" s="235">
        <f>IF(Tb.Financiering[[#This Row],[Pnr.]]=CA$7,Tb.Financiering[[#This Row],[Eigen
bijdrage]]+Tb.Financiering[[#This Row],[Andere
subsidie(s)]]+Tb.Financiering[[#This Row],[Anders]],0)</f>
        <v>0</v>
      </c>
      <c r="CB40" s="235">
        <f>IF(Tb.Financiering[[#This Row],[Pnr.]]=CB$7,Tb.Financiering[[#This Row],[Eigen
bijdrage]]+Tb.Financiering[[#This Row],[Andere
subsidie(s)]]+Tb.Financiering[[#This Row],[Anders]],0)</f>
        <v>0</v>
      </c>
      <c r="CC40" s="235">
        <f>IF(Tb.Financiering[[#This Row],[Pnr.]]=CC$7,Tb.Financiering[[#This Row],[Eigen
bijdrage]]+Tb.Financiering[[#This Row],[Andere
subsidie(s)]]+Tb.Financiering[[#This Row],[Anders]],0)</f>
        <v>0</v>
      </c>
      <c r="CD40" s="235">
        <f>IF(Tb.Financiering[[#This Row],[Pnr.]]=CD$7,Tb.Financiering[[#This Row],[Eigen
bijdrage]]+Tb.Financiering[[#This Row],[Andere
subsidie(s)]]+Tb.Financiering[[#This Row],[Anders]],0)</f>
        <v>0</v>
      </c>
      <c r="CE40" s="235">
        <f>IF(Tb.Financiering[[#This Row],[Pnr.]]=CE$7,Tb.Financiering[[#This Row],[Eigen
bijdrage]]+Tb.Financiering[[#This Row],[Andere
subsidie(s)]]+Tb.Financiering[[#This Row],[Anders]],0)</f>
        <v>0</v>
      </c>
      <c r="CF40" s="235">
        <f>IF(Tb.Financiering[[#This Row],[Pnr.]]=CF$7,Tb.Financiering[[#This Row],[Eigen
bijdrage]]+Tb.Financiering[[#This Row],[Andere
subsidie(s)]]+Tb.Financiering[[#This Row],[Anders]],0)</f>
        <v>0</v>
      </c>
      <c r="CG40" s="235">
        <f>IF(Tb.Financiering[[#This Row],[Pnr.]]=CG$7,Tb.Financiering[[#This Row],[Eigen
bijdrage]]+Tb.Financiering[[#This Row],[Andere
subsidie(s)]]+Tb.Financiering[[#This Row],[Anders]],0)</f>
        <v>0</v>
      </c>
      <c r="CH40" s="235">
        <f>IF(Tb.Financiering[[#This Row],[Pnr.]]=CH$7,Tb.Financiering[[#This Row],[Eigen
bijdrage]]+Tb.Financiering[[#This Row],[Andere
subsidie(s)]]+Tb.Financiering[[#This Row],[Anders]],0)</f>
        <v>0</v>
      </c>
      <c r="CI40" s="235">
        <f>IF(Tb.Financiering[[#This Row],[Pnr.]]=CI$7,Tb.Financiering[[#This Row],[Eigen
bijdrage]]+Tb.Financiering[[#This Row],[Andere
subsidie(s)]]+Tb.Financiering[[#This Row],[Anders]],0)</f>
        <v>0</v>
      </c>
      <c r="CJ40" s="235">
        <f>IF(Tb.Financiering[[#This Row],[Pnr.]]=CJ$7,Tb.Financiering[[#This Row],[Eigen
bijdrage]]+Tb.Financiering[[#This Row],[Andere
subsidie(s)]]+Tb.Financiering[[#This Row],[Anders]],0)</f>
        <v>0</v>
      </c>
      <c r="CK40" s="235">
        <f>IF(Tb.Financiering[[#This Row],[Pnr.]]=CK$7,Tb.Financiering[[#This Row],[Eigen
bijdrage]]+Tb.Financiering[[#This Row],[Andere
subsidie(s)]]+Tb.Financiering[[#This Row],[Anders]],0)</f>
        <v>0</v>
      </c>
      <c r="CL40" s="235">
        <f>IF(Tb.Financiering[[#This Row],[Pnr.]]=CL$7,Tb.Financiering[[#This Row],[Eigen
bijdrage]]+Tb.Financiering[[#This Row],[Andere
subsidie(s)]]+Tb.Financiering[[#This Row],[Anders]],0)</f>
        <v>0</v>
      </c>
      <c r="CM40" s="235">
        <f>IF(Tb.Financiering[[#This Row],[Pnr.]]=CM$7,Tb.Financiering[[#This Row],[Eigen
bijdrage]]+Tb.Financiering[[#This Row],[Andere
subsidie(s)]]+Tb.Financiering[[#This Row],[Anders]],0)</f>
        <v>0</v>
      </c>
      <c r="CN40" s="235">
        <f>IF(Tb.Financiering[[#This Row],[Pnr.]]=CN$7,Tb.Financiering[[#This Row],[Eigen
bijdrage]]+Tb.Financiering[[#This Row],[Andere
subsidie(s)]]+Tb.Financiering[[#This Row],[Anders]],0)</f>
        <v>0</v>
      </c>
      <c r="CO40" s="235">
        <f>IF(Tb.Financiering[[#This Row],[Pnr.]]=CO$7,Tb.Financiering[[#This Row],[Eigen
bijdrage]]+Tb.Financiering[[#This Row],[Andere
subsidie(s)]]+Tb.Financiering[[#This Row],[Anders]],0)</f>
        <v>0</v>
      </c>
      <c r="CP40" s="235">
        <f>IF(Tb.Financiering[[#This Row],[Pnr.]]=CP$7,Tb.Financiering[[#This Row],[Eigen
bijdrage]]+Tb.Financiering[[#This Row],[Andere
subsidie(s)]]+Tb.Financiering[[#This Row],[Anders]],0)</f>
        <v>0</v>
      </c>
      <c r="CQ40" s="235">
        <f>IF(Tb.Financiering[[#This Row],[Pnr.]]=CQ$7,Tb.Financiering[[#This Row],[Eigen
bijdrage]]+Tb.Financiering[[#This Row],[Andere
subsidie(s)]]+Tb.Financiering[[#This Row],[Anders]],0)</f>
        <v>0</v>
      </c>
      <c r="CR40" s="235">
        <f>IF(Tb.Financiering[[#This Row],[Pnr.]]=CR$7,Tb.Financiering[[#This Row],[Eigen
bijdrage]]+Tb.Financiering[[#This Row],[Andere
subsidie(s)]]+Tb.Financiering[[#This Row],[Anders]],0)</f>
        <v>0</v>
      </c>
      <c r="CS40" s="235">
        <f>IF(Tb.Financiering[[#This Row],[Pnr.]]=CS$7,Tb.Financiering[[#This Row],[Eigen
bijdrage]]+Tb.Financiering[[#This Row],[Andere
subsidie(s)]]+Tb.Financiering[[#This Row],[Anders]],0)</f>
        <v>0</v>
      </c>
      <c r="CT40" s="235">
        <f>IF(Tb.Financiering[[#This Row],[Pnr.]]=CT$7,Tb.Financiering[[#This Row],[Eigen
bijdrage]]+Tb.Financiering[[#This Row],[Andere
subsidie(s)]]+Tb.Financiering[[#This Row],[Anders]],0)</f>
        <v>0</v>
      </c>
      <c r="CU40" s="235">
        <f>IF(Tb.Financiering[[#This Row],[Pnr.]]=CU$7,Tb.Financiering[[#This Row],[Eigen
bijdrage]]+Tb.Financiering[[#This Row],[Andere
subsidie(s)]]+Tb.Financiering[[#This Row],[Anders]],0)</f>
        <v>0</v>
      </c>
      <c r="CV40" s="235">
        <f>IF(Tb.Financiering[[#This Row],[Pnr.]]=CV$7,Tb.Financiering[[#This Row],[Eigen
bijdrage]]+Tb.Financiering[[#This Row],[Andere
subsidie(s)]]+Tb.Financiering[[#This Row],[Anders]],0)</f>
        <v>0</v>
      </c>
      <c r="CW40" s="235">
        <f>IF(Tb.Financiering[[#This Row],[Pnr.]]=CW$7,Tb.Financiering[[#This Row],[Eigen
bijdrage]]+Tb.Financiering[[#This Row],[Andere
subsidie(s)]]+Tb.Financiering[[#This Row],[Anders]],0)</f>
        <v>0</v>
      </c>
      <c r="CX40" s="235">
        <f>IF(Tb.Financiering[[#This Row],[Pnr.]]=CX$7,Tb.Financiering[[#This Row],[Eigen
bijdrage]]+Tb.Financiering[[#This Row],[Andere
subsidie(s)]]+Tb.Financiering[[#This Row],[Anders]],0)</f>
        <v>0</v>
      </c>
      <c r="CY40" s="235">
        <f>IF(Tb.Financiering[[#This Row],[Pnr.]]=CY$7,Tb.Financiering[[#This Row],[Eigen
bijdrage]]+Tb.Financiering[[#This Row],[Andere
subsidie(s)]]+Tb.Financiering[[#This Row],[Anders]],0)</f>
        <v>0</v>
      </c>
      <c r="CZ40" s="235">
        <f>IF(Tb.Financiering[[#This Row],[Pnr.]]=CZ$7,Tb.Financiering[[#This Row],[Eigen
bijdrage]]+Tb.Financiering[[#This Row],[Andere
subsidie(s)]]+Tb.Financiering[[#This Row],[Anders]],0)</f>
        <v>0</v>
      </c>
      <c r="DA40" s="235">
        <f>IF(Tb.Financiering[[#This Row],[Pnr.]]=DA$7,Tb.Financiering[[#This Row],[Eigen
bijdrage]]+Tb.Financiering[[#This Row],[Andere
subsidie(s)]]+Tb.Financiering[[#This Row],[Anders]],0)</f>
        <v>0</v>
      </c>
      <c r="DB40" s="235">
        <f>IF(Tb.Financiering[[#This Row],[Pnr.]]=DB$7,Tb.Financiering[[#This Row],[Eigen
bijdrage]]+Tb.Financiering[[#This Row],[Andere
subsidie(s)]]+Tb.Financiering[[#This Row],[Anders]],0)</f>
        <v>0</v>
      </c>
      <c r="DC40" s="235">
        <f>IF(Tb.Financiering[[#This Row],[Pnr.]]=DC$7,Tb.Financiering[[#This Row],[Eigen
bijdrage]]+Tb.Financiering[[#This Row],[Andere
subsidie(s)]]+Tb.Financiering[[#This Row],[Anders]],0)</f>
        <v>0</v>
      </c>
      <c r="DD40" s="235">
        <f>IF(Tb.Financiering[[#This Row],[Pnr.]]=DD$7,Tb.Financiering[[#This Row],[Eigen
bijdrage]]+Tb.Financiering[[#This Row],[Andere
subsidie(s)]]+Tb.Financiering[[#This Row],[Anders]],0)</f>
        <v>0</v>
      </c>
      <c r="DE40" s="235">
        <f>IF(Tb.Financiering[[#This Row],[Pnr.]]=DE$7,Tb.Financiering[[#This Row],[Eigen
bijdrage]]+Tb.Financiering[[#This Row],[Andere
subsidie(s)]]+Tb.Financiering[[#This Row],[Anders]],0)</f>
        <v>0</v>
      </c>
      <c r="DF40" s="235">
        <f>IF(Tb.Financiering[[#This Row],[Pnr.]]=DF$7,Tb.Financiering[[#This Row],[Eigen
bijdrage]]+Tb.Financiering[[#This Row],[Andere
subsidie(s)]]+Tb.Financiering[[#This Row],[Anders]],0)</f>
        <v>0</v>
      </c>
      <c r="DG40" s="235">
        <f>IF(Tb.Financiering[[#This Row],[Pnr.]]=DG$7,Tb.Financiering[[#This Row],[Eigen
bijdrage]]+Tb.Financiering[[#This Row],[Andere
subsidie(s)]]+Tb.Financiering[[#This Row],[Anders]],0)</f>
        <v>0</v>
      </c>
      <c r="DH40" s="235">
        <f>IF(Tb.Financiering[[#This Row],[Pnr.]]=DH$7,Tb.Financiering[[#This Row],[Eigen
bijdrage]]+Tb.Financiering[[#This Row],[Andere
subsidie(s)]]+Tb.Financiering[[#This Row],[Anders]],0)</f>
        <v>0</v>
      </c>
      <c r="DI40" s="235">
        <f>IF(Tb.Financiering[[#This Row],[Pnr.]]=DI$7,Tb.Financiering[[#This Row],[Eigen
bijdrage]]+Tb.Financiering[[#This Row],[Andere
subsidie(s)]]+Tb.Financiering[[#This Row],[Anders]],0)</f>
        <v>0</v>
      </c>
      <c r="DJ40" s="235">
        <f>IF(Tb.Financiering[[#This Row],[Pnr.]]=DJ$7,Tb.Financiering[[#This Row],[Eigen
bijdrage]]+Tb.Financiering[[#This Row],[Andere
subsidie(s)]]+Tb.Financiering[[#This Row],[Anders]],0)</f>
        <v>0</v>
      </c>
      <c r="DK40" s="235">
        <f>IF(Tb.Financiering[[#This Row],[Pnr.]]=DK$7,Tb.Financiering[[#This Row],[Eigen
bijdrage]]+Tb.Financiering[[#This Row],[Andere
subsidie(s)]]+Tb.Financiering[[#This Row],[Anders]],0)</f>
        <v>0</v>
      </c>
      <c r="XFD40" s="31"/>
    </row>
    <row r="41" spans="1:115 16384:16384" s="4" customFormat="1" x14ac:dyDescent="0.3">
      <c r="A41" s="31"/>
      <c r="B41" s="137"/>
      <c r="C41" s="137"/>
      <c r="D41" s="11">
        <f>SUMIF(Tbl.Kosten[PSAnr.],Tb.Financiering[[#This Row],[PSAnr.]],Tbl.Kosten[Totaal kosten])</f>
        <v>0</v>
      </c>
      <c r="E41" s="154">
        <f>SUMIF(Tbl.Kosten[PSAnr.],Tb.Financiering[[#This Row],[PSAnr.]],Tbl.Kosten[Subsidie])</f>
        <v>0</v>
      </c>
      <c r="F41" s="155"/>
      <c r="G41" s="154">
        <f>Tb.Financiering[[#This Row],[Begrote kosten]]-Tb.Financiering[[#This Row],[Berekende GLB subsidie]]-Tb.Financiering[[#This Row],[Correctie GLB subsidie]]</f>
        <v>0</v>
      </c>
      <c r="H41" s="156"/>
      <c r="I41" s="156"/>
      <c r="J41" s="156"/>
      <c r="K41" s="152"/>
      <c r="L41" s="97">
        <f>Tb.Financiering[[#This Row],[Te financieren]]-SUM(Tb.Financiering[[#This Row],[Eigen
bijdrage]:[Anders]])</f>
        <v>0</v>
      </c>
      <c r="M41" s="160" t="str">
        <f>IFERROR(VLOOKUP(Tb.Financiering[[#This Row],[Partnernaam]],Tbl.Projectpartners[[Naam]:[PNr.]],9,FALSE),"")</f>
        <v/>
      </c>
      <c r="N41" s="142" t="str">
        <f>IFERROR(VLOOKUP(Tb.Financiering[[#This Row],[Subsidiabele activiteit]],Tbl.Subsidiehoogte[[Subsidieactiviteit]:[SAnr.]],3,FALSE),"")</f>
        <v/>
      </c>
      <c r="O41" s="142" t="str">
        <f>_xlfn.CONCAT(Tb.Financiering[[#This Row],[Pnr.]],Tb.Financiering[[#This Row],[SAnr.]])</f>
        <v/>
      </c>
      <c r="P41" s="144">
        <f>IF(Tb.Financiering[[#This Row],[Pnr.]]=P$7,Tb.Financiering[[#This Row],[Te financieren]]-Tb.Financiering[[#This Row],[Eigen
bijdrage]]-Tb.Financiering[[#This Row],[Andere
subsidie(s)]]-Tb.Financiering[[#This Row],[Anders]],0)</f>
        <v>0</v>
      </c>
      <c r="Q41" s="144">
        <f>IF(Tb.Financiering[[#This Row],[Pnr.]]=Q$7,Tb.Financiering[[#This Row],[Te financieren]]-Tb.Financiering[[#This Row],[Eigen
bijdrage]]-Tb.Financiering[[#This Row],[Andere
subsidie(s)]]-Tb.Financiering[[#This Row],[Anders]],0)</f>
        <v>0</v>
      </c>
      <c r="R41" s="144">
        <f>IF(Tb.Financiering[[#This Row],[Pnr.]]=R$7,Tb.Financiering[[#This Row],[Te financieren]]-Tb.Financiering[[#This Row],[Eigen
bijdrage]]-Tb.Financiering[[#This Row],[Andere
subsidie(s)]]-Tb.Financiering[[#This Row],[Anders]],0)</f>
        <v>0</v>
      </c>
      <c r="S41" s="144">
        <f>IF(Tb.Financiering[[#This Row],[Pnr.]]=S$7,Tb.Financiering[[#This Row],[Te financieren]]-Tb.Financiering[[#This Row],[Eigen
bijdrage]]-Tb.Financiering[[#This Row],[Andere
subsidie(s)]]-Tb.Financiering[[#This Row],[Anders]],0)</f>
        <v>0</v>
      </c>
      <c r="T41" s="144">
        <f>IF(Tb.Financiering[[#This Row],[Pnr.]]=T$7,Tb.Financiering[[#This Row],[Te financieren]]-Tb.Financiering[[#This Row],[Eigen
bijdrage]]-Tb.Financiering[[#This Row],[Andere
subsidie(s)]]-Tb.Financiering[[#This Row],[Anders]],0)</f>
        <v>0</v>
      </c>
      <c r="U41" s="144">
        <f>IF(Tb.Financiering[[#This Row],[Pnr.]]=U$7,Tb.Financiering[[#This Row],[Te financieren]]-Tb.Financiering[[#This Row],[Eigen
bijdrage]]-Tb.Financiering[[#This Row],[Andere
subsidie(s)]]-Tb.Financiering[[#This Row],[Anders]],0)</f>
        <v>0</v>
      </c>
      <c r="V41" s="144">
        <f>IF(Tb.Financiering[[#This Row],[Pnr.]]=V$7,Tb.Financiering[[#This Row],[Te financieren]]-Tb.Financiering[[#This Row],[Eigen
bijdrage]]-Tb.Financiering[[#This Row],[Andere
subsidie(s)]]-Tb.Financiering[[#This Row],[Anders]],0)</f>
        <v>0</v>
      </c>
      <c r="W41" s="144">
        <f>IF(Tb.Financiering[[#This Row],[Pnr.]]=W$7,Tb.Financiering[[#This Row],[Te financieren]]-Tb.Financiering[[#This Row],[Eigen
bijdrage]]-Tb.Financiering[[#This Row],[Andere
subsidie(s)]]-Tb.Financiering[[#This Row],[Anders]],0)</f>
        <v>0</v>
      </c>
      <c r="X41" s="144">
        <f>IF(Tb.Financiering[[#This Row],[Pnr.]]=X$7,Tb.Financiering[[#This Row],[Te financieren]]-Tb.Financiering[[#This Row],[Eigen
bijdrage]]-Tb.Financiering[[#This Row],[Andere
subsidie(s)]]-Tb.Financiering[[#This Row],[Anders]],0)</f>
        <v>0</v>
      </c>
      <c r="Y41" s="144">
        <f>IF(Tb.Financiering[[#This Row],[Pnr.]]=Y$7,Tb.Financiering[[#This Row],[Te financieren]]-Tb.Financiering[[#This Row],[Eigen
bijdrage]]-Tb.Financiering[[#This Row],[Andere
subsidie(s)]]-Tb.Financiering[[#This Row],[Anders]],0)</f>
        <v>0</v>
      </c>
      <c r="Z41" s="144">
        <f>IF(Tb.Financiering[[#This Row],[Pnr.]]=Z$7,Tb.Financiering[[#This Row],[Te financieren]]-Tb.Financiering[[#This Row],[Eigen
bijdrage]]-Tb.Financiering[[#This Row],[Andere
subsidie(s)]]-Tb.Financiering[[#This Row],[Anders]],0)</f>
        <v>0</v>
      </c>
      <c r="AA41" s="144">
        <f>IF(Tb.Financiering[[#This Row],[Pnr.]]=AA$7,Tb.Financiering[[#This Row],[Te financieren]]-Tb.Financiering[[#This Row],[Eigen
bijdrage]]-Tb.Financiering[[#This Row],[Andere
subsidie(s)]]-Tb.Financiering[[#This Row],[Anders]],0)</f>
        <v>0</v>
      </c>
      <c r="AB41" s="144">
        <f>IF(Tb.Financiering[[#This Row],[Pnr.]]=AB$7,Tb.Financiering[[#This Row],[Te financieren]]-Tb.Financiering[[#This Row],[Eigen
bijdrage]]-Tb.Financiering[[#This Row],[Andere
subsidie(s)]]-Tb.Financiering[[#This Row],[Anders]],0)</f>
        <v>0</v>
      </c>
      <c r="AC41" s="144">
        <f>IF(Tb.Financiering[[#This Row],[Pnr.]]=AC$7,Tb.Financiering[[#This Row],[Te financieren]]-Tb.Financiering[[#This Row],[Eigen
bijdrage]]-Tb.Financiering[[#This Row],[Andere
subsidie(s)]]-Tb.Financiering[[#This Row],[Anders]],0)</f>
        <v>0</v>
      </c>
      <c r="AD41" s="144">
        <f>IF(Tb.Financiering[[#This Row],[Pnr.]]=AD$7,Tb.Financiering[[#This Row],[Te financieren]]-Tb.Financiering[[#This Row],[Eigen
bijdrage]]-Tb.Financiering[[#This Row],[Andere
subsidie(s)]]-Tb.Financiering[[#This Row],[Anders]],0)</f>
        <v>0</v>
      </c>
      <c r="AE41" s="144">
        <f>IF(Tb.Financiering[[#This Row],[Pnr.]]=AE$7,Tb.Financiering[[#This Row],[Te financieren]]-Tb.Financiering[[#This Row],[Eigen
bijdrage]]-Tb.Financiering[[#This Row],[Andere
subsidie(s)]]-Tb.Financiering[[#This Row],[Anders]],0)</f>
        <v>0</v>
      </c>
      <c r="AF41" s="144">
        <f>IF(Tb.Financiering[[#This Row],[Pnr.]]=AF$7,Tb.Financiering[[#This Row],[Te financieren]]-Tb.Financiering[[#This Row],[Eigen
bijdrage]]-Tb.Financiering[[#This Row],[Andere
subsidie(s)]]-Tb.Financiering[[#This Row],[Anders]],0)</f>
        <v>0</v>
      </c>
      <c r="AG41" s="144">
        <f>IF(Tb.Financiering[[#This Row],[Pnr.]]=AG$7,Tb.Financiering[[#This Row],[Te financieren]]-Tb.Financiering[[#This Row],[Eigen
bijdrage]]-Tb.Financiering[[#This Row],[Andere
subsidie(s)]]-Tb.Financiering[[#This Row],[Anders]],0)</f>
        <v>0</v>
      </c>
      <c r="AH41" s="144">
        <f>IF(Tb.Financiering[[#This Row],[Pnr.]]=AH$7,Tb.Financiering[[#This Row],[Te financieren]]-Tb.Financiering[[#This Row],[Eigen
bijdrage]]-Tb.Financiering[[#This Row],[Andere
subsidie(s)]]-Tb.Financiering[[#This Row],[Anders]],0)</f>
        <v>0</v>
      </c>
      <c r="AI41" s="144">
        <f>IF(Tb.Financiering[[#This Row],[Pnr.]]=AI$7,Tb.Financiering[[#This Row],[Te financieren]]-Tb.Financiering[[#This Row],[Eigen
bijdrage]]-Tb.Financiering[[#This Row],[Andere
subsidie(s)]]-Tb.Financiering[[#This Row],[Anders]],0)</f>
        <v>0</v>
      </c>
      <c r="AJ41" s="144">
        <f>IF(Tb.Financiering[[#This Row],[Pnr.]]=AJ$7,Tb.Financiering[[#This Row],[Te financieren]]-Tb.Financiering[[#This Row],[Eigen
bijdrage]]-Tb.Financiering[[#This Row],[Andere
subsidie(s)]]-Tb.Financiering[[#This Row],[Anders]],0)</f>
        <v>0</v>
      </c>
      <c r="AK41" s="144">
        <f>IF(Tb.Financiering[[#This Row],[Pnr.]]=AK$7,Tb.Financiering[[#This Row],[Te financieren]]-Tb.Financiering[[#This Row],[Eigen
bijdrage]]-Tb.Financiering[[#This Row],[Andere
subsidie(s)]]-Tb.Financiering[[#This Row],[Anders]],0)</f>
        <v>0</v>
      </c>
      <c r="AL41" s="144">
        <f>IF(Tb.Financiering[[#This Row],[Pnr.]]=AL$7,Tb.Financiering[[#This Row],[Te financieren]]-Tb.Financiering[[#This Row],[Eigen
bijdrage]]-Tb.Financiering[[#This Row],[Andere
subsidie(s)]]-Tb.Financiering[[#This Row],[Anders]],0)</f>
        <v>0</v>
      </c>
      <c r="AM41" s="144">
        <f>IF(Tb.Financiering[[#This Row],[Pnr.]]=AM$7,Tb.Financiering[[#This Row],[Te financieren]]-Tb.Financiering[[#This Row],[Eigen
bijdrage]]-Tb.Financiering[[#This Row],[Andere
subsidie(s)]]-Tb.Financiering[[#This Row],[Anders]],0)</f>
        <v>0</v>
      </c>
      <c r="AN41" s="144">
        <f>IF(Tb.Financiering[[#This Row],[Pnr.]]=AN$7,Tb.Financiering[[#This Row],[Te financieren]]-Tb.Financiering[[#This Row],[Eigen
bijdrage]]-Tb.Financiering[[#This Row],[Andere
subsidie(s)]]-Tb.Financiering[[#This Row],[Anders]],0)</f>
        <v>0</v>
      </c>
      <c r="AO41" s="144">
        <f>IF(Tb.Financiering[[#This Row],[Pnr.]]=AO$7,Tb.Financiering[[#This Row],[Te financieren]]-Tb.Financiering[[#This Row],[Eigen
bijdrage]]-Tb.Financiering[[#This Row],[Andere
subsidie(s)]]-Tb.Financiering[[#This Row],[Anders]],0)</f>
        <v>0</v>
      </c>
      <c r="AP41" s="144">
        <f>IF(Tb.Financiering[[#This Row],[Pnr.]]=AP$7,Tb.Financiering[[#This Row],[Te financieren]]-Tb.Financiering[[#This Row],[Eigen
bijdrage]]-Tb.Financiering[[#This Row],[Andere
subsidie(s)]]-Tb.Financiering[[#This Row],[Anders]],0)</f>
        <v>0</v>
      </c>
      <c r="AQ41" s="144">
        <f>IF(Tb.Financiering[[#This Row],[Pnr.]]=AQ$7,Tb.Financiering[[#This Row],[Te financieren]]-Tb.Financiering[[#This Row],[Eigen
bijdrage]]-Tb.Financiering[[#This Row],[Andere
subsidie(s)]]-Tb.Financiering[[#This Row],[Anders]],0)</f>
        <v>0</v>
      </c>
      <c r="AR41" s="144">
        <f>IF(Tb.Financiering[[#This Row],[Pnr.]]=AR$7,Tb.Financiering[[#This Row],[Te financieren]]-Tb.Financiering[[#This Row],[Eigen
bijdrage]]-Tb.Financiering[[#This Row],[Andere
subsidie(s)]]-Tb.Financiering[[#This Row],[Anders]],0)</f>
        <v>0</v>
      </c>
      <c r="AS41" s="144">
        <f>IF(Tb.Financiering[[#This Row],[Pnr.]]=AS$7,Tb.Financiering[[#This Row],[Te financieren]]-Tb.Financiering[[#This Row],[Eigen
bijdrage]]-Tb.Financiering[[#This Row],[Andere
subsidie(s)]]-Tb.Financiering[[#This Row],[Anders]],0)</f>
        <v>0</v>
      </c>
      <c r="AT41" s="144">
        <f>IF(Tb.Financiering[[#This Row],[Pnr.]]=AT$7,Tb.Financiering[[#This Row],[Te financieren]]-Tb.Financiering[[#This Row],[Eigen
bijdrage]]-Tb.Financiering[[#This Row],[Andere
subsidie(s)]]-Tb.Financiering[[#This Row],[Anders]],0)</f>
        <v>0</v>
      </c>
      <c r="AU41" s="144">
        <f>IF(Tb.Financiering[[#This Row],[Pnr.]]=AU$7,Tb.Financiering[[#This Row],[Te financieren]]-Tb.Financiering[[#This Row],[Eigen
bijdrage]]-Tb.Financiering[[#This Row],[Andere
subsidie(s)]]-Tb.Financiering[[#This Row],[Anders]],0)</f>
        <v>0</v>
      </c>
      <c r="AV41" s="144">
        <f>IF(Tb.Financiering[[#This Row],[Pnr.]]=AV$7,Tb.Financiering[[#This Row],[Te financieren]]-Tb.Financiering[[#This Row],[Eigen
bijdrage]]-Tb.Financiering[[#This Row],[Andere
subsidie(s)]]-Tb.Financiering[[#This Row],[Anders]],0)</f>
        <v>0</v>
      </c>
      <c r="AW41" s="144">
        <f>IF(Tb.Financiering[[#This Row],[Pnr.]]=AW$7,Tb.Financiering[[#This Row],[Te financieren]]-Tb.Financiering[[#This Row],[Eigen
bijdrage]]-Tb.Financiering[[#This Row],[Andere
subsidie(s)]]-Tb.Financiering[[#This Row],[Anders]],0)</f>
        <v>0</v>
      </c>
      <c r="AX41" s="144">
        <f>IF(Tb.Financiering[[#This Row],[Pnr.]]=AX$7,Tb.Financiering[[#This Row],[Te financieren]]-Tb.Financiering[[#This Row],[Eigen
bijdrage]]-Tb.Financiering[[#This Row],[Andere
subsidie(s)]]-Tb.Financiering[[#This Row],[Anders]],0)</f>
        <v>0</v>
      </c>
      <c r="AY41" s="144">
        <f>IF(Tb.Financiering[[#This Row],[Pnr.]]=AY$7,Tb.Financiering[[#This Row],[Te financieren]]-Tb.Financiering[[#This Row],[Eigen
bijdrage]]-Tb.Financiering[[#This Row],[Andere
subsidie(s)]]-Tb.Financiering[[#This Row],[Anders]],0)</f>
        <v>0</v>
      </c>
      <c r="AZ41" s="144">
        <f>IF(Tb.Financiering[[#This Row],[Pnr.]]=AZ$7,Tb.Financiering[[#This Row],[Te financieren]]-Tb.Financiering[[#This Row],[Eigen
bijdrage]]-Tb.Financiering[[#This Row],[Andere
subsidie(s)]]-Tb.Financiering[[#This Row],[Anders]],0)</f>
        <v>0</v>
      </c>
      <c r="BA41" s="144">
        <f>IF(Tb.Financiering[[#This Row],[Pnr.]]=BA$7,Tb.Financiering[[#This Row],[Te financieren]]-Tb.Financiering[[#This Row],[Eigen
bijdrage]]-Tb.Financiering[[#This Row],[Andere
subsidie(s)]]-Tb.Financiering[[#This Row],[Anders]],0)</f>
        <v>0</v>
      </c>
      <c r="BB41" s="144">
        <f>IF(Tb.Financiering[[#This Row],[Pnr.]]=BB$7,Tb.Financiering[[#This Row],[Te financieren]]-Tb.Financiering[[#This Row],[Eigen
bijdrage]]-Tb.Financiering[[#This Row],[Andere
subsidie(s)]]-Tb.Financiering[[#This Row],[Anders]],0)</f>
        <v>0</v>
      </c>
      <c r="BC41" s="144">
        <f>IF(Tb.Financiering[[#This Row],[Pnr.]]=BC$7,Tb.Financiering[[#This Row],[Te financieren]]-Tb.Financiering[[#This Row],[Eigen
bijdrage]]-Tb.Financiering[[#This Row],[Andere
subsidie(s)]]-Tb.Financiering[[#This Row],[Anders]],0)</f>
        <v>0</v>
      </c>
      <c r="BD41" s="144">
        <f>IF(Tb.Financiering[[#This Row],[Pnr.]]=BD$7,Tb.Financiering[[#This Row],[Te financieren]]-Tb.Financiering[[#This Row],[Eigen
bijdrage]]-Tb.Financiering[[#This Row],[Andere
subsidie(s)]]-Tb.Financiering[[#This Row],[Anders]],0)</f>
        <v>0</v>
      </c>
      <c r="BE41" s="144">
        <f>IF(Tb.Financiering[[#This Row],[Pnr.]]=BE$7,Tb.Financiering[[#This Row],[Te financieren]]-Tb.Financiering[[#This Row],[Eigen
bijdrage]]-Tb.Financiering[[#This Row],[Andere
subsidie(s)]]-Tb.Financiering[[#This Row],[Anders]],0)</f>
        <v>0</v>
      </c>
      <c r="BF41" s="144">
        <f>IF(Tb.Financiering[[#This Row],[Pnr.]]=BF$7,Tb.Financiering[[#This Row],[Te financieren]]-Tb.Financiering[[#This Row],[Eigen
bijdrage]]-Tb.Financiering[[#This Row],[Andere
subsidie(s)]]-Tb.Financiering[[#This Row],[Anders]],0)</f>
        <v>0</v>
      </c>
      <c r="BG41" s="144">
        <f>IF(Tb.Financiering[[#This Row],[Pnr.]]=BG$7,Tb.Financiering[[#This Row],[Te financieren]]-Tb.Financiering[[#This Row],[Eigen
bijdrage]]-Tb.Financiering[[#This Row],[Andere
subsidie(s)]]-Tb.Financiering[[#This Row],[Anders]],0)</f>
        <v>0</v>
      </c>
      <c r="BH41" s="144">
        <f>IF(Tb.Financiering[[#This Row],[Pnr.]]=BH$7,Tb.Financiering[[#This Row],[Te financieren]]-Tb.Financiering[[#This Row],[Eigen
bijdrage]]-Tb.Financiering[[#This Row],[Andere
subsidie(s)]]-Tb.Financiering[[#This Row],[Anders]],0)</f>
        <v>0</v>
      </c>
      <c r="BI41" s="144">
        <f>IF(Tb.Financiering[[#This Row],[Pnr.]]=BI$7,Tb.Financiering[[#This Row],[Te financieren]]-Tb.Financiering[[#This Row],[Eigen
bijdrage]]-Tb.Financiering[[#This Row],[Andere
subsidie(s)]]-Tb.Financiering[[#This Row],[Anders]],0)</f>
        <v>0</v>
      </c>
      <c r="BJ41" s="144">
        <f>IF(Tb.Financiering[[#This Row],[Pnr.]]=BJ$7,Tb.Financiering[[#This Row],[Te financieren]]-Tb.Financiering[[#This Row],[Eigen
bijdrage]]-Tb.Financiering[[#This Row],[Andere
subsidie(s)]]-Tb.Financiering[[#This Row],[Anders]],0)</f>
        <v>0</v>
      </c>
      <c r="BK41" s="144">
        <f>IF(Tb.Financiering[[#This Row],[Pnr.]]=BK$7,Tb.Financiering[[#This Row],[Te financieren]]-Tb.Financiering[[#This Row],[Eigen
bijdrage]]-Tb.Financiering[[#This Row],[Andere
subsidie(s)]]-Tb.Financiering[[#This Row],[Anders]],0)</f>
        <v>0</v>
      </c>
      <c r="BL41" s="144">
        <f>IF(Tb.Financiering[[#This Row],[Pnr.]]=BL$7,Tb.Financiering[[#This Row],[Te financieren]]-Tb.Financiering[[#This Row],[Eigen
bijdrage]]-Tb.Financiering[[#This Row],[Andere
subsidie(s)]]-Tb.Financiering[[#This Row],[Anders]],0)</f>
        <v>0</v>
      </c>
      <c r="BM41" s="144">
        <f>IF(Tb.Financiering[[#This Row],[Pnr.]]=BM$7,Tb.Financiering[[#This Row],[Te financieren]]-Tb.Financiering[[#This Row],[Eigen
bijdrage]]-Tb.Financiering[[#This Row],[Andere
subsidie(s)]]-Tb.Financiering[[#This Row],[Anders]],0)</f>
        <v>0</v>
      </c>
      <c r="BN41" s="235">
        <f>IF(Tb.Financiering[[#This Row],[Pnr.]]=BN$7,Tb.Financiering[[#This Row],[Eigen
bijdrage]]+Tb.Financiering[[#This Row],[Andere
subsidie(s)]]+Tb.Financiering[[#This Row],[Anders]],0)</f>
        <v>0</v>
      </c>
      <c r="BO41" s="235">
        <f>IF(Tb.Financiering[[#This Row],[Pnr.]]=BO$7,Tb.Financiering[[#This Row],[Eigen
bijdrage]]+Tb.Financiering[[#This Row],[Andere
subsidie(s)]]+Tb.Financiering[[#This Row],[Anders]],0)</f>
        <v>0</v>
      </c>
      <c r="BP41" s="235">
        <f>IF(Tb.Financiering[[#This Row],[Pnr.]]=BP$7,Tb.Financiering[[#This Row],[Eigen
bijdrage]]+Tb.Financiering[[#This Row],[Andere
subsidie(s)]]+Tb.Financiering[[#This Row],[Anders]],0)</f>
        <v>0</v>
      </c>
      <c r="BQ41" s="235">
        <f>IF(Tb.Financiering[[#This Row],[Pnr.]]=BQ$7,Tb.Financiering[[#This Row],[Eigen
bijdrage]]+Tb.Financiering[[#This Row],[Andere
subsidie(s)]]+Tb.Financiering[[#This Row],[Anders]],0)</f>
        <v>0</v>
      </c>
      <c r="BR41" s="235">
        <f>IF(Tb.Financiering[[#This Row],[Pnr.]]=BR$7,Tb.Financiering[[#This Row],[Eigen
bijdrage]]+Tb.Financiering[[#This Row],[Andere
subsidie(s)]]+Tb.Financiering[[#This Row],[Anders]],0)</f>
        <v>0</v>
      </c>
      <c r="BS41" s="235">
        <f>IF(Tb.Financiering[[#This Row],[Pnr.]]=BS$7,Tb.Financiering[[#This Row],[Eigen
bijdrage]]+Tb.Financiering[[#This Row],[Andere
subsidie(s)]]+Tb.Financiering[[#This Row],[Anders]],0)</f>
        <v>0</v>
      </c>
      <c r="BT41" s="235">
        <f>IF(Tb.Financiering[[#This Row],[Pnr.]]=BT$7,Tb.Financiering[[#This Row],[Eigen
bijdrage]]+Tb.Financiering[[#This Row],[Andere
subsidie(s)]]+Tb.Financiering[[#This Row],[Anders]],0)</f>
        <v>0</v>
      </c>
      <c r="BU41" s="235">
        <f>IF(Tb.Financiering[[#This Row],[Pnr.]]=BU$7,Tb.Financiering[[#This Row],[Eigen
bijdrage]]+Tb.Financiering[[#This Row],[Andere
subsidie(s)]]+Tb.Financiering[[#This Row],[Anders]],0)</f>
        <v>0</v>
      </c>
      <c r="BV41" s="235">
        <f>IF(Tb.Financiering[[#This Row],[Pnr.]]=BV$7,Tb.Financiering[[#This Row],[Eigen
bijdrage]]+Tb.Financiering[[#This Row],[Andere
subsidie(s)]]+Tb.Financiering[[#This Row],[Anders]],0)</f>
        <v>0</v>
      </c>
      <c r="BW41" s="235">
        <f>IF(Tb.Financiering[[#This Row],[Pnr.]]=BW$7,Tb.Financiering[[#This Row],[Eigen
bijdrage]]+Tb.Financiering[[#This Row],[Andere
subsidie(s)]]+Tb.Financiering[[#This Row],[Anders]],0)</f>
        <v>0</v>
      </c>
      <c r="BX41" s="235">
        <f>IF(Tb.Financiering[[#This Row],[Pnr.]]=BX$7,Tb.Financiering[[#This Row],[Eigen
bijdrage]]+Tb.Financiering[[#This Row],[Andere
subsidie(s)]]+Tb.Financiering[[#This Row],[Anders]],0)</f>
        <v>0</v>
      </c>
      <c r="BY41" s="235">
        <f>IF(Tb.Financiering[[#This Row],[Pnr.]]=BY$7,Tb.Financiering[[#This Row],[Eigen
bijdrage]]+Tb.Financiering[[#This Row],[Andere
subsidie(s)]]+Tb.Financiering[[#This Row],[Anders]],0)</f>
        <v>0</v>
      </c>
      <c r="BZ41" s="235">
        <f>IF(Tb.Financiering[[#This Row],[Pnr.]]=BZ$7,Tb.Financiering[[#This Row],[Eigen
bijdrage]]+Tb.Financiering[[#This Row],[Andere
subsidie(s)]]+Tb.Financiering[[#This Row],[Anders]],0)</f>
        <v>0</v>
      </c>
      <c r="CA41" s="235">
        <f>IF(Tb.Financiering[[#This Row],[Pnr.]]=CA$7,Tb.Financiering[[#This Row],[Eigen
bijdrage]]+Tb.Financiering[[#This Row],[Andere
subsidie(s)]]+Tb.Financiering[[#This Row],[Anders]],0)</f>
        <v>0</v>
      </c>
      <c r="CB41" s="235">
        <f>IF(Tb.Financiering[[#This Row],[Pnr.]]=CB$7,Tb.Financiering[[#This Row],[Eigen
bijdrage]]+Tb.Financiering[[#This Row],[Andere
subsidie(s)]]+Tb.Financiering[[#This Row],[Anders]],0)</f>
        <v>0</v>
      </c>
      <c r="CC41" s="235">
        <f>IF(Tb.Financiering[[#This Row],[Pnr.]]=CC$7,Tb.Financiering[[#This Row],[Eigen
bijdrage]]+Tb.Financiering[[#This Row],[Andere
subsidie(s)]]+Tb.Financiering[[#This Row],[Anders]],0)</f>
        <v>0</v>
      </c>
      <c r="CD41" s="235">
        <f>IF(Tb.Financiering[[#This Row],[Pnr.]]=CD$7,Tb.Financiering[[#This Row],[Eigen
bijdrage]]+Tb.Financiering[[#This Row],[Andere
subsidie(s)]]+Tb.Financiering[[#This Row],[Anders]],0)</f>
        <v>0</v>
      </c>
      <c r="CE41" s="235">
        <f>IF(Tb.Financiering[[#This Row],[Pnr.]]=CE$7,Tb.Financiering[[#This Row],[Eigen
bijdrage]]+Tb.Financiering[[#This Row],[Andere
subsidie(s)]]+Tb.Financiering[[#This Row],[Anders]],0)</f>
        <v>0</v>
      </c>
      <c r="CF41" s="235">
        <f>IF(Tb.Financiering[[#This Row],[Pnr.]]=CF$7,Tb.Financiering[[#This Row],[Eigen
bijdrage]]+Tb.Financiering[[#This Row],[Andere
subsidie(s)]]+Tb.Financiering[[#This Row],[Anders]],0)</f>
        <v>0</v>
      </c>
      <c r="CG41" s="235">
        <f>IF(Tb.Financiering[[#This Row],[Pnr.]]=CG$7,Tb.Financiering[[#This Row],[Eigen
bijdrage]]+Tb.Financiering[[#This Row],[Andere
subsidie(s)]]+Tb.Financiering[[#This Row],[Anders]],0)</f>
        <v>0</v>
      </c>
      <c r="CH41" s="235">
        <f>IF(Tb.Financiering[[#This Row],[Pnr.]]=CH$7,Tb.Financiering[[#This Row],[Eigen
bijdrage]]+Tb.Financiering[[#This Row],[Andere
subsidie(s)]]+Tb.Financiering[[#This Row],[Anders]],0)</f>
        <v>0</v>
      </c>
      <c r="CI41" s="235">
        <f>IF(Tb.Financiering[[#This Row],[Pnr.]]=CI$7,Tb.Financiering[[#This Row],[Eigen
bijdrage]]+Tb.Financiering[[#This Row],[Andere
subsidie(s)]]+Tb.Financiering[[#This Row],[Anders]],0)</f>
        <v>0</v>
      </c>
      <c r="CJ41" s="235">
        <f>IF(Tb.Financiering[[#This Row],[Pnr.]]=CJ$7,Tb.Financiering[[#This Row],[Eigen
bijdrage]]+Tb.Financiering[[#This Row],[Andere
subsidie(s)]]+Tb.Financiering[[#This Row],[Anders]],0)</f>
        <v>0</v>
      </c>
      <c r="CK41" s="235">
        <f>IF(Tb.Financiering[[#This Row],[Pnr.]]=CK$7,Tb.Financiering[[#This Row],[Eigen
bijdrage]]+Tb.Financiering[[#This Row],[Andere
subsidie(s)]]+Tb.Financiering[[#This Row],[Anders]],0)</f>
        <v>0</v>
      </c>
      <c r="CL41" s="235">
        <f>IF(Tb.Financiering[[#This Row],[Pnr.]]=CL$7,Tb.Financiering[[#This Row],[Eigen
bijdrage]]+Tb.Financiering[[#This Row],[Andere
subsidie(s)]]+Tb.Financiering[[#This Row],[Anders]],0)</f>
        <v>0</v>
      </c>
      <c r="CM41" s="235">
        <f>IF(Tb.Financiering[[#This Row],[Pnr.]]=CM$7,Tb.Financiering[[#This Row],[Eigen
bijdrage]]+Tb.Financiering[[#This Row],[Andere
subsidie(s)]]+Tb.Financiering[[#This Row],[Anders]],0)</f>
        <v>0</v>
      </c>
      <c r="CN41" s="235">
        <f>IF(Tb.Financiering[[#This Row],[Pnr.]]=CN$7,Tb.Financiering[[#This Row],[Eigen
bijdrage]]+Tb.Financiering[[#This Row],[Andere
subsidie(s)]]+Tb.Financiering[[#This Row],[Anders]],0)</f>
        <v>0</v>
      </c>
      <c r="CO41" s="235">
        <f>IF(Tb.Financiering[[#This Row],[Pnr.]]=CO$7,Tb.Financiering[[#This Row],[Eigen
bijdrage]]+Tb.Financiering[[#This Row],[Andere
subsidie(s)]]+Tb.Financiering[[#This Row],[Anders]],0)</f>
        <v>0</v>
      </c>
      <c r="CP41" s="235">
        <f>IF(Tb.Financiering[[#This Row],[Pnr.]]=CP$7,Tb.Financiering[[#This Row],[Eigen
bijdrage]]+Tb.Financiering[[#This Row],[Andere
subsidie(s)]]+Tb.Financiering[[#This Row],[Anders]],0)</f>
        <v>0</v>
      </c>
      <c r="CQ41" s="235">
        <f>IF(Tb.Financiering[[#This Row],[Pnr.]]=CQ$7,Tb.Financiering[[#This Row],[Eigen
bijdrage]]+Tb.Financiering[[#This Row],[Andere
subsidie(s)]]+Tb.Financiering[[#This Row],[Anders]],0)</f>
        <v>0</v>
      </c>
      <c r="CR41" s="235">
        <f>IF(Tb.Financiering[[#This Row],[Pnr.]]=CR$7,Tb.Financiering[[#This Row],[Eigen
bijdrage]]+Tb.Financiering[[#This Row],[Andere
subsidie(s)]]+Tb.Financiering[[#This Row],[Anders]],0)</f>
        <v>0</v>
      </c>
      <c r="CS41" s="235">
        <f>IF(Tb.Financiering[[#This Row],[Pnr.]]=CS$7,Tb.Financiering[[#This Row],[Eigen
bijdrage]]+Tb.Financiering[[#This Row],[Andere
subsidie(s)]]+Tb.Financiering[[#This Row],[Anders]],0)</f>
        <v>0</v>
      </c>
      <c r="CT41" s="235">
        <f>IF(Tb.Financiering[[#This Row],[Pnr.]]=CT$7,Tb.Financiering[[#This Row],[Eigen
bijdrage]]+Tb.Financiering[[#This Row],[Andere
subsidie(s)]]+Tb.Financiering[[#This Row],[Anders]],0)</f>
        <v>0</v>
      </c>
      <c r="CU41" s="235">
        <f>IF(Tb.Financiering[[#This Row],[Pnr.]]=CU$7,Tb.Financiering[[#This Row],[Eigen
bijdrage]]+Tb.Financiering[[#This Row],[Andere
subsidie(s)]]+Tb.Financiering[[#This Row],[Anders]],0)</f>
        <v>0</v>
      </c>
      <c r="CV41" s="235">
        <f>IF(Tb.Financiering[[#This Row],[Pnr.]]=CV$7,Tb.Financiering[[#This Row],[Eigen
bijdrage]]+Tb.Financiering[[#This Row],[Andere
subsidie(s)]]+Tb.Financiering[[#This Row],[Anders]],0)</f>
        <v>0</v>
      </c>
      <c r="CW41" s="235">
        <f>IF(Tb.Financiering[[#This Row],[Pnr.]]=CW$7,Tb.Financiering[[#This Row],[Eigen
bijdrage]]+Tb.Financiering[[#This Row],[Andere
subsidie(s)]]+Tb.Financiering[[#This Row],[Anders]],0)</f>
        <v>0</v>
      </c>
      <c r="CX41" s="235">
        <f>IF(Tb.Financiering[[#This Row],[Pnr.]]=CX$7,Tb.Financiering[[#This Row],[Eigen
bijdrage]]+Tb.Financiering[[#This Row],[Andere
subsidie(s)]]+Tb.Financiering[[#This Row],[Anders]],0)</f>
        <v>0</v>
      </c>
      <c r="CY41" s="235">
        <f>IF(Tb.Financiering[[#This Row],[Pnr.]]=CY$7,Tb.Financiering[[#This Row],[Eigen
bijdrage]]+Tb.Financiering[[#This Row],[Andere
subsidie(s)]]+Tb.Financiering[[#This Row],[Anders]],0)</f>
        <v>0</v>
      </c>
      <c r="CZ41" s="235">
        <f>IF(Tb.Financiering[[#This Row],[Pnr.]]=CZ$7,Tb.Financiering[[#This Row],[Eigen
bijdrage]]+Tb.Financiering[[#This Row],[Andere
subsidie(s)]]+Tb.Financiering[[#This Row],[Anders]],0)</f>
        <v>0</v>
      </c>
      <c r="DA41" s="235">
        <f>IF(Tb.Financiering[[#This Row],[Pnr.]]=DA$7,Tb.Financiering[[#This Row],[Eigen
bijdrage]]+Tb.Financiering[[#This Row],[Andere
subsidie(s)]]+Tb.Financiering[[#This Row],[Anders]],0)</f>
        <v>0</v>
      </c>
      <c r="DB41" s="235">
        <f>IF(Tb.Financiering[[#This Row],[Pnr.]]=DB$7,Tb.Financiering[[#This Row],[Eigen
bijdrage]]+Tb.Financiering[[#This Row],[Andere
subsidie(s)]]+Tb.Financiering[[#This Row],[Anders]],0)</f>
        <v>0</v>
      </c>
      <c r="DC41" s="235">
        <f>IF(Tb.Financiering[[#This Row],[Pnr.]]=DC$7,Tb.Financiering[[#This Row],[Eigen
bijdrage]]+Tb.Financiering[[#This Row],[Andere
subsidie(s)]]+Tb.Financiering[[#This Row],[Anders]],0)</f>
        <v>0</v>
      </c>
      <c r="DD41" s="235">
        <f>IF(Tb.Financiering[[#This Row],[Pnr.]]=DD$7,Tb.Financiering[[#This Row],[Eigen
bijdrage]]+Tb.Financiering[[#This Row],[Andere
subsidie(s)]]+Tb.Financiering[[#This Row],[Anders]],0)</f>
        <v>0</v>
      </c>
      <c r="DE41" s="235">
        <f>IF(Tb.Financiering[[#This Row],[Pnr.]]=DE$7,Tb.Financiering[[#This Row],[Eigen
bijdrage]]+Tb.Financiering[[#This Row],[Andere
subsidie(s)]]+Tb.Financiering[[#This Row],[Anders]],0)</f>
        <v>0</v>
      </c>
      <c r="DF41" s="235">
        <f>IF(Tb.Financiering[[#This Row],[Pnr.]]=DF$7,Tb.Financiering[[#This Row],[Eigen
bijdrage]]+Tb.Financiering[[#This Row],[Andere
subsidie(s)]]+Tb.Financiering[[#This Row],[Anders]],0)</f>
        <v>0</v>
      </c>
      <c r="DG41" s="235">
        <f>IF(Tb.Financiering[[#This Row],[Pnr.]]=DG$7,Tb.Financiering[[#This Row],[Eigen
bijdrage]]+Tb.Financiering[[#This Row],[Andere
subsidie(s)]]+Tb.Financiering[[#This Row],[Anders]],0)</f>
        <v>0</v>
      </c>
      <c r="DH41" s="235">
        <f>IF(Tb.Financiering[[#This Row],[Pnr.]]=DH$7,Tb.Financiering[[#This Row],[Eigen
bijdrage]]+Tb.Financiering[[#This Row],[Andere
subsidie(s)]]+Tb.Financiering[[#This Row],[Anders]],0)</f>
        <v>0</v>
      </c>
      <c r="DI41" s="235">
        <f>IF(Tb.Financiering[[#This Row],[Pnr.]]=DI$7,Tb.Financiering[[#This Row],[Eigen
bijdrage]]+Tb.Financiering[[#This Row],[Andere
subsidie(s)]]+Tb.Financiering[[#This Row],[Anders]],0)</f>
        <v>0</v>
      </c>
      <c r="DJ41" s="235">
        <f>IF(Tb.Financiering[[#This Row],[Pnr.]]=DJ$7,Tb.Financiering[[#This Row],[Eigen
bijdrage]]+Tb.Financiering[[#This Row],[Andere
subsidie(s)]]+Tb.Financiering[[#This Row],[Anders]],0)</f>
        <v>0</v>
      </c>
      <c r="DK41" s="235">
        <f>IF(Tb.Financiering[[#This Row],[Pnr.]]=DK$7,Tb.Financiering[[#This Row],[Eigen
bijdrage]]+Tb.Financiering[[#This Row],[Andere
subsidie(s)]]+Tb.Financiering[[#This Row],[Anders]],0)</f>
        <v>0</v>
      </c>
      <c r="XFD41" s="31"/>
    </row>
    <row r="42" spans="1:115 16384:16384" s="4" customFormat="1" x14ac:dyDescent="0.3">
      <c r="A42" s="31"/>
      <c r="B42" s="137"/>
      <c r="C42" s="137"/>
      <c r="D42" s="11">
        <f>SUMIF(Tbl.Kosten[PSAnr.],Tb.Financiering[[#This Row],[PSAnr.]],Tbl.Kosten[Totaal kosten])</f>
        <v>0</v>
      </c>
      <c r="E42" s="154">
        <f>SUMIF(Tbl.Kosten[PSAnr.],Tb.Financiering[[#This Row],[PSAnr.]],Tbl.Kosten[Subsidie])</f>
        <v>0</v>
      </c>
      <c r="F42" s="155"/>
      <c r="G42" s="154">
        <f>Tb.Financiering[[#This Row],[Begrote kosten]]-Tb.Financiering[[#This Row],[Berekende GLB subsidie]]-Tb.Financiering[[#This Row],[Correctie GLB subsidie]]</f>
        <v>0</v>
      </c>
      <c r="H42" s="156"/>
      <c r="I42" s="156"/>
      <c r="J42" s="156"/>
      <c r="K42" s="152"/>
      <c r="L42" s="97">
        <f>Tb.Financiering[[#This Row],[Te financieren]]-SUM(Tb.Financiering[[#This Row],[Eigen
bijdrage]:[Anders]])</f>
        <v>0</v>
      </c>
      <c r="M42" s="160" t="str">
        <f>IFERROR(VLOOKUP(Tb.Financiering[[#This Row],[Partnernaam]],Tbl.Projectpartners[[Naam]:[PNr.]],9,FALSE),"")</f>
        <v/>
      </c>
      <c r="N42" s="142" t="str">
        <f>IFERROR(VLOOKUP(Tb.Financiering[[#This Row],[Subsidiabele activiteit]],Tbl.Subsidiehoogte[[Subsidieactiviteit]:[SAnr.]],3,FALSE),"")</f>
        <v/>
      </c>
      <c r="O42" s="142" t="str">
        <f>_xlfn.CONCAT(Tb.Financiering[[#This Row],[Pnr.]],Tb.Financiering[[#This Row],[SAnr.]])</f>
        <v/>
      </c>
      <c r="P42" s="144">
        <f>IF(Tb.Financiering[[#This Row],[Pnr.]]=P$7,Tb.Financiering[[#This Row],[Te financieren]]-Tb.Financiering[[#This Row],[Eigen
bijdrage]]-Tb.Financiering[[#This Row],[Andere
subsidie(s)]]-Tb.Financiering[[#This Row],[Anders]],0)</f>
        <v>0</v>
      </c>
      <c r="Q42" s="144">
        <f>IF(Tb.Financiering[[#This Row],[Pnr.]]=Q$7,Tb.Financiering[[#This Row],[Te financieren]]-Tb.Financiering[[#This Row],[Eigen
bijdrage]]-Tb.Financiering[[#This Row],[Andere
subsidie(s)]]-Tb.Financiering[[#This Row],[Anders]],0)</f>
        <v>0</v>
      </c>
      <c r="R42" s="144">
        <f>IF(Tb.Financiering[[#This Row],[Pnr.]]=R$7,Tb.Financiering[[#This Row],[Te financieren]]-Tb.Financiering[[#This Row],[Eigen
bijdrage]]-Tb.Financiering[[#This Row],[Andere
subsidie(s)]]-Tb.Financiering[[#This Row],[Anders]],0)</f>
        <v>0</v>
      </c>
      <c r="S42" s="144">
        <f>IF(Tb.Financiering[[#This Row],[Pnr.]]=S$7,Tb.Financiering[[#This Row],[Te financieren]]-Tb.Financiering[[#This Row],[Eigen
bijdrage]]-Tb.Financiering[[#This Row],[Andere
subsidie(s)]]-Tb.Financiering[[#This Row],[Anders]],0)</f>
        <v>0</v>
      </c>
      <c r="T42" s="144">
        <f>IF(Tb.Financiering[[#This Row],[Pnr.]]=T$7,Tb.Financiering[[#This Row],[Te financieren]]-Tb.Financiering[[#This Row],[Eigen
bijdrage]]-Tb.Financiering[[#This Row],[Andere
subsidie(s)]]-Tb.Financiering[[#This Row],[Anders]],0)</f>
        <v>0</v>
      </c>
      <c r="U42" s="144">
        <f>IF(Tb.Financiering[[#This Row],[Pnr.]]=U$7,Tb.Financiering[[#This Row],[Te financieren]]-Tb.Financiering[[#This Row],[Eigen
bijdrage]]-Tb.Financiering[[#This Row],[Andere
subsidie(s)]]-Tb.Financiering[[#This Row],[Anders]],0)</f>
        <v>0</v>
      </c>
      <c r="V42" s="144">
        <f>IF(Tb.Financiering[[#This Row],[Pnr.]]=V$7,Tb.Financiering[[#This Row],[Te financieren]]-Tb.Financiering[[#This Row],[Eigen
bijdrage]]-Tb.Financiering[[#This Row],[Andere
subsidie(s)]]-Tb.Financiering[[#This Row],[Anders]],0)</f>
        <v>0</v>
      </c>
      <c r="W42" s="144">
        <f>IF(Tb.Financiering[[#This Row],[Pnr.]]=W$7,Tb.Financiering[[#This Row],[Te financieren]]-Tb.Financiering[[#This Row],[Eigen
bijdrage]]-Tb.Financiering[[#This Row],[Andere
subsidie(s)]]-Tb.Financiering[[#This Row],[Anders]],0)</f>
        <v>0</v>
      </c>
      <c r="X42" s="144">
        <f>IF(Tb.Financiering[[#This Row],[Pnr.]]=X$7,Tb.Financiering[[#This Row],[Te financieren]]-Tb.Financiering[[#This Row],[Eigen
bijdrage]]-Tb.Financiering[[#This Row],[Andere
subsidie(s)]]-Tb.Financiering[[#This Row],[Anders]],0)</f>
        <v>0</v>
      </c>
      <c r="Y42" s="144">
        <f>IF(Tb.Financiering[[#This Row],[Pnr.]]=Y$7,Tb.Financiering[[#This Row],[Te financieren]]-Tb.Financiering[[#This Row],[Eigen
bijdrage]]-Tb.Financiering[[#This Row],[Andere
subsidie(s)]]-Tb.Financiering[[#This Row],[Anders]],0)</f>
        <v>0</v>
      </c>
      <c r="Z42" s="144">
        <f>IF(Tb.Financiering[[#This Row],[Pnr.]]=Z$7,Tb.Financiering[[#This Row],[Te financieren]]-Tb.Financiering[[#This Row],[Eigen
bijdrage]]-Tb.Financiering[[#This Row],[Andere
subsidie(s)]]-Tb.Financiering[[#This Row],[Anders]],0)</f>
        <v>0</v>
      </c>
      <c r="AA42" s="144">
        <f>IF(Tb.Financiering[[#This Row],[Pnr.]]=AA$7,Tb.Financiering[[#This Row],[Te financieren]]-Tb.Financiering[[#This Row],[Eigen
bijdrage]]-Tb.Financiering[[#This Row],[Andere
subsidie(s)]]-Tb.Financiering[[#This Row],[Anders]],0)</f>
        <v>0</v>
      </c>
      <c r="AB42" s="144">
        <f>IF(Tb.Financiering[[#This Row],[Pnr.]]=AB$7,Tb.Financiering[[#This Row],[Te financieren]]-Tb.Financiering[[#This Row],[Eigen
bijdrage]]-Tb.Financiering[[#This Row],[Andere
subsidie(s)]]-Tb.Financiering[[#This Row],[Anders]],0)</f>
        <v>0</v>
      </c>
      <c r="AC42" s="144">
        <f>IF(Tb.Financiering[[#This Row],[Pnr.]]=AC$7,Tb.Financiering[[#This Row],[Te financieren]]-Tb.Financiering[[#This Row],[Eigen
bijdrage]]-Tb.Financiering[[#This Row],[Andere
subsidie(s)]]-Tb.Financiering[[#This Row],[Anders]],0)</f>
        <v>0</v>
      </c>
      <c r="AD42" s="144">
        <f>IF(Tb.Financiering[[#This Row],[Pnr.]]=AD$7,Tb.Financiering[[#This Row],[Te financieren]]-Tb.Financiering[[#This Row],[Eigen
bijdrage]]-Tb.Financiering[[#This Row],[Andere
subsidie(s)]]-Tb.Financiering[[#This Row],[Anders]],0)</f>
        <v>0</v>
      </c>
      <c r="AE42" s="144">
        <f>IF(Tb.Financiering[[#This Row],[Pnr.]]=AE$7,Tb.Financiering[[#This Row],[Te financieren]]-Tb.Financiering[[#This Row],[Eigen
bijdrage]]-Tb.Financiering[[#This Row],[Andere
subsidie(s)]]-Tb.Financiering[[#This Row],[Anders]],0)</f>
        <v>0</v>
      </c>
      <c r="AF42" s="144">
        <f>IF(Tb.Financiering[[#This Row],[Pnr.]]=AF$7,Tb.Financiering[[#This Row],[Te financieren]]-Tb.Financiering[[#This Row],[Eigen
bijdrage]]-Tb.Financiering[[#This Row],[Andere
subsidie(s)]]-Tb.Financiering[[#This Row],[Anders]],0)</f>
        <v>0</v>
      </c>
      <c r="AG42" s="144">
        <f>IF(Tb.Financiering[[#This Row],[Pnr.]]=AG$7,Tb.Financiering[[#This Row],[Te financieren]]-Tb.Financiering[[#This Row],[Eigen
bijdrage]]-Tb.Financiering[[#This Row],[Andere
subsidie(s)]]-Tb.Financiering[[#This Row],[Anders]],0)</f>
        <v>0</v>
      </c>
      <c r="AH42" s="144">
        <f>IF(Tb.Financiering[[#This Row],[Pnr.]]=AH$7,Tb.Financiering[[#This Row],[Te financieren]]-Tb.Financiering[[#This Row],[Eigen
bijdrage]]-Tb.Financiering[[#This Row],[Andere
subsidie(s)]]-Tb.Financiering[[#This Row],[Anders]],0)</f>
        <v>0</v>
      </c>
      <c r="AI42" s="144">
        <f>IF(Tb.Financiering[[#This Row],[Pnr.]]=AI$7,Tb.Financiering[[#This Row],[Te financieren]]-Tb.Financiering[[#This Row],[Eigen
bijdrage]]-Tb.Financiering[[#This Row],[Andere
subsidie(s)]]-Tb.Financiering[[#This Row],[Anders]],0)</f>
        <v>0</v>
      </c>
      <c r="AJ42" s="144">
        <f>IF(Tb.Financiering[[#This Row],[Pnr.]]=AJ$7,Tb.Financiering[[#This Row],[Te financieren]]-Tb.Financiering[[#This Row],[Eigen
bijdrage]]-Tb.Financiering[[#This Row],[Andere
subsidie(s)]]-Tb.Financiering[[#This Row],[Anders]],0)</f>
        <v>0</v>
      </c>
      <c r="AK42" s="144">
        <f>IF(Tb.Financiering[[#This Row],[Pnr.]]=AK$7,Tb.Financiering[[#This Row],[Te financieren]]-Tb.Financiering[[#This Row],[Eigen
bijdrage]]-Tb.Financiering[[#This Row],[Andere
subsidie(s)]]-Tb.Financiering[[#This Row],[Anders]],0)</f>
        <v>0</v>
      </c>
      <c r="AL42" s="144">
        <f>IF(Tb.Financiering[[#This Row],[Pnr.]]=AL$7,Tb.Financiering[[#This Row],[Te financieren]]-Tb.Financiering[[#This Row],[Eigen
bijdrage]]-Tb.Financiering[[#This Row],[Andere
subsidie(s)]]-Tb.Financiering[[#This Row],[Anders]],0)</f>
        <v>0</v>
      </c>
      <c r="AM42" s="144">
        <f>IF(Tb.Financiering[[#This Row],[Pnr.]]=AM$7,Tb.Financiering[[#This Row],[Te financieren]]-Tb.Financiering[[#This Row],[Eigen
bijdrage]]-Tb.Financiering[[#This Row],[Andere
subsidie(s)]]-Tb.Financiering[[#This Row],[Anders]],0)</f>
        <v>0</v>
      </c>
      <c r="AN42" s="144">
        <f>IF(Tb.Financiering[[#This Row],[Pnr.]]=AN$7,Tb.Financiering[[#This Row],[Te financieren]]-Tb.Financiering[[#This Row],[Eigen
bijdrage]]-Tb.Financiering[[#This Row],[Andere
subsidie(s)]]-Tb.Financiering[[#This Row],[Anders]],0)</f>
        <v>0</v>
      </c>
      <c r="AO42" s="144">
        <f>IF(Tb.Financiering[[#This Row],[Pnr.]]=AO$7,Tb.Financiering[[#This Row],[Te financieren]]-Tb.Financiering[[#This Row],[Eigen
bijdrage]]-Tb.Financiering[[#This Row],[Andere
subsidie(s)]]-Tb.Financiering[[#This Row],[Anders]],0)</f>
        <v>0</v>
      </c>
      <c r="AP42" s="144">
        <f>IF(Tb.Financiering[[#This Row],[Pnr.]]=AP$7,Tb.Financiering[[#This Row],[Te financieren]]-Tb.Financiering[[#This Row],[Eigen
bijdrage]]-Tb.Financiering[[#This Row],[Andere
subsidie(s)]]-Tb.Financiering[[#This Row],[Anders]],0)</f>
        <v>0</v>
      </c>
      <c r="AQ42" s="144">
        <f>IF(Tb.Financiering[[#This Row],[Pnr.]]=AQ$7,Tb.Financiering[[#This Row],[Te financieren]]-Tb.Financiering[[#This Row],[Eigen
bijdrage]]-Tb.Financiering[[#This Row],[Andere
subsidie(s)]]-Tb.Financiering[[#This Row],[Anders]],0)</f>
        <v>0</v>
      </c>
      <c r="AR42" s="144">
        <f>IF(Tb.Financiering[[#This Row],[Pnr.]]=AR$7,Tb.Financiering[[#This Row],[Te financieren]]-Tb.Financiering[[#This Row],[Eigen
bijdrage]]-Tb.Financiering[[#This Row],[Andere
subsidie(s)]]-Tb.Financiering[[#This Row],[Anders]],0)</f>
        <v>0</v>
      </c>
      <c r="AS42" s="144">
        <f>IF(Tb.Financiering[[#This Row],[Pnr.]]=AS$7,Tb.Financiering[[#This Row],[Te financieren]]-Tb.Financiering[[#This Row],[Eigen
bijdrage]]-Tb.Financiering[[#This Row],[Andere
subsidie(s)]]-Tb.Financiering[[#This Row],[Anders]],0)</f>
        <v>0</v>
      </c>
      <c r="AT42" s="144">
        <f>IF(Tb.Financiering[[#This Row],[Pnr.]]=AT$7,Tb.Financiering[[#This Row],[Te financieren]]-Tb.Financiering[[#This Row],[Eigen
bijdrage]]-Tb.Financiering[[#This Row],[Andere
subsidie(s)]]-Tb.Financiering[[#This Row],[Anders]],0)</f>
        <v>0</v>
      </c>
      <c r="AU42" s="144">
        <f>IF(Tb.Financiering[[#This Row],[Pnr.]]=AU$7,Tb.Financiering[[#This Row],[Te financieren]]-Tb.Financiering[[#This Row],[Eigen
bijdrage]]-Tb.Financiering[[#This Row],[Andere
subsidie(s)]]-Tb.Financiering[[#This Row],[Anders]],0)</f>
        <v>0</v>
      </c>
      <c r="AV42" s="144">
        <f>IF(Tb.Financiering[[#This Row],[Pnr.]]=AV$7,Tb.Financiering[[#This Row],[Te financieren]]-Tb.Financiering[[#This Row],[Eigen
bijdrage]]-Tb.Financiering[[#This Row],[Andere
subsidie(s)]]-Tb.Financiering[[#This Row],[Anders]],0)</f>
        <v>0</v>
      </c>
      <c r="AW42" s="144">
        <f>IF(Tb.Financiering[[#This Row],[Pnr.]]=AW$7,Tb.Financiering[[#This Row],[Te financieren]]-Tb.Financiering[[#This Row],[Eigen
bijdrage]]-Tb.Financiering[[#This Row],[Andere
subsidie(s)]]-Tb.Financiering[[#This Row],[Anders]],0)</f>
        <v>0</v>
      </c>
      <c r="AX42" s="144">
        <f>IF(Tb.Financiering[[#This Row],[Pnr.]]=AX$7,Tb.Financiering[[#This Row],[Te financieren]]-Tb.Financiering[[#This Row],[Eigen
bijdrage]]-Tb.Financiering[[#This Row],[Andere
subsidie(s)]]-Tb.Financiering[[#This Row],[Anders]],0)</f>
        <v>0</v>
      </c>
      <c r="AY42" s="144">
        <f>IF(Tb.Financiering[[#This Row],[Pnr.]]=AY$7,Tb.Financiering[[#This Row],[Te financieren]]-Tb.Financiering[[#This Row],[Eigen
bijdrage]]-Tb.Financiering[[#This Row],[Andere
subsidie(s)]]-Tb.Financiering[[#This Row],[Anders]],0)</f>
        <v>0</v>
      </c>
      <c r="AZ42" s="144">
        <f>IF(Tb.Financiering[[#This Row],[Pnr.]]=AZ$7,Tb.Financiering[[#This Row],[Te financieren]]-Tb.Financiering[[#This Row],[Eigen
bijdrage]]-Tb.Financiering[[#This Row],[Andere
subsidie(s)]]-Tb.Financiering[[#This Row],[Anders]],0)</f>
        <v>0</v>
      </c>
      <c r="BA42" s="144">
        <f>IF(Tb.Financiering[[#This Row],[Pnr.]]=BA$7,Tb.Financiering[[#This Row],[Te financieren]]-Tb.Financiering[[#This Row],[Eigen
bijdrage]]-Tb.Financiering[[#This Row],[Andere
subsidie(s)]]-Tb.Financiering[[#This Row],[Anders]],0)</f>
        <v>0</v>
      </c>
      <c r="BB42" s="144">
        <f>IF(Tb.Financiering[[#This Row],[Pnr.]]=BB$7,Tb.Financiering[[#This Row],[Te financieren]]-Tb.Financiering[[#This Row],[Eigen
bijdrage]]-Tb.Financiering[[#This Row],[Andere
subsidie(s)]]-Tb.Financiering[[#This Row],[Anders]],0)</f>
        <v>0</v>
      </c>
      <c r="BC42" s="144">
        <f>IF(Tb.Financiering[[#This Row],[Pnr.]]=BC$7,Tb.Financiering[[#This Row],[Te financieren]]-Tb.Financiering[[#This Row],[Eigen
bijdrage]]-Tb.Financiering[[#This Row],[Andere
subsidie(s)]]-Tb.Financiering[[#This Row],[Anders]],0)</f>
        <v>0</v>
      </c>
      <c r="BD42" s="144">
        <f>IF(Tb.Financiering[[#This Row],[Pnr.]]=BD$7,Tb.Financiering[[#This Row],[Te financieren]]-Tb.Financiering[[#This Row],[Eigen
bijdrage]]-Tb.Financiering[[#This Row],[Andere
subsidie(s)]]-Tb.Financiering[[#This Row],[Anders]],0)</f>
        <v>0</v>
      </c>
      <c r="BE42" s="144">
        <f>IF(Tb.Financiering[[#This Row],[Pnr.]]=BE$7,Tb.Financiering[[#This Row],[Te financieren]]-Tb.Financiering[[#This Row],[Eigen
bijdrage]]-Tb.Financiering[[#This Row],[Andere
subsidie(s)]]-Tb.Financiering[[#This Row],[Anders]],0)</f>
        <v>0</v>
      </c>
      <c r="BF42" s="144">
        <f>IF(Tb.Financiering[[#This Row],[Pnr.]]=BF$7,Tb.Financiering[[#This Row],[Te financieren]]-Tb.Financiering[[#This Row],[Eigen
bijdrage]]-Tb.Financiering[[#This Row],[Andere
subsidie(s)]]-Tb.Financiering[[#This Row],[Anders]],0)</f>
        <v>0</v>
      </c>
      <c r="BG42" s="144">
        <f>IF(Tb.Financiering[[#This Row],[Pnr.]]=BG$7,Tb.Financiering[[#This Row],[Te financieren]]-Tb.Financiering[[#This Row],[Eigen
bijdrage]]-Tb.Financiering[[#This Row],[Andere
subsidie(s)]]-Tb.Financiering[[#This Row],[Anders]],0)</f>
        <v>0</v>
      </c>
      <c r="BH42" s="144">
        <f>IF(Tb.Financiering[[#This Row],[Pnr.]]=BH$7,Tb.Financiering[[#This Row],[Te financieren]]-Tb.Financiering[[#This Row],[Eigen
bijdrage]]-Tb.Financiering[[#This Row],[Andere
subsidie(s)]]-Tb.Financiering[[#This Row],[Anders]],0)</f>
        <v>0</v>
      </c>
      <c r="BI42" s="144">
        <f>IF(Tb.Financiering[[#This Row],[Pnr.]]=BI$7,Tb.Financiering[[#This Row],[Te financieren]]-Tb.Financiering[[#This Row],[Eigen
bijdrage]]-Tb.Financiering[[#This Row],[Andere
subsidie(s)]]-Tb.Financiering[[#This Row],[Anders]],0)</f>
        <v>0</v>
      </c>
      <c r="BJ42" s="144">
        <f>IF(Tb.Financiering[[#This Row],[Pnr.]]=BJ$7,Tb.Financiering[[#This Row],[Te financieren]]-Tb.Financiering[[#This Row],[Eigen
bijdrage]]-Tb.Financiering[[#This Row],[Andere
subsidie(s)]]-Tb.Financiering[[#This Row],[Anders]],0)</f>
        <v>0</v>
      </c>
      <c r="BK42" s="144">
        <f>IF(Tb.Financiering[[#This Row],[Pnr.]]=BK$7,Tb.Financiering[[#This Row],[Te financieren]]-Tb.Financiering[[#This Row],[Eigen
bijdrage]]-Tb.Financiering[[#This Row],[Andere
subsidie(s)]]-Tb.Financiering[[#This Row],[Anders]],0)</f>
        <v>0</v>
      </c>
      <c r="BL42" s="144">
        <f>IF(Tb.Financiering[[#This Row],[Pnr.]]=BL$7,Tb.Financiering[[#This Row],[Te financieren]]-Tb.Financiering[[#This Row],[Eigen
bijdrage]]-Tb.Financiering[[#This Row],[Andere
subsidie(s)]]-Tb.Financiering[[#This Row],[Anders]],0)</f>
        <v>0</v>
      </c>
      <c r="BM42" s="144">
        <f>IF(Tb.Financiering[[#This Row],[Pnr.]]=BM$7,Tb.Financiering[[#This Row],[Te financieren]]-Tb.Financiering[[#This Row],[Eigen
bijdrage]]-Tb.Financiering[[#This Row],[Andere
subsidie(s)]]-Tb.Financiering[[#This Row],[Anders]],0)</f>
        <v>0</v>
      </c>
      <c r="BN42" s="235">
        <f>IF(Tb.Financiering[[#This Row],[Pnr.]]=BN$7,Tb.Financiering[[#This Row],[Eigen
bijdrage]]+Tb.Financiering[[#This Row],[Andere
subsidie(s)]]+Tb.Financiering[[#This Row],[Anders]],0)</f>
        <v>0</v>
      </c>
      <c r="BO42" s="235">
        <f>IF(Tb.Financiering[[#This Row],[Pnr.]]=BO$7,Tb.Financiering[[#This Row],[Eigen
bijdrage]]+Tb.Financiering[[#This Row],[Andere
subsidie(s)]]+Tb.Financiering[[#This Row],[Anders]],0)</f>
        <v>0</v>
      </c>
      <c r="BP42" s="235">
        <f>IF(Tb.Financiering[[#This Row],[Pnr.]]=BP$7,Tb.Financiering[[#This Row],[Eigen
bijdrage]]+Tb.Financiering[[#This Row],[Andere
subsidie(s)]]+Tb.Financiering[[#This Row],[Anders]],0)</f>
        <v>0</v>
      </c>
      <c r="BQ42" s="235">
        <f>IF(Tb.Financiering[[#This Row],[Pnr.]]=BQ$7,Tb.Financiering[[#This Row],[Eigen
bijdrage]]+Tb.Financiering[[#This Row],[Andere
subsidie(s)]]+Tb.Financiering[[#This Row],[Anders]],0)</f>
        <v>0</v>
      </c>
      <c r="BR42" s="235">
        <f>IF(Tb.Financiering[[#This Row],[Pnr.]]=BR$7,Tb.Financiering[[#This Row],[Eigen
bijdrage]]+Tb.Financiering[[#This Row],[Andere
subsidie(s)]]+Tb.Financiering[[#This Row],[Anders]],0)</f>
        <v>0</v>
      </c>
      <c r="BS42" s="235">
        <f>IF(Tb.Financiering[[#This Row],[Pnr.]]=BS$7,Tb.Financiering[[#This Row],[Eigen
bijdrage]]+Tb.Financiering[[#This Row],[Andere
subsidie(s)]]+Tb.Financiering[[#This Row],[Anders]],0)</f>
        <v>0</v>
      </c>
      <c r="BT42" s="235">
        <f>IF(Tb.Financiering[[#This Row],[Pnr.]]=BT$7,Tb.Financiering[[#This Row],[Eigen
bijdrage]]+Tb.Financiering[[#This Row],[Andere
subsidie(s)]]+Tb.Financiering[[#This Row],[Anders]],0)</f>
        <v>0</v>
      </c>
      <c r="BU42" s="235">
        <f>IF(Tb.Financiering[[#This Row],[Pnr.]]=BU$7,Tb.Financiering[[#This Row],[Eigen
bijdrage]]+Tb.Financiering[[#This Row],[Andere
subsidie(s)]]+Tb.Financiering[[#This Row],[Anders]],0)</f>
        <v>0</v>
      </c>
      <c r="BV42" s="235">
        <f>IF(Tb.Financiering[[#This Row],[Pnr.]]=BV$7,Tb.Financiering[[#This Row],[Eigen
bijdrage]]+Tb.Financiering[[#This Row],[Andere
subsidie(s)]]+Tb.Financiering[[#This Row],[Anders]],0)</f>
        <v>0</v>
      </c>
      <c r="BW42" s="235">
        <f>IF(Tb.Financiering[[#This Row],[Pnr.]]=BW$7,Tb.Financiering[[#This Row],[Eigen
bijdrage]]+Tb.Financiering[[#This Row],[Andere
subsidie(s)]]+Tb.Financiering[[#This Row],[Anders]],0)</f>
        <v>0</v>
      </c>
      <c r="BX42" s="235">
        <f>IF(Tb.Financiering[[#This Row],[Pnr.]]=BX$7,Tb.Financiering[[#This Row],[Eigen
bijdrage]]+Tb.Financiering[[#This Row],[Andere
subsidie(s)]]+Tb.Financiering[[#This Row],[Anders]],0)</f>
        <v>0</v>
      </c>
      <c r="BY42" s="235">
        <f>IF(Tb.Financiering[[#This Row],[Pnr.]]=BY$7,Tb.Financiering[[#This Row],[Eigen
bijdrage]]+Tb.Financiering[[#This Row],[Andere
subsidie(s)]]+Tb.Financiering[[#This Row],[Anders]],0)</f>
        <v>0</v>
      </c>
      <c r="BZ42" s="235">
        <f>IF(Tb.Financiering[[#This Row],[Pnr.]]=BZ$7,Tb.Financiering[[#This Row],[Eigen
bijdrage]]+Tb.Financiering[[#This Row],[Andere
subsidie(s)]]+Tb.Financiering[[#This Row],[Anders]],0)</f>
        <v>0</v>
      </c>
      <c r="CA42" s="235">
        <f>IF(Tb.Financiering[[#This Row],[Pnr.]]=CA$7,Tb.Financiering[[#This Row],[Eigen
bijdrage]]+Tb.Financiering[[#This Row],[Andere
subsidie(s)]]+Tb.Financiering[[#This Row],[Anders]],0)</f>
        <v>0</v>
      </c>
      <c r="CB42" s="235">
        <f>IF(Tb.Financiering[[#This Row],[Pnr.]]=CB$7,Tb.Financiering[[#This Row],[Eigen
bijdrage]]+Tb.Financiering[[#This Row],[Andere
subsidie(s)]]+Tb.Financiering[[#This Row],[Anders]],0)</f>
        <v>0</v>
      </c>
      <c r="CC42" s="235">
        <f>IF(Tb.Financiering[[#This Row],[Pnr.]]=CC$7,Tb.Financiering[[#This Row],[Eigen
bijdrage]]+Tb.Financiering[[#This Row],[Andere
subsidie(s)]]+Tb.Financiering[[#This Row],[Anders]],0)</f>
        <v>0</v>
      </c>
      <c r="CD42" s="235">
        <f>IF(Tb.Financiering[[#This Row],[Pnr.]]=CD$7,Tb.Financiering[[#This Row],[Eigen
bijdrage]]+Tb.Financiering[[#This Row],[Andere
subsidie(s)]]+Tb.Financiering[[#This Row],[Anders]],0)</f>
        <v>0</v>
      </c>
      <c r="CE42" s="235">
        <f>IF(Tb.Financiering[[#This Row],[Pnr.]]=CE$7,Tb.Financiering[[#This Row],[Eigen
bijdrage]]+Tb.Financiering[[#This Row],[Andere
subsidie(s)]]+Tb.Financiering[[#This Row],[Anders]],0)</f>
        <v>0</v>
      </c>
      <c r="CF42" s="235">
        <f>IF(Tb.Financiering[[#This Row],[Pnr.]]=CF$7,Tb.Financiering[[#This Row],[Eigen
bijdrage]]+Tb.Financiering[[#This Row],[Andere
subsidie(s)]]+Tb.Financiering[[#This Row],[Anders]],0)</f>
        <v>0</v>
      </c>
      <c r="CG42" s="235">
        <f>IF(Tb.Financiering[[#This Row],[Pnr.]]=CG$7,Tb.Financiering[[#This Row],[Eigen
bijdrage]]+Tb.Financiering[[#This Row],[Andere
subsidie(s)]]+Tb.Financiering[[#This Row],[Anders]],0)</f>
        <v>0</v>
      </c>
      <c r="CH42" s="235">
        <f>IF(Tb.Financiering[[#This Row],[Pnr.]]=CH$7,Tb.Financiering[[#This Row],[Eigen
bijdrage]]+Tb.Financiering[[#This Row],[Andere
subsidie(s)]]+Tb.Financiering[[#This Row],[Anders]],0)</f>
        <v>0</v>
      </c>
      <c r="CI42" s="235">
        <f>IF(Tb.Financiering[[#This Row],[Pnr.]]=CI$7,Tb.Financiering[[#This Row],[Eigen
bijdrage]]+Tb.Financiering[[#This Row],[Andere
subsidie(s)]]+Tb.Financiering[[#This Row],[Anders]],0)</f>
        <v>0</v>
      </c>
      <c r="CJ42" s="235">
        <f>IF(Tb.Financiering[[#This Row],[Pnr.]]=CJ$7,Tb.Financiering[[#This Row],[Eigen
bijdrage]]+Tb.Financiering[[#This Row],[Andere
subsidie(s)]]+Tb.Financiering[[#This Row],[Anders]],0)</f>
        <v>0</v>
      </c>
      <c r="CK42" s="235">
        <f>IF(Tb.Financiering[[#This Row],[Pnr.]]=CK$7,Tb.Financiering[[#This Row],[Eigen
bijdrage]]+Tb.Financiering[[#This Row],[Andere
subsidie(s)]]+Tb.Financiering[[#This Row],[Anders]],0)</f>
        <v>0</v>
      </c>
      <c r="CL42" s="235">
        <f>IF(Tb.Financiering[[#This Row],[Pnr.]]=CL$7,Tb.Financiering[[#This Row],[Eigen
bijdrage]]+Tb.Financiering[[#This Row],[Andere
subsidie(s)]]+Tb.Financiering[[#This Row],[Anders]],0)</f>
        <v>0</v>
      </c>
      <c r="CM42" s="235">
        <f>IF(Tb.Financiering[[#This Row],[Pnr.]]=CM$7,Tb.Financiering[[#This Row],[Eigen
bijdrage]]+Tb.Financiering[[#This Row],[Andere
subsidie(s)]]+Tb.Financiering[[#This Row],[Anders]],0)</f>
        <v>0</v>
      </c>
      <c r="CN42" s="235">
        <f>IF(Tb.Financiering[[#This Row],[Pnr.]]=CN$7,Tb.Financiering[[#This Row],[Eigen
bijdrage]]+Tb.Financiering[[#This Row],[Andere
subsidie(s)]]+Tb.Financiering[[#This Row],[Anders]],0)</f>
        <v>0</v>
      </c>
      <c r="CO42" s="235">
        <f>IF(Tb.Financiering[[#This Row],[Pnr.]]=CO$7,Tb.Financiering[[#This Row],[Eigen
bijdrage]]+Tb.Financiering[[#This Row],[Andere
subsidie(s)]]+Tb.Financiering[[#This Row],[Anders]],0)</f>
        <v>0</v>
      </c>
      <c r="CP42" s="235">
        <f>IF(Tb.Financiering[[#This Row],[Pnr.]]=CP$7,Tb.Financiering[[#This Row],[Eigen
bijdrage]]+Tb.Financiering[[#This Row],[Andere
subsidie(s)]]+Tb.Financiering[[#This Row],[Anders]],0)</f>
        <v>0</v>
      </c>
      <c r="CQ42" s="235">
        <f>IF(Tb.Financiering[[#This Row],[Pnr.]]=CQ$7,Tb.Financiering[[#This Row],[Eigen
bijdrage]]+Tb.Financiering[[#This Row],[Andere
subsidie(s)]]+Tb.Financiering[[#This Row],[Anders]],0)</f>
        <v>0</v>
      </c>
      <c r="CR42" s="235">
        <f>IF(Tb.Financiering[[#This Row],[Pnr.]]=CR$7,Tb.Financiering[[#This Row],[Eigen
bijdrage]]+Tb.Financiering[[#This Row],[Andere
subsidie(s)]]+Tb.Financiering[[#This Row],[Anders]],0)</f>
        <v>0</v>
      </c>
      <c r="CS42" s="235">
        <f>IF(Tb.Financiering[[#This Row],[Pnr.]]=CS$7,Tb.Financiering[[#This Row],[Eigen
bijdrage]]+Tb.Financiering[[#This Row],[Andere
subsidie(s)]]+Tb.Financiering[[#This Row],[Anders]],0)</f>
        <v>0</v>
      </c>
      <c r="CT42" s="235">
        <f>IF(Tb.Financiering[[#This Row],[Pnr.]]=CT$7,Tb.Financiering[[#This Row],[Eigen
bijdrage]]+Tb.Financiering[[#This Row],[Andere
subsidie(s)]]+Tb.Financiering[[#This Row],[Anders]],0)</f>
        <v>0</v>
      </c>
      <c r="CU42" s="235">
        <f>IF(Tb.Financiering[[#This Row],[Pnr.]]=CU$7,Tb.Financiering[[#This Row],[Eigen
bijdrage]]+Tb.Financiering[[#This Row],[Andere
subsidie(s)]]+Tb.Financiering[[#This Row],[Anders]],0)</f>
        <v>0</v>
      </c>
      <c r="CV42" s="235">
        <f>IF(Tb.Financiering[[#This Row],[Pnr.]]=CV$7,Tb.Financiering[[#This Row],[Eigen
bijdrage]]+Tb.Financiering[[#This Row],[Andere
subsidie(s)]]+Tb.Financiering[[#This Row],[Anders]],0)</f>
        <v>0</v>
      </c>
      <c r="CW42" s="235">
        <f>IF(Tb.Financiering[[#This Row],[Pnr.]]=CW$7,Tb.Financiering[[#This Row],[Eigen
bijdrage]]+Tb.Financiering[[#This Row],[Andere
subsidie(s)]]+Tb.Financiering[[#This Row],[Anders]],0)</f>
        <v>0</v>
      </c>
      <c r="CX42" s="235">
        <f>IF(Tb.Financiering[[#This Row],[Pnr.]]=CX$7,Tb.Financiering[[#This Row],[Eigen
bijdrage]]+Tb.Financiering[[#This Row],[Andere
subsidie(s)]]+Tb.Financiering[[#This Row],[Anders]],0)</f>
        <v>0</v>
      </c>
      <c r="CY42" s="235">
        <f>IF(Tb.Financiering[[#This Row],[Pnr.]]=CY$7,Tb.Financiering[[#This Row],[Eigen
bijdrage]]+Tb.Financiering[[#This Row],[Andere
subsidie(s)]]+Tb.Financiering[[#This Row],[Anders]],0)</f>
        <v>0</v>
      </c>
      <c r="CZ42" s="235">
        <f>IF(Tb.Financiering[[#This Row],[Pnr.]]=CZ$7,Tb.Financiering[[#This Row],[Eigen
bijdrage]]+Tb.Financiering[[#This Row],[Andere
subsidie(s)]]+Tb.Financiering[[#This Row],[Anders]],0)</f>
        <v>0</v>
      </c>
      <c r="DA42" s="235">
        <f>IF(Tb.Financiering[[#This Row],[Pnr.]]=DA$7,Tb.Financiering[[#This Row],[Eigen
bijdrage]]+Tb.Financiering[[#This Row],[Andere
subsidie(s)]]+Tb.Financiering[[#This Row],[Anders]],0)</f>
        <v>0</v>
      </c>
      <c r="DB42" s="235">
        <f>IF(Tb.Financiering[[#This Row],[Pnr.]]=DB$7,Tb.Financiering[[#This Row],[Eigen
bijdrage]]+Tb.Financiering[[#This Row],[Andere
subsidie(s)]]+Tb.Financiering[[#This Row],[Anders]],0)</f>
        <v>0</v>
      </c>
      <c r="DC42" s="235">
        <f>IF(Tb.Financiering[[#This Row],[Pnr.]]=DC$7,Tb.Financiering[[#This Row],[Eigen
bijdrage]]+Tb.Financiering[[#This Row],[Andere
subsidie(s)]]+Tb.Financiering[[#This Row],[Anders]],0)</f>
        <v>0</v>
      </c>
      <c r="DD42" s="235">
        <f>IF(Tb.Financiering[[#This Row],[Pnr.]]=DD$7,Tb.Financiering[[#This Row],[Eigen
bijdrage]]+Tb.Financiering[[#This Row],[Andere
subsidie(s)]]+Tb.Financiering[[#This Row],[Anders]],0)</f>
        <v>0</v>
      </c>
      <c r="DE42" s="235">
        <f>IF(Tb.Financiering[[#This Row],[Pnr.]]=DE$7,Tb.Financiering[[#This Row],[Eigen
bijdrage]]+Tb.Financiering[[#This Row],[Andere
subsidie(s)]]+Tb.Financiering[[#This Row],[Anders]],0)</f>
        <v>0</v>
      </c>
      <c r="DF42" s="235">
        <f>IF(Tb.Financiering[[#This Row],[Pnr.]]=DF$7,Tb.Financiering[[#This Row],[Eigen
bijdrage]]+Tb.Financiering[[#This Row],[Andere
subsidie(s)]]+Tb.Financiering[[#This Row],[Anders]],0)</f>
        <v>0</v>
      </c>
      <c r="DG42" s="235">
        <f>IF(Tb.Financiering[[#This Row],[Pnr.]]=DG$7,Tb.Financiering[[#This Row],[Eigen
bijdrage]]+Tb.Financiering[[#This Row],[Andere
subsidie(s)]]+Tb.Financiering[[#This Row],[Anders]],0)</f>
        <v>0</v>
      </c>
      <c r="DH42" s="235">
        <f>IF(Tb.Financiering[[#This Row],[Pnr.]]=DH$7,Tb.Financiering[[#This Row],[Eigen
bijdrage]]+Tb.Financiering[[#This Row],[Andere
subsidie(s)]]+Tb.Financiering[[#This Row],[Anders]],0)</f>
        <v>0</v>
      </c>
      <c r="DI42" s="235">
        <f>IF(Tb.Financiering[[#This Row],[Pnr.]]=DI$7,Tb.Financiering[[#This Row],[Eigen
bijdrage]]+Tb.Financiering[[#This Row],[Andere
subsidie(s)]]+Tb.Financiering[[#This Row],[Anders]],0)</f>
        <v>0</v>
      </c>
      <c r="DJ42" s="235">
        <f>IF(Tb.Financiering[[#This Row],[Pnr.]]=DJ$7,Tb.Financiering[[#This Row],[Eigen
bijdrage]]+Tb.Financiering[[#This Row],[Andere
subsidie(s)]]+Tb.Financiering[[#This Row],[Anders]],0)</f>
        <v>0</v>
      </c>
      <c r="DK42" s="235">
        <f>IF(Tb.Financiering[[#This Row],[Pnr.]]=DK$7,Tb.Financiering[[#This Row],[Eigen
bijdrage]]+Tb.Financiering[[#This Row],[Andere
subsidie(s)]]+Tb.Financiering[[#This Row],[Anders]],0)</f>
        <v>0</v>
      </c>
      <c r="XFD42" s="31"/>
    </row>
    <row r="43" spans="1:115 16384:16384" s="4" customFormat="1" x14ac:dyDescent="0.3">
      <c r="A43" s="31"/>
      <c r="B43" s="137"/>
      <c r="C43" s="137"/>
      <c r="D43" s="11">
        <f>SUMIF(Tbl.Kosten[PSAnr.],Tb.Financiering[[#This Row],[PSAnr.]],Tbl.Kosten[Totaal kosten])</f>
        <v>0</v>
      </c>
      <c r="E43" s="154">
        <f>SUMIF(Tbl.Kosten[PSAnr.],Tb.Financiering[[#This Row],[PSAnr.]],Tbl.Kosten[Subsidie])</f>
        <v>0</v>
      </c>
      <c r="F43" s="155"/>
      <c r="G43" s="154">
        <f>Tb.Financiering[[#This Row],[Begrote kosten]]-Tb.Financiering[[#This Row],[Berekende GLB subsidie]]-Tb.Financiering[[#This Row],[Correctie GLB subsidie]]</f>
        <v>0</v>
      </c>
      <c r="H43" s="156"/>
      <c r="I43" s="156"/>
      <c r="J43" s="156"/>
      <c r="K43" s="152"/>
      <c r="L43" s="97">
        <f>Tb.Financiering[[#This Row],[Te financieren]]-SUM(Tb.Financiering[[#This Row],[Eigen
bijdrage]:[Anders]])</f>
        <v>0</v>
      </c>
      <c r="M43" s="160" t="str">
        <f>IFERROR(VLOOKUP(Tb.Financiering[[#This Row],[Partnernaam]],Tbl.Projectpartners[[Naam]:[PNr.]],9,FALSE),"")</f>
        <v/>
      </c>
      <c r="N43" s="142" t="str">
        <f>IFERROR(VLOOKUP(Tb.Financiering[[#This Row],[Subsidiabele activiteit]],Tbl.Subsidiehoogte[[Subsidieactiviteit]:[SAnr.]],3,FALSE),"")</f>
        <v/>
      </c>
      <c r="O43" s="142" t="str">
        <f>_xlfn.CONCAT(Tb.Financiering[[#This Row],[Pnr.]],Tb.Financiering[[#This Row],[SAnr.]])</f>
        <v/>
      </c>
      <c r="P43" s="144">
        <f>IF(Tb.Financiering[[#This Row],[Pnr.]]=P$7,Tb.Financiering[[#This Row],[Te financieren]]-Tb.Financiering[[#This Row],[Eigen
bijdrage]]-Tb.Financiering[[#This Row],[Andere
subsidie(s)]]-Tb.Financiering[[#This Row],[Anders]],0)</f>
        <v>0</v>
      </c>
      <c r="Q43" s="144">
        <f>IF(Tb.Financiering[[#This Row],[Pnr.]]=Q$7,Tb.Financiering[[#This Row],[Te financieren]]-Tb.Financiering[[#This Row],[Eigen
bijdrage]]-Tb.Financiering[[#This Row],[Andere
subsidie(s)]]-Tb.Financiering[[#This Row],[Anders]],0)</f>
        <v>0</v>
      </c>
      <c r="R43" s="144">
        <f>IF(Tb.Financiering[[#This Row],[Pnr.]]=R$7,Tb.Financiering[[#This Row],[Te financieren]]-Tb.Financiering[[#This Row],[Eigen
bijdrage]]-Tb.Financiering[[#This Row],[Andere
subsidie(s)]]-Tb.Financiering[[#This Row],[Anders]],0)</f>
        <v>0</v>
      </c>
      <c r="S43" s="144">
        <f>IF(Tb.Financiering[[#This Row],[Pnr.]]=S$7,Tb.Financiering[[#This Row],[Te financieren]]-Tb.Financiering[[#This Row],[Eigen
bijdrage]]-Tb.Financiering[[#This Row],[Andere
subsidie(s)]]-Tb.Financiering[[#This Row],[Anders]],0)</f>
        <v>0</v>
      </c>
      <c r="T43" s="144">
        <f>IF(Tb.Financiering[[#This Row],[Pnr.]]=T$7,Tb.Financiering[[#This Row],[Te financieren]]-Tb.Financiering[[#This Row],[Eigen
bijdrage]]-Tb.Financiering[[#This Row],[Andere
subsidie(s)]]-Tb.Financiering[[#This Row],[Anders]],0)</f>
        <v>0</v>
      </c>
      <c r="U43" s="144">
        <f>IF(Tb.Financiering[[#This Row],[Pnr.]]=U$7,Tb.Financiering[[#This Row],[Te financieren]]-Tb.Financiering[[#This Row],[Eigen
bijdrage]]-Tb.Financiering[[#This Row],[Andere
subsidie(s)]]-Tb.Financiering[[#This Row],[Anders]],0)</f>
        <v>0</v>
      </c>
      <c r="V43" s="144">
        <f>IF(Tb.Financiering[[#This Row],[Pnr.]]=V$7,Tb.Financiering[[#This Row],[Te financieren]]-Tb.Financiering[[#This Row],[Eigen
bijdrage]]-Tb.Financiering[[#This Row],[Andere
subsidie(s)]]-Tb.Financiering[[#This Row],[Anders]],0)</f>
        <v>0</v>
      </c>
      <c r="W43" s="144">
        <f>IF(Tb.Financiering[[#This Row],[Pnr.]]=W$7,Tb.Financiering[[#This Row],[Te financieren]]-Tb.Financiering[[#This Row],[Eigen
bijdrage]]-Tb.Financiering[[#This Row],[Andere
subsidie(s)]]-Tb.Financiering[[#This Row],[Anders]],0)</f>
        <v>0</v>
      </c>
      <c r="X43" s="144">
        <f>IF(Tb.Financiering[[#This Row],[Pnr.]]=X$7,Tb.Financiering[[#This Row],[Te financieren]]-Tb.Financiering[[#This Row],[Eigen
bijdrage]]-Tb.Financiering[[#This Row],[Andere
subsidie(s)]]-Tb.Financiering[[#This Row],[Anders]],0)</f>
        <v>0</v>
      </c>
      <c r="Y43" s="144">
        <f>IF(Tb.Financiering[[#This Row],[Pnr.]]=Y$7,Tb.Financiering[[#This Row],[Te financieren]]-Tb.Financiering[[#This Row],[Eigen
bijdrage]]-Tb.Financiering[[#This Row],[Andere
subsidie(s)]]-Tb.Financiering[[#This Row],[Anders]],0)</f>
        <v>0</v>
      </c>
      <c r="Z43" s="144">
        <f>IF(Tb.Financiering[[#This Row],[Pnr.]]=Z$7,Tb.Financiering[[#This Row],[Te financieren]]-Tb.Financiering[[#This Row],[Eigen
bijdrage]]-Tb.Financiering[[#This Row],[Andere
subsidie(s)]]-Tb.Financiering[[#This Row],[Anders]],0)</f>
        <v>0</v>
      </c>
      <c r="AA43" s="144">
        <f>IF(Tb.Financiering[[#This Row],[Pnr.]]=AA$7,Tb.Financiering[[#This Row],[Te financieren]]-Tb.Financiering[[#This Row],[Eigen
bijdrage]]-Tb.Financiering[[#This Row],[Andere
subsidie(s)]]-Tb.Financiering[[#This Row],[Anders]],0)</f>
        <v>0</v>
      </c>
      <c r="AB43" s="144">
        <f>IF(Tb.Financiering[[#This Row],[Pnr.]]=AB$7,Tb.Financiering[[#This Row],[Te financieren]]-Tb.Financiering[[#This Row],[Eigen
bijdrage]]-Tb.Financiering[[#This Row],[Andere
subsidie(s)]]-Tb.Financiering[[#This Row],[Anders]],0)</f>
        <v>0</v>
      </c>
      <c r="AC43" s="144">
        <f>IF(Tb.Financiering[[#This Row],[Pnr.]]=AC$7,Tb.Financiering[[#This Row],[Te financieren]]-Tb.Financiering[[#This Row],[Eigen
bijdrage]]-Tb.Financiering[[#This Row],[Andere
subsidie(s)]]-Tb.Financiering[[#This Row],[Anders]],0)</f>
        <v>0</v>
      </c>
      <c r="AD43" s="144">
        <f>IF(Tb.Financiering[[#This Row],[Pnr.]]=AD$7,Tb.Financiering[[#This Row],[Te financieren]]-Tb.Financiering[[#This Row],[Eigen
bijdrage]]-Tb.Financiering[[#This Row],[Andere
subsidie(s)]]-Tb.Financiering[[#This Row],[Anders]],0)</f>
        <v>0</v>
      </c>
      <c r="AE43" s="144">
        <f>IF(Tb.Financiering[[#This Row],[Pnr.]]=AE$7,Tb.Financiering[[#This Row],[Te financieren]]-Tb.Financiering[[#This Row],[Eigen
bijdrage]]-Tb.Financiering[[#This Row],[Andere
subsidie(s)]]-Tb.Financiering[[#This Row],[Anders]],0)</f>
        <v>0</v>
      </c>
      <c r="AF43" s="144">
        <f>IF(Tb.Financiering[[#This Row],[Pnr.]]=AF$7,Tb.Financiering[[#This Row],[Te financieren]]-Tb.Financiering[[#This Row],[Eigen
bijdrage]]-Tb.Financiering[[#This Row],[Andere
subsidie(s)]]-Tb.Financiering[[#This Row],[Anders]],0)</f>
        <v>0</v>
      </c>
      <c r="AG43" s="144">
        <f>IF(Tb.Financiering[[#This Row],[Pnr.]]=AG$7,Tb.Financiering[[#This Row],[Te financieren]]-Tb.Financiering[[#This Row],[Eigen
bijdrage]]-Tb.Financiering[[#This Row],[Andere
subsidie(s)]]-Tb.Financiering[[#This Row],[Anders]],0)</f>
        <v>0</v>
      </c>
      <c r="AH43" s="144">
        <f>IF(Tb.Financiering[[#This Row],[Pnr.]]=AH$7,Tb.Financiering[[#This Row],[Te financieren]]-Tb.Financiering[[#This Row],[Eigen
bijdrage]]-Tb.Financiering[[#This Row],[Andere
subsidie(s)]]-Tb.Financiering[[#This Row],[Anders]],0)</f>
        <v>0</v>
      </c>
      <c r="AI43" s="144">
        <f>IF(Tb.Financiering[[#This Row],[Pnr.]]=AI$7,Tb.Financiering[[#This Row],[Te financieren]]-Tb.Financiering[[#This Row],[Eigen
bijdrage]]-Tb.Financiering[[#This Row],[Andere
subsidie(s)]]-Tb.Financiering[[#This Row],[Anders]],0)</f>
        <v>0</v>
      </c>
      <c r="AJ43" s="144">
        <f>IF(Tb.Financiering[[#This Row],[Pnr.]]=AJ$7,Tb.Financiering[[#This Row],[Te financieren]]-Tb.Financiering[[#This Row],[Eigen
bijdrage]]-Tb.Financiering[[#This Row],[Andere
subsidie(s)]]-Tb.Financiering[[#This Row],[Anders]],0)</f>
        <v>0</v>
      </c>
      <c r="AK43" s="144">
        <f>IF(Tb.Financiering[[#This Row],[Pnr.]]=AK$7,Tb.Financiering[[#This Row],[Te financieren]]-Tb.Financiering[[#This Row],[Eigen
bijdrage]]-Tb.Financiering[[#This Row],[Andere
subsidie(s)]]-Tb.Financiering[[#This Row],[Anders]],0)</f>
        <v>0</v>
      </c>
      <c r="AL43" s="144">
        <f>IF(Tb.Financiering[[#This Row],[Pnr.]]=AL$7,Tb.Financiering[[#This Row],[Te financieren]]-Tb.Financiering[[#This Row],[Eigen
bijdrage]]-Tb.Financiering[[#This Row],[Andere
subsidie(s)]]-Tb.Financiering[[#This Row],[Anders]],0)</f>
        <v>0</v>
      </c>
      <c r="AM43" s="144">
        <f>IF(Tb.Financiering[[#This Row],[Pnr.]]=AM$7,Tb.Financiering[[#This Row],[Te financieren]]-Tb.Financiering[[#This Row],[Eigen
bijdrage]]-Tb.Financiering[[#This Row],[Andere
subsidie(s)]]-Tb.Financiering[[#This Row],[Anders]],0)</f>
        <v>0</v>
      </c>
      <c r="AN43" s="144">
        <f>IF(Tb.Financiering[[#This Row],[Pnr.]]=AN$7,Tb.Financiering[[#This Row],[Te financieren]]-Tb.Financiering[[#This Row],[Eigen
bijdrage]]-Tb.Financiering[[#This Row],[Andere
subsidie(s)]]-Tb.Financiering[[#This Row],[Anders]],0)</f>
        <v>0</v>
      </c>
      <c r="AO43" s="144">
        <f>IF(Tb.Financiering[[#This Row],[Pnr.]]=AO$7,Tb.Financiering[[#This Row],[Te financieren]]-Tb.Financiering[[#This Row],[Eigen
bijdrage]]-Tb.Financiering[[#This Row],[Andere
subsidie(s)]]-Tb.Financiering[[#This Row],[Anders]],0)</f>
        <v>0</v>
      </c>
      <c r="AP43" s="144">
        <f>IF(Tb.Financiering[[#This Row],[Pnr.]]=AP$7,Tb.Financiering[[#This Row],[Te financieren]]-Tb.Financiering[[#This Row],[Eigen
bijdrage]]-Tb.Financiering[[#This Row],[Andere
subsidie(s)]]-Tb.Financiering[[#This Row],[Anders]],0)</f>
        <v>0</v>
      </c>
      <c r="AQ43" s="144">
        <f>IF(Tb.Financiering[[#This Row],[Pnr.]]=AQ$7,Tb.Financiering[[#This Row],[Te financieren]]-Tb.Financiering[[#This Row],[Eigen
bijdrage]]-Tb.Financiering[[#This Row],[Andere
subsidie(s)]]-Tb.Financiering[[#This Row],[Anders]],0)</f>
        <v>0</v>
      </c>
      <c r="AR43" s="144">
        <f>IF(Tb.Financiering[[#This Row],[Pnr.]]=AR$7,Tb.Financiering[[#This Row],[Te financieren]]-Tb.Financiering[[#This Row],[Eigen
bijdrage]]-Tb.Financiering[[#This Row],[Andere
subsidie(s)]]-Tb.Financiering[[#This Row],[Anders]],0)</f>
        <v>0</v>
      </c>
      <c r="AS43" s="144">
        <f>IF(Tb.Financiering[[#This Row],[Pnr.]]=AS$7,Tb.Financiering[[#This Row],[Te financieren]]-Tb.Financiering[[#This Row],[Eigen
bijdrage]]-Tb.Financiering[[#This Row],[Andere
subsidie(s)]]-Tb.Financiering[[#This Row],[Anders]],0)</f>
        <v>0</v>
      </c>
      <c r="AT43" s="144">
        <f>IF(Tb.Financiering[[#This Row],[Pnr.]]=AT$7,Tb.Financiering[[#This Row],[Te financieren]]-Tb.Financiering[[#This Row],[Eigen
bijdrage]]-Tb.Financiering[[#This Row],[Andere
subsidie(s)]]-Tb.Financiering[[#This Row],[Anders]],0)</f>
        <v>0</v>
      </c>
      <c r="AU43" s="144">
        <f>IF(Tb.Financiering[[#This Row],[Pnr.]]=AU$7,Tb.Financiering[[#This Row],[Te financieren]]-Tb.Financiering[[#This Row],[Eigen
bijdrage]]-Tb.Financiering[[#This Row],[Andere
subsidie(s)]]-Tb.Financiering[[#This Row],[Anders]],0)</f>
        <v>0</v>
      </c>
      <c r="AV43" s="144">
        <f>IF(Tb.Financiering[[#This Row],[Pnr.]]=AV$7,Tb.Financiering[[#This Row],[Te financieren]]-Tb.Financiering[[#This Row],[Eigen
bijdrage]]-Tb.Financiering[[#This Row],[Andere
subsidie(s)]]-Tb.Financiering[[#This Row],[Anders]],0)</f>
        <v>0</v>
      </c>
      <c r="AW43" s="144">
        <f>IF(Tb.Financiering[[#This Row],[Pnr.]]=AW$7,Tb.Financiering[[#This Row],[Te financieren]]-Tb.Financiering[[#This Row],[Eigen
bijdrage]]-Tb.Financiering[[#This Row],[Andere
subsidie(s)]]-Tb.Financiering[[#This Row],[Anders]],0)</f>
        <v>0</v>
      </c>
      <c r="AX43" s="144">
        <f>IF(Tb.Financiering[[#This Row],[Pnr.]]=AX$7,Tb.Financiering[[#This Row],[Te financieren]]-Tb.Financiering[[#This Row],[Eigen
bijdrage]]-Tb.Financiering[[#This Row],[Andere
subsidie(s)]]-Tb.Financiering[[#This Row],[Anders]],0)</f>
        <v>0</v>
      </c>
      <c r="AY43" s="144">
        <f>IF(Tb.Financiering[[#This Row],[Pnr.]]=AY$7,Tb.Financiering[[#This Row],[Te financieren]]-Tb.Financiering[[#This Row],[Eigen
bijdrage]]-Tb.Financiering[[#This Row],[Andere
subsidie(s)]]-Tb.Financiering[[#This Row],[Anders]],0)</f>
        <v>0</v>
      </c>
      <c r="AZ43" s="144">
        <f>IF(Tb.Financiering[[#This Row],[Pnr.]]=AZ$7,Tb.Financiering[[#This Row],[Te financieren]]-Tb.Financiering[[#This Row],[Eigen
bijdrage]]-Tb.Financiering[[#This Row],[Andere
subsidie(s)]]-Tb.Financiering[[#This Row],[Anders]],0)</f>
        <v>0</v>
      </c>
      <c r="BA43" s="144">
        <f>IF(Tb.Financiering[[#This Row],[Pnr.]]=BA$7,Tb.Financiering[[#This Row],[Te financieren]]-Tb.Financiering[[#This Row],[Eigen
bijdrage]]-Tb.Financiering[[#This Row],[Andere
subsidie(s)]]-Tb.Financiering[[#This Row],[Anders]],0)</f>
        <v>0</v>
      </c>
      <c r="BB43" s="144">
        <f>IF(Tb.Financiering[[#This Row],[Pnr.]]=BB$7,Tb.Financiering[[#This Row],[Te financieren]]-Tb.Financiering[[#This Row],[Eigen
bijdrage]]-Tb.Financiering[[#This Row],[Andere
subsidie(s)]]-Tb.Financiering[[#This Row],[Anders]],0)</f>
        <v>0</v>
      </c>
      <c r="BC43" s="144">
        <f>IF(Tb.Financiering[[#This Row],[Pnr.]]=BC$7,Tb.Financiering[[#This Row],[Te financieren]]-Tb.Financiering[[#This Row],[Eigen
bijdrage]]-Tb.Financiering[[#This Row],[Andere
subsidie(s)]]-Tb.Financiering[[#This Row],[Anders]],0)</f>
        <v>0</v>
      </c>
      <c r="BD43" s="144">
        <f>IF(Tb.Financiering[[#This Row],[Pnr.]]=BD$7,Tb.Financiering[[#This Row],[Te financieren]]-Tb.Financiering[[#This Row],[Eigen
bijdrage]]-Tb.Financiering[[#This Row],[Andere
subsidie(s)]]-Tb.Financiering[[#This Row],[Anders]],0)</f>
        <v>0</v>
      </c>
      <c r="BE43" s="144">
        <f>IF(Tb.Financiering[[#This Row],[Pnr.]]=BE$7,Tb.Financiering[[#This Row],[Te financieren]]-Tb.Financiering[[#This Row],[Eigen
bijdrage]]-Tb.Financiering[[#This Row],[Andere
subsidie(s)]]-Tb.Financiering[[#This Row],[Anders]],0)</f>
        <v>0</v>
      </c>
      <c r="BF43" s="144">
        <f>IF(Tb.Financiering[[#This Row],[Pnr.]]=BF$7,Tb.Financiering[[#This Row],[Te financieren]]-Tb.Financiering[[#This Row],[Eigen
bijdrage]]-Tb.Financiering[[#This Row],[Andere
subsidie(s)]]-Tb.Financiering[[#This Row],[Anders]],0)</f>
        <v>0</v>
      </c>
      <c r="BG43" s="144">
        <f>IF(Tb.Financiering[[#This Row],[Pnr.]]=BG$7,Tb.Financiering[[#This Row],[Te financieren]]-Tb.Financiering[[#This Row],[Eigen
bijdrage]]-Tb.Financiering[[#This Row],[Andere
subsidie(s)]]-Tb.Financiering[[#This Row],[Anders]],0)</f>
        <v>0</v>
      </c>
      <c r="BH43" s="144">
        <f>IF(Tb.Financiering[[#This Row],[Pnr.]]=BH$7,Tb.Financiering[[#This Row],[Te financieren]]-Tb.Financiering[[#This Row],[Eigen
bijdrage]]-Tb.Financiering[[#This Row],[Andere
subsidie(s)]]-Tb.Financiering[[#This Row],[Anders]],0)</f>
        <v>0</v>
      </c>
      <c r="BI43" s="144">
        <f>IF(Tb.Financiering[[#This Row],[Pnr.]]=BI$7,Tb.Financiering[[#This Row],[Te financieren]]-Tb.Financiering[[#This Row],[Eigen
bijdrage]]-Tb.Financiering[[#This Row],[Andere
subsidie(s)]]-Tb.Financiering[[#This Row],[Anders]],0)</f>
        <v>0</v>
      </c>
      <c r="BJ43" s="144">
        <f>IF(Tb.Financiering[[#This Row],[Pnr.]]=BJ$7,Tb.Financiering[[#This Row],[Te financieren]]-Tb.Financiering[[#This Row],[Eigen
bijdrage]]-Tb.Financiering[[#This Row],[Andere
subsidie(s)]]-Tb.Financiering[[#This Row],[Anders]],0)</f>
        <v>0</v>
      </c>
      <c r="BK43" s="144">
        <f>IF(Tb.Financiering[[#This Row],[Pnr.]]=BK$7,Tb.Financiering[[#This Row],[Te financieren]]-Tb.Financiering[[#This Row],[Eigen
bijdrage]]-Tb.Financiering[[#This Row],[Andere
subsidie(s)]]-Tb.Financiering[[#This Row],[Anders]],0)</f>
        <v>0</v>
      </c>
      <c r="BL43" s="144">
        <f>IF(Tb.Financiering[[#This Row],[Pnr.]]=BL$7,Tb.Financiering[[#This Row],[Te financieren]]-Tb.Financiering[[#This Row],[Eigen
bijdrage]]-Tb.Financiering[[#This Row],[Andere
subsidie(s)]]-Tb.Financiering[[#This Row],[Anders]],0)</f>
        <v>0</v>
      </c>
      <c r="BM43" s="144">
        <f>IF(Tb.Financiering[[#This Row],[Pnr.]]=BM$7,Tb.Financiering[[#This Row],[Te financieren]]-Tb.Financiering[[#This Row],[Eigen
bijdrage]]-Tb.Financiering[[#This Row],[Andere
subsidie(s)]]-Tb.Financiering[[#This Row],[Anders]],0)</f>
        <v>0</v>
      </c>
      <c r="BN43" s="235">
        <f>IF(Tb.Financiering[[#This Row],[Pnr.]]=BN$7,Tb.Financiering[[#This Row],[Eigen
bijdrage]]+Tb.Financiering[[#This Row],[Andere
subsidie(s)]]+Tb.Financiering[[#This Row],[Anders]],0)</f>
        <v>0</v>
      </c>
      <c r="BO43" s="235">
        <f>IF(Tb.Financiering[[#This Row],[Pnr.]]=BO$7,Tb.Financiering[[#This Row],[Eigen
bijdrage]]+Tb.Financiering[[#This Row],[Andere
subsidie(s)]]+Tb.Financiering[[#This Row],[Anders]],0)</f>
        <v>0</v>
      </c>
      <c r="BP43" s="235">
        <f>IF(Tb.Financiering[[#This Row],[Pnr.]]=BP$7,Tb.Financiering[[#This Row],[Eigen
bijdrage]]+Tb.Financiering[[#This Row],[Andere
subsidie(s)]]+Tb.Financiering[[#This Row],[Anders]],0)</f>
        <v>0</v>
      </c>
      <c r="BQ43" s="235">
        <f>IF(Tb.Financiering[[#This Row],[Pnr.]]=BQ$7,Tb.Financiering[[#This Row],[Eigen
bijdrage]]+Tb.Financiering[[#This Row],[Andere
subsidie(s)]]+Tb.Financiering[[#This Row],[Anders]],0)</f>
        <v>0</v>
      </c>
      <c r="BR43" s="235">
        <f>IF(Tb.Financiering[[#This Row],[Pnr.]]=BR$7,Tb.Financiering[[#This Row],[Eigen
bijdrage]]+Tb.Financiering[[#This Row],[Andere
subsidie(s)]]+Tb.Financiering[[#This Row],[Anders]],0)</f>
        <v>0</v>
      </c>
      <c r="BS43" s="235">
        <f>IF(Tb.Financiering[[#This Row],[Pnr.]]=BS$7,Tb.Financiering[[#This Row],[Eigen
bijdrage]]+Tb.Financiering[[#This Row],[Andere
subsidie(s)]]+Tb.Financiering[[#This Row],[Anders]],0)</f>
        <v>0</v>
      </c>
      <c r="BT43" s="235">
        <f>IF(Tb.Financiering[[#This Row],[Pnr.]]=BT$7,Tb.Financiering[[#This Row],[Eigen
bijdrage]]+Tb.Financiering[[#This Row],[Andere
subsidie(s)]]+Tb.Financiering[[#This Row],[Anders]],0)</f>
        <v>0</v>
      </c>
      <c r="BU43" s="235">
        <f>IF(Tb.Financiering[[#This Row],[Pnr.]]=BU$7,Tb.Financiering[[#This Row],[Eigen
bijdrage]]+Tb.Financiering[[#This Row],[Andere
subsidie(s)]]+Tb.Financiering[[#This Row],[Anders]],0)</f>
        <v>0</v>
      </c>
      <c r="BV43" s="235">
        <f>IF(Tb.Financiering[[#This Row],[Pnr.]]=BV$7,Tb.Financiering[[#This Row],[Eigen
bijdrage]]+Tb.Financiering[[#This Row],[Andere
subsidie(s)]]+Tb.Financiering[[#This Row],[Anders]],0)</f>
        <v>0</v>
      </c>
      <c r="BW43" s="235">
        <f>IF(Tb.Financiering[[#This Row],[Pnr.]]=BW$7,Tb.Financiering[[#This Row],[Eigen
bijdrage]]+Tb.Financiering[[#This Row],[Andere
subsidie(s)]]+Tb.Financiering[[#This Row],[Anders]],0)</f>
        <v>0</v>
      </c>
      <c r="BX43" s="235">
        <f>IF(Tb.Financiering[[#This Row],[Pnr.]]=BX$7,Tb.Financiering[[#This Row],[Eigen
bijdrage]]+Tb.Financiering[[#This Row],[Andere
subsidie(s)]]+Tb.Financiering[[#This Row],[Anders]],0)</f>
        <v>0</v>
      </c>
      <c r="BY43" s="235">
        <f>IF(Tb.Financiering[[#This Row],[Pnr.]]=BY$7,Tb.Financiering[[#This Row],[Eigen
bijdrage]]+Tb.Financiering[[#This Row],[Andere
subsidie(s)]]+Tb.Financiering[[#This Row],[Anders]],0)</f>
        <v>0</v>
      </c>
      <c r="BZ43" s="235">
        <f>IF(Tb.Financiering[[#This Row],[Pnr.]]=BZ$7,Tb.Financiering[[#This Row],[Eigen
bijdrage]]+Tb.Financiering[[#This Row],[Andere
subsidie(s)]]+Tb.Financiering[[#This Row],[Anders]],0)</f>
        <v>0</v>
      </c>
      <c r="CA43" s="235">
        <f>IF(Tb.Financiering[[#This Row],[Pnr.]]=CA$7,Tb.Financiering[[#This Row],[Eigen
bijdrage]]+Tb.Financiering[[#This Row],[Andere
subsidie(s)]]+Tb.Financiering[[#This Row],[Anders]],0)</f>
        <v>0</v>
      </c>
      <c r="CB43" s="235">
        <f>IF(Tb.Financiering[[#This Row],[Pnr.]]=CB$7,Tb.Financiering[[#This Row],[Eigen
bijdrage]]+Tb.Financiering[[#This Row],[Andere
subsidie(s)]]+Tb.Financiering[[#This Row],[Anders]],0)</f>
        <v>0</v>
      </c>
      <c r="CC43" s="235">
        <f>IF(Tb.Financiering[[#This Row],[Pnr.]]=CC$7,Tb.Financiering[[#This Row],[Eigen
bijdrage]]+Tb.Financiering[[#This Row],[Andere
subsidie(s)]]+Tb.Financiering[[#This Row],[Anders]],0)</f>
        <v>0</v>
      </c>
      <c r="CD43" s="235">
        <f>IF(Tb.Financiering[[#This Row],[Pnr.]]=CD$7,Tb.Financiering[[#This Row],[Eigen
bijdrage]]+Tb.Financiering[[#This Row],[Andere
subsidie(s)]]+Tb.Financiering[[#This Row],[Anders]],0)</f>
        <v>0</v>
      </c>
      <c r="CE43" s="235">
        <f>IF(Tb.Financiering[[#This Row],[Pnr.]]=CE$7,Tb.Financiering[[#This Row],[Eigen
bijdrage]]+Tb.Financiering[[#This Row],[Andere
subsidie(s)]]+Tb.Financiering[[#This Row],[Anders]],0)</f>
        <v>0</v>
      </c>
      <c r="CF43" s="235">
        <f>IF(Tb.Financiering[[#This Row],[Pnr.]]=CF$7,Tb.Financiering[[#This Row],[Eigen
bijdrage]]+Tb.Financiering[[#This Row],[Andere
subsidie(s)]]+Tb.Financiering[[#This Row],[Anders]],0)</f>
        <v>0</v>
      </c>
      <c r="CG43" s="235">
        <f>IF(Tb.Financiering[[#This Row],[Pnr.]]=CG$7,Tb.Financiering[[#This Row],[Eigen
bijdrage]]+Tb.Financiering[[#This Row],[Andere
subsidie(s)]]+Tb.Financiering[[#This Row],[Anders]],0)</f>
        <v>0</v>
      </c>
      <c r="CH43" s="235">
        <f>IF(Tb.Financiering[[#This Row],[Pnr.]]=CH$7,Tb.Financiering[[#This Row],[Eigen
bijdrage]]+Tb.Financiering[[#This Row],[Andere
subsidie(s)]]+Tb.Financiering[[#This Row],[Anders]],0)</f>
        <v>0</v>
      </c>
      <c r="CI43" s="235">
        <f>IF(Tb.Financiering[[#This Row],[Pnr.]]=CI$7,Tb.Financiering[[#This Row],[Eigen
bijdrage]]+Tb.Financiering[[#This Row],[Andere
subsidie(s)]]+Tb.Financiering[[#This Row],[Anders]],0)</f>
        <v>0</v>
      </c>
      <c r="CJ43" s="235">
        <f>IF(Tb.Financiering[[#This Row],[Pnr.]]=CJ$7,Tb.Financiering[[#This Row],[Eigen
bijdrage]]+Tb.Financiering[[#This Row],[Andere
subsidie(s)]]+Tb.Financiering[[#This Row],[Anders]],0)</f>
        <v>0</v>
      </c>
      <c r="CK43" s="235">
        <f>IF(Tb.Financiering[[#This Row],[Pnr.]]=CK$7,Tb.Financiering[[#This Row],[Eigen
bijdrage]]+Tb.Financiering[[#This Row],[Andere
subsidie(s)]]+Tb.Financiering[[#This Row],[Anders]],0)</f>
        <v>0</v>
      </c>
      <c r="CL43" s="235">
        <f>IF(Tb.Financiering[[#This Row],[Pnr.]]=CL$7,Tb.Financiering[[#This Row],[Eigen
bijdrage]]+Tb.Financiering[[#This Row],[Andere
subsidie(s)]]+Tb.Financiering[[#This Row],[Anders]],0)</f>
        <v>0</v>
      </c>
      <c r="CM43" s="235">
        <f>IF(Tb.Financiering[[#This Row],[Pnr.]]=CM$7,Tb.Financiering[[#This Row],[Eigen
bijdrage]]+Tb.Financiering[[#This Row],[Andere
subsidie(s)]]+Tb.Financiering[[#This Row],[Anders]],0)</f>
        <v>0</v>
      </c>
      <c r="CN43" s="235">
        <f>IF(Tb.Financiering[[#This Row],[Pnr.]]=CN$7,Tb.Financiering[[#This Row],[Eigen
bijdrage]]+Tb.Financiering[[#This Row],[Andere
subsidie(s)]]+Tb.Financiering[[#This Row],[Anders]],0)</f>
        <v>0</v>
      </c>
      <c r="CO43" s="235">
        <f>IF(Tb.Financiering[[#This Row],[Pnr.]]=CO$7,Tb.Financiering[[#This Row],[Eigen
bijdrage]]+Tb.Financiering[[#This Row],[Andere
subsidie(s)]]+Tb.Financiering[[#This Row],[Anders]],0)</f>
        <v>0</v>
      </c>
      <c r="CP43" s="235">
        <f>IF(Tb.Financiering[[#This Row],[Pnr.]]=CP$7,Tb.Financiering[[#This Row],[Eigen
bijdrage]]+Tb.Financiering[[#This Row],[Andere
subsidie(s)]]+Tb.Financiering[[#This Row],[Anders]],0)</f>
        <v>0</v>
      </c>
      <c r="CQ43" s="235">
        <f>IF(Tb.Financiering[[#This Row],[Pnr.]]=CQ$7,Tb.Financiering[[#This Row],[Eigen
bijdrage]]+Tb.Financiering[[#This Row],[Andere
subsidie(s)]]+Tb.Financiering[[#This Row],[Anders]],0)</f>
        <v>0</v>
      </c>
      <c r="CR43" s="235">
        <f>IF(Tb.Financiering[[#This Row],[Pnr.]]=CR$7,Tb.Financiering[[#This Row],[Eigen
bijdrage]]+Tb.Financiering[[#This Row],[Andere
subsidie(s)]]+Tb.Financiering[[#This Row],[Anders]],0)</f>
        <v>0</v>
      </c>
      <c r="CS43" s="235">
        <f>IF(Tb.Financiering[[#This Row],[Pnr.]]=CS$7,Tb.Financiering[[#This Row],[Eigen
bijdrage]]+Tb.Financiering[[#This Row],[Andere
subsidie(s)]]+Tb.Financiering[[#This Row],[Anders]],0)</f>
        <v>0</v>
      </c>
      <c r="CT43" s="235">
        <f>IF(Tb.Financiering[[#This Row],[Pnr.]]=CT$7,Tb.Financiering[[#This Row],[Eigen
bijdrage]]+Tb.Financiering[[#This Row],[Andere
subsidie(s)]]+Tb.Financiering[[#This Row],[Anders]],0)</f>
        <v>0</v>
      </c>
      <c r="CU43" s="235">
        <f>IF(Tb.Financiering[[#This Row],[Pnr.]]=CU$7,Tb.Financiering[[#This Row],[Eigen
bijdrage]]+Tb.Financiering[[#This Row],[Andere
subsidie(s)]]+Tb.Financiering[[#This Row],[Anders]],0)</f>
        <v>0</v>
      </c>
      <c r="CV43" s="235">
        <f>IF(Tb.Financiering[[#This Row],[Pnr.]]=CV$7,Tb.Financiering[[#This Row],[Eigen
bijdrage]]+Tb.Financiering[[#This Row],[Andere
subsidie(s)]]+Tb.Financiering[[#This Row],[Anders]],0)</f>
        <v>0</v>
      </c>
      <c r="CW43" s="235">
        <f>IF(Tb.Financiering[[#This Row],[Pnr.]]=CW$7,Tb.Financiering[[#This Row],[Eigen
bijdrage]]+Tb.Financiering[[#This Row],[Andere
subsidie(s)]]+Tb.Financiering[[#This Row],[Anders]],0)</f>
        <v>0</v>
      </c>
      <c r="CX43" s="235">
        <f>IF(Tb.Financiering[[#This Row],[Pnr.]]=CX$7,Tb.Financiering[[#This Row],[Eigen
bijdrage]]+Tb.Financiering[[#This Row],[Andere
subsidie(s)]]+Tb.Financiering[[#This Row],[Anders]],0)</f>
        <v>0</v>
      </c>
      <c r="CY43" s="235">
        <f>IF(Tb.Financiering[[#This Row],[Pnr.]]=CY$7,Tb.Financiering[[#This Row],[Eigen
bijdrage]]+Tb.Financiering[[#This Row],[Andere
subsidie(s)]]+Tb.Financiering[[#This Row],[Anders]],0)</f>
        <v>0</v>
      </c>
      <c r="CZ43" s="235">
        <f>IF(Tb.Financiering[[#This Row],[Pnr.]]=CZ$7,Tb.Financiering[[#This Row],[Eigen
bijdrage]]+Tb.Financiering[[#This Row],[Andere
subsidie(s)]]+Tb.Financiering[[#This Row],[Anders]],0)</f>
        <v>0</v>
      </c>
      <c r="DA43" s="235">
        <f>IF(Tb.Financiering[[#This Row],[Pnr.]]=DA$7,Tb.Financiering[[#This Row],[Eigen
bijdrage]]+Tb.Financiering[[#This Row],[Andere
subsidie(s)]]+Tb.Financiering[[#This Row],[Anders]],0)</f>
        <v>0</v>
      </c>
      <c r="DB43" s="235">
        <f>IF(Tb.Financiering[[#This Row],[Pnr.]]=DB$7,Tb.Financiering[[#This Row],[Eigen
bijdrage]]+Tb.Financiering[[#This Row],[Andere
subsidie(s)]]+Tb.Financiering[[#This Row],[Anders]],0)</f>
        <v>0</v>
      </c>
      <c r="DC43" s="235">
        <f>IF(Tb.Financiering[[#This Row],[Pnr.]]=DC$7,Tb.Financiering[[#This Row],[Eigen
bijdrage]]+Tb.Financiering[[#This Row],[Andere
subsidie(s)]]+Tb.Financiering[[#This Row],[Anders]],0)</f>
        <v>0</v>
      </c>
      <c r="DD43" s="235">
        <f>IF(Tb.Financiering[[#This Row],[Pnr.]]=DD$7,Tb.Financiering[[#This Row],[Eigen
bijdrage]]+Tb.Financiering[[#This Row],[Andere
subsidie(s)]]+Tb.Financiering[[#This Row],[Anders]],0)</f>
        <v>0</v>
      </c>
      <c r="DE43" s="235">
        <f>IF(Tb.Financiering[[#This Row],[Pnr.]]=DE$7,Tb.Financiering[[#This Row],[Eigen
bijdrage]]+Tb.Financiering[[#This Row],[Andere
subsidie(s)]]+Tb.Financiering[[#This Row],[Anders]],0)</f>
        <v>0</v>
      </c>
      <c r="DF43" s="235">
        <f>IF(Tb.Financiering[[#This Row],[Pnr.]]=DF$7,Tb.Financiering[[#This Row],[Eigen
bijdrage]]+Tb.Financiering[[#This Row],[Andere
subsidie(s)]]+Tb.Financiering[[#This Row],[Anders]],0)</f>
        <v>0</v>
      </c>
      <c r="DG43" s="235">
        <f>IF(Tb.Financiering[[#This Row],[Pnr.]]=DG$7,Tb.Financiering[[#This Row],[Eigen
bijdrage]]+Tb.Financiering[[#This Row],[Andere
subsidie(s)]]+Tb.Financiering[[#This Row],[Anders]],0)</f>
        <v>0</v>
      </c>
      <c r="DH43" s="235">
        <f>IF(Tb.Financiering[[#This Row],[Pnr.]]=DH$7,Tb.Financiering[[#This Row],[Eigen
bijdrage]]+Tb.Financiering[[#This Row],[Andere
subsidie(s)]]+Tb.Financiering[[#This Row],[Anders]],0)</f>
        <v>0</v>
      </c>
      <c r="DI43" s="235">
        <f>IF(Tb.Financiering[[#This Row],[Pnr.]]=DI$7,Tb.Financiering[[#This Row],[Eigen
bijdrage]]+Tb.Financiering[[#This Row],[Andere
subsidie(s)]]+Tb.Financiering[[#This Row],[Anders]],0)</f>
        <v>0</v>
      </c>
      <c r="DJ43" s="235">
        <f>IF(Tb.Financiering[[#This Row],[Pnr.]]=DJ$7,Tb.Financiering[[#This Row],[Eigen
bijdrage]]+Tb.Financiering[[#This Row],[Andere
subsidie(s)]]+Tb.Financiering[[#This Row],[Anders]],0)</f>
        <v>0</v>
      </c>
      <c r="DK43" s="235">
        <f>IF(Tb.Financiering[[#This Row],[Pnr.]]=DK$7,Tb.Financiering[[#This Row],[Eigen
bijdrage]]+Tb.Financiering[[#This Row],[Andere
subsidie(s)]]+Tb.Financiering[[#This Row],[Anders]],0)</f>
        <v>0</v>
      </c>
      <c r="XFD43" s="31"/>
    </row>
    <row r="44" spans="1:115 16384:16384" s="4" customFormat="1" x14ac:dyDescent="0.3">
      <c r="A44" s="31"/>
      <c r="B44" s="137"/>
      <c r="C44" s="137"/>
      <c r="D44" s="11">
        <f>SUMIF(Tbl.Kosten[PSAnr.],Tb.Financiering[[#This Row],[PSAnr.]],Tbl.Kosten[Totaal kosten])</f>
        <v>0</v>
      </c>
      <c r="E44" s="154">
        <f>SUMIF(Tbl.Kosten[PSAnr.],Tb.Financiering[[#This Row],[PSAnr.]],Tbl.Kosten[Subsidie])</f>
        <v>0</v>
      </c>
      <c r="F44" s="155"/>
      <c r="G44" s="154">
        <f>Tb.Financiering[[#This Row],[Begrote kosten]]-Tb.Financiering[[#This Row],[Berekende GLB subsidie]]-Tb.Financiering[[#This Row],[Correctie GLB subsidie]]</f>
        <v>0</v>
      </c>
      <c r="H44" s="156"/>
      <c r="I44" s="156"/>
      <c r="J44" s="156"/>
      <c r="K44" s="152"/>
      <c r="L44" s="97">
        <f>Tb.Financiering[[#This Row],[Te financieren]]-SUM(Tb.Financiering[[#This Row],[Eigen
bijdrage]:[Anders]])</f>
        <v>0</v>
      </c>
      <c r="M44" s="160" t="str">
        <f>IFERROR(VLOOKUP(Tb.Financiering[[#This Row],[Partnernaam]],Tbl.Projectpartners[[Naam]:[PNr.]],9,FALSE),"")</f>
        <v/>
      </c>
      <c r="N44" s="142" t="str">
        <f>IFERROR(VLOOKUP(Tb.Financiering[[#This Row],[Subsidiabele activiteit]],Tbl.Subsidiehoogte[[Subsidieactiviteit]:[SAnr.]],3,FALSE),"")</f>
        <v/>
      </c>
      <c r="O44" s="142" t="str">
        <f>_xlfn.CONCAT(Tb.Financiering[[#This Row],[Pnr.]],Tb.Financiering[[#This Row],[SAnr.]])</f>
        <v/>
      </c>
      <c r="P44" s="144">
        <f>IF(Tb.Financiering[[#This Row],[Pnr.]]=P$7,Tb.Financiering[[#This Row],[Te financieren]]-Tb.Financiering[[#This Row],[Eigen
bijdrage]]-Tb.Financiering[[#This Row],[Andere
subsidie(s)]]-Tb.Financiering[[#This Row],[Anders]],0)</f>
        <v>0</v>
      </c>
      <c r="Q44" s="144">
        <f>IF(Tb.Financiering[[#This Row],[Pnr.]]=Q$7,Tb.Financiering[[#This Row],[Te financieren]]-Tb.Financiering[[#This Row],[Eigen
bijdrage]]-Tb.Financiering[[#This Row],[Andere
subsidie(s)]]-Tb.Financiering[[#This Row],[Anders]],0)</f>
        <v>0</v>
      </c>
      <c r="R44" s="144">
        <f>IF(Tb.Financiering[[#This Row],[Pnr.]]=R$7,Tb.Financiering[[#This Row],[Te financieren]]-Tb.Financiering[[#This Row],[Eigen
bijdrage]]-Tb.Financiering[[#This Row],[Andere
subsidie(s)]]-Tb.Financiering[[#This Row],[Anders]],0)</f>
        <v>0</v>
      </c>
      <c r="S44" s="144">
        <f>IF(Tb.Financiering[[#This Row],[Pnr.]]=S$7,Tb.Financiering[[#This Row],[Te financieren]]-Tb.Financiering[[#This Row],[Eigen
bijdrage]]-Tb.Financiering[[#This Row],[Andere
subsidie(s)]]-Tb.Financiering[[#This Row],[Anders]],0)</f>
        <v>0</v>
      </c>
      <c r="T44" s="144">
        <f>IF(Tb.Financiering[[#This Row],[Pnr.]]=T$7,Tb.Financiering[[#This Row],[Te financieren]]-Tb.Financiering[[#This Row],[Eigen
bijdrage]]-Tb.Financiering[[#This Row],[Andere
subsidie(s)]]-Tb.Financiering[[#This Row],[Anders]],0)</f>
        <v>0</v>
      </c>
      <c r="U44" s="144">
        <f>IF(Tb.Financiering[[#This Row],[Pnr.]]=U$7,Tb.Financiering[[#This Row],[Te financieren]]-Tb.Financiering[[#This Row],[Eigen
bijdrage]]-Tb.Financiering[[#This Row],[Andere
subsidie(s)]]-Tb.Financiering[[#This Row],[Anders]],0)</f>
        <v>0</v>
      </c>
      <c r="V44" s="144">
        <f>IF(Tb.Financiering[[#This Row],[Pnr.]]=V$7,Tb.Financiering[[#This Row],[Te financieren]]-Tb.Financiering[[#This Row],[Eigen
bijdrage]]-Tb.Financiering[[#This Row],[Andere
subsidie(s)]]-Tb.Financiering[[#This Row],[Anders]],0)</f>
        <v>0</v>
      </c>
      <c r="W44" s="144">
        <f>IF(Tb.Financiering[[#This Row],[Pnr.]]=W$7,Tb.Financiering[[#This Row],[Te financieren]]-Tb.Financiering[[#This Row],[Eigen
bijdrage]]-Tb.Financiering[[#This Row],[Andere
subsidie(s)]]-Tb.Financiering[[#This Row],[Anders]],0)</f>
        <v>0</v>
      </c>
      <c r="X44" s="144">
        <f>IF(Tb.Financiering[[#This Row],[Pnr.]]=X$7,Tb.Financiering[[#This Row],[Te financieren]]-Tb.Financiering[[#This Row],[Eigen
bijdrage]]-Tb.Financiering[[#This Row],[Andere
subsidie(s)]]-Tb.Financiering[[#This Row],[Anders]],0)</f>
        <v>0</v>
      </c>
      <c r="Y44" s="144">
        <f>IF(Tb.Financiering[[#This Row],[Pnr.]]=Y$7,Tb.Financiering[[#This Row],[Te financieren]]-Tb.Financiering[[#This Row],[Eigen
bijdrage]]-Tb.Financiering[[#This Row],[Andere
subsidie(s)]]-Tb.Financiering[[#This Row],[Anders]],0)</f>
        <v>0</v>
      </c>
      <c r="Z44" s="144">
        <f>IF(Tb.Financiering[[#This Row],[Pnr.]]=Z$7,Tb.Financiering[[#This Row],[Te financieren]]-Tb.Financiering[[#This Row],[Eigen
bijdrage]]-Tb.Financiering[[#This Row],[Andere
subsidie(s)]]-Tb.Financiering[[#This Row],[Anders]],0)</f>
        <v>0</v>
      </c>
      <c r="AA44" s="144">
        <f>IF(Tb.Financiering[[#This Row],[Pnr.]]=AA$7,Tb.Financiering[[#This Row],[Te financieren]]-Tb.Financiering[[#This Row],[Eigen
bijdrage]]-Tb.Financiering[[#This Row],[Andere
subsidie(s)]]-Tb.Financiering[[#This Row],[Anders]],0)</f>
        <v>0</v>
      </c>
      <c r="AB44" s="144">
        <f>IF(Tb.Financiering[[#This Row],[Pnr.]]=AB$7,Tb.Financiering[[#This Row],[Te financieren]]-Tb.Financiering[[#This Row],[Eigen
bijdrage]]-Tb.Financiering[[#This Row],[Andere
subsidie(s)]]-Tb.Financiering[[#This Row],[Anders]],0)</f>
        <v>0</v>
      </c>
      <c r="AC44" s="144">
        <f>IF(Tb.Financiering[[#This Row],[Pnr.]]=AC$7,Tb.Financiering[[#This Row],[Te financieren]]-Tb.Financiering[[#This Row],[Eigen
bijdrage]]-Tb.Financiering[[#This Row],[Andere
subsidie(s)]]-Tb.Financiering[[#This Row],[Anders]],0)</f>
        <v>0</v>
      </c>
      <c r="AD44" s="144">
        <f>IF(Tb.Financiering[[#This Row],[Pnr.]]=AD$7,Tb.Financiering[[#This Row],[Te financieren]]-Tb.Financiering[[#This Row],[Eigen
bijdrage]]-Tb.Financiering[[#This Row],[Andere
subsidie(s)]]-Tb.Financiering[[#This Row],[Anders]],0)</f>
        <v>0</v>
      </c>
      <c r="AE44" s="144">
        <f>IF(Tb.Financiering[[#This Row],[Pnr.]]=AE$7,Tb.Financiering[[#This Row],[Te financieren]]-Tb.Financiering[[#This Row],[Eigen
bijdrage]]-Tb.Financiering[[#This Row],[Andere
subsidie(s)]]-Tb.Financiering[[#This Row],[Anders]],0)</f>
        <v>0</v>
      </c>
      <c r="AF44" s="144">
        <f>IF(Tb.Financiering[[#This Row],[Pnr.]]=AF$7,Tb.Financiering[[#This Row],[Te financieren]]-Tb.Financiering[[#This Row],[Eigen
bijdrage]]-Tb.Financiering[[#This Row],[Andere
subsidie(s)]]-Tb.Financiering[[#This Row],[Anders]],0)</f>
        <v>0</v>
      </c>
      <c r="AG44" s="144">
        <f>IF(Tb.Financiering[[#This Row],[Pnr.]]=AG$7,Tb.Financiering[[#This Row],[Te financieren]]-Tb.Financiering[[#This Row],[Eigen
bijdrage]]-Tb.Financiering[[#This Row],[Andere
subsidie(s)]]-Tb.Financiering[[#This Row],[Anders]],0)</f>
        <v>0</v>
      </c>
      <c r="AH44" s="144">
        <f>IF(Tb.Financiering[[#This Row],[Pnr.]]=AH$7,Tb.Financiering[[#This Row],[Te financieren]]-Tb.Financiering[[#This Row],[Eigen
bijdrage]]-Tb.Financiering[[#This Row],[Andere
subsidie(s)]]-Tb.Financiering[[#This Row],[Anders]],0)</f>
        <v>0</v>
      </c>
      <c r="AI44" s="144">
        <f>IF(Tb.Financiering[[#This Row],[Pnr.]]=AI$7,Tb.Financiering[[#This Row],[Te financieren]]-Tb.Financiering[[#This Row],[Eigen
bijdrage]]-Tb.Financiering[[#This Row],[Andere
subsidie(s)]]-Tb.Financiering[[#This Row],[Anders]],0)</f>
        <v>0</v>
      </c>
      <c r="AJ44" s="144">
        <f>IF(Tb.Financiering[[#This Row],[Pnr.]]=AJ$7,Tb.Financiering[[#This Row],[Te financieren]]-Tb.Financiering[[#This Row],[Eigen
bijdrage]]-Tb.Financiering[[#This Row],[Andere
subsidie(s)]]-Tb.Financiering[[#This Row],[Anders]],0)</f>
        <v>0</v>
      </c>
      <c r="AK44" s="144">
        <f>IF(Tb.Financiering[[#This Row],[Pnr.]]=AK$7,Tb.Financiering[[#This Row],[Te financieren]]-Tb.Financiering[[#This Row],[Eigen
bijdrage]]-Tb.Financiering[[#This Row],[Andere
subsidie(s)]]-Tb.Financiering[[#This Row],[Anders]],0)</f>
        <v>0</v>
      </c>
      <c r="AL44" s="144">
        <f>IF(Tb.Financiering[[#This Row],[Pnr.]]=AL$7,Tb.Financiering[[#This Row],[Te financieren]]-Tb.Financiering[[#This Row],[Eigen
bijdrage]]-Tb.Financiering[[#This Row],[Andere
subsidie(s)]]-Tb.Financiering[[#This Row],[Anders]],0)</f>
        <v>0</v>
      </c>
      <c r="AM44" s="144">
        <f>IF(Tb.Financiering[[#This Row],[Pnr.]]=AM$7,Tb.Financiering[[#This Row],[Te financieren]]-Tb.Financiering[[#This Row],[Eigen
bijdrage]]-Tb.Financiering[[#This Row],[Andere
subsidie(s)]]-Tb.Financiering[[#This Row],[Anders]],0)</f>
        <v>0</v>
      </c>
      <c r="AN44" s="144">
        <f>IF(Tb.Financiering[[#This Row],[Pnr.]]=AN$7,Tb.Financiering[[#This Row],[Te financieren]]-Tb.Financiering[[#This Row],[Eigen
bijdrage]]-Tb.Financiering[[#This Row],[Andere
subsidie(s)]]-Tb.Financiering[[#This Row],[Anders]],0)</f>
        <v>0</v>
      </c>
      <c r="AO44" s="144">
        <f>IF(Tb.Financiering[[#This Row],[Pnr.]]=AO$7,Tb.Financiering[[#This Row],[Te financieren]]-Tb.Financiering[[#This Row],[Eigen
bijdrage]]-Tb.Financiering[[#This Row],[Andere
subsidie(s)]]-Tb.Financiering[[#This Row],[Anders]],0)</f>
        <v>0</v>
      </c>
      <c r="AP44" s="144">
        <f>IF(Tb.Financiering[[#This Row],[Pnr.]]=AP$7,Tb.Financiering[[#This Row],[Te financieren]]-Tb.Financiering[[#This Row],[Eigen
bijdrage]]-Tb.Financiering[[#This Row],[Andere
subsidie(s)]]-Tb.Financiering[[#This Row],[Anders]],0)</f>
        <v>0</v>
      </c>
      <c r="AQ44" s="144">
        <f>IF(Tb.Financiering[[#This Row],[Pnr.]]=AQ$7,Tb.Financiering[[#This Row],[Te financieren]]-Tb.Financiering[[#This Row],[Eigen
bijdrage]]-Tb.Financiering[[#This Row],[Andere
subsidie(s)]]-Tb.Financiering[[#This Row],[Anders]],0)</f>
        <v>0</v>
      </c>
      <c r="AR44" s="144">
        <f>IF(Tb.Financiering[[#This Row],[Pnr.]]=AR$7,Tb.Financiering[[#This Row],[Te financieren]]-Tb.Financiering[[#This Row],[Eigen
bijdrage]]-Tb.Financiering[[#This Row],[Andere
subsidie(s)]]-Tb.Financiering[[#This Row],[Anders]],0)</f>
        <v>0</v>
      </c>
      <c r="AS44" s="144">
        <f>IF(Tb.Financiering[[#This Row],[Pnr.]]=AS$7,Tb.Financiering[[#This Row],[Te financieren]]-Tb.Financiering[[#This Row],[Eigen
bijdrage]]-Tb.Financiering[[#This Row],[Andere
subsidie(s)]]-Tb.Financiering[[#This Row],[Anders]],0)</f>
        <v>0</v>
      </c>
      <c r="AT44" s="144">
        <f>IF(Tb.Financiering[[#This Row],[Pnr.]]=AT$7,Tb.Financiering[[#This Row],[Te financieren]]-Tb.Financiering[[#This Row],[Eigen
bijdrage]]-Tb.Financiering[[#This Row],[Andere
subsidie(s)]]-Tb.Financiering[[#This Row],[Anders]],0)</f>
        <v>0</v>
      </c>
      <c r="AU44" s="144">
        <f>IF(Tb.Financiering[[#This Row],[Pnr.]]=AU$7,Tb.Financiering[[#This Row],[Te financieren]]-Tb.Financiering[[#This Row],[Eigen
bijdrage]]-Tb.Financiering[[#This Row],[Andere
subsidie(s)]]-Tb.Financiering[[#This Row],[Anders]],0)</f>
        <v>0</v>
      </c>
      <c r="AV44" s="144">
        <f>IF(Tb.Financiering[[#This Row],[Pnr.]]=AV$7,Tb.Financiering[[#This Row],[Te financieren]]-Tb.Financiering[[#This Row],[Eigen
bijdrage]]-Tb.Financiering[[#This Row],[Andere
subsidie(s)]]-Tb.Financiering[[#This Row],[Anders]],0)</f>
        <v>0</v>
      </c>
      <c r="AW44" s="144">
        <f>IF(Tb.Financiering[[#This Row],[Pnr.]]=AW$7,Tb.Financiering[[#This Row],[Te financieren]]-Tb.Financiering[[#This Row],[Eigen
bijdrage]]-Tb.Financiering[[#This Row],[Andere
subsidie(s)]]-Tb.Financiering[[#This Row],[Anders]],0)</f>
        <v>0</v>
      </c>
      <c r="AX44" s="144">
        <f>IF(Tb.Financiering[[#This Row],[Pnr.]]=AX$7,Tb.Financiering[[#This Row],[Te financieren]]-Tb.Financiering[[#This Row],[Eigen
bijdrage]]-Tb.Financiering[[#This Row],[Andere
subsidie(s)]]-Tb.Financiering[[#This Row],[Anders]],0)</f>
        <v>0</v>
      </c>
      <c r="AY44" s="144">
        <f>IF(Tb.Financiering[[#This Row],[Pnr.]]=AY$7,Tb.Financiering[[#This Row],[Te financieren]]-Tb.Financiering[[#This Row],[Eigen
bijdrage]]-Tb.Financiering[[#This Row],[Andere
subsidie(s)]]-Tb.Financiering[[#This Row],[Anders]],0)</f>
        <v>0</v>
      </c>
      <c r="AZ44" s="144">
        <f>IF(Tb.Financiering[[#This Row],[Pnr.]]=AZ$7,Tb.Financiering[[#This Row],[Te financieren]]-Tb.Financiering[[#This Row],[Eigen
bijdrage]]-Tb.Financiering[[#This Row],[Andere
subsidie(s)]]-Tb.Financiering[[#This Row],[Anders]],0)</f>
        <v>0</v>
      </c>
      <c r="BA44" s="144">
        <f>IF(Tb.Financiering[[#This Row],[Pnr.]]=BA$7,Tb.Financiering[[#This Row],[Te financieren]]-Tb.Financiering[[#This Row],[Eigen
bijdrage]]-Tb.Financiering[[#This Row],[Andere
subsidie(s)]]-Tb.Financiering[[#This Row],[Anders]],0)</f>
        <v>0</v>
      </c>
      <c r="BB44" s="144">
        <f>IF(Tb.Financiering[[#This Row],[Pnr.]]=BB$7,Tb.Financiering[[#This Row],[Te financieren]]-Tb.Financiering[[#This Row],[Eigen
bijdrage]]-Tb.Financiering[[#This Row],[Andere
subsidie(s)]]-Tb.Financiering[[#This Row],[Anders]],0)</f>
        <v>0</v>
      </c>
      <c r="BC44" s="144">
        <f>IF(Tb.Financiering[[#This Row],[Pnr.]]=BC$7,Tb.Financiering[[#This Row],[Te financieren]]-Tb.Financiering[[#This Row],[Eigen
bijdrage]]-Tb.Financiering[[#This Row],[Andere
subsidie(s)]]-Tb.Financiering[[#This Row],[Anders]],0)</f>
        <v>0</v>
      </c>
      <c r="BD44" s="144">
        <f>IF(Tb.Financiering[[#This Row],[Pnr.]]=BD$7,Tb.Financiering[[#This Row],[Te financieren]]-Tb.Financiering[[#This Row],[Eigen
bijdrage]]-Tb.Financiering[[#This Row],[Andere
subsidie(s)]]-Tb.Financiering[[#This Row],[Anders]],0)</f>
        <v>0</v>
      </c>
      <c r="BE44" s="144">
        <f>IF(Tb.Financiering[[#This Row],[Pnr.]]=BE$7,Tb.Financiering[[#This Row],[Te financieren]]-Tb.Financiering[[#This Row],[Eigen
bijdrage]]-Tb.Financiering[[#This Row],[Andere
subsidie(s)]]-Tb.Financiering[[#This Row],[Anders]],0)</f>
        <v>0</v>
      </c>
      <c r="BF44" s="144">
        <f>IF(Tb.Financiering[[#This Row],[Pnr.]]=BF$7,Tb.Financiering[[#This Row],[Te financieren]]-Tb.Financiering[[#This Row],[Eigen
bijdrage]]-Tb.Financiering[[#This Row],[Andere
subsidie(s)]]-Tb.Financiering[[#This Row],[Anders]],0)</f>
        <v>0</v>
      </c>
      <c r="BG44" s="144">
        <f>IF(Tb.Financiering[[#This Row],[Pnr.]]=BG$7,Tb.Financiering[[#This Row],[Te financieren]]-Tb.Financiering[[#This Row],[Eigen
bijdrage]]-Tb.Financiering[[#This Row],[Andere
subsidie(s)]]-Tb.Financiering[[#This Row],[Anders]],0)</f>
        <v>0</v>
      </c>
      <c r="BH44" s="144">
        <f>IF(Tb.Financiering[[#This Row],[Pnr.]]=BH$7,Tb.Financiering[[#This Row],[Te financieren]]-Tb.Financiering[[#This Row],[Eigen
bijdrage]]-Tb.Financiering[[#This Row],[Andere
subsidie(s)]]-Tb.Financiering[[#This Row],[Anders]],0)</f>
        <v>0</v>
      </c>
      <c r="BI44" s="144">
        <f>IF(Tb.Financiering[[#This Row],[Pnr.]]=BI$7,Tb.Financiering[[#This Row],[Te financieren]]-Tb.Financiering[[#This Row],[Eigen
bijdrage]]-Tb.Financiering[[#This Row],[Andere
subsidie(s)]]-Tb.Financiering[[#This Row],[Anders]],0)</f>
        <v>0</v>
      </c>
      <c r="BJ44" s="144">
        <f>IF(Tb.Financiering[[#This Row],[Pnr.]]=BJ$7,Tb.Financiering[[#This Row],[Te financieren]]-Tb.Financiering[[#This Row],[Eigen
bijdrage]]-Tb.Financiering[[#This Row],[Andere
subsidie(s)]]-Tb.Financiering[[#This Row],[Anders]],0)</f>
        <v>0</v>
      </c>
      <c r="BK44" s="144">
        <f>IF(Tb.Financiering[[#This Row],[Pnr.]]=BK$7,Tb.Financiering[[#This Row],[Te financieren]]-Tb.Financiering[[#This Row],[Eigen
bijdrage]]-Tb.Financiering[[#This Row],[Andere
subsidie(s)]]-Tb.Financiering[[#This Row],[Anders]],0)</f>
        <v>0</v>
      </c>
      <c r="BL44" s="144">
        <f>IF(Tb.Financiering[[#This Row],[Pnr.]]=BL$7,Tb.Financiering[[#This Row],[Te financieren]]-Tb.Financiering[[#This Row],[Eigen
bijdrage]]-Tb.Financiering[[#This Row],[Andere
subsidie(s)]]-Tb.Financiering[[#This Row],[Anders]],0)</f>
        <v>0</v>
      </c>
      <c r="BM44" s="144">
        <f>IF(Tb.Financiering[[#This Row],[Pnr.]]=BM$7,Tb.Financiering[[#This Row],[Te financieren]]-Tb.Financiering[[#This Row],[Eigen
bijdrage]]-Tb.Financiering[[#This Row],[Andere
subsidie(s)]]-Tb.Financiering[[#This Row],[Anders]],0)</f>
        <v>0</v>
      </c>
      <c r="BN44" s="235">
        <f>IF(Tb.Financiering[[#This Row],[Pnr.]]=BN$7,Tb.Financiering[[#This Row],[Eigen
bijdrage]]+Tb.Financiering[[#This Row],[Andere
subsidie(s)]]+Tb.Financiering[[#This Row],[Anders]],0)</f>
        <v>0</v>
      </c>
      <c r="BO44" s="235">
        <f>IF(Tb.Financiering[[#This Row],[Pnr.]]=BO$7,Tb.Financiering[[#This Row],[Eigen
bijdrage]]+Tb.Financiering[[#This Row],[Andere
subsidie(s)]]+Tb.Financiering[[#This Row],[Anders]],0)</f>
        <v>0</v>
      </c>
      <c r="BP44" s="235">
        <f>IF(Tb.Financiering[[#This Row],[Pnr.]]=BP$7,Tb.Financiering[[#This Row],[Eigen
bijdrage]]+Tb.Financiering[[#This Row],[Andere
subsidie(s)]]+Tb.Financiering[[#This Row],[Anders]],0)</f>
        <v>0</v>
      </c>
      <c r="BQ44" s="235">
        <f>IF(Tb.Financiering[[#This Row],[Pnr.]]=BQ$7,Tb.Financiering[[#This Row],[Eigen
bijdrage]]+Tb.Financiering[[#This Row],[Andere
subsidie(s)]]+Tb.Financiering[[#This Row],[Anders]],0)</f>
        <v>0</v>
      </c>
      <c r="BR44" s="235">
        <f>IF(Tb.Financiering[[#This Row],[Pnr.]]=BR$7,Tb.Financiering[[#This Row],[Eigen
bijdrage]]+Tb.Financiering[[#This Row],[Andere
subsidie(s)]]+Tb.Financiering[[#This Row],[Anders]],0)</f>
        <v>0</v>
      </c>
      <c r="BS44" s="235">
        <f>IF(Tb.Financiering[[#This Row],[Pnr.]]=BS$7,Tb.Financiering[[#This Row],[Eigen
bijdrage]]+Tb.Financiering[[#This Row],[Andere
subsidie(s)]]+Tb.Financiering[[#This Row],[Anders]],0)</f>
        <v>0</v>
      </c>
      <c r="BT44" s="235">
        <f>IF(Tb.Financiering[[#This Row],[Pnr.]]=BT$7,Tb.Financiering[[#This Row],[Eigen
bijdrage]]+Tb.Financiering[[#This Row],[Andere
subsidie(s)]]+Tb.Financiering[[#This Row],[Anders]],0)</f>
        <v>0</v>
      </c>
      <c r="BU44" s="235">
        <f>IF(Tb.Financiering[[#This Row],[Pnr.]]=BU$7,Tb.Financiering[[#This Row],[Eigen
bijdrage]]+Tb.Financiering[[#This Row],[Andere
subsidie(s)]]+Tb.Financiering[[#This Row],[Anders]],0)</f>
        <v>0</v>
      </c>
      <c r="BV44" s="235">
        <f>IF(Tb.Financiering[[#This Row],[Pnr.]]=BV$7,Tb.Financiering[[#This Row],[Eigen
bijdrage]]+Tb.Financiering[[#This Row],[Andere
subsidie(s)]]+Tb.Financiering[[#This Row],[Anders]],0)</f>
        <v>0</v>
      </c>
      <c r="BW44" s="235">
        <f>IF(Tb.Financiering[[#This Row],[Pnr.]]=BW$7,Tb.Financiering[[#This Row],[Eigen
bijdrage]]+Tb.Financiering[[#This Row],[Andere
subsidie(s)]]+Tb.Financiering[[#This Row],[Anders]],0)</f>
        <v>0</v>
      </c>
      <c r="BX44" s="235">
        <f>IF(Tb.Financiering[[#This Row],[Pnr.]]=BX$7,Tb.Financiering[[#This Row],[Eigen
bijdrage]]+Tb.Financiering[[#This Row],[Andere
subsidie(s)]]+Tb.Financiering[[#This Row],[Anders]],0)</f>
        <v>0</v>
      </c>
      <c r="BY44" s="235">
        <f>IF(Tb.Financiering[[#This Row],[Pnr.]]=BY$7,Tb.Financiering[[#This Row],[Eigen
bijdrage]]+Tb.Financiering[[#This Row],[Andere
subsidie(s)]]+Tb.Financiering[[#This Row],[Anders]],0)</f>
        <v>0</v>
      </c>
      <c r="BZ44" s="235">
        <f>IF(Tb.Financiering[[#This Row],[Pnr.]]=BZ$7,Tb.Financiering[[#This Row],[Eigen
bijdrage]]+Tb.Financiering[[#This Row],[Andere
subsidie(s)]]+Tb.Financiering[[#This Row],[Anders]],0)</f>
        <v>0</v>
      </c>
      <c r="CA44" s="235">
        <f>IF(Tb.Financiering[[#This Row],[Pnr.]]=CA$7,Tb.Financiering[[#This Row],[Eigen
bijdrage]]+Tb.Financiering[[#This Row],[Andere
subsidie(s)]]+Tb.Financiering[[#This Row],[Anders]],0)</f>
        <v>0</v>
      </c>
      <c r="CB44" s="235">
        <f>IF(Tb.Financiering[[#This Row],[Pnr.]]=CB$7,Tb.Financiering[[#This Row],[Eigen
bijdrage]]+Tb.Financiering[[#This Row],[Andere
subsidie(s)]]+Tb.Financiering[[#This Row],[Anders]],0)</f>
        <v>0</v>
      </c>
      <c r="CC44" s="235">
        <f>IF(Tb.Financiering[[#This Row],[Pnr.]]=CC$7,Tb.Financiering[[#This Row],[Eigen
bijdrage]]+Tb.Financiering[[#This Row],[Andere
subsidie(s)]]+Tb.Financiering[[#This Row],[Anders]],0)</f>
        <v>0</v>
      </c>
      <c r="CD44" s="235">
        <f>IF(Tb.Financiering[[#This Row],[Pnr.]]=CD$7,Tb.Financiering[[#This Row],[Eigen
bijdrage]]+Tb.Financiering[[#This Row],[Andere
subsidie(s)]]+Tb.Financiering[[#This Row],[Anders]],0)</f>
        <v>0</v>
      </c>
      <c r="CE44" s="235">
        <f>IF(Tb.Financiering[[#This Row],[Pnr.]]=CE$7,Tb.Financiering[[#This Row],[Eigen
bijdrage]]+Tb.Financiering[[#This Row],[Andere
subsidie(s)]]+Tb.Financiering[[#This Row],[Anders]],0)</f>
        <v>0</v>
      </c>
      <c r="CF44" s="235">
        <f>IF(Tb.Financiering[[#This Row],[Pnr.]]=CF$7,Tb.Financiering[[#This Row],[Eigen
bijdrage]]+Tb.Financiering[[#This Row],[Andere
subsidie(s)]]+Tb.Financiering[[#This Row],[Anders]],0)</f>
        <v>0</v>
      </c>
      <c r="CG44" s="235">
        <f>IF(Tb.Financiering[[#This Row],[Pnr.]]=CG$7,Tb.Financiering[[#This Row],[Eigen
bijdrage]]+Tb.Financiering[[#This Row],[Andere
subsidie(s)]]+Tb.Financiering[[#This Row],[Anders]],0)</f>
        <v>0</v>
      </c>
      <c r="CH44" s="235">
        <f>IF(Tb.Financiering[[#This Row],[Pnr.]]=CH$7,Tb.Financiering[[#This Row],[Eigen
bijdrage]]+Tb.Financiering[[#This Row],[Andere
subsidie(s)]]+Tb.Financiering[[#This Row],[Anders]],0)</f>
        <v>0</v>
      </c>
      <c r="CI44" s="235">
        <f>IF(Tb.Financiering[[#This Row],[Pnr.]]=CI$7,Tb.Financiering[[#This Row],[Eigen
bijdrage]]+Tb.Financiering[[#This Row],[Andere
subsidie(s)]]+Tb.Financiering[[#This Row],[Anders]],0)</f>
        <v>0</v>
      </c>
      <c r="CJ44" s="235">
        <f>IF(Tb.Financiering[[#This Row],[Pnr.]]=CJ$7,Tb.Financiering[[#This Row],[Eigen
bijdrage]]+Tb.Financiering[[#This Row],[Andere
subsidie(s)]]+Tb.Financiering[[#This Row],[Anders]],0)</f>
        <v>0</v>
      </c>
      <c r="CK44" s="235">
        <f>IF(Tb.Financiering[[#This Row],[Pnr.]]=CK$7,Tb.Financiering[[#This Row],[Eigen
bijdrage]]+Tb.Financiering[[#This Row],[Andere
subsidie(s)]]+Tb.Financiering[[#This Row],[Anders]],0)</f>
        <v>0</v>
      </c>
      <c r="CL44" s="235">
        <f>IF(Tb.Financiering[[#This Row],[Pnr.]]=CL$7,Tb.Financiering[[#This Row],[Eigen
bijdrage]]+Tb.Financiering[[#This Row],[Andere
subsidie(s)]]+Tb.Financiering[[#This Row],[Anders]],0)</f>
        <v>0</v>
      </c>
      <c r="CM44" s="235">
        <f>IF(Tb.Financiering[[#This Row],[Pnr.]]=CM$7,Tb.Financiering[[#This Row],[Eigen
bijdrage]]+Tb.Financiering[[#This Row],[Andere
subsidie(s)]]+Tb.Financiering[[#This Row],[Anders]],0)</f>
        <v>0</v>
      </c>
      <c r="CN44" s="235">
        <f>IF(Tb.Financiering[[#This Row],[Pnr.]]=CN$7,Tb.Financiering[[#This Row],[Eigen
bijdrage]]+Tb.Financiering[[#This Row],[Andere
subsidie(s)]]+Tb.Financiering[[#This Row],[Anders]],0)</f>
        <v>0</v>
      </c>
      <c r="CO44" s="235">
        <f>IF(Tb.Financiering[[#This Row],[Pnr.]]=CO$7,Tb.Financiering[[#This Row],[Eigen
bijdrage]]+Tb.Financiering[[#This Row],[Andere
subsidie(s)]]+Tb.Financiering[[#This Row],[Anders]],0)</f>
        <v>0</v>
      </c>
      <c r="CP44" s="235">
        <f>IF(Tb.Financiering[[#This Row],[Pnr.]]=CP$7,Tb.Financiering[[#This Row],[Eigen
bijdrage]]+Tb.Financiering[[#This Row],[Andere
subsidie(s)]]+Tb.Financiering[[#This Row],[Anders]],0)</f>
        <v>0</v>
      </c>
      <c r="CQ44" s="235">
        <f>IF(Tb.Financiering[[#This Row],[Pnr.]]=CQ$7,Tb.Financiering[[#This Row],[Eigen
bijdrage]]+Tb.Financiering[[#This Row],[Andere
subsidie(s)]]+Tb.Financiering[[#This Row],[Anders]],0)</f>
        <v>0</v>
      </c>
      <c r="CR44" s="235">
        <f>IF(Tb.Financiering[[#This Row],[Pnr.]]=CR$7,Tb.Financiering[[#This Row],[Eigen
bijdrage]]+Tb.Financiering[[#This Row],[Andere
subsidie(s)]]+Tb.Financiering[[#This Row],[Anders]],0)</f>
        <v>0</v>
      </c>
      <c r="CS44" s="235">
        <f>IF(Tb.Financiering[[#This Row],[Pnr.]]=CS$7,Tb.Financiering[[#This Row],[Eigen
bijdrage]]+Tb.Financiering[[#This Row],[Andere
subsidie(s)]]+Tb.Financiering[[#This Row],[Anders]],0)</f>
        <v>0</v>
      </c>
      <c r="CT44" s="235">
        <f>IF(Tb.Financiering[[#This Row],[Pnr.]]=CT$7,Tb.Financiering[[#This Row],[Eigen
bijdrage]]+Tb.Financiering[[#This Row],[Andere
subsidie(s)]]+Tb.Financiering[[#This Row],[Anders]],0)</f>
        <v>0</v>
      </c>
      <c r="CU44" s="235">
        <f>IF(Tb.Financiering[[#This Row],[Pnr.]]=CU$7,Tb.Financiering[[#This Row],[Eigen
bijdrage]]+Tb.Financiering[[#This Row],[Andere
subsidie(s)]]+Tb.Financiering[[#This Row],[Anders]],0)</f>
        <v>0</v>
      </c>
      <c r="CV44" s="235">
        <f>IF(Tb.Financiering[[#This Row],[Pnr.]]=CV$7,Tb.Financiering[[#This Row],[Eigen
bijdrage]]+Tb.Financiering[[#This Row],[Andere
subsidie(s)]]+Tb.Financiering[[#This Row],[Anders]],0)</f>
        <v>0</v>
      </c>
      <c r="CW44" s="235">
        <f>IF(Tb.Financiering[[#This Row],[Pnr.]]=CW$7,Tb.Financiering[[#This Row],[Eigen
bijdrage]]+Tb.Financiering[[#This Row],[Andere
subsidie(s)]]+Tb.Financiering[[#This Row],[Anders]],0)</f>
        <v>0</v>
      </c>
      <c r="CX44" s="235">
        <f>IF(Tb.Financiering[[#This Row],[Pnr.]]=CX$7,Tb.Financiering[[#This Row],[Eigen
bijdrage]]+Tb.Financiering[[#This Row],[Andere
subsidie(s)]]+Tb.Financiering[[#This Row],[Anders]],0)</f>
        <v>0</v>
      </c>
      <c r="CY44" s="235">
        <f>IF(Tb.Financiering[[#This Row],[Pnr.]]=CY$7,Tb.Financiering[[#This Row],[Eigen
bijdrage]]+Tb.Financiering[[#This Row],[Andere
subsidie(s)]]+Tb.Financiering[[#This Row],[Anders]],0)</f>
        <v>0</v>
      </c>
      <c r="CZ44" s="235">
        <f>IF(Tb.Financiering[[#This Row],[Pnr.]]=CZ$7,Tb.Financiering[[#This Row],[Eigen
bijdrage]]+Tb.Financiering[[#This Row],[Andere
subsidie(s)]]+Tb.Financiering[[#This Row],[Anders]],0)</f>
        <v>0</v>
      </c>
      <c r="DA44" s="235">
        <f>IF(Tb.Financiering[[#This Row],[Pnr.]]=DA$7,Tb.Financiering[[#This Row],[Eigen
bijdrage]]+Tb.Financiering[[#This Row],[Andere
subsidie(s)]]+Tb.Financiering[[#This Row],[Anders]],0)</f>
        <v>0</v>
      </c>
      <c r="DB44" s="235">
        <f>IF(Tb.Financiering[[#This Row],[Pnr.]]=DB$7,Tb.Financiering[[#This Row],[Eigen
bijdrage]]+Tb.Financiering[[#This Row],[Andere
subsidie(s)]]+Tb.Financiering[[#This Row],[Anders]],0)</f>
        <v>0</v>
      </c>
      <c r="DC44" s="235">
        <f>IF(Tb.Financiering[[#This Row],[Pnr.]]=DC$7,Tb.Financiering[[#This Row],[Eigen
bijdrage]]+Tb.Financiering[[#This Row],[Andere
subsidie(s)]]+Tb.Financiering[[#This Row],[Anders]],0)</f>
        <v>0</v>
      </c>
      <c r="DD44" s="235">
        <f>IF(Tb.Financiering[[#This Row],[Pnr.]]=DD$7,Tb.Financiering[[#This Row],[Eigen
bijdrage]]+Tb.Financiering[[#This Row],[Andere
subsidie(s)]]+Tb.Financiering[[#This Row],[Anders]],0)</f>
        <v>0</v>
      </c>
      <c r="DE44" s="235">
        <f>IF(Tb.Financiering[[#This Row],[Pnr.]]=DE$7,Tb.Financiering[[#This Row],[Eigen
bijdrage]]+Tb.Financiering[[#This Row],[Andere
subsidie(s)]]+Tb.Financiering[[#This Row],[Anders]],0)</f>
        <v>0</v>
      </c>
      <c r="DF44" s="235">
        <f>IF(Tb.Financiering[[#This Row],[Pnr.]]=DF$7,Tb.Financiering[[#This Row],[Eigen
bijdrage]]+Tb.Financiering[[#This Row],[Andere
subsidie(s)]]+Tb.Financiering[[#This Row],[Anders]],0)</f>
        <v>0</v>
      </c>
      <c r="DG44" s="235">
        <f>IF(Tb.Financiering[[#This Row],[Pnr.]]=DG$7,Tb.Financiering[[#This Row],[Eigen
bijdrage]]+Tb.Financiering[[#This Row],[Andere
subsidie(s)]]+Tb.Financiering[[#This Row],[Anders]],0)</f>
        <v>0</v>
      </c>
      <c r="DH44" s="235">
        <f>IF(Tb.Financiering[[#This Row],[Pnr.]]=DH$7,Tb.Financiering[[#This Row],[Eigen
bijdrage]]+Tb.Financiering[[#This Row],[Andere
subsidie(s)]]+Tb.Financiering[[#This Row],[Anders]],0)</f>
        <v>0</v>
      </c>
      <c r="DI44" s="235">
        <f>IF(Tb.Financiering[[#This Row],[Pnr.]]=DI$7,Tb.Financiering[[#This Row],[Eigen
bijdrage]]+Tb.Financiering[[#This Row],[Andere
subsidie(s)]]+Tb.Financiering[[#This Row],[Anders]],0)</f>
        <v>0</v>
      </c>
      <c r="DJ44" s="235">
        <f>IF(Tb.Financiering[[#This Row],[Pnr.]]=DJ$7,Tb.Financiering[[#This Row],[Eigen
bijdrage]]+Tb.Financiering[[#This Row],[Andere
subsidie(s)]]+Tb.Financiering[[#This Row],[Anders]],0)</f>
        <v>0</v>
      </c>
      <c r="DK44" s="235">
        <f>IF(Tb.Financiering[[#This Row],[Pnr.]]=DK$7,Tb.Financiering[[#This Row],[Eigen
bijdrage]]+Tb.Financiering[[#This Row],[Andere
subsidie(s)]]+Tb.Financiering[[#This Row],[Anders]],0)</f>
        <v>0</v>
      </c>
      <c r="XFD44" s="31"/>
    </row>
    <row r="45" spans="1:115 16384:16384" s="4" customFormat="1" x14ac:dyDescent="0.3">
      <c r="A45" s="31"/>
      <c r="B45" s="137"/>
      <c r="C45" s="137"/>
      <c r="D45" s="11">
        <f>SUMIF(Tbl.Kosten[PSAnr.],Tb.Financiering[[#This Row],[PSAnr.]],Tbl.Kosten[Totaal kosten])</f>
        <v>0</v>
      </c>
      <c r="E45" s="154">
        <f>SUMIF(Tbl.Kosten[PSAnr.],Tb.Financiering[[#This Row],[PSAnr.]],Tbl.Kosten[Subsidie])</f>
        <v>0</v>
      </c>
      <c r="F45" s="155"/>
      <c r="G45" s="154">
        <f>Tb.Financiering[[#This Row],[Begrote kosten]]-Tb.Financiering[[#This Row],[Berekende GLB subsidie]]-Tb.Financiering[[#This Row],[Correctie GLB subsidie]]</f>
        <v>0</v>
      </c>
      <c r="H45" s="156"/>
      <c r="I45" s="156"/>
      <c r="J45" s="156"/>
      <c r="K45" s="152"/>
      <c r="L45" s="97">
        <f>Tb.Financiering[[#This Row],[Te financieren]]-SUM(Tb.Financiering[[#This Row],[Eigen
bijdrage]:[Anders]])</f>
        <v>0</v>
      </c>
      <c r="M45" s="160" t="str">
        <f>IFERROR(VLOOKUP(Tb.Financiering[[#This Row],[Partnernaam]],Tbl.Projectpartners[[Naam]:[PNr.]],9,FALSE),"")</f>
        <v/>
      </c>
      <c r="N45" s="142" t="str">
        <f>IFERROR(VLOOKUP(Tb.Financiering[[#This Row],[Subsidiabele activiteit]],Tbl.Subsidiehoogte[[Subsidieactiviteit]:[SAnr.]],3,FALSE),"")</f>
        <v/>
      </c>
      <c r="O45" s="142" t="str">
        <f>_xlfn.CONCAT(Tb.Financiering[[#This Row],[Pnr.]],Tb.Financiering[[#This Row],[SAnr.]])</f>
        <v/>
      </c>
      <c r="P45" s="144">
        <f>IF(Tb.Financiering[[#This Row],[Pnr.]]=P$7,Tb.Financiering[[#This Row],[Te financieren]]-Tb.Financiering[[#This Row],[Eigen
bijdrage]]-Tb.Financiering[[#This Row],[Andere
subsidie(s)]]-Tb.Financiering[[#This Row],[Anders]],0)</f>
        <v>0</v>
      </c>
      <c r="Q45" s="144">
        <f>IF(Tb.Financiering[[#This Row],[Pnr.]]=Q$7,Tb.Financiering[[#This Row],[Te financieren]]-Tb.Financiering[[#This Row],[Eigen
bijdrage]]-Tb.Financiering[[#This Row],[Andere
subsidie(s)]]-Tb.Financiering[[#This Row],[Anders]],0)</f>
        <v>0</v>
      </c>
      <c r="R45" s="144">
        <f>IF(Tb.Financiering[[#This Row],[Pnr.]]=R$7,Tb.Financiering[[#This Row],[Te financieren]]-Tb.Financiering[[#This Row],[Eigen
bijdrage]]-Tb.Financiering[[#This Row],[Andere
subsidie(s)]]-Tb.Financiering[[#This Row],[Anders]],0)</f>
        <v>0</v>
      </c>
      <c r="S45" s="144">
        <f>IF(Tb.Financiering[[#This Row],[Pnr.]]=S$7,Tb.Financiering[[#This Row],[Te financieren]]-Tb.Financiering[[#This Row],[Eigen
bijdrage]]-Tb.Financiering[[#This Row],[Andere
subsidie(s)]]-Tb.Financiering[[#This Row],[Anders]],0)</f>
        <v>0</v>
      </c>
      <c r="T45" s="144">
        <f>IF(Tb.Financiering[[#This Row],[Pnr.]]=T$7,Tb.Financiering[[#This Row],[Te financieren]]-Tb.Financiering[[#This Row],[Eigen
bijdrage]]-Tb.Financiering[[#This Row],[Andere
subsidie(s)]]-Tb.Financiering[[#This Row],[Anders]],0)</f>
        <v>0</v>
      </c>
      <c r="U45" s="144">
        <f>IF(Tb.Financiering[[#This Row],[Pnr.]]=U$7,Tb.Financiering[[#This Row],[Te financieren]]-Tb.Financiering[[#This Row],[Eigen
bijdrage]]-Tb.Financiering[[#This Row],[Andere
subsidie(s)]]-Tb.Financiering[[#This Row],[Anders]],0)</f>
        <v>0</v>
      </c>
      <c r="V45" s="144">
        <f>IF(Tb.Financiering[[#This Row],[Pnr.]]=V$7,Tb.Financiering[[#This Row],[Te financieren]]-Tb.Financiering[[#This Row],[Eigen
bijdrage]]-Tb.Financiering[[#This Row],[Andere
subsidie(s)]]-Tb.Financiering[[#This Row],[Anders]],0)</f>
        <v>0</v>
      </c>
      <c r="W45" s="144">
        <f>IF(Tb.Financiering[[#This Row],[Pnr.]]=W$7,Tb.Financiering[[#This Row],[Te financieren]]-Tb.Financiering[[#This Row],[Eigen
bijdrage]]-Tb.Financiering[[#This Row],[Andere
subsidie(s)]]-Tb.Financiering[[#This Row],[Anders]],0)</f>
        <v>0</v>
      </c>
      <c r="X45" s="144">
        <f>IF(Tb.Financiering[[#This Row],[Pnr.]]=X$7,Tb.Financiering[[#This Row],[Te financieren]]-Tb.Financiering[[#This Row],[Eigen
bijdrage]]-Tb.Financiering[[#This Row],[Andere
subsidie(s)]]-Tb.Financiering[[#This Row],[Anders]],0)</f>
        <v>0</v>
      </c>
      <c r="Y45" s="144">
        <f>IF(Tb.Financiering[[#This Row],[Pnr.]]=Y$7,Tb.Financiering[[#This Row],[Te financieren]]-Tb.Financiering[[#This Row],[Eigen
bijdrage]]-Tb.Financiering[[#This Row],[Andere
subsidie(s)]]-Tb.Financiering[[#This Row],[Anders]],0)</f>
        <v>0</v>
      </c>
      <c r="Z45" s="144">
        <f>IF(Tb.Financiering[[#This Row],[Pnr.]]=Z$7,Tb.Financiering[[#This Row],[Te financieren]]-Tb.Financiering[[#This Row],[Eigen
bijdrage]]-Tb.Financiering[[#This Row],[Andere
subsidie(s)]]-Tb.Financiering[[#This Row],[Anders]],0)</f>
        <v>0</v>
      </c>
      <c r="AA45" s="144">
        <f>IF(Tb.Financiering[[#This Row],[Pnr.]]=AA$7,Tb.Financiering[[#This Row],[Te financieren]]-Tb.Financiering[[#This Row],[Eigen
bijdrage]]-Tb.Financiering[[#This Row],[Andere
subsidie(s)]]-Tb.Financiering[[#This Row],[Anders]],0)</f>
        <v>0</v>
      </c>
      <c r="AB45" s="144">
        <f>IF(Tb.Financiering[[#This Row],[Pnr.]]=AB$7,Tb.Financiering[[#This Row],[Te financieren]]-Tb.Financiering[[#This Row],[Eigen
bijdrage]]-Tb.Financiering[[#This Row],[Andere
subsidie(s)]]-Tb.Financiering[[#This Row],[Anders]],0)</f>
        <v>0</v>
      </c>
      <c r="AC45" s="144">
        <f>IF(Tb.Financiering[[#This Row],[Pnr.]]=AC$7,Tb.Financiering[[#This Row],[Te financieren]]-Tb.Financiering[[#This Row],[Eigen
bijdrage]]-Tb.Financiering[[#This Row],[Andere
subsidie(s)]]-Tb.Financiering[[#This Row],[Anders]],0)</f>
        <v>0</v>
      </c>
      <c r="AD45" s="144">
        <f>IF(Tb.Financiering[[#This Row],[Pnr.]]=AD$7,Tb.Financiering[[#This Row],[Te financieren]]-Tb.Financiering[[#This Row],[Eigen
bijdrage]]-Tb.Financiering[[#This Row],[Andere
subsidie(s)]]-Tb.Financiering[[#This Row],[Anders]],0)</f>
        <v>0</v>
      </c>
      <c r="AE45" s="144">
        <f>IF(Tb.Financiering[[#This Row],[Pnr.]]=AE$7,Tb.Financiering[[#This Row],[Te financieren]]-Tb.Financiering[[#This Row],[Eigen
bijdrage]]-Tb.Financiering[[#This Row],[Andere
subsidie(s)]]-Tb.Financiering[[#This Row],[Anders]],0)</f>
        <v>0</v>
      </c>
      <c r="AF45" s="144">
        <f>IF(Tb.Financiering[[#This Row],[Pnr.]]=AF$7,Tb.Financiering[[#This Row],[Te financieren]]-Tb.Financiering[[#This Row],[Eigen
bijdrage]]-Tb.Financiering[[#This Row],[Andere
subsidie(s)]]-Tb.Financiering[[#This Row],[Anders]],0)</f>
        <v>0</v>
      </c>
      <c r="AG45" s="144">
        <f>IF(Tb.Financiering[[#This Row],[Pnr.]]=AG$7,Tb.Financiering[[#This Row],[Te financieren]]-Tb.Financiering[[#This Row],[Eigen
bijdrage]]-Tb.Financiering[[#This Row],[Andere
subsidie(s)]]-Tb.Financiering[[#This Row],[Anders]],0)</f>
        <v>0</v>
      </c>
      <c r="AH45" s="144">
        <f>IF(Tb.Financiering[[#This Row],[Pnr.]]=AH$7,Tb.Financiering[[#This Row],[Te financieren]]-Tb.Financiering[[#This Row],[Eigen
bijdrage]]-Tb.Financiering[[#This Row],[Andere
subsidie(s)]]-Tb.Financiering[[#This Row],[Anders]],0)</f>
        <v>0</v>
      </c>
      <c r="AI45" s="144">
        <f>IF(Tb.Financiering[[#This Row],[Pnr.]]=AI$7,Tb.Financiering[[#This Row],[Te financieren]]-Tb.Financiering[[#This Row],[Eigen
bijdrage]]-Tb.Financiering[[#This Row],[Andere
subsidie(s)]]-Tb.Financiering[[#This Row],[Anders]],0)</f>
        <v>0</v>
      </c>
      <c r="AJ45" s="144">
        <f>IF(Tb.Financiering[[#This Row],[Pnr.]]=AJ$7,Tb.Financiering[[#This Row],[Te financieren]]-Tb.Financiering[[#This Row],[Eigen
bijdrage]]-Tb.Financiering[[#This Row],[Andere
subsidie(s)]]-Tb.Financiering[[#This Row],[Anders]],0)</f>
        <v>0</v>
      </c>
      <c r="AK45" s="144">
        <f>IF(Tb.Financiering[[#This Row],[Pnr.]]=AK$7,Tb.Financiering[[#This Row],[Te financieren]]-Tb.Financiering[[#This Row],[Eigen
bijdrage]]-Tb.Financiering[[#This Row],[Andere
subsidie(s)]]-Tb.Financiering[[#This Row],[Anders]],0)</f>
        <v>0</v>
      </c>
      <c r="AL45" s="144">
        <f>IF(Tb.Financiering[[#This Row],[Pnr.]]=AL$7,Tb.Financiering[[#This Row],[Te financieren]]-Tb.Financiering[[#This Row],[Eigen
bijdrage]]-Tb.Financiering[[#This Row],[Andere
subsidie(s)]]-Tb.Financiering[[#This Row],[Anders]],0)</f>
        <v>0</v>
      </c>
      <c r="AM45" s="144">
        <f>IF(Tb.Financiering[[#This Row],[Pnr.]]=AM$7,Tb.Financiering[[#This Row],[Te financieren]]-Tb.Financiering[[#This Row],[Eigen
bijdrage]]-Tb.Financiering[[#This Row],[Andere
subsidie(s)]]-Tb.Financiering[[#This Row],[Anders]],0)</f>
        <v>0</v>
      </c>
      <c r="AN45" s="144">
        <f>IF(Tb.Financiering[[#This Row],[Pnr.]]=AN$7,Tb.Financiering[[#This Row],[Te financieren]]-Tb.Financiering[[#This Row],[Eigen
bijdrage]]-Tb.Financiering[[#This Row],[Andere
subsidie(s)]]-Tb.Financiering[[#This Row],[Anders]],0)</f>
        <v>0</v>
      </c>
      <c r="AO45" s="144">
        <f>IF(Tb.Financiering[[#This Row],[Pnr.]]=AO$7,Tb.Financiering[[#This Row],[Te financieren]]-Tb.Financiering[[#This Row],[Eigen
bijdrage]]-Tb.Financiering[[#This Row],[Andere
subsidie(s)]]-Tb.Financiering[[#This Row],[Anders]],0)</f>
        <v>0</v>
      </c>
      <c r="AP45" s="144">
        <f>IF(Tb.Financiering[[#This Row],[Pnr.]]=AP$7,Tb.Financiering[[#This Row],[Te financieren]]-Tb.Financiering[[#This Row],[Eigen
bijdrage]]-Tb.Financiering[[#This Row],[Andere
subsidie(s)]]-Tb.Financiering[[#This Row],[Anders]],0)</f>
        <v>0</v>
      </c>
      <c r="AQ45" s="144">
        <f>IF(Tb.Financiering[[#This Row],[Pnr.]]=AQ$7,Tb.Financiering[[#This Row],[Te financieren]]-Tb.Financiering[[#This Row],[Eigen
bijdrage]]-Tb.Financiering[[#This Row],[Andere
subsidie(s)]]-Tb.Financiering[[#This Row],[Anders]],0)</f>
        <v>0</v>
      </c>
      <c r="AR45" s="144">
        <f>IF(Tb.Financiering[[#This Row],[Pnr.]]=AR$7,Tb.Financiering[[#This Row],[Te financieren]]-Tb.Financiering[[#This Row],[Eigen
bijdrage]]-Tb.Financiering[[#This Row],[Andere
subsidie(s)]]-Tb.Financiering[[#This Row],[Anders]],0)</f>
        <v>0</v>
      </c>
      <c r="AS45" s="144">
        <f>IF(Tb.Financiering[[#This Row],[Pnr.]]=AS$7,Tb.Financiering[[#This Row],[Te financieren]]-Tb.Financiering[[#This Row],[Eigen
bijdrage]]-Tb.Financiering[[#This Row],[Andere
subsidie(s)]]-Tb.Financiering[[#This Row],[Anders]],0)</f>
        <v>0</v>
      </c>
      <c r="AT45" s="144">
        <f>IF(Tb.Financiering[[#This Row],[Pnr.]]=AT$7,Tb.Financiering[[#This Row],[Te financieren]]-Tb.Financiering[[#This Row],[Eigen
bijdrage]]-Tb.Financiering[[#This Row],[Andere
subsidie(s)]]-Tb.Financiering[[#This Row],[Anders]],0)</f>
        <v>0</v>
      </c>
      <c r="AU45" s="144">
        <f>IF(Tb.Financiering[[#This Row],[Pnr.]]=AU$7,Tb.Financiering[[#This Row],[Te financieren]]-Tb.Financiering[[#This Row],[Eigen
bijdrage]]-Tb.Financiering[[#This Row],[Andere
subsidie(s)]]-Tb.Financiering[[#This Row],[Anders]],0)</f>
        <v>0</v>
      </c>
      <c r="AV45" s="144">
        <f>IF(Tb.Financiering[[#This Row],[Pnr.]]=AV$7,Tb.Financiering[[#This Row],[Te financieren]]-Tb.Financiering[[#This Row],[Eigen
bijdrage]]-Tb.Financiering[[#This Row],[Andere
subsidie(s)]]-Tb.Financiering[[#This Row],[Anders]],0)</f>
        <v>0</v>
      </c>
      <c r="AW45" s="144">
        <f>IF(Tb.Financiering[[#This Row],[Pnr.]]=AW$7,Tb.Financiering[[#This Row],[Te financieren]]-Tb.Financiering[[#This Row],[Eigen
bijdrage]]-Tb.Financiering[[#This Row],[Andere
subsidie(s)]]-Tb.Financiering[[#This Row],[Anders]],0)</f>
        <v>0</v>
      </c>
      <c r="AX45" s="144">
        <f>IF(Tb.Financiering[[#This Row],[Pnr.]]=AX$7,Tb.Financiering[[#This Row],[Te financieren]]-Tb.Financiering[[#This Row],[Eigen
bijdrage]]-Tb.Financiering[[#This Row],[Andere
subsidie(s)]]-Tb.Financiering[[#This Row],[Anders]],0)</f>
        <v>0</v>
      </c>
      <c r="AY45" s="144">
        <f>IF(Tb.Financiering[[#This Row],[Pnr.]]=AY$7,Tb.Financiering[[#This Row],[Te financieren]]-Tb.Financiering[[#This Row],[Eigen
bijdrage]]-Tb.Financiering[[#This Row],[Andere
subsidie(s)]]-Tb.Financiering[[#This Row],[Anders]],0)</f>
        <v>0</v>
      </c>
      <c r="AZ45" s="144">
        <f>IF(Tb.Financiering[[#This Row],[Pnr.]]=AZ$7,Tb.Financiering[[#This Row],[Te financieren]]-Tb.Financiering[[#This Row],[Eigen
bijdrage]]-Tb.Financiering[[#This Row],[Andere
subsidie(s)]]-Tb.Financiering[[#This Row],[Anders]],0)</f>
        <v>0</v>
      </c>
      <c r="BA45" s="144">
        <f>IF(Tb.Financiering[[#This Row],[Pnr.]]=BA$7,Tb.Financiering[[#This Row],[Te financieren]]-Tb.Financiering[[#This Row],[Eigen
bijdrage]]-Tb.Financiering[[#This Row],[Andere
subsidie(s)]]-Tb.Financiering[[#This Row],[Anders]],0)</f>
        <v>0</v>
      </c>
      <c r="BB45" s="144">
        <f>IF(Tb.Financiering[[#This Row],[Pnr.]]=BB$7,Tb.Financiering[[#This Row],[Te financieren]]-Tb.Financiering[[#This Row],[Eigen
bijdrage]]-Tb.Financiering[[#This Row],[Andere
subsidie(s)]]-Tb.Financiering[[#This Row],[Anders]],0)</f>
        <v>0</v>
      </c>
      <c r="BC45" s="144">
        <f>IF(Tb.Financiering[[#This Row],[Pnr.]]=BC$7,Tb.Financiering[[#This Row],[Te financieren]]-Tb.Financiering[[#This Row],[Eigen
bijdrage]]-Tb.Financiering[[#This Row],[Andere
subsidie(s)]]-Tb.Financiering[[#This Row],[Anders]],0)</f>
        <v>0</v>
      </c>
      <c r="BD45" s="144">
        <f>IF(Tb.Financiering[[#This Row],[Pnr.]]=BD$7,Tb.Financiering[[#This Row],[Te financieren]]-Tb.Financiering[[#This Row],[Eigen
bijdrage]]-Tb.Financiering[[#This Row],[Andere
subsidie(s)]]-Tb.Financiering[[#This Row],[Anders]],0)</f>
        <v>0</v>
      </c>
      <c r="BE45" s="144">
        <f>IF(Tb.Financiering[[#This Row],[Pnr.]]=BE$7,Tb.Financiering[[#This Row],[Te financieren]]-Tb.Financiering[[#This Row],[Eigen
bijdrage]]-Tb.Financiering[[#This Row],[Andere
subsidie(s)]]-Tb.Financiering[[#This Row],[Anders]],0)</f>
        <v>0</v>
      </c>
      <c r="BF45" s="144">
        <f>IF(Tb.Financiering[[#This Row],[Pnr.]]=BF$7,Tb.Financiering[[#This Row],[Te financieren]]-Tb.Financiering[[#This Row],[Eigen
bijdrage]]-Tb.Financiering[[#This Row],[Andere
subsidie(s)]]-Tb.Financiering[[#This Row],[Anders]],0)</f>
        <v>0</v>
      </c>
      <c r="BG45" s="144">
        <f>IF(Tb.Financiering[[#This Row],[Pnr.]]=BG$7,Tb.Financiering[[#This Row],[Te financieren]]-Tb.Financiering[[#This Row],[Eigen
bijdrage]]-Tb.Financiering[[#This Row],[Andere
subsidie(s)]]-Tb.Financiering[[#This Row],[Anders]],0)</f>
        <v>0</v>
      </c>
      <c r="BH45" s="144">
        <f>IF(Tb.Financiering[[#This Row],[Pnr.]]=BH$7,Tb.Financiering[[#This Row],[Te financieren]]-Tb.Financiering[[#This Row],[Eigen
bijdrage]]-Tb.Financiering[[#This Row],[Andere
subsidie(s)]]-Tb.Financiering[[#This Row],[Anders]],0)</f>
        <v>0</v>
      </c>
      <c r="BI45" s="144">
        <f>IF(Tb.Financiering[[#This Row],[Pnr.]]=BI$7,Tb.Financiering[[#This Row],[Te financieren]]-Tb.Financiering[[#This Row],[Eigen
bijdrage]]-Tb.Financiering[[#This Row],[Andere
subsidie(s)]]-Tb.Financiering[[#This Row],[Anders]],0)</f>
        <v>0</v>
      </c>
      <c r="BJ45" s="144">
        <f>IF(Tb.Financiering[[#This Row],[Pnr.]]=BJ$7,Tb.Financiering[[#This Row],[Te financieren]]-Tb.Financiering[[#This Row],[Eigen
bijdrage]]-Tb.Financiering[[#This Row],[Andere
subsidie(s)]]-Tb.Financiering[[#This Row],[Anders]],0)</f>
        <v>0</v>
      </c>
      <c r="BK45" s="144">
        <f>IF(Tb.Financiering[[#This Row],[Pnr.]]=BK$7,Tb.Financiering[[#This Row],[Te financieren]]-Tb.Financiering[[#This Row],[Eigen
bijdrage]]-Tb.Financiering[[#This Row],[Andere
subsidie(s)]]-Tb.Financiering[[#This Row],[Anders]],0)</f>
        <v>0</v>
      </c>
      <c r="BL45" s="144">
        <f>IF(Tb.Financiering[[#This Row],[Pnr.]]=BL$7,Tb.Financiering[[#This Row],[Te financieren]]-Tb.Financiering[[#This Row],[Eigen
bijdrage]]-Tb.Financiering[[#This Row],[Andere
subsidie(s)]]-Tb.Financiering[[#This Row],[Anders]],0)</f>
        <v>0</v>
      </c>
      <c r="BM45" s="144">
        <f>IF(Tb.Financiering[[#This Row],[Pnr.]]=BM$7,Tb.Financiering[[#This Row],[Te financieren]]-Tb.Financiering[[#This Row],[Eigen
bijdrage]]-Tb.Financiering[[#This Row],[Andere
subsidie(s)]]-Tb.Financiering[[#This Row],[Anders]],0)</f>
        <v>0</v>
      </c>
      <c r="BN45" s="235">
        <f>IF(Tb.Financiering[[#This Row],[Pnr.]]=BN$7,Tb.Financiering[[#This Row],[Eigen
bijdrage]]+Tb.Financiering[[#This Row],[Andere
subsidie(s)]]+Tb.Financiering[[#This Row],[Anders]],0)</f>
        <v>0</v>
      </c>
      <c r="BO45" s="235">
        <f>IF(Tb.Financiering[[#This Row],[Pnr.]]=BO$7,Tb.Financiering[[#This Row],[Eigen
bijdrage]]+Tb.Financiering[[#This Row],[Andere
subsidie(s)]]+Tb.Financiering[[#This Row],[Anders]],0)</f>
        <v>0</v>
      </c>
      <c r="BP45" s="235">
        <f>IF(Tb.Financiering[[#This Row],[Pnr.]]=BP$7,Tb.Financiering[[#This Row],[Eigen
bijdrage]]+Tb.Financiering[[#This Row],[Andere
subsidie(s)]]+Tb.Financiering[[#This Row],[Anders]],0)</f>
        <v>0</v>
      </c>
      <c r="BQ45" s="235">
        <f>IF(Tb.Financiering[[#This Row],[Pnr.]]=BQ$7,Tb.Financiering[[#This Row],[Eigen
bijdrage]]+Tb.Financiering[[#This Row],[Andere
subsidie(s)]]+Tb.Financiering[[#This Row],[Anders]],0)</f>
        <v>0</v>
      </c>
      <c r="BR45" s="235">
        <f>IF(Tb.Financiering[[#This Row],[Pnr.]]=BR$7,Tb.Financiering[[#This Row],[Eigen
bijdrage]]+Tb.Financiering[[#This Row],[Andere
subsidie(s)]]+Tb.Financiering[[#This Row],[Anders]],0)</f>
        <v>0</v>
      </c>
      <c r="BS45" s="235">
        <f>IF(Tb.Financiering[[#This Row],[Pnr.]]=BS$7,Tb.Financiering[[#This Row],[Eigen
bijdrage]]+Tb.Financiering[[#This Row],[Andere
subsidie(s)]]+Tb.Financiering[[#This Row],[Anders]],0)</f>
        <v>0</v>
      </c>
      <c r="BT45" s="235">
        <f>IF(Tb.Financiering[[#This Row],[Pnr.]]=BT$7,Tb.Financiering[[#This Row],[Eigen
bijdrage]]+Tb.Financiering[[#This Row],[Andere
subsidie(s)]]+Tb.Financiering[[#This Row],[Anders]],0)</f>
        <v>0</v>
      </c>
      <c r="BU45" s="235">
        <f>IF(Tb.Financiering[[#This Row],[Pnr.]]=BU$7,Tb.Financiering[[#This Row],[Eigen
bijdrage]]+Tb.Financiering[[#This Row],[Andere
subsidie(s)]]+Tb.Financiering[[#This Row],[Anders]],0)</f>
        <v>0</v>
      </c>
      <c r="BV45" s="235">
        <f>IF(Tb.Financiering[[#This Row],[Pnr.]]=BV$7,Tb.Financiering[[#This Row],[Eigen
bijdrage]]+Tb.Financiering[[#This Row],[Andere
subsidie(s)]]+Tb.Financiering[[#This Row],[Anders]],0)</f>
        <v>0</v>
      </c>
      <c r="BW45" s="235">
        <f>IF(Tb.Financiering[[#This Row],[Pnr.]]=BW$7,Tb.Financiering[[#This Row],[Eigen
bijdrage]]+Tb.Financiering[[#This Row],[Andere
subsidie(s)]]+Tb.Financiering[[#This Row],[Anders]],0)</f>
        <v>0</v>
      </c>
      <c r="BX45" s="235">
        <f>IF(Tb.Financiering[[#This Row],[Pnr.]]=BX$7,Tb.Financiering[[#This Row],[Eigen
bijdrage]]+Tb.Financiering[[#This Row],[Andere
subsidie(s)]]+Tb.Financiering[[#This Row],[Anders]],0)</f>
        <v>0</v>
      </c>
      <c r="BY45" s="235">
        <f>IF(Tb.Financiering[[#This Row],[Pnr.]]=BY$7,Tb.Financiering[[#This Row],[Eigen
bijdrage]]+Tb.Financiering[[#This Row],[Andere
subsidie(s)]]+Tb.Financiering[[#This Row],[Anders]],0)</f>
        <v>0</v>
      </c>
      <c r="BZ45" s="235">
        <f>IF(Tb.Financiering[[#This Row],[Pnr.]]=BZ$7,Tb.Financiering[[#This Row],[Eigen
bijdrage]]+Tb.Financiering[[#This Row],[Andere
subsidie(s)]]+Tb.Financiering[[#This Row],[Anders]],0)</f>
        <v>0</v>
      </c>
      <c r="CA45" s="235">
        <f>IF(Tb.Financiering[[#This Row],[Pnr.]]=CA$7,Tb.Financiering[[#This Row],[Eigen
bijdrage]]+Tb.Financiering[[#This Row],[Andere
subsidie(s)]]+Tb.Financiering[[#This Row],[Anders]],0)</f>
        <v>0</v>
      </c>
      <c r="CB45" s="235">
        <f>IF(Tb.Financiering[[#This Row],[Pnr.]]=CB$7,Tb.Financiering[[#This Row],[Eigen
bijdrage]]+Tb.Financiering[[#This Row],[Andere
subsidie(s)]]+Tb.Financiering[[#This Row],[Anders]],0)</f>
        <v>0</v>
      </c>
      <c r="CC45" s="235">
        <f>IF(Tb.Financiering[[#This Row],[Pnr.]]=CC$7,Tb.Financiering[[#This Row],[Eigen
bijdrage]]+Tb.Financiering[[#This Row],[Andere
subsidie(s)]]+Tb.Financiering[[#This Row],[Anders]],0)</f>
        <v>0</v>
      </c>
      <c r="CD45" s="235">
        <f>IF(Tb.Financiering[[#This Row],[Pnr.]]=CD$7,Tb.Financiering[[#This Row],[Eigen
bijdrage]]+Tb.Financiering[[#This Row],[Andere
subsidie(s)]]+Tb.Financiering[[#This Row],[Anders]],0)</f>
        <v>0</v>
      </c>
      <c r="CE45" s="235">
        <f>IF(Tb.Financiering[[#This Row],[Pnr.]]=CE$7,Tb.Financiering[[#This Row],[Eigen
bijdrage]]+Tb.Financiering[[#This Row],[Andere
subsidie(s)]]+Tb.Financiering[[#This Row],[Anders]],0)</f>
        <v>0</v>
      </c>
      <c r="CF45" s="235">
        <f>IF(Tb.Financiering[[#This Row],[Pnr.]]=CF$7,Tb.Financiering[[#This Row],[Eigen
bijdrage]]+Tb.Financiering[[#This Row],[Andere
subsidie(s)]]+Tb.Financiering[[#This Row],[Anders]],0)</f>
        <v>0</v>
      </c>
      <c r="CG45" s="235">
        <f>IF(Tb.Financiering[[#This Row],[Pnr.]]=CG$7,Tb.Financiering[[#This Row],[Eigen
bijdrage]]+Tb.Financiering[[#This Row],[Andere
subsidie(s)]]+Tb.Financiering[[#This Row],[Anders]],0)</f>
        <v>0</v>
      </c>
      <c r="CH45" s="235">
        <f>IF(Tb.Financiering[[#This Row],[Pnr.]]=CH$7,Tb.Financiering[[#This Row],[Eigen
bijdrage]]+Tb.Financiering[[#This Row],[Andere
subsidie(s)]]+Tb.Financiering[[#This Row],[Anders]],0)</f>
        <v>0</v>
      </c>
      <c r="CI45" s="235">
        <f>IF(Tb.Financiering[[#This Row],[Pnr.]]=CI$7,Tb.Financiering[[#This Row],[Eigen
bijdrage]]+Tb.Financiering[[#This Row],[Andere
subsidie(s)]]+Tb.Financiering[[#This Row],[Anders]],0)</f>
        <v>0</v>
      </c>
      <c r="CJ45" s="235">
        <f>IF(Tb.Financiering[[#This Row],[Pnr.]]=CJ$7,Tb.Financiering[[#This Row],[Eigen
bijdrage]]+Tb.Financiering[[#This Row],[Andere
subsidie(s)]]+Tb.Financiering[[#This Row],[Anders]],0)</f>
        <v>0</v>
      </c>
      <c r="CK45" s="235">
        <f>IF(Tb.Financiering[[#This Row],[Pnr.]]=CK$7,Tb.Financiering[[#This Row],[Eigen
bijdrage]]+Tb.Financiering[[#This Row],[Andere
subsidie(s)]]+Tb.Financiering[[#This Row],[Anders]],0)</f>
        <v>0</v>
      </c>
      <c r="CL45" s="235">
        <f>IF(Tb.Financiering[[#This Row],[Pnr.]]=CL$7,Tb.Financiering[[#This Row],[Eigen
bijdrage]]+Tb.Financiering[[#This Row],[Andere
subsidie(s)]]+Tb.Financiering[[#This Row],[Anders]],0)</f>
        <v>0</v>
      </c>
      <c r="CM45" s="235">
        <f>IF(Tb.Financiering[[#This Row],[Pnr.]]=CM$7,Tb.Financiering[[#This Row],[Eigen
bijdrage]]+Tb.Financiering[[#This Row],[Andere
subsidie(s)]]+Tb.Financiering[[#This Row],[Anders]],0)</f>
        <v>0</v>
      </c>
      <c r="CN45" s="235">
        <f>IF(Tb.Financiering[[#This Row],[Pnr.]]=CN$7,Tb.Financiering[[#This Row],[Eigen
bijdrage]]+Tb.Financiering[[#This Row],[Andere
subsidie(s)]]+Tb.Financiering[[#This Row],[Anders]],0)</f>
        <v>0</v>
      </c>
      <c r="CO45" s="235">
        <f>IF(Tb.Financiering[[#This Row],[Pnr.]]=CO$7,Tb.Financiering[[#This Row],[Eigen
bijdrage]]+Tb.Financiering[[#This Row],[Andere
subsidie(s)]]+Tb.Financiering[[#This Row],[Anders]],0)</f>
        <v>0</v>
      </c>
      <c r="CP45" s="235">
        <f>IF(Tb.Financiering[[#This Row],[Pnr.]]=CP$7,Tb.Financiering[[#This Row],[Eigen
bijdrage]]+Tb.Financiering[[#This Row],[Andere
subsidie(s)]]+Tb.Financiering[[#This Row],[Anders]],0)</f>
        <v>0</v>
      </c>
      <c r="CQ45" s="235">
        <f>IF(Tb.Financiering[[#This Row],[Pnr.]]=CQ$7,Tb.Financiering[[#This Row],[Eigen
bijdrage]]+Tb.Financiering[[#This Row],[Andere
subsidie(s)]]+Tb.Financiering[[#This Row],[Anders]],0)</f>
        <v>0</v>
      </c>
      <c r="CR45" s="235">
        <f>IF(Tb.Financiering[[#This Row],[Pnr.]]=CR$7,Tb.Financiering[[#This Row],[Eigen
bijdrage]]+Tb.Financiering[[#This Row],[Andere
subsidie(s)]]+Tb.Financiering[[#This Row],[Anders]],0)</f>
        <v>0</v>
      </c>
      <c r="CS45" s="235">
        <f>IF(Tb.Financiering[[#This Row],[Pnr.]]=CS$7,Tb.Financiering[[#This Row],[Eigen
bijdrage]]+Tb.Financiering[[#This Row],[Andere
subsidie(s)]]+Tb.Financiering[[#This Row],[Anders]],0)</f>
        <v>0</v>
      </c>
      <c r="CT45" s="235">
        <f>IF(Tb.Financiering[[#This Row],[Pnr.]]=CT$7,Tb.Financiering[[#This Row],[Eigen
bijdrage]]+Tb.Financiering[[#This Row],[Andere
subsidie(s)]]+Tb.Financiering[[#This Row],[Anders]],0)</f>
        <v>0</v>
      </c>
      <c r="CU45" s="235">
        <f>IF(Tb.Financiering[[#This Row],[Pnr.]]=CU$7,Tb.Financiering[[#This Row],[Eigen
bijdrage]]+Tb.Financiering[[#This Row],[Andere
subsidie(s)]]+Tb.Financiering[[#This Row],[Anders]],0)</f>
        <v>0</v>
      </c>
      <c r="CV45" s="235">
        <f>IF(Tb.Financiering[[#This Row],[Pnr.]]=CV$7,Tb.Financiering[[#This Row],[Eigen
bijdrage]]+Tb.Financiering[[#This Row],[Andere
subsidie(s)]]+Tb.Financiering[[#This Row],[Anders]],0)</f>
        <v>0</v>
      </c>
      <c r="CW45" s="235">
        <f>IF(Tb.Financiering[[#This Row],[Pnr.]]=CW$7,Tb.Financiering[[#This Row],[Eigen
bijdrage]]+Tb.Financiering[[#This Row],[Andere
subsidie(s)]]+Tb.Financiering[[#This Row],[Anders]],0)</f>
        <v>0</v>
      </c>
      <c r="CX45" s="235">
        <f>IF(Tb.Financiering[[#This Row],[Pnr.]]=CX$7,Tb.Financiering[[#This Row],[Eigen
bijdrage]]+Tb.Financiering[[#This Row],[Andere
subsidie(s)]]+Tb.Financiering[[#This Row],[Anders]],0)</f>
        <v>0</v>
      </c>
      <c r="CY45" s="235">
        <f>IF(Tb.Financiering[[#This Row],[Pnr.]]=CY$7,Tb.Financiering[[#This Row],[Eigen
bijdrage]]+Tb.Financiering[[#This Row],[Andere
subsidie(s)]]+Tb.Financiering[[#This Row],[Anders]],0)</f>
        <v>0</v>
      </c>
      <c r="CZ45" s="235">
        <f>IF(Tb.Financiering[[#This Row],[Pnr.]]=CZ$7,Tb.Financiering[[#This Row],[Eigen
bijdrage]]+Tb.Financiering[[#This Row],[Andere
subsidie(s)]]+Tb.Financiering[[#This Row],[Anders]],0)</f>
        <v>0</v>
      </c>
      <c r="DA45" s="235">
        <f>IF(Tb.Financiering[[#This Row],[Pnr.]]=DA$7,Tb.Financiering[[#This Row],[Eigen
bijdrage]]+Tb.Financiering[[#This Row],[Andere
subsidie(s)]]+Tb.Financiering[[#This Row],[Anders]],0)</f>
        <v>0</v>
      </c>
      <c r="DB45" s="235">
        <f>IF(Tb.Financiering[[#This Row],[Pnr.]]=DB$7,Tb.Financiering[[#This Row],[Eigen
bijdrage]]+Tb.Financiering[[#This Row],[Andere
subsidie(s)]]+Tb.Financiering[[#This Row],[Anders]],0)</f>
        <v>0</v>
      </c>
      <c r="DC45" s="235">
        <f>IF(Tb.Financiering[[#This Row],[Pnr.]]=DC$7,Tb.Financiering[[#This Row],[Eigen
bijdrage]]+Tb.Financiering[[#This Row],[Andere
subsidie(s)]]+Tb.Financiering[[#This Row],[Anders]],0)</f>
        <v>0</v>
      </c>
      <c r="DD45" s="235">
        <f>IF(Tb.Financiering[[#This Row],[Pnr.]]=DD$7,Tb.Financiering[[#This Row],[Eigen
bijdrage]]+Tb.Financiering[[#This Row],[Andere
subsidie(s)]]+Tb.Financiering[[#This Row],[Anders]],0)</f>
        <v>0</v>
      </c>
      <c r="DE45" s="235">
        <f>IF(Tb.Financiering[[#This Row],[Pnr.]]=DE$7,Tb.Financiering[[#This Row],[Eigen
bijdrage]]+Tb.Financiering[[#This Row],[Andere
subsidie(s)]]+Tb.Financiering[[#This Row],[Anders]],0)</f>
        <v>0</v>
      </c>
      <c r="DF45" s="235">
        <f>IF(Tb.Financiering[[#This Row],[Pnr.]]=DF$7,Tb.Financiering[[#This Row],[Eigen
bijdrage]]+Tb.Financiering[[#This Row],[Andere
subsidie(s)]]+Tb.Financiering[[#This Row],[Anders]],0)</f>
        <v>0</v>
      </c>
      <c r="DG45" s="235">
        <f>IF(Tb.Financiering[[#This Row],[Pnr.]]=DG$7,Tb.Financiering[[#This Row],[Eigen
bijdrage]]+Tb.Financiering[[#This Row],[Andere
subsidie(s)]]+Tb.Financiering[[#This Row],[Anders]],0)</f>
        <v>0</v>
      </c>
      <c r="DH45" s="235">
        <f>IF(Tb.Financiering[[#This Row],[Pnr.]]=DH$7,Tb.Financiering[[#This Row],[Eigen
bijdrage]]+Tb.Financiering[[#This Row],[Andere
subsidie(s)]]+Tb.Financiering[[#This Row],[Anders]],0)</f>
        <v>0</v>
      </c>
      <c r="DI45" s="235">
        <f>IF(Tb.Financiering[[#This Row],[Pnr.]]=DI$7,Tb.Financiering[[#This Row],[Eigen
bijdrage]]+Tb.Financiering[[#This Row],[Andere
subsidie(s)]]+Tb.Financiering[[#This Row],[Anders]],0)</f>
        <v>0</v>
      </c>
      <c r="DJ45" s="235">
        <f>IF(Tb.Financiering[[#This Row],[Pnr.]]=DJ$7,Tb.Financiering[[#This Row],[Eigen
bijdrage]]+Tb.Financiering[[#This Row],[Andere
subsidie(s)]]+Tb.Financiering[[#This Row],[Anders]],0)</f>
        <v>0</v>
      </c>
      <c r="DK45" s="235">
        <f>IF(Tb.Financiering[[#This Row],[Pnr.]]=DK$7,Tb.Financiering[[#This Row],[Eigen
bijdrage]]+Tb.Financiering[[#This Row],[Andere
subsidie(s)]]+Tb.Financiering[[#This Row],[Anders]],0)</f>
        <v>0</v>
      </c>
      <c r="XFD45" s="31"/>
    </row>
    <row r="46" spans="1:115 16384:16384" s="4" customFormat="1" x14ac:dyDescent="0.3">
      <c r="A46" s="31"/>
      <c r="B46" s="137"/>
      <c r="C46" s="137"/>
      <c r="D46" s="11">
        <f>SUMIF(Tbl.Kosten[PSAnr.],Tb.Financiering[[#This Row],[PSAnr.]],Tbl.Kosten[Totaal kosten])</f>
        <v>0</v>
      </c>
      <c r="E46" s="154">
        <f>SUMIF(Tbl.Kosten[PSAnr.],Tb.Financiering[[#This Row],[PSAnr.]],Tbl.Kosten[Subsidie])</f>
        <v>0</v>
      </c>
      <c r="F46" s="155"/>
      <c r="G46" s="154">
        <f>Tb.Financiering[[#This Row],[Begrote kosten]]-Tb.Financiering[[#This Row],[Berekende GLB subsidie]]-Tb.Financiering[[#This Row],[Correctie GLB subsidie]]</f>
        <v>0</v>
      </c>
      <c r="H46" s="156"/>
      <c r="I46" s="156"/>
      <c r="J46" s="156"/>
      <c r="K46" s="152"/>
      <c r="L46" s="97">
        <f>Tb.Financiering[[#This Row],[Te financieren]]-SUM(Tb.Financiering[[#This Row],[Eigen
bijdrage]:[Anders]])</f>
        <v>0</v>
      </c>
      <c r="M46" s="160" t="str">
        <f>IFERROR(VLOOKUP(Tb.Financiering[[#This Row],[Partnernaam]],Tbl.Projectpartners[[Naam]:[PNr.]],9,FALSE),"")</f>
        <v/>
      </c>
      <c r="N46" s="142" t="str">
        <f>IFERROR(VLOOKUP(Tb.Financiering[[#This Row],[Subsidiabele activiteit]],Tbl.Subsidiehoogte[[Subsidieactiviteit]:[SAnr.]],3,FALSE),"")</f>
        <v/>
      </c>
      <c r="O46" s="142" t="str">
        <f>_xlfn.CONCAT(Tb.Financiering[[#This Row],[Pnr.]],Tb.Financiering[[#This Row],[SAnr.]])</f>
        <v/>
      </c>
      <c r="P46" s="144">
        <f>IF(Tb.Financiering[[#This Row],[Pnr.]]=P$7,Tb.Financiering[[#This Row],[Te financieren]]-Tb.Financiering[[#This Row],[Eigen
bijdrage]]-Tb.Financiering[[#This Row],[Andere
subsidie(s)]]-Tb.Financiering[[#This Row],[Anders]],0)</f>
        <v>0</v>
      </c>
      <c r="Q46" s="144">
        <f>IF(Tb.Financiering[[#This Row],[Pnr.]]=Q$7,Tb.Financiering[[#This Row],[Te financieren]]-Tb.Financiering[[#This Row],[Eigen
bijdrage]]-Tb.Financiering[[#This Row],[Andere
subsidie(s)]]-Tb.Financiering[[#This Row],[Anders]],0)</f>
        <v>0</v>
      </c>
      <c r="R46" s="144">
        <f>IF(Tb.Financiering[[#This Row],[Pnr.]]=R$7,Tb.Financiering[[#This Row],[Te financieren]]-Tb.Financiering[[#This Row],[Eigen
bijdrage]]-Tb.Financiering[[#This Row],[Andere
subsidie(s)]]-Tb.Financiering[[#This Row],[Anders]],0)</f>
        <v>0</v>
      </c>
      <c r="S46" s="144">
        <f>IF(Tb.Financiering[[#This Row],[Pnr.]]=S$7,Tb.Financiering[[#This Row],[Te financieren]]-Tb.Financiering[[#This Row],[Eigen
bijdrage]]-Tb.Financiering[[#This Row],[Andere
subsidie(s)]]-Tb.Financiering[[#This Row],[Anders]],0)</f>
        <v>0</v>
      </c>
      <c r="T46" s="144">
        <f>IF(Tb.Financiering[[#This Row],[Pnr.]]=T$7,Tb.Financiering[[#This Row],[Te financieren]]-Tb.Financiering[[#This Row],[Eigen
bijdrage]]-Tb.Financiering[[#This Row],[Andere
subsidie(s)]]-Tb.Financiering[[#This Row],[Anders]],0)</f>
        <v>0</v>
      </c>
      <c r="U46" s="144">
        <f>IF(Tb.Financiering[[#This Row],[Pnr.]]=U$7,Tb.Financiering[[#This Row],[Te financieren]]-Tb.Financiering[[#This Row],[Eigen
bijdrage]]-Tb.Financiering[[#This Row],[Andere
subsidie(s)]]-Tb.Financiering[[#This Row],[Anders]],0)</f>
        <v>0</v>
      </c>
      <c r="V46" s="144">
        <f>IF(Tb.Financiering[[#This Row],[Pnr.]]=V$7,Tb.Financiering[[#This Row],[Te financieren]]-Tb.Financiering[[#This Row],[Eigen
bijdrage]]-Tb.Financiering[[#This Row],[Andere
subsidie(s)]]-Tb.Financiering[[#This Row],[Anders]],0)</f>
        <v>0</v>
      </c>
      <c r="W46" s="144">
        <f>IF(Tb.Financiering[[#This Row],[Pnr.]]=W$7,Tb.Financiering[[#This Row],[Te financieren]]-Tb.Financiering[[#This Row],[Eigen
bijdrage]]-Tb.Financiering[[#This Row],[Andere
subsidie(s)]]-Tb.Financiering[[#This Row],[Anders]],0)</f>
        <v>0</v>
      </c>
      <c r="X46" s="144">
        <f>IF(Tb.Financiering[[#This Row],[Pnr.]]=X$7,Tb.Financiering[[#This Row],[Te financieren]]-Tb.Financiering[[#This Row],[Eigen
bijdrage]]-Tb.Financiering[[#This Row],[Andere
subsidie(s)]]-Tb.Financiering[[#This Row],[Anders]],0)</f>
        <v>0</v>
      </c>
      <c r="Y46" s="144">
        <f>IF(Tb.Financiering[[#This Row],[Pnr.]]=Y$7,Tb.Financiering[[#This Row],[Te financieren]]-Tb.Financiering[[#This Row],[Eigen
bijdrage]]-Tb.Financiering[[#This Row],[Andere
subsidie(s)]]-Tb.Financiering[[#This Row],[Anders]],0)</f>
        <v>0</v>
      </c>
      <c r="Z46" s="144">
        <f>IF(Tb.Financiering[[#This Row],[Pnr.]]=Z$7,Tb.Financiering[[#This Row],[Te financieren]]-Tb.Financiering[[#This Row],[Eigen
bijdrage]]-Tb.Financiering[[#This Row],[Andere
subsidie(s)]]-Tb.Financiering[[#This Row],[Anders]],0)</f>
        <v>0</v>
      </c>
      <c r="AA46" s="144">
        <f>IF(Tb.Financiering[[#This Row],[Pnr.]]=AA$7,Tb.Financiering[[#This Row],[Te financieren]]-Tb.Financiering[[#This Row],[Eigen
bijdrage]]-Tb.Financiering[[#This Row],[Andere
subsidie(s)]]-Tb.Financiering[[#This Row],[Anders]],0)</f>
        <v>0</v>
      </c>
      <c r="AB46" s="144">
        <f>IF(Tb.Financiering[[#This Row],[Pnr.]]=AB$7,Tb.Financiering[[#This Row],[Te financieren]]-Tb.Financiering[[#This Row],[Eigen
bijdrage]]-Tb.Financiering[[#This Row],[Andere
subsidie(s)]]-Tb.Financiering[[#This Row],[Anders]],0)</f>
        <v>0</v>
      </c>
      <c r="AC46" s="144">
        <f>IF(Tb.Financiering[[#This Row],[Pnr.]]=AC$7,Tb.Financiering[[#This Row],[Te financieren]]-Tb.Financiering[[#This Row],[Eigen
bijdrage]]-Tb.Financiering[[#This Row],[Andere
subsidie(s)]]-Tb.Financiering[[#This Row],[Anders]],0)</f>
        <v>0</v>
      </c>
      <c r="AD46" s="144">
        <f>IF(Tb.Financiering[[#This Row],[Pnr.]]=AD$7,Tb.Financiering[[#This Row],[Te financieren]]-Tb.Financiering[[#This Row],[Eigen
bijdrage]]-Tb.Financiering[[#This Row],[Andere
subsidie(s)]]-Tb.Financiering[[#This Row],[Anders]],0)</f>
        <v>0</v>
      </c>
      <c r="AE46" s="144">
        <f>IF(Tb.Financiering[[#This Row],[Pnr.]]=AE$7,Tb.Financiering[[#This Row],[Te financieren]]-Tb.Financiering[[#This Row],[Eigen
bijdrage]]-Tb.Financiering[[#This Row],[Andere
subsidie(s)]]-Tb.Financiering[[#This Row],[Anders]],0)</f>
        <v>0</v>
      </c>
      <c r="AF46" s="144">
        <f>IF(Tb.Financiering[[#This Row],[Pnr.]]=AF$7,Tb.Financiering[[#This Row],[Te financieren]]-Tb.Financiering[[#This Row],[Eigen
bijdrage]]-Tb.Financiering[[#This Row],[Andere
subsidie(s)]]-Tb.Financiering[[#This Row],[Anders]],0)</f>
        <v>0</v>
      </c>
      <c r="AG46" s="144">
        <f>IF(Tb.Financiering[[#This Row],[Pnr.]]=AG$7,Tb.Financiering[[#This Row],[Te financieren]]-Tb.Financiering[[#This Row],[Eigen
bijdrage]]-Tb.Financiering[[#This Row],[Andere
subsidie(s)]]-Tb.Financiering[[#This Row],[Anders]],0)</f>
        <v>0</v>
      </c>
      <c r="AH46" s="144">
        <f>IF(Tb.Financiering[[#This Row],[Pnr.]]=AH$7,Tb.Financiering[[#This Row],[Te financieren]]-Tb.Financiering[[#This Row],[Eigen
bijdrage]]-Tb.Financiering[[#This Row],[Andere
subsidie(s)]]-Tb.Financiering[[#This Row],[Anders]],0)</f>
        <v>0</v>
      </c>
      <c r="AI46" s="144">
        <f>IF(Tb.Financiering[[#This Row],[Pnr.]]=AI$7,Tb.Financiering[[#This Row],[Te financieren]]-Tb.Financiering[[#This Row],[Eigen
bijdrage]]-Tb.Financiering[[#This Row],[Andere
subsidie(s)]]-Tb.Financiering[[#This Row],[Anders]],0)</f>
        <v>0</v>
      </c>
      <c r="AJ46" s="144">
        <f>IF(Tb.Financiering[[#This Row],[Pnr.]]=AJ$7,Tb.Financiering[[#This Row],[Te financieren]]-Tb.Financiering[[#This Row],[Eigen
bijdrage]]-Tb.Financiering[[#This Row],[Andere
subsidie(s)]]-Tb.Financiering[[#This Row],[Anders]],0)</f>
        <v>0</v>
      </c>
      <c r="AK46" s="144">
        <f>IF(Tb.Financiering[[#This Row],[Pnr.]]=AK$7,Tb.Financiering[[#This Row],[Te financieren]]-Tb.Financiering[[#This Row],[Eigen
bijdrage]]-Tb.Financiering[[#This Row],[Andere
subsidie(s)]]-Tb.Financiering[[#This Row],[Anders]],0)</f>
        <v>0</v>
      </c>
      <c r="AL46" s="144">
        <f>IF(Tb.Financiering[[#This Row],[Pnr.]]=AL$7,Tb.Financiering[[#This Row],[Te financieren]]-Tb.Financiering[[#This Row],[Eigen
bijdrage]]-Tb.Financiering[[#This Row],[Andere
subsidie(s)]]-Tb.Financiering[[#This Row],[Anders]],0)</f>
        <v>0</v>
      </c>
      <c r="AM46" s="144">
        <f>IF(Tb.Financiering[[#This Row],[Pnr.]]=AM$7,Tb.Financiering[[#This Row],[Te financieren]]-Tb.Financiering[[#This Row],[Eigen
bijdrage]]-Tb.Financiering[[#This Row],[Andere
subsidie(s)]]-Tb.Financiering[[#This Row],[Anders]],0)</f>
        <v>0</v>
      </c>
      <c r="AN46" s="144">
        <f>IF(Tb.Financiering[[#This Row],[Pnr.]]=AN$7,Tb.Financiering[[#This Row],[Te financieren]]-Tb.Financiering[[#This Row],[Eigen
bijdrage]]-Tb.Financiering[[#This Row],[Andere
subsidie(s)]]-Tb.Financiering[[#This Row],[Anders]],0)</f>
        <v>0</v>
      </c>
      <c r="AO46" s="144">
        <f>IF(Tb.Financiering[[#This Row],[Pnr.]]=AO$7,Tb.Financiering[[#This Row],[Te financieren]]-Tb.Financiering[[#This Row],[Eigen
bijdrage]]-Tb.Financiering[[#This Row],[Andere
subsidie(s)]]-Tb.Financiering[[#This Row],[Anders]],0)</f>
        <v>0</v>
      </c>
      <c r="AP46" s="144">
        <f>IF(Tb.Financiering[[#This Row],[Pnr.]]=AP$7,Tb.Financiering[[#This Row],[Te financieren]]-Tb.Financiering[[#This Row],[Eigen
bijdrage]]-Tb.Financiering[[#This Row],[Andere
subsidie(s)]]-Tb.Financiering[[#This Row],[Anders]],0)</f>
        <v>0</v>
      </c>
      <c r="AQ46" s="144">
        <f>IF(Tb.Financiering[[#This Row],[Pnr.]]=AQ$7,Tb.Financiering[[#This Row],[Te financieren]]-Tb.Financiering[[#This Row],[Eigen
bijdrage]]-Tb.Financiering[[#This Row],[Andere
subsidie(s)]]-Tb.Financiering[[#This Row],[Anders]],0)</f>
        <v>0</v>
      </c>
      <c r="AR46" s="144">
        <f>IF(Tb.Financiering[[#This Row],[Pnr.]]=AR$7,Tb.Financiering[[#This Row],[Te financieren]]-Tb.Financiering[[#This Row],[Eigen
bijdrage]]-Tb.Financiering[[#This Row],[Andere
subsidie(s)]]-Tb.Financiering[[#This Row],[Anders]],0)</f>
        <v>0</v>
      </c>
      <c r="AS46" s="144">
        <f>IF(Tb.Financiering[[#This Row],[Pnr.]]=AS$7,Tb.Financiering[[#This Row],[Te financieren]]-Tb.Financiering[[#This Row],[Eigen
bijdrage]]-Tb.Financiering[[#This Row],[Andere
subsidie(s)]]-Tb.Financiering[[#This Row],[Anders]],0)</f>
        <v>0</v>
      </c>
      <c r="AT46" s="144">
        <f>IF(Tb.Financiering[[#This Row],[Pnr.]]=AT$7,Tb.Financiering[[#This Row],[Te financieren]]-Tb.Financiering[[#This Row],[Eigen
bijdrage]]-Tb.Financiering[[#This Row],[Andere
subsidie(s)]]-Tb.Financiering[[#This Row],[Anders]],0)</f>
        <v>0</v>
      </c>
      <c r="AU46" s="144">
        <f>IF(Tb.Financiering[[#This Row],[Pnr.]]=AU$7,Tb.Financiering[[#This Row],[Te financieren]]-Tb.Financiering[[#This Row],[Eigen
bijdrage]]-Tb.Financiering[[#This Row],[Andere
subsidie(s)]]-Tb.Financiering[[#This Row],[Anders]],0)</f>
        <v>0</v>
      </c>
      <c r="AV46" s="144">
        <f>IF(Tb.Financiering[[#This Row],[Pnr.]]=AV$7,Tb.Financiering[[#This Row],[Te financieren]]-Tb.Financiering[[#This Row],[Eigen
bijdrage]]-Tb.Financiering[[#This Row],[Andere
subsidie(s)]]-Tb.Financiering[[#This Row],[Anders]],0)</f>
        <v>0</v>
      </c>
      <c r="AW46" s="144">
        <f>IF(Tb.Financiering[[#This Row],[Pnr.]]=AW$7,Tb.Financiering[[#This Row],[Te financieren]]-Tb.Financiering[[#This Row],[Eigen
bijdrage]]-Tb.Financiering[[#This Row],[Andere
subsidie(s)]]-Tb.Financiering[[#This Row],[Anders]],0)</f>
        <v>0</v>
      </c>
      <c r="AX46" s="144">
        <f>IF(Tb.Financiering[[#This Row],[Pnr.]]=AX$7,Tb.Financiering[[#This Row],[Te financieren]]-Tb.Financiering[[#This Row],[Eigen
bijdrage]]-Tb.Financiering[[#This Row],[Andere
subsidie(s)]]-Tb.Financiering[[#This Row],[Anders]],0)</f>
        <v>0</v>
      </c>
      <c r="AY46" s="144">
        <f>IF(Tb.Financiering[[#This Row],[Pnr.]]=AY$7,Tb.Financiering[[#This Row],[Te financieren]]-Tb.Financiering[[#This Row],[Eigen
bijdrage]]-Tb.Financiering[[#This Row],[Andere
subsidie(s)]]-Tb.Financiering[[#This Row],[Anders]],0)</f>
        <v>0</v>
      </c>
      <c r="AZ46" s="144">
        <f>IF(Tb.Financiering[[#This Row],[Pnr.]]=AZ$7,Tb.Financiering[[#This Row],[Te financieren]]-Tb.Financiering[[#This Row],[Eigen
bijdrage]]-Tb.Financiering[[#This Row],[Andere
subsidie(s)]]-Tb.Financiering[[#This Row],[Anders]],0)</f>
        <v>0</v>
      </c>
      <c r="BA46" s="144">
        <f>IF(Tb.Financiering[[#This Row],[Pnr.]]=BA$7,Tb.Financiering[[#This Row],[Te financieren]]-Tb.Financiering[[#This Row],[Eigen
bijdrage]]-Tb.Financiering[[#This Row],[Andere
subsidie(s)]]-Tb.Financiering[[#This Row],[Anders]],0)</f>
        <v>0</v>
      </c>
      <c r="BB46" s="144">
        <f>IF(Tb.Financiering[[#This Row],[Pnr.]]=BB$7,Tb.Financiering[[#This Row],[Te financieren]]-Tb.Financiering[[#This Row],[Eigen
bijdrage]]-Tb.Financiering[[#This Row],[Andere
subsidie(s)]]-Tb.Financiering[[#This Row],[Anders]],0)</f>
        <v>0</v>
      </c>
      <c r="BC46" s="144">
        <f>IF(Tb.Financiering[[#This Row],[Pnr.]]=BC$7,Tb.Financiering[[#This Row],[Te financieren]]-Tb.Financiering[[#This Row],[Eigen
bijdrage]]-Tb.Financiering[[#This Row],[Andere
subsidie(s)]]-Tb.Financiering[[#This Row],[Anders]],0)</f>
        <v>0</v>
      </c>
      <c r="BD46" s="144">
        <f>IF(Tb.Financiering[[#This Row],[Pnr.]]=BD$7,Tb.Financiering[[#This Row],[Te financieren]]-Tb.Financiering[[#This Row],[Eigen
bijdrage]]-Tb.Financiering[[#This Row],[Andere
subsidie(s)]]-Tb.Financiering[[#This Row],[Anders]],0)</f>
        <v>0</v>
      </c>
      <c r="BE46" s="144">
        <f>IF(Tb.Financiering[[#This Row],[Pnr.]]=BE$7,Tb.Financiering[[#This Row],[Te financieren]]-Tb.Financiering[[#This Row],[Eigen
bijdrage]]-Tb.Financiering[[#This Row],[Andere
subsidie(s)]]-Tb.Financiering[[#This Row],[Anders]],0)</f>
        <v>0</v>
      </c>
      <c r="BF46" s="144">
        <f>IF(Tb.Financiering[[#This Row],[Pnr.]]=BF$7,Tb.Financiering[[#This Row],[Te financieren]]-Tb.Financiering[[#This Row],[Eigen
bijdrage]]-Tb.Financiering[[#This Row],[Andere
subsidie(s)]]-Tb.Financiering[[#This Row],[Anders]],0)</f>
        <v>0</v>
      </c>
      <c r="BG46" s="144">
        <f>IF(Tb.Financiering[[#This Row],[Pnr.]]=BG$7,Tb.Financiering[[#This Row],[Te financieren]]-Tb.Financiering[[#This Row],[Eigen
bijdrage]]-Tb.Financiering[[#This Row],[Andere
subsidie(s)]]-Tb.Financiering[[#This Row],[Anders]],0)</f>
        <v>0</v>
      </c>
      <c r="BH46" s="144">
        <f>IF(Tb.Financiering[[#This Row],[Pnr.]]=BH$7,Tb.Financiering[[#This Row],[Te financieren]]-Tb.Financiering[[#This Row],[Eigen
bijdrage]]-Tb.Financiering[[#This Row],[Andere
subsidie(s)]]-Tb.Financiering[[#This Row],[Anders]],0)</f>
        <v>0</v>
      </c>
      <c r="BI46" s="144">
        <f>IF(Tb.Financiering[[#This Row],[Pnr.]]=BI$7,Tb.Financiering[[#This Row],[Te financieren]]-Tb.Financiering[[#This Row],[Eigen
bijdrage]]-Tb.Financiering[[#This Row],[Andere
subsidie(s)]]-Tb.Financiering[[#This Row],[Anders]],0)</f>
        <v>0</v>
      </c>
      <c r="BJ46" s="144">
        <f>IF(Tb.Financiering[[#This Row],[Pnr.]]=BJ$7,Tb.Financiering[[#This Row],[Te financieren]]-Tb.Financiering[[#This Row],[Eigen
bijdrage]]-Tb.Financiering[[#This Row],[Andere
subsidie(s)]]-Tb.Financiering[[#This Row],[Anders]],0)</f>
        <v>0</v>
      </c>
      <c r="BK46" s="144">
        <f>IF(Tb.Financiering[[#This Row],[Pnr.]]=BK$7,Tb.Financiering[[#This Row],[Te financieren]]-Tb.Financiering[[#This Row],[Eigen
bijdrage]]-Tb.Financiering[[#This Row],[Andere
subsidie(s)]]-Tb.Financiering[[#This Row],[Anders]],0)</f>
        <v>0</v>
      </c>
      <c r="BL46" s="144">
        <f>IF(Tb.Financiering[[#This Row],[Pnr.]]=BL$7,Tb.Financiering[[#This Row],[Te financieren]]-Tb.Financiering[[#This Row],[Eigen
bijdrage]]-Tb.Financiering[[#This Row],[Andere
subsidie(s)]]-Tb.Financiering[[#This Row],[Anders]],0)</f>
        <v>0</v>
      </c>
      <c r="BM46" s="144">
        <f>IF(Tb.Financiering[[#This Row],[Pnr.]]=BM$7,Tb.Financiering[[#This Row],[Te financieren]]-Tb.Financiering[[#This Row],[Eigen
bijdrage]]-Tb.Financiering[[#This Row],[Andere
subsidie(s)]]-Tb.Financiering[[#This Row],[Anders]],0)</f>
        <v>0</v>
      </c>
      <c r="BN46" s="235">
        <f>IF(Tb.Financiering[[#This Row],[Pnr.]]=BN$7,Tb.Financiering[[#This Row],[Eigen
bijdrage]]+Tb.Financiering[[#This Row],[Andere
subsidie(s)]]+Tb.Financiering[[#This Row],[Anders]],0)</f>
        <v>0</v>
      </c>
      <c r="BO46" s="235">
        <f>IF(Tb.Financiering[[#This Row],[Pnr.]]=BO$7,Tb.Financiering[[#This Row],[Eigen
bijdrage]]+Tb.Financiering[[#This Row],[Andere
subsidie(s)]]+Tb.Financiering[[#This Row],[Anders]],0)</f>
        <v>0</v>
      </c>
      <c r="BP46" s="235">
        <f>IF(Tb.Financiering[[#This Row],[Pnr.]]=BP$7,Tb.Financiering[[#This Row],[Eigen
bijdrage]]+Tb.Financiering[[#This Row],[Andere
subsidie(s)]]+Tb.Financiering[[#This Row],[Anders]],0)</f>
        <v>0</v>
      </c>
      <c r="BQ46" s="235">
        <f>IF(Tb.Financiering[[#This Row],[Pnr.]]=BQ$7,Tb.Financiering[[#This Row],[Eigen
bijdrage]]+Tb.Financiering[[#This Row],[Andere
subsidie(s)]]+Tb.Financiering[[#This Row],[Anders]],0)</f>
        <v>0</v>
      </c>
      <c r="BR46" s="235">
        <f>IF(Tb.Financiering[[#This Row],[Pnr.]]=BR$7,Tb.Financiering[[#This Row],[Eigen
bijdrage]]+Tb.Financiering[[#This Row],[Andere
subsidie(s)]]+Tb.Financiering[[#This Row],[Anders]],0)</f>
        <v>0</v>
      </c>
      <c r="BS46" s="235">
        <f>IF(Tb.Financiering[[#This Row],[Pnr.]]=BS$7,Tb.Financiering[[#This Row],[Eigen
bijdrage]]+Tb.Financiering[[#This Row],[Andere
subsidie(s)]]+Tb.Financiering[[#This Row],[Anders]],0)</f>
        <v>0</v>
      </c>
      <c r="BT46" s="235">
        <f>IF(Tb.Financiering[[#This Row],[Pnr.]]=BT$7,Tb.Financiering[[#This Row],[Eigen
bijdrage]]+Tb.Financiering[[#This Row],[Andere
subsidie(s)]]+Tb.Financiering[[#This Row],[Anders]],0)</f>
        <v>0</v>
      </c>
      <c r="BU46" s="235">
        <f>IF(Tb.Financiering[[#This Row],[Pnr.]]=BU$7,Tb.Financiering[[#This Row],[Eigen
bijdrage]]+Tb.Financiering[[#This Row],[Andere
subsidie(s)]]+Tb.Financiering[[#This Row],[Anders]],0)</f>
        <v>0</v>
      </c>
      <c r="BV46" s="235">
        <f>IF(Tb.Financiering[[#This Row],[Pnr.]]=BV$7,Tb.Financiering[[#This Row],[Eigen
bijdrage]]+Tb.Financiering[[#This Row],[Andere
subsidie(s)]]+Tb.Financiering[[#This Row],[Anders]],0)</f>
        <v>0</v>
      </c>
      <c r="BW46" s="235">
        <f>IF(Tb.Financiering[[#This Row],[Pnr.]]=BW$7,Tb.Financiering[[#This Row],[Eigen
bijdrage]]+Tb.Financiering[[#This Row],[Andere
subsidie(s)]]+Tb.Financiering[[#This Row],[Anders]],0)</f>
        <v>0</v>
      </c>
      <c r="BX46" s="235">
        <f>IF(Tb.Financiering[[#This Row],[Pnr.]]=BX$7,Tb.Financiering[[#This Row],[Eigen
bijdrage]]+Tb.Financiering[[#This Row],[Andere
subsidie(s)]]+Tb.Financiering[[#This Row],[Anders]],0)</f>
        <v>0</v>
      </c>
      <c r="BY46" s="235">
        <f>IF(Tb.Financiering[[#This Row],[Pnr.]]=BY$7,Tb.Financiering[[#This Row],[Eigen
bijdrage]]+Tb.Financiering[[#This Row],[Andere
subsidie(s)]]+Tb.Financiering[[#This Row],[Anders]],0)</f>
        <v>0</v>
      </c>
      <c r="BZ46" s="235">
        <f>IF(Tb.Financiering[[#This Row],[Pnr.]]=BZ$7,Tb.Financiering[[#This Row],[Eigen
bijdrage]]+Tb.Financiering[[#This Row],[Andere
subsidie(s)]]+Tb.Financiering[[#This Row],[Anders]],0)</f>
        <v>0</v>
      </c>
      <c r="CA46" s="235">
        <f>IF(Tb.Financiering[[#This Row],[Pnr.]]=CA$7,Tb.Financiering[[#This Row],[Eigen
bijdrage]]+Tb.Financiering[[#This Row],[Andere
subsidie(s)]]+Tb.Financiering[[#This Row],[Anders]],0)</f>
        <v>0</v>
      </c>
      <c r="CB46" s="235">
        <f>IF(Tb.Financiering[[#This Row],[Pnr.]]=CB$7,Tb.Financiering[[#This Row],[Eigen
bijdrage]]+Tb.Financiering[[#This Row],[Andere
subsidie(s)]]+Tb.Financiering[[#This Row],[Anders]],0)</f>
        <v>0</v>
      </c>
      <c r="CC46" s="235">
        <f>IF(Tb.Financiering[[#This Row],[Pnr.]]=CC$7,Tb.Financiering[[#This Row],[Eigen
bijdrage]]+Tb.Financiering[[#This Row],[Andere
subsidie(s)]]+Tb.Financiering[[#This Row],[Anders]],0)</f>
        <v>0</v>
      </c>
      <c r="CD46" s="235">
        <f>IF(Tb.Financiering[[#This Row],[Pnr.]]=CD$7,Tb.Financiering[[#This Row],[Eigen
bijdrage]]+Tb.Financiering[[#This Row],[Andere
subsidie(s)]]+Tb.Financiering[[#This Row],[Anders]],0)</f>
        <v>0</v>
      </c>
      <c r="CE46" s="235">
        <f>IF(Tb.Financiering[[#This Row],[Pnr.]]=CE$7,Tb.Financiering[[#This Row],[Eigen
bijdrage]]+Tb.Financiering[[#This Row],[Andere
subsidie(s)]]+Tb.Financiering[[#This Row],[Anders]],0)</f>
        <v>0</v>
      </c>
      <c r="CF46" s="235">
        <f>IF(Tb.Financiering[[#This Row],[Pnr.]]=CF$7,Tb.Financiering[[#This Row],[Eigen
bijdrage]]+Tb.Financiering[[#This Row],[Andere
subsidie(s)]]+Tb.Financiering[[#This Row],[Anders]],0)</f>
        <v>0</v>
      </c>
      <c r="CG46" s="235">
        <f>IF(Tb.Financiering[[#This Row],[Pnr.]]=CG$7,Tb.Financiering[[#This Row],[Eigen
bijdrage]]+Tb.Financiering[[#This Row],[Andere
subsidie(s)]]+Tb.Financiering[[#This Row],[Anders]],0)</f>
        <v>0</v>
      </c>
      <c r="CH46" s="235">
        <f>IF(Tb.Financiering[[#This Row],[Pnr.]]=CH$7,Tb.Financiering[[#This Row],[Eigen
bijdrage]]+Tb.Financiering[[#This Row],[Andere
subsidie(s)]]+Tb.Financiering[[#This Row],[Anders]],0)</f>
        <v>0</v>
      </c>
      <c r="CI46" s="235">
        <f>IF(Tb.Financiering[[#This Row],[Pnr.]]=CI$7,Tb.Financiering[[#This Row],[Eigen
bijdrage]]+Tb.Financiering[[#This Row],[Andere
subsidie(s)]]+Tb.Financiering[[#This Row],[Anders]],0)</f>
        <v>0</v>
      </c>
      <c r="CJ46" s="235">
        <f>IF(Tb.Financiering[[#This Row],[Pnr.]]=CJ$7,Tb.Financiering[[#This Row],[Eigen
bijdrage]]+Tb.Financiering[[#This Row],[Andere
subsidie(s)]]+Tb.Financiering[[#This Row],[Anders]],0)</f>
        <v>0</v>
      </c>
      <c r="CK46" s="235">
        <f>IF(Tb.Financiering[[#This Row],[Pnr.]]=CK$7,Tb.Financiering[[#This Row],[Eigen
bijdrage]]+Tb.Financiering[[#This Row],[Andere
subsidie(s)]]+Tb.Financiering[[#This Row],[Anders]],0)</f>
        <v>0</v>
      </c>
      <c r="CL46" s="235">
        <f>IF(Tb.Financiering[[#This Row],[Pnr.]]=CL$7,Tb.Financiering[[#This Row],[Eigen
bijdrage]]+Tb.Financiering[[#This Row],[Andere
subsidie(s)]]+Tb.Financiering[[#This Row],[Anders]],0)</f>
        <v>0</v>
      </c>
      <c r="CM46" s="235">
        <f>IF(Tb.Financiering[[#This Row],[Pnr.]]=CM$7,Tb.Financiering[[#This Row],[Eigen
bijdrage]]+Tb.Financiering[[#This Row],[Andere
subsidie(s)]]+Tb.Financiering[[#This Row],[Anders]],0)</f>
        <v>0</v>
      </c>
      <c r="CN46" s="235">
        <f>IF(Tb.Financiering[[#This Row],[Pnr.]]=CN$7,Tb.Financiering[[#This Row],[Eigen
bijdrage]]+Tb.Financiering[[#This Row],[Andere
subsidie(s)]]+Tb.Financiering[[#This Row],[Anders]],0)</f>
        <v>0</v>
      </c>
      <c r="CO46" s="235">
        <f>IF(Tb.Financiering[[#This Row],[Pnr.]]=CO$7,Tb.Financiering[[#This Row],[Eigen
bijdrage]]+Tb.Financiering[[#This Row],[Andere
subsidie(s)]]+Tb.Financiering[[#This Row],[Anders]],0)</f>
        <v>0</v>
      </c>
      <c r="CP46" s="235">
        <f>IF(Tb.Financiering[[#This Row],[Pnr.]]=CP$7,Tb.Financiering[[#This Row],[Eigen
bijdrage]]+Tb.Financiering[[#This Row],[Andere
subsidie(s)]]+Tb.Financiering[[#This Row],[Anders]],0)</f>
        <v>0</v>
      </c>
      <c r="CQ46" s="235">
        <f>IF(Tb.Financiering[[#This Row],[Pnr.]]=CQ$7,Tb.Financiering[[#This Row],[Eigen
bijdrage]]+Tb.Financiering[[#This Row],[Andere
subsidie(s)]]+Tb.Financiering[[#This Row],[Anders]],0)</f>
        <v>0</v>
      </c>
      <c r="CR46" s="235">
        <f>IF(Tb.Financiering[[#This Row],[Pnr.]]=CR$7,Tb.Financiering[[#This Row],[Eigen
bijdrage]]+Tb.Financiering[[#This Row],[Andere
subsidie(s)]]+Tb.Financiering[[#This Row],[Anders]],0)</f>
        <v>0</v>
      </c>
      <c r="CS46" s="235">
        <f>IF(Tb.Financiering[[#This Row],[Pnr.]]=CS$7,Tb.Financiering[[#This Row],[Eigen
bijdrage]]+Tb.Financiering[[#This Row],[Andere
subsidie(s)]]+Tb.Financiering[[#This Row],[Anders]],0)</f>
        <v>0</v>
      </c>
      <c r="CT46" s="235">
        <f>IF(Tb.Financiering[[#This Row],[Pnr.]]=CT$7,Tb.Financiering[[#This Row],[Eigen
bijdrage]]+Tb.Financiering[[#This Row],[Andere
subsidie(s)]]+Tb.Financiering[[#This Row],[Anders]],0)</f>
        <v>0</v>
      </c>
      <c r="CU46" s="235">
        <f>IF(Tb.Financiering[[#This Row],[Pnr.]]=CU$7,Tb.Financiering[[#This Row],[Eigen
bijdrage]]+Tb.Financiering[[#This Row],[Andere
subsidie(s)]]+Tb.Financiering[[#This Row],[Anders]],0)</f>
        <v>0</v>
      </c>
      <c r="CV46" s="235">
        <f>IF(Tb.Financiering[[#This Row],[Pnr.]]=CV$7,Tb.Financiering[[#This Row],[Eigen
bijdrage]]+Tb.Financiering[[#This Row],[Andere
subsidie(s)]]+Tb.Financiering[[#This Row],[Anders]],0)</f>
        <v>0</v>
      </c>
      <c r="CW46" s="235">
        <f>IF(Tb.Financiering[[#This Row],[Pnr.]]=CW$7,Tb.Financiering[[#This Row],[Eigen
bijdrage]]+Tb.Financiering[[#This Row],[Andere
subsidie(s)]]+Tb.Financiering[[#This Row],[Anders]],0)</f>
        <v>0</v>
      </c>
      <c r="CX46" s="235">
        <f>IF(Tb.Financiering[[#This Row],[Pnr.]]=CX$7,Tb.Financiering[[#This Row],[Eigen
bijdrage]]+Tb.Financiering[[#This Row],[Andere
subsidie(s)]]+Tb.Financiering[[#This Row],[Anders]],0)</f>
        <v>0</v>
      </c>
      <c r="CY46" s="235">
        <f>IF(Tb.Financiering[[#This Row],[Pnr.]]=CY$7,Tb.Financiering[[#This Row],[Eigen
bijdrage]]+Tb.Financiering[[#This Row],[Andere
subsidie(s)]]+Tb.Financiering[[#This Row],[Anders]],0)</f>
        <v>0</v>
      </c>
      <c r="CZ46" s="235">
        <f>IF(Tb.Financiering[[#This Row],[Pnr.]]=CZ$7,Tb.Financiering[[#This Row],[Eigen
bijdrage]]+Tb.Financiering[[#This Row],[Andere
subsidie(s)]]+Tb.Financiering[[#This Row],[Anders]],0)</f>
        <v>0</v>
      </c>
      <c r="DA46" s="235">
        <f>IF(Tb.Financiering[[#This Row],[Pnr.]]=DA$7,Tb.Financiering[[#This Row],[Eigen
bijdrage]]+Tb.Financiering[[#This Row],[Andere
subsidie(s)]]+Tb.Financiering[[#This Row],[Anders]],0)</f>
        <v>0</v>
      </c>
      <c r="DB46" s="235">
        <f>IF(Tb.Financiering[[#This Row],[Pnr.]]=DB$7,Tb.Financiering[[#This Row],[Eigen
bijdrage]]+Tb.Financiering[[#This Row],[Andere
subsidie(s)]]+Tb.Financiering[[#This Row],[Anders]],0)</f>
        <v>0</v>
      </c>
      <c r="DC46" s="235">
        <f>IF(Tb.Financiering[[#This Row],[Pnr.]]=DC$7,Tb.Financiering[[#This Row],[Eigen
bijdrage]]+Tb.Financiering[[#This Row],[Andere
subsidie(s)]]+Tb.Financiering[[#This Row],[Anders]],0)</f>
        <v>0</v>
      </c>
      <c r="DD46" s="235">
        <f>IF(Tb.Financiering[[#This Row],[Pnr.]]=DD$7,Tb.Financiering[[#This Row],[Eigen
bijdrage]]+Tb.Financiering[[#This Row],[Andere
subsidie(s)]]+Tb.Financiering[[#This Row],[Anders]],0)</f>
        <v>0</v>
      </c>
      <c r="DE46" s="235">
        <f>IF(Tb.Financiering[[#This Row],[Pnr.]]=DE$7,Tb.Financiering[[#This Row],[Eigen
bijdrage]]+Tb.Financiering[[#This Row],[Andere
subsidie(s)]]+Tb.Financiering[[#This Row],[Anders]],0)</f>
        <v>0</v>
      </c>
      <c r="DF46" s="235">
        <f>IF(Tb.Financiering[[#This Row],[Pnr.]]=DF$7,Tb.Financiering[[#This Row],[Eigen
bijdrage]]+Tb.Financiering[[#This Row],[Andere
subsidie(s)]]+Tb.Financiering[[#This Row],[Anders]],0)</f>
        <v>0</v>
      </c>
      <c r="DG46" s="235">
        <f>IF(Tb.Financiering[[#This Row],[Pnr.]]=DG$7,Tb.Financiering[[#This Row],[Eigen
bijdrage]]+Tb.Financiering[[#This Row],[Andere
subsidie(s)]]+Tb.Financiering[[#This Row],[Anders]],0)</f>
        <v>0</v>
      </c>
      <c r="DH46" s="235">
        <f>IF(Tb.Financiering[[#This Row],[Pnr.]]=DH$7,Tb.Financiering[[#This Row],[Eigen
bijdrage]]+Tb.Financiering[[#This Row],[Andere
subsidie(s)]]+Tb.Financiering[[#This Row],[Anders]],0)</f>
        <v>0</v>
      </c>
      <c r="DI46" s="235">
        <f>IF(Tb.Financiering[[#This Row],[Pnr.]]=DI$7,Tb.Financiering[[#This Row],[Eigen
bijdrage]]+Tb.Financiering[[#This Row],[Andere
subsidie(s)]]+Tb.Financiering[[#This Row],[Anders]],0)</f>
        <v>0</v>
      </c>
      <c r="DJ46" s="235">
        <f>IF(Tb.Financiering[[#This Row],[Pnr.]]=DJ$7,Tb.Financiering[[#This Row],[Eigen
bijdrage]]+Tb.Financiering[[#This Row],[Andere
subsidie(s)]]+Tb.Financiering[[#This Row],[Anders]],0)</f>
        <v>0</v>
      </c>
      <c r="DK46" s="235">
        <f>IF(Tb.Financiering[[#This Row],[Pnr.]]=DK$7,Tb.Financiering[[#This Row],[Eigen
bijdrage]]+Tb.Financiering[[#This Row],[Andere
subsidie(s)]]+Tb.Financiering[[#This Row],[Anders]],0)</f>
        <v>0</v>
      </c>
      <c r="XFD46" s="31"/>
    </row>
    <row r="47" spans="1:115 16384:16384" s="4" customFormat="1" x14ac:dyDescent="0.3">
      <c r="A47" s="31"/>
      <c r="B47" s="137"/>
      <c r="C47" s="137"/>
      <c r="D47" s="11">
        <f>SUMIF(Tbl.Kosten[PSAnr.],Tb.Financiering[[#This Row],[PSAnr.]],Tbl.Kosten[Totaal kosten])</f>
        <v>0</v>
      </c>
      <c r="E47" s="154">
        <f>SUMIF(Tbl.Kosten[PSAnr.],Tb.Financiering[[#This Row],[PSAnr.]],Tbl.Kosten[Subsidie])</f>
        <v>0</v>
      </c>
      <c r="F47" s="155"/>
      <c r="G47" s="154">
        <f>Tb.Financiering[[#This Row],[Begrote kosten]]-Tb.Financiering[[#This Row],[Berekende GLB subsidie]]-Tb.Financiering[[#This Row],[Correctie GLB subsidie]]</f>
        <v>0</v>
      </c>
      <c r="H47" s="156"/>
      <c r="I47" s="156"/>
      <c r="J47" s="156"/>
      <c r="K47" s="152"/>
      <c r="L47" s="97">
        <f>Tb.Financiering[[#This Row],[Te financieren]]-SUM(Tb.Financiering[[#This Row],[Eigen
bijdrage]:[Anders]])</f>
        <v>0</v>
      </c>
      <c r="M47" s="160" t="str">
        <f>IFERROR(VLOOKUP(Tb.Financiering[[#This Row],[Partnernaam]],Tbl.Projectpartners[[Naam]:[PNr.]],9,FALSE),"")</f>
        <v/>
      </c>
      <c r="N47" s="142" t="str">
        <f>IFERROR(VLOOKUP(Tb.Financiering[[#This Row],[Subsidiabele activiteit]],Tbl.Subsidiehoogte[[Subsidieactiviteit]:[SAnr.]],3,FALSE),"")</f>
        <v/>
      </c>
      <c r="O47" s="142" t="str">
        <f>_xlfn.CONCAT(Tb.Financiering[[#This Row],[Pnr.]],Tb.Financiering[[#This Row],[SAnr.]])</f>
        <v/>
      </c>
      <c r="P47" s="144">
        <f>IF(Tb.Financiering[[#This Row],[Pnr.]]=P$7,Tb.Financiering[[#This Row],[Te financieren]]-Tb.Financiering[[#This Row],[Eigen
bijdrage]]-Tb.Financiering[[#This Row],[Andere
subsidie(s)]]-Tb.Financiering[[#This Row],[Anders]],0)</f>
        <v>0</v>
      </c>
      <c r="Q47" s="144">
        <f>IF(Tb.Financiering[[#This Row],[Pnr.]]=Q$7,Tb.Financiering[[#This Row],[Te financieren]]-Tb.Financiering[[#This Row],[Eigen
bijdrage]]-Tb.Financiering[[#This Row],[Andere
subsidie(s)]]-Tb.Financiering[[#This Row],[Anders]],0)</f>
        <v>0</v>
      </c>
      <c r="R47" s="144">
        <f>IF(Tb.Financiering[[#This Row],[Pnr.]]=R$7,Tb.Financiering[[#This Row],[Te financieren]]-Tb.Financiering[[#This Row],[Eigen
bijdrage]]-Tb.Financiering[[#This Row],[Andere
subsidie(s)]]-Tb.Financiering[[#This Row],[Anders]],0)</f>
        <v>0</v>
      </c>
      <c r="S47" s="144">
        <f>IF(Tb.Financiering[[#This Row],[Pnr.]]=S$7,Tb.Financiering[[#This Row],[Te financieren]]-Tb.Financiering[[#This Row],[Eigen
bijdrage]]-Tb.Financiering[[#This Row],[Andere
subsidie(s)]]-Tb.Financiering[[#This Row],[Anders]],0)</f>
        <v>0</v>
      </c>
      <c r="T47" s="144">
        <f>IF(Tb.Financiering[[#This Row],[Pnr.]]=T$7,Tb.Financiering[[#This Row],[Te financieren]]-Tb.Financiering[[#This Row],[Eigen
bijdrage]]-Tb.Financiering[[#This Row],[Andere
subsidie(s)]]-Tb.Financiering[[#This Row],[Anders]],0)</f>
        <v>0</v>
      </c>
      <c r="U47" s="144">
        <f>IF(Tb.Financiering[[#This Row],[Pnr.]]=U$7,Tb.Financiering[[#This Row],[Te financieren]]-Tb.Financiering[[#This Row],[Eigen
bijdrage]]-Tb.Financiering[[#This Row],[Andere
subsidie(s)]]-Tb.Financiering[[#This Row],[Anders]],0)</f>
        <v>0</v>
      </c>
      <c r="V47" s="144">
        <f>IF(Tb.Financiering[[#This Row],[Pnr.]]=V$7,Tb.Financiering[[#This Row],[Te financieren]]-Tb.Financiering[[#This Row],[Eigen
bijdrage]]-Tb.Financiering[[#This Row],[Andere
subsidie(s)]]-Tb.Financiering[[#This Row],[Anders]],0)</f>
        <v>0</v>
      </c>
      <c r="W47" s="144">
        <f>IF(Tb.Financiering[[#This Row],[Pnr.]]=W$7,Tb.Financiering[[#This Row],[Te financieren]]-Tb.Financiering[[#This Row],[Eigen
bijdrage]]-Tb.Financiering[[#This Row],[Andere
subsidie(s)]]-Tb.Financiering[[#This Row],[Anders]],0)</f>
        <v>0</v>
      </c>
      <c r="X47" s="144">
        <f>IF(Tb.Financiering[[#This Row],[Pnr.]]=X$7,Tb.Financiering[[#This Row],[Te financieren]]-Tb.Financiering[[#This Row],[Eigen
bijdrage]]-Tb.Financiering[[#This Row],[Andere
subsidie(s)]]-Tb.Financiering[[#This Row],[Anders]],0)</f>
        <v>0</v>
      </c>
      <c r="Y47" s="144">
        <f>IF(Tb.Financiering[[#This Row],[Pnr.]]=Y$7,Tb.Financiering[[#This Row],[Te financieren]]-Tb.Financiering[[#This Row],[Eigen
bijdrage]]-Tb.Financiering[[#This Row],[Andere
subsidie(s)]]-Tb.Financiering[[#This Row],[Anders]],0)</f>
        <v>0</v>
      </c>
      <c r="Z47" s="144">
        <f>IF(Tb.Financiering[[#This Row],[Pnr.]]=Z$7,Tb.Financiering[[#This Row],[Te financieren]]-Tb.Financiering[[#This Row],[Eigen
bijdrage]]-Tb.Financiering[[#This Row],[Andere
subsidie(s)]]-Tb.Financiering[[#This Row],[Anders]],0)</f>
        <v>0</v>
      </c>
      <c r="AA47" s="144">
        <f>IF(Tb.Financiering[[#This Row],[Pnr.]]=AA$7,Tb.Financiering[[#This Row],[Te financieren]]-Tb.Financiering[[#This Row],[Eigen
bijdrage]]-Tb.Financiering[[#This Row],[Andere
subsidie(s)]]-Tb.Financiering[[#This Row],[Anders]],0)</f>
        <v>0</v>
      </c>
      <c r="AB47" s="144">
        <f>IF(Tb.Financiering[[#This Row],[Pnr.]]=AB$7,Tb.Financiering[[#This Row],[Te financieren]]-Tb.Financiering[[#This Row],[Eigen
bijdrage]]-Tb.Financiering[[#This Row],[Andere
subsidie(s)]]-Tb.Financiering[[#This Row],[Anders]],0)</f>
        <v>0</v>
      </c>
      <c r="AC47" s="144">
        <f>IF(Tb.Financiering[[#This Row],[Pnr.]]=AC$7,Tb.Financiering[[#This Row],[Te financieren]]-Tb.Financiering[[#This Row],[Eigen
bijdrage]]-Tb.Financiering[[#This Row],[Andere
subsidie(s)]]-Tb.Financiering[[#This Row],[Anders]],0)</f>
        <v>0</v>
      </c>
      <c r="AD47" s="144">
        <f>IF(Tb.Financiering[[#This Row],[Pnr.]]=AD$7,Tb.Financiering[[#This Row],[Te financieren]]-Tb.Financiering[[#This Row],[Eigen
bijdrage]]-Tb.Financiering[[#This Row],[Andere
subsidie(s)]]-Tb.Financiering[[#This Row],[Anders]],0)</f>
        <v>0</v>
      </c>
      <c r="AE47" s="144">
        <f>IF(Tb.Financiering[[#This Row],[Pnr.]]=AE$7,Tb.Financiering[[#This Row],[Te financieren]]-Tb.Financiering[[#This Row],[Eigen
bijdrage]]-Tb.Financiering[[#This Row],[Andere
subsidie(s)]]-Tb.Financiering[[#This Row],[Anders]],0)</f>
        <v>0</v>
      </c>
      <c r="AF47" s="144">
        <f>IF(Tb.Financiering[[#This Row],[Pnr.]]=AF$7,Tb.Financiering[[#This Row],[Te financieren]]-Tb.Financiering[[#This Row],[Eigen
bijdrage]]-Tb.Financiering[[#This Row],[Andere
subsidie(s)]]-Tb.Financiering[[#This Row],[Anders]],0)</f>
        <v>0</v>
      </c>
      <c r="AG47" s="144">
        <f>IF(Tb.Financiering[[#This Row],[Pnr.]]=AG$7,Tb.Financiering[[#This Row],[Te financieren]]-Tb.Financiering[[#This Row],[Eigen
bijdrage]]-Tb.Financiering[[#This Row],[Andere
subsidie(s)]]-Tb.Financiering[[#This Row],[Anders]],0)</f>
        <v>0</v>
      </c>
      <c r="AH47" s="144">
        <f>IF(Tb.Financiering[[#This Row],[Pnr.]]=AH$7,Tb.Financiering[[#This Row],[Te financieren]]-Tb.Financiering[[#This Row],[Eigen
bijdrage]]-Tb.Financiering[[#This Row],[Andere
subsidie(s)]]-Tb.Financiering[[#This Row],[Anders]],0)</f>
        <v>0</v>
      </c>
      <c r="AI47" s="144">
        <f>IF(Tb.Financiering[[#This Row],[Pnr.]]=AI$7,Tb.Financiering[[#This Row],[Te financieren]]-Tb.Financiering[[#This Row],[Eigen
bijdrage]]-Tb.Financiering[[#This Row],[Andere
subsidie(s)]]-Tb.Financiering[[#This Row],[Anders]],0)</f>
        <v>0</v>
      </c>
      <c r="AJ47" s="144">
        <f>IF(Tb.Financiering[[#This Row],[Pnr.]]=AJ$7,Tb.Financiering[[#This Row],[Te financieren]]-Tb.Financiering[[#This Row],[Eigen
bijdrage]]-Tb.Financiering[[#This Row],[Andere
subsidie(s)]]-Tb.Financiering[[#This Row],[Anders]],0)</f>
        <v>0</v>
      </c>
      <c r="AK47" s="144">
        <f>IF(Tb.Financiering[[#This Row],[Pnr.]]=AK$7,Tb.Financiering[[#This Row],[Te financieren]]-Tb.Financiering[[#This Row],[Eigen
bijdrage]]-Tb.Financiering[[#This Row],[Andere
subsidie(s)]]-Tb.Financiering[[#This Row],[Anders]],0)</f>
        <v>0</v>
      </c>
      <c r="AL47" s="144">
        <f>IF(Tb.Financiering[[#This Row],[Pnr.]]=AL$7,Tb.Financiering[[#This Row],[Te financieren]]-Tb.Financiering[[#This Row],[Eigen
bijdrage]]-Tb.Financiering[[#This Row],[Andere
subsidie(s)]]-Tb.Financiering[[#This Row],[Anders]],0)</f>
        <v>0</v>
      </c>
      <c r="AM47" s="144">
        <f>IF(Tb.Financiering[[#This Row],[Pnr.]]=AM$7,Tb.Financiering[[#This Row],[Te financieren]]-Tb.Financiering[[#This Row],[Eigen
bijdrage]]-Tb.Financiering[[#This Row],[Andere
subsidie(s)]]-Tb.Financiering[[#This Row],[Anders]],0)</f>
        <v>0</v>
      </c>
      <c r="AN47" s="144">
        <f>IF(Tb.Financiering[[#This Row],[Pnr.]]=AN$7,Tb.Financiering[[#This Row],[Te financieren]]-Tb.Financiering[[#This Row],[Eigen
bijdrage]]-Tb.Financiering[[#This Row],[Andere
subsidie(s)]]-Tb.Financiering[[#This Row],[Anders]],0)</f>
        <v>0</v>
      </c>
      <c r="AO47" s="144">
        <f>IF(Tb.Financiering[[#This Row],[Pnr.]]=AO$7,Tb.Financiering[[#This Row],[Te financieren]]-Tb.Financiering[[#This Row],[Eigen
bijdrage]]-Tb.Financiering[[#This Row],[Andere
subsidie(s)]]-Tb.Financiering[[#This Row],[Anders]],0)</f>
        <v>0</v>
      </c>
      <c r="AP47" s="144">
        <f>IF(Tb.Financiering[[#This Row],[Pnr.]]=AP$7,Tb.Financiering[[#This Row],[Te financieren]]-Tb.Financiering[[#This Row],[Eigen
bijdrage]]-Tb.Financiering[[#This Row],[Andere
subsidie(s)]]-Tb.Financiering[[#This Row],[Anders]],0)</f>
        <v>0</v>
      </c>
      <c r="AQ47" s="144">
        <f>IF(Tb.Financiering[[#This Row],[Pnr.]]=AQ$7,Tb.Financiering[[#This Row],[Te financieren]]-Tb.Financiering[[#This Row],[Eigen
bijdrage]]-Tb.Financiering[[#This Row],[Andere
subsidie(s)]]-Tb.Financiering[[#This Row],[Anders]],0)</f>
        <v>0</v>
      </c>
      <c r="AR47" s="144">
        <f>IF(Tb.Financiering[[#This Row],[Pnr.]]=AR$7,Tb.Financiering[[#This Row],[Te financieren]]-Tb.Financiering[[#This Row],[Eigen
bijdrage]]-Tb.Financiering[[#This Row],[Andere
subsidie(s)]]-Tb.Financiering[[#This Row],[Anders]],0)</f>
        <v>0</v>
      </c>
      <c r="AS47" s="144">
        <f>IF(Tb.Financiering[[#This Row],[Pnr.]]=AS$7,Tb.Financiering[[#This Row],[Te financieren]]-Tb.Financiering[[#This Row],[Eigen
bijdrage]]-Tb.Financiering[[#This Row],[Andere
subsidie(s)]]-Tb.Financiering[[#This Row],[Anders]],0)</f>
        <v>0</v>
      </c>
      <c r="AT47" s="144">
        <f>IF(Tb.Financiering[[#This Row],[Pnr.]]=AT$7,Tb.Financiering[[#This Row],[Te financieren]]-Tb.Financiering[[#This Row],[Eigen
bijdrage]]-Tb.Financiering[[#This Row],[Andere
subsidie(s)]]-Tb.Financiering[[#This Row],[Anders]],0)</f>
        <v>0</v>
      </c>
      <c r="AU47" s="144">
        <f>IF(Tb.Financiering[[#This Row],[Pnr.]]=AU$7,Tb.Financiering[[#This Row],[Te financieren]]-Tb.Financiering[[#This Row],[Eigen
bijdrage]]-Tb.Financiering[[#This Row],[Andere
subsidie(s)]]-Tb.Financiering[[#This Row],[Anders]],0)</f>
        <v>0</v>
      </c>
      <c r="AV47" s="144">
        <f>IF(Tb.Financiering[[#This Row],[Pnr.]]=AV$7,Tb.Financiering[[#This Row],[Te financieren]]-Tb.Financiering[[#This Row],[Eigen
bijdrage]]-Tb.Financiering[[#This Row],[Andere
subsidie(s)]]-Tb.Financiering[[#This Row],[Anders]],0)</f>
        <v>0</v>
      </c>
      <c r="AW47" s="144">
        <f>IF(Tb.Financiering[[#This Row],[Pnr.]]=AW$7,Tb.Financiering[[#This Row],[Te financieren]]-Tb.Financiering[[#This Row],[Eigen
bijdrage]]-Tb.Financiering[[#This Row],[Andere
subsidie(s)]]-Tb.Financiering[[#This Row],[Anders]],0)</f>
        <v>0</v>
      </c>
      <c r="AX47" s="144">
        <f>IF(Tb.Financiering[[#This Row],[Pnr.]]=AX$7,Tb.Financiering[[#This Row],[Te financieren]]-Tb.Financiering[[#This Row],[Eigen
bijdrage]]-Tb.Financiering[[#This Row],[Andere
subsidie(s)]]-Tb.Financiering[[#This Row],[Anders]],0)</f>
        <v>0</v>
      </c>
      <c r="AY47" s="144">
        <f>IF(Tb.Financiering[[#This Row],[Pnr.]]=AY$7,Tb.Financiering[[#This Row],[Te financieren]]-Tb.Financiering[[#This Row],[Eigen
bijdrage]]-Tb.Financiering[[#This Row],[Andere
subsidie(s)]]-Tb.Financiering[[#This Row],[Anders]],0)</f>
        <v>0</v>
      </c>
      <c r="AZ47" s="144">
        <f>IF(Tb.Financiering[[#This Row],[Pnr.]]=AZ$7,Tb.Financiering[[#This Row],[Te financieren]]-Tb.Financiering[[#This Row],[Eigen
bijdrage]]-Tb.Financiering[[#This Row],[Andere
subsidie(s)]]-Tb.Financiering[[#This Row],[Anders]],0)</f>
        <v>0</v>
      </c>
      <c r="BA47" s="144">
        <f>IF(Tb.Financiering[[#This Row],[Pnr.]]=BA$7,Tb.Financiering[[#This Row],[Te financieren]]-Tb.Financiering[[#This Row],[Eigen
bijdrage]]-Tb.Financiering[[#This Row],[Andere
subsidie(s)]]-Tb.Financiering[[#This Row],[Anders]],0)</f>
        <v>0</v>
      </c>
      <c r="BB47" s="144">
        <f>IF(Tb.Financiering[[#This Row],[Pnr.]]=BB$7,Tb.Financiering[[#This Row],[Te financieren]]-Tb.Financiering[[#This Row],[Eigen
bijdrage]]-Tb.Financiering[[#This Row],[Andere
subsidie(s)]]-Tb.Financiering[[#This Row],[Anders]],0)</f>
        <v>0</v>
      </c>
      <c r="BC47" s="144">
        <f>IF(Tb.Financiering[[#This Row],[Pnr.]]=BC$7,Tb.Financiering[[#This Row],[Te financieren]]-Tb.Financiering[[#This Row],[Eigen
bijdrage]]-Tb.Financiering[[#This Row],[Andere
subsidie(s)]]-Tb.Financiering[[#This Row],[Anders]],0)</f>
        <v>0</v>
      </c>
      <c r="BD47" s="144">
        <f>IF(Tb.Financiering[[#This Row],[Pnr.]]=BD$7,Tb.Financiering[[#This Row],[Te financieren]]-Tb.Financiering[[#This Row],[Eigen
bijdrage]]-Tb.Financiering[[#This Row],[Andere
subsidie(s)]]-Tb.Financiering[[#This Row],[Anders]],0)</f>
        <v>0</v>
      </c>
      <c r="BE47" s="144">
        <f>IF(Tb.Financiering[[#This Row],[Pnr.]]=BE$7,Tb.Financiering[[#This Row],[Te financieren]]-Tb.Financiering[[#This Row],[Eigen
bijdrage]]-Tb.Financiering[[#This Row],[Andere
subsidie(s)]]-Tb.Financiering[[#This Row],[Anders]],0)</f>
        <v>0</v>
      </c>
      <c r="BF47" s="144">
        <f>IF(Tb.Financiering[[#This Row],[Pnr.]]=BF$7,Tb.Financiering[[#This Row],[Te financieren]]-Tb.Financiering[[#This Row],[Eigen
bijdrage]]-Tb.Financiering[[#This Row],[Andere
subsidie(s)]]-Tb.Financiering[[#This Row],[Anders]],0)</f>
        <v>0</v>
      </c>
      <c r="BG47" s="144">
        <f>IF(Tb.Financiering[[#This Row],[Pnr.]]=BG$7,Tb.Financiering[[#This Row],[Te financieren]]-Tb.Financiering[[#This Row],[Eigen
bijdrage]]-Tb.Financiering[[#This Row],[Andere
subsidie(s)]]-Tb.Financiering[[#This Row],[Anders]],0)</f>
        <v>0</v>
      </c>
      <c r="BH47" s="144">
        <f>IF(Tb.Financiering[[#This Row],[Pnr.]]=BH$7,Tb.Financiering[[#This Row],[Te financieren]]-Tb.Financiering[[#This Row],[Eigen
bijdrage]]-Tb.Financiering[[#This Row],[Andere
subsidie(s)]]-Tb.Financiering[[#This Row],[Anders]],0)</f>
        <v>0</v>
      </c>
      <c r="BI47" s="144">
        <f>IF(Tb.Financiering[[#This Row],[Pnr.]]=BI$7,Tb.Financiering[[#This Row],[Te financieren]]-Tb.Financiering[[#This Row],[Eigen
bijdrage]]-Tb.Financiering[[#This Row],[Andere
subsidie(s)]]-Tb.Financiering[[#This Row],[Anders]],0)</f>
        <v>0</v>
      </c>
      <c r="BJ47" s="144">
        <f>IF(Tb.Financiering[[#This Row],[Pnr.]]=BJ$7,Tb.Financiering[[#This Row],[Te financieren]]-Tb.Financiering[[#This Row],[Eigen
bijdrage]]-Tb.Financiering[[#This Row],[Andere
subsidie(s)]]-Tb.Financiering[[#This Row],[Anders]],0)</f>
        <v>0</v>
      </c>
      <c r="BK47" s="144">
        <f>IF(Tb.Financiering[[#This Row],[Pnr.]]=BK$7,Tb.Financiering[[#This Row],[Te financieren]]-Tb.Financiering[[#This Row],[Eigen
bijdrage]]-Tb.Financiering[[#This Row],[Andere
subsidie(s)]]-Tb.Financiering[[#This Row],[Anders]],0)</f>
        <v>0</v>
      </c>
      <c r="BL47" s="144">
        <f>IF(Tb.Financiering[[#This Row],[Pnr.]]=BL$7,Tb.Financiering[[#This Row],[Te financieren]]-Tb.Financiering[[#This Row],[Eigen
bijdrage]]-Tb.Financiering[[#This Row],[Andere
subsidie(s)]]-Tb.Financiering[[#This Row],[Anders]],0)</f>
        <v>0</v>
      </c>
      <c r="BM47" s="144">
        <f>IF(Tb.Financiering[[#This Row],[Pnr.]]=BM$7,Tb.Financiering[[#This Row],[Te financieren]]-Tb.Financiering[[#This Row],[Eigen
bijdrage]]-Tb.Financiering[[#This Row],[Andere
subsidie(s)]]-Tb.Financiering[[#This Row],[Anders]],0)</f>
        <v>0</v>
      </c>
      <c r="BN47" s="235">
        <f>IF(Tb.Financiering[[#This Row],[Pnr.]]=BN$7,Tb.Financiering[[#This Row],[Eigen
bijdrage]]+Tb.Financiering[[#This Row],[Andere
subsidie(s)]]+Tb.Financiering[[#This Row],[Anders]],0)</f>
        <v>0</v>
      </c>
      <c r="BO47" s="235">
        <f>IF(Tb.Financiering[[#This Row],[Pnr.]]=BO$7,Tb.Financiering[[#This Row],[Eigen
bijdrage]]+Tb.Financiering[[#This Row],[Andere
subsidie(s)]]+Tb.Financiering[[#This Row],[Anders]],0)</f>
        <v>0</v>
      </c>
      <c r="BP47" s="235">
        <f>IF(Tb.Financiering[[#This Row],[Pnr.]]=BP$7,Tb.Financiering[[#This Row],[Eigen
bijdrage]]+Tb.Financiering[[#This Row],[Andere
subsidie(s)]]+Tb.Financiering[[#This Row],[Anders]],0)</f>
        <v>0</v>
      </c>
      <c r="BQ47" s="235">
        <f>IF(Tb.Financiering[[#This Row],[Pnr.]]=BQ$7,Tb.Financiering[[#This Row],[Eigen
bijdrage]]+Tb.Financiering[[#This Row],[Andere
subsidie(s)]]+Tb.Financiering[[#This Row],[Anders]],0)</f>
        <v>0</v>
      </c>
      <c r="BR47" s="235">
        <f>IF(Tb.Financiering[[#This Row],[Pnr.]]=BR$7,Tb.Financiering[[#This Row],[Eigen
bijdrage]]+Tb.Financiering[[#This Row],[Andere
subsidie(s)]]+Tb.Financiering[[#This Row],[Anders]],0)</f>
        <v>0</v>
      </c>
      <c r="BS47" s="235">
        <f>IF(Tb.Financiering[[#This Row],[Pnr.]]=BS$7,Tb.Financiering[[#This Row],[Eigen
bijdrage]]+Tb.Financiering[[#This Row],[Andere
subsidie(s)]]+Tb.Financiering[[#This Row],[Anders]],0)</f>
        <v>0</v>
      </c>
      <c r="BT47" s="235">
        <f>IF(Tb.Financiering[[#This Row],[Pnr.]]=BT$7,Tb.Financiering[[#This Row],[Eigen
bijdrage]]+Tb.Financiering[[#This Row],[Andere
subsidie(s)]]+Tb.Financiering[[#This Row],[Anders]],0)</f>
        <v>0</v>
      </c>
      <c r="BU47" s="235">
        <f>IF(Tb.Financiering[[#This Row],[Pnr.]]=BU$7,Tb.Financiering[[#This Row],[Eigen
bijdrage]]+Tb.Financiering[[#This Row],[Andere
subsidie(s)]]+Tb.Financiering[[#This Row],[Anders]],0)</f>
        <v>0</v>
      </c>
      <c r="BV47" s="235">
        <f>IF(Tb.Financiering[[#This Row],[Pnr.]]=BV$7,Tb.Financiering[[#This Row],[Eigen
bijdrage]]+Tb.Financiering[[#This Row],[Andere
subsidie(s)]]+Tb.Financiering[[#This Row],[Anders]],0)</f>
        <v>0</v>
      </c>
      <c r="BW47" s="235">
        <f>IF(Tb.Financiering[[#This Row],[Pnr.]]=BW$7,Tb.Financiering[[#This Row],[Eigen
bijdrage]]+Tb.Financiering[[#This Row],[Andere
subsidie(s)]]+Tb.Financiering[[#This Row],[Anders]],0)</f>
        <v>0</v>
      </c>
      <c r="BX47" s="235">
        <f>IF(Tb.Financiering[[#This Row],[Pnr.]]=BX$7,Tb.Financiering[[#This Row],[Eigen
bijdrage]]+Tb.Financiering[[#This Row],[Andere
subsidie(s)]]+Tb.Financiering[[#This Row],[Anders]],0)</f>
        <v>0</v>
      </c>
      <c r="BY47" s="235">
        <f>IF(Tb.Financiering[[#This Row],[Pnr.]]=BY$7,Tb.Financiering[[#This Row],[Eigen
bijdrage]]+Tb.Financiering[[#This Row],[Andere
subsidie(s)]]+Tb.Financiering[[#This Row],[Anders]],0)</f>
        <v>0</v>
      </c>
      <c r="BZ47" s="235">
        <f>IF(Tb.Financiering[[#This Row],[Pnr.]]=BZ$7,Tb.Financiering[[#This Row],[Eigen
bijdrage]]+Tb.Financiering[[#This Row],[Andere
subsidie(s)]]+Tb.Financiering[[#This Row],[Anders]],0)</f>
        <v>0</v>
      </c>
      <c r="CA47" s="235">
        <f>IF(Tb.Financiering[[#This Row],[Pnr.]]=CA$7,Tb.Financiering[[#This Row],[Eigen
bijdrage]]+Tb.Financiering[[#This Row],[Andere
subsidie(s)]]+Tb.Financiering[[#This Row],[Anders]],0)</f>
        <v>0</v>
      </c>
      <c r="CB47" s="235">
        <f>IF(Tb.Financiering[[#This Row],[Pnr.]]=CB$7,Tb.Financiering[[#This Row],[Eigen
bijdrage]]+Tb.Financiering[[#This Row],[Andere
subsidie(s)]]+Tb.Financiering[[#This Row],[Anders]],0)</f>
        <v>0</v>
      </c>
      <c r="CC47" s="235">
        <f>IF(Tb.Financiering[[#This Row],[Pnr.]]=CC$7,Tb.Financiering[[#This Row],[Eigen
bijdrage]]+Tb.Financiering[[#This Row],[Andere
subsidie(s)]]+Tb.Financiering[[#This Row],[Anders]],0)</f>
        <v>0</v>
      </c>
      <c r="CD47" s="235">
        <f>IF(Tb.Financiering[[#This Row],[Pnr.]]=CD$7,Tb.Financiering[[#This Row],[Eigen
bijdrage]]+Tb.Financiering[[#This Row],[Andere
subsidie(s)]]+Tb.Financiering[[#This Row],[Anders]],0)</f>
        <v>0</v>
      </c>
      <c r="CE47" s="235">
        <f>IF(Tb.Financiering[[#This Row],[Pnr.]]=CE$7,Tb.Financiering[[#This Row],[Eigen
bijdrage]]+Tb.Financiering[[#This Row],[Andere
subsidie(s)]]+Tb.Financiering[[#This Row],[Anders]],0)</f>
        <v>0</v>
      </c>
      <c r="CF47" s="235">
        <f>IF(Tb.Financiering[[#This Row],[Pnr.]]=CF$7,Tb.Financiering[[#This Row],[Eigen
bijdrage]]+Tb.Financiering[[#This Row],[Andere
subsidie(s)]]+Tb.Financiering[[#This Row],[Anders]],0)</f>
        <v>0</v>
      </c>
      <c r="CG47" s="235">
        <f>IF(Tb.Financiering[[#This Row],[Pnr.]]=CG$7,Tb.Financiering[[#This Row],[Eigen
bijdrage]]+Tb.Financiering[[#This Row],[Andere
subsidie(s)]]+Tb.Financiering[[#This Row],[Anders]],0)</f>
        <v>0</v>
      </c>
      <c r="CH47" s="235">
        <f>IF(Tb.Financiering[[#This Row],[Pnr.]]=CH$7,Tb.Financiering[[#This Row],[Eigen
bijdrage]]+Tb.Financiering[[#This Row],[Andere
subsidie(s)]]+Tb.Financiering[[#This Row],[Anders]],0)</f>
        <v>0</v>
      </c>
      <c r="CI47" s="235">
        <f>IF(Tb.Financiering[[#This Row],[Pnr.]]=CI$7,Tb.Financiering[[#This Row],[Eigen
bijdrage]]+Tb.Financiering[[#This Row],[Andere
subsidie(s)]]+Tb.Financiering[[#This Row],[Anders]],0)</f>
        <v>0</v>
      </c>
      <c r="CJ47" s="235">
        <f>IF(Tb.Financiering[[#This Row],[Pnr.]]=CJ$7,Tb.Financiering[[#This Row],[Eigen
bijdrage]]+Tb.Financiering[[#This Row],[Andere
subsidie(s)]]+Tb.Financiering[[#This Row],[Anders]],0)</f>
        <v>0</v>
      </c>
      <c r="CK47" s="235">
        <f>IF(Tb.Financiering[[#This Row],[Pnr.]]=CK$7,Tb.Financiering[[#This Row],[Eigen
bijdrage]]+Tb.Financiering[[#This Row],[Andere
subsidie(s)]]+Tb.Financiering[[#This Row],[Anders]],0)</f>
        <v>0</v>
      </c>
      <c r="CL47" s="235">
        <f>IF(Tb.Financiering[[#This Row],[Pnr.]]=CL$7,Tb.Financiering[[#This Row],[Eigen
bijdrage]]+Tb.Financiering[[#This Row],[Andere
subsidie(s)]]+Tb.Financiering[[#This Row],[Anders]],0)</f>
        <v>0</v>
      </c>
      <c r="CM47" s="235">
        <f>IF(Tb.Financiering[[#This Row],[Pnr.]]=CM$7,Tb.Financiering[[#This Row],[Eigen
bijdrage]]+Tb.Financiering[[#This Row],[Andere
subsidie(s)]]+Tb.Financiering[[#This Row],[Anders]],0)</f>
        <v>0</v>
      </c>
      <c r="CN47" s="235">
        <f>IF(Tb.Financiering[[#This Row],[Pnr.]]=CN$7,Tb.Financiering[[#This Row],[Eigen
bijdrage]]+Tb.Financiering[[#This Row],[Andere
subsidie(s)]]+Tb.Financiering[[#This Row],[Anders]],0)</f>
        <v>0</v>
      </c>
      <c r="CO47" s="235">
        <f>IF(Tb.Financiering[[#This Row],[Pnr.]]=CO$7,Tb.Financiering[[#This Row],[Eigen
bijdrage]]+Tb.Financiering[[#This Row],[Andere
subsidie(s)]]+Tb.Financiering[[#This Row],[Anders]],0)</f>
        <v>0</v>
      </c>
      <c r="CP47" s="235">
        <f>IF(Tb.Financiering[[#This Row],[Pnr.]]=CP$7,Tb.Financiering[[#This Row],[Eigen
bijdrage]]+Tb.Financiering[[#This Row],[Andere
subsidie(s)]]+Tb.Financiering[[#This Row],[Anders]],0)</f>
        <v>0</v>
      </c>
      <c r="CQ47" s="235">
        <f>IF(Tb.Financiering[[#This Row],[Pnr.]]=CQ$7,Tb.Financiering[[#This Row],[Eigen
bijdrage]]+Tb.Financiering[[#This Row],[Andere
subsidie(s)]]+Tb.Financiering[[#This Row],[Anders]],0)</f>
        <v>0</v>
      </c>
      <c r="CR47" s="235">
        <f>IF(Tb.Financiering[[#This Row],[Pnr.]]=CR$7,Tb.Financiering[[#This Row],[Eigen
bijdrage]]+Tb.Financiering[[#This Row],[Andere
subsidie(s)]]+Tb.Financiering[[#This Row],[Anders]],0)</f>
        <v>0</v>
      </c>
      <c r="CS47" s="235">
        <f>IF(Tb.Financiering[[#This Row],[Pnr.]]=CS$7,Tb.Financiering[[#This Row],[Eigen
bijdrage]]+Tb.Financiering[[#This Row],[Andere
subsidie(s)]]+Tb.Financiering[[#This Row],[Anders]],0)</f>
        <v>0</v>
      </c>
      <c r="CT47" s="235">
        <f>IF(Tb.Financiering[[#This Row],[Pnr.]]=CT$7,Tb.Financiering[[#This Row],[Eigen
bijdrage]]+Tb.Financiering[[#This Row],[Andere
subsidie(s)]]+Tb.Financiering[[#This Row],[Anders]],0)</f>
        <v>0</v>
      </c>
      <c r="CU47" s="235">
        <f>IF(Tb.Financiering[[#This Row],[Pnr.]]=CU$7,Tb.Financiering[[#This Row],[Eigen
bijdrage]]+Tb.Financiering[[#This Row],[Andere
subsidie(s)]]+Tb.Financiering[[#This Row],[Anders]],0)</f>
        <v>0</v>
      </c>
      <c r="CV47" s="235">
        <f>IF(Tb.Financiering[[#This Row],[Pnr.]]=CV$7,Tb.Financiering[[#This Row],[Eigen
bijdrage]]+Tb.Financiering[[#This Row],[Andere
subsidie(s)]]+Tb.Financiering[[#This Row],[Anders]],0)</f>
        <v>0</v>
      </c>
      <c r="CW47" s="235">
        <f>IF(Tb.Financiering[[#This Row],[Pnr.]]=CW$7,Tb.Financiering[[#This Row],[Eigen
bijdrage]]+Tb.Financiering[[#This Row],[Andere
subsidie(s)]]+Tb.Financiering[[#This Row],[Anders]],0)</f>
        <v>0</v>
      </c>
      <c r="CX47" s="235">
        <f>IF(Tb.Financiering[[#This Row],[Pnr.]]=CX$7,Tb.Financiering[[#This Row],[Eigen
bijdrage]]+Tb.Financiering[[#This Row],[Andere
subsidie(s)]]+Tb.Financiering[[#This Row],[Anders]],0)</f>
        <v>0</v>
      </c>
      <c r="CY47" s="235">
        <f>IF(Tb.Financiering[[#This Row],[Pnr.]]=CY$7,Tb.Financiering[[#This Row],[Eigen
bijdrage]]+Tb.Financiering[[#This Row],[Andere
subsidie(s)]]+Tb.Financiering[[#This Row],[Anders]],0)</f>
        <v>0</v>
      </c>
      <c r="CZ47" s="235">
        <f>IF(Tb.Financiering[[#This Row],[Pnr.]]=CZ$7,Tb.Financiering[[#This Row],[Eigen
bijdrage]]+Tb.Financiering[[#This Row],[Andere
subsidie(s)]]+Tb.Financiering[[#This Row],[Anders]],0)</f>
        <v>0</v>
      </c>
      <c r="DA47" s="235">
        <f>IF(Tb.Financiering[[#This Row],[Pnr.]]=DA$7,Tb.Financiering[[#This Row],[Eigen
bijdrage]]+Tb.Financiering[[#This Row],[Andere
subsidie(s)]]+Tb.Financiering[[#This Row],[Anders]],0)</f>
        <v>0</v>
      </c>
      <c r="DB47" s="235">
        <f>IF(Tb.Financiering[[#This Row],[Pnr.]]=DB$7,Tb.Financiering[[#This Row],[Eigen
bijdrage]]+Tb.Financiering[[#This Row],[Andere
subsidie(s)]]+Tb.Financiering[[#This Row],[Anders]],0)</f>
        <v>0</v>
      </c>
      <c r="DC47" s="235">
        <f>IF(Tb.Financiering[[#This Row],[Pnr.]]=DC$7,Tb.Financiering[[#This Row],[Eigen
bijdrage]]+Tb.Financiering[[#This Row],[Andere
subsidie(s)]]+Tb.Financiering[[#This Row],[Anders]],0)</f>
        <v>0</v>
      </c>
      <c r="DD47" s="235">
        <f>IF(Tb.Financiering[[#This Row],[Pnr.]]=DD$7,Tb.Financiering[[#This Row],[Eigen
bijdrage]]+Tb.Financiering[[#This Row],[Andere
subsidie(s)]]+Tb.Financiering[[#This Row],[Anders]],0)</f>
        <v>0</v>
      </c>
      <c r="DE47" s="235">
        <f>IF(Tb.Financiering[[#This Row],[Pnr.]]=DE$7,Tb.Financiering[[#This Row],[Eigen
bijdrage]]+Tb.Financiering[[#This Row],[Andere
subsidie(s)]]+Tb.Financiering[[#This Row],[Anders]],0)</f>
        <v>0</v>
      </c>
      <c r="DF47" s="235">
        <f>IF(Tb.Financiering[[#This Row],[Pnr.]]=DF$7,Tb.Financiering[[#This Row],[Eigen
bijdrage]]+Tb.Financiering[[#This Row],[Andere
subsidie(s)]]+Tb.Financiering[[#This Row],[Anders]],0)</f>
        <v>0</v>
      </c>
      <c r="DG47" s="235">
        <f>IF(Tb.Financiering[[#This Row],[Pnr.]]=DG$7,Tb.Financiering[[#This Row],[Eigen
bijdrage]]+Tb.Financiering[[#This Row],[Andere
subsidie(s)]]+Tb.Financiering[[#This Row],[Anders]],0)</f>
        <v>0</v>
      </c>
      <c r="DH47" s="235">
        <f>IF(Tb.Financiering[[#This Row],[Pnr.]]=DH$7,Tb.Financiering[[#This Row],[Eigen
bijdrage]]+Tb.Financiering[[#This Row],[Andere
subsidie(s)]]+Tb.Financiering[[#This Row],[Anders]],0)</f>
        <v>0</v>
      </c>
      <c r="DI47" s="235">
        <f>IF(Tb.Financiering[[#This Row],[Pnr.]]=DI$7,Tb.Financiering[[#This Row],[Eigen
bijdrage]]+Tb.Financiering[[#This Row],[Andere
subsidie(s)]]+Tb.Financiering[[#This Row],[Anders]],0)</f>
        <v>0</v>
      </c>
      <c r="DJ47" s="235">
        <f>IF(Tb.Financiering[[#This Row],[Pnr.]]=DJ$7,Tb.Financiering[[#This Row],[Eigen
bijdrage]]+Tb.Financiering[[#This Row],[Andere
subsidie(s)]]+Tb.Financiering[[#This Row],[Anders]],0)</f>
        <v>0</v>
      </c>
      <c r="DK47" s="235">
        <f>IF(Tb.Financiering[[#This Row],[Pnr.]]=DK$7,Tb.Financiering[[#This Row],[Eigen
bijdrage]]+Tb.Financiering[[#This Row],[Andere
subsidie(s)]]+Tb.Financiering[[#This Row],[Anders]],0)</f>
        <v>0</v>
      </c>
      <c r="XFD47" s="31"/>
    </row>
    <row r="48" spans="1:115 16384:16384" s="4" customFormat="1" x14ac:dyDescent="0.3">
      <c r="A48" s="31"/>
      <c r="B48" s="137"/>
      <c r="C48" s="137"/>
      <c r="D48" s="11">
        <f>SUMIF(Tbl.Kosten[PSAnr.],Tb.Financiering[[#This Row],[PSAnr.]],Tbl.Kosten[Totaal kosten])</f>
        <v>0</v>
      </c>
      <c r="E48" s="154">
        <f>SUMIF(Tbl.Kosten[PSAnr.],Tb.Financiering[[#This Row],[PSAnr.]],Tbl.Kosten[Subsidie])</f>
        <v>0</v>
      </c>
      <c r="F48" s="155"/>
      <c r="G48" s="154">
        <f>Tb.Financiering[[#This Row],[Begrote kosten]]-Tb.Financiering[[#This Row],[Berekende GLB subsidie]]-Tb.Financiering[[#This Row],[Correctie GLB subsidie]]</f>
        <v>0</v>
      </c>
      <c r="H48" s="156"/>
      <c r="I48" s="156"/>
      <c r="J48" s="156"/>
      <c r="K48" s="152"/>
      <c r="L48" s="97">
        <f>Tb.Financiering[[#This Row],[Te financieren]]-SUM(Tb.Financiering[[#This Row],[Eigen
bijdrage]:[Anders]])</f>
        <v>0</v>
      </c>
      <c r="M48" s="160" t="str">
        <f>IFERROR(VLOOKUP(Tb.Financiering[[#This Row],[Partnernaam]],Tbl.Projectpartners[[Naam]:[PNr.]],9,FALSE),"")</f>
        <v/>
      </c>
      <c r="N48" s="142" t="str">
        <f>IFERROR(VLOOKUP(Tb.Financiering[[#This Row],[Subsidiabele activiteit]],Tbl.Subsidiehoogte[[Subsidieactiviteit]:[SAnr.]],3,FALSE),"")</f>
        <v/>
      </c>
      <c r="O48" s="142" t="str">
        <f>_xlfn.CONCAT(Tb.Financiering[[#This Row],[Pnr.]],Tb.Financiering[[#This Row],[SAnr.]])</f>
        <v/>
      </c>
      <c r="P48" s="144">
        <f>IF(Tb.Financiering[[#This Row],[Pnr.]]=P$7,Tb.Financiering[[#This Row],[Te financieren]]-Tb.Financiering[[#This Row],[Eigen
bijdrage]]-Tb.Financiering[[#This Row],[Andere
subsidie(s)]]-Tb.Financiering[[#This Row],[Anders]],0)</f>
        <v>0</v>
      </c>
      <c r="Q48" s="144">
        <f>IF(Tb.Financiering[[#This Row],[Pnr.]]=Q$7,Tb.Financiering[[#This Row],[Te financieren]]-Tb.Financiering[[#This Row],[Eigen
bijdrage]]-Tb.Financiering[[#This Row],[Andere
subsidie(s)]]-Tb.Financiering[[#This Row],[Anders]],0)</f>
        <v>0</v>
      </c>
      <c r="R48" s="144">
        <f>IF(Tb.Financiering[[#This Row],[Pnr.]]=R$7,Tb.Financiering[[#This Row],[Te financieren]]-Tb.Financiering[[#This Row],[Eigen
bijdrage]]-Tb.Financiering[[#This Row],[Andere
subsidie(s)]]-Tb.Financiering[[#This Row],[Anders]],0)</f>
        <v>0</v>
      </c>
      <c r="S48" s="144">
        <f>IF(Tb.Financiering[[#This Row],[Pnr.]]=S$7,Tb.Financiering[[#This Row],[Te financieren]]-Tb.Financiering[[#This Row],[Eigen
bijdrage]]-Tb.Financiering[[#This Row],[Andere
subsidie(s)]]-Tb.Financiering[[#This Row],[Anders]],0)</f>
        <v>0</v>
      </c>
      <c r="T48" s="144">
        <f>IF(Tb.Financiering[[#This Row],[Pnr.]]=T$7,Tb.Financiering[[#This Row],[Te financieren]]-Tb.Financiering[[#This Row],[Eigen
bijdrage]]-Tb.Financiering[[#This Row],[Andere
subsidie(s)]]-Tb.Financiering[[#This Row],[Anders]],0)</f>
        <v>0</v>
      </c>
      <c r="U48" s="144">
        <f>IF(Tb.Financiering[[#This Row],[Pnr.]]=U$7,Tb.Financiering[[#This Row],[Te financieren]]-Tb.Financiering[[#This Row],[Eigen
bijdrage]]-Tb.Financiering[[#This Row],[Andere
subsidie(s)]]-Tb.Financiering[[#This Row],[Anders]],0)</f>
        <v>0</v>
      </c>
      <c r="V48" s="144">
        <f>IF(Tb.Financiering[[#This Row],[Pnr.]]=V$7,Tb.Financiering[[#This Row],[Te financieren]]-Tb.Financiering[[#This Row],[Eigen
bijdrage]]-Tb.Financiering[[#This Row],[Andere
subsidie(s)]]-Tb.Financiering[[#This Row],[Anders]],0)</f>
        <v>0</v>
      </c>
      <c r="W48" s="144">
        <f>IF(Tb.Financiering[[#This Row],[Pnr.]]=W$7,Tb.Financiering[[#This Row],[Te financieren]]-Tb.Financiering[[#This Row],[Eigen
bijdrage]]-Tb.Financiering[[#This Row],[Andere
subsidie(s)]]-Tb.Financiering[[#This Row],[Anders]],0)</f>
        <v>0</v>
      </c>
      <c r="X48" s="144">
        <f>IF(Tb.Financiering[[#This Row],[Pnr.]]=X$7,Tb.Financiering[[#This Row],[Te financieren]]-Tb.Financiering[[#This Row],[Eigen
bijdrage]]-Tb.Financiering[[#This Row],[Andere
subsidie(s)]]-Tb.Financiering[[#This Row],[Anders]],0)</f>
        <v>0</v>
      </c>
      <c r="Y48" s="144">
        <f>IF(Tb.Financiering[[#This Row],[Pnr.]]=Y$7,Tb.Financiering[[#This Row],[Te financieren]]-Tb.Financiering[[#This Row],[Eigen
bijdrage]]-Tb.Financiering[[#This Row],[Andere
subsidie(s)]]-Tb.Financiering[[#This Row],[Anders]],0)</f>
        <v>0</v>
      </c>
      <c r="Z48" s="144">
        <f>IF(Tb.Financiering[[#This Row],[Pnr.]]=Z$7,Tb.Financiering[[#This Row],[Te financieren]]-Tb.Financiering[[#This Row],[Eigen
bijdrage]]-Tb.Financiering[[#This Row],[Andere
subsidie(s)]]-Tb.Financiering[[#This Row],[Anders]],0)</f>
        <v>0</v>
      </c>
      <c r="AA48" s="144">
        <f>IF(Tb.Financiering[[#This Row],[Pnr.]]=AA$7,Tb.Financiering[[#This Row],[Te financieren]]-Tb.Financiering[[#This Row],[Eigen
bijdrage]]-Tb.Financiering[[#This Row],[Andere
subsidie(s)]]-Tb.Financiering[[#This Row],[Anders]],0)</f>
        <v>0</v>
      </c>
      <c r="AB48" s="144">
        <f>IF(Tb.Financiering[[#This Row],[Pnr.]]=AB$7,Tb.Financiering[[#This Row],[Te financieren]]-Tb.Financiering[[#This Row],[Eigen
bijdrage]]-Tb.Financiering[[#This Row],[Andere
subsidie(s)]]-Tb.Financiering[[#This Row],[Anders]],0)</f>
        <v>0</v>
      </c>
      <c r="AC48" s="144">
        <f>IF(Tb.Financiering[[#This Row],[Pnr.]]=AC$7,Tb.Financiering[[#This Row],[Te financieren]]-Tb.Financiering[[#This Row],[Eigen
bijdrage]]-Tb.Financiering[[#This Row],[Andere
subsidie(s)]]-Tb.Financiering[[#This Row],[Anders]],0)</f>
        <v>0</v>
      </c>
      <c r="AD48" s="144">
        <f>IF(Tb.Financiering[[#This Row],[Pnr.]]=AD$7,Tb.Financiering[[#This Row],[Te financieren]]-Tb.Financiering[[#This Row],[Eigen
bijdrage]]-Tb.Financiering[[#This Row],[Andere
subsidie(s)]]-Tb.Financiering[[#This Row],[Anders]],0)</f>
        <v>0</v>
      </c>
      <c r="AE48" s="144">
        <f>IF(Tb.Financiering[[#This Row],[Pnr.]]=AE$7,Tb.Financiering[[#This Row],[Te financieren]]-Tb.Financiering[[#This Row],[Eigen
bijdrage]]-Tb.Financiering[[#This Row],[Andere
subsidie(s)]]-Tb.Financiering[[#This Row],[Anders]],0)</f>
        <v>0</v>
      </c>
      <c r="AF48" s="144">
        <f>IF(Tb.Financiering[[#This Row],[Pnr.]]=AF$7,Tb.Financiering[[#This Row],[Te financieren]]-Tb.Financiering[[#This Row],[Eigen
bijdrage]]-Tb.Financiering[[#This Row],[Andere
subsidie(s)]]-Tb.Financiering[[#This Row],[Anders]],0)</f>
        <v>0</v>
      </c>
      <c r="AG48" s="144">
        <f>IF(Tb.Financiering[[#This Row],[Pnr.]]=AG$7,Tb.Financiering[[#This Row],[Te financieren]]-Tb.Financiering[[#This Row],[Eigen
bijdrage]]-Tb.Financiering[[#This Row],[Andere
subsidie(s)]]-Tb.Financiering[[#This Row],[Anders]],0)</f>
        <v>0</v>
      </c>
      <c r="AH48" s="144">
        <f>IF(Tb.Financiering[[#This Row],[Pnr.]]=AH$7,Tb.Financiering[[#This Row],[Te financieren]]-Tb.Financiering[[#This Row],[Eigen
bijdrage]]-Tb.Financiering[[#This Row],[Andere
subsidie(s)]]-Tb.Financiering[[#This Row],[Anders]],0)</f>
        <v>0</v>
      </c>
      <c r="AI48" s="144">
        <f>IF(Tb.Financiering[[#This Row],[Pnr.]]=AI$7,Tb.Financiering[[#This Row],[Te financieren]]-Tb.Financiering[[#This Row],[Eigen
bijdrage]]-Tb.Financiering[[#This Row],[Andere
subsidie(s)]]-Tb.Financiering[[#This Row],[Anders]],0)</f>
        <v>0</v>
      </c>
      <c r="AJ48" s="144">
        <f>IF(Tb.Financiering[[#This Row],[Pnr.]]=AJ$7,Tb.Financiering[[#This Row],[Te financieren]]-Tb.Financiering[[#This Row],[Eigen
bijdrage]]-Tb.Financiering[[#This Row],[Andere
subsidie(s)]]-Tb.Financiering[[#This Row],[Anders]],0)</f>
        <v>0</v>
      </c>
      <c r="AK48" s="144">
        <f>IF(Tb.Financiering[[#This Row],[Pnr.]]=AK$7,Tb.Financiering[[#This Row],[Te financieren]]-Tb.Financiering[[#This Row],[Eigen
bijdrage]]-Tb.Financiering[[#This Row],[Andere
subsidie(s)]]-Tb.Financiering[[#This Row],[Anders]],0)</f>
        <v>0</v>
      </c>
      <c r="AL48" s="144">
        <f>IF(Tb.Financiering[[#This Row],[Pnr.]]=AL$7,Tb.Financiering[[#This Row],[Te financieren]]-Tb.Financiering[[#This Row],[Eigen
bijdrage]]-Tb.Financiering[[#This Row],[Andere
subsidie(s)]]-Tb.Financiering[[#This Row],[Anders]],0)</f>
        <v>0</v>
      </c>
      <c r="AM48" s="144">
        <f>IF(Tb.Financiering[[#This Row],[Pnr.]]=AM$7,Tb.Financiering[[#This Row],[Te financieren]]-Tb.Financiering[[#This Row],[Eigen
bijdrage]]-Tb.Financiering[[#This Row],[Andere
subsidie(s)]]-Tb.Financiering[[#This Row],[Anders]],0)</f>
        <v>0</v>
      </c>
      <c r="AN48" s="144">
        <f>IF(Tb.Financiering[[#This Row],[Pnr.]]=AN$7,Tb.Financiering[[#This Row],[Te financieren]]-Tb.Financiering[[#This Row],[Eigen
bijdrage]]-Tb.Financiering[[#This Row],[Andere
subsidie(s)]]-Tb.Financiering[[#This Row],[Anders]],0)</f>
        <v>0</v>
      </c>
      <c r="AO48" s="144">
        <f>IF(Tb.Financiering[[#This Row],[Pnr.]]=AO$7,Tb.Financiering[[#This Row],[Te financieren]]-Tb.Financiering[[#This Row],[Eigen
bijdrage]]-Tb.Financiering[[#This Row],[Andere
subsidie(s)]]-Tb.Financiering[[#This Row],[Anders]],0)</f>
        <v>0</v>
      </c>
      <c r="AP48" s="144">
        <f>IF(Tb.Financiering[[#This Row],[Pnr.]]=AP$7,Tb.Financiering[[#This Row],[Te financieren]]-Tb.Financiering[[#This Row],[Eigen
bijdrage]]-Tb.Financiering[[#This Row],[Andere
subsidie(s)]]-Tb.Financiering[[#This Row],[Anders]],0)</f>
        <v>0</v>
      </c>
      <c r="AQ48" s="144">
        <f>IF(Tb.Financiering[[#This Row],[Pnr.]]=AQ$7,Tb.Financiering[[#This Row],[Te financieren]]-Tb.Financiering[[#This Row],[Eigen
bijdrage]]-Tb.Financiering[[#This Row],[Andere
subsidie(s)]]-Tb.Financiering[[#This Row],[Anders]],0)</f>
        <v>0</v>
      </c>
      <c r="AR48" s="144">
        <f>IF(Tb.Financiering[[#This Row],[Pnr.]]=AR$7,Tb.Financiering[[#This Row],[Te financieren]]-Tb.Financiering[[#This Row],[Eigen
bijdrage]]-Tb.Financiering[[#This Row],[Andere
subsidie(s)]]-Tb.Financiering[[#This Row],[Anders]],0)</f>
        <v>0</v>
      </c>
      <c r="AS48" s="144">
        <f>IF(Tb.Financiering[[#This Row],[Pnr.]]=AS$7,Tb.Financiering[[#This Row],[Te financieren]]-Tb.Financiering[[#This Row],[Eigen
bijdrage]]-Tb.Financiering[[#This Row],[Andere
subsidie(s)]]-Tb.Financiering[[#This Row],[Anders]],0)</f>
        <v>0</v>
      </c>
      <c r="AT48" s="144">
        <f>IF(Tb.Financiering[[#This Row],[Pnr.]]=AT$7,Tb.Financiering[[#This Row],[Te financieren]]-Tb.Financiering[[#This Row],[Eigen
bijdrage]]-Tb.Financiering[[#This Row],[Andere
subsidie(s)]]-Tb.Financiering[[#This Row],[Anders]],0)</f>
        <v>0</v>
      </c>
      <c r="AU48" s="144">
        <f>IF(Tb.Financiering[[#This Row],[Pnr.]]=AU$7,Tb.Financiering[[#This Row],[Te financieren]]-Tb.Financiering[[#This Row],[Eigen
bijdrage]]-Tb.Financiering[[#This Row],[Andere
subsidie(s)]]-Tb.Financiering[[#This Row],[Anders]],0)</f>
        <v>0</v>
      </c>
      <c r="AV48" s="144">
        <f>IF(Tb.Financiering[[#This Row],[Pnr.]]=AV$7,Tb.Financiering[[#This Row],[Te financieren]]-Tb.Financiering[[#This Row],[Eigen
bijdrage]]-Tb.Financiering[[#This Row],[Andere
subsidie(s)]]-Tb.Financiering[[#This Row],[Anders]],0)</f>
        <v>0</v>
      </c>
      <c r="AW48" s="144">
        <f>IF(Tb.Financiering[[#This Row],[Pnr.]]=AW$7,Tb.Financiering[[#This Row],[Te financieren]]-Tb.Financiering[[#This Row],[Eigen
bijdrage]]-Tb.Financiering[[#This Row],[Andere
subsidie(s)]]-Tb.Financiering[[#This Row],[Anders]],0)</f>
        <v>0</v>
      </c>
      <c r="AX48" s="144">
        <f>IF(Tb.Financiering[[#This Row],[Pnr.]]=AX$7,Tb.Financiering[[#This Row],[Te financieren]]-Tb.Financiering[[#This Row],[Eigen
bijdrage]]-Tb.Financiering[[#This Row],[Andere
subsidie(s)]]-Tb.Financiering[[#This Row],[Anders]],0)</f>
        <v>0</v>
      </c>
      <c r="AY48" s="144">
        <f>IF(Tb.Financiering[[#This Row],[Pnr.]]=AY$7,Tb.Financiering[[#This Row],[Te financieren]]-Tb.Financiering[[#This Row],[Eigen
bijdrage]]-Tb.Financiering[[#This Row],[Andere
subsidie(s)]]-Tb.Financiering[[#This Row],[Anders]],0)</f>
        <v>0</v>
      </c>
      <c r="AZ48" s="144">
        <f>IF(Tb.Financiering[[#This Row],[Pnr.]]=AZ$7,Tb.Financiering[[#This Row],[Te financieren]]-Tb.Financiering[[#This Row],[Eigen
bijdrage]]-Tb.Financiering[[#This Row],[Andere
subsidie(s)]]-Tb.Financiering[[#This Row],[Anders]],0)</f>
        <v>0</v>
      </c>
      <c r="BA48" s="144">
        <f>IF(Tb.Financiering[[#This Row],[Pnr.]]=BA$7,Tb.Financiering[[#This Row],[Te financieren]]-Tb.Financiering[[#This Row],[Eigen
bijdrage]]-Tb.Financiering[[#This Row],[Andere
subsidie(s)]]-Tb.Financiering[[#This Row],[Anders]],0)</f>
        <v>0</v>
      </c>
      <c r="BB48" s="144">
        <f>IF(Tb.Financiering[[#This Row],[Pnr.]]=BB$7,Tb.Financiering[[#This Row],[Te financieren]]-Tb.Financiering[[#This Row],[Eigen
bijdrage]]-Tb.Financiering[[#This Row],[Andere
subsidie(s)]]-Tb.Financiering[[#This Row],[Anders]],0)</f>
        <v>0</v>
      </c>
      <c r="BC48" s="144">
        <f>IF(Tb.Financiering[[#This Row],[Pnr.]]=BC$7,Tb.Financiering[[#This Row],[Te financieren]]-Tb.Financiering[[#This Row],[Eigen
bijdrage]]-Tb.Financiering[[#This Row],[Andere
subsidie(s)]]-Tb.Financiering[[#This Row],[Anders]],0)</f>
        <v>0</v>
      </c>
      <c r="BD48" s="144">
        <f>IF(Tb.Financiering[[#This Row],[Pnr.]]=BD$7,Tb.Financiering[[#This Row],[Te financieren]]-Tb.Financiering[[#This Row],[Eigen
bijdrage]]-Tb.Financiering[[#This Row],[Andere
subsidie(s)]]-Tb.Financiering[[#This Row],[Anders]],0)</f>
        <v>0</v>
      </c>
      <c r="BE48" s="144">
        <f>IF(Tb.Financiering[[#This Row],[Pnr.]]=BE$7,Tb.Financiering[[#This Row],[Te financieren]]-Tb.Financiering[[#This Row],[Eigen
bijdrage]]-Tb.Financiering[[#This Row],[Andere
subsidie(s)]]-Tb.Financiering[[#This Row],[Anders]],0)</f>
        <v>0</v>
      </c>
      <c r="BF48" s="144">
        <f>IF(Tb.Financiering[[#This Row],[Pnr.]]=BF$7,Tb.Financiering[[#This Row],[Te financieren]]-Tb.Financiering[[#This Row],[Eigen
bijdrage]]-Tb.Financiering[[#This Row],[Andere
subsidie(s)]]-Tb.Financiering[[#This Row],[Anders]],0)</f>
        <v>0</v>
      </c>
      <c r="BG48" s="144">
        <f>IF(Tb.Financiering[[#This Row],[Pnr.]]=BG$7,Tb.Financiering[[#This Row],[Te financieren]]-Tb.Financiering[[#This Row],[Eigen
bijdrage]]-Tb.Financiering[[#This Row],[Andere
subsidie(s)]]-Tb.Financiering[[#This Row],[Anders]],0)</f>
        <v>0</v>
      </c>
      <c r="BH48" s="144">
        <f>IF(Tb.Financiering[[#This Row],[Pnr.]]=BH$7,Tb.Financiering[[#This Row],[Te financieren]]-Tb.Financiering[[#This Row],[Eigen
bijdrage]]-Tb.Financiering[[#This Row],[Andere
subsidie(s)]]-Tb.Financiering[[#This Row],[Anders]],0)</f>
        <v>0</v>
      </c>
      <c r="BI48" s="144">
        <f>IF(Tb.Financiering[[#This Row],[Pnr.]]=BI$7,Tb.Financiering[[#This Row],[Te financieren]]-Tb.Financiering[[#This Row],[Eigen
bijdrage]]-Tb.Financiering[[#This Row],[Andere
subsidie(s)]]-Tb.Financiering[[#This Row],[Anders]],0)</f>
        <v>0</v>
      </c>
      <c r="BJ48" s="144">
        <f>IF(Tb.Financiering[[#This Row],[Pnr.]]=BJ$7,Tb.Financiering[[#This Row],[Te financieren]]-Tb.Financiering[[#This Row],[Eigen
bijdrage]]-Tb.Financiering[[#This Row],[Andere
subsidie(s)]]-Tb.Financiering[[#This Row],[Anders]],0)</f>
        <v>0</v>
      </c>
      <c r="BK48" s="144">
        <f>IF(Tb.Financiering[[#This Row],[Pnr.]]=BK$7,Tb.Financiering[[#This Row],[Te financieren]]-Tb.Financiering[[#This Row],[Eigen
bijdrage]]-Tb.Financiering[[#This Row],[Andere
subsidie(s)]]-Tb.Financiering[[#This Row],[Anders]],0)</f>
        <v>0</v>
      </c>
      <c r="BL48" s="144">
        <f>IF(Tb.Financiering[[#This Row],[Pnr.]]=BL$7,Tb.Financiering[[#This Row],[Te financieren]]-Tb.Financiering[[#This Row],[Eigen
bijdrage]]-Tb.Financiering[[#This Row],[Andere
subsidie(s)]]-Tb.Financiering[[#This Row],[Anders]],0)</f>
        <v>0</v>
      </c>
      <c r="BM48" s="144">
        <f>IF(Tb.Financiering[[#This Row],[Pnr.]]=BM$7,Tb.Financiering[[#This Row],[Te financieren]]-Tb.Financiering[[#This Row],[Eigen
bijdrage]]-Tb.Financiering[[#This Row],[Andere
subsidie(s)]]-Tb.Financiering[[#This Row],[Anders]],0)</f>
        <v>0</v>
      </c>
      <c r="BN48" s="235">
        <f>IF(Tb.Financiering[[#This Row],[Pnr.]]=BN$7,Tb.Financiering[[#This Row],[Eigen
bijdrage]]+Tb.Financiering[[#This Row],[Andere
subsidie(s)]]+Tb.Financiering[[#This Row],[Anders]],0)</f>
        <v>0</v>
      </c>
      <c r="BO48" s="235">
        <f>IF(Tb.Financiering[[#This Row],[Pnr.]]=BO$7,Tb.Financiering[[#This Row],[Eigen
bijdrage]]+Tb.Financiering[[#This Row],[Andere
subsidie(s)]]+Tb.Financiering[[#This Row],[Anders]],0)</f>
        <v>0</v>
      </c>
      <c r="BP48" s="235">
        <f>IF(Tb.Financiering[[#This Row],[Pnr.]]=BP$7,Tb.Financiering[[#This Row],[Eigen
bijdrage]]+Tb.Financiering[[#This Row],[Andere
subsidie(s)]]+Tb.Financiering[[#This Row],[Anders]],0)</f>
        <v>0</v>
      </c>
      <c r="BQ48" s="235">
        <f>IF(Tb.Financiering[[#This Row],[Pnr.]]=BQ$7,Tb.Financiering[[#This Row],[Eigen
bijdrage]]+Tb.Financiering[[#This Row],[Andere
subsidie(s)]]+Tb.Financiering[[#This Row],[Anders]],0)</f>
        <v>0</v>
      </c>
      <c r="BR48" s="235">
        <f>IF(Tb.Financiering[[#This Row],[Pnr.]]=BR$7,Tb.Financiering[[#This Row],[Eigen
bijdrage]]+Tb.Financiering[[#This Row],[Andere
subsidie(s)]]+Tb.Financiering[[#This Row],[Anders]],0)</f>
        <v>0</v>
      </c>
      <c r="BS48" s="235">
        <f>IF(Tb.Financiering[[#This Row],[Pnr.]]=BS$7,Tb.Financiering[[#This Row],[Eigen
bijdrage]]+Tb.Financiering[[#This Row],[Andere
subsidie(s)]]+Tb.Financiering[[#This Row],[Anders]],0)</f>
        <v>0</v>
      </c>
      <c r="BT48" s="235">
        <f>IF(Tb.Financiering[[#This Row],[Pnr.]]=BT$7,Tb.Financiering[[#This Row],[Eigen
bijdrage]]+Tb.Financiering[[#This Row],[Andere
subsidie(s)]]+Tb.Financiering[[#This Row],[Anders]],0)</f>
        <v>0</v>
      </c>
      <c r="BU48" s="235">
        <f>IF(Tb.Financiering[[#This Row],[Pnr.]]=BU$7,Tb.Financiering[[#This Row],[Eigen
bijdrage]]+Tb.Financiering[[#This Row],[Andere
subsidie(s)]]+Tb.Financiering[[#This Row],[Anders]],0)</f>
        <v>0</v>
      </c>
      <c r="BV48" s="235">
        <f>IF(Tb.Financiering[[#This Row],[Pnr.]]=BV$7,Tb.Financiering[[#This Row],[Eigen
bijdrage]]+Tb.Financiering[[#This Row],[Andere
subsidie(s)]]+Tb.Financiering[[#This Row],[Anders]],0)</f>
        <v>0</v>
      </c>
      <c r="BW48" s="235">
        <f>IF(Tb.Financiering[[#This Row],[Pnr.]]=BW$7,Tb.Financiering[[#This Row],[Eigen
bijdrage]]+Tb.Financiering[[#This Row],[Andere
subsidie(s)]]+Tb.Financiering[[#This Row],[Anders]],0)</f>
        <v>0</v>
      </c>
      <c r="BX48" s="235">
        <f>IF(Tb.Financiering[[#This Row],[Pnr.]]=BX$7,Tb.Financiering[[#This Row],[Eigen
bijdrage]]+Tb.Financiering[[#This Row],[Andere
subsidie(s)]]+Tb.Financiering[[#This Row],[Anders]],0)</f>
        <v>0</v>
      </c>
      <c r="BY48" s="235">
        <f>IF(Tb.Financiering[[#This Row],[Pnr.]]=BY$7,Tb.Financiering[[#This Row],[Eigen
bijdrage]]+Tb.Financiering[[#This Row],[Andere
subsidie(s)]]+Tb.Financiering[[#This Row],[Anders]],0)</f>
        <v>0</v>
      </c>
      <c r="BZ48" s="235">
        <f>IF(Tb.Financiering[[#This Row],[Pnr.]]=BZ$7,Tb.Financiering[[#This Row],[Eigen
bijdrage]]+Tb.Financiering[[#This Row],[Andere
subsidie(s)]]+Tb.Financiering[[#This Row],[Anders]],0)</f>
        <v>0</v>
      </c>
      <c r="CA48" s="235">
        <f>IF(Tb.Financiering[[#This Row],[Pnr.]]=CA$7,Tb.Financiering[[#This Row],[Eigen
bijdrage]]+Tb.Financiering[[#This Row],[Andere
subsidie(s)]]+Tb.Financiering[[#This Row],[Anders]],0)</f>
        <v>0</v>
      </c>
      <c r="CB48" s="235">
        <f>IF(Tb.Financiering[[#This Row],[Pnr.]]=CB$7,Tb.Financiering[[#This Row],[Eigen
bijdrage]]+Tb.Financiering[[#This Row],[Andere
subsidie(s)]]+Tb.Financiering[[#This Row],[Anders]],0)</f>
        <v>0</v>
      </c>
      <c r="CC48" s="235">
        <f>IF(Tb.Financiering[[#This Row],[Pnr.]]=CC$7,Tb.Financiering[[#This Row],[Eigen
bijdrage]]+Tb.Financiering[[#This Row],[Andere
subsidie(s)]]+Tb.Financiering[[#This Row],[Anders]],0)</f>
        <v>0</v>
      </c>
      <c r="CD48" s="235">
        <f>IF(Tb.Financiering[[#This Row],[Pnr.]]=CD$7,Tb.Financiering[[#This Row],[Eigen
bijdrage]]+Tb.Financiering[[#This Row],[Andere
subsidie(s)]]+Tb.Financiering[[#This Row],[Anders]],0)</f>
        <v>0</v>
      </c>
      <c r="CE48" s="235">
        <f>IF(Tb.Financiering[[#This Row],[Pnr.]]=CE$7,Tb.Financiering[[#This Row],[Eigen
bijdrage]]+Tb.Financiering[[#This Row],[Andere
subsidie(s)]]+Tb.Financiering[[#This Row],[Anders]],0)</f>
        <v>0</v>
      </c>
      <c r="CF48" s="235">
        <f>IF(Tb.Financiering[[#This Row],[Pnr.]]=CF$7,Tb.Financiering[[#This Row],[Eigen
bijdrage]]+Tb.Financiering[[#This Row],[Andere
subsidie(s)]]+Tb.Financiering[[#This Row],[Anders]],0)</f>
        <v>0</v>
      </c>
      <c r="CG48" s="235">
        <f>IF(Tb.Financiering[[#This Row],[Pnr.]]=CG$7,Tb.Financiering[[#This Row],[Eigen
bijdrage]]+Tb.Financiering[[#This Row],[Andere
subsidie(s)]]+Tb.Financiering[[#This Row],[Anders]],0)</f>
        <v>0</v>
      </c>
      <c r="CH48" s="235">
        <f>IF(Tb.Financiering[[#This Row],[Pnr.]]=CH$7,Tb.Financiering[[#This Row],[Eigen
bijdrage]]+Tb.Financiering[[#This Row],[Andere
subsidie(s)]]+Tb.Financiering[[#This Row],[Anders]],0)</f>
        <v>0</v>
      </c>
      <c r="CI48" s="235">
        <f>IF(Tb.Financiering[[#This Row],[Pnr.]]=CI$7,Tb.Financiering[[#This Row],[Eigen
bijdrage]]+Tb.Financiering[[#This Row],[Andere
subsidie(s)]]+Tb.Financiering[[#This Row],[Anders]],0)</f>
        <v>0</v>
      </c>
      <c r="CJ48" s="235">
        <f>IF(Tb.Financiering[[#This Row],[Pnr.]]=CJ$7,Tb.Financiering[[#This Row],[Eigen
bijdrage]]+Tb.Financiering[[#This Row],[Andere
subsidie(s)]]+Tb.Financiering[[#This Row],[Anders]],0)</f>
        <v>0</v>
      </c>
      <c r="CK48" s="235">
        <f>IF(Tb.Financiering[[#This Row],[Pnr.]]=CK$7,Tb.Financiering[[#This Row],[Eigen
bijdrage]]+Tb.Financiering[[#This Row],[Andere
subsidie(s)]]+Tb.Financiering[[#This Row],[Anders]],0)</f>
        <v>0</v>
      </c>
      <c r="CL48" s="235">
        <f>IF(Tb.Financiering[[#This Row],[Pnr.]]=CL$7,Tb.Financiering[[#This Row],[Eigen
bijdrage]]+Tb.Financiering[[#This Row],[Andere
subsidie(s)]]+Tb.Financiering[[#This Row],[Anders]],0)</f>
        <v>0</v>
      </c>
      <c r="CM48" s="235">
        <f>IF(Tb.Financiering[[#This Row],[Pnr.]]=CM$7,Tb.Financiering[[#This Row],[Eigen
bijdrage]]+Tb.Financiering[[#This Row],[Andere
subsidie(s)]]+Tb.Financiering[[#This Row],[Anders]],0)</f>
        <v>0</v>
      </c>
      <c r="CN48" s="235">
        <f>IF(Tb.Financiering[[#This Row],[Pnr.]]=CN$7,Tb.Financiering[[#This Row],[Eigen
bijdrage]]+Tb.Financiering[[#This Row],[Andere
subsidie(s)]]+Tb.Financiering[[#This Row],[Anders]],0)</f>
        <v>0</v>
      </c>
      <c r="CO48" s="235">
        <f>IF(Tb.Financiering[[#This Row],[Pnr.]]=CO$7,Tb.Financiering[[#This Row],[Eigen
bijdrage]]+Tb.Financiering[[#This Row],[Andere
subsidie(s)]]+Tb.Financiering[[#This Row],[Anders]],0)</f>
        <v>0</v>
      </c>
      <c r="CP48" s="235">
        <f>IF(Tb.Financiering[[#This Row],[Pnr.]]=CP$7,Tb.Financiering[[#This Row],[Eigen
bijdrage]]+Tb.Financiering[[#This Row],[Andere
subsidie(s)]]+Tb.Financiering[[#This Row],[Anders]],0)</f>
        <v>0</v>
      </c>
      <c r="CQ48" s="235">
        <f>IF(Tb.Financiering[[#This Row],[Pnr.]]=CQ$7,Tb.Financiering[[#This Row],[Eigen
bijdrage]]+Tb.Financiering[[#This Row],[Andere
subsidie(s)]]+Tb.Financiering[[#This Row],[Anders]],0)</f>
        <v>0</v>
      </c>
      <c r="CR48" s="235">
        <f>IF(Tb.Financiering[[#This Row],[Pnr.]]=CR$7,Tb.Financiering[[#This Row],[Eigen
bijdrage]]+Tb.Financiering[[#This Row],[Andere
subsidie(s)]]+Tb.Financiering[[#This Row],[Anders]],0)</f>
        <v>0</v>
      </c>
      <c r="CS48" s="235">
        <f>IF(Tb.Financiering[[#This Row],[Pnr.]]=CS$7,Tb.Financiering[[#This Row],[Eigen
bijdrage]]+Tb.Financiering[[#This Row],[Andere
subsidie(s)]]+Tb.Financiering[[#This Row],[Anders]],0)</f>
        <v>0</v>
      </c>
      <c r="CT48" s="235">
        <f>IF(Tb.Financiering[[#This Row],[Pnr.]]=CT$7,Tb.Financiering[[#This Row],[Eigen
bijdrage]]+Tb.Financiering[[#This Row],[Andere
subsidie(s)]]+Tb.Financiering[[#This Row],[Anders]],0)</f>
        <v>0</v>
      </c>
      <c r="CU48" s="235">
        <f>IF(Tb.Financiering[[#This Row],[Pnr.]]=CU$7,Tb.Financiering[[#This Row],[Eigen
bijdrage]]+Tb.Financiering[[#This Row],[Andere
subsidie(s)]]+Tb.Financiering[[#This Row],[Anders]],0)</f>
        <v>0</v>
      </c>
      <c r="CV48" s="235">
        <f>IF(Tb.Financiering[[#This Row],[Pnr.]]=CV$7,Tb.Financiering[[#This Row],[Eigen
bijdrage]]+Tb.Financiering[[#This Row],[Andere
subsidie(s)]]+Tb.Financiering[[#This Row],[Anders]],0)</f>
        <v>0</v>
      </c>
      <c r="CW48" s="235">
        <f>IF(Tb.Financiering[[#This Row],[Pnr.]]=CW$7,Tb.Financiering[[#This Row],[Eigen
bijdrage]]+Tb.Financiering[[#This Row],[Andere
subsidie(s)]]+Tb.Financiering[[#This Row],[Anders]],0)</f>
        <v>0</v>
      </c>
      <c r="CX48" s="235">
        <f>IF(Tb.Financiering[[#This Row],[Pnr.]]=CX$7,Tb.Financiering[[#This Row],[Eigen
bijdrage]]+Tb.Financiering[[#This Row],[Andere
subsidie(s)]]+Tb.Financiering[[#This Row],[Anders]],0)</f>
        <v>0</v>
      </c>
      <c r="CY48" s="235">
        <f>IF(Tb.Financiering[[#This Row],[Pnr.]]=CY$7,Tb.Financiering[[#This Row],[Eigen
bijdrage]]+Tb.Financiering[[#This Row],[Andere
subsidie(s)]]+Tb.Financiering[[#This Row],[Anders]],0)</f>
        <v>0</v>
      </c>
      <c r="CZ48" s="235">
        <f>IF(Tb.Financiering[[#This Row],[Pnr.]]=CZ$7,Tb.Financiering[[#This Row],[Eigen
bijdrage]]+Tb.Financiering[[#This Row],[Andere
subsidie(s)]]+Tb.Financiering[[#This Row],[Anders]],0)</f>
        <v>0</v>
      </c>
      <c r="DA48" s="235">
        <f>IF(Tb.Financiering[[#This Row],[Pnr.]]=DA$7,Tb.Financiering[[#This Row],[Eigen
bijdrage]]+Tb.Financiering[[#This Row],[Andere
subsidie(s)]]+Tb.Financiering[[#This Row],[Anders]],0)</f>
        <v>0</v>
      </c>
      <c r="DB48" s="235">
        <f>IF(Tb.Financiering[[#This Row],[Pnr.]]=DB$7,Tb.Financiering[[#This Row],[Eigen
bijdrage]]+Tb.Financiering[[#This Row],[Andere
subsidie(s)]]+Tb.Financiering[[#This Row],[Anders]],0)</f>
        <v>0</v>
      </c>
      <c r="DC48" s="235">
        <f>IF(Tb.Financiering[[#This Row],[Pnr.]]=DC$7,Tb.Financiering[[#This Row],[Eigen
bijdrage]]+Tb.Financiering[[#This Row],[Andere
subsidie(s)]]+Tb.Financiering[[#This Row],[Anders]],0)</f>
        <v>0</v>
      </c>
      <c r="DD48" s="235">
        <f>IF(Tb.Financiering[[#This Row],[Pnr.]]=DD$7,Tb.Financiering[[#This Row],[Eigen
bijdrage]]+Tb.Financiering[[#This Row],[Andere
subsidie(s)]]+Tb.Financiering[[#This Row],[Anders]],0)</f>
        <v>0</v>
      </c>
      <c r="DE48" s="235">
        <f>IF(Tb.Financiering[[#This Row],[Pnr.]]=DE$7,Tb.Financiering[[#This Row],[Eigen
bijdrage]]+Tb.Financiering[[#This Row],[Andere
subsidie(s)]]+Tb.Financiering[[#This Row],[Anders]],0)</f>
        <v>0</v>
      </c>
      <c r="DF48" s="235">
        <f>IF(Tb.Financiering[[#This Row],[Pnr.]]=DF$7,Tb.Financiering[[#This Row],[Eigen
bijdrage]]+Tb.Financiering[[#This Row],[Andere
subsidie(s)]]+Tb.Financiering[[#This Row],[Anders]],0)</f>
        <v>0</v>
      </c>
      <c r="DG48" s="235">
        <f>IF(Tb.Financiering[[#This Row],[Pnr.]]=DG$7,Tb.Financiering[[#This Row],[Eigen
bijdrage]]+Tb.Financiering[[#This Row],[Andere
subsidie(s)]]+Tb.Financiering[[#This Row],[Anders]],0)</f>
        <v>0</v>
      </c>
      <c r="DH48" s="235">
        <f>IF(Tb.Financiering[[#This Row],[Pnr.]]=DH$7,Tb.Financiering[[#This Row],[Eigen
bijdrage]]+Tb.Financiering[[#This Row],[Andere
subsidie(s)]]+Tb.Financiering[[#This Row],[Anders]],0)</f>
        <v>0</v>
      </c>
      <c r="DI48" s="235">
        <f>IF(Tb.Financiering[[#This Row],[Pnr.]]=DI$7,Tb.Financiering[[#This Row],[Eigen
bijdrage]]+Tb.Financiering[[#This Row],[Andere
subsidie(s)]]+Tb.Financiering[[#This Row],[Anders]],0)</f>
        <v>0</v>
      </c>
      <c r="DJ48" s="235">
        <f>IF(Tb.Financiering[[#This Row],[Pnr.]]=DJ$7,Tb.Financiering[[#This Row],[Eigen
bijdrage]]+Tb.Financiering[[#This Row],[Andere
subsidie(s)]]+Tb.Financiering[[#This Row],[Anders]],0)</f>
        <v>0</v>
      </c>
      <c r="DK48" s="235">
        <f>IF(Tb.Financiering[[#This Row],[Pnr.]]=DK$7,Tb.Financiering[[#This Row],[Eigen
bijdrage]]+Tb.Financiering[[#This Row],[Andere
subsidie(s)]]+Tb.Financiering[[#This Row],[Anders]],0)</f>
        <v>0</v>
      </c>
      <c r="XFD48" s="31"/>
    </row>
    <row r="49" spans="1:115 16384:16384" s="4" customFormat="1" x14ac:dyDescent="0.3">
      <c r="A49" s="31"/>
      <c r="B49" s="137"/>
      <c r="C49" s="137"/>
      <c r="D49" s="11">
        <f>SUMIF(Tbl.Kosten[PSAnr.],Tb.Financiering[[#This Row],[PSAnr.]],Tbl.Kosten[Totaal kosten])</f>
        <v>0</v>
      </c>
      <c r="E49" s="154">
        <f>SUMIF(Tbl.Kosten[PSAnr.],Tb.Financiering[[#This Row],[PSAnr.]],Tbl.Kosten[Subsidie])</f>
        <v>0</v>
      </c>
      <c r="F49" s="155"/>
      <c r="G49" s="154">
        <f>Tb.Financiering[[#This Row],[Begrote kosten]]-Tb.Financiering[[#This Row],[Berekende GLB subsidie]]-Tb.Financiering[[#This Row],[Correctie GLB subsidie]]</f>
        <v>0</v>
      </c>
      <c r="H49" s="156"/>
      <c r="I49" s="156"/>
      <c r="J49" s="156"/>
      <c r="K49" s="152"/>
      <c r="L49" s="97">
        <f>Tb.Financiering[[#This Row],[Te financieren]]-SUM(Tb.Financiering[[#This Row],[Eigen
bijdrage]:[Anders]])</f>
        <v>0</v>
      </c>
      <c r="M49" s="160" t="str">
        <f>IFERROR(VLOOKUP(Tb.Financiering[[#This Row],[Partnernaam]],Tbl.Projectpartners[[Naam]:[PNr.]],9,FALSE),"")</f>
        <v/>
      </c>
      <c r="N49" s="142" t="str">
        <f>IFERROR(VLOOKUP(Tb.Financiering[[#This Row],[Subsidiabele activiteit]],Tbl.Subsidiehoogte[[Subsidieactiviteit]:[SAnr.]],3,FALSE),"")</f>
        <v/>
      </c>
      <c r="O49" s="142" t="str">
        <f>_xlfn.CONCAT(Tb.Financiering[[#This Row],[Pnr.]],Tb.Financiering[[#This Row],[SAnr.]])</f>
        <v/>
      </c>
      <c r="P49" s="144">
        <f>IF(Tb.Financiering[[#This Row],[Pnr.]]=P$7,Tb.Financiering[[#This Row],[Te financieren]]-Tb.Financiering[[#This Row],[Eigen
bijdrage]]-Tb.Financiering[[#This Row],[Andere
subsidie(s)]]-Tb.Financiering[[#This Row],[Anders]],0)</f>
        <v>0</v>
      </c>
      <c r="Q49" s="144">
        <f>IF(Tb.Financiering[[#This Row],[Pnr.]]=Q$7,Tb.Financiering[[#This Row],[Te financieren]]-Tb.Financiering[[#This Row],[Eigen
bijdrage]]-Tb.Financiering[[#This Row],[Andere
subsidie(s)]]-Tb.Financiering[[#This Row],[Anders]],0)</f>
        <v>0</v>
      </c>
      <c r="R49" s="144">
        <f>IF(Tb.Financiering[[#This Row],[Pnr.]]=R$7,Tb.Financiering[[#This Row],[Te financieren]]-Tb.Financiering[[#This Row],[Eigen
bijdrage]]-Tb.Financiering[[#This Row],[Andere
subsidie(s)]]-Tb.Financiering[[#This Row],[Anders]],0)</f>
        <v>0</v>
      </c>
      <c r="S49" s="144">
        <f>IF(Tb.Financiering[[#This Row],[Pnr.]]=S$7,Tb.Financiering[[#This Row],[Te financieren]]-Tb.Financiering[[#This Row],[Eigen
bijdrage]]-Tb.Financiering[[#This Row],[Andere
subsidie(s)]]-Tb.Financiering[[#This Row],[Anders]],0)</f>
        <v>0</v>
      </c>
      <c r="T49" s="144">
        <f>IF(Tb.Financiering[[#This Row],[Pnr.]]=T$7,Tb.Financiering[[#This Row],[Te financieren]]-Tb.Financiering[[#This Row],[Eigen
bijdrage]]-Tb.Financiering[[#This Row],[Andere
subsidie(s)]]-Tb.Financiering[[#This Row],[Anders]],0)</f>
        <v>0</v>
      </c>
      <c r="U49" s="144">
        <f>IF(Tb.Financiering[[#This Row],[Pnr.]]=U$7,Tb.Financiering[[#This Row],[Te financieren]]-Tb.Financiering[[#This Row],[Eigen
bijdrage]]-Tb.Financiering[[#This Row],[Andere
subsidie(s)]]-Tb.Financiering[[#This Row],[Anders]],0)</f>
        <v>0</v>
      </c>
      <c r="V49" s="144">
        <f>IF(Tb.Financiering[[#This Row],[Pnr.]]=V$7,Tb.Financiering[[#This Row],[Te financieren]]-Tb.Financiering[[#This Row],[Eigen
bijdrage]]-Tb.Financiering[[#This Row],[Andere
subsidie(s)]]-Tb.Financiering[[#This Row],[Anders]],0)</f>
        <v>0</v>
      </c>
      <c r="W49" s="144">
        <f>IF(Tb.Financiering[[#This Row],[Pnr.]]=W$7,Tb.Financiering[[#This Row],[Te financieren]]-Tb.Financiering[[#This Row],[Eigen
bijdrage]]-Tb.Financiering[[#This Row],[Andere
subsidie(s)]]-Tb.Financiering[[#This Row],[Anders]],0)</f>
        <v>0</v>
      </c>
      <c r="X49" s="144">
        <f>IF(Tb.Financiering[[#This Row],[Pnr.]]=X$7,Tb.Financiering[[#This Row],[Te financieren]]-Tb.Financiering[[#This Row],[Eigen
bijdrage]]-Tb.Financiering[[#This Row],[Andere
subsidie(s)]]-Tb.Financiering[[#This Row],[Anders]],0)</f>
        <v>0</v>
      </c>
      <c r="Y49" s="144">
        <f>IF(Tb.Financiering[[#This Row],[Pnr.]]=Y$7,Tb.Financiering[[#This Row],[Te financieren]]-Tb.Financiering[[#This Row],[Eigen
bijdrage]]-Tb.Financiering[[#This Row],[Andere
subsidie(s)]]-Tb.Financiering[[#This Row],[Anders]],0)</f>
        <v>0</v>
      </c>
      <c r="Z49" s="144">
        <f>IF(Tb.Financiering[[#This Row],[Pnr.]]=Z$7,Tb.Financiering[[#This Row],[Te financieren]]-Tb.Financiering[[#This Row],[Eigen
bijdrage]]-Tb.Financiering[[#This Row],[Andere
subsidie(s)]]-Tb.Financiering[[#This Row],[Anders]],0)</f>
        <v>0</v>
      </c>
      <c r="AA49" s="144">
        <f>IF(Tb.Financiering[[#This Row],[Pnr.]]=AA$7,Tb.Financiering[[#This Row],[Te financieren]]-Tb.Financiering[[#This Row],[Eigen
bijdrage]]-Tb.Financiering[[#This Row],[Andere
subsidie(s)]]-Tb.Financiering[[#This Row],[Anders]],0)</f>
        <v>0</v>
      </c>
      <c r="AB49" s="144">
        <f>IF(Tb.Financiering[[#This Row],[Pnr.]]=AB$7,Tb.Financiering[[#This Row],[Te financieren]]-Tb.Financiering[[#This Row],[Eigen
bijdrage]]-Tb.Financiering[[#This Row],[Andere
subsidie(s)]]-Tb.Financiering[[#This Row],[Anders]],0)</f>
        <v>0</v>
      </c>
      <c r="AC49" s="144">
        <f>IF(Tb.Financiering[[#This Row],[Pnr.]]=AC$7,Tb.Financiering[[#This Row],[Te financieren]]-Tb.Financiering[[#This Row],[Eigen
bijdrage]]-Tb.Financiering[[#This Row],[Andere
subsidie(s)]]-Tb.Financiering[[#This Row],[Anders]],0)</f>
        <v>0</v>
      </c>
      <c r="AD49" s="144">
        <f>IF(Tb.Financiering[[#This Row],[Pnr.]]=AD$7,Tb.Financiering[[#This Row],[Te financieren]]-Tb.Financiering[[#This Row],[Eigen
bijdrage]]-Tb.Financiering[[#This Row],[Andere
subsidie(s)]]-Tb.Financiering[[#This Row],[Anders]],0)</f>
        <v>0</v>
      </c>
      <c r="AE49" s="144">
        <f>IF(Tb.Financiering[[#This Row],[Pnr.]]=AE$7,Tb.Financiering[[#This Row],[Te financieren]]-Tb.Financiering[[#This Row],[Eigen
bijdrage]]-Tb.Financiering[[#This Row],[Andere
subsidie(s)]]-Tb.Financiering[[#This Row],[Anders]],0)</f>
        <v>0</v>
      </c>
      <c r="AF49" s="144">
        <f>IF(Tb.Financiering[[#This Row],[Pnr.]]=AF$7,Tb.Financiering[[#This Row],[Te financieren]]-Tb.Financiering[[#This Row],[Eigen
bijdrage]]-Tb.Financiering[[#This Row],[Andere
subsidie(s)]]-Tb.Financiering[[#This Row],[Anders]],0)</f>
        <v>0</v>
      </c>
      <c r="AG49" s="144">
        <f>IF(Tb.Financiering[[#This Row],[Pnr.]]=AG$7,Tb.Financiering[[#This Row],[Te financieren]]-Tb.Financiering[[#This Row],[Eigen
bijdrage]]-Tb.Financiering[[#This Row],[Andere
subsidie(s)]]-Tb.Financiering[[#This Row],[Anders]],0)</f>
        <v>0</v>
      </c>
      <c r="AH49" s="144">
        <f>IF(Tb.Financiering[[#This Row],[Pnr.]]=AH$7,Tb.Financiering[[#This Row],[Te financieren]]-Tb.Financiering[[#This Row],[Eigen
bijdrage]]-Tb.Financiering[[#This Row],[Andere
subsidie(s)]]-Tb.Financiering[[#This Row],[Anders]],0)</f>
        <v>0</v>
      </c>
      <c r="AI49" s="144">
        <f>IF(Tb.Financiering[[#This Row],[Pnr.]]=AI$7,Tb.Financiering[[#This Row],[Te financieren]]-Tb.Financiering[[#This Row],[Eigen
bijdrage]]-Tb.Financiering[[#This Row],[Andere
subsidie(s)]]-Tb.Financiering[[#This Row],[Anders]],0)</f>
        <v>0</v>
      </c>
      <c r="AJ49" s="144">
        <f>IF(Tb.Financiering[[#This Row],[Pnr.]]=AJ$7,Tb.Financiering[[#This Row],[Te financieren]]-Tb.Financiering[[#This Row],[Eigen
bijdrage]]-Tb.Financiering[[#This Row],[Andere
subsidie(s)]]-Tb.Financiering[[#This Row],[Anders]],0)</f>
        <v>0</v>
      </c>
      <c r="AK49" s="144">
        <f>IF(Tb.Financiering[[#This Row],[Pnr.]]=AK$7,Tb.Financiering[[#This Row],[Te financieren]]-Tb.Financiering[[#This Row],[Eigen
bijdrage]]-Tb.Financiering[[#This Row],[Andere
subsidie(s)]]-Tb.Financiering[[#This Row],[Anders]],0)</f>
        <v>0</v>
      </c>
      <c r="AL49" s="144">
        <f>IF(Tb.Financiering[[#This Row],[Pnr.]]=AL$7,Tb.Financiering[[#This Row],[Te financieren]]-Tb.Financiering[[#This Row],[Eigen
bijdrage]]-Tb.Financiering[[#This Row],[Andere
subsidie(s)]]-Tb.Financiering[[#This Row],[Anders]],0)</f>
        <v>0</v>
      </c>
      <c r="AM49" s="144">
        <f>IF(Tb.Financiering[[#This Row],[Pnr.]]=AM$7,Tb.Financiering[[#This Row],[Te financieren]]-Tb.Financiering[[#This Row],[Eigen
bijdrage]]-Tb.Financiering[[#This Row],[Andere
subsidie(s)]]-Tb.Financiering[[#This Row],[Anders]],0)</f>
        <v>0</v>
      </c>
      <c r="AN49" s="144">
        <f>IF(Tb.Financiering[[#This Row],[Pnr.]]=AN$7,Tb.Financiering[[#This Row],[Te financieren]]-Tb.Financiering[[#This Row],[Eigen
bijdrage]]-Tb.Financiering[[#This Row],[Andere
subsidie(s)]]-Tb.Financiering[[#This Row],[Anders]],0)</f>
        <v>0</v>
      </c>
      <c r="AO49" s="144">
        <f>IF(Tb.Financiering[[#This Row],[Pnr.]]=AO$7,Tb.Financiering[[#This Row],[Te financieren]]-Tb.Financiering[[#This Row],[Eigen
bijdrage]]-Tb.Financiering[[#This Row],[Andere
subsidie(s)]]-Tb.Financiering[[#This Row],[Anders]],0)</f>
        <v>0</v>
      </c>
      <c r="AP49" s="144">
        <f>IF(Tb.Financiering[[#This Row],[Pnr.]]=AP$7,Tb.Financiering[[#This Row],[Te financieren]]-Tb.Financiering[[#This Row],[Eigen
bijdrage]]-Tb.Financiering[[#This Row],[Andere
subsidie(s)]]-Tb.Financiering[[#This Row],[Anders]],0)</f>
        <v>0</v>
      </c>
      <c r="AQ49" s="144">
        <f>IF(Tb.Financiering[[#This Row],[Pnr.]]=AQ$7,Tb.Financiering[[#This Row],[Te financieren]]-Tb.Financiering[[#This Row],[Eigen
bijdrage]]-Tb.Financiering[[#This Row],[Andere
subsidie(s)]]-Tb.Financiering[[#This Row],[Anders]],0)</f>
        <v>0</v>
      </c>
      <c r="AR49" s="144">
        <f>IF(Tb.Financiering[[#This Row],[Pnr.]]=AR$7,Tb.Financiering[[#This Row],[Te financieren]]-Tb.Financiering[[#This Row],[Eigen
bijdrage]]-Tb.Financiering[[#This Row],[Andere
subsidie(s)]]-Tb.Financiering[[#This Row],[Anders]],0)</f>
        <v>0</v>
      </c>
      <c r="AS49" s="144">
        <f>IF(Tb.Financiering[[#This Row],[Pnr.]]=AS$7,Tb.Financiering[[#This Row],[Te financieren]]-Tb.Financiering[[#This Row],[Eigen
bijdrage]]-Tb.Financiering[[#This Row],[Andere
subsidie(s)]]-Tb.Financiering[[#This Row],[Anders]],0)</f>
        <v>0</v>
      </c>
      <c r="AT49" s="144">
        <f>IF(Tb.Financiering[[#This Row],[Pnr.]]=AT$7,Tb.Financiering[[#This Row],[Te financieren]]-Tb.Financiering[[#This Row],[Eigen
bijdrage]]-Tb.Financiering[[#This Row],[Andere
subsidie(s)]]-Tb.Financiering[[#This Row],[Anders]],0)</f>
        <v>0</v>
      </c>
      <c r="AU49" s="144">
        <f>IF(Tb.Financiering[[#This Row],[Pnr.]]=AU$7,Tb.Financiering[[#This Row],[Te financieren]]-Tb.Financiering[[#This Row],[Eigen
bijdrage]]-Tb.Financiering[[#This Row],[Andere
subsidie(s)]]-Tb.Financiering[[#This Row],[Anders]],0)</f>
        <v>0</v>
      </c>
      <c r="AV49" s="144">
        <f>IF(Tb.Financiering[[#This Row],[Pnr.]]=AV$7,Tb.Financiering[[#This Row],[Te financieren]]-Tb.Financiering[[#This Row],[Eigen
bijdrage]]-Tb.Financiering[[#This Row],[Andere
subsidie(s)]]-Tb.Financiering[[#This Row],[Anders]],0)</f>
        <v>0</v>
      </c>
      <c r="AW49" s="144">
        <f>IF(Tb.Financiering[[#This Row],[Pnr.]]=AW$7,Tb.Financiering[[#This Row],[Te financieren]]-Tb.Financiering[[#This Row],[Eigen
bijdrage]]-Tb.Financiering[[#This Row],[Andere
subsidie(s)]]-Tb.Financiering[[#This Row],[Anders]],0)</f>
        <v>0</v>
      </c>
      <c r="AX49" s="144">
        <f>IF(Tb.Financiering[[#This Row],[Pnr.]]=AX$7,Tb.Financiering[[#This Row],[Te financieren]]-Tb.Financiering[[#This Row],[Eigen
bijdrage]]-Tb.Financiering[[#This Row],[Andere
subsidie(s)]]-Tb.Financiering[[#This Row],[Anders]],0)</f>
        <v>0</v>
      </c>
      <c r="AY49" s="144">
        <f>IF(Tb.Financiering[[#This Row],[Pnr.]]=AY$7,Tb.Financiering[[#This Row],[Te financieren]]-Tb.Financiering[[#This Row],[Eigen
bijdrage]]-Tb.Financiering[[#This Row],[Andere
subsidie(s)]]-Tb.Financiering[[#This Row],[Anders]],0)</f>
        <v>0</v>
      </c>
      <c r="AZ49" s="144">
        <f>IF(Tb.Financiering[[#This Row],[Pnr.]]=AZ$7,Tb.Financiering[[#This Row],[Te financieren]]-Tb.Financiering[[#This Row],[Eigen
bijdrage]]-Tb.Financiering[[#This Row],[Andere
subsidie(s)]]-Tb.Financiering[[#This Row],[Anders]],0)</f>
        <v>0</v>
      </c>
      <c r="BA49" s="144">
        <f>IF(Tb.Financiering[[#This Row],[Pnr.]]=BA$7,Tb.Financiering[[#This Row],[Te financieren]]-Tb.Financiering[[#This Row],[Eigen
bijdrage]]-Tb.Financiering[[#This Row],[Andere
subsidie(s)]]-Tb.Financiering[[#This Row],[Anders]],0)</f>
        <v>0</v>
      </c>
      <c r="BB49" s="144">
        <f>IF(Tb.Financiering[[#This Row],[Pnr.]]=BB$7,Tb.Financiering[[#This Row],[Te financieren]]-Tb.Financiering[[#This Row],[Eigen
bijdrage]]-Tb.Financiering[[#This Row],[Andere
subsidie(s)]]-Tb.Financiering[[#This Row],[Anders]],0)</f>
        <v>0</v>
      </c>
      <c r="BC49" s="144">
        <f>IF(Tb.Financiering[[#This Row],[Pnr.]]=BC$7,Tb.Financiering[[#This Row],[Te financieren]]-Tb.Financiering[[#This Row],[Eigen
bijdrage]]-Tb.Financiering[[#This Row],[Andere
subsidie(s)]]-Tb.Financiering[[#This Row],[Anders]],0)</f>
        <v>0</v>
      </c>
      <c r="BD49" s="144">
        <f>IF(Tb.Financiering[[#This Row],[Pnr.]]=BD$7,Tb.Financiering[[#This Row],[Te financieren]]-Tb.Financiering[[#This Row],[Eigen
bijdrage]]-Tb.Financiering[[#This Row],[Andere
subsidie(s)]]-Tb.Financiering[[#This Row],[Anders]],0)</f>
        <v>0</v>
      </c>
      <c r="BE49" s="144">
        <f>IF(Tb.Financiering[[#This Row],[Pnr.]]=BE$7,Tb.Financiering[[#This Row],[Te financieren]]-Tb.Financiering[[#This Row],[Eigen
bijdrage]]-Tb.Financiering[[#This Row],[Andere
subsidie(s)]]-Tb.Financiering[[#This Row],[Anders]],0)</f>
        <v>0</v>
      </c>
      <c r="BF49" s="144">
        <f>IF(Tb.Financiering[[#This Row],[Pnr.]]=BF$7,Tb.Financiering[[#This Row],[Te financieren]]-Tb.Financiering[[#This Row],[Eigen
bijdrage]]-Tb.Financiering[[#This Row],[Andere
subsidie(s)]]-Tb.Financiering[[#This Row],[Anders]],0)</f>
        <v>0</v>
      </c>
      <c r="BG49" s="144">
        <f>IF(Tb.Financiering[[#This Row],[Pnr.]]=BG$7,Tb.Financiering[[#This Row],[Te financieren]]-Tb.Financiering[[#This Row],[Eigen
bijdrage]]-Tb.Financiering[[#This Row],[Andere
subsidie(s)]]-Tb.Financiering[[#This Row],[Anders]],0)</f>
        <v>0</v>
      </c>
      <c r="BH49" s="144">
        <f>IF(Tb.Financiering[[#This Row],[Pnr.]]=BH$7,Tb.Financiering[[#This Row],[Te financieren]]-Tb.Financiering[[#This Row],[Eigen
bijdrage]]-Tb.Financiering[[#This Row],[Andere
subsidie(s)]]-Tb.Financiering[[#This Row],[Anders]],0)</f>
        <v>0</v>
      </c>
      <c r="BI49" s="144">
        <f>IF(Tb.Financiering[[#This Row],[Pnr.]]=BI$7,Tb.Financiering[[#This Row],[Te financieren]]-Tb.Financiering[[#This Row],[Eigen
bijdrage]]-Tb.Financiering[[#This Row],[Andere
subsidie(s)]]-Tb.Financiering[[#This Row],[Anders]],0)</f>
        <v>0</v>
      </c>
      <c r="BJ49" s="144">
        <f>IF(Tb.Financiering[[#This Row],[Pnr.]]=BJ$7,Tb.Financiering[[#This Row],[Te financieren]]-Tb.Financiering[[#This Row],[Eigen
bijdrage]]-Tb.Financiering[[#This Row],[Andere
subsidie(s)]]-Tb.Financiering[[#This Row],[Anders]],0)</f>
        <v>0</v>
      </c>
      <c r="BK49" s="144">
        <f>IF(Tb.Financiering[[#This Row],[Pnr.]]=BK$7,Tb.Financiering[[#This Row],[Te financieren]]-Tb.Financiering[[#This Row],[Eigen
bijdrage]]-Tb.Financiering[[#This Row],[Andere
subsidie(s)]]-Tb.Financiering[[#This Row],[Anders]],0)</f>
        <v>0</v>
      </c>
      <c r="BL49" s="144">
        <f>IF(Tb.Financiering[[#This Row],[Pnr.]]=BL$7,Tb.Financiering[[#This Row],[Te financieren]]-Tb.Financiering[[#This Row],[Eigen
bijdrage]]-Tb.Financiering[[#This Row],[Andere
subsidie(s)]]-Tb.Financiering[[#This Row],[Anders]],0)</f>
        <v>0</v>
      </c>
      <c r="BM49" s="144">
        <f>IF(Tb.Financiering[[#This Row],[Pnr.]]=BM$7,Tb.Financiering[[#This Row],[Te financieren]]-Tb.Financiering[[#This Row],[Eigen
bijdrage]]-Tb.Financiering[[#This Row],[Andere
subsidie(s)]]-Tb.Financiering[[#This Row],[Anders]],0)</f>
        <v>0</v>
      </c>
      <c r="BN49" s="235">
        <f>IF(Tb.Financiering[[#This Row],[Pnr.]]=BN$7,Tb.Financiering[[#This Row],[Eigen
bijdrage]]+Tb.Financiering[[#This Row],[Andere
subsidie(s)]]+Tb.Financiering[[#This Row],[Anders]],0)</f>
        <v>0</v>
      </c>
      <c r="BO49" s="235">
        <f>IF(Tb.Financiering[[#This Row],[Pnr.]]=BO$7,Tb.Financiering[[#This Row],[Eigen
bijdrage]]+Tb.Financiering[[#This Row],[Andere
subsidie(s)]]+Tb.Financiering[[#This Row],[Anders]],0)</f>
        <v>0</v>
      </c>
      <c r="BP49" s="235">
        <f>IF(Tb.Financiering[[#This Row],[Pnr.]]=BP$7,Tb.Financiering[[#This Row],[Eigen
bijdrage]]+Tb.Financiering[[#This Row],[Andere
subsidie(s)]]+Tb.Financiering[[#This Row],[Anders]],0)</f>
        <v>0</v>
      </c>
      <c r="BQ49" s="235">
        <f>IF(Tb.Financiering[[#This Row],[Pnr.]]=BQ$7,Tb.Financiering[[#This Row],[Eigen
bijdrage]]+Tb.Financiering[[#This Row],[Andere
subsidie(s)]]+Tb.Financiering[[#This Row],[Anders]],0)</f>
        <v>0</v>
      </c>
      <c r="BR49" s="235">
        <f>IF(Tb.Financiering[[#This Row],[Pnr.]]=BR$7,Tb.Financiering[[#This Row],[Eigen
bijdrage]]+Tb.Financiering[[#This Row],[Andere
subsidie(s)]]+Tb.Financiering[[#This Row],[Anders]],0)</f>
        <v>0</v>
      </c>
      <c r="BS49" s="235">
        <f>IF(Tb.Financiering[[#This Row],[Pnr.]]=BS$7,Tb.Financiering[[#This Row],[Eigen
bijdrage]]+Tb.Financiering[[#This Row],[Andere
subsidie(s)]]+Tb.Financiering[[#This Row],[Anders]],0)</f>
        <v>0</v>
      </c>
      <c r="BT49" s="235">
        <f>IF(Tb.Financiering[[#This Row],[Pnr.]]=BT$7,Tb.Financiering[[#This Row],[Eigen
bijdrage]]+Tb.Financiering[[#This Row],[Andere
subsidie(s)]]+Tb.Financiering[[#This Row],[Anders]],0)</f>
        <v>0</v>
      </c>
      <c r="BU49" s="235">
        <f>IF(Tb.Financiering[[#This Row],[Pnr.]]=BU$7,Tb.Financiering[[#This Row],[Eigen
bijdrage]]+Tb.Financiering[[#This Row],[Andere
subsidie(s)]]+Tb.Financiering[[#This Row],[Anders]],0)</f>
        <v>0</v>
      </c>
      <c r="BV49" s="235">
        <f>IF(Tb.Financiering[[#This Row],[Pnr.]]=BV$7,Tb.Financiering[[#This Row],[Eigen
bijdrage]]+Tb.Financiering[[#This Row],[Andere
subsidie(s)]]+Tb.Financiering[[#This Row],[Anders]],0)</f>
        <v>0</v>
      </c>
      <c r="BW49" s="235">
        <f>IF(Tb.Financiering[[#This Row],[Pnr.]]=BW$7,Tb.Financiering[[#This Row],[Eigen
bijdrage]]+Tb.Financiering[[#This Row],[Andere
subsidie(s)]]+Tb.Financiering[[#This Row],[Anders]],0)</f>
        <v>0</v>
      </c>
      <c r="BX49" s="235">
        <f>IF(Tb.Financiering[[#This Row],[Pnr.]]=BX$7,Tb.Financiering[[#This Row],[Eigen
bijdrage]]+Tb.Financiering[[#This Row],[Andere
subsidie(s)]]+Tb.Financiering[[#This Row],[Anders]],0)</f>
        <v>0</v>
      </c>
      <c r="BY49" s="235">
        <f>IF(Tb.Financiering[[#This Row],[Pnr.]]=BY$7,Tb.Financiering[[#This Row],[Eigen
bijdrage]]+Tb.Financiering[[#This Row],[Andere
subsidie(s)]]+Tb.Financiering[[#This Row],[Anders]],0)</f>
        <v>0</v>
      </c>
      <c r="BZ49" s="235">
        <f>IF(Tb.Financiering[[#This Row],[Pnr.]]=BZ$7,Tb.Financiering[[#This Row],[Eigen
bijdrage]]+Tb.Financiering[[#This Row],[Andere
subsidie(s)]]+Tb.Financiering[[#This Row],[Anders]],0)</f>
        <v>0</v>
      </c>
      <c r="CA49" s="235">
        <f>IF(Tb.Financiering[[#This Row],[Pnr.]]=CA$7,Tb.Financiering[[#This Row],[Eigen
bijdrage]]+Tb.Financiering[[#This Row],[Andere
subsidie(s)]]+Tb.Financiering[[#This Row],[Anders]],0)</f>
        <v>0</v>
      </c>
      <c r="CB49" s="235">
        <f>IF(Tb.Financiering[[#This Row],[Pnr.]]=CB$7,Tb.Financiering[[#This Row],[Eigen
bijdrage]]+Tb.Financiering[[#This Row],[Andere
subsidie(s)]]+Tb.Financiering[[#This Row],[Anders]],0)</f>
        <v>0</v>
      </c>
      <c r="CC49" s="235">
        <f>IF(Tb.Financiering[[#This Row],[Pnr.]]=CC$7,Tb.Financiering[[#This Row],[Eigen
bijdrage]]+Tb.Financiering[[#This Row],[Andere
subsidie(s)]]+Tb.Financiering[[#This Row],[Anders]],0)</f>
        <v>0</v>
      </c>
      <c r="CD49" s="235">
        <f>IF(Tb.Financiering[[#This Row],[Pnr.]]=CD$7,Tb.Financiering[[#This Row],[Eigen
bijdrage]]+Tb.Financiering[[#This Row],[Andere
subsidie(s)]]+Tb.Financiering[[#This Row],[Anders]],0)</f>
        <v>0</v>
      </c>
      <c r="CE49" s="235">
        <f>IF(Tb.Financiering[[#This Row],[Pnr.]]=CE$7,Tb.Financiering[[#This Row],[Eigen
bijdrage]]+Tb.Financiering[[#This Row],[Andere
subsidie(s)]]+Tb.Financiering[[#This Row],[Anders]],0)</f>
        <v>0</v>
      </c>
      <c r="CF49" s="235">
        <f>IF(Tb.Financiering[[#This Row],[Pnr.]]=CF$7,Tb.Financiering[[#This Row],[Eigen
bijdrage]]+Tb.Financiering[[#This Row],[Andere
subsidie(s)]]+Tb.Financiering[[#This Row],[Anders]],0)</f>
        <v>0</v>
      </c>
      <c r="CG49" s="235">
        <f>IF(Tb.Financiering[[#This Row],[Pnr.]]=CG$7,Tb.Financiering[[#This Row],[Eigen
bijdrage]]+Tb.Financiering[[#This Row],[Andere
subsidie(s)]]+Tb.Financiering[[#This Row],[Anders]],0)</f>
        <v>0</v>
      </c>
      <c r="CH49" s="235">
        <f>IF(Tb.Financiering[[#This Row],[Pnr.]]=CH$7,Tb.Financiering[[#This Row],[Eigen
bijdrage]]+Tb.Financiering[[#This Row],[Andere
subsidie(s)]]+Tb.Financiering[[#This Row],[Anders]],0)</f>
        <v>0</v>
      </c>
      <c r="CI49" s="235">
        <f>IF(Tb.Financiering[[#This Row],[Pnr.]]=CI$7,Tb.Financiering[[#This Row],[Eigen
bijdrage]]+Tb.Financiering[[#This Row],[Andere
subsidie(s)]]+Tb.Financiering[[#This Row],[Anders]],0)</f>
        <v>0</v>
      </c>
      <c r="CJ49" s="235">
        <f>IF(Tb.Financiering[[#This Row],[Pnr.]]=CJ$7,Tb.Financiering[[#This Row],[Eigen
bijdrage]]+Tb.Financiering[[#This Row],[Andere
subsidie(s)]]+Tb.Financiering[[#This Row],[Anders]],0)</f>
        <v>0</v>
      </c>
      <c r="CK49" s="235">
        <f>IF(Tb.Financiering[[#This Row],[Pnr.]]=CK$7,Tb.Financiering[[#This Row],[Eigen
bijdrage]]+Tb.Financiering[[#This Row],[Andere
subsidie(s)]]+Tb.Financiering[[#This Row],[Anders]],0)</f>
        <v>0</v>
      </c>
      <c r="CL49" s="235">
        <f>IF(Tb.Financiering[[#This Row],[Pnr.]]=CL$7,Tb.Financiering[[#This Row],[Eigen
bijdrage]]+Tb.Financiering[[#This Row],[Andere
subsidie(s)]]+Tb.Financiering[[#This Row],[Anders]],0)</f>
        <v>0</v>
      </c>
      <c r="CM49" s="235">
        <f>IF(Tb.Financiering[[#This Row],[Pnr.]]=CM$7,Tb.Financiering[[#This Row],[Eigen
bijdrage]]+Tb.Financiering[[#This Row],[Andere
subsidie(s)]]+Tb.Financiering[[#This Row],[Anders]],0)</f>
        <v>0</v>
      </c>
      <c r="CN49" s="235">
        <f>IF(Tb.Financiering[[#This Row],[Pnr.]]=CN$7,Tb.Financiering[[#This Row],[Eigen
bijdrage]]+Tb.Financiering[[#This Row],[Andere
subsidie(s)]]+Tb.Financiering[[#This Row],[Anders]],0)</f>
        <v>0</v>
      </c>
      <c r="CO49" s="235">
        <f>IF(Tb.Financiering[[#This Row],[Pnr.]]=CO$7,Tb.Financiering[[#This Row],[Eigen
bijdrage]]+Tb.Financiering[[#This Row],[Andere
subsidie(s)]]+Tb.Financiering[[#This Row],[Anders]],0)</f>
        <v>0</v>
      </c>
      <c r="CP49" s="235">
        <f>IF(Tb.Financiering[[#This Row],[Pnr.]]=CP$7,Tb.Financiering[[#This Row],[Eigen
bijdrage]]+Tb.Financiering[[#This Row],[Andere
subsidie(s)]]+Tb.Financiering[[#This Row],[Anders]],0)</f>
        <v>0</v>
      </c>
      <c r="CQ49" s="235">
        <f>IF(Tb.Financiering[[#This Row],[Pnr.]]=CQ$7,Tb.Financiering[[#This Row],[Eigen
bijdrage]]+Tb.Financiering[[#This Row],[Andere
subsidie(s)]]+Tb.Financiering[[#This Row],[Anders]],0)</f>
        <v>0</v>
      </c>
      <c r="CR49" s="235">
        <f>IF(Tb.Financiering[[#This Row],[Pnr.]]=CR$7,Tb.Financiering[[#This Row],[Eigen
bijdrage]]+Tb.Financiering[[#This Row],[Andere
subsidie(s)]]+Tb.Financiering[[#This Row],[Anders]],0)</f>
        <v>0</v>
      </c>
      <c r="CS49" s="235">
        <f>IF(Tb.Financiering[[#This Row],[Pnr.]]=CS$7,Tb.Financiering[[#This Row],[Eigen
bijdrage]]+Tb.Financiering[[#This Row],[Andere
subsidie(s)]]+Tb.Financiering[[#This Row],[Anders]],0)</f>
        <v>0</v>
      </c>
      <c r="CT49" s="235">
        <f>IF(Tb.Financiering[[#This Row],[Pnr.]]=CT$7,Tb.Financiering[[#This Row],[Eigen
bijdrage]]+Tb.Financiering[[#This Row],[Andere
subsidie(s)]]+Tb.Financiering[[#This Row],[Anders]],0)</f>
        <v>0</v>
      </c>
      <c r="CU49" s="235">
        <f>IF(Tb.Financiering[[#This Row],[Pnr.]]=CU$7,Tb.Financiering[[#This Row],[Eigen
bijdrage]]+Tb.Financiering[[#This Row],[Andere
subsidie(s)]]+Tb.Financiering[[#This Row],[Anders]],0)</f>
        <v>0</v>
      </c>
      <c r="CV49" s="235">
        <f>IF(Tb.Financiering[[#This Row],[Pnr.]]=CV$7,Tb.Financiering[[#This Row],[Eigen
bijdrage]]+Tb.Financiering[[#This Row],[Andere
subsidie(s)]]+Tb.Financiering[[#This Row],[Anders]],0)</f>
        <v>0</v>
      </c>
      <c r="CW49" s="235">
        <f>IF(Tb.Financiering[[#This Row],[Pnr.]]=CW$7,Tb.Financiering[[#This Row],[Eigen
bijdrage]]+Tb.Financiering[[#This Row],[Andere
subsidie(s)]]+Tb.Financiering[[#This Row],[Anders]],0)</f>
        <v>0</v>
      </c>
      <c r="CX49" s="235">
        <f>IF(Tb.Financiering[[#This Row],[Pnr.]]=CX$7,Tb.Financiering[[#This Row],[Eigen
bijdrage]]+Tb.Financiering[[#This Row],[Andere
subsidie(s)]]+Tb.Financiering[[#This Row],[Anders]],0)</f>
        <v>0</v>
      </c>
      <c r="CY49" s="235">
        <f>IF(Tb.Financiering[[#This Row],[Pnr.]]=CY$7,Tb.Financiering[[#This Row],[Eigen
bijdrage]]+Tb.Financiering[[#This Row],[Andere
subsidie(s)]]+Tb.Financiering[[#This Row],[Anders]],0)</f>
        <v>0</v>
      </c>
      <c r="CZ49" s="235">
        <f>IF(Tb.Financiering[[#This Row],[Pnr.]]=CZ$7,Tb.Financiering[[#This Row],[Eigen
bijdrage]]+Tb.Financiering[[#This Row],[Andere
subsidie(s)]]+Tb.Financiering[[#This Row],[Anders]],0)</f>
        <v>0</v>
      </c>
      <c r="DA49" s="235">
        <f>IF(Tb.Financiering[[#This Row],[Pnr.]]=DA$7,Tb.Financiering[[#This Row],[Eigen
bijdrage]]+Tb.Financiering[[#This Row],[Andere
subsidie(s)]]+Tb.Financiering[[#This Row],[Anders]],0)</f>
        <v>0</v>
      </c>
      <c r="DB49" s="235">
        <f>IF(Tb.Financiering[[#This Row],[Pnr.]]=DB$7,Tb.Financiering[[#This Row],[Eigen
bijdrage]]+Tb.Financiering[[#This Row],[Andere
subsidie(s)]]+Tb.Financiering[[#This Row],[Anders]],0)</f>
        <v>0</v>
      </c>
      <c r="DC49" s="235">
        <f>IF(Tb.Financiering[[#This Row],[Pnr.]]=DC$7,Tb.Financiering[[#This Row],[Eigen
bijdrage]]+Tb.Financiering[[#This Row],[Andere
subsidie(s)]]+Tb.Financiering[[#This Row],[Anders]],0)</f>
        <v>0</v>
      </c>
      <c r="DD49" s="235">
        <f>IF(Tb.Financiering[[#This Row],[Pnr.]]=DD$7,Tb.Financiering[[#This Row],[Eigen
bijdrage]]+Tb.Financiering[[#This Row],[Andere
subsidie(s)]]+Tb.Financiering[[#This Row],[Anders]],0)</f>
        <v>0</v>
      </c>
      <c r="DE49" s="235">
        <f>IF(Tb.Financiering[[#This Row],[Pnr.]]=DE$7,Tb.Financiering[[#This Row],[Eigen
bijdrage]]+Tb.Financiering[[#This Row],[Andere
subsidie(s)]]+Tb.Financiering[[#This Row],[Anders]],0)</f>
        <v>0</v>
      </c>
      <c r="DF49" s="235">
        <f>IF(Tb.Financiering[[#This Row],[Pnr.]]=DF$7,Tb.Financiering[[#This Row],[Eigen
bijdrage]]+Tb.Financiering[[#This Row],[Andere
subsidie(s)]]+Tb.Financiering[[#This Row],[Anders]],0)</f>
        <v>0</v>
      </c>
      <c r="DG49" s="235">
        <f>IF(Tb.Financiering[[#This Row],[Pnr.]]=DG$7,Tb.Financiering[[#This Row],[Eigen
bijdrage]]+Tb.Financiering[[#This Row],[Andere
subsidie(s)]]+Tb.Financiering[[#This Row],[Anders]],0)</f>
        <v>0</v>
      </c>
      <c r="DH49" s="235">
        <f>IF(Tb.Financiering[[#This Row],[Pnr.]]=DH$7,Tb.Financiering[[#This Row],[Eigen
bijdrage]]+Tb.Financiering[[#This Row],[Andere
subsidie(s)]]+Tb.Financiering[[#This Row],[Anders]],0)</f>
        <v>0</v>
      </c>
      <c r="DI49" s="235">
        <f>IF(Tb.Financiering[[#This Row],[Pnr.]]=DI$7,Tb.Financiering[[#This Row],[Eigen
bijdrage]]+Tb.Financiering[[#This Row],[Andere
subsidie(s)]]+Tb.Financiering[[#This Row],[Anders]],0)</f>
        <v>0</v>
      </c>
      <c r="DJ49" s="235">
        <f>IF(Tb.Financiering[[#This Row],[Pnr.]]=DJ$7,Tb.Financiering[[#This Row],[Eigen
bijdrage]]+Tb.Financiering[[#This Row],[Andere
subsidie(s)]]+Tb.Financiering[[#This Row],[Anders]],0)</f>
        <v>0</v>
      </c>
      <c r="DK49" s="235">
        <f>IF(Tb.Financiering[[#This Row],[Pnr.]]=DK$7,Tb.Financiering[[#This Row],[Eigen
bijdrage]]+Tb.Financiering[[#This Row],[Andere
subsidie(s)]]+Tb.Financiering[[#This Row],[Anders]],0)</f>
        <v>0</v>
      </c>
      <c r="XFD49" s="31"/>
    </row>
    <row r="50" spans="1:115 16384:16384" s="4" customFormat="1" x14ac:dyDescent="0.3">
      <c r="A50" s="31"/>
      <c r="B50" s="137"/>
      <c r="C50" s="137"/>
      <c r="D50" s="11">
        <f>SUMIF(Tbl.Kosten[PSAnr.],Tb.Financiering[[#This Row],[PSAnr.]],Tbl.Kosten[Totaal kosten])</f>
        <v>0</v>
      </c>
      <c r="E50" s="154">
        <f>SUMIF(Tbl.Kosten[PSAnr.],Tb.Financiering[[#This Row],[PSAnr.]],Tbl.Kosten[Subsidie])</f>
        <v>0</v>
      </c>
      <c r="F50" s="155"/>
      <c r="G50" s="154">
        <f>Tb.Financiering[[#This Row],[Begrote kosten]]-Tb.Financiering[[#This Row],[Berekende GLB subsidie]]-Tb.Financiering[[#This Row],[Correctie GLB subsidie]]</f>
        <v>0</v>
      </c>
      <c r="H50" s="156"/>
      <c r="I50" s="156"/>
      <c r="J50" s="156"/>
      <c r="K50" s="152"/>
      <c r="L50" s="97">
        <f>Tb.Financiering[[#This Row],[Te financieren]]-SUM(Tb.Financiering[[#This Row],[Eigen
bijdrage]:[Anders]])</f>
        <v>0</v>
      </c>
      <c r="M50" s="160" t="str">
        <f>IFERROR(VLOOKUP(Tb.Financiering[[#This Row],[Partnernaam]],Tbl.Projectpartners[[Naam]:[PNr.]],9,FALSE),"")</f>
        <v/>
      </c>
      <c r="N50" s="142" t="str">
        <f>IFERROR(VLOOKUP(Tb.Financiering[[#This Row],[Subsidiabele activiteit]],Tbl.Subsidiehoogte[[Subsidieactiviteit]:[SAnr.]],3,FALSE),"")</f>
        <v/>
      </c>
      <c r="O50" s="142" t="str">
        <f>_xlfn.CONCAT(Tb.Financiering[[#This Row],[Pnr.]],Tb.Financiering[[#This Row],[SAnr.]])</f>
        <v/>
      </c>
      <c r="P50" s="144">
        <f>IF(Tb.Financiering[[#This Row],[Pnr.]]=P$7,Tb.Financiering[[#This Row],[Te financieren]]-Tb.Financiering[[#This Row],[Eigen
bijdrage]]-Tb.Financiering[[#This Row],[Andere
subsidie(s)]]-Tb.Financiering[[#This Row],[Anders]],0)</f>
        <v>0</v>
      </c>
      <c r="Q50" s="144">
        <f>IF(Tb.Financiering[[#This Row],[Pnr.]]=Q$7,Tb.Financiering[[#This Row],[Te financieren]]-Tb.Financiering[[#This Row],[Eigen
bijdrage]]-Tb.Financiering[[#This Row],[Andere
subsidie(s)]]-Tb.Financiering[[#This Row],[Anders]],0)</f>
        <v>0</v>
      </c>
      <c r="R50" s="144">
        <f>IF(Tb.Financiering[[#This Row],[Pnr.]]=R$7,Tb.Financiering[[#This Row],[Te financieren]]-Tb.Financiering[[#This Row],[Eigen
bijdrage]]-Tb.Financiering[[#This Row],[Andere
subsidie(s)]]-Tb.Financiering[[#This Row],[Anders]],0)</f>
        <v>0</v>
      </c>
      <c r="S50" s="144">
        <f>IF(Tb.Financiering[[#This Row],[Pnr.]]=S$7,Tb.Financiering[[#This Row],[Te financieren]]-Tb.Financiering[[#This Row],[Eigen
bijdrage]]-Tb.Financiering[[#This Row],[Andere
subsidie(s)]]-Tb.Financiering[[#This Row],[Anders]],0)</f>
        <v>0</v>
      </c>
      <c r="T50" s="144">
        <f>IF(Tb.Financiering[[#This Row],[Pnr.]]=T$7,Tb.Financiering[[#This Row],[Te financieren]]-Tb.Financiering[[#This Row],[Eigen
bijdrage]]-Tb.Financiering[[#This Row],[Andere
subsidie(s)]]-Tb.Financiering[[#This Row],[Anders]],0)</f>
        <v>0</v>
      </c>
      <c r="U50" s="144">
        <f>IF(Tb.Financiering[[#This Row],[Pnr.]]=U$7,Tb.Financiering[[#This Row],[Te financieren]]-Tb.Financiering[[#This Row],[Eigen
bijdrage]]-Tb.Financiering[[#This Row],[Andere
subsidie(s)]]-Tb.Financiering[[#This Row],[Anders]],0)</f>
        <v>0</v>
      </c>
      <c r="V50" s="144">
        <f>IF(Tb.Financiering[[#This Row],[Pnr.]]=V$7,Tb.Financiering[[#This Row],[Te financieren]]-Tb.Financiering[[#This Row],[Eigen
bijdrage]]-Tb.Financiering[[#This Row],[Andere
subsidie(s)]]-Tb.Financiering[[#This Row],[Anders]],0)</f>
        <v>0</v>
      </c>
      <c r="W50" s="144">
        <f>IF(Tb.Financiering[[#This Row],[Pnr.]]=W$7,Tb.Financiering[[#This Row],[Te financieren]]-Tb.Financiering[[#This Row],[Eigen
bijdrage]]-Tb.Financiering[[#This Row],[Andere
subsidie(s)]]-Tb.Financiering[[#This Row],[Anders]],0)</f>
        <v>0</v>
      </c>
      <c r="X50" s="144">
        <f>IF(Tb.Financiering[[#This Row],[Pnr.]]=X$7,Tb.Financiering[[#This Row],[Te financieren]]-Tb.Financiering[[#This Row],[Eigen
bijdrage]]-Tb.Financiering[[#This Row],[Andere
subsidie(s)]]-Tb.Financiering[[#This Row],[Anders]],0)</f>
        <v>0</v>
      </c>
      <c r="Y50" s="144">
        <f>IF(Tb.Financiering[[#This Row],[Pnr.]]=Y$7,Tb.Financiering[[#This Row],[Te financieren]]-Tb.Financiering[[#This Row],[Eigen
bijdrage]]-Tb.Financiering[[#This Row],[Andere
subsidie(s)]]-Tb.Financiering[[#This Row],[Anders]],0)</f>
        <v>0</v>
      </c>
      <c r="Z50" s="144">
        <f>IF(Tb.Financiering[[#This Row],[Pnr.]]=Z$7,Tb.Financiering[[#This Row],[Te financieren]]-Tb.Financiering[[#This Row],[Eigen
bijdrage]]-Tb.Financiering[[#This Row],[Andere
subsidie(s)]]-Tb.Financiering[[#This Row],[Anders]],0)</f>
        <v>0</v>
      </c>
      <c r="AA50" s="144">
        <f>IF(Tb.Financiering[[#This Row],[Pnr.]]=AA$7,Tb.Financiering[[#This Row],[Te financieren]]-Tb.Financiering[[#This Row],[Eigen
bijdrage]]-Tb.Financiering[[#This Row],[Andere
subsidie(s)]]-Tb.Financiering[[#This Row],[Anders]],0)</f>
        <v>0</v>
      </c>
      <c r="AB50" s="144">
        <f>IF(Tb.Financiering[[#This Row],[Pnr.]]=AB$7,Tb.Financiering[[#This Row],[Te financieren]]-Tb.Financiering[[#This Row],[Eigen
bijdrage]]-Tb.Financiering[[#This Row],[Andere
subsidie(s)]]-Tb.Financiering[[#This Row],[Anders]],0)</f>
        <v>0</v>
      </c>
      <c r="AC50" s="144">
        <f>IF(Tb.Financiering[[#This Row],[Pnr.]]=AC$7,Tb.Financiering[[#This Row],[Te financieren]]-Tb.Financiering[[#This Row],[Eigen
bijdrage]]-Tb.Financiering[[#This Row],[Andere
subsidie(s)]]-Tb.Financiering[[#This Row],[Anders]],0)</f>
        <v>0</v>
      </c>
      <c r="AD50" s="144">
        <f>IF(Tb.Financiering[[#This Row],[Pnr.]]=AD$7,Tb.Financiering[[#This Row],[Te financieren]]-Tb.Financiering[[#This Row],[Eigen
bijdrage]]-Tb.Financiering[[#This Row],[Andere
subsidie(s)]]-Tb.Financiering[[#This Row],[Anders]],0)</f>
        <v>0</v>
      </c>
      <c r="AE50" s="144">
        <f>IF(Tb.Financiering[[#This Row],[Pnr.]]=AE$7,Tb.Financiering[[#This Row],[Te financieren]]-Tb.Financiering[[#This Row],[Eigen
bijdrage]]-Tb.Financiering[[#This Row],[Andere
subsidie(s)]]-Tb.Financiering[[#This Row],[Anders]],0)</f>
        <v>0</v>
      </c>
      <c r="AF50" s="144">
        <f>IF(Tb.Financiering[[#This Row],[Pnr.]]=AF$7,Tb.Financiering[[#This Row],[Te financieren]]-Tb.Financiering[[#This Row],[Eigen
bijdrage]]-Tb.Financiering[[#This Row],[Andere
subsidie(s)]]-Tb.Financiering[[#This Row],[Anders]],0)</f>
        <v>0</v>
      </c>
      <c r="AG50" s="144">
        <f>IF(Tb.Financiering[[#This Row],[Pnr.]]=AG$7,Tb.Financiering[[#This Row],[Te financieren]]-Tb.Financiering[[#This Row],[Eigen
bijdrage]]-Tb.Financiering[[#This Row],[Andere
subsidie(s)]]-Tb.Financiering[[#This Row],[Anders]],0)</f>
        <v>0</v>
      </c>
      <c r="AH50" s="144">
        <f>IF(Tb.Financiering[[#This Row],[Pnr.]]=AH$7,Tb.Financiering[[#This Row],[Te financieren]]-Tb.Financiering[[#This Row],[Eigen
bijdrage]]-Tb.Financiering[[#This Row],[Andere
subsidie(s)]]-Tb.Financiering[[#This Row],[Anders]],0)</f>
        <v>0</v>
      </c>
      <c r="AI50" s="144">
        <f>IF(Tb.Financiering[[#This Row],[Pnr.]]=AI$7,Tb.Financiering[[#This Row],[Te financieren]]-Tb.Financiering[[#This Row],[Eigen
bijdrage]]-Tb.Financiering[[#This Row],[Andere
subsidie(s)]]-Tb.Financiering[[#This Row],[Anders]],0)</f>
        <v>0</v>
      </c>
      <c r="AJ50" s="144">
        <f>IF(Tb.Financiering[[#This Row],[Pnr.]]=AJ$7,Tb.Financiering[[#This Row],[Te financieren]]-Tb.Financiering[[#This Row],[Eigen
bijdrage]]-Tb.Financiering[[#This Row],[Andere
subsidie(s)]]-Tb.Financiering[[#This Row],[Anders]],0)</f>
        <v>0</v>
      </c>
      <c r="AK50" s="144">
        <f>IF(Tb.Financiering[[#This Row],[Pnr.]]=AK$7,Tb.Financiering[[#This Row],[Te financieren]]-Tb.Financiering[[#This Row],[Eigen
bijdrage]]-Tb.Financiering[[#This Row],[Andere
subsidie(s)]]-Tb.Financiering[[#This Row],[Anders]],0)</f>
        <v>0</v>
      </c>
      <c r="AL50" s="144">
        <f>IF(Tb.Financiering[[#This Row],[Pnr.]]=AL$7,Tb.Financiering[[#This Row],[Te financieren]]-Tb.Financiering[[#This Row],[Eigen
bijdrage]]-Tb.Financiering[[#This Row],[Andere
subsidie(s)]]-Tb.Financiering[[#This Row],[Anders]],0)</f>
        <v>0</v>
      </c>
      <c r="AM50" s="144">
        <f>IF(Tb.Financiering[[#This Row],[Pnr.]]=AM$7,Tb.Financiering[[#This Row],[Te financieren]]-Tb.Financiering[[#This Row],[Eigen
bijdrage]]-Tb.Financiering[[#This Row],[Andere
subsidie(s)]]-Tb.Financiering[[#This Row],[Anders]],0)</f>
        <v>0</v>
      </c>
      <c r="AN50" s="144">
        <f>IF(Tb.Financiering[[#This Row],[Pnr.]]=AN$7,Tb.Financiering[[#This Row],[Te financieren]]-Tb.Financiering[[#This Row],[Eigen
bijdrage]]-Tb.Financiering[[#This Row],[Andere
subsidie(s)]]-Tb.Financiering[[#This Row],[Anders]],0)</f>
        <v>0</v>
      </c>
      <c r="AO50" s="144">
        <f>IF(Tb.Financiering[[#This Row],[Pnr.]]=AO$7,Tb.Financiering[[#This Row],[Te financieren]]-Tb.Financiering[[#This Row],[Eigen
bijdrage]]-Tb.Financiering[[#This Row],[Andere
subsidie(s)]]-Tb.Financiering[[#This Row],[Anders]],0)</f>
        <v>0</v>
      </c>
      <c r="AP50" s="144">
        <f>IF(Tb.Financiering[[#This Row],[Pnr.]]=AP$7,Tb.Financiering[[#This Row],[Te financieren]]-Tb.Financiering[[#This Row],[Eigen
bijdrage]]-Tb.Financiering[[#This Row],[Andere
subsidie(s)]]-Tb.Financiering[[#This Row],[Anders]],0)</f>
        <v>0</v>
      </c>
      <c r="AQ50" s="144">
        <f>IF(Tb.Financiering[[#This Row],[Pnr.]]=AQ$7,Tb.Financiering[[#This Row],[Te financieren]]-Tb.Financiering[[#This Row],[Eigen
bijdrage]]-Tb.Financiering[[#This Row],[Andere
subsidie(s)]]-Tb.Financiering[[#This Row],[Anders]],0)</f>
        <v>0</v>
      </c>
      <c r="AR50" s="144">
        <f>IF(Tb.Financiering[[#This Row],[Pnr.]]=AR$7,Tb.Financiering[[#This Row],[Te financieren]]-Tb.Financiering[[#This Row],[Eigen
bijdrage]]-Tb.Financiering[[#This Row],[Andere
subsidie(s)]]-Tb.Financiering[[#This Row],[Anders]],0)</f>
        <v>0</v>
      </c>
      <c r="AS50" s="144">
        <f>IF(Tb.Financiering[[#This Row],[Pnr.]]=AS$7,Tb.Financiering[[#This Row],[Te financieren]]-Tb.Financiering[[#This Row],[Eigen
bijdrage]]-Tb.Financiering[[#This Row],[Andere
subsidie(s)]]-Tb.Financiering[[#This Row],[Anders]],0)</f>
        <v>0</v>
      </c>
      <c r="AT50" s="144">
        <f>IF(Tb.Financiering[[#This Row],[Pnr.]]=AT$7,Tb.Financiering[[#This Row],[Te financieren]]-Tb.Financiering[[#This Row],[Eigen
bijdrage]]-Tb.Financiering[[#This Row],[Andere
subsidie(s)]]-Tb.Financiering[[#This Row],[Anders]],0)</f>
        <v>0</v>
      </c>
      <c r="AU50" s="144">
        <f>IF(Tb.Financiering[[#This Row],[Pnr.]]=AU$7,Tb.Financiering[[#This Row],[Te financieren]]-Tb.Financiering[[#This Row],[Eigen
bijdrage]]-Tb.Financiering[[#This Row],[Andere
subsidie(s)]]-Tb.Financiering[[#This Row],[Anders]],0)</f>
        <v>0</v>
      </c>
      <c r="AV50" s="144">
        <f>IF(Tb.Financiering[[#This Row],[Pnr.]]=AV$7,Tb.Financiering[[#This Row],[Te financieren]]-Tb.Financiering[[#This Row],[Eigen
bijdrage]]-Tb.Financiering[[#This Row],[Andere
subsidie(s)]]-Tb.Financiering[[#This Row],[Anders]],0)</f>
        <v>0</v>
      </c>
      <c r="AW50" s="144">
        <f>IF(Tb.Financiering[[#This Row],[Pnr.]]=AW$7,Tb.Financiering[[#This Row],[Te financieren]]-Tb.Financiering[[#This Row],[Eigen
bijdrage]]-Tb.Financiering[[#This Row],[Andere
subsidie(s)]]-Tb.Financiering[[#This Row],[Anders]],0)</f>
        <v>0</v>
      </c>
      <c r="AX50" s="144">
        <f>IF(Tb.Financiering[[#This Row],[Pnr.]]=AX$7,Tb.Financiering[[#This Row],[Te financieren]]-Tb.Financiering[[#This Row],[Eigen
bijdrage]]-Tb.Financiering[[#This Row],[Andere
subsidie(s)]]-Tb.Financiering[[#This Row],[Anders]],0)</f>
        <v>0</v>
      </c>
      <c r="AY50" s="144">
        <f>IF(Tb.Financiering[[#This Row],[Pnr.]]=AY$7,Tb.Financiering[[#This Row],[Te financieren]]-Tb.Financiering[[#This Row],[Eigen
bijdrage]]-Tb.Financiering[[#This Row],[Andere
subsidie(s)]]-Tb.Financiering[[#This Row],[Anders]],0)</f>
        <v>0</v>
      </c>
      <c r="AZ50" s="144">
        <f>IF(Tb.Financiering[[#This Row],[Pnr.]]=AZ$7,Tb.Financiering[[#This Row],[Te financieren]]-Tb.Financiering[[#This Row],[Eigen
bijdrage]]-Tb.Financiering[[#This Row],[Andere
subsidie(s)]]-Tb.Financiering[[#This Row],[Anders]],0)</f>
        <v>0</v>
      </c>
      <c r="BA50" s="144">
        <f>IF(Tb.Financiering[[#This Row],[Pnr.]]=BA$7,Tb.Financiering[[#This Row],[Te financieren]]-Tb.Financiering[[#This Row],[Eigen
bijdrage]]-Tb.Financiering[[#This Row],[Andere
subsidie(s)]]-Tb.Financiering[[#This Row],[Anders]],0)</f>
        <v>0</v>
      </c>
      <c r="BB50" s="144">
        <f>IF(Tb.Financiering[[#This Row],[Pnr.]]=BB$7,Tb.Financiering[[#This Row],[Te financieren]]-Tb.Financiering[[#This Row],[Eigen
bijdrage]]-Tb.Financiering[[#This Row],[Andere
subsidie(s)]]-Tb.Financiering[[#This Row],[Anders]],0)</f>
        <v>0</v>
      </c>
      <c r="BC50" s="144">
        <f>IF(Tb.Financiering[[#This Row],[Pnr.]]=BC$7,Tb.Financiering[[#This Row],[Te financieren]]-Tb.Financiering[[#This Row],[Eigen
bijdrage]]-Tb.Financiering[[#This Row],[Andere
subsidie(s)]]-Tb.Financiering[[#This Row],[Anders]],0)</f>
        <v>0</v>
      </c>
      <c r="BD50" s="144">
        <f>IF(Tb.Financiering[[#This Row],[Pnr.]]=BD$7,Tb.Financiering[[#This Row],[Te financieren]]-Tb.Financiering[[#This Row],[Eigen
bijdrage]]-Tb.Financiering[[#This Row],[Andere
subsidie(s)]]-Tb.Financiering[[#This Row],[Anders]],0)</f>
        <v>0</v>
      </c>
      <c r="BE50" s="144">
        <f>IF(Tb.Financiering[[#This Row],[Pnr.]]=BE$7,Tb.Financiering[[#This Row],[Te financieren]]-Tb.Financiering[[#This Row],[Eigen
bijdrage]]-Tb.Financiering[[#This Row],[Andere
subsidie(s)]]-Tb.Financiering[[#This Row],[Anders]],0)</f>
        <v>0</v>
      </c>
      <c r="BF50" s="144">
        <f>IF(Tb.Financiering[[#This Row],[Pnr.]]=BF$7,Tb.Financiering[[#This Row],[Te financieren]]-Tb.Financiering[[#This Row],[Eigen
bijdrage]]-Tb.Financiering[[#This Row],[Andere
subsidie(s)]]-Tb.Financiering[[#This Row],[Anders]],0)</f>
        <v>0</v>
      </c>
      <c r="BG50" s="144">
        <f>IF(Tb.Financiering[[#This Row],[Pnr.]]=BG$7,Tb.Financiering[[#This Row],[Te financieren]]-Tb.Financiering[[#This Row],[Eigen
bijdrage]]-Tb.Financiering[[#This Row],[Andere
subsidie(s)]]-Tb.Financiering[[#This Row],[Anders]],0)</f>
        <v>0</v>
      </c>
      <c r="BH50" s="144">
        <f>IF(Tb.Financiering[[#This Row],[Pnr.]]=BH$7,Tb.Financiering[[#This Row],[Te financieren]]-Tb.Financiering[[#This Row],[Eigen
bijdrage]]-Tb.Financiering[[#This Row],[Andere
subsidie(s)]]-Tb.Financiering[[#This Row],[Anders]],0)</f>
        <v>0</v>
      </c>
      <c r="BI50" s="144">
        <f>IF(Tb.Financiering[[#This Row],[Pnr.]]=BI$7,Tb.Financiering[[#This Row],[Te financieren]]-Tb.Financiering[[#This Row],[Eigen
bijdrage]]-Tb.Financiering[[#This Row],[Andere
subsidie(s)]]-Tb.Financiering[[#This Row],[Anders]],0)</f>
        <v>0</v>
      </c>
      <c r="BJ50" s="144">
        <f>IF(Tb.Financiering[[#This Row],[Pnr.]]=BJ$7,Tb.Financiering[[#This Row],[Te financieren]]-Tb.Financiering[[#This Row],[Eigen
bijdrage]]-Tb.Financiering[[#This Row],[Andere
subsidie(s)]]-Tb.Financiering[[#This Row],[Anders]],0)</f>
        <v>0</v>
      </c>
      <c r="BK50" s="144">
        <f>IF(Tb.Financiering[[#This Row],[Pnr.]]=BK$7,Tb.Financiering[[#This Row],[Te financieren]]-Tb.Financiering[[#This Row],[Eigen
bijdrage]]-Tb.Financiering[[#This Row],[Andere
subsidie(s)]]-Tb.Financiering[[#This Row],[Anders]],0)</f>
        <v>0</v>
      </c>
      <c r="BL50" s="144">
        <f>IF(Tb.Financiering[[#This Row],[Pnr.]]=BL$7,Tb.Financiering[[#This Row],[Te financieren]]-Tb.Financiering[[#This Row],[Eigen
bijdrage]]-Tb.Financiering[[#This Row],[Andere
subsidie(s)]]-Tb.Financiering[[#This Row],[Anders]],0)</f>
        <v>0</v>
      </c>
      <c r="BM50" s="144">
        <f>IF(Tb.Financiering[[#This Row],[Pnr.]]=BM$7,Tb.Financiering[[#This Row],[Te financieren]]-Tb.Financiering[[#This Row],[Eigen
bijdrage]]-Tb.Financiering[[#This Row],[Andere
subsidie(s)]]-Tb.Financiering[[#This Row],[Anders]],0)</f>
        <v>0</v>
      </c>
      <c r="BN50" s="235">
        <f>IF(Tb.Financiering[[#This Row],[Pnr.]]=BN$7,Tb.Financiering[[#This Row],[Eigen
bijdrage]]+Tb.Financiering[[#This Row],[Andere
subsidie(s)]]+Tb.Financiering[[#This Row],[Anders]],0)</f>
        <v>0</v>
      </c>
      <c r="BO50" s="235">
        <f>IF(Tb.Financiering[[#This Row],[Pnr.]]=BO$7,Tb.Financiering[[#This Row],[Eigen
bijdrage]]+Tb.Financiering[[#This Row],[Andere
subsidie(s)]]+Tb.Financiering[[#This Row],[Anders]],0)</f>
        <v>0</v>
      </c>
      <c r="BP50" s="235">
        <f>IF(Tb.Financiering[[#This Row],[Pnr.]]=BP$7,Tb.Financiering[[#This Row],[Eigen
bijdrage]]+Tb.Financiering[[#This Row],[Andere
subsidie(s)]]+Tb.Financiering[[#This Row],[Anders]],0)</f>
        <v>0</v>
      </c>
      <c r="BQ50" s="235">
        <f>IF(Tb.Financiering[[#This Row],[Pnr.]]=BQ$7,Tb.Financiering[[#This Row],[Eigen
bijdrage]]+Tb.Financiering[[#This Row],[Andere
subsidie(s)]]+Tb.Financiering[[#This Row],[Anders]],0)</f>
        <v>0</v>
      </c>
      <c r="BR50" s="235">
        <f>IF(Tb.Financiering[[#This Row],[Pnr.]]=BR$7,Tb.Financiering[[#This Row],[Eigen
bijdrage]]+Tb.Financiering[[#This Row],[Andere
subsidie(s)]]+Tb.Financiering[[#This Row],[Anders]],0)</f>
        <v>0</v>
      </c>
      <c r="BS50" s="235">
        <f>IF(Tb.Financiering[[#This Row],[Pnr.]]=BS$7,Tb.Financiering[[#This Row],[Eigen
bijdrage]]+Tb.Financiering[[#This Row],[Andere
subsidie(s)]]+Tb.Financiering[[#This Row],[Anders]],0)</f>
        <v>0</v>
      </c>
      <c r="BT50" s="235">
        <f>IF(Tb.Financiering[[#This Row],[Pnr.]]=BT$7,Tb.Financiering[[#This Row],[Eigen
bijdrage]]+Tb.Financiering[[#This Row],[Andere
subsidie(s)]]+Tb.Financiering[[#This Row],[Anders]],0)</f>
        <v>0</v>
      </c>
      <c r="BU50" s="235">
        <f>IF(Tb.Financiering[[#This Row],[Pnr.]]=BU$7,Tb.Financiering[[#This Row],[Eigen
bijdrage]]+Tb.Financiering[[#This Row],[Andere
subsidie(s)]]+Tb.Financiering[[#This Row],[Anders]],0)</f>
        <v>0</v>
      </c>
      <c r="BV50" s="235">
        <f>IF(Tb.Financiering[[#This Row],[Pnr.]]=BV$7,Tb.Financiering[[#This Row],[Eigen
bijdrage]]+Tb.Financiering[[#This Row],[Andere
subsidie(s)]]+Tb.Financiering[[#This Row],[Anders]],0)</f>
        <v>0</v>
      </c>
      <c r="BW50" s="235">
        <f>IF(Tb.Financiering[[#This Row],[Pnr.]]=BW$7,Tb.Financiering[[#This Row],[Eigen
bijdrage]]+Tb.Financiering[[#This Row],[Andere
subsidie(s)]]+Tb.Financiering[[#This Row],[Anders]],0)</f>
        <v>0</v>
      </c>
      <c r="BX50" s="235">
        <f>IF(Tb.Financiering[[#This Row],[Pnr.]]=BX$7,Tb.Financiering[[#This Row],[Eigen
bijdrage]]+Tb.Financiering[[#This Row],[Andere
subsidie(s)]]+Tb.Financiering[[#This Row],[Anders]],0)</f>
        <v>0</v>
      </c>
      <c r="BY50" s="235">
        <f>IF(Tb.Financiering[[#This Row],[Pnr.]]=BY$7,Tb.Financiering[[#This Row],[Eigen
bijdrage]]+Tb.Financiering[[#This Row],[Andere
subsidie(s)]]+Tb.Financiering[[#This Row],[Anders]],0)</f>
        <v>0</v>
      </c>
      <c r="BZ50" s="235">
        <f>IF(Tb.Financiering[[#This Row],[Pnr.]]=BZ$7,Tb.Financiering[[#This Row],[Eigen
bijdrage]]+Tb.Financiering[[#This Row],[Andere
subsidie(s)]]+Tb.Financiering[[#This Row],[Anders]],0)</f>
        <v>0</v>
      </c>
      <c r="CA50" s="235">
        <f>IF(Tb.Financiering[[#This Row],[Pnr.]]=CA$7,Tb.Financiering[[#This Row],[Eigen
bijdrage]]+Tb.Financiering[[#This Row],[Andere
subsidie(s)]]+Tb.Financiering[[#This Row],[Anders]],0)</f>
        <v>0</v>
      </c>
      <c r="CB50" s="235">
        <f>IF(Tb.Financiering[[#This Row],[Pnr.]]=CB$7,Tb.Financiering[[#This Row],[Eigen
bijdrage]]+Tb.Financiering[[#This Row],[Andere
subsidie(s)]]+Tb.Financiering[[#This Row],[Anders]],0)</f>
        <v>0</v>
      </c>
      <c r="CC50" s="235">
        <f>IF(Tb.Financiering[[#This Row],[Pnr.]]=CC$7,Tb.Financiering[[#This Row],[Eigen
bijdrage]]+Tb.Financiering[[#This Row],[Andere
subsidie(s)]]+Tb.Financiering[[#This Row],[Anders]],0)</f>
        <v>0</v>
      </c>
      <c r="CD50" s="235">
        <f>IF(Tb.Financiering[[#This Row],[Pnr.]]=CD$7,Tb.Financiering[[#This Row],[Eigen
bijdrage]]+Tb.Financiering[[#This Row],[Andere
subsidie(s)]]+Tb.Financiering[[#This Row],[Anders]],0)</f>
        <v>0</v>
      </c>
      <c r="CE50" s="235">
        <f>IF(Tb.Financiering[[#This Row],[Pnr.]]=CE$7,Tb.Financiering[[#This Row],[Eigen
bijdrage]]+Tb.Financiering[[#This Row],[Andere
subsidie(s)]]+Tb.Financiering[[#This Row],[Anders]],0)</f>
        <v>0</v>
      </c>
      <c r="CF50" s="235">
        <f>IF(Tb.Financiering[[#This Row],[Pnr.]]=CF$7,Tb.Financiering[[#This Row],[Eigen
bijdrage]]+Tb.Financiering[[#This Row],[Andere
subsidie(s)]]+Tb.Financiering[[#This Row],[Anders]],0)</f>
        <v>0</v>
      </c>
      <c r="CG50" s="235">
        <f>IF(Tb.Financiering[[#This Row],[Pnr.]]=CG$7,Tb.Financiering[[#This Row],[Eigen
bijdrage]]+Tb.Financiering[[#This Row],[Andere
subsidie(s)]]+Tb.Financiering[[#This Row],[Anders]],0)</f>
        <v>0</v>
      </c>
      <c r="CH50" s="235">
        <f>IF(Tb.Financiering[[#This Row],[Pnr.]]=CH$7,Tb.Financiering[[#This Row],[Eigen
bijdrage]]+Tb.Financiering[[#This Row],[Andere
subsidie(s)]]+Tb.Financiering[[#This Row],[Anders]],0)</f>
        <v>0</v>
      </c>
      <c r="CI50" s="235">
        <f>IF(Tb.Financiering[[#This Row],[Pnr.]]=CI$7,Tb.Financiering[[#This Row],[Eigen
bijdrage]]+Tb.Financiering[[#This Row],[Andere
subsidie(s)]]+Tb.Financiering[[#This Row],[Anders]],0)</f>
        <v>0</v>
      </c>
      <c r="CJ50" s="235">
        <f>IF(Tb.Financiering[[#This Row],[Pnr.]]=CJ$7,Tb.Financiering[[#This Row],[Eigen
bijdrage]]+Tb.Financiering[[#This Row],[Andere
subsidie(s)]]+Tb.Financiering[[#This Row],[Anders]],0)</f>
        <v>0</v>
      </c>
      <c r="CK50" s="235">
        <f>IF(Tb.Financiering[[#This Row],[Pnr.]]=CK$7,Tb.Financiering[[#This Row],[Eigen
bijdrage]]+Tb.Financiering[[#This Row],[Andere
subsidie(s)]]+Tb.Financiering[[#This Row],[Anders]],0)</f>
        <v>0</v>
      </c>
      <c r="CL50" s="235">
        <f>IF(Tb.Financiering[[#This Row],[Pnr.]]=CL$7,Tb.Financiering[[#This Row],[Eigen
bijdrage]]+Tb.Financiering[[#This Row],[Andere
subsidie(s)]]+Tb.Financiering[[#This Row],[Anders]],0)</f>
        <v>0</v>
      </c>
      <c r="CM50" s="235">
        <f>IF(Tb.Financiering[[#This Row],[Pnr.]]=CM$7,Tb.Financiering[[#This Row],[Eigen
bijdrage]]+Tb.Financiering[[#This Row],[Andere
subsidie(s)]]+Tb.Financiering[[#This Row],[Anders]],0)</f>
        <v>0</v>
      </c>
      <c r="CN50" s="235">
        <f>IF(Tb.Financiering[[#This Row],[Pnr.]]=CN$7,Tb.Financiering[[#This Row],[Eigen
bijdrage]]+Tb.Financiering[[#This Row],[Andere
subsidie(s)]]+Tb.Financiering[[#This Row],[Anders]],0)</f>
        <v>0</v>
      </c>
      <c r="CO50" s="235">
        <f>IF(Tb.Financiering[[#This Row],[Pnr.]]=CO$7,Tb.Financiering[[#This Row],[Eigen
bijdrage]]+Tb.Financiering[[#This Row],[Andere
subsidie(s)]]+Tb.Financiering[[#This Row],[Anders]],0)</f>
        <v>0</v>
      </c>
      <c r="CP50" s="235">
        <f>IF(Tb.Financiering[[#This Row],[Pnr.]]=CP$7,Tb.Financiering[[#This Row],[Eigen
bijdrage]]+Tb.Financiering[[#This Row],[Andere
subsidie(s)]]+Tb.Financiering[[#This Row],[Anders]],0)</f>
        <v>0</v>
      </c>
      <c r="CQ50" s="235">
        <f>IF(Tb.Financiering[[#This Row],[Pnr.]]=CQ$7,Tb.Financiering[[#This Row],[Eigen
bijdrage]]+Tb.Financiering[[#This Row],[Andere
subsidie(s)]]+Tb.Financiering[[#This Row],[Anders]],0)</f>
        <v>0</v>
      </c>
      <c r="CR50" s="235">
        <f>IF(Tb.Financiering[[#This Row],[Pnr.]]=CR$7,Tb.Financiering[[#This Row],[Eigen
bijdrage]]+Tb.Financiering[[#This Row],[Andere
subsidie(s)]]+Tb.Financiering[[#This Row],[Anders]],0)</f>
        <v>0</v>
      </c>
      <c r="CS50" s="235">
        <f>IF(Tb.Financiering[[#This Row],[Pnr.]]=CS$7,Tb.Financiering[[#This Row],[Eigen
bijdrage]]+Tb.Financiering[[#This Row],[Andere
subsidie(s)]]+Tb.Financiering[[#This Row],[Anders]],0)</f>
        <v>0</v>
      </c>
      <c r="CT50" s="235">
        <f>IF(Tb.Financiering[[#This Row],[Pnr.]]=CT$7,Tb.Financiering[[#This Row],[Eigen
bijdrage]]+Tb.Financiering[[#This Row],[Andere
subsidie(s)]]+Tb.Financiering[[#This Row],[Anders]],0)</f>
        <v>0</v>
      </c>
      <c r="CU50" s="235">
        <f>IF(Tb.Financiering[[#This Row],[Pnr.]]=CU$7,Tb.Financiering[[#This Row],[Eigen
bijdrage]]+Tb.Financiering[[#This Row],[Andere
subsidie(s)]]+Tb.Financiering[[#This Row],[Anders]],0)</f>
        <v>0</v>
      </c>
      <c r="CV50" s="235">
        <f>IF(Tb.Financiering[[#This Row],[Pnr.]]=CV$7,Tb.Financiering[[#This Row],[Eigen
bijdrage]]+Tb.Financiering[[#This Row],[Andere
subsidie(s)]]+Tb.Financiering[[#This Row],[Anders]],0)</f>
        <v>0</v>
      </c>
      <c r="CW50" s="235">
        <f>IF(Tb.Financiering[[#This Row],[Pnr.]]=CW$7,Tb.Financiering[[#This Row],[Eigen
bijdrage]]+Tb.Financiering[[#This Row],[Andere
subsidie(s)]]+Tb.Financiering[[#This Row],[Anders]],0)</f>
        <v>0</v>
      </c>
      <c r="CX50" s="235">
        <f>IF(Tb.Financiering[[#This Row],[Pnr.]]=CX$7,Tb.Financiering[[#This Row],[Eigen
bijdrage]]+Tb.Financiering[[#This Row],[Andere
subsidie(s)]]+Tb.Financiering[[#This Row],[Anders]],0)</f>
        <v>0</v>
      </c>
      <c r="CY50" s="235">
        <f>IF(Tb.Financiering[[#This Row],[Pnr.]]=CY$7,Tb.Financiering[[#This Row],[Eigen
bijdrage]]+Tb.Financiering[[#This Row],[Andere
subsidie(s)]]+Tb.Financiering[[#This Row],[Anders]],0)</f>
        <v>0</v>
      </c>
      <c r="CZ50" s="235">
        <f>IF(Tb.Financiering[[#This Row],[Pnr.]]=CZ$7,Tb.Financiering[[#This Row],[Eigen
bijdrage]]+Tb.Financiering[[#This Row],[Andere
subsidie(s)]]+Tb.Financiering[[#This Row],[Anders]],0)</f>
        <v>0</v>
      </c>
      <c r="DA50" s="235">
        <f>IF(Tb.Financiering[[#This Row],[Pnr.]]=DA$7,Tb.Financiering[[#This Row],[Eigen
bijdrage]]+Tb.Financiering[[#This Row],[Andere
subsidie(s)]]+Tb.Financiering[[#This Row],[Anders]],0)</f>
        <v>0</v>
      </c>
      <c r="DB50" s="235">
        <f>IF(Tb.Financiering[[#This Row],[Pnr.]]=DB$7,Tb.Financiering[[#This Row],[Eigen
bijdrage]]+Tb.Financiering[[#This Row],[Andere
subsidie(s)]]+Tb.Financiering[[#This Row],[Anders]],0)</f>
        <v>0</v>
      </c>
      <c r="DC50" s="235">
        <f>IF(Tb.Financiering[[#This Row],[Pnr.]]=DC$7,Tb.Financiering[[#This Row],[Eigen
bijdrage]]+Tb.Financiering[[#This Row],[Andere
subsidie(s)]]+Tb.Financiering[[#This Row],[Anders]],0)</f>
        <v>0</v>
      </c>
      <c r="DD50" s="235">
        <f>IF(Tb.Financiering[[#This Row],[Pnr.]]=DD$7,Tb.Financiering[[#This Row],[Eigen
bijdrage]]+Tb.Financiering[[#This Row],[Andere
subsidie(s)]]+Tb.Financiering[[#This Row],[Anders]],0)</f>
        <v>0</v>
      </c>
      <c r="DE50" s="235">
        <f>IF(Tb.Financiering[[#This Row],[Pnr.]]=DE$7,Tb.Financiering[[#This Row],[Eigen
bijdrage]]+Tb.Financiering[[#This Row],[Andere
subsidie(s)]]+Tb.Financiering[[#This Row],[Anders]],0)</f>
        <v>0</v>
      </c>
      <c r="DF50" s="235">
        <f>IF(Tb.Financiering[[#This Row],[Pnr.]]=DF$7,Tb.Financiering[[#This Row],[Eigen
bijdrage]]+Tb.Financiering[[#This Row],[Andere
subsidie(s)]]+Tb.Financiering[[#This Row],[Anders]],0)</f>
        <v>0</v>
      </c>
      <c r="DG50" s="235">
        <f>IF(Tb.Financiering[[#This Row],[Pnr.]]=DG$7,Tb.Financiering[[#This Row],[Eigen
bijdrage]]+Tb.Financiering[[#This Row],[Andere
subsidie(s)]]+Tb.Financiering[[#This Row],[Anders]],0)</f>
        <v>0</v>
      </c>
      <c r="DH50" s="235">
        <f>IF(Tb.Financiering[[#This Row],[Pnr.]]=DH$7,Tb.Financiering[[#This Row],[Eigen
bijdrage]]+Tb.Financiering[[#This Row],[Andere
subsidie(s)]]+Tb.Financiering[[#This Row],[Anders]],0)</f>
        <v>0</v>
      </c>
      <c r="DI50" s="235">
        <f>IF(Tb.Financiering[[#This Row],[Pnr.]]=DI$7,Tb.Financiering[[#This Row],[Eigen
bijdrage]]+Tb.Financiering[[#This Row],[Andere
subsidie(s)]]+Tb.Financiering[[#This Row],[Anders]],0)</f>
        <v>0</v>
      </c>
      <c r="DJ50" s="235">
        <f>IF(Tb.Financiering[[#This Row],[Pnr.]]=DJ$7,Tb.Financiering[[#This Row],[Eigen
bijdrage]]+Tb.Financiering[[#This Row],[Andere
subsidie(s)]]+Tb.Financiering[[#This Row],[Anders]],0)</f>
        <v>0</v>
      </c>
      <c r="DK50" s="235">
        <f>IF(Tb.Financiering[[#This Row],[Pnr.]]=DK$7,Tb.Financiering[[#This Row],[Eigen
bijdrage]]+Tb.Financiering[[#This Row],[Andere
subsidie(s)]]+Tb.Financiering[[#This Row],[Anders]],0)</f>
        <v>0</v>
      </c>
      <c r="XFD50" s="31"/>
    </row>
    <row r="51" spans="1:115 16384:16384" s="4" customFormat="1" x14ac:dyDescent="0.3">
      <c r="A51" s="31"/>
      <c r="B51" s="137"/>
      <c r="C51" s="137"/>
      <c r="D51" s="11">
        <f>SUMIF(Tbl.Kosten[PSAnr.],Tb.Financiering[[#This Row],[PSAnr.]],Tbl.Kosten[Totaal kosten])</f>
        <v>0</v>
      </c>
      <c r="E51" s="154">
        <f>SUMIF(Tbl.Kosten[PSAnr.],Tb.Financiering[[#This Row],[PSAnr.]],Tbl.Kosten[Subsidie])</f>
        <v>0</v>
      </c>
      <c r="F51" s="155"/>
      <c r="G51" s="154">
        <f>Tb.Financiering[[#This Row],[Begrote kosten]]-Tb.Financiering[[#This Row],[Berekende GLB subsidie]]-Tb.Financiering[[#This Row],[Correctie GLB subsidie]]</f>
        <v>0</v>
      </c>
      <c r="H51" s="156"/>
      <c r="I51" s="156"/>
      <c r="J51" s="156"/>
      <c r="K51" s="152"/>
      <c r="L51" s="97">
        <f>Tb.Financiering[[#This Row],[Te financieren]]-SUM(Tb.Financiering[[#This Row],[Eigen
bijdrage]:[Anders]])</f>
        <v>0</v>
      </c>
      <c r="M51" s="160" t="str">
        <f>IFERROR(VLOOKUP(Tb.Financiering[[#This Row],[Partnernaam]],Tbl.Projectpartners[[Naam]:[PNr.]],9,FALSE),"")</f>
        <v/>
      </c>
      <c r="N51" s="142" t="str">
        <f>IFERROR(VLOOKUP(Tb.Financiering[[#This Row],[Subsidiabele activiteit]],Tbl.Subsidiehoogte[[Subsidieactiviteit]:[SAnr.]],3,FALSE),"")</f>
        <v/>
      </c>
      <c r="O51" s="142" t="str">
        <f>_xlfn.CONCAT(Tb.Financiering[[#This Row],[Pnr.]],Tb.Financiering[[#This Row],[SAnr.]])</f>
        <v/>
      </c>
      <c r="P51" s="144">
        <f>IF(Tb.Financiering[[#This Row],[Pnr.]]=P$7,Tb.Financiering[[#This Row],[Te financieren]]-Tb.Financiering[[#This Row],[Eigen
bijdrage]]-Tb.Financiering[[#This Row],[Andere
subsidie(s)]]-Tb.Financiering[[#This Row],[Anders]],0)</f>
        <v>0</v>
      </c>
      <c r="Q51" s="144">
        <f>IF(Tb.Financiering[[#This Row],[Pnr.]]=Q$7,Tb.Financiering[[#This Row],[Te financieren]]-Tb.Financiering[[#This Row],[Eigen
bijdrage]]-Tb.Financiering[[#This Row],[Andere
subsidie(s)]]-Tb.Financiering[[#This Row],[Anders]],0)</f>
        <v>0</v>
      </c>
      <c r="R51" s="144">
        <f>IF(Tb.Financiering[[#This Row],[Pnr.]]=R$7,Tb.Financiering[[#This Row],[Te financieren]]-Tb.Financiering[[#This Row],[Eigen
bijdrage]]-Tb.Financiering[[#This Row],[Andere
subsidie(s)]]-Tb.Financiering[[#This Row],[Anders]],0)</f>
        <v>0</v>
      </c>
      <c r="S51" s="144">
        <f>IF(Tb.Financiering[[#This Row],[Pnr.]]=S$7,Tb.Financiering[[#This Row],[Te financieren]]-Tb.Financiering[[#This Row],[Eigen
bijdrage]]-Tb.Financiering[[#This Row],[Andere
subsidie(s)]]-Tb.Financiering[[#This Row],[Anders]],0)</f>
        <v>0</v>
      </c>
      <c r="T51" s="144">
        <f>IF(Tb.Financiering[[#This Row],[Pnr.]]=T$7,Tb.Financiering[[#This Row],[Te financieren]]-Tb.Financiering[[#This Row],[Eigen
bijdrage]]-Tb.Financiering[[#This Row],[Andere
subsidie(s)]]-Tb.Financiering[[#This Row],[Anders]],0)</f>
        <v>0</v>
      </c>
      <c r="U51" s="144">
        <f>IF(Tb.Financiering[[#This Row],[Pnr.]]=U$7,Tb.Financiering[[#This Row],[Te financieren]]-Tb.Financiering[[#This Row],[Eigen
bijdrage]]-Tb.Financiering[[#This Row],[Andere
subsidie(s)]]-Tb.Financiering[[#This Row],[Anders]],0)</f>
        <v>0</v>
      </c>
      <c r="V51" s="144">
        <f>IF(Tb.Financiering[[#This Row],[Pnr.]]=V$7,Tb.Financiering[[#This Row],[Te financieren]]-Tb.Financiering[[#This Row],[Eigen
bijdrage]]-Tb.Financiering[[#This Row],[Andere
subsidie(s)]]-Tb.Financiering[[#This Row],[Anders]],0)</f>
        <v>0</v>
      </c>
      <c r="W51" s="144">
        <f>IF(Tb.Financiering[[#This Row],[Pnr.]]=W$7,Tb.Financiering[[#This Row],[Te financieren]]-Tb.Financiering[[#This Row],[Eigen
bijdrage]]-Tb.Financiering[[#This Row],[Andere
subsidie(s)]]-Tb.Financiering[[#This Row],[Anders]],0)</f>
        <v>0</v>
      </c>
      <c r="X51" s="144">
        <f>IF(Tb.Financiering[[#This Row],[Pnr.]]=X$7,Tb.Financiering[[#This Row],[Te financieren]]-Tb.Financiering[[#This Row],[Eigen
bijdrage]]-Tb.Financiering[[#This Row],[Andere
subsidie(s)]]-Tb.Financiering[[#This Row],[Anders]],0)</f>
        <v>0</v>
      </c>
      <c r="Y51" s="144">
        <f>IF(Tb.Financiering[[#This Row],[Pnr.]]=Y$7,Tb.Financiering[[#This Row],[Te financieren]]-Tb.Financiering[[#This Row],[Eigen
bijdrage]]-Tb.Financiering[[#This Row],[Andere
subsidie(s)]]-Tb.Financiering[[#This Row],[Anders]],0)</f>
        <v>0</v>
      </c>
      <c r="Z51" s="144">
        <f>IF(Tb.Financiering[[#This Row],[Pnr.]]=Z$7,Tb.Financiering[[#This Row],[Te financieren]]-Tb.Financiering[[#This Row],[Eigen
bijdrage]]-Tb.Financiering[[#This Row],[Andere
subsidie(s)]]-Tb.Financiering[[#This Row],[Anders]],0)</f>
        <v>0</v>
      </c>
      <c r="AA51" s="144">
        <f>IF(Tb.Financiering[[#This Row],[Pnr.]]=AA$7,Tb.Financiering[[#This Row],[Te financieren]]-Tb.Financiering[[#This Row],[Eigen
bijdrage]]-Tb.Financiering[[#This Row],[Andere
subsidie(s)]]-Tb.Financiering[[#This Row],[Anders]],0)</f>
        <v>0</v>
      </c>
      <c r="AB51" s="144">
        <f>IF(Tb.Financiering[[#This Row],[Pnr.]]=AB$7,Tb.Financiering[[#This Row],[Te financieren]]-Tb.Financiering[[#This Row],[Eigen
bijdrage]]-Tb.Financiering[[#This Row],[Andere
subsidie(s)]]-Tb.Financiering[[#This Row],[Anders]],0)</f>
        <v>0</v>
      </c>
      <c r="AC51" s="144">
        <f>IF(Tb.Financiering[[#This Row],[Pnr.]]=AC$7,Tb.Financiering[[#This Row],[Te financieren]]-Tb.Financiering[[#This Row],[Eigen
bijdrage]]-Tb.Financiering[[#This Row],[Andere
subsidie(s)]]-Tb.Financiering[[#This Row],[Anders]],0)</f>
        <v>0</v>
      </c>
      <c r="AD51" s="144">
        <f>IF(Tb.Financiering[[#This Row],[Pnr.]]=AD$7,Tb.Financiering[[#This Row],[Te financieren]]-Tb.Financiering[[#This Row],[Eigen
bijdrage]]-Tb.Financiering[[#This Row],[Andere
subsidie(s)]]-Tb.Financiering[[#This Row],[Anders]],0)</f>
        <v>0</v>
      </c>
      <c r="AE51" s="144">
        <f>IF(Tb.Financiering[[#This Row],[Pnr.]]=AE$7,Tb.Financiering[[#This Row],[Te financieren]]-Tb.Financiering[[#This Row],[Eigen
bijdrage]]-Tb.Financiering[[#This Row],[Andere
subsidie(s)]]-Tb.Financiering[[#This Row],[Anders]],0)</f>
        <v>0</v>
      </c>
      <c r="AF51" s="144">
        <f>IF(Tb.Financiering[[#This Row],[Pnr.]]=AF$7,Tb.Financiering[[#This Row],[Te financieren]]-Tb.Financiering[[#This Row],[Eigen
bijdrage]]-Tb.Financiering[[#This Row],[Andere
subsidie(s)]]-Tb.Financiering[[#This Row],[Anders]],0)</f>
        <v>0</v>
      </c>
      <c r="AG51" s="144">
        <f>IF(Tb.Financiering[[#This Row],[Pnr.]]=AG$7,Tb.Financiering[[#This Row],[Te financieren]]-Tb.Financiering[[#This Row],[Eigen
bijdrage]]-Tb.Financiering[[#This Row],[Andere
subsidie(s)]]-Tb.Financiering[[#This Row],[Anders]],0)</f>
        <v>0</v>
      </c>
      <c r="AH51" s="144">
        <f>IF(Tb.Financiering[[#This Row],[Pnr.]]=AH$7,Tb.Financiering[[#This Row],[Te financieren]]-Tb.Financiering[[#This Row],[Eigen
bijdrage]]-Tb.Financiering[[#This Row],[Andere
subsidie(s)]]-Tb.Financiering[[#This Row],[Anders]],0)</f>
        <v>0</v>
      </c>
      <c r="AI51" s="144">
        <f>IF(Tb.Financiering[[#This Row],[Pnr.]]=AI$7,Tb.Financiering[[#This Row],[Te financieren]]-Tb.Financiering[[#This Row],[Eigen
bijdrage]]-Tb.Financiering[[#This Row],[Andere
subsidie(s)]]-Tb.Financiering[[#This Row],[Anders]],0)</f>
        <v>0</v>
      </c>
      <c r="AJ51" s="144">
        <f>IF(Tb.Financiering[[#This Row],[Pnr.]]=AJ$7,Tb.Financiering[[#This Row],[Te financieren]]-Tb.Financiering[[#This Row],[Eigen
bijdrage]]-Tb.Financiering[[#This Row],[Andere
subsidie(s)]]-Tb.Financiering[[#This Row],[Anders]],0)</f>
        <v>0</v>
      </c>
      <c r="AK51" s="144">
        <f>IF(Tb.Financiering[[#This Row],[Pnr.]]=AK$7,Tb.Financiering[[#This Row],[Te financieren]]-Tb.Financiering[[#This Row],[Eigen
bijdrage]]-Tb.Financiering[[#This Row],[Andere
subsidie(s)]]-Tb.Financiering[[#This Row],[Anders]],0)</f>
        <v>0</v>
      </c>
      <c r="AL51" s="144">
        <f>IF(Tb.Financiering[[#This Row],[Pnr.]]=AL$7,Tb.Financiering[[#This Row],[Te financieren]]-Tb.Financiering[[#This Row],[Eigen
bijdrage]]-Tb.Financiering[[#This Row],[Andere
subsidie(s)]]-Tb.Financiering[[#This Row],[Anders]],0)</f>
        <v>0</v>
      </c>
      <c r="AM51" s="144">
        <f>IF(Tb.Financiering[[#This Row],[Pnr.]]=AM$7,Tb.Financiering[[#This Row],[Te financieren]]-Tb.Financiering[[#This Row],[Eigen
bijdrage]]-Tb.Financiering[[#This Row],[Andere
subsidie(s)]]-Tb.Financiering[[#This Row],[Anders]],0)</f>
        <v>0</v>
      </c>
      <c r="AN51" s="144">
        <f>IF(Tb.Financiering[[#This Row],[Pnr.]]=AN$7,Tb.Financiering[[#This Row],[Te financieren]]-Tb.Financiering[[#This Row],[Eigen
bijdrage]]-Tb.Financiering[[#This Row],[Andere
subsidie(s)]]-Tb.Financiering[[#This Row],[Anders]],0)</f>
        <v>0</v>
      </c>
      <c r="AO51" s="144">
        <f>IF(Tb.Financiering[[#This Row],[Pnr.]]=AO$7,Tb.Financiering[[#This Row],[Te financieren]]-Tb.Financiering[[#This Row],[Eigen
bijdrage]]-Tb.Financiering[[#This Row],[Andere
subsidie(s)]]-Tb.Financiering[[#This Row],[Anders]],0)</f>
        <v>0</v>
      </c>
      <c r="AP51" s="144">
        <f>IF(Tb.Financiering[[#This Row],[Pnr.]]=AP$7,Tb.Financiering[[#This Row],[Te financieren]]-Tb.Financiering[[#This Row],[Eigen
bijdrage]]-Tb.Financiering[[#This Row],[Andere
subsidie(s)]]-Tb.Financiering[[#This Row],[Anders]],0)</f>
        <v>0</v>
      </c>
      <c r="AQ51" s="144">
        <f>IF(Tb.Financiering[[#This Row],[Pnr.]]=AQ$7,Tb.Financiering[[#This Row],[Te financieren]]-Tb.Financiering[[#This Row],[Eigen
bijdrage]]-Tb.Financiering[[#This Row],[Andere
subsidie(s)]]-Tb.Financiering[[#This Row],[Anders]],0)</f>
        <v>0</v>
      </c>
      <c r="AR51" s="144">
        <f>IF(Tb.Financiering[[#This Row],[Pnr.]]=AR$7,Tb.Financiering[[#This Row],[Te financieren]]-Tb.Financiering[[#This Row],[Eigen
bijdrage]]-Tb.Financiering[[#This Row],[Andere
subsidie(s)]]-Tb.Financiering[[#This Row],[Anders]],0)</f>
        <v>0</v>
      </c>
      <c r="AS51" s="144">
        <f>IF(Tb.Financiering[[#This Row],[Pnr.]]=AS$7,Tb.Financiering[[#This Row],[Te financieren]]-Tb.Financiering[[#This Row],[Eigen
bijdrage]]-Tb.Financiering[[#This Row],[Andere
subsidie(s)]]-Tb.Financiering[[#This Row],[Anders]],0)</f>
        <v>0</v>
      </c>
      <c r="AT51" s="144">
        <f>IF(Tb.Financiering[[#This Row],[Pnr.]]=AT$7,Tb.Financiering[[#This Row],[Te financieren]]-Tb.Financiering[[#This Row],[Eigen
bijdrage]]-Tb.Financiering[[#This Row],[Andere
subsidie(s)]]-Tb.Financiering[[#This Row],[Anders]],0)</f>
        <v>0</v>
      </c>
      <c r="AU51" s="144">
        <f>IF(Tb.Financiering[[#This Row],[Pnr.]]=AU$7,Tb.Financiering[[#This Row],[Te financieren]]-Tb.Financiering[[#This Row],[Eigen
bijdrage]]-Tb.Financiering[[#This Row],[Andere
subsidie(s)]]-Tb.Financiering[[#This Row],[Anders]],0)</f>
        <v>0</v>
      </c>
      <c r="AV51" s="144">
        <f>IF(Tb.Financiering[[#This Row],[Pnr.]]=AV$7,Tb.Financiering[[#This Row],[Te financieren]]-Tb.Financiering[[#This Row],[Eigen
bijdrage]]-Tb.Financiering[[#This Row],[Andere
subsidie(s)]]-Tb.Financiering[[#This Row],[Anders]],0)</f>
        <v>0</v>
      </c>
      <c r="AW51" s="144">
        <f>IF(Tb.Financiering[[#This Row],[Pnr.]]=AW$7,Tb.Financiering[[#This Row],[Te financieren]]-Tb.Financiering[[#This Row],[Eigen
bijdrage]]-Tb.Financiering[[#This Row],[Andere
subsidie(s)]]-Tb.Financiering[[#This Row],[Anders]],0)</f>
        <v>0</v>
      </c>
      <c r="AX51" s="144">
        <f>IF(Tb.Financiering[[#This Row],[Pnr.]]=AX$7,Tb.Financiering[[#This Row],[Te financieren]]-Tb.Financiering[[#This Row],[Eigen
bijdrage]]-Tb.Financiering[[#This Row],[Andere
subsidie(s)]]-Tb.Financiering[[#This Row],[Anders]],0)</f>
        <v>0</v>
      </c>
      <c r="AY51" s="144">
        <f>IF(Tb.Financiering[[#This Row],[Pnr.]]=AY$7,Tb.Financiering[[#This Row],[Te financieren]]-Tb.Financiering[[#This Row],[Eigen
bijdrage]]-Tb.Financiering[[#This Row],[Andere
subsidie(s)]]-Tb.Financiering[[#This Row],[Anders]],0)</f>
        <v>0</v>
      </c>
      <c r="AZ51" s="144">
        <f>IF(Tb.Financiering[[#This Row],[Pnr.]]=AZ$7,Tb.Financiering[[#This Row],[Te financieren]]-Tb.Financiering[[#This Row],[Eigen
bijdrage]]-Tb.Financiering[[#This Row],[Andere
subsidie(s)]]-Tb.Financiering[[#This Row],[Anders]],0)</f>
        <v>0</v>
      </c>
      <c r="BA51" s="144">
        <f>IF(Tb.Financiering[[#This Row],[Pnr.]]=BA$7,Tb.Financiering[[#This Row],[Te financieren]]-Tb.Financiering[[#This Row],[Eigen
bijdrage]]-Tb.Financiering[[#This Row],[Andere
subsidie(s)]]-Tb.Financiering[[#This Row],[Anders]],0)</f>
        <v>0</v>
      </c>
      <c r="BB51" s="144">
        <f>IF(Tb.Financiering[[#This Row],[Pnr.]]=BB$7,Tb.Financiering[[#This Row],[Te financieren]]-Tb.Financiering[[#This Row],[Eigen
bijdrage]]-Tb.Financiering[[#This Row],[Andere
subsidie(s)]]-Tb.Financiering[[#This Row],[Anders]],0)</f>
        <v>0</v>
      </c>
      <c r="BC51" s="144">
        <f>IF(Tb.Financiering[[#This Row],[Pnr.]]=BC$7,Tb.Financiering[[#This Row],[Te financieren]]-Tb.Financiering[[#This Row],[Eigen
bijdrage]]-Tb.Financiering[[#This Row],[Andere
subsidie(s)]]-Tb.Financiering[[#This Row],[Anders]],0)</f>
        <v>0</v>
      </c>
      <c r="BD51" s="144">
        <f>IF(Tb.Financiering[[#This Row],[Pnr.]]=BD$7,Tb.Financiering[[#This Row],[Te financieren]]-Tb.Financiering[[#This Row],[Eigen
bijdrage]]-Tb.Financiering[[#This Row],[Andere
subsidie(s)]]-Tb.Financiering[[#This Row],[Anders]],0)</f>
        <v>0</v>
      </c>
      <c r="BE51" s="144">
        <f>IF(Tb.Financiering[[#This Row],[Pnr.]]=BE$7,Tb.Financiering[[#This Row],[Te financieren]]-Tb.Financiering[[#This Row],[Eigen
bijdrage]]-Tb.Financiering[[#This Row],[Andere
subsidie(s)]]-Tb.Financiering[[#This Row],[Anders]],0)</f>
        <v>0</v>
      </c>
      <c r="BF51" s="144">
        <f>IF(Tb.Financiering[[#This Row],[Pnr.]]=BF$7,Tb.Financiering[[#This Row],[Te financieren]]-Tb.Financiering[[#This Row],[Eigen
bijdrage]]-Tb.Financiering[[#This Row],[Andere
subsidie(s)]]-Tb.Financiering[[#This Row],[Anders]],0)</f>
        <v>0</v>
      </c>
      <c r="BG51" s="144">
        <f>IF(Tb.Financiering[[#This Row],[Pnr.]]=BG$7,Tb.Financiering[[#This Row],[Te financieren]]-Tb.Financiering[[#This Row],[Eigen
bijdrage]]-Tb.Financiering[[#This Row],[Andere
subsidie(s)]]-Tb.Financiering[[#This Row],[Anders]],0)</f>
        <v>0</v>
      </c>
      <c r="BH51" s="144">
        <f>IF(Tb.Financiering[[#This Row],[Pnr.]]=BH$7,Tb.Financiering[[#This Row],[Te financieren]]-Tb.Financiering[[#This Row],[Eigen
bijdrage]]-Tb.Financiering[[#This Row],[Andere
subsidie(s)]]-Tb.Financiering[[#This Row],[Anders]],0)</f>
        <v>0</v>
      </c>
      <c r="BI51" s="144">
        <f>IF(Tb.Financiering[[#This Row],[Pnr.]]=BI$7,Tb.Financiering[[#This Row],[Te financieren]]-Tb.Financiering[[#This Row],[Eigen
bijdrage]]-Tb.Financiering[[#This Row],[Andere
subsidie(s)]]-Tb.Financiering[[#This Row],[Anders]],0)</f>
        <v>0</v>
      </c>
      <c r="BJ51" s="144">
        <f>IF(Tb.Financiering[[#This Row],[Pnr.]]=BJ$7,Tb.Financiering[[#This Row],[Te financieren]]-Tb.Financiering[[#This Row],[Eigen
bijdrage]]-Tb.Financiering[[#This Row],[Andere
subsidie(s)]]-Tb.Financiering[[#This Row],[Anders]],0)</f>
        <v>0</v>
      </c>
      <c r="BK51" s="144">
        <f>IF(Tb.Financiering[[#This Row],[Pnr.]]=BK$7,Tb.Financiering[[#This Row],[Te financieren]]-Tb.Financiering[[#This Row],[Eigen
bijdrage]]-Tb.Financiering[[#This Row],[Andere
subsidie(s)]]-Tb.Financiering[[#This Row],[Anders]],0)</f>
        <v>0</v>
      </c>
      <c r="BL51" s="144">
        <f>IF(Tb.Financiering[[#This Row],[Pnr.]]=BL$7,Tb.Financiering[[#This Row],[Te financieren]]-Tb.Financiering[[#This Row],[Eigen
bijdrage]]-Tb.Financiering[[#This Row],[Andere
subsidie(s)]]-Tb.Financiering[[#This Row],[Anders]],0)</f>
        <v>0</v>
      </c>
      <c r="BM51" s="144">
        <f>IF(Tb.Financiering[[#This Row],[Pnr.]]=BM$7,Tb.Financiering[[#This Row],[Te financieren]]-Tb.Financiering[[#This Row],[Eigen
bijdrage]]-Tb.Financiering[[#This Row],[Andere
subsidie(s)]]-Tb.Financiering[[#This Row],[Anders]],0)</f>
        <v>0</v>
      </c>
      <c r="BN51" s="235">
        <f>IF(Tb.Financiering[[#This Row],[Pnr.]]=BN$7,Tb.Financiering[[#This Row],[Eigen
bijdrage]]+Tb.Financiering[[#This Row],[Andere
subsidie(s)]]+Tb.Financiering[[#This Row],[Anders]],0)</f>
        <v>0</v>
      </c>
      <c r="BO51" s="235">
        <f>IF(Tb.Financiering[[#This Row],[Pnr.]]=BO$7,Tb.Financiering[[#This Row],[Eigen
bijdrage]]+Tb.Financiering[[#This Row],[Andere
subsidie(s)]]+Tb.Financiering[[#This Row],[Anders]],0)</f>
        <v>0</v>
      </c>
      <c r="BP51" s="235">
        <f>IF(Tb.Financiering[[#This Row],[Pnr.]]=BP$7,Tb.Financiering[[#This Row],[Eigen
bijdrage]]+Tb.Financiering[[#This Row],[Andere
subsidie(s)]]+Tb.Financiering[[#This Row],[Anders]],0)</f>
        <v>0</v>
      </c>
      <c r="BQ51" s="235">
        <f>IF(Tb.Financiering[[#This Row],[Pnr.]]=BQ$7,Tb.Financiering[[#This Row],[Eigen
bijdrage]]+Tb.Financiering[[#This Row],[Andere
subsidie(s)]]+Tb.Financiering[[#This Row],[Anders]],0)</f>
        <v>0</v>
      </c>
      <c r="BR51" s="235">
        <f>IF(Tb.Financiering[[#This Row],[Pnr.]]=BR$7,Tb.Financiering[[#This Row],[Eigen
bijdrage]]+Tb.Financiering[[#This Row],[Andere
subsidie(s)]]+Tb.Financiering[[#This Row],[Anders]],0)</f>
        <v>0</v>
      </c>
      <c r="BS51" s="235">
        <f>IF(Tb.Financiering[[#This Row],[Pnr.]]=BS$7,Tb.Financiering[[#This Row],[Eigen
bijdrage]]+Tb.Financiering[[#This Row],[Andere
subsidie(s)]]+Tb.Financiering[[#This Row],[Anders]],0)</f>
        <v>0</v>
      </c>
      <c r="BT51" s="235">
        <f>IF(Tb.Financiering[[#This Row],[Pnr.]]=BT$7,Tb.Financiering[[#This Row],[Eigen
bijdrage]]+Tb.Financiering[[#This Row],[Andere
subsidie(s)]]+Tb.Financiering[[#This Row],[Anders]],0)</f>
        <v>0</v>
      </c>
      <c r="BU51" s="235">
        <f>IF(Tb.Financiering[[#This Row],[Pnr.]]=BU$7,Tb.Financiering[[#This Row],[Eigen
bijdrage]]+Tb.Financiering[[#This Row],[Andere
subsidie(s)]]+Tb.Financiering[[#This Row],[Anders]],0)</f>
        <v>0</v>
      </c>
      <c r="BV51" s="235">
        <f>IF(Tb.Financiering[[#This Row],[Pnr.]]=BV$7,Tb.Financiering[[#This Row],[Eigen
bijdrage]]+Tb.Financiering[[#This Row],[Andere
subsidie(s)]]+Tb.Financiering[[#This Row],[Anders]],0)</f>
        <v>0</v>
      </c>
      <c r="BW51" s="235">
        <f>IF(Tb.Financiering[[#This Row],[Pnr.]]=BW$7,Tb.Financiering[[#This Row],[Eigen
bijdrage]]+Tb.Financiering[[#This Row],[Andere
subsidie(s)]]+Tb.Financiering[[#This Row],[Anders]],0)</f>
        <v>0</v>
      </c>
      <c r="BX51" s="235">
        <f>IF(Tb.Financiering[[#This Row],[Pnr.]]=BX$7,Tb.Financiering[[#This Row],[Eigen
bijdrage]]+Tb.Financiering[[#This Row],[Andere
subsidie(s)]]+Tb.Financiering[[#This Row],[Anders]],0)</f>
        <v>0</v>
      </c>
      <c r="BY51" s="235">
        <f>IF(Tb.Financiering[[#This Row],[Pnr.]]=BY$7,Tb.Financiering[[#This Row],[Eigen
bijdrage]]+Tb.Financiering[[#This Row],[Andere
subsidie(s)]]+Tb.Financiering[[#This Row],[Anders]],0)</f>
        <v>0</v>
      </c>
      <c r="BZ51" s="235">
        <f>IF(Tb.Financiering[[#This Row],[Pnr.]]=BZ$7,Tb.Financiering[[#This Row],[Eigen
bijdrage]]+Tb.Financiering[[#This Row],[Andere
subsidie(s)]]+Tb.Financiering[[#This Row],[Anders]],0)</f>
        <v>0</v>
      </c>
      <c r="CA51" s="235">
        <f>IF(Tb.Financiering[[#This Row],[Pnr.]]=CA$7,Tb.Financiering[[#This Row],[Eigen
bijdrage]]+Tb.Financiering[[#This Row],[Andere
subsidie(s)]]+Tb.Financiering[[#This Row],[Anders]],0)</f>
        <v>0</v>
      </c>
      <c r="CB51" s="235">
        <f>IF(Tb.Financiering[[#This Row],[Pnr.]]=CB$7,Tb.Financiering[[#This Row],[Eigen
bijdrage]]+Tb.Financiering[[#This Row],[Andere
subsidie(s)]]+Tb.Financiering[[#This Row],[Anders]],0)</f>
        <v>0</v>
      </c>
      <c r="CC51" s="235">
        <f>IF(Tb.Financiering[[#This Row],[Pnr.]]=CC$7,Tb.Financiering[[#This Row],[Eigen
bijdrage]]+Tb.Financiering[[#This Row],[Andere
subsidie(s)]]+Tb.Financiering[[#This Row],[Anders]],0)</f>
        <v>0</v>
      </c>
      <c r="CD51" s="235">
        <f>IF(Tb.Financiering[[#This Row],[Pnr.]]=CD$7,Tb.Financiering[[#This Row],[Eigen
bijdrage]]+Tb.Financiering[[#This Row],[Andere
subsidie(s)]]+Tb.Financiering[[#This Row],[Anders]],0)</f>
        <v>0</v>
      </c>
      <c r="CE51" s="235">
        <f>IF(Tb.Financiering[[#This Row],[Pnr.]]=CE$7,Tb.Financiering[[#This Row],[Eigen
bijdrage]]+Tb.Financiering[[#This Row],[Andere
subsidie(s)]]+Tb.Financiering[[#This Row],[Anders]],0)</f>
        <v>0</v>
      </c>
      <c r="CF51" s="235">
        <f>IF(Tb.Financiering[[#This Row],[Pnr.]]=CF$7,Tb.Financiering[[#This Row],[Eigen
bijdrage]]+Tb.Financiering[[#This Row],[Andere
subsidie(s)]]+Tb.Financiering[[#This Row],[Anders]],0)</f>
        <v>0</v>
      </c>
      <c r="CG51" s="235">
        <f>IF(Tb.Financiering[[#This Row],[Pnr.]]=CG$7,Tb.Financiering[[#This Row],[Eigen
bijdrage]]+Tb.Financiering[[#This Row],[Andere
subsidie(s)]]+Tb.Financiering[[#This Row],[Anders]],0)</f>
        <v>0</v>
      </c>
      <c r="CH51" s="235">
        <f>IF(Tb.Financiering[[#This Row],[Pnr.]]=CH$7,Tb.Financiering[[#This Row],[Eigen
bijdrage]]+Tb.Financiering[[#This Row],[Andere
subsidie(s)]]+Tb.Financiering[[#This Row],[Anders]],0)</f>
        <v>0</v>
      </c>
      <c r="CI51" s="235">
        <f>IF(Tb.Financiering[[#This Row],[Pnr.]]=CI$7,Tb.Financiering[[#This Row],[Eigen
bijdrage]]+Tb.Financiering[[#This Row],[Andere
subsidie(s)]]+Tb.Financiering[[#This Row],[Anders]],0)</f>
        <v>0</v>
      </c>
      <c r="CJ51" s="235">
        <f>IF(Tb.Financiering[[#This Row],[Pnr.]]=CJ$7,Tb.Financiering[[#This Row],[Eigen
bijdrage]]+Tb.Financiering[[#This Row],[Andere
subsidie(s)]]+Tb.Financiering[[#This Row],[Anders]],0)</f>
        <v>0</v>
      </c>
      <c r="CK51" s="235">
        <f>IF(Tb.Financiering[[#This Row],[Pnr.]]=CK$7,Tb.Financiering[[#This Row],[Eigen
bijdrage]]+Tb.Financiering[[#This Row],[Andere
subsidie(s)]]+Tb.Financiering[[#This Row],[Anders]],0)</f>
        <v>0</v>
      </c>
      <c r="CL51" s="235">
        <f>IF(Tb.Financiering[[#This Row],[Pnr.]]=CL$7,Tb.Financiering[[#This Row],[Eigen
bijdrage]]+Tb.Financiering[[#This Row],[Andere
subsidie(s)]]+Tb.Financiering[[#This Row],[Anders]],0)</f>
        <v>0</v>
      </c>
      <c r="CM51" s="235">
        <f>IF(Tb.Financiering[[#This Row],[Pnr.]]=CM$7,Tb.Financiering[[#This Row],[Eigen
bijdrage]]+Tb.Financiering[[#This Row],[Andere
subsidie(s)]]+Tb.Financiering[[#This Row],[Anders]],0)</f>
        <v>0</v>
      </c>
      <c r="CN51" s="235">
        <f>IF(Tb.Financiering[[#This Row],[Pnr.]]=CN$7,Tb.Financiering[[#This Row],[Eigen
bijdrage]]+Tb.Financiering[[#This Row],[Andere
subsidie(s)]]+Tb.Financiering[[#This Row],[Anders]],0)</f>
        <v>0</v>
      </c>
      <c r="CO51" s="235">
        <f>IF(Tb.Financiering[[#This Row],[Pnr.]]=CO$7,Tb.Financiering[[#This Row],[Eigen
bijdrage]]+Tb.Financiering[[#This Row],[Andere
subsidie(s)]]+Tb.Financiering[[#This Row],[Anders]],0)</f>
        <v>0</v>
      </c>
      <c r="CP51" s="235">
        <f>IF(Tb.Financiering[[#This Row],[Pnr.]]=CP$7,Tb.Financiering[[#This Row],[Eigen
bijdrage]]+Tb.Financiering[[#This Row],[Andere
subsidie(s)]]+Tb.Financiering[[#This Row],[Anders]],0)</f>
        <v>0</v>
      </c>
      <c r="CQ51" s="235">
        <f>IF(Tb.Financiering[[#This Row],[Pnr.]]=CQ$7,Tb.Financiering[[#This Row],[Eigen
bijdrage]]+Tb.Financiering[[#This Row],[Andere
subsidie(s)]]+Tb.Financiering[[#This Row],[Anders]],0)</f>
        <v>0</v>
      </c>
      <c r="CR51" s="235">
        <f>IF(Tb.Financiering[[#This Row],[Pnr.]]=CR$7,Tb.Financiering[[#This Row],[Eigen
bijdrage]]+Tb.Financiering[[#This Row],[Andere
subsidie(s)]]+Tb.Financiering[[#This Row],[Anders]],0)</f>
        <v>0</v>
      </c>
      <c r="CS51" s="235">
        <f>IF(Tb.Financiering[[#This Row],[Pnr.]]=CS$7,Tb.Financiering[[#This Row],[Eigen
bijdrage]]+Tb.Financiering[[#This Row],[Andere
subsidie(s)]]+Tb.Financiering[[#This Row],[Anders]],0)</f>
        <v>0</v>
      </c>
      <c r="CT51" s="235">
        <f>IF(Tb.Financiering[[#This Row],[Pnr.]]=CT$7,Tb.Financiering[[#This Row],[Eigen
bijdrage]]+Tb.Financiering[[#This Row],[Andere
subsidie(s)]]+Tb.Financiering[[#This Row],[Anders]],0)</f>
        <v>0</v>
      </c>
      <c r="CU51" s="235">
        <f>IF(Tb.Financiering[[#This Row],[Pnr.]]=CU$7,Tb.Financiering[[#This Row],[Eigen
bijdrage]]+Tb.Financiering[[#This Row],[Andere
subsidie(s)]]+Tb.Financiering[[#This Row],[Anders]],0)</f>
        <v>0</v>
      </c>
      <c r="CV51" s="235">
        <f>IF(Tb.Financiering[[#This Row],[Pnr.]]=CV$7,Tb.Financiering[[#This Row],[Eigen
bijdrage]]+Tb.Financiering[[#This Row],[Andere
subsidie(s)]]+Tb.Financiering[[#This Row],[Anders]],0)</f>
        <v>0</v>
      </c>
      <c r="CW51" s="235">
        <f>IF(Tb.Financiering[[#This Row],[Pnr.]]=CW$7,Tb.Financiering[[#This Row],[Eigen
bijdrage]]+Tb.Financiering[[#This Row],[Andere
subsidie(s)]]+Tb.Financiering[[#This Row],[Anders]],0)</f>
        <v>0</v>
      </c>
      <c r="CX51" s="235">
        <f>IF(Tb.Financiering[[#This Row],[Pnr.]]=CX$7,Tb.Financiering[[#This Row],[Eigen
bijdrage]]+Tb.Financiering[[#This Row],[Andere
subsidie(s)]]+Tb.Financiering[[#This Row],[Anders]],0)</f>
        <v>0</v>
      </c>
      <c r="CY51" s="235">
        <f>IF(Tb.Financiering[[#This Row],[Pnr.]]=CY$7,Tb.Financiering[[#This Row],[Eigen
bijdrage]]+Tb.Financiering[[#This Row],[Andere
subsidie(s)]]+Tb.Financiering[[#This Row],[Anders]],0)</f>
        <v>0</v>
      </c>
      <c r="CZ51" s="235">
        <f>IF(Tb.Financiering[[#This Row],[Pnr.]]=CZ$7,Tb.Financiering[[#This Row],[Eigen
bijdrage]]+Tb.Financiering[[#This Row],[Andere
subsidie(s)]]+Tb.Financiering[[#This Row],[Anders]],0)</f>
        <v>0</v>
      </c>
      <c r="DA51" s="235">
        <f>IF(Tb.Financiering[[#This Row],[Pnr.]]=DA$7,Tb.Financiering[[#This Row],[Eigen
bijdrage]]+Tb.Financiering[[#This Row],[Andere
subsidie(s)]]+Tb.Financiering[[#This Row],[Anders]],0)</f>
        <v>0</v>
      </c>
      <c r="DB51" s="235">
        <f>IF(Tb.Financiering[[#This Row],[Pnr.]]=DB$7,Tb.Financiering[[#This Row],[Eigen
bijdrage]]+Tb.Financiering[[#This Row],[Andere
subsidie(s)]]+Tb.Financiering[[#This Row],[Anders]],0)</f>
        <v>0</v>
      </c>
      <c r="DC51" s="235">
        <f>IF(Tb.Financiering[[#This Row],[Pnr.]]=DC$7,Tb.Financiering[[#This Row],[Eigen
bijdrage]]+Tb.Financiering[[#This Row],[Andere
subsidie(s)]]+Tb.Financiering[[#This Row],[Anders]],0)</f>
        <v>0</v>
      </c>
      <c r="DD51" s="235">
        <f>IF(Tb.Financiering[[#This Row],[Pnr.]]=DD$7,Tb.Financiering[[#This Row],[Eigen
bijdrage]]+Tb.Financiering[[#This Row],[Andere
subsidie(s)]]+Tb.Financiering[[#This Row],[Anders]],0)</f>
        <v>0</v>
      </c>
      <c r="DE51" s="235">
        <f>IF(Tb.Financiering[[#This Row],[Pnr.]]=DE$7,Tb.Financiering[[#This Row],[Eigen
bijdrage]]+Tb.Financiering[[#This Row],[Andere
subsidie(s)]]+Tb.Financiering[[#This Row],[Anders]],0)</f>
        <v>0</v>
      </c>
      <c r="DF51" s="235">
        <f>IF(Tb.Financiering[[#This Row],[Pnr.]]=DF$7,Tb.Financiering[[#This Row],[Eigen
bijdrage]]+Tb.Financiering[[#This Row],[Andere
subsidie(s)]]+Tb.Financiering[[#This Row],[Anders]],0)</f>
        <v>0</v>
      </c>
      <c r="DG51" s="235">
        <f>IF(Tb.Financiering[[#This Row],[Pnr.]]=DG$7,Tb.Financiering[[#This Row],[Eigen
bijdrage]]+Tb.Financiering[[#This Row],[Andere
subsidie(s)]]+Tb.Financiering[[#This Row],[Anders]],0)</f>
        <v>0</v>
      </c>
      <c r="DH51" s="235">
        <f>IF(Tb.Financiering[[#This Row],[Pnr.]]=DH$7,Tb.Financiering[[#This Row],[Eigen
bijdrage]]+Tb.Financiering[[#This Row],[Andere
subsidie(s)]]+Tb.Financiering[[#This Row],[Anders]],0)</f>
        <v>0</v>
      </c>
      <c r="DI51" s="235">
        <f>IF(Tb.Financiering[[#This Row],[Pnr.]]=DI$7,Tb.Financiering[[#This Row],[Eigen
bijdrage]]+Tb.Financiering[[#This Row],[Andere
subsidie(s)]]+Tb.Financiering[[#This Row],[Anders]],0)</f>
        <v>0</v>
      </c>
      <c r="DJ51" s="235">
        <f>IF(Tb.Financiering[[#This Row],[Pnr.]]=DJ$7,Tb.Financiering[[#This Row],[Eigen
bijdrage]]+Tb.Financiering[[#This Row],[Andere
subsidie(s)]]+Tb.Financiering[[#This Row],[Anders]],0)</f>
        <v>0</v>
      </c>
      <c r="DK51" s="235">
        <f>IF(Tb.Financiering[[#This Row],[Pnr.]]=DK$7,Tb.Financiering[[#This Row],[Eigen
bijdrage]]+Tb.Financiering[[#This Row],[Andere
subsidie(s)]]+Tb.Financiering[[#This Row],[Anders]],0)</f>
        <v>0</v>
      </c>
      <c r="XFD51" s="31"/>
    </row>
    <row r="52" spans="1:115 16384:16384" s="4" customFormat="1" x14ac:dyDescent="0.3">
      <c r="A52" s="31"/>
      <c r="B52" s="137"/>
      <c r="C52" s="137"/>
      <c r="D52" s="11">
        <f>SUMIF(Tbl.Kosten[PSAnr.],Tb.Financiering[[#This Row],[PSAnr.]],Tbl.Kosten[Totaal kosten])</f>
        <v>0</v>
      </c>
      <c r="E52" s="154">
        <f>SUMIF(Tbl.Kosten[PSAnr.],Tb.Financiering[[#This Row],[PSAnr.]],Tbl.Kosten[Subsidie])</f>
        <v>0</v>
      </c>
      <c r="F52" s="155"/>
      <c r="G52" s="154">
        <f>Tb.Financiering[[#This Row],[Begrote kosten]]-Tb.Financiering[[#This Row],[Berekende GLB subsidie]]-Tb.Financiering[[#This Row],[Correctie GLB subsidie]]</f>
        <v>0</v>
      </c>
      <c r="H52" s="156"/>
      <c r="I52" s="156"/>
      <c r="J52" s="156"/>
      <c r="K52" s="152"/>
      <c r="L52" s="97">
        <f>Tb.Financiering[[#This Row],[Te financieren]]-SUM(Tb.Financiering[[#This Row],[Eigen
bijdrage]:[Anders]])</f>
        <v>0</v>
      </c>
      <c r="M52" s="160" t="str">
        <f>IFERROR(VLOOKUP(Tb.Financiering[[#This Row],[Partnernaam]],Tbl.Projectpartners[[Naam]:[PNr.]],9,FALSE),"")</f>
        <v/>
      </c>
      <c r="N52" s="142" t="str">
        <f>IFERROR(VLOOKUP(Tb.Financiering[[#This Row],[Subsidiabele activiteit]],Tbl.Subsidiehoogte[[Subsidieactiviteit]:[SAnr.]],3,FALSE),"")</f>
        <v/>
      </c>
      <c r="O52" s="142" t="str">
        <f>_xlfn.CONCAT(Tb.Financiering[[#This Row],[Pnr.]],Tb.Financiering[[#This Row],[SAnr.]])</f>
        <v/>
      </c>
      <c r="P52" s="144">
        <f>IF(Tb.Financiering[[#This Row],[Pnr.]]=P$7,Tb.Financiering[[#This Row],[Te financieren]]-Tb.Financiering[[#This Row],[Eigen
bijdrage]]-Tb.Financiering[[#This Row],[Andere
subsidie(s)]]-Tb.Financiering[[#This Row],[Anders]],0)</f>
        <v>0</v>
      </c>
      <c r="Q52" s="144">
        <f>IF(Tb.Financiering[[#This Row],[Pnr.]]=Q$7,Tb.Financiering[[#This Row],[Te financieren]]-Tb.Financiering[[#This Row],[Eigen
bijdrage]]-Tb.Financiering[[#This Row],[Andere
subsidie(s)]]-Tb.Financiering[[#This Row],[Anders]],0)</f>
        <v>0</v>
      </c>
      <c r="R52" s="144">
        <f>IF(Tb.Financiering[[#This Row],[Pnr.]]=R$7,Tb.Financiering[[#This Row],[Te financieren]]-Tb.Financiering[[#This Row],[Eigen
bijdrage]]-Tb.Financiering[[#This Row],[Andere
subsidie(s)]]-Tb.Financiering[[#This Row],[Anders]],0)</f>
        <v>0</v>
      </c>
      <c r="S52" s="144">
        <f>IF(Tb.Financiering[[#This Row],[Pnr.]]=S$7,Tb.Financiering[[#This Row],[Te financieren]]-Tb.Financiering[[#This Row],[Eigen
bijdrage]]-Tb.Financiering[[#This Row],[Andere
subsidie(s)]]-Tb.Financiering[[#This Row],[Anders]],0)</f>
        <v>0</v>
      </c>
      <c r="T52" s="144">
        <f>IF(Tb.Financiering[[#This Row],[Pnr.]]=T$7,Tb.Financiering[[#This Row],[Te financieren]]-Tb.Financiering[[#This Row],[Eigen
bijdrage]]-Tb.Financiering[[#This Row],[Andere
subsidie(s)]]-Tb.Financiering[[#This Row],[Anders]],0)</f>
        <v>0</v>
      </c>
      <c r="U52" s="144">
        <f>IF(Tb.Financiering[[#This Row],[Pnr.]]=U$7,Tb.Financiering[[#This Row],[Te financieren]]-Tb.Financiering[[#This Row],[Eigen
bijdrage]]-Tb.Financiering[[#This Row],[Andere
subsidie(s)]]-Tb.Financiering[[#This Row],[Anders]],0)</f>
        <v>0</v>
      </c>
      <c r="V52" s="144">
        <f>IF(Tb.Financiering[[#This Row],[Pnr.]]=V$7,Tb.Financiering[[#This Row],[Te financieren]]-Tb.Financiering[[#This Row],[Eigen
bijdrage]]-Tb.Financiering[[#This Row],[Andere
subsidie(s)]]-Tb.Financiering[[#This Row],[Anders]],0)</f>
        <v>0</v>
      </c>
      <c r="W52" s="144">
        <f>IF(Tb.Financiering[[#This Row],[Pnr.]]=W$7,Tb.Financiering[[#This Row],[Te financieren]]-Tb.Financiering[[#This Row],[Eigen
bijdrage]]-Tb.Financiering[[#This Row],[Andere
subsidie(s)]]-Tb.Financiering[[#This Row],[Anders]],0)</f>
        <v>0</v>
      </c>
      <c r="X52" s="144">
        <f>IF(Tb.Financiering[[#This Row],[Pnr.]]=X$7,Tb.Financiering[[#This Row],[Te financieren]]-Tb.Financiering[[#This Row],[Eigen
bijdrage]]-Tb.Financiering[[#This Row],[Andere
subsidie(s)]]-Tb.Financiering[[#This Row],[Anders]],0)</f>
        <v>0</v>
      </c>
      <c r="Y52" s="144">
        <f>IF(Tb.Financiering[[#This Row],[Pnr.]]=Y$7,Tb.Financiering[[#This Row],[Te financieren]]-Tb.Financiering[[#This Row],[Eigen
bijdrage]]-Tb.Financiering[[#This Row],[Andere
subsidie(s)]]-Tb.Financiering[[#This Row],[Anders]],0)</f>
        <v>0</v>
      </c>
      <c r="Z52" s="144">
        <f>IF(Tb.Financiering[[#This Row],[Pnr.]]=Z$7,Tb.Financiering[[#This Row],[Te financieren]]-Tb.Financiering[[#This Row],[Eigen
bijdrage]]-Tb.Financiering[[#This Row],[Andere
subsidie(s)]]-Tb.Financiering[[#This Row],[Anders]],0)</f>
        <v>0</v>
      </c>
      <c r="AA52" s="144">
        <f>IF(Tb.Financiering[[#This Row],[Pnr.]]=AA$7,Tb.Financiering[[#This Row],[Te financieren]]-Tb.Financiering[[#This Row],[Eigen
bijdrage]]-Tb.Financiering[[#This Row],[Andere
subsidie(s)]]-Tb.Financiering[[#This Row],[Anders]],0)</f>
        <v>0</v>
      </c>
      <c r="AB52" s="144">
        <f>IF(Tb.Financiering[[#This Row],[Pnr.]]=AB$7,Tb.Financiering[[#This Row],[Te financieren]]-Tb.Financiering[[#This Row],[Eigen
bijdrage]]-Tb.Financiering[[#This Row],[Andere
subsidie(s)]]-Tb.Financiering[[#This Row],[Anders]],0)</f>
        <v>0</v>
      </c>
      <c r="AC52" s="144">
        <f>IF(Tb.Financiering[[#This Row],[Pnr.]]=AC$7,Tb.Financiering[[#This Row],[Te financieren]]-Tb.Financiering[[#This Row],[Eigen
bijdrage]]-Tb.Financiering[[#This Row],[Andere
subsidie(s)]]-Tb.Financiering[[#This Row],[Anders]],0)</f>
        <v>0</v>
      </c>
      <c r="AD52" s="144">
        <f>IF(Tb.Financiering[[#This Row],[Pnr.]]=AD$7,Tb.Financiering[[#This Row],[Te financieren]]-Tb.Financiering[[#This Row],[Eigen
bijdrage]]-Tb.Financiering[[#This Row],[Andere
subsidie(s)]]-Tb.Financiering[[#This Row],[Anders]],0)</f>
        <v>0</v>
      </c>
      <c r="AE52" s="144">
        <f>IF(Tb.Financiering[[#This Row],[Pnr.]]=AE$7,Tb.Financiering[[#This Row],[Te financieren]]-Tb.Financiering[[#This Row],[Eigen
bijdrage]]-Tb.Financiering[[#This Row],[Andere
subsidie(s)]]-Tb.Financiering[[#This Row],[Anders]],0)</f>
        <v>0</v>
      </c>
      <c r="AF52" s="144">
        <f>IF(Tb.Financiering[[#This Row],[Pnr.]]=AF$7,Tb.Financiering[[#This Row],[Te financieren]]-Tb.Financiering[[#This Row],[Eigen
bijdrage]]-Tb.Financiering[[#This Row],[Andere
subsidie(s)]]-Tb.Financiering[[#This Row],[Anders]],0)</f>
        <v>0</v>
      </c>
      <c r="AG52" s="144">
        <f>IF(Tb.Financiering[[#This Row],[Pnr.]]=AG$7,Tb.Financiering[[#This Row],[Te financieren]]-Tb.Financiering[[#This Row],[Eigen
bijdrage]]-Tb.Financiering[[#This Row],[Andere
subsidie(s)]]-Tb.Financiering[[#This Row],[Anders]],0)</f>
        <v>0</v>
      </c>
      <c r="AH52" s="144">
        <f>IF(Tb.Financiering[[#This Row],[Pnr.]]=AH$7,Tb.Financiering[[#This Row],[Te financieren]]-Tb.Financiering[[#This Row],[Eigen
bijdrage]]-Tb.Financiering[[#This Row],[Andere
subsidie(s)]]-Tb.Financiering[[#This Row],[Anders]],0)</f>
        <v>0</v>
      </c>
      <c r="AI52" s="144">
        <f>IF(Tb.Financiering[[#This Row],[Pnr.]]=AI$7,Tb.Financiering[[#This Row],[Te financieren]]-Tb.Financiering[[#This Row],[Eigen
bijdrage]]-Tb.Financiering[[#This Row],[Andere
subsidie(s)]]-Tb.Financiering[[#This Row],[Anders]],0)</f>
        <v>0</v>
      </c>
      <c r="AJ52" s="144">
        <f>IF(Tb.Financiering[[#This Row],[Pnr.]]=AJ$7,Tb.Financiering[[#This Row],[Te financieren]]-Tb.Financiering[[#This Row],[Eigen
bijdrage]]-Tb.Financiering[[#This Row],[Andere
subsidie(s)]]-Tb.Financiering[[#This Row],[Anders]],0)</f>
        <v>0</v>
      </c>
      <c r="AK52" s="144">
        <f>IF(Tb.Financiering[[#This Row],[Pnr.]]=AK$7,Tb.Financiering[[#This Row],[Te financieren]]-Tb.Financiering[[#This Row],[Eigen
bijdrage]]-Tb.Financiering[[#This Row],[Andere
subsidie(s)]]-Tb.Financiering[[#This Row],[Anders]],0)</f>
        <v>0</v>
      </c>
      <c r="AL52" s="144">
        <f>IF(Tb.Financiering[[#This Row],[Pnr.]]=AL$7,Tb.Financiering[[#This Row],[Te financieren]]-Tb.Financiering[[#This Row],[Eigen
bijdrage]]-Tb.Financiering[[#This Row],[Andere
subsidie(s)]]-Tb.Financiering[[#This Row],[Anders]],0)</f>
        <v>0</v>
      </c>
      <c r="AM52" s="144">
        <f>IF(Tb.Financiering[[#This Row],[Pnr.]]=AM$7,Tb.Financiering[[#This Row],[Te financieren]]-Tb.Financiering[[#This Row],[Eigen
bijdrage]]-Tb.Financiering[[#This Row],[Andere
subsidie(s)]]-Tb.Financiering[[#This Row],[Anders]],0)</f>
        <v>0</v>
      </c>
      <c r="AN52" s="144">
        <f>IF(Tb.Financiering[[#This Row],[Pnr.]]=AN$7,Tb.Financiering[[#This Row],[Te financieren]]-Tb.Financiering[[#This Row],[Eigen
bijdrage]]-Tb.Financiering[[#This Row],[Andere
subsidie(s)]]-Tb.Financiering[[#This Row],[Anders]],0)</f>
        <v>0</v>
      </c>
      <c r="AO52" s="144">
        <f>IF(Tb.Financiering[[#This Row],[Pnr.]]=AO$7,Tb.Financiering[[#This Row],[Te financieren]]-Tb.Financiering[[#This Row],[Eigen
bijdrage]]-Tb.Financiering[[#This Row],[Andere
subsidie(s)]]-Tb.Financiering[[#This Row],[Anders]],0)</f>
        <v>0</v>
      </c>
      <c r="AP52" s="144">
        <f>IF(Tb.Financiering[[#This Row],[Pnr.]]=AP$7,Tb.Financiering[[#This Row],[Te financieren]]-Tb.Financiering[[#This Row],[Eigen
bijdrage]]-Tb.Financiering[[#This Row],[Andere
subsidie(s)]]-Tb.Financiering[[#This Row],[Anders]],0)</f>
        <v>0</v>
      </c>
      <c r="AQ52" s="144">
        <f>IF(Tb.Financiering[[#This Row],[Pnr.]]=AQ$7,Tb.Financiering[[#This Row],[Te financieren]]-Tb.Financiering[[#This Row],[Eigen
bijdrage]]-Tb.Financiering[[#This Row],[Andere
subsidie(s)]]-Tb.Financiering[[#This Row],[Anders]],0)</f>
        <v>0</v>
      </c>
      <c r="AR52" s="144">
        <f>IF(Tb.Financiering[[#This Row],[Pnr.]]=AR$7,Tb.Financiering[[#This Row],[Te financieren]]-Tb.Financiering[[#This Row],[Eigen
bijdrage]]-Tb.Financiering[[#This Row],[Andere
subsidie(s)]]-Tb.Financiering[[#This Row],[Anders]],0)</f>
        <v>0</v>
      </c>
      <c r="AS52" s="144">
        <f>IF(Tb.Financiering[[#This Row],[Pnr.]]=AS$7,Tb.Financiering[[#This Row],[Te financieren]]-Tb.Financiering[[#This Row],[Eigen
bijdrage]]-Tb.Financiering[[#This Row],[Andere
subsidie(s)]]-Tb.Financiering[[#This Row],[Anders]],0)</f>
        <v>0</v>
      </c>
      <c r="AT52" s="144">
        <f>IF(Tb.Financiering[[#This Row],[Pnr.]]=AT$7,Tb.Financiering[[#This Row],[Te financieren]]-Tb.Financiering[[#This Row],[Eigen
bijdrage]]-Tb.Financiering[[#This Row],[Andere
subsidie(s)]]-Tb.Financiering[[#This Row],[Anders]],0)</f>
        <v>0</v>
      </c>
      <c r="AU52" s="144">
        <f>IF(Tb.Financiering[[#This Row],[Pnr.]]=AU$7,Tb.Financiering[[#This Row],[Te financieren]]-Tb.Financiering[[#This Row],[Eigen
bijdrage]]-Tb.Financiering[[#This Row],[Andere
subsidie(s)]]-Tb.Financiering[[#This Row],[Anders]],0)</f>
        <v>0</v>
      </c>
      <c r="AV52" s="144">
        <f>IF(Tb.Financiering[[#This Row],[Pnr.]]=AV$7,Tb.Financiering[[#This Row],[Te financieren]]-Tb.Financiering[[#This Row],[Eigen
bijdrage]]-Tb.Financiering[[#This Row],[Andere
subsidie(s)]]-Tb.Financiering[[#This Row],[Anders]],0)</f>
        <v>0</v>
      </c>
      <c r="AW52" s="144">
        <f>IF(Tb.Financiering[[#This Row],[Pnr.]]=AW$7,Tb.Financiering[[#This Row],[Te financieren]]-Tb.Financiering[[#This Row],[Eigen
bijdrage]]-Tb.Financiering[[#This Row],[Andere
subsidie(s)]]-Tb.Financiering[[#This Row],[Anders]],0)</f>
        <v>0</v>
      </c>
      <c r="AX52" s="144">
        <f>IF(Tb.Financiering[[#This Row],[Pnr.]]=AX$7,Tb.Financiering[[#This Row],[Te financieren]]-Tb.Financiering[[#This Row],[Eigen
bijdrage]]-Tb.Financiering[[#This Row],[Andere
subsidie(s)]]-Tb.Financiering[[#This Row],[Anders]],0)</f>
        <v>0</v>
      </c>
      <c r="AY52" s="144">
        <f>IF(Tb.Financiering[[#This Row],[Pnr.]]=AY$7,Tb.Financiering[[#This Row],[Te financieren]]-Tb.Financiering[[#This Row],[Eigen
bijdrage]]-Tb.Financiering[[#This Row],[Andere
subsidie(s)]]-Tb.Financiering[[#This Row],[Anders]],0)</f>
        <v>0</v>
      </c>
      <c r="AZ52" s="144">
        <f>IF(Tb.Financiering[[#This Row],[Pnr.]]=AZ$7,Tb.Financiering[[#This Row],[Te financieren]]-Tb.Financiering[[#This Row],[Eigen
bijdrage]]-Tb.Financiering[[#This Row],[Andere
subsidie(s)]]-Tb.Financiering[[#This Row],[Anders]],0)</f>
        <v>0</v>
      </c>
      <c r="BA52" s="144">
        <f>IF(Tb.Financiering[[#This Row],[Pnr.]]=BA$7,Tb.Financiering[[#This Row],[Te financieren]]-Tb.Financiering[[#This Row],[Eigen
bijdrage]]-Tb.Financiering[[#This Row],[Andere
subsidie(s)]]-Tb.Financiering[[#This Row],[Anders]],0)</f>
        <v>0</v>
      </c>
      <c r="BB52" s="144">
        <f>IF(Tb.Financiering[[#This Row],[Pnr.]]=BB$7,Tb.Financiering[[#This Row],[Te financieren]]-Tb.Financiering[[#This Row],[Eigen
bijdrage]]-Tb.Financiering[[#This Row],[Andere
subsidie(s)]]-Tb.Financiering[[#This Row],[Anders]],0)</f>
        <v>0</v>
      </c>
      <c r="BC52" s="144">
        <f>IF(Tb.Financiering[[#This Row],[Pnr.]]=BC$7,Tb.Financiering[[#This Row],[Te financieren]]-Tb.Financiering[[#This Row],[Eigen
bijdrage]]-Tb.Financiering[[#This Row],[Andere
subsidie(s)]]-Tb.Financiering[[#This Row],[Anders]],0)</f>
        <v>0</v>
      </c>
      <c r="BD52" s="144">
        <f>IF(Tb.Financiering[[#This Row],[Pnr.]]=BD$7,Tb.Financiering[[#This Row],[Te financieren]]-Tb.Financiering[[#This Row],[Eigen
bijdrage]]-Tb.Financiering[[#This Row],[Andere
subsidie(s)]]-Tb.Financiering[[#This Row],[Anders]],0)</f>
        <v>0</v>
      </c>
      <c r="BE52" s="144">
        <f>IF(Tb.Financiering[[#This Row],[Pnr.]]=BE$7,Tb.Financiering[[#This Row],[Te financieren]]-Tb.Financiering[[#This Row],[Eigen
bijdrage]]-Tb.Financiering[[#This Row],[Andere
subsidie(s)]]-Tb.Financiering[[#This Row],[Anders]],0)</f>
        <v>0</v>
      </c>
      <c r="BF52" s="144">
        <f>IF(Tb.Financiering[[#This Row],[Pnr.]]=BF$7,Tb.Financiering[[#This Row],[Te financieren]]-Tb.Financiering[[#This Row],[Eigen
bijdrage]]-Tb.Financiering[[#This Row],[Andere
subsidie(s)]]-Tb.Financiering[[#This Row],[Anders]],0)</f>
        <v>0</v>
      </c>
      <c r="BG52" s="144">
        <f>IF(Tb.Financiering[[#This Row],[Pnr.]]=BG$7,Tb.Financiering[[#This Row],[Te financieren]]-Tb.Financiering[[#This Row],[Eigen
bijdrage]]-Tb.Financiering[[#This Row],[Andere
subsidie(s)]]-Tb.Financiering[[#This Row],[Anders]],0)</f>
        <v>0</v>
      </c>
      <c r="BH52" s="144">
        <f>IF(Tb.Financiering[[#This Row],[Pnr.]]=BH$7,Tb.Financiering[[#This Row],[Te financieren]]-Tb.Financiering[[#This Row],[Eigen
bijdrage]]-Tb.Financiering[[#This Row],[Andere
subsidie(s)]]-Tb.Financiering[[#This Row],[Anders]],0)</f>
        <v>0</v>
      </c>
      <c r="BI52" s="144">
        <f>IF(Tb.Financiering[[#This Row],[Pnr.]]=BI$7,Tb.Financiering[[#This Row],[Te financieren]]-Tb.Financiering[[#This Row],[Eigen
bijdrage]]-Tb.Financiering[[#This Row],[Andere
subsidie(s)]]-Tb.Financiering[[#This Row],[Anders]],0)</f>
        <v>0</v>
      </c>
      <c r="BJ52" s="144">
        <f>IF(Tb.Financiering[[#This Row],[Pnr.]]=BJ$7,Tb.Financiering[[#This Row],[Te financieren]]-Tb.Financiering[[#This Row],[Eigen
bijdrage]]-Tb.Financiering[[#This Row],[Andere
subsidie(s)]]-Tb.Financiering[[#This Row],[Anders]],0)</f>
        <v>0</v>
      </c>
      <c r="BK52" s="144">
        <f>IF(Tb.Financiering[[#This Row],[Pnr.]]=BK$7,Tb.Financiering[[#This Row],[Te financieren]]-Tb.Financiering[[#This Row],[Eigen
bijdrage]]-Tb.Financiering[[#This Row],[Andere
subsidie(s)]]-Tb.Financiering[[#This Row],[Anders]],0)</f>
        <v>0</v>
      </c>
      <c r="BL52" s="144">
        <f>IF(Tb.Financiering[[#This Row],[Pnr.]]=BL$7,Tb.Financiering[[#This Row],[Te financieren]]-Tb.Financiering[[#This Row],[Eigen
bijdrage]]-Tb.Financiering[[#This Row],[Andere
subsidie(s)]]-Tb.Financiering[[#This Row],[Anders]],0)</f>
        <v>0</v>
      </c>
      <c r="BM52" s="144">
        <f>IF(Tb.Financiering[[#This Row],[Pnr.]]=BM$7,Tb.Financiering[[#This Row],[Te financieren]]-Tb.Financiering[[#This Row],[Eigen
bijdrage]]-Tb.Financiering[[#This Row],[Andere
subsidie(s)]]-Tb.Financiering[[#This Row],[Anders]],0)</f>
        <v>0</v>
      </c>
      <c r="BN52" s="235">
        <f>IF(Tb.Financiering[[#This Row],[Pnr.]]=BN$7,Tb.Financiering[[#This Row],[Eigen
bijdrage]]+Tb.Financiering[[#This Row],[Andere
subsidie(s)]]+Tb.Financiering[[#This Row],[Anders]],0)</f>
        <v>0</v>
      </c>
      <c r="BO52" s="235">
        <f>IF(Tb.Financiering[[#This Row],[Pnr.]]=BO$7,Tb.Financiering[[#This Row],[Eigen
bijdrage]]+Tb.Financiering[[#This Row],[Andere
subsidie(s)]]+Tb.Financiering[[#This Row],[Anders]],0)</f>
        <v>0</v>
      </c>
      <c r="BP52" s="235">
        <f>IF(Tb.Financiering[[#This Row],[Pnr.]]=BP$7,Tb.Financiering[[#This Row],[Eigen
bijdrage]]+Tb.Financiering[[#This Row],[Andere
subsidie(s)]]+Tb.Financiering[[#This Row],[Anders]],0)</f>
        <v>0</v>
      </c>
      <c r="BQ52" s="235">
        <f>IF(Tb.Financiering[[#This Row],[Pnr.]]=BQ$7,Tb.Financiering[[#This Row],[Eigen
bijdrage]]+Tb.Financiering[[#This Row],[Andere
subsidie(s)]]+Tb.Financiering[[#This Row],[Anders]],0)</f>
        <v>0</v>
      </c>
      <c r="BR52" s="235">
        <f>IF(Tb.Financiering[[#This Row],[Pnr.]]=BR$7,Tb.Financiering[[#This Row],[Eigen
bijdrage]]+Tb.Financiering[[#This Row],[Andere
subsidie(s)]]+Tb.Financiering[[#This Row],[Anders]],0)</f>
        <v>0</v>
      </c>
      <c r="BS52" s="235">
        <f>IF(Tb.Financiering[[#This Row],[Pnr.]]=BS$7,Tb.Financiering[[#This Row],[Eigen
bijdrage]]+Tb.Financiering[[#This Row],[Andere
subsidie(s)]]+Tb.Financiering[[#This Row],[Anders]],0)</f>
        <v>0</v>
      </c>
      <c r="BT52" s="235">
        <f>IF(Tb.Financiering[[#This Row],[Pnr.]]=BT$7,Tb.Financiering[[#This Row],[Eigen
bijdrage]]+Tb.Financiering[[#This Row],[Andere
subsidie(s)]]+Tb.Financiering[[#This Row],[Anders]],0)</f>
        <v>0</v>
      </c>
      <c r="BU52" s="235">
        <f>IF(Tb.Financiering[[#This Row],[Pnr.]]=BU$7,Tb.Financiering[[#This Row],[Eigen
bijdrage]]+Tb.Financiering[[#This Row],[Andere
subsidie(s)]]+Tb.Financiering[[#This Row],[Anders]],0)</f>
        <v>0</v>
      </c>
      <c r="BV52" s="235">
        <f>IF(Tb.Financiering[[#This Row],[Pnr.]]=BV$7,Tb.Financiering[[#This Row],[Eigen
bijdrage]]+Tb.Financiering[[#This Row],[Andere
subsidie(s)]]+Tb.Financiering[[#This Row],[Anders]],0)</f>
        <v>0</v>
      </c>
      <c r="BW52" s="235">
        <f>IF(Tb.Financiering[[#This Row],[Pnr.]]=BW$7,Tb.Financiering[[#This Row],[Eigen
bijdrage]]+Tb.Financiering[[#This Row],[Andere
subsidie(s)]]+Tb.Financiering[[#This Row],[Anders]],0)</f>
        <v>0</v>
      </c>
      <c r="BX52" s="235">
        <f>IF(Tb.Financiering[[#This Row],[Pnr.]]=BX$7,Tb.Financiering[[#This Row],[Eigen
bijdrage]]+Tb.Financiering[[#This Row],[Andere
subsidie(s)]]+Tb.Financiering[[#This Row],[Anders]],0)</f>
        <v>0</v>
      </c>
      <c r="BY52" s="235">
        <f>IF(Tb.Financiering[[#This Row],[Pnr.]]=BY$7,Tb.Financiering[[#This Row],[Eigen
bijdrage]]+Tb.Financiering[[#This Row],[Andere
subsidie(s)]]+Tb.Financiering[[#This Row],[Anders]],0)</f>
        <v>0</v>
      </c>
      <c r="BZ52" s="235">
        <f>IF(Tb.Financiering[[#This Row],[Pnr.]]=BZ$7,Tb.Financiering[[#This Row],[Eigen
bijdrage]]+Tb.Financiering[[#This Row],[Andere
subsidie(s)]]+Tb.Financiering[[#This Row],[Anders]],0)</f>
        <v>0</v>
      </c>
      <c r="CA52" s="235">
        <f>IF(Tb.Financiering[[#This Row],[Pnr.]]=CA$7,Tb.Financiering[[#This Row],[Eigen
bijdrage]]+Tb.Financiering[[#This Row],[Andere
subsidie(s)]]+Tb.Financiering[[#This Row],[Anders]],0)</f>
        <v>0</v>
      </c>
      <c r="CB52" s="235">
        <f>IF(Tb.Financiering[[#This Row],[Pnr.]]=CB$7,Tb.Financiering[[#This Row],[Eigen
bijdrage]]+Tb.Financiering[[#This Row],[Andere
subsidie(s)]]+Tb.Financiering[[#This Row],[Anders]],0)</f>
        <v>0</v>
      </c>
      <c r="CC52" s="235">
        <f>IF(Tb.Financiering[[#This Row],[Pnr.]]=CC$7,Tb.Financiering[[#This Row],[Eigen
bijdrage]]+Tb.Financiering[[#This Row],[Andere
subsidie(s)]]+Tb.Financiering[[#This Row],[Anders]],0)</f>
        <v>0</v>
      </c>
      <c r="CD52" s="235">
        <f>IF(Tb.Financiering[[#This Row],[Pnr.]]=CD$7,Tb.Financiering[[#This Row],[Eigen
bijdrage]]+Tb.Financiering[[#This Row],[Andere
subsidie(s)]]+Tb.Financiering[[#This Row],[Anders]],0)</f>
        <v>0</v>
      </c>
      <c r="CE52" s="235">
        <f>IF(Tb.Financiering[[#This Row],[Pnr.]]=CE$7,Tb.Financiering[[#This Row],[Eigen
bijdrage]]+Tb.Financiering[[#This Row],[Andere
subsidie(s)]]+Tb.Financiering[[#This Row],[Anders]],0)</f>
        <v>0</v>
      </c>
      <c r="CF52" s="235">
        <f>IF(Tb.Financiering[[#This Row],[Pnr.]]=CF$7,Tb.Financiering[[#This Row],[Eigen
bijdrage]]+Tb.Financiering[[#This Row],[Andere
subsidie(s)]]+Tb.Financiering[[#This Row],[Anders]],0)</f>
        <v>0</v>
      </c>
      <c r="CG52" s="235">
        <f>IF(Tb.Financiering[[#This Row],[Pnr.]]=CG$7,Tb.Financiering[[#This Row],[Eigen
bijdrage]]+Tb.Financiering[[#This Row],[Andere
subsidie(s)]]+Tb.Financiering[[#This Row],[Anders]],0)</f>
        <v>0</v>
      </c>
      <c r="CH52" s="235">
        <f>IF(Tb.Financiering[[#This Row],[Pnr.]]=CH$7,Tb.Financiering[[#This Row],[Eigen
bijdrage]]+Tb.Financiering[[#This Row],[Andere
subsidie(s)]]+Tb.Financiering[[#This Row],[Anders]],0)</f>
        <v>0</v>
      </c>
      <c r="CI52" s="235">
        <f>IF(Tb.Financiering[[#This Row],[Pnr.]]=CI$7,Tb.Financiering[[#This Row],[Eigen
bijdrage]]+Tb.Financiering[[#This Row],[Andere
subsidie(s)]]+Tb.Financiering[[#This Row],[Anders]],0)</f>
        <v>0</v>
      </c>
      <c r="CJ52" s="235">
        <f>IF(Tb.Financiering[[#This Row],[Pnr.]]=CJ$7,Tb.Financiering[[#This Row],[Eigen
bijdrage]]+Tb.Financiering[[#This Row],[Andere
subsidie(s)]]+Tb.Financiering[[#This Row],[Anders]],0)</f>
        <v>0</v>
      </c>
      <c r="CK52" s="235">
        <f>IF(Tb.Financiering[[#This Row],[Pnr.]]=CK$7,Tb.Financiering[[#This Row],[Eigen
bijdrage]]+Tb.Financiering[[#This Row],[Andere
subsidie(s)]]+Tb.Financiering[[#This Row],[Anders]],0)</f>
        <v>0</v>
      </c>
      <c r="CL52" s="235">
        <f>IF(Tb.Financiering[[#This Row],[Pnr.]]=CL$7,Tb.Financiering[[#This Row],[Eigen
bijdrage]]+Tb.Financiering[[#This Row],[Andere
subsidie(s)]]+Tb.Financiering[[#This Row],[Anders]],0)</f>
        <v>0</v>
      </c>
      <c r="CM52" s="235">
        <f>IF(Tb.Financiering[[#This Row],[Pnr.]]=CM$7,Tb.Financiering[[#This Row],[Eigen
bijdrage]]+Tb.Financiering[[#This Row],[Andere
subsidie(s)]]+Tb.Financiering[[#This Row],[Anders]],0)</f>
        <v>0</v>
      </c>
      <c r="CN52" s="235">
        <f>IF(Tb.Financiering[[#This Row],[Pnr.]]=CN$7,Tb.Financiering[[#This Row],[Eigen
bijdrage]]+Tb.Financiering[[#This Row],[Andere
subsidie(s)]]+Tb.Financiering[[#This Row],[Anders]],0)</f>
        <v>0</v>
      </c>
      <c r="CO52" s="235">
        <f>IF(Tb.Financiering[[#This Row],[Pnr.]]=CO$7,Tb.Financiering[[#This Row],[Eigen
bijdrage]]+Tb.Financiering[[#This Row],[Andere
subsidie(s)]]+Tb.Financiering[[#This Row],[Anders]],0)</f>
        <v>0</v>
      </c>
      <c r="CP52" s="235">
        <f>IF(Tb.Financiering[[#This Row],[Pnr.]]=CP$7,Tb.Financiering[[#This Row],[Eigen
bijdrage]]+Tb.Financiering[[#This Row],[Andere
subsidie(s)]]+Tb.Financiering[[#This Row],[Anders]],0)</f>
        <v>0</v>
      </c>
      <c r="CQ52" s="235">
        <f>IF(Tb.Financiering[[#This Row],[Pnr.]]=CQ$7,Tb.Financiering[[#This Row],[Eigen
bijdrage]]+Tb.Financiering[[#This Row],[Andere
subsidie(s)]]+Tb.Financiering[[#This Row],[Anders]],0)</f>
        <v>0</v>
      </c>
      <c r="CR52" s="235">
        <f>IF(Tb.Financiering[[#This Row],[Pnr.]]=CR$7,Tb.Financiering[[#This Row],[Eigen
bijdrage]]+Tb.Financiering[[#This Row],[Andere
subsidie(s)]]+Tb.Financiering[[#This Row],[Anders]],0)</f>
        <v>0</v>
      </c>
      <c r="CS52" s="235">
        <f>IF(Tb.Financiering[[#This Row],[Pnr.]]=CS$7,Tb.Financiering[[#This Row],[Eigen
bijdrage]]+Tb.Financiering[[#This Row],[Andere
subsidie(s)]]+Tb.Financiering[[#This Row],[Anders]],0)</f>
        <v>0</v>
      </c>
      <c r="CT52" s="235">
        <f>IF(Tb.Financiering[[#This Row],[Pnr.]]=CT$7,Tb.Financiering[[#This Row],[Eigen
bijdrage]]+Tb.Financiering[[#This Row],[Andere
subsidie(s)]]+Tb.Financiering[[#This Row],[Anders]],0)</f>
        <v>0</v>
      </c>
      <c r="CU52" s="235">
        <f>IF(Tb.Financiering[[#This Row],[Pnr.]]=CU$7,Tb.Financiering[[#This Row],[Eigen
bijdrage]]+Tb.Financiering[[#This Row],[Andere
subsidie(s)]]+Tb.Financiering[[#This Row],[Anders]],0)</f>
        <v>0</v>
      </c>
      <c r="CV52" s="235">
        <f>IF(Tb.Financiering[[#This Row],[Pnr.]]=CV$7,Tb.Financiering[[#This Row],[Eigen
bijdrage]]+Tb.Financiering[[#This Row],[Andere
subsidie(s)]]+Tb.Financiering[[#This Row],[Anders]],0)</f>
        <v>0</v>
      </c>
      <c r="CW52" s="235">
        <f>IF(Tb.Financiering[[#This Row],[Pnr.]]=CW$7,Tb.Financiering[[#This Row],[Eigen
bijdrage]]+Tb.Financiering[[#This Row],[Andere
subsidie(s)]]+Tb.Financiering[[#This Row],[Anders]],0)</f>
        <v>0</v>
      </c>
      <c r="CX52" s="235">
        <f>IF(Tb.Financiering[[#This Row],[Pnr.]]=CX$7,Tb.Financiering[[#This Row],[Eigen
bijdrage]]+Tb.Financiering[[#This Row],[Andere
subsidie(s)]]+Tb.Financiering[[#This Row],[Anders]],0)</f>
        <v>0</v>
      </c>
      <c r="CY52" s="235">
        <f>IF(Tb.Financiering[[#This Row],[Pnr.]]=CY$7,Tb.Financiering[[#This Row],[Eigen
bijdrage]]+Tb.Financiering[[#This Row],[Andere
subsidie(s)]]+Tb.Financiering[[#This Row],[Anders]],0)</f>
        <v>0</v>
      </c>
      <c r="CZ52" s="235">
        <f>IF(Tb.Financiering[[#This Row],[Pnr.]]=CZ$7,Tb.Financiering[[#This Row],[Eigen
bijdrage]]+Tb.Financiering[[#This Row],[Andere
subsidie(s)]]+Tb.Financiering[[#This Row],[Anders]],0)</f>
        <v>0</v>
      </c>
      <c r="DA52" s="235">
        <f>IF(Tb.Financiering[[#This Row],[Pnr.]]=DA$7,Tb.Financiering[[#This Row],[Eigen
bijdrage]]+Tb.Financiering[[#This Row],[Andere
subsidie(s)]]+Tb.Financiering[[#This Row],[Anders]],0)</f>
        <v>0</v>
      </c>
      <c r="DB52" s="235">
        <f>IF(Tb.Financiering[[#This Row],[Pnr.]]=DB$7,Tb.Financiering[[#This Row],[Eigen
bijdrage]]+Tb.Financiering[[#This Row],[Andere
subsidie(s)]]+Tb.Financiering[[#This Row],[Anders]],0)</f>
        <v>0</v>
      </c>
      <c r="DC52" s="235">
        <f>IF(Tb.Financiering[[#This Row],[Pnr.]]=DC$7,Tb.Financiering[[#This Row],[Eigen
bijdrage]]+Tb.Financiering[[#This Row],[Andere
subsidie(s)]]+Tb.Financiering[[#This Row],[Anders]],0)</f>
        <v>0</v>
      </c>
      <c r="DD52" s="235">
        <f>IF(Tb.Financiering[[#This Row],[Pnr.]]=DD$7,Tb.Financiering[[#This Row],[Eigen
bijdrage]]+Tb.Financiering[[#This Row],[Andere
subsidie(s)]]+Tb.Financiering[[#This Row],[Anders]],0)</f>
        <v>0</v>
      </c>
      <c r="DE52" s="235">
        <f>IF(Tb.Financiering[[#This Row],[Pnr.]]=DE$7,Tb.Financiering[[#This Row],[Eigen
bijdrage]]+Tb.Financiering[[#This Row],[Andere
subsidie(s)]]+Tb.Financiering[[#This Row],[Anders]],0)</f>
        <v>0</v>
      </c>
      <c r="DF52" s="235">
        <f>IF(Tb.Financiering[[#This Row],[Pnr.]]=DF$7,Tb.Financiering[[#This Row],[Eigen
bijdrage]]+Tb.Financiering[[#This Row],[Andere
subsidie(s)]]+Tb.Financiering[[#This Row],[Anders]],0)</f>
        <v>0</v>
      </c>
      <c r="DG52" s="235">
        <f>IF(Tb.Financiering[[#This Row],[Pnr.]]=DG$7,Tb.Financiering[[#This Row],[Eigen
bijdrage]]+Tb.Financiering[[#This Row],[Andere
subsidie(s)]]+Tb.Financiering[[#This Row],[Anders]],0)</f>
        <v>0</v>
      </c>
      <c r="DH52" s="235">
        <f>IF(Tb.Financiering[[#This Row],[Pnr.]]=DH$7,Tb.Financiering[[#This Row],[Eigen
bijdrage]]+Tb.Financiering[[#This Row],[Andere
subsidie(s)]]+Tb.Financiering[[#This Row],[Anders]],0)</f>
        <v>0</v>
      </c>
      <c r="DI52" s="235">
        <f>IF(Tb.Financiering[[#This Row],[Pnr.]]=DI$7,Tb.Financiering[[#This Row],[Eigen
bijdrage]]+Tb.Financiering[[#This Row],[Andere
subsidie(s)]]+Tb.Financiering[[#This Row],[Anders]],0)</f>
        <v>0</v>
      </c>
      <c r="DJ52" s="235">
        <f>IF(Tb.Financiering[[#This Row],[Pnr.]]=DJ$7,Tb.Financiering[[#This Row],[Eigen
bijdrage]]+Tb.Financiering[[#This Row],[Andere
subsidie(s)]]+Tb.Financiering[[#This Row],[Anders]],0)</f>
        <v>0</v>
      </c>
      <c r="DK52" s="235">
        <f>IF(Tb.Financiering[[#This Row],[Pnr.]]=DK$7,Tb.Financiering[[#This Row],[Eigen
bijdrage]]+Tb.Financiering[[#This Row],[Andere
subsidie(s)]]+Tb.Financiering[[#This Row],[Anders]],0)</f>
        <v>0</v>
      </c>
      <c r="XFD52" s="31"/>
    </row>
    <row r="53" spans="1:115 16384:16384" s="4" customFormat="1" x14ac:dyDescent="0.3">
      <c r="A53" s="31"/>
      <c r="B53" s="137"/>
      <c r="C53" s="137"/>
      <c r="D53" s="11">
        <f>SUMIF(Tbl.Kosten[PSAnr.],Tb.Financiering[[#This Row],[PSAnr.]],Tbl.Kosten[Totaal kosten])</f>
        <v>0</v>
      </c>
      <c r="E53" s="154">
        <f>SUMIF(Tbl.Kosten[PSAnr.],Tb.Financiering[[#This Row],[PSAnr.]],Tbl.Kosten[Subsidie])</f>
        <v>0</v>
      </c>
      <c r="F53" s="155"/>
      <c r="G53" s="154">
        <f>Tb.Financiering[[#This Row],[Begrote kosten]]-Tb.Financiering[[#This Row],[Berekende GLB subsidie]]-Tb.Financiering[[#This Row],[Correctie GLB subsidie]]</f>
        <v>0</v>
      </c>
      <c r="H53" s="156"/>
      <c r="I53" s="156"/>
      <c r="J53" s="156"/>
      <c r="K53" s="152"/>
      <c r="L53" s="97">
        <f>Tb.Financiering[[#This Row],[Te financieren]]-SUM(Tb.Financiering[[#This Row],[Eigen
bijdrage]:[Anders]])</f>
        <v>0</v>
      </c>
      <c r="M53" s="160" t="str">
        <f>IFERROR(VLOOKUP(Tb.Financiering[[#This Row],[Partnernaam]],Tbl.Projectpartners[[Naam]:[PNr.]],9,FALSE),"")</f>
        <v/>
      </c>
      <c r="N53" s="142" t="str">
        <f>IFERROR(VLOOKUP(Tb.Financiering[[#This Row],[Subsidiabele activiteit]],Tbl.Subsidiehoogte[[Subsidieactiviteit]:[SAnr.]],3,FALSE),"")</f>
        <v/>
      </c>
      <c r="O53" s="142" t="str">
        <f>_xlfn.CONCAT(Tb.Financiering[[#This Row],[Pnr.]],Tb.Financiering[[#This Row],[SAnr.]])</f>
        <v/>
      </c>
      <c r="P53" s="144">
        <f>IF(Tb.Financiering[[#This Row],[Pnr.]]=P$7,Tb.Financiering[[#This Row],[Te financieren]]-Tb.Financiering[[#This Row],[Eigen
bijdrage]]-Tb.Financiering[[#This Row],[Andere
subsidie(s)]]-Tb.Financiering[[#This Row],[Anders]],0)</f>
        <v>0</v>
      </c>
      <c r="Q53" s="144">
        <f>IF(Tb.Financiering[[#This Row],[Pnr.]]=Q$7,Tb.Financiering[[#This Row],[Te financieren]]-Tb.Financiering[[#This Row],[Eigen
bijdrage]]-Tb.Financiering[[#This Row],[Andere
subsidie(s)]]-Tb.Financiering[[#This Row],[Anders]],0)</f>
        <v>0</v>
      </c>
      <c r="R53" s="144">
        <f>IF(Tb.Financiering[[#This Row],[Pnr.]]=R$7,Tb.Financiering[[#This Row],[Te financieren]]-Tb.Financiering[[#This Row],[Eigen
bijdrage]]-Tb.Financiering[[#This Row],[Andere
subsidie(s)]]-Tb.Financiering[[#This Row],[Anders]],0)</f>
        <v>0</v>
      </c>
      <c r="S53" s="144">
        <f>IF(Tb.Financiering[[#This Row],[Pnr.]]=S$7,Tb.Financiering[[#This Row],[Te financieren]]-Tb.Financiering[[#This Row],[Eigen
bijdrage]]-Tb.Financiering[[#This Row],[Andere
subsidie(s)]]-Tb.Financiering[[#This Row],[Anders]],0)</f>
        <v>0</v>
      </c>
      <c r="T53" s="144">
        <f>IF(Tb.Financiering[[#This Row],[Pnr.]]=T$7,Tb.Financiering[[#This Row],[Te financieren]]-Tb.Financiering[[#This Row],[Eigen
bijdrage]]-Tb.Financiering[[#This Row],[Andere
subsidie(s)]]-Tb.Financiering[[#This Row],[Anders]],0)</f>
        <v>0</v>
      </c>
      <c r="U53" s="144">
        <f>IF(Tb.Financiering[[#This Row],[Pnr.]]=U$7,Tb.Financiering[[#This Row],[Te financieren]]-Tb.Financiering[[#This Row],[Eigen
bijdrage]]-Tb.Financiering[[#This Row],[Andere
subsidie(s)]]-Tb.Financiering[[#This Row],[Anders]],0)</f>
        <v>0</v>
      </c>
      <c r="V53" s="144">
        <f>IF(Tb.Financiering[[#This Row],[Pnr.]]=V$7,Tb.Financiering[[#This Row],[Te financieren]]-Tb.Financiering[[#This Row],[Eigen
bijdrage]]-Tb.Financiering[[#This Row],[Andere
subsidie(s)]]-Tb.Financiering[[#This Row],[Anders]],0)</f>
        <v>0</v>
      </c>
      <c r="W53" s="144">
        <f>IF(Tb.Financiering[[#This Row],[Pnr.]]=W$7,Tb.Financiering[[#This Row],[Te financieren]]-Tb.Financiering[[#This Row],[Eigen
bijdrage]]-Tb.Financiering[[#This Row],[Andere
subsidie(s)]]-Tb.Financiering[[#This Row],[Anders]],0)</f>
        <v>0</v>
      </c>
      <c r="X53" s="144">
        <f>IF(Tb.Financiering[[#This Row],[Pnr.]]=X$7,Tb.Financiering[[#This Row],[Te financieren]]-Tb.Financiering[[#This Row],[Eigen
bijdrage]]-Tb.Financiering[[#This Row],[Andere
subsidie(s)]]-Tb.Financiering[[#This Row],[Anders]],0)</f>
        <v>0</v>
      </c>
      <c r="Y53" s="144">
        <f>IF(Tb.Financiering[[#This Row],[Pnr.]]=Y$7,Tb.Financiering[[#This Row],[Te financieren]]-Tb.Financiering[[#This Row],[Eigen
bijdrage]]-Tb.Financiering[[#This Row],[Andere
subsidie(s)]]-Tb.Financiering[[#This Row],[Anders]],0)</f>
        <v>0</v>
      </c>
      <c r="Z53" s="144">
        <f>IF(Tb.Financiering[[#This Row],[Pnr.]]=Z$7,Tb.Financiering[[#This Row],[Te financieren]]-Tb.Financiering[[#This Row],[Eigen
bijdrage]]-Tb.Financiering[[#This Row],[Andere
subsidie(s)]]-Tb.Financiering[[#This Row],[Anders]],0)</f>
        <v>0</v>
      </c>
      <c r="AA53" s="144">
        <f>IF(Tb.Financiering[[#This Row],[Pnr.]]=AA$7,Tb.Financiering[[#This Row],[Te financieren]]-Tb.Financiering[[#This Row],[Eigen
bijdrage]]-Tb.Financiering[[#This Row],[Andere
subsidie(s)]]-Tb.Financiering[[#This Row],[Anders]],0)</f>
        <v>0</v>
      </c>
      <c r="AB53" s="144">
        <f>IF(Tb.Financiering[[#This Row],[Pnr.]]=AB$7,Tb.Financiering[[#This Row],[Te financieren]]-Tb.Financiering[[#This Row],[Eigen
bijdrage]]-Tb.Financiering[[#This Row],[Andere
subsidie(s)]]-Tb.Financiering[[#This Row],[Anders]],0)</f>
        <v>0</v>
      </c>
      <c r="AC53" s="144">
        <f>IF(Tb.Financiering[[#This Row],[Pnr.]]=AC$7,Tb.Financiering[[#This Row],[Te financieren]]-Tb.Financiering[[#This Row],[Eigen
bijdrage]]-Tb.Financiering[[#This Row],[Andere
subsidie(s)]]-Tb.Financiering[[#This Row],[Anders]],0)</f>
        <v>0</v>
      </c>
      <c r="AD53" s="144">
        <f>IF(Tb.Financiering[[#This Row],[Pnr.]]=AD$7,Tb.Financiering[[#This Row],[Te financieren]]-Tb.Financiering[[#This Row],[Eigen
bijdrage]]-Tb.Financiering[[#This Row],[Andere
subsidie(s)]]-Tb.Financiering[[#This Row],[Anders]],0)</f>
        <v>0</v>
      </c>
      <c r="AE53" s="144">
        <f>IF(Tb.Financiering[[#This Row],[Pnr.]]=AE$7,Tb.Financiering[[#This Row],[Te financieren]]-Tb.Financiering[[#This Row],[Eigen
bijdrage]]-Tb.Financiering[[#This Row],[Andere
subsidie(s)]]-Tb.Financiering[[#This Row],[Anders]],0)</f>
        <v>0</v>
      </c>
      <c r="AF53" s="144">
        <f>IF(Tb.Financiering[[#This Row],[Pnr.]]=AF$7,Tb.Financiering[[#This Row],[Te financieren]]-Tb.Financiering[[#This Row],[Eigen
bijdrage]]-Tb.Financiering[[#This Row],[Andere
subsidie(s)]]-Tb.Financiering[[#This Row],[Anders]],0)</f>
        <v>0</v>
      </c>
      <c r="AG53" s="144">
        <f>IF(Tb.Financiering[[#This Row],[Pnr.]]=AG$7,Tb.Financiering[[#This Row],[Te financieren]]-Tb.Financiering[[#This Row],[Eigen
bijdrage]]-Tb.Financiering[[#This Row],[Andere
subsidie(s)]]-Tb.Financiering[[#This Row],[Anders]],0)</f>
        <v>0</v>
      </c>
      <c r="AH53" s="144">
        <f>IF(Tb.Financiering[[#This Row],[Pnr.]]=AH$7,Tb.Financiering[[#This Row],[Te financieren]]-Tb.Financiering[[#This Row],[Eigen
bijdrage]]-Tb.Financiering[[#This Row],[Andere
subsidie(s)]]-Tb.Financiering[[#This Row],[Anders]],0)</f>
        <v>0</v>
      </c>
      <c r="AI53" s="144">
        <f>IF(Tb.Financiering[[#This Row],[Pnr.]]=AI$7,Tb.Financiering[[#This Row],[Te financieren]]-Tb.Financiering[[#This Row],[Eigen
bijdrage]]-Tb.Financiering[[#This Row],[Andere
subsidie(s)]]-Tb.Financiering[[#This Row],[Anders]],0)</f>
        <v>0</v>
      </c>
      <c r="AJ53" s="144">
        <f>IF(Tb.Financiering[[#This Row],[Pnr.]]=AJ$7,Tb.Financiering[[#This Row],[Te financieren]]-Tb.Financiering[[#This Row],[Eigen
bijdrage]]-Tb.Financiering[[#This Row],[Andere
subsidie(s)]]-Tb.Financiering[[#This Row],[Anders]],0)</f>
        <v>0</v>
      </c>
      <c r="AK53" s="144">
        <f>IF(Tb.Financiering[[#This Row],[Pnr.]]=AK$7,Tb.Financiering[[#This Row],[Te financieren]]-Tb.Financiering[[#This Row],[Eigen
bijdrage]]-Tb.Financiering[[#This Row],[Andere
subsidie(s)]]-Tb.Financiering[[#This Row],[Anders]],0)</f>
        <v>0</v>
      </c>
      <c r="AL53" s="144">
        <f>IF(Tb.Financiering[[#This Row],[Pnr.]]=AL$7,Tb.Financiering[[#This Row],[Te financieren]]-Tb.Financiering[[#This Row],[Eigen
bijdrage]]-Tb.Financiering[[#This Row],[Andere
subsidie(s)]]-Tb.Financiering[[#This Row],[Anders]],0)</f>
        <v>0</v>
      </c>
      <c r="AM53" s="144">
        <f>IF(Tb.Financiering[[#This Row],[Pnr.]]=AM$7,Tb.Financiering[[#This Row],[Te financieren]]-Tb.Financiering[[#This Row],[Eigen
bijdrage]]-Tb.Financiering[[#This Row],[Andere
subsidie(s)]]-Tb.Financiering[[#This Row],[Anders]],0)</f>
        <v>0</v>
      </c>
      <c r="AN53" s="144">
        <f>IF(Tb.Financiering[[#This Row],[Pnr.]]=AN$7,Tb.Financiering[[#This Row],[Te financieren]]-Tb.Financiering[[#This Row],[Eigen
bijdrage]]-Tb.Financiering[[#This Row],[Andere
subsidie(s)]]-Tb.Financiering[[#This Row],[Anders]],0)</f>
        <v>0</v>
      </c>
      <c r="AO53" s="144">
        <f>IF(Tb.Financiering[[#This Row],[Pnr.]]=AO$7,Tb.Financiering[[#This Row],[Te financieren]]-Tb.Financiering[[#This Row],[Eigen
bijdrage]]-Tb.Financiering[[#This Row],[Andere
subsidie(s)]]-Tb.Financiering[[#This Row],[Anders]],0)</f>
        <v>0</v>
      </c>
      <c r="AP53" s="144">
        <f>IF(Tb.Financiering[[#This Row],[Pnr.]]=AP$7,Tb.Financiering[[#This Row],[Te financieren]]-Tb.Financiering[[#This Row],[Eigen
bijdrage]]-Tb.Financiering[[#This Row],[Andere
subsidie(s)]]-Tb.Financiering[[#This Row],[Anders]],0)</f>
        <v>0</v>
      </c>
      <c r="AQ53" s="144">
        <f>IF(Tb.Financiering[[#This Row],[Pnr.]]=AQ$7,Tb.Financiering[[#This Row],[Te financieren]]-Tb.Financiering[[#This Row],[Eigen
bijdrage]]-Tb.Financiering[[#This Row],[Andere
subsidie(s)]]-Tb.Financiering[[#This Row],[Anders]],0)</f>
        <v>0</v>
      </c>
      <c r="AR53" s="144">
        <f>IF(Tb.Financiering[[#This Row],[Pnr.]]=AR$7,Tb.Financiering[[#This Row],[Te financieren]]-Tb.Financiering[[#This Row],[Eigen
bijdrage]]-Tb.Financiering[[#This Row],[Andere
subsidie(s)]]-Tb.Financiering[[#This Row],[Anders]],0)</f>
        <v>0</v>
      </c>
      <c r="AS53" s="144">
        <f>IF(Tb.Financiering[[#This Row],[Pnr.]]=AS$7,Tb.Financiering[[#This Row],[Te financieren]]-Tb.Financiering[[#This Row],[Eigen
bijdrage]]-Tb.Financiering[[#This Row],[Andere
subsidie(s)]]-Tb.Financiering[[#This Row],[Anders]],0)</f>
        <v>0</v>
      </c>
      <c r="AT53" s="144">
        <f>IF(Tb.Financiering[[#This Row],[Pnr.]]=AT$7,Tb.Financiering[[#This Row],[Te financieren]]-Tb.Financiering[[#This Row],[Eigen
bijdrage]]-Tb.Financiering[[#This Row],[Andere
subsidie(s)]]-Tb.Financiering[[#This Row],[Anders]],0)</f>
        <v>0</v>
      </c>
      <c r="AU53" s="144">
        <f>IF(Tb.Financiering[[#This Row],[Pnr.]]=AU$7,Tb.Financiering[[#This Row],[Te financieren]]-Tb.Financiering[[#This Row],[Eigen
bijdrage]]-Tb.Financiering[[#This Row],[Andere
subsidie(s)]]-Tb.Financiering[[#This Row],[Anders]],0)</f>
        <v>0</v>
      </c>
      <c r="AV53" s="144">
        <f>IF(Tb.Financiering[[#This Row],[Pnr.]]=AV$7,Tb.Financiering[[#This Row],[Te financieren]]-Tb.Financiering[[#This Row],[Eigen
bijdrage]]-Tb.Financiering[[#This Row],[Andere
subsidie(s)]]-Tb.Financiering[[#This Row],[Anders]],0)</f>
        <v>0</v>
      </c>
      <c r="AW53" s="144">
        <f>IF(Tb.Financiering[[#This Row],[Pnr.]]=AW$7,Tb.Financiering[[#This Row],[Te financieren]]-Tb.Financiering[[#This Row],[Eigen
bijdrage]]-Tb.Financiering[[#This Row],[Andere
subsidie(s)]]-Tb.Financiering[[#This Row],[Anders]],0)</f>
        <v>0</v>
      </c>
      <c r="AX53" s="144">
        <f>IF(Tb.Financiering[[#This Row],[Pnr.]]=AX$7,Tb.Financiering[[#This Row],[Te financieren]]-Tb.Financiering[[#This Row],[Eigen
bijdrage]]-Tb.Financiering[[#This Row],[Andere
subsidie(s)]]-Tb.Financiering[[#This Row],[Anders]],0)</f>
        <v>0</v>
      </c>
      <c r="AY53" s="144">
        <f>IF(Tb.Financiering[[#This Row],[Pnr.]]=AY$7,Tb.Financiering[[#This Row],[Te financieren]]-Tb.Financiering[[#This Row],[Eigen
bijdrage]]-Tb.Financiering[[#This Row],[Andere
subsidie(s)]]-Tb.Financiering[[#This Row],[Anders]],0)</f>
        <v>0</v>
      </c>
      <c r="AZ53" s="144">
        <f>IF(Tb.Financiering[[#This Row],[Pnr.]]=AZ$7,Tb.Financiering[[#This Row],[Te financieren]]-Tb.Financiering[[#This Row],[Eigen
bijdrage]]-Tb.Financiering[[#This Row],[Andere
subsidie(s)]]-Tb.Financiering[[#This Row],[Anders]],0)</f>
        <v>0</v>
      </c>
      <c r="BA53" s="144">
        <f>IF(Tb.Financiering[[#This Row],[Pnr.]]=BA$7,Tb.Financiering[[#This Row],[Te financieren]]-Tb.Financiering[[#This Row],[Eigen
bijdrage]]-Tb.Financiering[[#This Row],[Andere
subsidie(s)]]-Tb.Financiering[[#This Row],[Anders]],0)</f>
        <v>0</v>
      </c>
      <c r="BB53" s="144">
        <f>IF(Tb.Financiering[[#This Row],[Pnr.]]=BB$7,Tb.Financiering[[#This Row],[Te financieren]]-Tb.Financiering[[#This Row],[Eigen
bijdrage]]-Tb.Financiering[[#This Row],[Andere
subsidie(s)]]-Tb.Financiering[[#This Row],[Anders]],0)</f>
        <v>0</v>
      </c>
      <c r="BC53" s="144">
        <f>IF(Tb.Financiering[[#This Row],[Pnr.]]=BC$7,Tb.Financiering[[#This Row],[Te financieren]]-Tb.Financiering[[#This Row],[Eigen
bijdrage]]-Tb.Financiering[[#This Row],[Andere
subsidie(s)]]-Tb.Financiering[[#This Row],[Anders]],0)</f>
        <v>0</v>
      </c>
      <c r="BD53" s="144">
        <f>IF(Tb.Financiering[[#This Row],[Pnr.]]=BD$7,Tb.Financiering[[#This Row],[Te financieren]]-Tb.Financiering[[#This Row],[Eigen
bijdrage]]-Tb.Financiering[[#This Row],[Andere
subsidie(s)]]-Tb.Financiering[[#This Row],[Anders]],0)</f>
        <v>0</v>
      </c>
      <c r="BE53" s="144">
        <f>IF(Tb.Financiering[[#This Row],[Pnr.]]=BE$7,Tb.Financiering[[#This Row],[Te financieren]]-Tb.Financiering[[#This Row],[Eigen
bijdrage]]-Tb.Financiering[[#This Row],[Andere
subsidie(s)]]-Tb.Financiering[[#This Row],[Anders]],0)</f>
        <v>0</v>
      </c>
      <c r="BF53" s="144">
        <f>IF(Tb.Financiering[[#This Row],[Pnr.]]=BF$7,Tb.Financiering[[#This Row],[Te financieren]]-Tb.Financiering[[#This Row],[Eigen
bijdrage]]-Tb.Financiering[[#This Row],[Andere
subsidie(s)]]-Tb.Financiering[[#This Row],[Anders]],0)</f>
        <v>0</v>
      </c>
      <c r="BG53" s="144">
        <f>IF(Tb.Financiering[[#This Row],[Pnr.]]=BG$7,Tb.Financiering[[#This Row],[Te financieren]]-Tb.Financiering[[#This Row],[Eigen
bijdrage]]-Tb.Financiering[[#This Row],[Andere
subsidie(s)]]-Tb.Financiering[[#This Row],[Anders]],0)</f>
        <v>0</v>
      </c>
      <c r="BH53" s="144">
        <f>IF(Tb.Financiering[[#This Row],[Pnr.]]=BH$7,Tb.Financiering[[#This Row],[Te financieren]]-Tb.Financiering[[#This Row],[Eigen
bijdrage]]-Tb.Financiering[[#This Row],[Andere
subsidie(s)]]-Tb.Financiering[[#This Row],[Anders]],0)</f>
        <v>0</v>
      </c>
      <c r="BI53" s="144">
        <f>IF(Tb.Financiering[[#This Row],[Pnr.]]=BI$7,Tb.Financiering[[#This Row],[Te financieren]]-Tb.Financiering[[#This Row],[Eigen
bijdrage]]-Tb.Financiering[[#This Row],[Andere
subsidie(s)]]-Tb.Financiering[[#This Row],[Anders]],0)</f>
        <v>0</v>
      </c>
      <c r="BJ53" s="144">
        <f>IF(Tb.Financiering[[#This Row],[Pnr.]]=BJ$7,Tb.Financiering[[#This Row],[Te financieren]]-Tb.Financiering[[#This Row],[Eigen
bijdrage]]-Tb.Financiering[[#This Row],[Andere
subsidie(s)]]-Tb.Financiering[[#This Row],[Anders]],0)</f>
        <v>0</v>
      </c>
      <c r="BK53" s="144">
        <f>IF(Tb.Financiering[[#This Row],[Pnr.]]=BK$7,Tb.Financiering[[#This Row],[Te financieren]]-Tb.Financiering[[#This Row],[Eigen
bijdrage]]-Tb.Financiering[[#This Row],[Andere
subsidie(s)]]-Tb.Financiering[[#This Row],[Anders]],0)</f>
        <v>0</v>
      </c>
      <c r="BL53" s="144">
        <f>IF(Tb.Financiering[[#This Row],[Pnr.]]=BL$7,Tb.Financiering[[#This Row],[Te financieren]]-Tb.Financiering[[#This Row],[Eigen
bijdrage]]-Tb.Financiering[[#This Row],[Andere
subsidie(s)]]-Tb.Financiering[[#This Row],[Anders]],0)</f>
        <v>0</v>
      </c>
      <c r="BM53" s="144">
        <f>IF(Tb.Financiering[[#This Row],[Pnr.]]=BM$7,Tb.Financiering[[#This Row],[Te financieren]]-Tb.Financiering[[#This Row],[Eigen
bijdrage]]-Tb.Financiering[[#This Row],[Andere
subsidie(s)]]-Tb.Financiering[[#This Row],[Anders]],0)</f>
        <v>0</v>
      </c>
      <c r="BN53" s="235">
        <f>IF(Tb.Financiering[[#This Row],[Pnr.]]=BN$7,Tb.Financiering[[#This Row],[Eigen
bijdrage]]+Tb.Financiering[[#This Row],[Andere
subsidie(s)]]+Tb.Financiering[[#This Row],[Anders]],0)</f>
        <v>0</v>
      </c>
      <c r="BO53" s="235">
        <f>IF(Tb.Financiering[[#This Row],[Pnr.]]=BO$7,Tb.Financiering[[#This Row],[Eigen
bijdrage]]+Tb.Financiering[[#This Row],[Andere
subsidie(s)]]+Tb.Financiering[[#This Row],[Anders]],0)</f>
        <v>0</v>
      </c>
      <c r="BP53" s="235">
        <f>IF(Tb.Financiering[[#This Row],[Pnr.]]=BP$7,Tb.Financiering[[#This Row],[Eigen
bijdrage]]+Tb.Financiering[[#This Row],[Andere
subsidie(s)]]+Tb.Financiering[[#This Row],[Anders]],0)</f>
        <v>0</v>
      </c>
      <c r="BQ53" s="235">
        <f>IF(Tb.Financiering[[#This Row],[Pnr.]]=BQ$7,Tb.Financiering[[#This Row],[Eigen
bijdrage]]+Tb.Financiering[[#This Row],[Andere
subsidie(s)]]+Tb.Financiering[[#This Row],[Anders]],0)</f>
        <v>0</v>
      </c>
      <c r="BR53" s="235">
        <f>IF(Tb.Financiering[[#This Row],[Pnr.]]=BR$7,Tb.Financiering[[#This Row],[Eigen
bijdrage]]+Tb.Financiering[[#This Row],[Andere
subsidie(s)]]+Tb.Financiering[[#This Row],[Anders]],0)</f>
        <v>0</v>
      </c>
      <c r="BS53" s="235">
        <f>IF(Tb.Financiering[[#This Row],[Pnr.]]=BS$7,Tb.Financiering[[#This Row],[Eigen
bijdrage]]+Tb.Financiering[[#This Row],[Andere
subsidie(s)]]+Tb.Financiering[[#This Row],[Anders]],0)</f>
        <v>0</v>
      </c>
      <c r="BT53" s="235">
        <f>IF(Tb.Financiering[[#This Row],[Pnr.]]=BT$7,Tb.Financiering[[#This Row],[Eigen
bijdrage]]+Tb.Financiering[[#This Row],[Andere
subsidie(s)]]+Tb.Financiering[[#This Row],[Anders]],0)</f>
        <v>0</v>
      </c>
      <c r="BU53" s="235">
        <f>IF(Tb.Financiering[[#This Row],[Pnr.]]=BU$7,Tb.Financiering[[#This Row],[Eigen
bijdrage]]+Tb.Financiering[[#This Row],[Andere
subsidie(s)]]+Tb.Financiering[[#This Row],[Anders]],0)</f>
        <v>0</v>
      </c>
      <c r="BV53" s="235">
        <f>IF(Tb.Financiering[[#This Row],[Pnr.]]=BV$7,Tb.Financiering[[#This Row],[Eigen
bijdrage]]+Tb.Financiering[[#This Row],[Andere
subsidie(s)]]+Tb.Financiering[[#This Row],[Anders]],0)</f>
        <v>0</v>
      </c>
      <c r="BW53" s="235">
        <f>IF(Tb.Financiering[[#This Row],[Pnr.]]=BW$7,Tb.Financiering[[#This Row],[Eigen
bijdrage]]+Tb.Financiering[[#This Row],[Andere
subsidie(s)]]+Tb.Financiering[[#This Row],[Anders]],0)</f>
        <v>0</v>
      </c>
      <c r="BX53" s="235">
        <f>IF(Tb.Financiering[[#This Row],[Pnr.]]=BX$7,Tb.Financiering[[#This Row],[Eigen
bijdrage]]+Tb.Financiering[[#This Row],[Andere
subsidie(s)]]+Tb.Financiering[[#This Row],[Anders]],0)</f>
        <v>0</v>
      </c>
      <c r="BY53" s="235">
        <f>IF(Tb.Financiering[[#This Row],[Pnr.]]=BY$7,Tb.Financiering[[#This Row],[Eigen
bijdrage]]+Tb.Financiering[[#This Row],[Andere
subsidie(s)]]+Tb.Financiering[[#This Row],[Anders]],0)</f>
        <v>0</v>
      </c>
      <c r="BZ53" s="235">
        <f>IF(Tb.Financiering[[#This Row],[Pnr.]]=BZ$7,Tb.Financiering[[#This Row],[Eigen
bijdrage]]+Tb.Financiering[[#This Row],[Andere
subsidie(s)]]+Tb.Financiering[[#This Row],[Anders]],0)</f>
        <v>0</v>
      </c>
      <c r="CA53" s="235">
        <f>IF(Tb.Financiering[[#This Row],[Pnr.]]=CA$7,Tb.Financiering[[#This Row],[Eigen
bijdrage]]+Tb.Financiering[[#This Row],[Andere
subsidie(s)]]+Tb.Financiering[[#This Row],[Anders]],0)</f>
        <v>0</v>
      </c>
      <c r="CB53" s="235">
        <f>IF(Tb.Financiering[[#This Row],[Pnr.]]=CB$7,Tb.Financiering[[#This Row],[Eigen
bijdrage]]+Tb.Financiering[[#This Row],[Andere
subsidie(s)]]+Tb.Financiering[[#This Row],[Anders]],0)</f>
        <v>0</v>
      </c>
      <c r="CC53" s="235">
        <f>IF(Tb.Financiering[[#This Row],[Pnr.]]=CC$7,Tb.Financiering[[#This Row],[Eigen
bijdrage]]+Tb.Financiering[[#This Row],[Andere
subsidie(s)]]+Tb.Financiering[[#This Row],[Anders]],0)</f>
        <v>0</v>
      </c>
      <c r="CD53" s="235">
        <f>IF(Tb.Financiering[[#This Row],[Pnr.]]=CD$7,Tb.Financiering[[#This Row],[Eigen
bijdrage]]+Tb.Financiering[[#This Row],[Andere
subsidie(s)]]+Tb.Financiering[[#This Row],[Anders]],0)</f>
        <v>0</v>
      </c>
      <c r="CE53" s="235">
        <f>IF(Tb.Financiering[[#This Row],[Pnr.]]=CE$7,Tb.Financiering[[#This Row],[Eigen
bijdrage]]+Tb.Financiering[[#This Row],[Andere
subsidie(s)]]+Tb.Financiering[[#This Row],[Anders]],0)</f>
        <v>0</v>
      </c>
      <c r="CF53" s="235">
        <f>IF(Tb.Financiering[[#This Row],[Pnr.]]=CF$7,Tb.Financiering[[#This Row],[Eigen
bijdrage]]+Tb.Financiering[[#This Row],[Andere
subsidie(s)]]+Tb.Financiering[[#This Row],[Anders]],0)</f>
        <v>0</v>
      </c>
      <c r="CG53" s="235">
        <f>IF(Tb.Financiering[[#This Row],[Pnr.]]=CG$7,Tb.Financiering[[#This Row],[Eigen
bijdrage]]+Tb.Financiering[[#This Row],[Andere
subsidie(s)]]+Tb.Financiering[[#This Row],[Anders]],0)</f>
        <v>0</v>
      </c>
      <c r="CH53" s="235">
        <f>IF(Tb.Financiering[[#This Row],[Pnr.]]=CH$7,Tb.Financiering[[#This Row],[Eigen
bijdrage]]+Tb.Financiering[[#This Row],[Andere
subsidie(s)]]+Tb.Financiering[[#This Row],[Anders]],0)</f>
        <v>0</v>
      </c>
      <c r="CI53" s="235">
        <f>IF(Tb.Financiering[[#This Row],[Pnr.]]=CI$7,Tb.Financiering[[#This Row],[Eigen
bijdrage]]+Tb.Financiering[[#This Row],[Andere
subsidie(s)]]+Tb.Financiering[[#This Row],[Anders]],0)</f>
        <v>0</v>
      </c>
      <c r="CJ53" s="235">
        <f>IF(Tb.Financiering[[#This Row],[Pnr.]]=CJ$7,Tb.Financiering[[#This Row],[Eigen
bijdrage]]+Tb.Financiering[[#This Row],[Andere
subsidie(s)]]+Tb.Financiering[[#This Row],[Anders]],0)</f>
        <v>0</v>
      </c>
      <c r="CK53" s="235">
        <f>IF(Tb.Financiering[[#This Row],[Pnr.]]=CK$7,Tb.Financiering[[#This Row],[Eigen
bijdrage]]+Tb.Financiering[[#This Row],[Andere
subsidie(s)]]+Tb.Financiering[[#This Row],[Anders]],0)</f>
        <v>0</v>
      </c>
      <c r="CL53" s="235">
        <f>IF(Tb.Financiering[[#This Row],[Pnr.]]=CL$7,Tb.Financiering[[#This Row],[Eigen
bijdrage]]+Tb.Financiering[[#This Row],[Andere
subsidie(s)]]+Tb.Financiering[[#This Row],[Anders]],0)</f>
        <v>0</v>
      </c>
      <c r="CM53" s="235">
        <f>IF(Tb.Financiering[[#This Row],[Pnr.]]=CM$7,Tb.Financiering[[#This Row],[Eigen
bijdrage]]+Tb.Financiering[[#This Row],[Andere
subsidie(s)]]+Tb.Financiering[[#This Row],[Anders]],0)</f>
        <v>0</v>
      </c>
      <c r="CN53" s="235">
        <f>IF(Tb.Financiering[[#This Row],[Pnr.]]=CN$7,Tb.Financiering[[#This Row],[Eigen
bijdrage]]+Tb.Financiering[[#This Row],[Andere
subsidie(s)]]+Tb.Financiering[[#This Row],[Anders]],0)</f>
        <v>0</v>
      </c>
      <c r="CO53" s="235">
        <f>IF(Tb.Financiering[[#This Row],[Pnr.]]=CO$7,Tb.Financiering[[#This Row],[Eigen
bijdrage]]+Tb.Financiering[[#This Row],[Andere
subsidie(s)]]+Tb.Financiering[[#This Row],[Anders]],0)</f>
        <v>0</v>
      </c>
      <c r="CP53" s="235">
        <f>IF(Tb.Financiering[[#This Row],[Pnr.]]=CP$7,Tb.Financiering[[#This Row],[Eigen
bijdrage]]+Tb.Financiering[[#This Row],[Andere
subsidie(s)]]+Tb.Financiering[[#This Row],[Anders]],0)</f>
        <v>0</v>
      </c>
      <c r="CQ53" s="235">
        <f>IF(Tb.Financiering[[#This Row],[Pnr.]]=CQ$7,Tb.Financiering[[#This Row],[Eigen
bijdrage]]+Tb.Financiering[[#This Row],[Andere
subsidie(s)]]+Tb.Financiering[[#This Row],[Anders]],0)</f>
        <v>0</v>
      </c>
      <c r="CR53" s="235">
        <f>IF(Tb.Financiering[[#This Row],[Pnr.]]=CR$7,Tb.Financiering[[#This Row],[Eigen
bijdrage]]+Tb.Financiering[[#This Row],[Andere
subsidie(s)]]+Tb.Financiering[[#This Row],[Anders]],0)</f>
        <v>0</v>
      </c>
      <c r="CS53" s="235">
        <f>IF(Tb.Financiering[[#This Row],[Pnr.]]=CS$7,Tb.Financiering[[#This Row],[Eigen
bijdrage]]+Tb.Financiering[[#This Row],[Andere
subsidie(s)]]+Tb.Financiering[[#This Row],[Anders]],0)</f>
        <v>0</v>
      </c>
      <c r="CT53" s="235">
        <f>IF(Tb.Financiering[[#This Row],[Pnr.]]=CT$7,Tb.Financiering[[#This Row],[Eigen
bijdrage]]+Tb.Financiering[[#This Row],[Andere
subsidie(s)]]+Tb.Financiering[[#This Row],[Anders]],0)</f>
        <v>0</v>
      </c>
      <c r="CU53" s="235">
        <f>IF(Tb.Financiering[[#This Row],[Pnr.]]=CU$7,Tb.Financiering[[#This Row],[Eigen
bijdrage]]+Tb.Financiering[[#This Row],[Andere
subsidie(s)]]+Tb.Financiering[[#This Row],[Anders]],0)</f>
        <v>0</v>
      </c>
      <c r="CV53" s="235">
        <f>IF(Tb.Financiering[[#This Row],[Pnr.]]=CV$7,Tb.Financiering[[#This Row],[Eigen
bijdrage]]+Tb.Financiering[[#This Row],[Andere
subsidie(s)]]+Tb.Financiering[[#This Row],[Anders]],0)</f>
        <v>0</v>
      </c>
      <c r="CW53" s="235">
        <f>IF(Tb.Financiering[[#This Row],[Pnr.]]=CW$7,Tb.Financiering[[#This Row],[Eigen
bijdrage]]+Tb.Financiering[[#This Row],[Andere
subsidie(s)]]+Tb.Financiering[[#This Row],[Anders]],0)</f>
        <v>0</v>
      </c>
      <c r="CX53" s="235">
        <f>IF(Tb.Financiering[[#This Row],[Pnr.]]=CX$7,Tb.Financiering[[#This Row],[Eigen
bijdrage]]+Tb.Financiering[[#This Row],[Andere
subsidie(s)]]+Tb.Financiering[[#This Row],[Anders]],0)</f>
        <v>0</v>
      </c>
      <c r="CY53" s="235">
        <f>IF(Tb.Financiering[[#This Row],[Pnr.]]=CY$7,Tb.Financiering[[#This Row],[Eigen
bijdrage]]+Tb.Financiering[[#This Row],[Andere
subsidie(s)]]+Tb.Financiering[[#This Row],[Anders]],0)</f>
        <v>0</v>
      </c>
      <c r="CZ53" s="235">
        <f>IF(Tb.Financiering[[#This Row],[Pnr.]]=CZ$7,Tb.Financiering[[#This Row],[Eigen
bijdrage]]+Tb.Financiering[[#This Row],[Andere
subsidie(s)]]+Tb.Financiering[[#This Row],[Anders]],0)</f>
        <v>0</v>
      </c>
      <c r="DA53" s="235">
        <f>IF(Tb.Financiering[[#This Row],[Pnr.]]=DA$7,Tb.Financiering[[#This Row],[Eigen
bijdrage]]+Tb.Financiering[[#This Row],[Andere
subsidie(s)]]+Tb.Financiering[[#This Row],[Anders]],0)</f>
        <v>0</v>
      </c>
      <c r="DB53" s="235">
        <f>IF(Tb.Financiering[[#This Row],[Pnr.]]=DB$7,Tb.Financiering[[#This Row],[Eigen
bijdrage]]+Tb.Financiering[[#This Row],[Andere
subsidie(s)]]+Tb.Financiering[[#This Row],[Anders]],0)</f>
        <v>0</v>
      </c>
      <c r="DC53" s="235">
        <f>IF(Tb.Financiering[[#This Row],[Pnr.]]=DC$7,Tb.Financiering[[#This Row],[Eigen
bijdrage]]+Tb.Financiering[[#This Row],[Andere
subsidie(s)]]+Tb.Financiering[[#This Row],[Anders]],0)</f>
        <v>0</v>
      </c>
      <c r="DD53" s="235">
        <f>IF(Tb.Financiering[[#This Row],[Pnr.]]=DD$7,Tb.Financiering[[#This Row],[Eigen
bijdrage]]+Tb.Financiering[[#This Row],[Andere
subsidie(s)]]+Tb.Financiering[[#This Row],[Anders]],0)</f>
        <v>0</v>
      </c>
      <c r="DE53" s="235">
        <f>IF(Tb.Financiering[[#This Row],[Pnr.]]=DE$7,Tb.Financiering[[#This Row],[Eigen
bijdrage]]+Tb.Financiering[[#This Row],[Andere
subsidie(s)]]+Tb.Financiering[[#This Row],[Anders]],0)</f>
        <v>0</v>
      </c>
      <c r="DF53" s="235">
        <f>IF(Tb.Financiering[[#This Row],[Pnr.]]=DF$7,Tb.Financiering[[#This Row],[Eigen
bijdrage]]+Tb.Financiering[[#This Row],[Andere
subsidie(s)]]+Tb.Financiering[[#This Row],[Anders]],0)</f>
        <v>0</v>
      </c>
      <c r="DG53" s="235">
        <f>IF(Tb.Financiering[[#This Row],[Pnr.]]=DG$7,Tb.Financiering[[#This Row],[Eigen
bijdrage]]+Tb.Financiering[[#This Row],[Andere
subsidie(s)]]+Tb.Financiering[[#This Row],[Anders]],0)</f>
        <v>0</v>
      </c>
      <c r="DH53" s="235">
        <f>IF(Tb.Financiering[[#This Row],[Pnr.]]=DH$7,Tb.Financiering[[#This Row],[Eigen
bijdrage]]+Tb.Financiering[[#This Row],[Andere
subsidie(s)]]+Tb.Financiering[[#This Row],[Anders]],0)</f>
        <v>0</v>
      </c>
      <c r="DI53" s="235">
        <f>IF(Tb.Financiering[[#This Row],[Pnr.]]=DI$7,Tb.Financiering[[#This Row],[Eigen
bijdrage]]+Tb.Financiering[[#This Row],[Andere
subsidie(s)]]+Tb.Financiering[[#This Row],[Anders]],0)</f>
        <v>0</v>
      </c>
      <c r="DJ53" s="235">
        <f>IF(Tb.Financiering[[#This Row],[Pnr.]]=DJ$7,Tb.Financiering[[#This Row],[Eigen
bijdrage]]+Tb.Financiering[[#This Row],[Andere
subsidie(s)]]+Tb.Financiering[[#This Row],[Anders]],0)</f>
        <v>0</v>
      </c>
      <c r="DK53" s="235">
        <f>IF(Tb.Financiering[[#This Row],[Pnr.]]=DK$7,Tb.Financiering[[#This Row],[Eigen
bijdrage]]+Tb.Financiering[[#This Row],[Andere
subsidie(s)]]+Tb.Financiering[[#This Row],[Anders]],0)</f>
        <v>0</v>
      </c>
      <c r="XFD53" s="31"/>
    </row>
    <row r="54" spans="1:115 16384:16384" s="4" customFormat="1" x14ac:dyDescent="0.3">
      <c r="A54" s="31"/>
      <c r="B54" s="137"/>
      <c r="C54" s="137"/>
      <c r="D54" s="11">
        <f>SUMIF(Tbl.Kosten[PSAnr.],Tb.Financiering[[#This Row],[PSAnr.]],Tbl.Kosten[Totaal kosten])</f>
        <v>0</v>
      </c>
      <c r="E54" s="154">
        <f>SUMIF(Tbl.Kosten[PSAnr.],Tb.Financiering[[#This Row],[PSAnr.]],Tbl.Kosten[Subsidie])</f>
        <v>0</v>
      </c>
      <c r="F54" s="155"/>
      <c r="G54" s="154">
        <f>Tb.Financiering[[#This Row],[Begrote kosten]]-Tb.Financiering[[#This Row],[Berekende GLB subsidie]]-Tb.Financiering[[#This Row],[Correctie GLB subsidie]]</f>
        <v>0</v>
      </c>
      <c r="H54" s="156"/>
      <c r="I54" s="156"/>
      <c r="J54" s="156"/>
      <c r="K54" s="152"/>
      <c r="L54" s="97">
        <f>Tb.Financiering[[#This Row],[Te financieren]]-SUM(Tb.Financiering[[#This Row],[Eigen
bijdrage]:[Anders]])</f>
        <v>0</v>
      </c>
      <c r="M54" s="160" t="str">
        <f>IFERROR(VLOOKUP(Tb.Financiering[[#This Row],[Partnernaam]],Tbl.Projectpartners[[Naam]:[PNr.]],9,FALSE),"")</f>
        <v/>
      </c>
      <c r="N54" s="142" t="str">
        <f>IFERROR(VLOOKUP(Tb.Financiering[[#This Row],[Subsidiabele activiteit]],Tbl.Subsidiehoogte[[Subsidieactiviteit]:[SAnr.]],3,FALSE),"")</f>
        <v/>
      </c>
      <c r="O54" s="142" t="str">
        <f>_xlfn.CONCAT(Tb.Financiering[[#This Row],[Pnr.]],Tb.Financiering[[#This Row],[SAnr.]])</f>
        <v/>
      </c>
      <c r="P54" s="144">
        <f>IF(Tb.Financiering[[#This Row],[Pnr.]]=P$7,Tb.Financiering[[#This Row],[Te financieren]]-Tb.Financiering[[#This Row],[Eigen
bijdrage]]-Tb.Financiering[[#This Row],[Andere
subsidie(s)]]-Tb.Financiering[[#This Row],[Anders]],0)</f>
        <v>0</v>
      </c>
      <c r="Q54" s="144">
        <f>IF(Tb.Financiering[[#This Row],[Pnr.]]=Q$7,Tb.Financiering[[#This Row],[Te financieren]]-Tb.Financiering[[#This Row],[Eigen
bijdrage]]-Tb.Financiering[[#This Row],[Andere
subsidie(s)]]-Tb.Financiering[[#This Row],[Anders]],0)</f>
        <v>0</v>
      </c>
      <c r="R54" s="144">
        <f>IF(Tb.Financiering[[#This Row],[Pnr.]]=R$7,Tb.Financiering[[#This Row],[Te financieren]]-Tb.Financiering[[#This Row],[Eigen
bijdrage]]-Tb.Financiering[[#This Row],[Andere
subsidie(s)]]-Tb.Financiering[[#This Row],[Anders]],0)</f>
        <v>0</v>
      </c>
      <c r="S54" s="144">
        <f>IF(Tb.Financiering[[#This Row],[Pnr.]]=S$7,Tb.Financiering[[#This Row],[Te financieren]]-Tb.Financiering[[#This Row],[Eigen
bijdrage]]-Tb.Financiering[[#This Row],[Andere
subsidie(s)]]-Tb.Financiering[[#This Row],[Anders]],0)</f>
        <v>0</v>
      </c>
      <c r="T54" s="144">
        <f>IF(Tb.Financiering[[#This Row],[Pnr.]]=T$7,Tb.Financiering[[#This Row],[Te financieren]]-Tb.Financiering[[#This Row],[Eigen
bijdrage]]-Tb.Financiering[[#This Row],[Andere
subsidie(s)]]-Tb.Financiering[[#This Row],[Anders]],0)</f>
        <v>0</v>
      </c>
      <c r="U54" s="144">
        <f>IF(Tb.Financiering[[#This Row],[Pnr.]]=U$7,Tb.Financiering[[#This Row],[Te financieren]]-Tb.Financiering[[#This Row],[Eigen
bijdrage]]-Tb.Financiering[[#This Row],[Andere
subsidie(s)]]-Tb.Financiering[[#This Row],[Anders]],0)</f>
        <v>0</v>
      </c>
      <c r="V54" s="144">
        <f>IF(Tb.Financiering[[#This Row],[Pnr.]]=V$7,Tb.Financiering[[#This Row],[Te financieren]]-Tb.Financiering[[#This Row],[Eigen
bijdrage]]-Tb.Financiering[[#This Row],[Andere
subsidie(s)]]-Tb.Financiering[[#This Row],[Anders]],0)</f>
        <v>0</v>
      </c>
      <c r="W54" s="144">
        <f>IF(Tb.Financiering[[#This Row],[Pnr.]]=W$7,Tb.Financiering[[#This Row],[Te financieren]]-Tb.Financiering[[#This Row],[Eigen
bijdrage]]-Tb.Financiering[[#This Row],[Andere
subsidie(s)]]-Tb.Financiering[[#This Row],[Anders]],0)</f>
        <v>0</v>
      </c>
      <c r="X54" s="144">
        <f>IF(Tb.Financiering[[#This Row],[Pnr.]]=X$7,Tb.Financiering[[#This Row],[Te financieren]]-Tb.Financiering[[#This Row],[Eigen
bijdrage]]-Tb.Financiering[[#This Row],[Andere
subsidie(s)]]-Tb.Financiering[[#This Row],[Anders]],0)</f>
        <v>0</v>
      </c>
      <c r="Y54" s="144">
        <f>IF(Tb.Financiering[[#This Row],[Pnr.]]=Y$7,Tb.Financiering[[#This Row],[Te financieren]]-Tb.Financiering[[#This Row],[Eigen
bijdrage]]-Tb.Financiering[[#This Row],[Andere
subsidie(s)]]-Tb.Financiering[[#This Row],[Anders]],0)</f>
        <v>0</v>
      </c>
      <c r="Z54" s="144">
        <f>IF(Tb.Financiering[[#This Row],[Pnr.]]=Z$7,Tb.Financiering[[#This Row],[Te financieren]]-Tb.Financiering[[#This Row],[Eigen
bijdrage]]-Tb.Financiering[[#This Row],[Andere
subsidie(s)]]-Tb.Financiering[[#This Row],[Anders]],0)</f>
        <v>0</v>
      </c>
      <c r="AA54" s="144">
        <f>IF(Tb.Financiering[[#This Row],[Pnr.]]=AA$7,Tb.Financiering[[#This Row],[Te financieren]]-Tb.Financiering[[#This Row],[Eigen
bijdrage]]-Tb.Financiering[[#This Row],[Andere
subsidie(s)]]-Tb.Financiering[[#This Row],[Anders]],0)</f>
        <v>0</v>
      </c>
      <c r="AB54" s="144">
        <f>IF(Tb.Financiering[[#This Row],[Pnr.]]=AB$7,Tb.Financiering[[#This Row],[Te financieren]]-Tb.Financiering[[#This Row],[Eigen
bijdrage]]-Tb.Financiering[[#This Row],[Andere
subsidie(s)]]-Tb.Financiering[[#This Row],[Anders]],0)</f>
        <v>0</v>
      </c>
      <c r="AC54" s="144">
        <f>IF(Tb.Financiering[[#This Row],[Pnr.]]=AC$7,Tb.Financiering[[#This Row],[Te financieren]]-Tb.Financiering[[#This Row],[Eigen
bijdrage]]-Tb.Financiering[[#This Row],[Andere
subsidie(s)]]-Tb.Financiering[[#This Row],[Anders]],0)</f>
        <v>0</v>
      </c>
      <c r="AD54" s="144">
        <f>IF(Tb.Financiering[[#This Row],[Pnr.]]=AD$7,Tb.Financiering[[#This Row],[Te financieren]]-Tb.Financiering[[#This Row],[Eigen
bijdrage]]-Tb.Financiering[[#This Row],[Andere
subsidie(s)]]-Tb.Financiering[[#This Row],[Anders]],0)</f>
        <v>0</v>
      </c>
      <c r="AE54" s="144">
        <f>IF(Tb.Financiering[[#This Row],[Pnr.]]=AE$7,Tb.Financiering[[#This Row],[Te financieren]]-Tb.Financiering[[#This Row],[Eigen
bijdrage]]-Tb.Financiering[[#This Row],[Andere
subsidie(s)]]-Tb.Financiering[[#This Row],[Anders]],0)</f>
        <v>0</v>
      </c>
      <c r="AF54" s="144">
        <f>IF(Tb.Financiering[[#This Row],[Pnr.]]=AF$7,Tb.Financiering[[#This Row],[Te financieren]]-Tb.Financiering[[#This Row],[Eigen
bijdrage]]-Tb.Financiering[[#This Row],[Andere
subsidie(s)]]-Tb.Financiering[[#This Row],[Anders]],0)</f>
        <v>0</v>
      </c>
      <c r="AG54" s="144">
        <f>IF(Tb.Financiering[[#This Row],[Pnr.]]=AG$7,Tb.Financiering[[#This Row],[Te financieren]]-Tb.Financiering[[#This Row],[Eigen
bijdrage]]-Tb.Financiering[[#This Row],[Andere
subsidie(s)]]-Tb.Financiering[[#This Row],[Anders]],0)</f>
        <v>0</v>
      </c>
      <c r="AH54" s="144">
        <f>IF(Tb.Financiering[[#This Row],[Pnr.]]=AH$7,Tb.Financiering[[#This Row],[Te financieren]]-Tb.Financiering[[#This Row],[Eigen
bijdrage]]-Tb.Financiering[[#This Row],[Andere
subsidie(s)]]-Tb.Financiering[[#This Row],[Anders]],0)</f>
        <v>0</v>
      </c>
      <c r="AI54" s="144">
        <f>IF(Tb.Financiering[[#This Row],[Pnr.]]=AI$7,Tb.Financiering[[#This Row],[Te financieren]]-Tb.Financiering[[#This Row],[Eigen
bijdrage]]-Tb.Financiering[[#This Row],[Andere
subsidie(s)]]-Tb.Financiering[[#This Row],[Anders]],0)</f>
        <v>0</v>
      </c>
      <c r="AJ54" s="144">
        <f>IF(Tb.Financiering[[#This Row],[Pnr.]]=AJ$7,Tb.Financiering[[#This Row],[Te financieren]]-Tb.Financiering[[#This Row],[Eigen
bijdrage]]-Tb.Financiering[[#This Row],[Andere
subsidie(s)]]-Tb.Financiering[[#This Row],[Anders]],0)</f>
        <v>0</v>
      </c>
      <c r="AK54" s="144">
        <f>IF(Tb.Financiering[[#This Row],[Pnr.]]=AK$7,Tb.Financiering[[#This Row],[Te financieren]]-Tb.Financiering[[#This Row],[Eigen
bijdrage]]-Tb.Financiering[[#This Row],[Andere
subsidie(s)]]-Tb.Financiering[[#This Row],[Anders]],0)</f>
        <v>0</v>
      </c>
      <c r="AL54" s="144">
        <f>IF(Tb.Financiering[[#This Row],[Pnr.]]=AL$7,Tb.Financiering[[#This Row],[Te financieren]]-Tb.Financiering[[#This Row],[Eigen
bijdrage]]-Tb.Financiering[[#This Row],[Andere
subsidie(s)]]-Tb.Financiering[[#This Row],[Anders]],0)</f>
        <v>0</v>
      </c>
      <c r="AM54" s="144">
        <f>IF(Tb.Financiering[[#This Row],[Pnr.]]=AM$7,Tb.Financiering[[#This Row],[Te financieren]]-Tb.Financiering[[#This Row],[Eigen
bijdrage]]-Tb.Financiering[[#This Row],[Andere
subsidie(s)]]-Tb.Financiering[[#This Row],[Anders]],0)</f>
        <v>0</v>
      </c>
      <c r="AN54" s="144">
        <f>IF(Tb.Financiering[[#This Row],[Pnr.]]=AN$7,Tb.Financiering[[#This Row],[Te financieren]]-Tb.Financiering[[#This Row],[Eigen
bijdrage]]-Tb.Financiering[[#This Row],[Andere
subsidie(s)]]-Tb.Financiering[[#This Row],[Anders]],0)</f>
        <v>0</v>
      </c>
      <c r="AO54" s="144">
        <f>IF(Tb.Financiering[[#This Row],[Pnr.]]=AO$7,Tb.Financiering[[#This Row],[Te financieren]]-Tb.Financiering[[#This Row],[Eigen
bijdrage]]-Tb.Financiering[[#This Row],[Andere
subsidie(s)]]-Tb.Financiering[[#This Row],[Anders]],0)</f>
        <v>0</v>
      </c>
      <c r="AP54" s="144">
        <f>IF(Tb.Financiering[[#This Row],[Pnr.]]=AP$7,Tb.Financiering[[#This Row],[Te financieren]]-Tb.Financiering[[#This Row],[Eigen
bijdrage]]-Tb.Financiering[[#This Row],[Andere
subsidie(s)]]-Tb.Financiering[[#This Row],[Anders]],0)</f>
        <v>0</v>
      </c>
      <c r="AQ54" s="144">
        <f>IF(Tb.Financiering[[#This Row],[Pnr.]]=AQ$7,Tb.Financiering[[#This Row],[Te financieren]]-Tb.Financiering[[#This Row],[Eigen
bijdrage]]-Tb.Financiering[[#This Row],[Andere
subsidie(s)]]-Tb.Financiering[[#This Row],[Anders]],0)</f>
        <v>0</v>
      </c>
      <c r="AR54" s="144">
        <f>IF(Tb.Financiering[[#This Row],[Pnr.]]=AR$7,Tb.Financiering[[#This Row],[Te financieren]]-Tb.Financiering[[#This Row],[Eigen
bijdrage]]-Tb.Financiering[[#This Row],[Andere
subsidie(s)]]-Tb.Financiering[[#This Row],[Anders]],0)</f>
        <v>0</v>
      </c>
      <c r="AS54" s="144">
        <f>IF(Tb.Financiering[[#This Row],[Pnr.]]=AS$7,Tb.Financiering[[#This Row],[Te financieren]]-Tb.Financiering[[#This Row],[Eigen
bijdrage]]-Tb.Financiering[[#This Row],[Andere
subsidie(s)]]-Tb.Financiering[[#This Row],[Anders]],0)</f>
        <v>0</v>
      </c>
      <c r="AT54" s="144">
        <f>IF(Tb.Financiering[[#This Row],[Pnr.]]=AT$7,Tb.Financiering[[#This Row],[Te financieren]]-Tb.Financiering[[#This Row],[Eigen
bijdrage]]-Tb.Financiering[[#This Row],[Andere
subsidie(s)]]-Tb.Financiering[[#This Row],[Anders]],0)</f>
        <v>0</v>
      </c>
      <c r="AU54" s="144">
        <f>IF(Tb.Financiering[[#This Row],[Pnr.]]=AU$7,Tb.Financiering[[#This Row],[Te financieren]]-Tb.Financiering[[#This Row],[Eigen
bijdrage]]-Tb.Financiering[[#This Row],[Andere
subsidie(s)]]-Tb.Financiering[[#This Row],[Anders]],0)</f>
        <v>0</v>
      </c>
      <c r="AV54" s="144">
        <f>IF(Tb.Financiering[[#This Row],[Pnr.]]=AV$7,Tb.Financiering[[#This Row],[Te financieren]]-Tb.Financiering[[#This Row],[Eigen
bijdrage]]-Tb.Financiering[[#This Row],[Andere
subsidie(s)]]-Tb.Financiering[[#This Row],[Anders]],0)</f>
        <v>0</v>
      </c>
      <c r="AW54" s="144">
        <f>IF(Tb.Financiering[[#This Row],[Pnr.]]=AW$7,Tb.Financiering[[#This Row],[Te financieren]]-Tb.Financiering[[#This Row],[Eigen
bijdrage]]-Tb.Financiering[[#This Row],[Andere
subsidie(s)]]-Tb.Financiering[[#This Row],[Anders]],0)</f>
        <v>0</v>
      </c>
      <c r="AX54" s="144">
        <f>IF(Tb.Financiering[[#This Row],[Pnr.]]=AX$7,Tb.Financiering[[#This Row],[Te financieren]]-Tb.Financiering[[#This Row],[Eigen
bijdrage]]-Tb.Financiering[[#This Row],[Andere
subsidie(s)]]-Tb.Financiering[[#This Row],[Anders]],0)</f>
        <v>0</v>
      </c>
      <c r="AY54" s="144">
        <f>IF(Tb.Financiering[[#This Row],[Pnr.]]=AY$7,Tb.Financiering[[#This Row],[Te financieren]]-Tb.Financiering[[#This Row],[Eigen
bijdrage]]-Tb.Financiering[[#This Row],[Andere
subsidie(s)]]-Tb.Financiering[[#This Row],[Anders]],0)</f>
        <v>0</v>
      </c>
      <c r="AZ54" s="144">
        <f>IF(Tb.Financiering[[#This Row],[Pnr.]]=AZ$7,Tb.Financiering[[#This Row],[Te financieren]]-Tb.Financiering[[#This Row],[Eigen
bijdrage]]-Tb.Financiering[[#This Row],[Andere
subsidie(s)]]-Tb.Financiering[[#This Row],[Anders]],0)</f>
        <v>0</v>
      </c>
      <c r="BA54" s="144">
        <f>IF(Tb.Financiering[[#This Row],[Pnr.]]=BA$7,Tb.Financiering[[#This Row],[Te financieren]]-Tb.Financiering[[#This Row],[Eigen
bijdrage]]-Tb.Financiering[[#This Row],[Andere
subsidie(s)]]-Tb.Financiering[[#This Row],[Anders]],0)</f>
        <v>0</v>
      </c>
      <c r="BB54" s="144">
        <f>IF(Tb.Financiering[[#This Row],[Pnr.]]=BB$7,Tb.Financiering[[#This Row],[Te financieren]]-Tb.Financiering[[#This Row],[Eigen
bijdrage]]-Tb.Financiering[[#This Row],[Andere
subsidie(s)]]-Tb.Financiering[[#This Row],[Anders]],0)</f>
        <v>0</v>
      </c>
      <c r="BC54" s="144">
        <f>IF(Tb.Financiering[[#This Row],[Pnr.]]=BC$7,Tb.Financiering[[#This Row],[Te financieren]]-Tb.Financiering[[#This Row],[Eigen
bijdrage]]-Tb.Financiering[[#This Row],[Andere
subsidie(s)]]-Tb.Financiering[[#This Row],[Anders]],0)</f>
        <v>0</v>
      </c>
      <c r="BD54" s="144">
        <f>IF(Tb.Financiering[[#This Row],[Pnr.]]=BD$7,Tb.Financiering[[#This Row],[Te financieren]]-Tb.Financiering[[#This Row],[Eigen
bijdrage]]-Tb.Financiering[[#This Row],[Andere
subsidie(s)]]-Tb.Financiering[[#This Row],[Anders]],0)</f>
        <v>0</v>
      </c>
      <c r="BE54" s="144">
        <f>IF(Tb.Financiering[[#This Row],[Pnr.]]=BE$7,Tb.Financiering[[#This Row],[Te financieren]]-Tb.Financiering[[#This Row],[Eigen
bijdrage]]-Tb.Financiering[[#This Row],[Andere
subsidie(s)]]-Tb.Financiering[[#This Row],[Anders]],0)</f>
        <v>0</v>
      </c>
      <c r="BF54" s="144">
        <f>IF(Tb.Financiering[[#This Row],[Pnr.]]=BF$7,Tb.Financiering[[#This Row],[Te financieren]]-Tb.Financiering[[#This Row],[Eigen
bijdrage]]-Tb.Financiering[[#This Row],[Andere
subsidie(s)]]-Tb.Financiering[[#This Row],[Anders]],0)</f>
        <v>0</v>
      </c>
      <c r="BG54" s="144">
        <f>IF(Tb.Financiering[[#This Row],[Pnr.]]=BG$7,Tb.Financiering[[#This Row],[Te financieren]]-Tb.Financiering[[#This Row],[Eigen
bijdrage]]-Tb.Financiering[[#This Row],[Andere
subsidie(s)]]-Tb.Financiering[[#This Row],[Anders]],0)</f>
        <v>0</v>
      </c>
      <c r="BH54" s="144">
        <f>IF(Tb.Financiering[[#This Row],[Pnr.]]=BH$7,Tb.Financiering[[#This Row],[Te financieren]]-Tb.Financiering[[#This Row],[Eigen
bijdrage]]-Tb.Financiering[[#This Row],[Andere
subsidie(s)]]-Tb.Financiering[[#This Row],[Anders]],0)</f>
        <v>0</v>
      </c>
      <c r="BI54" s="144">
        <f>IF(Tb.Financiering[[#This Row],[Pnr.]]=BI$7,Tb.Financiering[[#This Row],[Te financieren]]-Tb.Financiering[[#This Row],[Eigen
bijdrage]]-Tb.Financiering[[#This Row],[Andere
subsidie(s)]]-Tb.Financiering[[#This Row],[Anders]],0)</f>
        <v>0</v>
      </c>
      <c r="BJ54" s="144">
        <f>IF(Tb.Financiering[[#This Row],[Pnr.]]=BJ$7,Tb.Financiering[[#This Row],[Te financieren]]-Tb.Financiering[[#This Row],[Eigen
bijdrage]]-Tb.Financiering[[#This Row],[Andere
subsidie(s)]]-Tb.Financiering[[#This Row],[Anders]],0)</f>
        <v>0</v>
      </c>
      <c r="BK54" s="144">
        <f>IF(Tb.Financiering[[#This Row],[Pnr.]]=BK$7,Tb.Financiering[[#This Row],[Te financieren]]-Tb.Financiering[[#This Row],[Eigen
bijdrage]]-Tb.Financiering[[#This Row],[Andere
subsidie(s)]]-Tb.Financiering[[#This Row],[Anders]],0)</f>
        <v>0</v>
      </c>
      <c r="BL54" s="144">
        <f>IF(Tb.Financiering[[#This Row],[Pnr.]]=BL$7,Tb.Financiering[[#This Row],[Te financieren]]-Tb.Financiering[[#This Row],[Eigen
bijdrage]]-Tb.Financiering[[#This Row],[Andere
subsidie(s)]]-Tb.Financiering[[#This Row],[Anders]],0)</f>
        <v>0</v>
      </c>
      <c r="BM54" s="144">
        <f>IF(Tb.Financiering[[#This Row],[Pnr.]]=BM$7,Tb.Financiering[[#This Row],[Te financieren]]-Tb.Financiering[[#This Row],[Eigen
bijdrage]]-Tb.Financiering[[#This Row],[Andere
subsidie(s)]]-Tb.Financiering[[#This Row],[Anders]],0)</f>
        <v>0</v>
      </c>
      <c r="BN54" s="235">
        <f>IF(Tb.Financiering[[#This Row],[Pnr.]]=BN$7,Tb.Financiering[[#This Row],[Eigen
bijdrage]]+Tb.Financiering[[#This Row],[Andere
subsidie(s)]]+Tb.Financiering[[#This Row],[Anders]],0)</f>
        <v>0</v>
      </c>
      <c r="BO54" s="235">
        <f>IF(Tb.Financiering[[#This Row],[Pnr.]]=BO$7,Tb.Financiering[[#This Row],[Eigen
bijdrage]]+Tb.Financiering[[#This Row],[Andere
subsidie(s)]]+Tb.Financiering[[#This Row],[Anders]],0)</f>
        <v>0</v>
      </c>
      <c r="BP54" s="235">
        <f>IF(Tb.Financiering[[#This Row],[Pnr.]]=BP$7,Tb.Financiering[[#This Row],[Eigen
bijdrage]]+Tb.Financiering[[#This Row],[Andere
subsidie(s)]]+Tb.Financiering[[#This Row],[Anders]],0)</f>
        <v>0</v>
      </c>
      <c r="BQ54" s="235">
        <f>IF(Tb.Financiering[[#This Row],[Pnr.]]=BQ$7,Tb.Financiering[[#This Row],[Eigen
bijdrage]]+Tb.Financiering[[#This Row],[Andere
subsidie(s)]]+Tb.Financiering[[#This Row],[Anders]],0)</f>
        <v>0</v>
      </c>
      <c r="BR54" s="235">
        <f>IF(Tb.Financiering[[#This Row],[Pnr.]]=BR$7,Tb.Financiering[[#This Row],[Eigen
bijdrage]]+Tb.Financiering[[#This Row],[Andere
subsidie(s)]]+Tb.Financiering[[#This Row],[Anders]],0)</f>
        <v>0</v>
      </c>
      <c r="BS54" s="235">
        <f>IF(Tb.Financiering[[#This Row],[Pnr.]]=BS$7,Tb.Financiering[[#This Row],[Eigen
bijdrage]]+Tb.Financiering[[#This Row],[Andere
subsidie(s)]]+Tb.Financiering[[#This Row],[Anders]],0)</f>
        <v>0</v>
      </c>
      <c r="BT54" s="235">
        <f>IF(Tb.Financiering[[#This Row],[Pnr.]]=BT$7,Tb.Financiering[[#This Row],[Eigen
bijdrage]]+Tb.Financiering[[#This Row],[Andere
subsidie(s)]]+Tb.Financiering[[#This Row],[Anders]],0)</f>
        <v>0</v>
      </c>
      <c r="BU54" s="235">
        <f>IF(Tb.Financiering[[#This Row],[Pnr.]]=BU$7,Tb.Financiering[[#This Row],[Eigen
bijdrage]]+Tb.Financiering[[#This Row],[Andere
subsidie(s)]]+Tb.Financiering[[#This Row],[Anders]],0)</f>
        <v>0</v>
      </c>
      <c r="BV54" s="235">
        <f>IF(Tb.Financiering[[#This Row],[Pnr.]]=BV$7,Tb.Financiering[[#This Row],[Eigen
bijdrage]]+Tb.Financiering[[#This Row],[Andere
subsidie(s)]]+Tb.Financiering[[#This Row],[Anders]],0)</f>
        <v>0</v>
      </c>
      <c r="BW54" s="235">
        <f>IF(Tb.Financiering[[#This Row],[Pnr.]]=BW$7,Tb.Financiering[[#This Row],[Eigen
bijdrage]]+Tb.Financiering[[#This Row],[Andere
subsidie(s)]]+Tb.Financiering[[#This Row],[Anders]],0)</f>
        <v>0</v>
      </c>
      <c r="BX54" s="235">
        <f>IF(Tb.Financiering[[#This Row],[Pnr.]]=BX$7,Tb.Financiering[[#This Row],[Eigen
bijdrage]]+Tb.Financiering[[#This Row],[Andere
subsidie(s)]]+Tb.Financiering[[#This Row],[Anders]],0)</f>
        <v>0</v>
      </c>
      <c r="BY54" s="235">
        <f>IF(Tb.Financiering[[#This Row],[Pnr.]]=BY$7,Tb.Financiering[[#This Row],[Eigen
bijdrage]]+Tb.Financiering[[#This Row],[Andere
subsidie(s)]]+Tb.Financiering[[#This Row],[Anders]],0)</f>
        <v>0</v>
      </c>
      <c r="BZ54" s="235">
        <f>IF(Tb.Financiering[[#This Row],[Pnr.]]=BZ$7,Tb.Financiering[[#This Row],[Eigen
bijdrage]]+Tb.Financiering[[#This Row],[Andere
subsidie(s)]]+Tb.Financiering[[#This Row],[Anders]],0)</f>
        <v>0</v>
      </c>
      <c r="CA54" s="235">
        <f>IF(Tb.Financiering[[#This Row],[Pnr.]]=CA$7,Tb.Financiering[[#This Row],[Eigen
bijdrage]]+Tb.Financiering[[#This Row],[Andere
subsidie(s)]]+Tb.Financiering[[#This Row],[Anders]],0)</f>
        <v>0</v>
      </c>
      <c r="CB54" s="235">
        <f>IF(Tb.Financiering[[#This Row],[Pnr.]]=CB$7,Tb.Financiering[[#This Row],[Eigen
bijdrage]]+Tb.Financiering[[#This Row],[Andere
subsidie(s)]]+Tb.Financiering[[#This Row],[Anders]],0)</f>
        <v>0</v>
      </c>
      <c r="CC54" s="235">
        <f>IF(Tb.Financiering[[#This Row],[Pnr.]]=CC$7,Tb.Financiering[[#This Row],[Eigen
bijdrage]]+Tb.Financiering[[#This Row],[Andere
subsidie(s)]]+Tb.Financiering[[#This Row],[Anders]],0)</f>
        <v>0</v>
      </c>
      <c r="CD54" s="235">
        <f>IF(Tb.Financiering[[#This Row],[Pnr.]]=CD$7,Tb.Financiering[[#This Row],[Eigen
bijdrage]]+Tb.Financiering[[#This Row],[Andere
subsidie(s)]]+Tb.Financiering[[#This Row],[Anders]],0)</f>
        <v>0</v>
      </c>
      <c r="CE54" s="235">
        <f>IF(Tb.Financiering[[#This Row],[Pnr.]]=CE$7,Tb.Financiering[[#This Row],[Eigen
bijdrage]]+Tb.Financiering[[#This Row],[Andere
subsidie(s)]]+Tb.Financiering[[#This Row],[Anders]],0)</f>
        <v>0</v>
      </c>
      <c r="CF54" s="235">
        <f>IF(Tb.Financiering[[#This Row],[Pnr.]]=CF$7,Tb.Financiering[[#This Row],[Eigen
bijdrage]]+Tb.Financiering[[#This Row],[Andere
subsidie(s)]]+Tb.Financiering[[#This Row],[Anders]],0)</f>
        <v>0</v>
      </c>
      <c r="CG54" s="235">
        <f>IF(Tb.Financiering[[#This Row],[Pnr.]]=CG$7,Tb.Financiering[[#This Row],[Eigen
bijdrage]]+Tb.Financiering[[#This Row],[Andere
subsidie(s)]]+Tb.Financiering[[#This Row],[Anders]],0)</f>
        <v>0</v>
      </c>
      <c r="CH54" s="235">
        <f>IF(Tb.Financiering[[#This Row],[Pnr.]]=CH$7,Tb.Financiering[[#This Row],[Eigen
bijdrage]]+Tb.Financiering[[#This Row],[Andere
subsidie(s)]]+Tb.Financiering[[#This Row],[Anders]],0)</f>
        <v>0</v>
      </c>
      <c r="CI54" s="235">
        <f>IF(Tb.Financiering[[#This Row],[Pnr.]]=CI$7,Tb.Financiering[[#This Row],[Eigen
bijdrage]]+Tb.Financiering[[#This Row],[Andere
subsidie(s)]]+Tb.Financiering[[#This Row],[Anders]],0)</f>
        <v>0</v>
      </c>
      <c r="CJ54" s="235">
        <f>IF(Tb.Financiering[[#This Row],[Pnr.]]=CJ$7,Tb.Financiering[[#This Row],[Eigen
bijdrage]]+Tb.Financiering[[#This Row],[Andere
subsidie(s)]]+Tb.Financiering[[#This Row],[Anders]],0)</f>
        <v>0</v>
      </c>
      <c r="CK54" s="235">
        <f>IF(Tb.Financiering[[#This Row],[Pnr.]]=CK$7,Tb.Financiering[[#This Row],[Eigen
bijdrage]]+Tb.Financiering[[#This Row],[Andere
subsidie(s)]]+Tb.Financiering[[#This Row],[Anders]],0)</f>
        <v>0</v>
      </c>
      <c r="CL54" s="235">
        <f>IF(Tb.Financiering[[#This Row],[Pnr.]]=CL$7,Tb.Financiering[[#This Row],[Eigen
bijdrage]]+Tb.Financiering[[#This Row],[Andere
subsidie(s)]]+Tb.Financiering[[#This Row],[Anders]],0)</f>
        <v>0</v>
      </c>
      <c r="CM54" s="235">
        <f>IF(Tb.Financiering[[#This Row],[Pnr.]]=CM$7,Tb.Financiering[[#This Row],[Eigen
bijdrage]]+Tb.Financiering[[#This Row],[Andere
subsidie(s)]]+Tb.Financiering[[#This Row],[Anders]],0)</f>
        <v>0</v>
      </c>
      <c r="CN54" s="235">
        <f>IF(Tb.Financiering[[#This Row],[Pnr.]]=CN$7,Tb.Financiering[[#This Row],[Eigen
bijdrage]]+Tb.Financiering[[#This Row],[Andere
subsidie(s)]]+Tb.Financiering[[#This Row],[Anders]],0)</f>
        <v>0</v>
      </c>
      <c r="CO54" s="235">
        <f>IF(Tb.Financiering[[#This Row],[Pnr.]]=CO$7,Tb.Financiering[[#This Row],[Eigen
bijdrage]]+Tb.Financiering[[#This Row],[Andere
subsidie(s)]]+Tb.Financiering[[#This Row],[Anders]],0)</f>
        <v>0</v>
      </c>
      <c r="CP54" s="235">
        <f>IF(Tb.Financiering[[#This Row],[Pnr.]]=CP$7,Tb.Financiering[[#This Row],[Eigen
bijdrage]]+Tb.Financiering[[#This Row],[Andere
subsidie(s)]]+Tb.Financiering[[#This Row],[Anders]],0)</f>
        <v>0</v>
      </c>
      <c r="CQ54" s="235">
        <f>IF(Tb.Financiering[[#This Row],[Pnr.]]=CQ$7,Tb.Financiering[[#This Row],[Eigen
bijdrage]]+Tb.Financiering[[#This Row],[Andere
subsidie(s)]]+Tb.Financiering[[#This Row],[Anders]],0)</f>
        <v>0</v>
      </c>
      <c r="CR54" s="235">
        <f>IF(Tb.Financiering[[#This Row],[Pnr.]]=CR$7,Tb.Financiering[[#This Row],[Eigen
bijdrage]]+Tb.Financiering[[#This Row],[Andere
subsidie(s)]]+Tb.Financiering[[#This Row],[Anders]],0)</f>
        <v>0</v>
      </c>
      <c r="CS54" s="235">
        <f>IF(Tb.Financiering[[#This Row],[Pnr.]]=CS$7,Tb.Financiering[[#This Row],[Eigen
bijdrage]]+Tb.Financiering[[#This Row],[Andere
subsidie(s)]]+Tb.Financiering[[#This Row],[Anders]],0)</f>
        <v>0</v>
      </c>
      <c r="CT54" s="235">
        <f>IF(Tb.Financiering[[#This Row],[Pnr.]]=CT$7,Tb.Financiering[[#This Row],[Eigen
bijdrage]]+Tb.Financiering[[#This Row],[Andere
subsidie(s)]]+Tb.Financiering[[#This Row],[Anders]],0)</f>
        <v>0</v>
      </c>
      <c r="CU54" s="235">
        <f>IF(Tb.Financiering[[#This Row],[Pnr.]]=CU$7,Tb.Financiering[[#This Row],[Eigen
bijdrage]]+Tb.Financiering[[#This Row],[Andere
subsidie(s)]]+Tb.Financiering[[#This Row],[Anders]],0)</f>
        <v>0</v>
      </c>
      <c r="CV54" s="235">
        <f>IF(Tb.Financiering[[#This Row],[Pnr.]]=CV$7,Tb.Financiering[[#This Row],[Eigen
bijdrage]]+Tb.Financiering[[#This Row],[Andere
subsidie(s)]]+Tb.Financiering[[#This Row],[Anders]],0)</f>
        <v>0</v>
      </c>
      <c r="CW54" s="235">
        <f>IF(Tb.Financiering[[#This Row],[Pnr.]]=CW$7,Tb.Financiering[[#This Row],[Eigen
bijdrage]]+Tb.Financiering[[#This Row],[Andere
subsidie(s)]]+Tb.Financiering[[#This Row],[Anders]],0)</f>
        <v>0</v>
      </c>
      <c r="CX54" s="235">
        <f>IF(Tb.Financiering[[#This Row],[Pnr.]]=CX$7,Tb.Financiering[[#This Row],[Eigen
bijdrage]]+Tb.Financiering[[#This Row],[Andere
subsidie(s)]]+Tb.Financiering[[#This Row],[Anders]],0)</f>
        <v>0</v>
      </c>
      <c r="CY54" s="235">
        <f>IF(Tb.Financiering[[#This Row],[Pnr.]]=CY$7,Tb.Financiering[[#This Row],[Eigen
bijdrage]]+Tb.Financiering[[#This Row],[Andere
subsidie(s)]]+Tb.Financiering[[#This Row],[Anders]],0)</f>
        <v>0</v>
      </c>
      <c r="CZ54" s="235">
        <f>IF(Tb.Financiering[[#This Row],[Pnr.]]=CZ$7,Tb.Financiering[[#This Row],[Eigen
bijdrage]]+Tb.Financiering[[#This Row],[Andere
subsidie(s)]]+Tb.Financiering[[#This Row],[Anders]],0)</f>
        <v>0</v>
      </c>
      <c r="DA54" s="235">
        <f>IF(Tb.Financiering[[#This Row],[Pnr.]]=DA$7,Tb.Financiering[[#This Row],[Eigen
bijdrage]]+Tb.Financiering[[#This Row],[Andere
subsidie(s)]]+Tb.Financiering[[#This Row],[Anders]],0)</f>
        <v>0</v>
      </c>
      <c r="DB54" s="235">
        <f>IF(Tb.Financiering[[#This Row],[Pnr.]]=DB$7,Tb.Financiering[[#This Row],[Eigen
bijdrage]]+Tb.Financiering[[#This Row],[Andere
subsidie(s)]]+Tb.Financiering[[#This Row],[Anders]],0)</f>
        <v>0</v>
      </c>
      <c r="DC54" s="235">
        <f>IF(Tb.Financiering[[#This Row],[Pnr.]]=DC$7,Tb.Financiering[[#This Row],[Eigen
bijdrage]]+Tb.Financiering[[#This Row],[Andere
subsidie(s)]]+Tb.Financiering[[#This Row],[Anders]],0)</f>
        <v>0</v>
      </c>
      <c r="DD54" s="235">
        <f>IF(Tb.Financiering[[#This Row],[Pnr.]]=DD$7,Tb.Financiering[[#This Row],[Eigen
bijdrage]]+Tb.Financiering[[#This Row],[Andere
subsidie(s)]]+Tb.Financiering[[#This Row],[Anders]],0)</f>
        <v>0</v>
      </c>
      <c r="DE54" s="235">
        <f>IF(Tb.Financiering[[#This Row],[Pnr.]]=DE$7,Tb.Financiering[[#This Row],[Eigen
bijdrage]]+Tb.Financiering[[#This Row],[Andere
subsidie(s)]]+Tb.Financiering[[#This Row],[Anders]],0)</f>
        <v>0</v>
      </c>
      <c r="DF54" s="235">
        <f>IF(Tb.Financiering[[#This Row],[Pnr.]]=DF$7,Tb.Financiering[[#This Row],[Eigen
bijdrage]]+Tb.Financiering[[#This Row],[Andere
subsidie(s)]]+Tb.Financiering[[#This Row],[Anders]],0)</f>
        <v>0</v>
      </c>
      <c r="DG54" s="235">
        <f>IF(Tb.Financiering[[#This Row],[Pnr.]]=DG$7,Tb.Financiering[[#This Row],[Eigen
bijdrage]]+Tb.Financiering[[#This Row],[Andere
subsidie(s)]]+Tb.Financiering[[#This Row],[Anders]],0)</f>
        <v>0</v>
      </c>
      <c r="DH54" s="235">
        <f>IF(Tb.Financiering[[#This Row],[Pnr.]]=DH$7,Tb.Financiering[[#This Row],[Eigen
bijdrage]]+Tb.Financiering[[#This Row],[Andere
subsidie(s)]]+Tb.Financiering[[#This Row],[Anders]],0)</f>
        <v>0</v>
      </c>
      <c r="DI54" s="235">
        <f>IF(Tb.Financiering[[#This Row],[Pnr.]]=DI$7,Tb.Financiering[[#This Row],[Eigen
bijdrage]]+Tb.Financiering[[#This Row],[Andere
subsidie(s)]]+Tb.Financiering[[#This Row],[Anders]],0)</f>
        <v>0</v>
      </c>
      <c r="DJ54" s="235">
        <f>IF(Tb.Financiering[[#This Row],[Pnr.]]=DJ$7,Tb.Financiering[[#This Row],[Eigen
bijdrage]]+Tb.Financiering[[#This Row],[Andere
subsidie(s)]]+Tb.Financiering[[#This Row],[Anders]],0)</f>
        <v>0</v>
      </c>
      <c r="DK54" s="235">
        <f>IF(Tb.Financiering[[#This Row],[Pnr.]]=DK$7,Tb.Financiering[[#This Row],[Eigen
bijdrage]]+Tb.Financiering[[#This Row],[Andere
subsidie(s)]]+Tb.Financiering[[#This Row],[Anders]],0)</f>
        <v>0</v>
      </c>
      <c r="XFD54" s="31"/>
    </row>
    <row r="55" spans="1:115 16384:16384" s="4" customFormat="1" x14ac:dyDescent="0.3">
      <c r="A55" s="31"/>
      <c r="B55" s="137"/>
      <c r="C55" s="137"/>
      <c r="D55" s="11">
        <f>SUMIF(Tbl.Kosten[PSAnr.],Tb.Financiering[[#This Row],[PSAnr.]],Tbl.Kosten[Totaal kosten])</f>
        <v>0</v>
      </c>
      <c r="E55" s="154">
        <f>SUMIF(Tbl.Kosten[PSAnr.],Tb.Financiering[[#This Row],[PSAnr.]],Tbl.Kosten[Subsidie])</f>
        <v>0</v>
      </c>
      <c r="F55" s="155"/>
      <c r="G55" s="154">
        <f>Tb.Financiering[[#This Row],[Begrote kosten]]-Tb.Financiering[[#This Row],[Berekende GLB subsidie]]-Tb.Financiering[[#This Row],[Correctie GLB subsidie]]</f>
        <v>0</v>
      </c>
      <c r="H55" s="156"/>
      <c r="I55" s="156"/>
      <c r="J55" s="156"/>
      <c r="K55" s="152"/>
      <c r="L55" s="97">
        <f>Tb.Financiering[[#This Row],[Te financieren]]-SUM(Tb.Financiering[[#This Row],[Eigen
bijdrage]:[Anders]])</f>
        <v>0</v>
      </c>
      <c r="M55" s="160" t="str">
        <f>IFERROR(VLOOKUP(Tb.Financiering[[#This Row],[Partnernaam]],Tbl.Projectpartners[[Naam]:[PNr.]],9,FALSE),"")</f>
        <v/>
      </c>
      <c r="N55" s="142" t="str">
        <f>IFERROR(VLOOKUP(Tb.Financiering[[#This Row],[Subsidiabele activiteit]],Tbl.Subsidiehoogte[[Subsidieactiviteit]:[SAnr.]],3,FALSE),"")</f>
        <v/>
      </c>
      <c r="O55" s="142" t="str">
        <f>_xlfn.CONCAT(Tb.Financiering[[#This Row],[Pnr.]],Tb.Financiering[[#This Row],[SAnr.]])</f>
        <v/>
      </c>
      <c r="P55" s="144">
        <f>IF(Tb.Financiering[[#This Row],[Pnr.]]=P$7,Tb.Financiering[[#This Row],[Te financieren]]-Tb.Financiering[[#This Row],[Eigen
bijdrage]]-Tb.Financiering[[#This Row],[Andere
subsidie(s)]]-Tb.Financiering[[#This Row],[Anders]],0)</f>
        <v>0</v>
      </c>
      <c r="Q55" s="144">
        <f>IF(Tb.Financiering[[#This Row],[Pnr.]]=Q$7,Tb.Financiering[[#This Row],[Te financieren]]-Tb.Financiering[[#This Row],[Eigen
bijdrage]]-Tb.Financiering[[#This Row],[Andere
subsidie(s)]]-Tb.Financiering[[#This Row],[Anders]],0)</f>
        <v>0</v>
      </c>
      <c r="R55" s="144">
        <f>IF(Tb.Financiering[[#This Row],[Pnr.]]=R$7,Tb.Financiering[[#This Row],[Te financieren]]-Tb.Financiering[[#This Row],[Eigen
bijdrage]]-Tb.Financiering[[#This Row],[Andere
subsidie(s)]]-Tb.Financiering[[#This Row],[Anders]],0)</f>
        <v>0</v>
      </c>
      <c r="S55" s="144">
        <f>IF(Tb.Financiering[[#This Row],[Pnr.]]=S$7,Tb.Financiering[[#This Row],[Te financieren]]-Tb.Financiering[[#This Row],[Eigen
bijdrage]]-Tb.Financiering[[#This Row],[Andere
subsidie(s)]]-Tb.Financiering[[#This Row],[Anders]],0)</f>
        <v>0</v>
      </c>
      <c r="T55" s="144">
        <f>IF(Tb.Financiering[[#This Row],[Pnr.]]=T$7,Tb.Financiering[[#This Row],[Te financieren]]-Tb.Financiering[[#This Row],[Eigen
bijdrage]]-Tb.Financiering[[#This Row],[Andere
subsidie(s)]]-Tb.Financiering[[#This Row],[Anders]],0)</f>
        <v>0</v>
      </c>
      <c r="U55" s="144">
        <f>IF(Tb.Financiering[[#This Row],[Pnr.]]=U$7,Tb.Financiering[[#This Row],[Te financieren]]-Tb.Financiering[[#This Row],[Eigen
bijdrage]]-Tb.Financiering[[#This Row],[Andere
subsidie(s)]]-Tb.Financiering[[#This Row],[Anders]],0)</f>
        <v>0</v>
      </c>
      <c r="V55" s="144">
        <f>IF(Tb.Financiering[[#This Row],[Pnr.]]=V$7,Tb.Financiering[[#This Row],[Te financieren]]-Tb.Financiering[[#This Row],[Eigen
bijdrage]]-Tb.Financiering[[#This Row],[Andere
subsidie(s)]]-Tb.Financiering[[#This Row],[Anders]],0)</f>
        <v>0</v>
      </c>
      <c r="W55" s="144">
        <f>IF(Tb.Financiering[[#This Row],[Pnr.]]=W$7,Tb.Financiering[[#This Row],[Te financieren]]-Tb.Financiering[[#This Row],[Eigen
bijdrage]]-Tb.Financiering[[#This Row],[Andere
subsidie(s)]]-Tb.Financiering[[#This Row],[Anders]],0)</f>
        <v>0</v>
      </c>
      <c r="X55" s="144">
        <f>IF(Tb.Financiering[[#This Row],[Pnr.]]=X$7,Tb.Financiering[[#This Row],[Te financieren]]-Tb.Financiering[[#This Row],[Eigen
bijdrage]]-Tb.Financiering[[#This Row],[Andere
subsidie(s)]]-Tb.Financiering[[#This Row],[Anders]],0)</f>
        <v>0</v>
      </c>
      <c r="Y55" s="144">
        <f>IF(Tb.Financiering[[#This Row],[Pnr.]]=Y$7,Tb.Financiering[[#This Row],[Te financieren]]-Tb.Financiering[[#This Row],[Eigen
bijdrage]]-Tb.Financiering[[#This Row],[Andere
subsidie(s)]]-Tb.Financiering[[#This Row],[Anders]],0)</f>
        <v>0</v>
      </c>
      <c r="Z55" s="144">
        <f>IF(Tb.Financiering[[#This Row],[Pnr.]]=Z$7,Tb.Financiering[[#This Row],[Te financieren]]-Tb.Financiering[[#This Row],[Eigen
bijdrage]]-Tb.Financiering[[#This Row],[Andere
subsidie(s)]]-Tb.Financiering[[#This Row],[Anders]],0)</f>
        <v>0</v>
      </c>
      <c r="AA55" s="144">
        <f>IF(Tb.Financiering[[#This Row],[Pnr.]]=AA$7,Tb.Financiering[[#This Row],[Te financieren]]-Tb.Financiering[[#This Row],[Eigen
bijdrage]]-Tb.Financiering[[#This Row],[Andere
subsidie(s)]]-Tb.Financiering[[#This Row],[Anders]],0)</f>
        <v>0</v>
      </c>
      <c r="AB55" s="144">
        <f>IF(Tb.Financiering[[#This Row],[Pnr.]]=AB$7,Tb.Financiering[[#This Row],[Te financieren]]-Tb.Financiering[[#This Row],[Eigen
bijdrage]]-Tb.Financiering[[#This Row],[Andere
subsidie(s)]]-Tb.Financiering[[#This Row],[Anders]],0)</f>
        <v>0</v>
      </c>
      <c r="AC55" s="144">
        <f>IF(Tb.Financiering[[#This Row],[Pnr.]]=AC$7,Tb.Financiering[[#This Row],[Te financieren]]-Tb.Financiering[[#This Row],[Eigen
bijdrage]]-Tb.Financiering[[#This Row],[Andere
subsidie(s)]]-Tb.Financiering[[#This Row],[Anders]],0)</f>
        <v>0</v>
      </c>
      <c r="AD55" s="144">
        <f>IF(Tb.Financiering[[#This Row],[Pnr.]]=AD$7,Tb.Financiering[[#This Row],[Te financieren]]-Tb.Financiering[[#This Row],[Eigen
bijdrage]]-Tb.Financiering[[#This Row],[Andere
subsidie(s)]]-Tb.Financiering[[#This Row],[Anders]],0)</f>
        <v>0</v>
      </c>
      <c r="AE55" s="144">
        <f>IF(Tb.Financiering[[#This Row],[Pnr.]]=AE$7,Tb.Financiering[[#This Row],[Te financieren]]-Tb.Financiering[[#This Row],[Eigen
bijdrage]]-Tb.Financiering[[#This Row],[Andere
subsidie(s)]]-Tb.Financiering[[#This Row],[Anders]],0)</f>
        <v>0</v>
      </c>
      <c r="AF55" s="144">
        <f>IF(Tb.Financiering[[#This Row],[Pnr.]]=AF$7,Tb.Financiering[[#This Row],[Te financieren]]-Tb.Financiering[[#This Row],[Eigen
bijdrage]]-Tb.Financiering[[#This Row],[Andere
subsidie(s)]]-Tb.Financiering[[#This Row],[Anders]],0)</f>
        <v>0</v>
      </c>
      <c r="AG55" s="144">
        <f>IF(Tb.Financiering[[#This Row],[Pnr.]]=AG$7,Tb.Financiering[[#This Row],[Te financieren]]-Tb.Financiering[[#This Row],[Eigen
bijdrage]]-Tb.Financiering[[#This Row],[Andere
subsidie(s)]]-Tb.Financiering[[#This Row],[Anders]],0)</f>
        <v>0</v>
      </c>
      <c r="AH55" s="144">
        <f>IF(Tb.Financiering[[#This Row],[Pnr.]]=AH$7,Tb.Financiering[[#This Row],[Te financieren]]-Tb.Financiering[[#This Row],[Eigen
bijdrage]]-Tb.Financiering[[#This Row],[Andere
subsidie(s)]]-Tb.Financiering[[#This Row],[Anders]],0)</f>
        <v>0</v>
      </c>
      <c r="AI55" s="144">
        <f>IF(Tb.Financiering[[#This Row],[Pnr.]]=AI$7,Tb.Financiering[[#This Row],[Te financieren]]-Tb.Financiering[[#This Row],[Eigen
bijdrage]]-Tb.Financiering[[#This Row],[Andere
subsidie(s)]]-Tb.Financiering[[#This Row],[Anders]],0)</f>
        <v>0</v>
      </c>
      <c r="AJ55" s="144">
        <f>IF(Tb.Financiering[[#This Row],[Pnr.]]=AJ$7,Tb.Financiering[[#This Row],[Te financieren]]-Tb.Financiering[[#This Row],[Eigen
bijdrage]]-Tb.Financiering[[#This Row],[Andere
subsidie(s)]]-Tb.Financiering[[#This Row],[Anders]],0)</f>
        <v>0</v>
      </c>
      <c r="AK55" s="144">
        <f>IF(Tb.Financiering[[#This Row],[Pnr.]]=AK$7,Tb.Financiering[[#This Row],[Te financieren]]-Tb.Financiering[[#This Row],[Eigen
bijdrage]]-Tb.Financiering[[#This Row],[Andere
subsidie(s)]]-Tb.Financiering[[#This Row],[Anders]],0)</f>
        <v>0</v>
      </c>
      <c r="AL55" s="144">
        <f>IF(Tb.Financiering[[#This Row],[Pnr.]]=AL$7,Tb.Financiering[[#This Row],[Te financieren]]-Tb.Financiering[[#This Row],[Eigen
bijdrage]]-Tb.Financiering[[#This Row],[Andere
subsidie(s)]]-Tb.Financiering[[#This Row],[Anders]],0)</f>
        <v>0</v>
      </c>
      <c r="AM55" s="144">
        <f>IF(Tb.Financiering[[#This Row],[Pnr.]]=AM$7,Tb.Financiering[[#This Row],[Te financieren]]-Tb.Financiering[[#This Row],[Eigen
bijdrage]]-Tb.Financiering[[#This Row],[Andere
subsidie(s)]]-Tb.Financiering[[#This Row],[Anders]],0)</f>
        <v>0</v>
      </c>
      <c r="AN55" s="144">
        <f>IF(Tb.Financiering[[#This Row],[Pnr.]]=AN$7,Tb.Financiering[[#This Row],[Te financieren]]-Tb.Financiering[[#This Row],[Eigen
bijdrage]]-Tb.Financiering[[#This Row],[Andere
subsidie(s)]]-Tb.Financiering[[#This Row],[Anders]],0)</f>
        <v>0</v>
      </c>
      <c r="AO55" s="144">
        <f>IF(Tb.Financiering[[#This Row],[Pnr.]]=AO$7,Tb.Financiering[[#This Row],[Te financieren]]-Tb.Financiering[[#This Row],[Eigen
bijdrage]]-Tb.Financiering[[#This Row],[Andere
subsidie(s)]]-Tb.Financiering[[#This Row],[Anders]],0)</f>
        <v>0</v>
      </c>
      <c r="AP55" s="144">
        <f>IF(Tb.Financiering[[#This Row],[Pnr.]]=AP$7,Tb.Financiering[[#This Row],[Te financieren]]-Tb.Financiering[[#This Row],[Eigen
bijdrage]]-Tb.Financiering[[#This Row],[Andere
subsidie(s)]]-Tb.Financiering[[#This Row],[Anders]],0)</f>
        <v>0</v>
      </c>
      <c r="AQ55" s="144">
        <f>IF(Tb.Financiering[[#This Row],[Pnr.]]=AQ$7,Tb.Financiering[[#This Row],[Te financieren]]-Tb.Financiering[[#This Row],[Eigen
bijdrage]]-Tb.Financiering[[#This Row],[Andere
subsidie(s)]]-Tb.Financiering[[#This Row],[Anders]],0)</f>
        <v>0</v>
      </c>
      <c r="AR55" s="144">
        <f>IF(Tb.Financiering[[#This Row],[Pnr.]]=AR$7,Tb.Financiering[[#This Row],[Te financieren]]-Tb.Financiering[[#This Row],[Eigen
bijdrage]]-Tb.Financiering[[#This Row],[Andere
subsidie(s)]]-Tb.Financiering[[#This Row],[Anders]],0)</f>
        <v>0</v>
      </c>
      <c r="AS55" s="144">
        <f>IF(Tb.Financiering[[#This Row],[Pnr.]]=AS$7,Tb.Financiering[[#This Row],[Te financieren]]-Tb.Financiering[[#This Row],[Eigen
bijdrage]]-Tb.Financiering[[#This Row],[Andere
subsidie(s)]]-Tb.Financiering[[#This Row],[Anders]],0)</f>
        <v>0</v>
      </c>
      <c r="AT55" s="144">
        <f>IF(Tb.Financiering[[#This Row],[Pnr.]]=AT$7,Tb.Financiering[[#This Row],[Te financieren]]-Tb.Financiering[[#This Row],[Eigen
bijdrage]]-Tb.Financiering[[#This Row],[Andere
subsidie(s)]]-Tb.Financiering[[#This Row],[Anders]],0)</f>
        <v>0</v>
      </c>
      <c r="AU55" s="144">
        <f>IF(Tb.Financiering[[#This Row],[Pnr.]]=AU$7,Tb.Financiering[[#This Row],[Te financieren]]-Tb.Financiering[[#This Row],[Eigen
bijdrage]]-Tb.Financiering[[#This Row],[Andere
subsidie(s)]]-Tb.Financiering[[#This Row],[Anders]],0)</f>
        <v>0</v>
      </c>
      <c r="AV55" s="144">
        <f>IF(Tb.Financiering[[#This Row],[Pnr.]]=AV$7,Tb.Financiering[[#This Row],[Te financieren]]-Tb.Financiering[[#This Row],[Eigen
bijdrage]]-Tb.Financiering[[#This Row],[Andere
subsidie(s)]]-Tb.Financiering[[#This Row],[Anders]],0)</f>
        <v>0</v>
      </c>
      <c r="AW55" s="144">
        <f>IF(Tb.Financiering[[#This Row],[Pnr.]]=AW$7,Tb.Financiering[[#This Row],[Te financieren]]-Tb.Financiering[[#This Row],[Eigen
bijdrage]]-Tb.Financiering[[#This Row],[Andere
subsidie(s)]]-Tb.Financiering[[#This Row],[Anders]],0)</f>
        <v>0</v>
      </c>
      <c r="AX55" s="144">
        <f>IF(Tb.Financiering[[#This Row],[Pnr.]]=AX$7,Tb.Financiering[[#This Row],[Te financieren]]-Tb.Financiering[[#This Row],[Eigen
bijdrage]]-Tb.Financiering[[#This Row],[Andere
subsidie(s)]]-Tb.Financiering[[#This Row],[Anders]],0)</f>
        <v>0</v>
      </c>
      <c r="AY55" s="144">
        <f>IF(Tb.Financiering[[#This Row],[Pnr.]]=AY$7,Tb.Financiering[[#This Row],[Te financieren]]-Tb.Financiering[[#This Row],[Eigen
bijdrage]]-Tb.Financiering[[#This Row],[Andere
subsidie(s)]]-Tb.Financiering[[#This Row],[Anders]],0)</f>
        <v>0</v>
      </c>
      <c r="AZ55" s="144">
        <f>IF(Tb.Financiering[[#This Row],[Pnr.]]=AZ$7,Tb.Financiering[[#This Row],[Te financieren]]-Tb.Financiering[[#This Row],[Eigen
bijdrage]]-Tb.Financiering[[#This Row],[Andere
subsidie(s)]]-Tb.Financiering[[#This Row],[Anders]],0)</f>
        <v>0</v>
      </c>
      <c r="BA55" s="144">
        <f>IF(Tb.Financiering[[#This Row],[Pnr.]]=BA$7,Tb.Financiering[[#This Row],[Te financieren]]-Tb.Financiering[[#This Row],[Eigen
bijdrage]]-Tb.Financiering[[#This Row],[Andere
subsidie(s)]]-Tb.Financiering[[#This Row],[Anders]],0)</f>
        <v>0</v>
      </c>
      <c r="BB55" s="144">
        <f>IF(Tb.Financiering[[#This Row],[Pnr.]]=BB$7,Tb.Financiering[[#This Row],[Te financieren]]-Tb.Financiering[[#This Row],[Eigen
bijdrage]]-Tb.Financiering[[#This Row],[Andere
subsidie(s)]]-Tb.Financiering[[#This Row],[Anders]],0)</f>
        <v>0</v>
      </c>
      <c r="BC55" s="144">
        <f>IF(Tb.Financiering[[#This Row],[Pnr.]]=BC$7,Tb.Financiering[[#This Row],[Te financieren]]-Tb.Financiering[[#This Row],[Eigen
bijdrage]]-Tb.Financiering[[#This Row],[Andere
subsidie(s)]]-Tb.Financiering[[#This Row],[Anders]],0)</f>
        <v>0</v>
      </c>
      <c r="BD55" s="144">
        <f>IF(Tb.Financiering[[#This Row],[Pnr.]]=BD$7,Tb.Financiering[[#This Row],[Te financieren]]-Tb.Financiering[[#This Row],[Eigen
bijdrage]]-Tb.Financiering[[#This Row],[Andere
subsidie(s)]]-Tb.Financiering[[#This Row],[Anders]],0)</f>
        <v>0</v>
      </c>
      <c r="BE55" s="144">
        <f>IF(Tb.Financiering[[#This Row],[Pnr.]]=BE$7,Tb.Financiering[[#This Row],[Te financieren]]-Tb.Financiering[[#This Row],[Eigen
bijdrage]]-Tb.Financiering[[#This Row],[Andere
subsidie(s)]]-Tb.Financiering[[#This Row],[Anders]],0)</f>
        <v>0</v>
      </c>
      <c r="BF55" s="144">
        <f>IF(Tb.Financiering[[#This Row],[Pnr.]]=BF$7,Tb.Financiering[[#This Row],[Te financieren]]-Tb.Financiering[[#This Row],[Eigen
bijdrage]]-Tb.Financiering[[#This Row],[Andere
subsidie(s)]]-Tb.Financiering[[#This Row],[Anders]],0)</f>
        <v>0</v>
      </c>
      <c r="BG55" s="144">
        <f>IF(Tb.Financiering[[#This Row],[Pnr.]]=BG$7,Tb.Financiering[[#This Row],[Te financieren]]-Tb.Financiering[[#This Row],[Eigen
bijdrage]]-Tb.Financiering[[#This Row],[Andere
subsidie(s)]]-Tb.Financiering[[#This Row],[Anders]],0)</f>
        <v>0</v>
      </c>
      <c r="BH55" s="144">
        <f>IF(Tb.Financiering[[#This Row],[Pnr.]]=BH$7,Tb.Financiering[[#This Row],[Te financieren]]-Tb.Financiering[[#This Row],[Eigen
bijdrage]]-Tb.Financiering[[#This Row],[Andere
subsidie(s)]]-Tb.Financiering[[#This Row],[Anders]],0)</f>
        <v>0</v>
      </c>
      <c r="BI55" s="144">
        <f>IF(Tb.Financiering[[#This Row],[Pnr.]]=BI$7,Tb.Financiering[[#This Row],[Te financieren]]-Tb.Financiering[[#This Row],[Eigen
bijdrage]]-Tb.Financiering[[#This Row],[Andere
subsidie(s)]]-Tb.Financiering[[#This Row],[Anders]],0)</f>
        <v>0</v>
      </c>
      <c r="BJ55" s="144">
        <f>IF(Tb.Financiering[[#This Row],[Pnr.]]=BJ$7,Tb.Financiering[[#This Row],[Te financieren]]-Tb.Financiering[[#This Row],[Eigen
bijdrage]]-Tb.Financiering[[#This Row],[Andere
subsidie(s)]]-Tb.Financiering[[#This Row],[Anders]],0)</f>
        <v>0</v>
      </c>
      <c r="BK55" s="144">
        <f>IF(Tb.Financiering[[#This Row],[Pnr.]]=BK$7,Tb.Financiering[[#This Row],[Te financieren]]-Tb.Financiering[[#This Row],[Eigen
bijdrage]]-Tb.Financiering[[#This Row],[Andere
subsidie(s)]]-Tb.Financiering[[#This Row],[Anders]],0)</f>
        <v>0</v>
      </c>
      <c r="BL55" s="144">
        <f>IF(Tb.Financiering[[#This Row],[Pnr.]]=BL$7,Tb.Financiering[[#This Row],[Te financieren]]-Tb.Financiering[[#This Row],[Eigen
bijdrage]]-Tb.Financiering[[#This Row],[Andere
subsidie(s)]]-Tb.Financiering[[#This Row],[Anders]],0)</f>
        <v>0</v>
      </c>
      <c r="BM55" s="144">
        <f>IF(Tb.Financiering[[#This Row],[Pnr.]]=BM$7,Tb.Financiering[[#This Row],[Te financieren]]-Tb.Financiering[[#This Row],[Eigen
bijdrage]]-Tb.Financiering[[#This Row],[Andere
subsidie(s)]]-Tb.Financiering[[#This Row],[Anders]],0)</f>
        <v>0</v>
      </c>
      <c r="BN55" s="235">
        <f>IF(Tb.Financiering[[#This Row],[Pnr.]]=BN$7,Tb.Financiering[[#This Row],[Eigen
bijdrage]]+Tb.Financiering[[#This Row],[Andere
subsidie(s)]]+Tb.Financiering[[#This Row],[Anders]],0)</f>
        <v>0</v>
      </c>
      <c r="BO55" s="235">
        <f>IF(Tb.Financiering[[#This Row],[Pnr.]]=BO$7,Tb.Financiering[[#This Row],[Eigen
bijdrage]]+Tb.Financiering[[#This Row],[Andere
subsidie(s)]]+Tb.Financiering[[#This Row],[Anders]],0)</f>
        <v>0</v>
      </c>
      <c r="BP55" s="235">
        <f>IF(Tb.Financiering[[#This Row],[Pnr.]]=BP$7,Tb.Financiering[[#This Row],[Eigen
bijdrage]]+Tb.Financiering[[#This Row],[Andere
subsidie(s)]]+Tb.Financiering[[#This Row],[Anders]],0)</f>
        <v>0</v>
      </c>
      <c r="BQ55" s="235">
        <f>IF(Tb.Financiering[[#This Row],[Pnr.]]=BQ$7,Tb.Financiering[[#This Row],[Eigen
bijdrage]]+Tb.Financiering[[#This Row],[Andere
subsidie(s)]]+Tb.Financiering[[#This Row],[Anders]],0)</f>
        <v>0</v>
      </c>
      <c r="BR55" s="235">
        <f>IF(Tb.Financiering[[#This Row],[Pnr.]]=BR$7,Tb.Financiering[[#This Row],[Eigen
bijdrage]]+Tb.Financiering[[#This Row],[Andere
subsidie(s)]]+Tb.Financiering[[#This Row],[Anders]],0)</f>
        <v>0</v>
      </c>
      <c r="BS55" s="235">
        <f>IF(Tb.Financiering[[#This Row],[Pnr.]]=BS$7,Tb.Financiering[[#This Row],[Eigen
bijdrage]]+Tb.Financiering[[#This Row],[Andere
subsidie(s)]]+Tb.Financiering[[#This Row],[Anders]],0)</f>
        <v>0</v>
      </c>
      <c r="BT55" s="235">
        <f>IF(Tb.Financiering[[#This Row],[Pnr.]]=BT$7,Tb.Financiering[[#This Row],[Eigen
bijdrage]]+Tb.Financiering[[#This Row],[Andere
subsidie(s)]]+Tb.Financiering[[#This Row],[Anders]],0)</f>
        <v>0</v>
      </c>
      <c r="BU55" s="235">
        <f>IF(Tb.Financiering[[#This Row],[Pnr.]]=BU$7,Tb.Financiering[[#This Row],[Eigen
bijdrage]]+Tb.Financiering[[#This Row],[Andere
subsidie(s)]]+Tb.Financiering[[#This Row],[Anders]],0)</f>
        <v>0</v>
      </c>
      <c r="BV55" s="235">
        <f>IF(Tb.Financiering[[#This Row],[Pnr.]]=BV$7,Tb.Financiering[[#This Row],[Eigen
bijdrage]]+Tb.Financiering[[#This Row],[Andere
subsidie(s)]]+Tb.Financiering[[#This Row],[Anders]],0)</f>
        <v>0</v>
      </c>
      <c r="BW55" s="235">
        <f>IF(Tb.Financiering[[#This Row],[Pnr.]]=BW$7,Tb.Financiering[[#This Row],[Eigen
bijdrage]]+Tb.Financiering[[#This Row],[Andere
subsidie(s)]]+Tb.Financiering[[#This Row],[Anders]],0)</f>
        <v>0</v>
      </c>
      <c r="BX55" s="235">
        <f>IF(Tb.Financiering[[#This Row],[Pnr.]]=BX$7,Tb.Financiering[[#This Row],[Eigen
bijdrage]]+Tb.Financiering[[#This Row],[Andere
subsidie(s)]]+Tb.Financiering[[#This Row],[Anders]],0)</f>
        <v>0</v>
      </c>
      <c r="BY55" s="235">
        <f>IF(Tb.Financiering[[#This Row],[Pnr.]]=BY$7,Tb.Financiering[[#This Row],[Eigen
bijdrage]]+Tb.Financiering[[#This Row],[Andere
subsidie(s)]]+Tb.Financiering[[#This Row],[Anders]],0)</f>
        <v>0</v>
      </c>
      <c r="BZ55" s="235">
        <f>IF(Tb.Financiering[[#This Row],[Pnr.]]=BZ$7,Tb.Financiering[[#This Row],[Eigen
bijdrage]]+Tb.Financiering[[#This Row],[Andere
subsidie(s)]]+Tb.Financiering[[#This Row],[Anders]],0)</f>
        <v>0</v>
      </c>
      <c r="CA55" s="235">
        <f>IF(Tb.Financiering[[#This Row],[Pnr.]]=CA$7,Tb.Financiering[[#This Row],[Eigen
bijdrage]]+Tb.Financiering[[#This Row],[Andere
subsidie(s)]]+Tb.Financiering[[#This Row],[Anders]],0)</f>
        <v>0</v>
      </c>
      <c r="CB55" s="235">
        <f>IF(Tb.Financiering[[#This Row],[Pnr.]]=CB$7,Tb.Financiering[[#This Row],[Eigen
bijdrage]]+Tb.Financiering[[#This Row],[Andere
subsidie(s)]]+Tb.Financiering[[#This Row],[Anders]],0)</f>
        <v>0</v>
      </c>
      <c r="CC55" s="235">
        <f>IF(Tb.Financiering[[#This Row],[Pnr.]]=CC$7,Tb.Financiering[[#This Row],[Eigen
bijdrage]]+Tb.Financiering[[#This Row],[Andere
subsidie(s)]]+Tb.Financiering[[#This Row],[Anders]],0)</f>
        <v>0</v>
      </c>
      <c r="CD55" s="235">
        <f>IF(Tb.Financiering[[#This Row],[Pnr.]]=CD$7,Tb.Financiering[[#This Row],[Eigen
bijdrage]]+Tb.Financiering[[#This Row],[Andere
subsidie(s)]]+Tb.Financiering[[#This Row],[Anders]],0)</f>
        <v>0</v>
      </c>
      <c r="CE55" s="235">
        <f>IF(Tb.Financiering[[#This Row],[Pnr.]]=CE$7,Tb.Financiering[[#This Row],[Eigen
bijdrage]]+Tb.Financiering[[#This Row],[Andere
subsidie(s)]]+Tb.Financiering[[#This Row],[Anders]],0)</f>
        <v>0</v>
      </c>
      <c r="CF55" s="235">
        <f>IF(Tb.Financiering[[#This Row],[Pnr.]]=CF$7,Tb.Financiering[[#This Row],[Eigen
bijdrage]]+Tb.Financiering[[#This Row],[Andere
subsidie(s)]]+Tb.Financiering[[#This Row],[Anders]],0)</f>
        <v>0</v>
      </c>
      <c r="CG55" s="235">
        <f>IF(Tb.Financiering[[#This Row],[Pnr.]]=CG$7,Tb.Financiering[[#This Row],[Eigen
bijdrage]]+Tb.Financiering[[#This Row],[Andere
subsidie(s)]]+Tb.Financiering[[#This Row],[Anders]],0)</f>
        <v>0</v>
      </c>
      <c r="CH55" s="235">
        <f>IF(Tb.Financiering[[#This Row],[Pnr.]]=CH$7,Tb.Financiering[[#This Row],[Eigen
bijdrage]]+Tb.Financiering[[#This Row],[Andere
subsidie(s)]]+Tb.Financiering[[#This Row],[Anders]],0)</f>
        <v>0</v>
      </c>
      <c r="CI55" s="235">
        <f>IF(Tb.Financiering[[#This Row],[Pnr.]]=CI$7,Tb.Financiering[[#This Row],[Eigen
bijdrage]]+Tb.Financiering[[#This Row],[Andere
subsidie(s)]]+Tb.Financiering[[#This Row],[Anders]],0)</f>
        <v>0</v>
      </c>
      <c r="CJ55" s="235">
        <f>IF(Tb.Financiering[[#This Row],[Pnr.]]=CJ$7,Tb.Financiering[[#This Row],[Eigen
bijdrage]]+Tb.Financiering[[#This Row],[Andere
subsidie(s)]]+Tb.Financiering[[#This Row],[Anders]],0)</f>
        <v>0</v>
      </c>
      <c r="CK55" s="235">
        <f>IF(Tb.Financiering[[#This Row],[Pnr.]]=CK$7,Tb.Financiering[[#This Row],[Eigen
bijdrage]]+Tb.Financiering[[#This Row],[Andere
subsidie(s)]]+Tb.Financiering[[#This Row],[Anders]],0)</f>
        <v>0</v>
      </c>
      <c r="CL55" s="235">
        <f>IF(Tb.Financiering[[#This Row],[Pnr.]]=CL$7,Tb.Financiering[[#This Row],[Eigen
bijdrage]]+Tb.Financiering[[#This Row],[Andere
subsidie(s)]]+Tb.Financiering[[#This Row],[Anders]],0)</f>
        <v>0</v>
      </c>
      <c r="CM55" s="235">
        <f>IF(Tb.Financiering[[#This Row],[Pnr.]]=CM$7,Tb.Financiering[[#This Row],[Eigen
bijdrage]]+Tb.Financiering[[#This Row],[Andere
subsidie(s)]]+Tb.Financiering[[#This Row],[Anders]],0)</f>
        <v>0</v>
      </c>
      <c r="CN55" s="235">
        <f>IF(Tb.Financiering[[#This Row],[Pnr.]]=CN$7,Tb.Financiering[[#This Row],[Eigen
bijdrage]]+Tb.Financiering[[#This Row],[Andere
subsidie(s)]]+Tb.Financiering[[#This Row],[Anders]],0)</f>
        <v>0</v>
      </c>
      <c r="CO55" s="235">
        <f>IF(Tb.Financiering[[#This Row],[Pnr.]]=CO$7,Tb.Financiering[[#This Row],[Eigen
bijdrage]]+Tb.Financiering[[#This Row],[Andere
subsidie(s)]]+Tb.Financiering[[#This Row],[Anders]],0)</f>
        <v>0</v>
      </c>
      <c r="CP55" s="235">
        <f>IF(Tb.Financiering[[#This Row],[Pnr.]]=CP$7,Tb.Financiering[[#This Row],[Eigen
bijdrage]]+Tb.Financiering[[#This Row],[Andere
subsidie(s)]]+Tb.Financiering[[#This Row],[Anders]],0)</f>
        <v>0</v>
      </c>
      <c r="CQ55" s="235">
        <f>IF(Tb.Financiering[[#This Row],[Pnr.]]=CQ$7,Tb.Financiering[[#This Row],[Eigen
bijdrage]]+Tb.Financiering[[#This Row],[Andere
subsidie(s)]]+Tb.Financiering[[#This Row],[Anders]],0)</f>
        <v>0</v>
      </c>
      <c r="CR55" s="235">
        <f>IF(Tb.Financiering[[#This Row],[Pnr.]]=CR$7,Tb.Financiering[[#This Row],[Eigen
bijdrage]]+Tb.Financiering[[#This Row],[Andere
subsidie(s)]]+Tb.Financiering[[#This Row],[Anders]],0)</f>
        <v>0</v>
      </c>
      <c r="CS55" s="235">
        <f>IF(Tb.Financiering[[#This Row],[Pnr.]]=CS$7,Tb.Financiering[[#This Row],[Eigen
bijdrage]]+Tb.Financiering[[#This Row],[Andere
subsidie(s)]]+Tb.Financiering[[#This Row],[Anders]],0)</f>
        <v>0</v>
      </c>
      <c r="CT55" s="235">
        <f>IF(Tb.Financiering[[#This Row],[Pnr.]]=CT$7,Tb.Financiering[[#This Row],[Eigen
bijdrage]]+Tb.Financiering[[#This Row],[Andere
subsidie(s)]]+Tb.Financiering[[#This Row],[Anders]],0)</f>
        <v>0</v>
      </c>
      <c r="CU55" s="235">
        <f>IF(Tb.Financiering[[#This Row],[Pnr.]]=CU$7,Tb.Financiering[[#This Row],[Eigen
bijdrage]]+Tb.Financiering[[#This Row],[Andere
subsidie(s)]]+Tb.Financiering[[#This Row],[Anders]],0)</f>
        <v>0</v>
      </c>
      <c r="CV55" s="235">
        <f>IF(Tb.Financiering[[#This Row],[Pnr.]]=CV$7,Tb.Financiering[[#This Row],[Eigen
bijdrage]]+Tb.Financiering[[#This Row],[Andere
subsidie(s)]]+Tb.Financiering[[#This Row],[Anders]],0)</f>
        <v>0</v>
      </c>
      <c r="CW55" s="235">
        <f>IF(Tb.Financiering[[#This Row],[Pnr.]]=CW$7,Tb.Financiering[[#This Row],[Eigen
bijdrage]]+Tb.Financiering[[#This Row],[Andere
subsidie(s)]]+Tb.Financiering[[#This Row],[Anders]],0)</f>
        <v>0</v>
      </c>
      <c r="CX55" s="235">
        <f>IF(Tb.Financiering[[#This Row],[Pnr.]]=CX$7,Tb.Financiering[[#This Row],[Eigen
bijdrage]]+Tb.Financiering[[#This Row],[Andere
subsidie(s)]]+Tb.Financiering[[#This Row],[Anders]],0)</f>
        <v>0</v>
      </c>
      <c r="CY55" s="235">
        <f>IF(Tb.Financiering[[#This Row],[Pnr.]]=CY$7,Tb.Financiering[[#This Row],[Eigen
bijdrage]]+Tb.Financiering[[#This Row],[Andere
subsidie(s)]]+Tb.Financiering[[#This Row],[Anders]],0)</f>
        <v>0</v>
      </c>
      <c r="CZ55" s="235">
        <f>IF(Tb.Financiering[[#This Row],[Pnr.]]=CZ$7,Tb.Financiering[[#This Row],[Eigen
bijdrage]]+Tb.Financiering[[#This Row],[Andere
subsidie(s)]]+Tb.Financiering[[#This Row],[Anders]],0)</f>
        <v>0</v>
      </c>
      <c r="DA55" s="235">
        <f>IF(Tb.Financiering[[#This Row],[Pnr.]]=DA$7,Tb.Financiering[[#This Row],[Eigen
bijdrage]]+Tb.Financiering[[#This Row],[Andere
subsidie(s)]]+Tb.Financiering[[#This Row],[Anders]],0)</f>
        <v>0</v>
      </c>
      <c r="DB55" s="235">
        <f>IF(Tb.Financiering[[#This Row],[Pnr.]]=DB$7,Tb.Financiering[[#This Row],[Eigen
bijdrage]]+Tb.Financiering[[#This Row],[Andere
subsidie(s)]]+Tb.Financiering[[#This Row],[Anders]],0)</f>
        <v>0</v>
      </c>
      <c r="DC55" s="235">
        <f>IF(Tb.Financiering[[#This Row],[Pnr.]]=DC$7,Tb.Financiering[[#This Row],[Eigen
bijdrage]]+Tb.Financiering[[#This Row],[Andere
subsidie(s)]]+Tb.Financiering[[#This Row],[Anders]],0)</f>
        <v>0</v>
      </c>
      <c r="DD55" s="235">
        <f>IF(Tb.Financiering[[#This Row],[Pnr.]]=DD$7,Tb.Financiering[[#This Row],[Eigen
bijdrage]]+Tb.Financiering[[#This Row],[Andere
subsidie(s)]]+Tb.Financiering[[#This Row],[Anders]],0)</f>
        <v>0</v>
      </c>
      <c r="DE55" s="235">
        <f>IF(Tb.Financiering[[#This Row],[Pnr.]]=DE$7,Tb.Financiering[[#This Row],[Eigen
bijdrage]]+Tb.Financiering[[#This Row],[Andere
subsidie(s)]]+Tb.Financiering[[#This Row],[Anders]],0)</f>
        <v>0</v>
      </c>
      <c r="DF55" s="235">
        <f>IF(Tb.Financiering[[#This Row],[Pnr.]]=DF$7,Tb.Financiering[[#This Row],[Eigen
bijdrage]]+Tb.Financiering[[#This Row],[Andere
subsidie(s)]]+Tb.Financiering[[#This Row],[Anders]],0)</f>
        <v>0</v>
      </c>
      <c r="DG55" s="235">
        <f>IF(Tb.Financiering[[#This Row],[Pnr.]]=DG$7,Tb.Financiering[[#This Row],[Eigen
bijdrage]]+Tb.Financiering[[#This Row],[Andere
subsidie(s)]]+Tb.Financiering[[#This Row],[Anders]],0)</f>
        <v>0</v>
      </c>
      <c r="DH55" s="235">
        <f>IF(Tb.Financiering[[#This Row],[Pnr.]]=DH$7,Tb.Financiering[[#This Row],[Eigen
bijdrage]]+Tb.Financiering[[#This Row],[Andere
subsidie(s)]]+Tb.Financiering[[#This Row],[Anders]],0)</f>
        <v>0</v>
      </c>
      <c r="DI55" s="235">
        <f>IF(Tb.Financiering[[#This Row],[Pnr.]]=DI$7,Tb.Financiering[[#This Row],[Eigen
bijdrage]]+Tb.Financiering[[#This Row],[Andere
subsidie(s)]]+Tb.Financiering[[#This Row],[Anders]],0)</f>
        <v>0</v>
      </c>
      <c r="DJ55" s="235">
        <f>IF(Tb.Financiering[[#This Row],[Pnr.]]=DJ$7,Tb.Financiering[[#This Row],[Eigen
bijdrage]]+Tb.Financiering[[#This Row],[Andere
subsidie(s)]]+Tb.Financiering[[#This Row],[Anders]],0)</f>
        <v>0</v>
      </c>
      <c r="DK55" s="235">
        <f>IF(Tb.Financiering[[#This Row],[Pnr.]]=DK$7,Tb.Financiering[[#This Row],[Eigen
bijdrage]]+Tb.Financiering[[#This Row],[Andere
subsidie(s)]]+Tb.Financiering[[#This Row],[Anders]],0)</f>
        <v>0</v>
      </c>
      <c r="XFD55" s="31"/>
    </row>
    <row r="56" spans="1:115 16384:16384" s="4" customFormat="1" x14ac:dyDescent="0.3">
      <c r="A56" s="31"/>
      <c r="B56" s="137"/>
      <c r="C56" s="137"/>
      <c r="D56" s="11">
        <f>SUMIF(Tbl.Kosten[PSAnr.],Tb.Financiering[[#This Row],[PSAnr.]],Tbl.Kosten[Totaal kosten])</f>
        <v>0</v>
      </c>
      <c r="E56" s="154">
        <f>SUMIF(Tbl.Kosten[PSAnr.],Tb.Financiering[[#This Row],[PSAnr.]],Tbl.Kosten[Subsidie])</f>
        <v>0</v>
      </c>
      <c r="F56" s="155"/>
      <c r="G56" s="154">
        <f>Tb.Financiering[[#This Row],[Begrote kosten]]-Tb.Financiering[[#This Row],[Berekende GLB subsidie]]-Tb.Financiering[[#This Row],[Correctie GLB subsidie]]</f>
        <v>0</v>
      </c>
      <c r="H56" s="156"/>
      <c r="I56" s="156"/>
      <c r="J56" s="156"/>
      <c r="K56" s="152"/>
      <c r="L56" s="97">
        <f>Tb.Financiering[[#This Row],[Te financieren]]-SUM(Tb.Financiering[[#This Row],[Eigen
bijdrage]:[Anders]])</f>
        <v>0</v>
      </c>
      <c r="M56" s="160" t="str">
        <f>IFERROR(VLOOKUP(Tb.Financiering[[#This Row],[Partnernaam]],Tbl.Projectpartners[[Naam]:[PNr.]],9,FALSE),"")</f>
        <v/>
      </c>
      <c r="N56" s="142" t="str">
        <f>IFERROR(VLOOKUP(Tb.Financiering[[#This Row],[Subsidiabele activiteit]],Tbl.Subsidiehoogte[[Subsidieactiviteit]:[SAnr.]],3,FALSE),"")</f>
        <v/>
      </c>
      <c r="O56" s="142" t="str">
        <f>_xlfn.CONCAT(Tb.Financiering[[#This Row],[Pnr.]],Tb.Financiering[[#This Row],[SAnr.]])</f>
        <v/>
      </c>
      <c r="P56" s="144">
        <f>IF(Tb.Financiering[[#This Row],[Pnr.]]=P$7,Tb.Financiering[[#This Row],[Te financieren]]-Tb.Financiering[[#This Row],[Eigen
bijdrage]]-Tb.Financiering[[#This Row],[Andere
subsidie(s)]]-Tb.Financiering[[#This Row],[Anders]],0)</f>
        <v>0</v>
      </c>
      <c r="Q56" s="144">
        <f>IF(Tb.Financiering[[#This Row],[Pnr.]]=Q$7,Tb.Financiering[[#This Row],[Te financieren]]-Tb.Financiering[[#This Row],[Eigen
bijdrage]]-Tb.Financiering[[#This Row],[Andere
subsidie(s)]]-Tb.Financiering[[#This Row],[Anders]],0)</f>
        <v>0</v>
      </c>
      <c r="R56" s="144">
        <f>IF(Tb.Financiering[[#This Row],[Pnr.]]=R$7,Tb.Financiering[[#This Row],[Te financieren]]-Tb.Financiering[[#This Row],[Eigen
bijdrage]]-Tb.Financiering[[#This Row],[Andere
subsidie(s)]]-Tb.Financiering[[#This Row],[Anders]],0)</f>
        <v>0</v>
      </c>
      <c r="S56" s="144">
        <f>IF(Tb.Financiering[[#This Row],[Pnr.]]=S$7,Tb.Financiering[[#This Row],[Te financieren]]-Tb.Financiering[[#This Row],[Eigen
bijdrage]]-Tb.Financiering[[#This Row],[Andere
subsidie(s)]]-Tb.Financiering[[#This Row],[Anders]],0)</f>
        <v>0</v>
      </c>
      <c r="T56" s="144">
        <f>IF(Tb.Financiering[[#This Row],[Pnr.]]=T$7,Tb.Financiering[[#This Row],[Te financieren]]-Tb.Financiering[[#This Row],[Eigen
bijdrage]]-Tb.Financiering[[#This Row],[Andere
subsidie(s)]]-Tb.Financiering[[#This Row],[Anders]],0)</f>
        <v>0</v>
      </c>
      <c r="U56" s="144">
        <f>IF(Tb.Financiering[[#This Row],[Pnr.]]=U$7,Tb.Financiering[[#This Row],[Te financieren]]-Tb.Financiering[[#This Row],[Eigen
bijdrage]]-Tb.Financiering[[#This Row],[Andere
subsidie(s)]]-Tb.Financiering[[#This Row],[Anders]],0)</f>
        <v>0</v>
      </c>
      <c r="V56" s="144">
        <f>IF(Tb.Financiering[[#This Row],[Pnr.]]=V$7,Tb.Financiering[[#This Row],[Te financieren]]-Tb.Financiering[[#This Row],[Eigen
bijdrage]]-Tb.Financiering[[#This Row],[Andere
subsidie(s)]]-Tb.Financiering[[#This Row],[Anders]],0)</f>
        <v>0</v>
      </c>
      <c r="W56" s="144">
        <f>IF(Tb.Financiering[[#This Row],[Pnr.]]=W$7,Tb.Financiering[[#This Row],[Te financieren]]-Tb.Financiering[[#This Row],[Eigen
bijdrage]]-Tb.Financiering[[#This Row],[Andere
subsidie(s)]]-Tb.Financiering[[#This Row],[Anders]],0)</f>
        <v>0</v>
      </c>
      <c r="X56" s="144">
        <f>IF(Tb.Financiering[[#This Row],[Pnr.]]=X$7,Tb.Financiering[[#This Row],[Te financieren]]-Tb.Financiering[[#This Row],[Eigen
bijdrage]]-Tb.Financiering[[#This Row],[Andere
subsidie(s)]]-Tb.Financiering[[#This Row],[Anders]],0)</f>
        <v>0</v>
      </c>
      <c r="Y56" s="144">
        <f>IF(Tb.Financiering[[#This Row],[Pnr.]]=Y$7,Tb.Financiering[[#This Row],[Te financieren]]-Tb.Financiering[[#This Row],[Eigen
bijdrage]]-Tb.Financiering[[#This Row],[Andere
subsidie(s)]]-Tb.Financiering[[#This Row],[Anders]],0)</f>
        <v>0</v>
      </c>
      <c r="Z56" s="144">
        <f>IF(Tb.Financiering[[#This Row],[Pnr.]]=Z$7,Tb.Financiering[[#This Row],[Te financieren]]-Tb.Financiering[[#This Row],[Eigen
bijdrage]]-Tb.Financiering[[#This Row],[Andere
subsidie(s)]]-Tb.Financiering[[#This Row],[Anders]],0)</f>
        <v>0</v>
      </c>
      <c r="AA56" s="144">
        <f>IF(Tb.Financiering[[#This Row],[Pnr.]]=AA$7,Tb.Financiering[[#This Row],[Te financieren]]-Tb.Financiering[[#This Row],[Eigen
bijdrage]]-Tb.Financiering[[#This Row],[Andere
subsidie(s)]]-Tb.Financiering[[#This Row],[Anders]],0)</f>
        <v>0</v>
      </c>
      <c r="AB56" s="144">
        <f>IF(Tb.Financiering[[#This Row],[Pnr.]]=AB$7,Tb.Financiering[[#This Row],[Te financieren]]-Tb.Financiering[[#This Row],[Eigen
bijdrage]]-Tb.Financiering[[#This Row],[Andere
subsidie(s)]]-Tb.Financiering[[#This Row],[Anders]],0)</f>
        <v>0</v>
      </c>
      <c r="AC56" s="144">
        <f>IF(Tb.Financiering[[#This Row],[Pnr.]]=AC$7,Tb.Financiering[[#This Row],[Te financieren]]-Tb.Financiering[[#This Row],[Eigen
bijdrage]]-Tb.Financiering[[#This Row],[Andere
subsidie(s)]]-Tb.Financiering[[#This Row],[Anders]],0)</f>
        <v>0</v>
      </c>
      <c r="AD56" s="144">
        <f>IF(Tb.Financiering[[#This Row],[Pnr.]]=AD$7,Tb.Financiering[[#This Row],[Te financieren]]-Tb.Financiering[[#This Row],[Eigen
bijdrage]]-Tb.Financiering[[#This Row],[Andere
subsidie(s)]]-Tb.Financiering[[#This Row],[Anders]],0)</f>
        <v>0</v>
      </c>
      <c r="AE56" s="144">
        <f>IF(Tb.Financiering[[#This Row],[Pnr.]]=AE$7,Tb.Financiering[[#This Row],[Te financieren]]-Tb.Financiering[[#This Row],[Eigen
bijdrage]]-Tb.Financiering[[#This Row],[Andere
subsidie(s)]]-Tb.Financiering[[#This Row],[Anders]],0)</f>
        <v>0</v>
      </c>
      <c r="AF56" s="144">
        <f>IF(Tb.Financiering[[#This Row],[Pnr.]]=AF$7,Tb.Financiering[[#This Row],[Te financieren]]-Tb.Financiering[[#This Row],[Eigen
bijdrage]]-Tb.Financiering[[#This Row],[Andere
subsidie(s)]]-Tb.Financiering[[#This Row],[Anders]],0)</f>
        <v>0</v>
      </c>
      <c r="AG56" s="144">
        <f>IF(Tb.Financiering[[#This Row],[Pnr.]]=AG$7,Tb.Financiering[[#This Row],[Te financieren]]-Tb.Financiering[[#This Row],[Eigen
bijdrage]]-Tb.Financiering[[#This Row],[Andere
subsidie(s)]]-Tb.Financiering[[#This Row],[Anders]],0)</f>
        <v>0</v>
      </c>
      <c r="AH56" s="144">
        <f>IF(Tb.Financiering[[#This Row],[Pnr.]]=AH$7,Tb.Financiering[[#This Row],[Te financieren]]-Tb.Financiering[[#This Row],[Eigen
bijdrage]]-Tb.Financiering[[#This Row],[Andere
subsidie(s)]]-Tb.Financiering[[#This Row],[Anders]],0)</f>
        <v>0</v>
      </c>
      <c r="AI56" s="144">
        <f>IF(Tb.Financiering[[#This Row],[Pnr.]]=AI$7,Tb.Financiering[[#This Row],[Te financieren]]-Tb.Financiering[[#This Row],[Eigen
bijdrage]]-Tb.Financiering[[#This Row],[Andere
subsidie(s)]]-Tb.Financiering[[#This Row],[Anders]],0)</f>
        <v>0</v>
      </c>
      <c r="AJ56" s="144">
        <f>IF(Tb.Financiering[[#This Row],[Pnr.]]=AJ$7,Tb.Financiering[[#This Row],[Te financieren]]-Tb.Financiering[[#This Row],[Eigen
bijdrage]]-Tb.Financiering[[#This Row],[Andere
subsidie(s)]]-Tb.Financiering[[#This Row],[Anders]],0)</f>
        <v>0</v>
      </c>
      <c r="AK56" s="144">
        <f>IF(Tb.Financiering[[#This Row],[Pnr.]]=AK$7,Tb.Financiering[[#This Row],[Te financieren]]-Tb.Financiering[[#This Row],[Eigen
bijdrage]]-Tb.Financiering[[#This Row],[Andere
subsidie(s)]]-Tb.Financiering[[#This Row],[Anders]],0)</f>
        <v>0</v>
      </c>
      <c r="AL56" s="144">
        <f>IF(Tb.Financiering[[#This Row],[Pnr.]]=AL$7,Tb.Financiering[[#This Row],[Te financieren]]-Tb.Financiering[[#This Row],[Eigen
bijdrage]]-Tb.Financiering[[#This Row],[Andere
subsidie(s)]]-Tb.Financiering[[#This Row],[Anders]],0)</f>
        <v>0</v>
      </c>
      <c r="AM56" s="144">
        <f>IF(Tb.Financiering[[#This Row],[Pnr.]]=AM$7,Tb.Financiering[[#This Row],[Te financieren]]-Tb.Financiering[[#This Row],[Eigen
bijdrage]]-Tb.Financiering[[#This Row],[Andere
subsidie(s)]]-Tb.Financiering[[#This Row],[Anders]],0)</f>
        <v>0</v>
      </c>
      <c r="AN56" s="144">
        <f>IF(Tb.Financiering[[#This Row],[Pnr.]]=AN$7,Tb.Financiering[[#This Row],[Te financieren]]-Tb.Financiering[[#This Row],[Eigen
bijdrage]]-Tb.Financiering[[#This Row],[Andere
subsidie(s)]]-Tb.Financiering[[#This Row],[Anders]],0)</f>
        <v>0</v>
      </c>
      <c r="AO56" s="144">
        <f>IF(Tb.Financiering[[#This Row],[Pnr.]]=AO$7,Tb.Financiering[[#This Row],[Te financieren]]-Tb.Financiering[[#This Row],[Eigen
bijdrage]]-Tb.Financiering[[#This Row],[Andere
subsidie(s)]]-Tb.Financiering[[#This Row],[Anders]],0)</f>
        <v>0</v>
      </c>
      <c r="AP56" s="144">
        <f>IF(Tb.Financiering[[#This Row],[Pnr.]]=AP$7,Tb.Financiering[[#This Row],[Te financieren]]-Tb.Financiering[[#This Row],[Eigen
bijdrage]]-Tb.Financiering[[#This Row],[Andere
subsidie(s)]]-Tb.Financiering[[#This Row],[Anders]],0)</f>
        <v>0</v>
      </c>
      <c r="AQ56" s="144">
        <f>IF(Tb.Financiering[[#This Row],[Pnr.]]=AQ$7,Tb.Financiering[[#This Row],[Te financieren]]-Tb.Financiering[[#This Row],[Eigen
bijdrage]]-Tb.Financiering[[#This Row],[Andere
subsidie(s)]]-Tb.Financiering[[#This Row],[Anders]],0)</f>
        <v>0</v>
      </c>
      <c r="AR56" s="144">
        <f>IF(Tb.Financiering[[#This Row],[Pnr.]]=AR$7,Tb.Financiering[[#This Row],[Te financieren]]-Tb.Financiering[[#This Row],[Eigen
bijdrage]]-Tb.Financiering[[#This Row],[Andere
subsidie(s)]]-Tb.Financiering[[#This Row],[Anders]],0)</f>
        <v>0</v>
      </c>
      <c r="AS56" s="144">
        <f>IF(Tb.Financiering[[#This Row],[Pnr.]]=AS$7,Tb.Financiering[[#This Row],[Te financieren]]-Tb.Financiering[[#This Row],[Eigen
bijdrage]]-Tb.Financiering[[#This Row],[Andere
subsidie(s)]]-Tb.Financiering[[#This Row],[Anders]],0)</f>
        <v>0</v>
      </c>
      <c r="AT56" s="144">
        <f>IF(Tb.Financiering[[#This Row],[Pnr.]]=AT$7,Tb.Financiering[[#This Row],[Te financieren]]-Tb.Financiering[[#This Row],[Eigen
bijdrage]]-Tb.Financiering[[#This Row],[Andere
subsidie(s)]]-Tb.Financiering[[#This Row],[Anders]],0)</f>
        <v>0</v>
      </c>
      <c r="AU56" s="144">
        <f>IF(Tb.Financiering[[#This Row],[Pnr.]]=AU$7,Tb.Financiering[[#This Row],[Te financieren]]-Tb.Financiering[[#This Row],[Eigen
bijdrage]]-Tb.Financiering[[#This Row],[Andere
subsidie(s)]]-Tb.Financiering[[#This Row],[Anders]],0)</f>
        <v>0</v>
      </c>
      <c r="AV56" s="144">
        <f>IF(Tb.Financiering[[#This Row],[Pnr.]]=AV$7,Tb.Financiering[[#This Row],[Te financieren]]-Tb.Financiering[[#This Row],[Eigen
bijdrage]]-Tb.Financiering[[#This Row],[Andere
subsidie(s)]]-Tb.Financiering[[#This Row],[Anders]],0)</f>
        <v>0</v>
      </c>
      <c r="AW56" s="144">
        <f>IF(Tb.Financiering[[#This Row],[Pnr.]]=AW$7,Tb.Financiering[[#This Row],[Te financieren]]-Tb.Financiering[[#This Row],[Eigen
bijdrage]]-Tb.Financiering[[#This Row],[Andere
subsidie(s)]]-Tb.Financiering[[#This Row],[Anders]],0)</f>
        <v>0</v>
      </c>
      <c r="AX56" s="144">
        <f>IF(Tb.Financiering[[#This Row],[Pnr.]]=AX$7,Tb.Financiering[[#This Row],[Te financieren]]-Tb.Financiering[[#This Row],[Eigen
bijdrage]]-Tb.Financiering[[#This Row],[Andere
subsidie(s)]]-Tb.Financiering[[#This Row],[Anders]],0)</f>
        <v>0</v>
      </c>
      <c r="AY56" s="144">
        <f>IF(Tb.Financiering[[#This Row],[Pnr.]]=AY$7,Tb.Financiering[[#This Row],[Te financieren]]-Tb.Financiering[[#This Row],[Eigen
bijdrage]]-Tb.Financiering[[#This Row],[Andere
subsidie(s)]]-Tb.Financiering[[#This Row],[Anders]],0)</f>
        <v>0</v>
      </c>
      <c r="AZ56" s="144">
        <f>IF(Tb.Financiering[[#This Row],[Pnr.]]=AZ$7,Tb.Financiering[[#This Row],[Te financieren]]-Tb.Financiering[[#This Row],[Eigen
bijdrage]]-Tb.Financiering[[#This Row],[Andere
subsidie(s)]]-Tb.Financiering[[#This Row],[Anders]],0)</f>
        <v>0</v>
      </c>
      <c r="BA56" s="144">
        <f>IF(Tb.Financiering[[#This Row],[Pnr.]]=BA$7,Tb.Financiering[[#This Row],[Te financieren]]-Tb.Financiering[[#This Row],[Eigen
bijdrage]]-Tb.Financiering[[#This Row],[Andere
subsidie(s)]]-Tb.Financiering[[#This Row],[Anders]],0)</f>
        <v>0</v>
      </c>
      <c r="BB56" s="144">
        <f>IF(Tb.Financiering[[#This Row],[Pnr.]]=BB$7,Tb.Financiering[[#This Row],[Te financieren]]-Tb.Financiering[[#This Row],[Eigen
bijdrage]]-Tb.Financiering[[#This Row],[Andere
subsidie(s)]]-Tb.Financiering[[#This Row],[Anders]],0)</f>
        <v>0</v>
      </c>
      <c r="BC56" s="144">
        <f>IF(Tb.Financiering[[#This Row],[Pnr.]]=BC$7,Tb.Financiering[[#This Row],[Te financieren]]-Tb.Financiering[[#This Row],[Eigen
bijdrage]]-Tb.Financiering[[#This Row],[Andere
subsidie(s)]]-Tb.Financiering[[#This Row],[Anders]],0)</f>
        <v>0</v>
      </c>
      <c r="BD56" s="144">
        <f>IF(Tb.Financiering[[#This Row],[Pnr.]]=BD$7,Tb.Financiering[[#This Row],[Te financieren]]-Tb.Financiering[[#This Row],[Eigen
bijdrage]]-Tb.Financiering[[#This Row],[Andere
subsidie(s)]]-Tb.Financiering[[#This Row],[Anders]],0)</f>
        <v>0</v>
      </c>
      <c r="BE56" s="144">
        <f>IF(Tb.Financiering[[#This Row],[Pnr.]]=BE$7,Tb.Financiering[[#This Row],[Te financieren]]-Tb.Financiering[[#This Row],[Eigen
bijdrage]]-Tb.Financiering[[#This Row],[Andere
subsidie(s)]]-Tb.Financiering[[#This Row],[Anders]],0)</f>
        <v>0</v>
      </c>
      <c r="BF56" s="144">
        <f>IF(Tb.Financiering[[#This Row],[Pnr.]]=BF$7,Tb.Financiering[[#This Row],[Te financieren]]-Tb.Financiering[[#This Row],[Eigen
bijdrage]]-Tb.Financiering[[#This Row],[Andere
subsidie(s)]]-Tb.Financiering[[#This Row],[Anders]],0)</f>
        <v>0</v>
      </c>
      <c r="BG56" s="144">
        <f>IF(Tb.Financiering[[#This Row],[Pnr.]]=BG$7,Tb.Financiering[[#This Row],[Te financieren]]-Tb.Financiering[[#This Row],[Eigen
bijdrage]]-Tb.Financiering[[#This Row],[Andere
subsidie(s)]]-Tb.Financiering[[#This Row],[Anders]],0)</f>
        <v>0</v>
      </c>
      <c r="BH56" s="144">
        <f>IF(Tb.Financiering[[#This Row],[Pnr.]]=BH$7,Tb.Financiering[[#This Row],[Te financieren]]-Tb.Financiering[[#This Row],[Eigen
bijdrage]]-Tb.Financiering[[#This Row],[Andere
subsidie(s)]]-Tb.Financiering[[#This Row],[Anders]],0)</f>
        <v>0</v>
      </c>
      <c r="BI56" s="144">
        <f>IF(Tb.Financiering[[#This Row],[Pnr.]]=BI$7,Tb.Financiering[[#This Row],[Te financieren]]-Tb.Financiering[[#This Row],[Eigen
bijdrage]]-Tb.Financiering[[#This Row],[Andere
subsidie(s)]]-Tb.Financiering[[#This Row],[Anders]],0)</f>
        <v>0</v>
      </c>
      <c r="BJ56" s="144">
        <f>IF(Tb.Financiering[[#This Row],[Pnr.]]=BJ$7,Tb.Financiering[[#This Row],[Te financieren]]-Tb.Financiering[[#This Row],[Eigen
bijdrage]]-Tb.Financiering[[#This Row],[Andere
subsidie(s)]]-Tb.Financiering[[#This Row],[Anders]],0)</f>
        <v>0</v>
      </c>
      <c r="BK56" s="144">
        <f>IF(Tb.Financiering[[#This Row],[Pnr.]]=BK$7,Tb.Financiering[[#This Row],[Te financieren]]-Tb.Financiering[[#This Row],[Eigen
bijdrage]]-Tb.Financiering[[#This Row],[Andere
subsidie(s)]]-Tb.Financiering[[#This Row],[Anders]],0)</f>
        <v>0</v>
      </c>
      <c r="BL56" s="144">
        <f>IF(Tb.Financiering[[#This Row],[Pnr.]]=BL$7,Tb.Financiering[[#This Row],[Te financieren]]-Tb.Financiering[[#This Row],[Eigen
bijdrage]]-Tb.Financiering[[#This Row],[Andere
subsidie(s)]]-Tb.Financiering[[#This Row],[Anders]],0)</f>
        <v>0</v>
      </c>
      <c r="BM56" s="144">
        <f>IF(Tb.Financiering[[#This Row],[Pnr.]]=BM$7,Tb.Financiering[[#This Row],[Te financieren]]-Tb.Financiering[[#This Row],[Eigen
bijdrage]]-Tb.Financiering[[#This Row],[Andere
subsidie(s)]]-Tb.Financiering[[#This Row],[Anders]],0)</f>
        <v>0</v>
      </c>
      <c r="BN56" s="235">
        <f>IF(Tb.Financiering[[#This Row],[Pnr.]]=BN$7,Tb.Financiering[[#This Row],[Eigen
bijdrage]]+Tb.Financiering[[#This Row],[Andere
subsidie(s)]]+Tb.Financiering[[#This Row],[Anders]],0)</f>
        <v>0</v>
      </c>
      <c r="BO56" s="235">
        <f>IF(Tb.Financiering[[#This Row],[Pnr.]]=BO$7,Tb.Financiering[[#This Row],[Eigen
bijdrage]]+Tb.Financiering[[#This Row],[Andere
subsidie(s)]]+Tb.Financiering[[#This Row],[Anders]],0)</f>
        <v>0</v>
      </c>
      <c r="BP56" s="235">
        <f>IF(Tb.Financiering[[#This Row],[Pnr.]]=BP$7,Tb.Financiering[[#This Row],[Eigen
bijdrage]]+Tb.Financiering[[#This Row],[Andere
subsidie(s)]]+Tb.Financiering[[#This Row],[Anders]],0)</f>
        <v>0</v>
      </c>
      <c r="BQ56" s="235">
        <f>IF(Tb.Financiering[[#This Row],[Pnr.]]=BQ$7,Tb.Financiering[[#This Row],[Eigen
bijdrage]]+Tb.Financiering[[#This Row],[Andere
subsidie(s)]]+Tb.Financiering[[#This Row],[Anders]],0)</f>
        <v>0</v>
      </c>
      <c r="BR56" s="235">
        <f>IF(Tb.Financiering[[#This Row],[Pnr.]]=BR$7,Tb.Financiering[[#This Row],[Eigen
bijdrage]]+Tb.Financiering[[#This Row],[Andere
subsidie(s)]]+Tb.Financiering[[#This Row],[Anders]],0)</f>
        <v>0</v>
      </c>
      <c r="BS56" s="235">
        <f>IF(Tb.Financiering[[#This Row],[Pnr.]]=BS$7,Tb.Financiering[[#This Row],[Eigen
bijdrage]]+Tb.Financiering[[#This Row],[Andere
subsidie(s)]]+Tb.Financiering[[#This Row],[Anders]],0)</f>
        <v>0</v>
      </c>
      <c r="BT56" s="235">
        <f>IF(Tb.Financiering[[#This Row],[Pnr.]]=BT$7,Tb.Financiering[[#This Row],[Eigen
bijdrage]]+Tb.Financiering[[#This Row],[Andere
subsidie(s)]]+Tb.Financiering[[#This Row],[Anders]],0)</f>
        <v>0</v>
      </c>
      <c r="BU56" s="235">
        <f>IF(Tb.Financiering[[#This Row],[Pnr.]]=BU$7,Tb.Financiering[[#This Row],[Eigen
bijdrage]]+Tb.Financiering[[#This Row],[Andere
subsidie(s)]]+Tb.Financiering[[#This Row],[Anders]],0)</f>
        <v>0</v>
      </c>
      <c r="BV56" s="235">
        <f>IF(Tb.Financiering[[#This Row],[Pnr.]]=BV$7,Tb.Financiering[[#This Row],[Eigen
bijdrage]]+Tb.Financiering[[#This Row],[Andere
subsidie(s)]]+Tb.Financiering[[#This Row],[Anders]],0)</f>
        <v>0</v>
      </c>
      <c r="BW56" s="235">
        <f>IF(Tb.Financiering[[#This Row],[Pnr.]]=BW$7,Tb.Financiering[[#This Row],[Eigen
bijdrage]]+Tb.Financiering[[#This Row],[Andere
subsidie(s)]]+Tb.Financiering[[#This Row],[Anders]],0)</f>
        <v>0</v>
      </c>
      <c r="BX56" s="235">
        <f>IF(Tb.Financiering[[#This Row],[Pnr.]]=BX$7,Tb.Financiering[[#This Row],[Eigen
bijdrage]]+Tb.Financiering[[#This Row],[Andere
subsidie(s)]]+Tb.Financiering[[#This Row],[Anders]],0)</f>
        <v>0</v>
      </c>
      <c r="BY56" s="235">
        <f>IF(Tb.Financiering[[#This Row],[Pnr.]]=BY$7,Tb.Financiering[[#This Row],[Eigen
bijdrage]]+Tb.Financiering[[#This Row],[Andere
subsidie(s)]]+Tb.Financiering[[#This Row],[Anders]],0)</f>
        <v>0</v>
      </c>
      <c r="BZ56" s="235">
        <f>IF(Tb.Financiering[[#This Row],[Pnr.]]=BZ$7,Tb.Financiering[[#This Row],[Eigen
bijdrage]]+Tb.Financiering[[#This Row],[Andere
subsidie(s)]]+Tb.Financiering[[#This Row],[Anders]],0)</f>
        <v>0</v>
      </c>
      <c r="CA56" s="235">
        <f>IF(Tb.Financiering[[#This Row],[Pnr.]]=CA$7,Tb.Financiering[[#This Row],[Eigen
bijdrage]]+Tb.Financiering[[#This Row],[Andere
subsidie(s)]]+Tb.Financiering[[#This Row],[Anders]],0)</f>
        <v>0</v>
      </c>
      <c r="CB56" s="235">
        <f>IF(Tb.Financiering[[#This Row],[Pnr.]]=CB$7,Tb.Financiering[[#This Row],[Eigen
bijdrage]]+Tb.Financiering[[#This Row],[Andere
subsidie(s)]]+Tb.Financiering[[#This Row],[Anders]],0)</f>
        <v>0</v>
      </c>
      <c r="CC56" s="235">
        <f>IF(Tb.Financiering[[#This Row],[Pnr.]]=CC$7,Tb.Financiering[[#This Row],[Eigen
bijdrage]]+Tb.Financiering[[#This Row],[Andere
subsidie(s)]]+Tb.Financiering[[#This Row],[Anders]],0)</f>
        <v>0</v>
      </c>
      <c r="CD56" s="235">
        <f>IF(Tb.Financiering[[#This Row],[Pnr.]]=CD$7,Tb.Financiering[[#This Row],[Eigen
bijdrage]]+Tb.Financiering[[#This Row],[Andere
subsidie(s)]]+Tb.Financiering[[#This Row],[Anders]],0)</f>
        <v>0</v>
      </c>
      <c r="CE56" s="235">
        <f>IF(Tb.Financiering[[#This Row],[Pnr.]]=CE$7,Tb.Financiering[[#This Row],[Eigen
bijdrage]]+Tb.Financiering[[#This Row],[Andere
subsidie(s)]]+Tb.Financiering[[#This Row],[Anders]],0)</f>
        <v>0</v>
      </c>
      <c r="CF56" s="235">
        <f>IF(Tb.Financiering[[#This Row],[Pnr.]]=CF$7,Tb.Financiering[[#This Row],[Eigen
bijdrage]]+Tb.Financiering[[#This Row],[Andere
subsidie(s)]]+Tb.Financiering[[#This Row],[Anders]],0)</f>
        <v>0</v>
      </c>
      <c r="CG56" s="235">
        <f>IF(Tb.Financiering[[#This Row],[Pnr.]]=CG$7,Tb.Financiering[[#This Row],[Eigen
bijdrage]]+Tb.Financiering[[#This Row],[Andere
subsidie(s)]]+Tb.Financiering[[#This Row],[Anders]],0)</f>
        <v>0</v>
      </c>
      <c r="CH56" s="235">
        <f>IF(Tb.Financiering[[#This Row],[Pnr.]]=CH$7,Tb.Financiering[[#This Row],[Eigen
bijdrage]]+Tb.Financiering[[#This Row],[Andere
subsidie(s)]]+Tb.Financiering[[#This Row],[Anders]],0)</f>
        <v>0</v>
      </c>
      <c r="CI56" s="235">
        <f>IF(Tb.Financiering[[#This Row],[Pnr.]]=CI$7,Tb.Financiering[[#This Row],[Eigen
bijdrage]]+Tb.Financiering[[#This Row],[Andere
subsidie(s)]]+Tb.Financiering[[#This Row],[Anders]],0)</f>
        <v>0</v>
      </c>
      <c r="CJ56" s="235">
        <f>IF(Tb.Financiering[[#This Row],[Pnr.]]=CJ$7,Tb.Financiering[[#This Row],[Eigen
bijdrage]]+Tb.Financiering[[#This Row],[Andere
subsidie(s)]]+Tb.Financiering[[#This Row],[Anders]],0)</f>
        <v>0</v>
      </c>
      <c r="CK56" s="235">
        <f>IF(Tb.Financiering[[#This Row],[Pnr.]]=CK$7,Tb.Financiering[[#This Row],[Eigen
bijdrage]]+Tb.Financiering[[#This Row],[Andere
subsidie(s)]]+Tb.Financiering[[#This Row],[Anders]],0)</f>
        <v>0</v>
      </c>
      <c r="CL56" s="235">
        <f>IF(Tb.Financiering[[#This Row],[Pnr.]]=CL$7,Tb.Financiering[[#This Row],[Eigen
bijdrage]]+Tb.Financiering[[#This Row],[Andere
subsidie(s)]]+Tb.Financiering[[#This Row],[Anders]],0)</f>
        <v>0</v>
      </c>
      <c r="CM56" s="235">
        <f>IF(Tb.Financiering[[#This Row],[Pnr.]]=CM$7,Tb.Financiering[[#This Row],[Eigen
bijdrage]]+Tb.Financiering[[#This Row],[Andere
subsidie(s)]]+Tb.Financiering[[#This Row],[Anders]],0)</f>
        <v>0</v>
      </c>
      <c r="CN56" s="235">
        <f>IF(Tb.Financiering[[#This Row],[Pnr.]]=CN$7,Tb.Financiering[[#This Row],[Eigen
bijdrage]]+Tb.Financiering[[#This Row],[Andere
subsidie(s)]]+Tb.Financiering[[#This Row],[Anders]],0)</f>
        <v>0</v>
      </c>
      <c r="CO56" s="235">
        <f>IF(Tb.Financiering[[#This Row],[Pnr.]]=CO$7,Tb.Financiering[[#This Row],[Eigen
bijdrage]]+Tb.Financiering[[#This Row],[Andere
subsidie(s)]]+Tb.Financiering[[#This Row],[Anders]],0)</f>
        <v>0</v>
      </c>
      <c r="CP56" s="235">
        <f>IF(Tb.Financiering[[#This Row],[Pnr.]]=CP$7,Tb.Financiering[[#This Row],[Eigen
bijdrage]]+Tb.Financiering[[#This Row],[Andere
subsidie(s)]]+Tb.Financiering[[#This Row],[Anders]],0)</f>
        <v>0</v>
      </c>
      <c r="CQ56" s="235">
        <f>IF(Tb.Financiering[[#This Row],[Pnr.]]=CQ$7,Tb.Financiering[[#This Row],[Eigen
bijdrage]]+Tb.Financiering[[#This Row],[Andere
subsidie(s)]]+Tb.Financiering[[#This Row],[Anders]],0)</f>
        <v>0</v>
      </c>
      <c r="CR56" s="235">
        <f>IF(Tb.Financiering[[#This Row],[Pnr.]]=CR$7,Tb.Financiering[[#This Row],[Eigen
bijdrage]]+Tb.Financiering[[#This Row],[Andere
subsidie(s)]]+Tb.Financiering[[#This Row],[Anders]],0)</f>
        <v>0</v>
      </c>
      <c r="CS56" s="235">
        <f>IF(Tb.Financiering[[#This Row],[Pnr.]]=CS$7,Tb.Financiering[[#This Row],[Eigen
bijdrage]]+Tb.Financiering[[#This Row],[Andere
subsidie(s)]]+Tb.Financiering[[#This Row],[Anders]],0)</f>
        <v>0</v>
      </c>
      <c r="CT56" s="235">
        <f>IF(Tb.Financiering[[#This Row],[Pnr.]]=CT$7,Tb.Financiering[[#This Row],[Eigen
bijdrage]]+Tb.Financiering[[#This Row],[Andere
subsidie(s)]]+Tb.Financiering[[#This Row],[Anders]],0)</f>
        <v>0</v>
      </c>
      <c r="CU56" s="235">
        <f>IF(Tb.Financiering[[#This Row],[Pnr.]]=CU$7,Tb.Financiering[[#This Row],[Eigen
bijdrage]]+Tb.Financiering[[#This Row],[Andere
subsidie(s)]]+Tb.Financiering[[#This Row],[Anders]],0)</f>
        <v>0</v>
      </c>
      <c r="CV56" s="235">
        <f>IF(Tb.Financiering[[#This Row],[Pnr.]]=CV$7,Tb.Financiering[[#This Row],[Eigen
bijdrage]]+Tb.Financiering[[#This Row],[Andere
subsidie(s)]]+Tb.Financiering[[#This Row],[Anders]],0)</f>
        <v>0</v>
      </c>
      <c r="CW56" s="235">
        <f>IF(Tb.Financiering[[#This Row],[Pnr.]]=CW$7,Tb.Financiering[[#This Row],[Eigen
bijdrage]]+Tb.Financiering[[#This Row],[Andere
subsidie(s)]]+Tb.Financiering[[#This Row],[Anders]],0)</f>
        <v>0</v>
      </c>
      <c r="CX56" s="235">
        <f>IF(Tb.Financiering[[#This Row],[Pnr.]]=CX$7,Tb.Financiering[[#This Row],[Eigen
bijdrage]]+Tb.Financiering[[#This Row],[Andere
subsidie(s)]]+Tb.Financiering[[#This Row],[Anders]],0)</f>
        <v>0</v>
      </c>
      <c r="CY56" s="235">
        <f>IF(Tb.Financiering[[#This Row],[Pnr.]]=CY$7,Tb.Financiering[[#This Row],[Eigen
bijdrage]]+Tb.Financiering[[#This Row],[Andere
subsidie(s)]]+Tb.Financiering[[#This Row],[Anders]],0)</f>
        <v>0</v>
      </c>
      <c r="CZ56" s="235">
        <f>IF(Tb.Financiering[[#This Row],[Pnr.]]=CZ$7,Tb.Financiering[[#This Row],[Eigen
bijdrage]]+Tb.Financiering[[#This Row],[Andere
subsidie(s)]]+Tb.Financiering[[#This Row],[Anders]],0)</f>
        <v>0</v>
      </c>
      <c r="DA56" s="235">
        <f>IF(Tb.Financiering[[#This Row],[Pnr.]]=DA$7,Tb.Financiering[[#This Row],[Eigen
bijdrage]]+Tb.Financiering[[#This Row],[Andere
subsidie(s)]]+Tb.Financiering[[#This Row],[Anders]],0)</f>
        <v>0</v>
      </c>
      <c r="DB56" s="235">
        <f>IF(Tb.Financiering[[#This Row],[Pnr.]]=DB$7,Tb.Financiering[[#This Row],[Eigen
bijdrage]]+Tb.Financiering[[#This Row],[Andere
subsidie(s)]]+Tb.Financiering[[#This Row],[Anders]],0)</f>
        <v>0</v>
      </c>
      <c r="DC56" s="235">
        <f>IF(Tb.Financiering[[#This Row],[Pnr.]]=DC$7,Tb.Financiering[[#This Row],[Eigen
bijdrage]]+Tb.Financiering[[#This Row],[Andere
subsidie(s)]]+Tb.Financiering[[#This Row],[Anders]],0)</f>
        <v>0</v>
      </c>
      <c r="DD56" s="235">
        <f>IF(Tb.Financiering[[#This Row],[Pnr.]]=DD$7,Tb.Financiering[[#This Row],[Eigen
bijdrage]]+Tb.Financiering[[#This Row],[Andere
subsidie(s)]]+Tb.Financiering[[#This Row],[Anders]],0)</f>
        <v>0</v>
      </c>
      <c r="DE56" s="235">
        <f>IF(Tb.Financiering[[#This Row],[Pnr.]]=DE$7,Tb.Financiering[[#This Row],[Eigen
bijdrage]]+Tb.Financiering[[#This Row],[Andere
subsidie(s)]]+Tb.Financiering[[#This Row],[Anders]],0)</f>
        <v>0</v>
      </c>
      <c r="DF56" s="235">
        <f>IF(Tb.Financiering[[#This Row],[Pnr.]]=DF$7,Tb.Financiering[[#This Row],[Eigen
bijdrage]]+Tb.Financiering[[#This Row],[Andere
subsidie(s)]]+Tb.Financiering[[#This Row],[Anders]],0)</f>
        <v>0</v>
      </c>
      <c r="DG56" s="235">
        <f>IF(Tb.Financiering[[#This Row],[Pnr.]]=DG$7,Tb.Financiering[[#This Row],[Eigen
bijdrage]]+Tb.Financiering[[#This Row],[Andere
subsidie(s)]]+Tb.Financiering[[#This Row],[Anders]],0)</f>
        <v>0</v>
      </c>
      <c r="DH56" s="235">
        <f>IF(Tb.Financiering[[#This Row],[Pnr.]]=DH$7,Tb.Financiering[[#This Row],[Eigen
bijdrage]]+Tb.Financiering[[#This Row],[Andere
subsidie(s)]]+Tb.Financiering[[#This Row],[Anders]],0)</f>
        <v>0</v>
      </c>
      <c r="DI56" s="235">
        <f>IF(Tb.Financiering[[#This Row],[Pnr.]]=DI$7,Tb.Financiering[[#This Row],[Eigen
bijdrage]]+Tb.Financiering[[#This Row],[Andere
subsidie(s)]]+Tb.Financiering[[#This Row],[Anders]],0)</f>
        <v>0</v>
      </c>
      <c r="DJ56" s="235">
        <f>IF(Tb.Financiering[[#This Row],[Pnr.]]=DJ$7,Tb.Financiering[[#This Row],[Eigen
bijdrage]]+Tb.Financiering[[#This Row],[Andere
subsidie(s)]]+Tb.Financiering[[#This Row],[Anders]],0)</f>
        <v>0</v>
      </c>
      <c r="DK56" s="235">
        <f>IF(Tb.Financiering[[#This Row],[Pnr.]]=DK$7,Tb.Financiering[[#This Row],[Eigen
bijdrage]]+Tb.Financiering[[#This Row],[Andere
subsidie(s)]]+Tb.Financiering[[#This Row],[Anders]],0)</f>
        <v>0</v>
      </c>
      <c r="XFD56" s="31"/>
    </row>
    <row r="57" spans="1:115 16384:16384" s="4" customFormat="1" x14ac:dyDescent="0.3">
      <c r="A57" s="31"/>
      <c r="B57" s="137"/>
      <c r="C57" s="137"/>
      <c r="D57" s="11">
        <f>SUMIF(Tbl.Kosten[PSAnr.],Tb.Financiering[[#This Row],[PSAnr.]],Tbl.Kosten[Totaal kosten])</f>
        <v>0</v>
      </c>
      <c r="E57" s="154">
        <f>SUMIF(Tbl.Kosten[PSAnr.],Tb.Financiering[[#This Row],[PSAnr.]],Tbl.Kosten[Subsidie])</f>
        <v>0</v>
      </c>
      <c r="F57" s="155"/>
      <c r="G57" s="154">
        <f>Tb.Financiering[[#This Row],[Begrote kosten]]-Tb.Financiering[[#This Row],[Berekende GLB subsidie]]-Tb.Financiering[[#This Row],[Correctie GLB subsidie]]</f>
        <v>0</v>
      </c>
      <c r="H57" s="156"/>
      <c r="I57" s="156"/>
      <c r="J57" s="156"/>
      <c r="K57" s="152"/>
      <c r="L57" s="97">
        <f>Tb.Financiering[[#This Row],[Te financieren]]-SUM(Tb.Financiering[[#This Row],[Eigen
bijdrage]:[Anders]])</f>
        <v>0</v>
      </c>
      <c r="M57" s="160" t="str">
        <f>IFERROR(VLOOKUP(Tb.Financiering[[#This Row],[Partnernaam]],Tbl.Projectpartners[[Naam]:[PNr.]],9,FALSE),"")</f>
        <v/>
      </c>
      <c r="N57" s="142" t="str">
        <f>IFERROR(VLOOKUP(Tb.Financiering[[#This Row],[Subsidiabele activiteit]],Tbl.Subsidiehoogte[[Subsidieactiviteit]:[SAnr.]],3,FALSE),"")</f>
        <v/>
      </c>
      <c r="O57" s="142" t="str">
        <f>_xlfn.CONCAT(Tb.Financiering[[#This Row],[Pnr.]],Tb.Financiering[[#This Row],[SAnr.]])</f>
        <v/>
      </c>
      <c r="P57" s="144">
        <f>IF(Tb.Financiering[[#This Row],[Pnr.]]=P$7,Tb.Financiering[[#This Row],[Te financieren]]-Tb.Financiering[[#This Row],[Eigen
bijdrage]]-Tb.Financiering[[#This Row],[Andere
subsidie(s)]]-Tb.Financiering[[#This Row],[Anders]],0)</f>
        <v>0</v>
      </c>
      <c r="Q57" s="144">
        <f>IF(Tb.Financiering[[#This Row],[Pnr.]]=Q$7,Tb.Financiering[[#This Row],[Te financieren]]-Tb.Financiering[[#This Row],[Eigen
bijdrage]]-Tb.Financiering[[#This Row],[Andere
subsidie(s)]]-Tb.Financiering[[#This Row],[Anders]],0)</f>
        <v>0</v>
      </c>
      <c r="R57" s="144">
        <f>IF(Tb.Financiering[[#This Row],[Pnr.]]=R$7,Tb.Financiering[[#This Row],[Te financieren]]-Tb.Financiering[[#This Row],[Eigen
bijdrage]]-Tb.Financiering[[#This Row],[Andere
subsidie(s)]]-Tb.Financiering[[#This Row],[Anders]],0)</f>
        <v>0</v>
      </c>
      <c r="S57" s="144">
        <f>IF(Tb.Financiering[[#This Row],[Pnr.]]=S$7,Tb.Financiering[[#This Row],[Te financieren]]-Tb.Financiering[[#This Row],[Eigen
bijdrage]]-Tb.Financiering[[#This Row],[Andere
subsidie(s)]]-Tb.Financiering[[#This Row],[Anders]],0)</f>
        <v>0</v>
      </c>
      <c r="T57" s="144">
        <f>IF(Tb.Financiering[[#This Row],[Pnr.]]=T$7,Tb.Financiering[[#This Row],[Te financieren]]-Tb.Financiering[[#This Row],[Eigen
bijdrage]]-Tb.Financiering[[#This Row],[Andere
subsidie(s)]]-Tb.Financiering[[#This Row],[Anders]],0)</f>
        <v>0</v>
      </c>
      <c r="U57" s="144">
        <f>IF(Tb.Financiering[[#This Row],[Pnr.]]=U$7,Tb.Financiering[[#This Row],[Te financieren]]-Tb.Financiering[[#This Row],[Eigen
bijdrage]]-Tb.Financiering[[#This Row],[Andere
subsidie(s)]]-Tb.Financiering[[#This Row],[Anders]],0)</f>
        <v>0</v>
      </c>
      <c r="V57" s="144">
        <f>IF(Tb.Financiering[[#This Row],[Pnr.]]=V$7,Tb.Financiering[[#This Row],[Te financieren]]-Tb.Financiering[[#This Row],[Eigen
bijdrage]]-Tb.Financiering[[#This Row],[Andere
subsidie(s)]]-Tb.Financiering[[#This Row],[Anders]],0)</f>
        <v>0</v>
      </c>
      <c r="W57" s="144">
        <f>IF(Tb.Financiering[[#This Row],[Pnr.]]=W$7,Tb.Financiering[[#This Row],[Te financieren]]-Tb.Financiering[[#This Row],[Eigen
bijdrage]]-Tb.Financiering[[#This Row],[Andere
subsidie(s)]]-Tb.Financiering[[#This Row],[Anders]],0)</f>
        <v>0</v>
      </c>
      <c r="X57" s="144">
        <f>IF(Tb.Financiering[[#This Row],[Pnr.]]=X$7,Tb.Financiering[[#This Row],[Te financieren]]-Tb.Financiering[[#This Row],[Eigen
bijdrage]]-Tb.Financiering[[#This Row],[Andere
subsidie(s)]]-Tb.Financiering[[#This Row],[Anders]],0)</f>
        <v>0</v>
      </c>
      <c r="Y57" s="144">
        <f>IF(Tb.Financiering[[#This Row],[Pnr.]]=Y$7,Tb.Financiering[[#This Row],[Te financieren]]-Tb.Financiering[[#This Row],[Eigen
bijdrage]]-Tb.Financiering[[#This Row],[Andere
subsidie(s)]]-Tb.Financiering[[#This Row],[Anders]],0)</f>
        <v>0</v>
      </c>
      <c r="Z57" s="144">
        <f>IF(Tb.Financiering[[#This Row],[Pnr.]]=Z$7,Tb.Financiering[[#This Row],[Te financieren]]-Tb.Financiering[[#This Row],[Eigen
bijdrage]]-Tb.Financiering[[#This Row],[Andere
subsidie(s)]]-Tb.Financiering[[#This Row],[Anders]],0)</f>
        <v>0</v>
      </c>
      <c r="AA57" s="144">
        <f>IF(Tb.Financiering[[#This Row],[Pnr.]]=AA$7,Tb.Financiering[[#This Row],[Te financieren]]-Tb.Financiering[[#This Row],[Eigen
bijdrage]]-Tb.Financiering[[#This Row],[Andere
subsidie(s)]]-Tb.Financiering[[#This Row],[Anders]],0)</f>
        <v>0</v>
      </c>
      <c r="AB57" s="144">
        <f>IF(Tb.Financiering[[#This Row],[Pnr.]]=AB$7,Tb.Financiering[[#This Row],[Te financieren]]-Tb.Financiering[[#This Row],[Eigen
bijdrage]]-Tb.Financiering[[#This Row],[Andere
subsidie(s)]]-Tb.Financiering[[#This Row],[Anders]],0)</f>
        <v>0</v>
      </c>
      <c r="AC57" s="144">
        <f>IF(Tb.Financiering[[#This Row],[Pnr.]]=AC$7,Tb.Financiering[[#This Row],[Te financieren]]-Tb.Financiering[[#This Row],[Eigen
bijdrage]]-Tb.Financiering[[#This Row],[Andere
subsidie(s)]]-Tb.Financiering[[#This Row],[Anders]],0)</f>
        <v>0</v>
      </c>
      <c r="AD57" s="144">
        <f>IF(Tb.Financiering[[#This Row],[Pnr.]]=AD$7,Tb.Financiering[[#This Row],[Te financieren]]-Tb.Financiering[[#This Row],[Eigen
bijdrage]]-Tb.Financiering[[#This Row],[Andere
subsidie(s)]]-Tb.Financiering[[#This Row],[Anders]],0)</f>
        <v>0</v>
      </c>
      <c r="AE57" s="144">
        <f>IF(Tb.Financiering[[#This Row],[Pnr.]]=AE$7,Tb.Financiering[[#This Row],[Te financieren]]-Tb.Financiering[[#This Row],[Eigen
bijdrage]]-Tb.Financiering[[#This Row],[Andere
subsidie(s)]]-Tb.Financiering[[#This Row],[Anders]],0)</f>
        <v>0</v>
      </c>
      <c r="AF57" s="144">
        <f>IF(Tb.Financiering[[#This Row],[Pnr.]]=AF$7,Tb.Financiering[[#This Row],[Te financieren]]-Tb.Financiering[[#This Row],[Eigen
bijdrage]]-Tb.Financiering[[#This Row],[Andere
subsidie(s)]]-Tb.Financiering[[#This Row],[Anders]],0)</f>
        <v>0</v>
      </c>
      <c r="AG57" s="144">
        <f>IF(Tb.Financiering[[#This Row],[Pnr.]]=AG$7,Tb.Financiering[[#This Row],[Te financieren]]-Tb.Financiering[[#This Row],[Eigen
bijdrage]]-Tb.Financiering[[#This Row],[Andere
subsidie(s)]]-Tb.Financiering[[#This Row],[Anders]],0)</f>
        <v>0</v>
      </c>
      <c r="AH57" s="144">
        <f>IF(Tb.Financiering[[#This Row],[Pnr.]]=AH$7,Tb.Financiering[[#This Row],[Te financieren]]-Tb.Financiering[[#This Row],[Eigen
bijdrage]]-Tb.Financiering[[#This Row],[Andere
subsidie(s)]]-Tb.Financiering[[#This Row],[Anders]],0)</f>
        <v>0</v>
      </c>
      <c r="AI57" s="144">
        <f>IF(Tb.Financiering[[#This Row],[Pnr.]]=AI$7,Tb.Financiering[[#This Row],[Te financieren]]-Tb.Financiering[[#This Row],[Eigen
bijdrage]]-Tb.Financiering[[#This Row],[Andere
subsidie(s)]]-Tb.Financiering[[#This Row],[Anders]],0)</f>
        <v>0</v>
      </c>
      <c r="AJ57" s="144">
        <f>IF(Tb.Financiering[[#This Row],[Pnr.]]=AJ$7,Tb.Financiering[[#This Row],[Te financieren]]-Tb.Financiering[[#This Row],[Eigen
bijdrage]]-Tb.Financiering[[#This Row],[Andere
subsidie(s)]]-Tb.Financiering[[#This Row],[Anders]],0)</f>
        <v>0</v>
      </c>
      <c r="AK57" s="144">
        <f>IF(Tb.Financiering[[#This Row],[Pnr.]]=AK$7,Tb.Financiering[[#This Row],[Te financieren]]-Tb.Financiering[[#This Row],[Eigen
bijdrage]]-Tb.Financiering[[#This Row],[Andere
subsidie(s)]]-Tb.Financiering[[#This Row],[Anders]],0)</f>
        <v>0</v>
      </c>
      <c r="AL57" s="144">
        <f>IF(Tb.Financiering[[#This Row],[Pnr.]]=AL$7,Tb.Financiering[[#This Row],[Te financieren]]-Tb.Financiering[[#This Row],[Eigen
bijdrage]]-Tb.Financiering[[#This Row],[Andere
subsidie(s)]]-Tb.Financiering[[#This Row],[Anders]],0)</f>
        <v>0</v>
      </c>
      <c r="AM57" s="144">
        <f>IF(Tb.Financiering[[#This Row],[Pnr.]]=AM$7,Tb.Financiering[[#This Row],[Te financieren]]-Tb.Financiering[[#This Row],[Eigen
bijdrage]]-Tb.Financiering[[#This Row],[Andere
subsidie(s)]]-Tb.Financiering[[#This Row],[Anders]],0)</f>
        <v>0</v>
      </c>
      <c r="AN57" s="144">
        <f>IF(Tb.Financiering[[#This Row],[Pnr.]]=AN$7,Tb.Financiering[[#This Row],[Te financieren]]-Tb.Financiering[[#This Row],[Eigen
bijdrage]]-Tb.Financiering[[#This Row],[Andere
subsidie(s)]]-Tb.Financiering[[#This Row],[Anders]],0)</f>
        <v>0</v>
      </c>
      <c r="AO57" s="144">
        <f>IF(Tb.Financiering[[#This Row],[Pnr.]]=AO$7,Tb.Financiering[[#This Row],[Te financieren]]-Tb.Financiering[[#This Row],[Eigen
bijdrage]]-Tb.Financiering[[#This Row],[Andere
subsidie(s)]]-Tb.Financiering[[#This Row],[Anders]],0)</f>
        <v>0</v>
      </c>
      <c r="AP57" s="144">
        <f>IF(Tb.Financiering[[#This Row],[Pnr.]]=AP$7,Tb.Financiering[[#This Row],[Te financieren]]-Tb.Financiering[[#This Row],[Eigen
bijdrage]]-Tb.Financiering[[#This Row],[Andere
subsidie(s)]]-Tb.Financiering[[#This Row],[Anders]],0)</f>
        <v>0</v>
      </c>
      <c r="AQ57" s="144">
        <f>IF(Tb.Financiering[[#This Row],[Pnr.]]=AQ$7,Tb.Financiering[[#This Row],[Te financieren]]-Tb.Financiering[[#This Row],[Eigen
bijdrage]]-Tb.Financiering[[#This Row],[Andere
subsidie(s)]]-Tb.Financiering[[#This Row],[Anders]],0)</f>
        <v>0</v>
      </c>
      <c r="AR57" s="144">
        <f>IF(Tb.Financiering[[#This Row],[Pnr.]]=AR$7,Tb.Financiering[[#This Row],[Te financieren]]-Tb.Financiering[[#This Row],[Eigen
bijdrage]]-Tb.Financiering[[#This Row],[Andere
subsidie(s)]]-Tb.Financiering[[#This Row],[Anders]],0)</f>
        <v>0</v>
      </c>
      <c r="AS57" s="144">
        <f>IF(Tb.Financiering[[#This Row],[Pnr.]]=AS$7,Tb.Financiering[[#This Row],[Te financieren]]-Tb.Financiering[[#This Row],[Eigen
bijdrage]]-Tb.Financiering[[#This Row],[Andere
subsidie(s)]]-Tb.Financiering[[#This Row],[Anders]],0)</f>
        <v>0</v>
      </c>
      <c r="AT57" s="144">
        <f>IF(Tb.Financiering[[#This Row],[Pnr.]]=AT$7,Tb.Financiering[[#This Row],[Te financieren]]-Tb.Financiering[[#This Row],[Eigen
bijdrage]]-Tb.Financiering[[#This Row],[Andere
subsidie(s)]]-Tb.Financiering[[#This Row],[Anders]],0)</f>
        <v>0</v>
      </c>
      <c r="AU57" s="144">
        <f>IF(Tb.Financiering[[#This Row],[Pnr.]]=AU$7,Tb.Financiering[[#This Row],[Te financieren]]-Tb.Financiering[[#This Row],[Eigen
bijdrage]]-Tb.Financiering[[#This Row],[Andere
subsidie(s)]]-Tb.Financiering[[#This Row],[Anders]],0)</f>
        <v>0</v>
      </c>
      <c r="AV57" s="144">
        <f>IF(Tb.Financiering[[#This Row],[Pnr.]]=AV$7,Tb.Financiering[[#This Row],[Te financieren]]-Tb.Financiering[[#This Row],[Eigen
bijdrage]]-Tb.Financiering[[#This Row],[Andere
subsidie(s)]]-Tb.Financiering[[#This Row],[Anders]],0)</f>
        <v>0</v>
      </c>
      <c r="AW57" s="144">
        <f>IF(Tb.Financiering[[#This Row],[Pnr.]]=AW$7,Tb.Financiering[[#This Row],[Te financieren]]-Tb.Financiering[[#This Row],[Eigen
bijdrage]]-Tb.Financiering[[#This Row],[Andere
subsidie(s)]]-Tb.Financiering[[#This Row],[Anders]],0)</f>
        <v>0</v>
      </c>
      <c r="AX57" s="144">
        <f>IF(Tb.Financiering[[#This Row],[Pnr.]]=AX$7,Tb.Financiering[[#This Row],[Te financieren]]-Tb.Financiering[[#This Row],[Eigen
bijdrage]]-Tb.Financiering[[#This Row],[Andere
subsidie(s)]]-Tb.Financiering[[#This Row],[Anders]],0)</f>
        <v>0</v>
      </c>
      <c r="AY57" s="144">
        <f>IF(Tb.Financiering[[#This Row],[Pnr.]]=AY$7,Tb.Financiering[[#This Row],[Te financieren]]-Tb.Financiering[[#This Row],[Eigen
bijdrage]]-Tb.Financiering[[#This Row],[Andere
subsidie(s)]]-Tb.Financiering[[#This Row],[Anders]],0)</f>
        <v>0</v>
      </c>
      <c r="AZ57" s="144">
        <f>IF(Tb.Financiering[[#This Row],[Pnr.]]=AZ$7,Tb.Financiering[[#This Row],[Te financieren]]-Tb.Financiering[[#This Row],[Eigen
bijdrage]]-Tb.Financiering[[#This Row],[Andere
subsidie(s)]]-Tb.Financiering[[#This Row],[Anders]],0)</f>
        <v>0</v>
      </c>
      <c r="BA57" s="144">
        <f>IF(Tb.Financiering[[#This Row],[Pnr.]]=BA$7,Tb.Financiering[[#This Row],[Te financieren]]-Tb.Financiering[[#This Row],[Eigen
bijdrage]]-Tb.Financiering[[#This Row],[Andere
subsidie(s)]]-Tb.Financiering[[#This Row],[Anders]],0)</f>
        <v>0</v>
      </c>
      <c r="BB57" s="144">
        <f>IF(Tb.Financiering[[#This Row],[Pnr.]]=BB$7,Tb.Financiering[[#This Row],[Te financieren]]-Tb.Financiering[[#This Row],[Eigen
bijdrage]]-Tb.Financiering[[#This Row],[Andere
subsidie(s)]]-Tb.Financiering[[#This Row],[Anders]],0)</f>
        <v>0</v>
      </c>
      <c r="BC57" s="144">
        <f>IF(Tb.Financiering[[#This Row],[Pnr.]]=BC$7,Tb.Financiering[[#This Row],[Te financieren]]-Tb.Financiering[[#This Row],[Eigen
bijdrage]]-Tb.Financiering[[#This Row],[Andere
subsidie(s)]]-Tb.Financiering[[#This Row],[Anders]],0)</f>
        <v>0</v>
      </c>
      <c r="BD57" s="144">
        <f>IF(Tb.Financiering[[#This Row],[Pnr.]]=BD$7,Tb.Financiering[[#This Row],[Te financieren]]-Tb.Financiering[[#This Row],[Eigen
bijdrage]]-Tb.Financiering[[#This Row],[Andere
subsidie(s)]]-Tb.Financiering[[#This Row],[Anders]],0)</f>
        <v>0</v>
      </c>
      <c r="BE57" s="144">
        <f>IF(Tb.Financiering[[#This Row],[Pnr.]]=BE$7,Tb.Financiering[[#This Row],[Te financieren]]-Tb.Financiering[[#This Row],[Eigen
bijdrage]]-Tb.Financiering[[#This Row],[Andere
subsidie(s)]]-Tb.Financiering[[#This Row],[Anders]],0)</f>
        <v>0</v>
      </c>
      <c r="BF57" s="144">
        <f>IF(Tb.Financiering[[#This Row],[Pnr.]]=BF$7,Tb.Financiering[[#This Row],[Te financieren]]-Tb.Financiering[[#This Row],[Eigen
bijdrage]]-Tb.Financiering[[#This Row],[Andere
subsidie(s)]]-Tb.Financiering[[#This Row],[Anders]],0)</f>
        <v>0</v>
      </c>
      <c r="BG57" s="144">
        <f>IF(Tb.Financiering[[#This Row],[Pnr.]]=BG$7,Tb.Financiering[[#This Row],[Te financieren]]-Tb.Financiering[[#This Row],[Eigen
bijdrage]]-Tb.Financiering[[#This Row],[Andere
subsidie(s)]]-Tb.Financiering[[#This Row],[Anders]],0)</f>
        <v>0</v>
      </c>
      <c r="BH57" s="144">
        <f>IF(Tb.Financiering[[#This Row],[Pnr.]]=BH$7,Tb.Financiering[[#This Row],[Te financieren]]-Tb.Financiering[[#This Row],[Eigen
bijdrage]]-Tb.Financiering[[#This Row],[Andere
subsidie(s)]]-Tb.Financiering[[#This Row],[Anders]],0)</f>
        <v>0</v>
      </c>
      <c r="BI57" s="144">
        <f>IF(Tb.Financiering[[#This Row],[Pnr.]]=BI$7,Tb.Financiering[[#This Row],[Te financieren]]-Tb.Financiering[[#This Row],[Eigen
bijdrage]]-Tb.Financiering[[#This Row],[Andere
subsidie(s)]]-Tb.Financiering[[#This Row],[Anders]],0)</f>
        <v>0</v>
      </c>
      <c r="BJ57" s="144">
        <f>IF(Tb.Financiering[[#This Row],[Pnr.]]=BJ$7,Tb.Financiering[[#This Row],[Te financieren]]-Tb.Financiering[[#This Row],[Eigen
bijdrage]]-Tb.Financiering[[#This Row],[Andere
subsidie(s)]]-Tb.Financiering[[#This Row],[Anders]],0)</f>
        <v>0</v>
      </c>
      <c r="BK57" s="144">
        <f>IF(Tb.Financiering[[#This Row],[Pnr.]]=BK$7,Tb.Financiering[[#This Row],[Te financieren]]-Tb.Financiering[[#This Row],[Eigen
bijdrage]]-Tb.Financiering[[#This Row],[Andere
subsidie(s)]]-Tb.Financiering[[#This Row],[Anders]],0)</f>
        <v>0</v>
      </c>
      <c r="BL57" s="144">
        <f>IF(Tb.Financiering[[#This Row],[Pnr.]]=BL$7,Tb.Financiering[[#This Row],[Te financieren]]-Tb.Financiering[[#This Row],[Eigen
bijdrage]]-Tb.Financiering[[#This Row],[Andere
subsidie(s)]]-Tb.Financiering[[#This Row],[Anders]],0)</f>
        <v>0</v>
      </c>
      <c r="BM57" s="144">
        <f>IF(Tb.Financiering[[#This Row],[Pnr.]]=BM$7,Tb.Financiering[[#This Row],[Te financieren]]-Tb.Financiering[[#This Row],[Eigen
bijdrage]]-Tb.Financiering[[#This Row],[Andere
subsidie(s)]]-Tb.Financiering[[#This Row],[Anders]],0)</f>
        <v>0</v>
      </c>
      <c r="BN57" s="235">
        <f>IF(Tb.Financiering[[#This Row],[Pnr.]]=BN$7,Tb.Financiering[[#This Row],[Eigen
bijdrage]]+Tb.Financiering[[#This Row],[Andere
subsidie(s)]]+Tb.Financiering[[#This Row],[Anders]],0)</f>
        <v>0</v>
      </c>
      <c r="BO57" s="235">
        <f>IF(Tb.Financiering[[#This Row],[Pnr.]]=BO$7,Tb.Financiering[[#This Row],[Eigen
bijdrage]]+Tb.Financiering[[#This Row],[Andere
subsidie(s)]]+Tb.Financiering[[#This Row],[Anders]],0)</f>
        <v>0</v>
      </c>
      <c r="BP57" s="235">
        <f>IF(Tb.Financiering[[#This Row],[Pnr.]]=BP$7,Tb.Financiering[[#This Row],[Eigen
bijdrage]]+Tb.Financiering[[#This Row],[Andere
subsidie(s)]]+Tb.Financiering[[#This Row],[Anders]],0)</f>
        <v>0</v>
      </c>
      <c r="BQ57" s="235">
        <f>IF(Tb.Financiering[[#This Row],[Pnr.]]=BQ$7,Tb.Financiering[[#This Row],[Eigen
bijdrage]]+Tb.Financiering[[#This Row],[Andere
subsidie(s)]]+Tb.Financiering[[#This Row],[Anders]],0)</f>
        <v>0</v>
      </c>
      <c r="BR57" s="235">
        <f>IF(Tb.Financiering[[#This Row],[Pnr.]]=BR$7,Tb.Financiering[[#This Row],[Eigen
bijdrage]]+Tb.Financiering[[#This Row],[Andere
subsidie(s)]]+Tb.Financiering[[#This Row],[Anders]],0)</f>
        <v>0</v>
      </c>
      <c r="BS57" s="235">
        <f>IF(Tb.Financiering[[#This Row],[Pnr.]]=BS$7,Tb.Financiering[[#This Row],[Eigen
bijdrage]]+Tb.Financiering[[#This Row],[Andere
subsidie(s)]]+Tb.Financiering[[#This Row],[Anders]],0)</f>
        <v>0</v>
      </c>
      <c r="BT57" s="235">
        <f>IF(Tb.Financiering[[#This Row],[Pnr.]]=BT$7,Tb.Financiering[[#This Row],[Eigen
bijdrage]]+Tb.Financiering[[#This Row],[Andere
subsidie(s)]]+Tb.Financiering[[#This Row],[Anders]],0)</f>
        <v>0</v>
      </c>
      <c r="BU57" s="235">
        <f>IF(Tb.Financiering[[#This Row],[Pnr.]]=BU$7,Tb.Financiering[[#This Row],[Eigen
bijdrage]]+Tb.Financiering[[#This Row],[Andere
subsidie(s)]]+Tb.Financiering[[#This Row],[Anders]],0)</f>
        <v>0</v>
      </c>
      <c r="BV57" s="235">
        <f>IF(Tb.Financiering[[#This Row],[Pnr.]]=BV$7,Tb.Financiering[[#This Row],[Eigen
bijdrage]]+Tb.Financiering[[#This Row],[Andere
subsidie(s)]]+Tb.Financiering[[#This Row],[Anders]],0)</f>
        <v>0</v>
      </c>
      <c r="BW57" s="235">
        <f>IF(Tb.Financiering[[#This Row],[Pnr.]]=BW$7,Tb.Financiering[[#This Row],[Eigen
bijdrage]]+Tb.Financiering[[#This Row],[Andere
subsidie(s)]]+Tb.Financiering[[#This Row],[Anders]],0)</f>
        <v>0</v>
      </c>
      <c r="BX57" s="235">
        <f>IF(Tb.Financiering[[#This Row],[Pnr.]]=BX$7,Tb.Financiering[[#This Row],[Eigen
bijdrage]]+Tb.Financiering[[#This Row],[Andere
subsidie(s)]]+Tb.Financiering[[#This Row],[Anders]],0)</f>
        <v>0</v>
      </c>
      <c r="BY57" s="235">
        <f>IF(Tb.Financiering[[#This Row],[Pnr.]]=BY$7,Tb.Financiering[[#This Row],[Eigen
bijdrage]]+Tb.Financiering[[#This Row],[Andere
subsidie(s)]]+Tb.Financiering[[#This Row],[Anders]],0)</f>
        <v>0</v>
      </c>
      <c r="BZ57" s="235">
        <f>IF(Tb.Financiering[[#This Row],[Pnr.]]=BZ$7,Tb.Financiering[[#This Row],[Eigen
bijdrage]]+Tb.Financiering[[#This Row],[Andere
subsidie(s)]]+Tb.Financiering[[#This Row],[Anders]],0)</f>
        <v>0</v>
      </c>
      <c r="CA57" s="235">
        <f>IF(Tb.Financiering[[#This Row],[Pnr.]]=CA$7,Tb.Financiering[[#This Row],[Eigen
bijdrage]]+Tb.Financiering[[#This Row],[Andere
subsidie(s)]]+Tb.Financiering[[#This Row],[Anders]],0)</f>
        <v>0</v>
      </c>
      <c r="CB57" s="235">
        <f>IF(Tb.Financiering[[#This Row],[Pnr.]]=CB$7,Tb.Financiering[[#This Row],[Eigen
bijdrage]]+Tb.Financiering[[#This Row],[Andere
subsidie(s)]]+Tb.Financiering[[#This Row],[Anders]],0)</f>
        <v>0</v>
      </c>
      <c r="CC57" s="235">
        <f>IF(Tb.Financiering[[#This Row],[Pnr.]]=CC$7,Tb.Financiering[[#This Row],[Eigen
bijdrage]]+Tb.Financiering[[#This Row],[Andere
subsidie(s)]]+Tb.Financiering[[#This Row],[Anders]],0)</f>
        <v>0</v>
      </c>
      <c r="CD57" s="235">
        <f>IF(Tb.Financiering[[#This Row],[Pnr.]]=CD$7,Tb.Financiering[[#This Row],[Eigen
bijdrage]]+Tb.Financiering[[#This Row],[Andere
subsidie(s)]]+Tb.Financiering[[#This Row],[Anders]],0)</f>
        <v>0</v>
      </c>
      <c r="CE57" s="235">
        <f>IF(Tb.Financiering[[#This Row],[Pnr.]]=CE$7,Tb.Financiering[[#This Row],[Eigen
bijdrage]]+Tb.Financiering[[#This Row],[Andere
subsidie(s)]]+Tb.Financiering[[#This Row],[Anders]],0)</f>
        <v>0</v>
      </c>
      <c r="CF57" s="235">
        <f>IF(Tb.Financiering[[#This Row],[Pnr.]]=CF$7,Tb.Financiering[[#This Row],[Eigen
bijdrage]]+Tb.Financiering[[#This Row],[Andere
subsidie(s)]]+Tb.Financiering[[#This Row],[Anders]],0)</f>
        <v>0</v>
      </c>
      <c r="CG57" s="235">
        <f>IF(Tb.Financiering[[#This Row],[Pnr.]]=CG$7,Tb.Financiering[[#This Row],[Eigen
bijdrage]]+Tb.Financiering[[#This Row],[Andere
subsidie(s)]]+Tb.Financiering[[#This Row],[Anders]],0)</f>
        <v>0</v>
      </c>
      <c r="CH57" s="235">
        <f>IF(Tb.Financiering[[#This Row],[Pnr.]]=CH$7,Tb.Financiering[[#This Row],[Eigen
bijdrage]]+Tb.Financiering[[#This Row],[Andere
subsidie(s)]]+Tb.Financiering[[#This Row],[Anders]],0)</f>
        <v>0</v>
      </c>
      <c r="CI57" s="235">
        <f>IF(Tb.Financiering[[#This Row],[Pnr.]]=CI$7,Tb.Financiering[[#This Row],[Eigen
bijdrage]]+Tb.Financiering[[#This Row],[Andere
subsidie(s)]]+Tb.Financiering[[#This Row],[Anders]],0)</f>
        <v>0</v>
      </c>
      <c r="CJ57" s="235">
        <f>IF(Tb.Financiering[[#This Row],[Pnr.]]=CJ$7,Tb.Financiering[[#This Row],[Eigen
bijdrage]]+Tb.Financiering[[#This Row],[Andere
subsidie(s)]]+Tb.Financiering[[#This Row],[Anders]],0)</f>
        <v>0</v>
      </c>
      <c r="CK57" s="235">
        <f>IF(Tb.Financiering[[#This Row],[Pnr.]]=CK$7,Tb.Financiering[[#This Row],[Eigen
bijdrage]]+Tb.Financiering[[#This Row],[Andere
subsidie(s)]]+Tb.Financiering[[#This Row],[Anders]],0)</f>
        <v>0</v>
      </c>
      <c r="CL57" s="235">
        <f>IF(Tb.Financiering[[#This Row],[Pnr.]]=CL$7,Tb.Financiering[[#This Row],[Eigen
bijdrage]]+Tb.Financiering[[#This Row],[Andere
subsidie(s)]]+Tb.Financiering[[#This Row],[Anders]],0)</f>
        <v>0</v>
      </c>
      <c r="CM57" s="235">
        <f>IF(Tb.Financiering[[#This Row],[Pnr.]]=CM$7,Tb.Financiering[[#This Row],[Eigen
bijdrage]]+Tb.Financiering[[#This Row],[Andere
subsidie(s)]]+Tb.Financiering[[#This Row],[Anders]],0)</f>
        <v>0</v>
      </c>
      <c r="CN57" s="235">
        <f>IF(Tb.Financiering[[#This Row],[Pnr.]]=CN$7,Tb.Financiering[[#This Row],[Eigen
bijdrage]]+Tb.Financiering[[#This Row],[Andere
subsidie(s)]]+Tb.Financiering[[#This Row],[Anders]],0)</f>
        <v>0</v>
      </c>
      <c r="CO57" s="235">
        <f>IF(Tb.Financiering[[#This Row],[Pnr.]]=CO$7,Tb.Financiering[[#This Row],[Eigen
bijdrage]]+Tb.Financiering[[#This Row],[Andere
subsidie(s)]]+Tb.Financiering[[#This Row],[Anders]],0)</f>
        <v>0</v>
      </c>
      <c r="CP57" s="235">
        <f>IF(Tb.Financiering[[#This Row],[Pnr.]]=CP$7,Tb.Financiering[[#This Row],[Eigen
bijdrage]]+Tb.Financiering[[#This Row],[Andere
subsidie(s)]]+Tb.Financiering[[#This Row],[Anders]],0)</f>
        <v>0</v>
      </c>
      <c r="CQ57" s="235">
        <f>IF(Tb.Financiering[[#This Row],[Pnr.]]=CQ$7,Tb.Financiering[[#This Row],[Eigen
bijdrage]]+Tb.Financiering[[#This Row],[Andere
subsidie(s)]]+Tb.Financiering[[#This Row],[Anders]],0)</f>
        <v>0</v>
      </c>
      <c r="CR57" s="235">
        <f>IF(Tb.Financiering[[#This Row],[Pnr.]]=CR$7,Tb.Financiering[[#This Row],[Eigen
bijdrage]]+Tb.Financiering[[#This Row],[Andere
subsidie(s)]]+Tb.Financiering[[#This Row],[Anders]],0)</f>
        <v>0</v>
      </c>
      <c r="CS57" s="235">
        <f>IF(Tb.Financiering[[#This Row],[Pnr.]]=CS$7,Tb.Financiering[[#This Row],[Eigen
bijdrage]]+Tb.Financiering[[#This Row],[Andere
subsidie(s)]]+Tb.Financiering[[#This Row],[Anders]],0)</f>
        <v>0</v>
      </c>
      <c r="CT57" s="235">
        <f>IF(Tb.Financiering[[#This Row],[Pnr.]]=CT$7,Tb.Financiering[[#This Row],[Eigen
bijdrage]]+Tb.Financiering[[#This Row],[Andere
subsidie(s)]]+Tb.Financiering[[#This Row],[Anders]],0)</f>
        <v>0</v>
      </c>
      <c r="CU57" s="235">
        <f>IF(Tb.Financiering[[#This Row],[Pnr.]]=CU$7,Tb.Financiering[[#This Row],[Eigen
bijdrage]]+Tb.Financiering[[#This Row],[Andere
subsidie(s)]]+Tb.Financiering[[#This Row],[Anders]],0)</f>
        <v>0</v>
      </c>
      <c r="CV57" s="235">
        <f>IF(Tb.Financiering[[#This Row],[Pnr.]]=CV$7,Tb.Financiering[[#This Row],[Eigen
bijdrage]]+Tb.Financiering[[#This Row],[Andere
subsidie(s)]]+Tb.Financiering[[#This Row],[Anders]],0)</f>
        <v>0</v>
      </c>
      <c r="CW57" s="235">
        <f>IF(Tb.Financiering[[#This Row],[Pnr.]]=CW$7,Tb.Financiering[[#This Row],[Eigen
bijdrage]]+Tb.Financiering[[#This Row],[Andere
subsidie(s)]]+Tb.Financiering[[#This Row],[Anders]],0)</f>
        <v>0</v>
      </c>
      <c r="CX57" s="235">
        <f>IF(Tb.Financiering[[#This Row],[Pnr.]]=CX$7,Tb.Financiering[[#This Row],[Eigen
bijdrage]]+Tb.Financiering[[#This Row],[Andere
subsidie(s)]]+Tb.Financiering[[#This Row],[Anders]],0)</f>
        <v>0</v>
      </c>
      <c r="CY57" s="235">
        <f>IF(Tb.Financiering[[#This Row],[Pnr.]]=CY$7,Tb.Financiering[[#This Row],[Eigen
bijdrage]]+Tb.Financiering[[#This Row],[Andere
subsidie(s)]]+Tb.Financiering[[#This Row],[Anders]],0)</f>
        <v>0</v>
      </c>
      <c r="CZ57" s="235">
        <f>IF(Tb.Financiering[[#This Row],[Pnr.]]=CZ$7,Tb.Financiering[[#This Row],[Eigen
bijdrage]]+Tb.Financiering[[#This Row],[Andere
subsidie(s)]]+Tb.Financiering[[#This Row],[Anders]],0)</f>
        <v>0</v>
      </c>
      <c r="DA57" s="235">
        <f>IF(Tb.Financiering[[#This Row],[Pnr.]]=DA$7,Tb.Financiering[[#This Row],[Eigen
bijdrage]]+Tb.Financiering[[#This Row],[Andere
subsidie(s)]]+Tb.Financiering[[#This Row],[Anders]],0)</f>
        <v>0</v>
      </c>
      <c r="DB57" s="235">
        <f>IF(Tb.Financiering[[#This Row],[Pnr.]]=DB$7,Tb.Financiering[[#This Row],[Eigen
bijdrage]]+Tb.Financiering[[#This Row],[Andere
subsidie(s)]]+Tb.Financiering[[#This Row],[Anders]],0)</f>
        <v>0</v>
      </c>
      <c r="DC57" s="235">
        <f>IF(Tb.Financiering[[#This Row],[Pnr.]]=DC$7,Tb.Financiering[[#This Row],[Eigen
bijdrage]]+Tb.Financiering[[#This Row],[Andere
subsidie(s)]]+Tb.Financiering[[#This Row],[Anders]],0)</f>
        <v>0</v>
      </c>
      <c r="DD57" s="235">
        <f>IF(Tb.Financiering[[#This Row],[Pnr.]]=DD$7,Tb.Financiering[[#This Row],[Eigen
bijdrage]]+Tb.Financiering[[#This Row],[Andere
subsidie(s)]]+Tb.Financiering[[#This Row],[Anders]],0)</f>
        <v>0</v>
      </c>
      <c r="DE57" s="235">
        <f>IF(Tb.Financiering[[#This Row],[Pnr.]]=DE$7,Tb.Financiering[[#This Row],[Eigen
bijdrage]]+Tb.Financiering[[#This Row],[Andere
subsidie(s)]]+Tb.Financiering[[#This Row],[Anders]],0)</f>
        <v>0</v>
      </c>
      <c r="DF57" s="235">
        <f>IF(Tb.Financiering[[#This Row],[Pnr.]]=DF$7,Tb.Financiering[[#This Row],[Eigen
bijdrage]]+Tb.Financiering[[#This Row],[Andere
subsidie(s)]]+Tb.Financiering[[#This Row],[Anders]],0)</f>
        <v>0</v>
      </c>
      <c r="DG57" s="235">
        <f>IF(Tb.Financiering[[#This Row],[Pnr.]]=DG$7,Tb.Financiering[[#This Row],[Eigen
bijdrage]]+Tb.Financiering[[#This Row],[Andere
subsidie(s)]]+Tb.Financiering[[#This Row],[Anders]],0)</f>
        <v>0</v>
      </c>
      <c r="DH57" s="235">
        <f>IF(Tb.Financiering[[#This Row],[Pnr.]]=DH$7,Tb.Financiering[[#This Row],[Eigen
bijdrage]]+Tb.Financiering[[#This Row],[Andere
subsidie(s)]]+Tb.Financiering[[#This Row],[Anders]],0)</f>
        <v>0</v>
      </c>
      <c r="DI57" s="235">
        <f>IF(Tb.Financiering[[#This Row],[Pnr.]]=DI$7,Tb.Financiering[[#This Row],[Eigen
bijdrage]]+Tb.Financiering[[#This Row],[Andere
subsidie(s)]]+Tb.Financiering[[#This Row],[Anders]],0)</f>
        <v>0</v>
      </c>
      <c r="DJ57" s="235">
        <f>IF(Tb.Financiering[[#This Row],[Pnr.]]=DJ$7,Tb.Financiering[[#This Row],[Eigen
bijdrage]]+Tb.Financiering[[#This Row],[Andere
subsidie(s)]]+Tb.Financiering[[#This Row],[Anders]],0)</f>
        <v>0</v>
      </c>
      <c r="DK57" s="235">
        <f>IF(Tb.Financiering[[#This Row],[Pnr.]]=DK$7,Tb.Financiering[[#This Row],[Eigen
bijdrage]]+Tb.Financiering[[#This Row],[Andere
subsidie(s)]]+Tb.Financiering[[#This Row],[Anders]],0)</f>
        <v>0</v>
      </c>
      <c r="XFD57" s="31"/>
    </row>
    <row r="58" spans="1:115 16384:16384" s="4" customFormat="1" x14ac:dyDescent="0.3">
      <c r="A58" s="31"/>
      <c r="B58" s="137"/>
      <c r="C58" s="137"/>
      <c r="D58" s="11">
        <f>SUMIF(Tbl.Kosten[PSAnr.],Tb.Financiering[[#This Row],[PSAnr.]],Tbl.Kosten[Totaal kosten])</f>
        <v>0</v>
      </c>
      <c r="E58" s="154">
        <f>SUMIF(Tbl.Kosten[PSAnr.],Tb.Financiering[[#This Row],[PSAnr.]],Tbl.Kosten[Subsidie])</f>
        <v>0</v>
      </c>
      <c r="F58" s="155"/>
      <c r="G58" s="154">
        <f>Tb.Financiering[[#This Row],[Begrote kosten]]-Tb.Financiering[[#This Row],[Berekende GLB subsidie]]-Tb.Financiering[[#This Row],[Correctie GLB subsidie]]</f>
        <v>0</v>
      </c>
      <c r="H58" s="156"/>
      <c r="I58" s="156"/>
      <c r="J58" s="156"/>
      <c r="K58" s="152"/>
      <c r="L58" s="97">
        <f>Tb.Financiering[[#This Row],[Te financieren]]-SUM(Tb.Financiering[[#This Row],[Eigen
bijdrage]:[Anders]])</f>
        <v>0</v>
      </c>
      <c r="M58" s="160" t="str">
        <f>IFERROR(VLOOKUP(Tb.Financiering[[#This Row],[Partnernaam]],Tbl.Projectpartners[[Naam]:[PNr.]],9,FALSE),"")</f>
        <v/>
      </c>
      <c r="N58" s="142" t="str">
        <f>IFERROR(VLOOKUP(Tb.Financiering[[#This Row],[Subsidiabele activiteit]],Tbl.Subsidiehoogte[[Subsidieactiviteit]:[SAnr.]],3,FALSE),"")</f>
        <v/>
      </c>
      <c r="O58" s="142" t="str">
        <f>_xlfn.CONCAT(Tb.Financiering[[#This Row],[Pnr.]],Tb.Financiering[[#This Row],[SAnr.]])</f>
        <v/>
      </c>
      <c r="P58" s="144">
        <f>IF(Tb.Financiering[[#This Row],[Pnr.]]=P$7,Tb.Financiering[[#This Row],[Te financieren]]-Tb.Financiering[[#This Row],[Eigen
bijdrage]]-Tb.Financiering[[#This Row],[Andere
subsidie(s)]]-Tb.Financiering[[#This Row],[Anders]],0)</f>
        <v>0</v>
      </c>
      <c r="Q58" s="144">
        <f>IF(Tb.Financiering[[#This Row],[Pnr.]]=Q$7,Tb.Financiering[[#This Row],[Te financieren]]-Tb.Financiering[[#This Row],[Eigen
bijdrage]]-Tb.Financiering[[#This Row],[Andere
subsidie(s)]]-Tb.Financiering[[#This Row],[Anders]],0)</f>
        <v>0</v>
      </c>
      <c r="R58" s="144">
        <f>IF(Tb.Financiering[[#This Row],[Pnr.]]=R$7,Tb.Financiering[[#This Row],[Te financieren]]-Tb.Financiering[[#This Row],[Eigen
bijdrage]]-Tb.Financiering[[#This Row],[Andere
subsidie(s)]]-Tb.Financiering[[#This Row],[Anders]],0)</f>
        <v>0</v>
      </c>
      <c r="S58" s="144">
        <f>IF(Tb.Financiering[[#This Row],[Pnr.]]=S$7,Tb.Financiering[[#This Row],[Te financieren]]-Tb.Financiering[[#This Row],[Eigen
bijdrage]]-Tb.Financiering[[#This Row],[Andere
subsidie(s)]]-Tb.Financiering[[#This Row],[Anders]],0)</f>
        <v>0</v>
      </c>
      <c r="T58" s="144">
        <f>IF(Tb.Financiering[[#This Row],[Pnr.]]=T$7,Tb.Financiering[[#This Row],[Te financieren]]-Tb.Financiering[[#This Row],[Eigen
bijdrage]]-Tb.Financiering[[#This Row],[Andere
subsidie(s)]]-Tb.Financiering[[#This Row],[Anders]],0)</f>
        <v>0</v>
      </c>
      <c r="U58" s="144">
        <f>IF(Tb.Financiering[[#This Row],[Pnr.]]=U$7,Tb.Financiering[[#This Row],[Te financieren]]-Tb.Financiering[[#This Row],[Eigen
bijdrage]]-Tb.Financiering[[#This Row],[Andere
subsidie(s)]]-Tb.Financiering[[#This Row],[Anders]],0)</f>
        <v>0</v>
      </c>
      <c r="V58" s="144">
        <f>IF(Tb.Financiering[[#This Row],[Pnr.]]=V$7,Tb.Financiering[[#This Row],[Te financieren]]-Tb.Financiering[[#This Row],[Eigen
bijdrage]]-Tb.Financiering[[#This Row],[Andere
subsidie(s)]]-Tb.Financiering[[#This Row],[Anders]],0)</f>
        <v>0</v>
      </c>
      <c r="W58" s="144">
        <f>IF(Tb.Financiering[[#This Row],[Pnr.]]=W$7,Tb.Financiering[[#This Row],[Te financieren]]-Tb.Financiering[[#This Row],[Eigen
bijdrage]]-Tb.Financiering[[#This Row],[Andere
subsidie(s)]]-Tb.Financiering[[#This Row],[Anders]],0)</f>
        <v>0</v>
      </c>
      <c r="X58" s="144">
        <f>IF(Tb.Financiering[[#This Row],[Pnr.]]=X$7,Tb.Financiering[[#This Row],[Te financieren]]-Tb.Financiering[[#This Row],[Eigen
bijdrage]]-Tb.Financiering[[#This Row],[Andere
subsidie(s)]]-Tb.Financiering[[#This Row],[Anders]],0)</f>
        <v>0</v>
      </c>
      <c r="Y58" s="144">
        <f>IF(Tb.Financiering[[#This Row],[Pnr.]]=Y$7,Tb.Financiering[[#This Row],[Te financieren]]-Tb.Financiering[[#This Row],[Eigen
bijdrage]]-Tb.Financiering[[#This Row],[Andere
subsidie(s)]]-Tb.Financiering[[#This Row],[Anders]],0)</f>
        <v>0</v>
      </c>
      <c r="Z58" s="144">
        <f>IF(Tb.Financiering[[#This Row],[Pnr.]]=Z$7,Tb.Financiering[[#This Row],[Te financieren]]-Tb.Financiering[[#This Row],[Eigen
bijdrage]]-Tb.Financiering[[#This Row],[Andere
subsidie(s)]]-Tb.Financiering[[#This Row],[Anders]],0)</f>
        <v>0</v>
      </c>
      <c r="AA58" s="144">
        <f>IF(Tb.Financiering[[#This Row],[Pnr.]]=AA$7,Tb.Financiering[[#This Row],[Te financieren]]-Tb.Financiering[[#This Row],[Eigen
bijdrage]]-Tb.Financiering[[#This Row],[Andere
subsidie(s)]]-Tb.Financiering[[#This Row],[Anders]],0)</f>
        <v>0</v>
      </c>
      <c r="AB58" s="144">
        <f>IF(Tb.Financiering[[#This Row],[Pnr.]]=AB$7,Tb.Financiering[[#This Row],[Te financieren]]-Tb.Financiering[[#This Row],[Eigen
bijdrage]]-Tb.Financiering[[#This Row],[Andere
subsidie(s)]]-Tb.Financiering[[#This Row],[Anders]],0)</f>
        <v>0</v>
      </c>
      <c r="AC58" s="144">
        <f>IF(Tb.Financiering[[#This Row],[Pnr.]]=AC$7,Tb.Financiering[[#This Row],[Te financieren]]-Tb.Financiering[[#This Row],[Eigen
bijdrage]]-Tb.Financiering[[#This Row],[Andere
subsidie(s)]]-Tb.Financiering[[#This Row],[Anders]],0)</f>
        <v>0</v>
      </c>
      <c r="AD58" s="144">
        <f>IF(Tb.Financiering[[#This Row],[Pnr.]]=AD$7,Tb.Financiering[[#This Row],[Te financieren]]-Tb.Financiering[[#This Row],[Eigen
bijdrage]]-Tb.Financiering[[#This Row],[Andere
subsidie(s)]]-Tb.Financiering[[#This Row],[Anders]],0)</f>
        <v>0</v>
      </c>
      <c r="AE58" s="144">
        <f>IF(Tb.Financiering[[#This Row],[Pnr.]]=AE$7,Tb.Financiering[[#This Row],[Te financieren]]-Tb.Financiering[[#This Row],[Eigen
bijdrage]]-Tb.Financiering[[#This Row],[Andere
subsidie(s)]]-Tb.Financiering[[#This Row],[Anders]],0)</f>
        <v>0</v>
      </c>
      <c r="AF58" s="144">
        <f>IF(Tb.Financiering[[#This Row],[Pnr.]]=AF$7,Tb.Financiering[[#This Row],[Te financieren]]-Tb.Financiering[[#This Row],[Eigen
bijdrage]]-Tb.Financiering[[#This Row],[Andere
subsidie(s)]]-Tb.Financiering[[#This Row],[Anders]],0)</f>
        <v>0</v>
      </c>
      <c r="AG58" s="144">
        <f>IF(Tb.Financiering[[#This Row],[Pnr.]]=AG$7,Tb.Financiering[[#This Row],[Te financieren]]-Tb.Financiering[[#This Row],[Eigen
bijdrage]]-Tb.Financiering[[#This Row],[Andere
subsidie(s)]]-Tb.Financiering[[#This Row],[Anders]],0)</f>
        <v>0</v>
      </c>
      <c r="AH58" s="144">
        <f>IF(Tb.Financiering[[#This Row],[Pnr.]]=AH$7,Tb.Financiering[[#This Row],[Te financieren]]-Tb.Financiering[[#This Row],[Eigen
bijdrage]]-Tb.Financiering[[#This Row],[Andere
subsidie(s)]]-Tb.Financiering[[#This Row],[Anders]],0)</f>
        <v>0</v>
      </c>
      <c r="AI58" s="144">
        <f>IF(Tb.Financiering[[#This Row],[Pnr.]]=AI$7,Tb.Financiering[[#This Row],[Te financieren]]-Tb.Financiering[[#This Row],[Eigen
bijdrage]]-Tb.Financiering[[#This Row],[Andere
subsidie(s)]]-Tb.Financiering[[#This Row],[Anders]],0)</f>
        <v>0</v>
      </c>
      <c r="AJ58" s="144">
        <f>IF(Tb.Financiering[[#This Row],[Pnr.]]=AJ$7,Tb.Financiering[[#This Row],[Te financieren]]-Tb.Financiering[[#This Row],[Eigen
bijdrage]]-Tb.Financiering[[#This Row],[Andere
subsidie(s)]]-Tb.Financiering[[#This Row],[Anders]],0)</f>
        <v>0</v>
      </c>
      <c r="AK58" s="144">
        <f>IF(Tb.Financiering[[#This Row],[Pnr.]]=AK$7,Tb.Financiering[[#This Row],[Te financieren]]-Tb.Financiering[[#This Row],[Eigen
bijdrage]]-Tb.Financiering[[#This Row],[Andere
subsidie(s)]]-Tb.Financiering[[#This Row],[Anders]],0)</f>
        <v>0</v>
      </c>
      <c r="AL58" s="144">
        <f>IF(Tb.Financiering[[#This Row],[Pnr.]]=AL$7,Tb.Financiering[[#This Row],[Te financieren]]-Tb.Financiering[[#This Row],[Eigen
bijdrage]]-Tb.Financiering[[#This Row],[Andere
subsidie(s)]]-Tb.Financiering[[#This Row],[Anders]],0)</f>
        <v>0</v>
      </c>
      <c r="AM58" s="144">
        <f>IF(Tb.Financiering[[#This Row],[Pnr.]]=AM$7,Tb.Financiering[[#This Row],[Te financieren]]-Tb.Financiering[[#This Row],[Eigen
bijdrage]]-Tb.Financiering[[#This Row],[Andere
subsidie(s)]]-Tb.Financiering[[#This Row],[Anders]],0)</f>
        <v>0</v>
      </c>
      <c r="AN58" s="144">
        <f>IF(Tb.Financiering[[#This Row],[Pnr.]]=AN$7,Tb.Financiering[[#This Row],[Te financieren]]-Tb.Financiering[[#This Row],[Eigen
bijdrage]]-Tb.Financiering[[#This Row],[Andere
subsidie(s)]]-Tb.Financiering[[#This Row],[Anders]],0)</f>
        <v>0</v>
      </c>
      <c r="AO58" s="144">
        <f>IF(Tb.Financiering[[#This Row],[Pnr.]]=AO$7,Tb.Financiering[[#This Row],[Te financieren]]-Tb.Financiering[[#This Row],[Eigen
bijdrage]]-Tb.Financiering[[#This Row],[Andere
subsidie(s)]]-Tb.Financiering[[#This Row],[Anders]],0)</f>
        <v>0</v>
      </c>
      <c r="AP58" s="144">
        <f>IF(Tb.Financiering[[#This Row],[Pnr.]]=AP$7,Tb.Financiering[[#This Row],[Te financieren]]-Tb.Financiering[[#This Row],[Eigen
bijdrage]]-Tb.Financiering[[#This Row],[Andere
subsidie(s)]]-Tb.Financiering[[#This Row],[Anders]],0)</f>
        <v>0</v>
      </c>
      <c r="AQ58" s="144">
        <f>IF(Tb.Financiering[[#This Row],[Pnr.]]=AQ$7,Tb.Financiering[[#This Row],[Te financieren]]-Tb.Financiering[[#This Row],[Eigen
bijdrage]]-Tb.Financiering[[#This Row],[Andere
subsidie(s)]]-Tb.Financiering[[#This Row],[Anders]],0)</f>
        <v>0</v>
      </c>
      <c r="AR58" s="144">
        <f>IF(Tb.Financiering[[#This Row],[Pnr.]]=AR$7,Tb.Financiering[[#This Row],[Te financieren]]-Tb.Financiering[[#This Row],[Eigen
bijdrage]]-Tb.Financiering[[#This Row],[Andere
subsidie(s)]]-Tb.Financiering[[#This Row],[Anders]],0)</f>
        <v>0</v>
      </c>
      <c r="AS58" s="144">
        <f>IF(Tb.Financiering[[#This Row],[Pnr.]]=AS$7,Tb.Financiering[[#This Row],[Te financieren]]-Tb.Financiering[[#This Row],[Eigen
bijdrage]]-Tb.Financiering[[#This Row],[Andere
subsidie(s)]]-Tb.Financiering[[#This Row],[Anders]],0)</f>
        <v>0</v>
      </c>
      <c r="AT58" s="144">
        <f>IF(Tb.Financiering[[#This Row],[Pnr.]]=AT$7,Tb.Financiering[[#This Row],[Te financieren]]-Tb.Financiering[[#This Row],[Eigen
bijdrage]]-Tb.Financiering[[#This Row],[Andere
subsidie(s)]]-Tb.Financiering[[#This Row],[Anders]],0)</f>
        <v>0</v>
      </c>
      <c r="AU58" s="144">
        <f>IF(Tb.Financiering[[#This Row],[Pnr.]]=AU$7,Tb.Financiering[[#This Row],[Te financieren]]-Tb.Financiering[[#This Row],[Eigen
bijdrage]]-Tb.Financiering[[#This Row],[Andere
subsidie(s)]]-Tb.Financiering[[#This Row],[Anders]],0)</f>
        <v>0</v>
      </c>
      <c r="AV58" s="144">
        <f>IF(Tb.Financiering[[#This Row],[Pnr.]]=AV$7,Tb.Financiering[[#This Row],[Te financieren]]-Tb.Financiering[[#This Row],[Eigen
bijdrage]]-Tb.Financiering[[#This Row],[Andere
subsidie(s)]]-Tb.Financiering[[#This Row],[Anders]],0)</f>
        <v>0</v>
      </c>
      <c r="AW58" s="144">
        <f>IF(Tb.Financiering[[#This Row],[Pnr.]]=AW$7,Tb.Financiering[[#This Row],[Te financieren]]-Tb.Financiering[[#This Row],[Eigen
bijdrage]]-Tb.Financiering[[#This Row],[Andere
subsidie(s)]]-Tb.Financiering[[#This Row],[Anders]],0)</f>
        <v>0</v>
      </c>
      <c r="AX58" s="144">
        <f>IF(Tb.Financiering[[#This Row],[Pnr.]]=AX$7,Tb.Financiering[[#This Row],[Te financieren]]-Tb.Financiering[[#This Row],[Eigen
bijdrage]]-Tb.Financiering[[#This Row],[Andere
subsidie(s)]]-Tb.Financiering[[#This Row],[Anders]],0)</f>
        <v>0</v>
      </c>
      <c r="AY58" s="144">
        <f>IF(Tb.Financiering[[#This Row],[Pnr.]]=AY$7,Tb.Financiering[[#This Row],[Te financieren]]-Tb.Financiering[[#This Row],[Eigen
bijdrage]]-Tb.Financiering[[#This Row],[Andere
subsidie(s)]]-Tb.Financiering[[#This Row],[Anders]],0)</f>
        <v>0</v>
      </c>
      <c r="AZ58" s="144">
        <f>IF(Tb.Financiering[[#This Row],[Pnr.]]=AZ$7,Tb.Financiering[[#This Row],[Te financieren]]-Tb.Financiering[[#This Row],[Eigen
bijdrage]]-Tb.Financiering[[#This Row],[Andere
subsidie(s)]]-Tb.Financiering[[#This Row],[Anders]],0)</f>
        <v>0</v>
      </c>
      <c r="BA58" s="144">
        <f>IF(Tb.Financiering[[#This Row],[Pnr.]]=BA$7,Tb.Financiering[[#This Row],[Te financieren]]-Tb.Financiering[[#This Row],[Eigen
bijdrage]]-Tb.Financiering[[#This Row],[Andere
subsidie(s)]]-Tb.Financiering[[#This Row],[Anders]],0)</f>
        <v>0</v>
      </c>
      <c r="BB58" s="144">
        <f>IF(Tb.Financiering[[#This Row],[Pnr.]]=BB$7,Tb.Financiering[[#This Row],[Te financieren]]-Tb.Financiering[[#This Row],[Eigen
bijdrage]]-Tb.Financiering[[#This Row],[Andere
subsidie(s)]]-Tb.Financiering[[#This Row],[Anders]],0)</f>
        <v>0</v>
      </c>
      <c r="BC58" s="144">
        <f>IF(Tb.Financiering[[#This Row],[Pnr.]]=BC$7,Tb.Financiering[[#This Row],[Te financieren]]-Tb.Financiering[[#This Row],[Eigen
bijdrage]]-Tb.Financiering[[#This Row],[Andere
subsidie(s)]]-Tb.Financiering[[#This Row],[Anders]],0)</f>
        <v>0</v>
      </c>
      <c r="BD58" s="144">
        <f>IF(Tb.Financiering[[#This Row],[Pnr.]]=BD$7,Tb.Financiering[[#This Row],[Te financieren]]-Tb.Financiering[[#This Row],[Eigen
bijdrage]]-Tb.Financiering[[#This Row],[Andere
subsidie(s)]]-Tb.Financiering[[#This Row],[Anders]],0)</f>
        <v>0</v>
      </c>
      <c r="BE58" s="144">
        <f>IF(Tb.Financiering[[#This Row],[Pnr.]]=BE$7,Tb.Financiering[[#This Row],[Te financieren]]-Tb.Financiering[[#This Row],[Eigen
bijdrage]]-Tb.Financiering[[#This Row],[Andere
subsidie(s)]]-Tb.Financiering[[#This Row],[Anders]],0)</f>
        <v>0</v>
      </c>
      <c r="BF58" s="144">
        <f>IF(Tb.Financiering[[#This Row],[Pnr.]]=BF$7,Tb.Financiering[[#This Row],[Te financieren]]-Tb.Financiering[[#This Row],[Eigen
bijdrage]]-Tb.Financiering[[#This Row],[Andere
subsidie(s)]]-Tb.Financiering[[#This Row],[Anders]],0)</f>
        <v>0</v>
      </c>
      <c r="BG58" s="144">
        <f>IF(Tb.Financiering[[#This Row],[Pnr.]]=BG$7,Tb.Financiering[[#This Row],[Te financieren]]-Tb.Financiering[[#This Row],[Eigen
bijdrage]]-Tb.Financiering[[#This Row],[Andere
subsidie(s)]]-Tb.Financiering[[#This Row],[Anders]],0)</f>
        <v>0</v>
      </c>
      <c r="BH58" s="144">
        <f>IF(Tb.Financiering[[#This Row],[Pnr.]]=BH$7,Tb.Financiering[[#This Row],[Te financieren]]-Tb.Financiering[[#This Row],[Eigen
bijdrage]]-Tb.Financiering[[#This Row],[Andere
subsidie(s)]]-Tb.Financiering[[#This Row],[Anders]],0)</f>
        <v>0</v>
      </c>
      <c r="BI58" s="144">
        <f>IF(Tb.Financiering[[#This Row],[Pnr.]]=BI$7,Tb.Financiering[[#This Row],[Te financieren]]-Tb.Financiering[[#This Row],[Eigen
bijdrage]]-Tb.Financiering[[#This Row],[Andere
subsidie(s)]]-Tb.Financiering[[#This Row],[Anders]],0)</f>
        <v>0</v>
      </c>
      <c r="BJ58" s="144">
        <f>IF(Tb.Financiering[[#This Row],[Pnr.]]=BJ$7,Tb.Financiering[[#This Row],[Te financieren]]-Tb.Financiering[[#This Row],[Eigen
bijdrage]]-Tb.Financiering[[#This Row],[Andere
subsidie(s)]]-Tb.Financiering[[#This Row],[Anders]],0)</f>
        <v>0</v>
      </c>
      <c r="BK58" s="144">
        <f>IF(Tb.Financiering[[#This Row],[Pnr.]]=BK$7,Tb.Financiering[[#This Row],[Te financieren]]-Tb.Financiering[[#This Row],[Eigen
bijdrage]]-Tb.Financiering[[#This Row],[Andere
subsidie(s)]]-Tb.Financiering[[#This Row],[Anders]],0)</f>
        <v>0</v>
      </c>
      <c r="BL58" s="144">
        <f>IF(Tb.Financiering[[#This Row],[Pnr.]]=BL$7,Tb.Financiering[[#This Row],[Te financieren]]-Tb.Financiering[[#This Row],[Eigen
bijdrage]]-Tb.Financiering[[#This Row],[Andere
subsidie(s)]]-Tb.Financiering[[#This Row],[Anders]],0)</f>
        <v>0</v>
      </c>
      <c r="BM58" s="144">
        <f>IF(Tb.Financiering[[#This Row],[Pnr.]]=BM$7,Tb.Financiering[[#This Row],[Te financieren]]-Tb.Financiering[[#This Row],[Eigen
bijdrage]]-Tb.Financiering[[#This Row],[Andere
subsidie(s)]]-Tb.Financiering[[#This Row],[Anders]],0)</f>
        <v>0</v>
      </c>
      <c r="BN58" s="235">
        <f>IF(Tb.Financiering[[#This Row],[Pnr.]]=BN$7,Tb.Financiering[[#This Row],[Eigen
bijdrage]]+Tb.Financiering[[#This Row],[Andere
subsidie(s)]]+Tb.Financiering[[#This Row],[Anders]],0)</f>
        <v>0</v>
      </c>
      <c r="BO58" s="235">
        <f>IF(Tb.Financiering[[#This Row],[Pnr.]]=BO$7,Tb.Financiering[[#This Row],[Eigen
bijdrage]]+Tb.Financiering[[#This Row],[Andere
subsidie(s)]]+Tb.Financiering[[#This Row],[Anders]],0)</f>
        <v>0</v>
      </c>
      <c r="BP58" s="235">
        <f>IF(Tb.Financiering[[#This Row],[Pnr.]]=BP$7,Tb.Financiering[[#This Row],[Eigen
bijdrage]]+Tb.Financiering[[#This Row],[Andere
subsidie(s)]]+Tb.Financiering[[#This Row],[Anders]],0)</f>
        <v>0</v>
      </c>
      <c r="BQ58" s="235">
        <f>IF(Tb.Financiering[[#This Row],[Pnr.]]=BQ$7,Tb.Financiering[[#This Row],[Eigen
bijdrage]]+Tb.Financiering[[#This Row],[Andere
subsidie(s)]]+Tb.Financiering[[#This Row],[Anders]],0)</f>
        <v>0</v>
      </c>
      <c r="BR58" s="235">
        <f>IF(Tb.Financiering[[#This Row],[Pnr.]]=BR$7,Tb.Financiering[[#This Row],[Eigen
bijdrage]]+Tb.Financiering[[#This Row],[Andere
subsidie(s)]]+Tb.Financiering[[#This Row],[Anders]],0)</f>
        <v>0</v>
      </c>
      <c r="BS58" s="235">
        <f>IF(Tb.Financiering[[#This Row],[Pnr.]]=BS$7,Tb.Financiering[[#This Row],[Eigen
bijdrage]]+Tb.Financiering[[#This Row],[Andere
subsidie(s)]]+Tb.Financiering[[#This Row],[Anders]],0)</f>
        <v>0</v>
      </c>
      <c r="BT58" s="235">
        <f>IF(Tb.Financiering[[#This Row],[Pnr.]]=BT$7,Tb.Financiering[[#This Row],[Eigen
bijdrage]]+Tb.Financiering[[#This Row],[Andere
subsidie(s)]]+Tb.Financiering[[#This Row],[Anders]],0)</f>
        <v>0</v>
      </c>
      <c r="BU58" s="235">
        <f>IF(Tb.Financiering[[#This Row],[Pnr.]]=BU$7,Tb.Financiering[[#This Row],[Eigen
bijdrage]]+Tb.Financiering[[#This Row],[Andere
subsidie(s)]]+Tb.Financiering[[#This Row],[Anders]],0)</f>
        <v>0</v>
      </c>
      <c r="BV58" s="235">
        <f>IF(Tb.Financiering[[#This Row],[Pnr.]]=BV$7,Tb.Financiering[[#This Row],[Eigen
bijdrage]]+Tb.Financiering[[#This Row],[Andere
subsidie(s)]]+Tb.Financiering[[#This Row],[Anders]],0)</f>
        <v>0</v>
      </c>
      <c r="BW58" s="235">
        <f>IF(Tb.Financiering[[#This Row],[Pnr.]]=BW$7,Tb.Financiering[[#This Row],[Eigen
bijdrage]]+Tb.Financiering[[#This Row],[Andere
subsidie(s)]]+Tb.Financiering[[#This Row],[Anders]],0)</f>
        <v>0</v>
      </c>
      <c r="BX58" s="235">
        <f>IF(Tb.Financiering[[#This Row],[Pnr.]]=BX$7,Tb.Financiering[[#This Row],[Eigen
bijdrage]]+Tb.Financiering[[#This Row],[Andere
subsidie(s)]]+Tb.Financiering[[#This Row],[Anders]],0)</f>
        <v>0</v>
      </c>
      <c r="BY58" s="235">
        <f>IF(Tb.Financiering[[#This Row],[Pnr.]]=BY$7,Tb.Financiering[[#This Row],[Eigen
bijdrage]]+Tb.Financiering[[#This Row],[Andere
subsidie(s)]]+Tb.Financiering[[#This Row],[Anders]],0)</f>
        <v>0</v>
      </c>
      <c r="BZ58" s="235">
        <f>IF(Tb.Financiering[[#This Row],[Pnr.]]=BZ$7,Tb.Financiering[[#This Row],[Eigen
bijdrage]]+Tb.Financiering[[#This Row],[Andere
subsidie(s)]]+Tb.Financiering[[#This Row],[Anders]],0)</f>
        <v>0</v>
      </c>
      <c r="CA58" s="235">
        <f>IF(Tb.Financiering[[#This Row],[Pnr.]]=CA$7,Tb.Financiering[[#This Row],[Eigen
bijdrage]]+Tb.Financiering[[#This Row],[Andere
subsidie(s)]]+Tb.Financiering[[#This Row],[Anders]],0)</f>
        <v>0</v>
      </c>
      <c r="CB58" s="235">
        <f>IF(Tb.Financiering[[#This Row],[Pnr.]]=CB$7,Tb.Financiering[[#This Row],[Eigen
bijdrage]]+Tb.Financiering[[#This Row],[Andere
subsidie(s)]]+Tb.Financiering[[#This Row],[Anders]],0)</f>
        <v>0</v>
      </c>
      <c r="CC58" s="235">
        <f>IF(Tb.Financiering[[#This Row],[Pnr.]]=CC$7,Tb.Financiering[[#This Row],[Eigen
bijdrage]]+Tb.Financiering[[#This Row],[Andere
subsidie(s)]]+Tb.Financiering[[#This Row],[Anders]],0)</f>
        <v>0</v>
      </c>
      <c r="CD58" s="235">
        <f>IF(Tb.Financiering[[#This Row],[Pnr.]]=CD$7,Tb.Financiering[[#This Row],[Eigen
bijdrage]]+Tb.Financiering[[#This Row],[Andere
subsidie(s)]]+Tb.Financiering[[#This Row],[Anders]],0)</f>
        <v>0</v>
      </c>
      <c r="CE58" s="235">
        <f>IF(Tb.Financiering[[#This Row],[Pnr.]]=CE$7,Tb.Financiering[[#This Row],[Eigen
bijdrage]]+Tb.Financiering[[#This Row],[Andere
subsidie(s)]]+Tb.Financiering[[#This Row],[Anders]],0)</f>
        <v>0</v>
      </c>
      <c r="CF58" s="235">
        <f>IF(Tb.Financiering[[#This Row],[Pnr.]]=CF$7,Tb.Financiering[[#This Row],[Eigen
bijdrage]]+Tb.Financiering[[#This Row],[Andere
subsidie(s)]]+Tb.Financiering[[#This Row],[Anders]],0)</f>
        <v>0</v>
      </c>
      <c r="CG58" s="235">
        <f>IF(Tb.Financiering[[#This Row],[Pnr.]]=CG$7,Tb.Financiering[[#This Row],[Eigen
bijdrage]]+Tb.Financiering[[#This Row],[Andere
subsidie(s)]]+Tb.Financiering[[#This Row],[Anders]],0)</f>
        <v>0</v>
      </c>
      <c r="CH58" s="235">
        <f>IF(Tb.Financiering[[#This Row],[Pnr.]]=CH$7,Tb.Financiering[[#This Row],[Eigen
bijdrage]]+Tb.Financiering[[#This Row],[Andere
subsidie(s)]]+Tb.Financiering[[#This Row],[Anders]],0)</f>
        <v>0</v>
      </c>
      <c r="CI58" s="235">
        <f>IF(Tb.Financiering[[#This Row],[Pnr.]]=CI$7,Tb.Financiering[[#This Row],[Eigen
bijdrage]]+Tb.Financiering[[#This Row],[Andere
subsidie(s)]]+Tb.Financiering[[#This Row],[Anders]],0)</f>
        <v>0</v>
      </c>
      <c r="CJ58" s="235">
        <f>IF(Tb.Financiering[[#This Row],[Pnr.]]=CJ$7,Tb.Financiering[[#This Row],[Eigen
bijdrage]]+Tb.Financiering[[#This Row],[Andere
subsidie(s)]]+Tb.Financiering[[#This Row],[Anders]],0)</f>
        <v>0</v>
      </c>
      <c r="CK58" s="235">
        <f>IF(Tb.Financiering[[#This Row],[Pnr.]]=CK$7,Tb.Financiering[[#This Row],[Eigen
bijdrage]]+Tb.Financiering[[#This Row],[Andere
subsidie(s)]]+Tb.Financiering[[#This Row],[Anders]],0)</f>
        <v>0</v>
      </c>
      <c r="CL58" s="235">
        <f>IF(Tb.Financiering[[#This Row],[Pnr.]]=CL$7,Tb.Financiering[[#This Row],[Eigen
bijdrage]]+Tb.Financiering[[#This Row],[Andere
subsidie(s)]]+Tb.Financiering[[#This Row],[Anders]],0)</f>
        <v>0</v>
      </c>
      <c r="CM58" s="235">
        <f>IF(Tb.Financiering[[#This Row],[Pnr.]]=CM$7,Tb.Financiering[[#This Row],[Eigen
bijdrage]]+Tb.Financiering[[#This Row],[Andere
subsidie(s)]]+Tb.Financiering[[#This Row],[Anders]],0)</f>
        <v>0</v>
      </c>
      <c r="CN58" s="235">
        <f>IF(Tb.Financiering[[#This Row],[Pnr.]]=CN$7,Tb.Financiering[[#This Row],[Eigen
bijdrage]]+Tb.Financiering[[#This Row],[Andere
subsidie(s)]]+Tb.Financiering[[#This Row],[Anders]],0)</f>
        <v>0</v>
      </c>
      <c r="CO58" s="235">
        <f>IF(Tb.Financiering[[#This Row],[Pnr.]]=CO$7,Tb.Financiering[[#This Row],[Eigen
bijdrage]]+Tb.Financiering[[#This Row],[Andere
subsidie(s)]]+Tb.Financiering[[#This Row],[Anders]],0)</f>
        <v>0</v>
      </c>
      <c r="CP58" s="235">
        <f>IF(Tb.Financiering[[#This Row],[Pnr.]]=CP$7,Tb.Financiering[[#This Row],[Eigen
bijdrage]]+Tb.Financiering[[#This Row],[Andere
subsidie(s)]]+Tb.Financiering[[#This Row],[Anders]],0)</f>
        <v>0</v>
      </c>
      <c r="CQ58" s="235">
        <f>IF(Tb.Financiering[[#This Row],[Pnr.]]=CQ$7,Tb.Financiering[[#This Row],[Eigen
bijdrage]]+Tb.Financiering[[#This Row],[Andere
subsidie(s)]]+Tb.Financiering[[#This Row],[Anders]],0)</f>
        <v>0</v>
      </c>
      <c r="CR58" s="235">
        <f>IF(Tb.Financiering[[#This Row],[Pnr.]]=CR$7,Tb.Financiering[[#This Row],[Eigen
bijdrage]]+Tb.Financiering[[#This Row],[Andere
subsidie(s)]]+Tb.Financiering[[#This Row],[Anders]],0)</f>
        <v>0</v>
      </c>
      <c r="CS58" s="235">
        <f>IF(Tb.Financiering[[#This Row],[Pnr.]]=CS$7,Tb.Financiering[[#This Row],[Eigen
bijdrage]]+Tb.Financiering[[#This Row],[Andere
subsidie(s)]]+Tb.Financiering[[#This Row],[Anders]],0)</f>
        <v>0</v>
      </c>
      <c r="CT58" s="235">
        <f>IF(Tb.Financiering[[#This Row],[Pnr.]]=CT$7,Tb.Financiering[[#This Row],[Eigen
bijdrage]]+Tb.Financiering[[#This Row],[Andere
subsidie(s)]]+Tb.Financiering[[#This Row],[Anders]],0)</f>
        <v>0</v>
      </c>
      <c r="CU58" s="235">
        <f>IF(Tb.Financiering[[#This Row],[Pnr.]]=CU$7,Tb.Financiering[[#This Row],[Eigen
bijdrage]]+Tb.Financiering[[#This Row],[Andere
subsidie(s)]]+Tb.Financiering[[#This Row],[Anders]],0)</f>
        <v>0</v>
      </c>
      <c r="CV58" s="235">
        <f>IF(Tb.Financiering[[#This Row],[Pnr.]]=CV$7,Tb.Financiering[[#This Row],[Eigen
bijdrage]]+Tb.Financiering[[#This Row],[Andere
subsidie(s)]]+Tb.Financiering[[#This Row],[Anders]],0)</f>
        <v>0</v>
      </c>
      <c r="CW58" s="235">
        <f>IF(Tb.Financiering[[#This Row],[Pnr.]]=CW$7,Tb.Financiering[[#This Row],[Eigen
bijdrage]]+Tb.Financiering[[#This Row],[Andere
subsidie(s)]]+Tb.Financiering[[#This Row],[Anders]],0)</f>
        <v>0</v>
      </c>
      <c r="CX58" s="235">
        <f>IF(Tb.Financiering[[#This Row],[Pnr.]]=CX$7,Tb.Financiering[[#This Row],[Eigen
bijdrage]]+Tb.Financiering[[#This Row],[Andere
subsidie(s)]]+Tb.Financiering[[#This Row],[Anders]],0)</f>
        <v>0</v>
      </c>
      <c r="CY58" s="235">
        <f>IF(Tb.Financiering[[#This Row],[Pnr.]]=CY$7,Tb.Financiering[[#This Row],[Eigen
bijdrage]]+Tb.Financiering[[#This Row],[Andere
subsidie(s)]]+Tb.Financiering[[#This Row],[Anders]],0)</f>
        <v>0</v>
      </c>
      <c r="CZ58" s="235">
        <f>IF(Tb.Financiering[[#This Row],[Pnr.]]=CZ$7,Tb.Financiering[[#This Row],[Eigen
bijdrage]]+Tb.Financiering[[#This Row],[Andere
subsidie(s)]]+Tb.Financiering[[#This Row],[Anders]],0)</f>
        <v>0</v>
      </c>
      <c r="DA58" s="235">
        <f>IF(Tb.Financiering[[#This Row],[Pnr.]]=DA$7,Tb.Financiering[[#This Row],[Eigen
bijdrage]]+Tb.Financiering[[#This Row],[Andere
subsidie(s)]]+Tb.Financiering[[#This Row],[Anders]],0)</f>
        <v>0</v>
      </c>
      <c r="DB58" s="235">
        <f>IF(Tb.Financiering[[#This Row],[Pnr.]]=DB$7,Tb.Financiering[[#This Row],[Eigen
bijdrage]]+Tb.Financiering[[#This Row],[Andere
subsidie(s)]]+Tb.Financiering[[#This Row],[Anders]],0)</f>
        <v>0</v>
      </c>
      <c r="DC58" s="235">
        <f>IF(Tb.Financiering[[#This Row],[Pnr.]]=DC$7,Tb.Financiering[[#This Row],[Eigen
bijdrage]]+Tb.Financiering[[#This Row],[Andere
subsidie(s)]]+Tb.Financiering[[#This Row],[Anders]],0)</f>
        <v>0</v>
      </c>
      <c r="DD58" s="235">
        <f>IF(Tb.Financiering[[#This Row],[Pnr.]]=DD$7,Tb.Financiering[[#This Row],[Eigen
bijdrage]]+Tb.Financiering[[#This Row],[Andere
subsidie(s)]]+Tb.Financiering[[#This Row],[Anders]],0)</f>
        <v>0</v>
      </c>
      <c r="DE58" s="235">
        <f>IF(Tb.Financiering[[#This Row],[Pnr.]]=DE$7,Tb.Financiering[[#This Row],[Eigen
bijdrage]]+Tb.Financiering[[#This Row],[Andere
subsidie(s)]]+Tb.Financiering[[#This Row],[Anders]],0)</f>
        <v>0</v>
      </c>
      <c r="DF58" s="235">
        <f>IF(Tb.Financiering[[#This Row],[Pnr.]]=DF$7,Tb.Financiering[[#This Row],[Eigen
bijdrage]]+Tb.Financiering[[#This Row],[Andere
subsidie(s)]]+Tb.Financiering[[#This Row],[Anders]],0)</f>
        <v>0</v>
      </c>
      <c r="DG58" s="235">
        <f>IF(Tb.Financiering[[#This Row],[Pnr.]]=DG$7,Tb.Financiering[[#This Row],[Eigen
bijdrage]]+Tb.Financiering[[#This Row],[Andere
subsidie(s)]]+Tb.Financiering[[#This Row],[Anders]],0)</f>
        <v>0</v>
      </c>
      <c r="DH58" s="235">
        <f>IF(Tb.Financiering[[#This Row],[Pnr.]]=DH$7,Tb.Financiering[[#This Row],[Eigen
bijdrage]]+Tb.Financiering[[#This Row],[Andere
subsidie(s)]]+Tb.Financiering[[#This Row],[Anders]],0)</f>
        <v>0</v>
      </c>
      <c r="DI58" s="235">
        <f>IF(Tb.Financiering[[#This Row],[Pnr.]]=DI$7,Tb.Financiering[[#This Row],[Eigen
bijdrage]]+Tb.Financiering[[#This Row],[Andere
subsidie(s)]]+Tb.Financiering[[#This Row],[Anders]],0)</f>
        <v>0</v>
      </c>
      <c r="DJ58" s="235">
        <f>IF(Tb.Financiering[[#This Row],[Pnr.]]=DJ$7,Tb.Financiering[[#This Row],[Eigen
bijdrage]]+Tb.Financiering[[#This Row],[Andere
subsidie(s)]]+Tb.Financiering[[#This Row],[Anders]],0)</f>
        <v>0</v>
      </c>
      <c r="DK58" s="235">
        <f>IF(Tb.Financiering[[#This Row],[Pnr.]]=DK$7,Tb.Financiering[[#This Row],[Eigen
bijdrage]]+Tb.Financiering[[#This Row],[Andere
subsidie(s)]]+Tb.Financiering[[#This Row],[Anders]],0)</f>
        <v>0</v>
      </c>
      <c r="XFD58" s="31"/>
    </row>
    <row r="59" spans="1:115 16384:16384" s="4" customFormat="1" x14ac:dyDescent="0.3">
      <c r="A59" s="31"/>
      <c r="B59" s="137"/>
      <c r="C59" s="137"/>
      <c r="D59" s="11">
        <f>SUMIF(Tbl.Kosten[PSAnr.],Tb.Financiering[[#This Row],[PSAnr.]],Tbl.Kosten[Totaal kosten])</f>
        <v>0</v>
      </c>
      <c r="E59" s="154">
        <f>SUMIF(Tbl.Kosten[PSAnr.],Tb.Financiering[[#This Row],[PSAnr.]],Tbl.Kosten[Subsidie])</f>
        <v>0</v>
      </c>
      <c r="F59" s="155"/>
      <c r="G59" s="154">
        <f>Tb.Financiering[[#This Row],[Begrote kosten]]-Tb.Financiering[[#This Row],[Berekende GLB subsidie]]-Tb.Financiering[[#This Row],[Correctie GLB subsidie]]</f>
        <v>0</v>
      </c>
      <c r="H59" s="156"/>
      <c r="I59" s="156"/>
      <c r="J59" s="156"/>
      <c r="K59" s="152"/>
      <c r="L59" s="97">
        <f>Tb.Financiering[[#This Row],[Te financieren]]-SUM(Tb.Financiering[[#This Row],[Eigen
bijdrage]:[Anders]])</f>
        <v>0</v>
      </c>
      <c r="M59" s="160" t="str">
        <f>IFERROR(VLOOKUP(Tb.Financiering[[#This Row],[Partnernaam]],Tbl.Projectpartners[[Naam]:[PNr.]],9,FALSE),"")</f>
        <v/>
      </c>
      <c r="N59" s="142" t="str">
        <f>IFERROR(VLOOKUP(Tb.Financiering[[#This Row],[Subsidiabele activiteit]],Tbl.Subsidiehoogte[[Subsidieactiviteit]:[SAnr.]],3,FALSE),"")</f>
        <v/>
      </c>
      <c r="O59" s="142" t="str">
        <f>_xlfn.CONCAT(Tb.Financiering[[#This Row],[Pnr.]],Tb.Financiering[[#This Row],[SAnr.]])</f>
        <v/>
      </c>
      <c r="P59" s="144">
        <f>IF(Tb.Financiering[[#This Row],[Pnr.]]=P$7,Tb.Financiering[[#This Row],[Te financieren]]-Tb.Financiering[[#This Row],[Eigen
bijdrage]]-Tb.Financiering[[#This Row],[Andere
subsidie(s)]]-Tb.Financiering[[#This Row],[Anders]],0)</f>
        <v>0</v>
      </c>
      <c r="Q59" s="144">
        <f>IF(Tb.Financiering[[#This Row],[Pnr.]]=Q$7,Tb.Financiering[[#This Row],[Te financieren]]-Tb.Financiering[[#This Row],[Eigen
bijdrage]]-Tb.Financiering[[#This Row],[Andere
subsidie(s)]]-Tb.Financiering[[#This Row],[Anders]],0)</f>
        <v>0</v>
      </c>
      <c r="R59" s="144">
        <f>IF(Tb.Financiering[[#This Row],[Pnr.]]=R$7,Tb.Financiering[[#This Row],[Te financieren]]-Tb.Financiering[[#This Row],[Eigen
bijdrage]]-Tb.Financiering[[#This Row],[Andere
subsidie(s)]]-Tb.Financiering[[#This Row],[Anders]],0)</f>
        <v>0</v>
      </c>
      <c r="S59" s="144">
        <f>IF(Tb.Financiering[[#This Row],[Pnr.]]=S$7,Tb.Financiering[[#This Row],[Te financieren]]-Tb.Financiering[[#This Row],[Eigen
bijdrage]]-Tb.Financiering[[#This Row],[Andere
subsidie(s)]]-Tb.Financiering[[#This Row],[Anders]],0)</f>
        <v>0</v>
      </c>
      <c r="T59" s="144">
        <f>IF(Tb.Financiering[[#This Row],[Pnr.]]=T$7,Tb.Financiering[[#This Row],[Te financieren]]-Tb.Financiering[[#This Row],[Eigen
bijdrage]]-Tb.Financiering[[#This Row],[Andere
subsidie(s)]]-Tb.Financiering[[#This Row],[Anders]],0)</f>
        <v>0</v>
      </c>
      <c r="U59" s="144">
        <f>IF(Tb.Financiering[[#This Row],[Pnr.]]=U$7,Tb.Financiering[[#This Row],[Te financieren]]-Tb.Financiering[[#This Row],[Eigen
bijdrage]]-Tb.Financiering[[#This Row],[Andere
subsidie(s)]]-Tb.Financiering[[#This Row],[Anders]],0)</f>
        <v>0</v>
      </c>
      <c r="V59" s="144">
        <f>IF(Tb.Financiering[[#This Row],[Pnr.]]=V$7,Tb.Financiering[[#This Row],[Te financieren]]-Tb.Financiering[[#This Row],[Eigen
bijdrage]]-Tb.Financiering[[#This Row],[Andere
subsidie(s)]]-Tb.Financiering[[#This Row],[Anders]],0)</f>
        <v>0</v>
      </c>
      <c r="W59" s="144">
        <f>IF(Tb.Financiering[[#This Row],[Pnr.]]=W$7,Tb.Financiering[[#This Row],[Te financieren]]-Tb.Financiering[[#This Row],[Eigen
bijdrage]]-Tb.Financiering[[#This Row],[Andere
subsidie(s)]]-Tb.Financiering[[#This Row],[Anders]],0)</f>
        <v>0</v>
      </c>
      <c r="X59" s="144">
        <f>IF(Tb.Financiering[[#This Row],[Pnr.]]=X$7,Tb.Financiering[[#This Row],[Te financieren]]-Tb.Financiering[[#This Row],[Eigen
bijdrage]]-Tb.Financiering[[#This Row],[Andere
subsidie(s)]]-Tb.Financiering[[#This Row],[Anders]],0)</f>
        <v>0</v>
      </c>
      <c r="Y59" s="144">
        <f>IF(Tb.Financiering[[#This Row],[Pnr.]]=Y$7,Tb.Financiering[[#This Row],[Te financieren]]-Tb.Financiering[[#This Row],[Eigen
bijdrage]]-Tb.Financiering[[#This Row],[Andere
subsidie(s)]]-Tb.Financiering[[#This Row],[Anders]],0)</f>
        <v>0</v>
      </c>
      <c r="Z59" s="144">
        <f>IF(Tb.Financiering[[#This Row],[Pnr.]]=Z$7,Tb.Financiering[[#This Row],[Te financieren]]-Tb.Financiering[[#This Row],[Eigen
bijdrage]]-Tb.Financiering[[#This Row],[Andere
subsidie(s)]]-Tb.Financiering[[#This Row],[Anders]],0)</f>
        <v>0</v>
      </c>
      <c r="AA59" s="144">
        <f>IF(Tb.Financiering[[#This Row],[Pnr.]]=AA$7,Tb.Financiering[[#This Row],[Te financieren]]-Tb.Financiering[[#This Row],[Eigen
bijdrage]]-Tb.Financiering[[#This Row],[Andere
subsidie(s)]]-Tb.Financiering[[#This Row],[Anders]],0)</f>
        <v>0</v>
      </c>
      <c r="AB59" s="144">
        <f>IF(Tb.Financiering[[#This Row],[Pnr.]]=AB$7,Tb.Financiering[[#This Row],[Te financieren]]-Tb.Financiering[[#This Row],[Eigen
bijdrage]]-Tb.Financiering[[#This Row],[Andere
subsidie(s)]]-Tb.Financiering[[#This Row],[Anders]],0)</f>
        <v>0</v>
      </c>
      <c r="AC59" s="144">
        <f>IF(Tb.Financiering[[#This Row],[Pnr.]]=AC$7,Tb.Financiering[[#This Row],[Te financieren]]-Tb.Financiering[[#This Row],[Eigen
bijdrage]]-Tb.Financiering[[#This Row],[Andere
subsidie(s)]]-Tb.Financiering[[#This Row],[Anders]],0)</f>
        <v>0</v>
      </c>
      <c r="AD59" s="144">
        <f>IF(Tb.Financiering[[#This Row],[Pnr.]]=AD$7,Tb.Financiering[[#This Row],[Te financieren]]-Tb.Financiering[[#This Row],[Eigen
bijdrage]]-Tb.Financiering[[#This Row],[Andere
subsidie(s)]]-Tb.Financiering[[#This Row],[Anders]],0)</f>
        <v>0</v>
      </c>
      <c r="AE59" s="144">
        <f>IF(Tb.Financiering[[#This Row],[Pnr.]]=AE$7,Tb.Financiering[[#This Row],[Te financieren]]-Tb.Financiering[[#This Row],[Eigen
bijdrage]]-Tb.Financiering[[#This Row],[Andere
subsidie(s)]]-Tb.Financiering[[#This Row],[Anders]],0)</f>
        <v>0</v>
      </c>
      <c r="AF59" s="144">
        <f>IF(Tb.Financiering[[#This Row],[Pnr.]]=AF$7,Tb.Financiering[[#This Row],[Te financieren]]-Tb.Financiering[[#This Row],[Eigen
bijdrage]]-Tb.Financiering[[#This Row],[Andere
subsidie(s)]]-Tb.Financiering[[#This Row],[Anders]],0)</f>
        <v>0</v>
      </c>
      <c r="AG59" s="144">
        <f>IF(Tb.Financiering[[#This Row],[Pnr.]]=AG$7,Tb.Financiering[[#This Row],[Te financieren]]-Tb.Financiering[[#This Row],[Eigen
bijdrage]]-Tb.Financiering[[#This Row],[Andere
subsidie(s)]]-Tb.Financiering[[#This Row],[Anders]],0)</f>
        <v>0</v>
      </c>
      <c r="AH59" s="144">
        <f>IF(Tb.Financiering[[#This Row],[Pnr.]]=AH$7,Tb.Financiering[[#This Row],[Te financieren]]-Tb.Financiering[[#This Row],[Eigen
bijdrage]]-Tb.Financiering[[#This Row],[Andere
subsidie(s)]]-Tb.Financiering[[#This Row],[Anders]],0)</f>
        <v>0</v>
      </c>
      <c r="AI59" s="144">
        <f>IF(Tb.Financiering[[#This Row],[Pnr.]]=AI$7,Tb.Financiering[[#This Row],[Te financieren]]-Tb.Financiering[[#This Row],[Eigen
bijdrage]]-Tb.Financiering[[#This Row],[Andere
subsidie(s)]]-Tb.Financiering[[#This Row],[Anders]],0)</f>
        <v>0</v>
      </c>
      <c r="AJ59" s="144">
        <f>IF(Tb.Financiering[[#This Row],[Pnr.]]=AJ$7,Tb.Financiering[[#This Row],[Te financieren]]-Tb.Financiering[[#This Row],[Eigen
bijdrage]]-Tb.Financiering[[#This Row],[Andere
subsidie(s)]]-Tb.Financiering[[#This Row],[Anders]],0)</f>
        <v>0</v>
      </c>
      <c r="AK59" s="144">
        <f>IF(Tb.Financiering[[#This Row],[Pnr.]]=AK$7,Tb.Financiering[[#This Row],[Te financieren]]-Tb.Financiering[[#This Row],[Eigen
bijdrage]]-Tb.Financiering[[#This Row],[Andere
subsidie(s)]]-Tb.Financiering[[#This Row],[Anders]],0)</f>
        <v>0</v>
      </c>
      <c r="AL59" s="144">
        <f>IF(Tb.Financiering[[#This Row],[Pnr.]]=AL$7,Tb.Financiering[[#This Row],[Te financieren]]-Tb.Financiering[[#This Row],[Eigen
bijdrage]]-Tb.Financiering[[#This Row],[Andere
subsidie(s)]]-Tb.Financiering[[#This Row],[Anders]],0)</f>
        <v>0</v>
      </c>
      <c r="AM59" s="144">
        <f>IF(Tb.Financiering[[#This Row],[Pnr.]]=AM$7,Tb.Financiering[[#This Row],[Te financieren]]-Tb.Financiering[[#This Row],[Eigen
bijdrage]]-Tb.Financiering[[#This Row],[Andere
subsidie(s)]]-Tb.Financiering[[#This Row],[Anders]],0)</f>
        <v>0</v>
      </c>
      <c r="AN59" s="144">
        <f>IF(Tb.Financiering[[#This Row],[Pnr.]]=AN$7,Tb.Financiering[[#This Row],[Te financieren]]-Tb.Financiering[[#This Row],[Eigen
bijdrage]]-Tb.Financiering[[#This Row],[Andere
subsidie(s)]]-Tb.Financiering[[#This Row],[Anders]],0)</f>
        <v>0</v>
      </c>
      <c r="AO59" s="144">
        <f>IF(Tb.Financiering[[#This Row],[Pnr.]]=AO$7,Tb.Financiering[[#This Row],[Te financieren]]-Tb.Financiering[[#This Row],[Eigen
bijdrage]]-Tb.Financiering[[#This Row],[Andere
subsidie(s)]]-Tb.Financiering[[#This Row],[Anders]],0)</f>
        <v>0</v>
      </c>
      <c r="AP59" s="144">
        <f>IF(Tb.Financiering[[#This Row],[Pnr.]]=AP$7,Tb.Financiering[[#This Row],[Te financieren]]-Tb.Financiering[[#This Row],[Eigen
bijdrage]]-Tb.Financiering[[#This Row],[Andere
subsidie(s)]]-Tb.Financiering[[#This Row],[Anders]],0)</f>
        <v>0</v>
      </c>
      <c r="AQ59" s="144">
        <f>IF(Tb.Financiering[[#This Row],[Pnr.]]=AQ$7,Tb.Financiering[[#This Row],[Te financieren]]-Tb.Financiering[[#This Row],[Eigen
bijdrage]]-Tb.Financiering[[#This Row],[Andere
subsidie(s)]]-Tb.Financiering[[#This Row],[Anders]],0)</f>
        <v>0</v>
      </c>
      <c r="AR59" s="144">
        <f>IF(Tb.Financiering[[#This Row],[Pnr.]]=AR$7,Tb.Financiering[[#This Row],[Te financieren]]-Tb.Financiering[[#This Row],[Eigen
bijdrage]]-Tb.Financiering[[#This Row],[Andere
subsidie(s)]]-Tb.Financiering[[#This Row],[Anders]],0)</f>
        <v>0</v>
      </c>
      <c r="AS59" s="144">
        <f>IF(Tb.Financiering[[#This Row],[Pnr.]]=AS$7,Tb.Financiering[[#This Row],[Te financieren]]-Tb.Financiering[[#This Row],[Eigen
bijdrage]]-Tb.Financiering[[#This Row],[Andere
subsidie(s)]]-Tb.Financiering[[#This Row],[Anders]],0)</f>
        <v>0</v>
      </c>
      <c r="AT59" s="144">
        <f>IF(Tb.Financiering[[#This Row],[Pnr.]]=AT$7,Tb.Financiering[[#This Row],[Te financieren]]-Tb.Financiering[[#This Row],[Eigen
bijdrage]]-Tb.Financiering[[#This Row],[Andere
subsidie(s)]]-Tb.Financiering[[#This Row],[Anders]],0)</f>
        <v>0</v>
      </c>
      <c r="AU59" s="144">
        <f>IF(Tb.Financiering[[#This Row],[Pnr.]]=AU$7,Tb.Financiering[[#This Row],[Te financieren]]-Tb.Financiering[[#This Row],[Eigen
bijdrage]]-Tb.Financiering[[#This Row],[Andere
subsidie(s)]]-Tb.Financiering[[#This Row],[Anders]],0)</f>
        <v>0</v>
      </c>
      <c r="AV59" s="144">
        <f>IF(Tb.Financiering[[#This Row],[Pnr.]]=AV$7,Tb.Financiering[[#This Row],[Te financieren]]-Tb.Financiering[[#This Row],[Eigen
bijdrage]]-Tb.Financiering[[#This Row],[Andere
subsidie(s)]]-Tb.Financiering[[#This Row],[Anders]],0)</f>
        <v>0</v>
      </c>
      <c r="AW59" s="144">
        <f>IF(Tb.Financiering[[#This Row],[Pnr.]]=AW$7,Tb.Financiering[[#This Row],[Te financieren]]-Tb.Financiering[[#This Row],[Eigen
bijdrage]]-Tb.Financiering[[#This Row],[Andere
subsidie(s)]]-Tb.Financiering[[#This Row],[Anders]],0)</f>
        <v>0</v>
      </c>
      <c r="AX59" s="144">
        <f>IF(Tb.Financiering[[#This Row],[Pnr.]]=AX$7,Tb.Financiering[[#This Row],[Te financieren]]-Tb.Financiering[[#This Row],[Eigen
bijdrage]]-Tb.Financiering[[#This Row],[Andere
subsidie(s)]]-Tb.Financiering[[#This Row],[Anders]],0)</f>
        <v>0</v>
      </c>
      <c r="AY59" s="144">
        <f>IF(Tb.Financiering[[#This Row],[Pnr.]]=AY$7,Tb.Financiering[[#This Row],[Te financieren]]-Tb.Financiering[[#This Row],[Eigen
bijdrage]]-Tb.Financiering[[#This Row],[Andere
subsidie(s)]]-Tb.Financiering[[#This Row],[Anders]],0)</f>
        <v>0</v>
      </c>
      <c r="AZ59" s="144">
        <f>IF(Tb.Financiering[[#This Row],[Pnr.]]=AZ$7,Tb.Financiering[[#This Row],[Te financieren]]-Tb.Financiering[[#This Row],[Eigen
bijdrage]]-Tb.Financiering[[#This Row],[Andere
subsidie(s)]]-Tb.Financiering[[#This Row],[Anders]],0)</f>
        <v>0</v>
      </c>
      <c r="BA59" s="144">
        <f>IF(Tb.Financiering[[#This Row],[Pnr.]]=BA$7,Tb.Financiering[[#This Row],[Te financieren]]-Tb.Financiering[[#This Row],[Eigen
bijdrage]]-Tb.Financiering[[#This Row],[Andere
subsidie(s)]]-Tb.Financiering[[#This Row],[Anders]],0)</f>
        <v>0</v>
      </c>
      <c r="BB59" s="144">
        <f>IF(Tb.Financiering[[#This Row],[Pnr.]]=BB$7,Tb.Financiering[[#This Row],[Te financieren]]-Tb.Financiering[[#This Row],[Eigen
bijdrage]]-Tb.Financiering[[#This Row],[Andere
subsidie(s)]]-Tb.Financiering[[#This Row],[Anders]],0)</f>
        <v>0</v>
      </c>
      <c r="BC59" s="144">
        <f>IF(Tb.Financiering[[#This Row],[Pnr.]]=BC$7,Tb.Financiering[[#This Row],[Te financieren]]-Tb.Financiering[[#This Row],[Eigen
bijdrage]]-Tb.Financiering[[#This Row],[Andere
subsidie(s)]]-Tb.Financiering[[#This Row],[Anders]],0)</f>
        <v>0</v>
      </c>
      <c r="BD59" s="144">
        <f>IF(Tb.Financiering[[#This Row],[Pnr.]]=BD$7,Tb.Financiering[[#This Row],[Te financieren]]-Tb.Financiering[[#This Row],[Eigen
bijdrage]]-Tb.Financiering[[#This Row],[Andere
subsidie(s)]]-Tb.Financiering[[#This Row],[Anders]],0)</f>
        <v>0</v>
      </c>
      <c r="BE59" s="144">
        <f>IF(Tb.Financiering[[#This Row],[Pnr.]]=BE$7,Tb.Financiering[[#This Row],[Te financieren]]-Tb.Financiering[[#This Row],[Eigen
bijdrage]]-Tb.Financiering[[#This Row],[Andere
subsidie(s)]]-Tb.Financiering[[#This Row],[Anders]],0)</f>
        <v>0</v>
      </c>
      <c r="BF59" s="144">
        <f>IF(Tb.Financiering[[#This Row],[Pnr.]]=BF$7,Tb.Financiering[[#This Row],[Te financieren]]-Tb.Financiering[[#This Row],[Eigen
bijdrage]]-Tb.Financiering[[#This Row],[Andere
subsidie(s)]]-Tb.Financiering[[#This Row],[Anders]],0)</f>
        <v>0</v>
      </c>
      <c r="BG59" s="144">
        <f>IF(Tb.Financiering[[#This Row],[Pnr.]]=BG$7,Tb.Financiering[[#This Row],[Te financieren]]-Tb.Financiering[[#This Row],[Eigen
bijdrage]]-Tb.Financiering[[#This Row],[Andere
subsidie(s)]]-Tb.Financiering[[#This Row],[Anders]],0)</f>
        <v>0</v>
      </c>
      <c r="BH59" s="144">
        <f>IF(Tb.Financiering[[#This Row],[Pnr.]]=BH$7,Tb.Financiering[[#This Row],[Te financieren]]-Tb.Financiering[[#This Row],[Eigen
bijdrage]]-Tb.Financiering[[#This Row],[Andere
subsidie(s)]]-Tb.Financiering[[#This Row],[Anders]],0)</f>
        <v>0</v>
      </c>
      <c r="BI59" s="144">
        <f>IF(Tb.Financiering[[#This Row],[Pnr.]]=BI$7,Tb.Financiering[[#This Row],[Te financieren]]-Tb.Financiering[[#This Row],[Eigen
bijdrage]]-Tb.Financiering[[#This Row],[Andere
subsidie(s)]]-Tb.Financiering[[#This Row],[Anders]],0)</f>
        <v>0</v>
      </c>
      <c r="BJ59" s="144">
        <f>IF(Tb.Financiering[[#This Row],[Pnr.]]=BJ$7,Tb.Financiering[[#This Row],[Te financieren]]-Tb.Financiering[[#This Row],[Eigen
bijdrage]]-Tb.Financiering[[#This Row],[Andere
subsidie(s)]]-Tb.Financiering[[#This Row],[Anders]],0)</f>
        <v>0</v>
      </c>
      <c r="BK59" s="144">
        <f>IF(Tb.Financiering[[#This Row],[Pnr.]]=BK$7,Tb.Financiering[[#This Row],[Te financieren]]-Tb.Financiering[[#This Row],[Eigen
bijdrage]]-Tb.Financiering[[#This Row],[Andere
subsidie(s)]]-Tb.Financiering[[#This Row],[Anders]],0)</f>
        <v>0</v>
      </c>
      <c r="BL59" s="144">
        <f>IF(Tb.Financiering[[#This Row],[Pnr.]]=BL$7,Tb.Financiering[[#This Row],[Te financieren]]-Tb.Financiering[[#This Row],[Eigen
bijdrage]]-Tb.Financiering[[#This Row],[Andere
subsidie(s)]]-Tb.Financiering[[#This Row],[Anders]],0)</f>
        <v>0</v>
      </c>
      <c r="BM59" s="144">
        <f>IF(Tb.Financiering[[#This Row],[Pnr.]]=BM$7,Tb.Financiering[[#This Row],[Te financieren]]-Tb.Financiering[[#This Row],[Eigen
bijdrage]]-Tb.Financiering[[#This Row],[Andere
subsidie(s)]]-Tb.Financiering[[#This Row],[Anders]],0)</f>
        <v>0</v>
      </c>
      <c r="BN59" s="235">
        <f>IF(Tb.Financiering[[#This Row],[Pnr.]]=BN$7,Tb.Financiering[[#This Row],[Eigen
bijdrage]]+Tb.Financiering[[#This Row],[Andere
subsidie(s)]]+Tb.Financiering[[#This Row],[Anders]],0)</f>
        <v>0</v>
      </c>
      <c r="BO59" s="235">
        <f>IF(Tb.Financiering[[#This Row],[Pnr.]]=BO$7,Tb.Financiering[[#This Row],[Eigen
bijdrage]]+Tb.Financiering[[#This Row],[Andere
subsidie(s)]]+Tb.Financiering[[#This Row],[Anders]],0)</f>
        <v>0</v>
      </c>
      <c r="BP59" s="235">
        <f>IF(Tb.Financiering[[#This Row],[Pnr.]]=BP$7,Tb.Financiering[[#This Row],[Eigen
bijdrage]]+Tb.Financiering[[#This Row],[Andere
subsidie(s)]]+Tb.Financiering[[#This Row],[Anders]],0)</f>
        <v>0</v>
      </c>
      <c r="BQ59" s="235">
        <f>IF(Tb.Financiering[[#This Row],[Pnr.]]=BQ$7,Tb.Financiering[[#This Row],[Eigen
bijdrage]]+Tb.Financiering[[#This Row],[Andere
subsidie(s)]]+Tb.Financiering[[#This Row],[Anders]],0)</f>
        <v>0</v>
      </c>
      <c r="BR59" s="235">
        <f>IF(Tb.Financiering[[#This Row],[Pnr.]]=BR$7,Tb.Financiering[[#This Row],[Eigen
bijdrage]]+Tb.Financiering[[#This Row],[Andere
subsidie(s)]]+Tb.Financiering[[#This Row],[Anders]],0)</f>
        <v>0</v>
      </c>
      <c r="BS59" s="235">
        <f>IF(Tb.Financiering[[#This Row],[Pnr.]]=BS$7,Tb.Financiering[[#This Row],[Eigen
bijdrage]]+Tb.Financiering[[#This Row],[Andere
subsidie(s)]]+Tb.Financiering[[#This Row],[Anders]],0)</f>
        <v>0</v>
      </c>
      <c r="BT59" s="235">
        <f>IF(Tb.Financiering[[#This Row],[Pnr.]]=BT$7,Tb.Financiering[[#This Row],[Eigen
bijdrage]]+Tb.Financiering[[#This Row],[Andere
subsidie(s)]]+Tb.Financiering[[#This Row],[Anders]],0)</f>
        <v>0</v>
      </c>
      <c r="BU59" s="235">
        <f>IF(Tb.Financiering[[#This Row],[Pnr.]]=BU$7,Tb.Financiering[[#This Row],[Eigen
bijdrage]]+Tb.Financiering[[#This Row],[Andere
subsidie(s)]]+Tb.Financiering[[#This Row],[Anders]],0)</f>
        <v>0</v>
      </c>
      <c r="BV59" s="235">
        <f>IF(Tb.Financiering[[#This Row],[Pnr.]]=BV$7,Tb.Financiering[[#This Row],[Eigen
bijdrage]]+Tb.Financiering[[#This Row],[Andere
subsidie(s)]]+Tb.Financiering[[#This Row],[Anders]],0)</f>
        <v>0</v>
      </c>
      <c r="BW59" s="235">
        <f>IF(Tb.Financiering[[#This Row],[Pnr.]]=BW$7,Tb.Financiering[[#This Row],[Eigen
bijdrage]]+Tb.Financiering[[#This Row],[Andere
subsidie(s)]]+Tb.Financiering[[#This Row],[Anders]],0)</f>
        <v>0</v>
      </c>
      <c r="BX59" s="235">
        <f>IF(Tb.Financiering[[#This Row],[Pnr.]]=BX$7,Tb.Financiering[[#This Row],[Eigen
bijdrage]]+Tb.Financiering[[#This Row],[Andere
subsidie(s)]]+Tb.Financiering[[#This Row],[Anders]],0)</f>
        <v>0</v>
      </c>
      <c r="BY59" s="235">
        <f>IF(Tb.Financiering[[#This Row],[Pnr.]]=BY$7,Tb.Financiering[[#This Row],[Eigen
bijdrage]]+Tb.Financiering[[#This Row],[Andere
subsidie(s)]]+Tb.Financiering[[#This Row],[Anders]],0)</f>
        <v>0</v>
      </c>
      <c r="BZ59" s="235">
        <f>IF(Tb.Financiering[[#This Row],[Pnr.]]=BZ$7,Tb.Financiering[[#This Row],[Eigen
bijdrage]]+Tb.Financiering[[#This Row],[Andere
subsidie(s)]]+Tb.Financiering[[#This Row],[Anders]],0)</f>
        <v>0</v>
      </c>
      <c r="CA59" s="235">
        <f>IF(Tb.Financiering[[#This Row],[Pnr.]]=CA$7,Tb.Financiering[[#This Row],[Eigen
bijdrage]]+Tb.Financiering[[#This Row],[Andere
subsidie(s)]]+Tb.Financiering[[#This Row],[Anders]],0)</f>
        <v>0</v>
      </c>
      <c r="CB59" s="235">
        <f>IF(Tb.Financiering[[#This Row],[Pnr.]]=CB$7,Tb.Financiering[[#This Row],[Eigen
bijdrage]]+Tb.Financiering[[#This Row],[Andere
subsidie(s)]]+Tb.Financiering[[#This Row],[Anders]],0)</f>
        <v>0</v>
      </c>
      <c r="CC59" s="235">
        <f>IF(Tb.Financiering[[#This Row],[Pnr.]]=CC$7,Tb.Financiering[[#This Row],[Eigen
bijdrage]]+Tb.Financiering[[#This Row],[Andere
subsidie(s)]]+Tb.Financiering[[#This Row],[Anders]],0)</f>
        <v>0</v>
      </c>
      <c r="CD59" s="235">
        <f>IF(Tb.Financiering[[#This Row],[Pnr.]]=CD$7,Tb.Financiering[[#This Row],[Eigen
bijdrage]]+Tb.Financiering[[#This Row],[Andere
subsidie(s)]]+Tb.Financiering[[#This Row],[Anders]],0)</f>
        <v>0</v>
      </c>
      <c r="CE59" s="235">
        <f>IF(Tb.Financiering[[#This Row],[Pnr.]]=CE$7,Tb.Financiering[[#This Row],[Eigen
bijdrage]]+Tb.Financiering[[#This Row],[Andere
subsidie(s)]]+Tb.Financiering[[#This Row],[Anders]],0)</f>
        <v>0</v>
      </c>
      <c r="CF59" s="235">
        <f>IF(Tb.Financiering[[#This Row],[Pnr.]]=CF$7,Tb.Financiering[[#This Row],[Eigen
bijdrage]]+Tb.Financiering[[#This Row],[Andere
subsidie(s)]]+Tb.Financiering[[#This Row],[Anders]],0)</f>
        <v>0</v>
      </c>
      <c r="CG59" s="235">
        <f>IF(Tb.Financiering[[#This Row],[Pnr.]]=CG$7,Tb.Financiering[[#This Row],[Eigen
bijdrage]]+Tb.Financiering[[#This Row],[Andere
subsidie(s)]]+Tb.Financiering[[#This Row],[Anders]],0)</f>
        <v>0</v>
      </c>
      <c r="CH59" s="235">
        <f>IF(Tb.Financiering[[#This Row],[Pnr.]]=CH$7,Tb.Financiering[[#This Row],[Eigen
bijdrage]]+Tb.Financiering[[#This Row],[Andere
subsidie(s)]]+Tb.Financiering[[#This Row],[Anders]],0)</f>
        <v>0</v>
      </c>
      <c r="CI59" s="235">
        <f>IF(Tb.Financiering[[#This Row],[Pnr.]]=CI$7,Tb.Financiering[[#This Row],[Eigen
bijdrage]]+Tb.Financiering[[#This Row],[Andere
subsidie(s)]]+Tb.Financiering[[#This Row],[Anders]],0)</f>
        <v>0</v>
      </c>
      <c r="CJ59" s="235">
        <f>IF(Tb.Financiering[[#This Row],[Pnr.]]=CJ$7,Tb.Financiering[[#This Row],[Eigen
bijdrage]]+Tb.Financiering[[#This Row],[Andere
subsidie(s)]]+Tb.Financiering[[#This Row],[Anders]],0)</f>
        <v>0</v>
      </c>
      <c r="CK59" s="235">
        <f>IF(Tb.Financiering[[#This Row],[Pnr.]]=CK$7,Tb.Financiering[[#This Row],[Eigen
bijdrage]]+Tb.Financiering[[#This Row],[Andere
subsidie(s)]]+Tb.Financiering[[#This Row],[Anders]],0)</f>
        <v>0</v>
      </c>
      <c r="CL59" s="235">
        <f>IF(Tb.Financiering[[#This Row],[Pnr.]]=CL$7,Tb.Financiering[[#This Row],[Eigen
bijdrage]]+Tb.Financiering[[#This Row],[Andere
subsidie(s)]]+Tb.Financiering[[#This Row],[Anders]],0)</f>
        <v>0</v>
      </c>
      <c r="CM59" s="235">
        <f>IF(Tb.Financiering[[#This Row],[Pnr.]]=CM$7,Tb.Financiering[[#This Row],[Eigen
bijdrage]]+Tb.Financiering[[#This Row],[Andere
subsidie(s)]]+Tb.Financiering[[#This Row],[Anders]],0)</f>
        <v>0</v>
      </c>
      <c r="CN59" s="235">
        <f>IF(Tb.Financiering[[#This Row],[Pnr.]]=CN$7,Tb.Financiering[[#This Row],[Eigen
bijdrage]]+Tb.Financiering[[#This Row],[Andere
subsidie(s)]]+Tb.Financiering[[#This Row],[Anders]],0)</f>
        <v>0</v>
      </c>
      <c r="CO59" s="235">
        <f>IF(Tb.Financiering[[#This Row],[Pnr.]]=CO$7,Tb.Financiering[[#This Row],[Eigen
bijdrage]]+Tb.Financiering[[#This Row],[Andere
subsidie(s)]]+Tb.Financiering[[#This Row],[Anders]],0)</f>
        <v>0</v>
      </c>
      <c r="CP59" s="235">
        <f>IF(Tb.Financiering[[#This Row],[Pnr.]]=CP$7,Tb.Financiering[[#This Row],[Eigen
bijdrage]]+Tb.Financiering[[#This Row],[Andere
subsidie(s)]]+Tb.Financiering[[#This Row],[Anders]],0)</f>
        <v>0</v>
      </c>
      <c r="CQ59" s="235">
        <f>IF(Tb.Financiering[[#This Row],[Pnr.]]=CQ$7,Tb.Financiering[[#This Row],[Eigen
bijdrage]]+Tb.Financiering[[#This Row],[Andere
subsidie(s)]]+Tb.Financiering[[#This Row],[Anders]],0)</f>
        <v>0</v>
      </c>
      <c r="CR59" s="235">
        <f>IF(Tb.Financiering[[#This Row],[Pnr.]]=CR$7,Tb.Financiering[[#This Row],[Eigen
bijdrage]]+Tb.Financiering[[#This Row],[Andere
subsidie(s)]]+Tb.Financiering[[#This Row],[Anders]],0)</f>
        <v>0</v>
      </c>
      <c r="CS59" s="235">
        <f>IF(Tb.Financiering[[#This Row],[Pnr.]]=CS$7,Tb.Financiering[[#This Row],[Eigen
bijdrage]]+Tb.Financiering[[#This Row],[Andere
subsidie(s)]]+Tb.Financiering[[#This Row],[Anders]],0)</f>
        <v>0</v>
      </c>
      <c r="CT59" s="235">
        <f>IF(Tb.Financiering[[#This Row],[Pnr.]]=CT$7,Tb.Financiering[[#This Row],[Eigen
bijdrage]]+Tb.Financiering[[#This Row],[Andere
subsidie(s)]]+Tb.Financiering[[#This Row],[Anders]],0)</f>
        <v>0</v>
      </c>
      <c r="CU59" s="235">
        <f>IF(Tb.Financiering[[#This Row],[Pnr.]]=CU$7,Tb.Financiering[[#This Row],[Eigen
bijdrage]]+Tb.Financiering[[#This Row],[Andere
subsidie(s)]]+Tb.Financiering[[#This Row],[Anders]],0)</f>
        <v>0</v>
      </c>
      <c r="CV59" s="235">
        <f>IF(Tb.Financiering[[#This Row],[Pnr.]]=CV$7,Tb.Financiering[[#This Row],[Eigen
bijdrage]]+Tb.Financiering[[#This Row],[Andere
subsidie(s)]]+Tb.Financiering[[#This Row],[Anders]],0)</f>
        <v>0</v>
      </c>
      <c r="CW59" s="235">
        <f>IF(Tb.Financiering[[#This Row],[Pnr.]]=CW$7,Tb.Financiering[[#This Row],[Eigen
bijdrage]]+Tb.Financiering[[#This Row],[Andere
subsidie(s)]]+Tb.Financiering[[#This Row],[Anders]],0)</f>
        <v>0</v>
      </c>
      <c r="CX59" s="235">
        <f>IF(Tb.Financiering[[#This Row],[Pnr.]]=CX$7,Tb.Financiering[[#This Row],[Eigen
bijdrage]]+Tb.Financiering[[#This Row],[Andere
subsidie(s)]]+Tb.Financiering[[#This Row],[Anders]],0)</f>
        <v>0</v>
      </c>
      <c r="CY59" s="235">
        <f>IF(Tb.Financiering[[#This Row],[Pnr.]]=CY$7,Tb.Financiering[[#This Row],[Eigen
bijdrage]]+Tb.Financiering[[#This Row],[Andere
subsidie(s)]]+Tb.Financiering[[#This Row],[Anders]],0)</f>
        <v>0</v>
      </c>
      <c r="CZ59" s="235">
        <f>IF(Tb.Financiering[[#This Row],[Pnr.]]=CZ$7,Tb.Financiering[[#This Row],[Eigen
bijdrage]]+Tb.Financiering[[#This Row],[Andere
subsidie(s)]]+Tb.Financiering[[#This Row],[Anders]],0)</f>
        <v>0</v>
      </c>
      <c r="DA59" s="235">
        <f>IF(Tb.Financiering[[#This Row],[Pnr.]]=DA$7,Tb.Financiering[[#This Row],[Eigen
bijdrage]]+Tb.Financiering[[#This Row],[Andere
subsidie(s)]]+Tb.Financiering[[#This Row],[Anders]],0)</f>
        <v>0</v>
      </c>
      <c r="DB59" s="235">
        <f>IF(Tb.Financiering[[#This Row],[Pnr.]]=DB$7,Tb.Financiering[[#This Row],[Eigen
bijdrage]]+Tb.Financiering[[#This Row],[Andere
subsidie(s)]]+Tb.Financiering[[#This Row],[Anders]],0)</f>
        <v>0</v>
      </c>
      <c r="DC59" s="235">
        <f>IF(Tb.Financiering[[#This Row],[Pnr.]]=DC$7,Tb.Financiering[[#This Row],[Eigen
bijdrage]]+Tb.Financiering[[#This Row],[Andere
subsidie(s)]]+Tb.Financiering[[#This Row],[Anders]],0)</f>
        <v>0</v>
      </c>
      <c r="DD59" s="235">
        <f>IF(Tb.Financiering[[#This Row],[Pnr.]]=DD$7,Tb.Financiering[[#This Row],[Eigen
bijdrage]]+Tb.Financiering[[#This Row],[Andere
subsidie(s)]]+Tb.Financiering[[#This Row],[Anders]],0)</f>
        <v>0</v>
      </c>
      <c r="DE59" s="235">
        <f>IF(Tb.Financiering[[#This Row],[Pnr.]]=DE$7,Tb.Financiering[[#This Row],[Eigen
bijdrage]]+Tb.Financiering[[#This Row],[Andere
subsidie(s)]]+Tb.Financiering[[#This Row],[Anders]],0)</f>
        <v>0</v>
      </c>
      <c r="DF59" s="235">
        <f>IF(Tb.Financiering[[#This Row],[Pnr.]]=DF$7,Tb.Financiering[[#This Row],[Eigen
bijdrage]]+Tb.Financiering[[#This Row],[Andere
subsidie(s)]]+Tb.Financiering[[#This Row],[Anders]],0)</f>
        <v>0</v>
      </c>
      <c r="DG59" s="235">
        <f>IF(Tb.Financiering[[#This Row],[Pnr.]]=DG$7,Tb.Financiering[[#This Row],[Eigen
bijdrage]]+Tb.Financiering[[#This Row],[Andere
subsidie(s)]]+Tb.Financiering[[#This Row],[Anders]],0)</f>
        <v>0</v>
      </c>
      <c r="DH59" s="235">
        <f>IF(Tb.Financiering[[#This Row],[Pnr.]]=DH$7,Tb.Financiering[[#This Row],[Eigen
bijdrage]]+Tb.Financiering[[#This Row],[Andere
subsidie(s)]]+Tb.Financiering[[#This Row],[Anders]],0)</f>
        <v>0</v>
      </c>
      <c r="DI59" s="235">
        <f>IF(Tb.Financiering[[#This Row],[Pnr.]]=DI$7,Tb.Financiering[[#This Row],[Eigen
bijdrage]]+Tb.Financiering[[#This Row],[Andere
subsidie(s)]]+Tb.Financiering[[#This Row],[Anders]],0)</f>
        <v>0</v>
      </c>
      <c r="DJ59" s="235">
        <f>IF(Tb.Financiering[[#This Row],[Pnr.]]=DJ$7,Tb.Financiering[[#This Row],[Eigen
bijdrage]]+Tb.Financiering[[#This Row],[Andere
subsidie(s)]]+Tb.Financiering[[#This Row],[Anders]],0)</f>
        <v>0</v>
      </c>
      <c r="DK59" s="235">
        <f>IF(Tb.Financiering[[#This Row],[Pnr.]]=DK$7,Tb.Financiering[[#This Row],[Eigen
bijdrage]]+Tb.Financiering[[#This Row],[Andere
subsidie(s)]]+Tb.Financiering[[#This Row],[Anders]],0)</f>
        <v>0</v>
      </c>
      <c r="XFD59" s="31"/>
    </row>
    <row r="60" spans="1:115 16384:16384" s="4" customFormat="1" x14ac:dyDescent="0.3">
      <c r="A60" s="31"/>
      <c r="B60" s="137"/>
      <c r="C60" s="137"/>
      <c r="D60" s="11">
        <f>SUMIF(Tbl.Kosten[PSAnr.],Tb.Financiering[[#This Row],[PSAnr.]],Tbl.Kosten[Totaal kosten])</f>
        <v>0</v>
      </c>
      <c r="E60" s="154">
        <f>SUMIF(Tbl.Kosten[PSAnr.],Tb.Financiering[[#This Row],[PSAnr.]],Tbl.Kosten[Subsidie])</f>
        <v>0</v>
      </c>
      <c r="F60" s="155"/>
      <c r="G60" s="154">
        <f>Tb.Financiering[[#This Row],[Begrote kosten]]-Tb.Financiering[[#This Row],[Berekende GLB subsidie]]-Tb.Financiering[[#This Row],[Correctie GLB subsidie]]</f>
        <v>0</v>
      </c>
      <c r="H60" s="156"/>
      <c r="I60" s="156"/>
      <c r="J60" s="156"/>
      <c r="K60" s="152"/>
      <c r="L60" s="97">
        <f>Tb.Financiering[[#This Row],[Te financieren]]-SUM(Tb.Financiering[[#This Row],[Eigen
bijdrage]:[Anders]])</f>
        <v>0</v>
      </c>
      <c r="M60" s="160" t="str">
        <f>IFERROR(VLOOKUP(Tb.Financiering[[#This Row],[Partnernaam]],Tbl.Projectpartners[[Naam]:[PNr.]],9,FALSE),"")</f>
        <v/>
      </c>
      <c r="N60" s="142" t="str">
        <f>IFERROR(VLOOKUP(Tb.Financiering[[#This Row],[Subsidiabele activiteit]],Tbl.Subsidiehoogte[[Subsidieactiviteit]:[SAnr.]],3,FALSE),"")</f>
        <v/>
      </c>
      <c r="O60" s="142" t="str">
        <f>_xlfn.CONCAT(Tb.Financiering[[#This Row],[Pnr.]],Tb.Financiering[[#This Row],[SAnr.]])</f>
        <v/>
      </c>
      <c r="P60" s="144">
        <f>IF(Tb.Financiering[[#This Row],[Pnr.]]=P$7,Tb.Financiering[[#This Row],[Te financieren]]-Tb.Financiering[[#This Row],[Eigen
bijdrage]]-Tb.Financiering[[#This Row],[Andere
subsidie(s)]]-Tb.Financiering[[#This Row],[Anders]],0)</f>
        <v>0</v>
      </c>
      <c r="Q60" s="144">
        <f>IF(Tb.Financiering[[#This Row],[Pnr.]]=Q$7,Tb.Financiering[[#This Row],[Te financieren]]-Tb.Financiering[[#This Row],[Eigen
bijdrage]]-Tb.Financiering[[#This Row],[Andere
subsidie(s)]]-Tb.Financiering[[#This Row],[Anders]],0)</f>
        <v>0</v>
      </c>
      <c r="R60" s="144">
        <f>IF(Tb.Financiering[[#This Row],[Pnr.]]=R$7,Tb.Financiering[[#This Row],[Te financieren]]-Tb.Financiering[[#This Row],[Eigen
bijdrage]]-Tb.Financiering[[#This Row],[Andere
subsidie(s)]]-Tb.Financiering[[#This Row],[Anders]],0)</f>
        <v>0</v>
      </c>
      <c r="S60" s="144">
        <f>IF(Tb.Financiering[[#This Row],[Pnr.]]=S$7,Tb.Financiering[[#This Row],[Te financieren]]-Tb.Financiering[[#This Row],[Eigen
bijdrage]]-Tb.Financiering[[#This Row],[Andere
subsidie(s)]]-Tb.Financiering[[#This Row],[Anders]],0)</f>
        <v>0</v>
      </c>
      <c r="T60" s="144">
        <f>IF(Tb.Financiering[[#This Row],[Pnr.]]=T$7,Tb.Financiering[[#This Row],[Te financieren]]-Tb.Financiering[[#This Row],[Eigen
bijdrage]]-Tb.Financiering[[#This Row],[Andere
subsidie(s)]]-Tb.Financiering[[#This Row],[Anders]],0)</f>
        <v>0</v>
      </c>
      <c r="U60" s="144">
        <f>IF(Tb.Financiering[[#This Row],[Pnr.]]=U$7,Tb.Financiering[[#This Row],[Te financieren]]-Tb.Financiering[[#This Row],[Eigen
bijdrage]]-Tb.Financiering[[#This Row],[Andere
subsidie(s)]]-Tb.Financiering[[#This Row],[Anders]],0)</f>
        <v>0</v>
      </c>
      <c r="V60" s="144">
        <f>IF(Tb.Financiering[[#This Row],[Pnr.]]=V$7,Tb.Financiering[[#This Row],[Te financieren]]-Tb.Financiering[[#This Row],[Eigen
bijdrage]]-Tb.Financiering[[#This Row],[Andere
subsidie(s)]]-Tb.Financiering[[#This Row],[Anders]],0)</f>
        <v>0</v>
      </c>
      <c r="W60" s="144">
        <f>IF(Tb.Financiering[[#This Row],[Pnr.]]=W$7,Tb.Financiering[[#This Row],[Te financieren]]-Tb.Financiering[[#This Row],[Eigen
bijdrage]]-Tb.Financiering[[#This Row],[Andere
subsidie(s)]]-Tb.Financiering[[#This Row],[Anders]],0)</f>
        <v>0</v>
      </c>
      <c r="X60" s="144">
        <f>IF(Tb.Financiering[[#This Row],[Pnr.]]=X$7,Tb.Financiering[[#This Row],[Te financieren]]-Tb.Financiering[[#This Row],[Eigen
bijdrage]]-Tb.Financiering[[#This Row],[Andere
subsidie(s)]]-Tb.Financiering[[#This Row],[Anders]],0)</f>
        <v>0</v>
      </c>
      <c r="Y60" s="144">
        <f>IF(Tb.Financiering[[#This Row],[Pnr.]]=Y$7,Tb.Financiering[[#This Row],[Te financieren]]-Tb.Financiering[[#This Row],[Eigen
bijdrage]]-Tb.Financiering[[#This Row],[Andere
subsidie(s)]]-Tb.Financiering[[#This Row],[Anders]],0)</f>
        <v>0</v>
      </c>
      <c r="Z60" s="144">
        <f>IF(Tb.Financiering[[#This Row],[Pnr.]]=Z$7,Tb.Financiering[[#This Row],[Te financieren]]-Tb.Financiering[[#This Row],[Eigen
bijdrage]]-Tb.Financiering[[#This Row],[Andere
subsidie(s)]]-Tb.Financiering[[#This Row],[Anders]],0)</f>
        <v>0</v>
      </c>
      <c r="AA60" s="144">
        <f>IF(Tb.Financiering[[#This Row],[Pnr.]]=AA$7,Tb.Financiering[[#This Row],[Te financieren]]-Tb.Financiering[[#This Row],[Eigen
bijdrage]]-Tb.Financiering[[#This Row],[Andere
subsidie(s)]]-Tb.Financiering[[#This Row],[Anders]],0)</f>
        <v>0</v>
      </c>
      <c r="AB60" s="144">
        <f>IF(Tb.Financiering[[#This Row],[Pnr.]]=AB$7,Tb.Financiering[[#This Row],[Te financieren]]-Tb.Financiering[[#This Row],[Eigen
bijdrage]]-Tb.Financiering[[#This Row],[Andere
subsidie(s)]]-Tb.Financiering[[#This Row],[Anders]],0)</f>
        <v>0</v>
      </c>
      <c r="AC60" s="144">
        <f>IF(Tb.Financiering[[#This Row],[Pnr.]]=AC$7,Tb.Financiering[[#This Row],[Te financieren]]-Tb.Financiering[[#This Row],[Eigen
bijdrage]]-Tb.Financiering[[#This Row],[Andere
subsidie(s)]]-Tb.Financiering[[#This Row],[Anders]],0)</f>
        <v>0</v>
      </c>
      <c r="AD60" s="144">
        <f>IF(Tb.Financiering[[#This Row],[Pnr.]]=AD$7,Tb.Financiering[[#This Row],[Te financieren]]-Tb.Financiering[[#This Row],[Eigen
bijdrage]]-Tb.Financiering[[#This Row],[Andere
subsidie(s)]]-Tb.Financiering[[#This Row],[Anders]],0)</f>
        <v>0</v>
      </c>
      <c r="AE60" s="144">
        <f>IF(Tb.Financiering[[#This Row],[Pnr.]]=AE$7,Tb.Financiering[[#This Row],[Te financieren]]-Tb.Financiering[[#This Row],[Eigen
bijdrage]]-Tb.Financiering[[#This Row],[Andere
subsidie(s)]]-Tb.Financiering[[#This Row],[Anders]],0)</f>
        <v>0</v>
      </c>
      <c r="AF60" s="144">
        <f>IF(Tb.Financiering[[#This Row],[Pnr.]]=AF$7,Tb.Financiering[[#This Row],[Te financieren]]-Tb.Financiering[[#This Row],[Eigen
bijdrage]]-Tb.Financiering[[#This Row],[Andere
subsidie(s)]]-Tb.Financiering[[#This Row],[Anders]],0)</f>
        <v>0</v>
      </c>
      <c r="AG60" s="144">
        <f>IF(Tb.Financiering[[#This Row],[Pnr.]]=AG$7,Tb.Financiering[[#This Row],[Te financieren]]-Tb.Financiering[[#This Row],[Eigen
bijdrage]]-Tb.Financiering[[#This Row],[Andere
subsidie(s)]]-Tb.Financiering[[#This Row],[Anders]],0)</f>
        <v>0</v>
      </c>
      <c r="AH60" s="144">
        <f>IF(Tb.Financiering[[#This Row],[Pnr.]]=AH$7,Tb.Financiering[[#This Row],[Te financieren]]-Tb.Financiering[[#This Row],[Eigen
bijdrage]]-Tb.Financiering[[#This Row],[Andere
subsidie(s)]]-Tb.Financiering[[#This Row],[Anders]],0)</f>
        <v>0</v>
      </c>
      <c r="AI60" s="144">
        <f>IF(Tb.Financiering[[#This Row],[Pnr.]]=AI$7,Tb.Financiering[[#This Row],[Te financieren]]-Tb.Financiering[[#This Row],[Eigen
bijdrage]]-Tb.Financiering[[#This Row],[Andere
subsidie(s)]]-Tb.Financiering[[#This Row],[Anders]],0)</f>
        <v>0</v>
      </c>
      <c r="AJ60" s="144">
        <f>IF(Tb.Financiering[[#This Row],[Pnr.]]=AJ$7,Tb.Financiering[[#This Row],[Te financieren]]-Tb.Financiering[[#This Row],[Eigen
bijdrage]]-Tb.Financiering[[#This Row],[Andere
subsidie(s)]]-Tb.Financiering[[#This Row],[Anders]],0)</f>
        <v>0</v>
      </c>
      <c r="AK60" s="144">
        <f>IF(Tb.Financiering[[#This Row],[Pnr.]]=AK$7,Tb.Financiering[[#This Row],[Te financieren]]-Tb.Financiering[[#This Row],[Eigen
bijdrage]]-Tb.Financiering[[#This Row],[Andere
subsidie(s)]]-Tb.Financiering[[#This Row],[Anders]],0)</f>
        <v>0</v>
      </c>
      <c r="AL60" s="144">
        <f>IF(Tb.Financiering[[#This Row],[Pnr.]]=AL$7,Tb.Financiering[[#This Row],[Te financieren]]-Tb.Financiering[[#This Row],[Eigen
bijdrage]]-Tb.Financiering[[#This Row],[Andere
subsidie(s)]]-Tb.Financiering[[#This Row],[Anders]],0)</f>
        <v>0</v>
      </c>
      <c r="AM60" s="144">
        <f>IF(Tb.Financiering[[#This Row],[Pnr.]]=AM$7,Tb.Financiering[[#This Row],[Te financieren]]-Tb.Financiering[[#This Row],[Eigen
bijdrage]]-Tb.Financiering[[#This Row],[Andere
subsidie(s)]]-Tb.Financiering[[#This Row],[Anders]],0)</f>
        <v>0</v>
      </c>
      <c r="AN60" s="144">
        <f>IF(Tb.Financiering[[#This Row],[Pnr.]]=AN$7,Tb.Financiering[[#This Row],[Te financieren]]-Tb.Financiering[[#This Row],[Eigen
bijdrage]]-Tb.Financiering[[#This Row],[Andere
subsidie(s)]]-Tb.Financiering[[#This Row],[Anders]],0)</f>
        <v>0</v>
      </c>
      <c r="AO60" s="144">
        <f>IF(Tb.Financiering[[#This Row],[Pnr.]]=AO$7,Tb.Financiering[[#This Row],[Te financieren]]-Tb.Financiering[[#This Row],[Eigen
bijdrage]]-Tb.Financiering[[#This Row],[Andere
subsidie(s)]]-Tb.Financiering[[#This Row],[Anders]],0)</f>
        <v>0</v>
      </c>
      <c r="AP60" s="144">
        <f>IF(Tb.Financiering[[#This Row],[Pnr.]]=AP$7,Tb.Financiering[[#This Row],[Te financieren]]-Tb.Financiering[[#This Row],[Eigen
bijdrage]]-Tb.Financiering[[#This Row],[Andere
subsidie(s)]]-Tb.Financiering[[#This Row],[Anders]],0)</f>
        <v>0</v>
      </c>
      <c r="AQ60" s="144">
        <f>IF(Tb.Financiering[[#This Row],[Pnr.]]=AQ$7,Tb.Financiering[[#This Row],[Te financieren]]-Tb.Financiering[[#This Row],[Eigen
bijdrage]]-Tb.Financiering[[#This Row],[Andere
subsidie(s)]]-Tb.Financiering[[#This Row],[Anders]],0)</f>
        <v>0</v>
      </c>
      <c r="AR60" s="144">
        <f>IF(Tb.Financiering[[#This Row],[Pnr.]]=AR$7,Tb.Financiering[[#This Row],[Te financieren]]-Tb.Financiering[[#This Row],[Eigen
bijdrage]]-Tb.Financiering[[#This Row],[Andere
subsidie(s)]]-Tb.Financiering[[#This Row],[Anders]],0)</f>
        <v>0</v>
      </c>
      <c r="AS60" s="144">
        <f>IF(Tb.Financiering[[#This Row],[Pnr.]]=AS$7,Tb.Financiering[[#This Row],[Te financieren]]-Tb.Financiering[[#This Row],[Eigen
bijdrage]]-Tb.Financiering[[#This Row],[Andere
subsidie(s)]]-Tb.Financiering[[#This Row],[Anders]],0)</f>
        <v>0</v>
      </c>
      <c r="AT60" s="144">
        <f>IF(Tb.Financiering[[#This Row],[Pnr.]]=AT$7,Tb.Financiering[[#This Row],[Te financieren]]-Tb.Financiering[[#This Row],[Eigen
bijdrage]]-Tb.Financiering[[#This Row],[Andere
subsidie(s)]]-Tb.Financiering[[#This Row],[Anders]],0)</f>
        <v>0</v>
      </c>
      <c r="AU60" s="144">
        <f>IF(Tb.Financiering[[#This Row],[Pnr.]]=AU$7,Tb.Financiering[[#This Row],[Te financieren]]-Tb.Financiering[[#This Row],[Eigen
bijdrage]]-Tb.Financiering[[#This Row],[Andere
subsidie(s)]]-Tb.Financiering[[#This Row],[Anders]],0)</f>
        <v>0</v>
      </c>
      <c r="AV60" s="144">
        <f>IF(Tb.Financiering[[#This Row],[Pnr.]]=AV$7,Tb.Financiering[[#This Row],[Te financieren]]-Tb.Financiering[[#This Row],[Eigen
bijdrage]]-Tb.Financiering[[#This Row],[Andere
subsidie(s)]]-Tb.Financiering[[#This Row],[Anders]],0)</f>
        <v>0</v>
      </c>
      <c r="AW60" s="144">
        <f>IF(Tb.Financiering[[#This Row],[Pnr.]]=AW$7,Tb.Financiering[[#This Row],[Te financieren]]-Tb.Financiering[[#This Row],[Eigen
bijdrage]]-Tb.Financiering[[#This Row],[Andere
subsidie(s)]]-Tb.Financiering[[#This Row],[Anders]],0)</f>
        <v>0</v>
      </c>
      <c r="AX60" s="144">
        <f>IF(Tb.Financiering[[#This Row],[Pnr.]]=AX$7,Tb.Financiering[[#This Row],[Te financieren]]-Tb.Financiering[[#This Row],[Eigen
bijdrage]]-Tb.Financiering[[#This Row],[Andere
subsidie(s)]]-Tb.Financiering[[#This Row],[Anders]],0)</f>
        <v>0</v>
      </c>
      <c r="AY60" s="144">
        <f>IF(Tb.Financiering[[#This Row],[Pnr.]]=AY$7,Tb.Financiering[[#This Row],[Te financieren]]-Tb.Financiering[[#This Row],[Eigen
bijdrage]]-Tb.Financiering[[#This Row],[Andere
subsidie(s)]]-Tb.Financiering[[#This Row],[Anders]],0)</f>
        <v>0</v>
      </c>
      <c r="AZ60" s="144">
        <f>IF(Tb.Financiering[[#This Row],[Pnr.]]=AZ$7,Tb.Financiering[[#This Row],[Te financieren]]-Tb.Financiering[[#This Row],[Eigen
bijdrage]]-Tb.Financiering[[#This Row],[Andere
subsidie(s)]]-Tb.Financiering[[#This Row],[Anders]],0)</f>
        <v>0</v>
      </c>
      <c r="BA60" s="144">
        <f>IF(Tb.Financiering[[#This Row],[Pnr.]]=BA$7,Tb.Financiering[[#This Row],[Te financieren]]-Tb.Financiering[[#This Row],[Eigen
bijdrage]]-Tb.Financiering[[#This Row],[Andere
subsidie(s)]]-Tb.Financiering[[#This Row],[Anders]],0)</f>
        <v>0</v>
      </c>
      <c r="BB60" s="144">
        <f>IF(Tb.Financiering[[#This Row],[Pnr.]]=BB$7,Tb.Financiering[[#This Row],[Te financieren]]-Tb.Financiering[[#This Row],[Eigen
bijdrage]]-Tb.Financiering[[#This Row],[Andere
subsidie(s)]]-Tb.Financiering[[#This Row],[Anders]],0)</f>
        <v>0</v>
      </c>
      <c r="BC60" s="144">
        <f>IF(Tb.Financiering[[#This Row],[Pnr.]]=BC$7,Tb.Financiering[[#This Row],[Te financieren]]-Tb.Financiering[[#This Row],[Eigen
bijdrage]]-Tb.Financiering[[#This Row],[Andere
subsidie(s)]]-Tb.Financiering[[#This Row],[Anders]],0)</f>
        <v>0</v>
      </c>
      <c r="BD60" s="144">
        <f>IF(Tb.Financiering[[#This Row],[Pnr.]]=BD$7,Tb.Financiering[[#This Row],[Te financieren]]-Tb.Financiering[[#This Row],[Eigen
bijdrage]]-Tb.Financiering[[#This Row],[Andere
subsidie(s)]]-Tb.Financiering[[#This Row],[Anders]],0)</f>
        <v>0</v>
      </c>
      <c r="BE60" s="144">
        <f>IF(Tb.Financiering[[#This Row],[Pnr.]]=BE$7,Tb.Financiering[[#This Row],[Te financieren]]-Tb.Financiering[[#This Row],[Eigen
bijdrage]]-Tb.Financiering[[#This Row],[Andere
subsidie(s)]]-Tb.Financiering[[#This Row],[Anders]],0)</f>
        <v>0</v>
      </c>
      <c r="BF60" s="144">
        <f>IF(Tb.Financiering[[#This Row],[Pnr.]]=BF$7,Tb.Financiering[[#This Row],[Te financieren]]-Tb.Financiering[[#This Row],[Eigen
bijdrage]]-Tb.Financiering[[#This Row],[Andere
subsidie(s)]]-Tb.Financiering[[#This Row],[Anders]],0)</f>
        <v>0</v>
      </c>
      <c r="BG60" s="144">
        <f>IF(Tb.Financiering[[#This Row],[Pnr.]]=BG$7,Tb.Financiering[[#This Row],[Te financieren]]-Tb.Financiering[[#This Row],[Eigen
bijdrage]]-Tb.Financiering[[#This Row],[Andere
subsidie(s)]]-Tb.Financiering[[#This Row],[Anders]],0)</f>
        <v>0</v>
      </c>
      <c r="BH60" s="144">
        <f>IF(Tb.Financiering[[#This Row],[Pnr.]]=BH$7,Tb.Financiering[[#This Row],[Te financieren]]-Tb.Financiering[[#This Row],[Eigen
bijdrage]]-Tb.Financiering[[#This Row],[Andere
subsidie(s)]]-Tb.Financiering[[#This Row],[Anders]],0)</f>
        <v>0</v>
      </c>
      <c r="BI60" s="144">
        <f>IF(Tb.Financiering[[#This Row],[Pnr.]]=BI$7,Tb.Financiering[[#This Row],[Te financieren]]-Tb.Financiering[[#This Row],[Eigen
bijdrage]]-Tb.Financiering[[#This Row],[Andere
subsidie(s)]]-Tb.Financiering[[#This Row],[Anders]],0)</f>
        <v>0</v>
      </c>
      <c r="BJ60" s="144">
        <f>IF(Tb.Financiering[[#This Row],[Pnr.]]=BJ$7,Tb.Financiering[[#This Row],[Te financieren]]-Tb.Financiering[[#This Row],[Eigen
bijdrage]]-Tb.Financiering[[#This Row],[Andere
subsidie(s)]]-Tb.Financiering[[#This Row],[Anders]],0)</f>
        <v>0</v>
      </c>
      <c r="BK60" s="144">
        <f>IF(Tb.Financiering[[#This Row],[Pnr.]]=BK$7,Tb.Financiering[[#This Row],[Te financieren]]-Tb.Financiering[[#This Row],[Eigen
bijdrage]]-Tb.Financiering[[#This Row],[Andere
subsidie(s)]]-Tb.Financiering[[#This Row],[Anders]],0)</f>
        <v>0</v>
      </c>
      <c r="BL60" s="144">
        <f>IF(Tb.Financiering[[#This Row],[Pnr.]]=BL$7,Tb.Financiering[[#This Row],[Te financieren]]-Tb.Financiering[[#This Row],[Eigen
bijdrage]]-Tb.Financiering[[#This Row],[Andere
subsidie(s)]]-Tb.Financiering[[#This Row],[Anders]],0)</f>
        <v>0</v>
      </c>
      <c r="BM60" s="144">
        <f>IF(Tb.Financiering[[#This Row],[Pnr.]]=BM$7,Tb.Financiering[[#This Row],[Te financieren]]-Tb.Financiering[[#This Row],[Eigen
bijdrage]]-Tb.Financiering[[#This Row],[Andere
subsidie(s)]]-Tb.Financiering[[#This Row],[Anders]],0)</f>
        <v>0</v>
      </c>
      <c r="BN60" s="235">
        <f>IF(Tb.Financiering[[#This Row],[Pnr.]]=BN$7,Tb.Financiering[[#This Row],[Eigen
bijdrage]]+Tb.Financiering[[#This Row],[Andere
subsidie(s)]]+Tb.Financiering[[#This Row],[Anders]],0)</f>
        <v>0</v>
      </c>
      <c r="BO60" s="235">
        <f>IF(Tb.Financiering[[#This Row],[Pnr.]]=BO$7,Tb.Financiering[[#This Row],[Eigen
bijdrage]]+Tb.Financiering[[#This Row],[Andere
subsidie(s)]]+Tb.Financiering[[#This Row],[Anders]],0)</f>
        <v>0</v>
      </c>
      <c r="BP60" s="235">
        <f>IF(Tb.Financiering[[#This Row],[Pnr.]]=BP$7,Tb.Financiering[[#This Row],[Eigen
bijdrage]]+Tb.Financiering[[#This Row],[Andere
subsidie(s)]]+Tb.Financiering[[#This Row],[Anders]],0)</f>
        <v>0</v>
      </c>
      <c r="BQ60" s="235">
        <f>IF(Tb.Financiering[[#This Row],[Pnr.]]=BQ$7,Tb.Financiering[[#This Row],[Eigen
bijdrage]]+Tb.Financiering[[#This Row],[Andere
subsidie(s)]]+Tb.Financiering[[#This Row],[Anders]],0)</f>
        <v>0</v>
      </c>
      <c r="BR60" s="235">
        <f>IF(Tb.Financiering[[#This Row],[Pnr.]]=BR$7,Tb.Financiering[[#This Row],[Eigen
bijdrage]]+Tb.Financiering[[#This Row],[Andere
subsidie(s)]]+Tb.Financiering[[#This Row],[Anders]],0)</f>
        <v>0</v>
      </c>
      <c r="BS60" s="235">
        <f>IF(Tb.Financiering[[#This Row],[Pnr.]]=BS$7,Tb.Financiering[[#This Row],[Eigen
bijdrage]]+Tb.Financiering[[#This Row],[Andere
subsidie(s)]]+Tb.Financiering[[#This Row],[Anders]],0)</f>
        <v>0</v>
      </c>
      <c r="BT60" s="235">
        <f>IF(Tb.Financiering[[#This Row],[Pnr.]]=BT$7,Tb.Financiering[[#This Row],[Eigen
bijdrage]]+Tb.Financiering[[#This Row],[Andere
subsidie(s)]]+Tb.Financiering[[#This Row],[Anders]],0)</f>
        <v>0</v>
      </c>
      <c r="BU60" s="235">
        <f>IF(Tb.Financiering[[#This Row],[Pnr.]]=BU$7,Tb.Financiering[[#This Row],[Eigen
bijdrage]]+Tb.Financiering[[#This Row],[Andere
subsidie(s)]]+Tb.Financiering[[#This Row],[Anders]],0)</f>
        <v>0</v>
      </c>
      <c r="BV60" s="235">
        <f>IF(Tb.Financiering[[#This Row],[Pnr.]]=BV$7,Tb.Financiering[[#This Row],[Eigen
bijdrage]]+Tb.Financiering[[#This Row],[Andere
subsidie(s)]]+Tb.Financiering[[#This Row],[Anders]],0)</f>
        <v>0</v>
      </c>
      <c r="BW60" s="235">
        <f>IF(Tb.Financiering[[#This Row],[Pnr.]]=BW$7,Tb.Financiering[[#This Row],[Eigen
bijdrage]]+Tb.Financiering[[#This Row],[Andere
subsidie(s)]]+Tb.Financiering[[#This Row],[Anders]],0)</f>
        <v>0</v>
      </c>
      <c r="BX60" s="235">
        <f>IF(Tb.Financiering[[#This Row],[Pnr.]]=BX$7,Tb.Financiering[[#This Row],[Eigen
bijdrage]]+Tb.Financiering[[#This Row],[Andere
subsidie(s)]]+Tb.Financiering[[#This Row],[Anders]],0)</f>
        <v>0</v>
      </c>
      <c r="BY60" s="235">
        <f>IF(Tb.Financiering[[#This Row],[Pnr.]]=BY$7,Tb.Financiering[[#This Row],[Eigen
bijdrage]]+Tb.Financiering[[#This Row],[Andere
subsidie(s)]]+Tb.Financiering[[#This Row],[Anders]],0)</f>
        <v>0</v>
      </c>
      <c r="BZ60" s="235">
        <f>IF(Tb.Financiering[[#This Row],[Pnr.]]=BZ$7,Tb.Financiering[[#This Row],[Eigen
bijdrage]]+Tb.Financiering[[#This Row],[Andere
subsidie(s)]]+Tb.Financiering[[#This Row],[Anders]],0)</f>
        <v>0</v>
      </c>
      <c r="CA60" s="235">
        <f>IF(Tb.Financiering[[#This Row],[Pnr.]]=CA$7,Tb.Financiering[[#This Row],[Eigen
bijdrage]]+Tb.Financiering[[#This Row],[Andere
subsidie(s)]]+Tb.Financiering[[#This Row],[Anders]],0)</f>
        <v>0</v>
      </c>
      <c r="CB60" s="235">
        <f>IF(Tb.Financiering[[#This Row],[Pnr.]]=CB$7,Tb.Financiering[[#This Row],[Eigen
bijdrage]]+Tb.Financiering[[#This Row],[Andere
subsidie(s)]]+Tb.Financiering[[#This Row],[Anders]],0)</f>
        <v>0</v>
      </c>
      <c r="CC60" s="235">
        <f>IF(Tb.Financiering[[#This Row],[Pnr.]]=CC$7,Tb.Financiering[[#This Row],[Eigen
bijdrage]]+Tb.Financiering[[#This Row],[Andere
subsidie(s)]]+Tb.Financiering[[#This Row],[Anders]],0)</f>
        <v>0</v>
      </c>
      <c r="CD60" s="235">
        <f>IF(Tb.Financiering[[#This Row],[Pnr.]]=CD$7,Tb.Financiering[[#This Row],[Eigen
bijdrage]]+Tb.Financiering[[#This Row],[Andere
subsidie(s)]]+Tb.Financiering[[#This Row],[Anders]],0)</f>
        <v>0</v>
      </c>
      <c r="CE60" s="235">
        <f>IF(Tb.Financiering[[#This Row],[Pnr.]]=CE$7,Tb.Financiering[[#This Row],[Eigen
bijdrage]]+Tb.Financiering[[#This Row],[Andere
subsidie(s)]]+Tb.Financiering[[#This Row],[Anders]],0)</f>
        <v>0</v>
      </c>
      <c r="CF60" s="235">
        <f>IF(Tb.Financiering[[#This Row],[Pnr.]]=CF$7,Tb.Financiering[[#This Row],[Eigen
bijdrage]]+Tb.Financiering[[#This Row],[Andere
subsidie(s)]]+Tb.Financiering[[#This Row],[Anders]],0)</f>
        <v>0</v>
      </c>
      <c r="CG60" s="235">
        <f>IF(Tb.Financiering[[#This Row],[Pnr.]]=CG$7,Tb.Financiering[[#This Row],[Eigen
bijdrage]]+Tb.Financiering[[#This Row],[Andere
subsidie(s)]]+Tb.Financiering[[#This Row],[Anders]],0)</f>
        <v>0</v>
      </c>
      <c r="CH60" s="235">
        <f>IF(Tb.Financiering[[#This Row],[Pnr.]]=CH$7,Tb.Financiering[[#This Row],[Eigen
bijdrage]]+Tb.Financiering[[#This Row],[Andere
subsidie(s)]]+Tb.Financiering[[#This Row],[Anders]],0)</f>
        <v>0</v>
      </c>
      <c r="CI60" s="235">
        <f>IF(Tb.Financiering[[#This Row],[Pnr.]]=CI$7,Tb.Financiering[[#This Row],[Eigen
bijdrage]]+Tb.Financiering[[#This Row],[Andere
subsidie(s)]]+Tb.Financiering[[#This Row],[Anders]],0)</f>
        <v>0</v>
      </c>
      <c r="CJ60" s="235">
        <f>IF(Tb.Financiering[[#This Row],[Pnr.]]=CJ$7,Tb.Financiering[[#This Row],[Eigen
bijdrage]]+Tb.Financiering[[#This Row],[Andere
subsidie(s)]]+Tb.Financiering[[#This Row],[Anders]],0)</f>
        <v>0</v>
      </c>
      <c r="CK60" s="235">
        <f>IF(Tb.Financiering[[#This Row],[Pnr.]]=CK$7,Tb.Financiering[[#This Row],[Eigen
bijdrage]]+Tb.Financiering[[#This Row],[Andere
subsidie(s)]]+Tb.Financiering[[#This Row],[Anders]],0)</f>
        <v>0</v>
      </c>
      <c r="CL60" s="235">
        <f>IF(Tb.Financiering[[#This Row],[Pnr.]]=CL$7,Tb.Financiering[[#This Row],[Eigen
bijdrage]]+Tb.Financiering[[#This Row],[Andere
subsidie(s)]]+Tb.Financiering[[#This Row],[Anders]],0)</f>
        <v>0</v>
      </c>
      <c r="CM60" s="235">
        <f>IF(Tb.Financiering[[#This Row],[Pnr.]]=CM$7,Tb.Financiering[[#This Row],[Eigen
bijdrage]]+Tb.Financiering[[#This Row],[Andere
subsidie(s)]]+Tb.Financiering[[#This Row],[Anders]],0)</f>
        <v>0</v>
      </c>
      <c r="CN60" s="235">
        <f>IF(Tb.Financiering[[#This Row],[Pnr.]]=CN$7,Tb.Financiering[[#This Row],[Eigen
bijdrage]]+Tb.Financiering[[#This Row],[Andere
subsidie(s)]]+Tb.Financiering[[#This Row],[Anders]],0)</f>
        <v>0</v>
      </c>
      <c r="CO60" s="235">
        <f>IF(Tb.Financiering[[#This Row],[Pnr.]]=CO$7,Tb.Financiering[[#This Row],[Eigen
bijdrage]]+Tb.Financiering[[#This Row],[Andere
subsidie(s)]]+Tb.Financiering[[#This Row],[Anders]],0)</f>
        <v>0</v>
      </c>
      <c r="CP60" s="235">
        <f>IF(Tb.Financiering[[#This Row],[Pnr.]]=CP$7,Tb.Financiering[[#This Row],[Eigen
bijdrage]]+Tb.Financiering[[#This Row],[Andere
subsidie(s)]]+Tb.Financiering[[#This Row],[Anders]],0)</f>
        <v>0</v>
      </c>
      <c r="CQ60" s="235">
        <f>IF(Tb.Financiering[[#This Row],[Pnr.]]=CQ$7,Tb.Financiering[[#This Row],[Eigen
bijdrage]]+Tb.Financiering[[#This Row],[Andere
subsidie(s)]]+Tb.Financiering[[#This Row],[Anders]],0)</f>
        <v>0</v>
      </c>
      <c r="CR60" s="235">
        <f>IF(Tb.Financiering[[#This Row],[Pnr.]]=CR$7,Tb.Financiering[[#This Row],[Eigen
bijdrage]]+Tb.Financiering[[#This Row],[Andere
subsidie(s)]]+Tb.Financiering[[#This Row],[Anders]],0)</f>
        <v>0</v>
      </c>
      <c r="CS60" s="235">
        <f>IF(Tb.Financiering[[#This Row],[Pnr.]]=CS$7,Tb.Financiering[[#This Row],[Eigen
bijdrage]]+Tb.Financiering[[#This Row],[Andere
subsidie(s)]]+Tb.Financiering[[#This Row],[Anders]],0)</f>
        <v>0</v>
      </c>
      <c r="CT60" s="235">
        <f>IF(Tb.Financiering[[#This Row],[Pnr.]]=CT$7,Tb.Financiering[[#This Row],[Eigen
bijdrage]]+Tb.Financiering[[#This Row],[Andere
subsidie(s)]]+Tb.Financiering[[#This Row],[Anders]],0)</f>
        <v>0</v>
      </c>
      <c r="CU60" s="235">
        <f>IF(Tb.Financiering[[#This Row],[Pnr.]]=CU$7,Tb.Financiering[[#This Row],[Eigen
bijdrage]]+Tb.Financiering[[#This Row],[Andere
subsidie(s)]]+Tb.Financiering[[#This Row],[Anders]],0)</f>
        <v>0</v>
      </c>
      <c r="CV60" s="235">
        <f>IF(Tb.Financiering[[#This Row],[Pnr.]]=CV$7,Tb.Financiering[[#This Row],[Eigen
bijdrage]]+Tb.Financiering[[#This Row],[Andere
subsidie(s)]]+Tb.Financiering[[#This Row],[Anders]],0)</f>
        <v>0</v>
      </c>
      <c r="CW60" s="235">
        <f>IF(Tb.Financiering[[#This Row],[Pnr.]]=CW$7,Tb.Financiering[[#This Row],[Eigen
bijdrage]]+Tb.Financiering[[#This Row],[Andere
subsidie(s)]]+Tb.Financiering[[#This Row],[Anders]],0)</f>
        <v>0</v>
      </c>
      <c r="CX60" s="235">
        <f>IF(Tb.Financiering[[#This Row],[Pnr.]]=CX$7,Tb.Financiering[[#This Row],[Eigen
bijdrage]]+Tb.Financiering[[#This Row],[Andere
subsidie(s)]]+Tb.Financiering[[#This Row],[Anders]],0)</f>
        <v>0</v>
      </c>
      <c r="CY60" s="235">
        <f>IF(Tb.Financiering[[#This Row],[Pnr.]]=CY$7,Tb.Financiering[[#This Row],[Eigen
bijdrage]]+Tb.Financiering[[#This Row],[Andere
subsidie(s)]]+Tb.Financiering[[#This Row],[Anders]],0)</f>
        <v>0</v>
      </c>
      <c r="CZ60" s="235">
        <f>IF(Tb.Financiering[[#This Row],[Pnr.]]=CZ$7,Tb.Financiering[[#This Row],[Eigen
bijdrage]]+Tb.Financiering[[#This Row],[Andere
subsidie(s)]]+Tb.Financiering[[#This Row],[Anders]],0)</f>
        <v>0</v>
      </c>
      <c r="DA60" s="235">
        <f>IF(Tb.Financiering[[#This Row],[Pnr.]]=DA$7,Tb.Financiering[[#This Row],[Eigen
bijdrage]]+Tb.Financiering[[#This Row],[Andere
subsidie(s)]]+Tb.Financiering[[#This Row],[Anders]],0)</f>
        <v>0</v>
      </c>
      <c r="DB60" s="235">
        <f>IF(Tb.Financiering[[#This Row],[Pnr.]]=DB$7,Tb.Financiering[[#This Row],[Eigen
bijdrage]]+Tb.Financiering[[#This Row],[Andere
subsidie(s)]]+Tb.Financiering[[#This Row],[Anders]],0)</f>
        <v>0</v>
      </c>
      <c r="DC60" s="235">
        <f>IF(Tb.Financiering[[#This Row],[Pnr.]]=DC$7,Tb.Financiering[[#This Row],[Eigen
bijdrage]]+Tb.Financiering[[#This Row],[Andere
subsidie(s)]]+Tb.Financiering[[#This Row],[Anders]],0)</f>
        <v>0</v>
      </c>
      <c r="DD60" s="235">
        <f>IF(Tb.Financiering[[#This Row],[Pnr.]]=DD$7,Tb.Financiering[[#This Row],[Eigen
bijdrage]]+Tb.Financiering[[#This Row],[Andere
subsidie(s)]]+Tb.Financiering[[#This Row],[Anders]],0)</f>
        <v>0</v>
      </c>
      <c r="DE60" s="235">
        <f>IF(Tb.Financiering[[#This Row],[Pnr.]]=DE$7,Tb.Financiering[[#This Row],[Eigen
bijdrage]]+Tb.Financiering[[#This Row],[Andere
subsidie(s)]]+Tb.Financiering[[#This Row],[Anders]],0)</f>
        <v>0</v>
      </c>
      <c r="DF60" s="235">
        <f>IF(Tb.Financiering[[#This Row],[Pnr.]]=DF$7,Tb.Financiering[[#This Row],[Eigen
bijdrage]]+Tb.Financiering[[#This Row],[Andere
subsidie(s)]]+Tb.Financiering[[#This Row],[Anders]],0)</f>
        <v>0</v>
      </c>
      <c r="DG60" s="235">
        <f>IF(Tb.Financiering[[#This Row],[Pnr.]]=DG$7,Tb.Financiering[[#This Row],[Eigen
bijdrage]]+Tb.Financiering[[#This Row],[Andere
subsidie(s)]]+Tb.Financiering[[#This Row],[Anders]],0)</f>
        <v>0</v>
      </c>
      <c r="DH60" s="235">
        <f>IF(Tb.Financiering[[#This Row],[Pnr.]]=DH$7,Tb.Financiering[[#This Row],[Eigen
bijdrage]]+Tb.Financiering[[#This Row],[Andere
subsidie(s)]]+Tb.Financiering[[#This Row],[Anders]],0)</f>
        <v>0</v>
      </c>
      <c r="DI60" s="235">
        <f>IF(Tb.Financiering[[#This Row],[Pnr.]]=DI$7,Tb.Financiering[[#This Row],[Eigen
bijdrage]]+Tb.Financiering[[#This Row],[Andere
subsidie(s)]]+Tb.Financiering[[#This Row],[Anders]],0)</f>
        <v>0</v>
      </c>
      <c r="DJ60" s="235">
        <f>IF(Tb.Financiering[[#This Row],[Pnr.]]=DJ$7,Tb.Financiering[[#This Row],[Eigen
bijdrage]]+Tb.Financiering[[#This Row],[Andere
subsidie(s)]]+Tb.Financiering[[#This Row],[Anders]],0)</f>
        <v>0</v>
      </c>
      <c r="DK60" s="235">
        <f>IF(Tb.Financiering[[#This Row],[Pnr.]]=DK$7,Tb.Financiering[[#This Row],[Eigen
bijdrage]]+Tb.Financiering[[#This Row],[Andere
subsidie(s)]]+Tb.Financiering[[#This Row],[Anders]],0)</f>
        <v>0</v>
      </c>
      <c r="XFD60" s="31"/>
    </row>
    <row r="61" spans="1:115 16384:16384" s="4" customFormat="1" x14ac:dyDescent="0.3">
      <c r="A61" s="31"/>
      <c r="B61" s="137"/>
      <c r="C61" s="137"/>
      <c r="D61" s="11">
        <f>SUMIF(Tbl.Kosten[PSAnr.],Tb.Financiering[[#This Row],[PSAnr.]],Tbl.Kosten[Totaal kosten])</f>
        <v>0</v>
      </c>
      <c r="E61" s="154">
        <f>SUMIF(Tbl.Kosten[PSAnr.],Tb.Financiering[[#This Row],[PSAnr.]],Tbl.Kosten[Subsidie])</f>
        <v>0</v>
      </c>
      <c r="F61" s="155"/>
      <c r="G61" s="154">
        <f>Tb.Financiering[[#This Row],[Begrote kosten]]-Tb.Financiering[[#This Row],[Berekende GLB subsidie]]-Tb.Financiering[[#This Row],[Correctie GLB subsidie]]</f>
        <v>0</v>
      </c>
      <c r="H61" s="156"/>
      <c r="I61" s="156"/>
      <c r="J61" s="156"/>
      <c r="K61" s="152"/>
      <c r="L61" s="97">
        <f>Tb.Financiering[[#This Row],[Te financieren]]-SUM(Tb.Financiering[[#This Row],[Eigen
bijdrage]:[Anders]])</f>
        <v>0</v>
      </c>
      <c r="M61" s="160" t="str">
        <f>IFERROR(VLOOKUP(Tb.Financiering[[#This Row],[Partnernaam]],Tbl.Projectpartners[[Naam]:[PNr.]],9,FALSE),"")</f>
        <v/>
      </c>
      <c r="N61" s="142" t="str">
        <f>IFERROR(VLOOKUP(Tb.Financiering[[#This Row],[Subsidiabele activiteit]],Tbl.Subsidiehoogte[[Subsidieactiviteit]:[SAnr.]],3,FALSE),"")</f>
        <v/>
      </c>
      <c r="O61" s="142" t="str">
        <f>_xlfn.CONCAT(Tb.Financiering[[#This Row],[Pnr.]],Tb.Financiering[[#This Row],[SAnr.]])</f>
        <v/>
      </c>
      <c r="P61" s="144">
        <f>IF(Tb.Financiering[[#This Row],[Pnr.]]=P$7,Tb.Financiering[[#This Row],[Te financieren]]-Tb.Financiering[[#This Row],[Eigen
bijdrage]]-Tb.Financiering[[#This Row],[Andere
subsidie(s)]]-Tb.Financiering[[#This Row],[Anders]],0)</f>
        <v>0</v>
      </c>
      <c r="Q61" s="144">
        <f>IF(Tb.Financiering[[#This Row],[Pnr.]]=Q$7,Tb.Financiering[[#This Row],[Te financieren]]-Tb.Financiering[[#This Row],[Eigen
bijdrage]]-Tb.Financiering[[#This Row],[Andere
subsidie(s)]]-Tb.Financiering[[#This Row],[Anders]],0)</f>
        <v>0</v>
      </c>
      <c r="R61" s="144">
        <f>IF(Tb.Financiering[[#This Row],[Pnr.]]=R$7,Tb.Financiering[[#This Row],[Te financieren]]-Tb.Financiering[[#This Row],[Eigen
bijdrage]]-Tb.Financiering[[#This Row],[Andere
subsidie(s)]]-Tb.Financiering[[#This Row],[Anders]],0)</f>
        <v>0</v>
      </c>
      <c r="S61" s="144">
        <f>IF(Tb.Financiering[[#This Row],[Pnr.]]=S$7,Tb.Financiering[[#This Row],[Te financieren]]-Tb.Financiering[[#This Row],[Eigen
bijdrage]]-Tb.Financiering[[#This Row],[Andere
subsidie(s)]]-Tb.Financiering[[#This Row],[Anders]],0)</f>
        <v>0</v>
      </c>
      <c r="T61" s="144">
        <f>IF(Tb.Financiering[[#This Row],[Pnr.]]=T$7,Tb.Financiering[[#This Row],[Te financieren]]-Tb.Financiering[[#This Row],[Eigen
bijdrage]]-Tb.Financiering[[#This Row],[Andere
subsidie(s)]]-Tb.Financiering[[#This Row],[Anders]],0)</f>
        <v>0</v>
      </c>
      <c r="U61" s="144">
        <f>IF(Tb.Financiering[[#This Row],[Pnr.]]=U$7,Tb.Financiering[[#This Row],[Te financieren]]-Tb.Financiering[[#This Row],[Eigen
bijdrage]]-Tb.Financiering[[#This Row],[Andere
subsidie(s)]]-Tb.Financiering[[#This Row],[Anders]],0)</f>
        <v>0</v>
      </c>
      <c r="V61" s="144">
        <f>IF(Tb.Financiering[[#This Row],[Pnr.]]=V$7,Tb.Financiering[[#This Row],[Te financieren]]-Tb.Financiering[[#This Row],[Eigen
bijdrage]]-Tb.Financiering[[#This Row],[Andere
subsidie(s)]]-Tb.Financiering[[#This Row],[Anders]],0)</f>
        <v>0</v>
      </c>
      <c r="W61" s="144">
        <f>IF(Tb.Financiering[[#This Row],[Pnr.]]=W$7,Tb.Financiering[[#This Row],[Te financieren]]-Tb.Financiering[[#This Row],[Eigen
bijdrage]]-Tb.Financiering[[#This Row],[Andere
subsidie(s)]]-Tb.Financiering[[#This Row],[Anders]],0)</f>
        <v>0</v>
      </c>
      <c r="X61" s="144">
        <f>IF(Tb.Financiering[[#This Row],[Pnr.]]=X$7,Tb.Financiering[[#This Row],[Te financieren]]-Tb.Financiering[[#This Row],[Eigen
bijdrage]]-Tb.Financiering[[#This Row],[Andere
subsidie(s)]]-Tb.Financiering[[#This Row],[Anders]],0)</f>
        <v>0</v>
      </c>
      <c r="Y61" s="144">
        <f>IF(Tb.Financiering[[#This Row],[Pnr.]]=Y$7,Tb.Financiering[[#This Row],[Te financieren]]-Tb.Financiering[[#This Row],[Eigen
bijdrage]]-Tb.Financiering[[#This Row],[Andere
subsidie(s)]]-Tb.Financiering[[#This Row],[Anders]],0)</f>
        <v>0</v>
      </c>
      <c r="Z61" s="144">
        <f>IF(Tb.Financiering[[#This Row],[Pnr.]]=Z$7,Tb.Financiering[[#This Row],[Te financieren]]-Tb.Financiering[[#This Row],[Eigen
bijdrage]]-Tb.Financiering[[#This Row],[Andere
subsidie(s)]]-Tb.Financiering[[#This Row],[Anders]],0)</f>
        <v>0</v>
      </c>
      <c r="AA61" s="144">
        <f>IF(Tb.Financiering[[#This Row],[Pnr.]]=AA$7,Tb.Financiering[[#This Row],[Te financieren]]-Tb.Financiering[[#This Row],[Eigen
bijdrage]]-Tb.Financiering[[#This Row],[Andere
subsidie(s)]]-Tb.Financiering[[#This Row],[Anders]],0)</f>
        <v>0</v>
      </c>
      <c r="AB61" s="144">
        <f>IF(Tb.Financiering[[#This Row],[Pnr.]]=AB$7,Tb.Financiering[[#This Row],[Te financieren]]-Tb.Financiering[[#This Row],[Eigen
bijdrage]]-Tb.Financiering[[#This Row],[Andere
subsidie(s)]]-Tb.Financiering[[#This Row],[Anders]],0)</f>
        <v>0</v>
      </c>
      <c r="AC61" s="144">
        <f>IF(Tb.Financiering[[#This Row],[Pnr.]]=AC$7,Tb.Financiering[[#This Row],[Te financieren]]-Tb.Financiering[[#This Row],[Eigen
bijdrage]]-Tb.Financiering[[#This Row],[Andere
subsidie(s)]]-Tb.Financiering[[#This Row],[Anders]],0)</f>
        <v>0</v>
      </c>
      <c r="AD61" s="144">
        <f>IF(Tb.Financiering[[#This Row],[Pnr.]]=AD$7,Tb.Financiering[[#This Row],[Te financieren]]-Tb.Financiering[[#This Row],[Eigen
bijdrage]]-Tb.Financiering[[#This Row],[Andere
subsidie(s)]]-Tb.Financiering[[#This Row],[Anders]],0)</f>
        <v>0</v>
      </c>
      <c r="AE61" s="144">
        <f>IF(Tb.Financiering[[#This Row],[Pnr.]]=AE$7,Tb.Financiering[[#This Row],[Te financieren]]-Tb.Financiering[[#This Row],[Eigen
bijdrage]]-Tb.Financiering[[#This Row],[Andere
subsidie(s)]]-Tb.Financiering[[#This Row],[Anders]],0)</f>
        <v>0</v>
      </c>
      <c r="AF61" s="144">
        <f>IF(Tb.Financiering[[#This Row],[Pnr.]]=AF$7,Tb.Financiering[[#This Row],[Te financieren]]-Tb.Financiering[[#This Row],[Eigen
bijdrage]]-Tb.Financiering[[#This Row],[Andere
subsidie(s)]]-Tb.Financiering[[#This Row],[Anders]],0)</f>
        <v>0</v>
      </c>
      <c r="AG61" s="144">
        <f>IF(Tb.Financiering[[#This Row],[Pnr.]]=AG$7,Tb.Financiering[[#This Row],[Te financieren]]-Tb.Financiering[[#This Row],[Eigen
bijdrage]]-Tb.Financiering[[#This Row],[Andere
subsidie(s)]]-Tb.Financiering[[#This Row],[Anders]],0)</f>
        <v>0</v>
      </c>
      <c r="AH61" s="144">
        <f>IF(Tb.Financiering[[#This Row],[Pnr.]]=AH$7,Tb.Financiering[[#This Row],[Te financieren]]-Tb.Financiering[[#This Row],[Eigen
bijdrage]]-Tb.Financiering[[#This Row],[Andere
subsidie(s)]]-Tb.Financiering[[#This Row],[Anders]],0)</f>
        <v>0</v>
      </c>
      <c r="AI61" s="144">
        <f>IF(Tb.Financiering[[#This Row],[Pnr.]]=AI$7,Tb.Financiering[[#This Row],[Te financieren]]-Tb.Financiering[[#This Row],[Eigen
bijdrage]]-Tb.Financiering[[#This Row],[Andere
subsidie(s)]]-Tb.Financiering[[#This Row],[Anders]],0)</f>
        <v>0</v>
      </c>
      <c r="AJ61" s="144">
        <f>IF(Tb.Financiering[[#This Row],[Pnr.]]=AJ$7,Tb.Financiering[[#This Row],[Te financieren]]-Tb.Financiering[[#This Row],[Eigen
bijdrage]]-Tb.Financiering[[#This Row],[Andere
subsidie(s)]]-Tb.Financiering[[#This Row],[Anders]],0)</f>
        <v>0</v>
      </c>
      <c r="AK61" s="144">
        <f>IF(Tb.Financiering[[#This Row],[Pnr.]]=AK$7,Tb.Financiering[[#This Row],[Te financieren]]-Tb.Financiering[[#This Row],[Eigen
bijdrage]]-Tb.Financiering[[#This Row],[Andere
subsidie(s)]]-Tb.Financiering[[#This Row],[Anders]],0)</f>
        <v>0</v>
      </c>
      <c r="AL61" s="144">
        <f>IF(Tb.Financiering[[#This Row],[Pnr.]]=AL$7,Tb.Financiering[[#This Row],[Te financieren]]-Tb.Financiering[[#This Row],[Eigen
bijdrage]]-Tb.Financiering[[#This Row],[Andere
subsidie(s)]]-Tb.Financiering[[#This Row],[Anders]],0)</f>
        <v>0</v>
      </c>
      <c r="AM61" s="144">
        <f>IF(Tb.Financiering[[#This Row],[Pnr.]]=AM$7,Tb.Financiering[[#This Row],[Te financieren]]-Tb.Financiering[[#This Row],[Eigen
bijdrage]]-Tb.Financiering[[#This Row],[Andere
subsidie(s)]]-Tb.Financiering[[#This Row],[Anders]],0)</f>
        <v>0</v>
      </c>
      <c r="AN61" s="144">
        <f>IF(Tb.Financiering[[#This Row],[Pnr.]]=AN$7,Tb.Financiering[[#This Row],[Te financieren]]-Tb.Financiering[[#This Row],[Eigen
bijdrage]]-Tb.Financiering[[#This Row],[Andere
subsidie(s)]]-Tb.Financiering[[#This Row],[Anders]],0)</f>
        <v>0</v>
      </c>
      <c r="AO61" s="144">
        <f>IF(Tb.Financiering[[#This Row],[Pnr.]]=AO$7,Tb.Financiering[[#This Row],[Te financieren]]-Tb.Financiering[[#This Row],[Eigen
bijdrage]]-Tb.Financiering[[#This Row],[Andere
subsidie(s)]]-Tb.Financiering[[#This Row],[Anders]],0)</f>
        <v>0</v>
      </c>
      <c r="AP61" s="144">
        <f>IF(Tb.Financiering[[#This Row],[Pnr.]]=AP$7,Tb.Financiering[[#This Row],[Te financieren]]-Tb.Financiering[[#This Row],[Eigen
bijdrage]]-Tb.Financiering[[#This Row],[Andere
subsidie(s)]]-Tb.Financiering[[#This Row],[Anders]],0)</f>
        <v>0</v>
      </c>
      <c r="AQ61" s="144">
        <f>IF(Tb.Financiering[[#This Row],[Pnr.]]=AQ$7,Tb.Financiering[[#This Row],[Te financieren]]-Tb.Financiering[[#This Row],[Eigen
bijdrage]]-Tb.Financiering[[#This Row],[Andere
subsidie(s)]]-Tb.Financiering[[#This Row],[Anders]],0)</f>
        <v>0</v>
      </c>
      <c r="AR61" s="144">
        <f>IF(Tb.Financiering[[#This Row],[Pnr.]]=AR$7,Tb.Financiering[[#This Row],[Te financieren]]-Tb.Financiering[[#This Row],[Eigen
bijdrage]]-Tb.Financiering[[#This Row],[Andere
subsidie(s)]]-Tb.Financiering[[#This Row],[Anders]],0)</f>
        <v>0</v>
      </c>
      <c r="AS61" s="144">
        <f>IF(Tb.Financiering[[#This Row],[Pnr.]]=AS$7,Tb.Financiering[[#This Row],[Te financieren]]-Tb.Financiering[[#This Row],[Eigen
bijdrage]]-Tb.Financiering[[#This Row],[Andere
subsidie(s)]]-Tb.Financiering[[#This Row],[Anders]],0)</f>
        <v>0</v>
      </c>
      <c r="AT61" s="144">
        <f>IF(Tb.Financiering[[#This Row],[Pnr.]]=AT$7,Tb.Financiering[[#This Row],[Te financieren]]-Tb.Financiering[[#This Row],[Eigen
bijdrage]]-Tb.Financiering[[#This Row],[Andere
subsidie(s)]]-Tb.Financiering[[#This Row],[Anders]],0)</f>
        <v>0</v>
      </c>
      <c r="AU61" s="144">
        <f>IF(Tb.Financiering[[#This Row],[Pnr.]]=AU$7,Tb.Financiering[[#This Row],[Te financieren]]-Tb.Financiering[[#This Row],[Eigen
bijdrage]]-Tb.Financiering[[#This Row],[Andere
subsidie(s)]]-Tb.Financiering[[#This Row],[Anders]],0)</f>
        <v>0</v>
      </c>
      <c r="AV61" s="144">
        <f>IF(Tb.Financiering[[#This Row],[Pnr.]]=AV$7,Tb.Financiering[[#This Row],[Te financieren]]-Tb.Financiering[[#This Row],[Eigen
bijdrage]]-Tb.Financiering[[#This Row],[Andere
subsidie(s)]]-Tb.Financiering[[#This Row],[Anders]],0)</f>
        <v>0</v>
      </c>
      <c r="AW61" s="144">
        <f>IF(Tb.Financiering[[#This Row],[Pnr.]]=AW$7,Tb.Financiering[[#This Row],[Te financieren]]-Tb.Financiering[[#This Row],[Eigen
bijdrage]]-Tb.Financiering[[#This Row],[Andere
subsidie(s)]]-Tb.Financiering[[#This Row],[Anders]],0)</f>
        <v>0</v>
      </c>
      <c r="AX61" s="144">
        <f>IF(Tb.Financiering[[#This Row],[Pnr.]]=AX$7,Tb.Financiering[[#This Row],[Te financieren]]-Tb.Financiering[[#This Row],[Eigen
bijdrage]]-Tb.Financiering[[#This Row],[Andere
subsidie(s)]]-Tb.Financiering[[#This Row],[Anders]],0)</f>
        <v>0</v>
      </c>
      <c r="AY61" s="144">
        <f>IF(Tb.Financiering[[#This Row],[Pnr.]]=AY$7,Tb.Financiering[[#This Row],[Te financieren]]-Tb.Financiering[[#This Row],[Eigen
bijdrage]]-Tb.Financiering[[#This Row],[Andere
subsidie(s)]]-Tb.Financiering[[#This Row],[Anders]],0)</f>
        <v>0</v>
      </c>
      <c r="AZ61" s="144">
        <f>IF(Tb.Financiering[[#This Row],[Pnr.]]=AZ$7,Tb.Financiering[[#This Row],[Te financieren]]-Tb.Financiering[[#This Row],[Eigen
bijdrage]]-Tb.Financiering[[#This Row],[Andere
subsidie(s)]]-Tb.Financiering[[#This Row],[Anders]],0)</f>
        <v>0</v>
      </c>
      <c r="BA61" s="144">
        <f>IF(Tb.Financiering[[#This Row],[Pnr.]]=BA$7,Tb.Financiering[[#This Row],[Te financieren]]-Tb.Financiering[[#This Row],[Eigen
bijdrage]]-Tb.Financiering[[#This Row],[Andere
subsidie(s)]]-Tb.Financiering[[#This Row],[Anders]],0)</f>
        <v>0</v>
      </c>
      <c r="BB61" s="144">
        <f>IF(Tb.Financiering[[#This Row],[Pnr.]]=BB$7,Tb.Financiering[[#This Row],[Te financieren]]-Tb.Financiering[[#This Row],[Eigen
bijdrage]]-Tb.Financiering[[#This Row],[Andere
subsidie(s)]]-Tb.Financiering[[#This Row],[Anders]],0)</f>
        <v>0</v>
      </c>
      <c r="BC61" s="144">
        <f>IF(Tb.Financiering[[#This Row],[Pnr.]]=BC$7,Tb.Financiering[[#This Row],[Te financieren]]-Tb.Financiering[[#This Row],[Eigen
bijdrage]]-Tb.Financiering[[#This Row],[Andere
subsidie(s)]]-Tb.Financiering[[#This Row],[Anders]],0)</f>
        <v>0</v>
      </c>
      <c r="BD61" s="144">
        <f>IF(Tb.Financiering[[#This Row],[Pnr.]]=BD$7,Tb.Financiering[[#This Row],[Te financieren]]-Tb.Financiering[[#This Row],[Eigen
bijdrage]]-Tb.Financiering[[#This Row],[Andere
subsidie(s)]]-Tb.Financiering[[#This Row],[Anders]],0)</f>
        <v>0</v>
      </c>
      <c r="BE61" s="144">
        <f>IF(Tb.Financiering[[#This Row],[Pnr.]]=BE$7,Tb.Financiering[[#This Row],[Te financieren]]-Tb.Financiering[[#This Row],[Eigen
bijdrage]]-Tb.Financiering[[#This Row],[Andere
subsidie(s)]]-Tb.Financiering[[#This Row],[Anders]],0)</f>
        <v>0</v>
      </c>
      <c r="BF61" s="144">
        <f>IF(Tb.Financiering[[#This Row],[Pnr.]]=BF$7,Tb.Financiering[[#This Row],[Te financieren]]-Tb.Financiering[[#This Row],[Eigen
bijdrage]]-Tb.Financiering[[#This Row],[Andere
subsidie(s)]]-Tb.Financiering[[#This Row],[Anders]],0)</f>
        <v>0</v>
      </c>
      <c r="BG61" s="144">
        <f>IF(Tb.Financiering[[#This Row],[Pnr.]]=BG$7,Tb.Financiering[[#This Row],[Te financieren]]-Tb.Financiering[[#This Row],[Eigen
bijdrage]]-Tb.Financiering[[#This Row],[Andere
subsidie(s)]]-Tb.Financiering[[#This Row],[Anders]],0)</f>
        <v>0</v>
      </c>
      <c r="BH61" s="144">
        <f>IF(Tb.Financiering[[#This Row],[Pnr.]]=BH$7,Tb.Financiering[[#This Row],[Te financieren]]-Tb.Financiering[[#This Row],[Eigen
bijdrage]]-Tb.Financiering[[#This Row],[Andere
subsidie(s)]]-Tb.Financiering[[#This Row],[Anders]],0)</f>
        <v>0</v>
      </c>
      <c r="BI61" s="144">
        <f>IF(Tb.Financiering[[#This Row],[Pnr.]]=BI$7,Tb.Financiering[[#This Row],[Te financieren]]-Tb.Financiering[[#This Row],[Eigen
bijdrage]]-Tb.Financiering[[#This Row],[Andere
subsidie(s)]]-Tb.Financiering[[#This Row],[Anders]],0)</f>
        <v>0</v>
      </c>
      <c r="BJ61" s="144">
        <f>IF(Tb.Financiering[[#This Row],[Pnr.]]=BJ$7,Tb.Financiering[[#This Row],[Te financieren]]-Tb.Financiering[[#This Row],[Eigen
bijdrage]]-Tb.Financiering[[#This Row],[Andere
subsidie(s)]]-Tb.Financiering[[#This Row],[Anders]],0)</f>
        <v>0</v>
      </c>
      <c r="BK61" s="144">
        <f>IF(Tb.Financiering[[#This Row],[Pnr.]]=BK$7,Tb.Financiering[[#This Row],[Te financieren]]-Tb.Financiering[[#This Row],[Eigen
bijdrage]]-Tb.Financiering[[#This Row],[Andere
subsidie(s)]]-Tb.Financiering[[#This Row],[Anders]],0)</f>
        <v>0</v>
      </c>
      <c r="BL61" s="144">
        <f>IF(Tb.Financiering[[#This Row],[Pnr.]]=BL$7,Tb.Financiering[[#This Row],[Te financieren]]-Tb.Financiering[[#This Row],[Eigen
bijdrage]]-Tb.Financiering[[#This Row],[Andere
subsidie(s)]]-Tb.Financiering[[#This Row],[Anders]],0)</f>
        <v>0</v>
      </c>
      <c r="BM61" s="144">
        <f>IF(Tb.Financiering[[#This Row],[Pnr.]]=BM$7,Tb.Financiering[[#This Row],[Te financieren]]-Tb.Financiering[[#This Row],[Eigen
bijdrage]]-Tb.Financiering[[#This Row],[Andere
subsidie(s)]]-Tb.Financiering[[#This Row],[Anders]],0)</f>
        <v>0</v>
      </c>
      <c r="BN61" s="235">
        <f>IF(Tb.Financiering[[#This Row],[Pnr.]]=BN$7,Tb.Financiering[[#This Row],[Eigen
bijdrage]]+Tb.Financiering[[#This Row],[Andere
subsidie(s)]]+Tb.Financiering[[#This Row],[Anders]],0)</f>
        <v>0</v>
      </c>
      <c r="BO61" s="235">
        <f>IF(Tb.Financiering[[#This Row],[Pnr.]]=BO$7,Tb.Financiering[[#This Row],[Eigen
bijdrage]]+Tb.Financiering[[#This Row],[Andere
subsidie(s)]]+Tb.Financiering[[#This Row],[Anders]],0)</f>
        <v>0</v>
      </c>
      <c r="BP61" s="235">
        <f>IF(Tb.Financiering[[#This Row],[Pnr.]]=BP$7,Tb.Financiering[[#This Row],[Eigen
bijdrage]]+Tb.Financiering[[#This Row],[Andere
subsidie(s)]]+Tb.Financiering[[#This Row],[Anders]],0)</f>
        <v>0</v>
      </c>
      <c r="BQ61" s="235">
        <f>IF(Tb.Financiering[[#This Row],[Pnr.]]=BQ$7,Tb.Financiering[[#This Row],[Eigen
bijdrage]]+Tb.Financiering[[#This Row],[Andere
subsidie(s)]]+Tb.Financiering[[#This Row],[Anders]],0)</f>
        <v>0</v>
      </c>
      <c r="BR61" s="235">
        <f>IF(Tb.Financiering[[#This Row],[Pnr.]]=BR$7,Tb.Financiering[[#This Row],[Eigen
bijdrage]]+Tb.Financiering[[#This Row],[Andere
subsidie(s)]]+Tb.Financiering[[#This Row],[Anders]],0)</f>
        <v>0</v>
      </c>
      <c r="BS61" s="235">
        <f>IF(Tb.Financiering[[#This Row],[Pnr.]]=BS$7,Tb.Financiering[[#This Row],[Eigen
bijdrage]]+Tb.Financiering[[#This Row],[Andere
subsidie(s)]]+Tb.Financiering[[#This Row],[Anders]],0)</f>
        <v>0</v>
      </c>
      <c r="BT61" s="235">
        <f>IF(Tb.Financiering[[#This Row],[Pnr.]]=BT$7,Tb.Financiering[[#This Row],[Eigen
bijdrage]]+Tb.Financiering[[#This Row],[Andere
subsidie(s)]]+Tb.Financiering[[#This Row],[Anders]],0)</f>
        <v>0</v>
      </c>
      <c r="BU61" s="235">
        <f>IF(Tb.Financiering[[#This Row],[Pnr.]]=BU$7,Tb.Financiering[[#This Row],[Eigen
bijdrage]]+Tb.Financiering[[#This Row],[Andere
subsidie(s)]]+Tb.Financiering[[#This Row],[Anders]],0)</f>
        <v>0</v>
      </c>
      <c r="BV61" s="235">
        <f>IF(Tb.Financiering[[#This Row],[Pnr.]]=BV$7,Tb.Financiering[[#This Row],[Eigen
bijdrage]]+Tb.Financiering[[#This Row],[Andere
subsidie(s)]]+Tb.Financiering[[#This Row],[Anders]],0)</f>
        <v>0</v>
      </c>
      <c r="BW61" s="235">
        <f>IF(Tb.Financiering[[#This Row],[Pnr.]]=BW$7,Tb.Financiering[[#This Row],[Eigen
bijdrage]]+Tb.Financiering[[#This Row],[Andere
subsidie(s)]]+Tb.Financiering[[#This Row],[Anders]],0)</f>
        <v>0</v>
      </c>
      <c r="BX61" s="235">
        <f>IF(Tb.Financiering[[#This Row],[Pnr.]]=BX$7,Tb.Financiering[[#This Row],[Eigen
bijdrage]]+Tb.Financiering[[#This Row],[Andere
subsidie(s)]]+Tb.Financiering[[#This Row],[Anders]],0)</f>
        <v>0</v>
      </c>
      <c r="BY61" s="235">
        <f>IF(Tb.Financiering[[#This Row],[Pnr.]]=BY$7,Tb.Financiering[[#This Row],[Eigen
bijdrage]]+Tb.Financiering[[#This Row],[Andere
subsidie(s)]]+Tb.Financiering[[#This Row],[Anders]],0)</f>
        <v>0</v>
      </c>
      <c r="BZ61" s="235">
        <f>IF(Tb.Financiering[[#This Row],[Pnr.]]=BZ$7,Tb.Financiering[[#This Row],[Eigen
bijdrage]]+Tb.Financiering[[#This Row],[Andere
subsidie(s)]]+Tb.Financiering[[#This Row],[Anders]],0)</f>
        <v>0</v>
      </c>
      <c r="CA61" s="235">
        <f>IF(Tb.Financiering[[#This Row],[Pnr.]]=CA$7,Tb.Financiering[[#This Row],[Eigen
bijdrage]]+Tb.Financiering[[#This Row],[Andere
subsidie(s)]]+Tb.Financiering[[#This Row],[Anders]],0)</f>
        <v>0</v>
      </c>
      <c r="CB61" s="235">
        <f>IF(Tb.Financiering[[#This Row],[Pnr.]]=CB$7,Tb.Financiering[[#This Row],[Eigen
bijdrage]]+Tb.Financiering[[#This Row],[Andere
subsidie(s)]]+Tb.Financiering[[#This Row],[Anders]],0)</f>
        <v>0</v>
      </c>
      <c r="CC61" s="235">
        <f>IF(Tb.Financiering[[#This Row],[Pnr.]]=CC$7,Tb.Financiering[[#This Row],[Eigen
bijdrage]]+Tb.Financiering[[#This Row],[Andere
subsidie(s)]]+Tb.Financiering[[#This Row],[Anders]],0)</f>
        <v>0</v>
      </c>
      <c r="CD61" s="235">
        <f>IF(Tb.Financiering[[#This Row],[Pnr.]]=CD$7,Tb.Financiering[[#This Row],[Eigen
bijdrage]]+Tb.Financiering[[#This Row],[Andere
subsidie(s)]]+Tb.Financiering[[#This Row],[Anders]],0)</f>
        <v>0</v>
      </c>
      <c r="CE61" s="235">
        <f>IF(Tb.Financiering[[#This Row],[Pnr.]]=CE$7,Tb.Financiering[[#This Row],[Eigen
bijdrage]]+Tb.Financiering[[#This Row],[Andere
subsidie(s)]]+Tb.Financiering[[#This Row],[Anders]],0)</f>
        <v>0</v>
      </c>
      <c r="CF61" s="235">
        <f>IF(Tb.Financiering[[#This Row],[Pnr.]]=CF$7,Tb.Financiering[[#This Row],[Eigen
bijdrage]]+Tb.Financiering[[#This Row],[Andere
subsidie(s)]]+Tb.Financiering[[#This Row],[Anders]],0)</f>
        <v>0</v>
      </c>
      <c r="CG61" s="235">
        <f>IF(Tb.Financiering[[#This Row],[Pnr.]]=CG$7,Tb.Financiering[[#This Row],[Eigen
bijdrage]]+Tb.Financiering[[#This Row],[Andere
subsidie(s)]]+Tb.Financiering[[#This Row],[Anders]],0)</f>
        <v>0</v>
      </c>
      <c r="CH61" s="235">
        <f>IF(Tb.Financiering[[#This Row],[Pnr.]]=CH$7,Tb.Financiering[[#This Row],[Eigen
bijdrage]]+Tb.Financiering[[#This Row],[Andere
subsidie(s)]]+Tb.Financiering[[#This Row],[Anders]],0)</f>
        <v>0</v>
      </c>
      <c r="CI61" s="235">
        <f>IF(Tb.Financiering[[#This Row],[Pnr.]]=CI$7,Tb.Financiering[[#This Row],[Eigen
bijdrage]]+Tb.Financiering[[#This Row],[Andere
subsidie(s)]]+Tb.Financiering[[#This Row],[Anders]],0)</f>
        <v>0</v>
      </c>
      <c r="CJ61" s="235">
        <f>IF(Tb.Financiering[[#This Row],[Pnr.]]=CJ$7,Tb.Financiering[[#This Row],[Eigen
bijdrage]]+Tb.Financiering[[#This Row],[Andere
subsidie(s)]]+Tb.Financiering[[#This Row],[Anders]],0)</f>
        <v>0</v>
      </c>
      <c r="CK61" s="235">
        <f>IF(Tb.Financiering[[#This Row],[Pnr.]]=CK$7,Tb.Financiering[[#This Row],[Eigen
bijdrage]]+Tb.Financiering[[#This Row],[Andere
subsidie(s)]]+Tb.Financiering[[#This Row],[Anders]],0)</f>
        <v>0</v>
      </c>
      <c r="CL61" s="235">
        <f>IF(Tb.Financiering[[#This Row],[Pnr.]]=CL$7,Tb.Financiering[[#This Row],[Eigen
bijdrage]]+Tb.Financiering[[#This Row],[Andere
subsidie(s)]]+Tb.Financiering[[#This Row],[Anders]],0)</f>
        <v>0</v>
      </c>
      <c r="CM61" s="235">
        <f>IF(Tb.Financiering[[#This Row],[Pnr.]]=CM$7,Tb.Financiering[[#This Row],[Eigen
bijdrage]]+Tb.Financiering[[#This Row],[Andere
subsidie(s)]]+Tb.Financiering[[#This Row],[Anders]],0)</f>
        <v>0</v>
      </c>
      <c r="CN61" s="235">
        <f>IF(Tb.Financiering[[#This Row],[Pnr.]]=CN$7,Tb.Financiering[[#This Row],[Eigen
bijdrage]]+Tb.Financiering[[#This Row],[Andere
subsidie(s)]]+Tb.Financiering[[#This Row],[Anders]],0)</f>
        <v>0</v>
      </c>
      <c r="CO61" s="235">
        <f>IF(Tb.Financiering[[#This Row],[Pnr.]]=CO$7,Tb.Financiering[[#This Row],[Eigen
bijdrage]]+Tb.Financiering[[#This Row],[Andere
subsidie(s)]]+Tb.Financiering[[#This Row],[Anders]],0)</f>
        <v>0</v>
      </c>
      <c r="CP61" s="235">
        <f>IF(Tb.Financiering[[#This Row],[Pnr.]]=CP$7,Tb.Financiering[[#This Row],[Eigen
bijdrage]]+Tb.Financiering[[#This Row],[Andere
subsidie(s)]]+Tb.Financiering[[#This Row],[Anders]],0)</f>
        <v>0</v>
      </c>
      <c r="CQ61" s="235">
        <f>IF(Tb.Financiering[[#This Row],[Pnr.]]=CQ$7,Tb.Financiering[[#This Row],[Eigen
bijdrage]]+Tb.Financiering[[#This Row],[Andere
subsidie(s)]]+Tb.Financiering[[#This Row],[Anders]],0)</f>
        <v>0</v>
      </c>
      <c r="CR61" s="235">
        <f>IF(Tb.Financiering[[#This Row],[Pnr.]]=CR$7,Tb.Financiering[[#This Row],[Eigen
bijdrage]]+Tb.Financiering[[#This Row],[Andere
subsidie(s)]]+Tb.Financiering[[#This Row],[Anders]],0)</f>
        <v>0</v>
      </c>
      <c r="CS61" s="235">
        <f>IF(Tb.Financiering[[#This Row],[Pnr.]]=CS$7,Tb.Financiering[[#This Row],[Eigen
bijdrage]]+Tb.Financiering[[#This Row],[Andere
subsidie(s)]]+Tb.Financiering[[#This Row],[Anders]],0)</f>
        <v>0</v>
      </c>
      <c r="CT61" s="235">
        <f>IF(Tb.Financiering[[#This Row],[Pnr.]]=CT$7,Tb.Financiering[[#This Row],[Eigen
bijdrage]]+Tb.Financiering[[#This Row],[Andere
subsidie(s)]]+Tb.Financiering[[#This Row],[Anders]],0)</f>
        <v>0</v>
      </c>
      <c r="CU61" s="235">
        <f>IF(Tb.Financiering[[#This Row],[Pnr.]]=CU$7,Tb.Financiering[[#This Row],[Eigen
bijdrage]]+Tb.Financiering[[#This Row],[Andere
subsidie(s)]]+Tb.Financiering[[#This Row],[Anders]],0)</f>
        <v>0</v>
      </c>
      <c r="CV61" s="235">
        <f>IF(Tb.Financiering[[#This Row],[Pnr.]]=CV$7,Tb.Financiering[[#This Row],[Eigen
bijdrage]]+Tb.Financiering[[#This Row],[Andere
subsidie(s)]]+Tb.Financiering[[#This Row],[Anders]],0)</f>
        <v>0</v>
      </c>
      <c r="CW61" s="235">
        <f>IF(Tb.Financiering[[#This Row],[Pnr.]]=CW$7,Tb.Financiering[[#This Row],[Eigen
bijdrage]]+Tb.Financiering[[#This Row],[Andere
subsidie(s)]]+Tb.Financiering[[#This Row],[Anders]],0)</f>
        <v>0</v>
      </c>
      <c r="CX61" s="235">
        <f>IF(Tb.Financiering[[#This Row],[Pnr.]]=CX$7,Tb.Financiering[[#This Row],[Eigen
bijdrage]]+Tb.Financiering[[#This Row],[Andere
subsidie(s)]]+Tb.Financiering[[#This Row],[Anders]],0)</f>
        <v>0</v>
      </c>
      <c r="CY61" s="235">
        <f>IF(Tb.Financiering[[#This Row],[Pnr.]]=CY$7,Tb.Financiering[[#This Row],[Eigen
bijdrage]]+Tb.Financiering[[#This Row],[Andere
subsidie(s)]]+Tb.Financiering[[#This Row],[Anders]],0)</f>
        <v>0</v>
      </c>
      <c r="CZ61" s="235">
        <f>IF(Tb.Financiering[[#This Row],[Pnr.]]=CZ$7,Tb.Financiering[[#This Row],[Eigen
bijdrage]]+Tb.Financiering[[#This Row],[Andere
subsidie(s)]]+Tb.Financiering[[#This Row],[Anders]],0)</f>
        <v>0</v>
      </c>
      <c r="DA61" s="235">
        <f>IF(Tb.Financiering[[#This Row],[Pnr.]]=DA$7,Tb.Financiering[[#This Row],[Eigen
bijdrage]]+Tb.Financiering[[#This Row],[Andere
subsidie(s)]]+Tb.Financiering[[#This Row],[Anders]],0)</f>
        <v>0</v>
      </c>
      <c r="DB61" s="235">
        <f>IF(Tb.Financiering[[#This Row],[Pnr.]]=DB$7,Tb.Financiering[[#This Row],[Eigen
bijdrage]]+Tb.Financiering[[#This Row],[Andere
subsidie(s)]]+Tb.Financiering[[#This Row],[Anders]],0)</f>
        <v>0</v>
      </c>
      <c r="DC61" s="235">
        <f>IF(Tb.Financiering[[#This Row],[Pnr.]]=DC$7,Tb.Financiering[[#This Row],[Eigen
bijdrage]]+Tb.Financiering[[#This Row],[Andere
subsidie(s)]]+Tb.Financiering[[#This Row],[Anders]],0)</f>
        <v>0</v>
      </c>
      <c r="DD61" s="235">
        <f>IF(Tb.Financiering[[#This Row],[Pnr.]]=DD$7,Tb.Financiering[[#This Row],[Eigen
bijdrage]]+Tb.Financiering[[#This Row],[Andere
subsidie(s)]]+Tb.Financiering[[#This Row],[Anders]],0)</f>
        <v>0</v>
      </c>
      <c r="DE61" s="235">
        <f>IF(Tb.Financiering[[#This Row],[Pnr.]]=DE$7,Tb.Financiering[[#This Row],[Eigen
bijdrage]]+Tb.Financiering[[#This Row],[Andere
subsidie(s)]]+Tb.Financiering[[#This Row],[Anders]],0)</f>
        <v>0</v>
      </c>
      <c r="DF61" s="235">
        <f>IF(Tb.Financiering[[#This Row],[Pnr.]]=DF$7,Tb.Financiering[[#This Row],[Eigen
bijdrage]]+Tb.Financiering[[#This Row],[Andere
subsidie(s)]]+Tb.Financiering[[#This Row],[Anders]],0)</f>
        <v>0</v>
      </c>
      <c r="DG61" s="235">
        <f>IF(Tb.Financiering[[#This Row],[Pnr.]]=DG$7,Tb.Financiering[[#This Row],[Eigen
bijdrage]]+Tb.Financiering[[#This Row],[Andere
subsidie(s)]]+Tb.Financiering[[#This Row],[Anders]],0)</f>
        <v>0</v>
      </c>
      <c r="DH61" s="235">
        <f>IF(Tb.Financiering[[#This Row],[Pnr.]]=DH$7,Tb.Financiering[[#This Row],[Eigen
bijdrage]]+Tb.Financiering[[#This Row],[Andere
subsidie(s)]]+Tb.Financiering[[#This Row],[Anders]],0)</f>
        <v>0</v>
      </c>
      <c r="DI61" s="235">
        <f>IF(Tb.Financiering[[#This Row],[Pnr.]]=DI$7,Tb.Financiering[[#This Row],[Eigen
bijdrage]]+Tb.Financiering[[#This Row],[Andere
subsidie(s)]]+Tb.Financiering[[#This Row],[Anders]],0)</f>
        <v>0</v>
      </c>
      <c r="DJ61" s="235">
        <f>IF(Tb.Financiering[[#This Row],[Pnr.]]=DJ$7,Tb.Financiering[[#This Row],[Eigen
bijdrage]]+Tb.Financiering[[#This Row],[Andere
subsidie(s)]]+Tb.Financiering[[#This Row],[Anders]],0)</f>
        <v>0</v>
      </c>
      <c r="DK61" s="235">
        <f>IF(Tb.Financiering[[#This Row],[Pnr.]]=DK$7,Tb.Financiering[[#This Row],[Eigen
bijdrage]]+Tb.Financiering[[#This Row],[Andere
subsidie(s)]]+Tb.Financiering[[#This Row],[Anders]],0)</f>
        <v>0</v>
      </c>
      <c r="XFD61" s="31"/>
    </row>
    <row r="62" spans="1:115 16384:16384" s="4" customFormat="1" x14ac:dyDescent="0.3">
      <c r="A62" s="31"/>
      <c r="B62" s="137"/>
      <c r="C62" s="137"/>
      <c r="D62" s="11">
        <f>SUMIF(Tbl.Kosten[PSAnr.],Tb.Financiering[[#This Row],[PSAnr.]],Tbl.Kosten[Totaal kosten])</f>
        <v>0</v>
      </c>
      <c r="E62" s="154">
        <f>SUMIF(Tbl.Kosten[PSAnr.],Tb.Financiering[[#This Row],[PSAnr.]],Tbl.Kosten[Subsidie])</f>
        <v>0</v>
      </c>
      <c r="F62" s="155"/>
      <c r="G62" s="154">
        <f>Tb.Financiering[[#This Row],[Begrote kosten]]-Tb.Financiering[[#This Row],[Berekende GLB subsidie]]-Tb.Financiering[[#This Row],[Correctie GLB subsidie]]</f>
        <v>0</v>
      </c>
      <c r="H62" s="156"/>
      <c r="I62" s="156"/>
      <c r="J62" s="156"/>
      <c r="K62" s="152"/>
      <c r="L62" s="97">
        <f>Tb.Financiering[[#This Row],[Te financieren]]-SUM(Tb.Financiering[[#This Row],[Eigen
bijdrage]:[Anders]])</f>
        <v>0</v>
      </c>
      <c r="M62" s="160" t="str">
        <f>IFERROR(VLOOKUP(Tb.Financiering[[#This Row],[Partnernaam]],Tbl.Projectpartners[[Naam]:[PNr.]],9,FALSE),"")</f>
        <v/>
      </c>
      <c r="N62" s="142" t="str">
        <f>IFERROR(VLOOKUP(Tb.Financiering[[#This Row],[Subsidiabele activiteit]],Tbl.Subsidiehoogte[[Subsidieactiviteit]:[SAnr.]],3,FALSE),"")</f>
        <v/>
      </c>
      <c r="O62" s="142" t="str">
        <f>_xlfn.CONCAT(Tb.Financiering[[#This Row],[Pnr.]],Tb.Financiering[[#This Row],[SAnr.]])</f>
        <v/>
      </c>
      <c r="P62" s="144">
        <f>IF(Tb.Financiering[[#This Row],[Pnr.]]=P$7,Tb.Financiering[[#This Row],[Te financieren]]-Tb.Financiering[[#This Row],[Eigen
bijdrage]]-Tb.Financiering[[#This Row],[Andere
subsidie(s)]]-Tb.Financiering[[#This Row],[Anders]],0)</f>
        <v>0</v>
      </c>
      <c r="Q62" s="144">
        <f>IF(Tb.Financiering[[#This Row],[Pnr.]]=Q$7,Tb.Financiering[[#This Row],[Te financieren]]-Tb.Financiering[[#This Row],[Eigen
bijdrage]]-Tb.Financiering[[#This Row],[Andere
subsidie(s)]]-Tb.Financiering[[#This Row],[Anders]],0)</f>
        <v>0</v>
      </c>
      <c r="R62" s="144">
        <f>IF(Tb.Financiering[[#This Row],[Pnr.]]=R$7,Tb.Financiering[[#This Row],[Te financieren]]-Tb.Financiering[[#This Row],[Eigen
bijdrage]]-Tb.Financiering[[#This Row],[Andere
subsidie(s)]]-Tb.Financiering[[#This Row],[Anders]],0)</f>
        <v>0</v>
      </c>
      <c r="S62" s="144">
        <f>IF(Tb.Financiering[[#This Row],[Pnr.]]=S$7,Tb.Financiering[[#This Row],[Te financieren]]-Tb.Financiering[[#This Row],[Eigen
bijdrage]]-Tb.Financiering[[#This Row],[Andere
subsidie(s)]]-Tb.Financiering[[#This Row],[Anders]],0)</f>
        <v>0</v>
      </c>
      <c r="T62" s="144">
        <f>IF(Tb.Financiering[[#This Row],[Pnr.]]=T$7,Tb.Financiering[[#This Row],[Te financieren]]-Tb.Financiering[[#This Row],[Eigen
bijdrage]]-Tb.Financiering[[#This Row],[Andere
subsidie(s)]]-Tb.Financiering[[#This Row],[Anders]],0)</f>
        <v>0</v>
      </c>
      <c r="U62" s="144">
        <f>IF(Tb.Financiering[[#This Row],[Pnr.]]=U$7,Tb.Financiering[[#This Row],[Te financieren]]-Tb.Financiering[[#This Row],[Eigen
bijdrage]]-Tb.Financiering[[#This Row],[Andere
subsidie(s)]]-Tb.Financiering[[#This Row],[Anders]],0)</f>
        <v>0</v>
      </c>
      <c r="V62" s="144">
        <f>IF(Tb.Financiering[[#This Row],[Pnr.]]=V$7,Tb.Financiering[[#This Row],[Te financieren]]-Tb.Financiering[[#This Row],[Eigen
bijdrage]]-Tb.Financiering[[#This Row],[Andere
subsidie(s)]]-Tb.Financiering[[#This Row],[Anders]],0)</f>
        <v>0</v>
      </c>
      <c r="W62" s="144">
        <f>IF(Tb.Financiering[[#This Row],[Pnr.]]=W$7,Tb.Financiering[[#This Row],[Te financieren]]-Tb.Financiering[[#This Row],[Eigen
bijdrage]]-Tb.Financiering[[#This Row],[Andere
subsidie(s)]]-Tb.Financiering[[#This Row],[Anders]],0)</f>
        <v>0</v>
      </c>
      <c r="X62" s="144">
        <f>IF(Tb.Financiering[[#This Row],[Pnr.]]=X$7,Tb.Financiering[[#This Row],[Te financieren]]-Tb.Financiering[[#This Row],[Eigen
bijdrage]]-Tb.Financiering[[#This Row],[Andere
subsidie(s)]]-Tb.Financiering[[#This Row],[Anders]],0)</f>
        <v>0</v>
      </c>
      <c r="Y62" s="144">
        <f>IF(Tb.Financiering[[#This Row],[Pnr.]]=Y$7,Tb.Financiering[[#This Row],[Te financieren]]-Tb.Financiering[[#This Row],[Eigen
bijdrage]]-Tb.Financiering[[#This Row],[Andere
subsidie(s)]]-Tb.Financiering[[#This Row],[Anders]],0)</f>
        <v>0</v>
      </c>
      <c r="Z62" s="144">
        <f>IF(Tb.Financiering[[#This Row],[Pnr.]]=Z$7,Tb.Financiering[[#This Row],[Te financieren]]-Tb.Financiering[[#This Row],[Eigen
bijdrage]]-Tb.Financiering[[#This Row],[Andere
subsidie(s)]]-Tb.Financiering[[#This Row],[Anders]],0)</f>
        <v>0</v>
      </c>
      <c r="AA62" s="144">
        <f>IF(Tb.Financiering[[#This Row],[Pnr.]]=AA$7,Tb.Financiering[[#This Row],[Te financieren]]-Tb.Financiering[[#This Row],[Eigen
bijdrage]]-Tb.Financiering[[#This Row],[Andere
subsidie(s)]]-Tb.Financiering[[#This Row],[Anders]],0)</f>
        <v>0</v>
      </c>
      <c r="AB62" s="144">
        <f>IF(Tb.Financiering[[#This Row],[Pnr.]]=AB$7,Tb.Financiering[[#This Row],[Te financieren]]-Tb.Financiering[[#This Row],[Eigen
bijdrage]]-Tb.Financiering[[#This Row],[Andere
subsidie(s)]]-Tb.Financiering[[#This Row],[Anders]],0)</f>
        <v>0</v>
      </c>
      <c r="AC62" s="144">
        <f>IF(Tb.Financiering[[#This Row],[Pnr.]]=AC$7,Tb.Financiering[[#This Row],[Te financieren]]-Tb.Financiering[[#This Row],[Eigen
bijdrage]]-Tb.Financiering[[#This Row],[Andere
subsidie(s)]]-Tb.Financiering[[#This Row],[Anders]],0)</f>
        <v>0</v>
      </c>
      <c r="AD62" s="144">
        <f>IF(Tb.Financiering[[#This Row],[Pnr.]]=AD$7,Tb.Financiering[[#This Row],[Te financieren]]-Tb.Financiering[[#This Row],[Eigen
bijdrage]]-Tb.Financiering[[#This Row],[Andere
subsidie(s)]]-Tb.Financiering[[#This Row],[Anders]],0)</f>
        <v>0</v>
      </c>
      <c r="AE62" s="144">
        <f>IF(Tb.Financiering[[#This Row],[Pnr.]]=AE$7,Tb.Financiering[[#This Row],[Te financieren]]-Tb.Financiering[[#This Row],[Eigen
bijdrage]]-Tb.Financiering[[#This Row],[Andere
subsidie(s)]]-Tb.Financiering[[#This Row],[Anders]],0)</f>
        <v>0</v>
      </c>
      <c r="AF62" s="144">
        <f>IF(Tb.Financiering[[#This Row],[Pnr.]]=AF$7,Tb.Financiering[[#This Row],[Te financieren]]-Tb.Financiering[[#This Row],[Eigen
bijdrage]]-Tb.Financiering[[#This Row],[Andere
subsidie(s)]]-Tb.Financiering[[#This Row],[Anders]],0)</f>
        <v>0</v>
      </c>
      <c r="AG62" s="144">
        <f>IF(Tb.Financiering[[#This Row],[Pnr.]]=AG$7,Tb.Financiering[[#This Row],[Te financieren]]-Tb.Financiering[[#This Row],[Eigen
bijdrage]]-Tb.Financiering[[#This Row],[Andere
subsidie(s)]]-Tb.Financiering[[#This Row],[Anders]],0)</f>
        <v>0</v>
      </c>
      <c r="AH62" s="144">
        <f>IF(Tb.Financiering[[#This Row],[Pnr.]]=AH$7,Tb.Financiering[[#This Row],[Te financieren]]-Tb.Financiering[[#This Row],[Eigen
bijdrage]]-Tb.Financiering[[#This Row],[Andere
subsidie(s)]]-Tb.Financiering[[#This Row],[Anders]],0)</f>
        <v>0</v>
      </c>
      <c r="AI62" s="144">
        <f>IF(Tb.Financiering[[#This Row],[Pnr.]]=AI$7,Tb.Financiering[[#This Row],[Te financieren]]-Tb.Financiering[[#This Row],[Eigen
bijdrage]]-Tb.Financiering[[#This Row],[Andere
subsidie(s)]]-Tb.Financiering[[#This Row],[Anders]],0)</f>
        <v>0</v>
      </c>
      <c r="AJ62" s="144">
        <f>IF(Tb.Financiering[[#This Row],[Pnr.]]=AJ$7,Tb.Financiering[[#This Row],[Te financieren]]-Tb.Financiering[[#This Row],[Eigen
bijdrage]]-Tb.Financiering[[#This Row],[Andere
subsidie(s)]]-Tb.Financiering[[#This Row],[Anders]],0)</f>
        <v>0</v>
      </c>
      <c r="AK62" s="144">
        <f>IF(Tb.Financiering[[#This Row],[Pnr.]]=AK$7,Tb.Financiering[[#This Row],[Te financieren]]-Tb.Financiering[[#This Row],[Eigen
bijdrage]]-Tb.Financiering[[#This Row],[Andere
subsidie(s)]]-Tb.Financiering[[#This Row],[Anders]],0)</f>
        <v>0</v>
      </c>
      <c r="AL62" s="144">
        <f>IF(Tb.Financiering[[#This Row],[Pnr.]]=AL$7,Tb.Financiering[[#This Row],[Te financieren]]-Tb.Financiering[[#This Row],[Eigen
bijdrage]]-Tb.Financiering[[#This Row],[Andere
subsidie(s)]]-Tb.Financiering[[#This Row],[Anders]],0)</f>
        <v>0</v>
      </c>
      <c r="AM62" s="144">
        <f>IF(Tb.Financiering[[#This Row],[Pnr.]]=AM$7,Tb.Financiering[[#This Row],[Te financieren]]-Tb.Financiering[[#This Row],[Eigen
bijdrage]]-Tb.Financiering[[#This Row],[Andere
subsidie(s)]]-Tb.Financiering[[#This Row],[Anders]],0)</f>
        <v>0</v>
      </c>
      <c r="AN62" s="144">
        <f>IF(Tb.Financiering[[#This Row],[Pnr.]]=AN$7,Tb.Financiering[[#This Row],[Te financieren]]-Tb.Financiering[[#This Row],[Eigen
bijdrage]]-Tb.Financiering[[#This Row],[Andere
subsidie(s)]]-Tb.Financiering[[#This Row],[Anders]],0)</f>
        <v>0</v>
      </c>
      <c r="AO62" s="144">
        <f>IF(Tb.Financiering[[#This Row],[Pnr.]]=AO$7,Tb.Financiering[[#This Row],[Te financieren]]-Tb.Financiering[[#This Row],[Eigen
bijdrage]]-Tb.Financiering[[#This Row],[Andere
subsidie(s)]]-Tb.Financiering[[#This Row],[Anders]],0)</f>
        <v>0</v>
      </c>
      <c r="AP62" s="144">
        <f>IF(Tb.Financiering[[#This Row],[Pnr.]]=AP$7,Tb.Financiering[[#This Row],[Te financieren]]-Tb.Financiering[[#This Row],[Eigen
bijdrage]]-Tb.Financiering[[#This Row],[Andere
subsidie(s)]]-Tb.Financiering[[#This Row],[Anders]],0)</f>
        <v>0</v>
      </c>
      <c r="AQ62" s="144">
        <f>IF(Tb.Financiering[[#This Row],[Pnr.]]=AQ$7,Tb.Financiering[[#This Row],[Te financieren]]-Tb.Financiering[[#This Row],[Eigen
bijdrage]]-Tb.Financiering[[#This Row],[Andere
subsidie(s)]]-Tb.Financiering[[#This Row],[Anders]],0)</f>
        <v>0</v>
      </c>
      <c r="AR62" s="144">
        <f>IF(Tb.Financiering[[#This Row],[Pnr.]]=AR$7,Tb.Financiering[[#This Row],[Te financieren]]-Tb.Financiering[[#This Row],[Eigen
bijdrage]]-Tb.Financiering[[#This Row],[Andere
subsidie(s)]]-Tb.Financiering[[#This Row],[Anders]],0)</f>
        <v>0</v>
      </c>
      <c r="AS62" s="144">
        <f>IF(Tb.Financiering[[#This Row],[Pnr.]]=AS$7,Tb.Financiering[[#This Row],[Te financieren]]-Tb.Financiering[[#This Row],[Eigen
bijdrage]]-Tb.Financiering[[#This Row],[Andere
subsidie(s)]]-Tb.Financiering[[#This Row],[Anders]],0)</f>
        <v>0</v>
      </c>
      <c r="AT62" s="144">
        <f>IF(Tb.Financiering[[#This Row],[Pnr.]]=AT$7,Tb.Financiering[[#This Row],[Te financieren]]-Tb.Financiering[[#This Row],[Eigen
bijdrage]]-Tb.Financiering[[#This Row],[Andere
subsidie(s)]]-Tb.Financiering[[#This Row],[Anders]],0)</f>
        <v>0</v>
      </c>
      <c r="AU62" s="144">
        <f>IF(Tb.Financiering[[#This Row],[Pnr.]]=AU$7,Tb.Financiering[[#This Row],[Te financieren]]-Tb.Financiering[[#This Row],[Eigen
bijdrage]]-Tb.Financiering[[#This Row],[Andere
subsidie(s)]]-Tb.Financiering[[#This Row],[Anders]],0)</f>
        <v>0</v>
      </c>
      <c r="AV62" s="144">
        <f>IF(Tb.Financiering[[#This Row],[Pnr.]]=AV$7,Tb.Financiering[[#This Row],[Te financieren]]-Tb.Financiering[[#This Row],[Eigen
bijdrage]]-Tb.Financiering[[#This Row],[Andere
subsidie(s)]]-Tb.Financiering[[#This Row],[Anders]],0)</f>
        <v>0</v>
      </c>
      <c r="AW62" s="144">
        <f>IF(Tb.Financiering[[#This Row],[Pnr.]]=AW$7,Tb.Financiering[[#This Row],[Te financieren]]-Tb.Financiering[[#This Row],[Eigen
bijdrage]]-Tb.Financiering[[#This Row],[Andere
subsidie(s)]]-Tb.Financiering[[#This Row],[Anders]],0)</f>
        <v>0</v>
      </c>
      <c r="AX62" s="144">
        <f>IF(Tb.Financiering[[#This Row],[Pnr.]]=AX$7,Tb.Financiering[[#This Row],[Te financieren]]-Tb.Financiering[[#This Row],[Eigen
bijdrage]]-Tb.Financiering[[#This Row],[Andere
subsidie(s)]]-Tb.Financiering[[#This Row],[Anders]],0)</f>
        <v>0</v>
      </c>
      <c r="AY62" s="144">
        <f>IF(Tb.Financiering[[#This Row],[Pnr.]]=AY$7,Tb.Financiering[[#This Row],[Te financieren]]-Tb.Financiering[[#This Row],[Eigen
bijdrage]]-Tb.Financiering[[#This Row],[Andere
subsidie(s)]]-Tb.Financiering[[#This Row],[Anders]],0)</f>
        <v>0</v>
      </c>
      <c r="AZ62" s="144">
        <f>IF(Tb.Financiering[[#This Row],[Pnr.]]=AZ$7,Tb.Financiering[[#This Row],[Te financieren]]-Tb.Financiering[[#This Row],[Eigen
bijdrage]]-Tb.Financiering[[#This Row],[Andere
subsidie(s)]]-Tb.Financiering[[#This Row],[Anders]],0)</f>
        <v>0</v>
      </c>
      <c r="BA62" s="144">
        <f>IF(Tb.Financiering[[#This Row],[Pnr.]]=BA$7,Tb.Financiering[[#This Row],[Te financieren]]-Tb.Financiering[[#This Row],[Eigen
bijdrage]]-Tb.Financiering[[#This Row],[Andere
subsidie(s)]]-Tb.Financiering[[#This Row],[Anders]],0)</f>
        <v>0</v>
      </c>
      <c r="BB62" s="144">
        <f>IF(Tb.Financiering[[#This Row],[Pnr.]]=BB$7,Tb.Financiering[[#This Row],[Te financieren]]-Tb.Financiering[[#This Row],[Eigen
bijdrage]]-Tb.Financiering[[#This Row],[Andere
subsidie(s)]]-Tb.Financiering[[#This Row],[Anders]],0)</f>
        <v>0</v>
      </c>
      <c r="BC62" s="144">
        <f>IF(Tb.Financiering[[#This Row],[Pnr.]]=BC$7,Tb.Financiering[[#This Row],[Te financieren]]-Tb.Financiering[[#This Row],[Eigen
bijdrage]]-Tb.Financiering[[#This Row],[Andere
subsidie(s)]]-Tb.Financiering[[#This Row],[Anders]],0)</f>
        <v>0</v>
      </c>
      <c r="BD62" s="144">
        <f>IF(Tb.Financiering[[#This Row],[Pnr.]]=BD$7,Tb.Financiering[[#This Row],[Te financieren]]-Tb.Financiering[[#This Row],[Eigen
bijdrage]]-Tb.Financiering[[#This Row],[Andere
subsidie(s)]]-Tb.Financiering[[#This Row],[Anders]],0)</f>
        <v>0</v>
      </c>
      <c r="BE62" s="144">
        <f>IF(Tb.Financiering[[#This Row],[Pnr.]]=BE$7,Tb.Financiering[[#This Row],[Te financieren]]-Tb.Financiering[[#This Row],[Eigen
bijdrage]]-Tb.Financiering[[#This Row],[Andere
subsidie(s)]]-Tb.Financiering[[#This Row],[Anders]],0)</f>
        <v>0</v>
      </c>
      <c r="BF62" s="144">
        <f>IF(Tb.Financiering[[#This Row],[Pnr.]]=BF$7,Tb.Financiering[[#This Row],[Te financieren]]-Tb.Financiering[[#This Row],[Eigen
bijdrage]]-Tb.Financiering[[#This Row],[Andere
subsidie(s)]]-Tb.Financiering[[#This Row],[Anders]],0)</f>
        <v>0</v>
      </c>
      <c r="BG62" s="144">
        <f>IF(Tb.Financiering[[#This Row],[Pnr.]]=BG$7,Tb.Financiering[[#This Row],[Te financieren]]-Tb.Financiering[[#This Row],[Eigen
bijdrage]]-Tb.Financiering[[#This Row],[Andere
subsidie(s)]]-Tb.Financiering[[#This Row],[Anders]],0)</f>
        <v>0</v>
      </c>
      <c r="BH62" s="144">
        <f>IF(Tb.Financiering[[#This Row],[Pnr.]]=BH$7,Tb.Financiering[[#This Row],[Te financieren]]-Tb.Financiering[[#This Row],[Eigen
bijdrage]]-Tb.Financiering[[#This Row],[Andere
subsidie(s)]]-Tb.Financiering[[#This Row],[Anders]],0)</f>
        <v>0</v>
      </c>
      <c r="BI62" s="144">
        <f>IF(Tb.Financiering[[#This Row],[Pnr.]]=BI$7,Tb.Financiering[[#This Row],[Te financieren]]-Tb.Financiering[[#This Row],[Eigen
bijdrage]]-Tb.Financiering[[#This Row],[Andere
subsidie(s)]]-Tb.Financiering[[#This Row],[Anders]],0)</f>
        <v>0</v>
      </c>
      <c r="BJ62" s="144">
        <f>IF(Tb.Financiering[[#This Row],[Pnr.]]=BJ$7,Tb.Financiering[[#This Row],[Te financieren]]-Tb.Financiering[[#This Row],[Eigen
bijdrage]]-Tb.Financiering[[#This Row],[Andere
subsidie(s)]]-Tb.Financiering[[#This Row],[Anders]],0)</f>
        <v>0</v>
      </c>
      <c r="BK62" s="144">
        <f>IF(Tb.Financiering[[#This Row],[Pnr.]]=BK$7,Tb.Financiering[[#This Row],[Te financieren]]-Tb.Financiering[[#This Row],[Eigen
bijdrage]]-Tb.Financiering[[#This Row],[Andere
subsidie(s)]]-Tb.Financiering[[#This Row],[Anders]],0)</f>
        <v>0</v>
      </c>
      <c r="BL62" s="144">
        <f>IF(Tb.Financiering[[#This Row],[Pnr.]]=BL$7,Tb.Financiering[[#This Row],[Te financieren]]-Tb.Financiering[[#This Row],[Eigen
bijdrage]]-Tb.Financiering[[#This Row],[Andere
subsidie(s)]]-Tb.Financiering[[#This Row],[Anders]],0)</f>
        <v>0</v>
      </c>
      <c r="BM62" s="144">
        <f>IF(Tb.Financiering[[#This Row],[Pnr.]]=BM$7,Tb.Financiering[[#This Row],[Te financieren]]-Tb.Financiering[[#This Row],[Eigen
bijdrage]]-Tb.Financiering[[#This Row],[Andere
subsidie(s)]]-Tb.Financiering[[#This Row],[Anders]],0)</f>
        <v>0</v>
      </c>
      <c r="BN62" s="235">
        <f>IF(Tb.Financiering[[#This Row],[Pnr.]]=BN$7,Tb.Financiering[[#This Row],[Eigen
bijdrage]]+Tb.Financiering[[#This Row],[Andere
subsidie(s)]]+Tb.Financiering[[#This Row],[Anders]],0)</f>
        <v>0</v>
      </c>
      <c r="BO62" s="235">
        <f>IF(Tb.Financiering[[#This Row],[Pnr.]]=BO$7,Tb.Financiering[[#This Row],[Eigen
bijdrage]]+Tb.Financiering[[#This Row],[Andere
subsidie(s)]]+Tb.Financiering[[#This Row],[Anders]],0)</f>
        <v>0</v>
      </c>
      <c r="BP62" s="235">
        <f>IF(Tb.Financiering[[#This Row],[Pnr.]]=BP$7,Tb.Financiering[[#This Row],[Eigen
bijdrage]]+Tb.Financiering[[#This Row],[Andere
subsidie(s)]]+Tb.Financiering[[#This Row],[Anders]],0)</f>
        <v>0</v>
      </c>
      <c r="BQ62" s="235">
        <f>IF(Tb.Financiering[[#This Row],[Pnr.]]=BQ$7,Tb.Financiering[[#This Row],[Eigen
bijdrage]]+Tb.Financiering[[#This Row],[Andere
subsidie(s)]]+Tb.Financiering[[#This Row],[Anders]],0)</f>
        <v>0</v>
      </c>
      <c r="BR62" s="235">
        <f>IF(Tb.Financiering[[#This Row],[Pnr.]]=BR$7,Tb.Financiering[[#This Row],[Eigen
bijdrage]]+Tb.Financiering[[#This Row],[Andere
subsidie(s)]]+Tb.Financiering[[#This Row],[Anders]],0)</f>
        <v>0</v>
      </c>
      <c r="BS62" s="235">
        <f>IF(Tb.Financiering[[#This Row],[Pnr.]]=BS$7,Tb.Financiering[[#This Row],[Eigen
bijdrage]]+Tb.Financiering[[#This Row],[Andere
subsidie(s)]]+Tb.Financiering[[#This Row],[Anders]],0)</f>
        <v>0</v>
      </c>
      <c r="BT62" s="235">
        <f>IF(Tb.Financiering[[#This Row],[Pnr.]]=BT$7,Tb.Financiering[[#This Row],[Eigen
bijdrage]]+Tb.Financiering[[#This Row],[Andere
subsidie(s)]]+Tb.Financiering[[#This Row],[Anders]],0)</f>
        <v>0</v>
      </c>
      <c r="BU62" s="235">
        <f>IF(Tb.Financiering[[#This Row],[Pnr.]]=BU$7,Tb.Financiering[[#This Row],[Eigen
bijdrage]]+Tb.Financiering[[#This Row],[Andere
subsidie(s)]]+Tb.Financiering[[#This Row],[Anders]],0)</f>
        <v>0</v>
      </c>
      <c r="BV62" s="235">
        <f>IF(Tb.Financiering[[#This Row],[Pnr.]]=BV$7,Tb.Financiering[[#This Row],[Eigen
bijdrage]]+Tb.Financiering[[#This Row],[Andere
subsidie(s)]]+Tb.Financiering[[#This Row],[Anders]],0)</f>
        <v>0</v>
      </c>
      <c r="BW62" s="235">
        <f>IF(Tb.Financiering[[#This Row],[Pnr.]]=BW$7,Tb.Financiering[[#This Row],[Eigen
bijdrage]]+Tb.Financiering[[#This Row],[Andere
subsidie(s)]]+Tb.Financiering[[#This Row],[Anders]],0)</f>
        <v>0</v>
      </c>
      <c r="BX62" s="235">
        <f>IF(Tb.Financiering[[#This Row],[Pnr.]]=BX$7,Tb.Financiering[[#This Row],[Eigen
bijdrage]]+Tb.Financiering[[#This Row],[Andere
subsidie(s)]]+Tb.Financiering[[#This Row],[Anders]],0)</f>
        <v>0</v>
      </c>
      <c r="BY62" s="235">
        <f>IF(Tb.Financiering[[#This Row],[Pnr.]]=BY$7,Tb.Financiering[[#This Row],[Eigen
bijdrage]]+Tb.Financiering[[#This Row],[Andere
subsidie(s)]]+Tb.Financiering[[#This Row],[Anders]],0)</f>
        <v>0</v>
      </c>
      <c r="BZ62" s="235">
        <f>IF(Tb.Financiering[[#This Row],[Pnr.]]=BZ$7,Tb.Financiering[[#This Row],[Eigen
bijdrage]]+Tb.Financiering[[#This Row],[Andere
subsidie(s)]]+Tb.Financiering[[#This Row],[Anders]],0)</f>
        <v>0</v>
      </c>
      <c r="CA62" s="235">
        <f>IF(Tb.Financiering[[#This Row],[Pnr.]]=CA$7,Tb.Financiering[[#This Row],[Eigen
bijdrage]]+Tb.Financiering[[#This Row],[Andere
subsidie(s)]]+Tb.Financiering[[#This Row],[Anders]],0)</f>
        <v>0</v>
      </c>
      <c r="CB62" s="235">
        <f>IF(Tb.Financiering[[#This Row],[Pnr.]]=CB$7,Tb.Financiering[[#This Row],[Eigen
bijdrage]]+Tb.Financiering[[#This Row],[Andere
subsidie(s)]]+Tb.Financiering[[#This Row],[Anders]],0)</f>
        <v>0</v>
      </c>
      <c r="CC62" s="235">
        <f>IF(Tb.Financiering[[#This Row],[Pnr.]]=CC$7,Tb.Financiering[[#This Row],[Eigen
bijdrage]]+Tb.Financiering[[#This Row],[Andere
subsidie(s)]]+Tb.Financiering[[#This Row],[Anders]],0)</f>
        <v>0</v>
      </c>
      <c r="CD62" s="235">
        <f>IF(Tb.Financiering[[#This Row],[Pnr.]]=CD$7,Tb.Financiering[[#This Row],[Eigen
bijdrage]]+Tb.Financiering[[#This Row],[Andere
subsidie(s)]]+Tb.Financiering[[#This Row],[Anders]],0)</f>
        <v>0</v>
      </c>
      <c r="CE62" s="235">
        <f>IF(Tb.Financiering[[#This Row],[Pnr.]]=CE$7,Tb.Financiering[[#This Row],[Eigen
bijdrage]]+Tb.Financiering[[#This Row],[Andere
subsidie(s)]]+Tb.Financiering[[#This Row],[Anders]],0)</f>
        <v>0</v>
      </c>
      <c r="CF62" s="235">
        <f>IF(Tb.Financiering[[#This Row],[Pnr.]]=CF$7,Tb.Financiering[[#This Row],[Eigen
bijdrage]]+Tb.Financiering[[#This Row],[Andere
subsidie(s)]]+Tb.Financiering[[#This Row],[Anders]],0)</f>
        <v>0</v>
      </c>
      <c r="CG62" s="235">
        <f>IF(Tb.Financiering[[#This Row],[Pnr.]]=CG$7,Tb.Financiering[[#This Row],[Eigen
bijdrage]]+Tb.Financiering[[#This Row],[Andere
subsidie(s)]]+Tb.Financiering[[#This Row],[Anders]],0)</f>
        <v>0</v>
      </c>
      <c r="CH62" s="235">
        <f>IF(Tb.Financiering[[#This Row],[Pnr.]]=CH$7,Tb.Financiering[[#This Row],[Eigen
bijdrage]]+Tb.Financiering[[#This Row],[Andere
subsidie(s)]]+Tb.Financiering[[#This Row],[Anders]],0)</f>
        <v>0</v>
      </c>
      <c r="CI62" s="235">
        <f>IF(Tb.Financiering[[#This Row],[Pnr.]]=CI$7,Tb.Financiering[[#This Row],[Eigen
bijdrage]]+Tb.Financiering[[#This Row],[Andere
subsidie(s)]]+Tb.Financiering[[#This Row],[Anders]],0)</f>
        <v>0</v>
      </c>
      <c r="CJ62" s="235">
        <f>IF(Tb.Financiering[[#This Row],[Pnr.]]=CJ$7,Tb.Financiering[[#This Row],[Eigen
bijdrage]]+Tb.Financiering[[#This Row],[Andere
subsidie(s)]]+Tb.Financiering[[#This Row],[Anders]],0)</f>
        <v>0</v>
      </c>
      <c r="CK62" s="235">
        <f>IF(Tb.Financiering[[#This Row],[Pnr.]]=CK$7,Tb.Financiering[[#This Row],[Eigen
bijdrage]]+Tb.Financiering[[#This Row],[Andere
subsidie(s)]]+Tb.Financiering[[#This Row],[Anders]],0)</f>
        <v>0</v>
      </c>
      <c r="CL62" s="235">
        <f>IF(Tb.Financiering[[#This Row],[Pnr.]]=CL$7,Tb.Financiering[[#This Row],[Eigen
bijdrage]]+Tb.Financiering[[#This Row],[Andere
subsidie(s)]]+Tb.Financiering[[#This Row],[Anders]],0)</f>
        <v>0</v>
      </c>
      <c r="CM62" s="235">
        <f>IF(Tb.Financiering[[#This Row],[Pnr.]]=CM$7,Tb.Financiering[[#This Row],[Eigen
bijdrage]]+Tb.Financiering[[#This Row],[Andere
subsidie(s)]]+Tb.Financiering[[#This Row],[Anders]],0)</f>
        <v>0</v>
      </c>
      <c r="CN62" s="235">
        <f>IF(Tb.Financiering[[#This Row],[Pnr.]]=CN$7,Tb.Financiering[[#This Row],[Eigen
bijdrage]]+Tb.Financiering[[#This Row],[Andere
subsidie(s)]]+Tb.Financiering[[#This Row],[Anders]],0)</f>
        <v>0</v>
      </c>
      <c r="CO62" s="235">
        <f>IF(Tb.Financiering[[#This Row],[Pnr.]]=CO$7,Tb.Financiering[[#This Row],[Eigen
bijdrage]]+Tb.Financiering[[#This Row],[Andere
subsidie(s)]]+Tb.Financiering[[#This Row],[Anders]],0)</f>
        <v>0</v>
      </c>
      <c r="CP62" s="235">
        <f>IF(Tb.Financiering[[#This Row],[Pnr.]]=CP$7,Tb.Financiering[[#This Row],[Eigen
bijdrage]]+Tb.Financiering[[#This Row],[Andere
subsidie(s)]]+Tb.Financiering[[#This Row],[Anders]],0)</f>
        <v>0</v>
      </c>
      <c r="CQ62" s="235">
        <f>IF(Tb.Financiering[[#This Row],[Pnr.]]=CQ$7,Tb.Financiering[[#This Row],[Eigen
bijdrage]]+Tb.Financiering[[#This Row],[Andere
subsidie(s)]]+Tb.Financiering[[#This Row],[Anders]],0)</f>
        <v>0</v>
      </c>
      <c r="CR62" s="235">
        <f>IF(Tb.Financiering[[#This Row],[Pnr.]]=CR$7,Tb.Financiering[[#This Row],[Eigen
bijdrage]]+Tb.Financiering[[#This Row],[Andere
subsidie(s)]]+Tb.Financiering[[#This Row],[Anders]],0)</f>
        <v>0</v>
      </c>
      <c r="CS62" s="235">
        <f>IF(Tb.Financiering[[#This Row],[Pnr.]]=CS$7,Tb.Financiering[[#This Row],[Eigen
bijdrage]]+Tb.Financiering[[#This Row],[Andere
subsidie(s)]]+Tb.Financiering[[#This Row],[Anders]],0)</f>
        <v>0</v>
      </c>
      <c r="CT62" s="235">
        <f>IF(Tb.Financiering[[#This Row],[Pnr.]]=CT$7,Tb.Financiering[[#This Row],[Eigen
bijdrage]]+Tb.Financiering[[#This Row],[Andere
subsidie(s)]]+Tb.Financiering[[#This Row],[Anders]],0)</f>
        <v>0</v>
      </c>
      <c r="CU62" s="235">
        <f>IF(Tb.Financiering[[#This Row],[Pnr.]]=CU$7,Tb.Financiering[[#This Row],[Eigen
bijdrage]]+Tb.Financiering[[#This Row],[Andere
subsidie(s)]]+Tb.Financiering[[#This Row],[Anders]],0)</f>
        <v>0</v>
      </c>
      <c r="CV62" s="235">
        <f>IF(Tb.Financiering[[#This Row],[Pnr.]]=CV$7,Tb.Financiering[[#This Row],[Eigen
bijdrage]]+Tb.Financiering[[#This Row],[Andere
subsidie(s)]]+Tb.Financiering[[#This Row],[Anders]],0)</f>
        <v>0</v>
      </c>
      <c r="CW62" s="235">
        <f>IF(Tb.Financiering[[#This Row],[Pnr.]]=CW$7,Tb.Financiering[[#This Row],[Eigen
bijdrage]]+Tb.Financiering[[#This Row],[Andere
subsidie(s)]]+Tb.Financiering[[#This Row],[Anders]],0)</f>
        <v>0</v>
      </c>
      <c r="CX62" s="235">
        <f>IF(Tb.Financiering[[#This Row],[Pnr.]]=CX$7,Tb.Financiering[[#This Row],[Eigen
bijdrage]]+Tb.Financiering[[#This Row],[Andere
subsidie(s)]]+Tb.Financiering[[#This Row],[Anders]],0)</f>
        <v>0</v>
      </c>
      <c r="CY62" s="235">
        <f>IF(Tb.Financiering[[#This Row],[Pnr.]]=CY$7,Tb.Financiering[[#This Row],[Eigen
bijdrage]]+Tb.Financiering[[#This Row],[Andere
subsidie(s)]]+Tb.Financiering[[#This Row],[Anders]],0)</f>
        <v>0</v>
      </c>
      <c r="CZ62" s="235">
        <f>IF(Tb.Financiering[[#This Row],[Pnr.]]=CZ$7,Tb.Financiering[[#This Row],[Eigen
bijdrage]]+Tb.Financiering[[#This Row],[Andere
subsidie(s)]]+Tb.Financiering[[#This Row],[Anders]],0)</f>
        <v>0</v>
      </c>
      <c r="DA62" s="235">
        <f>IF(Tb.Financiering[[#This Row],[Pnr.]]=DA$7,Tb.Financiering[[#This Row],[Eigen
bijdrage]]+Tb.Financiering[[#This Row],[Andere
subsidie(s)]]+Tb.Financiering[[#This Row],[Anders]],0)</f>
        <v>0</v>
      </c>
      <c r="DB62" s="235">
        <f>IF(Tb.Financiering[[#This Row],[Pnr.]]=DB$7,Tb.Financiering[[#This Row],[Eigen
bijdrage]]+Tb.Financiering[[#This Row],[Andere
subsidie(s)]]+Tb.Financiering[[#This Row],[Anders]],0)</f>
        <v>0</v>
      </c>
      <c r="DC62" s="235">
        <f>IF(Tb.Financiering[[#This Row],[Pnr.]]=DC$7,Tb.Financiering[[#This Row],[Eigen
bijdrage]]+Tb.Financiering[[#This Row],[Andere
subsidie(s)]]+Tb.Financiering[[#This Row],[Anders]],0)</f>
        <v>0</v>
      </c>
      <c r="DD62" s="235">
        <f>IF(Tb.Financiering[[#This Row],[Pnr.]]=DD$7,Tb.Financiering[[#This Row],[Eigen
bijdrage]]+Tb.Financiering[[#This Row],[Andere
subsidie(s)]]+Tb.Financiering[[#This Row],[Anders]],0)</f>
        <v>0</v>
      </c>
      <c r="DE62" s="235">
        <f>IF(Tb.Financiering[[#This Row],[Pnr.]]=DE$7,Tb.Financiering[[#This Row],[Eigen
bijdrage]]+Tb.Financiering[[#This Row],[Andere
subsidie(s)]]+Tb.Financiering[[#This Row],[Anders]],0)</f>
        <v>0</v>
      </c>
      <c r="DF62" s="235">
        <f>IF(Tb.Financiering[[#This Row],[Pnr.]]=DF$7,Tb.Financiering[[#This Row],[Eigen
bijdrage]]+Tb.Financiering[[#This Row],[Andere
subsidie(s)]]+Tb.Financiering[[#This Row],[Anders]],0)</f>
        <v>0</v>
      </c>
      <c r="DG62" s="235">
        <f>IF(Tb.Financiering[[#This Row],[Pnr.]]=DG$7,Tb.Financiering[[#This Row],[Eigen
bijdrage]]+Tb.Financiering[[#This Row],[Andere
subsidie(s)]]+Tb.Financiering[[#This Row],[Anders]],0)</f>
        <v>0</v>
      </c>
      <c r="DH62" s="235">
        <f>IF(Tb.Financiering[[#This Row],[Pnr.]]=DH$7,Tb.Financiering[[#This Row],[Eigen
bijdrage]]+Tb.Financiering[[#This Row],[Andere
subsidie(s)]]+Tb.Financiering[[#This Row],[Anders]],0)</f>
        <v>0</v>
      </c>
      <c r="DI62" s="235">
        <f>IF(Tb.Financiering[[#This Row],[Pnr.]]=DI$7,Tb.Financiering[[#This Row],[Eigen
bijdrage]]+Tb.Financiering[[#This Row],[Andere
subsidie(s)]]+Tb.Financiering[[#This Row],[Anders]],0)</f>
        <v>0</v>
      </c>
      <c r="DJ62" s="235">
        <f>IF(Tb.Financiering[[#This Row],[Pnr.]]=DJ$7,Tb.Financiering[[#This Row],[Eigen
bijdrage]]+Tb.Financiering[[#This Row],[Andere
subsidie(s)]]+Tb.Financiering[[#This Row],[Anders]],0)</f>
        <v>0</v>
      </c>
      <c r="DK62" s="235">
        <f>IF(Tb.Financiering[[#This Row],[Pnr.]]=DK$7,Tb.Financiering[[#This Row],[Eigen
bijdrage]]+Tb.Financiering[[#This Row],[Andere
subsidie(s)]]+Tb.Financiering[[#This Row],[Anders]],0)</f>
        <v>0</v>
      </c>
      <c r="XFD62" s="31"/>
    </row>
    <row r="63" spans="1:115 16384:16384" s="4" customFormat="1" x14ac:dyDescent="0.3">
      <c r="A63" s="31"/>
      <c r="B63" s="137"/>
      <c r="C63" s="137"/>
      <c r="D63" s="11">
        <f>SUMIF(Tbl.Kosten[PSAnr.],Tb.Financiering[[#This Row],[PSAnr.]],Tbl.Kosten[Totaal kosten])</f>
        <v>0</v>
      </c>
      <c r="E63" s="154">
        <f>SUMIF(Tbl.Kosten[PSAnr.],Tb.Financiering[[#This Row],[PSAnr.]],Tbl.Kosten[Subsidie])</f>
        <v>0</v>
      </c>
      <c r="F63" s="155"/>
      <c r="G63" s="154">
        <f>Tb.Financiering[[#This Row],[Begrote kosten]]-Tb.Financiering[[#This Row],[Berekende GLB subsidie]]-Tb.Financiering[[#This Row],[Correctie GLB subsidie]]</f>
        <v>0</v>
      </c>
      <c r="H63" s="156"/>
      <c r="I63" s="156"/>
      <c r="J63" s="156"/>
      <c r="K63" s="152"/>
      <c r="L63" s="97">
        <f>Tb.Financiering[[#This Row],[Te financieren]]-SUM(Tb.Financiering[[#This Row],[Eigen
bijdrage]:[Anders]])</f>
        <v>0</v>
      </c>
      <c r="M63" s="160" t="str">
        <f>IFERROR(VLOOKUP(Tb.Financiering[[#This Row],[Partnernaam]],Tbl.Projectpartners[[Naam]:[PNr.]],9,FALSE),"")</f>
        <v/>
      </c>
      <c r="N63" s="142" t="str">
        <f>IFERROR(VLOOKUP(Tb.Financiering[[#This Row],[Subsidiabele activiteit]],Tbl.Subsidiehoogte[[Subsidieactiviteit]:[SAnr.]],3,FALSE),"")</f>
        <v/>
      </c>
      <c r="O63" s="142" t="str">
        <f>_xlfn.CONCAT(Tb.Financiering[[#This Row],[Pnr.]],Tb.Financiering[[#This Row],[SAnr.]])</f>
        <v/>
      </c>
      <c r="P63" s="144">
        <f>IF(Tb.Financiering[[#This Row],[Pnr.]]=P$7,Tb.Financiering[[#This Row],[Te financieren]]-Tb.Financiering[[#This Row],[Eigen
bijdrage]]-Tb.Financiering[[#This Row],[Andere
subsidie(s)]]-Tb.Financiering[[#This Row],[Anders]],0)</f>
        <v>0</v>
      </c>
      <c r="Q63" s="144">
        <f>IF(Tb.Financiering[[#This Row],[Pnr.]]=Q$7,Tb.Financiering[[#This Row],[Te financieren]]-Tb.Financiering[[#This Row],[Eigen
bijdrage]]-Tb.Financiering[[#This Row],[Andere
subsidie(s)]]-Tb.Financiering[[#This Row],[Anders]],0)</f>
        <v>0</v>
      </c>
      <c r="R63" s="144">
        <f>IF(Tb.Financiering[[#This Row],[Pnr.]]=R$7,Tb.Financiering[[#This Row],[Te financieren]]-Tb.Financiering[[#This Row],[Eigen
bijdrage]]-Tb.Financiering[[#This Row],[Andere
subsidie(s)]]-Tb.Financiering[[#This Row],[Anders]],0)</f>
        <v>0</v>
      </c>
      <c r="S63" s="144">
        <f>IF(Tb.Financiering[[#This Row],[Pnr.]]=S$7,Tb.Financiering[[#This Row],[Te financieren]]-Tb.Financiering[[#This Row],[Eigen
bijdrage]]-Tb.Financiering[[#This Row],[Andere
subsidie(s)]]-Tb.Financiering[[#This Row],[Anders]],0)</f>
        <v>0</v>
      </c>
      <c r="T63" s="144">
        <f>IF(Tb.Financiering[[#This Row],[Pnr.]]=T$7,Tb.Financiering[[#This Row],[Te financieren]]-Tb.Financiering[[#This Row],[Eigen
bijdrage]]-Tb.Financiering[[#This Row],[Andere
subsidie(s)]]-Tb.Financiering[[#This Row],[Anders]],0)</f>
        <v>0</v>
      </c>
      <c r="U63" s="144">
        <f>IF(Tb.Financiering[[#This Row],[Pnr.]]=U$7,Tb.Financiering[[#This Row],[Te financieren]]-Tb.Financiering[[#This Row],[Eigen
bijdrage]]-Tb.Financiering[[#This Row],[Andere
subsidie(s)]]-Tb.Financiering[[#This Row],[Anders]],0)</f>
        <v>0</v>
      </c>
      <c r="V63" s="144">
        <f>IF(Tb.Financiering[[#This Row],[Pnr.]]=V$7,Tb.Financiering[[#This Row],[Te financieren]]-Tb.Financiering[[#This Row],[Eigen
bijdrage]]-Tb.Financiering[[#This Row],[Andere
subsidie(s)]]-Tb.Financiering[[#This Row],[Anders]],0)</f>
        <v>0</v>
      </c>
      <c r="W63" s="144">
        <f>IF(Tb.Financiering[[#This Row],[Pnr.]]=W$7,Tb.Financiering[[#This Row],[Te financieren]]-Tb.Financiering[[#This Row],[Eigen
bijdrage]]-Tb.Financiering[[#This Row],[Andere
subsidie(s)]]-Tb.Financiering[[#This Row],[Anders]],0)</f>
        <v>0</v>
      </c>
      <c r="X63" s="144">
        <f>IF(Tb.Financiering[[#This Row],[Pnr.]]=X$7,Tb.Financiering[[#This Row],[Te financieren]]-Tb.Financiering[[#This Row],[Eigen
bijdrage]]-Tb.Financiering[[#This Row],[Andere
subsidie(s)]]-Tb.Financiering[[#This Row],[Anders]],0)</f>
        <v>0</v>
      </c>
      <c r="Y63" s="144">
        <f>IF(Tb.Financiering[[#This Row],[Pnr.]]=Y$7,Tb.Financiering[[#This Row],[Te financieren]]-Tb.Financiering[[#This Row],[Eigen
bijdrage]]-Tb.Financiering[[#This Row],[Andere
subsidie(s)]]-Tb.Financiering[[#This Row],[Anders]],0)</f>
        <v>0</v>
      </c>
      <c r="Z63" s="144">
        <f>IF(Tb.Financiering[[#This Row],[Pnr.]]=Z$7,Tb.Financiering[[#This Row],[Te financieren]]-Tb.Financiering[[#This Row],[Eigen
bijdrage]]-Tb.Financiering[[#This Row],[Andere
subsidie(s)]]-Tb.Financiering[[#This Row],[Anders]],0)</f>
        <v>0</v>
      </c>
      <c r="AA63" s="144">
        <f>IF(Tb.Financiering[[#This Row],[Pnr.]]=AA$7,Tb.Financiering[[#This Row],[Te financieren]]-Tb.Financiering[[#This Row],[Eigen
bijdrage]]-Tb.Financiering[[#This Row],[Andere
subsidie(s)]]-Tb.Financiering[[#This Row],[Anders]],0)</f>
        <v>0</v>
      </c>
      <c r="AB63" s="144">
        <f>IF(Tb.Financiering[[#This Row],[Pnr.]]=AB$7,Tb.Financiering[[#This Row],[Te financieren]]-Tb.Financiering[[#This Row],[Eigen
bijdrage]]-Tb.Financiering[[#This Row],[Andere
subsidie(s)]]-Tb.Financiering[[#This Row],[Anders]],0)</f>
        <v>0</v>
      </c>
      <c r="AC63" s="144">
        <f>IF(Tb.Financiering[[#This Row],[Pnr.]]=AC$7,Tb.Financiering[[#This Row],[Te financieren]]-Tb.Financiering[[#This Row],[Eigen
bijdrage]]-Tb.Financiering[[#This Row],[Andere
subsidie(s)]]-Tb.Financiering[[#This Row],[Anders]],0)</f>
        <v>0</v>
      </c>
      <c r="AD63" s="144">
        <f>IF(Tb.Financiering[[#This Row],[Pnr.]]=AD$7,Tb.Financiering[[#This Row],[Te financieren]]-Tb.Financiering[[#This Row],[Eigen
bijdrage]]-Tb.Financiering[[#This Row],[Andere
subsidie(s)]]-Tb.Financiering[[#This Row],[Anders]],0)</f>
        <v>0</v>
      </c>
      <c r="AE63" s="144">
        <f>IF(Tb.Financiering[[#This Row],[Pnr.]]=AE$7,Tb.Financiering[[#This Row],[Te financieren]]-Tb.Financiering[[#This Row],[Eigen
bijdrage]]-Tb.Financiering[[#This Row],[Andere
subsidie(s)]]-Tb.Financiering[[#This Row],[Anders]],0)</f>
        <v>0</v>
      </c>
      <c r="AF63" s="144">
        <f>IF(Tb.Financiering[[#This Row],[Pnr.]]=AF$7,Tb.Financiering[[#This Row],[Te financieren]]-Tb.Financiering[[#This Row],[Eigen
bijdrage]]-Tb.Financiering[[#This Row],[Andere
subsidie(s)]]-Tb.Financiering[[#This Row],[Anders]],0)</f>
        <v>0</v>
      </c>
      <c r="AG63" s="144">
        <f>IF(Tb.Financiering[[#This Row],[Pnr.]]=AG$7,Tb.Financiering[[#This Row],[Te financieren]]-Tb.Financiering[[#This Row],[Eigen
bijdrage]]-Tb.Financiering[[#This Row],[Andere
subsidie(s)]]-Tb.Financiering[[#This Row],[Anders]],0)</f>
        <v>0</v>
      </c>
      <c r="AH63" s="144">
        <f>IF(Tb.Financiering[[#This Row],[Pnr.]]=AH$7,Tb.Financiering[[#This Row],[Te financieren]]-Tb.Financiering[[#This Row],[Eigen
bijdrage]]-Tb.Financiering[[#This Row],[Andere
subsidie(s)]]-Tb.Financiering[[#This Row],[Anders]],0)</f>
        <v>0</v>
      </c>
      <c r="AI63" s="144">
        <f>IF(Tb.Financiering[[#This Row],[Pnr.]]=AI$7,Tb.Financiering[[#This Row],[Te financieren]]-Tb.Financiering[[#This Row],[Eigen
bijdrage]]-Tb.Financiering[[#This Row],[Andere
subsidie(s)]]-Tb.Financiering[[#This Row],[Anders]],0)</f>
        <v>0</v>
      </c>
      <c r="AJ63" s="144">
        <f>IF(Tb.Financiering[[#This Row],[Pnr.]]=AJ$7,Tb.Financiering[[#This Row],[Te financieren]]-Tb.Financiering[[#This Row],[Eigen
bijdrage]]-Tb.Financiering[[#This Row],[Andere
subsidie(s)]]-Tb.Financiering[[#This Row],[Anders]],0)</f>
        <v>0</v>
      </c>
      <c r="AK63" s="144">
        <f>IF(Tb.Financiering[[#This Row],[Pnr.]]=AK$7,Tb.Financiering[[#This Row],[Te financieren]]-Tb.Financiering[[#This Row],[Eigen
bijdrage]]-Tb.Financiering[[#This Row],[Andere
subsidie(s)]]-Tb.Financiering[[#This Row],[Anders]],0)</f>
        <v>0</v>
      </c>
      <c r="AL63" s="144">
        <f>IF(Tb.Financiering[[#This Row],[Pnr.]]=AL$7,Tb.Financiering[[#This Row],[Te financieren]]-Tb.Financiering[[#This Row],[Eigen
bijdrage]]-Tb.Financiering[[#This Row],[Andere
subsidie(s)]]-Tb.Financiering[[#This Row],[Anders]],0)</f>
        <v>0</v>
      </c>
      <c r="AM63" s="144">
        <f>IF(Tb.Financiering[[#This Row],[Pnr.]]=AM$7,Tb.Financiering[[#This Row],[Te financieren]]-Tb.Financiering[[#This Row],[Eigen
bijdrage]]-Tb.Financiering[[#This Row],[Andere
subsidie(s)]]-Tb.Financiering[[#This Row],[Anders]],0)</f>
        <v>0</v>
      </c>
      <c r="AN63" s="144">
        <f>IF(Tb.Financiering[[#This Row],[Pnr.]]=AN$7,Tb.Financiering[[#This Row],[Te financieren]]-Tb.Financiering[[#This Row],[Eigen
bijdrage]]-Tb.Financiering[[#This Row],[Andere
subsidie(s)]]-Tb.Financiering[[#This Row],[Anders]],0)</f>
        <v>0</v>
      </c>
      <c r="AO63" s="144">
        <f>IF(Tb.Financiering[[#This Row],[Pnr.]]=AO$7,Tb.Financiering[[#This Row],[Te financieren]]-Tb.Financiering[[#This Row],[Eigen
bijdrage]]-Tb.Financiering[[#This Row],[Andere
subsidie(s)]]-Tb.Financiering[[#This Row],[Anders]],0)</f>
        <v>0</v>
      </c>
      <c r="AP63" s="144">
        <f>IF(Tb.Financiering[[#This Row],[Pnr.]]=AP$7,Tb.Financiering[[#This Row],[Te financieren]]-Tb.Financiering[[#This Row],[Eigen
bijdrage]]-Tb.Financiering[[#This Row],[Andere
subsidie(s)]]-Tb.Financiering[[#This Row],[Anders]],0)</f>
        <v>0</v>
      </c>
      <c r="AQ63" s="144">
        <f>IF(Tb.Financiering[[#This Row],[Pnr.]]=AQ$7,Tb.Financiering[[#This Row],[Te financieren]]-Tb.Financiering[[#This Row],[Eigen
bijdrage]]-Tb.Financiering[[#This Row],[Andere
subsidie(s)]]-Tb.Financiering[[#This Row],[Anders]],0)</f>
        <v>0</v>
      </c>
      <c r="AR63" s="144">
        <f>IF(Tb.Financiering[[#This Row],[Pnr.]]=AR$7,Tb.Financiering[[#This Row],[Te financieren]]-Tb.Financiering[[#This Row],[Eigen
bijdrage]]-Tb.Financiering[[#This Row],[Andere
subsidie(s)]]-Tb.Financiering[[#This Row],[Anders]],0)</f>
        <v>0</v>
      </c>
      <c r="AS63" s="144">
        <f>IF(Tb.Financiering[[#This Row],[Pnr.]]=AS$7,Tb.Financiering[[#This Row],[Te financieren]]-Tb.Financiering[[#This Row],[Eigen
bijdrage]]-Tb.Financiering[[#This Row],[Andere
subsidie(s)]]-Tb.Financiering[[#This Row],[Anders]],0)</f>
        <v>0</v>
      </c>
      <c r="AT63" s="144">
        <f>IF(Tb.Financiering[[#This Row],[Pnr.]]=AT$7,Tb.Financiering[[#This Row],[Te financieren]]-Tb.Financiering[[#This Row],[Eigen
bijdrage]]-Tb.Financiering[[#This Row],[Andere
subsidie(s)]]-Tb.Financiering[[#This Row],[Anders]],0)</f>
        <v>0</v>
      </c>
      <c r="AU63" s="144">
        <f>IF(Tb.Financiering[[#This Row],[Pnr.]]=AU$7,Tb.Financiering[[#This Row],[Te financieren]]-Tb.Financiering[[#This Row],[Eigen
bijdrage]]-Tb.Financiering[[#This Row],[Andere
subsidie(s)]]-Tb.Financiering[[#This Row],[Anders]],0)</f>
        <v>0</v>
      </c>
      <c r="AV63" s="144">
        <f>IF(Tb.Financiering[[#This Row],[Pnr.]]=AV$7,Tb.Financiering[[#This Row],[Te financieren]]-Tb.Financiering[[#This Row],[Eigen
bijdrage]]-Tb.Financiering[[#This Row],[Andere
subsidie(s)]]-Tb.Financiering[[#This Row],[Anders]],0)</f>
        <v>0</v>
      </c>
      <c r="AW63" s="144">
        <f>IF(Tb.Financiering[[#This Row],[Pnr.]]=AW$7,Tb.Financiering[[#This Row],[Te financieren]]-Tb.Financiering[[#This Row],[Eigen
bijdrage]]-Tb.Financiering[[#This Row],[Andere
subsidie(s)]]-Tb.Financiering[[#This Row],[Anders]],0)</f>
        <v>0</v>
      </c>
      <c r="AX63" s="144">
        <f>IF(Tb.Financiering[[#This Row],[Pnr.]]=AX$7,Tb.Financiering[[#This Row],[Te financieren]]-Tb.Financiering[[#This Row],[Eigen
bijdrage]]-Tb.Financiering[[#This Row],[Andere
subsidie(s)]]-Tb.Financiering[[#This Row],[Anders]],0)</f>
        <v>0</v>
      </c>
      <c r="AY63" s="144">
        <f>IF(Tb.Financiering[[#This Row],[Pnr.]]=AY$7,Tb.Financiering[[#This Row],[Te financieren]]-Tb.Financiering[[#This Row],[Eigen
bijdrage]]-Tb.Financiering[[#This Row],[Andere
subsidie(s)]]-Tb.Financiering[[#This Row],[Anders]],0)</f>
        <v>0</v>
      </c>
      <c r="AZ63" s="144">
        <f>IF(Tb.Financiering[[#This Row],[Pnr.]]=AZ$7,Tb.Financiering[[#This Row],[Te financieren]]-Tb.Financiering[[#This Row],[Eigen
bijdrage]]-Tb.Financiering[[#This Row],[Andere
subsidie(s)]]-Tb.Financiering[[#This Row],[Anders]],0)</f>
        <v>0</v>
      </c>
      <c r="BA63" s="144">
        <f>IF(Tb.Financiering[[#This Row],[Pnr.]]=BA$7,Tb.Financiering[[#This Row],[Te financieren]]-Tb.Financiering[[#This Row],[Eigen
bijdrage]]-Tb.Financiering[[#This Row],[Andere
subsidie(s)]]-Tb.Financiering[[#This Row],[Anders]],0)</f>
        <v>0</v>
      </c>
      <c r="BB63" s="144">
        <f>IF(Tb.Financiering[[#This Row],[Pnr.]]=BB$7,Tb.Financiering[[#This Row],[Te financieren]]-Tb.Financiering[[#This Row],[Eigen
bijdrage]]-Tb.Financiering[[#This Row],[Andere
subsidie(s)]]-Tb.Financiering[[#This Row],[Anders]],0)</f>
        <v>0</v>
      </c>
      <c r="BC63" s="144">
        <f>IF(Tb.Financiering[[#This Row],[Pnr.]]=BC$7,Tb.Financiering[[#This Row],[Te financieren]]-Tb.Financiering[[#This Row],[Eigen
bijdrage]]-Tb.Financiering[[#This Row],[Andere
subsidie(s)]]-Tb.Financiering[[#This Row],[Anders]],0)</f>
        <v>0</v>
      </c>
      <c r="BD63" s="144">
        <f>IF(Tb.Financiering[[#This Row],[Pnr.]]=BD$7,Tb.Financiering[[#This Row],[Te financieren]]-Tb.Financiering[[#This Row],[Eigen
bijdrage]]-Tb.Financiering[[#This Row],[Andere
subsidie(s)]]-Tb.Financiering[[#This Row],[Anders]],0)</f>
        <v>0</v>
      </c>
      <c r="BE63" s="144">
        <f>IF(Tb.Financiering[[#This Row],[Pnr.]]=BE$7,Tb.Financiering[[#This Row],[Te financieren]]-Tb.Financiering[[#This Row],[Eigen
bijdrage]]-Tb.Financiering[[#This Row],[Andere
subsidie(s)]]-Tb.Financiering[[#This Row],[Anders]],0)</f>
        <v>0</v>
      </c>
      <c r="BF63" s="144">
        <f>IF(Tb.Financiering[[#This Row],[Pnr.]]=BF$7,Tb.Financiering[[#This Row],[Te financieren]]-Tb.Financiering[[#This Row],[Eigen
bijdrage]]-Tb.Financiering[[#This Row],[Andere
subsidie(s)]]-Tb.Financiering[[#This Row],[Anders]],0)</f>
        <v>0</v>
      </c>
      <c r="BG63" s="144">
        <f>IF(Tb.Financiering[[#This Row],[Pnr.]]=BG$7,Tb.Financiering[[#This Row],[Te financieren]]-Tb.Financiering[[#This Row],[Eigen
bijdrage]]-Tb.Financiering[[#This Row],[Andere
subsidie(s)]]-Tb.Financiering[[#This Row],[Anders]],0)</f>
        <v>0</v>
      </c>
      <c r="BH63" s="144">
        <f>IF(Tb.Financiering[[#This Row],[Pnr.]]=BH$7,Tb.Financiering[[#This Row],[Te financieren]]-Tb.Financiering[[#This Row],[Eigen
bijdrage]]-Tb.Financiering[[#This Row],[Andere
subsidie(s)]]-Tb.Financiering[[#This Row],[Anders]],0)</f>
        <v>0</v>
      </c>
      <c r="BI63" s="144">
        <f>IF(Tb.Financiering[[#This Row],[Pnr.]]=BI$7,Tb.Financiering[[#This Row],[Te financieren]]-Tb.Financiering[[#This Row],[Eigen
bijdrage]]-Tb.Financiering[[#This Row],[Andere
subsidie(s)]]-Tb.Financiering[[#This Row],[Anders]],0)</f>
        <v>0</v>
      </c>
      <c r="BJ63" s="144">
        <f>IF(Tb.Financiering[[#This Row],[Pnr.]]=BJ$7,Tb.Financiering[[#This Row],[Te financieren]]-Tb.Financiering[[#This Row],[Eigen
bijdrage]]-Tb.Financiering[[#This Row],[Andere
subsidie(s)]]-Tb.Financiering[[#This Row],[Anders]],0)</f>
        <v>0</v>
      </c>
      <c r="BK63" s="144">
        <f>IF(Tb.Financiering[[#This Row],[Pnr.]]=BK$7,Tb.Financiering[[#This Row],[Te financieren]]-Tb.Financiering[[#This Row],[Eigen
bijdrage]]-Tb.Financiering[[#This Row],[Andere
subsidie(s)]]-Tb.Financiering[[#This Row],[Anders]],0)</f>
        <v>0</v>
      </c>
      <c r="BL63" s="144">
        <f>IF(Tb.Financiering[[#This Row],[Pnr.]]=BL$7,Tb.Financiering[[#This Row],[Te financieren]]-Tb.Financiering[[#This Row],[Eigen
bijdrage]]-Tb.Financiering[[#This Row],[Andere
subsidie(s)]]-Tb.Financiering[[#This Row],[Anders]],0)</f>
        <v>0</v>
      </c>
      <c r="BM63" s="144">
        <f>IF(Tb.Financiering[[#This Row],[Pnr.]]=BM$7,Tb.Financiering[[#This Row],[Te financieren]]-Tb.Financiering[[#This Row],[Eigen
bijdrage]]-Tb.Financiering[[#This Row],[Andere
subsidie(s)]]-Tb.Financiering[[#This Row],[Anders]],0)</f>
        <v>0</v>
      </c>
      <c r="BN63" s="235">
        <f>IF(Tb.Financiering[[#This Row],[Pnr.]]=BN$7,Tb.Financiering[[#This Row],[Eigen
bijdrage]]+Tb.Financiering[[#This Row],[Andere
subsidie(s)]]+Tb.Financiering[[#This Row],[Anders]],0)</f>
        <v>0</v>
      </c>
      <c r="BO63" s="235">
        <f>IF(Tb.Financiering[[#This Row],[Pnr.]]=BO$7,Tb.Financiering[[#This Row],[Eigen
bijdrage]]+Tb.Financiering[[#This Row],[Andere
subsidie(s)]]+Tb.Financiering[[#This Row],[Anders]],0)</f>
        <v>0</v>
      </c>
      <c r="BP63" s="235">
        <f>IF(Tb.Financiering[[#This Row],[Pnr.]]=BP$7,Tb.Financiering[[#This Row],[Eigen
bijdrage]]+Tb.Financiering[[#This Row],[Andere
subsidie(s)]]+Tb.Financiering[[#This Row],[Anders]],0)</f>
        <v>0</v>
      </c>
      <c r="BQ63" s="235">
        <f>IF(Tb.Financiering[[#This Row],[Pnr.]]=BQ$7,Tb.Financiering[[#This Row],[Eigen
bijdrage]]+Tb.Financiering[[#This Row],[Andere
subsidie(s)]]+Tb.Financiering[[#This Row],[Anders]],0)</f>
        <v>0</v>
      </c>
      <c r="BR63" s="235">
        <f>IF(Tb.Financiering[[#This Row],[Pnr.]]=BR$7,Tb.Financiering[[#This Row],[Eigen
bijdrage]]+Tb.Financiering[[#This Row],[Andere
subsidie(s)]]+Tb.Financiering[[#This Row],[Anders]],0)</f>
        <v>0</v>
      </c>
      <c r="BS63" s="235">
        <f>IF(Tb.Financiering[[#This Row],[Pnr.]]=BS$7,Tb.Financiering[[#This Row],[Eigen
bijdrage]]+Tb.Financiering[[#This Row],[Andere
subsidie(s)]]+Tb.Financiering[[#This Row],[Anders]],0)</f>
        <v>0</v>
      </c>
      <c r="BT63" s="235">
        <f>IF(Tb.Financiering[[#This Row],[Pnr.]]=BT$7,Tb.Financiering[[#This Row],[Eigen
bijdrage]]+Tb.Financiering[[#This Row],[Andere
subsidie(s)]]+Tb.Financiering[[#This Row],[Anders]],0)</f>
        <v>0</v>
      </c>
      <c r="BU63" s="235">
        <f>IF(Tb.Financiering[[#This Row],[Pnr.]]=BU$7,Tb.Financiering[[#This Row],[Eigen
bijdrage]]+Tb.Financiering[[#This Row],[Andere
subsidie(s)]]+Tb.Financiering[[#This Row],[Anders]],0)</f>
        <v>0</v>
      </c>
      <c r="BV63" s="235">
        <f>IF(Tb.Financiering[[#This Row],[Pnr.]]=BV$7,Tb.Financiering[[#This Row],[Eigen
bijdrage]]+Tb.Financiering[[#This Row],[Andere
subsidie(s)]]+Tb.Financiering[[#This Row],[Anders]],0)</f>
        <v>0</v>
      </c>
      <c r="BW63" s="235">
        <f>IF(Tb.Financiering[[#This Row],[Pnr.]]=BW$7,Tb.Financiering[[#This Row],[Eigen
bijdrage]]+Tb.Financiering[[#This Row],[Andere
subsidie(s)]]+Tb.Financiering[[#This Row],[Anders]],0)</f>
        <v>0</v>
      </c>
      <c r="BX63" s="235">
        <f>IF(Tb.Financiering[[#This Row],[Pnr.]]=BX$7,Tb.Financiering[[#This Row],[Eigen
bijdrage]]+Tb.Financiering[[#This Row],[Andere
subsidie(s)]]+Tb.Financiering[[#This Row],[Anders]],0)</f>
        <v>0</v>
      </c>
      <c r="BY63" s="235">
        <f>IF(Tb.Financiering[[#This Row],[Pnr.]]=BY$7,Tb.Financiering[[#This Row],[Eigen
bijdrage]]+Tb.Financiering[[#This Row],[Andere
subsidie(s)]]+Tb.Financiering[[#This Row],[Anders]],0)</f>
        <v>0</v>
      </c>
      <c r="BZ63" s="235">
        <f>IF(Tb.Financiering[[#This Row],[Pnr.]]=BZ$7,Tb.Financiering[[#This Row],[Eigen
bijdrage]]+Tb.Financiering[[#This Row],[Andere
subsidie(s)]]+Tb.Financiering[[#This Row],[Anders]],0)</f>
        <v>0</v>
      </c>
      <c r="CA63" s="235">
        <f>IF(Tb.Financiering[[#This Row],[Pnr.]]=CA$7,Tb.Financiering[[#This Row],[Eigen
bijdrage]]+Tb.Financiering[[#This Row],[Andere
subsidie(s)]]+Tb.Financiering[[#This Row],[Anders]],0)</f>
        <v>0</v>
      </c>
      <c r="CB63" s="235">
        <f>IF(Tb.Financiering[[#This Row],[Pnr.]]=CB$7,Tb.Financiering[[#This Row],[Eigen
bijdrage]]+Tb.Financiering[[#This Row],[Andere
subsidie(s)]]+Tb.Financiering[[#This Row],[Anders]],0)</f>
        <v>0</v>
      </c>
      <c r="CC63" s="235">
        <f>IF(Tb.Financiering[[#This Row],[Pnr.]]=CC$7,Tb.Financiering[[#This Row],[Eigen
bijdrage]]+Tb.Financiering[[#This Row],[Andere
subsidie(s)]]+Tb.Financiering[[#This Row],[Anders]],0)</f>
        <v>0</v>
      </c>
      <c r="CD63" s="235">
        <f>IF(Tb.Financiering[[#This Row],[Pnr.]]=CD$7,Tb.Financiering[[#This Row],[Eigen
bijdrage]]+Tb.Financiering[[#This Row],[Andere
subsidie(s)]]+Tb.Financiering[[#This Row],[Anders]],0)</f>
        <v>0</v>
      </c>
      <c r="CE63" s="235">
        <f>IF(Tb.Financiering[[#This Row],[Pnr.]]=CE$7,Tb.Financiering[[#This Row],[Eigen
bijdrage]]+Tb.Financiering[[#This Row],[Andere
subsidie(s)]]+Tb.Financiering[[#This Row],[Anders]],0)</f>
        <v>0</v>
      </c>
      <c r="CF63" s="235">
        <f>IF(Tb.Financiering[[#This Row],[Pnr.]]=CF$7,Tb.Financiering[[#This Row],[Eigen
bijdrage]]+Tb.Financiering[[#This Row],[Andere
subsidie(s)]]+Tb.Financiering[[#This Row],[Anders]],0)</f>
        <v>0</v>
      </c>
      <c r="CG63" s="235">
        <f>IF(Tb.Financiering[[#This Row],[Pnr.]]=CG$7,Tb.Financiering[[#This Row],[Eigen
bijdrage]]+Tb.Financiering[[#This Row],[Andere
subsidie(s)]]+Tb.Financiering[[#This Row],[Anders]],0)</f>
        <v>0</v>
      </c>
      <c r="CH63" s="235">
        <f>IF(Tb.Financiering[[#This Row],[Pnr.]]=CH$7,Tb.Financiering[[#This Row],[Eigen
bijdrage]]+Tb.Financiering[[#This Row],[Andere
subsidie(s)]]+Tb.Financiering[[#This Row],[Anders]],0)</f>
        <v>0</v>
      </c>
      <c r="CI63" s="235">
        <f>IF(Tb.Financiering[[#This Row],[Pnr.]]=CI$7,Tb.Financiering[[#This Row],[Eigen
bijdrage]]+Tb.Financiering[[#This Row],[Andere
subsidie(s)]]+Tb.Financiering[[#This Row],[Anders]],0)</f>
        <v>0</v>
      </c>
      <c r="CJ63" s="235">
        <f>IF(Tb.Financiering[[#This Row],[Pnr.]]=CJ$7,Tb.Financiering[[#This Row],[Eigen
bijdrage]]+Tb.Financiering[[#This Row],[Andere
subsidie(s)]]+Tb.Financiering[[#This Row],[Anders]],0)</f>
        <v>0</v>
      </c>
      <c r="CK63" s="235">
        <f>IF(Tb.Financiering[[#This Row],[Pnr.]]=CK$7,Tb.Financiering[[#This Row],[Eigen
bijdrage]]+Tb.Financiering[[#This Row],[Andere
subsidie(s)]]+Tb.Financiering[[#This Row],[Anders]],0)</f>
        <v>0</v>
      </c>
      <c r="CL63" s="235">
        <f>IF(Tb.Financiering[[#This Row],[Pnr.]]=CL$7,Tb.Financiering[[#This Row],[Eigen
bijdrage]]+Tb.Financiering[[#This Row],[Andere
subsidie(s)]]+Tb.Financiering[[#This Row],[Anders]],0)</f>
        <v>0</v>
      </c>
      <c r="CM63" s="235">
        <f>IF(Tb.Financiering[[#This Row],[Pnr.]]=CM$7,Tb.Financiering[[#This Row],[Eigen
bijdrage]]+Tb.Financiering[[#This Row],[Andere
subsidie(s)]]+Tb.Financiering[[#This Row],[Anders]],0)</f>
        <v>0</v>
      </c>
      <c r="CN63" s="235">
        <f>IF(Tb.Financiering[[#This Row],[Pnr.]]=CN$7,Tb.Financiering[[#This Row],[Eigen
bijdrage]]+Tb.Financiering[[#This Row],[Andere
subsidie(s)]]+Tb.Financiering[[#This Row],[Anders]],0)</f>
        <v>0</v>
      </c>
      <c r="CO63" s="235">
        <f>IF(Tb.Financiering[[#This Row],[Pnr.]]=CO$7,Tb.Financiering[[#This Row],[Eigen
bijdrage]]+Tb.Financiering[[#This Row],[Andere
subsidie(s)]]+Tb.Financiering[[#This Row],[Anders]],0)</f>
        <v>0</v>
      </c>
      <c r="CP63" s="235">
        <f>IF(Tb.Financiering[[#This Row],[Pnr.]]=CP$7,Tb.Financiering[[#This Row],[Eigen
bijdrage]]+Tb.Financiering[[#This Row],[Andere
subsidie(s)]]+Tb.Financiering[[#This Row],[Anders]],0)</f>
        <v>0</v>
      </c>
      <c r="CQ63" s="235">
        <f>IF(Tb.Financiering[[#This Row],[Pnr.]]=CQ$7,Tb.Financiering[[#This Row],[Eigen
bijdrage]]+Tb.Financiering[[#This Row],[Andere
subsidie(s)]]+Tb.Financiering[[#This Row],[Anders]],0)</f>
        <v>0</v>
      </c>
      <c r="CR63" s="235">
        <f>IF(Tb.Financiering[[#This Row],[Pnr.]]=CR$7,Tb.Financiering[[#This Row],[Eigen
bijdrage]]+Tb.Financiering[[#This Row],[Andere
subsidie(s)]]+Tb.Financiering[[#This Row],[Anders]],0)</f>
        <v>0</v>
      </c>
      <c r="CS63" s="235">
        <f>IF(Tb.Financiering[[#This Row],[Pnr.]]=CS$7,Tb.Financiering[[#This Row],[Eigen
bijdrage]]+Tb.Financiering[[#This Row],[Andere
subsidie(s)]]+Tb.Financiering[[#This Row],[Anders]],0)</f>
        <v>0</v>
      </c>
      <c r="CT63" s="235">
        <f>IF(Tb.Financiering[[#This Row],[Pnr.]]=CT$7,Tb.Financiering[[#This Row],[Eigen
bijdrage]]+Tb.Financiering[[#This Row],[Andere
subsidie(s)]]+Tb.Financiering[[#This Row],[Anders]],0)</f>
        <v>0</v>
      </c>
      <c r="CU63" s="235">
        <f>IF(Tb.Financiering[[#This Row],[Pnr.]]=CU$7,Tb.Financiering[[#This Row],[Eigen
bijdrage]]+Tb.Financiering[[#This Row],[Andere
subsidie(s)]]+Tb.Financiering[[#This Row],[Anders]],0)</f>
        <v>0</v>
      </c>
      <c r="CV63" s="235">
        <f>IF(Tb.Financiering[[#This Row],[Pnr.]]=CV$7,Tb.Financiering[[#This Row],[Eigen
bijdrage]]+Tb.Financiering[[#This Row],[Andere
subsidie(s)]]+Tb.Financiering[[#This Row],[Anders]],0)</f>
        <v>0</v>
      </c>
      <c r="CW63" s="235">
        <f>IF(Tb.Financiering[[#This Row],[Pnr.]]=CW$7,Tb.Financiering[[#This Row],[Eigen
bijdrage]]+Tb.Financiering[[#This Row],[Andere
subsidie(s)]]+Tb.Financiering[[#This Row],[Anders]],0)</f>
        <v>0</v>
      </c>
      <c r="CX63" s="235">
        <f>IF(Tb.Financiering[[#This Row],[Pnr.]]=CX$7,Tb.Financiering[[#This Row],[Eigen
bijdrage]]+Tb.Financiering[[#This Row],[Andere
subsidie(s)]]+Tb.Financiering[[#This Row],[Anders]],0)</f>
        <v>0</v>
      </c>
      <c r="CY63" s="235">
        <f>IF(Tb.Financiering[[#This Row],[Pnr.]]=CY$7,Tb.Financiering[[#This Row],[Eigen
bijdrage]]+Tb.Financiering[[#This Row],[Andere
subsidie(s)]]+Tb.Financiering[[#This Row],[Anders]],0)</f>
        <v>0</v>
      </c>
      <c r="CZ63" s="235">
        <f>IF(Tb.Financiering[[#This Row],[Pnr.]]=CZ$7,Tb.Financiering[[#This Row],[Eigen
bijdrage]]+Tb.Financiering[[#This Row],[Andere
subsidie(s)]]+Tb.Financiering[[#This Row],[Anders]],0)</f>
        <v>0</v>
      </c>
      <c r="DA63" s="235">
        <f>IF(Tb.Financiering[[#This Row],[Pnr.]]=DA$7,Tb.Financiering[[#This Row],[Eigen
bijdrage]]+Tb.Financiering[[#This Row],[Andere
subsidie(s)]]+Tb.Financiering[[#This Row],[Anders]],0)</f>
        <v>0</v>
      </c>
      <c r="DB63" s="235">
        <f>IF(Tb.Financiering[[#This Row],[Pnr.]]=DB$7,Tb.Financiering[[#This Row],[Eigen
bijdrage]]+Tb.Financiering[[#This Row],[Andere
subsidie(s)]]+Tb.Financiering[[#This Row],[Anders]],0)</f>
        <v>0</v>
      </c>
      <c r="DC63" s="235">
        <f>IF(Tb.Financiering[[#This Row],[Pnr.]]=DC$7,Tb.Financiering[[#This Row],[Eigen
bijdrage]]+Tb.Financiering[[#This Row],[Andere
subsidie(s)]]+Tb.Financiering[[#This Row],[Anders]],0)</f>
        <v>0</v>
      </c>
      <c r="DD63" s="235">
        <f>IF(Tb.Financiering[[#This Row],[Pnr.]]=DD$7,Tb.Financiering[[#This Row],[Eigen
bijdrage]]+Tb.Financiering[[#This Row],[Andere
subsidie(s)]]+Tb.Financiering[[#This Row],[Anders]],0)</f>
        <v>0</v>
      </c>
      <c r="DE63" s="235">
        <f>IF(Tb.Financiering[[#This Row],[Pnr.]]=DE$7,Tb.Financiering[[#This Row],[Eigen
bijdrage]]+Tb.Financiering[[#This Row],[Andere
subsidie(s)]]+Tb.Financiering[[#This Row],[Anders]],0)</f>
        <v>0</v>
      </c>
      <c r="DF63" s="235">
        <f>IF(Tb.Financiering[[#This Row],[Pnr.]]=DF$7,Tb.Financiering[[#This Row],[Eigen
bijdrage]]+Tb.Financiering[[#This Row],[Andere
subsidie(s)]]+Tb.Financiering[[#This Row],[Anders]],0)</f>
        <v>0</v>
      </c>
      <c r="DG63" s="235">
        <f>IF(Tb.Financiering[[#This Row],[Pnr.]]=DG$7,Tb.Financiering[[#This Row],[Eigen
bijdrage]]+Tb.Financiering[[#This Row],[Andere
subsidie(s)]]+Tb.Financiering[[#This Row],[Anders]],0)</f>
        <v>0</v>
      </c>
      <c r="DH63" s="235">
        <f>IF(Tb.Financiering[[#This Row],[Pnr.]]=DH$7,Tb.Financiering[[#This Row],[Eigen
bijdrage]]+Tb.Financiering[[#This Row],[Andere
subsidie(s)]]+Tb.Financiering[[#This Row],[Anders]],0)</f>
        <v>0</v>
      </c>
      <c r="DI63" s="235">
        <f>IF(Tb.Financiering[[#This Row],[Pnr.]]=DI$7,Tb.Financiering[[#This Row],[Eigen
bijdrage]]+Tb.Financiering[[#This Row],[Andere
subsidie(s)]]+Tb.Financiering[[#This Row],[Anders]],0)</f>
        <v>0</v>
      </c>
      <c r="DJ63" s="235">
        <f>IF(Tb.Financiering[[#This Row],[Pnr.]]=DJ$7,Tb.Financiering[[#This Row],[Eigen
bijdrage]]+Tb.Financiering[[#This Row],[Andere
subsidie(s)]]+Tb.Financiering[[#This Row],[Anders]],0)</f>
        <v>0</v>
      </c>
      <c r="DK63" s="235">
        <f>IF(Tb.Financiering[[#This Row],[Pnr.]]=DK$7,Tb.Financiering[[#This Row],[Eigen
bijdrage]]+Tb.Financiering[[#This Row],[Andere
subsidie(s)]]+Tb.Financiering[[#This Row],[Anders]],0)</f>
        <v>0</v>
      </c>
      <c r="XFD63" s="31"/>
    </row>
    <row r="64" spans="1:115 16384:16384" s="4" customFormat="1" x14ac:dyDescent="0.3">
      <c r="A64" s="31"/>
      <c r="B64" s="137"/>
      <c r="C64" s="137"/>
      <c r="D64" s="11">
        <f>SUMIF(Tbl.Kosten[PSAnr.],Tb.Financiering[[#This Row],[PSAnr.]],Tbl.Kosten[Totaal kosten])</f>
        <v>0</v>
      </c>
      <c r="E64" s="154">
        <f>SUMIF(Tbl.Kosten[PSAnr.],Tb.Financiering[[#This Row],[PSAnr.]],Tbl.Kosten[Subsidie])</f>
        <v>0</v>
      </c>
      <c r="F64" s="155"/>
      <c r="G64" s="154">
        <f>Tb.Financiering[[#This Row],[Begrote kosten]]-Tb.Financiering[[#This Row],[Berekende GLB subsidie]]-Tb.Financiering[[#This Row],[Correctie GLB subsidie]]</f>
        <v>0</v>
      </c>
      <c r="H64" s="156"/>
      <c r="I64" s="156"/>
      <c r="J64" s="156"/>
      <c r="K64" s="152"/>
      <c r="L64" s="97">
        <f>Tb.Financiering[[#This Row],[Te financieren]]-SUM(Tb.Financiering[[#This Row],[Eigen
bijdrage]:[Anders]])</f>
        <v>0</v>
      </c>
      <c r="M64" s="160" t="str">
        <f>IFERROR(VLOOKUP(Tb.Financiering[[#This Row],[Partnernaam]],Tbl.Projectpartners[[Naam]:[PNr.]],9,FALSE),"")</f>
        <v/>
      </c>
      <c r="N64" s="142" t="str">
        <f>IFERROR(VLOOKUP(Tb.Financiering[[#This Row],[Subsidiabele activiteit]],Tbl.Subsidiehoogte[[Subsidieactiviteit]:[SAnr.]],3,FALSE),"")</f>
        <v/>
      </c>
      <c r="O64" s="142" t="str">
        <f>_xlfn.CONCAT(Tb.Financiering[[#This Row],[Pnr.]],Tb.Financiering[[#This Row],[SAnr.]])</f>
        <v/>
      </c>
      <c r="P64" s="144">
        <f>IF(Tb.Financiering[[#This Row],[Pnr.]]=P$7,Tb.Financiering[[#This Row],[Te financieren]]-Tb.Financiering[[#This Row],[Eigen
bijdrage]]-Tb.Financiering[[#This Row],[Andere
subsidie(s)]]-Tb.Financiering[[#This Row],[Anders]],0)</f>
        <v>0</v>
      </c>
      <c r="Q64" s="144">
        <f>IF(Tb.Financiering[[#This Row],[Pnr.]]=Q$7,Tb.Financiering[[#This Row],[Te financieren]]-Tb.Financiering[[#This Row],[Eigen
bijdrage]]-Tb.Financiering[[#This Row],[Andere
subsidie(s)]]-Tb.Financiering[[#This Row],[Anders]],0)</f>
        <v>0</v>
      </c>
      <c r="R64" s="144">
        <f>IF(Tb.Financiering[[#This Row],[Pnr.]]=R$7,Tb.Financiering[[#This Row],[Te financieren]]-Tb.Financiering[[#This Row],[Eigen
bijdrage]]-Tb.Financiering[[#This Row],[Andere
subsidie(s)]]-Tb.Financiering[[#This Row],[Anders]],0)</f>
        <v>0</v>
      </c>
      <c r="S64" s="144">
        <f>IF(Tb.Financiering[[#This Row],[Pnr.]]=S$7,Tb.Financiering[[#This Row],[Te financieren]]-Tb.Financiering[[#This Row],[Eigen
bijdrage]]-Tb.Financiering[[#This Row],[Andere
subsidie(s)]]-Tb.Financiering[[#This Row],[Anders]],0)</f>
        <v>0</v>
      </c>
      <c r="T64" s="144">
        <f>IF(Tb.Financiering[[#This Row],[Pnr.]]=T$7,Tb.Financiering[[#This Row],[Te financieren]]-Tb.Financiering[[#This Row],[Eigen
bijdrage]]-Tb.Financiering[[#This Row],[Andere
subsidie(s)]]-Tb.Financiering[[#This Row],[Anders]],0)</f>
        <v>0</v>
      </c>
      <c r="U64" s="144">
        <f>IF(Tb.Financiering[[#This Row],[Pnr.]]=U$7,Tb.Financiering[[#This Row],[Te financieren]]-Tb.Financiering[[#This Row],[Eigen
bijdrage]]-Tb.Financiering[[#This Row],[Andere
subsidie(s)]]-Tb.Financiering[[#This Row],[Anders]],0)</f>
        <v>0</v>
      </c>
      <c r="V64" s="144">
        <f>IF(Tb.Financiering[[#This Row],[Pnr.]]=V$7,Tb.Financiering[[#This Row],[Te financieren]]-Tb.Financiering[[#This Row],[Eigen
bijdrage]]-Tb.Financiering[[#This Row],[Andere
subsidie(s)]]-Tb.Financiering[[#This Row],[Anders]],0)</f>
        <v>0</v>
      </c>
      <c r="W64" s="144">
        <f>IF(Tb.Financiering[[#This Row],[Pnr.]]=W$7,Tb.Financiering[[#This Row],[Te financieren]]-Tb.Financiering[[#This Row],[Eigen
bijdrage]]-Tb.Financiering[[#This Row],[Andere
subsidie(s)]]-Tb.Financiering[[#This Row],[Anders]],0)</f>
        <v>0</v>
      </c>
      <c r="X64" s="144">
        <f>IF(Tb.Financiering[[#This Row],[Pnr.]]=X$7,Tb.Financiering[[#This Row],[Te financieren]]-Tb.Financiering[[#This Row],[Eigen
bijdrage]]-Tb.Financiering[[#This Row],[Andere
subsidie(s)]]-Tb.Financiering[[#This Row],[Anders]],0)</f>
        <v>0</v>
      </c>
      <c r="Y64" s="144">
        <f>IF(Tb.Financiering[[#This Row],[Pnr.]]=Y$7,Tb.Financiering[[#This Row],[Te financieren]]-Tb.Financiering[[#This Row],[Eigen
bijdrage]]-Tb.Financiering[[#This Row],[Andere
subsidie(s)]]-Tb.Financiering[[#This Row],[Anders]],0)</f>
        <v>0</v>
      </c>
      <c r="Z64" s="144">
        <f>IF(Tb.Financiering[[#This Row],[Pnr.]]=Z$7,Tb.Financiering[[#This Row],[Te financieren]]-Tb.Financiering[[#This Row],[Eigen
bijdrage]]-Tb.Financiering[[#This Row],[Andere
subsidie(s)]]-Tb.Financiering[[#This Row],[Anders]],0)</f>
        <v>0</v>
      </c>
      <c r="AA64" s="144">
        <f>IF(Tb.Financiering[[#This Row],[Pnr.]]=AA$7,Tb.Financiering[[#This Row],[Te financieren]]-Tb.Financiering[[#This Row],[Eigen
bijdrage]]-Tb.Financiering[[#This Row],[Andere
subsidie(s)]]-Tb.Financiering[[#This Row],[Anders]],0)</f>
        <v>0</v>
      </c>
      <c r="AB64" s="144">
        <f>IF(Tb.Financiering[[#This Row],[Pnr.]]=AB$7,Tb.Financiering[[#This Row],[Te financieren]]-Tb.Financiering[[#This Row],[Eigen
bijdrage]]-Tb.Financiering[[#This Row],[Andere
subsidie(s)]]-Tb.Financiering[[#This Row],[Anders]],0)</f>
        <v>0</v>
      </c>
      <c r="AC64" s="144">
        <f>IF(Tb.Financiering[[#This Row],[Pnr.]]=AC$7,Tb.Financiering[[#This Row],[Te financieren]]-Tb.Financiering[[#This Row],[Eigen
bijdrage]]-Tb.Financiering[[#This Row],[Andere
subsidie(s)]]-Tb.Financiering[[#This Row],[Anders]],0)</f>
        <v>0</v>
      </c>
      <c r="AD64" s="144">
        <f>IF(Tb.Financiering[[#This Row],[Pnr.]]=AD$7,Tb.Financiering[[#This Row],[Te financieren]]-Tb.Financiering[[#This Row],[Eigen
bijdrage]]-Tb.Financiering[[#This Row],[Andere
subsidie(s)]]-Tb.Financiering[[#This Row],[Anders]],0)</f>
        <v>0</v>
      </c>
      <c r="AE64" s="144">
        <f>IF(Tb.Financiering[[#This Row],[Pnr.]]=AE$7,Tb.Financiering[[#This Row],[Te financieren]]-Tb.Financiering[[#This Row],[Eigen
bijdrage]]-Tb.Financiering[[#This Row],[Andere
subsidie(s)]]-Tb.Financiering[[#This Row],[Anders]],0)</f>
        <v>0</v>
      </c>
      <c r="AF64" s="144">
        <f>IF(Tb.Financiering[[#This Row],[Pnr.]]=AF$7,Tb.Financiering[[#This Row],[Te financieren]]-Tb.Financiering[[#This Row],[Eigen
bijdrage]]-Tb.Financiering[[#This Row],[Andere
subsidie(s)]]-Tb.Financiering[[#This Row],[Anders]],0)</f>
        <v>0</v>
      </c>
      <c r="AG64" s="144">
        <f>IF(Tb.Financiering[[#This Row],[Pnr.]]=AG$7,Tb.Financiering[[#This Row],[Te financieren]]-Tb.Financiering[[#This Row],[Eigen
bijdrage]]-Tb.Financiering[[#This Row],[Andere
subsidie(s)]]-Tb.Financiering[[#This Row],[Anders]],0)</f>
        <v>0</v>
      </c>
      <c r="AH64" s="144">
        <f>IF(Tb.Financiering[[#This Row],[Pnr.]]=AH$7,Tb.Financiering[[#This Row],[Te financieren]]-Tb.Financiering[[#This Row],[Eigen
bijdrage]]-Tb.Financiering[[#This Row],[Andere
subsidie(s)]]-Tb.Financiering[[#This Row],[Anders]],0)</f>
        <v>0</v>
      </c>
      <c r="AI64" s="144">
        <f>IF(Tb.Financiering[[#This Row],[Pnr.]]=AI$7,Tb.Financiering[[#This Row],[Te financieren]]-Tb.Financiering[[#This Row],[Eigen
bijdrage]]-Tb.Financiering[[#This Row],[Andere
subsidie(s)]]-Tb.Financiering[[#This Row],[Anders]],0)</f>
        <v>0</v>
      </c>
      <c r="AJ64" s="144">
        <f>IF(Tb.Financiering[[#This Row],[Pnr.]]=AJ$7,Tb.Financiering[[#This Row],[Te financieren]]-Tb.Financiering[[#This Row],[Eigen
bijdrage]]-Tb.Financiering[[#This Row],[Andere
subsidie(s)]]-Tb.Financiering[[#This Row],[Anders]],0)</f>
        <v>0</v>
      </c>
      <c r="AK64" s="144">
        <f>IF(Tb.Financiering[[#This Row],[Pnr.]]=AK$7,Tb.Financiering[[#This Row],[Te financieren]]-Tb.Financiering[[#This Row],[Eigen
bijdrage]]-Tb.Financiering[[#This Row],[Andere
subsidie(s)]]-Tb.Financiering[[#This Row],[Anders]],0)</f>
        <v>0</v>
      </c>
      <c r="AL64" s="144">
        <f>IF(Tb.Financiering[[#This Row],[Pnr.]]=AL$7,Tb.Financiering[[#This Row],[Te financieren]]-Tb.Financiering[[#This Row],[Eigen
bijdrage]]-Tb.Financiering[[#This Row],[Andere
subsidie(s)]]-Tb.Financiering[[#This Row],[Anders]],0)</f>
        <v>0</v>
      </c>
      <c r="AM64" s="144">
        <f>IF(Tb.Financiering[[#This Row],[Pnr.]]=AM$7,Tb.Financiering[[#This Row],[Te financieren]]-Tb.Financiering[[#This Row],[Eigen
bijdrage]]-Tb.Financiering[[#This Row],[Andere
subsidie(s)]]-Tb.Financiering[[#This Row],[Anders]],0)</f>
        <v>0</v>
      </c>
      <c r="AN64" s="144">
        <f>IF(Tb.Financiering[[#This Row],[Pnr.]]=AN$7,Tb.Financiering[[#This Row],[Te financieren]]-Tb.Financiering[[#This Row],[Eigen
bijdrage]]-Tb.Financiering[[#This Row],[Andere
subsidie(s)]]-Tb.Financiering[[#This Row],[Anders]],0)</f>
        <v>0</v>
      </c>
      <c r="AO64" s="144">
        <f>IF(Tb.Financiering[[#This Row],[Pnr.]]=AO$7,Tb.Financiering[[#This Row],[Te financieren]]-Tb.Financiering[[#This Row],[Eigen
bijdrage]]-Tb.Financiering[[#This Row],[Andere
subsidie(s)]]-Tb.Financiering[[#This Row],[Anders]],0)</f>
        <v>0</v>
      </c>
      <c r="AP64" s="144">
        <f>IF(Tb.Financiering[[#This Row],[Pnr.]]=AP$7,Tb.Financiering[[#This Row],[Te financieren]]-Tb.Financiering[[#This Row],[Eigen
bijdrage]]-Tb.Financiering[[#This Row],[Andere
subsidie(s)]]-Tb.Financiering[[#This Row],[Anders]],0)</f>
        <v>0</v>
      </c>
      <c r="AQ64" s="144">
        <f>IF(Tb.Financiering[[#This Row],[Pnr.]]=AQ$7,Tb.Financiering[[#This Row],[Te financieren]]-Tb.Financiering[[#This Row],[Eigen
bijdrage]]-Tb.Financiering[[#This Row],[Andere
subsidie(s)]]-Tb.Financiering[[#This Row],[Anders]],0)</f>
        <v>0</v>
      </c>
      <c r="AR64" s="144">
        <f>IF(Tb.Financiering[[#This Row],[Pnr.]]=AR$7,Tb.Financiering[[#This Row],[Te financieren]]-Tb.Financiering[[#This Row],[Eigen
bijdrage]]-Tb.Financiering[[#This Row],[Andere
subsidie(s)]]-Tb.Financiering[[#This Row],[Anders]],0)</f>
        <v>0</v>
      </c>
      <c r="AS64" s="144">
        <f>IF(Tb.Financiering[[#This Row],[Pnr.]]=AS$7,Tb.Financiering[[#This Row],[Te financieren]]-Tb.Financiering[[#This Row],[Eigen
bijdrage]]-Tb.Financiering[[#This Row],[Andere
subsidie(s)]]-Tb.Financiering[[#This Row],[Anders]],0)</f>
        <v>0</v>
      </c>
      <c r="AT64" s="144">
        <f>IF(Tb.Financiering[[#This Row],[Pnr.]]=AT$7,Tb.Financiering[[#This Row],[Te financieren]]-Tb.Financiering[[#This Row],[Eigen
bijdrage]]-Tb.Financiering[[#This Row],[Andere
subsidie(s)]]-Tb.Financiering[[#This Row],[Anders]],0)</f>
        <v>0</v>
      </c>
      <c r="AU64" s="144">
        <f>IF(Tb.Financiering[[#This Row],[Pnr.]]=AU$7,Tb.Financiering[[#This Row],[Te financieren]]-Tb.Financiering[[#This Row],[Eigen
bijdrage]]-Tb.Financiering[[#This Row],[Andere
subsidie(s)]]-Tb.Financiering[[#This Row],[Anders]],0)</f>
        <v>0</v>
      </c>
      <c r="AV64" s="144">
        <f>IF(Tb.Financiering[[#This Row],[Pnr.]]=AV$7,Tb.Financiering[[#This Row],[Te financieren]]-Tb.Financiering[[#This Row],[Eigen
bijdrage]]-Tb.Financiering[[#This Row],[Andere
subsidie(s)]]-Tb.Financiering[[#This Row],[Anders]],0)</f>
        <v>0</v>
      </c>
      <c r="AW64" s="144">
        <f>IF(Tb.Financiering[[#This Row],[Pnr.]]=AW$7,Tb.Financiering[[#This Row],[Te financieren]]-Tb.Financiering[[#This Row],[Eigen
bijdrage]]-Tb.Financiering[[#This Row],[Andere
subsidie(s)]]-Tb.Financiering[[#This Row],[Anders]],0)</f>
        <v>0</v>
      </c>
      <c r="AX64" s="144">
        <f>IF(Tb.Financiering[[#This Row],[Pnr.]]=AX$7,Tb.Financiering[[#This Row],[Te financieren]]-Tb.Financiering[[#This Row],[Eigen
bijdrage]]-Tb.Financiering[[#This Row],[Andere
subsidie(s)]]-Tb.Financiering[[#This Row],[Anders]],0)</f>
        <v>0</v>
      </c>
      <c r="AY64" s="144">
        <f>IF(Tb.Financiering[[#This Row],[Pnr.]]=AY$7,Tb.Financiering[[#This Row],[Te financieren]]-Tb.Financiering[[#This Row],[Eigen
bijdrage]]-Tb.Financiering[[#This Row],[Andere
subsidie(s)]]-Tb.Financiering[[#This Row],[Anders]],0)</f>
        <v>0</v>
      </c>
      <c r="AZ64" s="144">
        <f>IF(Tb.Financiering[[#This Row],[Pnr.]]=AZ$7,Tb.Financiering[[#This Row],[Te financieren]]-Tb.Financiering[[#This Row],[Eigen
bijdrage]]-Tb.Financiering[[#This Row],[Andere
subsidie(s)]]-Tb.Financiering[[#This Row],[Anders]],0)</f>
        <v>0</v>
      </c>
      <c r="BA64" s="144">
        <f>IF(Tb.Financiering[[#This Row],[Pnr.]]=BA$7,Tb.Financiering[[#This Row],[Te financieren]]-Tb.Financiering[[#This Row],[Eigen
bijdrage]]-Tb.Financiering[[#This Row],[Andere
subsidie(s)]]-Tb.Financiering[[#This Row],[Anders]],0)</f>
        <v>0</v>
      </c>
      <c r="BB64" s="144">
        <f>IF(Tb.Financiering[[#This Row],[Pnr.]]=BB$7,Tb.Financiering[[#This Row],[Te financieren]]-Tb.Financiering[[#This Row],[Eigen
bijdrage]]-Tb.Financiering[[#This Row],[Andere
subsidie(s)]]-Tb.Financiering[[#This Row],[Anders]],0)</f>
        <v>0</v>
      </c>
      <c r="BC64" s="144">
        <f>IF(Tb.Financiering[[#This Row],[Pnr.]]=BC$7,Tb.Financiering[[#This Row],[Te financieren]]-Tb.Financiering[[#This Row],[Eigen
bijdrage]]-Tb.Financiering[[#This Row],[Andere
subsidie(s)]]-Tb.Financiering[[#This Row],[Anders]],0)</f>
        <v>0</v>
      </c>
      <c r="BD64" s="144">
        <f>IF(Tb.Financiering[[#This Row],[Pnr.]]=BD$7,Tb.Financiering[[#This Row],[Te financieren]]-Tb.Financiering[[#This Row],[Eigen
bijdrage]]-Tb.Financiering[[#This Row],[Andere
subsidie(s)]]-Tb.Financiering[[#This Row],[Anders]],0)</f>
        <v>0</v>
      </c>
      <c r="BE64" s="144">
        <f>IF(Tb.Financiering[[#This Row],[Pnr.]]=BE$7,Tb.Financiering[[#This Row],[Te financieren]]-Tb.Financiering[[#This Row],[Eigen
bijdrage]]-Tb.Financiering[[#This Row],[Andere
subsidie(s)]]-Tb.Financiering[[#This Row],[Anders]],0)</f>
        <v>0</v>
      </c>
      <c r="BF64" s="144">
        <f>IF(Tb.Financiering[[#This Row],[Pnr.]]=BF$7,Tb.Financiering[[#This Row],[Te financieren]]-Tb.Financiering[[#This Row],[Eigen
bijdrage]]-Tb.Financiering[[#This Row],[Andere
subsidie(s)]]-Tb.Financiering[[#This Row],[Anders]],0)</f>
        <v>0</v>
      </c>
      <c r="BG64" s="144">
        <f>IF(Tb.Financiering[[#This Row],[Pnr.]]=BG$7,Tb.Financiering[[#This Row],[Te financieren]]-Tb.Financiering[[#This Row],[Eigen
bijdrage]]-Tb.Financiering[[#This Row],[Andere
subsidie(s)]]-Tb.Financiering[[#This Row],[Anders]],0)</f>
        <v>0</v>
      </c>
      <c r="BH64" s="144">
        <f>IF(Tb.Financiering[[#This Row],[Pnr.]]=BH$7,Tb.Financiering[[#This Row],[Te financieren]]-Tb.Financiering[[#This Row],[Eigen
bijdrage]]-Tb.Financiering[[#This Row],[Andere
subsidie(s)]]-Tb.Financiering[[#This Row],[Anders]],0)</f>
        <v>0</v>
      </c>
      <c r="BI64" s="144">
        <f>IF(Tb.Financiering[[#This Row],[Pnr.]]=BI$7,Tb.Financiering[[#This Row],[Te financieren]]-Tb.Financiering[[#This Row],[Eigen
bijdrage]]-Tb.Financiering[[#This Row],[Andere
subsidie(s)]]-Tb.Financiering[[#This Row],[Anders]],0)</f>
        <v>0</v>
      </c>
      <c r="BJ64" s="144">
        <f>IF(Tb.Financiering[[#This Row],[Pnr.]]=BJ$7,Tb.Financiering[[#This Row],[Te financieren]]-Tb.Financiering[[#This Row],[Eigen
bijdrage]]-Tb.Financiering[[#This Row],[Andere
subsidie(s)]]-Tb.Financiering[[#This Row],[Anders]],0)</f>
        <v>0</v>
      </c>
      <c r="BK64" s="144">
        <f>IF(Tb.Financiering[[#This Row],[Pnr.]]=BK$7,Tb.Financiering[[#This Row],[Te financieren]]-Tb.Financiering[[#This Row],[Eigen
bijdrage]]-Tb.Financiering[[#This Row],[Andere
subsidie(s)]]-Tb.Financiering[[#This Row],[Anders]],0)</f>
        <v>0</v>
      </c>
      <c r="BL64" s="144">
        <f>IF(Tb.Financiering[[#This Row],[Pnr.]]=BL$7,Tb.Financiering[[#This Row],[Te financieren]]-Tb.Financiering[[#This Row],[Eigen
bijdrage]]-Tb.Financiering[[#This Row],[Andere
subsidie(s)]]-Tb.Financiering[[#This Row],[Anders]],0)</f>
        <v>0</v>
      </c>
      <c r="BM64" s="144">
        <f>IF(Tb.Financiering[[#This Row],[Pnr.]]=BM$7,Tb.Financiering[[#This Row],[Te financieren]]-Tb.Financiering[[#This Row],[Eigen
bijdrage]]-Tb.Financiering[[#This Row],[Andere
subsidie(s)]]-Tb.Financiering[[#This Row],[Anders]],0)</f>
        <v>0</v>
      </c>
      <c r="BN64" s="235">
        <f>IF(Tb.Financiering[[#This Row],[Pnr.]]=BN$7,Tb.Financiering[[#This Row],[Eigen
bijdrage]]+Tb.Financiering[[#This Row],[Andere
subsidie(s)]]+Tb.Financiering[[#This Row],[Anders]],0)</f>
        <v>0</v>
      </c>
      <c r="BO64" s="235">
        <f>IF(Tb.Financiering[[#This Row],[Pnr.]]=BO$7,Tb.Financiering[[#This Row],[Eigen
bijdrage]]+Tb.Financiering[[#This Row],[Andere
subsidie(s)]]+Tb.Financiering[[#This Row],[Anders]],0)</f>
        <v>0</v>
      </c>
      <c r="BP64" s="235">
        <f>IF(Tb.Financiering[[#This Row],[Pnr.]]=BP$7,Tb.Financiering[[#This Row],[Eigen
bijdrage]]+Tb.Financiering[[#This Row],[Andere
subsidie(s)]]+Tb.Financiering[[#This Row],[Anders]],0)</f>
        <v>0</v>
      </c>
      <c r="BQ64" s="235">
        <f>IF(Tb.Financiering[[#This Row],[Pnr.]]=BQ$7,Tb.Financiering[[#This Row],[Eigen
bijdrage]]+Tb.Financiering[[#This Row],[Andere
subsidie(s)]]+Tb.Financiering[[#This Row],[Anders]],0)</f>
        <v>0</v>
      </c>
      <c r="BR64" s="235">
        <f>IF(Tb.Financiering[[#This Row],[Pnr.]]=BR$7,Tb.Financiering[[#This Row],[Eigen
bijdrage]]+Tb.Financiering[[#This Row],[Andere
subsidie(s)]]+Tb.Financiering[[#This Row],[Anders]],0)</f>
        <v>0</v>
      </c>
      <c r="BS64" s="235">
        <f>IF(Tb.Financiering[[#This Row],[Pnr.]]=BS$7,Tb.Financiering[[#This Row],[Eigen
bijdrage]]+Tb.Financiering[[#This Row],[Andere
subsidie(s)]]+Tb.Financiering[[#This Row],[Anders]],0)</f>
        <v>0</v>
      </c>
      <c r="BT64" s="235">
        <f>IF(Tb.Financiering[[#This Row],[Pnr.]]=BT$7,Tb.Financiering[[#This Row],[Eigen
bijdrage]]+Tb.Financiering[[#This Row],[Andere
subsidie(s)]]+Tb.Financiering[[#This Row],[Anders]],0)</f>
        <v>0</v>
      </c>
      <c r="BU64" s="235">
        <f>IF(Tb.Financiering[[#This Row],[Pnr.]]=BU$7,Tb.Financiering[[#This Row],[Eigen
bijdrage]]+Tb.Financiering[[#This Row],[Andere
subsidie(s)]]+Tb.Financiering[[#This Row],[Anders]],0)</f>
        <v>0</v>
      </c>
      <c r="BV64" s="235">
        <f>IF(Tb.Financiering[[#This Row],[Pnr.]]=BV$7,Tb.Financiering[[#This Row],[Eigen
bijdrage]]+Tb.Financiering[[#This Row],[Andere
subsidie(s)]]+Tb.Financiering[[#This Row],[Anders]],0)</f>
        <v>0</v>
      </c>
      <c r="BW64" s="235">
        <f>IF(Tb.Financiering[[#This Row],[Pnr.]]=BW$7,Tb.Financiering[[#This Row],[Eigen
bijdrage]]+Tb.Financiering[[#This Row],[Andere
subsidie(s)]]+Tb.Financiering[[#This Row],[Anders]],0)</f>
        <v>0</v>
      </c>
      <c r="BX64" s="235">
        <f>IF(Tb.Financiering[[#This Row],[Pnr.]]=BX$7,Tb.Financiering[[#This Row],[Eigen
bijdrage]]+Tb.Financiering[[#This Row],[Andere
subsidie(s)]]+Tb.Financiering[[#This Row],[Anders]],0)</f>
        <v>0</v>
      </c>
      <c r="BY64" s="235">
        <f>IF(Tb.Financiering[[#This Row],[Pnr.]]=BY$7,Tb.Financiering[[#This Row],[Eigen
bijdrage]]+Tb.Financiering[[#This Row],[Andere
subsidie(s)]]+Tb.Financiering[[#This Row],[Anders]],0)</f>
        <v>0</v>
      </c>
      <c r="BZ64" s="235">
        <f>IF(Tb.Financiering[[#This Row],[Pnr.]]=BZ$7,Tb.Financiering[[#This Row],[Eigen
bijdrage]]+Tb.Financiering[[#This Row],[Andere
subsidie(s)]]+Tb.Financiering[[#This Row],[Anders]],0)</f>
        <v>0</v>
      </c>
      <c r="CA64" s="235">
        <f>IF(Tb.Financiering[[#This Row],[Pnr.]]=CA$7,Tb.Financiering[[#This Row],[Eigen
bijdrage]]+Tb.Financiering[[#This Row],[Andere
subsidie(s)]]+Tb.Financiering[[#This Row],[Anders]],0)</f>
        <v>0</v>
      </c>
      <c r="CB64" s="235">
        <f>IF(Tb.Financiering[[#This Row],[Pnr.]]=CB$7,Tb.Financiering[[#This Row],[Eigen
bijdrage]]+Tb.Financiering[[#This Row],[Andere
subsidie(s)]]+Tb.Financiering[[#This Row],[Anders]],0)</f>
        <v>0</v>
      </c>
      <c r="CC64" s="235">
        <f>IF(Tb.Financiering[[#This Row],[Pnr.]]=CC$7,Tb.Financiering[[#This Row],[Eigen
bijdrage]]+Tb.Financiering[[#This Row],[Andere
subsidie(s)]]+Tb.Financiering[[#This Row],[Anders]],0)</f>
        <v>0</v>
      </c>
      <c r="CD64" s="235">
        <f>IF(Tb.Financiering[[#This Row],[Pnr.]]=CD$7,Tb.Financiering[[#This Row],[Eigen
bijdrage]]+Tb.Financiering[[#This Row],[Andere
subsidie(s)]]+Tb.Financiering[[#This Row],[Anders]],0)</f>
        <v>0</v>
      </c>
      <c r="CE64" s="235">
        <f>IF(Tb.Financiering[[#This Row],[Pnr.]]=CE$7,Tb.Financiering[[#This Row],[Eigen
bijdrage]]+Tb.Financiering[[#This Row],[Andere
subsidie(s)]]+Tb.Financiering[[#This Row],[Anders]],0)</f>
        <v>0</v>
      </c>
      <c r="CF64" s="235">
        <f>IF(Tb.Financiering[[#This Row],[Pnr.]]=CF$7,Tb.Financiering[[#This Row],[Eigen
bijdrage]]+Tb.Financiering[[#This Row],[Andere
subsidie(s)]]+Tb.Financiering[[#This Row],[Anders]],0)</f>
        <v>0</v>
      </c>
      <c r="CG64" s="235">
        <f>IF(Tb.Financiering[[#This Row],[Pnr.]]=CG$7,Tb.Financiering[[#This Row],[Eigen
bijdrage]]+Tb.Financiering[[#This Row],[Andere
subsidie(s)]]+Tb.Financiering[[#This Row],[Anders]],0)</f>
        <v>0</v>
      </c>
      <c r="CH64" s="235">
        <f>IF(Tb.Financiering[[#This Row],[Pnr.]]=CH$7,Tb.Financiering[[#This Row],[Eigen
bijdrage]]+Tb.Financiering[[#This Row],[Andere
subsidie(s)]]+Tb.Financiering[[#This Row],[Anders]],0)</f>
        <v>0</v>
      </c>
      <c r="CI64" s="235">
        <f>IF(Tb.Financiering[[#This Row],[Pnr.]]=CI$7,Tb.Financiering[[#This Row],[Eigen
bijdrage]]+Tb.Financiering[[#This Row],[Andere
subsidie(s)]]+Tb.Financiering[[#This Row],[Anders]],0)</f>
        <v>0</v>
      </c>
      <c r="CJ64" s="235">
        <f>IF(Tb.Financiering[[#This Row],[Pnr.]]=CJ$7,Tb.Financiering[[#This Row],[Eigen
bijdrage]]+Tb.Financiering[[#This Row],[Andere
subsidie(s)]]+Tb.Financiering[[#This Row],[Anders]],0)</f>
        <v>0</v>
      </c>
      <c r="CK64" s="235">
        <f>IF(Tb.Financiering[[#This Row],[Pnr.]]=CK$7,Tb.Financiering[[#This Row],[Eigen
bijdrage]]+Tb.Financiering[[#This Row],[Andere
subsidie(s)]]+Tb.Financiering[[#This Row],[Anders]],0)</f>
        <v>0</v>
      </c>
      <c r="CL64" s="235">
        <f>IF(Tb.Financiering[[#This Row],[Pnr.]]=CL$7,Tb.Financiering[[#This Row],[Eigen
bijdrage]]+Tb.Financiering[[#This Row],[Andere
subsidie(s)]]+Tb.Financiering[[#This Row],[Anders]],0)</f>
        <v>0</v>
      </c>
      <c r="CM64" s="235">
        <f>IF(Tb.Financiering[[#This Row],[Pnr.]]=CM$7,Tb.Financiering[[#This Row],[Eigen
bijdrage]]+Tb.Financiering[[#This Row],[Andere
subsidie(s)]]+Tb.Financiering[[#This Row],[Anders]],0)</f>
        <v>0</v>
      </c>
      <c r="CN64" s="235">
        <f>IF(Tb.Financiering[[#This Row],[Pnr.]]=CN$7,Tb.Financiering[[#This Row],[Eigen
bijdrage]]+Tb.Financiering[[#This Row],[Andere
subsidie(s)]]+Tb.Financiering[[#This Row],[Anders]],0)</f>
        <v>0</v>
      </c>
      <c r="CO64" s="235">
        <f>IF(Tb.Financiering[[#This Row],[Pnr.]]=CO$7,Tb.Financiering[[#This Row],[Eigen
bijdrage]]+Tb.Financiering[[#This Row],[Andere
subsidie(s)]]+Tb.Financiering[[#This Row],[Anders]],0)</f>
        <v>0</v>
      </c>
      <c r="CP64" s="235">
        <f>IF(Tb.Financiering[[#This Row],[Pnr.]]=CP$7,Tb.Financiering[[#This Row],[Eigen
bijdrage]]+Tb.Financiering[[#This Row],[Andere
subsidie(s)]]+Tb.Financiering[[#This Row],[Anders]],0)</f>
        <v>0</v>
      </c>
      <c r="CQ64" s="235">
        <f>IF(Tb.Financiering[[#This Row],[Pnr.]]=CQ$7,Tb.Financiering[[#This Row],[Eigen
bijdrage]]+Tb.Financiering[[#This Row],[Andere
subsidie(s)]]+Tb.Financiering[[#This Row],[Anders]],0)</f>
        <v>0</v>
      </c>
      <c r="CR64" s="235">
        <f>IF(Tb.Financiering[[#This Row],[Pnr.]]=CR$7,Tb.Financiering[[#This Row],[Eigen
bijdrage]]+Tb.Financiering[[#This Row],[Andere
subsidie(s)]]+Tb.Financiering[[#This Row],[Anders]],0)</f>
        <v>0</v>
      </c>
      <c r="CS64" s="235">
        <f>IF(Tb.Financiering[[#This Row],[Pnr.]]=CS$7,Tb.Financiering[[#This Row],[Eigen
bijdrage]]+Tb.Financiering[[#This Row],[Andere
subsidie(s)]]+Tb.Financiering[[#This Row],[Anders]],0)</f>
        <v>0</v>
      </c>
      <c r="CT64" s="235">
        <f>IF(Tb.Financiering[[#This Row],[Pnr.]]=CT$7,Tb.Financiering[[#This Row],[Eigen
bijdrage]]+Tb.Financiering[[#This Row],[Andere
subsidie(s)]]+Tb.Financiering[[#This Row],[Anders]],0)</f>
        <v>0</v>
      </c>
      <c r="CU64" s="235">
        <f>IF(Tb.Financiering[[#This Row],[Pnr.]]=CU$7,Tb.Financiering[[#This Row],[Eigen
bijdrage]]+Tb.Financiering[[#This Row],[Andere
subsidie(s)]]+Tb.Financiering[[#This Row],[Anders]],0)</f>
        <v>0</v>
      </c>
      <c r="CV64" s="235">
        <f>IF(Tb.Financiering[[#This Row],[Pnr.]]=CV$7,Tb.Financiering[[#This Row],[Eigen
bijdrage]]+Tb.Financiering[[#This Row],[Andere
subsidie(s)]]+Tb.Financiering[[#This Row],[Anders]],0)</f>
        <v>0</v>
      </c>
      <c r="CW64" s="235">
        <f>IF(Tb.Financiering[[#This Row],[Pnr.]]=CW$7,Tb.Financiering[[#This Row],[Eigen
bijdrage]]+Tb.Financiering[[#This Row],[Andere
subsidie(s)]]+Tb.Financiering[[#This Row],[Anders]],0)</f>
        <v>0</v>
      </c>
      <c r="CX64" s="235">
        <f>IF(Tb.Financiering[[#This Row],[Pnr.]]=CX$7,Tb.Financiering[[#This Row],[Eigen
bijdrage]]+Tb.Financiering[[#This Row],[Andere
subsidie(s)]]+Tb.Financiering[[#This Row],[Anders]],0)</f>
        <v>0</v>
      </c>
      <c r="CY64" s="235">
        <f>IF(Tb.Financiering[[#This Row],[Pnr.]]=CY$7,Tb.Financiering[[#This Row],[Eigen
bijdrage]]+Tb.Financiering[[#This Row],[Andere
subsidie(s)]]+Tb.Financiering[[#This Row],[Anders]],0)</f>
        <v>0</v>
      </c>
      <c r="CZ64" s="235">
        <f>IF(Tb.Financiering[[#This Row],[Pnr.]]=CZ$7,Tb.Financiering[[#This Row],[Eigen
bijdrage]]+Tb.Financiering[[#This Row],[Andere
subsidie(s)]]+Tb.Financiering[[#This Row],[Anders]],0)</f>
        <v>0</v>
      </c>
      <c r="DA64" s="235">
        <f>IF(Tb.Financiering[[#This Row],[Pnr.]]=DA$7,Tb.Financiering[[#This Row],[Eigen
bijdrage]]+Tb.Financiering[[#This Row],[Andere
subsidie(s)]]+Tb.Financiering[[#This Row],[Anders]],0)</f>
        <v>0</v>
      </c>
      <c r="DB64" s="235">
        <f>IF(Tb.Financiering[[#This Row],[Pnr.]]=DB$7,Tb.Financiering[[#This Row],[Eigen
bijdrage]]+Tb.Financiering[[#This Row],[Andere
subsidie(s)]]+Tb.Financiering[[#This Row],[Anders]],0)</f>
        <v>0</v>
      </c>
      <c r="DC64" s="235">
        <f>IF(Tb.Financiering[[#This Row],[Pnr.]]=DC$7,Tb.Financiering[[#This Row],[Eigen
bijdrage]]+Tb.Financiering[[#This Row],[Andere
subsidie(s)]]+Tb.Financiering[[#This Row],[Anders]],0)</f>
        <v>0</v>
      </c>
      <c r="DD64" s="235">
        <f>IF(Tb.Financiering[[#This Row],[Pnr.]]=DD$7,Tb.Financiering[[#This Row],[Eigen
bijdrage]]+Tb.Financiering[[#This Row],[Andere
subsidie(s)]]+Tb.Financiering[[#This Row],[Anders]],0)</f>
        <v>0</v>
      </c>
      <c r="DE64" s="235">
        <f>IF(Tb.Financiering[[#This Row],[Pnr.]]=DE$7,Tb.Financiering[[#This Row],[Eigen
bijdrage]]+Tb.Financiering[[#This Row],[Andere
subsidie(s)]]+Tb.Financiering[[#This Row],[Anders]],0)</f>
        <v>0</v>
      </c>
      <c r="DF64" s="235">
        <f>IF(Tb.Financiering[[#This Row],[Pnr.]]=DF$7,Tb.Financiering[[#This Row],[Eigen
bijdrage]]+Tb.Financiering[[#This Row],[Andere
subsidie(s)]]+Tb.Financiering[[#This Row],[Anders]],0)</f>
        <v>0</v>
      </c>
      <c r="DG64" s="235">
        <f>IF(Tb.Financiering[[#This Row],[Pnr.]]=DG$7,Tb.Financiering[[#This Row],[Eigen
bijdrage]]+Tb.Financiering[[#This Row],[Andere
subsidie(s)]]+Tb.Financiering[[#This Row],[Anders]],0)</f>
        <v>0</v>
      </c>
      <c r="DH64" s="235">
        <f>IF(Tb.Financiering[[#This Row],[Pnr.]]=DH$7,Tb.Financiering[[#This Row],[Eigen
bijdrage]]+Tb.Financiering[[#This Row],[Andere
subsidie(s)]]+Tb.Financiering[[#This Row],[Anders]],0)</f>
        <v>0</v>
      </c>
      <c r="DI64" s="235">
        <f>IF(Tb.Financiering[[#This Row],[Pnr.]]=DI$7,Tb.Financiering[[#This Row],[Eigen
bijdrage]]+Tb.Financiering[[#This Row],[Andere
subsidie(s)]]+Tb.Financiering[[#This Row],[Anders]],0)</f>
        <v>0</v>
      </c>
      <c r="DJ64" s="235">
        <f>IF(Tb.Financiering[[#This Row],[Pnr.]]=DJ$7,Tb.Financiering[[#This Row],[Eigen
bijdrage]]+Tb.Financiering[[#This Row],[Andere
subsidie(s)]]+Tb.Financiering[[#This Row],[Anders]],0)</f>
        <v>0</v>
      </c>
      <c r="DK64" s="235">
        <f>IF(Tb.Financiering[[#This Row],[Pnr.]]=DK$7,Tb.Financiering[[#This Row],[Eigen
bijdrage]]+Tb.Financiering[[#This Row],[Andere
subsidie(s)]]+Tb.Financiering[[#This Row],[Anders]],0)</f>
        <v>0</v>
      </c>
      <c r="XFD64" s="31"/>
    </row>
    <row r="65" spans="1:115 16384:16384" s="4" customFormat="1" x14ac:dyDescent="0.3">
      <c r="A65" s="31"/>
      <c r="B65" s="137"/>
      <c r="C65" s="137"/>
      <c r="D65" s="11">
        <f>SUMIF(Tbl.Kosten[PSAnr.],Tb.Financiering[[#This Row],[PSAnr.]],Tbl.Kosten[Totaal kosten])</f>
        <v>0</v>
      </c>
      <c r="E65" s="154">
        <f>SUMIF(Tbl.Kosten[PSAnr.],Tb.Financiering[[#This Row],[PSAnr.]],Tbl.Kosten[Subsidie])</f>
        <v>0</v>
      </c>
      <c r="F65" s="155"/>
      <c r="G65" s="154">
        <f>Tb.Financiering[[#This Row],[Begrote kosten]]-Tb.Financiering[[#This Row],[Berekende GLB subsidie]]-Tb.Financiering[[#This Row],[Correctie GLB subsidie]]</f>
        <v>0</v>
      </c>
      <c r="H65" s="156"/>
      <c r="I65" s="156"/>
      <c r="J65" s="156"/>
      <c r="K65" s="152"/>
      <c r="L65" s="97">
        <f>Tb.Financiering[[#This Row],[Te financieren]]-SUM(Tb.Financiering[[#This Row],[Eigen
bijdrage]:[Anders]])</f>
        <v>0</v>
      </c>
      <c r="M65" s="160" t="str">
        <f>IFERROR(VLOOKUP(Tb.Financiering[[#This Row],[Partnernaam]],Tbl.Projectpartners[[Naam]:[PNr.]],9,FALSE),"")</f>
        <v/>
      </c>
      <c r="N65" s="142" t="str">
        <f>IFERROR(VLOOKUP(Tb.Financiering[[#This Row],[Subsidiabele activiteit]],Tbl.Subsidiehoogte[[Subsidieactiviteit]:[SAnr.]],3,FALSE),"")</f>
        <v/>
      </c>
      <c r="O65" s="142" t="str">
        <f>_xlfn.CONCAT(Tb.Financiering[[#This Row],[Pnr.]],Tb.Financiering[[#This Row],[SAnr.]])</f>
        <v/>
      </c>
      <c r="P65" s="144">
        <f>IF(Tb.Financiering[[#This Row],[Pnr.]]=P$7,Tb.Financiering[[#This Row],[Te financieren]]-Tb.Financiering[[#This Row],[Eigen
bijdrage]]-Tb.Financiering[[#This Row],[Andere
subsidie(s)]]-Tb.Financiering[[#This Row],[Anders]],0)</f>
        <v>0</v>
      </c>
      <c r="Q65" s="144">
        <f>IF(Tb.Financiering[[#This Row],[Pnr.]]=Q$7,Tb.Financiering[[#This Row],[Te financieren]]-Tb.Financiering[[#This Row],[Eigen
bijdrage]]-Tb.Financiering[[#This Row],[Andere
subsidie(s)]]-Tb.Financiering[[#This Row],[Anders]],0)</f>
        <v>0</v>
      </c>
      <c r="R65" s="144">
        <f>IF(Tb.Financiering[[#This Row],[Pnr.]]=R$7,Tb.Financiering[[#This Row],[Te financieren]]-Tb.Financiering[[#This Row],[Eigen
bijdrage]]-Tb.Financiering[[#This Row],[Andere
subsidie(s)]]-Tb.Financiering[[#This Row],[Anders]],0)</f>
        <v>0</v>
      </c>
      <c r="S65" s="144">
        <f>IF(Tb.Financiering[[#This Row],[Pnr.]]=S$7,Tb.Financiering[[#This Row],[Te financieren]]-Tb.Financiering[[#This Row],[Eigen
bijdrage]]-Tb.Financiering[[#This Row],[Andere
subsidie(s)]]-Tb.Financiering[[#This Row],[Anders]],0)</f>
        <v>0</v>
      </c>
      <c r="T65" s="144">
        <f>IF(Tb.Financiering[[#This Row],[Pnr.]]=T$7,Tb.Financiering[[#This Row],[Te financieren]]-Tb.Financiering[[#This Row],[Eigen
bijdrage]]-Tb.Financiering[[#This Row],[Andere
subsidie(s)]]-Tb.Financiering[[#This Row],[Anders]],0)</f>
        <v>0</v>
      </c>
      <c r="U65" s="144">
        <f>IF(Tb.Financiering[[#This Row],[Pnr.]]=U$7,Tb.Financiering[[#This Row],[Te financieren]]-Tb.Financiering[[#This Row],[Eigen
bijdrage]]-Tb.Financiering[[#This Row],[Andere
subsidie(s)]]-Tb.Financiering[[#This Row],[Anders]],0)</f>
        <v>0</v>
      </c>
      <c r="V65" s="144">
        <f>IF(Tb.Financiering[[#This Row],[Pnr.]]=V$7,Tb.Financiering[[#This Row],[Te financieren]]-Tb.Financiering[[#This Row],[Eigen
bijdrage]]-Tb.Financiering[[#This Row],[Andere
subsidie(s)]]-Tb.Financiering[[#This Row],[Anders]],0)</f>
        <v>0</v>
      </c>
      <c r="W65" s="144">
        <f>IF(Tb.Financiering[[#This Row],[Pnr.]]=W$7,Tb.Financiering[[#This Row],[Te financieren]]-Tb.Financiering[[#This Row],[Eigen
bijdrage]]-Tb.Financiering[[#This Row],[Andere
subsidie(s)]]-Tb.Financiering[[#This Row],[Anders]],0)</f>
        <v>0</v>
      </c>
      <c r="X65" s="144">
        <f>IF(Tb.Financiering[[#This Row],[Pnr.]]=X$7,Tb.Financiering[[#This Row],[Te financieren]]-Tb.Financiering[[#This Row],[Eigen
bijdrage]]-Tb.Financiering[[#This Row],[Andere
subsidie(s)]]-Tb.Financiering[[#This Row],[Anders]],0)</f>
        <v>0</v>
      </c>
      <c r="Y65" s="144">
        <f>IF(Tb.Financiering[[#This Row],[Pnr.]]=Y$7,Tb.Financiering[[#This Row],[Te financieren]]-Tb.Financiering[[#This Row],[Eigen
bijdrage]]-Tb.Financiering[[#This Row],[Andere
subsidie(s)]]-Tb.Financiering[[#This Row],[Anders]],0)</f>
        <v>0</v>
      </c>
      <c r="Z65" s="144">
        <f>IF(Tb.Financiering[[#This Row],[Pnr.]]=Z$7,Tb.Financiering[[#This Row],[Te financieren]]-Tb.Financiering[[#This Row],[Eigen
bijdrage]]-Tb.Financiering[[#This Row],[Andere
subsidie(s)]]-Tb.Financiering[[#This Row],[Anders]],0)</f>
        <v>0</v>
      </c>
      <c r="AA65" s="144">
        <f>IF(Tb.Financiering[[#This Row],[Pnr.]]=AA$7,Tb.Financiering[[#This Row],[Te financieren]]-Tb.Financiering[[#This Row],[Eigen
bijdrage]]-Tb.Financiering[[#This Row],[Andere
subsidie(s)]]-Tb.Financiering[[#This Row],[Anders]],0)</f>
        <v>0</v>
      </c>
      <c r="AB65" s="144">
        <f>IF(Tb.Financiering[[#This Row],[Pnr.]]=AB$7,Tb.Financiering[[#This Row],[Te financieren]]-Tb.Financiering[[#This Row],[Eigen
bijdrage]]-Tb.Financiering[[#This Row],[Andere
subsidie(s)]]-Tb.Financiering[[#This Row],[Anders]],0)</f>
        <v>0</v>
      </c>
      <c r="AC65" s="144">
        <f>IF(Tb.Financiering[[#This Row],[Pnr.]]=AC$7,Tb.Financiering[[#This Row],[Te financieren]]-Tb.Financiering[[#This Row],[Eigen
bijdrage]]-Tb.Financiering[[#This Row],[Andere
subsidie(s)]]-Tb.Financiering[[#This Row],[Anders]],0)</f>
        <v>0</v>
      </c>
      <c r="AD65" s="144">
        <f>IF(Tb.Financiering[[#This Row],[Pnr.]]=AD$7,Tb.Financiering[[#This Row],[Te financieren]]-Tb.Financiering[[#This Row],[Eigen
bijdrage]]-Tb.Financiering[[#This Row],[Andere
subsidie(s)]]-Tb.Financiering[[#This Row],[Anders]],0)</f>
        <v>0</v>
      </c>
      <c r="AE65" s="144">
        <f>IF(Tb.Financiering[[#This Row],[Pnr.]]=AE$7,Tb.Financiering[[#This Row],[Te financieren]]-Tb.Financiering[[#This Row],[Eigen
bijdrage]]-Tb.Financiering[[#This Row],[Andere
subsidie(s)]]-Tb.Financiering[[#This Row],[Anders]],0)</f>
        <v>0</v>
      </c>
      <c r="AF65" s="144">
        <f>IF(Tb.Financiering[[#This Row],[Pnr.]]=AF$7,Tb.Financiering[[#This Row],[Te financieren]]-Tb.Financiering[[#This Row],[Eigen
bijdrage]]-Tb.Financiering[[#This Row],[Andere
subsidie(s)]]-Tb.Financiering[[#This Row],[Anders]],0)</f>
        <v>0</v>
      </c>
      <c r="AG65" s="144">
        <f>IF(Tb.Financiering[[#This Row],[Pnr.]]=AG$7,Tb.Financiering[[#This Row],[Te financieren]]-Tb.Financiering[[#This Row],[Eigen
bijdrage]]-Tb.Financiering[[#This Row],[Andere
subsidie(s)]]-Tb.Financiering[[#This Row],[Anders]],0)</f>
        <v>0</v>
      </c>
      <c r="AH65" s="144">
        <f>IF(Tb.Financiering[[#This Row],[Pnr.]]=AH$7,Tb.Financiering[[#This Row],[Te financieren]]-Tb.Financiering[[#This Row],[Eigen
bijdrage]]-Tb.Financiering[[#This Row],[Andere
subsidie(s)]]-Tb.Financiering[[#This Row],[Anders]],0)</f>
        <v>0</v>
      </c>
      <c r="AI65" s="144">
        <f>IF(Tb.Financiering[[#This Row],[Pnr.]]=AI$7,Tb.Financiering[[#This Row],[Te financieren]]-Tb.Financiering[[#This Row],[Eigen
bijdrage]]-Tb.Financiering[[#This Row],[Andere
subsidie(s)]]-Tb.Financiering[[#This Row],[Anders]],0)</f>
        <v>0</v>
      </c>
      <c r="AJ65" s="144">
        <f>IF(Tb.Financiering[[#This Row],[Pnr.]]=AJ$7,Tb.Financiering[[#This Row],[Te financieren]]-Tb.Financiering[[#This Row],[Eigen
bijdrage]]-Tb.Financiering[[#This Row],[Andere
subsidie(s)]]-Tb.Financiering[[#This Row],[Anders]],0)</f>
        <v>0</v>
      </c>
      <c r="AK65" s="144">
        <f>IF(Tb.Financiering[[#This Row],[Pnr.]]=AK$7,Tb.Financiering[[#This Row],[Te financieren]]-Tb.Financiering[[#This Row],[Eigen
bijdrage]]-Tb.Financiering[[#This Row],[Andere
subsidie(s)]]-Tb.Financiering[[#This Row],[Anders]],0)</f>
        <v>0</v>
      </c>
      <c r="AL65" s="144">
        <f>IF(Tb.Financiering[[#This Row],[Pnr.]]=AL$7,Tb.Financiering[[#This Row],[Te financieren]]-Tb.Financiering[[#This Row],[Eigen
bijdrage]]-Tb.Financiering[[#This Row],[Andere
subsidie(s)]]-Tb.Financiering[[#This Row],[Anders]],0)</f>
        <v>0</v>
      </c>
      <c r="AM65" s="144">
        <f>IF(Tb.Financiering[[#This Row],[Pnr.]]=AM$7,Tb.Financiering[[#This Row],[Te financieren]]-Tb.Financiering[[#This Row],[Eigen
bijdrage]]-Tb.Financiering[[#This Row],[Andere
subsidie(s)]]-Tb.Financiering[[#This Row],[Anders]],0)</f>
        <v>0</v>
      </c>
      <c r="AN65" s="144">
        <f>IF(Tb.Financiering[[#This Row],[Pnr.]]=AN$7,Tb.Financiering[[#This Row],[Te financieren]]-Tb.Financiering[[#This Row],[Eigen
bijdrage]]-Tb.Financiering[[#This Row],[Andere
subsidie(s)]]-Tb.Financiering[[#This Row],[Anders]],0)</f>
        <v>0</v>
      </c>
      <c r="AO65" s="144">
        <f>IF(Tb.Financiering[[#This Row],[Pnr.]]=AO$7,Tb.Financiering[[#This Row],[Te financieren]]-Tb.Financiering[[#This Row],[Eigen
bijdrage]]-Tb.Financiering[[#This Row],[Andere
subsidie(s)]]-Tb.Financiering[[#This Row],[Anders]],0)</f>
        <v>0</v>
      </c>
      <c r="AP65" s="144">
        <f>IF(Tb.Financiering[[#This Row],[Pnr.]]=AP$7,Tb.Financiering[[#This Row],[Te financieren]]-Tb.Financiering[[#This Row],[Eigen
bijdrage]]-Tb.Financiering[[#This Row],[Andere
subsidie(s)]]-Tb.Financiering[[#This Row],[Anders]],0)</f>
        <v>0</v>
      </c>
      <c r="AQ65" s="144">
        <f>IF(Tb.Financiering[[#This Row],[Pnr.]]=AQ$7,Tb.Financiering[[#This Row],[Te financieren]]-Tb.Financiering[[#This Row],[Eigen
bijdrage]]-Tb.Financiering[[#This Row],[Andere
subsidie(s)]]-Tb.Financiering[[#This Row],[Anders]],0)</f>
        <v>0</v>
      </c>
      <c r="AR65" s="144">
        <f>IF(Tb.Financiering[[#This Row],[Pnr.]]=AR$7,Tb.Financiering[[#This Row],[Te financieren]]-Tb.Financiering[[#This Row],[Eigen
bijdrage]]-Tb.Financiering[[#This Row],[Andere
subsidie(s)]]-Tb.Financiering[[#This Row],[Anders]],0)</f>
        <v>0</v>
      </c>
      <c r="AS65" s="144">
        <f>IF(Tb.Financiering[[#This Row],[Pnr.]]=AS$7,Tb.Financiering[[#This Row],[Te financieren]]-Tb.Financiering[[#This Row],[Eigen
bijdrage]]-Tb.Financiering[[#This Row],[Andere
subsidie(s)]]-Tb.Financiering[[#This Row],[Anders]],0)</f>
        <v>0</v>
      </c>
      <c r="AT65" s="144">
        <f>IF(Tb.Financiering[[#This Row],[Pnr.]]=AT$7,Tb.Financiering[[#This Row],[Te financieren]]-Tb.Financiering[[#This Row],[Eigen
bijdrage]]-Tb.Financiering[[#This Row],[Andere
subsidie(s)]]-Tb.Financiering[[#This Row],[Anders]],0)</f>
        <v>0</v>
      </c>
      <c r="AU65" s="144">
        <f>IF(Tb.Financiering[[#This Row],[Pnr.]]=AU$7,Tb.Financiering[[#This Row],[Te financieren]]-Tb.Financiering[[#This Row],[Eigen
bijdrage]]-Tb.Financiering[[#This Row],[Andere
subsidie(s)]]-Tb.Financiering[[#This Row],[Anders]],0)</f>
        <v>0</v>
      </c>
      <c r="AV65" s="144">
        <f>IF(Tb.Financiering[[#This Row],[Pnr.]]=AV$7,Tb.Financiering[[#This Row],[Te financieren]]-Tb.Financiering[[#This Row],[Eigen
bijdrage]]-Tb.Financiering[[#This Row],[Andere
subsidie(s)]]-Tb.Financiering[[#This Row],[Anders]],0)</f>
        <v>0</v>
      </c>
      <c r="AW65" s="144">
        <f>IF(Tb.Financiering[[#This Row],[Pnr.]]=AW$7,Tb.Financiering[[#This Row],[Te financieren]]-Tb.Financiering[[#This Row],[Eigen
bijdrage]]-Tb.Financiering[[#This Row],[Andere
subsidie(s)]]-Tb.Financiering[[#This Row],[Anders]],0)</f>
        <v>0</v>
      </c>
      <c r="AX65" s="144">
        <f>IF(Tb.Financiering[[#This Row],[Pnr.]]=AX$7,Tb.Financiering[[#This Row],[Te financieren]]-Tb.Financiering[[#This Row],[Eigen
bijdrage]]-Tb.Financiering[[#This Row],[Andere
subsidie(s)]]-Tb.Financiering[[#This Row],[Anders]],0)</f>
        <v>0</v>
      </c>
      <c r="AY65" s="144">
        <f>IF(Tb.Financiering[[#This Row],[Pnr.]]=AY$7,Tb.Financiering[[#This Row],[Te financieren]]-Tb.Financiering[[#This Row],[Eigen
bijdrage]]-Tb.Financiering[[#This Row],[Andere
subsidie(s)]]-Tb.Financiering[[#This Row],[Anders]],0)</f>
        <v>0</v>
      </c>
      <c r="AZ65" s="144">
        <f>IF(Tb.Financiering[[#This Row],[Pnr.]]=AZ$7,Tb.Financiering[[#This Row],[Te financieren]]-Tb.Financiering[[#This Row],[Eigen
bijdrage]]-Tb.Financiering[[#This Row],[Andere
subsidie(s)]]-Tb.Financiering[[#This Row],[Anders]],0)</f>
        <v>0</v>
      </c>
      <c r="BA65" s="144">
        <f>IF(Tb.Financiering[[#This Row],[Pnr.]]=BA$7,Tb.Financiering[[#This Row],[Te financieren]]-Tb.Financiering[[#This Row],[Eigen
bijdrage]]-Tb.Financiering[[#This Row],[Andere
subsidie(s)]]-Tb.Financiering[[#This Row],[Anders]],0)</f>
        <v>0</v>
      </c>
      <c r="BB65" s="144">
        <f>IF(Tb.Financiering[[#This Row],[Pnr.]]=BB$7,Tb.Financiering[[#This Row],[Te financieren]]-Tb.Financiering[[#This Row],[Eigen
bijdrage]]-Tb.Financiering[[#This Row],[Andere
subsidie(s)]]-Tb.Financiering[[#This Row],[Anders]],0)</f>
        <v>0</v>
      </c>
      <c r="BC65" s="144">
        <f>IF(Tb.Financiering[[#This Row],[Pnr.]]=BC$7,Tb.Financiering[[#This Row],[Te financieren]]-Tb.Financiering[[#This Row],[Eigen
bijdrage]]-Tb.Financiering[[#This Row],[Andere
subsidie(s)]]-Tb.Financiering[[#This Row],[Anders]],0)</f>
        <v>0</v>
      </c>
      <c r="BD65" s="144">
        <f>IF(Tb.Financiering[[#This Row],[Pnr.]]=BD$7,Tb.Financiering[[#This Row],[Te financieren]]-Tb.Financiering[[#This Row],[Eigen
bijdrage]]-Tb.Financiering[[#This Row],[Andere
subsidie(s)]]-Tb.Financiering[[#This Row],[Anders]],0)</f>
        <v>0</v>
      </c>
      <c r="BE65" s="144">
        <f>IF(Tb.Financiering[[#This Row],[Pnr.]]=BE$7,Tb.Financiering[[#This Row],[Te financieren]]-Tb.Financiering[[#This Row],[Eigen
bijdrage]]-Tb.Financiering[[#This Row],[Andere
subsidie(s)]]-Tb.Financiering[[#This Row],[Anders]],0)</f>
        <v>0</v>
      </c>
      <c r="BF65" s="144">
        <f>IF(Tb.Financiering[[#This Row],[Pnr.]]=BF$7,Tb.Financiering[[#This Row],[Te financieren]]-Tb.Financiering[[#This Row],[Eigen
bijdrage]]-Tb.Financiering[[#This Row],[Andere
subsidie(s)]]-Tb.Financiering[[#This Row],[Anders]],0)</f>
        <v>0</v>
      </c>
      <c r="BG65" s="144">
        <f>IF(Tb.Financiering[[#This Row],[Pnr.]]=BG$7,Tb.Financiering[[#This Row],[Te financieren]]-Tb.Financiering[[#This Row],[Eigen
bijdrage]]-Tb.Financiering[[#This Row],[Andere
subsidie(s)]]-Tb.Financiering[[#This Row],[Anders]],0)</f>
        <v>0</v>
      </c>
      <c r="BH65" s="144">
        <f>IF(Tb.Financiering[[#This Row],[Pnr.]]=BH$7,Tb.Financiering[[#This Row],[Te financieren]]-Tb.Financiering[[#This Row],[Eigen
bijdrage]]-Tb.Financiering[[#This Row],[Andere
subsidie(s)]]-Tb.Financiering[[#This Row],[Anders]],0)</f>
        <v>0</v>
      </c>
      <c r="BI65" s="144">
        <f>IF(Tb.Financiering[[#This Row],[Pnr.]]=BI$7,Tb.Financiering[[#This Row],[Te financieren]]-Tb.Financiering[[#This Row],[Eigen
bijdrage]]-Tb.Financiering[[#This Row],[Andere
subsidie(s)]]-Tb.Financiering[[#This Row],[Anders]],0)</f>
        <v>0</v>
      </c>
      <c r="BJ65" s="144">
        <f>IF(Tb.Financiering[[#This Row],[Pnr.]]=BJ$7,Tb.Financiering[[#This Row],[Te financieren]]-Tb.Financiering[[#This Row],[Eigen
bijdrage]]-Tb.Financiering[[#This Row],[Andere
subsidie(s)]]-Tb.Financiering[[#This Row],[Anders]],0)</f>
        <v>0</v>
      </c>
      <c r="BK65" s="144">
        <f>IF(Tb.Financiering[[#This Row],[Pnr.]]=BK$7,Tb.Financiering[[#This Row],[Te financieren]]-Tb.Financiering[[#This Row],[Eigen
bijdrage]]-Tb.Financiering[[#This Row],[Andere
subsidie(s)]]-Tb.Financiering[[#This Row],[Anders]],0)</f>
        <v>0</v>
      </c>
      <c r="BL65" s="144">
        <f>IF(Tb.Financiering[[#This Row],[Pnr.]]=BL$7,Tb.Financiering[[#This Row],[Te financieren]]-Tb.Financiering[[#This Row],[Eigen
bijdrage]]-Tb.Financiering[[#This Row],[Andere
subsidie(s)]]-Tb.Financiering[[#This Row],[Anders]],0)</f>
        <v>0</v>
      </c>
      <c r="BM65" s="144">
        <f>IF(Tb.Financiering[[#This Row],[Pnr.]]=BM$7,Tb.Financiering[[#This Row],[Te financieren]]-Tb.Financiering[[#This Row],[Eigen
bijdrage]]-Tb.Financiering[[#This Row],[Andere
subsidie(s)]]-Tb.Financiering[[#This Row],[Anders]],0)</f>
        <v>0</v>
      </c>
      <c r="BN65" s="235">
        <f>IF(Tb.Financiering[[#This Row],[Pnr.]]=BN$7,Tb.Financiering[[#This Row],[Eigen
bijdrage]]+Tb.Financiering[[#This Row],[Andere
subsidie(s)]]+Tb.Financiering[[#This Row],[Anders]],0)</f>
        <v>0</v>
      </c>
      <c r="BO65" s="235">
        <f>IF(Tb.Financiering[[#This Row],[Pnr.]]=BO$7,Tb.Financiering[[#This Row],[Eigen
bijdrage]]+Tb.Financiering[[#This Row],[Andere
subsidie(s)]]+Tb.Financiering[[#This Row],[Anders]],0)</f>
        <v>0</v>
      </c>
      <c r="BP65" s="235">
        <f>IF(Tb.Financiering[[#This Row],[Pnr.]]=BP$7,Tb.Financiering[[#This Row],[Eigen
bijdrage]]+Tb.Financiering[[#This Row],[Andere
subsidie(s)]]+Tb.Financiering[[#This Row],[Anders]],0)</f>
        <v>0</v>
      </c>
      <c r="BQ65" s="235">
        <f>IF(Tb.Financiering[[#This Row],[Pnr.]]=BQ$7,Tb.Financiering[[#This Row],[Eigen
bijdrage]]+Tb.Financiering[[#This Row],[Andere
subsidie(s)]]+Tb.Financiering[[#This Row],[Anders]],0)</f>
        <v>0</v>
      </c>
      <c r="BR65" s="235">
        <f>IF(Tb.Financiering[[#This Row],[Pnr.]]=BR$7,Tb.Financiering[[#This Row],[Eigen
bijdrage]]+Tb.Financiering[[#This Row],[Andere
subsidie(s)]]+Tb.Financiering[[#This Row],[Anders]],0)</f>
        <v>0</v>
      </c>
      <c r="BS65" s="235">
        <f>IF(Tb.Financiering[[#This Row],[Pnr.]]=BS$7,Tb.Financiering[[#This Row],[Eigen
bijdrage]]+Tb.Financiering[[#This Row],[Andere
subsidie(s)]]+Tb.Financiering[[#This Row],[Anders]],0)</f>
        <v>0</v>
      </c>
      <c r="BT65" s="235">
        <f>IF(Tb.Financiering[[#This Row],[Pnr.]]=BT$7,Tb.Financiering[[#This Row],[Eigen
bijdrage]]+Tb.Financiering[[#This Row],[Andere
subsidie(s)]]+Tb.Financiering[[#This Row],[Anders]],0)</f>
        <v>0</v>
      </c>
      <c r="BU65" s="235">
        <f>IF(Tb.Financiering[[#This Row],[Pnr.]]=BU$7,Tb.Financiering[[#This Row],[Eigen
bijdrage]]+Tb.Financiering[[#This Row],[Andere
subsidie(s)]]+Tb.Financiering[[#This Row],[Anders]],0)</f>
        <v>0</v>
      </c>
      <c r="BV65" s="235">
        <f>IF(Tb.Financiering[[#This Row],[Pnr.]]=BV$7,Tb.Financiering[[#This Row],[Eigen
bijdrage]]+Tb.Financiering[[#This Row],[Andere
subsidie(s)]]+Tb.Financiering[[#This Row],[Anders]],0)</f>
        <v>0</v>
      </c>
      <c r="BW65" s="235">
        <f>IF(Tb.Financiering[[#This Row],[Pnr.]]=BW$7,Tb.Financiering[[#This Row],[Eigen
bijdrage]]+Tb.Financiering[[#This Row],[Andere
subsidie(s)]]+Tb.Financiering[[#This Row],[Anders]],0)</f>
        <v>0</v>
      </c>
      <c r="BX65" s="235">
        <f>IF(Tb.Financiering[[#This Row],[Pnr.]]=BX$7,Tb.Financiering[[#This Row],[Eigen
bijdrage]]+Tb.Financiering[[#This Row],[Andere
subsidie(s)]]+Tb.Financiering[[#This Row],[Anders]],0)</f>
        <v>0</v>
      </c>
      <c r="BY65" s="235">
        <f>IF(Tb.Financiering[[#This Row],[Pnr.]]=BY$7,Tb.Financiering[[#This Row],[Eigen
bijdrage]]+Tb.Financiering[[#This Row],[Andere
subsidie(s)]]+Tb.Financiering[[#This Row],[Anders]],0)</f>
        <v>0</v>
      </c>
      <c r="BZ65" s="235">
        <f>IF(Tb.Financiering[[#This Row],[Pnr.]]=BZ$7,Tb.Financiering[[#This Row],[Eigen
bijdrage]]+Tb.Financiering[[#This Row],[Andere
subsidie(s)]]+Tb.Financiering[[#This Row],[Anders]],0)</f>
        <v>0</v>
      </c>
      <c r="CA65" s="235">
        <f>IF(Tb.Financiering[[#This Row],[Pnr.]]=CA$7,Tb.Financiering[[#This Row],[Eigen
bijdrage]]+Tb.Financiering[[#This Row],[Andere
subsidie(s)]]+Tb.Financiering[[#This Row],[Anders]],0)</f>
        <v>0</v>
      </c>
      <c r="CB65" s="235">
        <f>IF(Tb.Financiering[[#This Row],[Pnr.]]=CB$7,Tb.Financiering[[#This Row],[Eigen
bijdrage]]+Tb.Financiering[[#This Row],[Andere
subsidie(s)]]+Tb.Financiering[[#This Row],[Anders]],0)</f>
        <v>0</v>
      </c>
      <c r="CC65" s="235">
        <f>IF(Tb.Financiering[[#This Row],[Pnr.]]=CC$7,Tb.Financiering[[#This Row],[Eigen
bijdrage]]+Tb.Financiering[[#This Row],[Andere
subsidie(s)]]+Tb.Financiering[[#This Row],[Anders]],0)</f>
        <v>0</v>
      </c>
      <c r="CD65" s="235">
        <f>IF(Tb.Financiering[[#This Row],[Pnr.]]=CD$7,Tb.Financiering[[#This Row],[Eigen
bijdrage]]+Tb.Financiering[[#This Row],[Andere
subsidie(s)]]+Tb.Financiering[[#This Row],[Anders]],0)</f>
        <v>0</v>
      </c>
      <c r="CE65" s="235">
        <f>IF(Tb.Financiering[[#This Row],[Pnr.]]=CE$7,Tb.Financiering[[#This Row],[Eigen
bijdrage]]+Tb.Financiering[[#This Row],[Andere
subsidie(s)]]+Tb.Financiering[[#This Row],[Anders]],0)</f>
        <v>0</v>
      </c>
      <c r="CF65" s="235">
        <f>IF(Tb.Financiering[[#This Row],[Pnr.]]=CF$7,Tb.Financiering[[#This Row],[Eigen
bijdrage]]+Tb.Financiering[[#This Row],[Andere
subsidie(s)]]+Tb.Financiering[[#This Row],[Anders]],0)</f>
        <v>0</v>
      </c>
      <c r="CG65" s="235">
        <f>IF(Tb.Financiering[[#This Row],[Pnr.]]=CG$7,Tb.Financiering[[#This Row],[Eigen
bijdrage]]+Tb.Financiering[[#This Row],[Andere
subsidie(s)]]+Tb.Financiering[[#This Row],[Anders]],0)</f>
        <v>0</v>
      </c>
      <c r="CH65" s="235">
        <f>IF(Tb.Financiering[[#This Row],[Pnr.]]=CH$7,Tb.Financiering[[#This Row],[Eigen
bijdrage]]+Tb.Financiering[[#This Row],[Andere
subsidie(s)]]+Tb.Financiering[[#This Row],[Anders]],0)</f>
        <v>0</v>
      </c>
      <c r="CI65" s="235">
        <f>IF(Tb.Financiering[[#This Row],[Pnr.]]=CI$7,Tb.Financiering[[#This Row],[Eigen
bijdrage]]+Tb.Financiering[[#This Row],[Andere
subsidie(s)]]+Tb.Financiering[[#This Row],[Anders]],0)</f>
        <v>0</v>
      </c>
      <c r="CJ65" s="235">
        <f>IF(Tb.Financiering[[#This Row],[Pnr.]]=CJ$7,Tb.Financiering[[#This Row],[Eigen
bijdrage]]+Tb.Financiering[[#This Row],[Andere
subsidie(s)]]+Tb.Financiering[[#This Row],[Anders]],0)</f>
        <v>0</v>
      </c>
      <c r="CK65" s="235">
        <f>IF(Tb.Financiering[[#This Row],[Pnr.]]=CK$7,Tb.Financiering[[#This Row],[Eigen
bijdrage]]+Tb.Financiering[[#This Row],[Andere
subsidie(s)]]+Tb.Financiering[[#This Row],[Anders]],0)</f>
        <v>0</v>
      </c>
      <c r="CL65" s="235">
        <f>IF(Tb.Financiering[[#This Row],[Pnr.]]=CL$7,Tb.Financiering[[#This Row],[Eigen
bijdrage]]+Tb.Financiering[[#This Row],[Andere
subsidie(s)]]+Tb.Financiering[[#This Row],[Anders]],0)</f>
        <v>0</v>
      </c>
      <c r="CM65" s="235">
        <f>IF(Tb.Financiering[[#This Row],[Pnr.]]=CM$7,Tb.Financiering[[#This Row],[Eigen
bijdrage]]+Tb.Financiering[[#This Row],[Andere
subsidie(s)]]+Tb.Financiering[[#This Row],[Anders]],0)</f>
        <v>0</v>
      </c>
      <c r="CN65" s="235">
        <f>IF(Tb.Financiering[[#This Row],[Pnr.]]=CN$7,Tb.Financiering[[#This Row],[Eigen
bijdrage]]+Tb.Financiering[[#This Row],[Andere
subsidie(s)]]+Tb.Financiering[[#This Row],[Anders]],0)</f>
        <v>0</v>
      </c>
      <c r="CO65" s="235">
        <f>IF(Tb.Financiering[[#This Row],[Pnr.]]=CO$7,Tb.Financiering[[#This Row],[Eigen
bijdrage]]+Tb.Financiering[[#This Row],[Andere
subsidie(s)]]+Tb.Financiering[[#This Row],[Anders]],0)</f>
        <v>0</v>
      </c>
      <c r="CP65" s="235">
        <f>IF(Tb.Financiering[[#This Row],[Pnr.]]=CP$7,Tb.Financiering[[#This Row],[Eigen
bijdrage]]+Tb.Financiering[[#This Row],[Andere
subsidie(s)]]+Tb.Financiering[[#This Row],[Anders]],0)</f>
        <v>0</v>
      </c>
      <c r="CQ65" s="235">
        <f>IF(Tb.Financiering[[#This Row],[Pnr.]]=CQ$7,Tb.Financiering[[#This Row],[Eigen
bijdrage]]+Tb.Financiering[[#This Row],[Andere
subsidie(s)]]+Tb.Financiering[[#This Row],[Anders]],0)</f>
        <v>0</v>
      </c>
      <c r="CR65" s="235">
        <f>IF(Tb.Financiering[[#This Row],[Pnr.]]=CR$7,Tb.Financiering[[#This Row],[Eigen
bijdrage]]+Tb.Financiering[[#This Row],[Andere
subsidie(s)]]+Tb.Financiering[[#This Row],[Anders]],0)</f>
        <v>0</v>
      </c>
      <c r="CS65" s="235">
        <f>IF(Tb.Financiering[[#This Row],[Pnr.]]=CS$7,Tb.Financiering[[#This Row],[Eigen
bijdrage]]+Tb.Financiering[[#This Row],[Andere
subsidie(s)]]+Tb.Financiering[[#This Row],[Anders]],0)</f>
        <v>0</v>
      </c>
      <c r="CT65" s="235">
        <f>IF(Tb.Financiering[[#This Row],[Pnr.]]=CT$7,Tb.Financiering[[#This Row],[Eigen
bijdrage]]+Tb.Financiering[[#This Row],[Andere
subsidie(s)]]+Tb.Financiering[[#This Row],[Anders]],0)</f>
        <v>0</v>
      </c>
      <c r="CU65" s="235">
        <f>IF(Tb.Financiering[[#This Row],[Pnr.]]=CU$7,Tb.Financiering[[#This Row],[Eigen
bijdrage]]+Tb.Financiering[[#This Row],[Andere
subsidie(s)]]+Tb.Financiering[[#This Row],[Anders]],0)</f>
        <v>0</v>
      </c>
      <c r="CV65" s="235">
        <f>IF(Tb.Financiering[[#This Row],[Pnr.]]=CV$7,Tb.Financiering[[#This Row],[Eigen
bijdrage]]+Tb.Financiering[[#This Row],[Andere
subsidie(s)]]+Tb.Financiering[[#This Row],[Anders]],0)</f>
        <v>0</v>
      </c>
      <c r="CW65" s="235">
        <f>IF(Tb.Financiering[[#This Row],[Pnr.]]=CW$7,Tb.Financiering[[#This Row],[Eigen
bijdrage]]+Tb.Financiering[[#This Row],[Andere
subsidie(s)]]+Tb.Financiering[[#This Row],[Anders]],0)</f>
        <v>0</v>
      </c>
      <c r="CX65" s="235">
        <f>IF(Tb.Financiering[[#This Row],[Pnr.]]=CX$7,Tb.Financiering[[#This Row],[Eigen
bijdrage]]+Tb.Financiering[[#This Row],[Andere
subsidie(s)]]+Tb.Financiering[[#This Row],[Anders]],0)</f>
        <v>0</v>
      </c>
      <c r="CY65" s="235">
        <f>IF(Tb.Financiering[[#This Row],[Pnr.]]=CY$7,Tb.Financiering[[#This Row],[Eigen
bijdrage]]+Tb.Financiering[[#This Row],[Andere
subsidie(s)]]+Tb.Financiering[[#This Row],[Anders]],0)</f>
        <v>0</v>
      </c>
      <c r="CZ65" s="235">
        <f>IF(Tb.Financiering[[#This Row],[Pnr.]]=CZ$7,Tb.Financiering[[#This Row],[Eigen
bijdrage]]+Tb.Financiering[[#This Row],[Andere
subsidie(s)]]+Tb.Financiering[[#This Row],[Anders]],0)</f>
        <v>0</v>
      </c>
      <c r="DA65" s="235">
        <f>IF(Tb.Financiering[[#This Row],[Pnr.]]=DA$7,Tb.Financiering[[#This Row],[Eigen
bijdrage]]+Tb.Financiering[[#This Row],[Andere
subsidie(s)]]+Tb.Financiering[[#This Row],[Anders]],0)</f>
        <v>0</v>
      </c>
      <c r="DB65" s="235">
        <f>IF(Tb.Financiering[[#This Row],[Pnr.]]=DB$7,Tb.Financiering[[#This Row],[Eigen
bijdrage]]+Tb.Financiering[[#This Row],[Andere
subsidie(s)]]+Tb.Financiering[[#This Row],[Anders]],0)</f>
        <v>0</v>
      </c>
      <c r="DC65" s="235">
        <f>IF(Tb.Financiering[[#This Row],[Pnr.]]=DC$7,Tb.Financiering[[#This Row],[Eigen
bijdrage]]+Tb.Financiering[[#This Row],[Andere
subsidie(s)]]+Tb.Financiering[[#This Row],[Anders]],0)</f>
        <v>0</v>
      </c>
      <c r="DD65" s="235">
        <f>IF(Tb.Financiering[[#This Row],[Pnr.]]=DD$7,Tb.Financiering[[#This Row],[Eigen
bijdrage]]+Tb.Financiering[[#This Row],[Andere
subsidie(s)]]+Tb.Financiering[[#This Row],[Anders]],0)</f>
        <v>0</v>
      </c>
      <c r="DE65" s="235">
        <f>IF(Tb.Financiering[[#This Row],[Pnr.]]=DE$7,Tb.Financiering[[#This Row],[Eigen
bijdrage]]+Tb.Financiering[[#This Row],[Andere
subsidie(s)]]+Tb.Financiering[[#This Row],[Anders]],0)</f>
        <v>0</v>
      </c>
      <c r="DF65" s="235">
        <f>IF(Tb.Financiering[[#This Row],[Pnr.]]=DF$7,Tb.Financiering[[#This Row],[Eigen
bijdrage]]+Tb.Financiering[[#This Row],[Andere
subsidie(s)]]+Tb.Financiering[[#This Row],[Anders]],0)</f>
        <v>0</v>
      </c>
      <c r="DG65" s="235">
        <f>IF(Tb.Financiering[[#This Row],[Pnr.]]=DG$7,Tb.Financiering[[#This Row],[Eigen
bijdrage]]+Tb.Financiering[[#This Row],[Andere
subsidie(s)]]+Tb.Financiering[[#This Row],[Anders]],0)</f>
        <v>0</v>
      </c>
      <c r="DH65" s="235">
        <f>IF(Tb.Financiering[[#This Row],[Pnr.]]=DH$7,Tb.Financiering[[#This Row],[Eigen
bijdrage]]+Tb.Financiering[[#This Row],[Andere
subsidie(s)]]+Tb.Financiering[[#This Row],[Anders]],0)</f>
        <v>0</v>
      </c>
      <c r="DI65" s="235">
        <f>IF(Tb.Financiering[[#This Row],[Pnr.]]=DI$7,Tb.Financiering[[#This Row],[Eigen
bijdrage]]+Tb.Financiering[[#This Row],[Andere
subsidie(s)]]+Tb.Financiering[[#This Row],[Anders]],0)</f>
        <v>0</v>
      </c>
      <c r="DJ65" s="235">
        <f>IF(Tb.Financiering[[#This Row],[Pnr.]]=DJ$7,Tb.Financiering[[#This Row],[Eigen
bijdrage]]+Tb.Financiering[[#This Row],[Andere
subsidie(s)]]+Tb.Financiering[[#This Row],[Anders]],0)</f>
        <v>0</v>
      </c>
      <c r="DK65" s="235">
        <f>IF(Tb.Financiering[[#This Row],[Pnr.]]=DK$7,Tb.Financiering[[#This Row],[Eigen
bijdrage]]+Tb.Financiering[[#This Row],[Andere
subsidie(s)]]+Tb.Financiering[[#This Row],[Anders]],0)</f>
        <v>0</v>
      </c>
      <c r="XFD65" s="31"/>
    </row>
    <row r="66" spans="1:115 16384:16384" s="4" customFormat="1" x14ac:dyDescent="0.3">
      <c r="A66" s="31"/>
      <c r="B66" s="137"/>
      <c r="C66" s="137"/>
      <c r="D66" s="11">
        <f>SUMIF(Tbl.Kosten[PSAnr.],Tb.Financiering[[#This Row],[PSAnr.]],Tbl.Kosten[Totaal kosten])</f>
        <v>0</v>
      </c>
      <c r="E66" s="154">
        <f>SUMIF(Tbl.Kosten[PSAnr.],Tb.Financiering[[#This Row],[PSAnr.]],Tbl.Kosten[Subsidie])</f>
        <v>0</v>
      </c>
      <c r="F66" s="155"/>
      <c r="G66" s="154">
        <f>Tb.Financiering[[#This Row],[Begrote kosten]]-Tb.Financiering[[#This Row],[Berekende GLB subsidie]]-Tb.Financiering[[#This Row],[Correctie GLB subsidie]]</f>
        <v>0</v>
      </c>
      <c r="H66" s="156"/>
      <c r="I66" s="156"/>
      <c r="J66" s="156"/>
      <c r="K66" s="152"/>
      <c r="L66" s="97">
        <f>Tb.Financiering[[#This Row],[Te financieren]]-SUM(Tb.Financiering[[#This Row],[Eigen
bijdrage]:[Anders]])</f>
        <v>0</v>
      </c>
      <c r="M66" s="160" t="str">
        <f>IFERROR(VLOOKUP(Tb.Financiering[[#This Row],[Partnernaam]],Tbl.Projectpartners[[Naam]:[PNr.]],9,FALSE),"")</f>
        <v/>
      </c>
      <c r="N66" s="142" t="str">
        <f>IFERROR(VLOOKUP(Tb.Financiering[[#This Row],[Subsidiabele activiteit]],Tbl.Subsidiehoogte[[Subsidieactiviteit]:[SAnr.]],3,FALSE),"")</f>
        <v/>
      </c>
      <c r="O66" s="142" t="str">
        <f>_xlfn.CONCAT(Tb.Financiering[[#This Row],[Pnr.]],Tb.Financiering[[#This Row],[SAnr.]])</f>
        <v/>
      </c>
      <c r="P66" s="144">
        <f>IF(Tb.Financiering[[#This Row],[Pnr.]]=P$7,Tb.Financiering[[#This Row],[Te financieren]]-Tb.Financiering[[#This Row],[Eigen
bijdrage]]-Tb.Financiering[[#This Row],[Andere
subsidie(s)]]-Tb.Financiering[[#This Row],[Anders]],0)</f>
        <v>0</v>
      </c>
      <c r="Q66" s="144">
        <f>IF(Tb.Financiering[[#This Row],[Pnr.]]=Q$7,Tb.Financiering[[#This Row],[Te financieren]]-Tb.Financiering[[#This Row],[Eigen
bijdrage]]-Tb.Financiering[[#This Row],[Andere
subsidie(s)]]-Tb.Financiering[[#This Row],[Anders]],0)</f>
        <v>0</v>
      </c>
      <c r="R66" s="144">
        <f>IF(Tb.Financiering[[#This Row],[Pnr.]]=R$7,Tb.Financiering[[#This Row],[Te financieren]]-Tb.Financiering[[#This Row],[Eigen
bijdrage]]-Tb.Financiering[[#This Row],[Andere
subsidie(s)]]-Tb.Financiering[[#This Row],[Anders]],0)</f>
        <v>0</v>
      </c>
      <c r="S66" s="144">
        <f>IF(Tb.Financiering[[#This Row],[Pnr.]]=S$7,Tb.Financiering[[#This Row],[Te financieren]]-Tb.Financiering[[#This Row],[Eigen
bijdrage]]-Tb.Financiering[[#This Row],[Andere
subsidie(s)]]-Tb.Financiering[[#This Row],[Anders]],0)</f>
        <v>0</v>
      </c>
      <c r="T66" s="144">
        <f>IF(Tb.Financiering[[#This Row],[Pnr.]]=T$7,Tb.Financiering[[#This Row],[Te financieren]]-Tb.Financiering[[#This Row],[Eigen
bijdrage]]-Tb.Financiering[[#This Row],[Andere
subsidie(s)]]-Tb.Financiering[[#This Row],[Anders]],0)</f>
        <v>0</v>
      </c>
      <c r="U66" s="144">
        <f>IF(Tb.Financiering[[#This Row],[Pnr.]]=U$7,Tb.Financiering[[#This Row],[Te financieren]]-Tb.Financiering[[#This Row],[Eigen
bijdrage]]-Tb.Financiering[[#This Row],[Andere
subsidie(s)]]-Tb.Financiering[[#This Row],[Anders]],0)</f>
        <v>0</v>
      </c>
      <c r="V66" s="144">
        <f>IF(Tb.Financiering[[#This Row],[Pnr.]]=V$7,Tb.Financiering[[#This Row],[Te financieren]]-Tb.Financiering[[#This Row],[Eigen
bijdrage]]-Tb.Financiering[[#This Row],[Andere
subsidie(s)]]-Tb.Financiering[[#This Row],[Anders]],0)</f>
        <v>0</v>
      </c>
      <c r="W66" s="144">
        <f>IF(Tb.Financiering[[#This Row],[Pnr.]]=W$7,Tb.Financiering[[#This Row],[Te financieren]]-Tb.Financiering[[#This Row],[Eigen
bijdrage]]-Tb.Financiering[[#This Row],[Andere
subsidie(s)]]-Tb.Financiering[[#This Row],[Anders]],0)</f>
        <v>0</v>
      </c>
      <c r="X66" s="144">
        <f>IF(Tb.Financiering[[#This Row],[Pnr.]]=X$7,Tb.Financiering[[#This Row],[Te financieren]]-Tb.Financiering[[#This Row],[Eigen
bijdrage]]-Tb.Financiering[[#This Row],[Andere
subsidie(s)]]-Tb.Financiering[[#This Row],[Anders]],0)</f>
        <v>0</v>
      </c>
      <c r="Y66" s="144">
        <f>IF(Tb.Financiering[[#This Row],[Pnr.]]=Y$7,Tb.Financiering[[#This Row],[Te financieren]]-Tb.Financiering[[#This Row],[Eigen
bijdrage]]-Tb.Financiering[[#This Row],[Andere
subsidie(s)]]-Tb.Financiering[[#This Row],[Anders]],0)</f>
        <v>0</v>
      </c>
      <c r="Z66" s="144">
        <f>IF(Tb.Financiering[[#This Row],[Pnr.]]=Z$7,Tb.Financiering[[#This Row],[Te financieren]]-Tb.Financiering[[#This Row],[Eigen
bijdrage]]-Tb.Financiering[[#This Row],[Andere
subsidie(s)]]-Tb.Financiering[[#This Row],[Anders]],0)</f>
        <v>0</v>
      </c>
      <c r="AA66" s="144">
        <f>IF(Tb.Financiering[[#This Row],[Pnr.]]=AA$7,Tb.Financiering[[#This Row],[Te financieren]]-Tb.Financiering[[#This Row],[Eigen
bijdrage]]-Tb.Financiering[[#This Row],[Andere
subsidie(s)]]-Tb.Financiering[[#This Row],[Anders]],0)</f>
        <v>0</v>
      </c>
      <c r="AB66" s="144">
        <f>IF(Tb.Financiering[[#This Row],[Pnr.]]=AB$7,Tb.Financiering[[#This Row],[Te financieren]]-Tb.Financiering[[#This Row],[Eigen
bijdrage]]-Tb.Financiering[[#This Row],[Andere
subsidie(s)]]-Tb.Financiering[[#This Row],[Anders]],0)</f>
        <v>0</v>
      </c>
      <c r="AC66" s="144">
        <f>IF(Tb.Financiering[[#This Row],[Pnr.]]=AC$7,Tb.Financiering[[#This Row],[Te financieren]]-Tb.Financiering[[#This Row],[Eigen
bijdrage]]-Tb.Financiering[[#This Row],[Andere
subsidie(s)]]-Tb.Financiering[[#This Row],[Anders]],0)</f>
        <v>0</v>
      </c>
      <c r="AD66" s="144">
        <f>IF(Tb.Financiering[[#This Row],[Pnr.]]=AD$7,Tb.Financiering[[#This Row],[Te financieren]]-Tb.Financiering[[#This Row],[Eigen
bijdrage]]-Tb.Financiering[[#This Row],[Andere
subsidie(s)]]-Tb.Financiering[[#This Row],[Anders]],0)</f>
        <v>0</v>
      </c>
      <c r="AE66" s="144">
        <f>IF(Tb.Financiering[[#This Row],[Pnr.]]=AE$7,Tb.Financiering[[#This Row],[Te financieren]]-Tb.Financiering[[#This Row],[Eigen
bijdrage]]-Tb.Financiering[[#This Row],[Andere
subsidie(s)]]-Tb.Financiering[[#This Row],[Anders]],0)</f>
        <v>0</v>
      </c>
      <c r="AF66" s="144">
        <f>IF(Tb.Financiering[[#This Row],[Pnr.]]=AF$7,Tb.Financiering[[#This Row],[Te financieren]]-Tb.Financiering[[#This Row],[Eigen
bijdrage]]-Tb.Financiering[[#This Row],[Andere
subsidie(s)]]-Tb.Financiering[[#This Row],[Anders]],0)</f>
        <v>0</v>
      </c>
      <c r="AG66" s="144">
        <f>IF(Tb.Financiering[[#This Row],[Pnr.]]=AG$7,Tb.Financiering[[#This Row],[Te financieren]]-Tb.Financiering[[#This Row],[Eigen
bijdrage]]-Tb.Financiering[[#This Row],[Andere
subsidie(s)]]-Tb.Financiering[[#This Row],[Anders]],0)</f>
        <v>0</v>
      </c>
      <c r="AH66" s="144">
        <f>IF(Tb.Financiering[[#This Row],[Pnr.]]=AH$7,Tb.Financiering[[#This Row],[Te financieren]]-Tb.Financiering[[#This Row],[Eigen
bijdrage]]-Tb.Financiering[[#This Row],[Andere
subsidie(s)]]-Tb.Financiering[[#This Row],[Anders]],0)</f>
        <v>0</v>
      </c>
      <c r="AI66" s="144">
        <f>IF(Tb.Financiering[[#This Row],[Pnr.]]=AI$7,Tb.Financiering[[#This Row],[Te financieren]]-Tb.Financiering[[#This Row],[Eigen
bijdrage]]-Tb.Financiering[[#This Row],[Andere
subsidie(s)]]-Tb.Financiering[[#This Row],[Anders]],0)</f>
        <v>0</v>
      </c>
      <c r="AJ66" s="144">
        <f>IF(Tb.Financiering[[#This Row],[Pnr.]]=AJ$7,Tb.Financiering[[#This Row],[Te financieren]]-Tb.Financiering[[#This Row],[Eigen
bijdrage]]-Tb.Financiering[[#This Row],[Andere
subsidie(s)]]-Tb.Financiering[[#This Row],[Anders]],0)</f>
        <v>0</v>
      </c>
      <c r="AK66" s="144">
        <f>IF(Tb.Financiering[[#This Row],[Pnr.]]=AK$7,Tb.Financiering[[#This Row],[Te financieren]]-Tb.Financiering[[#This Row],[Eigen
bijdrage]]-Tb.Financiering[[#This Row],[Andere
subsidie(s)]]-Tb.Financiering[[#This Row],[Anders]],0)</f>
        <v>0</v>
      </c>
      <c r="AL66" s="144">
        <f>IF(Tb.Financiering[[#This Row],[Pnr.]]=AL$7,Tb.Financiering[[#This Row],[Te financieren]]-Tb.Financiering[[#This Row],[Eigen
bijdrage]]-Tb.Financiering[[#This Row],[Andere
subsidie(s)]]-Tb.Financiering[[#This Row],[Anders]],0)</f>
        <v>0</v>
      </c>
      <c r="AM66" s="144">
        <f>IF(Tb.Financiering[[#This Row],[Pnr.]]=AM$7,Tb.Financiering[[#This Row],[Te financieren]]-Tb.Financiering[[#This Row],[Eigen
bijdrage]]-Tb.Financiering[[#This Row],[Andere
subsidie(s)]]-Tb.Financiering[[#This Row],[Anders]],0)</f>
        <v>0</v>
      </c>
      <c r="AN66" s="144">
        <f>IF(Tb.Financiering[[#This Row],[Pnr.]]=AN$7,Tb.Financiering[[#This Row],[Te financieren]]-Tb.Financiering[[#This Row],[Eigen
bijdrage]]-Tb.Financiering[[#This Row],[Andere
subsidie(s)]]-Tb.Financiering[[#This Row],[Anders]],0)</f>
        <v>0</v>
      </c>
      <c r="AO66" s="144">
        <f>IF(Tb.Financiering[[#This Row],[Pnr.]]=AO$7,Tb.Financiering[[#This Row],[Te financieren]]-Tb.Financiering[[#This Row],[Eigen
bijdrage]]-Tb.Financiering[[#This Row],[Andere
subsidie(s)]]-Tb.Financiering[[#This Row],[Anders]],0)</f>
        <v>0</v>
      </c>
      <c r="AP66" s="144">
        <f>IF(Tb.Financiering[[#This Row],[Pnr.]]=AP$7,Tb.Financiering[[#This Row],[Te financieren]]-Tb.Financiering[[#This Row],[Eigen
bijdrage]]-Tb.Financiering[[#This Row],[Andere
subsidie(s)]]-Tb.Financiering[[#This Row],[Anders]],0)</f>
        <v>0</v>
      </c>
      <c r="AQ66" s="144">
        <f>IF(Tb.Financiering[[#This Row],[Pnr.]]=AQ$7,Tb.Financiering[[#This Row],[Te financieren]]-Tb.Financiering[[#This Row],[Eigen
bijdrage]]-Tb.Financiering[[#This Row],[Andere
subsidie(s)]]-Tb.Financiering[[#This Row],[Anders]],0)</f>
        <v>0</v>
      </c>
      <c r="AR66" s="144">
        <f>IF(Tb.Financiering[[#This Row],[Pnr.]]=AR$7,Tb.Financiering[[#This Row],[Te financieren]]-Tb.Financiering[[#This Row],[Eigen
bijdrage]]-Tb.Financiering[[#This Row],[Andere
subsidie(s)]]-Tb.Financiering[[#This Row],[Anders]],0)</f>
        <v>0</v>
      </c>
      <c r="AS66" s="144">
        <f>IF(Tb.Financiering[[#This Row],[Pnr.]]=AS$7,Tb.Financiering[[#This Row],[Te financieren]]-Tb.Financiering[[#This Row],[Eigen
bijdrage]]-Tb.Financiering[[#This Row],[Andere
subsidie(s)]]-Tb.Financiering[[#This Row],[Anders]],0)</f>
        <v>0</v>
      </c>
      <c r="AT66" s="144">
        <f>IF(Tb.Financiering[[#This Row],[Pnr.]]=AT$7,Tb.Financiering[[#This Row],[Te financieren]]-Tb.Financiering[[#This Row],[Eigen
bijdrage]]-Tb.Financiering[[#This Row],[Andere
subsidie(s)]]-Tb.Financiering[[#This Row],[Anders]],0)</f>
        <v>0</v>
      </c>
      <c r="AU66" s="144">
        <f>IF(Tb.Financiering[[#This Row],[Pnr.]]=AU$7,Tb.Financiering[[#This Row],[Te financieren]]-Tb.Financiering[[#This Row],[Eigen
bijdrage]]-Tb.Financiering[[#This Row],[Andere
subsidie(s)]]-Tb.Financiering[[#This Row],[Anders]],0)</f>
        <v>0</v>
      </c>
      <c r="AV66" s="144">
        <f>IF(Tb.Financiering[[#This Row],[Pnr.]]=AV$7,Tb.Financiering[[#This Row],[Te financieren]]-Tb.Financiering[[#This Row],[Eigen
bijdrage]]-Tb.Financiering[[#This Row],[Andere
subsidie(s)]]-Tb.Financiering[[#This Row],[Anders]],0)</f>
        <v>0</v>
      </c>
      <c r="AW66" s="144">
        <f>IF(Tb.Financiering[[#This Row],[Pnr.]]=AW$7,Tb.Financiering[[#This Row],[Te financieren]]-Tb.Financiering[[#This Row],[Eigen
bijdrage]]-Tb.Financiering[[#This Row],[Andere
subsidie(s)]]-Tb.Financiering[[#This Row],[Anders]],0)</f>
        <v>0</v>
      </c>
      <c r="AX66" s="144">
        <f>IF(Tb.Financiering[[#This Row],[Pnr.]]=AX$7,Tb.Financiering[[#This Row],[Te financieren]]-Tb.Financiering[[#This Row],[Eigen
bijdrage]]-Tb.Financiering[[#This Row],[Andere
subsidie(s)]]-Tb.Financiering[[#This Row],[Anders]],0)</f>
        <v>0</v>
      </c>
      <c r="AY66" s="144">
        <f>IF(Tb.Financiering[[#This Row],[Pnr.]]=AY$7,Tb.Financiering[[#This Row],[Te financieren]]-Tb.Financiering[[#This Row],[Eigen
bijdrage]]-Tb.Financiering[[#This Row],[Andere
subsidie(s)]]-Tb.Financiering[[#This Row],[Anders]],0)</f>
        <v>0</v>
      </c>
      <c r="AZ66" s="144">
        <f>IF(Tb.Financiering[[#This Row],[Pnr.]]=AZ$7,Tb.Financiering[[#This Row],[Te financieren]]-Tb.Financiering[[#This Row],[Eigen
bijdrage]]-Tb.Financiering[[#This Row],[Andere
subsidie(s)]]-Tb.Financiering[[#This Row],[Anders]],0)</f>
        <v>0</v>
      </c>
      <c r="BA66" s="144">
        <f>IF(Tb.Financiering[[#This Row],[Pnr.]]=BA$7,Tb.Financiering[[#This Row],[Te financieren]]-Tb.Financiering[[#This Row],[Eigen
bijdrage]]-Tb.Financiering[[#This Row],[Andere
subsidie(s)]]-Tb.Financiering[[#This Row],[Anders]],0)</f>
        <v>0</v>
      </c>
      <c r="BB66" s="144">
        <f>IF(Tb.Financiering[[#This Row],[Pnr.]]=BB$7,Tb.Financiering[[#This Row],[Te financieren]]-Tb.Financiering[[#This Row],[Eigen
bijdrage]]-Tb.Financiering[[#This Row],[Andere
subsidie(s)]]-Tb.Financiering[[#This Row],[Anders]],0)</f>
        <v>0</v>
      </c>
      <c r="BC66" s="144">
        <f>IF(Tb.Financiering[[#This Row],[Pnr.]]=BC$7,Tb.Financiering[[#This Row],[Te financieren]]-Tb.Financiering[[#This Row],[Eigen
bijdrage]]-Tb.Financiering[[#This Row],[Andere
subsidie(s)]]-Tb.Financiering[[#This Row],[Anders]],0)</f>
        <v>0</v>
      </c>
      <c r="BD66" s="144">
        <f>IF(Tb.Financiering[[#This Row],[Pnr.]]=BD$7,Tb.Financiering[[#This Row],[Te financieren]]-Tb.Financiering[[#This Row],[Eigen
bijdrage]]-Tb.Financiering[[#This Row],[Andere
subsidie(s)]]-Tb.Financiering[[#This Row],[Anders]],0)</f>
        <v>0</v>
      </c>
      <c r="BE66" s="144">
        <f>IF(Tb.Financiering[[#This Row],[Pnr.]]=BE$7,Tb.Financiering[[#This Row],[Te financieren]]-Tb.Financiering[[#This Row],[Eigen
bijdrage]]-Tb.Financiering[[#This Row],[Andere
subsidie(s)]]-Tb.Financiering[[#This Row],[Anders]],0)</f>
        <v>0</v>
      </c>
      <c r="BF66" s="144">
        <f>IF(Tb.Financiering[[#This Row],[Pnr.]]=BF$7,Tb.Financiering[[#This Row],[Te financieren]]-Tb.Financiering[[#This Row],[Eigen
bijdrage]]-Tb.Financiering[[#This Row],[Andere
subsidie(s)]]-Tb.Financiering[[#This Row],[Anders]],0)</f>
        <v>0</v>
      </c>
      <c r="BG66" s="144">
        <f>IF(Tb.Financiering[[#This Row],[Pnr.]]=BG$7,Tb.Financiering[[#This Row],[Te financieren]]-Tb.Financiering[[#This Row],[Eigen
bijdrage]]-Tb.Financiering[[#This Row],[Andere
subsidie(s)]]-Tb.Financiering[[#This Row],[Anders]],0)</f>
        <v>0</v>
      </c>
      <c r="BH66" s="144">
        <f>IF(Tb.Financiering[[#This Row],[Pnr.]]=BH$7,Tb.Financiering[[#This Row],[Te financieren]]-Tb.Financiering[[#This Row],[Eigen
bijdrage]]-Tb.Financiering[[#This Row],[Andere
subsidie(s)]]-Tb.Financiering[[#This Row],[Anders]],0)</f>
        <v>0</v>
      </c>
      <c r="BI66" s="144">
        <f>IF(Tb.Financiering[[#This Row],[Pnr.]]=BI$7,Tb.Financiering[[#This Row],[Te financieren]]-Tb.Financiering[[#This Row],[Eigen
bijdrage]]-Tb.Financiering[[#This Row],[Andere
subsidie(s)]]-Tb.Financiering[[#This Row],[Anders]],0)</f>
        <v>0</v>
      </c>
      <c r="BJ66" s="144">
        <f>IF(Tb.Financiering[[#This Row],[Pnr.]]=BJ$7,Tb.Financiering[[#This Row],[Te financieren]]-Tb.Financiering[[#This Row],[Eigen
bijdrage]]-Tb.Financiering[[#This Row],[Andere
subsidie(s)]]-Tb.Financiering[[#This Row],[Anders]],0)</f>
        <v>0</v>
      </c>
      <c r="BK66" s="144">
        <f>IF(Tb.Financiering[[#This Row],[Pnr.]]=BK$7,Tb.Financiering[[#This Row],[Te financieren]]-Tb.Financiering[[#This Row],[Eigen
bijdrage]]-Tb.Financiering[[#This Row],[Andere
subsidie(s)]]-Tb.Financiering[[#This Row],[Anders]],0)</f>
        <v>0</v>
      </c>
      <c r="BL66" s="144">
        <f>IF(Tb.Financiering[[#This Row],[Pnr.]]=BL$7,Tb.Financiering[[#This Row],[Te financieren]]-Tb.Financiering[[#This Row],[Eigen
bijdrage]]-Tb.Financiering[[#This Row],[Andere
subsidie(s)]]-Tb.Financiering[[#This Row],[Anders]],0)</f>
        <v>0</v>
      </c>
      <c r="BM66" s="144">
        <f>IF(Tb.Financiering[[#This Row],[Pnr.]]=BM$7,Tb.Financiering[[#This Row],[Te financieren]]-Tb.Financiering[[#This Row],[Eigen
bijdrage]]-Tb.Financiering[[#This Row],[Andere
subsidie(s)]]-Tb.Financiering[[#This Row],[Anders]],0)</f>
        <v>0</v>
      </c>
      <c r="BN66" s="235">
        <f>IF(Tb.Financiering[[#This Row],[Pnr.]]=BN$7,Tb.Financiering[[#This Row],[Eigen
bijdrage]]+Tb.Financiering[[#This Row],[Andere
subsidie(s)]]+Tb.Financiering[[#This Row],[Anders]],0)</f>
        <v>0</v>
      </c>
      <c r="BO66" s="235">
        <f>IF(Tb.Financiering[[#This Row],[Pnr.]]=BO$7,Tb.Financiering[[#This Row],[Eigen
bijdrage]]+Tb.Financiering[[#This Row],[Andere
subsidie(s)]]+Tb.Financiering[[#This Row],[Anders]],0)</f>
        <v>0</v>
      </c>
      <c r="BP66" s="235">
        <f>IF(Tb.Financiering[[#This Row],[Pnr.]]=BP$7,Tb.Financiering[[#This Row],[Eigen
bijdrage]]+Tb.Financiering[[#This Row],[Andere
subsidie(s)]]+Tb.Financiering[[#This Row],[Anders]],0)</f>
        <v>0</v>
      </c>
      <c r="BQ66" s="235">
        <f>IF(Tb.Financiering[[#This Row],[Pnr.]]=BQ$7,Tb.Financiering[[#This Row],[Eigen
bijdrage]]+Tb.Financiering[[#This Row],[Andere
subsidie(s)]]+Tb.Financiering[[#This Row],[Anders]],0)</f>
        <v>0</v>
      </c>
      <c r="BR66" s="235">
        <f>IF(Tb.Financiering[[#This Row],[Pnr.]]=BR$7,Tb.Financiering[[#This Row],[Eigen
bijdrage]]+Tb.Financiering[[#This Row],[Andere
subsidie(s)]]+Tb.Financiering[[#This Row],[Anders]],0)</f>
        <v>0</v>
      </c>
      <c r="BS66" s="235">
        <f>IF(Tb.Financiering[[#This Row],[Pnr.]]=BS$7,Tb.Financiering[[#This Row],[Eigen
bijdrage]]+Tb.Financiering[[#This Row],[Andere
subsidie(s)]]+Tb.Financiering[[#This Row],[Anders]],0)</f>
        <v>0</v>
      </c>
      <c r="BT66" s="235">
        <f>IF(Tb.Financiering[[#This Row],[Pnr.]]=BT$7,Tb.Financiering[[#This Row],[Eigen
bijdrage]]+Tb.Financiering[[#This Row],[Andere
subsidie(s)]]+Tb.Financiering[[#This Row],[Anders]],0)</f>
        <v>0</v>
      </c>
      <c r="BU66" s="235">
        <f>IF(Tb.Financiering[[#This Row],[Pnr.]]=BU$7,Tb.Financiering[[#This Row],[Eigen
bijdrage]]+Tb.Financiering[[#This Row],[Andere
subsidie(s)]]+Tb.Financiering[[#This Row],[Anders]],0)</f>
        <v>0</v>
      </c>
      <c r="BV66" s="235">
        <f>IF(Tb.Financiering[[#This Row],[Pnr.]]=BV$7,Tb.Financiering[[#This Row],[Eigen
bijdrage]]+Tb.Financiering[[#This Row],[Andere
subsidie(s)]]+Tb.Financiering[[#This Row],[Anders]],0)</f>
        <v>0</v>
      </c>
      <c r="BW66" s="235">
        <f>IF(Tb.Financiering[[#This Row],[Pnr.]]=BW$7,Tb.Financiering[[#This Row],[Eigen
bijdrage]]+Tb.Financiering[[#This Row],[Andere
subsidie(s)]]+Tb.Financiering[[#This Row],[Anders]],0)</f>
        <v>0</v>
      </c>
      <c r="BX66" s="235">
        <f>IF(Tb.Financiering[[#This Row],[Pnr.]]=BX$7,Tb.Financiering[[#This Row],[Eigen
bijdrage]]+Tb.Financiering[[#This Row],[Andere
subsidie(s)]]+Tb.Financiering[[#This Row],[Anders]],0)</f>
        <v>0</v>
      </c>
      <c r="BY66" s="235">
        <f>IF(Tb.Financiering[[#This Row],[Pnr.]]=BY$7,Tb.Financiering[[#This Row],[Eigen
bijdrage]]+Tb.Financiering[[#This Row],[Andere
subsidie(s)]]+Tb.Financiering[[#This Row],[Anders]],0)</f>
        <v>0</v>
      </c>
      <c r="BZ66" s="235">
        <f>IF(Tb.Financiering[[#This Row],[Pnr.]]=BZ$7,Tb.Financiering[[#This Row],[Eigen
bijdrage]]+Tb.Financiering[[#This Row],[Andere
subsidie(s)]]+Tb.Financiering[[#This Row],[Anders]],0)</f>
        <v>0</v>
      </c>
      <c r="CA66" s="235">
        <f>IF(Tb.Financiering[[#This Row],[Pnr.]]=CA$7,Tb.Financiering[[#This Row],[Eigen
bijdrage]]+Tb.Financiering[[#This Row],[Andere
subsidie(s)]]+Tb.Financiering[[#This Row],[Anders]],0)</f>
        <v>0</v>
      </c>
      <c r="CB66" s="235">
        <f>IF(Tb.Financiering[[#This Row],[Pnr.]]=CB$7,Tb.Financiering[[#This Row],[Eigen
bijdrage]]+Tb.Financiering[[#This Row],[Andere
subsidie(s)]]+Tb.Financiering[[#This Row],[Anders]],0)</f>
        <v>0</v>
      </c>
      <c r="CC66" s="235">
        <f>IF(Tb.Financiering[[#This Row],[Pnr.]]=CC$7,Tb.Financiering[[#This Row],[Eigen
bijdrage]]+Tb.Financiering[[#This Row],[Andere
subsidie(s)]]+Tb.Financiering[[#This Row],[Anders]],0)</f>
        <v>0</v>
      </c>
      <c r="CD66" s="235">
        <f>IF(Tb.Financiering[[#This Row],[Pnr.]]=CD$7,Tb.Financiering[[#This Row],[Eigen
bijdrage]]+Tb.Financiering[[#This Row],[Andere
subsidie(s)]]+Tb.Financiering[[#This Row],[Anders]],0)</f>
        <v>0</v>
      </c>
      <c r="CE66" s="235">
        <f>IF(Tb.Financiering[[#This Row],[Pnr.]]=CE$7,Tb.Financiering[[#This Row],[Eigen
bijdrage]]+Tb.Financiering[[#This Row],[Andere
subsidie(s)]]+Tb.Financiering[[#This Row],[Anders]],0)</f>
        <v>0</v>
      </c>
      <c r="CF66" s="235">
        <f>IF(Tb.Financiering[[#This Row],[Pnr.]]=CF$7,Tb.Financiering[[#This Row],[Eigen
bijdrage]]+Tb.Financiering[[#This Row],[Andere
subsidie(s)]]+Tb.Financiering[[#This Row],[Anders]],0)</f>
        <v>0</v>
      </c>
      <c r="CG66" s="235">
        <f>IF(Tb.Financiering[[#This Row],[Pnr.]]=CG$7,Tb.Financiering[[#This Row],[Eigen
bijdrage]]+Tb.Financiering[[#This Row],[Andere
subsidie(s)]]+Tb.Financiering[[#This Row],[Anders]],0)</f>
        <v>0</v>
      </c>
      <c r="CH66" s="235">
        <f>IF(Tb.Financiering[[#This Row],[Pnr.]]=CH$7,Tb.Financiering[[#This Row],[Eigen
bijdrage]]+Tb.Financiering[[#This Row],[Andere
subsidie(s)]]+Tb.Financiering[[#This Row],[Anders]],0)</f>
        <v>0</v>
      </c>
      <c r="CI66" s="235">
        <f>IF(Tb.Financiering[[#This Row],[Pnr.]]=CI$7,Tb.Financiering[[#This Row],[Eigen
bijdrage]]+Tb.Financiering[[#This Row],[Andere
subsidie(s)]]+Tb.Financiering[[#This Row],[Anders]],0)</f>
        <v>0</v>
      </c>
      <c r="CJ66" s="235">
        <f>IF(Tb.Financiering[[#This Row],[Pnr.]]=CJ$7,Tb.Financiering[[#This Row],[Eigen
bijdrage]]+Tb.Financiering[[#This Row],[Andere
subsidie(s)]]+Tb.Financiering[[#This Row],[Anders]],0)</f>
        <v>0</v>
      </c>
      <c r="CK66" s="235">
        <f>IF(Tb.Financiering[[#This Row],[Pnr.]]=CK$7,Tb.Financiering[[#This Row],[Eigen
bijdrage]]+Tb.Financiering[[#This Row],[Andere
subsidie(s)]]+Tb.Financiering[[#This Row],[Anders]],0)</f>
        <v>0</v>
      </c>
      <c r="CL66" s="235">
        <f>IF(Tb.Financiering[[#This Row],[Pnr.]]=CL$7,Tb.Financiering[[#This Row],[Eigen
bijdrage]]+Tb.Financiering[[#This Row],[Andere
subsidie(s)]]+Tb.Financiering[[#This Row],[Anders]],0)</f>
        <v>0</v>
      </c>
      <c r="CM66" s="235">
        <f>IF(Tb.Financiering[[#This Row],[Pnr.]]=CM$7,Tb.Financiering[[#This Row],[Eigen
bijdrage]]+Tb.Financiering[[#This Row],[Andere
subsidie(s)]]+Tb.Financiering[[#This Row],[Anders]],0)</f>
        <v>0</v>
      </c>
      <c r="CN66" s="235">
        <f>IF(Tb.Financiering[[#This Row],[Pnr.]]=CN$7,Tb.Financiering[[#This Row],[Eigen
bijdrage]]+Tb.Financiering[[#This Row],[Andere
subsidie(s)]]+Tb.Financiering[[#This Row],[Anders]],0)</f>
        <v>0</v>
      </c>
      <c r="CO66" s="235">
        <f>IF(Tb.Financiering[[#This Row],[Pnr.]]=CO$7,Tb.Financiering[[#This Row],[Eigen
bijdrage]]+Tb.Financiering[[#This Row],[Andere
subsidie(s)]]+Tb.Financiering[[#This Row],[Anders]],0)</f>
        <v>0</v>
      </c>
      <c r="CP66" s="235">
        <f>IF(Tb.Financiering[[#This Row],[Pnr.]]=CP$7,Tb.Financiering[[#This Row],[Eigen
bijdrage]]+Tb.Financiering[[#This Row],[Andere
subsidie(s)]]+Tb.Financiering[[#This Row],[Anders]],0)</f>
        <v>0</v>
      </c>
      <c r="CQ66" s="235">
        <f>IF(Tb.Financiering[[#This Row],[Pnr.]]=CQ$7,Tb.Financiering[[#This Row],[Eigen
bijdrage]]+Tb.Financiering[[#This Row],[Andere
subsidie(s)]]+Tb.Financiering[[#This Row],[Anders]],0)</f>
        <v>0</v>
      </c>
      <c r="CR66" s="235">
        <f>IF(Tb.Financiering[[#This Row],[Pnr.]]=CR$7,Tb.Financiering[[#This Row],[Eigen
bijdrage]]+Tb.Financiering[[#This Row],[Andere
subsidie(s)]]+Tb.Financiering[[#This Row],[Anders]],0)</f>
        <v>0</v>
      </c>
      <c r="CS66" s="235">
        <f>IF(Tb.Financiering[[#This Row],[Pnr.]]=CS$7,Tb.Financiering[[#This Row],[Eigen
bijdrage]]+Tb.Financiering[[#This Row],[Andere
subsidie(s)]]+Tb.Financiering[[#This Row],[Anders]],0)</f>
        <v>0</v>
      </c>
      <c r="CT66" s="235">
        <f>IF(Tb.Financiering[[#This Row],[Pnr.]]=CT$7,Tb.Financiering[[#This Row],[Eigen
bijdrage]]+Tb.Financiering[[#This Row],[Andere
subsidie(s)]]+Tb.Financiering[[#This Row],[Anders]],0)</f>
        <v>0</v>
      </c>
      <c r="CU66" s="235">
        <f>IF(Tb.Financiering[[#This Row],[Pnr.]]=CU$7,Tb.Financiering[[#This Row],[Eigen
bijdrage]]+Tb.Financiering[[#This Row],[Andere
subsidie(s)]]+Tb.Financiering[[#This Row],[Anders]],0)</f>
        <v>0</v>
      </c>
      <c r="CV66" s="235">
        <f>IF(Tb.Financiering[[#This Row],[Pnr.]]=CV$7,Tb.Financiering[[#This Row],[Eigen
bijdrage]]+Tb.Financiering[[#This Row],[Andere
subsidie(s)]]+Tb.Financiering[[#This Row],[Anders]],0)</f>
        <v>0</v>
      </c>
      <c r="CW66" s="235">
        <f>IF(Tb.Financiering[[#This Row],[Pnr.]]=CW$7,Tb.Financiering[[#This Row],[Eigen
bijdrage]]+Tb.Financiering[[#This Row],[Andere
subsidie(s)]]+Tb.Financiering[[#This Row],[Anders]],0)</f>
        <v>0</v>
      </c>
      <c r="CX66" s="235">
        <f>IF(Tb.Financiering[[#This Row],[Pnr.]]=CX$7,Tb.Financiering[[#This Row],[Eigen
bijdrage]]+Tb.Financiering[[#This Row],[Andere
subsidie(s)]]+Tb.Financiering[[#This Row],[Anders]],0)</f>
        <v>0</v>
      </c>
      <c r="CY66" s="235">
        <f>IF(Tb.Financiering[[#This Row],[Pnr.]]=CY$7,Tb.Financiering[[#This Row],[Eigen
bijdrage]]+Tb.Financiering[[#This Row],[Andere
subsidie(s)]]+Tb.Financiering[[#This Row],[Anders]],0)</f>
        <v>0</v>
      </c>
      <c r="CZ66" s="235">
        <f>IF(Tb.Financiering[[#This Row],[Pnr.]]=CZ$7,Tb.Financiering[[#This Row],[Eigen
bijdrage]]+Tb.Financiering[[#This Row],[Andere
subsidie(s)]]+Tb.Financiering[[#This Row],[Anders]],0)</f>
        <v>0</v>
      </c>
      <c r="DA66" s="235">
        <f>IF(Tb.Financiering[[#This Row],[Pnr.]]=DA$7,Tb.Financiering[[#This Row],[Eigen
bijdrage]]+Tb.Financiering[[#This Row],[Andere
subsidie(s)]]+Tb.Financiering[[#This Row],[Anders]],0)</f>
        <v>0</v>
      </c>
      <c r="DB66" s="235">
        <f>IF(Tb.Financiering[[#This Row],[Pnr.]]=DB$7,Tb.Financiering[[#This Row],[Eigen
bijdrage]]+Tb.Financiering[[#This Row],[Andere
subsidie(s)]]+Tb.Financiering[[#This Row],[Anders]],0)</f>
        <v>0</v>
      </c>
      <c r="DC66" s="235">
        <f>IF(Tb.Financiering[[#This Row],[Pnr.]]=DC$7,Tb.Financiering[[#This Row],[Eigen
bijdrage]]+Tb.Financiering[[#This Row],[Andere
subsidie(s)]]+Tb.Financiering[[#This Row],[Anders]],0)</f>
        <v>0</v>
      </c>
      <c r="DD66" s="235">
        <f>IF(Tb.Financiering[[#This Row],[Pnr.]]=DD$7,Tb.Financiering[[#This Row],[Eigen
bijdrage]]+Tb.Financiering[[#This Row],[Andere
subsidie(s)]]+Tb.Financiering[[#This Row],[Anders]],0)</f>
        <v>0</v>
      </c>
      <c r="DE66" s="235">
        <f>IF(Tb.Financiering[[#This Row],[Pnr.]]=DE$7,Tb.Financiering[[#This Row],[Eigen
bijdrage]]+Tb.Financiering[[#This Row],[Andere
subsidie(s)]]+Tb.Financiering[[#This Row],[Anders]],0)</f>
        <v>0</v>
      </c>
      <c r="DF66" s="235">
        <f>IF(Tb.Financiering[[#This Row],[Pnr.]]=DF$7,Tb.Financiering[[#This Row],[Eigen
bijdrage]]+Tb.Financiering[[#This Row],[Andere
subsidie(s)]]+Tb.Financiering[[#This Row],[Anders]],0)</f>
        <v>0</v>
      </c>
      <c r="DG66" s="235">
        <f>IF(Tb.Financiering[[#This Row],[Pnr.]]=DG$7,Tb.Financiering[[#This Row],[Eigen
bijdrage]]+Tb.Financiering[[#This Row],[Andere
subsidie(s)]]+Tb.Financiering[[#This Row],[Anders]],0)</f>
        <v>0</v>
      </c>
      <c r="DH66" s="235">
        <f>IF(Tb.Financiering[[#This Row],[Pnr.]]=DH$7,Tb.Financiering[[#This Row],[Eigen
bijdrage]]+Tb.Financiering[[#This Row],[Andere
subsidie(s)]]+Tb.Financiering[[#This Row],[Anders]],0)</f>
        <v>0</v>
      </c>
      <c r="DI66" s="235">
        <f>IF(Tb.Financiering[[#This Row],[Pnr.]]=DI$7,Tb.Financiering[[#This Row],[Eigen
bijdrage]]+Tb.Financiering[[#This Row],[Andere
subsidie(s)]]+Tb.Financiering[[#This Row],[Anders]],0)</f>
        <v>0</v>
      </c>
      <c r="DJ66" s="235">
        <f>IF(Tb.Financiering[[#This Row],[Pnr.]]=DJ$7,Tb.Financiering[[#This Row],[Eigen
bijdrage]]+Tb.Financiering[[#This Row],[Andere
subsidie(s)]]+Tb.Financiering[[#This Row],[Anders]],0)</f>
        <v>0</v>
      </c>
      <c r="DK66" s="235">
        <f>IF(Tb.Financiering[[#This Row],[Pnr.]]=DK$7,Tb.Financiering[[#This Row],[Eigen
bijdrage]]+Tb.Financiering[[#This Row],[Andere
subsidie(s)]]+Tb.Financiering[[#This Row],[Anders]],0)</f>
        <v>0</v>
      </c>
      <c r="XFD66" s="31"/>
    </row>
    <row r="67" spans="1:115 16384:16384" s="4" customFormat="1" x14ac:dyDescent="0.3">
      <c r="A67" s="31"/>
      <c r="B67" s="137"/>
      <c r="C67" s="137"/>
      <c r="D67" s="11">
        <f>SUMIF(Tbl.Kosten[PSAnr.],Tb.Financiering[[#This Row],[PSAnr.]],Tbl.Kosten[Totaal kosten])</f>
        <v>0</v>
      </c>
      <c r="E67" s="154">
        <f>SUMIF(Tbl.Kosten[PSAnr.],Tb.Financiering[[#This Row],[PSAnr.]],Tbl.Kosten[Subsidie])</f>
        <v>0</v>
      </c>
      <c r="F67" s="155"/>
      <c r="G67" s="154">
        <f>Tb.Financiering[[#This Row],[Begrote kosten]]-Tb.Financiering[[#This Row],[Berekende GLB subsidie]]-Tb.Financiering[[#This Row],[Correctie GLB subsidie]]</f>
        <v>0</v>
      </c>
      <c r="H67" s="156"/>
      <c r="I67" s="156"/>
      <c r="J67" s="156"/>
      <c r="K67" s="152"/>
      <c r="L67" s="97">
        <f>Tb.Financiering[[#This Row],[Te financieren]]-SUM(Tb.Financiering[[#This Row],[Eigen
bijdrage]:[Anders]])</f>
        <v>0</v>
      </c>
      <c r="M67" s="160" t="str">
        <f>IFERROR(VLOOKUP(Tb.Financiering[[#This Row],[Partnernaam]],Tbl.Projectpartners[[Naam]:[PNr.]],9,FALSE),"")</f>
        <v/>
      </c>
      <c r="N67" s="142" t="str">
        <f>IFERROR(VLOOKUP(Tb.Financiering[[#This Row],[Subsidiabele activiteit]],Tbl.Subsidiehoogte[[Subsidieactiviteit]:[SAnr.]],3,FALSE),"")</f>
        <v/>
      </c>
      <c r="O67" s="142" t="str">
        <f>_xlfn.CONCAT(Tb.Financiering[[#This Row],[Pnr.]],Tb.Financiering[[#This Row],[SAnr.]])</f>
        <v/>
      </c>
      <c r="P67" s="144">
        <f>IF(Tb.Financiering[[#This Row],[Pnr.]]=P$7,Tb.Financiering[[#This Row],[Te financieren]]-Tb.Financiering[[#This Row],[Eigen
bijdrage]]-Tb.Financiering[[#This Row],[Andere
subsidie(s)]]-Tb.Financiering[[#This Row],[Anders]],0)</f>
        <v>0</v>
      </c>
      <c r="Q67" s="144">
        <f>IF(Tb.Financiering[[#This Row],[Pnr.]]=Q$7,Tb.Financiering[[#This Row],[Te financieren]]-Tb.Financiering[[#This Row],[Eigen
bijdrage]]-Tb.Financiering[[#This Row],[Andere
subsidie(s)]]-Tb.Financiering[[#This Row],[Anders]],0)</f>
        <v>0</v>
      </c>
      <c r="R67" s="144">
        <f>IF(Tb.Financiering[[#This Row],[Pnr.]]=R$7,Tb.Financiering[[#This Row],[Te financieren]]-Tb.Financiering[[#This Row],[Eigen
bijdrage]]-Tb.Financiering[[#This Row],[Andere
subsidie(s)]]-Tb.Financiering[[#This Row],[Anders]],0)</f>
        <v>0</v>
      </c>
      <c r="S67" s="144">
        <f>IF(Tb.Financiering[[#This Row],[Pnr.]]=S$7,Tb.Financiering[[#This Row],[Te financieren]]-Tb.Financiering[[#This Row],[Eigen
bijdrage]]-Tb.Financiering[[#This Row],[Andere
subsidie(s)]]-Tb.Financiering[[#This Row],[Anders]],0)</f>
        <v>0</v>
      </c>
      <c r="T67" s="144">
        <f>IF(Tb.Financiering[[#This Row],[Pnr.]]=T$7,Tb.Financiering[[#This Row],[Te financieren]]-Tb.Financiering[[#This Row],[Eigen
bijdrage]]-Tb.Financiering[[#This Row],[Andere
subsidie(s)]]-Tb.Financiering[[#This Row],[Anders]],0)</f>
        <v>0</v>
      </c>
      <c r="U67" s="144">
        <f>IF(Tb.Financiering[[#This Row],[Pnr.]]=U$7,Tb.Financiering[[#This Row],[Te financieren]]-Tb.Financiering[[#This Row],[Eigen
bijdrage]]-Tb.Financiering[[#This Row],[Andere
subsidie(s)]]-Tb.Financiering[[#This Row],[Anders]],0)</f>
        <v>0</v>
      </c>
      <c r="V67" s="144">
        <f>IF(Tb.Financiering[[#This Row],[Pnr.]]=V$7,Tb.Financiering[[#This Row],[Te financieren]]-Tb.Financiering[[#This Row],[Eigen
bijdrage]]-Tb.Financiering[[#This Row],[Andere
subsidie(s)]]-Tb.Financiering[[#This Row],[Anders]],0)</f>
        <v>0</v>
      </c>
      <c r="W67" s="144">
        <f>IF(Tb.Financiering[[#This Row],[Pnr.]]=W$7,Tb.Financiering[[#This Row],[Te financieren]]-Tb.Financiering[[#This Row],[Eigen
bijdrage]]-Tb.Financiering[[#This Row],[Andere
subsidie(s)]]-Tb.Financiering[[#This Row],[Anders]],0)</f>
        <v>0</v>
      </c>
      <c r="X67" s="144">
        <f>IF(Tb.Financiering[[#This Row],[Pnr.]]=X$7,Tb.Financiering[[#This Row],[Te financieren]]-Tb.Financiering[[#This Row],[Eigen
bijdrage]]-Tb.Financiering[[#This Row],[Andere
subsidie(s)]]-Tb.Financiering[[#This Row],[Anders]],0)</f>
        <v>0</v>
      </c>
      <c r="Y67" s="144">
        <f>IF(Tb.Financiering[[#This Row],[Pnr.]]=Y$7,Tb.Financiering[[#This Row],[Te financieren]]-Tb.Financiering[[#This Row],[Eigen
bijdrage]]-Tb.Financiering[[#This Row],[Andere
subsidie(s)]]-Tb.Financiering[[#This Row],[Anders]],0)</f>
        <v>0</v>
      </c>
      <c r="Z67" s="144">
        <f>IF(Tb.Financiering[[#This Row],[Pnr.]]=Z$7,Tb.Financiering[[#This Row],[Te financieren]]-Tb.Financiering[[#This Row],[Eigen
bijdrage]]-Tb.Financiering[[#This Row],[Andere
subsidie(s)]]-Tb.Financiering[[#This Row],[Anders]],0)</f>
        <v>0</v>
      </c>
      <c r="AA67" s="144">
        <f>IF(Tb.Financiering[[#This Row],[Pnr.]]=AA$7,Tb.Financiering[[#This Row],[Te financieren]]-Tb.Financiering[[#This Row],[Eigen
bijdrage]]-Tb.Financiering[[#This Row],[Andere
subsidie(s)]]-Tb.Financiering[[#This Row],[Anders]],0)</f>
        <v>0</v>
      </c>
      <c r="AB67" s="144">
        <f>IF(Tb.Financiering[[#This Row],[Pnr.]]=AB$7,Tb.Financiering[[#This Row],[Te financieren]]-Tb.Financiering[[#This Row],[Eigen
bijdrage]]-Tb.Financiering[[#This Row],[Andere
subsidie(s)]]-Tb.Financiering[[#This Row],[Anders]],0)</f>
        <v>0</v>
      </c>
      <c r="AC67" s="144">
        <f>IF(Tb.Financiering[[#This Row],[Pnr.]]=AC$7,Tb.Financiering[[#This Row],[Te financieren]]-Tb.Financiering[[#This Row],[Eigen
bijdrage]]-Tb.Financiering[[#This Row],[Andere
subsidie(s)]]-Tb.Financiering[[#This Row],[Anders]],0)</f>
        <v>0</v>
      </c>
      <c r="AD67" s="144">
        <f>IF(Tb.Financiering[[#This Row],[Pnr.]]=AD$7,Tb.Financiering[[#This Row],[Te financieren]]-Tb.Financiering[[#This Row],[Eigen
bijdrage]]-Tb.Financiering[[#This Row],[Andere
subsidie(s)]]-Tb.Financiering[[#This Row],[Anders]],0)</f>
        <v>0</v>
      </c>
      <c r="AE67" s="144">
        <f>IF(Tb.Financiering[[#This Row],[Pnr.]]=AE$7,Tb.Financiering[[#This Row],[Te financieren]]-Tb.Financiering[[#This Row],[Eigen
bijdrage]]-Tb.Financiering[[#This Row],[Andere
subsidie(s)]]-Tb.Financiering[[#This Row],[Anders]],0)</f>
        <v>0</v>
      </c>
      <c r="AF67" s="144">
        <f>IF(Tb.Financiering[[#This Row],[Pnr.]]=AF$7,Tb.Financiering[[#This Row],[Te financieren]]-Tb.Financiering[[#This Row],[Eigen
bijdrage]]-Tb.Financiering[[#This Row],[Andere
subsidie(s)]]-Tb.Financiering[[#This Row],[Anders]],0)</f>
        <v>0</v>
      </c>
      <c r="AG67" s="144">
        <f>IF(Tb.Financiering[[#This Row],[Pnr.]]=AG$7,Tb.Financiering[[#This Row],[Te financieren]]-Tb.Financiering[[#This Row],[Eigen
bijdrage]]-Tb.Financiering[[#This Row],[Andere
subsidie(s)]]-Tb.Financiering[[#This Row],[Anders]],0)</f>
        <v>0</v>
      </c>
      <c r="AH67" s="144">
        <f>IF(Tb.Financiering[[#This Row],[Pnr.]]=AH$7,Tb.Financiering[[#This Row],[Te financieren]]-Tb.Financiering[[#This Row],[Eigen
bijdrage]]-Tb.Financiering[[#This Row],[Andere
subsidie(s)]]-Tb.Financiering[[#This Row],[Anders]],0)</f>
        <v>0</v>
      </c>
      <c r="AI67" s="144">
        <f>IF(Tb.Financiering[[#This Row],[Pnr.]]=AI$7,Tb.Financiering[[#This Row],[Te financieren]]-Tb.Financiering[[#This Row],[Eigen
bijdrage]]-Tb.Financiering[[#This Row],[Andere
subsidie(s)]]-Tb.Financiering[[#This Row],[Anders]],0)</f>
        <v>0</v>
      </c>
      <c r="AJ67" s="144">
        <f>IF(Tb.Financiering[[#This Row],[Pnr.]]=AJ$7,Tb.Financiering[[#This Row],[Te financieren]]-Tb.Financiering[[#This Row],[Eigen
bijdrage]]-Tb.Financiering[[#This Row],[Andere
subsidie(s)]]-Tb.Financiering[[#This Row],[Anders]],0)</f>
        <v>0</v>
      </c>
      <c r="AK67" s="144">
        <f>IF(Tb.Financiering[[#This Row],[Pnr.]]=AK$7,Tb.Financiering[[#This Row],[Te financieren]]-Tb.Financiering[[#This Row],[Eigen
bijdrage]]-Tb.Financiering[[#This Row],[Andere
subsidie(s)]]-Tb.Financiering[[#This Row],[Anders]],0)</f>
        <v>0</v>
      </c>
      <c r="AL67" s="144">
        <f>IF(Tb.Financiering[[#This Row],[Pnr.]]=AL$7,Tb.Financiering[[#This Row],[Te financieren]]-Tb.Financiering[[#This Row],[Eigen
bijdrage]]-Tb.Financiering[[#This Row],[Andere
subsidie(s)]]-Tb.Financiering[[#This Row],[Anders]],0)</f>
        <v>0</v>
      </c>
      <c r="AM67" s="144">
        <f>IF(Tb.Financiering[[#This Row],[Pnr.]]=AM$7,Tb.Financiering[[#This Row],[Te financieren]]-Tb.Financiering[[#This Row],[Eigen
bijdrage]]-Tb.Financiering[[#This Row],[Andere
subsidie(s)]]-Tb.Financiering[[#This Row],[Anders]],0)</f>
        <v>0</v>
      </c>
      <c r="AN67" s="144">
        <f>IF(Tb.Financiering[[#This Row],[Pnr.]]=AN$7,Tb.Financiering[[#This Row],[Te financieren]]-Tb.Financiering[[#This Row],[Eigen
bijdrage]]-Tb.Financiering[[#This Row],[Andere
subsidie(s)]]-Tb.Financiering[[#This Row],[Anders]],0)</f>
        <v>0</v>
      </c>
      <c r="AO67" s="144">
        <f>IF(Tb.Financiering[[#This Row],[Pnr.]]=AO$7,Tb.Financiering[[#This Row],[Te financieren]]-Tb.Financiering[[#This Row],[Eigen
bijdrage]]-Tb.Financiering[[#This Row],[Andere
subsidie(s)]]-Tb.Financiering[[#This Row],[Anders]],0)</f>
        <v>0</v>
      </c>
      <c r="AP67" s="144">
        <f>IF(Tb.Financiering[[#This Row],[Pnr.]]=AP$7,Tb.Financiering[[#This Row],[Te financieren]]-Tb.Financiering[[#This Row],[Eigen
bijdrage]]-Tb.Financiering[[#This Row],[Andere
subsidie(s)]]-Tb.Financiering[[#This Row],[Anders]],0)</f>
        <v>0</v>
      </c>
      <c r="AQ67" s="144">
        <f>IF(Tb.Financiering[[#This Row],[Pnr.]]=AQ$7,Tb.Financiering[[#This Row],[Te financieren]]-Tb.Financiering[[#This Row],[Eigen
bijdrage]]-Tb.Financiering[[#This Row],[Andere
subsidie(s)]]-Tb.Financiering[[#This Row],[Anders]],0)</f>
        <v>0</v>
      </c>
      <c r="AR67" s="144">
        <f>IF(Tb.Financiering[[#This Row],[Pnr.]]=AR$7,Tb.Financiering[[#This Row],[Te financieren]]-Tb.Financiering[[#This Row],[Eigen
bijdrage]]-Tb.Financiering[[#This Row],[Andere
subsidie(s)]]-Tb.Financiering[[#This Row],[Anders]],0)</f>
        <v>0</v>
      </c>
      <c r="AS67" s="144">
        <f>IF(Tb.Financiering[[#This Row],[Pnr.]]=AS$7,Tb.Financiering[[#This Row],[Te financieren]]-Tb.Financiering[[#This Row],[Eigen
bijdrage]]-Tb.Financiering[[#This Row],[Andere
subsidie(s)]]-Tb.Financiering[[#This Row],[Anders]],0)</f>
        <v>0</v>
      </c>
      <c r="AT67" s="144">
        <f>IF(Tb.Financiering[[#This Row],[Pnr.]]=AT$7,Tb.Financiering[[#This Row],[Te financieren]]-Tb.Financiering[[#This Row],[Eigen
bijdrage]]-Tb.Financiering[[#This Row],[Andere
subsidie(s)]]-Tb.Financiering[[#This Row],[Anders]],0)</f>
        <v>0</v>
      </c>
      <c r="AU67" s="144">
        <f>IF(Tb.Financiering[[#This Row],[Pnr.]]=AU$7,Tb.Financiering[[#This Row],[Te financieren]]-Tb.Financiering[[#This Row],[Eigen
bijdrage]]-Tb.Financiering[[#This Row],[Andere
subsidie(s)]]-Tb.Financiering[[#This Row],[Anders]],0)</f>
        <v>0</v>
      </c>
      <c r="AV67" s="144">
        <f>IF(Tb.Financiering[[#This Row],[Pnr.]]=AV$7,Tb.Financiering[[#This Row],[Te financieren]]-Tb.Financiering[[#This Row],[Eigen
bijdrage]]-Tb.Financiering[[#This Row],[Andere
subsidie(s)]]-Tb.Financiering[[#This Row],[Anders]],0)</f>
        <v>0</v>
      </c>
      <c r="AW67" s="144">
        <f>IF(Tb.Financiering[[#This Row],[Pnr.]]=AW$7,Tb.Financiering[[#This Row],[Te financieren]]-Tb.Financiering[[#This Row],[Eigen
bijdrage]]-Tb.Financiering[[#This Row],[Andere
subsidie(s)]]-Tb.Financiering[[#This Row],[Anders]],0)</f>
        <v>0</v>
      </c>
      <c r="AX67" s="144">
        <f>IF(Tb.Financiering[[#This Row],[Pnr.]]=AX$7,Tb.Financiering[[#This Row],[Te financieren]]-Tb.Financiering[[#This Row],[Eigen
bijdrage]]-Tb.Financiering[[#This Row],[Andere
subsidie(s)]]-Tb.Financiering[[#This Row],[Anders]],0)</f>
        <v>0</v>
      </c>
      <c r="AY67" s="144">
        <f>IF(Tb.Financiering[[#This Row],[Pnr.]]=AY$7,Tb.Financiering[[#This Row],[Te financieren]]-Tb.Financiering[[#This Row],[Eigen
bijdrage]]-Tb.Financiering[[#This Row],[Andere
subsidie(s)]]-Tb.Financiering[[#This Row],[Anders]],0)</f>
        <v>0</v>
      </c>
      <c r="AZ67" s="144">
        <f>IF(Tb.Financiering[[#This Row],[Pnr.]]=AZ$7,Tb.Financiering[[#This Row],[Te financieren]]-Tb.Financiering[[#This Row],[Eigen
bijdrage]]-Tb.Financiering[[#This Row],[Andere
subsidie(s)]]-Tb.Financiering[[#This Row],[Anders]],0)</f>
        <v>0</v>
      </c>
      <c r="BA67" s="144">
        <f>IF(Tb.Financiering[[#This Row],[Pnr.]]=BA$7,Tb.Financiering[[#This Row],[Te financieren]]-Tb.Financiering[[#This Row],[Eigen
bijdrage]]-Tb.Financiering[[#This Row],[Andere
subsidie(s)]]-Tb.Financiering[[#This Row],[Anders]],0)</f>
        <v>0</v>
      </c>
      <c r="BB67" s="144">
        <f>IF(Tb.Financiering[[#This Row],[Pnr.]]=BB$7,Tb.Financiering[[#This Row],[Te financieren]]-Tb.Financiering[[#This Row],[Eigen
bijdrage]]-Tb.Financiering[[#This Row],[Andere
subsidie(s)]]-Tb.Financiering[[#This Row],[Anders]],0)</f>
        <v>0</v>
      </c>
      <c r="BC67" s="144">
        <f>IF(Tb.Financiering[[#This Row],[Pnr.]]=BC$7,Tb.Financiering[[#This Row],[Te financieren]]-Tb.Financiering[[#This Row],[Eigen
bijdrage]]-Tb.Financiering[[#This Row],[Andere
subsidie(s)]]-Tb.Financiering[[#This Row],[Anders]],0)</f>
        <v>0</v>
      </c>
      <c r="BD67" s="144">
        <f>IF(Tb.Financiering[[#This Row],[Pnr.]]=BD$7,Tb.Financiering[[#This Row],[Te financieren]]-Tb.Financiering[[#This Row],[Eigen
bijdrage]]-Tb.Financiering[[#This Row],[Andere
subsidie(s)]]-Tb.Financiering[[#This Row],[Anders]],0)</f>
        <v>0</v>
      </c>
      <c r="BE67" s="144">
        <f>IF(Tb.Financiering[[#This Row],[Pnr.]]=BE$7,Tb.Financiering[[#This Row],[Te financieren]]-Tb.Financiering[[#This Row],[Eigen
bijdrage]]-Tb.Financiering[[#This Row],[Andere
subsidie(s)]]-Tb.Financiering[[#This Row],[Anders]],0)</f>
        <v>0</v>
      </c>
      <c r="BF67" s="144">
        <f>IF(Tb.Financiering[[#This Row],[Pnr.]]=BF$7,Tb.Financiering[[#This Row],[Te financieren]]-Tb.Financiering[[#This Row],[Eigen
bijdrage]]-Tb.Financiering[[#This Row],[Andere
subsidie(s)]]-Tb.Financiering[[#This Row],[Anders]],0)</f>
        <v>0</v>
      </c>
      <c r="BG67" s="144">
        <f>IF(Tb.Financiering[[#This Row],[Pnr.]]=BG$7,Tb.Financiering[[#This Row],[Te financieren]]-Tb.Financiering[[#This Row],[Eigen
bijdrage]]-Tb.Financiering[[#This Row],[Andere
subsidie(s)]]-Tb.Financiering[[#This Row],[Anders]],0)</f>
        <v>0</v>
      </c>
      <c r="BH67" s="144">
        <f>IF(Tb.Financiering[[#This Row],[Pnr.]]=BH$7,Tb.Financiering[[#This Row],[Te financieren]]-Tb.Financiering[[#This Row],[Eigen
bijdrage]]-Tb.Financiering[[#This Row],[Andere
subsidie(s)]]-Tb.Financiering[[#This Row],[Anders]],0)</f>
        <v>0</v>
      </c>
      <c r="BI67" s="144">
        <f>IF(Tb.Financiering[[#This Row],[Pnr.]]=BI$7,Tb.Financiering[[#This Row],[Te financieren]]-Tb.Financiering[[#This Row],[Eigen
bijdrage]]-Tb.Financiering[[#This Row],[Andere
subsidie(s)]]-Tb.Financiering[[#This Row],[Anders]],0)</f>
        <v>0</v>
      </c>
      <c r="BJ67" s="144">
        <f>IF(Tb.Financiering[[#This Row],[Pnr.]]=BJ$7,Tb.Financiering[[#This Row],[Te financieren]]-Tb.Financiering[[#This Row],[Eigen
bijdrage]]-Tb.Financiering[[#This Row],[Andere
subsidie(s)]]-Tb.Financiering[[#This Row],[Anders]],0)</f>
        <v>0</v>
      </c>
      <c r="BK67" s="144">
        <f>IF(Tb.Financiering[[#This Row],[Pnr.]]=BK$7,Tb.Financiering[[#This Row],[Te financieren]]-Tb.Financiering[[#This Row],[Eigen
bijdrage]]-Tb.Financiering[[#This Row],[Andere
subsidie(s)]]-Tb.Financiering[[#This Row],[Anders]],0)</f>
        <v>0</v>
      </c>
      <c r="BL67" s="144">
        <f>IF(Tb.Financiering[[#This Row],[Pnr.]]=BL$7,Tb.Financiering[[#This Row],[Te financieren]]-Tb.Financiering[[#This Row],[Eigen
bijdrage]]-Tb.Financiering[[#This Row],[Andere
subsidie(s)]]-Tb.Financiering[[#This Row],[Anders]],0)</f>
        <v>0</v>
      </c>
      <c r="BM67" s="144">
        <f>IF(Tb.Financiering[[#This Row],[Pnr.]]=BM$7,Tb.Financiering[[#This Row],[Te financieren]]-Tb.Financiering[[#This Row],[Eigen
bijdrage]]-Tb.Financiering[[#This Row],[Andere
subsidie(s)]]-Tb.Financiering[[#This Row],[Anders]],0)</f>
        <v>0</v>
      </c>
      <c r="BN67" s="235">
        <f>IF(Tb.Financiering[[#This Row],[Pnr.]]=BN$7,Tb.Financiering[[#This Row],[Eigen
bijdrage]]+Tb.Financiering[[#This Row],[Andere
subsidie(s)]]+Tb.Financiering[[#This Row],[Anders]],0)</f>
        <v>0</v>
      </c>
      <c r="BO67" s="235">
        <f>IF(Tb.Financiering[[#This Row],[Pnr.]]=BO$7,Tb.Financiering[[#This Row],[Eigen
bijdrage]]+Tb.Financiering[[#This Row],[Andere
subsidie(s)]]+Tb.Financiering[[#This Row],[Anders]],0)</f>
        <v>0</v>
      </c>
      <c r="BP67" s="235">
        <f>IF(Tb.Financiering[[#This Row],[Pnr.]]=BP$7,Tb.Financiering[[#This Row],[Eigen
bijdrage]]+Tb.Financiering[[#This Row],[Andere
subsidie(s)]]+Tb.Financiering[[#This Row],[Anders]],0)</f>
        <v>0</v>
      </c>
      <c r="BQ67" s="235">
        <f>IF(Tb.Financiering[[#This Row],[Pnr.]]=BQ$7,Tb.Financiering[[#This Row],[Eigen
bijdrage]]+Tb.Financiering[[#This Row],[Andere
subsidie(s)]]+Tb.Financiering[[#This Row],[Anders]],0)</f>
        <v>0</v>
      </c>
      <c r="BR67" s="235">
        <f>IF(Tb.Financiering[[#This Row],[Pnr.]]=BR$7,Tb.Financiering[[#This Row],[Eigen
bijdrage]]+Tb.Financiering[[#This Row],[Andere
subsidie(s)]]+Tb.Financiering[[#This Row],[Anders]],0)</f>
        <v>0</v>
      </c>
      <c r="BS67" s="235">
        <f>IF(Tb.Financiering[[#This Row],[Pnr.]]=BS$7,Tb.Financiering[[#This Row],[Eigen
bijdrage]]+Tb.Financiering[[#This Row],[Andere
subsidie(s)]]+Tb.Financiering[[#This Row],[Anders]],0)</f>
        <v>0</v>
      </c>
      <c r="BT67" s="235">
        <f>IF(Tb.Financiering[[#This Row],[Pnr.]]=BT$7,Tb.Financiering[[#This Row],[Eigen
bijdrage]]+Tb.Financiering[[#This Row],[Andere
subsidie(s)]]+Tb.Financiering[[#This Row],[Anders]],0)</f>
        <v>0</v>
      </c>
      <c r="BU67" s="235">
        <f>IF(Tb.Financiering[[#This Row],[Pnr.]]=BU$7,Tb.Financiering[[#This Row],[Eigen
bijdrage]]+Tb.Financiering[[#This Row],[Andere
subsidie(s)]]+Tb.Financiering[[#This Row],[Anders]],0)</f>
        <v>0</v>
      </c>
      <c r="BV67" s="235">
        <f>IF(Tb.Financiering[[#This Row],[Pnr.]]=BV$7,Tb.Financiering[[#This Row],[Eigen
bijdrage]]+Tb.Financiering[[#This Row],[Andere
subsidie(s)]]+Tb.Financiering[[#This Row],[Anders]],0)</f>
        <v>0</v>
      </c>
      <c r="BW67" s="235">
        <f>IF(Tb.Financiering[[#This Row],[Pnr.]]=BW$7,Tb.Financiering[[#This Row],[Eigen
bijdrage]]+Tb.Financiering[[#This Row],[Andere
subsidie(s)]]+Tb.Financiering[[#This Row],[Anders]],0)</f>
        <v>0</v>
      </c>
      <c r="BX67" s="235">
        <f>IF(Tb.Financiering[[#This Row],[Pnr.]]=BX$7,Tb.Financiering[[#This Row],[Eigen
bijdrage]]+Tb.Financiering[[#This Row],[Andere
subsidie(s)]]+Tb.Financiering[[#This Row],[Anders]],0)</f>
        <v>0</v>
      </c>
      <c r="BY67" s="235">
        <f>IF(Tb.Financiering[[#This Row],[Pnr.]]=BY$7,Tb.Financiering[[#This Row],[Eigen
bijdrage]]+Tb.Financiering[[#This Row],[Andere
subsidie(s)]]+Tb.Financiering[[#This Row],[Anders]],0)</f>
        <v>0</v>
      </c>
      <c r="BZ67" s="235">
        <f>IF(Tb.Financiering[[#This Row],[Pnr.]]=BZ$7,Tb.Financiering[[#This Row],[Eigen
bijdrage]]+Tb.Financiering[[#This Row],[Andere
subsidie(s)]]+Tb.Financiering[[#This Row],[Anders]],0)</f>
        <v>0</v>
      </c>
      <c r="CA67" s="235">
        <f>IF(Tb.Financiering[[#This Row],[Pnr.]]=CA$7,Tb.Financiering[[#This Row],[Eigen
bijdrage]]+Tb.Financiering[[#This Row],[Andere
subsidie(s)]]+Tb.Financiering[[#This Row],[Anders]],0)</f>
        <v>0</v>
      </c>
      <c r="CB67" s="235">
        <f>IF(Tb.Financiering[[#This Row],[Pnr.]]=CB$7,Tb.Financiering[[#This Row],[Eigen
bijdrage]]+Tb.Financiering[[#This Row],[Andere
subsidie(s)]]+Tb.Financiering[[#This Row],[Anders]],0)</f>
        <v>0</v>
      </c>
      <c r="CC67" s="235">
        <f>IF(Tb.Financiering[[#This Row],[Pnr.]]=CC$7,Tb.Financiering[[#This Row],[Eigen
bijdrage]]+Tb.Financiering[[#This Row],[Andere
subsidie(s)]]+Tb.Financiering[[#This Row],[Anders]],0)</f>
        <v>0</v>
      </c>
      <c r="CD67" s="235">
        <f>IF(Tb.Financiering[[#This Row],[Pnr.]]=CD$7,Tb.Financiering[[#This Row],[Eigen
bijdrage]]+Tb.Financiering[[#This Row],[Andere
subsidie(s)]]+Tb.Financiering[[#This Row],[Anders]],0)</f>
        <v>0</v>
      </c>
      <c r="CE67" s="235">
        <f>IF(Tb.Financiering[[#This Row],[Pnr.]]=CE$7,Tb.Financiering[[#This Row],[Eigen
bijdrage]]+Tb.Financiering[[#This Row],[Andere
subsidie(s)]]+Tb.Financiering[[#This Row],[Anders]],0)</f>
        <v>0</v>
      </c>
      <c r="CF67" s="235">
        <f>IF(Tb.Financiering[[#This Row],[Pnr.]]=CF$7,Tb.Financiering[[#This Row],[Eigen
bijdrage]]+Tb.Financiering[[#This Row],[Andere
subsidie(s)]]+Tb.Financiering[[#This Row],[Anders]],0)</f>
        <v>0</v>
      </c>
      <c r="CG67" s="235">
        <f>IF(Tb.Financiering[[#This Row],[Pnr.]]=CG$7,Tb.Financiering[[#This Row],[Eigen
bijdrage]]+Tb.Financiering[[#This Row],[Andere
subsidie(s)]]+Tb.Financiering[[#This Row],[Anders]],0)</f>
        <v>0</v>
      </c>
      <c r="CH67" s="235">
        <f>IF(Tb.Financiering[[#This Row],[Pnr.]]=CH$7,Tb.Financiering[[#This Row],[Eigen
bijdrage]]+Tb.Financiering[[#This Row],[Andere
subsidie(s)]]+Tb.Financiering[[#This Row],[Anders]],0)</f>
        <v>0</v>
      </c>
      <c r="CI67" s="235">
        <f>IF(Tb.Financiering[[#This Row],[Pnr.]]=CI$7,Tb.Financiering[[#This Row],[Eigen
bijdrage]]+Tb.Financiering[[#This Row],[Andere
subsidie(s)]]+Tb.Financiering[[#This Row],[Anders]],0)</f>
        <v>0</v>
      </c>
      <c r="CJ67" s="235">
        <f>IF(Tb.Financiering[[#This Row],[Pnr.]]=CJ$7,Tb.Financiering[[#This Row],[Eigen
bijdrage]]+Tb.Financiering[[#This Row],[Andere
subsidie(s)]]+Tb.Financiering[[#This Row],[Anders]],0)</f>
        <v>0</v>
      </c>
      <c r="CK67" s="235">
        <f>IF(Tb.Financiering[[#This Row],[Pnr.]]=CK$7,Tb.Financiering[[#This Row],[Eigen
bijdrage]]+Tb.Financiering[[#This Row],[Andere
subsidie(s)]]+Tb.Financiering[[#This Row],[Anders]],0)</f>
        <v>0</v>
      </c>
      <c r="CL67" s="235">
        <f>IF(Tb.Financiering[[#This Row],[Pnr.]]=CL$7,Tb.Financiering[[#This Row],[Eigen
bijdrage]]+Tb.Financiering[[#This Row],[Andere
subsidie(s)]]+Tb.Financiering[[#This Row],[Anders]],0)</f>
        <v>0</v>
      </c>
      <c r="CM67" s="235">
        <f>IF(Tb.Financiering[[#This Row],[Pnr.]]=CM$7,Tb.Financiering[[#This Row],[Eigen
bijdrage]]+Tb.Financiering[[#This Row],[Andere
subsidie(s)]]+Tb.Financiering[[#This Row],[Anders]],0)</f>
        <v>0</v>
      </c>
      <c r="CN67" s="235">
        <f>IF(Tb.Financiering[[#This Row],[Pnr.]]=CN$7,Tb.Financiering[[#This Row],[Eigen
bijdrage]]+Tb.Financiering[[#This Row],[Andere
subsidie(s)]]+Tb.Financiering[[#This Row],[Anders]],0)</f>
        <v>0</v>
      </c>
      <c r="CO67" s="235">
        <f>IF(Tb.Financiering[[#This Row],[Pnr.]]=CO$7,Tb.Financiering[[#This Row],[Eigen
bijdrage]]+Tb.Financiering[[#This Row],[Andere
subsidie(s)]]+Tb.Financiering[[#This Row],[Anders]],0)</f>
        <v>0</v>
      </c>
      <c r="CP67" s="235">
        <f>IF(Tb.Financiering[[#This Row],[Pnr.]]=CP$7,Tb.Financiering[[#This Row],[Eigen
bijdrage]]+Tb.Financiering[[#This Row],[Andere
subsidie(s)]]+Tb.Financiering[[#This Row],[Anders]],0)</f>
        <v>0</v>
      </c>
      <c r="CQ67" s="235">
        <f>IF(Tb.Financiering[[#This Row],[Pnr.]]=CQ$7,Tb.Financiering[[#This Row],[Eigen
bijdrage]]+Tb.Financiering[[#This Row],[Andere
subsidie(s)]]+Tb.Financiering[[#This Row],[Anders]],0)</f>
        <v>0</v>
      </c>
      <c r="CR67" s="235">
        <f>IF(Tb.Financiering[[#This Row],[Pnr.]]=CR$7,Tb.Financiering[[#This Row],[Eigen
bijdrage]]+Tb.Financiering[[#This Row],[Andere
subsidie(s)]]+Tb.Financiering[[#This Row],[Anders]],0)</f>
        <v>0</v>
      </c>
      <c r="CS67" s="235">
        <f>IF(Tb.Financiering[[#This Row],[Pnr.]]=CS$7,Tb.Financiering[[#This Row],[Eigen
bijdrage]]+Tb.Financiering[[#This Row],[Andere
subsidie(s)]]+Tb.Financiering[[#This Row],[Anders]],0)</f>
        <v>0</v>
      </c>
      <c r="CT67" s="235">
        <f>IF(Tb.Financiering[[#This Row],[Pnr.]]=CT$7,Tb.Financiering[[#This Row],[Eigen
bijdrage]]+Tb.Financiering[[#This Row],[Andere
subsidie(s)]]+Tb.Financiering[[#This Row],[Anders]],0)</f>
        <v>0</v>
      </c>
      <c r="CU67" s="235">
        <f>IF(Tb.Financiering[[#This Row],[Pnr.]]=CU$7,Tb.Financiering[[#This Row],[Eigen
bijdrage]]+Tb.Financiering[[#This Row],[Andere
subsidie(s)]]+Tb.Financiering[[#This Row],[Anders]],0)</f>
        <v>0</v>
      </c>
      <c r="CV67" s="235">
        <f>IF(Tb.Financiering[[#This Row],[Pnr.]]=CV$7,Tb.Financiering[[#This Row],[Eigen
bijdrage]]+Tb.Financiering[[#This Row],[Andere
subsidie(s)]]+Tb.Financiering[[#This Row],[Anders]],0)</f>
        <v>0</v>
      </c>
      <c r="CW67" s="235">
        <f>IF(Tb.Financiering[[#This Row],[Pnr.]]=CW$7,Tb.Financiering[[#This Row],[Eigen
bijdrage]]+Tb.Financiering[[#This Row],[Andere
subsidie(s)]]+Tb.Financiering[[#This Row],[Anders]],0)</f>
        <v>0</v>
      </c>
      <c r="CX67" s="235">
        <f>IF(Tb.Financiering[[#This Row],[Pnr.]]=CX$7,Tb.Financiering[[#This Row],[Eigen
bijdrage]]+Tb.Financiering[[#This Row],[Andere
subsidie(s)]]+Tb.Financiering[[#This Row],[Anders]],0)</f>
        <v>0</v>
      </c>
      <c r="CY67" s="235">
        <f>IF(Tb.Financiering[[#This Row],[Pnr.]]=CY$7,Tb.Financiering[[#This Row],[Eigen
bijdrage]]+Tb.Financiering[[#This Row],[Andere
subsidie(s)]]+Tb.Financiering[[#This Row],[Anders]],0)</f>
        <v>0</v>
      </c>
      <c r="CZ67" s="235">
        <f>IF(Tb.Financiering[[#This Row],[Pnr.]]=CZ$7,Tb.Financiering[[#This Row],[Eigen
bijdrage]]+Tb.Financiering[[#This Row],[Andere
subsidie(s)]]+Tb.Financiering[[#This Row],[Anders]],0)</f>
        <v>0</v>
      </c>
      <c r="DA67" s="235">
        <f>IF(Tb.Financiering[[#This Row],[Pnr.]]=DA$7,Tb.Financiering[[#This Row],[Eigen
bijdrage]]+Tb.Financiering[[#This Row],[Andere
subsidie(s)]]+Tb.Financiering[[#This Row],[Anders]],0)</f>
        <v>0</v>
      </c>
      <c r="DB67" s="235">
        <f>IF(Tb.Financiering[[#This Row],[Pnr.]]=DB$7,Tb.Financiering[[#This Row],[Eigen
bijdrage]]+Tb.Financiering[[#This Row],[Andere
subsidie(s)]]+Tb.Financiering[[#This Row],[Anders]],0)</f>
        <v>0</v>
      </c>
      <c r="DC67" s="235">
        <f>IF(Tb.Financiering[[#This Row],[Pnr.]]=DC$7,Tb.Financiering[[#This Row],[Eigen
bijdrage]]+Tb.Financiering[[#This Row],[Andere
subsidie(s)]]+Tb.Financiering[[#This Row],[Anders]],0)</f>
        <v>0</v>
      </c>
      <c r="DD67" s="235">
        <f>IF(Tb.Financiering[[#This Row],[Pnr.]]=DD$7,Tb.Financiering[[#This Row],[Eigen
bijdrage]]+Tb.Financiering[[#This Row],[Andere
subsidie(s)]]+Tb.Financiering[[#This Row],[Anders]],0)</f>
        <v>0</v>
      </c>
      <c r="DE67" s="235">
        <f>IF(Tb.Financiering[[#This Row],[Pnr.]]=DE$7,Tb.Financiering[[#This Row],[Eigen
bijdrage]]+Tb.Financiering[[#This Row],[Andere
subsidie(s)]]+Tb.Financiering[[#This Row],[Anders]],0)</f>
        <v>0</v>
      </c>
      <c r="DF67" s="235">
        <f>IF(Tb.Financiering[[#This Row],[Pnr.]]=DF$7,Tb.Financiering[[#This Row],[Eigen
bijdrage]]+Tb.Financiering[[#This Row],[Andere
subsidie(s)]]+Tb.Financiering[[#This Row],[Anders]],0)</f>
        <v>0</v>
      </c>
      <c r="DG67" s="235">
        <f>IF(Tb.Financiering[[#This Row],[Pnr.]]=DG$7,Tb.Financiering[[#This Row],[Eigen
bijdrage]]+Tb.Financiering[[#This Row],[Andere
subsidie(s)]]+Tb.Financiering[[#This Row],[Anders]],0)</f>
        <v>0</v>
      </c>
      <c r="DH67" s="235">
        <f>IF(Tb.Financiering[[#This Row],[Pnr.]]=DH$7,Tb.Financiering[[#This Row],[Eigen
bijdrage]]+Tb.Financiering[[#This Row],[Andere
subsidie(s)]]+Tb.Financiering[[#This Row],[Anders]],0)</f>
        <v>0</v>
      </c>
      <c r="DI67" s="235">
        <f>IF(Tb.Financiering[[#This Row],[Pnr.]]=DI$7,Tb.Financiering[[#This Row],[Eigen
bijdrage]]+Tb.Financiering[[#This Row],[Andere
subsidie(s)]]+Tb.Financiering[[#This Row],[Anders]],0)</f>
        <v>0</v>
      </c>
      <c r="DJ67" s="235">
        <f>IF(Tb.Financiering[[#This Row],[Pnr.]]=DJ$7,Tb.Financiering[[#This Row],[Eigen
bijdrage]]+Tb.Financiering[[#This Row],[Andere
subsidie(s)]]+Tb.Financiering[[#This Row],[Anders]],0)</f>
        <v>0</v>
      </c>
      <c r="DK67" s="235">
        <f>IF(Tb.Financiering[[#This Row],[Pnr.]]=DK$7,Tb.Financiering[[#This Row],[Eigen
bijdrage]]+Tb.Financiering[[#This Row],[Andere
subsidie(s)]]+Tb.Financiering[[#This Row],[Anders]],0)</f>
        <v>0</v>
      </c>
      <c r="XFD67" s="31"/>
    </row>
    <row r="68" spans="1:115 16384:16384" s="4" customFormat="1" x14ac:dyDescent="0.3">
      <c r="A68" s="31"/>
      <c r="B68" s="137"/>
      <c r="C68" s="137"/>
      <c r="D68" s="11">
        <f>SUMIF(Tbl.Kosten[PSAnr.],Tb.Financiering[[#This Row],[PSAnr.]],Tbl.Kosten[Totaal kosten])</f>
        <v>0</v>
      </c>
      <c r="E68" s="154">
        <f>SUMIF(Tbl.Kosten[PSAnr.],Tb.Financiering[[#This Row],[PSAnr.]],Tbl.Kosten[Subsidie])</f>
        <v>0</v>
      </c>
      <c r="F68" s="155"/>
      <c r="G68" s="154">
        <f>Tb.Financiering[[#This Row],[Begrote kosten]]-Tb.Financiering[[#This Row],[Berekende GLB subsidie]]-Tb.Financiering[[#This Row],[Correctie GLB subsidie]]</f>
        <v>0</v>
      </c>
      <c r="H68" s="156"/>
      <c r="I68" s="156"/>
      <c r="J68" s="156"/>
      <c r="K68" s="152"/>
      <c r="L68" s="97">
        <f>Tb.Financiering[[#This Row],[Te financieren]]-SUM(Tb.Financiering[[#This Row],[Eigen
bijdrage]:[Anders]])</f>
        <v>0</v>
      </c>
      <c r="M68" s="160" t="str">
        <f>IFERROR(VLOOKUP(Tb.Financiering[[#This Row],[Partnernaam]],Tbl.Projectpartners[[Naam]:[PNr.]],9,FALSE),"")</f>
        <v/>
      </c>
      <c r="N68" s="142" t="str">
        <f>IFERROR(VLOOKUP(Tb.Financiering[[#This Row],[Subsidiabele activiteit]],Tbl.Subsidiehoogte[[Subsidieactiviteit]:[SAnr.]],3,FALSE),"")</f>
        <v/>
      </c>
      <c r="O68" s="142" t="str">
        <f>_xlfn.CONCAT(Tb.Financiering[[#This Row],[Pnr.]],Tb.Financiering[[#This Row],[SAnr.]])</f>
        <v/>
      </c>
      <c r="P68" s="144">
        <f>IF(Tb.Financiering[[#This Row],[Pnr.]]=P$7,Tb.Financiering[[#This Row],[Te financieren]]-Tb.Financiering[[#This Row],[Eigen
bijdrage]]-Tb.Financiering[[#This Row],[Andere
subsidie(s)]]-Tb.Financiering[[#This Row],[Anders]],0)</f>
        <v>0</v>
      </c>
      <c r="Q68" s="144">
        <f>IF(Tb.Financiering[[#This Row],[Pnr.]]=Q$7,Tb.Financiering[[#This Row],[Te financieren]]-Tb.Financiering[[#This Row],[Eigen
bijdrage]]-Tb.Financiering[[#This Row],[Andere
subsidie(s)]]-Tb.Financiering[[#This Row],[Anders]],0)</f>
        <v>0</v>
      </c>
      <c r="R68" s="144">
        <f>IF(Tb.Financiering[[#This Row],[Pnr.]]=R$7,Tb.Financiering[[#This Row],[Te financieren]]-Tb.Financiering[[#This Row],[Eigen
bijdrage]]-Tb.Financiering[[#This Row],[Andere
subsidie(s)]]-Tb.Financiering[[#This Row],[Anders]],0)</f>
        <v>0</v>
      </c>
      <c r="S68" s="144">
        <f>IF(Tb.Financiering[[#This Row],[Pnr.]]=S$7,Tb.Financiering[[#This Row],[Te financieren]]-Tb.Financiering[[#This Row],[Eigen
bijdrage]]-Tb.Financiering[[#This Row],[Andere
subsidie(s)]]-Tb.Financiering[[#This Row],[Anders]],0)</f>
        <v>0</v>
      </c>
      <c r="T68" s="144">
        <f>IF(Tb.Financiering[[#This Row],[Pnr.]]=T$7,Tb.Financiering[[#This Row],[Te financieren]]-Tb.Financiering[[#This Row],[Eigen
bijdrage]]-Tb.Financiering[[#This Row],[Andere
subsidie(s)]]-Tb.Financiering[[#This Row],[Anders]],0)</f>
        <v>0</v>
      </c>
      <c r="U68" s="144">
        <f>IF(Tb.Financiering[[#This Row],[Pnr.]]=U$7,Tb.Financiering[[#This Row],[Te financieren]]-Tb.Financiering[[#This Row],[Eigen
bijdrage]]-Tb.Financiering[[#This Row],[Andere
subsidie(s)]]-Tb.Financiering[[#This Row],[Anders]],0)</f>
        <v>0</v>
      </c>
      <c r="V68" s="144">
        <f>IF(Tb.Financiering[[#This Row],[Pnr.]]=V$7,Tb.Financiering[[#This Row],[Te financieren]]-Tb.Financiering[[#This Row],[Eigen
bijdrage]]-Tb.Financiering[[#This Row],[Andere
subsidie(s)]]-Tb.Financiering[[#This Row],[Anders]],0)</f>
        <v>0</v>
      </c>
      <c r="W68" s="144">
        <f>IF(Tb.Financiering[[#This Row],[Pnr.]]=W$7,Tb.Financiering[[#This Row],[Te financieren]]-Tb.Financiering[[#This Row],[Eigen
bijdrage]]-Tb.Financiering[[#This Row],[Andere
subsidie(s)]]-Tb.Financiering[[#This Row],[Anders]],0)</f>
        <v>0</v>
      </c>
      <c r="X68" s="144">
        <f>IF(Tb.Financiering[[#This Row],[Pnr.]]=X$7,Tb.Financiering[[#This Row],[Te financieren]]-Tb.Financiering[[#This Row],[Eigen
bijdrage]]-Tb.Financiering[[#This Row],[Andere
subsidie(s)]]-Tb.Financiering[[#This Row],[Anders]],0)</f>
        <v>0</v>
      </c>
      <c r="Y68" s="144">
        <f>IF(Tb.Financiering[[#This Row],[Pnr.]]=Y$7,Tb.Financiering[[#This Row],[Te financieren]]-Tb.Financiering[[#This Row],[Eigen
bijdrage]]-Tb.Financiering[[#This Row],[Andere
subsidie(s)]]-Tb.Financiering[[#This Row],[Anders]],0)</f>
        <v>0</v>
      </c>
      <c r="Z68" s="144">
        <f>IF(Tb.Financiering[[#This Row],[Pnr.]]=Z$7,Tb.Financiering[[#This Row],[Te financieren]]-Tb.Financiering[[#This Row],[Eigen
bijdrage]]-Tb.Financiering[[#This Row],[Andere
subsidie(s)]]-Tb.Financiering[[#This Row],[Anders]],0)</f>
        <v>0</v>
      </c>
      <c r="AA68" s="144">
        <f>IF(Tb.Financiering[[#This Row],[Pnr.]]=AA$7,Tb.Financiering[[#This Row],[Te financieren]]-Tb.Financiering[[#This Row],[Eigen
bijdrage]]-Tb.Financiering[[#This Row],[Andere
subsidie(s)]]-Tb.Financiering[[#This Row],[Anders]],0)</f>
        <v>0</v>
      </c>
      <c r="AB68" s="144">
        <f>IF(Tb.Financiering[[#This Row],[Pnr.]]=AB$7,Tb.Financiering[[#This Row],[Te financieren]]-Tb.Financiering[[#This Row],[Eigen
bijdrage]]-Tb.Financiering[[#This Row],[Andere
subsidie(s)]]-Tb.Financiering[[#This Row],[Anders]],0)</f>
        <v>0</v>
      </c>
      <c r="AC68" s="144">
        <f>IF(Tb.Financiering[[#This Row],[Pnr.]]=AC$7,Tb.Financiering[[#This Row],[Te financieren]]-Tb.Financiering[[#This Row],[Eigen
bijdrage]]-Tb.Financiering[[#This Row],[Andere
subsidie(s)]]-Tb.Financiering[[#This Row],[Anders]],0)</f>
        <v>0</v>
      </c>
      <c r="AD68" s="144">
        <f>IF(Tb.Financiering[[#This Row],[Pnr.]]=AD$7,Tb.Financiering[[#This Row],[Te financieren]]-Tb.Financiering[[#This Row],[Eigen
bijdrage]]-Tb.Financiering[[#This Row],[Andere
subsidie(s)]]-Tb.Financiering[[#This Row],[Anders]],0)</f>
        <v>0</v>
      </c>
      <c r="AE68" s="144">
        <f>IF(Tb.Financiering[[#This Row],[Pnr.]]=AE$7,Tb.Financiering[[#This Row],[Te financieren]]-Tb.Financiering[[#This Row],[Eigen
bijdrage]]-Tb.Financiering[[#This Row],[Andere
subsidie(s)]]-Tb.Financiering[[#This Row],[Anders]],0)</f>
        <v>0</v>
      </c>
      <c r="AF68" s="144">
        <f>IF(Tb.Financiering[[#This Row],[Pnr.]]=AF$7,Tb.Financiering[[#This Row],[Te financieren]]-Tb.Financiering[[#This Row],[Eigen
bijdrage]]-Tb.Financiering[[#This Row],[Andere
subsidie(s)]]-Tb.Financiering[[#This Row],[Anders]],0)</f>
        <v>0</v>
      </c>
      <c r="AG68" s="144">
        <f>IF(Tb.Financiering[[#This Row],[Pnr.]]=AG$7,Tb.Financiering[[#This Row],[Te financieren]]-Tb.Financiering[[#This Row],[Eigen
bijdrage]]-Tb.Financiering[[#This Row],[Andere
subsidie(s)]]-Tb.Financiering[[#This Row],[Anders]],0)</f>
        <v>0</v>
      </c>
      <c r="AH68" s="144">
        <f>IF(Tb.Financiering[[#This Row],[Pnr.]]=AH$7,Tb.Financiering[[#This Row],[Te financieren]]-Tb.Financiering[[#This Row],[Eigen
bijdrage]]-Tb.Financiering[[#This Row],[Andere
subsidie(s)]]-Tb.Financiering[[#This Row],[Anders]],0)</f>
        <v>0</v>
      </c>
      <c r="AI68" s="144">
        <f>IF(Tb.Financiering[[#This Row],[Pnr.]]=AI$7,Tb.Financiering[[#This Row],[Te financieren]]-Tb.Financiering[[#This Row],[Eigen
bijdrage]]-Tb.Financiering[[#This Row],[Andere
subsidie(s)]]-Tb.Financiering[[#This Row],[Anders]],0)</f>
        <v>0</v>
      </c>
      <c r="AJ68" s="144">
        <f>IF(Tb.Financiering[[#This Row],[Pnr.]]=AJ$7,Tb.Financiering[[#This Row],[Te financieren]]-Tb.Financiering[[#This Row],[Eigen
bijdrage]]-Tb.Financiering[[#This Row],[Andere
subsidie(s)]]-Tb.Financiering[[#This Row],[Anders]],0)</f>
        <v>0</v>
      </c>
      <c r="AK68" s="144">
        <f>IF(Tb.Financiering[[#This Row],[Pnr.]]=AK$7,Tb.Financiering[[#This Row],[Te financieren]]-Tb.Financiering[[#This Row],[Eigen
bijdrage]]-Tb.Financiering[[#This Row],[Andere
subsidie(s)]]-Tb.Financiering[[#This Row],[Anders]],0)</f>
        <v>0</v>
      </c>
      <c r="AL68" s="144">
        <f>IF(Tb.Financiering[[#This Row],[Pnr.]]=AL$7,Tb.Financiering[[#This Row],[Te financieren]]-Tb.Financiering[[#This Row],[Eigen
bijdrage]]-Tb.Financiering[[#This Row],[Andere
subsidie(s)]]-Tb.Financiering[[#This Row],[Anders]],0)</f>
        <v>0</v>
      </c>
      <c r="AM68" s="144">
        <f>IF(Tb.Financiering[[#This Row],[Pnr.]]=AM$7,Tb.Financiering[[#This Row],[Te financieren]]-Tb.Financiering[[#This Row],[Eigen
bijdrage]]-Tb.Financiering[[#This Row],[Andere
subsidie(s)]]-Tb.Financiering[[#This Row],[Anders]],0)</f>
        <v>0</v>
      </c>
      <c r="AN68" s="144">
        <f>IF(Tb.Financiering[[#This Row],[Pnr.]]=AN$7,Tb.Financiering[[#This Row],[Te financieren]]-Tb.Financiering[[#This Row],[Eigen
bijdrage]]-Tb.Financiering[[#This Row],[Andere
subsidie(s)]]-Tb.Financiering[[#This Row],[Anders]],0)</f>
        <v>0</v>
      </c>
      <c r="AO68" s="144">
        <f>IF(Tb.Financiering[[#This Row],[Pnr.]]=AO$7,Tb.Financiering[[#This Row],[Te financieren]]-Tb.Financiering[[#This Row],[Eigen
bijdrage]]-Tb.Financiering[[#This Row],[Andere
subsidie(s)]]-Tb.Financiering[[#This Row],[Anders]],0)</f>
        <v>0</v>
      </c>
      <c r="AP68" s="144">
        <f>IF(Tb.Financiering[[#This Row],[Pnr.]]=AP$7,Tb.Financiering[[#This Row],[Te financieren]]-Tb.Financiering[[#This Row],[Eigen
bijdrage]]-Tb.Financiering[[#This Row],[Andere
subsidie(s)]]-Tb.Financiering[[#This Row],[Anders]],0)</f>
        <v>0</v>
      </c>
      <c r="AQ68" s="144">
        <f>IF(Tb.Financiering[[#This Row],[Pnr.]]=AQ$7,Tb.Financiering[[#This Row],[Te financieren]]-Tb.Financiering[[#This Row],[Eigen
bijdrage]]-Tb.Financiering[[#This Row],[Andere
subsidie(s)]]-Tb.Financiering[[#This Row],[Anders]],0)</f>
        <v>0</v>
      </c>
      <c r="AR68" s="144">
        <f>IF(Tb.Financiering[[#This Row],[Pnr.]]=AR$7,Tb.Financiering[[#This Row],[Te financieren]]-Tb.Financiering[[#This Row],[Eigen
bijdrage]]-Tb.Financiering[[#This Row],[Andere
subsidie(s)]]-Tb.Financiering[[#This Row],[Anders]],0)</f>
        <v>0</v>
      </c>
      <c r="AS68" s="144">
        <f>IF(Tb.Financiering[[#This Row],[Pnr.]]=AS$7,Tb.Financiering[[#This Row],[Te financieren]]-Tb.Financiering[[#This Row],[Eigen
bijdrage]]-Tb.Financiering[[#This Row],[Andere
subsidie(s)]]-Tb.Financiering[[#This Row],[Anders]],0)</f>
        <v>0</v>
      </c>
      <c r="AT68" s="144">
        <f>IF(Tb.Financiering[[#This Row],[Pnr.]]=AT$7,Tb.Financiering[[#This Row],[Te financieren]]-Tb.Financiering[[#This Row],[Eigen
bijdrage]]-Tb.Financiering[[#This Row],[Andere
subsidie(s)]]-Tb.Financiering[[#This Row],[Anders]],0)</f>
        <v>0</v>
      </c>
      <c r="AU68" s="144">
        <f>IF(Tb.Financiering[[#This Row],[Pnr.]]=AU$7,Tb.Financiering[[#This Row],[Te financieren]]-Tb.Financiering[[#This Row],[Eigen
bijdrage]]-Tb.Financiering[[#This Row],[Andere
subsidie(s)]]-Tb.Financiering[[#This Row],[Anders]],0)</f>
        <v>0</v>
      </c>
      <c r="AV68" s="144">
        <f>IF(Tb.Financiering[[#This Row],[Pnr.]]=AV$7,Tb.Financiering[[#This Row],[Te financieren]]-Tb.Financiering[[#This Row],[Eigen
bijdrage]]-Tb.Financiering[[#This Row],[Andere
subsidie(s)]]-Tb.Financiering[[#This Row],[Anders]],0)</f>
        <v>0</v>
      </c>
      <c r="AW68" s="144">
        <f>IF(Tb.Financiering[[#This Row],[Pnr.]]=AW$7,Tb.Financiering[[#This Row],[Te financieren]]-Tb.Financiering[[#This Row],[Eigen
bijdrage]]-Tb.Financiering[[#This Row],[Andere
subsidie(s)]]-Tb.Financiering[[#This Row],[Anders]],0)</f>
        <v>0</v>
      </c>
      <c r="AX68" s="144">
        <f>IF(Tb.Financiering[[#This Row],[Pnr.]]=AX$7,Tb.Financiering[[#This Row],[Te financieren]]-Tb.Financiering[[#This Row],[Eigen
bijdrage]]-Tb.Financiering[[#This Row],[Andere
subsidie(s)]]-Tb.Financiering[[#This Row],[Anders]],0)</f>
        <v>0</v>
      </c>
      <c r="AY68" s="144">
        <f>IF(Tb.Financiering[[#This Row],[Pnr.]]=AY$7,Tb.Financiering[[#This Row],[Te financieren]]-Tb.Financiering[[#This Row],[Eigen
bijdrage]]-Tb.Financiering[[#This Row],[Andere
subsidie(s)]]-Tb.Financiering[[#This Row],[Anders]],0)</f>
        <v>0</v>
      </c>
      <c r="AZ68" s="144">
        <f>IF(Tb.Financiering[[#This Row],[Pnr.]]=AZ$7,Tb.Financiering[[#This Row],[Te financieren]]-Tb.Financiering[[#This Row],[Eigen
bijdrage]]-Tb.Financiering[[#This Row],[Andere
subsidie(s)]]-Tb.Financiering[[#This Row],[Anders]],0)</f>
        <v>0</v>
      </c>
      <c r="BA68" s="144">
        <f>IF(Tb.Financiering[[#This Row],[Pnr.]]=BA$7,Tb.Financiering[[#This Row],[Te financieren]]-Tb.Financiering[[#This Row],[Eigen
bijdrage]]-Tb.Financiering[[#This Row],[Andere
subsidie(s)]]-Tb.Financiering[[#This Row],[Anders]],0)</f>
        <v>0</v>
      </c>
      <c r="BB68" s="144">
        <f>IF(Tb.Financiering[[#This Row],[Pnr.]]=BB$7,Tb.Financiering[[#This Row],[Te financieren]]-Tb.Financiering[[#This Row],[Eigen
bijdrage]]-Tb.Financiering[[#This Row],[Andere
subsidie(s)]]-Tb.Financiering[[#This Row],[Anders]],0)</f>
        <v>0</v>
      </c>
      <c r="BC68" s="144">
        <f>IF(Tb.Financiering[[#This Row],[Pnr.]]=BC$7,Tb.Financiering[[#This Row],[Te financieren]]-Tb.Financiering[[#This Row],[Eigen
bijdrage]]-Tb.Financiering[[#This Row],[Andere
subsidie(s)]]-Tb.Financiering[[#This Row],[Anders]],0)</f>
        <v>0</v>
      </c>
      <c r="BD68" s="144">
        <f>IF(Tb.Financiering[[#This Row],[Pnr.]]=BD$7,Tb.Financiering[[#This Row],[Te financieren]]-Tb.Financiering[[#This Row],[Eigen
bijdrage]]-Tb.Financiering[[#This Row],[Andere
subsidie(s)]]-Tb.Financiering[[#This Row],[Anders]],0)</f>
        <v>0</v>
      </c>
      <c r="BE68" s="144">
        <f>IF(Tb.Financiering[[#This Row],[Pnr.]]=BE$7,Tb.Financiering[[#This Row],[Te financieren]]-Tb.Financiering[[#This Row],[Eigen
bijdrage]]-Tb.Financiering[[#This Row],[Andere
subsidie(s)]]-Tb.Financiering[[#This Row],[Anders]],0)</f>
        <v>0</v>
      </c>
      <c r="BF68" s="144">
        <f>IF(Tb.Financiering[[#This Row],[Pnr.]]=BF$7,Tb.Financiering[[#This Row],[Te financieren]]-Tb.Financiering[[#This Row],[Eigen
bijdrage]]-Tb.Financiering[[#This Row],[Andere
subsidie(s)]]-Tb.Financiering[[#This Row],[Anders]],0)</f>
        <v>0</v>
      </c>
      <c r="BG68" s="144">
        <f>IF(Tb.Financiering[[#This Row],[Pnr.]]=BG$7,Tb.Financiering[[#This Row],[Te financieren]]-Tb.Financiering[[#This Row],[Eigen
bijdrage]]-Tb.Financiering[[#This Row],[Andere
subsidie(s)]]-Tb.Financiering[[#This Row],[Anders]],0)</f>
        <v>0</v>
      </c>
      <c r="BH68" s="144">
        <f>IF(Tb.Financiering[[#This Row],[Pnr.]]=BH$7,Tb.Financiering[[#This Row],[Te financieren]]-Tb.Financiering[[#This Row],[Eigen
bijdrage]]-Tb.Financiering[[#This Row],[Andere
subsidie(s)]]-Tb.Financiering[[#This Row],[Anders]],0)</f>
        <v>0</v>
      </c>
      <c r="BI68" s="144">
        <f>IF(Tb.Financiering[[#This Row],[Pnr.]]=BI$7,Tb.Financiering[[#This Row],[Te financieren]]-Tb.Financiering[[#This Row],[Eigen
bijdrage]]-Tb.Financiering[[#This Row],[Andere
subsidie(s)]]-Tb.Financiering[[#This Row],[Anders]],0)</f>
        <v>0</v>
      </c>
      <c r="BJ68" s="144">
        <f>IF(Tb.Financiering[[#This Row],[Pnr.]]=BJ$7,Tb.Financiering[[#This Row],[Te financieren]]-Tb.Financiering[[#This Row],[Eigen
bijdrage]]-Tb.Financiering[[#This Row],[Andere
subsidie(s)]]-Tb.Financiering[[#This Row],[Anders]],0)</f>
        <v>0</v>
      </c>
      <c r="BK68" s="144">
        <f>IF(Tb.Financiering[[#This Row],[Pnr.]]=BK$7,Tb.Financiering[[#This Row],[Te financieren]]-Tb.Financiering[[#This Row],[Eigen
bijdrage]]-Tb.Financiering[[#This Row],[Andere
subsidie(s)]]-Tb.Financiering[[#This Row],[Anders]],0)</f>
        <v>0</v>
      </c>
      <c r="BL68" s="144">
        <f>IF(Tb.Financiering[[#This Row],[Pnr.]]=BL$7,Tb.Financiering[[#This Row],[Te financieren]]-Tb.Financiering[[#This Row],[Eigen
bijdrage]]-Tb.Financiering[[#This Row],[Andere
subsidie(s)]]-Tb.Financiering[[#This Row],[Anders]],0)</f>
        <v>0</v>
      </c>
      <c r="BM68" s="144">
        <f>IF(Tb.Financiering[[#This Row],[Pnr.]]=BM$7,Tb.Financiering[[#This Row],[Te financieren]]-Tb.Financiering[[#This Row],[Eigen
bijdrage]]-Tb.Financiering[[#This Row],[Andere
subsidie(s)]]-Tb.Financiering[[#This Row],[Anders]],0)</f>
        <v>0</v>
      </c>
      <c r="BN68" s="235">
        <f>IF(Tb.Financiering[[#This Row],[Pnr.]]=BN$7,Tb.Financiering[[#This Row],[Eigen
bijdrage]]+Tb.Financiering[[#This Row],[Andere
subsidie(s)]]+Tb.Financiering[[#This Row],[Anders]],0)</f>
        <v>0</v>
      </c>
      <c r="BO68" s="235">
        <f>IF(Tb.Financiering[[#This Row],[Pnr.]]=BO$7,Tb.Financiering[[#This Row],[Eigen
bijdrage]]+Tb.Financiering[[#This Row],[Andere
subsidie(s)]]+Tb.Financiering[[#This Row],[Anders]],0)</f>
        <v>0</v>
      </c>
      <c r="BP68" s="235">
        <f>IF(Tb.Financiering[[#This Row],[Pnr.]]=BP$7,Tb.Financiering[[#This Row],[Eigen
bijdrage]]+Tb.Financiering[[#This Row],[Andere
subsidie(s)]]+Tb.Financiering[[#This Row],[Anders]],0)</f>
        <v>0</v>
      </c>
      <c r="BQ68" s="235">
        <f>IF(Tb.Financiering[[#This Row],[Pnr.]]=BQ$7,Tb.Financiering[[#This Row],[Eigen
bijdrage]]+Tb.Financiering[[#This Row],[Andere
subsidie(s)]]+Tb.Financiering[[#This Row],[Anders]],0)</f>
        <v>0</v>
      </c>
      <c r="BR68" s="235">
        <f>IF(Tb.Financiering[[#This Row],[Pnr.]]=BR$7,Tb.Financiering[[#This Row],[Eigen
bijdrage]]+Tb.Financiering[[#This Row],[Andere
subsidie(s)]]+Tb.Financiering[[#This Row],[Anders]],0)</f>
        <v>0</v>
      </c>
      <c r="BS68" s="235">
        <f>IF(Tb.Financiering[[#This Row],[Pnr.]]=BS$7,Tb.Financiering[[#This Row],[Eigen
bijdrage]]+Tb.Financiering[[#This Row],[Andere
subsidie(s)]]+Tb.Financiering[[#This Row],[Anders]],0)</f>
        <v>0</v>
      </c>
      <c r="BT68" s="235">
        <f>IF(Tb.Financiering[[#This Row],[Pnr.]]=BT$7,Tb.Financiering[[#This Row],[Eigen
bijdrage]]+Tb.Financiering[[#This Row],[Andere
subsidie(s)]]+Tb.Financiering[[#This Row],[Anders]],0)</f>
        <v>0</v>
      </c>
      <c r="BU68" s="235">
        <f>IF(Tb.Financiering[[#This Row],[Pnr.]]=BU$7,Tb.Financiering[[#This Row],[Eigen
bijdrage]]+Tb.Financiering[[#This Row],[Andere
subsidie(s)]]+Tb.Financiering[[#This Row],[Anders]],0)</f>
        <v>0</v>
      </c>
      <c r="BV68" s="235">
        <f>IF(Tb.Financiering[[#This Row],[Pnr.]]=BV$7,Tb.Financiering[[#This Row],[Eigen
bijdrage]]+Tb.Financiering[[#This Row],[Andere
subsidie(s)]]+Tb.Financiering[[#This Row],[Anders]],0)</f>
        <v>0</v>
      </c>
      <c r="BW68" s="235">
        <f>IF(Tb.Financiering[[#This Row],[Pnr.]]=BW$7,Tb.Financiering[[#This Row],[Eigen
bijdrage]]+Tb.Financiering[[#This Row],[Andere
subsidie(s)]]+Tb.Financiering[[#This Row],[Anders]],0)</f>
        <v>0</v>
      </c>
      <c r="BX68" s="235">
        <f>IF(Tb.Financiering[[#This Row],[Pnr.]]=BX$7,Tb.Financiering[[#This Row],[Eigen
bijdrage]]+Tb.Financiering[[#This Row],[Andere
subsidie(s)]]+Tb.Financiering[[#This Row],[Anders]],0)</f>
        <v>0</v>
      </c>
      <c r="BY68" s="235">
        <f>IF(Tb.Financiering[[#This Row],[Pnr.]]=BY$7,Tb.Financiering[[#This Row],[Eigen
bijdrage]]+Tb.Financiering[[#This Row],[Andere
subsidie(s)]]+Tb.Financiering[[#This Row],[Anders]],0)</f>
        <v>0</v>
      </c>
      <c r="BZ68" s="235">
        <f>IF(Tb.Financiering[[#This Row],[Pnr.]]=BZ$7,Tb.Financiering[[#This Row],[Eigen
bijdrage]]+Tb.Financiering[[#This Row],[Andere
subsidie(s)]]+Tb.Financiering[[#This Row],[Anders]],0)</f>
        <v>0</v>
      </c>
      <c r="CA68" s="235">
        <f>IF(Tb.Financiering[[#This Row],[Pnr.]]=CA$7,Tb.Financiering[[#This Row],[Eigen
bijdrage]]+Tb.Financiering[[#This Row],[Andere
subsidie(s)]]+Tb.Financiering[[#This Row],[Anders]],0)</f>
        <v>0</v>
      </c>
      <c r="CB68" s="235">
        <f>IF(Tb.Financiering[[#This Row],[Pnr.]]=CB$7,Tb.Financiering[[#This Row],[Eigen
bijdrage]]+Tb.Financiering[[#This Row],[Andere
subsidie(s)]]+Tb.Financiering[[#This Row],[Anders]],0)</f>
        <v>0</v>
      </c>
      <c r="CC68" s="235">
        <f>IF(Tb.Financiering[[#This Row],[Pnr.]]=CC$7,Tb.Financiering[[#This Row],[Eigen
bijdrage]]+Tb.Financiering[[#This Row],[Andere
subsidie(s)]]+Tb.Financiering[[#This Row],[Anders]],0)</f>
        <v>0</v>
      </c>
      <c r="CD68" s="235">
        <f>IF(Tb.Financiering[[#This Row],[Pnr.]]=CD$7,Tb.Financiering[[#This Row],[Eigen
bijdrage]]+Tb.Financiering[[#This Row],[Andere
subsidie(s)]]+Tb.Financiering[[#This Row],[Anders]],0)</f>
        <v>0</v>
      </c>
      <c r="CE68" s="235">
        <f>IF(Tb.Financiering[[#This Row],[Pnr.]]=CE$7,Tb.Financiering[[#This Row],[Eigen
bijdrage]]+Tb.Financiering[[#This Row],[Andere
subsidie(s)]]+Tb.Financiering[[#This Row],[Anders]],0)</f>
        <v>0</v>
      </c>
      <c r="CF68" s="235">
        <f>IF(Tb.Financiering[[#This Row],[Pnr.]]=CF$7,Tb.Financiering[[#This Row],[Eigen
bijdrage]]+Tb.Financiering[[#This Row],[Andere
subsidie(s)]]+Tb.Financiering[[#This Row],[Anders]],0)</f>
        <v>0</v>
      </c>
      <c r="CG68" s="235">
        <f>IF(Tb.Financiering[[#This Row],[Pnr.]]=CG$7,Tb.Financiering[[#This Row],[Eigen
bijdrage]]+Tb.Financiering[[#This Row],[Andere
subsidie(s)]]+Tb.Financiering[[#This Row],[Anders]],0)</f>
        <v>0</v>
      </c>
      <c r="CH68" s="235">
        <f>IF(Tb.Financiering[[#This Row],[Pnr.]]=CH$7,Tb.Financiering[[#This Row],[Eigen
bijdrage]]+Tb.Financiering[[#This Row],[Andere
subsidie(s)]]+Tb.Financiering[[#This Row],[Anders]],0)</f>
        <v>0</v>
      </c>
      <c r="CI68" s="235">
        <f>IF(Tb.Financiering[[#This Row],[Pnr.]]=CI$7,Tb.Financiering[[#This Row],[Eigen
bijdrage]]+Tb.Financiering[[#This Row],[Andere
subsidie(s)]]+Tb.Financiering[[#This Row],[Anders]],0)</f>
        <v>0</v>
      </c>
      <c r="CJ68" s="235">
        <f>IF(Tb.Financiering[[#This Row],[Pnr.]]=CJ$7,Tb.Financiering[[#This Row],[Eigen
bijdrage]]+Tb.Financiering[[#This Row],[Andere
subsidie(s)]]+Tb.Financiering[[#This Row],[Anders]],0)</f>
        <v>0</v>
      </c>
      <c r="CK68" s="235">
        <f>IF(Tb.Financiering[[#This Row],[Pnr.]]=CK$7,Tb.Financiering[[#This Row],[Eigen
bijdrage]]+Tb.Financiering[[#This Row],[Andere
subsidie(s)]]+Tb.Financiering[[#This Row],[Anders]],0)</f>
        <v>0</v>
      </c>
      <c r="CL68" s="235">
        <f>IF(Tb.Financiering[[#This Row],[Pnr.]]=CL$7,Tb.Financiering[[#This Row],[Eigen
bijdrage]]+Tb.Financiering[[#This Row],[Andere
subsidie(s)]]+Tb.Financiering[[#This Row],[Anders]],0)</f>
        <v>0</v>
      </c>
      <c r="CM68" s="235">
        <f>IF(Tb.Financiering[[#This Row],[Pnr.]]=CM$7,Tb.Financiering[[#This Row],[Eigen
bijdrage]]+Tb.Financiering[[#This Row],[Andere
subsidie(s)]]+Tb.Financiering[[#This Row],[Anders]],0)</f>
        <v>0</v>
      </c>
      <c r="CN68" s="235">
        <f>IF(Tb.Financiering[[#This Row],[Pnr.]]=CN$7,Tb.Financiering[[#This Row],[Eigen
bijdrage]]+Tb.Financiering[[#This Row],[Andere
subsidie(s)]]+Tb.Financiering[[#This Row],[Anders]],0)</f>
        <v>0</v>
      </c>
      <c r="CO68" s="235">
        <f>IF(Tb.Financiering[[#This Row],[Pnr.]]=CO$7,Tb.Financiering[[#This Row],[Eigen
bijdrage]]+Tb.Financiering[[#This Row],[Andere
subsidie(s)]]+Tb.Financiering[[#This Row],[Anders]],0)</f>
        <v>0</v>
      </c>
      <c r="CP68" s="235">
        <f>IF(Tb.Financiering[[#This Row],[Pnr.]]=CP$7,Tb.Financiering[[#This Row],[Eigen
bijdrage]]+Tb.Financiering[[#This Row],[Andere
subsidie(s)]]+Tb.Financiering[[#This Row],[Anders]],0)</f>
        <v>0</v>
      </c>
      <c r="CQ68" s="235">
        <f>IF(Tb.Financiering[[#This Row],[Pnr.]]=CQ$7,Tb.Financiering[[#This Row],[Eigen
bijdrage]]+Tb.Financiering[[#This Row],[Andere
subsidie(s)]]+Tb.Financiering[[#This Row],[Anders]],0)</f>
        <v>0</v>
      </c>
      <c r="CR68" s="235">
        <f>IF(Tb.Financiering[[#This Row],[Pnr.]]=CR$7,Tb.Financiering[[#This Row],[Eigen
bijdrage]]+Tb.Financiering[[#This Row],[Andere
subsidie(s)]]+Tb.Financiering[[#This Row],[Anders]],0)</f>
        <v>0</v>
      </c>
      <c r="CS68" s="235">
        <f>IF(Tb.Financiering[[#This Row],[Pnr.]]=CS$7,Tb.Financiering[[#This Row],[Eigen
bijdrage]]+Tb.Financiering[[#This Row],[Andere
subsidie(s)]]+Tb.Financiering[[#This Row],[Anders]],0)</f>
        <v>0</v>
      </c>
      <c r="CT68" s="235">
        <f>IF(Tb.Financiering[[#This Row],[Pnr.]]=CT$7,Tb.Financiering[[#This Row],[Eigen
bijdrage]]+Tb.Financiering[[#This Row],[Andere
subsidie(s)]]+Tb.Financiering[[#This Row],[Anders]],0)</f>
        <v>0</v>
      </c>
      <c r="CU68" s="235">
        <f>IF(Tb.Financiering[[#This Row],[Pnr.]]=CU$7,Tb.Financiering[[#This Row],[Eigen
bijdrage]]+Tb.Financiering[[#This Row],[Andere
subsidie(s)]]+Tb.Financiering[[#This Row],[Anders]],0)</f>
        <v>0</v>
      </c>
      <c r="CV68" s="235">
        <f>IF(Tb.Financiering[[#This Row],[Pnr.]]=CV$7,Tb.Financiering[[#This Row],[Eigen
bijdrage]]+Tb.Financiering[[#This Row],[Andere
subsidie(s)]]+Tb.Financiering[[#This Row],[Anders]],0)</f>
        <v>0</v>
      </c>
      <c r="CW68" s="235">
        <f>IF(Tb.Financiering[[#This Row],[Pnr.]]=CW$7,Tb.Financiering[[#This Row],[Eigen
bijdrage]]+Tb.Financiering[[#This Row],[Andere
subsidie(s)]]+Tb.Financiering[[#This Row],[Anders]],0)</f>
        <v>0</v>
      </c>
      <c r="CX68" s="235">
        <f>IF(Tb.Financiering[[#This Row],[Pnr.]]=CX$7,Tb.Financiering[[#This Row],[Eigen
bijdrage]]+Tb.Financiering[[#This Row],[Andere
subsidie(s)]]+Tb.Financiering[[#This Row],[Anders]],0)</f>
        <v>0</v>
      </c>
      <c r="CY68" s="235">
        <f>IF(Tb.Financiering[[#This Row],[Pnr.]]=CY$7,Tb.Financiering[[#This Row],[Eigen
bijdrage]]+Tb.Financiering[[#This Row],[Andere
subsidie(s)]]+Tb.Financiering[[#This Row],[Anders]],0)</f>
        <v>0</v>
      </c>
      <c r="CZ68" s="235">
        <f>IF(Tb.Financiering[[#This Row],[Pnr.]]=CZ$7,Tb.Financiering[[#This Row],[Eigen
bijdrage]]+Tb.Financiering[[#This Row],[Andere
subsidie(s)]]+Tb.Financiering[[#This Row],[Anders]],0)</f>
        <v>0</v>
      </c>
      <c r="DA68" s="235">
        <f>IF(Tb.Financiering[[#This Row],[Pnr.]]=DA$7,Tb.Financiering[[#This Row],[Eigen
bijdrage]]+Tb.Financiering[[#This Row],[Andere
subsidie(s)]]+Tb.Financiering[[#This Row],[Anders]],0)</f>
        <v>0</v>
      </c>
      <c r="DB68" s="235">
        <f>IF(Tb.Financiering[[#This Row],[Pnr.]]=DB$7,Tb.Financiering[[#This Row],[Eigen
bijdrage]]+Tb.Financiering[[#This Row],[Andere
subsidie(s)]]+Tb.Financiering[[#This Row],[Anders]],0)</f>
        <v>0</v>
      </c>
      <c r="DC68" s="235">
        <f>IF(Tb.Financiering[[#This Row],[Pnr.]]=DC$7,Tb.Financiering[[#This Row],[Eigen
bijdrage]]+Tb.Financiering[[#This Row],[Andere
subsidie(s)]]+Tb.Financiering[[#This Row],[Anders]],0)</f>
        <v>0</v>
      </c>
      <c r="DD68" s="235">
        <f>IF(Tb.Financiering[[#This Row],[Pnr.]]=DD$7,Tb.Financiering[[#This Row],[Eigen
bijdrage]]+Tb.Financiering[[#This Row],[Andere
subsidie(s)]]+Tb.Financiering[[#This Row],[Anders]],0)</f>
        <v>0</v>
      </c>
      <c r="DE68" s="235">
        <f>IF(Tb.Financiering[[#This Row],[Pnr.]]=DE$7,Tb.Financiering[[#This Row],[Eigen
bijdrage]]+Tb.Financiering[[#This Row],[Andere
subsidie(s)]]+Tb.Financiering[[#This Row],[Anders]],0)</f>
        <v>0</v>
      </c>
      <c r="DF68" s="235">
        <f>IF(Tb.Financiering[[#This Row],[Pnr.]]=DF$7,Tb.Financiering[[#This Row],[Eigen
bijdrage]]+Tb.Financiering[[#This Row],[Andere
subsidie(s)]]+Tb.Financiering[[#This Row],[Anders]],0)</f>
        <v>0</v>
      </c>
      <c r="DG68" s="235">
        <f>IF(Tb.Financiering[[#This Row],[Pnr.]]=DG$7,Tb.Financiering[[#This Row],[Eigen
bijdrage]]+Tb.Financiering[[#This Row],[Andere
subsidie(s)]]+Tb.Financiering[[#This Row],[Anders]],0)</f>
        <v>0</v>
      </c>
      <c r="DH68" s="235">
        <f>IF(Tb.Financiering[[#This Row],[Pnr.]]=DH$7,Tb.Financiering[[#This Row],[Eigen
bijdrage]]+Tb.Financiering[[#This Row],[Andere
subsidie(s)]]+Tb.Financiering[[#This Row],[Anders]],0)</f>
        <v>0</v>
      </c>
      <c r="DI68" s="235">
        <f>IF(Tb.Financiering[[#This Row],[Pnr.]]=DI$7,Tb.Financiering[[#This Row],[Eigen
bijdrage]]+Tb.Financiering[[#This Row],[Andere
subsidie(s)]]+Tb.Financiering[[#This Row],[Anders]],0)</f>
        <v>0</v>
      </c>
      <c r="DJ68" s="235">
        <f>IF(Tb.Financiering[[#This Row],[Pnr.]]=DJ$7,Tb.Financiering[[#This Row],[Eigen
bijdrage]]+Tb.Financiering[[#This Row],[Andere
subsidie(s)]]+Tb.Financiering[[#This Row],[Anders]],0)</f>
        <v>0</v>
      </c>
      <c r="DK68" s="235">
        <f>IF(Tb.Financiering[[#This Row],[Pnr.]]=DK$7,Tb.Financiering[[#This Row],[Eigen
bijdrage]]+Tb.Financiering[[#This Row],[Andere
subsidie(s)]]+Tb.Financiering[[#This Row],[Anders]],0)</f>
        <v>0</v>
      </c>
      <c r="XFD68" s="31"/>
    </row>
    <row r="69" spans="1:115 16384:16384" s="4" customFormat="1" x14ac:dyDescent="0.3">
      <c r="A69" s="31"/>
      <c r="B69" s="137"/>
      <c r="C69" s="137"/>
      <c r="D69" s="11">
        <f>SUMIF(Tbl.Kosten[PSAnr.],Tb.Financiering[[#This Row],[PSAnr.]],Tbl.Kosten[Totaal kosten])</f>
        <v>0</v>
      </c>
      <c r="E69" s="154">
        <f>SUMIF(Tbl.Kosten[PSAnr.],Tb.Financiering[[#This Row],[PSAnr.]],Tbl.Kosten[Subsidie])</f>
        <v>0</v>
      </c>
      <c r="F69" s="155"/>
      <c r="G69" s="154">
        <f>Tb.Financiering[[#This Row],[Begrote kosten]]-Tb.Financiering[[#This Row],[Berekende GLB subsidie]]-Tb.Financiering[[#This Row],[Correctie GLB subsidie]]</f>
        <v>0</v>
      </c>
      <c r="H69" s="156"/>
      <c r="I69" s="156"/>
      <c r="J69" s="156"/>
      <c r="K69" s="152"/>
      <c r="L69" s="97">
        <f>Tb.Financiering[[#This Row],[Te financieren]]-SUM(Tb.Financiering[[#This Row],[Eigen
bijdrage]:[Anders]])</f>
        <v>0</v>
      </c>
      <c r="M69" s="160" t="str">
        <f>IFERROR(VLOOKUP(Tb.Financiering[[#This Row],[Partnernaam]],Tbl.Projectpartners[[Naam]:[PNr.]],9,FALSE),"")</f>
        <v/>
      </c>
      <c r="N69" s="142" t="str">
        <f>IFERROR(VLOOKUP(Tb.Financiering[[#This Row],[Subsidiabele activiteit]],Tbl.Subsidiehoogte[[Subsidieactiviteit]:[SAnr.]],3,FALSE),"")</f>
        <v/>
      </c>
      <c r="O69" s="142" t="str">
        <f>_xlfn.CONCAT(Tb.Financiering[[#This Row],[Pnr.]],Tb.Financiering[[#This Row],[SAnr.]])</f>
        <v/>
      </c>
      <c r="P69" s="144">
        <f>IF(Tb.Financiering[[#This Row],[Pnr.]]=P$7,Tb.Financiering[[#This Row],[Te financieren]]-Tb.Financiering[[#This Row],[Eigen
bijdrage]]-Tb.Financiering[[#This Row],[Andere
subsidie(s)]]-Tb.Financiering[[#This Row],[Anders]],0)</f>
        <v>0</v>
      </c>
      <c r="Q69" s="144">
        <f>IF(Tb.Financiering[[#This Row],[Pnr.]]=Q$7,Tb.Financiering[[#This Row],[Te financieren]]-Tb.Financiering[[#This Row],[Eigen
bijdrage]]-Tb.Financiering[[#This Row],[Andere
subsidie(s)]]-Tb.Financiering[[#This Row],[Anders]],0)</f>
        <v>0</v>
      </c>
      <c r="R69" s="144">
        <f>IF(Tb.Financiering[[#This Row],[Pnr.]]=R$7,Tb.Financiering[[#This Row],[Te financieren]]-Tb.Financiering[[#This Row],[Eigen
bijdrage]]-Tb.Financiering[[#This Row],[Andere
subsidie(s)]]-Tb.Financiering[[#This Row],[Anders]],0)</f>
        <v>0</v>
      </c>
      <c r="S69" s="144">
        <f>IF(Tb.Financiering[[#This Row],[Pnr.]]=S$7,Tb.Financiering[[#This Row],[Te financieren]]-Tb.Financiering[[#This Row],[Eigen
bijdrage]]-Tb.Financiering[[#This Row],[Andere
subsidie(s)]]-Tb.Financiering[[#This Row],[Anders]],0)</f>
        <v>0</v>
      </c>
      <c r="T69" s="144">
        <f>IF(Tb.Financiering[[#This Row],[Pnr.]]=T$7,Tb.Financiering[[#This Row],[Te financieren]]-Tb.Financiering[[#This Row],[Eigen
bijdrage]]-Tb.Financiering[[#This Row],[Andere
subsidie(s)]]-Tb.Financiering[[#This Row],[Anders]],0)</f>
        <v>0</v>
      </c>
      <c r="U69" s="144">
        <f>IF(Tb.Financiering[[#This Row],[Pnr.]]=U$7,Tb.Financiering[[#This Row],[Te financieren]]-Tb.Financiering[[#This Row],[Eigen
bijdrage]]-Tb.Financiering[[#This Row],[Andere
subsidie(s)]]-Tb.Financiering[[#This Row],[Anders]],0)</f>
        <v>0</v>
      </c>
      <c r="V69" s="144">
        <f>IF(Tb.Financiering[[#This Row],[Pnr.]]=V$7,Tb.Financiering[[#This Row],[Te financieren]]-Tb.Financiering[[#This Row],[Eigen
bijdrage]]-Tb.Financiering[[#This Row],[Andere
subsidie(s)]]-Tb.Financiering[[#This Row],[Anders]],0)</f>
        <v>0</v>
      </c>
      <c r="W69" s="144">
        <f>IF(Tb.Financiering[[#This Row],[Pnr.]]=W$7,Tb.Financiering[[#This Row],[Te financieren]]-Tb.Financiering[[#This Row],[Eigen
bijdrage]]-Tb.Financiering[[#This Row],[Andere
subsidie(s)]]-Tb.Financiering[[#This Row],[Anders]],0)</f>
        <v>0</v>
      </c>
      <c r="X69" s="144">
        <f>IF(Tb.Financiering[[#This Row],[Pnr.]]=X$7,Tb.Financiering[[#This Row],[Te financieren]]-Tb.Financiering[[#This Row],[Eigen
bijdrage]]-Tb.Financiering[[#This Row],[Andere
subsidie(s)]]-Tb.Financiering[[#This Row],[Anders]],0)</f>
        <v>0</v>
      </c>
      <c r="Y69" s="144">
        <f>IF(Tb.Financiering[[#This Row],[Pnr.]]=Y$7,Tb.Financiering[[#This Row],[Te financieren]]-Tb.Financiering[[#This Row],[Eigen
bijdrage]]-Tb.Financiering[[#This Row],[Andere
subsidie(s)]]-Tb.Financiering[[#This Row],[Anders]],0)</f>
        <v>0</v>
      </c>
      <c r="Z69" s="144">
        <f>IF(Tb.Financiering[[#This Row],[Pnr.]]=Z$7,Tb.Financiering[[#This Row],[Te financieren]]-Tb.Financiering[[#This Row],[Eigen
bijdrage]]-Tb.Financiering[[#This Row],[Andere
subsidie(s)]]-Tb.Financiering[[#This Row],[Anders]],0)</f>
        <v>0</v>
      </c>
      <c r="AA69" s="144">
        <f>IF(Tb.Financiering[[#This Row],[Pnr.]]=AA$7,Tb.Financiering[[#This Row],[Te financieren]]-Tb.Financiering[[#This Row],[Eigen
bijdrage]]-Tb.Financiering[[#This Row],[Andere
subsidie(s)]]-Tb.Financiering[[#This Row],[Anders]],0)</f>
        <v>0</v>
      </c>
      <c r="AB69" s="144">
        <f>IF(Tb.Financiering[[#This Row],[Pnr.]]=AB$7,Tb.Financiering[[#This Row],[Te financieren]]-Tb.Financiering[[#This Row],[Eigen
bijdrage]]-Tb.Financiering[[#This Row],[Andere
subsidie(s)]]-Tb.Financiering[[#This Row],[Anders]],0)</f>
        <v>0</v>
      </c>
      <c r="AC69" s="144">
        <f>IF(Tb.Financiering[[#This Row],[Pnr.]]=AC$7,Tb.Financiering[[#This Row],[Te financieren]]-Tb.Financiering[[#This Row],[Eigen
bijdrage]]-Tb.Financiering[[#This Row],[Andere
subsidie(s)]]-Tb.Financiering[[#This Row],[Anders]],0)</f>
        <v>0</v>
      </c>
      <c r="AD69" s="144">
        <f>IF(Tb.Financiering[[#This Row],[Pnr.]]=AD$7,Tb.Financiering[[#This Row],[Te financieren]]-Tb.Financiering[[#This Row],[Eigen
bijdrage]]-Tb.Financiering[[#This Row],[Andere
subsidie(s)]]-Tb.Financiering[[#This Row],[Anders]],0)</f>
        <v>0</v>
      </c>
      <c r="AE69" s="144">
        <f>IF(Tb.Financiering[[#This Row],[Pnr.]]=AE$7,Tb.Financiering[[#This Row],[Te financieren]]-Tb.Financiering[[#This Row],[Eigen
bijdrage]]-Tb.Financiering[[#This Row],[Andere
subsidie(s)]]-Tb.Financiering[[#This Row],[Anders]],0)</f>
        <v>0</v>
      </c>
      <c r="AF69" s="144">
        <f>IF(Tb.Financiering[[#This Row],[Pnr.]]=AF$7,Tb.Financiering[[#This Row],[Te financieren]]-Tb.Financiering[[#This Row],[Eigen
bijdrage]]-Tb.Financiering[[#This Row],[Andere
subsidie(s)]]-Tb.Financiering[[#This Row],[Anders]],0)</f>
        <v>0</v>
      </c>
      <c r="AG69" s="144">
        <f>IF(Tb.Financiering[[#This Row],[Pnr.]]=AG$7,Tb.Financiering[[#This Row],[Te financieren]]-Tb.Financiering[[#This Row],[Eigen
bijdrage]]-Tb.Financiering[[#This Row],[Andere
subsidie(s)]]-Tb.Financiering[[#This Row],[Anders]],0)</f>
        <v>0</v>
      </c>
      <c r="AH69" s="144">
        <f>IF(Tb.Financiering[[#This Row],[Pnr.]]=AH$7,Tb.Financiering[[#This Row],[Te financieren]]-Tb.Financiering[[#This Row],[Eigen
bijdrage]]-Tb.Financiering[[#This Row],[Andere
subsidie(s)]]-Tb.Financiering[[#This Row],[Anders]],0)</f>
        <v>0</v>
      </c>
      <c r="AI69" s="144">
        <f>IF(Tb.Financiering[[#This Row],[Pnr.]]=AI$7,Tb.Financiering[[#This Row],[Te financieren]]-Tb.Financiering[[#This Row],[Eigen
bijdrage]]-Tb.Financiering[[#This Row],[Andere
subsidie(s)]]-Tb.Financiering[[#This Row],[Anders]],0)</f>
        <v>0</v>
      </c>
      <c r="AJ69" s="144">
        <f>IF(Tb.Financiering[[#This Row],[Pnr.]]=AJ$7,Tb.Financiering[[#This Row],[Te financieren]]-Tb.Financiering[[#This Row],[Eigen
bijdrage]]-Tb.Financiering[[#This Row],[Andere
subsidie(s)]]-Tb.Financiering[[#This Row],[Anders]],0)</f>
        <v>0</v>
      </c>
      <c r="AK69" s="144">
        <f>IF(Tb.Financiering[[#This Row],[Pnr.]]=AK$7,Tb.Financiering[[#This Row],[Te financieren]]-Tb.Financiering[[#This Row],[Eigen
bijdrage]]-Tb.Financiering[[#This Row],[Andere
subsidie(s)]]-Tb.Financiering[[#This Row],[Anders]],0)</f>
        <v>0</v>
      </c>
      <c r="AL69" s="144">
        <f>IF(Tb.Financiering[[#This Row],[Pnr.]]=AL$7,Tb.Financiering[[#This Row],[Te financieren]]-Tb.Financiering[[#This Row],[Eigen
bijdrage]]-Tb.Financiering[[#This Row],[Andere
subsidie(s)]]-Tb.Financiering[[#This Row],[Anders]],0)</f>
        <v>0</v>
      </c>
      <c r="AM69" s="144">
        <f>IF(Tb.Financiering[[#This Row],[Pnr.]]=AM$7,Tb.Financiering[[#This Row],[Te financieren]]-Tb.Financiering[[#This Row],[Eigen
bijdrage]]-Tb.Financiering[[#This Row],[Andere
subsidie(s)]]-Tb.Financiering[[#This Row],[Anders]],0)</f>
        <v>0</v>
      </c>
      <c r="AN69" s="144">
        <f>IF(Tb.Financiering[[#This Row],[Pnr.]]=AN$7,Tb.Financiering[[#This Row],[Te financieren]]-Tb.Financiering[[#This Row],[Eigen
bijdrage]]-Tb.Financiering[[#This Row],[Andere
subsidie(s)]]-Tb.Financiering[[#This Row],[Anders]],0)</f>
        <v>0</v>
      </c>
      <c r="AO69" s="144">
        <f>IF(Tb.Financiering[[#This Row],[Pnr.]]=AO$7,Tb.Financiering[[#This Row],[Te financieren]]-Tb.Financiering[[#This Row],[Eigen
bijdrage]]-Tb.Financiering[[#This Row],[Andere
subsidie(s)]]-Tb.Financiering[[#This Row],[Anders]],0)</f>
        <v>0</v>
      </c>
      <c r="AP69" s="144">
        <f>IF(Tb.Financiering[[#This Row],[Pnr.]]=AP$7,Tb.Financiering[[#This Row],[Te financieren]]-Tb.Financiering[[#This Row],[Eigen
bijdrage]]-Tb.Financiering[[#This Row],[Andere
subsidie(s)]]-Tb.Financiering[[#This Row],[Anders]],0)</f>
        <v>0</v>
      </c>
      <c r="AQ69" s="144">
        <f>IF(Tb.Financiering[[#This Row],[Pnr.]]=AQ$7,Tb.Financiering[[#This Row],[Te financieren]]-Tb.Financiering[[#This Row],[Eigen
bijdrage]]-Tb.Financiering[[#This Row],[Andere
subsidie(s)]]-Tb.Financiering[[#This Row],[Anders]],0)</f>
        <v>0</v>
      </c>
      <c r="AR69" s="144">
        <f>IF(Tb.Financiering[[#This Row],[Pnr.]]=AR$7,Tb.Financiering[[#This Row],[Te financieren]]-Tb.Financiering[[#This Row],[Eigen
bijdrage]]-Tb.Financiering[[#This Row],[Andere
subsidie(s)]]-Tb.Financiering[[#This Row],[Anders]],0)</f>
        <v>0</v>
      </c>
      <c r="AS69" s="144">
        <f>IF(Tb.Financiering[[#This Row],[Pnr.]]=AS$7,Tb.Financiering[[#This Row],[Te financieren]]-Tb.Financiering[[#This Row],[Eigen
bijdrage]]-Tb.Financiering[[#This Row],[Andere
subsidie(s)]]-Tb.Financiering[[#This Row],[Anders]],0)</f>
        <v>0</v>
      </c>
      <c r="AT69" s="144">
        <f>IF(Tb.Financiering[[#This Row],[Pnr.]]=AT$7,Tb.Financiering[[#This Row],[Te financieren]]-Tb.Financiering[[#This Row],[Eigen
bijdrage]]-Tb.Financiering[[#This Row],[Andere
subsidie(s)]]-Tb.Financiering[[#This Row],[Anders]],0)</f>
        <v>0</v>
      </c>
      <c r="AU69" s="144">
        <f>IF(Tb.Financiering[[#This Row],[Pnr.]]=AU$7,Tb.Financiering[[#This Row],[Te financieren]]-Tb.Financiering[[#This Row],[Eigen
bijdrage]]-Tb.Financiering[[#This Row],[Andere
subsidie(s)]]-Tb.Financiering[[#This Row],[Anders]],0)</f>
        <v>0</v>
      </c>
      <c r="AV69" s="144">
        <f>IF(Tb.Financiering[[#This Row],[Pnr.]]=AV$7,Tb.Financiering[[#This Row],[Te financieren]]-Tb.Financiering[[#This Row],[Eigen
bijdrage]]-Tb.Financiering[[#This Row],[Andere
subsidie(s)]]-Tb.Financiering[[#This Row],[Anders]],0)</f>
        <v>0</v>
      </c>
      <c r="AW69" s="144">
        <f>IF(Tb.Financiering[[#This Row],[Pnr.]]=AW$7,Tb.Financiering[[#This Row],[Te financieren]]-Tb.Financiering[[#This Row],[Eigen
bijdrage]]-Tb.Financiering[[#This Row],[Andere
subsidie(s)]]-Tb.Financiering[[#This Row],[Anders]],0)</f>
        <v>0</v>
      </c>
      <c r="AX69" s="144">
        <f>IF(Tb.Financiering[[#This Row],[Pnr.]]=AX$7,Tb.Financiering[[#This Row],[Te financieren]]-Tb.Financiering[[#This Row],[Eigen
bijdrage]]-Tb.Financiering[[#This Row],[Andere
subsidie(s)]]-Tb.Financiering[[#This Row],[Anders]],0)</f>
        <v>0</v>
      </c>
      <c r="AY69" s="144">
        <f>IF(Tb.Financiering[[#This Row],[Pnr.]]=AY$7,Tb.Financiering[[#This Row],[Te financieren]]-Tb.Financiering[[#This Row],[Eigen
bijdrage]]-Tb.Financiering[[#This Row],[Andere
subsidie(s)]]-Tb.Financiering[[#This Row],[Anders]],0)</f>
        <v>0</v>
      </c>
      <c r="AZ69" s="144">
        <f>IF(Tb.Financiering[[#This Row],[Pnr.]]=AZ$7,Tb.Financiering[[#This Row],[Te financieren]]-Tb.Financiering[[#This Row],[Eigen
bijdrage]]-Tb.Financiering[[#This Row],[Andere
subsidie(s)]]-Tb.Financiering[[#This Row],[Anders]],0)</f>
        <v>0</v>
      </c>
      <c r="BA69" s="144">
        <f>IF(Tb.Financiering[[#This Row],[Pnr.]]=BA$7,Tb.Financiering[[#This Row],[Te financieren]]-Tb.Financiering[[#This Row],[Eigen
bijdrage]]-Tb.Financiering[[#This Row],[Andere
subsidie(s)]]-Tb.Financiering[[#This Row],[Anders]],0)</f>
        <v>0</v>
      </c>
      <c r="BB69" s="144">
        <f>IF(Tb.Financiering[[#This Row],[Pnr.]]=BB$7,Tb.Financiering[[#This Row],[Te financieren]]-Tb.Financiering[[#This Row],[Eigen
bijdrage]]-Tb.Financiering[[#This Row],[Andere
subsidie(s)]]-Tb.Financiering[[#This Row],[Anders]],0)</f>
        <v>0</v>
      </c>
      <c r="BC69" s="144">
        <f>IF(Tb.Financiering[[#This Row],[Pnr.]]=BC$7,Tb.Financiering[[#This Row],[Te financieren]]-Tb.Financiering[[#This Row],[Eigen
bijdrage]]-Tb.Financiering[[#This Row],[Andere
subsidie(s)]]-Tb.Financiering[[#This Row],[Anders]],0)</f>
        <v>0</v>
      </c>
      <c r="BD69" s="144">
        <f>IF(Tb.Financiering[[#This Row],[Pnr.]]=BD$7,Tb.Financiering[[#This Row],[Te financieren]]-Tb.Financiering[[#This Row],[Eigen
bijdrage]]-Tb.Financiering[[#This Row],[Andere
subsidie(s)]]-Tb.Financiering[[#This Row],[Anders]],0)</f>
        <v>0</v>
      </c>
      <c r="BE69" s="144">
        <f>IF(Tb.Financiering[[#This Row],[Pnr.]]=BE$7,Tb.Financiering[[#This Row],[Te financieren]]-Tb.Financiering[[#This Row],[Eigen
bijdrage]]-Tb.Financiering[[#This Row],[Andere
subsidie(s)]]-Tb.Financiering[[#This Row],[Anders]],0)</f>
        <v>0</v>
      </c>
      <c r="BF69" s="144">
        <f>IF(Tb.Financiering[[#This Row],[Pnr.]]=BF$7,Tb.Financiering[[#This Row],[Te financieren]]-Tb.Financiering[[#This Row],[Eigen
bijdrage]]-Tb.Financiering[[#This Row],[Andere
subsidie(s)]]-Tb.Financiering[[#This Row],[Anders]],0)</f>
        <v>0</v>
      </c>
      <c r="BG69" s="144">
        <f>IF(Tb.Financiering[[#This Row],[Pnr.]]=BG$7,Tb.Financiering[[#This Row],[Te financieren]]-Tb.Financiering[[#This Row],[Eigen
bijdrage]]-Tb.Financiering[[#This Row],[Andere
subsidie(s)]]-Tb.Financiering[[#This Row],[Anders]],0)</f>
        <v>0</v>
      </c>
      <c r="BH69" s="144">
        <f>IF(Tb.Financiering[[#This Row],[Pnr.]]=BH$7,Tb.Financiering[[#This Row],[Te financieren]]-Tb.Financiering[[#This Row],[Eigen
bijdrage]]-Tb.Financiering[[#This Row],[Andere
subsidie(s)]]-Tb.Financiering[[#This Row],[Anders]],0)</f>
        <v>0</v>
      </c>
      <c r="BI69" s="144">
        <f>IF(Tb.Financiering[[#This Row],[Pnr.]]=BI$7,Tb.Financiering[[#This Row],[Te financieren]]-Tb.Financiering[[#This Row],[Eigen
bijdrage]]-Tb.Financiering[[#This Row],[Andere
subsidie(s)]]-Tb.Financiering[[#This Row],[Anders]],0)</f>
        <v>0</v>
      </c>
      <c r="BJ69" s="144">
        <f>IF(Tb.Financiering[[#This Row],[Pnr.]]=BJ$7,Tb.Financiering[[#This Row],[Te financieren]]-Tb.Financiering[[#This Row],[Eigen
bijdrage]]-Tb.Financiering[[#This Row],[Andere
subsidie(s)]]-Tb.Financiering[[#This Row],[Anders]],0)</f>
        <v>0</v>
      </c>
      <c r="BK69" s="144">
        <f>IF(Tb.Financiering[[#This Row],[Pnr.]]=BK$7,Tb.Financiering[[#This Row],[Te financieren]]-Tb.Financiering[[#This Row],[Eigen
bijdrage]]-Tb.Financiering[[#This Row],[Andere
subsidie(s)]]-Tb.Financiering[[#This Row],[Anders]],0)</f>
        <v>0</v>
      </c>
      <c r="BL69" s="144">
        <f>IF(Tb.Financiering[[#This Row],[Pnr.]]=BL$7,Tb.Financiering[[#This Row],[Te financieren]]-Tb.Financiering[[#This Row],[Eigen
bijdrage]]-Tb.Financiering[[#This Row],[Andere
subsidie(s)]]-Tb.Financiering[[#This Row],[Anders]],0)</f>
        <v>0</v>
      </c>
      <c r="BM69" s="144">
        <f>IF(Tb.Financiering[[#This Row],[Pnr.]]=BM$7,Tb.Financiering[[#This Row],[Te financieren]]-Tb.Financiering[[#This Row],[Eigen
bijdrage]]-Tb.Financiering[[#This Row],[Andere
subsidie(s)]]-Tb.Financiering[[#This Row],[Anders]],0)</f>
        <v>0</v>
      </c>
      <c r="BN69" s="235">
        <f>IF(Tb.Financiering[[#This Row],[Pnr.]]=BN$7,Tb.Financiering[[#This Row],[Eigen
bijdrage]]+Tb.Financiering[[#This Row],[Andere
subsidie(s)]]+Tb.Financiering[[#This Row],[Anders]],0)</f>
        <v>0</v>
      </c>
      <c r="BO69" s="235">
        <f>IF(Tb.Financiering[[#This Row],[Pnr.]]=BO$7,Tb.Financiering[[#This Row],[Eigen
bijdrage]]+Tb.Financiering[[#This Row],[Andere
subsidie(s)]]+Tb.Financiering[[#This Row],[Anders]],0)</f>
        <v>0</v>
      </c>
      <c r="BP69" s="235">
        <f>IF(Tb.Financiering[[#This Row],[Pnr.]]=BP$7,Tb.Financiering[[#This Row],[Eigen
bijdrage]]+Tb.Financiering[[#This Row],[Andere
subsidie(s)]]+Tb.Financiering[[#This Row],[Anders]],0)</f>
        <v>0</v>
      </c>
      <c r="BQ69" s="235">
        <f>IF(Tb.Financiering[[#This Row],[Pnr.]]=BQ$7,Tb.Financiering[[#This Row],[Eigen
bijdrage]]+Tb.Financiering[[#This Row],[Andere
subsidie(s)]]+Tb.Financiering[[#This Row],[Anders]],0)</f>
        <v>0</v>
      </c>
      <c r="BR69" s="235">
        <f>IF(Tb.Financiering[[#This Row],[Pnr.]]=BR$7,Tb.Financiering[[#This Row],[Eigen
bijdrage]]+Tb.Financiering[[#This Row],[Andere
subsidie(s)]]+Tb.Financiering[[#This Row],[Anders]],0)</f>
        <v>0</v>
      </c>
      <c r="BS69" s="235">
        <f>IF(Tb.Financiering[[#This Row],[Pnr.]]=BS$7,Tb.Financiering[[#This Row],[Eigen
bijdrage]]+Tb.Financiering[[#This Row],[Andere
subsidie(s)]]+Tb.Financiering[[#This Row],[Anders]],0)</f>
        <v>0</v>
      </c>
      <c r="BT69" s="235">
        <f>IF(Tb.Financiering[[#This Row],[Pnr.]]=BT$7,Tb.Financiering[[#This Row],[Eigen
bijdrage]]+Tb.Financiering[[#This Row],[Andere
subsidie(s)]]+Tb.Financiering[[#This Row],[Anders]],0)</f>
        <v>0</v>
      </c>
      <c r="BU69" s="235">
        <f>IF(Tb.Financiering[[#This Row],[Pnr.]]=BU$7,Tb.Financiering[[#This Row],[Eigen
bijdrage]]+Tb.Financiering[[#This Row],[Andere
subsidie(s)]]+Tb.Financiering[[#This Row],[Anders]],0)</f>
        <v>0</v>
      </c>
      <c r="BV69" s="235">
        <f>IF(Tb.Financiering[[#This Row],[Pnr.]]=BV$7,Tb.Financiering[[#This Row],[Eigen
bijdrage]]+Tb.Financiering[[#This Row],[Andere
subsidie(s)]]+Tb.Financiering[[#This Row],[Anders]],0)</f>
        <v>0</v>
      </c>
      <c r="BW69" s="235">
        <f>IF(Tb.Financiering[[#This Row],[Pnr.]]=BW$7,Tb.Financiering[[#This Row],[Eigen
bijdrage]]+Tb.Financiering[[#This Row],[Andere
subsidie(s)]]+Tb.Financiering[[#This Row],[Anders]],0)</f>
        <v>0</v>
      </c>
      <c r="BX69" s="235">
        <f>IF(Tb.Financiering[[#This Row],[Pnr.]]=BX$7,Tb.Financiering[[#This Row],[Eigen
bijdrage]]+Tb.Financiering[[#This Row],[Andere
subsidie(s)]]+Tb.Financiering[[#This Row],[Anders]],0)</f>
        <v>0</v>
      </c>
      <c r="BY69" s="235">
        <f>IF(Tb.Financiering[[#This Row],[Pnr.]]=BY$7,Tb.Financiering[[#This Row],[Eigen
bijdrage]]+Tb.Financiering[[#This Row],[Andere
subsidie(s)]]+Tb.Financiering[[#This Row],[Anders]],0)</f>
        <v>0</v>
      </c>
      <c r="BZ69" s="235">
        <f>IF(Tb.Financiering[[#This Row],[Pnr.]]=BZ$7,Tb.Financiering[[#This Row],[Eigen
bijdrage]]+Tb.Financiering[[#This Row],[Andere
subsidie(s)]]+Tb.Financiering[[#This Row],[Anders]],0)</f>
        <v>0</v>
      </c>
      <c r="CA69" s="235">
        <f>IF(Tb.Financiering[[#This Row],[Pnr.]]=CA$7,Tb.Financiering[[#This Row],[Eigen
bijdrage]]+Tb.Financiering[[#This Row],[Andere
subsidie(s)]]+Tb.Financiering[[#This Row],[Anders]],0)</f>
        <v>0</v>
      </c>
      <c r="CB69" s="235">
        <f>IF(Tb.Financiering[[#This Row],[Pnr.]]=CB$7,Tb.Financiering[[#This Row],[Eigen
bijdrage]]+Tb.Financiering[[#This Row],[Andere
subsidie(s)]]+Tb.Financiering[[#This Row],[Anders]],0)</f>
        <v>0</v>
      </c>
      <c r="CC69" s="235">
        <f>IF(Tb.Financiering[[#This Row],[Pnr.]]=CC$7,Tb.Financiering[[#This Row],[Eigen
bijdrage]]+Tb.Financiering[[#This Row],[Andere
subsidie(s)]]+Tb.Financiering[[#This Row],[Anders]],0)</f>
        <v>0</v>
      </c>
      <c r="CD69" s="235">
        <f>IF(Tb.Financiering[[#This Row],[Pnr.]]=CD$7,Tb.Financiering[[#This Row],[Eigen
bijdrage]]+Tb.Financiering[[#This Row],[Andere
subsidie(s)]]+Tb.Financiering[[#This Row],[Anders]],0)</f>
        <v>0</v>
      </c>
      <c r="CE69" s="235">
        <f>IF(Tb.Financiering[[#This Row],[Pnr.]]=CE$7,Tb.Financiering[[#This Row],[Eigen
bijdrage]]+Tb.Financiering[[#This Row],[Andere
subsidie(s)]]+Tb.Financiering[[#This Row],[Anders]],0)</f>
        <v>0</v>
      </c>
      <c r="CF69" s="235">
        <f>IF(Tb.Financiering[[#This Row],[Pnr.]]=CF$7,Tb.Financiering[[#This Row],[Eigen
bijdrage]]+Tb.Financiering[[#This Row],[Andere
subsidie(s)]]+Tb.Financiering[[#This Row],[Anders]],0)</f>
        <v>0</v>
      </c>
      <c r="CG69" s="235">
        <f>IF(Tb.Financiering[[#This Row],[Pnr.]]=CG$7,Tb.Financiering[[#This Row],[Eigen
bijdrage]]+Tb.Financiering[[#This Row],[Andere
subsidie(s)]]+Tb.Financiering[[#This Row],[Anders]],0)</f>
        <v>0</v>
      </c>
      <c r="CH69" s="235">
        <f>IF(Tb.Financiering[[#This Row],[Pnr.]]=CH$7,Tb.Financiering[[#This Row],[Eigen
bijdrage]]+Tb.Financiering[[#This Row],[Andere
subsidie(s)]]+Tb.Financiering[[#This Row],[Anders]],0)</f>
        <v>0</v>
      </c>
      <c r="CI69" s="235">
        <f>IF(Tb.Financiering[[#This Row],[Pnr.]]=CI$7,Tb.Financiering[[#This Row],[Eigen
bijdrage]]+Tb.Financiering[[#This Row],[Andere
subsidie(s)]]+Tb.Financiering[[#This Row],[Anders]],0)</f>
        <v>0</v>
      </c>
      <c r="CJ69" s="235">
        <f>IF(Tb.Financiering[[#This Row],[Pnr.]]=CJ$7,Tb.Financiering[[#This Row],[Eigen
bijdrage]]+Tb.Financiering[[#This Row],[Andere
subsidie(s)]]+Tb.Financiering[[#This Row],[Anders]],0)</f>
        <v>0</v>
      </c>
      <c r="CK69" s="235">
        <f>IF(Tb.Financiering[[#This Row],[Pnr.]]=CK$7,Tb.Financiering[[#This Row],[Eigen
bijdrage]]+Tb.Financiering[[#This Row],[Andere
subsidie(s)]]+Tb.Financiering[[#This Row],[Anders]],0)</f>
        <v>0</v>
      </c>
      <c r="CL69" s="235">
        <f>IF(Tb.Financiering[[#This Row],[Pnr.]]=CL$7,Tb.Financiering[[#This Row],[Eigen
bijdrage]]+Tb.Financiering[[#This Row],[Andere
subsidie(s)]]+Tb.Financiering[[#This Row],[Anders]],0)</f>
        <v>0</v>
      </c>
      <c r="CM69" s="235">
        <f>IF(Tb.Financiering[[#This Row],[Pnr.]]=CM$7,Tb.Financiering[[#This Row],[Eigen
bijdrage]]+Tb.Financiering[[#This Row],[Andere
subsidie(s)]]+Tb.Financiering[[#This Row],[Anders]],0)</f>
        <v>0</v>
      </c>
      <c r="CN69" s="235">
        <f>IF(Tb.Financiering[[#This Row],[Pnr.]]=CN$7,Tb.Financiering[[#This Row],[Eigen
bijdrage]]+Tb.Financiering[[#This Row],[Andere
subsidie(s)]]+Tb.Financiering[[#This Row],[Anders]],0)</f>
        <v>0</v>
      </c>
      <c r="CO69" s="235">
        <f>IF(Tb.Financiering[[#This Row],[Pnr.]]=CO$7,Tb.Financiering[[#This Row],[Eigen
bijdrage]]+Tb.Financiering[[#This Row],[Andere
subsidie(s)]]+Tb.Financiering[[#This Row],[Anders]],0)</f>
        <v>0</v>
      </c>
      <c r="CP69" s="235">
        <f>IF(Tb.Financiering[[#This Row],[Pnr.]]=CP$7,Tb.Financiering[[#This Row],[Eigen
bijdrage]]+Tb.Financiering[[#This Row],[Andere
subsidie(s)]]+Tb.Financiering[[#This Row],[Anders]],0)</f>
        <v>0</v>
      </c>
      <c r="CQ69" s="235">
        <f>IF(Tb.Financiering[[#This Row],[Pnr.]]=CQ$7,Tb.Financiering[[#This Row],[Eigen
bijdrage]]+Tb.Financiering[[#This Row],[Andere
subsidie(s)]]+Tb.Financiering[[#This Row],[Anders]],0)</f>
        <v>0</v>
      </c>
      <c r="CR69" s="235">
        <f>IF(Tb.Financiering[[#This Row],[Pnr.]]=CR$7,Tb.Financiering[[#This Row],[Eigen
bijdrage]]+Tb.Financiering[[#This Row],[Andere
subsidie(s)]]+Tb.Financiering[[#This Row],[Anders]],0)</f>
        <v>0</v>
      </c>
      <c r="CS69" s="235">
        <f>IF(Tb.Financiering[[#This Row],[Pnr.]]=CS$7,Tb.Financiering[[#This Row],[Eigen
bijdrage]]+Tb.Financiering[[#This Row],[Andere
subsidie(s)]]+Tb.Financiering[[#This Row],[Anders]],0)</f>
        <v>0</v>
      </c>
      <c r="CT69" s="235">
        <f>IF(Tb.Financiering[[#This Row],[Pnr.]]=CT$7,Tb.Financiering[[#This Row],[Eigen
bijdrage]]+Tb.Financiering[[#This Row],[Andere
subsidie(s)]]+Tb.Financiering[[#This Row],[Anders]],0)</f>
        <v>0</v>
      </c>
      <c r="CU69" s="235">
        <f>IF(Tb.Financiering[[#This Row],[Pnr.]]=CU$7,Tb.Financiering[[#This Row],[Eigen
bijdrage]]+Tb.Financiering[[#This Row],[Andere
subsidie(s)]]+Tb.Financiering[[#This Row],[Anders]],0)</f>
        <v>0</v>
      </c>
      <c r="CV69" s="235">
        <f>IF(Tb.Financiering[[#This Row],[Pnr.]]=CV$7,Tb.Financiering[[#This Row],[Eigen
bijdrage]]+Tb.Financiering[[#This Row],[Andere
subsidie(s)]]+Tb.Financiering[[#This Row],[Anders]],0)</f>
        <v>0</v>
      </c>
      <c r="CW69" s="235">
        <f>IF(Tb.Financiering[[#This Row],[Pnr.]]=CW$7,Tb.Financiering[[#This Row],[Eigen
bijdrage]]+Tb.Financiering[[#This Row],[Andere
subsidie(s)]]+Tb.Financiering[[#This Row],[Anders]],0)</f>
        <v>0</v>
      </c>
      <c r="CX69" s="235">
        <f>IF(Tb.Financiering[[#This Row],[Pnr.]]=CX$7,Tb.Financiering[[#This Row],[Eigen
bijdrage]]+Tb.Financiering[[#This Row],[Andere
subsidie(s)]]+Tb.Financiering[[#This Row],[Anders]],0)</f>
        <v>0</v>
      </c>
      <c r="CY69" s="235">
        <f>IF(Tb.Financiering[[#This Row],[Pnr.]]=CY$7,Tb.Financiering[[#This Row],[Eigen
bijdrage]]+Tb.Financiering[[#This Row],[Andere
subsidie(s)]]+Tb.Financiering[[#This Row],[Anders]],0)</f>
        <v>0</v>
      </c>
      <c r="CZ69" s="235">
        <f>IF(Tb.Financiering[[#This Row],[Pnr.]]=CZ$7,Tb.Financiering[[#This Row],[Eigen
bijdrage]]+Tb.Financiering[[#This Row],[Andere
subsidie(s)]]+Tb.Financiering[[#This Row],[Anders]],0)</f>
        <v>0</v>
      </c>
      <c r="DA69" s="235">
        <f>IF(Tb.Financiering[[#This Row],[Pnr.]]=DA$7,Tb.Financiering[[#This Row],[Eigen
bijdrage]]+Tb.Financiering[[#This Row],[Andere
subsidie(s)]]+Tb.Financiering[[#This Row],[Anders]],0)</f>
        <v>0</v>
      </c>
      <c r="DB69" s="235">
        <f>IF(Tb.Financiering[[#This Row],[Pnr.]]=DB$7,Tb.Financiering[[#This Row],[Eigen
bijdrage]]+Tb.Financiering[[#This Row],[Andere
subsidie(s)]]+Tb.Financiering[[#This Row],[Anders]],0)</f>
        <v>0</v>
      </c>
      <c r="DC69" s="235">
        <f>IF(Tb.Financiering[[#This Row],[Pnr.]]=DC$7,Tb.Financiering[[#This Row],[Eigen
bijdrage]]+Tb.Financiering[[#This Row],[Andere
subsidie(s)]]+Tb.Financiering[[#This Row],[Anders]],0)</f>
        <v>0</v>
      </c>
      <c r="DD69" s="235">
        <f>IF(Tb.Financiering[[#This Row],[Pnr.]]=DD$7,Tb.Financiering[[#This Row],[Eigen
bijdrage]]+Tb.Financiering[[#This Row],[Andere
subsidie(s)]]+Tb.Financiering[[#This Row],[Anders]],0)</f>
        <v>0</v>
      </c>
      <c r="DE69" s="235">
        <f>IF(Tb.Financiering[[#This Row],[Pnr.]]=DE$7,Tb.Financiering[[#This Row],[Eigen
bijdrage]]+Tb.Financiering[[#This Row],[Andere
subsidie(s)]]+Tb.Financiering[[#This Row],[Anders]],0)</f>
        <v>0</v>
      </c>
      <c r="DF69" s="235">
        <f>IF(Tb.Financiering[[#This Row],[Pnr.]]=DF$7,Tb.Financiering[[#This Row],[Eigen
bijdrage]]+Tb.Financiering[[#This Row],[Andere
subsidie(s)]]+Tb.Financiering[[#This Row],[Anders]],0)</f>
        <v>0</v>
      </c>
      <c r="DG69" s="235">
        <f>IF(Tb.Financiering[[#This Row],[Pnr.]]=DG$7,Tb.Financiering[[#This Row],[Eigen
bijdrage]]+Tb.Financiering[[#This Row],[Andere
subsidie(s)]]+Tb.Financiering[[#This Row],[Anders]],0)</f>
        <v>0</v>
      </c>
      <c r="DH69" s="235">
        <f>IF(Tb.Financiering[[#This Row],[Pnr.]]=DH$7,Tb.Financiering[[#This Row],[Eigen
bijdrage]]+Tb.Financiering[[#This Row],[Andere
subsidie(s)]]+Tb.Financiering[[#This Row],[Anders]],0)</f>
        <v>0</v>
      </c>
      <c r="DI69" s="235">
        <f>IF(Tb.Financiering[[#This Row],[Pnr.]]=DI$7,Tb.Financiering[[#This Row],[Eigen
bijdrage]]+Tb.Financiering[[#This Row],[Andere
subsidie(s)]]+Tb.Financiering[[#This Row],[Anders]],0)</f>
        <v>0</v>
      </c>
      <c r="DJ69" s="235">
        <f>IF(Tb.Financiering[[#This Row],[Pnr.]]=DJ$7,Tb.Financiering[[#This Row],[Eigen
bijdrage]]+Tb.Financiering[[#This Row],[Andere
subsidie(s)]]+Tb.Financiering[[#This Row],[Anders]],0)</f>
        <v>0</v>
      </c>
      <c r="DK69" s="235">
        <f>IF(Tb.Financiering[[#This Row],[Pnr.]]=DK$7,Tb.Financiering[[#This Row],[Eigen
bijdrage]]+Tb.Financiering[[#This Row],[Andere
subsidie(s)]]+Tb.Financiering[[#This Row],[Anders]],0)</f>
        <v>0</v>
      </c>
      <c r="XFD69" s="31"/>
    </row>
    <row r="70" spans="1:115 16384:16384" s="4" customFormat="1" x14ac:dyDescent="0.3">
      <c r="A70" s="31"/>
      <c r="B70" s="137"/>
      <c r="C70" s="137"/>
      <c r="D70" s="11">
        <f>SUMIF(Tbl.Kosten[PSAnr.],Tb.Financiering[[#This Row],[PSAnr.]],Tbl.Kosten[Totaal kosten])</f>
        <v>0</v>
      </c>
      <c r="E70" s="154">
        <f>SUMIF(Tbl.Kosten[PSAnr.],Tb.Financiering[[#This Row],[PSAnr.]],Tbl.Kosten[Subsidie])</f>
        <v>0</v>
      </c>
      <c r="F70" s="155"/>
      <c r="G70" s="154">
        <f>Tb.Financiering[[#This Row],[Begrote kosten]]-Tb.Financiering[[#This Row],[Berekende GLB subsidie]]-Tb.Financiering[[#This Row],[Correctie GLB subsidie]]</f>
        <v>0</v>
      </c>
      <c r="H70" s="156"/>
      <c r="I70" s="156"/>
      <c r="J70" s="156"/>
      <c r="K70" s="152"/>
      <c r="L70" s="97">
        <f>Tb.Financiering[[#This Row],[Te financieren]]-SUM(Tb.Financiering[[#This Row],[Eigen
bijdrage]:[Anders]])</f>
        <v>0</v>
      </c>
      <c r="M70" s="160" t="str">
        <f>IFERROR(VLOOKUP(Tb.Financiering[[#This Row],[Partnernaam]],Tbl.Projectpartners[[Naam]:[PNr.]],9,FALSE),"")</f>
        <v/>
      </c>
      <c r="N70" s="142" t="str">
        <f>IFERROR(VLOOKUP(Tb.Financiering[[#This Row],[Subsidiabele activiteit]],Tbl.Subsidiehoogte[[Subsidieactiviteit]:[SAnr.]],3,FALSE),"")</f>
        <v/>
      </c>
      <c r="O70" s="142" t="str">
        <f>_xlfn.CONCAT(Tb.Financiering[[#This Row],[Pnr.]],Tb.Financiering[[#This Row],[SAnr.]])</f>
        <v/>
      </c>
      <c r="P70" s="144">
        <f>IF(Tb.Financiering[[#This Row],[Pnr.]]=P$7,Tb.Financiering[[#This Row],[Te financieren]]-Tb.Financiering[[#This Row],[Eigen
bijdrage]]-Tb.Financiering[[#This Row],[Andere
subsidie(s)]]-Tb.Financiering[[#This Row],[Anders]],0)</f>
        <v>0</v>
      </c>
      <c r="Q70" s="144">
        <f>IF(Tb.Financiering[[#This Row],[Pnr.]]=Q$7,Tb.Financiering[[#This Row],[Te financieren]]-Tb.Financiering[[#This Row],[Eigen
bijdrage]]-Tb.Financiering[[#This Row],[Andere
subsidie(s)]]-Tb.Financiering[[#This Row],[Anders]],0)</f>
        <v>0</v>
      </c>
      <c r="R70" s="144">
        <f>IF(Tb.Financiering[[#This Row],[Pnr.]]=R$7,Tb.Financiering[[#This Row],[Te financieren]]-Tb.Financiering[[#This Row],[Eigen
bijdrage]]-Tb.Financiering[[#This Row],[Andere
subsidie(s)]]-Tb.Financiering[[#This Row],[Anders]],0)</f>
        <v>0</v>
      </c>
      <c r="S70" s="144">
        <f>IF(Tb.Financiering[[#This Row],[Pnr.]]=S$7,Tb.Financiering[[#This Row],[Te financieren]]-Tb.Financiering[[#This Row],[Eigen
bijdrage]]-Tb.Financiering[[#This Row],[Andere
subsidie(s)]]-Tb.Financiering[[#This Row],[Anders]],0)</f>
        <v>0</v>
      </c>
      <c r="T70" s="144">
        <f>IF(Tb.Financiering[[#This Row],[Pnr.]]=T$7,Tb.Financiering[[#This Row],[Te financieren]]-Tb.Financiering[[#This Row],[Eigen
bijdrage]]-Tb.Financiering[[#This Row],[Andere
subsidie(s)]]-Tb.Financiering[[#This Row],[Anders]],0)</f>
        <v>0</v>
      </c>
      <c r="U70" s="144">
        <f>IF(Tb.Financiering[[#This Row],[Pnr.]]=U$7,Tb.Financiering[[#This Row],[Te financieren]]-Tb.Financiering[[#This Row],[Eigen
bijdrage]]-Tb.Financiering[[#This Row],[Andere
subsidie(s)]]-Tb.Financiering[[#This Row],[Anders]],0)</f>
        <v>0</v>
      </c>
      <c r="V70" s="144">
        <f>IF(Tb.Financiering[[#This Row],[Pnr.]]=V$7,Tb.Financiering[[#This Row],[Te financieren]]-Tb.Financiering[[#This Row],[Eigen
bijdrage]]-Tb.Financiering[[#This Row],[Andere
subsidie(s)]]-Tb.Financiering[[#This Row],[Anders]],0)</f>
        <v>0</v>
      </c>
      <c r="W70" s="144">
        <f>IF(Tb.Financiering[[#This Row],[Pnr.]]=W$7,Tb.Financiering[[#This Row],[Te financieren]]-Tb.Financiering[[#This Row],[Eigen
bijdrage]]-Tb.Financiering[[#This Row],[Andere
subsidie(s)]]-Tb.Financiering[[#This Row],[Anders]],0)</f>
        <v>0</v>
      </c>
      <c r="X70" s="144">
        <f>IF(Tb.Financiering[[#This Row],[Pnr.]]=X$7,Tb.Financiering[[#This Row],[Te financieren]]-Tb.Financiering[[#This Row],[Eigen
bijdrage]]-Tb.Financiering[[#This Row],[Andere
subsidie(s)]]-Tb.Financiering[[#This Row],[Anders]],0)</f>
        <v>0</v>
      </c>
      <c r="Y70" s="144">
        <f>IF(Tb.Financiering[[#This Row],[Pnr.]]=Y$7,Tb.Financiering[[#This Row],[Te financieren]]-Tb.Financiering[[#This Row],[Eigen
bijdrage]]-Tb.Financiering[[#This Row],[Andere
subsidie(s)]]-Tb.Financiering[[#This Row],[Anders]],0)</f>
        <v>0</v>
      </c>
      <c r="Z70" s="144">
        <f>IF(Tb.Financiering[[#This Row],[Pnr.]]=Z$7,Tb.Financiering[[#This Row],[Te financieren]]-Tb.Financiering[[#This Row],[Eigen
bijdrage]]-Tb.Financiering[[#This Row],[Andere
subsidie(s)]]-Tb.Financiering[[#This Row],[Anders]],0)</f>
        <v>0</v>
      </c>
      <c r="AA70" s="144">
        <f>IF(Tb.Financiering[[#This Row],[Pnr.]]=AA$7,Tb.Financiering[[#This Row],[Te financieren]]-Tb.Financiering[[#This Row],[Eigen
bijdrage]]-Tb.Financiering[[#This Row],[Andere
subsidie(s)]]-Tb.Financiering[[#This Row],[Anders]],0)</f>
        <v>0</v>
      </c>
      <c r="AB70" s="144">
        <f>IF(Tb.Financiering[[#This Row],[Pnr.]]=AB$7,Tb.Financiering[[#This Row],[Te financieren]]-Tb.Financiering[[#This Row],[Eigen
bijdrage]]-Tb.Financiering[[#This Row],[Andere
subsidie(s)]]-Tb.Financiering[[#This Row],[Anders]],0)</f>
        <v>0</v>
      </c>
      <c r="AC70" s="144">
        <f>IF(Tb.Financiering[[#This Row],[Pnr.]]=AC$7,Tb.Financiering[[#This Row],[Te financieren]]-Tb.Financiering[[#This Row],[Eigen
bijdrage]]-Tb.Financiering[[#This Row],[Andere
subsidie(s)]]-Tb.Financiering[[#This Row],[Anders]],0)</f>
        <v>0</v>
      </c>
      <c r="AD70" s="144">
        <f>IF(Tb.Financiering[[#This Row],[Pnr.]]=AD$7,Tb.Financiering[[#This Row],[Te financieren]]-Tb.Financiering[[#This Row],[Eigen
bijdrage]]-Tb.Financiering[[#This Row],[Andere
subsidie(s)]]-Tb.Financiering[[#This Row],[Anders]],0)</f>
        <v>0</v>
      </c>
      <c r="AE70" s="144">
        <f>IF(Tb.Financiering[[#This Row],[Pnr.]]=AE$7,Tb.Financiering[[#This Row],[Te financieren]]-Tb.Financiering[[#This Row],[Eigen
bijdrage]]-Tb.Financiering[[#This Row],[Andere
subsidie(s)]]-Tb.Financiering[[#This Row],[Anders]],0)</f>
        <v>0</v>
      </c>
      <c r="AF70" s="144">
        <f>IF(Tb.Financiering[[#This Row],[Pnr.]]=AF$7,Tb.Financiering[[#This Row],[Te financieren]]-Tb.Financiering[[#This Row],[Eigen
bijdrage]]-Tb.Financiering[[#This Row],[Andere
subsidie(s)]]-Tb.Financiering[[#This Row],[Anders]],0)</f>
        <v>0</v>
      </c>
      <c r="AG70" s="144">
        <f>IF(Tb.Financiering[[#This Row],[Pnr.]]=AG$7,Tb.Financiering[[#This Row],[Te financieren]]-Tb.Financiering[[#This Row],[Eigen
bijdrage]]-Tb.Financiering[[#This Row],[Andere
subsidie(s)]]-Tb.Financiering[[#This Row],[Anders]],0)</f>
        <v>0</v>
      </c>
      <c r="AH70" s="144">
        <f>IF(Tb.Financiering[[#This Row],[Pnr.]]=AH$7,Tb.Financiering[[#This Row],[Te financieren]]-Tb.Financiering[[#This Row],[Eigen
bijdrage]]-Tb.Financiering[[#This Row],[Andere
subsidie(s)]]-Tb.Financiering[[#This Row],[Anders]],0)</f>
        <v>0</v>
      </c>
      <c r="AI70" s="144">
        <f>IF(Tb.Financiering[[#This Row],[Pnr.]]=AI$7,Tb.Financiering[[#This Row],[Te financieren]]-Tb.Financiering[[#This Row],[Eigen
bijdrage]]-Tb.Financiering[[#This Row],[Andere
subsidie(s)]]-Tb.Financiering[[#This Row],[Anders]],0)</f>
        <v>0</v>
      </c>
      <c r="AJ70" s="144">
        <f>IF(Tb.Financiering[[#This Row],[Pnr.]]=AJ$7,Tb.Financiering[[#This Row],[Te financieren]]-Tb.Financiering[[#This Row],[Eigen
bijdrage]]-Tb.Financiering[[#This Row],[Andere
subsidie(s)]]-Tb.Financiering[[#This Row],[Anders]],0)</f>
        <v>0</v>
      </c>
      <c r="AK70" s="144">
        <f>IF(Tb.Financiering[[#This Row],[Pnr.]]=AK$7,Tb.Financiering[[#This Row],[Te financieren]]-Tb.Financiering[[#This Row],[Eigen
bijdrage]]-Tb.Financiering[[#This Row],[Andere
subsidie(s)]]-Tb.Financiering[[#This Row],[Anders]],0)</f>
        <v>0</v>
      </c>
      <c r="AL70" s="144">
        <f>IF(Tb.Financiering[[#This Row],[Pnr.]]=AL$7,Tb.Financiering[[#This Row],[Te financieren]]-Tb.Financiering[[#This Row],[Eigen
bijdrage]]-Tb.Financiering[[#This Row],[Andere
subsidie(s)]]-Tb.Financiering[[#This Row],[Anders]],0)</f>
        <v>0</v>
      </c>
      <c r="AM70" s="144">
        <f>IF(Tb.Financiering[[#This Row],[Pnr.]]=AM$7,Tb.Financiering[[#This Row],[Te financieren]]-Tb.Financiering[[#This Row],[Eigen
bijdrage]]-Tb.Financiering[[#This Row],[Andere
subsidie(s)]]-Tb.Financiering[[#This Row],[Anders]],0)</f>
        <v>0</v>
      </c>
      <c r="AN70" s="144">
        <f>IF(Tb.Financiering[[#This Row],[Pnr.]]=AN$7,Tb.Financiering[[#This Row],[Te financieren]]-Tb.Financiering[[#This Row],[Eigen
bijdrage]]-Tb.Financiering[[#This Row],[Andere
subsidie(s)]]-Tb.Financiering[[#This Row],[Anders]],0)</f>
        <v>0</v>
      </c>
      <c r="AO70" s="144">
        <f>IF(Tb.Financiering[[#This Row],[Pnr.]]=AO$7,Tb.Financiering[[#This Row],[Te financieren]]-Tb.Financiering[[#This Row],[Eigen
bijdrage]]-Tb.Financiering[[#This Row],[Andere
subsidie(s)]]-Tb.Financiering[[#This Row],[Anders]],0)</f>
        <v>0</v>
      </c>
      <c r="AP70" s="144">
        <f>IF(Tb.Financiering[[#This Row],[Pnr.]]=AP$7,Tb.Financiering[[#This Row],[Te financieren]]-Tb.Financiering[[#This Row],[Eigen
bijdrage]]-Tb.Financiering[[#This Row],[Andere
subsidie(s)]]-Tb.Financiering[[#This Row],[Anders]],0)</f>
        <v>0</v>
      </c>
      <c r="AQ70" s="144">
        <f>IF(Tb.Financiering[[#This Row],[Pnr.]]=AQ$7,Tb.Financiering[[#This Row],[Te financieren]]-Tb.Financiering[[#This Row],[Eigen
bijdrage]]-Tb.Financiering[[#This Row],[Andere
subsidie(s)]]-Tb.Financiering[[#This Row],[Anders]],0)</f>
        <v>0</v>
      </c>
      <c r="AR70" s="144">
        <f>IF(Tb.Financiering[[#This Row],[Pnr.]]=AR$7,Tb.Financiering[[#This Row],[Te financieren]]-Tb.Financiering[[#This Row],[Eigen
bijdrage]]-Tb.Financiering[[#This Row],[Andere
subsidie(s)]]-Tb.Financiering[[#This Row],[Anders]],0)</f>
        <v>0</v>
      </c>
      <c r="AS70" s="144">
        <f>IF(Tb.Financiering[[#This Row],[Pnr.]]=AS$7,Tb.Financiering[[#This Row],[Te financieren]]-Tb.Financiering[[#This Row],[Eigen
bijdrage]]-Tb.Financiering[[#This Row],[Andere
subsidie(s)]]-Tb.Financiering[[#This Row],[Anders]],0)</f>
        <v>0</v>
      </c>
      <c r="AT70" s="144">
        <f>IF(Tb.Financiering[[#This Row],[Pnr.]]=AT$7,Tb.Financiering[[#This Row],[Te financieren]]-Tb.Financiering[[#This Row],[Eigen
bijdrage]]-Tb.Financiering[[#This Row],[Andere
subsidie(s)]]-Tb.Financiering[[#This Row],[Anders]],0)</f>
        <v>0</v>
      </c>
      <c r="AU70" s="144">
        <f>IF(Tb.Financiering[[#This Row],[Pnr.]]=AU$7,Tb.Financiering[[#This Row],[Te financieren]]-Tb.Financiering[[#This Row],[Eigen
bijdrage]]-Tb.Financiering[[#This Row],[Andere
subsidie(s)]]-Tb.Financiering[[#This Row],[Anders]],0)</f>
        <v>0</v>
      </c>
      <c r="AV70" s="144">
        <f>IF(Tb.Financiering[[#This Row],[Pnr.]]=AV$7,Tb.Financiering[[#This Row],[Te financieren]]-Tb.Financiering[[#This Row],[Eigen
bijdrage]]-Tb.Financiering[[#This Row],[Andere
subsidie(s)]]-Tb.Financiering[[#This Row],[Anders]],0)</f>
        <v>0</v>
      </c>
      <c r="AW70" s="144">
        <f>IF(Tb.Financiering[[#This Row],[Pnr.]]=AW$7,Tb.Financiering[[#This Row],[Te financieren]]-Tb.Financiering[[#This Row],[Eigen
bijdrage]]-Tb.Financiering[[#This Row],[Andere
subsidie(s)]]-Tb.Financiering[[#This Row],[Anders]],0)</f>
        <v>0</v>
      </c>
      <c r="AX70" s="144">
        <f>IF(Tb.Financiering[[#This Row],[Pnr.]]=AX$7,Tb.Financiering[[#This Row],[Te financieren]]-Tb.Financiering[[#This Row],[Eigen
bijdrage]]-Tb.Financiering[[#This Row],[Andere
subsidie(s)]]-Tb.Financiering[[#This Row],[Anders]],0)</f>
        <v>0</v>
      </c>
      <c r="AY70" s="144">
        <f>IF(Tb.Financiering[[#This Row],[Pnr.]]=AY$7,Tb.Financiering[[#This Row],[Te financieren]]-Tb.Financiering[[#This Row],[Eigen
bijdrage]]-Tb.Financiering[[#This Row],[Andere
subsidie(s)]]-Tb.Financiering[[#This Row],[Anders]],0)</f>
        <v>0</v>
      </c>
      <c r="AZ70" s="144">
        <f>IF(Tb.Financiering[[#This Row],[Pnr.]]=AZ$7,Tb.Financiering[[#This Row],[Te financieren]]-Tb.Financiering[[#This Row],[Eigen
bijdrage]]-Tb.Financiering[[#This Row],[Andere
subsidie(s)]]-Tb.Financiering[[#This Row],[Anders]],0)</f>
        <v>0</v>
      </c>
      <c r="BA70" s="144">
        <f>IF(Tb.Financiering[[#This Row],[Pnr.]]=BA$7,Tb.Financiering[[#This Row],[Te financieren]]-Tb.Financiering[[#This Row],[Eigen
bijdrage]]-Tb.Financiering[[#This Row],[Andere
subsidie(s)]]-Tb.Financiering[[#This Row],[Anders]],0)</f>
        <v>0</v>
      </c>
      <c r="BB70" s="144">
        <f>IF(Tb.Financiering[[#This Row],[Pnr.]]=BB$7,Tb.Financiering[[#This Row],[Te financieren]]-Tb.Financiering[[#This Row],[Eigen
bijdrage]]-Tb.Financiering[[#This Row],[Andere
subsidie(s)]]-Tb.Financiering[[#This Row],[Anders]],0)</f>
        <v>0</v>
      </c>
      <c r="BC70" s="144">
        <f>IF(Tb.Financiering[[#This Row],[Pnr.]]=BC$7,Tb.Financiering[[#This Row],[Te financieren]]-Tb.Financiering[[#This Row],[Eigen
bijdrage]]-Tb.Financiering[[#This Row],[Andere
subsidie(s)]]-Tb.Financiering[[#This Row],[Anders]],0)</f>
        <v>0</v>
      </c>
      <c r="BD70" s="144">
        <f>IF(Tb.Financiering[[#This Row],[Pnr.]]=BD$7,Tb.Financiering[[#This Row],[Te financieren]]-Tb.Financiering[[#This Row],[Eigen
bijdrage]]-Tb.Financiering[[#This Row],[Andere
subsidie(s)]]-Tb.Financiering[[#This Row],[Anders]],0)</f>
        <v>0</v>
      </c>
      <c r="BE70" s="144">
        <f>IF(Tb.Financiering[[#This Row],[Pnr.]]=BE$7,Tb.Financiering[[#This Row],[Te financieren]]-Tb.Financiering[[#This Row],[Eigen
bijdrage]]-Tb.Financiering[[#This Row],[Andere
subsidie(s)]]-Tb.Financiering[[#This Row],[Anders]],0)</f>
        <v>0</v>
      </c>
      <c r="BF70" s="144">
        <f>IF(Tb.Financiering[[#This Row],[Pnr.]]=BF$7,Tb.Financiering[[#This Row],[Te financieren]]-Tb.Financiering[[#This Row],[Eigen
bijdrage]]-Tb.Financiering[[#This Row],[Andere
subsidie(s)]]-Tb.Financiering[[#This Row],[Anders]],0)</f>
        <v>0</v>
      </c>
      <c r="BG70" s="144">
        <f>IF(Tb.Financiering[[#This Row],[Pnr.]]=BG$7,Tb.Financiering[[#This Row],[Te financieren]]-Tb.Financiering[[#This Row],[Eigen
bijdrage]]-Tb.Financiering[[#This Row],[Andere
subsidie(s)]]-Tb.Financiering[[#This Row],[Anders]],0)</f>
        <v>0</v>
      </c>
      <c r="BH70" s="144">
        <f>IF(Tb.Financiering[[#This Row],[Pnr.]]=BH$7,Tb.Financiering[[#This Row],[Te financieren]]-Tb.Financiering[[#This Row],[Eigen
bijdrage]]-Tb.Financiering[[#This Row],[Andere
subsidie(s)]]-Tb.Financiering[[#This Row],[Anders]],0)</f>
        <v>0</v>
      </c>
      <c r="BI70" s="144">
        <f>IF(Tb.Financiering[[#This Row],[Pnr.]]=BI$7,Tb.Financiering[[#This Row],[Te financieren]]-Tb.Financiering[[#This Row],[Eigen
bijdrage]]-Tb.Financiering[[#This Row],[Andere
subsidie(s)]]-Tb.Financiering[[#This Row],[Anders]],0)</f>
        <v>0</v>
      </c>
      <c r="BJ70" s="144">
        <f>IF(Tb.Financiering[[#This Row],[Pnr.]]=BJ$7,Tb.Financiering[[#This Row],[Te financieren]]-Tb.Financiering[[#This Row],[Eigen
bijdrage]]-Tb.Financiering[[#This Row],[Andere
subsidie(s)]]-Tb.Financiering[[#This Row],[Anders]],0)</f>
        <v>0</v>
      </c>
      <c r="BK70" s="144">
        <f>IF(Tb.Financiering[[#This Row],[Pnr.]]=BK$7,Tb.Financiering[[#This Row],[Te financieren]]-Tb.Financiering[[#This Row],[Eigen
bijdrage]]-Tb.Financiering[[#This Row],[Andere
subsidie(s)]]-Tb.Financiering[[#This Row],[Anders]],0)</f>
        <v>0</v>
      </c>
      <c r="BL70" s="144">
        <f>IF(Tb.Financiering[[#This Row],[Pnr.]]=BL$7,Tb.Financiering[[#This Row],[Te financieren]]-Tb.Financiering[[#This Row],[Eigen
bijdrage]]-Tb.Financiering[[#This Row],[Andere
subsidie(s)]]-Tb.Financiering[[#This Row],[Anders]],0)</f>
        <v>0</v>
      </c>
      <c r="BM70" s="144">
        <f>IF(Tb.Financiering[[#This Row],[Pnr.]]=BM$7,Tb.Financiering[[#This Row],[Te financieren]]-Tb.Financiering[[#This Row],[Eigen
bijdrage]]-Tb.Financiering[[#This Row],[Andere
subsidie(s)]]-Tb.Financiering[[#This Row],[Anders]],0)</f>
        <v>0</v>
      </c>
      <c r="BN70" s="235">
        <f>IF(Tb.Financiering[[#This Row],[Pnr.]]=BN$7,Tb.Financiering[[#This Row],[Eigen
bijdrage]]+Tb.Financiering[[#This Row],[Andere
subsidie(s)]]+Tb.Financiering[[#This Row],[Anders]],0)</f>
        <v>0</v>
      </c>
      <c r="BO70" s="235">
        <f>IF(Tb.Financiering[[#This Row],[Pnr.]]=BO$7,Tb.Financiering[[#This Row],[Eigen
bijdrage]]+Tb.Financiering[[#This Row],[Andere
subsidie(s)]]+Tb.Financiering[[#This Row],[Anders]],0)</f>
        <v>0</v>
      </c>
      <c r="BP70" s="235">
        <f>IF(Tb.Financiering[[#This Row],[Pnr.]]=BP$7,Tb.Financiering[[#This Row],[Eigen
bijdrage]]+Tb.Financiering[[#This Row],[Andere
subsidie(s)]]+Tb.Financiering[[#This Row],[Anders]],0)</f>
        <v>0</v>
      </c>
      <c r="BQ70" s="235">
        <f>IF(Tb.Financiering[[#This Row],[Pnr.]]=BQ$7,Tb.Financiering[[#This Row],[Eigen
bijdrage]]+Tb.Financiering[[#This Row],[Andere
subsidie(s)]]+Tb.Financiering[[#This Row],[Anders]],0)</f>
        <v>0</v>
      </c>
      <c r="BR70" s="235">
        <f>IF(Tb.Financiering[[#This Row],[Pnr.]]=BR$7,Tb.Financiering[[#This Row],[Eigen
bijdrage]]+Tb.Financiering[[#This Row],[Andere
subsidie(s)]]+Tb.Financiering[[#This Row],[Anders]],0)</f>
        <v>0</v>
      </c>
      <c r="BS70" s="235">
        <f>IF(Tb.Financiering[[#This Row],[Pnr.]]=BS$7,Tb.Financiering[[#This Row],[Eigen
bijdrage]]+Tb.Financiering[[#This Row],[Andere
subsidie(s)]]+Tb.Financiering[[#This Row],[Anders]],0)</f>
        <v>0</v>
      </c>
      <c r="BT70" s="235">
        <f>IF(Tb.Financiering[[#This Row],[Pnr.]]=BT$7,Tb.Financiering[[#This Row],[Eigen
bijdrage]]+Tb.Financiering[[#This Row],[Andere
subsidie(s)]]+Tb.Financiering[[#This Row],[Anders]],0)</f>
        <v>0</v>
      </c>
      <c r="BU70" s="235">
        <f>IF(Tb.Financiering[[#This Row],[Pnr.]]=BU$7,Tb.Financiering[[#This Row],[Eigen
bijdrage]]+Tb.Financiering[[#This Row],[Andere
subsidie(s)]]+Tb.Financiering[[#This Row],[Anders]],0)</f>
        <v>0</v>
      </c>
      <c r="BV70" s="235">
        <f>IF(Tb.Financiering[[#This Row],[Pnr.]]=BV$7,Tb.Financiering[[#This Row],[Eigen
bijdrage]]+Tb.Financiering[[#This Row],[Andere
subsidie(s)]]+Tb.Financiering[[#This Row],[Anders]],0)</f>
        <v>0</v>
      </c>
      <c r="BW70" s="235">
        <f>IF(Tb.Financiering[[#This Row],[Pnr.]]=BW$7,Tb.Financiering[[#This Row],[Eigen
bijdrage]]+Tb.Financiering[[#This Row],[Andere
subsidie(s)]]+Tb.Financiering[[#This Row],[Anders]],0)</f>
        <v>0</v>
      </c>
      <c r="BX70" s="235">
        <f>IF(Tb.Financiering[[#This Row],[Pnr.]]=BX$7,Tb.Financiering[[#This Row],[Eigen
bijdrage]]+Tb.Financiering[[#This Row],[Andere
subsidie(s)]]+Tb.Financiering[[#This Row],[Anders]],0)</f>
        <v>0</v>
      </c>
      <c r="BY70" s="235">
        <f>IF(Tb.Financiering[[#This Row],[Pnr.]]=BY$7,Tb.Financiering[[#This Row],[Eigen
bijdrage]]+Tb.Financiering[[#This Row],[Andere
subsidie(s)]]+Tb.Financiering[[#This Row],[Anders]],0)</f>
        <v>0</v>
      </c>
      <c r="BZ70" s="235">
        <f>IF(Tb.Financiering[[#This Row],[Pnr.]]=BZ$7,Tb.Financiering[[#This Row],[Eigen
bijdrage]]+Tb.Financiering[[#This Row],[Andere
subsidie(s)]]+Tb.Financiering[[#This Row],[Anders]],0)</f>
        <v>0</v>
      </c>
      <c r="CA70" s="235">
        <f>IF(Tb.Financiering[[#This Row],[Pnr.]]=CA$7,Tb.Financiering[[#This Row],[Eigen
bijdrage]]+Tb.Financiering[[#This Row],[Andere
subsidie(s)]]+Tb.Financiering[[#This Row],[Anders]],0)</f>
        <v>0</v>
      </c>
      <c r="CB70" s="235">
        <f>IF(Tb.Financiering[[#This Row],[Pnr.]]=CB$7,Tb.Financiering[[#This Row],[Eigen
bijdrage]]+Tb.Financiering[[#This Row],[Andere
subsidie(s)]]+Tb.Financiering[[#This Row],[Anders]],0)</f>
        <v>0</v>
      </c>
      <c r="CC70" s="235">
        <f>IF(Tb.Financiering[[#This Row],[Pnr.]]=CC$7,Tb.Financiering[[#This Row],[Eigen
bijdrage]]+Tb.Financiering[[#This Row],[Andere
subsidie(s)]]+Tb.Financiering[[#This Row],[Anders]],0)</f>
        <v>0</v>
      </c>
      <c r="CD70" s="235">
        <f>IF(Tb.Financiering[[#This Row],[Pnr.]]=CD$7,Tb.Financiering[[#This Row],[Eigen
bijdrage]]+Tb.Financiering[[#This Row],[Andere
subsidie(s)]]+Tb.Financiering[[#This Row],[Anders]],0)</f>
        <v>0</v>
      </c>
      <c r="CE70" s="235">
        <f>IF(Tb.Financiering[[#This Row],[Pnr.]]=CE$7,Tb.Financiering[[#This Row],[Eigen
bijdrage]]+Tb.Financiering[[#This Row],[Andere
subsidie(s)]]+Tb.Financiering[[#This Row],[Anders]],0)</f>
        <v>0</v>
      </c>
      <c r="CF70" s="235">
        <f>IF(Tb.Financiering[[#This Row],[Pnr.]]=CF$7,Tb.Financiering[[#This Row],[Eigen
bijdrage]]+Tb.Financiering[[#This Row],[Andere
subsidie(s)]]+Tb.Financiering[[#This Row],[Anders]],0)</f>
        <v>0</v>
      </c>
      <c r="CG70" s="235">
        <f>IF(Tb.Financiering[[#This Row],[Pnr.]]=CG$7,Tb.Financiering[[#This Row],[Eigen
bijdrage]]+Tb.Financiering[[#This Row],[Andere
subsidie(s)]]+Tb.Financiering[[#This Row],[Anders]],0)</f>
        <v>0</v>
      </c>
      <c r="CH70" s="235">
        <f>IF(Tb.Financiering[[#This Row],[Pnr.]]=CH$7,Tb.Financiering[[#This Row],[Eigen
bijdrage]]+Tb.Financiering[[#This Row],[Andere
subsidie(s)]]+Tb.Financiering[[#This Row],[Anders]],0)</f>
        <v>0</v>
      </c>
      <c r="CI70" s="235">
        <f>IF(Tb.Financiering[[#This Row],[Pnr.]]=CI$7,Tb.Financiering[[#This Row],[Eigen
bijdrage]]+Tb.Financiering[[#This Row],[Andere
subsidie(s)]]+Tb.Financiering[[#This Row],[Anders]],0)</f>
        <v>0</v>
      </c>
      <c r="CJ70" s="235">
        <f>IF(Tb.Financiering[[#This Row],[Pnr.]]=CJ$7,Tb.Financiering[[#This Row],[Eigen
bijdrage]]+Tb.Financiering[[#This Row],[Andere
subsidie(s)]]+Tb.Financiering[[#This Row],[Anders]],0)</f>
        <v>0</v>
      </c>
      <c r="CK70" s="235">
        <f>IF(Tb.Financiering[[#This Row],[Pnr.]]=CK$7,Tb.Financiering[[#This Row],[Eigen
bijdrage]]+Tb.Financiering[[#This Row],[Andere
subsidie(s)]]+Tb.Financiering[[#This Row],[Anders]],0)</f>
        <v>0</v>
      </c>
      <c r="CL70" s="235">
        <f>IF(Tb.Financiering[[#This Row],[Pnr.]]=CL$7,Tb.Financiering[[#This Row],[Eigen
bijdrage]]+Tb.Financiering[[#This Row],[Andere
subsidie(s)]]+Tb.Financiering[[#This Row],[Anders]],0)</f>
        <v>0</v>
      </c>
      <c r="CM70" s="235">
        <f>IF(Tb.Financiering[[#This Row],[Pnr.]]=CM$7,Tb.Financiering[[#This Row],[Eigen
bijdrage]]+Tb.Financiering[[#This Row],[Andere
subsidie(s)]]+Tb.Financiering[[#This Row],[Anders]],0)</f>
        <v>0</v>
      </c>
      <c r="CN70" s="235">
        <f>IF(Tb.Financiering[[#This Row],[Pnr.]]=CN$7,Tb.Financiering[[#This Row],[Eigen
bijdrage]]+Tb.Financiering[[#This Row],[Andere
subsidie(s)]]+Tb.Financiering[[#This Row],[Anders]],0)</f>
        <v>0</v>
      </c>
      <c r="CO70" s="235">
        <f>IF(Tb.Financiering[[#This Row],[Pnr.]]=CO$7,Tb.Financiering[[#This Row],[Eigen
bijdrage]]+Tb.Financiering[[#This Row],[Andere
subsidie(s)]]+Tb.Financiering[[#This Row],[Anders]],0)</f>
        <v>0</v>
      </c>
      <c r="CP70" s="235">
        <f>IF(Tb.Financiering[[#This Row],[Pnr.]]=CP$7,Tb.Financiering[[#This Row],[Eigen
bijdrage]]+Tb.Financiering[[#This Row],[Andere
subsidie(s)]]+Tb.Financiering[[#This Row],[Anders]],0)</f>
        <v>0</v>
      </c>
      <c r="CQ70" s="235">
        <f>IF(Tb.Financiering[[#This Row],[Pnr.]]=CQ$7,Tb.Financiering[[#This Row],[Eigen
bijdrage]]+Tb.Financiering[[#This Row],[Andere
subsidie(s)]]+Tb.Financiering[[#This Row],[Anders]],0)</f>
        <v>0</v>
      </c>
      <c r="CR70" s="235">
        <f>IF(Tb.Financiering[[#This Row],[Pnr.]]=CR$7,Tb.Financiering[[#This Row],[Eigen
bijdrage]]+Tb.Financiering[[#This Row],[Andere
subsidie(s)]]+Tb.Financiering[[#This Row],[Anders]],0)</f>
        <v>0</v>
      </c>
      <c r="CS70" s="235">
        <f>IF(Tb.Financiering[[#This Row],[Pnr.]]=CS$7,Tb.Financiering[[#This Row],[Eigen
bijdrage]]+Tb.Financiering[[#This Row],[Andere
subsidie(s)]]+Tb.Financiering[[#This Row],[Anders]],0)</f>
        <v>0</v>
      </c>
      <c r="CT70" s="235">
        <f>IF(Tb.Financiering[[#This Row],[Pnr.]]=CT$7,Tb.Financiering[[#This Row],[Eigen
bijdrage]]+Tb.Financiering[[#This Row],[Andere
subsidie(s)]]+Tb.Financiering[[#This Row],[Anders]],0)</f>
        <v>0</v>
      </c>
      <c r="CU70" s="235">
        <f>IF(Tb.Financiering[[#This Row],[Pnr.]]=CU$7,Tb.Financiering[[#This Row],[Eigen
bijdrage]]+Tb.Financiering[[#This Row],[Andere
subsidie(s)]]+Tb.Financiering[[#This Row],[Anders]],0)</f>
        <v>0</v>
      </c>
      <c r="CV70" s="235">
        <f>IF(Tb.Financiering[[#This Row],[Pnr.]]=CV$7,Tb.Financiering[[#This Row],[Eigen
bijdrage]]+Tb.Financiering[[#This Row],[Andere
subsidie(s)]]+Tb.Financiering[[#This Row],[Anders]],0)</f>
        <v>0</v>
      </c>
      <c r="CW70" s="235">
        <f>IF(Tb.Financiering[[#This Row],[Pnr.]]=CW$7,Tb.Financiering[[#This Row],[Eigen
bijdrage]]+Tb.Financiering[[#This Row],[Andere
subsidie(s)]]+Tb.Financiering[[#This Row],[Anders]],0)</f>
        <v>0</v>
      </c>
      <c r="CX70" s="235">
        <f>IF(Tb.Financiering[[#This Row],[Pnr.]]=CX$7,Tb.Financiering[[#This Row],[Eigen
bijdrage]]+Tb.Financiering[[#This Row],[Andere
subsidie(s)]]+Tb.Financiering[[#This Row],[Anders]],0)</f>
        <v>0</v>
      </c>
      <c r="CY70" s="235">
        <f>IF(Tb.Financiering[[#This Row],[Pnr.]]=CY$7,Tb.Financiering[[#This Row],[Eigen
bijdrage]]+Tb.Financiering[[#This Row],[Andere
subsidie(s)]]+Tb.Financiering[[#This Row],[Anders]],0)</f>
        <v>0</v>
      </c>
      <c r="CZ70" s="235">
        <f>IF(Tb.Financiering[[#This Row],[Pnr.]]=CZ$7,Tb.Financiering[[#This Row],[Eigen
bijdrage]]+Tb.Financiering[[#This Row],[Andere
subsidie(s)]]+Tb.Financiering[[#This Row],[Anders]],0)</f>
        <v>0</v>
      </c>
      <c r="DA70" s="235">
        <f>IF(Tb.Financiering[[#This Row],[Pnr.]]=DA$7,Tb.Financiering[[#This Row],[Eigen
bijdrage]]+Tb.Financiering[[#This Row],[Andere
subsidie(s)]]+Tb.Financiering[[#This Row],[Anders]],0)</f>
        <v>0</v>
      </c>
      <c r="DB70" s="235">
        <f>IF(Tb.Financiering[[#This Row],[Pnr.]]=DB$7,Tb.Financiering[[#This Row],[Eigen
bijdrage]]+Tb.Financiering[[#This Row],[Andere
subsidie(s)]]+Tb.Financiering[[#This Row],[Anders]],0)</f>
        <v>0</v>
      </c>
      <c r="DC70" s="235">
        <f>IF(Tb.Financiering[[#This Row],[Pnr.]]=DC$7,Tb.Financiering[[#This Row],[Eigen
bijdrage]]+Tb.Financiering[[#This Row],[Andere
subsidie(s)]]+Tb.Financiering[[#This Row],[Anders]],0)</f>
        <v>0</v>
      </c>
      <c r="DD70" s="235">
        <f>IF(Tb.Financiering[[#This Row],[Pnr.]]=DD$7,Tb.Financiering[[#This Row],[Eigen
bijdrage]]+Tb.Financiering[[#This Row],[Andere
subsidie(s)]]+Tb.Financiering[[#This Row],[Anders]],0)</f>
        <v>0</v>
      </c>
      <c r="DE70" s="235">
        <f>IF(Tb.Financiering[[#This Row],[Pnr.]]=DE$7,Tb.Financiering[[#This Row],[Eigen
bijdrage]]+Tb.Financiering[[#This Row],[Andere
subsidie(s)]]+Tb.Financiering[[#This Row],[Anders]],0)</f>
        <v>0</v>
      </c>
      <c r="DF70" s="235">
        <f>IF(Tb.Financiering[[#This Row],[Pnr.]]=DF$7,Tb.Financiering[[#This Row],[Eigen
bijdrage]]+Tb.Financiering[[#This Row],[Andere
subsidie(s)]]+Tb.Financiering[[#This Row],[Anders]],0)</f>
        <v>0</v>
      </c>
      <c r="DG70" s="235">
        <f>IF(Tb.Financiering[[#This Row],[Pnr.]]=DG$7,Tb.Financiering[[#This Row],[Eigen
bijdrage]]+Tb.Financiering[[#This Row],[Andere
subsidie(s)]]+Tb.Financiering[[#This Row],[Anders]],0)</f>
        <v>0</v>
      </c>
      <c r="DH70" s="235">
        <f>IF(Tb.Financiering[[#This Row],[Pnr.]]=DH$7,Tb.Financiering[[#This Row],[Eigen
bijdrage]]+Tb.Financiering[[#This Row],[Andere
subsidie(s)]]+Tb.Financiering[[#This Row],[Anders]],0)</f>
        <v>0</v>
      </c>
      <c r="DI70" s="235">
        <f>IF(Tb.Financiering[[#This Row],[Pnr.]]=DI$7,Tb.Financiering[[#This Row],[Eigen
bijdrage]]+Tb.Financiering[[#This Row],[Andere
subsidie(s)]]+Tb.Financiering[[#This Row],[Anders]],0)</f>
        <v>0</v>
      </c>
      <c r="DJ70" s="235">
        <f>IF(Tb.Financiering[[#This Row],[Pnr.]]=DJ$7,Tb.Financiering[[#This Row],[Eigen
bijdrage]]+Tb.Financiering[[#This Row],[Andere
subsidie(s)]]+Tb.Financiering[[#This Row],[Anders]],0)</f>
        <v>0</v>
      </c>
      <c r="DK70" s="235">
        <f>IF(Tb.Financiering[[#This Row],[Pnr.]]=DK$7,Tb.Financiering[[#This Row],[Eigen
bijdrage]]+Tb.Financiering[[#This Row],[Andere
subsidie(s)]]+Tb.Financiering[[#This Row],[Anders]],0)</f>
        <v>0</v>
      </c>
      <c r="XFD70" s="31"/>
    </row>
    <row r="71" spans="1:115 16384:16384" s="4" customFormat="1" x14ac:dyDescent="0.3">
      <c r="A71" s="31"/>
      <c r="B71" s="137"/>
      <c r="C71" s="137"/>
      <c r="D71" s="11">
        <f>SUMIF(Tbl.Kosten[PSAnr.],Tb.Financiering[[#This Row],[PSAnr.]],Tbl.Kosten[Totaal kosten])</f>
        <v>0</v>
      </c>
      <c r="E71" s="154">
        <f>SUMIF(Tbl.Kosten[PSAnr.],Tb.Financiering[[#This Row],[PSAnr.]],Tbl.Kosten[Subsidie])</f>
        <v>0</v>
      </c>
      <c r="F71" s="155"/>
      <c r="G71" s="154">
        <f>Tb.Financiering[[#This Row],[Begrote kosten]]-Tb.Financiering[[#This Row],[Berekende GLB subsidie]]-Tb.Financiering[[#This Row],[Correctie GLB subsidie]]</f>
        <v>0</v>
      </c>
      <c r="H71" s="156"/>
      <c r="I71" s="156"/>
      <c r="J71" s="156"/>
      <c r="K71" s="152"/>
      <c r="L71" s="97">
        <f>Tb.Financiering[[#This Row],[Te financieren]]-SUM(Tb.Financiering[[#This Row],[Eigen
bijdrage]:[Anders]])</f>
        <v>0</v>
      </c>
      <c r="M71" s="160" t="str">
        <f>IFERROR(VLOOKUP(Tb.Financiering[[#This Row],[Partnernaam]],Tbl.Projectpartners[[Naam]:[PNr.]],9,FALSE),"")</f>
        <v/>
      </c>
      <c r="N71" s="142" t="str">
        <f>IFERROR(VLOOKUP(Tb.Financiering[[#This Row],[Subsidiabele activiteit]],Tbl.Subsidiehoogte[[Subsidieactiviteit]:[SAnr.]],3,FALSE),"")</f>
        <v/>
      </c>
      <c r="O71" s="142" t="str">
        <f>_xlfn.CONCAT(Tb.Financiering[[#This Row],[Pnr.]],Tb.Financiering[[#This Row],[SAnr.]])</f>
        <v/>
      </c>
      <c r="P71" s="144">
        <f>IF(Tb.Financiering[[#This Row],[Pnr.]]=P$7,Tb.Financiering[[#This Row],[Te financieren]]-Tb.Financiering[[#This Row],[Eigen
bijdrage]]-Tb.Financiering[[#This Row],[Andere
subsidie(s)]]-Tb.Financiering[[#This Row],[Anders]],0)</f>
        <v>0</v>
      </c>
      <c r="Q71" s="144">
        <f>IF(Tb.Financiering[[#This Row],[Pnr.]]=Q$7,Tb.Financiering[[#This Row],[Te financieren]]-Tb.Financiering[[#This Row],[Eigen
bijdrage]]-Tb.Financiering[[#This Row],[Andere
subsidie(s)]]-Tb.Financiering[[#This Row],[Anders]],0)</f>
        <v>0</v>
      </c>
      <c r="R71" s="144">
        <f>IF(Tb.Financiering[[#This Row],[Pnr.]]=R$7,Tb.Financiering[[#This Row],[Te financieren]]-Tb.Financiering[[#This Row],[Eigen
bijdrage]]-Tb.Financiering[[#This Row],[Andere
subsidie(s)]]-Tb.Financiering[[#This Row],[Anders]],0)</f>
        <v>0</v>
      </c>
      <c r="S71" s="144">
        <f>IF(Tb.Financiering[[#This Row],[Pnr.]]=S$7,Tb.Financiering[[#This Row],[Te financieren]]-Tb.Financiering[[#This Row],[Eigen
bijdrage]]-Tb.Financiering[[#This Row],[Andere
subsidie(s)]]-Tb.Financiering[[#This Row],[Anders]],0)</f>
        <v>0</v>
      </c>
      <c r="T71" s="144">
        <f>IF(Tb.Financiering[[#This Row],[Pnr.]]=T$7,Tb.Financiering[[#This Row],[Te financieren]]-Tb.Financiering[[#This Row],[Eigen
bijdrage]]-Tb.Financiering[[#This Row],[Andere
subsidie(s)]]-Tb.Financiering[[#This Row],[Anders]],0)</f>
        <v>0</v>
      </c>
      <c r="U71" s="144">
        <f>IF(Tb.Financiering[[#This Row],[Pnr.]]=U$7,Tb.Financiering[[#This Row],[Te financieren]]-Tb.Financiering[[#This Row],[Eigen
bijdrage]]-Tb.Financiering[[#This Row],[Andere
subsidie(s)]]-Tb.Financiering[[#This Row],[Anders]],0)</f>
        <v>0</v>
      </c>
      <c r="V71" s="144">
        <f>IF(Tb.Financiering[[#This Row],[Pnr.]]=V$7,Tb.Financiering[[#This Row],[Te financieren]]-Tb.Financiering[[#This Row],[Eigen
bijdrage]]-Tb.Financiering[[#This Row],[Andere
subsidie(s)]]-Tb.Financiering[[#This Row],[Anders]],0)</f>
        <v>0</v>
      </c>
      <c r="W71" s="144">
        <f>IF(Tb.Financiering[[#This Row],[Pnr.]]=W$7,Tb.Financiering[[#This Row],[Te financieren]]-Tb.Financiering[[#This Row],[Eigen
bijdrage]]-Tb.Financiering[[#This Row],[Andere
subsidie(s)]]-Tb.Financiering[[#This Row],[Anders]],0)</f>
        <v>0</v>
      </c>
      <c r="X71" s="144">
        <f>IF(Tb.Financiering[[#This Row],[Pnr.]]=X$7,Tb.Financiering[[#This Row],[Te financieren]]-Tb.Financiering[[#This Row],[Eigen
bijdrage]]-Tb.Financiering[[#This Row],[Andere
subsidie(s)]]-Tb.Financiering[[#This Row],[Anders]],0)</f>
        <v>0</v>
      </c>
      <c r="Y71" s="144">
        <f>IF(Tb.Financiering[[#This Row],[Pnr.]]=Y$7,Tb.Financiering[[#This Row],[Te financieren]]-Tb.Financiering[[#This Row],[Eigen
bijdrage]]-Tb.Financiering[[#This Row],[Andere
subsidie(s)]]-Tb.Financiering[[#This Row],[Anders]],0)</f>
        <v>0</v>
      </c>
      <c r="Z71" s="144">
        <f>IF(Tb.Financiering[[#This Row],[Pnr.]]=Z$7,Tb.Financiering[[#This Row],[Te financieren]]-Tb.Financiering[[#This Row],[Eigen
bijdrage]]-Tb.Financiering[[#This Row],[Andere
subsidie(s)]]-Tb.Financiering[[#This Row],[Anders]],0)</f>
        <v>0</v>
      </c>
      <c r="AA71" s="144">
        <f>IF(Tb.Financiering[[#This Row],[Pnr.]]=AA$7,Tb.Financiering[[#This Row],[Te financieren]]-Tb.Financiering[[#This Row],[Eigen
bijdrage]]-Tb.Financiering[[#This Row],[Andere
subsidie(s)]]-Tb.Financiering[[#This Row],[Anders]],0)</f>
        <v>0</v>
      </c>
      <c r="AB71" s="144">
        <f>IF(Tb.Financiering[[#This Row],[Pnr.]]=AB$7,Tb.Financiering[[#This Row],[Te financieren]]-Tb.Financiering[[#This Row],[Eigen
bijdrage]]-Tb.Financiering[[#This Row],[Andere
subsidie(s)]]-Tb.Financiering[[#This Row],[Anders]],0)</f>
        <v>0</v>
      </c>
      <c r="AC71" s="144">
        <f>IF(Tb.Financiering[[#This Row],[Pnr.]]=AC$7,Tb.Financiering[[#This Row],[Te financieren]]-Tb.Financiering[[#This Row],[Eigen
bijdrage]]-Tb.Financiering[[#This Row],[Andere
subsidie(s)]]-Tb.Financiering[[#This Row],[Anders]],0)</f>
        <v>0</v>
      </c>
      <c r="AD71" s="144">
        <f>IF(Tb.Financiering[[#This Row],[Pnr.]]=AD$7,Tb.Financiering[[#This Row],[Te financieren]]-Tb.Financiering[[#This Row],[Eigen
bijdrage]]-Tb.Financiering[[#This Row],[Andere
subsidie(s)]]-Tb.Financiering[[#This Row],[Anders]],0)</f>
        <v>0</v>
      </c>
      <c r="AE71" s="144">
        <f>IF(Tb.Financiering[[#This Row],[Pnr.]]=AE$7,Tb.Financiering[[#This Row],[Te financieren]]-Tb.Financiering[[#This Row],[Eigen
bijdrage]]-Tb.Financiering[[#This Row],[Andere
subsidie(s)]]-Tb.Financiering[[#This Row],[Anders]],0)</f>
        <v>0</v>
      </c>
      <c r="AF71" s="144">
        <f>IF(Tb.Financiering[[#This Row],[Pnr.]]=AF$7,Tb.Financiering[[#This Row],[Te financieren]]-Tb.Financiering[[#This Row],[Eigen
bijdrage]]-Tb.Financiering[[#This Row],[Andere
subsidie(s)]]-Tb.Financiering[[#This Row],[Anders]],0)</f>
        <v>0</v>
      </c>
      <c r="AG71" s="144">
        <f>IF(Tb.Financiering[[#This Row],[Pnr.]]=AG$7,Tb.Financiering[[#This Row],[Te financieren]]-Tb.Financiering[[#This Row],[Eigen
bijdrage]]-Tb.Financiering[[#This Row],[Andere
subsidie(s)]]-Tb.Financiering[[#This Row],[Anders]],0)</f>
        <v>0</v>
      </c>
      <c r="AH71" s="144">
        <f>IF(Tb.Financiering[[#This Row],[Pnr.]]=AH$7,Tb.Financiering[[#This Row],[Te financieren]]-Tb.Financiering[[#This Row],[Eigen
bijdrage]]-Tb.Financiering[[#This Row],[Andere
subsidie(s)]]-Tb.Financiering[[#This Row],[Anders]],0)</f>
        <v>0</v>
      </c>
      <c r="AI71" s="144">
        <f>IF(Tb.Financiering[[#This Row],[Pnr.]]=AI$7,Tb.Financiering[[#This Row],[Te financieren]]-Tb.Financiering[[#This Row],[Eigen
bijdrage]]-Tb.Financiering[[#This Row],[Andere
subsidie(s)]]-Tb.Financiering[[#This Row],[Anders]],0)</f>
        <v>0</v>
      </c>
      <c r="AJ71" s="144">
        <f>IF(Tb.Financiering[[#This Row],[Pnr.]]=AJ$7,Tb.Financiering[[#This Row],[Te financieren]]-Tb.Financiering[[#This Row],[Eigen
bijdrage]]-Tb.Financiering[[#This Row],[Andere
subsidie(s)]]-Tb.Financiering[[#This Row],[Anders]],0)</f>
        <v>0</v>
      </c>
      <c r="AK71" s="144">
        <f>IF(Tb.Financiering[[#This Row],[Pnr.]]=AK$7,Tb.Financiering[[#This Row],[Te financieren]]-Tb.Financiering[[#This Row],[Eigen
bijdrage]]-Tb.Financiering[[#This Row],[Andere
subsidie(s)]]-Tb.Financiering[[#This Row],[Anders]],0)</f>
        <v>0</v>
      </c>
      <c r="AL71" s="144">
        <f>IF(Tb.Financiering[[#This Row],[Pnr.]]=AL$7,Tb.Financiering[[#This Row],[Te financieren]]-Tb.Financiering[[#This Row],[Eigen
bijdrage]]-Tb.Financiering[[#This Row],[Andere
subsidie(s)]]-Tb.Financiering[[#This Row],[Anders]],0)</f>
        <v>0</v>
      </c>
      <c r="AM71" s="144">
        <f>IF(Tb.Financiering[[#This Row],[Pnr.]]=AM$7,Tb.Financiering[[#This Row],[Te financieren]]-Tb.Financiering[[#This Row],[Eigen
bijdrage]]-Tb.Financiering[[#This Row],[Andere
subsidie(s)]]-Tb.Financiering[[#This Row],[Anders]],0)</f>
        <v>0</v>
      </c>
      <c r="AN71" s="144">
        <f>IF(Tb.Financiering[[#This Row],[Pnr.]]=AN$7,Tb.Financiering[[#This Row],[Te financieren]]-Tb.Financiering[[#This Row],[Eigen
bijdrage]]-Tb.Financiering[[#This Row],[Andere
subsidie(s)]]-Tb.Financiering[[#This Row],[Anders]],0)</f>
        <v>0</v>
      </c>
      <c r="AO71" s="144">
        <f>IF(Tb.Financiering[[#This Row],[Pnr.]]=AO$7,Tb.Financiering[[#This Row],[Te financieren]]-Tb.Financiering[[#This Row],[Eigen
bijdrage]]-Tb.Financiering[[#This Row],[Andere
subsidie(s)]]-Tb.Financiering[[#This Row],[Anders]],0)</f>
        <v>0</v>
      </c>
      <c r="AP71" s="144">
        <f>IF(Tb.Financiering[[#This Row],[Pnr.]]=AP$7,Tb.Financiering[[#This Row],[Te financieren]]-Tb.Financiering[[#This Row],[Eigen
bijdrage]]-Tb.Financiering[[#This Row],[Andere
subsidie(s)]]-Tb.Financiering[[#This Row],[Anders]],0)</f>
        <v>0</v>
      </c>
      <c r="AQ71" s="144">
        <f>IF(Tb.Financiering[[#This Row],[Pnr.]]=AQ$7,Tb.Financiering[[#This Row],[Te financieren]]-Tb.Financiering[[#This Row],[Eigen
bijdrage]]-Tb.Financiering[[#This Row],[Andere
subsidie(s)]]-Tb.Financiering[[#This Row],[Anders]],0)</f>
        <v>0</v>
      </c>
      <c r="AR71" s="144">
        <f>IF(Tb.Financiering[[#This Row],[Pnr.]]=AR$7,Tb.Financiering[[#This Row],[Te financieren]]-Tb.Financiering[[#This Row],[Eigen
bijdrage]]-Tb.Financiering[[#This Row],[Andere
subsidie(s)]]-Tb.Financiering[[#This Row],[Anders]],0)</f>
        <v>0</v>
      </c>
      <c r="AS71" s="144">
        <f>IF(Tb.Financiering[[#This Row],[Pnr.]]=AS$7,Tb.Financiering[[#This Row],[Te financieren]]-Tb.Financiering[[#This Row],[Eigen
bijdrage]]-Tb.Financiering[[#This Row],[Andere
subsidie(s)]]-Tb.Financiering[[#This Row],[Anders]],0)</f>
        <v>0</v>
      </c>
      <c r="AT71" s="144">
        <f>IF(Tb.Financiering[[#This Row],[Pnr.]]=AT$7,Tb.Financiering[[#This Row],[Te financieren]]-Tb.Financiering[[#This Row],[Eigen
bijdrage]]-Tb.Financiering[[#This Row],[Andere
subsidie(s)]]-Tb.Financiering[[#This Row],[Anders]],0)</f>
        <v>0</v>
      </c>
      <c r="AU71" s="144">
        <f>IF(Tb.Financiering[[#This Row],[Pnr.]]=AU$7,Tb.Financiering[[#This Row],[Te financieren]]-Tb.Financiering[[#This Row],[Eigen
bijdrage]]-Tb.Financiering[[#This Row],[Andere
subsidie(s)]]-Tb.Financiering[[#This Row],[Anders]],0)</f>
        <v>0</v>
      </c>
      <c r="AV71" s="144">
        <f>IF(Tb.Financiering[[#This Row],[Pnr.]]=AV$7,Tb.Financiering[[#This Row],[Te financieren]]-Tb.Financiering[[#This Row],[Eigen
bijdrage]]-Tb.Financiering[[#This Row],[Andere
subsidie(s)]]-Tb.Financiering[[#This Row],[Anders]],0)</f>
        <v>0</v>
      </c>
      <c r="AW71" s="144">
        <f>IF(Tb.Financiering[[#This Row],[Pnr.]]=AW$7,Tb.Financiering[[#This Row],[Te financieren]]-Tb.Financiering[[#This Row],[Eigen
bijdrage]]-Tb.Financiering[[#This Row],[Andere
subsidie(s)]]-Tb.Financiering[[#This Row],[Anders]],0)</f>
        <v>0</v>
      </c>
      <c r="AX71" s="144">
        <f>IF(Tb.Financiering[[#This Row],[Pnr.]]=AX$7,Tb.Financiering[[#This Row],[Te financieren]]-Tb.Financiering[[#This Row],[Eigen
bijdrage]]-Tb.Financiering[[#This Row],[Andere
subsidie(s)]]-Tb.Financiering[[#This Row],[Anders]],0)</f>
        <v>0</v>
      </c>
      <c r="AY71" s="144">
        <f>IF(Tb.Financiering[[#This Row],[Pnr.]]=AY$7,Tb.Financiering[[#This Row],[Te financieren]]-Tb.Financiering[[#This Row],[Eigen
bijdrage]]-Tb.Financiering[[#This Row],[Andere
subsidie(s)]]-Tb.Financiering[[#This Row],[Anders]],0)</f>
        <v>0</v>
      </c>
      <c r="AZ71" s="144">
        <f>IF(Tb.Financiering[[#This Row],[Pnr.]]=AZ$7,Tb.Financiering[[#This Row],[Te financieren]]-Tb.Financiering[[#This Row],[Eigen
bijdrage]]-Tb.Financiering[[#This Row],[Andere
subsidie(s)]]-Tb.Financiering[[#This Row],[Anders]],0)</f>
        <v>0</v>
      </c>
      <c r="BA71" s="144">
        <f>IF(Tb.Financiering[[#This Row],[Pnr.]]=BA$7,Tb.Financiering[[#This Row],[Te financieren]]-Tb.Financiering[[#This Row],[Eigen
bijdrage]]-Tb.Financiering[[#This Row],[Andere
subsidie(s)]]-Tb.Financiering[[#This Row],[Anders]],0)</f>
        <v>0</v>
      </c>
      <c r="BB71" s="144">
        <f>IF(Tb.Financiering[[#This Row],[Pnr.]]=BB$7,Tb.Financiering[[#This Row],[Te financieren]]-Tb.Financiering[[#This Row],[Eigen
bijdrage]]-Tb.Financiering[[#This Row],[Andere
subsidie(s)]]-Tb.Financiering[[#This Row],[Anders]],0)</f>
        <v>0</v>
      </c>
      <c r="BC71" s="144">
        <f>IF(Tb.Financiering[[#This Row],[Pnr.]]=BC$7,Tb.Financiering[[#This Row],[Te financieren]]-Tb.Financiering[[#This Row],[Eigen
bijdrage]]-Tb.Financiering[[#This Row],[Andere
subsidie(s)]]-Tb.Financiering[[#This Row],[Anders]],0)</f>
        <v>0</v>
      </c>
      <c r="BD71" s="144">
        <f>IF(Tb.Financiering[[#This Row],[Pnr.]]=BD$7,Tb.Financiering[[#This Row],[Te financieren]]-Tb.Financiering[[#This Row],[Eigen
bijdrage]]-Tb.Financiering[[#This Row],[Andere
subsidie(s)]]-Tb.Financiering[[#This Row],[Anders]],0)</f>
        <v>0</v>
      </c>
      <c r="BE71" s="144">
        <f>IF(Tb.Financiering[[#This Row],[Pnr.]]=BE$7,Tb.Financiering[[#This Row],[Te financieren]]-Tb.Financiering[[#This Row],[Eigen
bijdrage]]-Tb.Financiering[[#This Row],[Andere
subsidie(s)]]-Tb.Financiering[[#This Row],[Anders]],0)</f>
        <v>0</v>
      </c>
      <c r="BF71" s="144">
        <f>IF(Tb.Financiering[[#This Row],[Pnr.]]=BF$7,Tb.Financiering[[#This Row],[Te financieren]]-Tb.Financiering[[#This Row],[Eigen
bijdrage]]-Tb.Financiering[[#This Row],[Andere
subsidie(s)]]-Tb.Financiering[[#This Row],[Anders]],0)</f>
        <v>0</v>
      </c>
      <c r="BG71" s="144">
        <f>IF(Tb.Financiering[[#This Row],[Pnr.]]=BG$7,Tb.Financiering[[#This Row],[Te financieren]]-Tb.Financiering[[#This Row],[Eigen
bijdrage]]-Tb.Financiering[[#This Row],[Andere
subsidie(s)]]-Tb.Financiering[[#This Row],[Anders]],0)</f>
        <v>0</v>
      </c>
      <c r="BH71" s="144">
        <f>IF(Tb.Financiering[[#This Row],[Pnr.]]=BH$7,Tb.Financiering[[#This Row],[Te financieren]]-Tb.Financiering[[#This Row],[Eigen
bijdrage]]-Tb.Financiering[[#This Row],[Andere
subsidie(s)]]-Tb.Financiering[[#This Row],[Anders]],0)</f>
        <v>0</v>
      </c>
      <c r="BI71" s="144">
        <f>IF(Tb.Financiering[[#This Row],[Pnr.]]=BI$7,Tb.Financiering[[#This Row],[Te financieren]]-Tb.Financiering[[#This Row],[Eigen
bijdrage]]-Tb.Financiering[[#This Row],[Andere
subsidie(s)]]-Tb.Financiering[[#This Row],[Anders]],0)</f>
        <v>0</v>
      </c>
      <c r="BJ71" s="144">
        <f>IF(Tb.Financiering[[#This Row],[Pnr.]]=BJ$7,Tb.Financiering[[#This Row],[Te financieren]]-Tb.Financiering[[#This Row],[Eigen
bijdrage]]-Tb.Financiering[[#This Row],[Andere
subsidie(s)]]-Tb.Financiering[[#This Row],[Anders]],0)</f>
        <v>0</v>
      </c>
      <c r="BK71" s="144">
        <f>IF(Tb.Financiering[[#This Row],[Pnr.]]=BK$7,Tb.Financiering[[#This Row],[Te financieren]]-Tb.Financiering[[#This Row],[Eigen
bijdrage]]-Tb.Financiering[[#This Row],[Andere
subsidie(s)]]-Tb.Financiering[[#This Row],[Anders]],0)</f>
        <v>0</v>
      </c>
      <c r="BL71" s="144">
        <f>IF(Tb.Financiering[[#This Row],[Pnr.]]=BL$7,Tb.Financiering[[#This Row],[Te financieren]]-Tb.Financiering[[#This Row],[Eigen
bijdrage]]-Tb.Financiering[[#This Row],[Andere
subsidie(s)]]-Tb.Financiering[[#This Row],[Anders]],0)</f>
        <v>0</v>
      </c>
      <c r="BM71" s="144">
        <f>IF(Tb.Financiering[[#This Row],[Pnr.]]=BM$7,Tb.Financiering[[#This Row],[Te financieren]]-Tb.Financiering[[#This Row],[Eigen
bijdrage]]-Tb.Financiering[[#This Row],[Andere
subsidie(s)]]-Tb.Financiering[[#This Row],[Anders]],0)</f>
        <v>0</v>
      </c>
      <c r="BN71" s="235">
        <f>IF(Tb.Financiering[[#This Row],[Pnr.]]=BN$7,Tb.Financiering[[#This Row],[Eigen
bijdrage]]+Tb.Financiering[[#This Row],[Andere
subsidie(s)]]+Tb.Financiering[[#This Row],[Anders]],0)</f>
        <v>0</v>
      </c>
      <c r="BO71" s="235">
        <f>IF(Tb.Financiering[[#This Row],[Pnr.]]=BO$7,Tb.Financiering[[#This Row],[Eigen
bijdrage]]+Tb.Financiering[[#This Row],[Andere
subsidie(s)]]+Tb.Financiering[[#This Row],[Anders]],0)</f>
        <v>0</v>
      </c>
      <c r="BP71" s="235">
        <f>IF(Tb.Financiering[[#This Row],[Pnr.]]=BP$7,Tb.Financiering[[#This Row],[Eigen
bijdrage]]+Tb.Financiering[[#This Row],[Andere
subsidie(s)]]+Tb.Financiering[[#This Row],[Anders]],0)</f>
        <v>0</v>
      </c>
      <c r="BQ71" s="235">
        <f>IF(Tb.Financiering[[#This Row],[Pnr.]]=BQ$7,Tb.Financiering[[#This Row],[Eigen
bijdrage]]+Tb.Financiering[[#This Row],[Andere
subsidie(s)]]+Tb.Financiering[[#This Row],[Anders]],0)</f>
        <v>0</v>
      </c>
      <c r="BR71" s="235">
        <f>IF(Tb.Financiering[[#This Row],[Pnr.]]=BR$7,Tb.Financiering[[#This Row],[Eigen
bijdrage]]+Tb.Financiering[[#This Row],[Andere
subsidie(s)]]+Tb.Financiering[[#This Row],[Anders]],0)</f>
        <v>0</v>
      </c>
      <c r="BS71" s="235">
        <f>IF(Tb.Financiering[[#This Row],[Pnr.]]=BS$7,Tb.Financiering[[#This Row],[Eigen
bijdrage]]+Tb.Financiering[[#This Row],[Andere
subsidie(s)]]+Tb.Financiering[[#This Row],[Anders]],0)</f>
        <v>0</v>
      </c>
      <c r="BT71" s="235">
        <f>IF(Tb.Financiering[[#This Row],[Pnr.]]=BT$7,Tb.Financiering[[#This Row],[Eigen
bijdrage]]+Tb.Financiering[[#This Row],[Andere
subsidie(s)]]+Tb.Financiering[[#This Row],[Anders]],0)</f>
        <v>0</v>
      </c>
      <c r="BU71" s="235">
        <f>IF(Tb.Financiering[[#This Row],[Pnr.]]=BU$7,Tb.Financiering[[#This Row],[Eigen
bijdrage]]+Tb.Financiering[[#This Row],[Andere
subsidie(s)]]+Tb.Financiering[[#This Row],[Anders]],0)</f>
        <v>0</v>
      </c>
      <c r="BV71" s="235">
        <f>IF(Tb.Financiering[[#This Row],[Pnr.]]=BV$7,Tb.Financiering[[#This Row],[Eigen
bijdrage]]+Tb.Financiering[[#This Row],[Andere
subsidie(s)]]+Tb.Financiering[[#This Row],[Anders]],0)</f>
        <v>0</v>
      </c>
      <c r="BW71" s="235">
        <f>IF(Tb.Financiering[[#This Row],[Pnr.]]=BW$7,Tb.Financiering[[#This Row],[Eigen
bijdrage]]+Tb.Financiering[[#This Row],[Andere
subsidie(s)]]+Tb.Financiering[[#This Row],[Anders]],0)</f>
        <v>0</v>
      </c>
      <c r="BX71" s="235">
        <f>IF(Tb.Financiering[[#This Row],[Pnr.]]=BX$7,Tb.Financiering[[#This Row],[Eigen
bijdrage]]+Tb.Financiering[[#This Row],[Andere
subsidie(s)]]+Tb.Financiering[[#This Row],[Anders]],0)</f>
        <v>0</v>
      </c>
      <c r="BY71" s="235">
        <f>IF(Tb.Financiering[[#This Row],[Pnr.]]=BY$7,Tb.Financiering[[#This Row],[Eigen
bijdrage]]+Tb.Financiering[[#This Row],[Andere
subsidie(s)]]+Tb.Financiering[[#This Row],[Anders]],0)</f>
        <v>0</v>
      </c>
      <c r="BZ71" s="235">
        <f>IF(Tb.Financiering[[#This Row],[Pnr.]]=BZ$7,Tb.Financiering[[#This Row],[Eigen
bijdrage]]+Tb.Financiering[[#This Row],[Andere
subsidie(s)]]+Tb.Financiering[[#This Row],[Anders]],0)</f>
        <v>0</v>
      </c>
      <c r="CA71" s="235">
        <f>IF(Tb.Financiering[[#This Row],[Pnr.]]=CA$7,Tb.Financiering[[#This Row],[Eigen
bijdrage]]+Tb.Financiering[[#This Row],[Andere
subsidie(s)]]+Tb.Financiering[[#This Row],[Anders]],0)</f>
        <v>0</v>
      </c>
      <c r="CB71" s="235">
        <f>IF(Tb.Financiering[[#This Row],[Pnr.]]=CB$7,Tb.Financiering[[#This Row],[Eigen
bijdrage]]+Tb.Financiering[[#This Row],[Andere
subsidie(s)]]+Tb.Financiering[[#This Row],[Anders]],0)</f>
        <v>0</v>
      </c>
      <c r="CC71" s="235">
        <f>IF(Tb.Financiering[[#This Row],[Pnr.]]=CC$7,Tb.Financiering[[#This Row],[Eigen
bijdrage]]+Tb.Financiering[[#This Row],[Andere
subsidie(s)]]+Tb.Financiering[[#This Row],[Anders]],0)</f>
        <v>0</v>
      </c>
      <c r="CD71" s="235">
        <f>IF(Tb.Financiering[[#This Row],[Pnr.]]=CD$7,Tb.Financiering[[#This Row],[Eigen
bijdrage]]+Tb.Financiering[[#This Row],[Andere
subsidie(s)]]+Tb.Financiering[[#This Row],[Anders]],0)</f>
        <v>0</v>
      </c>
      <c r="CE71" s="235">
        <f>IF(Tb.Financiering[[#This Row],[Pnr.]]=CE$7,Tb.Financiering[[#This Row],[Eigen
bijdrage]]+Tb.Financiering[[#This Row],[Andere
subsidie(s)]]+Tb.Financiering[[#This Row],[Anders]],0)</f>
        <v>0</v>
      </c>
      <c r="CF71" s="235">
        <f>IF(Tb.Financiering[[#This Row],[Pnr.]]=CF$7,Tb.Financiering[[#This Row],[Eigen
bijdrage]]+Tb.Financiering[[#This Row],[Andere
subsidie(s)]]+Tb.Financiering[[#This Row],[Anders]],0)</f>
        <v>0</v>
      </c>
      <c r="CG71" s="235">
        <f>IF(Tb.Financiering[[#This Row],[Pnr.]]=CG$7,Tb.Financiering[[#This Row],[Eigen
bijdrage]]+Tb.Financiering[[#This Row],[Andere
subsidie(s)]]+Tb.Financiering[[#This Row],[Anders]],0)</f>
        <v>0</v>
      </c>
      <c r="CH71" s="235">
        <f>IF(Tb.Financiering[[#This Row],[Pnr.]]=CH$7,Tb.Financiering[[#This Row],[Eigen
bijdrage]]+Tb.Financiering[[#This Row],[Andere
subsidie(s)]]+Tb.Financiering[[#This Row],[Anders]],0)</f>
        <v>0</v>
      </c>
      <c r="CI71" s="235">
        <f>IF(Tb.Financiering[[#This Row],[Pnr.]]=CI$7,Tb.Financiering[[#This Row],[Eigen
bijdrage]]+Tb.Financiering[[#This Row],[Andere
subsidie(s)]]+Tb.Financiering[[#This Row],[Anders]],0)</f>
        <v>0</v>
      </c>
      <c r="CJ71" s="235">
        <f>IF(Tb.Financiering[[#This Row],[Pnr.]]=CJ$7,Tb.Financiering[[#This Row],[Eigen
bijdrage]]+Tb.Financiering[[#This Row],[Andere
subsidie(s)]]+Tb.Financiering[[#This Row],[Anders]],0)</f>
        <v>0</v>
      </c>
      <c r="CK71" s="235">
        <f>IF(Tb.Financiering[[#This Row],[Pnr.]]=CK$7,Tb.Financiering[[#This Row],[Eigen
bijdrage]]+Tb.Financiering[[#This Row],[Andere
subsidie(s)]]+Tb.Financiering[[#This Row],[Anders]],0)</f>
        <v>0</v>
      </c>
      <c r="CL71" s="235">
        <f>IF(Tb.Financiering[[#This Row],[Pnr.]]=CL$7,Tb.Financiering[[#This Row],[Eigen
bijdrage]]+Tb.Financiering[[#This Row],[Andere
subsidie(s)]]+Tb.Financiering[[#This Row],[Anders]],0)</f>
        <v>0</v>
      </c>
      <c r="CM71" s="235">
        <f>IF(Tb.Financiering[[#This Row],[Pnr.]]=CM$7,Tb.Financiering[[#This Row],[Eigen
bijdrage]]+Tb.Financiering[[#This Row],[Andere
subsidie(s)]]+Tb.Financiering[[#This Row],[Anders]],0)</f>
        <v>0</v>
      </c>
      <c r="CN71" s="235">
        <f>IF(Tb.Financiering[[#This Row],[Pnr.]]=CN$7,Tb.Financiering[[#This Row],[Eigen
bijdrage]]+Tb.Financiering[[#This Row],[Andere
subsidie(s)]]+Tb.Financiering[[#This Row],[Anders]],0)</f>
        <v>0</v>
      </c>
      <c r="CO71" s="235">
        <f>IF(Tb.Financiering[[#This Row],[Pnr.]]=CO$7,Tb.Financiering[[#This Row],[Eigen
bijdrage]]+Tb.Financiering[[#This Row],[Andere
subsidie(s)]]+Tb.Financiering[[#This Row],[Anders]],0)</f>
        <v>0</v>
      </c>
      <c r="CP71" s="235">
        <f>IF(Tb.Financiering[[#This Row],[Pnr.]]=CP$7,Tb.Financiering[[#This Row],[Eigen
bijdrage]]+Tb.Financiering[[#This Row],[Andere
subsidie(s)]]+Tb.Financiering[[#This Row],[Anders]],0)</f>
        <v>0</v>
      </c>
      <c r="CQ71" s="235">
        <f>IF(Tb.Financiering[[#This Row],[Pnr.]]=CQ$7,Tb.Financiering[[#This Row],[Eigen
bijdrage]]+Tb.Financiering[[#This Row],[Andere
subsidie(s)]]+Tb.Financiering[[#This Row],[Anders]],0)</f>
        <v>0</v>
      </c>
      <c r="CR71" s="235">
        <f>IF(Tb.Financiering[[#This Row],[Pnr.]]=CR$7,Tb.Financiering[[#This Row],[Eigen
bijdrage]]+Tb.Financiering[[#This Row],[Andere
subsidie(s)]]+Tb.Financiering[[#This Row],[Anders]],0)</f>
        <v>0</v>
      </c>
      <c r="CS71" s="235">
        <f>IF(Tb.Financiering[[#This Row],[Pnr.]]=CS$7,Tb.Financiering[[#This Row],[Eigen
bijdrage]]+Tb.Financiering[[#This Row],[Andere
subsidie(s)]]+Tb.Financiering[[#This Row],[Anders]],0)</f>
        <v>0</v>
      </c>
      <c r="CT71" s="235">
        <f>IF(Tb.Financiering[[#This Row],[Pnr.]]=CT$7,Tb.Financiering[[#This Row],[Eigen
bijdrage]]+Tb.Financiering[[#This Row],[Andere
subsidie(s)]]+Tb.Financiering[[#This Row],[Anders]],0)</f>
        <v>0</v>
      </c>
      <c r="CU71" s="235">
        <f>IF(Tb.Financiering[[#This Row],[Pnr.]]=CU$7,Tb.Financiering[[#This Row],[Eigen
bijdrage]]+Tb.Financiering[[#This Row],[Andere
subsidie(s)]]+Tb.Financiering[[#This Row],[Anders]],0)</f>
        <v>0</v>
      </c>
      <c r="CV71" s="235">
        <f>IF(Tb.Financiering[[#This Row],[Pnr.]]=CV$7,Tb.Financiering[[#This Row],[Eigen
bijdrage]]+Tb.Financiering[[#This Row],[Andere
subsidie(s)]]+Tb.Financiering[[#This Row],[Anders]],0)</f>
        <v>0</v>
      </c>
      <c r="CW71" s="235">
        <f>IF(Tb.Financiering[[#This Row],[Pnr.]]=CW$7,Tb.Financiering[[#This Row],[Eigen
bijdrage]]+Tb.Financiering[[#This Row],[Andere
subsidie(s)]]+Tb.Financiering[[#This Row],[Anders]],0)</f>
        <v>0</v>
      </c>
      <c r="CX71" s="235">
        <f>IF(Tb.Financiering[[#This Row],[Pnr.]]=CX$7,Tb.Financiering[[#This Row],[Eigen
bijdrage]]+Tb.Financiering[[#This Row],[Andere
subsidie(s)]]+Tb.Financiering[[#This Row],[Anders]],0)</f>
        <v>0</v>
      </c>
      <c r="CY71" s="235">
        <f>IF(Tb.Financiering[[#This Row],[Pnr.]]=CY$7,Tb.Financiering[[#This Row],[Eigen
bijdrage]]+Tb.Financiering[[#This Row],[Andere
subsidie(s)]]+Tb.Financiering[[#This Row],[Anders]],0)</f>
        <v>0</v>
      </c>
      <c r="CZ71" s="235">
        <f>IF(Tb.Financiering[[#This Row],[Pnr.]]=CZ$7,Tb.Financiering[[#This Row],[Eigen
bijdrage]]+Tb.Financiering[[#This Row],[Andere
subsidie(s)]]+Tb.Financiering[[#This Row],[Anders]],0)</f>
        <v>0</v>
      </c>
      <c r="DA71" s="235">
        <f>IF(Tb.Financiering[[#This Row],[Pnr.]]=DA$7,Tb.Financiering[[#This Row],[Eigen
bijdrage]]+Tb.Financiering[[#This Row],[Andere
subsidie(s)]]+Tb.Financiering[[#This Row],[Anders]],0)</f>
        <v>0</v>
      </c>
      <c r="DB71" s="235">
        <f>IF(Tb.Financiering[[#This Row],[Pnr.]]=DB$7,Tb.Financiering[[#This Row],[Eigen
bijdrage]]+Tb.Financiering[[#This Row],[Andere
subsidie(s)]]+Tb.Financiering[[#This Row],[Anders]],0)</f>
        <v>0</v>
      </c>
      <c r="DC71" s="235">
        <f>IF(Tb.Financiering[[#This Row],[Pnr.]]=DC$7,Tb.Financiering[[#This Row],[Eigen
bijdrage]]+Tb.Financiering[[#This Row],[Andere
subsidie(s)]]+Tb.Financiering[[#This Row],[Anders]],0)</f>
        <v>0</v>
      </c>
      <c r="DD71" s="235">
        <f>IF(Tb.Financiering[[#This Row],[Pnr.]]=DD$7,Tb.Financiering[[#This Row],[Eigen
bijdrage]]+Tb.Financiering[[#This Row],[Andere
subsidie(s)]]+Tb.Financiering[[#This Row],[Anders]],0)</f>
        <v>0</v>
      </c>
      <c r="DE71" s="235">
        <f>IF(Tb.Financiering[[#This Row],[Pnr.]]=DE$7,Tb.Financiering[[#This Row],[Eigen
bijdrage]]+Tb.Financiering[[#This Row],[Andere
subsidie(s)]]+Tb.Financiering[[#This Row],[Anders]],0)</f>
        <v>0</v>
      </c>
      <c r="DF71" s="235">
        <f>IF(Tb.Financiering[[#This Row],[Pnr.]]=DF$7,Tb.Financiering[[#This Row],[Eigen
bijdrage]]+Tb.Financiering[[#This Row],[Andere
subsidie(s)]]+Tb.Financiering[[#This Row],[Anders]],0)</f>
        <v>0</v>
      </c>
      <c r="DG71" s="235">
        <f>IF(Tb.Financiering[[#This Row],[Pnr.]]=DG$7,Tb.Financiering[[#This Row],[Eigen
bijdrage]]+Tb.Financiering[[#This Row],[Andere
subsidie(s)]]+Tb.Financiering[[#This Row],[Anders]],0)</f>
        <v>0</v>
      </c>
      <c r="DH71" s="235">
        <f>IF(Tb.Financiering[[#This Row],[Pnr.]]=DH$7,Tb.Financiering[[#This Row],[Eigen
bijdrage]]+Tb.Financiering[[#This Row],[Andere
subsidie(s)]]+Tb.Financiering[[#This Row],[Anders]],0)</f>
        <v>0</v>
      </c>
      <c r="DI71" s="235">
        <f>IF(Tb.Financiering[[#This Row],[Pnr.]]=DI$7,Tb.Financiering[[#This Row],[Eigen
bijdrage]]+Tb.Financiering[[#This Row],[Andere
subsidie(s)]]+Tb.Financiering[[#This Row],[Anders]],0)</f>
        <v>0</v>
      </c>
      <c r="DJ71" s="235">
        <f>IF(Tb.Financiering[[#This Row],[Pnr.]]=DJ$7,Tb.Financiering[[#This Row],[Eigen
bijdrage]]+Tb.Financiering[[#This Row],[Andere
subsidie(s)]]+Tb.Financiering[[#This Row],[Anders]],0)</f>
        <v>0</v>
      </c>
      <c r="DK71" s="235">
        <f>IF(Tb.Financiering[[#This Row],[Pnr.]]=DK$7,Tb.Financiering[[#This Row],[Eigen
bijdrage]]+Tb.Financiering[[#This Row],[Andere
subsidie(s)]]+Tb.Financiering[[#This Row],[Anders]],0)</f>
        <v>0</v>
      </c>
      <c r="XFD71" s="31"/>
    </row>
    <row r="72" spans="1:115 16384:16384" s="4" customFormat="1" x14ac:dyDescent="0.3">
      <c r="A72" s="31"/>
      <c r="B72" s="137"/>
      <c r="C72" s="137"/>
      <c r="D72" s="11">
        <f>SUMIF(Tbl.Kosten[PSAnr.],Tb.Financiering[[#This Row],[PSAnr.]],Tbl.Kosten[Totaal kosten])</f>
        <v>0</v>
      </c>
      <c r="E72" s="154">
        <f>SUMIF(Tbl.Kosten[PSAnr.],Tb.Financiering[[#This Row],[PSAnr.]],Tbl.Kosten[Subsidie])</f>
        <v>0</v>
      </c>
      <c r="F72" s="155"/>
      <c r="G72" s="154">
        <f>Tb.Financiering[[#This Row],[Begrote kosten]]-Tb.Financiering[[#This Row],[Berekende GLB subsidie]]-Tb.Financiering[[#This Row],[Correctie GLB subsidie]]</f>
        <v>0</v>
      </c>
      <c r="H72" s="156"/>
      <c r="I72" s="156"/>
      <c r="J72" s="156"/>
      <c r="K72" s="152"/>
      <c r="L72" s="97">
        <f>Tb.Financiering[[#This Row],[Te financieren]]-SUM(Tb.Financiering[[#This Row],[Eigen
bijdrage]:[Anders]])</f>
        <v>0</v>
      </c>
      <c r="M72" s="160" t="str">
        <f>IFERROR(VLOOKUP(Tb.Financiering[[#This Row],[Partnernaam]],Tbl.Projectpartners[[Naam]:[PNr.]],9,FALSE),"")</f>
        <v/>
      </c>
      <c r="N72" s="142" t="str">
        <f>IFERROR(VLOOKUP(Tb.Financiering[[#This Row],[Subsidiabele activiteit]],Tbl.Subsidiehoogte[[Subsidieactiviteit]:[SAnr.]],3,FALSE),"")</f>
        <v/>
      </c>
      <c r="O72" s="142" t="str">
        <f>_xlfn.CONCAT(Tb.Financiering[[#This Row],[Pnr.]],Tb.Financiering[[#This Row],[SAnr.]])</f>
        <v/>
      </c>
      <c r="P72" s="144">
        <f>IF(Tb.Financiering[[#This Row],[Pnr.]]=P$7,Tb.Financiering[[#This Row],[Te financieren]]-Tb.Financiering[[#This Row],[Eigen
bijdrage]]-Tb.Financiering[[#This Row],[Andere
subsidie(s)]]-Tb.Financiering[[#This Row],[Anders]],0)</f>
        <v>0</v>
      </c>
      <c r="Q72" s="144">
        <f>IF(Tb.Financiering[[#This Row],[Pnr.]]=Q$7,Tb.Financiering[[#This Row],[Te financieren]]-Tb.Financiering[[#This Row],[Eigen
bijdrage]]-Tb.Financiering[[#This Row],[Andere
subsidie(s)]]-Tb.Financiering[[#This Row],[Anders]],0)</f>
        <v>0</v>
      </c>
      <c r="R72" s="144">
        <f>IF(Tb.Financiering[[#This Row],[Pnr.]]=R$7,Tb.Financiering[[#This Row],[Te financieren]]-Tb.Financiering[[#This Row],[Eigen
bijdrage]]-Tb.Financiering[[#This Row],[Andere
subsidie(s)]]-Tb.Financiering[[#This Row],[Anders]],0)</f>
        <v>0</v>
      </c>
      <c r="S72" s="144">
        <f>IF(Tb.Financiering[[#This Row],[Pnr.]]=S$7,Tb.Financiering[[#This Row],[Te financieren]]-Tb.Financiering[[#This Row],[Eigen
bijdrage]]-Tb.Financiering[[#This Row],[Andere
subsidie(s)]]-Tb.Financiering[[#This Row],[Anders]],0)</f>
        <v>0</v>
      </c>
      <c r="T72" s="144">
        <f>IF(Tb.Financiering[[#This Row],[Pnr.]]=T$7,Tb.Financiering[[#This Row],[Te financieren]]-Tb.Financiering[[#This Row],[Eigen
bijdrage]]-Tb.Financiering[[#This Row],[Andere
subsidie(s)]]-Tb.Financiering[[#This Row],[Anders]],0)</f>
        <v>0</v>
      </c>
      <c r="U72" s="144">
        <f>IF(Tb.Financiering[[#This Row],[Pnr.]]=U$7,Tb.Financiering[[#This Row],[Te financieren]]-Tb.Financiering[[#This Row],[Eigen
bijdrage]]-Tb.Financiering[[#This Row],[Andere
subsidie(s)]]-Tb.Financiering[[#This Row],[Anders]],0)</f>
        <v>0</v>
      </c>
      <c r="V72" s="144">
        <f>IF(Tb.Financiering[[#This Row],[Pnr.]]=V$7,Tb.Financiering[[#This Row],[Te financieren]]-Tb.Financiering[[#This Row],[Eigen
bijdrage]]-Tb.Financiering[[#This Row],[Andere
subsidie(s)]]-Tb.Financiering[[#This Row],[Anders]],0)</f>
        <v>0</v>
      </c>
      <c r="W72" s="144">
        <f>IF(Tb.Financiering[[#This Row],[Pnr.]]=W$7,Tb.Financiering[[#This Row],[Te financieren]]-Tb.Financiering[[#This Row],[Eigen
bijdrage]]-Tb.Financiering[[#This Row],[Andere
subsidie(s)]]-Tb.Financiering[[#This Row],[Anders]],0)</f>
        <v>0</v>
      </c>
      <c r="X72" s="144">
        <f>IF(Tb.Financiering[[#This Row],[Pnr.]]=X$7,Tb.Financiering[[#This Row],[Te financieren]]-Tb.Financiering[[#This Row],[Eigen
bijdrage]]-Tb.Financiering[[#This Row],[Andere
subsidie(s)]]-Tb.Financiering[[#This Row],[Anders]],0)</f>
        <v>0</v>
      </c>
      <c r="Y72" s="144">
        <f>IF(Tb.Financiering[[#This Row],[Pnr.]]=Y$7,Tb.Financiering[[#This Row],[Te financieren]]-Tb.Financiering[[#This Row],[Eigen
bijdrage]]-Tb.Financiering[[#This Row],[Andere
subsidie(s)]]-Tb.Financiering[[#This Row],[Anders]],0)</f>
        <v>0</v>
      </c>
      <c r="Z72" s="144">
        <f>IF(Tb.Financiering[[#This Row],[Pnr.]]=Z$7,Tb.Financiering[[#This Row],[Te financieren]]-Tb.Financiering[[#This Row],[Eigen
bijdrage]]-Tb.Financiering[[#This Row],[Andere
subsidie(s)]]-Tb.Financiering[[#This Row],[Anders]],0)</f>
        <v>0</v>
      </c>
      <c r="AA72" s="144">
        <f>IF(Tb.Financiering[[#This Row],[Pnr.]]=AA$7,Tb.Financiering[[#This Row],[Te financieren]]-Tb.Financiering[[#This Row],[Eigen
bijdrage]]-Tb.Financiering[[#This Row],[Andere
subsidie(s)]]-Tb.Financiering[[#This Row],[Anders]],0)</f>
        <v>0</v>
      </c>
      <c r="AB72" s="144">
        <f>IF(Tb.Financiering[[#This Row],[Pnr.]]=AB$7,Tb.Financiering[[#This Row],[Te financieren]]-Tb.Financiering[[#This Row],[Eigen
bijdrage]]-Tb.Financiering[[#This Row],[Andere
subsidie(s)]]-Tb.Financiering[[#This Row],[Anders]],0)</f>
        <v>0</v>
      </c>
      <c r="AC72" s="144">
        <f>IF(Tb.Financiering[[#This Row],[Pnr.]]=AC$7,Tb.Financiering[[#This Row],[Te financieren]]-Tb.Financiering[[#This Row],[Eigen
bijdrage]]-Tb.Financiering[[#This Row],[Andere
subsidie(s)]]-Tb.Financiering[[#This Row],[Anders]],0)</f>
        <v>0</v>
      </c>
      <c r="AD72" s="144">
        <f>IF(Tb.Financiering[[#This Row],[Pnr.]]=AD$7,Tb.Financiering[[#This Row],[Te financieren]]-Tb.Financiering[[#This Row],[Eigen
bijdrage]]-Tb.Financiering[[#This Row],[Andere
subsidie(s)]]-Tb.Financiering[[#This Row],[Anders]],0)</f>
        <v>0</v>
      </c>
      <c r="AE72" s="144">
        <f>IF(Tb.Financiering[[#This Row],[Pnr.]]=AE$7,Tb.Financiering[[#This Row],[Te financieren]]-Tb.Financiering[[#This Row],[Eigen
bijdrage]]-Tb.Financiering[[#This Row],[Andere
subsidie(s)]]-Tb.Financiering[[#This Row],[Anders]],0)</f>
        <v>0</v>
      </c>
      <c r="AF72" s="144">
        <f>IF(Tb.Financiering[[#This Row],[Pnr.]]=AF$7,Tb.Financiering[[#This Row],[Te financieren]]-Tb.Financiering[[#This Row],[Eigen
bijdrage]]-Tb.Financiering[[#This Row],[Andere
subsidie(s)]]-Tb.Financiering[[#This Row],[Anders]],0)</f>
        <v>0</v>
      </c>
      <c r="AG72" s="144">
        <f>IF(Tb.Financiering[[#This Row],[Pnr.]]=AG$7,Tb.Financiering[[#This Row],[Te financieren]]-Tb.Financiering[[#This Row],[Eigen
bijdrage]]-Tb.Financiering[[#This Row],[Andere
subsidie(s)]]-Tb.Financiering[[#This Row],[Anders]],0)</f>
        <v>0</v>
      </c>
      <c r="AH72" s="144">
        <f>IF(Tb.Financiering[[#This Row],[Pnr.]]=AH$7,Tb.Financiering[[#This Row],[Te financieren]]-Tb.Financiering[[#This Row],[Eigen
bijdrage]]-Tb.Financiering[[#This Row],[Andere
subsidie(s)]]-Tb.Financiering[[#This Row],[Anders]],0)</f>
        <v>0</v>
      </c>
      <c r="AI72" s="144">
        <f>IF(Tb.Financiering[[#This Row],[Pnr.]]=AI$7,Tb.Financiering[[#This Row],[Te financieren]]-Tb.Financiering[[#This Row],[Eigen
bijdrage]]-Tb.Financiering[[#This Row],[Andere
subsidie(s)]]-Tb.Financiering[[#This Row],[Anders]],0)</f>
        <v>0</v>
      </c>
      <c r="AJ72" s="144">
        <f>IF(Tb.Financiering[[#This Row],[Pnr.]]=AJ$7,Tb.Financiering[[#This Row],[Te financieren]]-Tb.Financiering[[#This Row],[Eigen
bijdrage]]-Tb.Financiering[[#This Row],[Andere
subsidie(s)]]-Tb.Financiering[[#This Row],[Anders]],0)</f>
        <v>0</v>
      </c>
      <c r="AK72" s="144">
        <f>IF(Tb.Financiering[[#This Row],[Pnr.]]=AK$7,Tb.Financiering[[#This Row],[Te financieren]]-Tb.Financiering[[#This Row],[Eigen
bijdrage]]-Tb.Financiering[[#This Row],[Andere
subsidie(s)]]-Tb.Financiering[[#This Row],[Anders]],0)</f>
        <v>0</v>
      </c>
      <c r="AL72" s="144">
        <f>IF(Tb.Financiering[[#This Row],[Pnr.]]=AL$7,Tb.Financiering[[#This Row],[Te financieren]]-Tb.Financiering[[#This Row],[Eigen
bijdrage]]-Tb.Financiering[[#This Row],[Andere
subsidie(s)]]-Tb.Financiering[[#This Row],[Anders]],0)</f>
        <v>0</v>
      </c>
      <c r="AM72" s="144">
        <f>IF(Tb.Financiering[[#This Row],[Pnr.]]=AM$7,Tb.Financiering[[#This Row],[Te financieren]]-Tb.Financiering[[#This Row],[Eigen
bijdrage]]-Tb.Financiering[[#This Row],[Andere
subsidie(s)]]-Tb.Financiering[[#This Row],[Anders]],0)</f>
        <v>0</v>
      </c>
      <c r="AN72" s="144">
        <f>IF(Tb.Financiering[[#This Row],[Pnr.]]=AN$7,Tb.Financiering[[#This Row],[Te financieren]]-Tb.Financiering[[#This Row],[Eigen
bijdrage]]-Tb.Financiering[[#This Row],[Andere
subsidie(s)]]-Tb.Financiering[[#This Row],[Anders]],0)</f>
        <v>0</v>
      </c>
      <c r="AO72" s="144">
        <f>IF(Tb.Financiering[[#This Row],[Pnr.]]=AO$7,Tb.Financiering[[#This Row],[Te financieren]]-Tb.Financiering[[#This Row],[Eigen
bijdrage]]-Tb.Financiering[[#This Row],[Andere
subsidie(s)]]-Tb.Financiering[[#This Row],[Anders]],0)</f>
        <v>0</v>
      </c>
      <c r="AP72" s="144">
        <f>IF(Tb.Financiering[[#This Row],[Pnr.]]=AP$7,Tb.Financiering[[#This Row],[Te financieren]]-Tb.Financiering[[#This Row],[Eigen
bijdrage]]-Tb.Financiering[[#This Row],[Andere
subsidie(s)]]-Tb.Financiering[[#This Row],[Anders]],0)</f>
        <v>0</v>
      </c>
      <c r="AQ72" s="144">
        <f>IF(Tb.Financiering[[#This Row],[Pnr.]]=AQ$7,Tb.Financiering[[#This Row],[Te financieren]]-Tb.Financiering[[#This Row],[Eigen
bijdrage]]-Tb.Financiering[[#This Row],[Andere
subsidie(s)]]-Tb.Financiering[[#This Row],[Anders]],0)</f>
        <v>0</v>
      </c>
      <c r="AR72" s="144">
        <f>IF(Tb.Financiering[[#This Row],[Pnr.]]=AR$7,Tb.Financiering[[#This Row],[Te financieren]]-Tb.Financiering[[#This Row],[Eigen
bijdrage]]-Tb.Financiering[[#This Row],[Andere
subsidie(s)]]-Tb.Financiering[[#This Row],[Anders]],0)</f>
        <v>0</v>
      </c>
      <c r="AS72" s="144">
        <f>IF(Tb.Financiering[[#This Row],[Pnr.]]=AS$7,Tb.Financiering[[#This Row],[Te financieren]]-Tb.Financiering[[#This Row],[Eigen
bijdrage]]-Tb.Financiering[[#This Row],[Andere
subsidie(s)]]-Tb.Financiering[[#This Row],[Anders]],0)</f>
        <v>0</v>
      </c>
      <c r="AT72" s="144">
        <f>IF(Tb.Financiering[[#This Row],[Pnr.]]=AT$7,Tb.Financiering[[#This Row],[Te financieren]]-Tb.Financiering[[#This Row],[Eigen
bijdrage]]-Tb.Financiering[[#This Row],[Andere
subsidie(s)]]-Tb.Financiering[[#This Row],[Anders]],0)</f>
        <v>0</v>
      </c>
      <c r="AU72" s="144">
        <f>IF(Tb.Financiering[[#This Row],[Pnr.]]=AU$7,Tb.Financiering[[#This Row],[Te financieren]]-Tb.Financiering[[#This Row],[Eigen
bijdrage]]-Tb.Financiering[[#This Row],[Andere
subsidie(s)]]-Tb.Financiering[[#This Row],[Anders]],0)</f>
        <v>0</v>
      </c>
      <c r="AV72" s="144">
        <f>IF(Tb.Financiering[[#This Row],[Pnr.]]=AV$7,Tb.Financiering[[#This Row],[Te financieren]]-Tb.Financiering[[#This Row],[Eigen
bijdrage]]-Tb.Financiering[[#This Row],[Andere
subsidie(s)]]-Tb.Financiering[[#This Row],[Anders]],0)</f>
        <v>0</v>
      </c>
      <c r="AW72" s="144">
        <f>IF(Tb.Financiering[[#This Row],[Pnr.]]=AW$7,Tb.Financiering[[#This Row],[Te financieren]]-Tb.Financiering[[#This Row],[Eigen
bijdrage]]-Tb.Financiering[[#This Row],[Andere
subsidie(s)]]-Tb.Financiering[[#This Row],[Anders]],0)</f>
        <v>0</v>
      </c>
      <c r="AX72" s="144">
        <f>IF(Tb.Financiering[[#This Row],[Pnr.]]=AX$7,Tb.Financiering[[#This Row],[Te financieren]]-Tb.Financiering[[#This Row],[Eigen
bijdrage]]-Tb.Financiering[[#This Row],[Andere
subsidie(s)]]-Tb.Financiering[[#This Row],[Anders]],0)</f>
        <v>0</v>
      </c>
      <c r="AY72" s="144">
        <f>IF(Tb.Financiering[[#This Row],[Pnr.]]=AY$7,Tb.Financiering[[#This Row],[Te financieren]]-Tb.Financiering[[#This Row],[Eigen
bijdrage]]-Tb.Financiering[[#This Row],[Andere
subsidie(s)]]-Tb.Financiering[[#This Row],[Anders]],0)</f>
        <v>0</v>
      </c>
      <c r="AZ72" s="144">
        <f>IF(Tb.Financiering[[#This Row],[Pnr.]]=AZ$7,Tb.Financiering[[#This Row],[Te financieren]]-Tb.Financiering[[#This Row],[Eigen
bijdrage]]-Tb.Financiering[[#This Row],[Andere
subsidie(s)]]-Tb.Financiering[[#This Row],[Anders]],0)</f>
        <v>0</v>
      </c>
      <c r="BA72" s="144">
        <f>IF(Tb.Financiering[[#This Row],[Pnr.]]=BA$7,Tb.Financiering[[#This Row],[Te financieren]]-Tb.Financiering[[#This Row],[Eigen
bijdrage]]-Tb.Financiering[[#This Row],[Andere
subsidie(s)]]-Tb.Financiering[[#This Row],[Anders]],0)</f>
        <v>0</v>
      </c>
      <c r="BB72" s="144">
        <f>IF(Tb.Financiering[[#This Row],[Pnr.]]=BB$7,Tb.Financiering[[#This Row],[Te financieren]]-Tb.Financiering[[#This Row],[Eigen
bijdrage]]-Tb.Financiering[[#This Row],[Andere
subsidie(s)]]-Tb.Financiering[[#This Row],[Anders]],0)</f>
        <v>0</v>
      </c>
      <c r="BC72" s="144">
        <f>IF(Tb.Financiering[[#This Row],[Pnr.]]=BC$7,Tb.Financiering[[#This Row],[Te financieren]]-Tb.Financiering[[#This Row],[Eigen
bijdrage]]-Tb.Financiering[[#This Row],[Andere
subsidie(s)]]-Tb.Financiering[[#This Row],[Anders]],0)</f>
        <v>0</v>
      </c>
      <c r="BD72" s="144">
        <f>IF(Tb.Financiering[[#This Row],[Pnr.]]=BD$7,Tb.Financiering[[#This Row],[Te financieren]]-Tb.Financiering[[#This Row],[Eigen
bijdrage]]-Tb.Financiering[[#This Row],[Andere
subsidie(s)]]-Tb.Financiering[[#This Row],[Anders]],0)</f>
        <v>0</v>
      </c>
      <c r="BE72" s="144">
        <f>IF(Tb.Financiering[[#This Row],[Pnr.]]=BE$7,Tb.Financiering[[#This Row],[Te financieren]]-Tb.Financiering[[#This Row],[Eigen
bijdrage]]-Tb.Financiering[[#This Row],[Andere
subsidie(s)]]-Tb.Financiering[[#This Row],[Anders]],0)</f>
        <v>0</v>
      </c>
      <c r="BF72" s="144">
        <f>IF(Tb.Financiering[[#This Row],[Pnr.]]=BF$7,Tb.Financiering[[#This Row],[Te financieren]]-Tb.Financiering[[#This Row],[Eigen
bijdrage]]-Tb.Financiering[[#This Row],[Andere
subsidie(s)]]-Tb.Financiering[[#This Row],[Anders]],0)</f>
        <v>0</v>
      </c>
      <c r="BG72" s="144">
        <f>IF(Tb.Financiering[[#This Row],[Pnr.]]=BG$7,Tb.Financiering[[#This Row],[Te financieren]]-Tb.Financiering[[#This Row],[Eigen
bijdrage]]-Tb.Financiering[[#This Row],[Andere
subsidie(s)]]-Tb.Financiering[[#This Row],[Anders]],0)</f>
        <v>0</v>
      </c>
      <c r="BH72" s="144">
        <f>IF(Tb.Financiering[[#This Row],[Pnr.]]=BH$7,Tb.Financiering[[#This Row],[Te financieren]]-Tb.Financiering[[#This Row],[Eigen
bijdrage]]-Tb.Financiering[[#This Row],[Andere
subsidie(s)]]-Tb.Financiering[[#This Row],[Anders]],0)</f>
        <v>0</v>
      </c>
      <c r="BI72" s="144">
        <f>IF(Tb.Financiering[[#This Row],[Pnr.]]=BI$7,Tb.Financiering[[#This Row],[Te financieren]]-Tb.Financiering[[#This Row],[Eigen
bijdrage]]-Tb.Financiering[[#This Row],[Andere
subsidie(s)]]-Tb.Financiering[[#This Row],[Anders]],0)</f>
        <v>0</v>
      </c>
      <c r="BJ72" s="144">
        <f>IF(Tb.Financiering[[#This Row],[Pnr.]]=BJ$7,Tb.Financiering[[#This Row],[Te financieren]]-Tb.Financiering[[#This Row],[Eigen
bijdrage]]-Tb.Financiering[[#This Row],[Andere
subsidie(s)]]-Tb.Financiering[[#This Row],[Anders]],0)</f>
        <v>0</v>
      </c>
      <c r="BK72" s="144">
        <f>IF(Tb.Financiering[[#This Row],[Pnr.]]=BK$7,Tb.Financiering[[#This Row],[Te financieren]]-Tb.Financiering[[#This Row],[Eigen
bijdrage]]-Tb.Financiering[[#This Row],[Andere
subsidie(s)]]-Tb.Financiering[[#This Row],[Anders]],0)</f>
        <v>0</v>
      </c>
      <c r="BL72" s="144">
        <f>IF(Tb.Financiering[[#This Row],[Pnr.]]=BL$7,Tb.Financiering[[#This Row],[Te financieren]]-Tb.Financiering[[#This Row],[Eigen
bijdrage]]-Tb.Financiering[[#This Row],[Andere
subsidie(s)]]-Tb.Financiering[[#This Row],[Anders]],0)</f>
        <v>0</v>
      </c>
      <c r="BM72" s="144">
        <f>IF(Tb.Financiering[[#This Row],[Pnr.]]=BM$7,Tb.Financiering[[#This Row],[Te financieren]]-Tb.Financiering[[#This Row],[Eigen
bijdrage]]-Tb.Financiering[[#This Row],[Andere
subsidie(s)]]-Tb.Financiering[[#This Row],[Anders]],0)</f>
        <v>0</v>
      </c>
      <c r="BN72" s="235">
        <f>IF(Tb.Financiering[[#This Row],[Pnr.]]=BN$7,Tb.Financiering[[#This Row],[Eigen
bijdrage]]+Tb.Financiering[[#This Row],[Andere
subsidie(s)]]+Tb.Financiering[[#This Row],[Anders]],0)</f>
        <v>0</v>
      </c>
      <c r="BO72" s="235">
        <f>IF(Tb.Financiering[[#This Row],[Pnr.]]=BO$7,Tb.Financiering[[#This Row],[Eigen
bijdrage]]+Tb.Financiering[[#This Row],[Andere
subsidie(s)]]+Tb.Financiering[[#This Row],[Anders]],0)</f>
        <v>0</v>
      </c>
      <c r="BP72" s="235">
        <f>IF(Tb.Financiering[[#This Row],[Pnr.]]=BP$7,Tb.Financiering[[#This Row],[Eigen
bijdrage]]+Tb.Financiering[[#This Row],[Andere
subsidie(s)]]+Tb.Financiering[[#This Row],[Anders]],0)</f>
        <v>0</v>
      </c>
      <c r="BQ72" s="235">
        <f>IF(Tb.Financiering[[#This Row],[Pnr.]]=BQ$7,Tb.Financiering[[#This Row],[Eigen
bijdrage]]+Tb.Financiering[[#This Row],[Andere
subsidie(s)]]+Tb.Financiering[[#This Row],[Anders]],0)</f>
        <v>0</v>
      </c>
      <c r="BR72" s="235">
        <f>IF(Tb.Financiering[[#This Row],[Pnr.]]=BR$7,Tb.Financiering[[#This Row],[Eigen
bijdrage]]+Tb.Financiering[[#This Row],[Andere
subsidie(s)]]+Tb.Financiering[[#This Row],[Anders]],0)</f>
        <v>0</v>
      </c>
      <c r="BS72" s="235">
        <f>IF(Tb.Financiering[[#This Row],[Pnr.]]=BS$7,Tb.Financiering[[#This Row],[Eigen
bijdrage]]+Tb.Financiering[[#This Row],[Andere
subsidie(s)]]+Tb.Financiering[[#This Row],[Anders]],0)</f>
        <v>0</v>
      </c>
      <c r="BT72" s="235">
        <f>IF(Tb.Financiering[[#This Row],[Pnr.]]=BT$7,Tb.Financiering[[#This Row],[Eigen
bijdrage]]+Tb.Financiering[[#This Row],[Andere
subsidie(s)]]+Tb.Financiering[[#This Row],[Anders]],0)</f>
        <v>0</v>
      </c>
      <c r="BU72" s="235">
        <f>IF(Tb.Financiering[[#This Row],[Pnr.]]=BU$7,Tb.Financiering[[#This Row],[Eigen
bijdrage]]+Tb.Financiering[[#This Row],[Andere
subsidie(s)]]+Tb.Financiering[[#This Row],[Anders]],0)</f>
        <v>0</v>
      </c>
      <c r="BV72" s="235">
        <f>IF(Tb.Financiering[[#This Row],[Pnr.]]=BV$7,Tb.Financiering[[#This Row],[Eigen
bijdrage]]+Tb.Financiering[[#This Row],[Andere
subsidie(s)]]+Tb.Financiering[[#This Row],[Anders]],0)</f>
        <v>0</v>
      </c>
      <c r="BW72" s="235">
        <f>IF(Tb.Financiering[[#This Row],[Pnr.]]=BW$7,Tb.Financiering[[#This Row],[Eigen
bijdrage]]+Tb.Financiering[[#This Row],[Andere
subsidie(s)]]+Tb.Financiering[[#This Row],[Anders]],0)</f>
        <v>0</v>
      </c>
      <c r="BX72" s="235">
        <f>IF(Tb.Financiering[[#This Row],[Pnr.]]=BX$7,Tb.Financiering[[#This Row],[Eigen
bijdrage]]+Tb.Financiering[[#This Row],[Andere
subsidie(s)]]+Tb.Financiering[[#This Row],[Anders]],0)</f>
        <v>0</v>
      </c>
      <c r="BY72" s="235">
        <f>IF(Tb.Financiering[[#This Row],[Pnr.]]=BY$7,Tb.Financiering[[#This Row],[Eigen
bijdrage]]+Tb.Financiering[[#This Row],[Andere
subsidie(s)]]+Tb.Financiering[[#This Row],[Anders]],0)</f>
        <v>0</v>
      </c>
      <c r="BZ72" s="235">
        <f>IF(Tb.Financiering[[#This Row],[Pnr.]]=BZ$7,Tb.Financiering[[#This Row],[Eigen
bijdrage]]+Tb.Financiering[[#This Row],[Andere
subsidie(s)]]+Tb.Financiering[[#This Row],[Anders]],0)</f>
        <v>0</v>
      </c>
      <c r="CA72" s="235">
        <f>IF(Tb.Financiering[[#This Row],[Pnr.]]=CA$7,Tb.Financiering[[#This Row],[Eigen
bijdrage]]+Tb.Financiering[[#This Row],[Andere
subsidie(s)]]+Tb.Financiering[[#This Row],[Anders]],0)</f>
        <v>0</v>
      </c>
      <c r="CB72" s="235">
        <f>IF(Tb.Financiering[[#This Row],[Pnr.]]=CB$7,Tb.Financiering[[#This Row],[Eigen
bijdrage]]+Tb.Financiering[[#This Row],[Andere
subsidie(s)]]+Tb.Financiering[[#This Row],[Anders]],0)</f>
        <v>0</v>
      </c>
      <c r="CC72" s="235">
        <f>IF(Tb.Financiering[[#This Row],[Pnr.]]=CC$7,Tb.Financiering[[#This Row],[Eigen
bijdrage]]+Tb.Financiering[[#This Row],[Andere
subsidie(s)]]+Tb.Financiering[[#This Row],[Anders]],0)</f>
        <v>0</v>
      </c>
      <c r="CD72" s="235">
        <f>IF(Tb.Financiering[[#This Row],[Pnr.]]=CD$7,Tb.Financiering[[#This Row],[Eigen
bijdrage]]+Tb.Financiering[[#This Row],[Andere
subsidie(s)]]+Tb.Financiering[[#This Row],[Anders]],0)</f>
        <v>0</v>
      </c>
      <c r="CE72" s="235">
        <f>IF(Tb.Financiering[[#This Row],[Pnr.]]=CE$7,Tb.Financiering[[#This Row],[Eigen
bijdrage]]+Tb.Financiering[[#This Row],[Andere
subsidie(s)]]+Tb.Financiering[[#This Row],[Anders]],0)</f>
        <v>0</v>
      </c>
      <c r="CF72" s="235">
        <f>IF(Tb.Financiering[[#This Row],[Pnr.]]=CF$7,Tb.Financiering[[#This Row],[Eigen
bijdrage]]+Tb.Financiering[[#This Row],[Andere
subsidie(s)]]+Tb.Financiering[[#This Row],[Anders]],0)</f>
        <v>0</v>
      </c>
      <c r="CG72" s="235">
        <f>IF(Tb.Financiering[[#This Row],[Pnr.]]=CG$7,Tb.Financiering[[#This Row],[Eigen
bijdrage]]+Tb.Financiering[[#This Row],[Andere
subsidie(s)]]+Tb.Financiering[[#This Row],[Anders]],0)</f>
        <v>0</v>
      </c>
      <c r="CH72" s="235">
        <f>IF(Tb.Financiering[[#This Row],[Pnr.]]=CH$7,Tb.Financiering[[#This Row],[Eigen
bijdrage]]+Tb.Financiering[[#This Row],[Andere
subsidie(s)]]+Tb.Financiering[[#This Row],[Anders]],0)</f>
        <v>0</v>
      </c>
      <c r="CI72" s="235">
        <f>IF(Tb.Financiering[[#This Row],[Pnr.]]=CI$7,Tb.Financiering[[#This Row],[Eigen
bijdrage]]+Tb.Financiering[[#This Row],[Andere
subsidie(s)]]+Tb.Financiering[[#This Row],[Anders]],0)</f>
        <v>0</v>
      </c>
      <c r="CJ72" s="235">
        <f>IF(Tb.Financiering[[#This Row],[Pnr.]]=CJ$7,Tb.Financiering[[#This Row],[Eigen
bijdrage]]+Tb.Financiering[[#This Row],[Andere
subsidie(s)]]+Tb.Financiering[[#This Row],[Anders]],0)</f>
        <v>0</v>
      </c>
      <c r="CK72" s="235">
        <f>IF(Tb.Financiering[[#This Row],[Pnr.]]=CK$7,Tb.Financiering[[#This Row],[Eigen
bijdrage]]+Tb.Financiering[[#This Row],[Andere
subsidie(s)]]+Tb.Financiering[[#This Row],[Anders]],0)</f>
        <v>0</v>
      </c>
      <c r="CL72" s="235">
        <f>IF(Tb.Financiering[[#This Row],[Pnr.]]=CL$7,Tb.Financiering[[#This Row],[Eigen
bijdrage]]+Tb.Financiering[[#This Row],[Andere
subsidie(s)]]+Tb.Financiering[[#This Row],[Anders]],0)</f>
        <v>0</v>
      </c>
      <c r="CM72" s="235">
        <f>IF(Tb.Financiering[[#This Row],[Pnr.]]=CM$7,Tb.Financiering[[#This Row],[Eigen
bijdrage]]+Tb.Financiering[[#This Row],[Andere
subsidie(s)]]+Tb.Financiering[[#This Row],[Anders]],0)</f>
        <v>0</v>
      </c>
      <c r="CN72" s="235">
        <f>IF(Tb.Financiering[[#This Row],[Pnr.]]=CN$7,Tb.Financiering[[#This Row],[Eigen
bijdrage]]+Tb.Financiering[[#This Row],[Andere
subsidie(s)]]+Tb.Financiering[[#This Row],[Anders]],0)</f>
        <v>0</v>
      </c>
      <c r="CO72" s="235">
        <f>IF(Tb.Financiering[[#This Row],[Pnr.]]=CO$7,Tb.Financiering[[#This Row],[Eigen
bijdrage]]+Tb.Financiering[[#This Row],[Andere
subsidie(s)]]+Tb.Financiering[[#This Row],[Anders]],0)</f>
        <v>0</v>
      </c>
      <c r="CP72" s="235">
        <f>IF(Tb.Financiering[[#This Row],[Pnr.]]=CP$7,Tb.Financiering[[#This Row],[Eigen
bijdrage]]+Tb.Financiering[[#This Row],[Andere
subsidie(s)]]+Tb.Financiering[[#This Row],[Anders]],0)</f>
        <v>0</v>
      </c>
      <c r="CQ72" s="235">
        <f>IF(Tb.Financiering[[#This Row],[Pnr.]]=CQ$7,Tb.Financiering[[#This Row],[Eigen
bijdrage]]+Tb.Financiering[[#This Row],[Andere
subsidie(s)]]+Tb.Financiering[[#This Row],[Anders]],0)</f>
        <v>0</v>
      </c>
      <c r="CR72" s="235">
        <f>IF(Tb.Financiering[[#This Row],[Pnr.]]=CR$7,Tb.Financiering[[#This Row],[Eigen
bijdrage]]+Tb.Financiering[[#This Row],[Andere
subsidie(s)]]+Tb.Financiering[[#This Row],[Anders]],0)</f>
        <v>0</v>
      </c>
      <c r="CS72" s="235">
        <f>IF(Tb.Financiering[[#This Row],[Pnr.]]=CS$7,Tb.Financiering[[#This Row],[Eigen
bijdrage]]+Tb.Financiering[[#This Row],[Andere
subsidie(s)]]+Tb.Financiering[[#This Row],[Anders]],0)</f>
        <v>0</v>
      </c>
      <c r="CT72" s="235">
        <f>IF(Tb.Financiering[[#This Row],[Pnr.]]=CT$7,Tb.Financiering[[#This Row],[Eigen
bijdrage]]+Tb.Financiering[[#This Row],[Andere
subsidie(s)]]+Tb.Financiering[[#This Row],[Anders]],0)</f>
        <v>0</v>
      </c>
      <c r="CU72" s="235">
        <f>IF(Tb.Financiering[[#This Row],[Pnr.]]=CU$7,Tb.Financiering[[#This Row],[Eigen
bijdrage]]+Tb.Financiering[[#This Row],[Andere
subsidie(s)]]+Tb.Financiering[[#This Row],[Anders]],0)</f>
        <v>0</v>
      </c>
      <c r="CV72" s="235">
        <f>IF(Tb.Financiering[[#This Row],[Pnr.]]=CV$7,Tb.Financiering[[#This Row],[Eigen
bijdrage]]+Tb.Financiering[[#This Row],[Andere
subsidie(s)]]+Tb.Financiering[[#This Row],[Anders]],0)</f>
        <v>0</v>
      </c>
      <c r="CW72" s="235">
        <f>IF(Tb.Financiering[[#This Row],[Pnr.]]=CW$7,Tb.Financiering[[#This Row],[Eigen
bijdrage]]+Tb.Financiering[[#This Row],[Andere
subsidie(s)]]+Tb.Financiering[[#This Row],[Anders]],0)</f>
        <v>0</v>
      </c>
      <c r="CX72" s="235">
        <f>IF(Tb.Financiering[[#This Row],[Pnr.]]=CX$7,Tb.Financiering[[#This Row],[Eigen
bijdrage]]+Tb.Financiering[[#This Row],[Andere
subsidie(s)]]+Tb.Financiering[[#This Row],[Anders]],0)</f>
        <v>0</v>
      </c>
      <c r="CY72" s="235">
        <f>IF(Tb.Financiering[[#This Row],[Pnr.]]=CY$7,Tb.Financiering[[#This Row],[Eigen
bijdrage]]+Tb.Financiering[[#This Row],[Andere
subsidie(s)]]+Tb.Financiering[[#This Row],[Anders]],0)</f>
        <v>0</v>
      </c>
      <c r="CZ72" s="235">
        <f>IF(Tb.Financiering[[#This Row],[Pnr.]]=CZ$7,Tb.Financiering[[#This Row],[Eigen
bijdrage]]+Tb.Financiering[[#This Row],[Andere
subsidie(s)]]+Tb.Financiering[[#This Row],[Anders]],0)</f>
        <v>0</v>
      </c>
      <c r="DA72" s="235">
        <f>IF(Tb.Financiering[[#This Row],[Pnr.]]=DA$7,Tb.Financiering[[#This Row],[Eigen
bijdrage]]+Tb.Financiering[[#This Row],[Andere
subsidie(s)]]+Tb.Financiering[[#This Row],[Anders]],0)</f>
        <v>0</v>
      </c>
      <c r="DB72" s="235">
        <f>IF(Tb.Financiering[[#This Row],[Pnr.]]=DB$7,Tb.Financiering[[#This Row],[Eigen
bijdrage]]+Tb.Financiering[[#This Row],[Andere
subsidie(s)]]+Tb.Financiering[[#This Row],[Anders]],0)</f>
        <v>0</v>
      </c>
      <c r="DC72" s="235">
        <f>IF(Tb.Financiering[[#This Row],[Pnr.]]=DC$7,Tb.Financiering[[#This Row],[Eigen
bijdrage]]+Tb.Financiering[[#This Row],[Andere
subsidie(s)]]+Tb.Financiering[[#This Row],[Anders]],0)</f>
        <v>0</v>
      </c>
      <c r="DD72" s="235">
        <f>IF(Tb.Financiering[[#This Row],[Pnr.]]=DD$7,Tb.Financiering[[#This Row],[Eigen
bijdrage]]+Tb.Financiering[[#This Row],[Andere
subsidie(s)]]+Tb.Financiering[[#This Row],[Anders]],0)</f>
        <v>0</v>
      </c>
      <c r="DE72" s="235">
        <f>IF(Tb.Financiering[[#This Row],[Pnr.]]=DE$7,Tb.Financiering[[#This Row],[Eigen
bijdrage]]+Tb.Financiering[[#This Row],[Andere
subsidie(s)]]+Tb.Financiering[[#This Row],[Anders]],0)</f>
        <v>0</v>
      </c>
      <c r="DF72" s="235">
        <f>IF(Tb.Financiering[[#This Row],[Pnr.]]=DF$7,Tb.Financiering[[#This Row],[Eigen
bijdrage]]+Tb.Financiering[[#This Row],[Andere
subsidie(s)]]+Tb.Financiering[[#This Row],[Anders]],0)</f>
        <v>0</v>
      </c>
      <c r="DG72" s="235">
        <f>IF(Tb.Financiering[[#This Row],[Pnr.]]=DG$7,Tb.Financiering[[#This Row],[Eigen
bijdrage]]+Tb.Financiering[[#This Row],[Andere
subsidie(s)]]+Tb.Financiering[[#This Row],[Anders]],0)</f>
        <v>0</v>
      </c>
      <c r="DH72" s="235">
        <f>IF(Tb.Financiering[[#This Row],[Pnr.]]=DH$7,Tb.Financiering[[#This Row],[Eigen
bijdrage]]+Tb.Financiering[[#This Row],[Andere
subsidie(s)]]+Tb.Financiering[[#This Row],[Anders]],0)</f>
        <v>0</v>
      </c>
      <c r="DI72" s="235">
        <f>IF(Tb.Financiering[[#This Row],[Pnr.]]=DI$7,Tb.Financiering[[#This Row],[Eigen
bijdrage]]+Tb.Financiering[[#This Row],[Andere
subsidie(s)]]+Tb.Financiering[[#This Row],[Anders]],0)</f>
        <v>0</v>
      </c>
      <c r="DJ72" s="235">
        <f>IF(Tb.Financiering[[#This Row],[Pnr.]]=DJ$7,Tb.Financiering[[#This Row],[Eigen
bijdrage]]+Tb.Financiering[[#This Row],[Andere
subsidie(s)]]+Tb.Financiering[[#This Row],[Anders]],0)</f>
        <v>0</v>
      </c>
      <c r="DK72" s="235">
        <f>IF(Tb.Financiering[[#This Row],[Pnr.]]=DK$7,Tb.Financiering[[#This Row],[Eigen
bijdrage]]+Tb.Financiering[[#This Row],[Andere
subsidie(s)]]+Tb.Financiering[[#This Row],[Anders]],0)</f>
        <v>0</v>
      </c>
      <c r="XFD72" s="31"/>
    </row>
    <row r="73" spans="1:115 16384:16384" s="4" customFormat="1" x14ac:dyDescent="0.3">
      <c r="A73" s="31"/>
      <c r="B73" s="137"/>
      <c r="C73" s="137"/>
      <c r="D73" s="11">
        <f>SUMIF(Tbl.Kosten[PSAnr.],Tb.Financiering[[#This Row],[PSAnr.]],Tbl.Kosten[Totaal kosten])</f>
        <v>0</v>
      </c>
      <c r="E73" s="154">
        <f>SUMIF(Tbl.Kosten[PSAnr.],Tb.Financiering[[#This Row],[PSAnr.]],Tbl.Kosten[Subsidie])</f>
        <v>0</v>
      </c>
      <c r="F73" s="155"/>
      <c r="G73" s="154">
        <f>Tb.Financiering[[#This Row],[Begrote kosten]]-Tb.Financiering[[#This Row],[Berekende GLB subsidie]]-Tb.Financiering[[#This Row],[Correctie GLB subsidie]]</f>
        <v>0</v>
      </c>
      <c r="H73" s="156"/>
      <c r="I73" s="156"/>
      <c r="J73" s="156"/>
      <c r="K73" s="152"/>
      <c r="L73" s="97">
        <f>Tb.Financiering[[#This Row],[Te financieren]]-SUM(Tb.Financiering[[#This Row],[Eigen
bijdrage]:[Anders]])</f>
        <v>0</v>
      </c>
      <c r="M73" s="160" t="str">
        <f>IFERROR(VLOOKUP(Tb.Financiering[[#This Row],[Partnernaam]],Tbl.Projectpartners[[Naam]:[PNr.]],9,FALSE),"")</f>
        <v/>
      </c>
      <c r="N73" s="142" t="str">
        <f>IFERROR(VLOOKUP(Tb.Financiering[[#This Row],[Subsidiabele activiteit]],Tbl.Subsidiehoogte[[Subsidieactiviteit]:[SAnr.]],3,FALSE),"")</f>
        <v/>
      </c>
      <c r="O73" s="142" t="str">
        <f>_xlfn.CONCAT(Tb.Financiering[[#This Row],[Pnr.]],Tb.Financiering[[#This Row],[SAnr.]])</f>
        <v/>
      </c>
      <c r="P73" s="144">
        <f>IF(Tb.Financiering[[#This Row],[Pnr.]]=P$7,Tb.Financiering[[#This Row],[Te financieren]]-Tb.Financiering[[#This Row],[Eigen
bijdrage]]-Tb.Financiering[[#This Row],[Andere
subsidie(s)]]-Tb.Financiering[[#This Row],[Anders]],0)</f>
        <v>0</v>
      </c>
      <c r="Q73" s="144">
        <f>IF(Tb.Financiering[[#This Row],[Pnr.]]=Q$7,Tb.Financiering[[#This Row],[Te financieren]]-Tb.Financiering[[#This Row],[Eigen
bijdrage]]-Tb.Financiering[[#This Row],[Andere
subsidie(s)]]-Tb.Financiering[[#This Row],[Anders]],0)</f>
        <v>0</v>
      </c>
      <c r="R73" s="144">
        <f>IF(Tb.Financiering[[#This Row],[Pnr.]]=R$7,Tb.Financiering[[#This Row],[Te financieren]]-Tb.Financiering[[#This Row],[Eigen
bijdrage]]-Tb.Financiering[[#This Row],[Andere
subsidie(s)]]-Tb.Financiering[[#This Row],[Anders]],0)</f>
        <v>0</v>
      </c>
      <c r="S73" s="144">
        <f>IF(Tb.Financiering[[#This Row],[Pnr.]]=S$7,Tb.Financiering[[#This Row],[Te financieren]]-Tb.Financiering[[#This Row],[Eigen
bijdrage]]-Tb.Financiering[[#This Row],[Andere
subsidie(s)]]-Tb.Financiering[[#This Row],[Anders]],0)</f>
        <v>0</v>
      </c>
      <c r="T73" s="144">
        <f>IF(Tb.Financiering[[#This Row],[Pnr.]]=T$7,Tb.Financiering[[#This Row],[Te financieren]]-Tb.Financiering[[#This Row],[Eigen
bijdrage]]-Tb.Financiering[[#This Row],[Andere
subsidie(s)]]-Tb.Financiering[[#This Row],[Anders]],0)</f>
        <v>0</v>
      </c>
      <c r="U73" s="144">
        <f>IF(Tb.Financiering[[#This Row],[Pnr.]]=U$7,Tb.Financiering[[#This Row],[Te financieren]]-Tb.Financiering[[#This Row],[Eigen
bijdrage]]-Tb.Financiering[[#This Row],[Andere
subsidie(s)]]-Tb.Financiering[[#This Row],[Anders]],0)</f>
        <v>0</v>
      </c>
      <c r="V73" s="144">
        <f>IF(Tb.Financiering[[#This Row],[Pnr.]]=V$7,Tb.Financiering[[#This Row],[Te financieren]]-Tb.Financiering[[#This Row],[Eigen
bijdrage]]-Tb.Financiering[[#This Row],[Andere
subsidie(s)]]-Tb.Financiering[[#This Row],[Anders]],0)</f>
        <v>0</v>
      </c>
      <c r="W73" s="144">
        <f>IF(Tb.Financiering[[#This Row],[Pnr.]]=W$7,Tb.Financiering[[#This Row],[Te financieren]]-Tb.Financiering[[#This Row],[Eigen
bijdrage]]-Tb.Financiering[[#This Row],[Andere
subsidie(s)]]-Tb.Financiering[[#This Row],[Anders]],0)</f>
        <v>0</v>
      </c>
      <c r="X73" s="144">
        <f>IF(Tb.Financiering[[#This Row],[Pnr.]]=X$7,Tb.Financiering[[#This Row],[Te financieren]]-Tb.Financiering[[#This Row],[Eigen
bijdrage]]-Tb.Financiering[[#This Row],[Andere
subsidie(s)]]-Tb.Financiering[[#This Row],[Anders]],0)</f>
        <v>0</v>
      </c>
      <c r="Y73" s="144">
        <f>IF(Tb.Financiering[[#This Row],[Pnr.]]=Y$7,Tb.Financiering[[#This Row],[Te financieren]]-Tb.Financiering[[#This Row],[Eigen
bijdrage]]-Tb.Financiering[[#This Row],[Andere
subsidie(s)]]-Tb.Financiering[[#This Row],[Anders]],0)</f>
        <v>0</v>
      </c>
      <c r="Z73" s="144">
        <f>IF(Tb.Financiering[[#This Row],[Pnr.]]=Z$7,Tb.Financiering[[#This Row],[Te financieren]]-Tb.Financiering[[#This Row],[Eigen
bijdrage]]-Tb.Financiering[[#This Row],[Andere
subsidie(s)]]-Tb.Financiering[[#This Row],[Anders]],0)</f>
        <v>0</v>
      </c>
      <c r="AA73" s="144">
        <f>IF(Tb.Financiering[[#This Row],[Pnr.]]=AA$7,Tb.Financiering[[#This Row],[Te financieren]]-Tb.Financiering[[#This Row],[Eigen
bijdrage]]-Tb.Financiering[[#This Row],[Andere
subsidie(s)]]-Tb.Financiering[[#This Row],[Anders]],0)</f>
        <v>0</v>
      </c>
      <c r="AB73" s="144">
        <f>IF(Tb.Financiering[[#This Row],[Pnr.]]=AB$7,Tb.Financiering[[#This Row],[Te financieren]]-Tb.Financiering[[#This Row],[Eigen
bijdrage]]-Tb.Financiering[[#This Row],[Andere
subsidie(s)]]-Tb.Financiering[[#This Row],[Anders]],0)</f>
        <v>0</v>
      </c>
      <c r="AC73" s="144">
        <f>IF(Tb.Financiering[[#This Row],[Pnr.]]=AC$7,Tb.Financiering[[#This Row],[Te financieren]]-Tb.Financiering[[#This Row],[Eigen
bijdrage]]-Tb.Financiering[[#This Row],[Andere
subsidie(s)]]-Tb.Financiering[[#This Row],[Anders]],0)</f>
        <v>0</v>
      </c>
      <c r="AD73" s="144">
        <f>IF(Tb.Financiering[[#This Row],[Pnr.]]=AD$7,Tb.Financiering[[#This Row],[Te financieren]]-Tb.Financiering[[#This Row],[Eigen
bijdrage]]-Tb.Financiering[[#This Row],[Andere
subsidie(s)]]-Tb.Financiering[[#This Row],[Anders]],0)</f>
        <v>0</v>
      </c>
      <c r="AE73" s="144">
        <f>IF(Tb.Financiering[[#This Row],[Pnr.]]=AE$7,Tb.Financiering[[#This Row],[Te financieren]]-Tb.Financiering[[#This Row],[Eigen
bijdrage]]-Tb.Financiering[[#This Row],[Andere
subsidie(s)]]-Tb.Financiering[[#This Row],[Anders]],0)</f>
        <v>0</v>
      </c>
      <c r="AF73" s="144">
        <f>IF(Tb.Financiering[[#This Row],[Pnr.]]=AF$7,Tb.Financiering[[#This Row],[Te financieren]]-Tb.Financiering[[#This Row],[Eigen
bijdrage]]-Tb.Financiering[[#This Row],[Andere
subsidie(s)]]-Tb.Financiering[[#This Row],[Anders]],0)</f>
        <v>0</v>
      </c>
      <c r="AG73" s="144">
        <f>IF(Tb.Financiering[[#This Row],[Pnr.]]=AG$7,Tb.Financiering[[#This Row],[Te financieren]]-Tb.Financiering[[#This Row],[Eigen
bijdrage]]-Tb.Financiering[[#This Row],[Andere
subsidie(s)]]-Tb.Financiering[[#This Row],[Anders]],0)</f>
        <v>0</v>
      </c>
      <c r="AH73" s="144">
        <f>IF(Tb.Financiering[[#This Row],[Pnr.]]=AH$7,Tb.Financiering[[#This Row],[Te financieren]]-Tb.Financiering[[#This Row],[Eigen
bijdrage]]-Tb.Financiering[[#This Row],[Andere
subsidie(s)]]-Tb.Financiering[[#This Row],[Anders]],0)</f>
        <v>0</v>
      </c>
      <c r="AI73" s="144">
        <f>IF(Tb.Financiering[[#This Row],[Pnr.]]=AI$7,Tb.Financiering[[#This Row],[Te financieren]]-Tb.Financiering[[#This Row],[Eigen
bijdrage]]-Tb.Financiering[[#This Row],[Andere
subsidie(s)]]-Tb.Financiering[[#This Row],[Anders]],0)</f>
        <v>0</v>
      </c>
      <c r="AJ73" s="144">
        <f>IF(Tb.Financiering[[#This Row],[Pnr.]]=AJ$7,Tb.Financiering[[#This Row],[Te financieren]]-Tb.Financiering[[#This Row],[Eigen
bijdrage]]-Tb.Financiering[[#This Row],[Andere
subsidie(s)]]-Tb.Financiering[[#This Row],[Anders]],0)</f>
        <v>0</v>
      </c>
      <c r="AK73" s="144">
        <f>IF(Tb.Financiering[[#This Row],[Pnr.]]=AK$7,Tb.Financiering[[#This Row],[Te financieren]]-Tb.Financiering[[#This Row],[Eigen
bijdrage]]-Tb.Financiering[[#This Row],[Andere
subsidie(s)]]-Tb.Financiering[[#This Row],[Anders]],0)</f>
        <v>0</v>
      </c>
      <c r="AL73" s="144">
        <f>IF(Tb.Financiering[[#This Row],[Pnr.]]=AL$7,Tb.Financiering[[#This Row],[Te financieren]]-Tb.Financiering[[#This Row],[Eigen
bijdrage]]-Tb.Financiering[[#This Row],[Andere
subsidie(s)]]-Tb.Financiering[[#This Row],[Anders]],0)</f>
        <v>0</v>
      </c>
      <c r="AM73" s="144">
        <f>IF(Tb.Financiering[[#This Row],[Pnr.]]=AM$7,Tb.Financiering[[#This Row],[Te financieren]]-Tb.Financiering[[#This Row],[Eigen
bijdrage]]-Tb.Financiering[[#This Row],[Andere
subsidie(s)]]-Tb.Financiering[[#This Row],[Anders]],0)</f>
        <v>0</v>
      </c>
      <c r="AN73" s="144">
        <f>IF(Tb.Financiering[[#This Row],[Pnr.]]=AN$7,Tb.Financiering[[#This Row],[Te financieren]]-Tb.Financiering[[#This Row],[Eigen
bijdrage]]-Tb.Financiering[[#This Row],[Andere
subsidie(s)]]-Tb.Financiering[[#This Row],[Anders]],0)</f>
        <v>0</v>
      </c>
      <c r="AO73" s="144">
        <f>IF(Tb.Financiering[[#This Row],[Pnr.]]=AO$7,Tb.Financiering[[#This Row],[Te financieren]]-Tb.Financiering[[#This Row],[Eigen
bijdrage]]-Tb.Financiering[[#This Row],[Andere
subsidie(s)]]-Tb.Financiering[[#This Row],[Anders]],0)</f>
        <v>0</v>
      </c>
      <c r="AP73" s="144">
        <f>IF(Tb.Financiering[[#This Row],[Pnr.]]=AP$7,Tb.Financiering[[#This Row],[Te financieren]]-Tb.Financiering[[#This Row],[Eigen
bijdrage]]-Tb.Financiering[[#This Row],[Andere
subsidie(s)]]-Tb.Financiering[[#This Row],[Anders]],0)</f>
        <v>0</v>
      </c>
      <c r="AQ73" s="144">
        <f>IF(Tb.Financiering[[#This Row],[Pnr.]]=AQ$7,Tb.Financiering[[#This Row],[Te financieren]]-Tb.Financiering[[#This Row],[Eigen
bijdrage]]-Tb.Financiering[[#This Row],[Andere
subsidie(s)]]-Tb.Financiering[[#This Row],[Anders]],0)</f>
        <v>0</v>
      </c>
      <c r="AR73" s="144">
        <f>IF(Tb.Financiering[[#This Row],[Pnr.]]=AR$7,Tb.Financiering[[#This Row],[Te financieren]]-Tb.Financiering[[#This Row],[Eigen
bijdrage]]-Tb.Financiering[[#This Row],[Andere
subsidie(s)]]-Tb.Financiering[[#This Row],[Anders]],0)</f>
        <v>0</v>
      </c>
      <c r="AS73" s="144">
        <f>IF(Tb.Financiering[[#This Row],[Pnr.]]=AS$7,Tb.Financiering[[#This Row],[Te financieren]]-Tb.Financiering[[#This Row],[Eigen
bijdrage]]-Tb.Financiering[[#This Row],[Andere
subsidie(s)]]-Tb.Financiering[[#This Row],[Anders]],0)</f>
        <v>0</v>
      </c>
      <c r="AT73" s="144">
        <f>IF(Tb.Financiering[[#This Row],[Pnr.]]=AT$7,Tb.Financiering[[#This Row],[Te financieren]]-Tb.Financiering[[#This Row],[Eigen
bijdrage]]-Tb.Financiering[[#This Row],[Andere
subsidie(s)]]-Tb.Financiering[[#This Row],[Anders]],0)</f>
        <v>0</v>
      </c>
      <c r="AU73" s="144">
        <f>IF(Tb.Financiering[[#This Row],[Pnr.]]=AU$7,Tb.Financiering[[#This Row],[Te financieren]]-Tb.Financiering[[#This Row],[Eigen
bijdrage]]-Tb.Financiering[[#This Row],[Andere
subsidie(s)]]-Tb.Financiering[[#This Row],[Anders]],0)</f>
        <v>0</v>
      </c>
      <c r="AV73" s="144">
        <f>IF(Tb.Financiering[[#This Row],[Pnr.]]=AV$7,Tb.Financiering[[#This Row],[Te financieren]]-Tb.Financiering[[#This Row],[Eigen
bijdrage]]-Tb.Financiering[[#This Row],[Andere
subsidie(s)]]-Tb.Financiering[[#This Row],[Anders]],0)</f>
        <v>0</v>
      </c>
      <c r="AW73" s="144">
        <f>IF(Tb.Financiering[[#This Row],[Pnr.]]=AW$7,Tb.Financiering[[#This Row],[Te financieren]]-Tb.Financiering[[#This Row],[Eigen
bijdrage]]-Tb.Financiering[[#This Row],[Andere
subsidie(s)]]-Tb.Financiering[[#This Row],[Anders]],0)</f>
        <v>0</v>
      </c>
      <c r="AX73" s="144">
        <f>IF(Tb.Financiering[[#This Row],[Pnr.]]=AX$7,Tb.Financiering[[#This Row],[Te financieren]]-Tb.Financiering[[#This Row],[Eigen
bijdrage]]-Tb.Financiering[[#This Row],[Andere
subsidie(s)]]-Tb.Financiering[[#This Row],[Anders]],0)</f>
        <v>0</v>
      </c>
      <c r="AY73" s="144">
        <f>IF(Tb.Financiering[[#This Row],[Pnr.]]=AY$7,Tb.Financiering[[#This Row],[Te financieren]]-Tb.Financiering[[#This Row],[Eigen
bijdrage]]-Tb.Financiering[[#This Row],[Andere
subsidie(s)]]-Tb.Financiering[[#This Row],[Anders]],0)</f>
        <v>0</v>
      </c>
      <c r="AZ73" s="144">
        <f>IF(Tb.Financiering[[#This Row],[Pnr.]]=AZ$7,Tb.Financiering[[#This Row],[Te financieren]]-Tb.Financiering[[#This Row],[Eigen
bijdrage]]-Tb.Financiering[[#This Row],[Andere
subsidie(s)]]-Tb.Financiering[[#This Row],[Anders]],0)</f>
        <v>0</v>
      </c>
      <c r="BA73" s="144">
        <f>IF(Tb.Financiering[[#This Row],[Pnr.]]=BA$7,Tb.Financiering[[#This Row],[Te financieren]]-Tb.Financiering[[#This Row],[Eigen
bijdrage]]-Tb.Financiering[[#This Row],[Andere
subsidie(s)]]-Tb.Financiering[[#This Row],[Anders]],0)</f>
        <v>0</v>
      </c>
      <c r="BB73" s="144">
        <f>IF(Tb.Financiering[[#This Row],[Pnr.]]=BB$7,Tb.Financiering[[#This Row],[Te financieren]]-Tb.Financiering[[#This Row],[Eigen
bijdrage]]-Tb.Financiering[[#This Row],[Andere
subsidie(s)]]-Tb.Financiering[[#This Row],[Anders]],0)</f>
        <v>0</v>
      </c>
      <c r="BC73" s="144">
        <f>IF(Tb.Financiering[[#This Row],[Pnr.]]=BC$7,Tb.Financiering[[#This Row],[Te financieren]]-Tb.Financiering[[#This Row],[Eigen
bijdrage]]-Tb.Financiering[[#This Row],[Andere
subsidie(s)]]-Tb.Financiering[[#This Row],[Anders]],0)</f>
        <v>0</v>
      </c>
      <c r="BD73" s="144">
        <f>IF(Tb.Financiering[[#This Row],[Pnr.]]=BD$7,Tb.Financiering[[#This Row],[Te financieren]]-Tb.Financiering[[#This Row],[Eigen
bijdrage]]-Tb.Financiering[[#This Row],[Andere
subsidie(s)]]-Tb.Financiering[[#This Row],[Anders]],0)</f>
        <v>0</v>
      </c>
      <c r="BE73" s="144">
        <f>IF(Tb.Financiering[[#This Row],[Pnr.]]=BE$7,Tb.Financiering[[#This Row],[Te financieren]]-Tb.Financiering[[#This Row],[Eigen
bijdrage]]-Tb.Financiering[[#This Row],[Andere
subsidie(s)]]-Tb.Financiering[[#This Row],[Anders]],0)</f>
        <v>0</v>
      </c>
      <c r="BF73" s="144">
        <f>IF(Tb.Financiering[[#This Row],[Pnr.]]=BF$7,Tb.Financiering[[#This Row],[Te financieren]]-Tb.Financiering[[#This Row],[Eigen
bijdrage]]-Tb.Financiering[[#This Row],[Andere
subsidie(s)]]-Tb.Financiering[[#This Row],[Anders]],0)</f>
        <v>0</v>
      </c>
      <c r="BG73" s="144">
        <f>IF(Tb.Financiering[[#This Row],[Pnr.]]=BG$7,Tb.Financiering[[#This Row],[Te financieren]]-Tb.Financiering[[#This Row],[Eigen
bijdrage]]-Tb.Financiering[[#This Row],[Andere
subsidie(s)]]-Tb.Financiering[[#This Row],[Anders]],0)</f>
        <v>0</v>
      </c>
      <c r="BH73" s="144">
        <f>IF(Tb.Financiering[[#This Row],[Pnr.]]=BH$7,Tb.Financiering[[#This Row],[Te financieren]]-Tb.Financiering[[#This Row],[Eigen
bijdrage]]-Tb.Financiering[[#This Row],[Andere
subsidie(s)]]-Tb.Financiering[[#This Row],[Anders]],0)</f>
        <v>0</v>
      </c>
      <c r="BI73" s="144">
        <f>IF(Tb.Financiering[[#This Row],[Pnr.]]=BI$7,Tb.Financiering[[#This Row],[Te financieren]]-Tb.Financiering[[#This Row],[Eigen
bijdrage]]-Tb.Financiering[[#This Row],[Andere
subsidie(s)]]-Tb.Financiering[[#This Row],[Anders]],0)</f>
        <v>0</v>
      </c>
      <c r="BJ73" s="144">
        <f>IF(Tb.Financiering[[#This Row],[Pnr.]]=BJ$7,Tb.Financiering[[#This Row],[Te financieren]]-Tb.Financiering[[#This Row],[Eigen
bijdrage]]-Tb.Financiering[[#This Row],[Andere
subsidie(s)]]-Tb.Financiering[[#This Row],[Anders]],0)</f>
        <v>0</v>
      </c>
      <c r="BK73" s="144">
        <f>IF(Tb.Financiering[[#This Row],[Pnr.]]=BK$7,Tb.Financiering[[#This Row],[Te financieren]]-Tb.Financiering[[#This Row],[Eigen
bijdrage]]-Tb.Financiering[[#This Row],[Andere
subsidie(s)]]-Tb.Financiering[[#This Row],[Anders]],0)</f>
        <v>0</v>
      </c>
      <c r="BL73" s="144">
        <f>IF(Tb.Financiering[[#This Row],[Pnr.]]=BL$7,Tb.Financiering[[#This Row],[Te financieren]]-Tb.Financiering[[#This Row],[Eigen
bijdrage]]-Tb.Financiering[[#This Row],[Andere
subsidie(s)]]-Tb.Financiering[[#This Row],[Anders]],0)</f>
        <v>0</v>
      </c>
      <c r="BM73" s="144">
        <f>IF(Tb.Financiering[[#This Row],[Pnr.]]=BM$7,Tb.Financiering[[#This Row],[Te financieren]]-Tb.Financiering[[#This Row],[Eigen
bijdrage]]-Tb.Financiering[[#This Row],[Andere
subsidie(s)]]-Tb.Financiering[[#This Row],[Anders]],0)</f>
        <v>0</v>
      </c>
      <c r="BN73" s="235">
        <f>IF(Tb.Financiering[[#This Row],[Pnr.]]=BN$7,Tb.Financiering[[#This Row],[Eigen
bijdrage]]+Tb.Financiering[[#This Row],[Andere
subsidie(s)]]+Tb.Financiering[[#This Row],[Anders]],0)</f>
        <v>0</v>
      </c>
      <c r="BO73" s="235">
        <f>IF(Tb.Financiering[[#This Row],[Pnr.]]=BO$7,Tb.Financiering[[#This Row],[Eigen
bijdrage]]+Tb.Financiering[[#This Row],[Andere
subsidie(s)]]+Tb.Financiering[[#This Row],[Anders]],0)</f>
        <v>0</v>
      </c>
      <c r="BP73" s="235">
        <f>IF(Tb.Financiering[[#This Row],[Pnr.]]=BP$7,Tb.Financiering[[#This Row],[Eigen
bijdrage]]+Tb.Financiering[[#This Row],[Andere
subsidie(s)]]+Tb.Financiering[[#This Row],[Anders]],0)</f>
        <v>0</v>
      </c>
      <c r="BQ73" s="235">
        <f>IF(Tb.Financiering[[#This Row],[Pnr.]]=BQ$7,Tb.Financiering[[#This Row],[Eigen
bijdrage]]+Tb.Financiering[[#This Row],[Andere
subsidie(s)]]+Tb.Financiering[[#This Row],[Anders]],0)</f>
        <v>0</v>
      </c>
      <c r="BR73" s="235">
        <f>IF(Tb.Financiering[[#This Row],[Pnr.]]=BR$7,Tb.Financiering[[#This Row],[Eigen
bijdrage]]+Tb.Financiering[[#This Row],[Andere
subsidie(s)]]+Tb.Financiering[[#This Row],[Anders]],0)</f>
        <v>0</v>
      </c>
      <c r="BS73" s="235">
        <f>IF(Tb.Financiering[[#This Row],[Pnr.]]=BS$7,Tb.Financiering[[#This Row],[Eigen
bijdrage]]+Tb.Financiering[[#This Row],[Andere
subsidie(s)]]+Tb.Financiering[[#This Row],[Anders]],0)</f>
        <v>0</v>
      </c>
      <c r="BT73" s="235">
        <f>IF(Tb.Financiering[[#This Row],[Pnr.]]=BT$7,Tb.Financiering[[#This Row],[Eigen
bijdrage]]+Tb.Financiering[[#This Row],[Andere
subsidie(s)]]+Tb.Financiering[[#This Row],[Anders]],0)</f>
        <v>0</v>
      </c>
      <c r="BU73" s="235">
        <f>IF(Tb.Financiering[[#This Row],[Pnr.]]=BU$7,Tb.Financiering[[#This Row],[Eigen
bijdrage]]+Tb.Financiering[[#This Row],[Andere
subsidie(s)]]+Tb.Financiering[[#This Row],[Anders]],0)</f>
        <v>0</v>
      </c>
      <c r="BV73" s="235">
        <f>IF(Tb.Financiering[[#This Row],[Pnr.]]=BV$7,Tb.Financiering[[#This Row],[Eigen
bijdrage]]+Tb.Financiering[[#This Row],[Andere
subsidie(s)]]+Tb.Financiering[[#This Row],[Anders]],0)</f>
        <v>0</v>
      </c>
      <c r="BW73" s="235">
        <f>IF(Tb.Financiering[[#This Row],[Pnr.]]=BW$7,Tb.Financiering[[#This Row],[Eigen
bijdrage]]+Tb.Financiering[[#This Row],[Andere
subsidie(s)]]+Tb.Financiering[[#This Row],[Anders]],0)</f>
        <v>0</v>
      </c>
      <c r="BX73" s="235">
        <f>IF(Tb.Financiering[[#This Row],[Pnr.]]=BX$7,Tb.Financiering[[#This Row],[Eigen
bijdrage]]+Tb.Financiering[[#This Row],[Andere
subsidie(s)]]+Tb.Financiering[[#This Row],[Anders]],0)</f>
        <v>0</v>
      </c>
      <c r="BY73" s="235">
        <f>IF(Tb.Financiering[[#This Row],[Pnr.]]=BY$7,Tb.Financiering[[#This Row],[Eigen
bijdrage]]+Tb.Financiering[[#This Row],[Andere
subsidie(s)]]+Tb.Financiering[[#This Row],[Anders]],0)</f>
        <v>0</v>
      </c>
      <c r="BZ73" s="235">
        <f>IF(Tb.Financiering[[#This Row],[Pnr.]]=BZ$7,Tb.Financiering[[#This Row],[Eigen
bijdrage]]+Tb.Financiering[[#This Row],[Andere
subsidie(s)]]+Tb.Financiering[[#This Row],[Anders]],0)</f>
        <v>0</v>
      </c>
      <c r="CA73" s="235">
        <f>IF(Tb.Financiering[[#This Row],[Pnr.]]=CA$7,Tb.Financiering[[#This Row],[Eigen
bijdrage]]+Tb.Financiering[[#This Row],[Andere
subsidie(s)]]+Tb.Financiering[[#This Row],[Anders]],0)</f>
        <v>0</v>
      </c>
      <c r="CB73" s="235">
        <f>IF(Tb.Financiering[[#This Row],[Pnr.]]=CB$7,Tb.Financiering[[#This Row],[Eigen
bijdrage]]+Tb.Financiering[[#This Row],[Andere
subsidie(s)]]+Tb.Financiering[[#This Row],[Anders]],0)</f>
        <v>0</v>
      </c>
      <c r="CC73" s="235">
        <f>IF(Tb.Financiering[[#This Row],[Pnr.]]=CC$7,Tb.Financiering[[#This Row],[Eigen
bijdrage]]+Tb.Financiering[[#This Row],[Andere
subsidie(s)]]+Tb.Financiering[[#This Row],[Anders]],0)</f>
        <v>0</v>
      </c>
      <c r="CD73" s="235">
        <f>IF(Tb.Financiering[[#This Row],[Pnr.]]=CD$7,Tb.Financiering[[#This Row],[Eigen
bijdrage]]+Tb.Financiering[[#This Row],[Andere
subsidie(s)]]+Tb.Financiering[[#This Row],[Anders]],0)</f>
        <v>0</v>
      </c>
      <c r="CE73" s="235">
        <f>IF(Tb.Financiering[[#This Row],[Pnr.]]=CE$7,Tb.Financiering[[#This Row],[Eigen
bijdrage]]+Tb.Financiering[[#This Row],[Andere
subsidie(s)]]+Tb.Financiering[[#This Row],[Anders]],0)</f>
        <v>0</v>
      </c>
      <c r="CF73" s="235">
        <f>IF(Tb.Financiering[[#This Row],[Pnr.]]=CF$7,Tb.Financiering[[#This Row],[Eigen
bijdrage]]+Tb.Financiering[[#This Row],[Andere
subsidie(s)]]+Tb.Financiering[[#This Row],[Anders]],0)</f>
        <v>0</v>
      </c>
      <c r="CG73" s="235">
        <f>IF(Tb.Financiering[[#This Row],[Pnr.]]=CG$7,Tb.Financiering[[#This Row],[Eigen
bijdrage]]+Tb.Financiering[[#This Row],[Andere
subsidie(s)]]+Tb.Financiering[[#This Row],[Anders]],0)</f>
        <v>0</v>
      </c>
      <c r="CH73" s="235">
        <f>IF(Tb.Financiering[[#This Row],[Pnr.]]=CH$7,Tb.Financiering[[#This Row],[Eigen
bijdrage]]+Tb.Financiering[[#This Row],[Andere
subsidie(s)]]+Tb.Financiering[[#This Row],[Anders]],0)</f>
        <v>0</v>
      </c>
      <c r="CI73" s="235">
        <f>IF(Tb.Financiering[[#This Row],[Pnr.]]=CI$7,Tb.Financiering[[#This Row],[Eigen
bijdrage]]+Tb.Financiering[[#This Row],[Andere
subsidie(s)]]+Tb.Financiering[[#This Row],[Anders]],0)</f>
        <v>0</v>
      </c>
      <c r="CJ73" s="235">
        <f>IF(Tb.Financiering[[#This Row],[Pnr.]]=CJ$7,Tb.Financiering[[#This Row],[Eigen
bijdrage]]+Tb.Financiering[[#This Row],[Andere
subsidie(s)]]+Tb.Financiering[[#This Row],[Anders]],0)</f>
        <v>0</v>
      </c>
      <c r="CK73" s="235">
        <f>IF(Tb.Financiering[[#This Row],[Pnr.]]=CK$7,Tb.Financiering[[#This Row],[Eigen
bijdrage]]+Tb.Financiering[[#This Row],[Andere
subsidie(s)]]+Tb.Financiering[[#This Row],[Anders]],0)</f>
        <v>0</v>
      </c>
      <c r="CL73" s="235">
        <f>IF(Tb.Financiering[[#This Row],[Pnr.]]=CL$7,Tb.Financiering[[#This Row],[Eigen
bijdrage]]+Tb.Financiering[[#This Row],[Andere
subsidie(s)]]+Tb.Financiering[[#This Row],[Anders]],0)</f>
        <v>0</v>
      </c>
      <c r="CM73" s="235">
        <f>IF(Tb.Financiering[[#This Row],[Pnr.]]=CM$7,Tb.Financiering[[#This Row],[Eigen
bijdrage]]+Tb.Financiering[[#This Row],[Andere
subsidie(s)]]+Tb.Financiering[[#This Row],[Anders]],0)</f>
        <v>0</v>
      </c>
      <c r="CN73" s="235">
        <f>IF(Tb.Financiering[[#This Row],[Pnr.]]=CN$7,Tb.Financiering[[#This Row],[Eigen
bijdrage]]+Tb.Financiering[[#This Row],[Andere
subsidie(s)]]+Tb.Financiering[[#This Row],[Anders]],0)</f>
        <v>0</v>
      </c>
      <c r="CO73" s="235">
        <f>IF(Tb.Financiering[[#This Row],[Pnr.]]=CO$7,Tb.Financiering[[#This Row],[Eigen
bijdrage]]+Tb.Financiering[[#This Row],[Andere
subsidie(s)]]+Tb.Financiering[[#This Row],[Anders]],0)</f>
        <v>0</v>
      </c>
      <c r="CP73" s="235">
        <f>IF(Tb.Financiering[[#This Row],[Pnr.]]=CP$7,Tb.Financiering[[#This Row],[Eigen
bijdrage]]+Tb.Financiering[[#This Row],[Andere
subsidie(s)]]+Tb.Financiering[[#This Row],[Anders]],0)</f>
        <v>0</v>
      </c>
      <c r="CQ73" s="235">
        <f>IF(Tb.Financiering[[#This Row],[Pnr.]]=CQ$7,Tb.Financiering[[#This Row],[Eigen
bijdrage]]+Tb.Financiering[[#This Row],[Andere
subsidie(s)]]+Tb.Financiering[[#This Row],[Anders]],0)</f>
        <v>0</v>
      </c>
      <c r="CR73" s="235">
        <f>IF(Tb.Financiering[[#This Row],[Pnr.]]=CR$7,Tb.Financiering[[#This Row],[Eigen
bijdrage]]+Tb.Financiering[[#This Row],[Andere
subsidie(s)]]+Tb.Financiering[[#This Row],[Anders]],0)</f>
        <v>0</v>
      </c>
      <c r="CS73" s="235">
        <f>IF(Tb.Financiering[[#This Row],[Pnr.]]=CS$7,Tb.Financiering[[#This Row],[Eigen
bijdrage]]+Tb.Financiering[[#This Row],[Andere
subsidie(s)]]+Tb.Financiering[[#This Row],[Anders]],0)</f>
        <v>0</v>
      </c>
      <c r="CT73" s="235">
        <f>IF(Tb.Financiering[[#This Row],[Pnr.]]=CT$7,Tb.Financiering[[#This Row],[Eigen
bijdrage]]+Tb.Financiering[[#This Row],[Andere
subsidie(s)]]+Tb.Financiering[[#This Row],[Anders]],0)</f>
        <v>0</v>
      </c>
      <c r="CU73" s="235">
        <f>IF(Tb.Financiering[[#This Row],[Pnr.]]=CU$7,Tb.Financiering[[#This Row],[Eigen
bijdrage]]+Tb.Financiering[[#This Row],[Andere
subsidie(s)]]+Tb.Financiering[[#This Row],[Anders]],0)</f>
        <v>0</v>
      </c>
      <c r="CV73" s="235">
        <f>IF(Tb.Financiering[[#This Row],[Pnr.]]=CV$7,Tb.Financiering[[#This Row],[Eigen
bijdrage]]+Tb.Financiering[[#This Row],[Andere
subsidie(s)]]+Tb.Financiering[[#This Row],[Anders]],0)</f>
        <v>0</v>
      </c>
      <c r="CW73" s="235">
        <f>IF(Tb.Financiering[[#This Row],[Pnr.]]=CW$7,Tb.Financiering[[#This Row],[Eigen
bijdrage]]+Tb.Financiering[[#This Row],[Andere
subsidie(s)]]+Tb.Financiering[[#This Row],[Anders]],0)</f>
        <v>0</v>
      </c>
      <c r="CX73" s="235">
        <f>IF(Tb.Financiering[[#This Row],[Pnr.]]=CX$7,Tb.Financiering[[#This Row],[Eigen
bijdrage]]+Tb.Financiering[[#This Row],[Andere
subsidie(s)]]+Tb.Financiering[[#This Row],[Anders]],0)</f>
        <v>0</v>
      </c>
      <c r="CY73" s="235">
        <f>IF(Tb.Financiering[[#This Row],[Pnr.]]=CY$7,Tb.Financiering[[#This Row],[Eigen
bijdrage]]+Tb.Financiering[[#This Row],[Andere
subsidie(s)]]+Tb.Financiering[[#This Row],[Anders]],0)</f>
        <v>0</v>
      </c>
      <c r="CZ73" s="235">
        <f>IF(Tb.Financiering[[#This Row],[Pnr.]]=CZ$7,Tb.Financiering[[#This Row],[Eigen
bijdrage]]+Tb.Financiering[[#This Row],[Andere
subsidie(s)]]+Tb.Financiering[[#This Row],[Anders]],0)</f>
        <v>0</v>
      </c>
      <c r="DA73" s="235">
        <f>IF(Tb.Financiering[[#This Row],[Pnr.]]=DA$7,Tb.Financiering[[#This Row],[Eigen
bijdrage]]+Tb.Financiering[[#This Row],[Andere
subsidie(s)]]+Tb.Financiering[[#This Row],[Anders]],0)</f>
        <v>0</v>
      </c>
      <c r="DB73" s="235">
        <f>IF(Tb.Financiering[[#This Row],[Pnr.]]=DB$7,Tb.Financiering[[#This Row],[Eigen
bijdrage]]+Tb.Financiering[[#This Row],[Andere
subsidie(s)]]+Tb.Financiering[[#This Row],[Anders]],0)</f>
        <v>0</v>
      </c>
      <c r="DC73" s="235">
        <f>IF(Tb.Financiering[[#This Row],[Pnr.]]=DC$7,Tb.Financiering[[#This Row],[Eigen
bijdrage]]+Tb.Financiering[[#This Row],[Andere
subsidie(s)]]+Tb.Financiering[[#This Row],[Anders]],0)</f>
        <v>0</v>
      </c>
      <c r="DD73" s="235">
        <f>IF(Tb.Financiering[[#This Row],[Pnr.]]=DD$7,Tb.Financiering[[#This Row],[Eigen
bijdrage]]+Tb.Financiering[[#This Row],[Andere
subsidie(s)]]+Tb.Financiering[[#This Row],[Anders]],0)</f>
        <v>0</v>
      </c>
      <c r="DE73" s="235">
        <f>IF(Tb.Financiering[[#This Row],[Pnr.]]=DE$7,Tb.Financiering[[#This Row],[Eigen
bijdrage]]+Tb.Financiering[[#This Row],[Andere
subsidie(s)]]+Tb.Financiering[[#This Row],[Anders]],0)</f>
        <v>0</v>
      </c>
      <c r="DF73" s="235">
        <f>IF(Tb.Financiering[[#This Row],[Pnr.]]=DF$7,Tb.Financiering[[#This Row],[Eigen
bijdrage]]+Tb.Financiering[[#This Row],[Andere
subsidie(s)]]+Tb.Financiering[[#This Row],[Anders]],0)</f>
        <v>0</v>
      </c>
      <c r="DG73" s="235">
        <f>IF(Tb.Financiering[[#This Row],[Pnr.]]=DG$7,Tb.Financiering[[#This Row],[Eigen
bijdrage]]+Tb.Financiering[[#This Row],[Andere
subsidie(s)]]+Tb.Financiering[[#This Row],[Anders]],0)</f>
        <v>0</v>
      </c>
      <c r="DH73" s="235">
        <f>IF(Tb.Financiering[[#This Row],[Pnr.]]=DH$7,Tb.Financiering[[#This Row],[Eigen
bijdrage]]+Tb.Financiering[[#This Row],[Andere
subsidie(s)]]+Tb.Financiering[[#This Row],[Anders]],0)</f>
        <v>0</v>
      </c>
      <c r="DI73" s="235">
        <f>IF(Tb.Financiering[[#This Row],[Pnr.]]=DI$7,Tb.Financiering[[#This Row],[Eigen
bijdrage]]+Tb.Financiering[[#This Row],[Andere
subsidie(s)]]+Tb.Financiering[[#This Row],[Anders]],0)</f>
        <v>0</v>
      </c>
      <c r="DJ73" s="235">
        <f>IF(Tb.Financiering[[#This Row],[Pnr.]]=DJ$7,Tb.Financiering[[#This Row],[Eigen
bijdrage]]+Tb.Financiering[[#This Row],[Andere
subsidie(s)]]+Tb.Financiering[[#This Row],[Anders]],0)</f>
        <v>0</v>
      </c>
      <c r="DK73" s="235">
        <f>IF(Tb.Financiering[[#This Row],[Pnr.]]=DK$7,Tb.Financiering[[#This Row],[Eigen
bijdrage]]+Tb.Financiering[[#This Row],[Andere
subsidie(s)]]+Tb.Financiering[[#This Row],[Anders]],0)</f>
        <v>0</v>
      </c>
      <c r="XFD73" s="31"/>
    </row>
    <row r="74" spans="1:115 16384:16384" s="4" customFormat="1" x14ac:dyDescent="0.3">
      <c r="A74" s="31"/>
      <c r="B74" s="137"/>
      <c r="C74" s="137"/>
      <c r="D74" s="11">
        <f>SUMIF(Tbl.Kosten[PSAnr.],Tb.Financiering[[#This Row],[PSAnr.]],Tbl.Kosten[Totaal kosten])</f>
        <v>0</v>
      </c>
      <c r="E74" s="154">
        <f>SUMIF(Tbl.Kosten[PSAnr.],Tb.Financiering[[#This Row],[PSAnr.]],Tbl.Kosten[Subsidie])</f>
        <v>0</v>
      </c>
      <c r="F74" s="155"/>
      <c r="G74" s="154">
        <f>Tb.Financiering[[#This Row],[Begrote kosten]]-Tb.Financiering[[#This Row],[Berekende GLB subsidie]]-Tb.Financiering[[#This Row],[Correctie GLB subsidie]]</f>
        <v>0</v>
      </c>
      <c r="H74" s="156"/>
      <c r="I74" s="156"/>
      <c r="J74" s="156"/>
      <c r="K74" s="152"/>
      <c r="L74" s="97">
        <f>Tb.Financiering[[#This Row],[Te financieren]]-SUM(Tb.Financiering[[#This Row],[Eigen
bijdrage]:[Anders]])</f>
        <v>0</v>
      </c>
      <c r="M74" s="160" t="str">
        <f>IFERROR(VLOOKUP(Tb.Financiering[[#This Row],[Partnernaam]],Tbl.Projectpartners[[Naam]:[PNr.]],9,FALSE),"")</f>
        <v/>
      </c>
      <c r="N74" s="142" t="str">
        <f>IFERROR(VLOOKUP(Tb.Financiering[[#This Row],[Subsidiabele activiteit]],Tbl.Subsidiehoogte[[Subsidieactiviteit]:[SAnr.]],3,FALSE),"")</f>
        <v/>
      </c>
      <c r="O74" s="142" t="str">
        <f>_xlfn.CONCAT(Tb.Financiering[[#This Row],[Pnr.]],Tb.Financiering[[#This Row],[SAnr.]])</f>
        <v/>
      </c>
      <c r="P74" s="144">
        <f>IF(Tb.Financiering[[#This Row],[Pnr.]]=P$7,Tb.Financiering[[#This Row],[Te financieren]]-Tb.Financiering[[#This Row],[Eigen
bijdrage]]-Tb.Financiering[[#This Row],[Andere
subsidie(s)]]-Tb.Financiering[[#This Row],[Anders]],0)</f>
        <v>0</v>
      </c>
      <c r="Q74" s="144">
        <f>IF(Tb.Financiering[[#This Row],[Pnr.]]=Q$7,Tb.Financiering[[#This Row],[Te financieren]]-Tb.Financiering[[#This Row],[Eigen
bijdrage]]-Tb.Financiering[[#This Row],[Andere
subsidie(s)]]-Tb.Financiering[[#This Row],[Anders]],0)</f>
        <v>0</v>
      </c>
      <c r="R74" s="144">
        <f>IF(Tb.Financiering[[#This Row],[Pnr.]]=R$7,Tb.Financiering[[#This Row],[Te financieren]]-Tb.Financiering[[#This Row],[Eigen
bijdrage]]-Tb.Financiering[[#This Row],[Andere
subsidie(s)]]-Tb.Financiering[[#This Row],[Anders]],0)</f>
        <v>0</v>
      </c>
      <c r="S74" s="144">
        <f>IF(Tb.Financiering[[#This Row],[Pnr.]]=S$7,Tb.Financiering[[#This Row],[Te financieren]]-Tb.Financiering[[#This Row],[Eigen
bijdrage]]-Tb.Financiering[[#This Row],[Andere
subsidie(s)]]-Tb.Financiering[[#This Row],[Anders]],0)</f>
        <v>0</v>
      </c>
      <c r="T74" s="144">
        <f>IF(Tb.Financiering[[#This Row],[Pnr.]]=T$7,Tb.Financiering[[#This Row],[Te financieren]]-Tb.Financiering[[#This Row],[Eigen
bijdrage]]-Tb.Financiering[[#This Row],[Andere
subsidie(s)]]-Tb.Financiering[[#This Row],[Anders]],0)</f>
        <v>0</v>
      </c>
      <c r="U74" s="144">
        <f>IF(Tb.Financiering[[#This Row],[Pnr.]]=U$7,Tb.Financiering[[#This Row],[Te financieren]]-Tb.Financiering[[#This Row],[Eigen
bijdrage]]-Tb.Financiering[[#This Row],[Andere
subsidie(s)]]-Tb.Financiering[[#This Row],[Anders]],0)</f>
        <v>0</v>
      </c>
      <c r="V74" s="144">
        <f>IF(Tb.Financiering[[#This Row],[Pnr.]]=V$7,Tb.Financiering[[#This Row],[Te financieren]]-Tb.Financiering[[#This Row],[Eigen
bijdrage]]-Tb.Financiering[[#This Row],[Andere
subsidie(s)]]-Tb.Financiering[[#This Row],[Anders]],0)</f>
        <v>0</v>
      </c>
      <c r="W74" s="144">
        <f>IF(Tb.Financiering[[#This Row],[Pnr.]]=W$7,Tb.Financiering[[#This Row],[Te financieren]]-Tb.Financiering[[#This Row],[Eigen
bijdrage]]-Tb.Financiering[[#This Row],[Andere
subsidie(s)]]-Tb.Financiering[[#This Row],[Anders]],0)</f>
        <v>0</v>
      </c>
      <c r="X74" s="144">
        <f>IF(Tb.Financiering[[#This Row],[Pnr.]]=X$7,Tb.Financiering[[#This Row],[Te financieren]]-Tb.Financiering[[#This Row],[Eigen
bijdrage]]-Tb.Financiering[[#This Row],[Andere
subsidie(s)]]-Tb.Financiering[[#This Row],[Anders]],0)</f>
        <v>0</v>
      </c>
      <c r="Y74" s="144">
        <f>IF(Tb.Financiering[[#This Row],[Pnr.]]=Y$7,Tb.Financiering[[#This Row],[Te financieren]]-Tb.Financiering[[#This Row],[Eigen
bijdrage]]-Tb.Financiering[[#This Row],[Andere
subsidie(s)]]-Tb.Financiering[[#This Row],[Anders]],0)</f>
        <v>0</v>
      </c>
      <c r="Z74" s="144">
        <f>IF(Tb.Financiering[[#This Row],[Pnr.]]=Z$7,Tb.Financiering[[#This Row],[Te financieren]]-Tb.Financiering[[#This Row],[Eigen
bijdrage]]-Tb.Financiering[[#This Row],[Andere
subsidie(s)]]-Tb.Financiering[[#This Row],[Anders]],0)</f>
        <v>0</v>
      </c>
      <c r="AA74" s="144">
        <f>IF(Tb.Financiering[[#This Row],[Pnr.]]=AA$7,Tb.Financiering[[#This Row],[Te financieren]]-Tb.Financiering[[#This Row],[Eigen
bijdrage]]-Tb.Financiering[[#This Row],[Andere
subsidie(s)]]-Tb.Financiering[[#This Row],[Anders]],0)</f>
        <v>0</v>
      </c>
      <c r="AB74" s="144">
        <f>IF(Tb.Financiering[[#This Row],[Pnr.]]=AB$7,Tb.Financiering[[#This Row],[Te financieren]]-Tb.Financiering[[#This Row],[Eigen
bijdrage]]-Tb.Financiering[[#This Row],[Andere
subsidie(s)]]-Tb.Financiering[[#This Row],[Anders]],0)</f>
        <v>0</v>
      </c>
      <c r="AC74" s="144">
        <f>IF(Tb.Financiering[[#This Row],[Pnr.]]=AC$7,Tb.Financiering[[#This Row],[Te financieren]]-Tb.Financiering[[#This Row],[Eigen
bijdrage]]-Tb.Financiering[[#This Row],[Andere
subsidie(s)]]-Tb.Financiering[[#This Row],[Anders]],0)</f>
        <v>0</v>
      </c>
      <c r="AD74" s="144">
        <f>IF(Tb.Financiering[[#This Row],[Pnr.]]=AD$7,Tb.Financiering[[#This Row],[Te financieren]]-Tb.Financiering[[#This Row],[Eigen
bijdrage]]-Tb.Financiering[[#This Row],[Andere
subsidie(s)]]-Tb.Financiering[[#This Row],[Anders]],0)</f>
        <v>0</v>
      </c>
      <c r="AE74" s="144">
        <f>IF(Tb.Financiering[[#This Row],[Pnr.]]=AE$7,Tb.Financiering[[#This Row],[Te financieren]]-Tb.Financiering[[#This Row],[Eigen
bijdrage]]-Tb.Financiering[[#This Row],[Andere
subsidie(s)]]-Tb.Financiering[[#This Row],[Anders]],0)</f>
        <v>0</v>
      </c>
      <c r="AF74" s="144">
        <f>IF(Tb.Financiering[[#This Row],[Pnr.]]=AF$7,Tb.Financiering[[#This Row],[Te financieren]]-Tb.Financiering[[#This Row],[Eigen
bijdrage]]-Tb.Financiering[[#This Row],[Andere
subsidie(s)]]-Tb.Financiering[[#This Row],[Anders]],0)</f>
        <v>0</v>
      </c>
      <c r="AG74" s="144">
        <f>IF(Tb.Financiering[[#This Row],[Pnr.]]=AG$7,Tb.Financiering[[#This Row],[Te financieren]]-Tb.Financiering[[#This Row],[Eigen
bijdrage]]-Tb.Financiering[[#This Row],[Andere
subsidie(s)]]-Tb.Financiering[[#This Row],[Anders]],0)</f>
        <v>0</v>
      </c>
      <c r="AH74" s="144">
        <f>IF(Tb.Financiering[[#This Row],[Pnr.]]=AH$7,Tb.Financiering[[#This Row],[Te financieren]]-Tb.Financiering[[#This Row],[Eigen
bijdrage]]-Tb.Financiering[[#This Row],[Andere
subsidie(s)]]-Tb.Financiering[[#This Row],[Anders]],0)</f>
        <v>0</v>
      </c>
      <c r="AI74" s="144">
        <f>IF(Tb.Financiering[[#This Row],[Pnr.]]=AI$7,Tb.Financiering[[#This Row],[Te financieren]]-Tb.Financiering[[#This Row],[Eigen
bijdrage]]-Tb.Financiering[[#This Row],[Andere
subsidie(s)]]-Tb.Financiering[[#This Row],[Anders]],0)</f>
        <v>0</v>
      </c>
      <c r="AJ74" s="144">
        <f>IF(Tb.Financiering[[#This Row],[Pnr.]]=AJ$7,Tb.Financiering[[#This Row],[Te financieren]]-Tb.Financiering[[#This Row],[Eigen
bijdrage]]-Tb.Financiering[[#This Row],[Andere
subsidie(s)]]-Tb.Financiering[[#This Row],[Anders]],0)</f>
        <v>0</v>
      </c>
      <c r="AK74" s="144">
        <f>IF(Tb.Financiering[[#This Row],[Pnr.]]=AK$7,Tb.Financiering[[#This Row],[Te financieren]]-Tb.Financiering[[#This Row],[Eigen
bijdrage]]-Tb.Financiering[[#This Row],[Andere
subsidie(s)]]-Tb.Financiering[[#This Row],[Anders]],0)</f>
        <v>0</v>
      </c>
      <c r="AL74" s="144">
        <f>IF(Tb.Financiering[[#This Row],[Pnr.]]=AL$7,Tb.Financiering[[#This Row],[Te financieren]]-Tb.Financiering[[#This Row],[Eigen
bijdrage]]-Tb.Financiering[[#This Row],[Andere
subsidie(s)]]-Tb.Financiering[[#This Row],[Anders]],0)</f>
        <v>0</v>
      </c>
      <c r="AM74" s="144">
        <f>IF(Tb.Financiering[[#This Row],[Pnr.]]=AM$7,Tb.Financiering[[#This Row],[Te financieren]]-Tb.Financiering[[#This Row],[Eigen
bijdrage]]-Tb.Financiering[[#This Row],[Andere
subsidie(s)]]-Tb.Financiering[[#This Row],[Anders]],0)</f>
        <v>0</v>
      </c>
      <c r="AN74" s="144">
        <f>IF(Tb.Financiering[[#This Row],[Pnr.]]=AN$7,Tb.Financiering[[#This Row],[Te financieren]]-Tb.Financiering[[#This Row],[Eigen
bijdrage]]-Tb.Financiering[[#This Row],[Andere
subsidie(s)]]-Tb.Financiering[[#This Row],[Anders]],0)</f>
        <v>0</v>
      </c>
      <c r="AO74" s="144">
        <f>IF(Tb.Financiering[[#This Row],[Pnr.]]=AO$7,Tb.Financiering[[#This Row],[Te financieren]]-Tb.Financiering[[#This Row],[Eigen
bijdrage]]-Tb.Financiering[[#This Row],[Andere
subsidie(s)]]-Tb.Financiering[[#This Row],[Anders]],0)</f>
        <v>0</v>
      </c>
      <c r="AP74" s="144">
        <f>IF(Tb.Financiering[[#This Row],[Pnr.]]=AP$7,Tb.Financiering[[#This Row],[Te financieren]]-Tb.Financiering[[#This Row],[Eigen
bijdrage]]-Tb.Financiering[[#This Row],[Andere
subsidie(s)]]-Tb.Financiering[[#This Row],[Anders]],0)</f>
        <v>0</v>
      </c>
      <c r="AQ74" s="144">
        <f>IF(Tb.Financiering[[#This Row],[Pnr.]]=AQ$7,Tb.Financiering[[#This Row],[Te financieren]]-Tb.Financiering[[#This Row],[Eigen
bijdrage]]-Tb.Financiering[[#This Row],[Andere
subsidie(s)]]-Tb.Financiering[[#This Row],[Anders]],0)</f>
        <v>0</v>
      </c>
      <c r="AR74" s="144">
        <f>IF(Tb.Financiering[[#This Row],[Pnr.]]=AR$7,Tb.Financiering[[#This Row],[Te financieren]]-Tb.Financiering[[#This Row],[Eigen
bijdrage]]-Tb.Financiering[[#This Row],[Andere
subsidie(s)]]-Tb.Financiering[[#This Row],[Anders]],0)</f>
        <v>0</v>
      </c>
      <c r="AS74" s="144">
        <f>IF(Tb.Financiering[[#This Row],[Pnr.]]=AS$7,Tb.Financiering[[#This Row],[Te financieren]]-Tb.Financiering[[#This Row],[Eigen
bijdrage]]-Tb.Financiering[[#This Row],[Andere
subsidie(s)]]-Tb.Financiering[[#This Row],[Anders]],0)</f>
        <v>0</v>
      </c>
      <c r="AT74" s="144">
        <f>IF(Tb.Financiering[[#This Row],[Pnr.]]=AT$7,Tb.Financiering[[#This Row],[Te financieren]]-Tb.Financiering[[#This Row],[Eigen
bijdrage]]-Tb.Financiering[[#This Row],[Andere
subsidie(s)]]-Tb.Financiering[[#This Row],[Anders]],0)</f>
        <v>0</v>
      </c>
      <c r="AU74" s="144">
        <f>IF(Tb.Financiering[[#This Row],[Pnr.]]=AU$7,Tb.Financiering[[#This Row],[Te financieren]]-Tb.Financiering[[#This Row],[Eigen
bijdrage]]-Tb.Financiering[[#This Row],[Andere
subsidie(s)]]-Tb.Financiering[[#This Row],[Anders]],0)</f>
        <v>0</v>
      </c>
      <c r="AV74" s="144">
        <f>IF(Tb.Financiering[[#This Row],[Pnr.]]=AV$7,Tb.Financiering[[#This Row],[Te financieren]]-Tb.Financiering[[#This Row],[Eigen
bijdrage]]-Tb.Financiering[[#This Row],[Andere
subsidie(s)]]-Tb.Financiering[[#This Row],[Anders]],0)</f>
        <v>0</v>
      </c>
      <c r="AW74" s="144">
        <f>IF(Tb.Financiering[[#This Row],[Pnr.]]=AW$7,Tb.Financiering[[#This Row],[Te financieren]]-Tb.Financiering[[#This Row],[Eigen
bijdrage]]-Tb.Financiering[[#This Row],[Andere
subsidie(s)]]-Tb.Financiering[[#This Row],[Anders]],0)</f>
        <v>0</v>
      </c>
      <c r="AX74" s="144">
        <f>IF(Tb.Financiering[[#This Row],[Pnr.]]=AX$7,Tb.Financiering[[#This Row],[Te financieren]]-Tb.Financiering[[#This Row],[Eigen
bijdrage]]-Tb.Financiering[[#This Row],[Andere
subsidie(s)]]-Tb.Financiering[[#This Row],[Anders]],0)</f>
        <v>0</v>
      </c>
      <c r="AY74" s="144">
        <f>IF(Tb.Financiering[[#This Row],[Pnr.]]=AY$7,Tb.Financiering[[#This Row],[Te financieren]]-Tb.Financiering[[#This Row],[Eigen
bijdrage]]-Tb.Financiering[[#This Row],[Andere
subsidie(s)]]-Tb.Financiering[[#This Row],[Anders]],0)</f>
        <v>0</v>
      </c>
      <c r="AZ74" s="144">
        <f>IF(Tb.Financiering[[#This Row],[Pnr.]]=AZ$7,Tb.Financiering[[#This Row],[Te financieren]]-Tb.Financiering[[#This Row],[Eigen
bijdrage]]-Tb.Financiering[[#This Row],[Andere
subsidie(s)]]-Tb.Financiering[[#This Row],[Anders]],0)</f>
        <v>0</v>
      </c>
      <c r="BA74" s="144">
        <f>IF(Tb.Financiering[[#This Row],[Pnr.]]=BA$7,Tb.Financiering[[#This Row],[Te financieren]]-Tb.Financiering[[#This Row],[Eigen
bijdrage]]-Tb.Financiering[[#This Row],[Andere
subsidie(s)]]-Tb.Financiering[[#This Row],[Anders]],0)</f>
        <v>0</v>
      </c>
      <c r="BB74" s="144">
        <f>IF(Tb.Financiering[[#This Row],[Pnr.]]=BB$7,Tb.Financiering[[#This Row],[Te financieren]]-Tb.Financiering[[#This Row],[Eigen
bijdrage]]-Tb.Financiering[[#This Row],[Andere
subsidie(s)]]-Tb.Financiering[[#This Row],[Anders]],0)</f>
        <v>0</v>
      </c>
      <c r="BC74" s="144">
        <f>IF(Tb.Financiering[[#This Row],[Pnr.]]=BC$7,Tb.Financiering[[#This Row],[Te financieren]]-Tb.Financiering[[#This Row],[Eigen
bijdrage]]-Tb.Financiering[[#This Row],[Andere
subsidie(s)]]-Tb.Financiering[[#This Row],[Anders]],0)</f>
        <v>0</v>
      </c>
      <c r="BD74" s="144">
        <f>IF(Tb.Financiering[[#This Row],[Pnr.]]=BD$7,Tb.Financiering[[#This Row],[Te financieren]]-Tb.Financiering[[#This Row],[Eigen
bijdrage]]-Tb.Financiering[[#This Row],[Andere
subsidie(s)]]-Tb.Financiering[[#This Row],[Anders]],0)</f>
        <v>0</v>
      </c>
      <c r="BE74" s="144">
        <f>IF(Tb.Financiering[[#This Row],[Pnr.]]=BE$7,Tb.Financiering[[#This Row],[Te financieren]]-Tb.Financiering[[#This Row],[Eigen
bijdrage]]-Tb.Financiering[[#This Row],[Andere
subsidie(s)]]-Tb.Financiering[[#This Row],[Anders]],0)</f>
        <v>0</v>
      </c>
      <c r="BF74" s="144">
        <f>IF(Tb.Financiering[[#This Row],[Pnr.]]=BF$7,Tb.Financiering[[#This Row],[Te financieren]]-Tb.Financiering[[#This Row],[Eigen
bijdrage]]-Tb.Financiering[[#This Row],[Andere
subsidie(s)]]-Tb.Financiering[[#This Row],[Anders]],0)</f>
        <v>0</v>
      </c>
      <c r="BG74" s="144">
        <f>IF(Tb.Financiering[[#This Row],[Pnr.]]=BG$7,Tb.Financiering[[#This Row],[Te financieren]]-Tb.Financiering[[#This Row],[Eigen
bijdrage]]-Tb.Financiering[[#This Row],[Andere
subsidie(s)]]-Tb.Financiering[[#This Row],[Anders]],0)</f>
        <v>0</v>
      </c>
      <c r="BH74" s="144">
        <f>IF(Tb.Financiering[[#This Row],[Pnr.]]=BH$7,Tb.Financiering[[#This Row],[Te financieren]]-Tb.Financiering[[#This Row],[Eigen
bijdrage]]-Tb.Financiering[[#This Row],[Andere
subsidie(s)]]-Tb.Financiering[[#This Row],[Anders]],0)</f>
        <v>0</v>
      </c>
      <c r="BI74" s="144">
        <f>IF(Tb.Financiering[[#This Row],[Pnr.]]=BI$7,Tb.Financiering[[#This Row],[Te financieren]]-Tb.Financiering[[#This Row],[Eigen
bijdrage]]-Tb.Financiering[[#This Row],[Andere
subsidie(s)]]-Tb.Financiering[[#This Row],[Anders]],0)</f>
        <v>0</v>
      </c>
      <c r="BJ74" s="144">
        <f>IF(Tb.Financiering[[#This Row],[Pnr.]]=BJ$7,Tb.Financiering[[#This Row],[Te financieren]]-Tb.Financiering[[#This Row],[Eigen
bijdrage]]-Tb.Financiering[[#This Row],[Andere
subsidie(s)]]-Tb.Financiering[[#This Row],[Anders]],0)</f>
        <v>0</v>
      </c>
      <c r="BK74" s="144">
        <f>IF(Tb.Financiering[[#This Row],[Pnr.]]=BK$7,Tb.Financiering[[#This Row],[Te financieren]]-Tb.Financiering[[#This Row],[Eigen
bijdrage]]-Tb.Financiering[[#This Row],[Andere
subsidie(s)]]-Tb.Financiering[[#This Row],[Anders]],0)</f>
        <v>0</v>
      </c>
      <c r="BL74" s="144">
        <f>IF(Tb.Financiering[[#This Row],[Pnr.]]=BL$7,Tb.Financiering[[#This Row],[Te financieren]]-Tb.Financiering[[#This Row],[Eigen
bijdrage]]-Tb.Financiering[[#This Row],[Andere
subsidie(s)]]-Tb.Financiering[[#This Row],[Anders]],0)</f>
        <v>0</v>
      </c>
      <c r="BM74" s="144">
        <f>IF(Tb.Financiering[[#This Row],[Pnr.]]=BM$7,Tb.Financiering[[#This Row],[Te financieren]]-Tb.Financiering[[#This Row],[Eigen
bijdrage]]-Tb.Financiering[[#This Row],[Andere
subsidie(s)]]-Tb.Financiering[[#This Row],[Anders]],0)</f>
        <v>0</v>
      </c>
      <c r="BN74" s="235">
        <f>IF(Tb.Financiering[[#This Row],[Pnr.]]=BN$7,Tb.Financiering[[#This Row],[Eigen
bijdrage]]+Tb.Financiering[[#This Row],[Andere
subsidie(s)]]+Tb.Financiering[[#This Row],[Anders]],0)</f>
        <v>0</v>
      </c>
      <c r="BO74" s="235">
        <f>IF(Tb.Financiering[[#This Row],[Pnr.]]=BO$7,Tb.Financiering[[#This Row],[Eigen
bijdrage]]+Tb.Financiering[[#This Row],[Andere
subsidie(s)]]+Tb.Financiering[[#This Row],[Anders]],0)</f>
        <v>0</v>
      </c>
      <c r="BP74" s="235">
        <f>IF(Tb.Financiering[[#This Row],[Pnr.]]=BP$7,Tb.Financiering[[#This Row],[Eigen
bijdrage]]+Tb.Financiering[[#This Row],[Andere
subsidie(s)]]+Tb.Financiering[[#This Row],[Anders]],0)</f>
        <v>0</v>
      </c>
      <c r="BQ74" s="235">
        <f>IF(Tb.Financiering[[#This Row],[Pnr.]]=BQ$7,Tb.Financiering[[#This Row],[Eigen
bijdrage]]+Tb.Financiering[[#This Row],[Andere
subsidie(s)]]+Tb.Financiering[[#This Row],[Anders]],0)</f>
        <v>0</v>
      </c>
      <c r="BR74" s="235">
        <f>IF(Tb.Financiering[[#This Row],[Pnr.]]=BR$7,Tb.Financiering[[#This Row],[Eigen
bijdrage]]+Tb.Financiering[[#This Row],[Andere
subsidie(s)]]+Tb.Financiering[[#This Row],[Anders]],0)</f>
        <v>0</v>
      </c>
      <c r="BS74" s="235">
        <f>IF(Tb.Financiering[[#This Row],[Pnr.]]=BS$7,Tb.Financiering[[#This Row],[Eigen
bijdrage]]+Tb.Financiering[[#This Row],[Andere
subsidie(s)]]+Tb.Financiering[[#This Row],[Anders]],0)</f>
        <v>0</v>
      </c>
      <c r="BT74" s="235">
        <f>IF(Tb.Financiering[[#This Row],[Pnr.]]=BT$7,Tb.Financiering[[#This Row],[Eigen
bijdrage]]+Tb.Financiering[[#This Row],[Andere
subsidie(s)]]+Tb.Financiering[[#This Row],[Anders]],0)</f>
        <v>0</v>
      </c>
      <c r="BU74" s="235">
        <f>IF(Tb.Financiering[[#This Row],[Pnr.]]=BU$7,Tb.Financiering[[#This Row],[Eigen
bijdrage]]+Tb.Financiering[[#This Row],[Andere
subsidie(s)]]+Tb.Financiering[[#This Row],[Anders]],0)</f>
        <v>0</v>
      </c>
      <c r="BV74" s="235">
        <f>IF(Tb.Financiering[[#This Row],[Pnr.]]=BV$7,Tb.Financiering[[#This Row],[Eigen
bijdrage]]+Tb.Financiering[[#This Row],[Andere
subsidie(s)]]+Tb.Financiering[[#This Row],[Anders]],0)</f>
        <v>0</v>
      </c>
      <c r="BW74" s="235">
        <f>IF(Tb.Financiering[[#This Row],[Pnr.]]=BW$7,Tb.Financiering[[#This Row],[Eigen
bijdrage]]+Tb.Financiering[[#This Row],[Andere
subsidie(s)]]+Tb.Financiering[[#This Row],[Anders]],0)</f>
        <v>0</v>
      </c>
      <c r="BX74" s="235">
        <f>IF(Tb.Financiering[[#This Row],[Pnr.]]=BX$7,Tb.Financiering[[#This Row],[Eigen
bijdrage]]+Tb.Financiering[[#This Row],[Andere
subsidie(s)]]+Tb.Financiering[[#This Row],[Anders]],0)</f>
        <v>0</v>
      </c>
      <c r="BY74" s="235">
        <f>IF(Tb.Financiering[[#This Row],[Pnr.]]=BY$7,Tb.Financiering[[#This Row],[Eigen
bijdrage]]+Tb.Financiering[[#This Row],[Andere
subsidie(s)]]+Tb.Financiering[[#This Row],[Anders]],0)</f>
        <v>0</v>
      </c>
      <c r="BZ74" s="235">
        <f>IF(Tb.Financiering[[#This Row],[Pnr.]]=BZ$7,Tb.Financiering[[#This Row],[Eigen
bijdrage]]+Tb.Financiering[[#This Row],[Andere
subsidie(s)]]+Tb.Financiering[[#This Row],[Anders]],0)</f>
        <v>0</v>
      </c>
      <c r="CA74" s="235">
        <f>IF(Tb.Financiering[[#This Row],[Pnr.]]=CA$7,Tb.Financiering[[#This Row],[Eigen
bijdrage]]+Tb.Financiering[[#This Row],[Andere
subsidie(s)]]+Tb.Financiering[[#This Row],[Anders]],0)</f>
        <v>0</v>
      </c>
      <c r="CB74" s="235">
        <f>IF(Tb.Financiering[[#This Row],[Pnr.]]=CB$7,Tb.Financiering[[#This Row],[Eigen
bijdrage]]+Tb.Financiering[[#This Row],[Andere
subsidie(s)]]+Tb.Financiering[[#This Row],[Anders]],0)</f>
        <v>0</v>
      </c>
      <c r="CC74" s="235">
        <f>IF(Tb.Financiering[[#This Row],[Pnr.]]=CC$7,Tb.Financiering[[#This Row],[Eigen
bijdrage]]+Tb.Financiering[[#This Row],[Andere
subsidie(s)]]+Tb.Financiering[[#This Row],[Anders]],0)</f>
        <v>0</v>
      </c>
      <c r="CD74" s="235">
        <f>IF(Tb.Financiering[[#This Row],[Pnr.]]=CD$7,Tb.Financiering[[#This Row],[Eigen
bijdrage]]+Tb.Financiering[[#This Row],[Andere
subsidie(s)]]+Tb.Financiering[[#This Row],[Anders]],0)</f>
        <v>0</v>
      </c>
      <c r="CE74" s="235">
        <f>IF(Tb.Financiering[[#This Row],[Pnr.]]=CE$7,Tb.Financiering[[#This Row],[Eigen
bijdrage]]+Tb.Financiering[[#This Row],[Andere
subsidie(s)]]+Tb.Financiering[[#This Row],[Anders]],0)</f>
        <v>0</v>
      </c>
      <c r="CF74" s="235">
        <f>IF(Tb.Financiering[[#This Row],[Pnr.]]=CF$7,Tb.Financiering[[#This Row],[Eigen
bijdrage]]+Tb.Financiering[[#This Row],[Andere
subsidie(s)]]+Tb.Financiering[[#This Row],[Anders]],0)</f>
        <v>0</v>
      </c>
      <c r="CG74" s="235">
        <f>IF(Tb.Financiering[[#This Row],[Pnr.]]=CG$7,Tb.Financiering[[#This Row],[Eigen
bijdrage]]+Tb.Financiering[[#This Row],[Andere
subsidie(s)]]+Tb.Financiering[[#This Row],[Anders]],0)</f>
        <v>0</v>
      </c>
      <c r="CH74" s="235">
        <f>IF(Tb.Financiering[[#This Row],[Pnr.]]=CH$7,Tb.Financiering[[#This Row],[Eigen
bijdrage]]+Tb.Financiering[[#This Row],[Andere
subsidie(s)]]+Tb.Financiering[[#This Row],[Anders]],0)</f>
        <v>0</v>
      </c>
      <c r="CI74" s="235">
        <f>IF(Tb.Financiering[[#This Row],[Pnr.]]=CI$7,Tb.Financiering[[#This Row],[Eigen
bijdrage]]+Tb.Financiering[[#This Row],[Andere
subsidie(s)]]+Tb.Financiering[[#This Row],[Anders]],0)</f>
        <v>0</v>
      </c>
      <c r="CJ74" s="235">
        <f>IF(Tb.Financiering[[#This Row],[Pnr.]]=CJ$7,Tb.Financiering[[#This Row],[Eigen
bijdrage]]+Tb.Financiering[[#This Row],[Andere
subsidie(s)]]+Tb.Financiering[[#This Row],[Anders]],0)</f>
        <v>0</v>
      </c>
      <c r="CK74" s="235">
        <f>IF(Tb.Financiering[[#This Row],[Pnr.]]=CK$7,Tb.Financiering[[#This Row],[Eigen
bijdrage]]+Tb.Financiering[[#This Row],[Andere
subsidie(s)]]+Tb.Financiering[[#This Row],[Anders]],0)</f>
        <v>0</v>
      </c>
      <c r="CL74" s="235">
        <f>IF(Tb.Financiering[[#This Row],[Pnr.]]=CL$7,Tb.Financiering[[#This Row],[Eigen
bijdrage]]+Tb.Financiering[[#This Row],[Andere
subsidie(s)]]+Tb.Financiering[[#This Row],[Anders]],0)</f>
        <v>0</v>
      </c>
      <c r="CM74" s="235">
        <f>IF(Tb.Financiering[[#This Row],[Pnr.]]=CM$7,Tb.Financiering[[#This Row],[Eigen
bijdrage]]+Tb.Financiering[[#This Row],[Andere
subsidie(s)]]+Tb.Financiering[[#This Row],[Anders]],0)</f>
        <v>0</v>
      </c>
      <c r="CN74" s="235">
        <f>IF(Tb.Financiering[[#This Row],[Pnr.]]=CN$7,Tb.Financiering[[#This Row],[Eigen
bijdrage]]+Tb.Financiering[[#This Row],[Andere
subsidie(s)]]+Tb.Financiering[[#This Row],[Anders]],0)</f>
        <v>0</v>
      </c>
      <c r="CO74" s="235">
        <f>IF(Tb.Financiering[[#This Row],[Pnr.]]=CO$7,Tb.Financiering[[#This Row],[Eigen
bijdrage]]+Tb.Financiering[[#This Row],[Andere
subsidie(s)]]+Tb.Financiering[[#This Row],[Anders]],0)</f>
        <v>0</v>
      </c>
      <c r="CP74" s="235">
        <f>IF(Tb.Financiering[[#This Row],[Pnr.]]=CP$7,Tb.Financiering[[#This Row],[Eigen
bijdrage]]+Tb.Financiering[[#This Row],[Andere
subsidie(s)]]+Tb.Financiering[[#This Row],[Anders]],0)</f>
        <v>0</v>
      </c>
      <c r="CQ74" s="235">
        <f>IF(Tb.Financiering[[#This Row],[Pnr.]]=CQ$7,Tb.Financiering[[#This Row],[Eigen
bijdrage]]+Tb.Financiering[[#This Row],[Andere
subsidie(s)]]+Tb.Financiering[[#This Row],[Anders]],0)</f>
        <v>0</v>
      </c>
      <c r="CR74" s="235">
        <f>IF(Tb.Financiering[[#This Row],[Pnr.]]=CR$7,Tb.Financiering[[#This Row],[Eigen
bijdrage]]+Tb.Financiering[[#This Row],[Andere
subsidie(s)]]+Tb.Financiering[[#This Row],[Anders]],0)</f>
        <v>0</v>
      </c>
      <c r="CS74" s="235">
        <f>IF(Tb.Financiering[[#This Row],[Pnr.]]=CS$7,Tb.Financiering[[#This Row],[Eigen
bijdrage]]+Tb.Financiering[[#This Row],[Andere
subsidie(s)]]+Tb.Financiering[[#This Row],[Anders]],0)</f>
        <v>0</v>
      </c>
      <c r="CT74" s="235">
        <f>IF(Tb.Financiering[[#This Row],[Pnr.]]=CT$7,Tb.Financiering[[#This Row],[Eigen
bijdrage]]+Tb.Financiering[[#This Row],[Andere
subsidie(s)]]+Tb.Financiering[[#This Row],[Anders]],0)</f>
        <v>0</v>
      </c>
      <c r="CU74" s="235">
        <f>IF(Tb.Financiering[[#This Row],[Pnr.]]=CU$7,Tb.Financiering[[#This Row],[Eigen
bijdrage]]+Tb.Financiering[[#This Row],[Andere
subsidie(s)]]+Tb.Financiering[[#This Row],[Anders]],0)</f>
        <v>0</v>
      </c>
      <c r="CV74" s="235">
        <f>IF(Tb.Financiering[[#This Row],[Pnr.]]=CV$7,Tb.Financiering[[#This Row],[Eigen
bijdrage]]+Tb.Financiering[[#This Row],[Andere
subsidie(s)]]+Tb.Financiering[[#This Row],[Anders]],0)</f>
        <v>0</v>
      </c>
      <c r="CW74" s="235">
        <f>IF(Tb.Financiering[[#This Row],[Pnr.]]=CW$7,Tb.Financiering[[#This Row],[Eigen
bijdrage]]+Tb.Financiering[[#This Row],[Andere
subsidie(s)]]+Tb.Financiering[[#This Row],[Anders]],0)</f>
        <v>0</v>
      </c>
      <c r="CX74" s="235">
        <f>IF(Tb.Financiering[[#This Row],[Pnr.]]=CX$7,Tb.Financiering[[#This Row],[Eigen
bijdrage]]+Tb.Financiering[[#This Row],[Andere
subsidie(s)]]+Tb.Financiering[[#This Row],[Anders]],0)</f>
        <v>0</v>
      </c>
      <c r="CY74" s="235">
        <f>IF(Tb.Financiering[[#This Row],[Pnr.]]=CY$7,Tb.Financiering[[#This Row],[Eigen
bijdrage]]+Tb.Financiering[[#This Row],[Andere
subsidie(s)]]+Tb.Financiering[[#This Row],[Anders]],0)</f>
        <v>0</v>
      </c>
      <c r="CZ74" s="235">
        <f>IF(Tb.Financiering[[#This Row],[Pnr.]]=CZ$7,Tb.Financiering[[#This Row],[Eigen
bijdrage]]+Tb.Financiering[[#This Row],[Andere
subsidie(s)]]+Tb.Financiering[[#This Row],[Anders]],0)</f>
        <v>0</v>
      </c>
      <c r="DA74" s="235">
        <f>IF(Tb.Financiering[[#This Row],[Pnr.]]=DA$7,Tb.Financiering[[#This Row],[Eigen
bijdrage]]+Tb.Financiering[[#This Row],[Andere
subsidie(s)]]+Tb.Financiering[[#This Row],[Anders]],0)</f>
        <v>0</v>
      </c>
      <c r="DB74" s="235">
        <f>IF(Tb.Financiering[[#This Row],[Pnr.]]=DB$7,Tb.Financiering[[#This Row],[Eigen
bijdrage]]+Tb.Financiering[[#This Row],[Andere
subsidie(s)]]+Tb.Financiering[[#This Row],[Anders]],0)</f>
        <v>0</v>
      </c>
      <c r="DC74" s="235">
        <f>IF(Tb.Financiering[[#This Row],[Pnr.]]=DC$7,Tb.Financiering[[#This Row],[Eigen
bijdrage]]+Tb.Financiering[[#This Row],[Andere
subsidie(s)]]+Tb.Financiering[[#This Row],[Anders]],0)</f>
        <v>0</v>
      </c>
      <c r="DD74" s="235">
        <f>IF(Tb.Financiering[[#This Row],[Pnr.]]=DD$7,Tb.Financiering[[#This Row],[Eigen
bijdrage]]+Tb.Financiering[[#This Row],[Andere
subsidie(s)]]+Tb.Financiering[[#This Row],[Anders]],0)</f>
        <v>0</v>
      </c>
      <c r="DE74" s="235">
        <f>IF(Tb.Financiering[[#This Row],[Pnr.]]=DE$7,Tb.Financiering[[#This Row],[Eigen
bijdrage]]+Tb.Financiering[[#This Row],[Andere
subsidie(s)]]+Tb.Financiering[[#This Row],[Anders]],0)</f>
        <v>0</v>
      </c>
      <c r="DF74" s="235">
        <f>IF(Tb.Financiering[[#This Row],[Pnr.]]=DF$7,Tb.Financiering[[#This Row],[Eigen
bijdrage]]+Tb.Financiering[[#This Row],[Andere
subsidie(s)]]+Tb.Financiering[[#This Row],[Anders]],0)</f>
        <v>0</v>
      </c>
      <c r="DG74" s="235">
        <f>IF(Tb.Financiering[[#This Row],[Pnr.]]=DG$7,Tb.Financiering[[#This Row],[Eigen
bijdrage]]+Tb.Financiering[[#This Row],[Andere
subsidie(s)]]+Tb.Financiering[[#This Row],[Anders]],0)</f>
        <v>0</v>
      </c>
      <c r="DH74" s="235">
        <f>IF(Tb.Financiering[[#This Row],[Pnr.]]=DH$7,Tb.Financiering[[#This Row],[Eigen
bijdrage]]+Tb.Financiering[[#This Row],[Andere
subsidie(s)]]+Tb.Financiering[[#This Row],[Anders]],0)</f>
        <v>0</v>
      </c>
      <c r="DI74" s="235">
        <f>IF(Tb.Financiering[[#This Row],[Pnr.]]=DI$7,Tb.Financiering[[#This Row],[Eigen
bijdrage]]+Tb.Financiering[[#This Row],[Andere
subsidie(s)]]+Tb.Financiering[[#This Row],[Anders]],0)</f>
        <v>0</v>
      </c>
      <c r="DJ74" s="235">
        <f>IF(Tb.Financiering[[#This Row],[Pnr.]]=DJ$7,Tb.Financiering[[#This Row],[Eigen
bijdrage]]+Tb.Financiering[[#This Row],[Andere
subsidie(s)]]+Tb.Financiering[[#This Row],[Anders]],0)</f>
        <v>0</v>
      </c>
      <c r="DK74" s="235">
        <f>IF(Tb.Financiering[[#This Row],[Pnr.]]=DK$7,Tb.Financiering[[#This Row],[Eigen
bijdrage]]+Tb.Financiering[[#This Row],[Andere
subsidie(s)]]+Tb.Financiering[[#This Row],[Anders]],0)</f>
        <v>0</v>
      </c>
      <c r="XFD74" s="31"/>
    </row>
    <row r="75" spans="1:115 16384:16384" s="4" customFormat="1" x14ac:dyDescent="0.3">
      <c r="A75" s="31"/>
      <c r="B75" s="137"/>
      <c r="C75" s="137"/>
      <c r="D75" s="11">
        <f>SUMIF(Tbl.Kosten[PSAnr.],Tb.Financiering[[#This Row],[PSAnr.]],Tbl.Kosten[Totaal kosten])</f>
        <v>0</v>
      </c>
      <c r="E75" s="154">
        <f>SUMIF(Tbl.Kosten[PSAnr.],Tb.Financiering[[#This Row],[PSAnr.]],Tbl.Kosten[Subsidie])</f>
        <v>0</v>
      </c>
      <c r="F75" s="155"/>
      <c r="G75" s="154">
        <f>Tb.Financiering[[#This Row],[Begrote kosten]]-Tb.Financiering[[#This Row],[Berekende GLB subsidie]]-Tb.Financiering[[#This Row],[Correctie GLB subsidie]]</f>
        <v>0</v>
      </c>
      <c r="H75" s="156"/>
      <c r="I75" s="156"/>
      <c r="J75" s="156"/>
      <c r="K75" s="152"/>
      <c r="L75" s="97">
        <f>Tb.Financiering[[#This Row],[Te financieren]]-SUM(Tb.Financiering[[#This Row],[Eigen
bijdrage]:[Anders]])</f>
        <v>0</v>
      </c>
      <c r="M75" s="160" t="str">
        <f>IFERROR(VLOOKUP(Tb.Financiering[[#This Row],[Partnernaam]],Tbl.Projectpartners[[Naam]:[PNr.]],9,FALSE),"")</f>
        <v/>
      </c>
      <c r="N75" s="142" t="str">
        <f>IFERROR(VLOOKUP(Tb.Financiering[[#This Row],[Subsidiabele activiteit]],Tbl.Subsidiehoogte[[Subsidieactiviteit]:[SAnr.]],3,FALSE),"")</f>
        <v/>
      </c>
      <c r="O75" s="142" t="str">
        <f>_xlfn.CONCAT(Tb.Financiering[[#This Row],[Pnr.]],Tb.Financiering[[#This Row],[SAnr.]])</f>
        <v/>
      </c>
      <c r="P75" s="144">
        <f>IF(Tb.Financiering[[#This Row],[Pnr.]]=P$7,Tb.Financiering[[#This Row],[Te financieren]]-Tb.Financiering[[#This Row],[Eigen
bijdrage]]-Tb.Financiering[[#This Row],[Andere
subsidie(s)]]-Tb.Financiering[[#This Row],[Anders]],0)</f>
        <v>0</v>
      </c>
      <c r="Q75" s="144">
        <f>IF(Tb.Financiering[[#This Row],[Pnr.]]=Q$7,Tb.Financiering[[#This Row],[Te financieren]]-Tb.Financiering[[#This Row],[Eigen
bijdrage]]-Tb.Financiering[[#This Row],[Andere
subsidie(s)]]-Tb.Financiering[[#This Row],[Anders]],0)</f>
        <v>0</v>
      </c>
      <c r="R75" s="144">
        <f>IF(Tb.Financiering[[#This Row],[Pnr.]]=R$7,Tb.Financiering[[#This Row],[Te financieren]]-Tb.Financiering[[#This Row],[Eigen
bijdrage]]-Tb.Financiering[[#This Row],[Andere
subsidie(s)]]-Tb.Financiering[[#This Row],[Anders]],0)</f>
        <v>0</v>
      </c>
      <c r="S75" s="144">
        <f>IF(Tb.Financiering[[#This Row],[Pnr.]]=S$7,Tb.Financiering[[#This Row],[Te financieren]]-Tb.Financiering[[#This Row],[Eigen
bijdrage]]-Tb.Financiering[[#This Row],[Andere
subsidie(s)]]-Tb.Financiering[[#This Row],[Anders]],0)</f>
        <v>0</v>
      </c>
      <c r="T75" s="144">
        <f>IF(Tb.Financiering[[#This Row],[Pnr.]]=T$7,Tb.Financiering[[#This Row],[Te financieren]]-Tb.Financiering[[#This Row],[Eigen
bijdrage]]-Tb.Financiering[[#This Row],[Andere
subsidie(s)]]-Tb.Financiering[[#This Row],[Anders]],0)</f>
        <v>0</v>
      </c>
      <c r="U75" s="144">
        <f>IF(Tb.Financiering[[#This Row],[Pnr.]]=U$7,Tb.Financiering[[#This Row],[Te financieren]]-Tb.Financiering[[#This Row],[Eigen
bijdrage]]-Tb.Financiering[[#This Row],[Andere
subsidie(s)]]-Tb.Financiering[[#This Row],[Anders]],0)</f>
        <v>0</v>
      </c>
      <c r="V75" s="144">
        <f>IF(Tb.Financiering[[#This Row],[Pnr.]]=V$7,Tb.Financiering[[#This Row],[Te financieren]]-Tb.Financiering[[#This Row],[Eigen
bijdrage]]-Tb.Financiering[[#This Row],[Andere
subsidie(s)]]-Tb.Financiering[[#This Row],[Anders]],0)</f>
        <v>0</v>
      </c>
      <c r="W75" s="144">
        <f>IF(Tb.Financiering[[#This Row],[Pnr.]]=W$7,Tb.Financiering[[#This Row],[Te financieren]]-Tb.Financiering[[#This Row],[Eigen
bijdrage]]-Tb.Financiering[[#This Row],[Andere
subsidie(s)]]-Tb.Financiering[[#This Row],[Anders]],0)</f>
        <v>0</v>
      </c>
      <c r="X75" s="144">
        <f>IF(Tb.Financiering[[#This Row],[Pnr.]]=X$7,Tb.Financiering[[#This Row],[Te financieren]]-Tb.Financiering[[#This Row],[Eigen
bijdrage]]-Tb.Financiering[[#This Row],[Andere
subsidie(s)]]-Tb.Financiering[[#This Row],[Anders]],0)</f>
        <v>0</v>
      </c>
      <c r="Y75" s="144">
        <f>IF(Tb.Financiering[[#This Row],[Pnr.]]=Y$7,Tb.Financiering[[#This Row],[Te financieren]]-Tb.Financiering[[#This Row],[Eigen
bijdrage]]-Tb.Financiering[[#This Row],[Andere
subsidie(s)]]-Tb.Financiering[[#This Row],[Anders]],0)</f>
        <v>0</v>
      </c>
      <c r="Z75" s="144">
        <f>IF(Tb.Financiering[[#This Row],[Pnr.]]=Z$7,Tb.Financiering[[#This Row],[Te financieren]]-Tb.Financiering[[#This Row],[Eigen
bijdrage]]-Tb.Financiering[[#This Row],[Andere
subsidie(s)]]-Tb.Financiering[[#This Row],[Anders]],0)</f>
        <v>0</v>
      </c>
      <c r="AA75" s="144">
        <f>IF(Tb.Financiering[[#This Row],[Pnr.]]=AA$7,Tb.Financiering[[#This Row],[Te financieren]]-Tb.Financiering[[#This Row],[Eigen
bijdrage]]-Tb.Financiering[[#This Row],[Andere
subsidie(s)]]-Tb.Financiering[[#This Row],[Anders]],0)</f>
        <v>0</v>
      </c>
      <c r="AB75" s="144">
        <f>IF(Tb.Financiering[[#This Row],[Pnr.]]=AB$7,Tb.Financiering[[#This Row],[Te financieren]]-Tb.Financiering[[#This Row],[Eigen
bijdrage]]-Tb.Financiering[[#This Row],[Andere
subsidie(s)]]-Tb.Financiering[[#This Row],[Anders]],0)</f>
        <v>0</v>
      </c>
      <c r="AC75" s="144">
        <f>IF(Tb.Financiering[[#This Row],[Pnr.]]=AC$7,Tb.Financiering[[#This Row],[Te financieren]]-Tb.Financiering[[#This Row],[Eigen
bijdrage]]-Tb.Financiering[[#This Row],[Andere
subsidie(s)]]-Tb.Financiering[[#This Row],[Anders]],0)</f>
        <v>0</v>
      </c>
      <c r="AD75" s="144">
        <f>IF(Tb.Financiering[[#This Row],[Pnr.]]=AD$7,Tb.Financiering[[#This Row],[Te financieren]]-Tb.Financiering[[#This Row],[Eigen
bijdrage]]-Tb.Financiering[[#This Row],[Andere
subsidie(s)]]-Tb.Financiering[[#This Row],[Anders]],0)</f>
        <v>0</v>
      </c>
      <c r="AE75" s="144">
        <f>IF(Tb.Financiering[[#This Row],[Pnr.]]=AE$7,Tb.Financiering[[#This Row],[Te financieren]]-Tb.Financiering[[#This Row],[Eigen
bijdrage]]-Tb.Financiering[[#This Row],[Andere
subsidie(s)]]-Tb.Financiering[[#This Row],[Anders]],0)</f>
        <v>0</v>
      </c>
      <c r="AF75" s="144">
        <f>IF(Tb.Financiering[[#This Row],[Pnr.]]=AF$7,Tb.Financiering[[#This Row],[Te financieren]]-Tb.Financiering[[#This Row],[Eigen
bijdrage]]-Tb.Financiering[[#This Row],[Andere
subsidie(s)]]-Tb.Financiering[[#This Row],[Anders]],0)</f>
        <v>0</v>
      </c>
      <c r="AG75" s="144">
        <f>IF(Tb.Financiering[[#This Row],[Pnr.]]=AG$7,Tb.Financiering[[#This Row],[Te financieren]]-Tb.Financiering[[#This Row],[Eigen
bijdrage]]-Tb.Financiering[[#This Row],[Andere
subsidie(s)]]-Tb.Financiering[[#This Row],[Anders]],0)</f>
        <v>0</v>
      </c>
      <c r="AH75" s="144">
        <f>IF(Tb.Financiering[[#This Row],[Pnr.]]=AH$7,Tb.Financiering[[#This Row],[Te financieren]]-Tb.Financiering[[#This Row],[Eigen
bijdrage]]-Tb.Financiering[[#This Row],[Andere
subsidie(s)]]-Tb.Financiering[[#This Row],[Anders]],0)</f>
        <v>0</v>
      </c>
      <c r="AI75" s="144">
        <f>IF(Tb.Financiering[[#This Row],[Pnr.]]=AI$7,Tb.Financiering[[#This Row],[Te financieren]]-Tb.Financiering[[#This Row],[Eigen
bijdrage]]-Tb.Financiering[[#This Row],[Andere
subsidie(s)]]-Tb.Financiering[[#This Row],[Anders]],0)</f>
        <v>0</v>
      </c>
      <c r="AJ75" s="144">
        <f>IF(Tb.Financiering[[#This Row],[Pnr.]]=AJ$7,Tb.Financiering[[#This Row],[Te financieren]]-Tb.Financiering[[#This Row],[Eigen
bijdrage]]-Tb.Financiering[[#This Row],[Andere
subsidie(s)]]-Tb.Financiering[[#This Row],[Anders]],0)</f>
        <v>0</v>
      </c>
      <c r="AK75" s="144">
        <f>IF(Tb.Financiering[[#This Row],[Pnr.]]=AK$7,Tb.Financiering[[#This Row],[Te financieren]]-Tb.Financiering[[#This Row],[Eigen
bijdrage]]-Tb.Financiering[[#This Row],[Andere
subsidie(s)]]-Tb.Financiering[[#This Row],[Anders]],0)</f>
        <v>0</v>
      </c>
      <c r="AL75" s="144">
        <f>IF(Tb.Financiering[[#This Row],[Pnr.]]=AL$7,Tb.Financiering[[#This Row],[Te financieren]]-Tb.Financiering[[#This Row],[Eigen
bijdrage]]-Tb.Financiering[[#This Row],[Andere
subsidie(s)]]-Tb.Financiering[[#This Row],[Anders]],0)</f>
        <v>0</v>
      </c>
      <c r="AM75" s="144">
        <f>IF(Tb.Financiering[[#This Row],[Pnr.]]=AM$7,Tb.Financiering[[#This Row],[Te financieren]]-Tb.Financiering[[#This Row],[Eigen
bijdrage]]-Tb.Financiering[[#This Row],[Andere
subsidie(s)]]-Tb.Financiering[[#This Row],[Anders]],0)</f>
        <v>0</v>
      </c>
      <c r="AN75" s="144">
        <f>IF(Tb.Financiering[[#This Row],[Pnr.]]=AN$7,Tb.Financiering[[#This Row],[Te financieren]]-Tb.Financiering[[#This Row],[Eigen
bijdrage]]-Tb.Financiering[[#This Row],[Andere
subsidie(s)]]-Tb.Financiering[[#This Row],[Anders]],0)</f>
        <v>0</v>
      </c>
      <c r="AO75" s="144">
        <f>IF(Tb.Financiering[[#This Row],[Pnr.]]=AO$7,Tb.Financiering[[#This Row],[Te financieren]]-Tb.Financiering[[#This Row],[Eigen
bijdrage]]-Tb.Financiering[[#This Row],[Andere
subsidie(s)]]-Tb.Financiering[[#This Row],[Anders]],0)</f>
        <v>0</v>
      </c>
      <c r="AP75" s="144">
        <f>IF(Tb.Financiering[[#This Row],[Pnr.]]=AP$7,Tb.Financiering[[#This Row],[Te financieren]]-Tb.Financiering[[#This Row],[Eigen
bijdrage]]-Tb.Financiering[[#This Row],[Andere
subsidie(s)]]-Tb.Financiering[[#This Row],[Anders]],0)</f>
        <v>0</v>
      </c>
      <c r="AQ75" s="144">
        <f>IF(Tb.Financiering[[#This Row],[Pnr.]]=AQ$7,Tb.Financiering[[#This Row],[Te financieren]]-Tb.Financiering[[#This Row],[Eigen
bijdrage]]-Tb.Financiering[[#This Row],[Andere
subsidie(s)]]-Tb.Financiering[[#This Row],[Anders]],0)</f>
        <v>0</v>
      </c>
      <c r="AR75" s="144">
        <f>IF(Tb.Financiering[[#This Row],[Pnr.]]=AR$7,Tb.Financiering[[#This Row],[Te financieren]]-Tb.Financiering[[#This Row],[Eigen
bijdrage]]-Tb.Financiering[[#This Row],[Andere
subsidie(s)]]-Tb.Financiering[[#This Row],[Anders]],0)</f>
        <v>0</v>
      </c>
      <c r="AS75" s="144">
        <f>IF(Tb.Financiering[[#This Row],[Pnr.]]=AS$7,Tb.Financiering[[#This Row],[Te financieren]]-Tb.Financiering[[#This Row],[Eigen
bijdrage]]-Tb.Financiering[[#This Row],[Andere
subsidie(s)]]-Tb.Financiering[[#This Row],[Anders]],0)</f>
        <v>0</v>
      </c>
      <c r="AT75" s="144">
        <f>IF(Tb.Financiering[[#This Row],[Pnr.]]=AT$7,Tb.Financiering[[#This Row],[Te financieren]]-Tb.Financiering[[#This Row],[Eigen
bijdrage]]-Tb.Financiering[[#This Row],[Andere
subsidie(s)]]-Tb.Financiering[[#This Row],[Anders]],0)</f>
        <v>0</v>
      </c>
      <c r="AU75" s="144">
        <f>IF(Tb.Financiering[[#This Row],[Pnr.]]=AU$7,Tb.Financiering[[#This Row],[Te financieren]]-Tb.Financiering[[#This Row],[Eigen
bijdrage]]-Tb.Financiering[[#This Row],[Andere
subsidie(s)]]-Tb.Financiering[[#This Row],[Anders]],0)</f>
        <v>0</v>
      </c>
      <c r="AV75" s="144">
        <f>IF(Tb.Financiering[[#This Row],[Pnr.]]=AV$7,Tb.Financiering[[#This Row],[Te financieren]]-Tb.Financiering[[#This Row],[Eigen
bijdrage]]-Tb.Financiering[[#This Row],[Andere
subsidie(s)]]-Tb.Financiering[[#This Row],[Anders]],0)</f>
        <v>0</v>
      </c>
      <c r="AW75" s="144">
        <f>IF(Tb.Financiering[[#This Row],[Pnr.]]=AW$7,Tb.Financiering[[#This Row],[Te financieren]]-Tb.Financiering[[#This Row],[Eigen
bijdrage]]-Tb.Financiering[[#This Row],[Andere
subsidie(s)]]-Tb.Financiering[[#This Row],[Anders]],0)</f>
        <v>0</v>
      </c>
      <c r="AX75" s="144">
        <f>IF(Tb.Financiering[[#This Row],[Pnr.]]=AX$7,Tb.Financiering[[#This Row],[Te financieren]]-Tb.Financiering[[#This Row],[Eigen
bijdrage]]-Tb.Financiering[[#This Row],[Andere
subsidie(s)]]-Tb.Financiering[[#This Row],[Anders]],0)</f>
        <v>0</v>
      </c>
      <c r="AY75" s="144">
        <f>IF(Tb.Financiering[[#This Row],[Pnr.]]=AY$7,Tb.Financiering[[#This Row],[Te financieren]]-Tb.Financiering[[#This Row],[Eigen
bijdrage]]-Tb.Financiering[[#This Row],[Andere
subsidie(s)]]-Tb.Financiering[[#This Row],[Anders]],0)</f>
        <v>0</v>
      </c>
      <c r="AZ75" s="144">
        <f>IF(Tb.Financiering[[#This Row],[Pnr.]]=AZ$7,Tb.Financiering[[#This Row],[Te financieren]]-Tb.Financiering[[#This Row],[Eigen
bijdrage]]-Tb.Financiering[[#This Row],[Andere
subsidie(s)]]-Tb.Financiering[[#This Row],[Anders]],0)</f>
        <v>0</v>
      </c>
      <c r="BA75" s="144">
        <f>IF(Tb.Financiering[[#This Row],[Pnr.]]=BA$7,Tb.Financiering[[#This Row],[Te financieren]]-Tb.Financiering[[#This Row],[Eigen
bijdrage]]-Tb.Financiering[[#This Row],[Andere
subsidie(s)]]-Tb.Financiering[[#This Row],[Anders]],0)</f>
        <v>0</v>
      </c>
      <c r="BB75" s="144">
        <f>IF(Tb.Financiering[[#This Row],[Pnr.]]=BB$7,Tb.Financiering[[#This Row],[Te financieren]]-Tb.Financiering[[#This Row],[Eigen
bijdrage]]-Tb.Financiering[[#This Row],[Andere
subsidie(s)]]-Tb.Financiering[[#This Row],[Anders]],0)</f>
        <v>0</v>
      </c>
      <c r="BC75" s="144">
        <f>IF(Tb.Financiering[[#This Row],[Pnr.]]=BC$7,Tb.Financiering[[#This Row],[Te financieren]]-Tb.Financiering[[#This Row],[Eigen
bijdrage]]-Tb.Financiering[[#This Row],[Andere
subsidie(s)]]-Tb.Financiering[[#This Row],[Anders]],0)</f>
        <v>0</v>
      </c>
      <c r="BD75" s="144">
        <f>IF(Tb.Financiering[[#This Row],[Pnr.]]=BD$7,Tb.Financiering[[#This Row],[Te financieren]]-Tb.Financiering[[#This Row],[Eigen
bijdrage]]-Tb.Financiering[[#This Row],[Andere
subsidie(s)]]-Tb.Financiering[[#This Row],[Anders]],0)</f>
        <v>0</v>
      </c>
      <c r="BE75" s="144">
        <f>IF(Tb.Financiering[[#This Row],[Pnr.]]=BE$7,Tb.Financiering[[#This Row],[Te financieren]]-Tb.Financiering[[#This Row],[Eigen
bijdrage]]-Tb.Financiering[[#This Row],[Andere
subsidie(s)]]-Tb.Financiering[[#This Row],[Anders]],0)</f>
        <v>0</v>
      </c>
      <c r="BF75" s="144">
        <f>IF(Tb.Financiering[[#This Row],[Pnr.]]=BF$7,Tb.Financiering[[#This Row],[Te financieren]]-Tb.Financiering[[#This Row],[Eigen
bijdrage]]-Tb.Financiering[[#This Row],[Andere
subsidie(s)]]-Tb.Financiering[[#This Row],[Anders]],0)</f>
        <v>0</v>
      </c>
      <c r="BG75" s="144">
        <f>IF(Tb.Financiering[[#This Row],[Pnr.]]=BG$7,Tb.Financiering[[#This Row],[Te financieren]]-Tb.Financiering[[#This Row],[Eigen
bijdrage]]-Tb.Financiering[[#This Row],[Andere
subsidie(s)]]-Tb.Financiering[[#This Row],[Anders]],0)</f>
        <v>0</v>
      </c>
      <c r="BH75" s="144">
        <f>IF(Tb.Financiering[[#This Row],[Pnr.]]=BH$7,Tb.Financiering[[#This Row],[Te financieren]]-Tb.Financiering[[#This Row],[Eigen
bijdrage]]-Tb.Financiering[[#This Row],[Andere
subsidie(s)]]-Tb.Financiering[[#This Row],[Anders]],0)</f>
        <v>0</v>
      </c>
      <c r="BI75" s="144">
        <f>IF(Tb.Financiering[[#This Row],[Pnr.]]=BI$7,Tb.Financiering[[#This Row],[Te financieren]]-Tb.Financiering[[#This Row],[Eigen
bijdrage]]-Tb.Financiering[[#This Row],[Andere
subsidie(s)]]-Tb.Financiering[[#This Row],[Anders]],0)</f>
        <v>0</v>
      </c>
      <c r="BJ75" s="144">
        <f>IF(Tb.Financiering[[#This Row],[Pnr.]]=BJ$7,Tb.Financiering[[#This Row],[Te financieren]]-Tb.Financiering[[#This Row],[Eigen
bijdrage]]-Tb.Financiering[[#This Row],[Andere
subsidie(s)]]-Tb.Financiering[[#This Row],[Anders]],0)</f>
        <v>0</v>
      </c>
      <c r="BK75" s="144">
        <f>IF(Tb.Financiering[[#This Row],[Pnr.]]=BK$7,Tb.Financiering[[#This Row],[Te financieren]]-Tb.Financiering[[#This Row],[Eigen
bijdrage]]-Tb.Financiering[[#This Row],[Andere
subsidie(s)]]-Tb.Financiering[[#This Row],[Anders]],0)</f>
        <v>0</v>
      </c>
      <c r="BL75" s="144">
        <f>IF(Tb.Financiering[[#This Row],[Pnr.]]=BL$7,Tb.Financiering[[#This Row],[Te financieren]]-Tb.Financiering[[#This Row],[Eigen
bijdrage]]-Tb.Financiering[[#This Row],[Andere
subsidie(s)]]-Tb.Financiering[[#This Row],[Anders]],0)</f>
        <v>0</v>
      </c>
      <c r="BM75" s="144">
        <f>IF(Tb.Financiering[[#This Row],[Pnr.]]=BM$7,Tb.Financiering[[#This Row],[Te financieren]]-Tb.Financiering[[#This Row],[Eigen
bijdrage]]-Tb.Financiering[[#This Row],[Andere
subsidie(s)]]-Tb.Financiering[[#This Row],[Anders]],0)</f>
        <v>0</v>
      </c>
      <c r="BN75" s="235">
        <f>IF(Tb.Financiering[[#This Row],[Pnr.]]=BN$7,Tb.Financiering[[#This Row],[Eigen
bijdrage]]+Tb.Financiering[[#This Row],[Andere
subsidie(s)]]+Tb.Financiering[[#This Row],[Anders]],0)</f>
        <v>0</v>
      </c>
      <c r="BO75" s="235">
        <f>IF(Tb.Financiering[[#This Row],[Pnr.]]=BO$7,Tb.Financiering[[#This Row],[Eigen
bijdrage]]+Tb.Financiering[[#This Row],[Andere
subsidie(s)]]+Tb.Financiering[[#This Row],[Anders]],0)</f>
        <v>0</v>
      </c>
      <c r="BP75" s="235">
        <f>IF(Tb.Financiering[[#This Row],[Pnr.]]=BP$7,Tb.Financiering[[#This Row],[Eigen
bijdrage]]+Tb.Financiering[[#This Row],[Andere
subsidie(s)]]+Tb.Financiering[[#This Row],[Anders]],0)</f>
        <v>0</v>
      </c>
      <c r="BQ75" s="235">
        <f>IF(Tb.Financiering[[#This Row],[Pnr.]]=BQ$7,Tb.Financiering[[#This Row],[Eigen
bijdrage]]+Tb.Financiering[[#This Row],[Andere
subsidie(s)]]+Tb.Financiering[[#This Row],[Anders]],0)</f>
        <v>0</v>
      </c>
      <c r="BR75" s="235">
        <f>IF(Tb.Financiering[[#This Row],[Pnr.]]=BR$7,Tb.Financiering[[#This Row],[Eigen
bijdrage]]+Tb.Financiering[[#This Row],[Andere
subsidie(s)]]+Tb.Financiering[[#This Row],[Anders]],0)</f>
        <v>0</v>
      </c>
      <c r="BS75" s="235">
        <f>IF(Tb.Financiering[[#This Row],[Pnr.]]=BS$7,Tb.Financiering[[#This Row],[Eigen
bijdrage]]+Tb.Financiering[[#This Row],[Andere
subsidie(s)]]+Tb.Financiering[[#This Row],[Anders]],0)</f>
        <v>0</v>
      </c>
      <c r="BT75" s="235">
        <f>IF(Tb.Financiering[[#This Row],[Pnr.]]=BT$7,Tb.Financiering[[#This Row],[Eigen
bijdrage]]+Tb.Financiering[[#This Row],[Andere
subsidie(s)]]+Tb.Financiering[[#This Row],[Anders]],0)</f>
        <v>0</v>
      </c>
      <c r="BU75" s="235">
        <f>IF(Tb.Financiering[[#This Row],[Pnr.]]=BU$7,Tb.Financiering[[#This Row],[Eigen
bijdrage]]+Tb.Financiering[[#This Row],[Andere
subsidie(s)]]+Tb.Financiering[[#This Row],[Anders]],0)</f>
        <v>0</v>
      </c>
      <c r="BV75" s="235">
        <f>IF(Tb.Financiering[[#This Row],[Pnr.]]=BV$7,Tb.Financiering[[#This Row],[Eigen
bijdrage]]+Tb.Financiering[[#This Row],[Andere
subsidie(s)]]+Tb.Financiering[[#This Row],[Anders]],0)</f>
        <v>0</v>
      </c>
      <c r="BW75" s="235">
        <f>IF(Tb.Financiering[[#This Row],[Pnr.]]=BW$7,Tb.Financiering[[#This Row],[Eigen
bijdrage]]+Tb.Financiering[[#This Row],[Andere
subsidie(s)]]+Tb.Financiering[[#This Row],[Anders]],0)</f>
        <v>0</v>
      </c>
      <c r="BX75" s="235">
        <f>IF(Tb.Financiering[[#This Row],[Pnr.]]=BX$7,Tb.Financiering[[#This Row],[Eigen
bijdrage]]+Tb.Financiering[[#This Row],[Andere
subsidie(s)]]+Tb.Financiering[[#This Row],[Anders]],0)</f>
        <v>0</v>
      </c>
      <c r="BY75" s="235">
        <f>IF(Tb.Financiering[[#This Row],[Pnr.]]=BY$7,Tb.Financiering[[#This Row],[Eigen
bijdrage]]+Tb.Financiering[[#This Row],[Andere
subsidie(s)]]+Tb.Financiering[[#This Row],[Anders]],0)</f>
        <v>0</v>
      </c>
      <c r="BZ75" s="235">
        <f>IF(Tb.Financiering[[#This Row],[Pnr.]]=BZ$7,Tb.Financiering[[#This Row],[Eigen
bijdrage]]+Tb.Financiering[[#This Row],[Andere
subsidie(s)]]+Tb.Financiering[[#This Row],[Anders]],0)</f>
        <v>0</v>
      </c>
      <c r="CA75" s="235">
        <f>IF(Tb.Financiering[[#This Row],[Pnr.]]=CA$7,Tb.Financiering[[#This Row],[Eigen
bijdrage]]+Tb.Financiering[[#This Row],[Andere
subsidie(s)]]+Tb.Financiering[[#This Row],[Anders]],0)</f>
        <v>0</v>
      </c>
      <c r="CB75" s="235">
        <f>IF(Tb.Financiering[[#This Row],[Pnr.]]=CB$7,Tb.Financiering[[#This Row],[Eigen
bijdrage]]+Tb.Financiering[[#This Row],[Andere
subsidie(s)]]+Tb.Financiering[[#This Row],[Anders]],0)</f>
        <v>0</v>
      </c>
      <c r="CC75" s="235">
        <f>IF(Tb.Financiering[[#This Row],[Pnr.]]=CC$7,Tb.Financiering[[#This Row],[Eigen
bijdrage]]+Tb.Financiering[[#This Row],[Andere
subsidie(s)]]+Tb.Financiering[[#This Row],[Anders]],0)</f>
        <v>0</v>
      </c>
      <c r="CD75" s="235">
        <f>IF(Tb.Financiering[[#This Row],[Pnr.]]=CD$7,Tb.Financiering[[#This Row],[Eigen
bijdrage]]+Tb.Financiering[[#This Row],[Andere
subsidie(s)]]+Tb.Financiering[[#This Row],[Anders]],0)</f>
        <v>0</v>
      </c>
      <c r="CE75" s="235">
        <f>IF(Tb.Financiering[[#This Row],[Pnr.]]=CE$7,Tb.Financiering[[#This Row],[Eigen
bijdrage]]+Tb.Financiering[[#This Row],[Andere
subsidie(s)]]+Tb.Financiering[[#This Row],[Anders]],0)</f>
        <v>0</v>
      </c>
      <c r="CF75" s="235">
        <f>IF(Tb.Financiering[[#This Row],[Pnr.]]=CF$7,Tb.Financiering[[#This Row],[Eigen
bijdrage]]+Tb.Financiering[[#This Row],[Andere
subsidie(s)]]+Tb.Financiering[[#This Row],[Anders]],0)</f>
        <v>0</v>
      </c>
      <c r="CG75" s="235">
        <f>IF(Tb.Financiering[[#This Row],[Pnr.]]=CG$7,Tb.Financiering[[#This Row],[Eigen
bijdrage]]+Tb.Financiering[[#This Row],[Andere
subsidie(s)]]+Tb.Financiering[[#This Row],[Anders]],0)</f>
        <v>0</v>
      </c>
      <c r="CH75" s="235">
        <f>IF(Tb.Financiering[[#This Row],[Pnr.]]=CH$7,Tb.Financiering[[#This Row],[Eigen
bijdrage]]+Tb.Financiering[[#This Row],[Andere
subsidie(s)]]+Tb.Financiering[[#This Row],[Anders]],0)</f>
        <v>0</v>
      </c>
      <c r="CI75" s="235">
        <f>IF(Tb.Financiering[[#This Row],[Pnr.]]=CI$7,Tb.Financiering[[#This Row],[Eigen
bijdrage]]+Tb.Financiering[[#This Row],[Andere
subsidie(s)]]+Tb.Financiering[[#This Row],[Anders]],0)</f>
        <v>0</v>
      </c>
      <c r="CJ75" s="235">
        <f>IF(Tb.Financiering[[#This Row],[Pnr.]]=CJ$7,Tb.Financiering[[#This Row],[Eigen
bijdrage]]+Tb.Financiering[[#This Row],[Andere
subsidie(s)]]+Tb.Financiering[[#This Row],[Anders]],0)</f>
        <v>0</v>
      </c>
      <c r="CK75" s="235">
        <f>IF(Tb.Financiering[[#This Row],[Pnr.]]=CK$7,Tb.Financiering[[#This Row],[Eigen
bijdrage]]+Tb.Financiering[[#This Row],[Andere
subsidie(s)]]+Tb.Financiering[[#This Row],[Anders]],0)</f>
        <v>0</v>
      </c>
      <c r="CL75" s="235">
        <f>IF(Tb.Financiering[[#This Row],[Pnr.]]=CL$7,Tb.Financiering[[#This Row],[Eigen
bijdrage]]+Tb.Financiering[[#This Row],[Andere
subsidie(s)]]+Tb.Financiering[[#This Row],[Anders]],0)</f>
        <v>0</v>
      </c>
      <c r="CM75" s="235">
        <f>IF(Tb.Financiering[[#This Row],[Pnr.]]=CM$7,Tb.Financiering[[#This Row],[Eigen
bijdrage]]+Tb.Financiering[[#This Row],[Andere
subsidie(s)]]+Tb.Financiering[[#This Row],[Anders]],0)</f>
        <v>0</v>
      </c>
      <c r="CN75" s="235">
        <f>IF(Tb.Financiering[[#This Row],[Pnr.]]=CN$7,Tb.Financiering[[#This Row],[Eigen
bijdrage]]+Tb.Financiering[[#This Row],[Andere
subsidie(s)]]+Tb.Financiering[[#This Row],[Anders]],0)</f>
        <v>0</v>
      </c>
      <c r="CO75" s="235">
        <f>IF(Tb.Financiering[[#This Row],[Pnr.]]=CO$7,Tb.Financiering[[#This Row],[Eigen
bijdrage]]+Tb.Financiering[[#This Row],[Andere
subsidie(s)]]+Tb.Financiering[[#This Row],[Anders]],0)</f>
        <v>0</v>
      </c>
      <c r="CP75" s="235">
        <f>IF(Tb.Financiering[[#This Row],[Pnr.]]=CP$7,Tb.Financiering[[#This Row],[Eigen
bijdrage]]+Tb.Financiering[[#This Row],[Andere
subsidie(s)]]+Tb.Financiering[[#This Row],[Anders]],0)</f>
        <v>0</v>
      </c>
      <c r="CQ75" s="235">
        <f>IF(Tb.Financiering[[#This Row],[Pnr.]]=CQ$7,Tb.Financiering[[#This Row],[Eigen
bijdrage]]+Tb.Financiering[[#This Row],[Andere
subsidie(s)]]+Tb.Financiering[[#This Row],[Anders]],0)</f>
        <v>0</v>
      </c>
      <c r="CR75" s="235">
        <f>IF(Tb.Financiering[[#This Row],[Pnr.]]=CR$7,Tb.Financiering[[#This Row],[Eigen
bijdrage]]+Tb.Financiering[[#This Row],[Andere
subsidie(s)]]+Tb.Financiering[[#This Row],[Anders]],0)</f>
        <v>0</v>
      </c>
      <c r="CS75" s="235">
        <f>IF(Tb.Financiering[[#This Row],[Pnr.]]=CS$7,Tb.Financiering[[#This Row],[Eigen
bijdrage]]+Tb.Financiering[[#This Row],[Andere
subsidie(s)]]+Tb.Financiering[[#This Row],[Anders]],0)</f>
        <v>0</v>
      </c>
      <c r="CT75" s="235">
        <f>IF(Tb.Financiering[[#This Row],[Pnr.]]=CT$7,Tb.Financiering[[#This Row],[Eigen
bijdrage]]+Tb.Financiering[[#This Row],[Andere
subsidie(s)]]+Tb.Financiering[[#This Row],[Anders]],0)</f>
        <v>0</v>
      </c>
      <c r="CU75" s="235">
        <f>IF(Tb.Financiering[[#This Row],[Pnr.]]=CU$7,Tb.Financiering[[#This Row],[Eigen
bijdrage]]+Tb.Financiering[[#This Row],[Andere
subsidie(s)]]+Tb.Financiering[[#This Row],[Anders]],0)</f>
        <v>0</v>
      </c>
      <c r="CV75" s="235">
        <f>IF(Tb.Financiering[[#This Row],[Pnr.]]=CV$7,Tb.Financiering[[#This Row],[Eigen
bijdrage]]+Tb.Financiering[[#This Row],[Andere
subsidie(s)]]+Tb.Financiering[[#This Row],[Anders]],0)</f>
        <v>0</v>
      </c>
      <c r="CW75" s="235">
        <f>IF(Tb.Financiering[[#This Row],[Pnr.]]=CW$7,Tb.Financiering[[#This Row],[Eigen
bijdrage]]+Tb.Financiering[[#This Row],[Andere
subsidie(s)]]+Tb.Financiering[[#This Row],[Anders]],0)</f>
        <v>0</v>
      </c>
      <c r="CX75" s="235">
        <f>IF(Tb.Financiering[[#This Row],[Pnr.]]=CX$7,Tb.Financiering[[#This Row],[Eigen
bijdrage]]+Tb.Financiering[[#This Row],[Andere
subsidie(s)]]+Tb.Financiering[[#This Row],[Anders]],0)</f>
        <v>0</v>
      </c>
      <c r="CY75" s="235">
        <f>IF(Tb.Financiering[[#This Row],[Pnr.]]=CY$7,Tb.Financiering[[#This Row],[Eigen
bijdrage]]+Tb.Financiering[[#This Row],[Andere
subsidie(s)]]+Tb.Financiering[[#This Row],[Anders]],0)</f>
        <v>0</v>
      </c>
      <c r="CZ75" s="235">
        <f>IF(Tb.Financiering[[#This Row],[Pnr.]]=CZ$7,Tb.Financiering[[#This Row],[Eigen
bijdrage]]+Tb.Financiering[[#This Row],[Andere
subsidie(s)]]+Tb.Financiering[[#This Row],[Anders]],0)</f>
        <v>0</v>
      </c>
      <c r="DA75" s="235">
        <f>IF(Tb.Financiering[[#This Row],[Pnr.]]=DA$7,Tb.Financiering[[#This Row],[Eigen
bijdrage]]+Tb.Financiering[[#This Row],[Andere
subsidie(s)]]+Tb.Financiering[[#This Row],[Anders]],0)</f>
        <v>0</v>
      </c>
      <c r="DB75" s="235">
        <f>IF(Tb.Financiering[[#This Row],[Pnr.]]=DB$7,Tb.Financiering[[#This Row],[Eigen
bijdrage]]+Tb.Financiering[[#This Row],[Andere
subsidie(s)]]+Tb.Financiering[[#This Row],[Anders]],0)</f>
        <v>0</v>
      </c>
      <c r="DC75" s="235">
        <f>IF(Tb.Financiering[[#This Row],[Pnr.]]=DC$7,Tb.Financiering[[#This Row],[Eigen
bijdrage]]+Tb.Financiering[[#This Row],[Andere
subsidie(s)]]+Tb.Financiering[[#This Row],[Anders]],0)</f>
        <v>0</v>
      </c>
      <c r="DD75" s="235">
        <f>IF(Tb.Financiering[[#This Row],[Pnr.]]=DD$7,Tb.Financiering[[#This Row],[Eigen
bijdrage]]+Tb.Financiering[[#This Row],[Andere
subsidie(s)]]+Tb.Financiering[[#This Row],[Anders]],0)</f>
        <v>0</v>
      </c>
      <c r="DE75" s="235">
        <f>IF(Tb.Financiering[[#This Row],[Pnr.]]=DE$7,Tb.Financiering[[#This Row],[Eigen
bijdrage]]+Tb.Financiering[[#This Row],[Andere
subsidie(s)]]+Tb.Financiering[[#This Row],[Anders]],0)</f>
        <v>0</v>
      </c>
      <c r="DF75" s="235">
        <f>IF(Tb.Financiering[[#This Row],[Pnr.]]=DF$7,Tb.Financiering[[#This Row],[Eigen
bijdrage]]+Tb.Financiering[[#This Row],[Andere
subsidie(s)]]+Tb.Financiering[[#This Row],[Anders]],0)</f>
        <v>0</v>
      </c>
      <c r="DG75" s="235">
        <f>IF(Tb.Financiering[[#This Row],[Pnr.]]=DG$7,Tb.Financiering[[#This Row],[Eigen
bijdrage]]+Tb.Financiering[[#This Row],[Andere
subsidie(s)]]+Tb.Financiering[[#This Row],[Anders]],0)</f>
        <v>0</v>
      </c>
      <c r="DH75" s="235">
        <f>IF(Tb.Financiering[[#This Row],[Pnr.]]=DH$7,Tb.Financiering[[#This Row],[Eigen
bijdrage]]+Tb.Financiering[[#This Row],[Andere
subsidie(s)]]+Tb.Financiering[[#This Row],[Anders]],0)</f>
        <v>0</v>
      </c>
      <c r="DI75" s="235">
        <f>IF(Tb.Financiering[[#This Row],[Pnr.]]=DI$7,Tb.Financiering[[#This Row],[Eigen
bijdrage]]+Tb.Financiering[[#This Row],[Andere
subsidie(s)]]+Tb.Financiering[[#This Row],[Anders]],0)</f>
        <v>0</v>
      </c>
      <c r="DJ75" s="235">
        <f>IF(Tb.Financiering[[#This Row],[Pnr.]]=DJ$7,Tb.Financiering[[#This Row],[Eigen
bijdrage]]+Tb.Financiering[[#This Row],[Andere
subsidie(s)]]+Tb.Financiering[[#This Row],[Anders]],0)</f>
        <v>0</v>
      </c>
      <c r="DK75" s="235">
        <f>IF(Tb.Financiering[[#This Row],[Pnr.]]=DK$7,Tb.Financiering[[#This Row],[Eigen
bijdrage]]+Tb.Financiering[[#This Row],[Andere
subsidie(s)]]+Tb.Financiering[[#This Row],[Anders]],0)</f>
        <v>0</v>
      </c>
      <c r="XFD75" s="31"/>
    </row>
    <row r="76" spans="1:115 16384:16384" s="4" customFormat="1" x14ac:dyDescent="0.3">
      <c r="A76" s="31"/>
      <c r="B76" s="137"/>
      <c r="C76" s="137"/>
      <c r="D76" s="11">
        <f>SUMIF(Tbl.Kosten[PSAnr.],Tb.Financiering[[#This Row],[PSAnr.]],Tbl.Kosten[Totaal kosten])</f>
        <v>0</v>
      </c>
      <c r="E76" s="154">
        <f>SUMIF(Tbl.Kosten[PSAnr.],Tb.Financiering[[#This Row],[PSAnr.]],Tbl.Kosten[Subsidie])</f>
        <v>0</v>
      </c>
      <c r="F76" s="155"/>
      <c r="G76" s="154">
        <f>Tb.Financiering[[#This Row],[Begrote kosten]]-Tb.Financiering[[#This Row],[Berekende GLB subsidie]]-Tb.Financiering[[#This Row],[Correctie GLB subsidie]]</f>
        <v>0</v>
      </c>
      <c r="H76" s="156"/>
      <c r="I76" s="156"/>
      <c r="J76" s="156"/>
      <c r="K76" s="152"/>
      <c r="L76" s="97">
        <f>Tb.Financiering[[#This Row],[Te financieren]]-SUM(Tb.Financiering[[#This Row],[Eigen
bijdrage]:[Anders]])</f>
        <v>0</v>
      </c>
      <c r="M76" s="160" t="str">
        <f>IFERROR(VLOOKUP(Tb.Financiering[[#This Row],[Partnernaam]],Tbl.Projectpartners[[Naam]:[PNr.]],9,FALSE),"")</f>
        <v/>
      </c>
      <c r="N76" s="142" t="str">
        <f>IFERROR(VLOOKUP(Tb.Financiering[[#This Row],[Subsidiabele activiteit]],Tbl.Subsidiehoogte[[Subsidieactiviteit]:[SAnr.]],3,FALSE),"")</f>
        <v/>
      </c>
      <c r="O76" s="142" t="str">
        <f>_xlfn.CONCAT(Tb.Financiering[[#This Row],[Pnr.]],Tb.Financiering[[#This Row],[SAnr.]])</f>
        <v/>
      </c>
      <c r="P76" s="144">
        <f>IF(Tb.Financiering[[#This Row],[Pnr.]]=P$7,Tb.Financiering[[#This Row],[Te financieren]]-Tb.Financiering[[#This Row],[Eigen
bijdrage]]-Tb.Financiering[[#This Row],[Andere
subsidie(s)]]-Tb.Financiering[[#This Row],[Anders]],0)</f>
        <v>0</v>
      </c>
      <c r="Q76" s="144">
        <f>IF(Tb.Financiering[[#This Row],[Pnr.]]=Q$7,Tb.Financiering[[#This Row],[Te financieren]]-Tb.Financiering[[#This Row],[Eigen
bijdrage]]-Tb.Financiering[[#This Row],[Andere
subsidie(s)]]-Tb.Financiering[[#This Row],[Anders]],0)</f>
        <v>0</v>
      </c>
      <c r="R76" s="144">
        <f>IF(Tb.Financiering[[#This Row],[Pnr.]]=R$7,Tb.Financiering[[#This Row],[Te financieren]]-Tb.Financiering[[#This Row],[Eigen
bijdrage]]-Tb.Financiering[[#This Row],[Andere
subsidie(s)]]-Tb.Financiering[[#This Row],[Anders]],0)</f>
        <v>0</v>
      </c>
      <c r="S76" s="144">
        <f>IF(Tb.Financiering[[#This Row],[Pnr.]]=S$7,Tb.Financiering[[#This Row],[Te financieren]]-Tb.Financiering[[#This Row],[Eigen
bijdrage]]-Tb.Financiering[[#This Row],[Andere
subsidie(s)]]-Tb.Financiering[[#This Row],[Anders]],0)</f>
        <v>0</v>
      </c>
      <c r="T76" s="144">
        <f>IF(Tb.Financiering[[#This Row],[Pnr.]]=T$7,Tb.Financiering[[#This Row],[Te financieren]]-Tb.Financiering[[#This Row],[Eigen
bijdrage]]-Tb.Financiering[[#This Row],[Andere
subsidie(s)]]-Tb.Financiering[[#This Row],[Anders]],0)</f>
        <v>0</v>
      </c>
      <c r="U76" s="144">
        <f>IF(Tb.Financiering[[#This Row],[Pnr.]]=U$7,Tb.Financiering[[#This Row],[Te financieren]]-Tb.Financiering[[#This Row],[Eigen
bijdrage]]-Tb.Financiering[[#This Row],[Andere
subsidie(s)]]-Tb.Financiering[[#This Row],[Anders]],0)</f>
        <v>0</v>
      </c>
      <c r="V76" s="144">
        <f>IF(Tb.Financiering[[#This Row],[Pnr.]]=V$7,Tb.Financiering[[#This Row],[Te financieren]]-Tb.Financiering[[#This Row],[Eigen
bijdrage]]-Tb.Financiering[[#This Row],[Andere
subsidie(s)]]-Tb.Financiering[[#This Row],[Anders]],0)</f>
        <v>0</v>
      </c>
      <c r="W76" s="144">
        <f>IF(Tb.Financiering[[#This Row],[Pnr.]]=W$7,Tb.Financiering[[#This Row],[Te financieren]]-Tb.Financiering[[#This Row],[Eigen
bijdrage]]-Tb.Financiering[[#This Row],[Andere
subsidie(s)]]-Tb.Financiering[[#This Row],[Anders]],0)</f>
        <v>0</v>
      </c>
      <c r="X76" s="144">
        <f>IF(Tb.Financiering[[#This Row],[Pnr.]]=X$7,Tb.Financiering[[#This Row],[Te financieren]]-Tb.Financiering[[#This Row],[Eigen
bijdrage]]-Tb.Financiering[[#This Row],[Andere
subsidie(s)]]-Tb.Financiering[[#This Row],[Anders]],0)</f>
        <v>0</v>
      </c>
      <c r="Y76" s="144">
        <f>IF(Tb.Financiering[[#This Row],[Pnr.]]=Y$7,Tb.Financiering[[#This Row],[Te financieren]]-Tb.Financiering[[#This Row],[Eigen
bijdrage]]-Tb.Financiering[[#This Row],[Andere
subsidie(s)]]-Tb.Financiering[[#This Row],[Anders]],0)</f>
        <v>0</v>
      </c>
      <c r="Z76" s="144">
        <f>IF(Tb.Financiering[[#This Row],[Pnr.]]=Z$7,Tb.Financiering[[#This Row],[Te financieren]]-Tb.Financiering[[#This Row],[Eigen
bijdrage]]-Tb.Financiering[[#This Row],[Andere
subsidie(s)]]-Tb.Financiering[[#This Row],[Anders]],0)</f>
        <v>0</v>
      </c>
      <c r="AA76" s="144">
        <f>IF(Tb.Financiering[[#This Row],[Pnr.]]=AA$7,Tb.Financiering[[#This Row],[Te financieren]]-Tb.Financiering[[#This Row],[Eigen
bijdrage]]-Tb.Financiering[[#This Row],[Andere
subsidie(s)]]-Tb.Financiering[[#This Row],[Anders]],0)</f>
        <v>0</v>
      </c>
      <c r="AB76" s="144">
        <f>IF(Tb.Financiering[[#This Row],[Pnr.]]=AB$7,Tb.Financiering[[#This Row],[Te financieren]]-Tb.Financiering[[#This Row],[Eigen
bijdrage]]-Tb.Financiering[[#This Row],[Andere
subsidie(s)]]-Tb.Financiering[[#This Row],[Anders]],0)</f>
        <v>0</v>
      </c>
      <c r="AC76" s="144">
        <f>IF(Tb.Financiering[[#This Row],[Pnr.]]=AC$7,Tb.Financiering[[#This Row],[Te financieren]]-Tb.Financiering[[#This Row],[Eigen
bijdrage]]-Tb.Financiering[[#This Row],[Andere
subsidie(s)]]-Tb.Financiering[[#This Row],[Anders]],0)</f>
        <v>0</v>
      </c>
      <c r="AD76" s="144">
        <f>IF(Tb.Financiering[[#This Row],[Pnr.]]=AD$7,Tb.Financiering[[#This Row],[Te financieren]]-Tb.Financiering[[#This Row],[Eigen
bijdrage]]-Tb.Financiering[[#This Row],[Andere
subsidie(s)]]-Tb.Financiering[[#This Row],[Anders]],0)</f>
        <v>0</v>
      </c>
      <c r="AE76" s="144">
        <f>IF(Tb.Financiering[[#This Row],[Pnr.]]=AE$7,Tb.Financiering[[#This Row],[Te financieren]]-Tb.Financiering[[#This Row],[Eigen
bijdrage]]-Tb.Financiering[[#This Row],[Andere
subsidie(s)]]-Tb.Financiering[[#This Row],[Anders]],0)</f>
        <v>0</v>
      </c>
      <c r="AF76" s="144">
        <f>IF(Tb.Financiering[[#This Row],[Pnr.]]=AF$7,Tb.Financiering[[#This Row],[Te financieren]]-Tb.Financiering[[#This Row],[Eigen
bijdrage]]-Tb.Financiering[[#This Row],[Andere
subsidie(s)]]-Tb.Financiering[[#This Row],[Anders]],0)</f>
        <v>0</v>
      </c>
      <c r="AG76" s="144">
        <f>IF(Tb.Financiering[[#This Row],[Pnr.]]=AG$7,Tb.Financiering[[#This Row],[Te financieren]]-Tb.Financiering[[#This Row],[Eigen
bijdrage]]-Tb.Financiering[[#This Row],[Andere
subsidie(s)]]-Tb.Financiering[[#This Row],[Anders]],0)</f>
        <v>0</v>
      </c>
      <c r="AH76" s="144">
        <f>IF(Tb.Financiering[[#This Row],[Pnr.]]=AH$7,Tb.Financiering[[#This Row],[Te financieren]]-Tb.Financiering[[#This Row],[Eigen
bijdrage]]-Tb.Financiering[[#This Row],[Andere
subsidie(s)]]-Tb.Financiering[[#This Row],[Anders]],0)</f>
        <v>0</v>
      </c>
      <c r="AI76" s="144">
        <f>IF(Tb.Financiering[[#This Row],[Pnr.]]=AI$7,Tb.Financiering[[#This Row],[Te financieren]]-Tb.Financiering[[#This Row],[Eigen
bijdrage]]-Tb.Financiering[[#This Row],[Andere
subsidie(s)]]-Tb.Financiering[[#This Row],[Anders]],0)</f>
        <v>0</v>
      </c>
      <c r="AJ76" s="144">
        <f>IF(Tb.Financiering[[#This Row],[Pnr.]]=AJ$7,Tb.Financiering[[#This Row],[Te financieren]]-Tb.Financiering[[#This Row],[Eigen
bijdrage]]-Tb.Financiering[[#This Row],[Andere
subsidie(s)]]-Tb.Financiering[[#This Row],[Anders]],0)</f>
        <v>0</v>
      </c>
      <c r="AK76" s="144">
        <f>IF(Tb.Financiering[[#This Row],[Pnr.]]=AK$7,Tb.Financiering[[#This Row],[Te financieren]]-Tb.Financiering[[#This Row],[Eigen
bijdrage]]-Tb.Financiering[[#This Row],[Andere
subsidie(s)]]-Tb.Financiering[[#This Row],[Anders]],0)</f>
        <v>0</v>
      </c>
      <c r="AL76" s="144">
        <f>IF(Tb.Financiering[[#This Row],[Pnr.]]=AL$7,Tb.Financiering[[#This Row],[Te financieren]]-Tb.Financiering[[#This Row],[Eigen
bijdrage]]-Tb.Financiering[[#This Row],[Andere
subsidie(s)]]-Tb.Financiering[[#This Row],[Anders]],0)</f>
        <v>0</v>
      </c>
      <c r="AM76" s="144">
        <f>IF(Tb.Financiering[[#This Row],[Pnr.]]=AM$7,Tb.Financiering[[#This Row],[Te financieren]]-Tb.Financiering[[#This Row],[Eigen
bijdrage]]-Tb.Financiering[[#This Row],[Andere
subsidie(s)]]-Tb.Financiering[[#This Row],[Anders]],0)</f>
        <v>0</v>
      </c>
      <c r="AN76" s="144">
        <f>IF(Tb.Financiering[[#This Row],[Pnr.]]=AN$7,Tb.Financiering[[#This Row],[Te financieren]]-Tb.Financiering[[#This Row],[Eigen
bijdrage]]-Tb.Financiering[[#This Row],[Andere
subsidie(s)]]-Tb.Financiering[[#This Row],[Anders]],0)</f>
        <v>0</v>
      </c>
      <c r="AO76" s="144">
        <f>IF(Tb.Financiering[[#This Row],[Pnr.]]=AO$7,Tb.Financiering[[#This Row],[Te financieren]]-Tb.Financiering[[#This Row],[Eigen
bijdrage]]-Tb.Financiering[[#This Row],[Andere
subsidie(s)]]-Tb.Financiering[[#This Row],[Anders]],0)</f>
        <v>0</v>
      </c>
      <c r="AP76" s="144">
        <f>IF(Tb.Financiering[[#This Row],[Pnr.]]=AP$7,Tb.Financiering[[#This Row],[Te financieren]]-Tb.Financiering[[#This Row],[Eigen
bijdrage]]-Tb.Financiering[[#This Row],[Andere
subsidie(s)]]-Tb.Financiering[[#This Row],[Anders]],0)</f>
        <v>0</v>
      </c>
      <c r="AQ76" s="144">
        <f>IF(Tb.Financiering[[#This Row],[Pnr.]]=AQ$7,Tb.Financiering[[#This Row],[Te financieren]]-Tb.Financiering[[#This Row],[Eigen
bijdrage]]-Tb.Financiering[[#This Row],[Andere
subsidie(s)]]-Tb.Financiering[[#This Row],[Anders]],0)</f>
        <v>0</v>
      </c>
      <c r="AR76" s="144">
        <f>IF(Tb.Financiering[[#This Row],[Pnr.]]=AR$7,Tb.Financiering[[#This Row],[Te financieren]]-Tb.Financiering[[#This Row],[Eigen
bijdrage]]-Tb.Financiering[[#This Row],[Andere
subsidie(s)]]-Tb.Financiering[[#This Row],[Anders]],0)</f>
        <v>0</v>
      </c>
      <c r="AS76" s="144">
        <f>IF(Tb.Financiering[[#This Row],[Pnr.]]=AS$7,Tb.Financiering[[#This Row],[Te financieren]]-Tb.Financiering[[#This Row],[Eigen
bijdrage]]-Tb.Financiering[[#This Row],[Andere
subsidie(s)]]-Tb.Financiering[[#This Row],[Anders]],0)</f>
        <v>0</v>
      </c>
      <c r="AT76" s="144">
        <f>IF(Tb.Financiering[[#This Row],[Pnr.]]=AT$7,Tb.Financiering[[#This Row],[Te financieren]]-Tb.Financiering[[#This Row],[Eigen
bijdrage]]-Tb.Financiering[[#This Row],[Andere
subsidie(s)]]-Tb.Financiering[[#This Row],[Anders]],0)</f>
        <v>0</v>
      </c>
      <c r="AU76" s="144">
        <f>IF(Tb.Financiering[[#This Row],[Pnr.]]=AU$7,Tb.Financiering[[#This Row],[Te financieren]]-Tb.Financiering[[#This Row],[Eigen
bijdrage]]-Tb.Financiering[[#This Row],[Andere
subsidie(s)]]-Tb.Financiering[[#This Row],[Anders]],0)</f>
        <v>0</v>
      </c>
      <c r="AV76" s="144">
        <f>IF(Tb.Financiering[[#This Row],[Pnr.]]=AV$7,Tb.Financiering[[#This Row],[Te financieren]]-Tb.Financiering[[#This Row],[Eigen
bijdrage]]-Tb.Financiering[[#This Row],[Andere
subsidie(s)]]-Tb.Financiering[[#This Row],[Anders]],0)</f>
        <v>0</v>
      </c>
      <c r="AW76" s="144">
        <f>IF(Tb.Financiering[[#This Row],[Pnr.]]=AW$7,Tb.Financiering[[#This Row],[Te financieren]]-Tb.Financiering[[#This Row],[Eigen
bijdrage]]-Tb.Financiering[[#This Row],[Andere
subsidie(s)]]-Tb.Financiering[[#This Row],[Anders]],0)</f>
        <v>0</v>
      </c>
      <c r="AX76" s="144">
        <f>IF(Tb.Financiering[[#This Row],[Pnr.]]=AX$7,Tb.Financiering[[#This Row],[Te financieren]]-Tb.Financiering[[#This Row],[Eigen
bijdrage]]-Tb.Financiering[[#This Row],[Andere
subsidie(s)]]-Tb.Financiering[[#This Row],[Anders]],0)</f>
        <v>0</v>
      </c>
      <c r="AY76" s="144">
        <f>IF(Tb.Financiering[[#This Row],[Pnr.]]=AY$7,Tb.Financiering[[#This Row],[Te financieren]]-Tb.Financiering[[#This Row],[Eigen
bijdrage]]-Tb.Financiering[[#This Row],[Andere
subsidie(s)]]-Tb.Financiering[[#This Row],[Anders]],0)</f>
        <v>0</v>
      </c>
      <c r="AZ76" s="144">
        <f>IF(Tb.Financiering[[#This Row],[Pnr.]]=AZ$7,Tb.Financiering[[#This Row],[Te financieren]]-Tb.Financiering[[#This Row],[Eigen
bijdrage]]-Tb.Financiering[[#This Row],[Andere
subsidie(s)]]-Tb.Financiering[[#This Row],[Anders]],0)</f>
        <v>0</v>
      </c>
      <c r="BA76" s="144">
        <f>IF(Tb.Financiering[[#This Row],[Pnr.]]=BA$7,Tb.Financiering[[#This Row],[Te financieren]]-Tb.Financiering[[#This Row],[Eigen
bijdrage]]-Tb.Financiering[[#This Row],[Andere
subsidie(s)]]-Tb.Financiering[[#This Row],[Anders]],0)</f>
        <v>0</v>
      </c>
      <c r="BB76" s="144">
        <f>IF(Tb.Financiering[[#This Row],[Pnr.]]=BB$7,Tb.Financiering[[#This Row],[Te financieren]]-Tb.Financiering[[#This Row],[Eigen
bijdrage]]-Tb.Financiering[[#This Row],[Andere
subsidie(s)]]-Tb.Financiering[[#This Row],[Anders]],0)</f>
        <v>0</v>
      </c>
      <c r="BC76" s="144">
        <f>IF(Tb.Financiering[[#This Row],[Pnr.]]=BC$7,Tb.Financiering[[#This Row],[Te financieren]]-Tb.Financiering[[#This Row],[Eigen
bijdrage]]-Tb.Financiering[[#This Row],[Andere
subsidie(s)]]-Tb.Financiering[[#This Row],[Anders]],0)</f>
        <v>0</v>
      </c>
      <c r="BD76" s="144">
        <f>IF(Tb.Financiering[[#This Row],[Pnr.]]=BD$7,Tb.Financiering[[#This Row],[Te financieren]]-Tb.Financiering[[#This Row],[Eigen
bijdrage]]-Tb.Financiering[[#This Row],[Andere
subsidie(s)]]-Tb.Financiering[[#This Row],[Anders]],0)</f>
        <v>0</v>
      </c>
      <c r="BE76" s="144">
        <f>IF(Tb.Financiering[[#This Row],[Pnr.]]=BE$7,Tb.Financiering[[#This Row],[Te financieren]]-Tb.Financiering[[#This Row],[Eigen
bijdrage]]-Tb.Financiering[[#This Row],[Andere
subsidie(s)]]-Tb.Financiering[[#This Row],[Anders]],0)</f>
        <v>0</v>
      </c>
      <c r="BF76" s="144">
        <f>IF(Tb.Financiering[[#This Row],[Pnr.]]=BF$7,Tb.Financiering[[#This Row],[Te financieren]]-Tb.Financiering[[#This Row],[Eigen
bijdrage]]-Tb.Financiering[[#This Row],[Andere
subsidie(s)]]-Tb.Financiering[[#This Row],[Anders]],0)</f>
        <v>0</v>
      </c>
      <c r="BG76" s="144">
        <f>IF(Tb.Financiering[[#This Row],[Pnr.]]=BG$7,Tb.Financiering[[#This Row],[Te financieren]]-Tb.Financiering[[#This Row],[Eigen
bijdrage]]-Tb.Financiering[[#This Row],[Andere
subsidie(s)]]-Tb.Financiering[[#This Row],[Anders]],0)</f>
        <v>0</v>
      </c>
      <c r="BH76" s="144">
        <f>IF(Tb.Financiering[[#This Row],[Pnr.]]=BH$7,Tb.Financiering[[#This Row],[Te financieren]]-Tb.Financiering[[#This Row],[Eigen
bijdrage]]-Tb.Financiering[[#This Row],[Andere
subsidie(s)]]-Tb.Financiering[[#This Row],[Anders]],0)</f>
        <v>0</v>
      </c>
      <c r="BI76" s="144">
        <f>IF(Tb.Financiering[[#This Row],[Pnr.]]=BI$7,Tb.Financiering[[#This Row],[Te financieren]]-Tb.Financiering[[#This Row],[Eigen
bijdrage]]-Tb.Financiering[[#This Row],[Andere
subsidie(s)]]-Tb.Financiering[[#This Row],[Anders]],0)</f>
        <v>0</v>
      </c>
      <c r="BJ76" s="144">
        <f>IF(Tb.Financiering[[#This Row],[Pnr.]]=BJ$7,Tb.Financiering[[#This Row],[Te financieren]]-Tb.Financiering[[#This Row],[Eigen
bijdrage]]-Tb.Financiering[[#This Row],[Andere
subsidie(s)]]-Tb.Financiering[[#This Row],[Anders]],0)</f>
        <v>0</v>
      </c>
      <c r="BK76" s="144">
        <f>IF(Tb.Financiering[[#This Row],[Pnr.]]=BK$7,Tb.Financiering[[#This Row],[Te financieren]]-Tb.Financiering[[#This Row],[Eigen
bijdrage]]-Tb.Financiering[[#This Row],[Andere
subsidie(s)]]-Tb.Financiering[[#This Row],[Anders]],0)</f>
        <v>0</v>
      </c>
      <c r="BL76" s="144">
        <f>IF(Tb.Financiering[[#This Row],[Pnr.]]=BL$7,Tb.Financiering[[#This Row],[Te financieren]]-Tb.Financiering[[#This Row],[Eigen
bijdrage]]-Tb.Financiering[[#This Row],[Andere
subsidie(s)]]-Tb.Financiering[[#This Row],[Anders]],0)</f>
        <v>0</v>
      </c>
      <c r="BM76" s="144">
        <f>IF(Tb.Financiering[[#This Row],[Pnr.]]=BM$7,Tb.Financiering[[#This Row],[Te financieren]]-Tb.Financiering[[#This Row],[Eigen
bijdrage]]-Tb.Financiering[[#This Row],[Andere
subsidie(s)]]-Tb.Financiering[[#This Row],[Anders]],0)</f>
        <v>0</v>
      </c>
      <c r="BN76" s="235">
        <f>IF(Tb.Financiering[[#This Row],[Pnr.]]=BN$7,Tb.Financiering[[#This Row],[Eigen
bijdrage]]+Tb.Financiering[[#This Row],[Andere
subsidie(s)]]+Tb.Financiering[[#This Row],[Anders]],0)</f>
        <v>0</v>
      </c>
      <c r="BO76" s="235">
        <f>IF(Tb.Financiering[[#This Row],[Pnr.]]=BO$7,Tb.Financiering[[#This Row],[Eigen
bijdrage]]+Tb.Financiering[[#This Row],[Andere
subsidie(s)]]+Tb.Financiering[[#This Row],[Anders]],0)</f>
        <v>0</v>
      </c>
      <c r="BP76" s="235">
        <f>IF(Tb.Financiering[[#This Row],[Pnr.]]=BP$7,Tb.Financiering[[#This Row],[Eigen
bijdrage]]+Tb.Financiering[[#This Row],[Andere
subsidie(s)]]+Tb.Financiering[[#This Row],[Anders]],0)</f>
        <v>0</v>
      </c>
      <c r="BQ76" s="235">
        <f>IF(Tb.Financiering[[#This Row],[Pnr.]]=BQ$7,Tb.Financiering[[#This Row],[Eigen
bijdrage]]+Tb.Financiering[[#This Row],[Andere
subsidie(s)]]+Tb.Financiering[[#This Row],[Anders]],0)</f>
        <v>0</v>
      </c>
      <c r="BR76" s="235">
        <f>IF(Tb.Financiering[[#This Row],[Pnr.]]=BR$7,Tb.Financiering[[#This Row],[Eigen
bijdrage]]+Tb.Financiering[[#This Row],[Andere
subsidie(s)]]+Tb.Financiering[[#This Row],[Anders]],0)</f>
        <v>0</v>
      </c>
      <c r="BS76" s="235">
        <f>IF(Tb.Financiering[[#This Row],[Pnr.]]=BS$7,Tb.Financiering[[#This Row],[Eigen
bijdrage]]+Tb.Financiering[[#This Row],[Andere
subsidie(s)]]+Tb.Financiering[[#This Row],[Anders]],0)</f>
        <v>0</v>
      </c>
      <c r="BT76" s="235">
        <f>IF(Tb.Financiering[[#This Row],[Pnr.]]=BT$7,Tb.Financiering[[#This Row],[Eigen
bijdrage]]+Tb.Financiering[[#This Row],[Andere
subsidie(s)]]+Tb.Financiering[[#This Row],[Anders]],0)</f>
        <v>0</v>
      </c>
      <c r="BU76" s="235">
        <f>IF(Tb.Financiering[[#This Row],[Pnr.]]=BU$7,Tb.Financiering[[#This Row],[Eigen
bijdrage]]+Tb.Financiering[[#This Row],[Andere
subsidie(s)]]+Tb.Financiering[[#This Row],[Anders]],0)</f>
        <v>0</v>
      </c>
      <c r="BV76" s="235">
        <f>IF(Tb.Financiering[[#This Row],[Pnr.]]=BV$7,Tb.Financiering[[#This Row],[Eigen
bijdrage]]+Tb.Financiering[[#This Row],[Andere
subsidie(s)]]+Tb.Financiering[[#This Row],[Anders]],0)</f>
        <v>0</v>
      </c>
      <c r="BW76" s="235">
        <f>IF(Tb.Financiering[[#This Row],[Pnr.]]=BW$7,Tb.Financiering[[#This Row],[Eigen
bijdrage]]+Tb.Financiering[[#This Row],[Andere
subsidie(s)]]+Tb.Financiering[[#This Row],[Anders]],0)</f>
        <v>0</v>
      </c>
      <c r="BX76" s="235">
        <f>IF(Tb.Financiering[[#This Row],[Pnr.]]=BX$7,Tb.Financiering[[#This Row],[Eigen
bijdrage]]+Tb.Financiering[[#This Row],[Andere
subsidie(s)]]+Tb.Financiering[[#This Row],[Anders]],0)</f>
        <v>0</v>
      </c>
      <c r="BY76" s="235">
        <f>IF(Tb.Financiering[[#This Row],[Pnr.]]=BY$7,Tb.Financiering[[#This Row],[Eigen
bijdrage]]+Tb.Financiering[[#This Row],[Andere
subsidie(s)]]+Tb.Financiering[[#This Row],[Anders]],0)</f>
        <v>0</v>
      </c>
      <c r="BZ76" s="235">
        <f>IF(Tb.Financiering[[#This Row],[Pnr.]]=BZ$7,Tb.Financiering[[#This Row],[Eigen
bijdrage]]+Tb.Financiering[[#This Row],[Andere
subsidie(s)]]+Tb.Financiering[[#This Row],[Anders]],0)</f>
        <v>0</v>
      </c>
      <c r="CA76" s="235">
        <f>IF(Tb.Financiering[[#This Row],[Pnr.]]=CA$7,Tb.Financiering[[#This Row],[Eigen
bijdrage]]+Tb.Financiering[[#This Row],[Andere
subsidie(s)]]+Tb.Financiering[[#This Row],[Anders]],0)</f>
        <v>0</v>
      </c>
      <c r="CB76" s="235">
        <f>IF(Tb.Financiering[[#This Row],[Pnr.]]=CB$7,Tb.Financiering[[#This Row],[Eigen
bijdrage]]+Tb.Financiering[[#This Row],[Andere
subsidie(s)]]+Tb.Financiering[[#This Row],[Anders]],0)</f>
        <v>0</v>
      </c>
      <c r="CC76" s="235">
        <f>IF(Tb.Financiering[[#This Row],[Pnr.]]=CC$7,Tb.Financiering[[#This Row],[Eigen
bijdrage]]+Tb.Financiering[[#This Row],[Andere
subsidie(s)]]+Tb.Financiering[[#This Row],[Anders]],0)</f>
        <v>0</v>
      </c>
      <c r="CD76" s="235">
        <f>IF(Tb.Financiering[[#This Row],[Pnr.]]=CD$7,Tb.Financiering[[#This Row],[Eigen
bijdrage]]+Tb.Financiering[[#This Row],[Andere
subsidie(s)]]+Tb.Financiering[[#This Row],[Anders]],0)</f>
        <v>0</v>
      </c>
      <c r="CE76" s="235">
        <f>IF(Tb.Financiering[[#This Row],[Pnr.]]=CE$7,Tb.Financiering[[#This Row],[Eigen
bijdrage]]+Tb.Financiering[[#This Row],[Andere
subsidie(s)]]+Tb.Financiering[[#This Row],[Anders]],0)</f>
        <v>0</v>
      </c>
      <c r="CF76" s="235">
        <f>IF(Tb.Financiering[[#This Row],[Pnr.]]=CF$7,Tb.Financiering[[#This Row],[Eigen
bijdrage]]+Tb.Financiering[[#This Row],[Andere
subsidie(s)]]+Tb.Financiering[[#This Row],[Anders]],0)</f>
        <v>0</v>
      </c>
      <c r="CG76" s="235">
        <f>IF(Tb.Financiering[[#This Row],[Pnr.]]=CG$7,Tb.Financiering[[#This Row],[Eigen
bijdrage]]+Tb.Financiering[[#This Row],[Andere
subsidie(s)]]+Tb.Financiering[[#This Row],[Anders]],0)</f>
        <v>0</v>
      </c>
      <c r="CH76" s="235">
        <f>IF(Tb.Financiering[[#This Row],[Pnr.]]=CH$7,Tb.Financiering[[#This Row],[Eigen
bijdrage]]+Tb.Financiering[[#This Row],[Andere
subsidie(s)]]+Tb.Financiering[[#This Row],[Anders]],0)</f>
        <v>0</v>
      </c>
      <c r="CI76" s="235">
        <f>IF(Tb.Financiering[[#This Row],[Pnr.]]=CI$7,Tb.Financiering[[#This Row],[Eigen
bijdrage]]+Tb.Financiering[[#This Row],[Andere
subsidie(s)]]+Tb.Financiering[[#This Row],[Anders]],0)</f>
        <v>0</v>
      </c>
      <c r="CJ76" s="235">
        <f>IF(Tb.Financiering[[#This Row],[Pnr.]]=CJ$7,Tb.Financiering[[#This Row],[Eigen
bijdrage]]+Tb.Financiering[[#This Row],[Andere
subsidie(s)]]+Tb.Financiering[[#This Row],[Anders]],0)</f>
        <v>0</v>
      </c>
      <c r="CK76" s="235">
        <f>IF(Tb.Financiering[[#This Row],[Pnr.]]=CK$7,Tb.Financiering[[#This Row],[Eigen
bijdrage]]+Tb.Financiering[[#This Row],[Andere
subsidie(s)]]+Tb.Financiering[[#This Row],[Anders]],0)</f>
        <v>0</v>
      </c>
      <c r="CL76" s="235">
        <f>IF(Tb.Financiering[[#This Row],[Pnr.]]=CL$7,Tb.Financiering[[#This Row],[Eigen
bijdrage]]+Tb.Financiering[[#This Row],[Andere
subsidie(s)]]+Tb.Financiering[[#This Row],[Anders]],0)</f>
        <v>0</v>
      </c>
      <c r="CM76" s="235">
        <f>IF(Tb.Financiering[[#This Row],[Pnr.]]=CM$7,Tb.Financiering[[#This Row],[Eigen
bijdrage]]+Tb.Financiering[[#This Row],[Andere
subsidie(s)]]+Tb.Financiering[[#This Row],[Anders]],0)</f>
        <v>0</v>
      </c>
      <c r="CN76" s="235">
        <f>IF(Tb.Financiering[[#This Row],[Pnr.]]=CN$7,Tb.Financiering[[#This Row],[Eigen
bijdrage]]+Tb.Financiering[[#This Row],[Andere
subsidie(s)]]+Tb.Financiering[[#This Row],[Anders]],0)</f>
        <v>0</v>
      </c>
      <c r="CO76" s="235">
        <f>IF(Tb.Financiering[[#This Row],[Pnr.]]=CO$7,Tb.Financiering[[#This Row],[Eigen
bijdrage]]+Tb.Financiering[[#This Row],[Andere
subsidie(s)]]+Tb.Financiering[[#This Row],[Anders]],0)</f>
        <v>0</v>
      </c>
      <c r="CP76" s="235">
        <f>IF(Tb.Financiering[[#This Row],[Pnr.]]=CP$7,Tb.Financiering[[#This Row],[Eigen
bijdrage]]+Tb.Financiering[[#This Row],[Andere
subsidie(s)]]+Tb.Financiering[[#This Row],[Anders]],0)</f>
        <v>0</v>
      </c>
      <c r="CQ76" s="235">
        <f>IF(Tb.Financiering[[#This Row],[Pnr.]]=CQ$7,Tb.Financiering[[#This Row],[Eigen
bijdrage]]+Tb.Financiering[[#This Row],[Andere
subsidie(s)]]+Tb.Financiering[[#This Row],[Anders]],0)</f>
        <v>0</v>
      </c>
      <c r="CR76" s="235">
        <f>IF(Tb.Financiering[[#This Row],[Pnr.]]=CR$7,Tb.Financiering[[#This Row],[Eigen
bijdrage]]+Tb.Financiering[[#This Row],[Andere
subsidie(s)]]+Tb.Financiering[[#This Row],[Anders]],0)</f>
        <v>0</v>
      </c>
      <c r="CS76" s="235">
        <f>IF(Tb.Financiering[[#This Row],[Pnr.]]=CS$7,Tb.Financiering[[#This Row],[Eigen
bijdrage]]+Tb.Financiering[[#This Row],[Andere
subsidie(s)]]+Tb.Financiering[[#This Row],[Anders]],0)</f>
        <v>0</v>
      </c>
      <c r="CT76" s="235">
        <f>IF(Tb.Financiering[[#This Row],[Pnr.]]=CT$7,Tb.Financiering[[#This Row],[Eigen
bijdrage]]+Tb.Financiering[[#This Row],[Andere
subsidie(s)]]+Tb.Financiering[[#This Row],[Anders]],0)</f>
        <v>0</v>
      </c>
      <c r="CU76" s="235">
        <f>IF(Tb.Financiering[[#This Row],[Pnr.]]=CU$7,Tb.Financiering[[#This Row],[Eigen
bijdrage]]+Tb.Financiering[[#This Row],[Andere
subsidie(s)]]+Tb.Financiering[[#This Row],[Anders]],0)</f>
        <v>0</v>
      </c>
      <c r="CV76" s="235">
        <f>IF(Tb.Financiering[[#This Row],[Pnr.]]=CV$7,Tb.Financiering[[#This Row],[Eigen
bijdrage]]+Tb.Financiering[[#This Row],[Andere
subsidie(s)]]+Tb.Financiering[[#This Row],[Anders]],0)</f>
        <v>0</v>
      </c>
      <c r="CW76" s="235">
        <f>IF(Tb.Financiering[[#This Row],[Pnr.]]=CW$7,Tb.Financiering[[#This Row],[Eigen
bijdrage]]+Tb.Financiering[[#This Row],[Andere
subsidie(s)]]+Tb.Financiering[[#This Row],[Anders]],0)</f>
        <v>0</v>
      </c>
      <c r="CX76" s="235">
        <f>IF(Tb.Financiering[[#This Row],[Pnr.]]=CX$7,Tb.Financiering[[#This Row],[Eigen
bijdrage]]+Tb.Financiering[[#This Row],[Andere
subsidie(s)]]+Tb.Financiering[[#This Row],[Anders]],0)</f>
        <v>0</v>
      </c>
      <c r="CY76" s="235">
        <f>IF(Tb.Financiering[[#This Row],[Pnr.]]=CY$7,Tb.Financiering[[#This Row],[Eigen
bijdrage]]+Tb.Financiering[[#This Row],[Andere
subsidie(s)]]+Tb.Financiering[[#This Row],[Anders]],0)</f>
        <v>0</v>
      </c>
      <c r="CZ76" s="235">
        <f>IF(Tb.Financiering[[#This Row],[Pnr.]]=CZ$7,Tb.Financiering[[#This Row],[Eigen
bijdrage]]+Tb.Financiering[[#This Row],[Andere
subsidie(s)]]+Tb.Financiering[[#This Row],[Anders]],0)</f>
        <v>0</v>
      </c>
      <c r="DA76" s="235">
        <f>IF(Tb.Financiering[[#This Row],[Pnr.]]=DA$7,Tb.Financiering[[#This Row],[Eigen
bijdrage]]+Tb.Financiering[[#This Row],[Andere
subsidie(s)]]+Tb.Financiering[[#This Row],[Anders]],0)</f>
        <v>0</v>
      </c>
      <c r="DB76" s="235">
        <f>IF(Tb.Financiering[[#This Row],[Pnr.]]=DB$7,Tb.Financiering[[#This Row],[Eigen
bijdrage]]+Tb.Financiering[[#This Row],[Andere
subsidie(s)]]+Tb.Financiering[[#This Row],[Anders]],0)</f>
        <v>0</v>
      </c>
      <c r="DC76" s="235">
        <f>IF(Tb.Financiering[[#This Row],[Pnr.]]=DC$7,Tb.Financiering[[#This Row],[Eigen
bijdrage]]+Tb.Financiering[[#This Row],[Andere
subsidie(s)]]+Tb.Financiering[[#This Row],[Anders]],0)</f>
        <v>0</v>
      </c>
      <c r="DD76" s="235">
        <f>IF(Tb.Financiering[[#This Row],[Pnr.]]=DD$7,Tb.Financiering[[#This Row],[Eigen
bijdrage]]+Tb.Financiering[[#This Row],[Andere
subsidie(s)]]+Tb.Financiering[[#This Row],[Anders]],0)</f>
        <v>0</v>
      </c>
      <c r="DE76" s="235">
        <f>IF(Tb.Financiering[[#This Row],[Pnr.]]=DE$7,Tb.Financiering[[#This Row],[Eigen
bijdrage]]+Tb.Financiering[[#This Row],[Andere
subsidie(s)]]+Tb.Financiering[[#This Row],[Anders]],0)</f>
        <v>0</v>
      </c>
      <c r="DF76" s="235">
        <f>IF(Tb.Financiering[[#This Row],[Pnr.]]=DF$7,Tb.Financiering[[#This Row],[Eigen
bijdrage]]+Tb.Financiering[[#This Row],[Andere
subsidie(s)]]+Tb.Financiering[[#This Row],[Anders]],0)</f>
        <v>0</v>
      </c>
      <c r="DG76" s="235">
        <f>IF(Tb.Financiering[[#This Row],[Pnr.]]=DG$7,Tb.Financiering[[#This Row],[Eigen
bijdrage]]+Tb.Financiering[[#This Row],[Andere
subsidie(s)]]+Tb.Financiering[[#This Row],[Anders]],0)</f>
        <v>0</v>
      </c>
      <c r="DH76" s="235">
        <f>IF(Tb.Financiering[[#This Row],[Pnr.]]=DH$7,Tb.Financiering[[#This Row],[Eigen
bijdrage]]+Tb.Financiering[[#This Row],[Andere
subsidie(s)]]+Tb.Financiering[[#This Row],[Anders]],0)</f>
        <v>0</v>
      </c>
      <c r="DI76" s="235">
        <f>IF(Tb.Financiering[[#This Row],[Pnr.]]=DI$7,Tb.Financiering[[#This Row],[Eigen
bijdrage]]+Tb.Financiering[[#This Row],[Andere
subsidie(s)]]+Tb.Financiering[[#This Row],[Anders]],0)</f>
        <v>0</v>
      </c>
      <c r="DJ76" s="235">
        <f>IF(Tb.Financiering[[#This Row],[Pnr.]]=DJ$7,Tb.Financiering[[#This Row],[Eigen
bijdrage]]+Tb.Financiering[[#This Row],[Andere
subsidie(s)]]+Tb.Financiering[[#This Row],[Anders]],0)</f>
        <v>0</v>
      </c>
      <c r="DK76" s="235">
        <f>IF(Tb.Financiering[[#This Row],[Pnr.]]=DK$7,Tb.Financiering[[#This Row],[Eigen
bijdrage]]+Tb.Financiering[[#This Row],[Andere
subsidie(s)]]+Tb.Financiering[[#This Row],[Anders]],0)</f>
        <v>0</v>
      </c>
      <c r="XFD76" s="31"/>
    </row>
    <row r="77" spans="1:115 16384:16384" s="4" customFormat="1" x14ac:dyDescent="0.3">
      <c r="A77" s="31"/>
      <c r="B77" s="137"/>
      <c r="C77" s="137"/>
      <c r="D77" s="11">
        <f>SUMIF(Tbl.Kosten[PSAnr.],Tb.Financiering[[#This Row],[PSAnr.]],Tbl.Kosten[Totaal kosten])</f>
        <v>0</v>
      </c>
      <c r="E77" s="154">
        <f>SUMIF(Tbl.Kosten[PSAnr.],Tb.Financiering[[#This Row],[PSAnr.]],Tbl.Kosten[Subsidie])</f>
        <v>0</v>
      </c>
      <c r="F77" s="155"/>
      <c r="G77" s="154">
        <f>Tb.Financiering[[#This Row],[Begrote kosten]]-Tb.Financiering[[#This Row],[Berekende GLB subsidie]]-Tb.Financiering[[#This Row],[Correctie GLB subsidie]]</f>
        <v>0</v>
      </c>
      <c r="H77" s="156"/>
      <c r="I77" s="156"/>
      <c r="J77" s="156"/>
      <c r="K77" s="152"/>
      <c r="L77" s="97">
        <f>Tb.Financiering[[#This Row],[Te financieren]]-SUM(Tb.Financiering[[#This Row],[Eigen
bijdrage]:[Anders]])</f>
        <v>0</v>
      </c>
      <c r="M77" s="160" t="str">
        <f>IFERROR(VLOOKUP(Tb.Financiering[[#This Row],[Partnernaam]],Tbl.Projectpartners[[Naam]:[PNr.]],9,FALSE),"")</f>
        <v/>
      </c>
      <c r="N77" s="142" t="str">
        <f>IFERROR(VLOOKUP(Tb.Financiering[[#This Row],[Subsidiabele activiteit]],Tbl.Subsidiehoogte[[Subsidieactiviteit]:[SAnr.]],3,FALSE),"")</f>
        <v/>
      </c>
      <c r="O77" s="142" t="str">
        <f>_xlfn.CONCAT(Tb.Financiering[[#This Row],[Pnr.]],Tb.Financiering[[#This Row],[SAnr.]])</f>
        <v/>
      </c>
      <c r="P77" s="144">
        <f>IF(Tb.Financiering[[#This Row],[Pnr.]]=P$7,Tb.Financiering[[#This Row],[Te financieren]]-Tb.Financiering[[#This Row],[Eigen
bijdrage]]-Tb.Financiering[[#This Row],[Andere
subsidie(s)]]-Tb.Financiering[[#This Row],[Anders]],0)</f>
        <v>0</v>
      </c>
      <c r="Q77" s="144">
        <f>IF(Tb.Financiering[[#This Row],[Pnr.]]=Q$7,Tb.Financiering[[#This Row],[Te financieren]]-Tb.Financiering[[#This Row],[Eigen
bijdrage]]-Tb.Financiering[[#This Row],[Andere
subsidie(s)]]-Tb.Financiering[[#This Row],[Anders]],0)</f>
        <v>0</v>
      </c>
      <c r="R77" s="144">
        <f>IF(Tb.Financiering[[#This Row],[Pnr.]]=R$7,Tb.Financiering[[#This Row],[Te financieren]]-Tb.Financiering[[#This Row],[Eigen
bijdrage]]-Tb.Financiering[[#This Row],[Andere
subsidie(s)]]-Tb.Financiering[[#This Row],[Anders]],0)</f>
        <v>0</v>
      </c>
      <c r="S77" s="144">
        <f>IF(Tb.Financiering[[#This Row],[Pnr.]]=S$7,Tb.Financiering[[#This Row],[Te financieren]]-Tb.Financiering[[#This Row],[Eigen
bijdrage]]-Tb.Financiering[[#This Row],[Andere
subsidie(s)]]-Tb.Financiering[[#This Row],[Anders]],0)</f>
        <v>0</v>
      </c>
      <c r="T77" s="144">
        <f>IF(Tb.Financiering[[#This Row],[Pnr.]]=T$7,Tb.Financiering[[#This Row],[Te financieren]]-Tb.Financiering[[#This Row],[Eigen
bijdrage]]-Tb.Financiering[[#This Row],[Andere
subsidie(s)]]-Tb.Financiering[[#This Row],[Anders]],0)</f>
        <v>0</v>
      </c>
      <c r="U77" s="144">
        <f>IF(Tb.Financiering[[#This Row],[Pnr.]]=U$7,Tb.Financiering[[#This Row],[Te financieren]]-Tb.Financiering[[#This Row],[Eigen
bijdrage]]-Tb.Financiering[[#This Row],[Andere
subsidie(s)]]-Tb.Financiering[[#This Row],[Anders]],0)</f>
        <v>0</v>
      </c>
      <c r="V77" s="144">
        <f>IF(Tb.Financiering[[#This Row],[Pnr.]]=V$7,Tb.Financiering[[#This Row],[Te financieren]]-Tb.Financiering[[#This Row],[Eigen
bijdrage]]-Tb.Financiering[[#This Row],[Andere
subsidie(s)]]-Tb.Financiering[[#This Row],[Anders]],0)</f>
        <v>0</v>
      </c>
      <c r="W77" s="144">
        <f>IF(Tb.Financiering[[#This Row],[Pnr.]]=W$7,Tb.Financiering[[#This Row],[Te financieren]]-Tb.Financiering[[#This Row],[Eigen
bijdrage]]-Tb.Financiering[[#This Row],[Andere
subsidie(s)]]-Tb.Financiering[[#This Row],[Anders]],0)</f>
        <v>0</v>
      </c>
      <c r="X77" s="144">
        <f>IF(Tb.Financiering[[#This Row],[Pnr.]]=X$7,Tb.Financiering[[#This Row],[Te financieren]]-Tb.Financiering[[#This Row],[Eigen
bijdrage]]-Tb.Financiering[[#This Row],[Andere
subsidie(s)]]-Tb.Financiering[[#This Row],[Anders]],0)</f>
        <v>0</v>
      </c>
      <c r="Y77" s="144">
        <f>IF(Tb.Financiering[[#This Row],[Pnr.]]=Y$7,Tb.Financiering[[#This Row],[Te financieren]]-Tb.Financiering[[#This Row],[Eigen
bijdrage]]-Tb.Financiering[[#This Row],[Andere
subsidie(s)]]-Tb.Financiering[[#This Row],[Anders]],0)</f>
        <v>0</v>
      </c>
      <c r="Z77" s="144">
        <f>IF(Tb.Financiering[[#This Row],[Pnr.]]=Z$7,Tb.Financiering[[#This Row],[Te financieren]]-Tb.Financiering[[#This Row],[Eigen
bijdrage]]-Tb.Financiering[[#This Row],[Andere
subsidie(s)]]-Tb.Financiering[[#This Row],[Anders]],0)</f>
        <v>0</v>
      </c>
      <c r="AA77" s="144">
        <f>IF(Tb.Financiering[[#This Row],[Pnr.]]=AA$7,Tb.Financiering[[#This Row],[Te financieren]]-Tb.Financiering[[#This Row],[Eigen
bijdrage]]-Tb.Financiering[[#This Row],[Andere
subsidie(s)]]-Tb.Financiering[[#This Row],[Anders]],0)</f>
        <v>0</v>
      </c>
      <c r="AB77" s="144">
        <f>IF(Tb.Financiering[[#This Row],[Pnr.]]=AB$7,Tb.Financiering[[#This Row],[Te financieren]]-Tb.Financiering[[#This Row],[Eigen
bijdrage]]-Tb.Financiering[[#This Row],[Andere
subsidie(s)]]-Tb.Financiering[[#This Row],[Anders]],0)</f>
        <v>0</v>
      </c>
      <c r="AC77" s="144">
        <f>IF(Tb.Financiering[[#This Row],[Pnr.]]=AC$7,Tb.Financiering[[#This Row],[Te financieren]]-Tb.Financiering[[#This Row],[Eigen
bijdrage]]-Tb.Financiering[[#This Row],[Andere
subsidie(s)]]-Tb.Financiering[[#This Row],[Anders]],0)</f>
        <v>0</v>
      </c>
      <c r="AD77" s="144">
        <f>IF(Tb.Financiering[[#This Row],[Pnr.]]=AD$7,Tb.Financiering[[#This Row],[Te financieren]]-Tb.Financiering[[#This Row],[Eigen
bijdrage]]-Tb.Financiering[[#This Row],[Andere
subsidie(s)]]-Tb.Financiering[[#This Row],[Anders]],0)</f>
        <v>0</v>
      </c>
      <c r="AE77" s="144">
        <f>IF(Tb.Financiering[[#This Row],[Pnr.]]=AE$7,Tb.Financiering[[#This Row],[Te financieren]]-Tb.Financiering[[#This Row],[Eigen
bijdrage]]-Tb.Financiering[[#This Row],[Andere
subsidie(s)]]-Tb.Financiering[[#This Row],[Anders]],0)</f>
        <v>0</v>
      </c>
      <c r="AF77" s="144">
        <f>IF(Tb.Financiering[[#This Row],[Pnr.]]=AF$7,Tb.Financiering[[#This Row],[Te financieren]]-Tb.Financiering[[#This Row],[Eigen
bijdrage]]-Tb.Financiering[[#This Row],[Andere
subsidie(s)]]-Tb.Financiering[[#This Row],[Anders]],0)</f>
        <v>0</v>
      </c>
      <c r="AG77" s="144">
        <f>IF(Tb.Financiering[[#This Row],[Pnr.]]=AG$7,Tb.Financiering[[#This Row],[Te financieren]]-Tb.Financiering[[#This Row],[Eigen
bijdrage]]-Tb.Financiering[[#This Row],[Andere
subsidie(s)]]-Tb.Financiering[[#This Row],[Anders]],0)</f>
        <v>0</v>
      </c>
      <c r="AH77" s="144">
        <f>IF(Tb.Financiering[[#This Row],[Pnr.]]=AH$7,Tb.Financiering[[#This Row],[Te financieren]]-Tb.Financiering[[#This Row],[Eigen
bijdrage]]-Tb.Financiering[[#This Row],[Andere
subsidie(s)]]-Tb.Financiering[[#This Row],[Anders]],0)</f>
        <v>0</v>
      </c>
      <c r="AI77" s="144">
        <f>IF(Tb.Financiering[[#This Row],[Pnr.]]=AI$7,Tb.Financiering[[#This Row],[Te financieren]]-Tb.Financiering[[#This Row],[Eigen
bijdrage]]-Tb.Financiering[[#This Row],[Andere
subsidie(s)]]-Tb.Financiering[[#This Row],[Anders]],0)</f>
        <v>0</v>
      </c>
      <c r="AJ77" s="144">
        <f>IF(Tb.Financiering[[#This Row],[Pnr.]]=AJ$7,Tb.Financiering[[#This Row],[Te financieren]]-Tb.Financiering[[#This Row],[Eigen
bijdrage]]-Tb.Financiering[[#This Row],[Andere
subsidie(s)]]-Tb.Financiering[[#This Row],[Anders]],0)</f>
        <v>0</v>
      </c>
      <c r="AK77" s="144">
        <f>IF(Tb.Financiering[[#This Row],[Pnr.]]=AK$7,Tb.Financiering[[#This Row],[Te financieren]]-Tb.Financiering[[#This Row],[Eigen
bijdrage]]-Tb.Financiering[[#This Row],[Andere
subsidie(s)]]-Tb.Financiering[[#This Row],[Anders]],0)</f>
        <v>0</v>
      </c>
      <c r="AL77" s="144">
        <f>IF(Tb.Financiering[[#This Row],[Pnr.]]=AL$7,Tb.Financiering[[#This Row],[Te financieren]]-Tb.Financiering[[#This Row],[Eigen
bijdrage]]-Tb.Financiering[[#This Row],[Andere
subsidie(s)]]-Tb.Financiering[[#This Row],[Anders]],0)</f>
        <v>0</v>
      </c>
      <c r="AM77" s="144">
        <f>IF(Tb.Financiering[[#This Row],[Pnr.]]=AM$7,Tb.Financiering[[#This Row],[Te financieren]]-Tb.Financiering[[#This Row],[Eigen
bijdrage]]-Tb.Financiering[[#This Row],[Andere
subsidie(s)]]-Tb.Financiering[[#This Row],[Anders]],0)</f>
        <v>0</v>
      </c>
      <c r="AN77" s="144">
        <f>IF(Tb.Financiering[[#This Row],[Pnr.]]=AN$7,Tb.Financiering[[#This Row],[Te financieren]]-Tb.Financiering[[#This Row],[Eigen
bijdrage]]-Tb.Financiering[[#This Row],[Andere
subsidie(s)]]-Tb.Financiering[[#This Row],[Anders]],0)</f>
        <v>0</v>
      </c>
      <c r="AO77" s="144">
        <f>IF(Tb.Financiering[[#This Row],[Pnr.]]=AO$7,Tb.Financiering[[#This Row],[Te financieren]]-Tb.Financiering[[#This Row],[Eigen
bijdrage]]-Tb.Financiering[[#This Row],[Andere
subsidie(s)]]-Tb.Financiering[[#This Row],[Anders]],0)</f>
        <v>0</v>
      </c>
      <c r="AP77" s="144">
        <f>IF(Tb.Financiering[[#This Row],[Pnr.]]=AP$7,Tb.Financiering[[#This Row],[Te financieren]]-Tb.Financiering[[#This Row],[Eigen
bijdrage]]-Tb.Financiering[[#This Row],[Andere
subsidie(s)]]-Tb.Financiering[[#This Row],[Anders]],0)</f>
        <v>0</v>
      </c>
      <c r="AQ77" s="144">
        <f>IF(Tb.Financiering[[#This Row],[Pnr.]]=AQ$7,Tb.Financiering[[#This Row],[Te financieren]]-Tb.Financiering[[#This Row],[Eigen
bijdrage]]-Tb.Financiering[[#This Row],[Andere
subsidie(s)]]-Tb.Financiering[[#This Row],[Anders]],0)</f>
        <v>0</v>
      </c>
      <c r="AR77" s="144">
        <f>IF(Tb.Financiering[[#This Row],[Pnr.]]=AR$7,Tb.Financiering[[#This Row],[Te financieren]]-Tb.Financiering[[#This Row],[Eigen
bijdrage]]-Tb.Financiering[[#This Row],[Andere
subsidie(s)]]-Tb.Financiering[[#This Row],[Anders]],0)</f>
        <v>0</v>
      </c>
      <c r="AS77" s="144">
        <f>IF(Tb.Financiering[[#This Row],[Pnr.]]=AS$7,Tb.Financiering[[#This Row],[Te financieren]]-Tb.Financiering[[#This Row],[Eigen
bijdrage]]-Tb.Financiering[[#This Row],[Andere
subsidie(s)]]-Tb.Financiering[[#This Row],[Anders]],0)</f>
        <v>0</v>
      </c>
      <c r="AT77" s="144">
        <f>IF(Tb.Financiering[[#This Row],[Pnr.]]=AT$7,Tb.Financiering[[#This Row],[Te financieren]]-Tb.Financiering[[#This Row],[Eigen
bijdrage]]-Tb.Financiering[[#This Row],[Andere
subsidie(s)]]-Tb.Financiering[[#This Row],[Anders]],0)</f>
        <v>0</v>
      </c>
      <c r="AU77" s="144">
        <f>IF(Tb.Financiering[[#This Row],[Pnr.]]=AU$7,Tb.Financiering[[#This Row],[Te financieren]]-Tb.Financiering[[#This Row],[Eigen
bijdrage]]-Tb.Financiering[[#This Row],[Andere
subsidie(s)]]-Tb.Financiering[[#This Row],[Anders]],0)</f>
        <v>0</v>
      </c>
      <c r="AV77" s="144">
        <f>IF(Tb.Financiering[[#This Row],[Pnr.]]=AV$7,Tb.Financiering[[#This Row],[Te financieren]]-Tb.Financiering[[#This Row],[Eigen
bijdrage]]-Tb.Financiering[[#This Row],[Andere
subsidie(s)]]-Tb.Financiering[[#This Row],[Anders]],0)</f>
        <v>0</v>
      </c>
      <c r="AW77" s="144">
        <f>IF(Tb.Financiering[[#This Row],[Pnr.]]=AW$7,Tb.Financiering[[#This Row],[Te financieren]]-Tb.Financiering[[#This Row],[Eigen
bijdrage]]-Tb.Financiering[[#This Row],[Andere
subsidie(s)]]-Tb.Financiering[[#This Row],[Anders]],0)</f>
        <v>0</v>
      </c>
      <c r="AX77" s="144">
        <f>IF(Tb.Financiering[[#This Row],[Pnr.]]=AX$7,Tb.Financiering[[#This Row],[Te financieren]]-Tb.Financiering[[#This Row],[Eigen
bijdrage]]-Tb.Financiering[[#This Row],[Andere
subsidie(s)]]-Tb.Financiering[[#This Row],[Anders]],0)</f>
        <v>0</v>
      </c>
      <c r="AY77" s="144">
        <f>IF(Tb.Financiering[[#This Row],[Pnr.]]=AY$7,Tb.Financiering[[#This Row],[Te financieren]]-Tb.Financiering[[#This Row],[Eigen
bijdrage]]-Tb.Financiering[[#This Row],[Andere
subsidie(s)]]-Tb.Financiering[[#This Row],[Anders]],0)</f>
        <v>0</v>
      </c>
      <c r="AZ77" s="144">
        <f>IF(Tb.Financiering[[#This Row],[Pnr.]]=AZ$7,Tb.Financiering[[#This Row],[Te financieren]]-Tb.Financiering[[#This Row],[Eigen
bijdrage]]-Tb.Financiering[[#This Row],[Andere
subsidie(s)]]-Tb.Financiering[[#This Row],[Anders]],0)</f>
        <v>0</v>
      </c>
      <c r="BA77" s="144">
        <f>IF(Tb.Financiering[[#This Row],[Pnr.]]=BA$7,Tb.Financiering[[#This Row],[Te financieren]]-Tb.Financiering[[#This Row],[Eigen
bijdrage]]-Tb.Financiering[[#This Row],[Andere
subsidie(s)]]-Tb.Financiering[[#This Row],[Anders]],0)</f>
        <v>0</v>
      </c>
      <c r="BB77" s="144">
        <f>IF(Tb.Financiering[[#This Row],[Pnr.]]=BB$7,Tb.Financiering[[#This Row],[Te financieren]]-Tb.Financiering[[#This Row],[Eigen
bijdrage]]-Tb.Financiering[[#This Row],[Andere
subsidie(s)]]-Tb.Financiering[[#This Row],[Anders]],0)</f>
        <v>0</v>
      </c>
      <c r="BC77" s="144">
        <f>IF(Tb.Financiering[[#This Row],[Pnr.]]=BC$7,Tb.Financiering[[#This Row],[Te financieren]]-Tb.Financiering[[#This Row],[Eigen
bijdrage]]-Tb.Financiering[[#This Row],[Andere
subsidie(s)]]-Tb.Financiering[[#This Row],[Anders]],0)</f>
        <v>0</v>
      </c>
      <c r="BD77" s="144">
        <f>IF(Tb.Financiering[[#This Row],[Pnr.]]=BD$7,Tb.Financiering[[#This Row],[Te financieren]]-Tb.Financiering[[#This Row],[Eigen
bijdrage]]-Tb.Financiering[[#This Row],[Andere
subsidie(s)]]-Tb.Financiering[[#This Row],[Anders]],0)</f>
        <v>0</v>
      </c>
      <c r="BE77" s="144">
        <f>IF(Tb.Financiering[[#This Row],[Pnr.]]=BE$7,Tb.Financiering[[#This Row],[Te financieren]]-Tb.Financiering[[#This Row],[Eigen
bijdrage]]-Tb.Financiering[[#This Row],[Andere
subsidie(s)]]-Tb.Financiering[[#This Row],[Anders]],0)</f>
        <v>0</v>
      </c>
      <c r="BF77" s="144">
        <f>IF(Tb.Financiering[[#This Row],[Pnr.]]=BF$7,Tb.Financiering[[#This Row],[Te financieren]]-Tb.Financiering[[#This Row],[Eigen
bijdrage]]-Tb.Financiering[[#This Row],[Andere
subsidie(s)]]-Tb.Financiering[[#This Row],[Anders]],0)</f>
        <v>0</v>
      </c>
      <c r="BG77" s="144">
        <f>IF(Tb.Financiering[[#This Row],[Pnr.]]=BG$7,Tb.Financiering[[#This Row],[Te financieren]]-Tb.Financiering[[#This Row],[Eigen
bijdrage]]-Tb.Financiering[[#This Row],[Andere
subsidie(s)]]-Tb.Financiering[[#This Row],[Anders]],0)</f>
        <v>0</v>
      </c>
      <c r="BH77" s="144">
        <f>IF(Tb.Financiering[[#This Row],[Pnr.]]=BH$7,Tb.Financiering[[#This Row],[Te financieren]]-Tb.Financiering[[#This Row],[Eigen
bijdrage]]-Tb.Financiering[[#This Row],[Andere
subsidie(s)]]-Tb.Financiering[[#This Row],[Anders]],0)</f>
        <v>0</v>
      </c>
      <c r="BI77" s="144">
        <f>IF(Tb.Financiering[[#This Row],[Pnr.]]=BI$7,Tb.Financiering[[#This Row],[Te financieren]]-Tb.Financiering[[#This Row],[Eigen
bijdrage]]-Tb.Financiering[[#This Row],[Andere
subsidie(s)]]-Tb.Financiering[[#This Row],[Anders]],0)</f>
        <v>0</v>
      </c>
      <c r="BJ77" s="144">
        <f>IF(Tb.Financiering[[#This Row],[Pnr.]]=BJ$7,Tb.Financiering[[#This Row],[Te financieren]]-Tb.Financiering[[#This Row],[Eigen
bijdrage]]-Tb.Financiering[[#This Row],[Andere
subsidie(s)]]-Tb.Financiering[[#This Row],[Anders]],0)</f>
        <v>0</v>
      </c>
      <c r="BK77" s="144">
        <f>IF(Tb.Financiering[[#This Row],[Pnr.]]=BK$7,Tb.Financiering[[#This Row],[Te financieren]]-Tb.Financiering[[#This Row],[Eigen
bijdrage]]-Tb.Financiering[[#This Row],[Andere
subsidie(s)]]-Tb.Financiering[[#This Row],[Anders]],0)</f>
        <v>0</v>
      </c>
      <c r="BL77" s="144">
        <f>IF(Tb.Financiering[[#This Row],[Pnr.]]=BL$7,Tb.Financiering[[#This Row],[Te financieren]]-Tb.Financiering[[#This Row],[Eigen
bijdrage]]-Tb.Financiering[[#This Row],[Andere
subsidie(s)]]-Tb.Financiering[[#This Row],[Anders]],0)</f>
        <v>0</v>
      </c>
      <c r="BM77" s="144">
        <f>IF(Tb.Financiering[[#This Row],[Pnr.]]=BM$7,Tb.Financiering[[#This Row],[Te financieren]]-Tb.Financiering[[#This Row],[Eigen
bijdrage]]-Tb.Financiering[[#This Row],[Andere
subsidie(s)]]-Tb.Financiering[[#This Row],[Anders]],0)</f>
        <v>0</v>
      </c>
      <c r="BN77" s="235">
        <f>IF(Tb.Financiering[[#This Row],[Pnr.]]=BN$7,Tb.Financiering[[#This Row],[Eigen
bijdrage]]+Tb.Financiering[[#This Row],[Andere
subsidie(s)]]+Tb.Financiering[[#This Row],[Anders]],0)</f>
        <v>0</v>
      </c>
      <c r="BO77" s="235">
        <f>IF(Tb.Financiering[[#This Row],[Pnr.]]=BO$7,Tb.Financiering[[#This Row],[Eigen
bijdrage]]+Tb.Financiering[[#This Row],[Andere
subsidie(s)]]+Tb.Financiering[[#This Row],[Anders]],0)</f>
        <v>0</v>
      </c>
      <c r="BP77" s="235">
        <f>IF(Tb.Financiering[[#This Row],[Pnr.]]=BP$7,Tb.Financiering[[#This Row],[Eigen
bijdrage]]+Tb.Financiering[[#This Row],[Andere
subsidie(s)]]+Tb.Financiering[[#This Row],[Anders]],0)</f>
        <v>0</v>
      </c>
      <c r="BQ77" s="235">
        <f>IF(Tb.Financiering[[#This Row],[Pnr.]]=BQ$7,Tb.Financiering[[#This Row],[Eigen
bijdrage]]+Tb.Financiering[[#This Row],[Andere
subsidie(s)]]+Tb.Financiering[[#This Row],[Anders]],0)</f>
        <v>0</v>
      </c>
      <c r="BR77" s="235">
        <f>IF(Tb.Financiering[[#This Row],[Pnr.]]=BR$7,Tb.Financiering[[#This Row],[Eigen
bijdrage]]+Tb.Financiering[[#This Row],[Andere
subsidie(s)]]+Tb.Financiering[[#This Row],[Anders]],0)</f>
        <v>0</v>
      </c>
      <c r="BS77" s="235">
        <f>IF(Tb.Financiering[[#This Row],[Pnr.]]=BS$7,Tb.Financiering[[#This Row],[Eigen
bijdrage]]+Tb.Financiering[[#This Row],[Andere
subsidie(s)]]+Tb.Financiering[[#This Row],[Anders]],0)</f>
        <v>0</v>
      </c>
      <c r="BT77" s="235">
        <f>IF(Tb.Financiering[[#This Row],[Pnr.]]=BT$7,Tb.Financiering[[#This Row],[Eigen
bijdrage]]+Tb.Financiering[[#This Row],[Andere
subsidie(s)]]+Tb.Financiering[[#This Row],[Anders]],0)</f>
        <v>0</v>
      </c>
      <c r="BU77" s="235">
        <f>IF(Tb.Financiering[[#This Row],[Pnr.]]=BU$7,Tb.Financiering[[#This Row],[Eigen
bijdrage]]+Tb.Financiering[[#This Row],[Andere
subsidie(s)]]+Tb.Financiering[[#This Row],[Anders]],0)</f>
        <v>0</v>
      </c>
      <c r="BV77" s="235">
        <f>IF(Tb.Financiering[[#This Row],[Pnr.]]=BV$7,Tb.Financiering[[#This Row],[Eigen
bijdrage]]+Tb.Financiering[[#This Row],[Andere
subsidie(s)]]+Tb.Financiering[[#This Row],[Anders]],0)</f>
        <v>0</v>
      </c>
      <c r="BW77" s="235">
        <f>IF(Tb.Financiering[[#This Row],[Pnr.]]=BW$7,Tb.Financiering[[#This Row],[Eigen
bijdrage]]+Tb.Financiering[[#This Row],[Andere
subsidie(s)]]+Tb.Financiering[[#This Row],[Anders]],0)</f>
        <v>0</v>
      </c>
      <c r="BX77" s="235">
        <f>IF(Tb.Financiering[[#This Row],[Pnr.]]=BX$7,Tb.Financiering[[#This Row],[Eigen
bijdrage]]+Tb.Financiering[[#This Row],[Andere
subsidie(s)]]+Tb.Financiering[[#This Row],[Anders]],0)</f>
        <v>0</v>
      </c>
      <c r="BY77" s="235">
        <f>IF(Tb.Financiering[[#This Row],[Pnr.]]=BY$7,Tb.Financiering[[#This Row],[Eigen
bijdrage]]+Tb.Financiering[[#This Row],[Andere
subsidie(s)]]+Tb.Financiering[[#This Row],[Anders]],0)</f>
        <v>0</v>
      </c>
      <c r="BZ77" s="235">
        <f>IF(Tb.Financiering[[#This Row],[Pnr.]]=BZ$7,Tb.Financiering[[#This Row],[Eigen
bijdrage]]+Tb.Financiering[[#This Row],[Andere
subsidie(s)]]+Tb.Financiering[[#This Row],[Anders]],0)</f>
        <v>0</v>
      </c>
      <c r="CA77" s="235">
        <f>IF(Tb.Financiering[[#This Row],[Pnr.]]=CA$7,Tb.Financiering[[#This Row],[Eigen
bijdrage]]+Tb.Financiering[[#This Row],[Andere
subsidie(s)]]+Tb.Financiering[[#This Row],[Anders]],0)</f>
        <v>0</v>
      </c>
      <c r="CB77" s="235">
        <f>IF(Tb.Financiering[[#This Row],[Pnr.]]=CB$7,Tb.Financiering[[#This Row],[Eigen
bijdrage]]+Tb.Financiering[[#This Row],[Andere
subsidie(s)]]+Tb.Financiering[[#This Row],[Anders]],0)</f>
        <v>0</v>
      </c>
      <c r="CC77" s="235">
        <f>IF(Tb.Financiering[[#This Row],[Pnr.]]=CC$7,Tb.Financiering[[#This Row],[Eigen
bijdrage]]+Tb.Financiering[[#This Row],[Andere
subsidie(s)]]+Tb.Financiering[[#This Row],[Anders]],0)</f>
        <v>0</v>
      </c>
      <c r="CD77" s="235">
        <f>IF(Tb.Financiering[[#This Row],[Pnr.]]=CD$7,Tb.Financiering[[#This Row],[Eigen
bijdrage]]+Tb.Financiering[[#This Row],[Andere
subsidie(s)]]+Tb.Financiering[[#This Row],[Anders]],0)</f>
        <v>0</v>
      </c>
      <c r="CE77" s="235">
        <f>IF(Tb.Financiering[[#This Row],[Pnr.]]=CE$7,Tb.Financiering[[#This Row],[Eigen
bijdrage]]+Tb.Financiering[[#This Row],[Andere
subsidie(s)]]+Tb.Financiering[[#This Row],[Anders]],0)</f>
        <v>0</v>
      </c>
      <c r="CF77" s="235">
        <f>IF(Tb.Financiering[[#This Row],[Pnr.]]=CF$7,Tb.Financiering[[#This Row],[Eigen
bijdrage]]+Tb.Financiering[[#This Row],[Andere
subsidie(s)]]+Tb.Financiering[[#This Row],[Anders]],0)</f>
        <v>0</v>
      </c>
      <c r="CG77" s="235">
        <f>IF(Tb.Financiering[[#This Row],[Pnr.]]=CG$7,Tb.Financiering[[#This Row],[Eigen
bijdrage]]+Tb.Financiering[[#This Row],[Andere
subsidie(s)]]+Tb.Financiering[[#This Row],[Anders]],0)</f>
        <v>0</v>
      </c>
      <c r="CH77" s="235">
        <f>IF(Tb.Financiering[[#This Row],[Pnr.]]=CH$7,Tb.Financiering[[#This Row],[Eigen
bijdrage]]+Tb.Financiering[[#This Row],[Andere
subsidie(s)]]+Tb.Financiering[[#This Row],[Anders]],0)</f>
        <v>0</v>
      </c>
      <c r="CI77" s="235">
        <f>IF(Tb.Financiering[[#This Row],[Pnr.]]=CI$7,Tb.Financiering[[#This Row],[Eigen
bijdrage]]+Tb.Financiering[[#This Row],[Andere
subsidie(s)]]+Tb.Financiering[[#This Row],[Anders]],0)</f>
        <v>0</v>
      </c>
      <c r="CJ77" s="235">
        <f>IF(Tb.Financiering[[#This Row],[Pnr.]]=CJ$7,Tb.Financiering[[#This Row],[Eigen
bijdrage]]+Tb.Financiering[[#This Row],[Andere
subsidie(s)]]+Tb.Financiering[[#This Row],[Anders]],0)</f>
        <v>0</v>
      </c>
      <c r="CK77" s="235">
        <f>IF(Tb.Financiering[[#This Row],[Pnr.]]=CK$7,Tb.Financiering[[#This Row],[Eigen
bijdrage]]+Tb.Financiering[[#This Row],[Andere
subsidie(s)]]+Tb.Financiering[[#This Row],[Anders]],0)</f>
        <v>0</v>
      </c>
      <c r="CL77" s="235">
        <f>IF(Tb.Financiering[[#This Row],[Pnr.]]=CL$7,Tb.Financiering[[#This Row],[Eigen
bijdrage]]+Tb.Financiering[[#This Row],[Andere
subsidie(s)]]+Tb.Financiering[[#This Row],[Anders]],0)</f>
        <v>0</v>
      </c>
      <c r="CM77" s="235">
        <f>IF(Tb.Financiering[[#This Row],[Pnr.]]=CM$7,Tb.Financiering[[#This Row],[Eigen
bijdrage]]+Tb.Financiering[[#This Row],[Andere
subsidie(s)]]+Tb.Financiering[[#This Row],[Anders]],0)</f>
        <v>0</v>
      </c>
      <c r="CN77" s="235">
        <f>IF(Tb.Financiering[[#This Row],[Pnr.]]=CN$7,Tb.Financiering[[#This Row],[Eigen
bijdrage]]+Tb.Financiering[[#This Row],[Andere
subsidie(s)]]+Tb.Financiering[[#This Row],[Anders]],0)</f>
        <v>0</v>
      </c>
      <c r="CO77" s="235">
        <f>IF(Tb.Financiering[[#This Row],[Pnr.]]=CO$7,Tb.Financiering[[#This Row],[Eigen
bijdrage]]+Tb.Financiering[[#This Row],[Andere
subsidie(s)]]+Tb.Financiering[[#This Row],[Anders]],0)</f>
        <v>0</v>
      </c>
      <c r="CP77" s="235">
        <f>IF(Tb.Financiering[[#This Row],[Pnr.]]=CP$7,Tb.Financiering[[#This Row],[Eigen
bijdrage]]+Tb.Financiering[[#This Row],[Andere
subsidie(s)]]+Tb.Financiering[[#This Row],[Anders]],0)</f>
        <v>0</v>
      </c>
      <c r="CQ77" s="235">
        <f>IF(Tb.Financiering[[#This Row],[Pnr.]]=CQ$7,Tb.Financiering[[#This Row],[Eigen
bijdrage]]+Tb.Financiering[[#This Row],[Andere
subsidie(s)]]+Tb.Financiering[[#This Row],[Anders]],0)</f>
        <v>0</v>
      </c>
      <c r="CR77" s="235">
        <f>IF(Tb.Financiering[[#This Row],[Pnr.]]=CR$7,Tb.Financiering[[#This Row],[Eigen
bijdrage]]+Tb.Financiering[[#This Row],[Andere
subsidie(s)]]+Tb.Financiering[[#This Row],[Anders]],0)</f>
        <v>0</v>
      </c>
      <c r="CS77" s="235">
        <f>IF(Tb.Financiering[[#This Row],[Pnr.]]=CS$7,Tb.Financiering[[#This Row],[Eigen
bijdrage]]+Tb.Financiering[[#This Row],[Andere
subsidie(s)]]+Tb.Financiering[[#This Row],[Anders]],0)</f>
        <v>0</v>
      </c>
      <c r="CT77" s="235">
        <f>IF(Tb.Financiering[[#This Row],[Pnr.]]=CT$7,Tb.Financiering[[#This Row],[Eigen
bijdrage]]+Tb.Financiering[[#This Row],[Andere
subsidie(s)]]+Tb.Financiering[[#This Row],[Anders]],0)</f>
        <v>0</v>
      </c>
      <c r="CU77" s="235">
        <f>IF(Tb.Financiering[[#This Row],[Pnr.]]=CU$7,Tb.Financiering[[#This Row],[Eigen
bijdrage]]+Tb.Financiering[[#This Row],[Andere
subsidie(s)]]+Tb.Financiering[[#This Row],[Anders]],0)</f>
        <v>0</v>
      </c>
      <c r="CV77" s="235">
        <f>IF(Tb.Financiering[[#This Row],[Pnr.]]=CV$7,Tb.Financiering[[#This Row],[Eigen
bijdrage]]+Tb.Financiering[[#This Row],[Andere
subsidie(s)]]+Tb.Financiering[[#This Row],[Anders]],0)</f>
        <v>0</v>
      </c>
      <c r="CW77" s="235">
        <f>IF(Tb.Financiering[[#This Row],[Pnr.]]=CW$7,Tb.Financiering[[#This Row],[Eigen
bijdrage]]+Tb.Financiering[[#This Row],[Andere
subsidie(s)]]+Tb.Financiering[[#This Row],[Anders]],0)</f>
        <v>0</v>
      </c>
      <c r="CX77" s="235">
        <f>IF(Tb.Financiering[[#This Row],[Pnr.]]=CX$7,Tb.Financiering[[#This Row],[Eigen
bijdrage]]+Tb.Financiering[[#This Row],[Andere
subsidie(s)]]+Tb.Financiering[[#This Row],[Anders]],0)</f>
        <v>0</v>
      </c>
      <c r="CY77" s="235">
        <f>IF(Tb.Financiering[[#This Row],[Pnr.]]=CY$7,Tb.Financiering[[#This Row],[Eigen
bijdrage]]+Tb.Financiering[[#This Row],[Andere
subsidie(s)]]+Tb.Financiering[[#This Row],[Anders]],0)</f>
        <v>0</v>
      </c>
      <c r="CZ77" s="235">
        <f>IF(Tb.Financiering[[#This Row],[Pnr.]]=CZ$7,Tb.Financiering[[#This Row],[Eigen
bijdrage]]+Tb.Financiering[[#This Row],[Andere
subsidie(s)]]+Tb.Financiering[[#This Row],[Anders]],0)</f>
        <v>0</v>
      </c>
      <c r="DA77" s="235">
        <f>IF(Tb.Financiering[[#This Row],[Pnr.]]=DA$7,Tb.Financiering[[#This Row],[Eigen
bijdrage]]+Tb.Financiering[[#This Row],[Andere
subsidie(s)]]+Tb.Financiering[[#This Row],[Anders]],0)</f>
        <v>0</v>
      </c>
      <c r="DB77" s="235">
        <f>IF(Tb.Financiering[[#This Row],[Pnr.]]=DB$7,Tb.Financiering[[#This Row],[Eigen
bijdrage]]+Tb.Financiering[[#This Row],[Andere
subsidie(s)]]+Tb.Financiering[[#This Row],[Anders]],0)</f>
        <v>0</v>
      </c>
      <c r="DC77" s="235">
        <f>IF(Tb.Financiering[[#This Row],[Pnr.]]=DC$7,Tb.Financiering[[#This Row],[Eigen
bijdrage]]+Tb.Financiering[[#This Row],[Andere
subsidie(s)]]+Tb.Financiering[[#This Row],[Anders]],0)</f>
        <v>0</v>
      </c>
      <c r="DD77" s="235">
        <f>IF(Tb.Financiering[[#This Row],[Pnr.]]=DD$7,Tb.Financiering[[#This Row],[Eigen
bijdrage]]+Tb.Financiering[[#This Row],[Andere
subsidie(s)]]+Tb.Financiering[[#This Row],[Anders]],0)</f>
        <v>0</v>
      </c>
      <c r="DE77" s="235">
        <f>IF(Tb.Financiering[[#This Row],[Pnr.]]=DE$7,Tb.Financiering[[#This Row],[Eigen
bijdrage]]+Tb.Financiering[[#This Row],[Andere
subsidie(s)]]+Tb.Financiering[[#This Row],[Anders]],0)</f>
        <v>0</v>
      </c>
      <c r="DF77" s="235">
        <f>IF(Tb.Financiering[[#This Row],[Pnr.]]=DF$7,Tb.Financiering[[#This Row],[Eigen
bijdrage]]+Tb.Financiering[[#This Row],[Andere
subsidie(s)]]+Tb.Financiering[[#This Row],[Anders]],0)</f>
        <v>0</v>
      </c>
      <c r="DG77" s="235">
        <f>IF(Tb.Financiering[[#This Row],[Pnr.]]=DG$7,Tb.Financiering[[#This Row],[Eigen
bijdrage]]+Tb.Financiering[[#This Row],[Andere
subsidie(s)]]+Tb.Financiering[[#This Row],[Anders]],0)</f>
        <v>0</v>
      </c>
      <c r="DH77" s="235">
        <f>IF(Tb.Financiering[[#This Row],[Pnr.]]=DH$7,Tb.Financiering[[#This Row],[Eigen
bijdrage]]+Tb.Financiering[[#This Row],[Andere
subsidie(s)]]+Tb.Financiering[[#This Row],[Anders]],0)</f>
        <v>0</v>
      </c>
      <c r="DI77" s="235">
        <f>IF(Tb.Financiering[[#This Row],[Pnr.]]=DI$7,Tb.Financiering[[#This Row],[Eigen
bijdrage]]+Tb.Financiering[[#This Row],[Andere
subsidie(s)]]+Tb.Financiering[[#This Row],[Anders]],0)</f>
        <v>0</v>
      </c>
      <c r="DJ77" s="235">
        <f>IF(Tb.Financiering[[#This Row],[Pnr.]]=DJ$7,Tb.Financiering[[#This Row],[Eigen
bijdrage]]+Tb.Financiering[[#This Row],[Andere
subsidie(s)]]+Tb.Financiering[[#This Row],[Anders]],0)</f>
        <v>0</v>
      </c>
      <c r="DK77" s="235">
        <f>IF(Tb.Financiering[[#This Row],[Pnr.]]=DK$7,Tb.Financiering[[#This Row],[Eigen
bijdrage]]+Tb.Financiering[[#This Row],[Andere
subsidie(s)]]+Tb.Financiering[[#This Row],[Anders]],0)</f>
        <v>0</v>
      </c>
      <c r="XFD77" s="31"/>
    </row>
    <row r="78" spans="1:115 16384:16384" s="4" customFormat="1" x14ac:dyDescent="0.3">
      <c r="A78" s="31"/>
      <c r="B78" s="137"/>
      <c r="C78" s="137"/>
      <c r="D78" s="11">
        <f>SUMIF(Tbl.Kosten[PSAnr.],Tb.Financiering[[#This Row],[PSAnr.]],Tbl.Kosten[Totaal kosten])</f>
        <v>0</v>
      </c>
      <c r="E78" s="154">
        <f>SUMIF(Tbl.Kosten[PSAnr.],Tb.Financiering[[#This Row],[PSAnr.]],Tbl.Kosten[Subsidie])</f>
        <v>0</v>
      </c>
      <c r="F78" s="155"/>
      <c r="G78" s="154">
        <f>Tb.Financiering[[#This Row],[Begrote kosten]]-Tb.Financiering[[#This Row],[Berekende GLB subsidie]]-Tb.Financiering[[#This Row],[Correctie GLB subsidie]]</f>
        <v>0</v>
      </c>
      <c r="H78" s="156"/>
      <c r="I78" s="156"/>
      <c r="J78" s="156"/>
      <c r="K78" s="152"/>
      <c r="L78" s="97">
        <f>Tb.Financiering[[#This Row],[Te financieren]]-SUM(Tb.Financiering[[#This Row],[Eigen
bijdrage]:[Anders]])</f>
        <v>0</v>
      </c>
      <c r="M78" s="160" t="str">
        <f>IFERROR(VLOOKUP(Tb.Financiering[[#This Row],[Partnernaam]],Tbl.Projectpartners[[Naam]:[PNr.]],9,FALSE),"")</f>
        <v/>
      </c>
      <c r="N78" s="142" t="str">
        <f>IFERROR(VLOOKUP(Tb.Financiering[[#This Row],[Subsidiabele activiteit]],Tbl.Subsidiehoogte[[Subsidieactiviteit]:[SAnr.]],3,FALSE),"")</f>
        <v/>
      </c>
      <c r="O78" s="142" t="str">
        <f>_xlfn.CONCAT(Tb.Financiering[[#This Row],[Pnr.]],Tb.Financiering[[#This Row],[SAnr.]])</f>
        <v/>
      </c>
      <c r="P78" s="144">
        <f>IF(Tb.Financiering[[#This Row],[Pnr.]]=P$7,Tb.Financiering[[#This Row],[Te financieren]]-Tb.Financiering[[#This Row],[Eigen
bijdrage]]-Tb.Financiering[[#This Row],[Andere
subsidie(s)]]-Tb.Financiering[[#This Row],[Anders]],0)</f>
        <v>0</v>
      </c>
      <c r="Q78" s="144">
        <f>IF(Tb.Financiering[[#This Row],[Pnr.]]=Q$7,Tb.Financiering[[#This Row],[Te financieren]]-Tb.Financiering[[#This Row],[Eigen
bijdrage]]-Tb.Financiering[[#This Row],[Andere
subsidie(s)]]-Tb.Financiering[[#This Row],[Anders]],0)</f>
        <v>0</v>
      </c>
      <c r="R78" s="144">
        <f>IF(Tb.Financiering[[#This Row],[Pnr.]]=R$7,Tb.Financiering[[#This Row],[Te financieren]]-Tb.Financiering[[#This Row],[Eigen
bijdrage]]-Tb.Financiering[[#This Row],[Andere
subsidie(s)]]-Tb.Financiering[[#This Row],[Anders]],0)</f>
        <v>0</v>
      </c>
      <c r="S78" s="144">
        <f>IF(Tb.Financiering[[#This Row],[Pnr.]]=S$7,Tb.Financiering[[#This Row],[Te financieren]]-Tb.Financiering[[#This Row],[Eigen
bijdrage]]-Tb.Financiering[[#This Row],[Andere
subsidie(s)]]-Tb.Financiering[[#This Row],[Anders]],0)</f>
        <v>0</v>
      </c>
      <c r="T78" s="144">
        <f>IF(Tb.Financiering[[#This Row],[Pnr.]]=T$7,Tb.Financiering[[#This Row],[Te financieren]]-Tb.Financiering[[#This Row],[Eigen
bijdrage]]-Tb.Financiering[[#This Row],[Andere
subsidie(s)]]-Tb.Financiering[[#This Row],[Anders]],0)</f>
        <v>0</v>
      </c>
      <c r="U78" s="144">
        <f>IF(Tb.Financiering[[#This Row],[Pnr.]]=U$7,Tb.Financiering[[#This Row],[Te financieren]]-Tb.Financiering[[#This Row],[Eigen
bijdrage]]-Tb.Financiering[[#This Row],[Andere
subsidie(s)]]-Tb.Financiering[[#This Row],[Anders]],0)</f>
        <v>0</v>
      </c>
      <c r="V78" s="144">
        <f>IF(Tb.Financiering[[#This Row],[Pnr.]]=V$7,Tb.Financiering[[#This Row],[Te financieren]]-Tb.Financiering[[#This Row],[Eigen
bijdrage]]-Tb.Financiering[[#This Row],[Andere
subsidie(s)]]-Tb.Financiering[[#This Row],[Anders]],0)</f>
        <v>0</v>
      </c>
      <c r="W78" s="144">
        <f>IF(Tb.Financiering[[#This Row],[Pnr.]]=W$7,Tb.Financiering[[#This Row],[Te financieren]]-Tb.Financiering[[#This Row],[Eigen
bijdrage]]-Tb.Financiering[[#This Row],[Andere
subsidie(s)]]-Tb.Financiering[[#This Row],[Anders]],0)</f>
        <v>0</v>
      </c>
      <c r="X78" s="144">
        <f>IF(Tb.Financiering[[#This Row],[Pnr.]]=X$7,Tb.Financiering[[#This Row],[Te financieren]]-Tb.Financiering[[#This Row],[Eigen
bijdrage]]-Tb.Financiering[[#This Row],[Andere
subsidie(s)]]-Tb.Financiering[[#This Row],[Anders]],0)</f>
        <v>0</v>
      </c>
      <c r="Y78" s="144">
        <f>IF(Tb.Financiering[[#This Row],[Pnr.]]=Y$7,Tb.Financiering[[#This Row],[Te financieren]]-Tb.Financiering[[#This Row],[Eigen
bijdrage]]-Tb.Financiering[[#This Row],[Andere
subsidie(s)]]-Tb.Financiering[[#This Row],[Anders]],0)</f>
        <v>0</v>
      </c>
      <c r="Z78" s="144">
        <f>IF(Tb.Financiering[[#This Row],[Pnr.]]=Z$7,Tb.Financiering[[#This Row],[Te financieren]]-Tb.Financiering[[#This Row],[Eigen
bijdrage]]-Tb.Financiering[[#This Row],[Andere
subsidie(s)]]-Tb.Financiering[[#This Row],[Anders]],0)</f>
        <v>0</v>
      </c>
      <c r="AA78" s="144">
        <f>IF(Tb.Financiering[[#This Row],[Pnr.]]=AA$7,Tb.Financiering[[#This Row],[Te financieren]]-Tb.Financiering[[#This Row],[Eigen
bijdrage]]-Tb.Financiering[[#This Row],[Andere
subsidie(s)]]-Tb.Financiering[[#This Row],[Anders]],0)</f>
        <v>0</v>
      </c>
      <c r="AB78" s="144">
        <f>IF(Tb.Financiering[[#This Row],[Pnr.]]=AB$7,Tb.Financiering[[#This Row],[Te financieren]]-Tb.Financiering[[#This Row],[Eigen
bijdrage]]-Tb.Financiering[[#This Row],[Andere
subsidie(s)]]-Tb.Financiering[[#This Row],[Anders]],0)</f>
        <v>0</v>
      </c>
      <c r="AC78" s="144">
        <f>IF(Tb.Financiering[[#This Row],[Pnr.]]=AC$7,Tb.Financiering[[#This Row],[Te financieren]]-Tb.Financiering[[#This Row],[Eigen
bijdrage]]-Tb.Financiering[[#This Row],[Andere
subsidie(s)]]-Tb.Financiering[[#This Row],[Anders]],0)</f>
        <v>0</v>
      </c>
      <c r="AD78" s="144">
        <f>IF(Tb.Financiering[[#This Row],[Pnr.]]=AD$7,Tb.Financiering[[#This Row],[Te financieren]]-Tb.Financiering[[#This Row],[Eigen
bijdrage]]-Tb.Financiering[[#This Row],[Andere
subsidie(s)]]-Tb.Financiering[[#This Row],[Anders]],0)</f>
        <v>0</v>
      </c>
      <c r="AE78" s="144">
        <f>IF(Tb.Financiering[[#This Row],[Pnr.]]=AE$7,Tb.Financiering[[#This Row],[Te financieren]]-Tb.Financiering[[#This Row],[Eigen
bijdrage]]-Tb.Financiering[[#This Row],[Andere
subsidie(s)]]-Tb.Financiering[[#This Row],[Anders]],0)</f>
        <v>0</v>
      </c>
      <c r="AF78" s="144">
        <f>IF(Tb.Financiering[[#This Row],[Pnr.]]=AF$7,Tb.Financiering[[#This Row],[Te financieren]]-Tb.Financiering[[#This Row],[Eigen
bijdrage]]-Tb.Financiering[[#This Row],[Andere
subsidie(s)]]-Tb.Financiering[[#This Row],[Anders]],0)</f>
        <v>0</v>
      </c>
      <c r="AG78" s="144">
        <f>IF(Tb.Financiering[[#This Row],[Pnr.]]=AG$7,Tb.Financiering[[#This Row],[Te financieren]]-Tb.Financiering[[#This Row],[Eigen
bijdrage]]-Tb.Financiering[[#This Row],[Andere
subsidie(s)]]-Tb.Financiering[[#This Row],[Anders]],0)</f>
        <v>0</v>
      </c>
      <c r="AH78" s="144">
        <f>IF(Tb.Financiering[[#This Row],[Pnr.]]=AH$7,Tb.Financiering[[#This Row],[Te financieren]]-Tb.Financiering[[#This Row],[Eigen
bijdrage]]-Tb.Financiering[[#This Row],[Andere
subsidie(s)]]-Tb.Financiering[[#This Row],[Anders]],0)</f>
        <v>0</v>
      </c>
      <c r="AI78" s="144">
        <f>IF(Tb.Financiering[[#This Row],[Pnr.]]=AI$7,Tb.Financiering[[#This Row],[Te financieren]]-Tb.Financiering[[#This Row],[Eigen
bijdrage]]-Tb.Financiering[[#This Row],[Andere
subsidie(s)]]-Tb.Financiering[[#This Row],[Anders]],0)</f>
        <v>0</v>
      </c>
      <c r="AJ78" s="144">
        <f>IF(Tb.Financiering[[#This Row],[Pnr.]]=AJ$7,Tb.Financiering[[#This Row],[Te financieren]]-Tb.Financiering[[#This Row],[Eigen
bijdrage]]-Tb.Financiering[[#This Row],[Andere
subsidie(s)]]-Tb.Financiering[[#This Row],[Anders]],0)</f>
        <v>0</v>
      </c>
      <c r="AK78" s="144">
        <f>IF(Tb.Financiering[[#This Row],[Pnr.]]=AK$7,Tb.Financiering[[#This Row],[Te financieren]]-Tb.Financiering[[#This Row],[Eigen
bijdrage]]-Tb.Financiering[[#This Row],[Andere
subsidie(s)]]-Tb.Financiering[[#This Row],[Anders]],0)</f>
        <v>0</v>
      </c>
      <c r="AL78" s="144">
        <f>IF(Tb.Financiering[[#This Row],[Pnr.]]=AL$7,Tb.Financiering[[#This Row],[Te financieren]]-Tb.Financiering[[#This Row],[Eigen
bijdrage]]-Tb.Financiering[[#This Row],[Andere
subsidie(s)]]-Tb.Financiering[[#This Row],[Anders]],0)</f>
        <v>0</v>
      </c>
      <c r="AM78" s="144">
        <f>IF(Tb.Financiering[[#This Row],[Pnr.]]=AM$7,Tb.Financiering[[#This Row],[Te financieren]]-Tb.Financiering[[#This Row],[Eigen
bijdrage]]-Tb.Financiering[[#This Row],[Andere
subsidie(s)]]-Tb.Financiering[[#This Row],[Anders]],0)</f>
        <v>0</v>
      </c>
      <c r="AN78" s="144">
        <f>IF(Tb.Financiering[[#This Row],[Pnr.]]=AN$7,Tb.Financiering[[#This Row],[Te financieren]]-Tb.Financiering[[#This Row],[Eigen
bijdrage]]-Tb.Financiering[[#This Row],[Andere
subsidie(s)]]-Tb.Financiering[[#This Row],[Anders]],0)</f>
        <v>0</v>
      </c>
      <c r="AO78" s="144">
        <f>IF(Tb.Financiering[[#This Row],[Pnr.]]=AO$7,Tb.Financiering[[#This Row],[Te financieren]]-Tb.Financiering[[#This Row],[Eigen
bijdrage]]-Tb.Financiering[[#This Row],[Andere
subsidie(s)]]-Tb.Financiering[[#This Row],[Anders]],0)</f>
        <v>0</v>
      </c>
      <c r="AP78" s="144">
        <f>IF(Tb.Financiering[[#This Row],[Pnr.]]=AP$7,Tb.Financiering[[#This Row],[Te financieren]]-Tb.Financiering[[#This Row],[Eigen
bijdrage]]-Tb.Financiering[[#This Row],[Andere
subsidie(s)]]-Tb.Financiering[[#This Row],[Anders]],0)</f>
        <v>0</v>
      </c>
      <c r="AQ78" s="144">
        <f>IF(Tb.Financiering[[#This Row],[Pnr.]]=AQ$7,Tb.Financiering[[#This Row],[Te financieren]]-Tb.Financiering[[#This Row],[Eigen
bijdrage]]-Tb.Financiering[[#This Row],[Andere
subsidie(s)]]-Tb.Financiering[[#This Row],[Anders]],0)</f>
        <v>0</v>
      </c>
      <c r="AR78" s="144">
        <f>IF(Tb.Financiering[[#This Row],[Pnr.]]=AR$7,Tb.Financiering[[#This Row],[Te financieren]]-Tb.Financiering[[#This Row],[Eigen
bijdrage]]-Tb.Financiering[[#This Row],[Andere
subsidie(s)]]-Tb.Financiering[[#This Row],[Anders]],0)</f>
        <v>0</v>
      </c>
      <c r="AS78" s="144">
        <f>IF(Tb.Financiering[[#This Row],[Pnr.]]=AS$7,Tb.Financiering[[#This Row],[Te financieren]]-Tb.Financiering[[#This Row],[Eigen
bijdrage]]-Tb.Financiering[[#This Row],[Andere
subsidie(s)]]-Tb.Financiering[[#This Row],[Anders]],0)</f>
        <v>0</v>
      </c>
      <c r="AT78" s="144">
        <f>IF(Tb.Financiering[[#This Row],[Pnr.]]=AT$7,Tb.Financiering[[#This Row],[Te financieren]]-Tb.Financiering[[#This Row],[Eigen
bijdrage]]-Tb.Financiering[[#This Row],[Andere
subsidie(s)]]-Tb.Financiering[[#This Row],[Anders]],0)</f>
        <v>0</v>
      </c>
      <c r="AU78" s="144">
        <f>IF(Tb.Financiering[[#This Row],[Pnr.]]=AU$7,Tb.Financiering[[#This Row],[Te financieren]]-Tb.Financiering[[#This Row],[Eigen
bijdrage]]-Tb.Financiering[[#This Row],[Andere
subsidie(s)]]-Tb.Financiering[[#This Row],[Anders]],0)</f>
        <v>0</v>
      </c>
      <c r="AV78" s="144">
        <f>IF(Tb.Financiering[[#This Row],[Pnr.]]=AV$7,Tb.Financiering[[#This Row],[Te financieren]]-Tb.Financiering[[#This Row],[Eigen
bijdrage]]-Tb.Financiering[[#This Row],[Andere
subsidie(s)]]-Tb.Financiering[[#This Row],[Anders]],0)</f>
        <v>0</v>
      </c>
      <c r="AW78" s="144">
        <f>IF(Tb.Financiering[[#This Row],[Pnr.]]=AW$7,Tb.Financiering[[#This Row],[Te financieren]]-Tb.Financiering[[#This Row],[Eigen
bijdrage]]-Tb.Financiering[[#This Row],[Andere
subsidie(s)]]-Tb.Financiering[[#This Row],[Anders]],0)</f>
        <v>0</v>
      </c>
      <c r="AX78" s="144">
        <f>IF(Tb.Financiering[[#This Row],[Pnr.]]=AX$7,Tb.Financiering[[#This Row],[Te financieren]]-Tb.Financiering[[#This Row],[Eigen
bijdrage]]-Tb.Financiering[[#This Row],[Andere
subsidie(s)]]-Tb.Financiering[[#This Row],[Anders]],0)</f>
        <v>0</v>
      </c>
      <c r="AY78" s="144">
        <f>IF(Tb.Financiering[[#This Row],[Pnr.]]=AY$7,Tb.Financiering[[#This Row],[Te financieren]]-Tb.Financiering[[#This Row],[Eigen
bijdrage]]-Tb.Financiering[[#This Row],[Andere
subsidie(s)]]-Tb.Financiering[[#This Row],[Anders]],0)</f>
        <v>0</v>
      </c>
      <c r="AZ78" s="144">
        <f>IF(Tb.Financiering[[#This Row],[Pnr.]]=AZ$7,Tb.Financiering[[#This Row],[Te financieren]]-Tb.Financiering[[#This Row],[Eigen
bijdrage]]-Tb.Financiering[[#This Row],[Andere
subsidie(s)]]-Tb.Financiering[[#This Row],[Anders]],0)</f>
        <v>0</v>
      </c>
      <c r="BA78" s="144">
        <f>IF(Tb.Financiering[[#This Row],[Pnr.]]=BA$7,Tb.Financiering[[#This Row],[Te financieren]]-Tb.Financiering[[#This Row],[Eigen
bijdrage]]-Tb.Financiering[[#This Row],[Andere
subsidie(s)]]-Tb.Financiering[[#This Row],[Anders]],0)</f>
        <v>0</v>
      </c>
      <c r="BB78" s="144">
        <f>IF(Tb.Financiering[[#This Row],[Pnr.]]=BB$7,Tb.Financiering[[#This Row],[Te financieren]]-Tb.Financiering[[#This Row],[Eigen
bijdrage]]-Tb.Financiering[[#This Row],[Andere
subsidie(s)]]-Tb.Financiering[[#This Row],[Anders]],0)</f>
        <v>0</v>
      </c>
      <c r="BC78" s="144">
        <f>IF(Tb.Financiering[[#This Row],[Pnr.]]=BC$7,Tb.Financiering[[#This Row],[Te financieren]]-Tb.Financiering[[#This Row],[Eigen
bijdrage]]-Tb.Financiering[[#This Row],[Andere
subsidie(s)]]-Tb.Financiering[[#This Row],[Anders]],0)</f>
        <v>0</v>
      </c>
      <c r="BD78" s="144">
        <f>IF(Tb.Financiering[[#This Row],[Pnr.]]=BD$7,Tb.Financiering[[#This Row],[Te financieren]]-Tb.Financiering[[#This Row],[Eigen
bijdrage]]-Tb.Financiering[[#This Row],[Andere
subsidie(s)]]-Tb.Financiering[[#This Row],[Anders]],0)</f>
        <v>0</v>
      </c>
      <c r="BE78" s="144">
        <f>IF(Tb.Financiering[[#This Row],[Pnr.]]=BE$7,Tb.Financiering[[#This Row],[Te financieren]]-Tb.Financiering[[#This Row],[Eigen
bijdrage]]-Tb.Financiering[[#This Row],[Andere
subsidie(s)]]-Tb.Financiering[[#This Row],[Anders]],0)</f>
        <v>0</v>
      </c>
      <c r="BF78" s="144">
        <f>IF(Tb.Financiering[[#This Row],[Pnr.]]=BF$7,Tb.Financiering[[#This Row],[Te financieren]]-Tb.Financiering[[#This Row],[Eigen
bijdrage]]-Tb.Financiering[[#This Row],[Andere
subsidie(s)]]-Tb.Financiering[[#This Row],[Anders]],0)</f>
        <v>0</v>
      </c>
      <c r="BG78" s="144">
        <f>IF(Tb.Financiering[[#This Row],[Pnr.]]=BG$7,Tb.Financiering[[#This Row],[Te financieren]]-Tb.Financiering[[#This Row],[Eigen
bijdrage]]-Tb.Financiering[[#This Row],[Andere
subsidie(s)]]-Tb.Financiering[[#This Row],[Anders]],0)</f>
        <v>0</v>
      </c>
      <c r="BH78" s="144">
        <f>IF(Tb.Financiering[[#This Row],[Pnr.]]=BH$7,Tb.Financiering[[#This Row],[Te financieren]]-Tb.Financiering[[#This Row],[Eigen
bijdrage]]-Tb.Financiering[[#This Row],[Andere
subsidie(s)]]-Tb.Financiering[[#This Row],[Anders]],0)</f>
        <v>0</v>
      </c>
      <c r="BI78" s="144">
        <f>IF(Tb.Financiering[[#This Row],[Pnr.]]=BI$7,Tb.Financiering[[#This Row],[Te financieren]]-Tb.Financiering[[#This Row],[Eigen
bijdrage]]-Tb.Financiering[[#This Row],[Andere
subsidie(s)]]-Tb.Financiering[[#This Row],[Anders]],0)</f>
        <v>0</v>
      </c>
      <c r="BJ78" s="144">
        <f>IF(Tb.Financiering[[#This Row],[Pnr.]]=BJ$7,Tb.Financiering[[#This Row],[Te financieren]]-Tb.Financiering[[#This Row],[Eigen
bijdrage]]-Tb.Financiering[[#This Row],[Andere
subsidie(s)]]-Tb.Financiering[[#This Row],[Anders]],0)</f>
        <v>0</v>
      </c>
      <c r="BK78" s="144">
        <f>IF(Tb.Financiering[[#This Row],[Pnr.]]=BK$7,Tb.Financiering[[#This Row],[Te financieren]]-Tb.Financiering[[#This Row],[Eigen
bijdrage]]-Tb.Financiering[[#This Row],[Andere
subsidie(s)]]-Tb.Financiering[[#This Row],[Anders]],0)</f>
        <v>0</v>
      </c>
      <c r="BL78" s="144">
        <f>IF(Tb.Financiering[[#This Row],[Pnr.]]=BL$7,Tb.Financiering[[#This Row],[Te financieren]]-Tb.Financiering[[#This Row],[Eigen
bijdrage]]-Tb.Financiering[[#This Row],[Andere
subsidie(s)]]-Tb.Financiering[[#This Row],[Anders]],0)</f>
        <v>0</v>
      </c>
      <c r="BM78" s="144">
        <f>IF(Tb.Financiering[[#This Row],[Pnr.]]=BM$7,Tb.Financiering[[#This Row],[Te financieren]]-Tb.Financiering[[#This Row],[Eigen
bijdrage]]-Tb.Financiering[[#This Row],[Andere
subsidie(s)]]-Tb.Financiering[[#This Row],[Anders]],0)</f>
        <v>0</v>
      </c>
      <c r="BN78" s="235">
        <f>IF(Tb.Financiering[[#This Row],[Pnr.]]=BN$7,Tb.Financiering[[#This Row],[Eigen
bijdrage]]+Tb.Financiering[[#This Row],[Andere
subsidie(s)]]+Tb.Financiering[[#This Row],[Anders]],0)</f>
        <v>0</v>
      </c>
      <c r="BO78" s="235">
        <f>IF(Tb.Financiering[[#This Row],[Pnr.]]=BO$7,Tb.Financiering[[#This Row],[Eigen
bijdrage]]+Tb.Financiering[[#This Row],[Andere
subsidie(s)]]+Tb.Financiering[[#This Row],[Anders]],0)</f>
        <v>0</v>
      </c>
      <c r="BP78" s="235">
        <f>IF(Tb.Financiering[[#This Row],[Pnr.]]=BP$7,Tb.Financiering[[#This Row],[Eigen
bijdrage]]+Tb.Financiering[[#This Row],[Andere
subsidie(s)]]+Tb.Financiering[[#This Row],[Anders]],0)</f>
        <v>0</v>
      </c>
      <c r="BQ78" s="235">
        <f>IF(Tb.Financiering[[#This Row],[Pnr.]]=BQ$7,Tb.Financiering[[#This Row],[Eigen
bijdrage]]+Tb.Financiering[[#This Row],[Andere
subsidie(s)]]+Tb.Financiering[[#This Row],[Anders]],0)</f>
        <v>0</v>
      </c>
      <c r="BR78" s="235">
        <f>IF(Tb.Financiering[[#This Row],[Pnr.]]=BR$7,Tb.Financiering[[#This Row],[Eigen
bijdrage]]+Tb.Financiering[[#This Row],[Andere
subsidie(s)]]+Tb.Financiering[[#This Row],[Anders]],0)</f>
        <v>0</v>
      </c>
      <c r="BS78" s="235">
        <f>IF(Tb.Financiering[[#This Row],[Pnr.]]=BS$7,Tb.Financiering[[#This Row],[Eigen
bijdrage]]+Tb.Financiering[[#This Row],[Andere
subsidie(s)]]+Tb.Financiering[[#This Row],[Anders]],0)</f>
        <v>0</v>
      </c>
      <c r="BT78" s="235">
        <f>IF(Tb.Financiering[[#This Row],[Pnr.]]=BT$7,Tb.Financiering[[#This Row],[Eigen
bijdrage]]+Tb.Financiering[[#This Row],[Andere
subsidie(s)]]+Tb.Financiering[[#This Row],[Anders]],0)</f>
        <v>0</v>
      </c>
      <c r="BU78" s="235">
        <f>IF(Tb.Financiering[[#This Row],[Pnr.]]=BU$7,Tb.Financiering[[#This Row],[Eigen
bijdrage]]+Tb.Financiering[[#This Row],[Andere
subsidie(s)]]+Tb.Financiering[[#This Row],[Anders]],0)</f>
        <v>0</v>
      </c>
      <c r="BV78" s="235">
        <f>IF(Tb.Financiering[[#This Row],[Pnr.]]=BV$7,Tb.Financiering[[#This Row],[Eigen
bijdrage]]+Tb.Financiering[[#This Row],[Andere
subsidie(s)]]+Tb.Financiering[[#This Row],[Anders]],0)</f>
        <v>0</v>
      </c>
      <c r="BW78" s="235">
        <f>IF(Tb.Financiering[[#This Row],[Pnr.]]=BW$7,Tb.Financiering[[#This Row],[Eigen
bijdrage]]+Tb.Financiering[[#This Row],[Andere
subsidie(s)]]+Tb.Financiering[[#This Row],[Anders]],0)</f>
        <v>0</v>
      </c>
      <c r="BX78" s="235">
        <f>IF(Tb.Financiering[[#This Row],[Pnr.]]=BX$7,Tb.Financiering[[#This Row],[Eigen
bijdrage]]+Tb.Financiering[[#This Row],[Andere
subsidie(s)]]+Tb.Financiering[[#This Row],[Anders]],0)</f>
        <v>0</v>
      </c>
      <c r="BY78" s="235">
        <f>IF(Tb.Financiering[[#This Row],[Pnr.]]=BY$7,Tb.Financiering[[#This Row],[Eigen
bijdrage]]+Tb.Financiering[[#This Row],[Andere
subsidie(s)]]+Tb.Financiering[[#This Row],[Anders]],0)</f>
        <v>0</v>
      </c>
      <c r="BZ78" s="235">
        <f>IF(Tb.Financiering[[#This Row],[Pnr.]]=BZ$7,Tb.Financiering[[#This Row],[Eigen
bijdrage]]+Tb.Financiering[[#This Row],[Andere
subsidie(s)]]+Tb.Financiering[[#This Row],[Anders]],0)</f>
        <v>0</v>
      </c>
      <c r="CA78" s="235">
        <f>IF(Tb.Financiering[[#This Row],[Pnr.]]=CA$7,Tb.Financiering[[#This Row],[Eigen
bijdrage]]+Tb.Financiering[[#This Row],[Andere
subsidie(s)]]+Tb.Financiering[[#This Row],[Anders]],0)</f>
        <v>0</v>
      </c>
      <c r="CB78" s="235">
        <f>IF(Tb.Financiering[[#This Row],[Pnr.]]=CB$7,Tb.Financiering[[#This Row],[Eigen
bijdrage]]+Tb.Financiering[[#This Row],[Andere
subsidie(s)]]+Tb.Financiering[[#This Row],[Anders]],0)</f>
        <v>0</v>
      </c>
      <c r="CC78" s="235">
        <f>IF(Tb.Financiering[[#This Row],[Pnr.]]=CC$7,Tb.Financiering[[#This Row],[Eigen
bijdrage]]+Tb.Financiering[[#This Row],[Andere
subsidie(s)]]+Tb.Financiering[[#This Row],[Anders]],0)</f>
        <v>0</v>
      </c>
      <c r="CD78" s="235">
        <f>IF(Tb.Financiering[[#This Row],[Pnr.]]=CD$7,Tb.Financiering[[#This Row],[Eigen
bijdrage]]+Tb.Financiering[[#This Row],[Andere
subsidie(s)]]+Tb.Financiering[[#This Row],[Anders]],0)</f>
        <v>0</v>
      </c>
      <c r="CE78" s="235">
        <f>IF(Tb.Financiering[[#This Row],[Pnr.]]=CE$7,Tb.Financiering[[#This Row],[Eigen
bijdrage]]+Tb.Financiering[[#This Row],[Andere
subsidie(s)]]+Tb.Financiering[[#This Row],[Anders]],0)</f>
        <v>0</v>
      </c>
      <c r="CF78" s="235">
        <f>IF(Tb.Financiering[[#This Row],[Pnr.]]=CF$7,Tb.Financiering[[#This Row],[Eigen
bijdrage]]+Tb.Financiering[[#This Row],[Andere
subsidie(s)]]+Tb.Financiering[[#This Row],[Anders]],0)</f>
        <v>0</v>
      </c>
      <c r="CG78" s="235">
        <f>IF(Tb.Financiering[[#This Row],[Pnr.]]=CG$7,Tb.Financiering[[#This Row],[Eigen
bijdrage]]+Tb.Financiering[[#This Row],[Andere
subsidie(s)]]+Tb.Financiering[[#This Row],[Anders]],0)</f>
        <v>0</v>
      </c>
      <c r="CH78" s="235">
        <f>IF(Tb.Financiering[[#This Row],[Pnr.]]=CH$7,Tb.Financiering[[#This Row],[Eigen
bijdrage]]+Tb.Financiering[[#This Row],[Andere
subsidie(s)]]+Tb.Financiering[[#This Row],[Anders]],0)</f>
        <v>0</v>
      </c>
      <c r="CI78" s="235">
        <f>IF(Tb.Financiering[[#This Row],[Pnr.]]=CI$7,Tb.Financiering[[#This Row],[Eigen
bijdrage]]+Tb.Financiering[[#This Row],[Andere
subsidie(s)]]+Tb.Financiering[[#This Row],[Anders]],0)</f>
        <v>0</v>
      </c>
      <c r="CJ78" s="235">
        <f>IF(Tb.Financiering[[#This Row],[Pnr.]]=CJ$7,Tb.Financiering[[#This Row],[Eigen
bijdrage]]+Tb.Financiering[[#This Row],[Andere
subsidie(s)]]+Tb.Financiering[[#This Row],[Anders]],0)</f>
        <v>0</v>
      </c>
      <c r="CK78" s="235">
        <f>IF(Tb.Financiering[[#This Row],[Pnr.]]=CK$7,Tb.Financiering[[#This Row],[Eigen
bijdrage]]+Tb.Financiering[[#This Row],[Andere
subsidie(s)]]+Tb.Financiering[[#This Row],[Anders]],0)</f>
        <v>0</v>
      </c>
      <c r="CL78" s="235">
        <f>IF(Tb.Financiering[[#This Row],[Pnr.]]=CL$7,Tb.Financiering[[#This Row],[Eigen
bijdrage]]+Tb.Financiering[[#This Row],[Andere
subsidie(s)]]+Tb.Financiering[[#This Row],[Anders]],0)</f>
        <v>0</v>
      </c>
      <c r="CM78" s="235">
        <f>IF(Tb.Financiering[[#This Row],[Pnr.]]=CM$7,Tb.Financiering[[#This Row],[Eigen
bijdrage]]+Tb.Financiering[[#This Row],[Andere
subsidie(s)]]+Tb.Financiering[[#This Row],[Anders]],0)</f>
        <v>0</v>
      </c>
      <c r="CN78" s="235">
        <f>IF(Tb.Financiering[[#This Row],[Pnr.]]=CN$7,Tb.Financiering[[#This Row],[Eigen
bijdrage]]+Tb.Financiering[[#This Row],[Andere
subsidie(s)]]+Tb.Financiering[[#This Row],[Anders]],0)</f>
        <v>0</v>
      </c>
      <c r="CO78" s="235">
        <f>IF(Tb.Financiering[[#This Row],[Pnr.]]=CO$7,Tb.Financiering[[#This Row],[Eigen
bijdrage]]+Tb.Financiering[[#This Row],[Andere
subsidie(s)]]+Tb.Financiering[[#This Row],[Anders]],0)</f>
        <v>0</v>
      </c>
      <c r="CP78" s="235">
        <f>IF(Tb.Financiering[[#This Row],[Pnr.]]=CP$7,Tb.Financiering[[#This Row],[Eigen
bijdrage]]+Tb.Financiering[[#This Row],[Andere
subsidie(s)]]+Tb.Financiering[[#This Row],[Anders]],0)</f>
        <v>0</v>
      </c>
      <c r="CQ78" s="235">
        <f>IF(Tb.Financiering[[#This Row],[Pnr.]]=CQ$7,Tb.Financiering[[#This Row],[Eigen
bijdrage]]+Tb.Financiering[[#This Row],[Andere
subsidie(s)]]+Tb.Financiering[[#This Row],[Anders]],0)</f>
        <v>0</v>
      </c>
      <c r="CR78" s="235">
        <f>IF(Tb.Financiering[[#This Row],[Pnr.]]=CR$7,Tb.Financiering[[#This Row],[Eigen
bijdrage]]+Tb.Financiering[[#This Row],[Andere
subsidie(s)]]+Tb.Financiering[[#This Row],[Anders]],0)</f>
        <v>0</v>
      </c>
      <c r="CS78" s="235">
        <f>IF(Tb.Financiering[[#This Row],[Pnr.]]=CS$7,Tb.Financiering[[#This Row],[Eigen
bijdrage]]+Tb.Financiering[[#This Row],[Andere
subsidie(s)]]+Tb.Financiering[[#This Row],[Anders]],0)</f>
        <v>0</v>
      </c>
      <c r="CT78" s="235">
        <f>IF(Tb.Financiering[[#This Row],[Pnr.]]=CT$7,Tb.Financiering[[#This Row],[Eigen
bijdrage]]+Tb.Financiering[[#This Row],[Andere
subsidie(s)]]+Tb.Financiering[[#This Row],[Anders]],0)</f>
        <v>0</v>
      </c>
      <c r="CU78" s="235">
        <f>IF(Tb.Financiering[[#This Row],[Pnr.]]=CU$7,Tb.Financiering[[#This Row],[Eigen
bijdrage]]+Tb.Financiering[[#This Row],[Andere
subsidie(s)]]+Tb.Financiering[[#This Row],[Anders]],0)</f>
        <v>0</v>
      </c>
      <c r="CV78" s="235">
        <f>IF(Tb.Financiering[[#This Row],[Pnr.]]=CV$7,Tb.Financiering[[#This Row],[Eigen
bijdrage]]+Tb.Financiering[[#This Row],[Andere
subsidie(s)]]+Tb.Financiering[[#This Row],[Anders]],0)</f>
        <v>0</v>
      </c>
      <c r="CW78" s="235">
        <f>IF(Tb.Financiering[[#This Row],[Pnr.]]=CW$7,Tb.Financiering[[#This Row],[Eigen
bijdrage]]+Tb.Financiering[[#This Row],[Andere
subsidie(s)]]+Tb.Financiering[[#This Row],[Anders]],0)</f>
        <v>0</v>
      </c>
      <c r="CX78" s="235">
        <f>IF(Tb.Financiering[[#This Row],[Pnr.]]=CX$7,Tb.Financiering[[#This Row],[Eigen
bijdrage]]+Tb.Financiering[[#This Row],[Andere
subsidie(s)]]+Tb.Financiering[[#This Row],[Anders]],0)</f>
        <v>0</v>
      </c>
      <c r="CY78" s="235">
        <f>IF(Tb.Financiering[[#This Row],[Pnr.]]=CY$7,Tb.Financiering[[#This Row],[Eigen
bijdrage]]+Tb.Financiering[[#This Row],[Andere
subsidie(s)]]+Tb.Financiering[[#This Row],[Anders]],0)</f>
        <v>0</v>
      </c>
      <c r="CZ78" s="235">
        <f>IF(Tb.Financiering[[#This Row],[Pnr.]]=CZ$7,Tb.Financiering[[#This Row],[Eigen
bijdrage]]+Tb.Financiering[[#This Row],[Andere
subsidie(s)]]+Tb.Financiering[[#This Row],[Anders]],0)</f>
        <v>0</v>
      </c>
      <c r="DA78" s="235">
        <f>IF(Tb.Financiering[[#This Row],[Pnr.]]=DA$7,Tb.Financiering[[#This Row],[Eigen
bijdrage]]+Tb.Financiering[[#This Row],[Andere
subsidie(s)]]+Tb.Financiering[[#This Row],[Anders]],0)</f>
        <v>0</v>
      </c>
      <c r="DB78" s="235">
        <f>IF(Tb.Financiering[[#This Row],[Pnr.]]=DB$7,Tb.Financiering[[#This Row],[Eigen
bijdrage]]+Tb.Financiering[[#This Row],[Andere
subsidie(s)]]+Tb.Financiering[[#This Row],[Anders]],0)</f>
        <v>0</v>
      </c>
      <c r="DC78" s="235">
        <f>IF(Tb.Financiering[[#This Row],[Pnr.]]=DC$7,Tb.Financiering[[#This Row],[Eigen
bijdrage]]+Tb.Financiering[[#This Row],[Andere
subsidie(s)]]+Tb.Financiering[[#This Row],[Anders]],0)</f>
        <v>0</v>
      </c>
      <c r="DD78" s="235">
        <f>IF(Tb.Financiering[[#This Row],[Pnr.]]=DD$7,Tb.Financiering[[#This Row],[Eigen
bijdrage]]+Tb.Financiering[[#This Row],[Andere
subsidie(s)]]+Tb.Financiering[[#This Row],[Anders]],0)</f>
        <v>0</v>
      </c>
      <c r="DE78" s="235">
        <f>IF(Tb.Financiering[[#This Row],[Pnr.]]=DE$7,Tb.Financiering[[#This Row],[Eigen
bijdrage]]+Tb.Financiering[[#This Row],[Andere
subsidie(s)]]+Tb.Financiering[[#This Row],[Anders]],0)</f>
        <v>0</v>
      </c>
      <c r="DF78" s="235">
        <f>IF(Tb.Financiering[[#This Row],[Pnr.]]=DF$7,Tb.Financiering[[#This Row],[Eigen
bijdrage]]+Tb.Financiering[[#This Row],[Andere
subsidie(s)]]+Tb.Financiering[[#This Row],[Anders]],0)</f>
        <v>0</v>
      </c>
      <c r="DG78" s="235">
        <f>IF(Tb.Financiering[[#This Row],[Pnr.]]=DG$7,Tb.Financiering[[#This Row],[Eigen
bijdrage]]+Tb.Financiering[[#This Row],[Andere
subsidie(s)]]+Tb.Financiering[[#This Row],[Anders]],0)</f>
        <v>0</v>
      </c>
      <c r="DH78" s="235">
        <f>IF(Tb.Financiering[[#This Row],[Pnr.]]=DH$7,Tb.Financiering[[#This Row],[Eigen
bijdrage]]+Tb.Financiering[[#This Row],[Andere
subsidie(s)]]+Tb.Financiering[[#This Row],[Anders]],0)</f>
        <v>0</v>
      </c>
      <c r="DI78" s="235">
        <f>IF(Tb.Financiering[[#This Row],[Pnr.]]=DI$7,Tb.Financiering[[#This Row],[Eigen
bijdrage]]+Tb.Financiering[[#This Row],[Andere
subsidie(s)]]+Tb.Financiering[[#This Row],[Anders]],0)</f>
        <v>0</v>
      </c>
      <c r="DJ78" s="235">
        <f>IF(Tb.Financiering[[#This Row],[Pnr.]]=DJ$7,Tb.Financiering[[#This Row],[Eigen
bijdrage]]+Tb.Financiering[[#This Row],[Andere
subsidie(s)]]+Tb.Financiering[[#This Row],[Anders]],0)</f>
        <v>0</v>
      </c>
      <c r="DK78" s="235">
        <f>IF(Tb.Financiering[[#This Row],[Pnr.]]=DK$7,Tb.Financiering[[#This Row],[Eigen
bijdrage]]+Tb.Financiering[[#This Row],[Andere
subsidie(s)]]+Tb.Financiering[[#This Row],[Anders]],0)</f>
        <v>0</v>
      </c>
      <c r="XFD78" s="31"/>
    </row>
    <row r="79" spans="1:115 16384:16384" s="4" customFormat="1" x14ac:dyDescent="0.3">
      <c r="A79" s="31"/>
      <c r="B79" s="137"/>
      <c r="C79" s="137"/>
      <c r="D79" s="11">
        <f>SUMIF(Tbl.Kosten[PSAnr.],Tb.Financiering[[#This Row],[PSAnr.]],Tbl.Kosten[Totaal kosten])</f>
        <v>0</v>
      </c>
      <c r="E79" s="154">
        <f>SUMIF(Tbl.Kosten[PSAnr.],Tb.Financiering[[#This Row],[PSAnr.]],Tbl.Kosten[Subsidie])</f>
        <v>0</v>
      </c>
      <c r="F79" s="155"/>
      <c r="G79" s="154">
        <f>Tb.Financiering[[#This Row],[Begrote kosten]]-Tb.Financiering[[#This Row],[Berekende GLB subsidie]]-Tb.Financiering[[#This Row],[Correctie GLB subsidie]]</f>
        <v>0</v>
      </c>
      <c r="H79" s="156"/>
      <c r="I79" s="156"/>
      <c r="J79" s="156"/>
      <c r="K79" s="152"/>
      <c r="L79" s="97">
        <f>Tb.Financiering[[#This Row],[Te financieren]]-SUM(Tb.Financiering[[#This Row],[Eigen
bijdrage]:[Anders]])</f>
        <v>0</v>
      </c>
      <c r="M79" s="160" t="str">
        <f>IFERROR(VLOOKUP(Tb.Financiering[[#This Row],[Partnernaam]],Tbl.Projectpartners[[Naam]:[PNr.]],9,FALSE),"")</f>
        <v/>
      </c>
      <c r="N79" s="142" t="str">
        <f>IFERROR(VLOOKUP(Tb.Financiering[[#This Row],[Subsidiabele activiteit]],Tbl.Subsidiehoogte[[Subsidieactiviteit]:[SAnr.]],3,FALSE),"")</f>
        <v/>
      </c>
      <c r="O79" s="142" t="str">
        <f>_xlfn.CONCAT(Tb.Financiering[[#This Row],[Pnr.]],Tb.Financiering[[#This Row],[SAnr.]])</f>
        <v/>
      </c>
      <c r="P79" s="144">
        <f>IF(Tb.Financiering[[#This Row],[Pnr.]]=P$7,Tb.Financiering[[#This Row],[Te financieren]]-Tb.Financiering[[#This Row],[Eigen
bijdrage]]-Tb.Financiering[[#This Row],[Andere
subsidie(s)]]-Tb.Financiering[[#This Row],[Anders]],0)</f>
        <v>0</v>
      </c>
      <c r="Q79" s="144">
        <f>IF(Tb.Financiering[[#This Row],[Pnr.]]=Q$7,Tb.Financiering[[#This Row],[Te financieren]]-Tb.Financiering[[#This Row],[Eigen
bijdrage]]-Tb.Financiering[[#This Row],[Andere
subsidie(s)]]-Tb.Financiering[[#This Row],[Anders]],0)</f>
        <v>0</v>
      </c>
      <c r="R79" s="144">
        <f>IF(Tb.Financiering[[#This Row],[Pnr.]]=R$7,Tb.Financiering[[#This Row],[Te financieren]]-Tb.Financiering[[#This Row],[Eigen
bijdrage]]-Tb.Financiering[[#This Row],[Andere
subsidie(s)]]-Tb.Financiering[[#This Row],[Anders]],0)</f>
        <v>0</v>
      </c>
      <c r="S79" s="144">
        <f>IF(Tb.Financiering[[#This Row],[Pnr.]]=S$7,Tb.Financiering[[#This Row],[Te financieren]]-Tb.Financiering[[#This Row],[Eigen
bijdrage]]-Tb.Financiering[[#This Row],[Andere
subsidie(s)]]-Tb.Financiering[[#This Row],[Anders]],0)</f>
        <v>0</v>
      </c>
      <c r="T79" s="144">
        <f>IF(Tb.Financiering[[#This Row],[Pnr.]]=T$7,Tb.Financiering[[#This Row],[Te financieren]]-Tb.Financiering[[#This Row],[Eigen
bijdrage]]-Tb.Financiering[[#This Row],[Andere
subsidie(s)]]-Tb.Financiering[[#This Row],[Anders]],0)</f>
        <v>0</v>
      </c>
      <c r="U79" s="144">
        <f>IF(Tb.Financiering[[#This Row],[Pnr.]]=U$7,Tb.Financiering[[#This Row],[Te financieren]]-Tb.Financiering[[#This Row],[Eigen
bijdrage]]-Tb.Financiering[[#This Row],[Andere
subsidie(s)]]-Tb.Financiering[[#This Row],[Anders]],0)</f>
        <v>0</v>
      </c>
      <c r="V79" s="144">
        <f>IF(Tb.Financiering[[#This Row],[Pnr.]]=V$7,Tb.Financiering[[#This Row],[Te financieren]]-Tb.Financiering[[#This Row],[Eigen
bijdrage]]-Tb.Financiering[[#This Row],[Andere
subsidie(s)]]-Tb.Financiering[[#This Row],[Anders]],0)</f>
        <v>0</v>
      </c>
      <c r="W79" s="144">
        <f>IF(Tb.Financiering[[#This Row],[Pnr.]]=W$7,Tb.Financiering[[#This Row],[Te financieren]]-Tb.Financiering[[#This Row],[Eigen
bijdrage]]-Tb.Financiering[[#This Row],[Andere
subsidie(s)]]-Tb.Financiering[[#This Row],[Anders]],0)</f>
        <v>0</v>
      </c>
      <c r="X79" s="144">
        <f>IF(Tb.Financiering[[#This Row],[Pnr.]]=X$7,Tb.Financiering[[#This Row],[Te financieren]]-Tb.Financiering[[#This Row],[Eigen
bijdrage]]-Tb.Financiering[[#This Row],[Andere
subsidie(s)]]-Tb.Financiering[[#This Row],[Anders]],0)</f>
        <v>0</v>
      </c>
      <c r="Y79" s="144">
        <f>IF(Tb.Financiering[[#This Row],[Pnr.]]=Y$7,Tb.Financiering[[#This Row],[Te financieren]]-Tb.Financiering[[#This Row],[Eigen
bijdrage]]-Tb.Financiering[[#This Row],[Andere
subsidie(s)]]-Tb.Financiering[[#This Row],[Anders]],0)</f>
        <v>0</v>
      </c>
      <c r="Z79" s="144">
        <f>IF(Tb.Financiering[[#This Row],[Pnr.]]=Z$7,Tb.Financiering[[#This Row],[Te financieren]]-Tb.Financiering[[#This Row],[Eigen
bijdrage]]-Tb.Financiering[[#This Row],[Andere
subsidie(s)]]-Tb.Financiering[[#This Row],[Anders]],0)</f>
        <v>0</v>
      </c>
      <c r="AA79" s="144">
        <f>IF(Tb.Financiering[[#This Row],[Pnr.]]=AA$7,Tb.Financiering[[#This Row],[Te financieren]]-Tb.Financiering[[#This Row],[Eigen
bijdrage]]-Tb.Financiering[[#This Row],[Andere
subsidie(s)]]-Tb.Financiering[[#This Row],[Anders]],0)</f>
        <v>0</v>
      </c>
      <c r="AB79" s="144">
        <f>IF(Tb.Financiering[[#This Row],[Pnr.]]=AB$7,Tb.Financiering[[#This Row],[Te financieren]]-Tb.Financiering[[#This Row],[Eigen
bijdrage]]-Tb.Financiering[[#This Row],[Andere
subsidie(s)]]-Tb.Financiering[[#This Row],[Anders]],0)</f>
        <v>0</v>
      </c>
      <c r="AC79" s="144">
        <f>IF(Tb.Financiering[[#This Row],[Pnr.]]=AC$7,Tb.Financiering[[#This Row],[Te financieren]]-Tb.Financiering[[#This Row],[Eigen
bijdrage]]-Tb.Financiering[[#This Row],[Andere
subsidie(s)]]-Tb.Financiering[[#This Row],[Anders]],0)</f>
        <v>0</v>
      </c>
      <c r="AD79" s="144">
        <f>IF(Tb.Financiering[[#This Row],[Pnr.]]=AD$7,Tb.Financiering[[#This Row],[Te financieren]]-Tb.Financiering[[#This Row],[Eigen
bijdrage]]-Tb.Financiering[[#This Row],[Andere
subsidie(s)]]-Tb.Financiering[[#This Row],[Anders]],0)</f>
        <v>0</v>
      </c>
      <c r="AE79" s="144">
        <f>IF(Tb.Financiering[[#This Row],[Pnr.]]=AE$7,Tb.Financiering[[#This Row],[Te financieren]]-Tb.Financiering[[#This Row],[Eigen
bijdrage]]-Tb.Financiering[[#This Row],[Andere
subsidie(s)]]-Tb.Financiering[[#This Row],[Anders]],0)</f>
        <v>0</v>
      </c>
      <c r="AF79" s="144">
        <f>IF(Tb.Financiering[[#This Row],[Pnr.]]=AF$7,Tb.Financiering[[#This Row],[Te financieren]]-Tb.Financiering[[#This Row],[Eigen
bijdrage]]-Tb.Financiering[[#This Row],[Andere
subsidie(s)]]-Tb.Financiering[[#This Row],[Anders]],0)</f>
        <v>0</v>
      </c>
      <c r="AG79" s="144">
        <f>IF(Tb.Financiering[[#This Row],[Pnr.]]=AG$7,Tb.Financiering[[#This Row],[Te financieren]]-Tb.Financiering[[#This Row],[Eigen
bijdrage]]-Tb.Financiering[[#This Row],[Andere
subsidie(s)]]-Tb.Financiering[[#This Row],[Anders]],0)</f>
        <v>0</v>
      </c>
      <c r="AH79" s="144">
        <f>IF(Tb.Financiering[[#This Row],[Pnr.]]=AH$7,Tb.Financiering[[#This Row],[Te financieren]]-Tb.Financiering[[#This Row],[Eigen
bijdrage]]-Tb.Financiering[[#This Row],[Andere
subsidie(s)]]-Tb.Financiering[[#This Row],[Anders]],0)</f>
        <v>0</v>
      </c>
      <c r="AI79" s="144">
        <f>IF(Tb.Financiering[[#This Row],[Pnr.]]=AI$7,Tb.Financiering[[#This Row],[Te financieren]]-Tb.Financiering[[#This Row],[Eigen
bijdrage]]-Tb.Financiering[[#This Row],[Andere
subsidie(s)]]-Tb.Financiering[[#This Row],[Anders]],0)</f>
        <v>0</v>
      </c>
      <c r="AJ79" s="144">
        <f>IF(Tb.Financiering[[#This Row],[Pnr.]]=AJ$7,Tb.Financiering[[#This Row],[Te financieren]]-Tb.Financiering[[#This Row],[Eigen
bijdrage]]-Tb.Financiering[[#This Row],[Andere
subsidie(s)]]-Tb.Financiering[[#This Row],[Anders]],0)</f>
        <v>0</v>
      </c>
      <c r="AK79" s="144">
        <f>IF(Tb.Financiering[[#This Row],[Pnr.]]=AK$7,Tb.Financiering[[#This Row],[Te financieren]]-Tb.Financiering[[#This Row],[Eigen
bijdrage]]-Tb.Financiering[[#This Row],[Andere
subsidie(s)]]-Tb.Financiering[[#This Row],[Anders]],0)</f>
        <v>0</v>
      </c>
      <c r="AL79" s="144">
        <f>IF(Tb.Financiering[[#This Row],[Pnr.]]=AL$7,Tb.Financiering[[#This Row],[Te financieren]]-Tb.Financiering[[#This Row],[Eigen
bijdrage]]-Tb.Financiering[[#This Row],[Andere
subsidie(s)]]-Tb.Financiering[[#This Row],[Anders]],0)</f>
        <v>0</v>
      </c>
      <c r="AM79" s="144">
        <f>IF(Tb.Financiering[[#This Row],[Pnr.]]=AM$7,Tb.Financiering[[#This Row],[Te financieren]]-Tb.Financiering[[#This Row],[Eigen
bijdrage]]-Tb.Financiering[[#This Row],[Andere
subsidie(s)]]-Tb.Financiering[[#This Row],[Anders]],0)</f>
        <v>0</v>
      </c>
      <c r="AN79" s="144">
        <f>IF(Tb.Financiering[[#This Row],[Pnr.]]=AN$7,Tb.Financiering[[#This Row],[Te financieren]]-Tb.Financiering[[#This Row],[Eigen
bijdrage]]-Tb.Financiering[[#This Row],[Andere
subsidie(s)]]-Tb.Financiering[[#This Row],[Anders]],0)</f>
        <v>0</v>
      </c>
      <c r="AO79" s="144">
        <f>IF(Tb.Financiering[[#This Row],[Pnr.]]=AO$7,Tb.Financiering[[#This Row],[Te financieren]]-Tb.Financiering[[#This Row],[Eigen
bijdrage]]-Tb.Financiering[[#This Row],[Andere
subsidie(s)]]-Tb.Financiering[[#This Row],[Anders]],0)</f>
        <v>0</v>
      </c>
      <c r="AP79" s="144">
        <f>IF(Tb.Financiering[[#This Row],[Pnr.]]=AP$7,Tb.Financiering[[#This Row],[Te financieren]]-Tb.Financiering[[#This Row],[Eigen
bijdrage]]-Tb.Financiering[[#This Row],[Andere
subsidie(s)]]-Tb.Financiering[[#This Row],[Anders]],0)</f>
        <v>0</v>
      </c>
      <c r="AQ79" s="144">
        <f>IF(Tb.Financiering[[#This Row],[Pnr.]]=AQ$7,Tb.Financiering[[#This Row],[Te financieren]]-Tb.Financiering[[#This Row],[Eigen
bijdrage]]-Tb.Financiering[[#This Row],[Andere
subsidie(s)]]-Tb.Financiering[[#This Row],[Anders]],0)</f>
        <v>0</v>
      </c>
      <c r="AR79" s="144">
        <f>IF(Tb.Financiering[[#This Row],[Pnr.]]=AR$7,Tb.Financiering[[#This Row],[Te financieren]]-Tb.Financiering[[#This Row],[Eigen
bijdrage]]-Tb.Financiering[[#This Row],[Andere
subsidie(s)]]-Tb.Financiering[[#This Row],[Anders]],0)</f>
        <v>0</v>
      </c>
      <c r="AS79" s="144">
        <f>IF(Tb.Financiering[[#This Row],[Pnr.]]=AS$7,Tb.Financiering[[#This Row],[Te financieren]]-Tb.Financiering[[#This Row],[Eigen
bijdrage]]-Tb.Financiering[[#This Row],[Andere
subsidie(s)]]-Tb.Financiering[[#This Row],[Anders]],0)</f>
        <v>0</v>
      </c>
      <c r="AT79" s="144">
        <f>IF(Tb.Financiering[[#This Row],[Pnr.]]=AT$7,Tb.Financiering[[#This Row],[Te financieren]]-Tb.Financiering[[#This Row],[Eigen
bijdrage]]-Tb.Financiering[[#This Row],[Andere
subsidie(s)]]-Tb.Financiering[[#This Row],[Anders]],0)</f>
        <v>0</v>
      </c>
      <c r="AU79" s="144">
        <f>IF(Tb.Financiering[[#This Row],[Pnr.]]=AU$7,Tb.Financiering[[#This Row],[Te financieren]]-Tb.Financiering[[#This Row],[Eigen
bijdrage]]-Tb.Financiering[[#This Row],[Andere
subsidie(s)]]-Tb.Financiering[[#This Row],[Anders]],0)</f>
        <v>0</v>
      </c>
      <c r="AV79" s="144">
        <f>IF(Tb.Financiering[[#This Row],[Pnr.]]=AV$7,Tb.Financiering[[#This Row],[Te financieren]]-Tb.Financiering[[#This Row],[Eigen
bijdrage]]-Tb.Financiering[[#This Row],[Andere
subsidie(s)]]-Tb.Financiering[[#This Row],[Anders]],0)</f>
        <v>0</v>
      </c>
      <c r="AW79" s="144">
        <f>IF(Tb.Financiering[[#This Row],[Pnr.]]=AW$7,Tb.Financiering[[#This Row],[Te financieren]]-Tb.Financiering[[#This Row],[Eigen
bijdrage]]-Tb.Financiering[[#This Row],[Andere
subsidie(s)]]-Tb.Financiering[[#This Row],[Anders]],0)</f>
        <v>0</v>
      </c>
      <c r="AX79" s="144">
        <f>IF(Tb.Financiering[[#This Row],[Pnr.]]=AX$7,Tb.Financiering[[#This Row],[Te financieren]]-Tb.Financiering[[#This Row],[Eigen
bijdrage]]-Tb.Financiering[[#This Row],[Andere
subsidie(s)]]-Tb.Financiering[[#This Row],[Anders]],0)</f>
        <v>0</v>
      </c>
      <c r="AY79" s="144">
        <f>IF(Tb.Financiering[[#This Row],[Pnr.]]=AY$7,Tb.Financiering[[#This Row],[Te financieren]]-Tb.Financiering[[#This Row],[Eigen
bijdrage]]-Tb.Financiering[[#This Row],[Andere
subsidie(s)]]-Tb.Financiering[[#This Row],[Anders]],0)</f>
        <v>0</v>
      </c>
      <c r="AZ79" s="144">
        <f>IF(Tb.Financiering[[#This Row],[Pnr.]]=AZ$7,Tb.Financiering[[#This Row],[Te financieren]]-Tb.Financiering[[#This Row],[Eigen
bijdrage]]-Tb.Financiering[[#This Row],[Andere
subsidie(s)]]-Tb.Financiering[[#This Row],[Anders]],0)</f>
        <v>0</v>
      </c>
      <c r="BA79" s="144">
        <f>IF(Tb.Financiering[[#This Row],[Pnr.]]=BA$7,Tb.Financiering[[#This Row],[Te financieren]]-Tb.Financiering[[#This Row],[Eigen
bijdrage]]-Tb.Financiering[[#This Row],[Andere
subsidie(s)]]-Tb.Financiering[[#This Row],[Anders]],0)</f>
        <v>0</v>
      </c>
      <c r="BB79" s="144">
        <f>IF(Tb.Financiering[[#This Row],[Pnr.]]=BB$7,Tb.Financiering[[#This Row],[Te financieren]]-Tb.Financiering[[#This Row],[Eigen
bijdrage]]-Tb.Financiering[[#This Row],[Andere
subsidie(s)]]-Tb.Financiering[[#This Row],[Anders]],0)</f>
        <v>0</v>
      </c>
      <c r="BC79" s="144">
        <f>IF(Tb.Financiering[[#This Row],[Pnr.]]=BC$7,Tb.Financiering[[#This Row],[Te financieren]]-Tb.Financiering[[#This Row],[Eigen
bijdrage]]-Tb.Financiering[[#This Row],[Andere
subsidie(s)]]-Tb.Financiering[[#This Row],[Anders]],0)</f>
        <v>0</v>
      </c>
      <c r="BD79" s="144">
        <f>IF(Tb.Financiering[[#This Row],[Pnr.]]=BD$7,Tb.Financiering[[#This Row],[Te financieren]]-Tb.Financiering[[#This Row],[Eigen
bijdrage]]-Tb.Financiering[[#This Row],[Andere
subsidie(s)]]-Tb.Financiering[[#This Row],[Anders]],0)</f>
        <v>0</v>
      </c>
      <c r="BE79" s="144">
        <f>IF(Tb.Financiering[[#This Row],[Pnr.]]=BE$7,Tb.Financiering[[#This Row],[Te financieren]]-Tb.Financiering[[#This Row],[Eigen
bijdrage]]-Tb.Financiering[[#This Row],[Andere
subsidie(s)]]-Tb.Financiering[[#This Row],[Anders]],0)</f>
        <v>0</v>
      </c>
      <c r="BF79" s="144">
        <f>IF(Tb.Financiering[[#This Row],[Pnr.]]=BF$7,Tb.Financiering[[#This Row],[Te financieren]]-Tb.Financiering[[#This Row],[Eigen
bijdrage]]-Tb.Financiering[[#This Row],[Andere
subsidie(s)]]-Tb.Financiering[[#This Row],[Anders]],0)</f>
        <v>0</v>
      </c>
      <c r="BG79" s="144">
        <f>IF(Tb.Financiering[[#This Row],[Pnr.]]=BG$7,Tb.Financiering[[#This Row],[Te financieren]]-Tb.Financiering[[#This Row],[Eigen
bijdrage]]-Tb.Financiering[[#This Row],[Andere
subsidie(s)]]-Tb.Financiering[[#This Row],[Anders]],0)</f>
        <v>0</v>
      </c>
      <c r="BH79" s="144">
        <f>IF(Tb.Financiering[[#This Row],[Pnr.]]=BH$7,Tb.Financiering[[#This Row],[Te financieren]]-Tb.Financiering[[#This Row],[Eigen
bijdrage]]-Tb.Financiering[[#This Row],[Andere
subsidie(s)]]-Tb.Financiering[[#This Row],[Anders]],0)</f>
        <v>0</v>
      </c>
      <c r="BI79" s="144">
        <f>IF(Tb.Financiering[[#This Row],[Pnr.]]=BI$7,Tb.Financiering[[#This Row],[Te financieren]]-Tb.Financiering[[#This Row],[Eigen
bijdrage]]-Tb.Financiering[[#This Row],[Andere
subsidie(s)]]-Tb.Financiering[[#This Row],[Anders]],0)</f>
        <v>0</v>
      </c>
      <c r="BJ79" s="144">
        <f>IF(Tb.Financiering[[#This Row],[Pnr.]]=BJ$7,Tb.Financiering[[#This Row],[Te financieren]]-Tb.Financiering[[#This Row],[Eigen
bijdrage]]-Tb.Financiering[[#This Row],[Andere
subsidie(s)]]-Tb.Financiering[[#This Row],[Anders]],0)</f>
        <v>0</v>
      </c>
      <c r="BK79" s="144">
        <f>IF(Tb.Financiering[[#This Row],[Pnr.]]=BK$7,Tb.Financiering[[#This Row],[Te financieren]]-Tb.Financiering[[#This Row],[Eigen
bijdrage]]-Tb.Financiering[[#This Row],[Andere
subsidie(s)]]-Tb.Financiering[[#This Row],[Anders]],0)</f>
        <v>0</v>
      </c>
      <c r="BL79" s="144">
        <f>IF(Tb.Financiering[[#This Row],[Pnr.]]=BL$7,Tb.Financiering[[#This Row],[Te financieren]]-Tb.Financiering[[#This Row],[Eigen
bijdrage]]-Tb.Financiering[[#This Row],[Andere
subsidie(s)]]-Tb.Financiering[[#This Row],[Anders]],0)</f>
        <v>0</v>
      </c>
      <c r="BM79" s="144">
        <f>IF(Tb.Financiering[[#This Row],[Pnr.]]=BM$7,Tb.Financiering[[#This Row],[Te financieren]]-Tb.Financiering[[#This Row],[Eigen
bijdrage]]-Tb.Financiering[[#This Row],[Andere
subsidie(s)]]-Tb.Financiering[[#This Row],[Anders]],0)</f>
        <v>0</v>
      </c>
      <c r="BN79" s="235">
        <f>IF(Tb.Financiering[[#This Row],[Pnr.]]=BN$7,Tb.Financiering[[#This Row],[Eigen
bijdrage]]+Tb.Financiering[[#This Row],[Andere
subsidie(s)]]+Tb.Financiering[[#This Row],[Anders]],0)</f>
        <v>0</v>
      </c>
      <c r="BO79" s="235">
        <f>IF(Tb.Financiering[[#This Row],[Pnr.]]=BO$7,Tb.Financiering[[#This Row],[Eigen
bijdrage]]+Tb.Financiering[[#This Row],[Andere
subsidie(s)]]+Tb.Financiering[[#This Row],[Anders]],0)</f>
        <v>0</v>
      </c>
      <c r="BP79" s="235">
        <f>IF(Tb.Financiering[[#This Row],[Pnr.]]=BP$7,Tb.Financiering[[#This Row],[Eigen
bijdrage]]+Tb.Financiering[[#This Row],[Andere
subsidie(s)]]+Tb.Financiering[[#This Row],[Anders]],0)</f>
        <v>0</v>
      </c>
      <c r="BQ79" s="235">
        <f>IF(Tb.Financiering[[#This Row],[Pnr.]]=BQ$7,Tb.Financiering[[#This Row],[Eigen
bijdrage]]+Tb.Financiering[[#This Row],[Andere
subsidie(s)]]+Tb.Financiering[[#This Row],[Anders]],0)</f>
        <v>0</v>
      </c>
      <c r="BR79" s="235">
        <f>IF(Tb.Financiering[[#This Row],[Pnr.]]=BR$7,Tb.Financiering[[#This Row],[Eigen
bijdrage]]+Tb.Financiering[[#This Row],[Andere
subsidie(s)]]+Tb.Financiering[[#This Row],[Anders]],0)</f>
        <v>0</v>
      </c>
      <c r="BS79" s="235">
        <f>IF(Tb.Financiering[[#This Row],[Pnr.]]=BS$7,Tb.Financiering[[#This Row],[Eigen
bijdrage]]+Tb.Financiering[[#This Row],[Andere
subsidie(s)]]+Tb.Financiering[[#This Row],[Anders]],0)</f>
        <v>0</v>
      </c>
      <c r="BT79" s="235">
        <f>IF(Tb.Financiering[[#This Row],[Pnr.]]=BT$7,Tb.Financiering[[#This Row],[Eigen
bijdrage]]+Tb.Financiering[[#This Row],[Andere
subsidie(s)]]+Tb.Financiering[[#This Row],[Anders]],0)</f>
        <v>0</v>
      </c>
      <c r="BU79" s="235">
        <f>IF(Tb.Financiering[[#This Row],[Pnr.]]=BU$7,Tb.Financiering[[#This Row],[Eigen
bijdrage]]+Tb.Financiering[[#This Row],[Andere
subsidie(s)]]+Tb.Financiering[[#This Row],[Anders]],0)</f>
        <v>0</v>
      </c>
      <c r="BV79" s="235">
        <f>IF(Tb.Financiering[[#This Row],[Pnr.]]=BV$7,Tb.Financiering[[#This Row],[Eigen
bijdrage]]+Tb.Financiering[[#This Row],[Andere
subsidie(s)]]+Tb.Financiering[[#This Row],[Anders]],0)</f>
        <v>0</v>
      </c>
      <c r="BW79" s="235">
        <f>IF(Tb.Financiering[[#This Row],[Pnr.]]=BW$7,Tb.Financiering[[#This Row],[Eigen
bijdrage]]+Tb.Financiering[[#This Row],[Andere
subsidie(s)]]+Tb.Financiering[[#This Row],[Anders]],0)</f>
        <v>0</v>
      </c>
      <c r="BX79" s="235">
        <f>IF(Tb.Financiering[[#This Row],[Pnr.]]=BX$7,Tb.Financiering[[#This Row],[Eigen
bijdrage]]+Tb.Financiering[[#This Row],[Andere
subsidie(s)]]+Tb.Financiering[[#This Row],[Anders]],0)</f>
        <v>0</v>
      </c>
      <c r="BY79" s="235">
        <f>IF(Tb.Financiering[[#This Row],[Pnr.]]=BY$7,Tb.Financiering[[#This Row],[Eigen
bijdrage]]+Tb.Financiering[[#This Row],[Andere
subsidie(s)]]+Tb.Financiering[[#This Row],[Anders]],0)</f>
        <v>0</v>
      </c>
      <c r="BZ79" s="235">
        <f>IF(Tb.Financiering[[#This Row],[Pnr.]]=BZ$7,Tb.Financiering[[#This Row],[Eigen
bijdrage]]+Tb.Financiering[[#This Row],[Andere
subsidie(s)]]+Tb.Financiering[[#This Row],[Anders]],0)</f>
        <v>0</v>
      </c>
      <c r="CA79" s="235">
        <f>IF(Tb.Financiering[[#This Row],[Pnr.]]=CA$7,Tb.Financiering[[#This Row],[Eigen
bijdrage]]+Tb.Financiering[[#This Row],[Andere
subsidie(s)]]+Tb.Financiering[[#This Row],[Anders]],0)</f>
        <v>0</v>
      </c>
      <c r="CB79" s="235">
        <f>IF(Tb.Financiering[[#This Row],[Pnr.]]=CB$7,Tb.Financiering[[#This Row],[Eigen
bijdrage]]+Tb.Financiering[[#This Row],[Andere
subsidie(s)]]+Tb.Financiering[[#This Row],[Anders]],0)</f>
        <v>0</v>
      </c>
      <c r="CC79" s="235">
        <f>IF(Tb.Financiering[[#This Row],[Pnr.]]=CC$7,Tb.Financiering[[#This Row],[Eigen
bijdrage]]+Tb.Financiering[[#This Row],[Andere
subsidie(s)]]+Tb.Financiering[[#This Row],[Anders]],0)</f>
        <v>0</v>
      </c>
      <c r="CD79" s="235">
        <f>IF(Tb.Financiering[[#This Row],[Pnr.]]=CD$7,Tb.Financiering[[#This Row],[Eigen
bijdrage]]+Tb.Financiering[[#This Row],[Andere
subsidie(s)]]+Tb.Financiering[[#This Row],[Anders]],0)</f>
        <v>0</v>
      </c>
      <c r="CE79" s="235">
        <f>IF(Tb.Financiering[[#This Row],[Pnr.]]=CE$7,Tb.Financiering[[#This Row],[Eigen
bijdrage]]+Tb.Financiering[[#This Row],[Andere
subsidie(s)]]+Tb.Financiering[[#This Row],[Anders]],0)</f>
        <v>0</v>
      </c>
      <c r="CF79" s="235">
        <f>IF(Tb.Financiering[[#This Row],[Pnr.]]=CF$7,Tb.Financiering[[#This Row],[Eigen
bijdrage]]+Tb.Financiering[[#This Row],[Andere
subsidie(s)]]+Tb.Financiering[[#This Row],[Anders]],0)</f>
        <v>0</v>
      </c>
      <c r="CG79" s="235">
        <f>IF(Tb.Financiering[[#This Row],[Pnr.]]=CG$7,Tb.Financiering[[#This Row],[Eigen
bijdrage]]+Tb.Financiering[[#This Row],[Andere
subsidie(s)]]+Tb.Financiering[[#This Row],[Anders]],0)</f>
        <v>0</v>
      </c>
      <c r="CH79" s="235">
        <f>IF(Tb.Financiering[[#This Row],[Pnr.]]=CH$7,Tb.Financiering[[#This Row],[Eigen
bijdrage]]+Tb.Financiering[[#This Row],[Andere
subsidie(s)]]+Tb.Financiering[[#This Row],[Anders]],0)</f>
        <v>0</v>
      </c>
      <c r="CI79" s="235">
        <f>IF(Tb.Financiering[[#This Row],[Pnr.]]=CI$7,Tb.Financiering[[#This Row],[Eigen
bijdrage]]+Tb.Financiering[[#This Row],[Andere
subsidie(s)]]+Tb.Financiering[[#This Row],[Anders]],0)</f>
        <v>0</v>
      </c>
      <c r="CJ79" s="235">
        <f>IF(Tb.Financiering[[#This Row],[Pnr.]]=CJ$7,Tb.Financiering[[#This Row],[Eigen
bijdrage]]+Tb.Financiering[[#This Row],[Andere
subsidie(s)]]+Tb.Financiering[[#This Row],[Anders]],0)</f>
        <v>0</v>
      </c>
      <c r="CK79" s="235">
        <f>IF(Tb.Financiering[[#This Row],[Pnr.]]=CK$7,Tb.Financiering[[#This Row],[Eigen
bijdrage]]+Tb.Financiering[[#This Row],[Andere
subsidie(s)]]+Tb.Financiering[[#This Row],[Anders]],0)</f>
        <v>0</v>
      </c>
      <c r="CL79" s="235">
        <f>IF(Tb.Financiering[[#This Row],[Pnr.]]=CL$7,Tb.Financiering[[#This Row],[Eigen
bijdrage]]+Tb.Financiering[[#This Row],[Andere
subsidie(s)]]+Tb.Financiering[[#This Row],[Anders]],0)</f>
        <v>0</v>
      </c>
      <c r="CM79" s="235">
        <f>IF(Tb.Financiering[[#This Row],[Pnr.]]=CM$7,Tb.Financiering[[#This Row],[Eigen
bijdrage]]+Tb.Financiering[[#This Row],[Andere
subsidie(s)]]+Tb.Financiering[[#This Row],[Anders]],0)</f>
        <v>0</v>
      </c>
      <c r="CN79" s="235">
        <f>IF(Tb.Financiering[[#This Row],[Pnr.]]=CN$7,Tb.Financiering[[#This Row],[Eigen
bijdrage]]+Tb.Financiering[[#This Row],[Andere
subsidie(s)]]+Tb.Financiering[[#This Row],[Anders]],0)</f>
        <v>0</v>
      </c>
      <c r="CO79" s="235">
        <f>IF(Tb.Financiering[[#This Row],[Pnr.]]=CO$7,Tb.Financiering[[#This Row],[Eigen
bijdrage]]+Tb.Financiering[[#This Row],[Andere
subsidie(s)]]+Tb.Financiering[[#This Row],[Anders]],0)</f>
        <v>0</v>
      </c>
      <c r="CP79" s="235">
        <f>IF(Tb.Financiering[[#This Row],[Pnr.]]=CP$7,Tb.Financiering[[#This Row],[Eigen
bijdrage]]+Tb.Financiering[[#This Row],[Andere
subsidie(s)]]+Tb.Financiering[[#This Row],[Anders]],0)</f>
        <v>0</v>
      </c>
      <c r="CQ79" s="235">
        <f>IF(Tb.Financiering[[#This Row],[Pnr.]]=CQ$7,Tb.Financiering[[#This Row],[Eigen
bijdrage]]+Tb.Financiering[[#This Row],[Andere
subsidie(s)]]+Tb.Financiering[[#This Row],[Anders]],0)</f>
        <v>0</v>
      </c>
      <c r="CR79" s="235">
        <f>IF(Tb.Financiering[[#This Row],[Pnr.]]=CR$7,Tb.Financiering[[#This Row],[Eigen
bijdrage]]+Tb.Financiering[[#This Row],[Andere
subsidie(s)]]+Tb.Financiering[[#This Row],[Anders]],0)</f>
        <v>0</v>
      </c>
      <c r="CS79" s="235">
        <f>IF(Tb.Financiering[[#This Row],[Pnr.]]=CS$7,Tb.Financiering[[#This Row],[Eigen
bijdrage]]+Tb.Financiering[[#This Row],[Andere
subsidie(s)]]+Tb.Financiering[[#This Row],[Anders]],0)</f>
        <v>0</v>
      </c>
      <c r="CT79" s="235">
        <f>IF(Tb.Financiering[[#This Row],[Pnr.]]=CT$7,Tb.Financiering[[#This Row],[Eigen
bijdrage]]+Tb.Financiering[[#This Row],[Andere
subsidie(s)]]+Tb.Financiering[[#This Row],[Anders]],0)</f>
        <v>0</v>
      </c>
      <c r="CU79" s="235">
        <f>IF(Tb.Financiering[[#This Row],[Pnr.]]=CU$7,Tb.Financiering[[#This Row],[Eigen
bijdrage]]+Tb.Financiering[[#This Row],[Andere
subsidie(s)]]+Tb.Financiering[[#This Row],[Anders]],0)</f>
        <v>0</v>
      </c>
      <c r="CV79" s="235">
        <f>IF(Tb.Financiering[[#This Row],[Pnr.]]=CV$7,Tb.Financiering[[#This Row],[Eigen
bijdrage]]+Tb.Financiering[[#This Row],[Andere
subsidie(s)]]+Tb.Financiering[[#This Row],[Anders]],0)</f>
        <v>0</v>
      </c>
      <c r="CW79" s="235">
        <f>IF(Tb.Financiering[[#This Row],[Pnr.]]=CW$7,Tb.Financiering[[#This Row],[Eigen
bijdrage]]+Tb.Financiering[[#This Row],[Andere
subsidie(s)]]+Tb.Financiering[[#This Row],[Anders]],0)</f>
        <v>0</v>
      </c>
      <c r="CX79" s="235">
        <f>IF(Tb.Financiering[[#This Row],[Pnr.]]=CX$7,Tb.Financiering[[#This Row],[Eigen
bijdrage]]+Tb.Financiering[[#This Row],[Andere
subsidie(s)]]+Tb.Financiering[[#This Row],[Anders]],0)</f>
        <v>0</v>
      </c>
      <c r="CY79" s="235">
        <f>IF(Tb.Financiering[[#This Row],[Pnr.]]=CY$7,Tb.Financiering[[#This Row],[Eigen
bijdrage]]+Tb.Financiering[[#This Row],[Andere
subsidie(s)]]+Tb.Financiering[[#This Row],[Anders]],0)</f>
        <v>0</v>
      </c>
      <c r="CZ79" s="235">
        <f>IF(Tb.Financiering[[#This Row],[Pnr.]]=CZ$7,Tb.Financiering[[#This Row],[Eigen
bijdrage]]+Tb.Financiering[[#This Row],[Andere
subsidie(s)]]+Tb.Financiering[[#This Row],[Anders]],0)</f>
        <v>0</v>
      </c>
      <c r="DA79" s="235">
        <f>IF(Tb.Financiering[[#This Row],[Pnr.]]=DA$7,Tb.Financiering[[#This Row],[Eigen
bijdrage]]+Tb.Financiering[[#This Row],[Andere
subsidie(s)]]+Tb.Financiering[[#This Row],[Anders]],0)</f>
        <v>0</v>
      </c>
      <c r="DB79" s="235">
        <f>IF(Tb.Financiering[[#This Row],[Pnr.]]=DB$7,Tb.Financiering[[#This Row],[Eigen
bijdrage]]+Tb.Financiering[[#This Row],[Andere
subsidie(s)]]+Tb.Financiering[[#This Row],[Anders]],0)</f>
        <v>0</v>
      </c>
      <c r="DC79" s="235">
        <f>IF(Tb.Financiering[[#This Row],[Pnr.]]=DC$7,Tb.Financiering[[#This Row],[Eigen
bijdrage]]+Tb.Financiering[[#This Row],[Andere
subsidie(s)]]+Tb.Financiering[[#This Row],[Anders]],0)</f>
        <v>0</v>
      </c>
      <c r="DD79" s="235">
        <f>IF(Tb.Financiering[[#This Row],[Pnr.]]=DD$7,Tb.Financiering[[#This Row],[Eigen
bijdrage]]+Tb.Financiering[[#This Row],[Andere
subsidie(s)]]+Tb.Financiering[[#This Row],[Anders]],0)</f>
        <v>0</v>
      </c>
      <c r="DE79" s="235">
        <f>IF(Tb.Financiering[[#This Row],[Pnr.]]=DE$7,Tb.Financiering[[#This Row],[Eigen
bijdrage]]+Tb.Financiering[[#This Row],[Andere
subsidie(s)]]+Tb.Financiering[[#This Row],[Anders]],0)</f>
        <v>0</v>
      </c>
      <c r="DF79" s="235">
        <f>IF(Tb.Financiering[[#This Row],[Pnr.]]=DF$7,Tb.Financiering[[#This Row],[Eigen
bijdrage]]+Tb.Financiering[[#This Row],[Andere
subsidie(s)]]+Tb.Financiering[[#This Row],[Anders]],0)</f>
        <v>0</v>
      </c>
      <c r="DG79" s="235">
        <f>IF(Tb.Financiering[[#This Row],[Pnr.]]=DG$7,Tb.Financiering[[#This Row],[Eigen
bijdrage]]+Tb.Financiering[[#This Row],[Andere
subsidie(s)]]+Tb.Financiering[[#This Row],[Anders]],0)</f>
        <v>0</v>
      </c>
      <c r="DH79" s="235">
        <f>IF(Tb.Financiering[[#This Row],[Pnr.]]=DH$7,Tb.Financiering[[#This Row],[Eigen
bijdrage]]+Tb.Financiering[[#This Row],[Andere
subsidie(s)]]+Tb.Financiering[[#This Row],[Anders]],0)</f>
        <v>0</v>
      </c>
      <c r="DI79" s="235">
        <f>IF(Tb.Financiering[[#This Row],[Pnr.]]=DI$7,Tb.Financiering[[#This Row],[Eigen
bijdrage]]+Tb.Financiering[[#This Row],[Andere
subsidie(s)]]+Tb.Financiering[[#This Row],[Anders]],0)</f>
        <v>0</v>
      </c>
      <c r="DJ79" s="235">
        <f>IF(Tb.Financiering[[#This Row],[Pnr.]]=DJ$7,Tb.Financiering[[#This Row],[Eigen
bijdrage]]+Tb.Financiering[[#This Row],[Andere
subsidie(s)]]+Tb.Financiering[[#This Row],[Anders]],0)</f>
        <v>0</v>
      </c>
      <c r="DK79" s="235">
        <f>IF(Tb.Financiering[[#This Row],[Pnr.]]=DK$7,Tb.Financiering[[#This Row],[Eigen
bijdrage]]+Tb.Financiering[[#This Row],[Andere
subsidie(s)]]+Tb.Financiering[[#This Row],[Anders]],0)</f>
        <v>0</v>
      </c>
      <c r="XFD79" s="31"/>
    </row>
    <row r="80" spans="1:115 16384:16384" s="4" customFormat="1" x14ac:dyDescent="0.3">
      <c r="A80" s="31"/>
      <c r="B80" s="137"/>
      <c r="C80" s="137"/>
      <c r="D80" s="11">
        <f>SUMIF(Tbl.Kosten[PSAnr.],Tb.Financiering[[#This Row],[PSAnr.]],Tbl.Kosten[Totaal kosten])</f>
        <v>0</v>
      </c>
      <c r="E80" s="154">
        <f>SUMIF(Tbl.Kosten[PSAnr.],Tb.Financiering[[#This Row],[PSAnr.]],Tbl.Kosten[Subsidie])</f>
        <v>0</v>
      </c>
      <c r="F80" s="155"/>
      <c r="G80" s="154">
        <f>Tb.Financiering[[#This Row],[Begrote kosten]]-Tb.Financiering[[#This Row],[Berekende GLB subsidie]]-Tb.Financiering[[#This Row],[Correctie GLB subsidie]]</f>
        <v>0</v>
      </c>
      <c r="H80" s="156"/>
      <c r="I80" s="156"/>
      <c r="J80" s="156"/>
      <c r="K80" s="152"/>
      <c r="L80" s="97">
        <f>Tb.Financiering[[#This Row],[Te financieren]]-SUM(Tb.Financiering[[#This Row],[Eigen
bijdrage]:[Anders]])</f>
        <v>0</v>
      </c>
      <c r="M80" s="160" t="str">
        <f>IFERROR(VLOOKUP(Tb.Financiering[[#This Row],[Partnernaam]],Tbl.Projectpartners[[Naam]:[PNr.]],9,FALSE),"")</f>
        <v/>
      </c>
      <c r="N80" s="142" t="str">
        <f>IFERROR(VLOOKUP(Tb.Financiering[[#This Row],[Subsidiabele activiteit]],Tbl.Subsidiehoogte[[Subsidieactiviteit]:[SAnr.]],3,FALSE),"")</f>
        <v/>
      </c>
      <c r="O80" s="142" t="str">
        <f>_xlfn.CONCAT(Tb.Financiering[[#This Row],[Pnr.]],Tb.Financiering[[#This Row],[SAnr.]])</f>
        <v/>
      </c>
      <c r="P80" s="144">
        <f>IF(Tb.Financiering[[#This Row],[Pnr.]]=P$7,Tb.Financiering[[#This Row],[Te financieren]]-Tb.Financiering[[#This Row],[Eigen
bijdrage]]-Tb.Financiering[[#This Row],[Andere
subsidie(s)]]-Tb.Financiering[[#This Row],[Anders]],0)</f>
        <v>0</v>
      </c>
      <c r="Q80" s="144">
        <f>IF(Tb.Financiering[[#This Row],[Pnr.]]=Q$7,Tb.Financiering[[#This Row],[Te financieren]]-Tb.Financiering[[#This Row],[Eigen
bijdrage]]-Tb.Financiering[[#This Row],[Andere
subsidie(s)]]-Tb.Financiering[[#This Row],[Anders]],0)</f>
        <v>0</v>
      </c>
      <c r="R80" s="144">
        <f>IF(Tb.Financiering[[#This Row],[Pnr.]]=R$7,Tb.Financiering[[#This Row],[Te financieren]]-Tb.Financiering[[#This Row],[Eigen
bijdrage]]-Tb.Financiering[[#This Row],[Andere
subsidie(s)]]-Tb.Financiering[[#This Row],[Anders]],0)</f>
        <v>0</v>
      </c>
      <c r="S80" s="144">
        <f>IF(Tb.Financiering[[#This Row],[Pnr.]]=S$7,Tb.Financiering[[#This Row],[Te financieren]]-Tb.Financiering[[#This Row],[Eigen
bijdrage]]-Tb.Financiering[[#This Row],[Andere
subsidie(s)]]-Tb.Financiering[[#This Row],[Anders]],0)</f>
        <v>0</v>
      </c>
      <c r="T80" s="144">
        <f>IF(Tb.Financiering[[#This Row],[Pnr.]]=T$7,Tb.Financiering[[#This Row],[Te financieren]]-Tb.Financiering[[#This Row],[Eigen
bijdrage]]-Tb.Financiering[[#This Row],[Andere
subsidie(s)]]-Tb.Financiering[[#This Row],[Anders]],0)</f>
        <v>0</v>
      </c>
      <c r="U80" s="144">
        <f>IF(Tb.Financiering[[#This Row],[Pnr.]]=U$7,Tb.Financiering[[#This Row],[Te financieren]]-Tb.Financiering[[#This Row],[Eigen
bijdrage]]-Tb.Financiering[[#This Row],[Andere
subsidie(s)]]-Tb.Financiering[[#This Row],[Anders]],0)</f>
        <v>0</v>
      </c>
      <c r="V80" s="144">
        <f>IF(Tb.Financiering[[#This Row],[Pnr.]]=V$7,Tb.Financiering[[#This Row],[Te financieren]]-Tb.Financiering[[#This Row],[Eigen
bijdrage]]-Tb.Financiering[[#This Row],[Andere
subsidie(s)]]-Tb.Financiering[[#This Row],[Anders]],0)</f>
        <v>0</v>
      </c>
      <c r="W80" s="144">
        <f>IF(Tb.Financiering[[#This Row],[Pnr.]]=W$7,Tb.Financiering[[#This Row],[Te financieren]]-Tb.Financiering[[#This Row],[Eigen
bijdrage]]-Tb.Financiering[[#This Row],[Andere
subsidie(s)]]-Tb.Financiering[[#This Row],[Anders]],0)</f>
        <v>0</v>
      </c>
      <c r="X80" s="144">
        <f>IF(Tb.Financiering[[#This Row],[Pnr.]]=X$7,Tb.Financiering[[#This Row],[Te financieren]]-Tb.Financiering[[#This Row],[Eigen
bijdrage]]-Tb.Financiering[[#This Row],[Andere
subsidie(s)]]-Tb.Financiering[[#This Row],[Anders]],0)</f>
        <v>0</v>
      </c>
      <c r="Y80" s="144">
        <f>IF(Tb.Financiering[[#This Row],[Pnr.]]=Y$7,Tb.Financiering[[#This Row],[Te financieren]]-Tb.Financiering[[#This Row],[Eigen
bijdrage]]-Tb.Financiering[[#This Row],[Andere
subsidie(s)]]-Tb.Financiering[[#This Row],[Anders]],0)</f>
        <v>0</v>
      </c>
      <c r="Z80" s="144">
        <f>IF(Tb.Financiering[[#This Row],[Pnr.]]=Z$7,Tb.Financiering[[#This Row],[Te financieren]]-Tb.Financiering[[#This Row],[Eigen
bijdrage]]-Tb.Financiering[[#This Row],[Andere
subsidie(s)]]-Tb.Financiering[[#This Row],[Anders]],0)</f>
        <v>0</v>
      </c>
      <c r="AA80" s="144">
        <f>IF(Tb.Financiering[[#This Row],[Pnr.]]=AA$7,Tb.Financiering[[#This Row],[Te financieren]]-Tb.Financiering[[#This Row],[Eigen
bijdrage]]-Tb.Financiering[[#This Row],[Andere
subsidie(s)]]-Tb.Financiering[[#This Row],[Anders]],0)</f>
        <v>0</v>
      </c>
      <c r="AB80" s="144">
        <f>IF(Tb.Financiering[[#This Row],[Pnr.]]=AB$7,Tb.Financiering[[#This Row],[Te financieren]]-Tb.Financiering[[#This Row],[Eigen
bijdrage]]-Tb.Financiering[[#This Row],[Andere
subsidie(s)]]-Tb.Financiering[[#This Row],[Anders]],0)</f>
        <v>0</v>
      </c>
      <c r="AC80" s="144">
        <f>IF(Tb.Financiering[[#This Row],[Pnr.]]=AC$7,Tb.Financiering[[#This Row],[Te financieren]]-Tb.Financiering[[#This Row],[Eigen
bijdrage]]-Tb.Financiering[[#This Row],[Andere
subsidie(s)]]-Tb.Financiering[[#This Row],[Anders]],0)</f>
        <v>0</v>
      </c>
      <c r="AD80" s="144">
        <f>IF(Tb.Financiering[[#This Row],[Pnr.]]=AD$7,Tb.Financiering[[#This Row],[Te financieren]]-Tb.Financiering[[#This Row],[Eigen
bijdrage]]-Tb.Financiering[[#This Row],[Andere
subsidie(s)]]-Tb.Financiering[[#This Row],[Anders]],0)</f>
        <v>0</v>
      </c>
      <c r="AE80" s="144">
        <f>IF(Tb.Financiering[[#This Row],[Pnr.]]=AE$7,Tb.Financiering[[#This Row],[Te financieren]]-Tb.Financiering[[#This Row],[Eigen
bijdrage]]-Tb.Financiering[[#This Row],[Andere
subsidie(s)]]-Tb.Financiering[[#This Row],[Anders]],0)</f>
        <v>0</v>
      </c>
      <c r="AF80" s="144">
        <f>IF(Tb.Financiering[[#This Row],[Pnr.]]=AF$7,Tb.Financiering[[#This Row],[Te financieren]]-Tb.Financiering[[#This Row],[Eigen
bijdrage]]-Tb.Financiering[[#This Row],[Andere
subsidie(s)]]-Tb.Financiering[[#This Row],[Anders]],0)</f>
        <v>0</v>
      </c>
      <c r="AG80" s="144">
        <f>IF(Tb.Financiering[[#This Row],[Pnr.]]=AG$7,Tb.Financiering[[#This Row],[Te financieren]]-Tb.Financiering[[#This Row],[Eigen
bijdrage]]-Tb.Financiering[[#This Row],[Andere
subsidie(s)]]-Tb.Financiering[[#This Row],[Anders]],0)</f>
        <v>0</v>
      </c>
      <c r="AH80" s="144">
        <f>IF(Tb.Financiering[[#This Row],[Pnr.]]=AH$7,Tb.Financiering[[#This Row],[Te financieren]]-Tb.Financiering[[#This Row],[Eigen
bijdrage]]-Tb.Financiering[[#This Row],[Andere
subsidie(s)]]-Tb.Financiering[[#This Row],[Anders]],0)</f>
        <v>0</v>
      </c>
      <c r="AI80" s="144">
        <f>IF(Tb.Financiering[[#This Row],[Pnr.]]=AI$7,Tb.Financiering[[#This Row],[Te financieren]]-Tb.Financiering[[#This Row],[Eigen
bijdrage]]-Tb.Financiering[[#This Row],[Andere
subsidie(s)]]-Tb.Financiering[[#This Row],[Anders]],0)</f>
        <v>0</v>
      </c>
      <c r="AJ80" s="144">
        <f>IF(Tb.Financiering[[#This Row],[Pnr.]]=AJ$7,Tb.Financiering[[#This Row],[Te financieren]]-Tb.Financiering[[#This Row],[Eigen
bijdrage]]-Tb.Financiering[[#This Row],[Andere
subsidie(s)]]-Tb.Financiering[[#This Row],[Anders]],0)</f>
        <v>0</v>
      </c>
      <c r="AK80" s="144">
        <f>IF(Tb.Financiering[[#This Row],[Pnr.]]=AK$7,Tb.Financiering[[#This Row],[Te financieren]]-Tb.Financiering[[#This Row],[Eigen
bijdrage]]-Tb.Financiering[[#This Row],[Andere
subsidie(s)]]-Tb.Financiering[[#This Row],[Anders]],0)</f>
        <v>0</v>
      </c>
      <c r="AL80" s="144">
        <f>IF(Tb.Financiering[[#This Row],[Pnr.]]=AL$7,Tb.Financiering[[#This Row],[Te financieren]]-Tb.Financiering[[#This Row],[Eigen
bijdrage]]-Tb.Financiering[[#This Row],[Andere
subsidie(s)]]-Tb.Financiering[[#This Row],[Anders]],0)</f>
        <v>0</v>
      </c>
      <c r="AM80" s="144">
        <f>IF(Tb.Financiering[[#This Row],[Pnr.]]=AM$7,Tb.Financiering[[#This Row],[Te financieren]]-Tb.Financiering[[#This Row],[Eigen
bijdrage]]-Tb.Financiering[[#This Row],[Andere
subsidie(s)]]-Tb.Financiering[[#This Row],[Anders]],0)</f>
        <v>0</v>
      </c>
      <c r="AN80" s="144">
        <f>IF(Tb.Financiering[[#This Row],[Pnr.]]=AN$7,Tb.Financiering[[#This Row],[Te financieren]]-Tb.Financiering[[#This Row],[Eigen
bijdrage]]-Tb.Financiering[[#This Row],[Andere
subsidie(s)]]-Tb.Financiering[[#This Row],[Anders]],0)</f>
        <v>0</v>
      </c>
      <c r="AO80" s="144">
        <f>IF(Tb.Financiering[[#This Row],[Pnr.]]=AO$7,Tb.Financiering[[#This Row],[Te financieren]]-Tb.Financiering[[#This Row],[Eigen
bijdrage]]-Tb.Financiering[[#This Row],[Andere
subsidie(s)]]-Tb.Financiering[[#This Row],[Anders]],0)</f>
        <v>0</v>
      </c>
      <c r="AP80" s="144">
        <f>IF(Tb.Financiering[[#This Row],[Pnr.]]=AP$7,Tb.Financiering[[#This Row],[Te financieren]]-Tb.Financiering[[#This Row],[Eigen
bijdrage]]-Tb.Financiering[[#This Row],[Andere
subsidie(s)]]-Tb.Financiering[[#This Row],[Anders]],0)</f>
        <v>0</v>
      </c>
      <c r="AQ80" s="144">
        <f>IF(Tb.Financiering[[#This Row],[Pnr.]]=AQ$7,Tb.Financiering[[#This Row],[Te financieren]]-Tb.Financiering[[#This Row],[Eigen
bijdrage]]-Tb.Financiering[[#This Row],[Andere
subsidie(s)]]-Tb.Financiering[[#This Row],[Anders]],0)</f>
        <v>0</v>
      </c>
      <c r="AR80" s="144">
        <f>IF(Tb.Financiering[[#This Row],[Pnr.]]=AR$7,Tb.Financiering[[#This Row],[Te financieren]]-Tb.Financiering[[#This Row],[Eigen
bijdrage]]-Tb.Financiering[[#This Row],[Andere
subsidie(s)]]-Tb.Financiering[[#This Row],[Anders]],0)</f>
        <v>0</v>
      </c>
      <c r="AS80" s="144">
        <f>IF(Tb.Financiering[[#This Row],[Pnr.]]=AS$7,Tb.Financiering[[#This Row],[Te financieren]]-Tb.Financiering[[#This Row],[Eigen
bijdrage]]-Tb.Financiering[[#This Row],[Andere
subsidie(s)]]-Tb.Financiering[[#This Row],[Anders]],0)</f>
        <v>0</v>
      </c>
      <c r="AT80" s="144">
        <f>IF(Tb.Financiering[[#This Row],[Pnr.]]=AT$7,Tb.Financiering[[#This Row],[Te financieren]]-Tb.Financiering[[#This Row],[Eigen
bijdrage]]-Tb.Financiering[[#This Row],[Andere
subsidie(s)]]-Tb.Financiering[[#This Row],[Anders]],0)</f>
        <v>0</v>
      </c>
      <c r="AU80" s="144">
        <f>IF(Tb.Financiering[[#This Row],[Pnr.]]=AU$7,Tb.Financiering[[#This Row],[Te financieren]]-Tb.Financiering[[#This Row],[Eigen
bijdrage]]-Tb.Financiering[[#This Row],[Andere
subsidie(s)]]-Tb.Financiering[[#This Row],[Anders]],0)</f>
        <v>0</v>
      </c>
      <c r="AV80" s="144">
        <f>IF(Tb.Financiering[[#This Row],[Pnr.]]=AV$7,Tb.Financiering[[#This Row],[Te financieren]]-Tb.Financiering[[#This Row],[Eigen
bijdrage]]-Tb.Financiering[[#This Row],[Andere
subsidie(s)]]-Tb.Financiering[[#This Row],[Anders]],0)</f>
        <v>0</v>
      </c>
      <c r="AW80" s="144">
        <f>IF(Tb.Financiering[[#This Row],[Pnr.]]=AW$7,Tb.Financiering[[#This Row],[Te financieren]]-Tb.Financiering[[#This Row],[Eigen
bijdrage]]-Tb.Financiering[[#This Row],[Andere
subsidie(s)]]-Tb.Financiering[[#This Row],[Anders]],0)</f>
        <v>0</v>
      </c>
      <c r="AX80" s="144">
        <f>IF(Tb.Financiering[[#This Row],[Pnr.]]=AX$7,Tb.Financiering[[#This Row],[Te financieren]]-Tb.Financiering[[#This Row],[Eigen
bijdrage]]-Tb.Financiering[[#This Row],[Andere
subsidie(s)]]-Tb.Financiering[[#This Row],[Anders]],0)</f>
        <v>0</v>
      </c>
      <c r="AY80" s="144">
        <f>IF(Tb.Financiering[[#This Row],[Pnr.]]=AY$7,Tb.Financiering[[#This Row],[Te financieren]]-Tb.Financiering[[#This Row],[Eigen
bijdrage]]-Tb.Financiering[[#This Row],[Andere
subsidie(s)]]-Tb.Financiering[[#This Row],[Anders]],0)</f>
        <v>0</v>
      </c>
      <c r="AZ80" s="144">
        <f>IF(Tb.Financiering[[#This Row],[Pnr.]]=AZ$7,Tb.Financiering[[#This Row],[Te financieren]]-Tb.Financiering[[#This Row],[Eigen
bijdrage]]-Tb.Financiering[[#This Row],[Andere
subsidie(s)]]-Tb.Financiering[[#This Row],[Anders]],0)</f>
        <v>0</v>
      </c>
      <c r="BA80" s="144">
        <f>IF(Tb.Financiering[[#This Row],[Pnr.]]=BA$7,Tb.Financiering[[#This Row],[Te financieren]]-Tb.Financiering[[#This Row],[Eigen
bijdrage]]-Tb.Financiering[[#This Row],[Andere
subsidie(s)]]-Tb.Financiering[[#This Row],[Anders]],0)</f>
        <v>0</v>
      </c>
      <c r="BB80" s="144">
        <f>IF(Tb.Financiering[[#This Row],[Pnr.]]=BB$7,Tb.Financiering[[#This Row],[Te financieren]]-Tb.Financiering[[#This Row],[Eigen
bijdrage]]-Tb.Financiering[[#This Row],[Andere
subsidie(s)]]-Tb.Financiering[[#This Row],[Anders]],0)</f>
        <v>0</v>
      </c>
      <c r="BC80" s="144">
        <f>IF(Tb.Financiering[[#This Row],[Pnr.]]=BC$7,Tb.Financiering[[#This Row],[Te financieren]]-Tb.Financiering[[#This Row],[Eigen
bijdrage]]-Tb.Financiering[[#This Row],[Andere
subsidie(s)]]-Tb.Financiering[[#This Row],[Anders]],0)</f>
        <v>0</v>
      </c>
      <c r="BD80" s="144">
        <f>IF(Tb.Financiering[[#This Row],[Pnr.]]=BD$7,Tb.Financiering[[#This Row],[Te financieren]]-Tb.Financiering[[#This Row],[Eigen
bijdrage]]-Tb.Financiering[[#This Row],[Andere
subsidie(s)]]-Tb.Financiering[[#This Row],[Anders]],0)</f>
        <v>0</v>
      </c>
      <c r="BE80" s="144">
        <f>IF(Tb.Financiering[[#This Row],[Pnr.]]=BE$7,Tb.Financiering[[#This Row],[Te financieren]]-Tb.Financiering[[#This Row],[Eigen
bijdrage]]-Tb.Financiering[[#This Row],[Andere
subsidie(s)]]-Tb.Financiering[[#This Row],[Anders]],0)</f>
        <v>0</v>
      </c>
      <c r="BF80" s="144">
        <f>IF(Tb.Financiering[[#This Row],[Pnr.]]=BF$7,Tb.Financiering[[#This Row],[Te financieren]]-Tb.Financiering[[#This Row],[Eigen
bijdrage]]-Tb.Financiering[[#This Row],[Andere
subsidie(s)]]-Tb.Financiering[[#This Row],[Anders]],0)</f>
        <v>0</v>
      </c>
      <c r="BG80" s="144">
        <f>IF(Tb.Financiering[[#This Row],[Pnr.]]=BG$7,Tb.Financiering[[#This Row],[Te financieren]]-Tb.Financiering[[#This Row],[Eigen
bijdrage]]-Tb.Financiering[[#This Row],[Andere
subsidie(s)]]-Tb.Financiering[[#This Row],[Anders]],0)</f>
        <v>0</v>
      </c>
      <c r="BH80" s="144">
        <f>IF(Tb.Financiering[[#This Row],[Pnr.]]=BH$7,Tb.Financiering[[#This Row],[Te financieren]]-Tb.Financiering[[#This Row],[Eigen
bijdrage]]-Tb.Financiering[[#This Row],[Andere
subsidie(s)]]-Tb.Financiering[[#This Row],[Anders]],0)</f>
        <v>0</v>
      </c>
      <c r="BI80" s="144">
        <f>IF(Tb.Financiering[[#This Row],[Pnr.]]=BI$7,Tb.Financiering[[#This Row],[Te financieren]]-Tb.Financiering[[#This Row],[Eigen
bijdrage]]-Tb.Financiering[[#This Row],[Andere
subsidie(s)]]-Tb.Financiering[[#This Row],[Anders]],0)</f>
        <v>0</v>
      </c>
      <c r="BJ80" s="144">
        <f>IF(Tb.Financiering[[#This Row],[Pnr.]]=BJ$7,Tb.Financiering[[#This Row],[Te financieren]]-Tb.Financiering[[#This Row],[Eigen
bijdrage]]-Tb.Financiering[[#This Row],[Andere
subsidie(s)]]-Tb.Financiering[[#This Row],[Anders]],0)</f>
        <v>0</v>
      </c>
      <c r="BK80" s="144">
        <f>IF(Tb.Financiering[[#This Row],[Pnr.]]=BK$7,Tb.Financiering[[#This Row],[Te financieren]]-Tb.Financiering[[#This Row],[Eigen
bijdrage]]-Tb.Financiering[[#This Row],[Andere
subsidie(s)]]-Tb.Financiering[[#This Row],[Anders]],0)</f>
        <v>0</v>
      </c>
      <c r="BL80" s="144">
        <f>IF(Tb.Financiering[[#This Row],[Pnr.]]=BL$7,Tb.Financiering[[#This Row],[Te financieren]]-Tb.Financiering[[#This Row],[Eigen
bijdrage]]-Tb.Financiering[[#This Row],[Andere
subsidie(s)]]-Tb.Financiering[[#This Row],[Anders]],0)</f>
        <v>0</v>
      </c>
      <c r="BM80" s="144">
        <f>IF(Tb.Financiering[[#This Row],[Pnr.]]=BM$7,Tb.Financiering[[#This Row],[Te financieren]]-Tb.Financiering[[#This Row],[Eigen
bijdrage]]-Tb.Financiering[[#This Row],[Andere
subsidie(s)]]-Tb.Financiering[[#This Row],[Anders]],0)</f>
        <v>0</v>
      </c>
      <c r="BN80" s="235">
        <f>IF(Tb.Financiering[[#This Row],[Pnr.]]=BN$7,Tb.Financiering[[#This Row],[Eigen
bijdrage]]+Tb.Financiering[[#This Row],[Andere
subsidie(s)]]+Tb.Financiering[[#This Row],[Anders]],0)</f>
        <v>0</v>
      </c>
      <c r="BO80" s="235">
        <f>IF(Tb.Financiering[[#This Row],[Pnr.]]=BO$7,Tb.Financiering[[#This Row],[Eigen
bijdrage]]+Tb.Financiering[[#This Row],[Andere
subsidie(s)]]+Tb.Financiering[[#This Row],[Anders]],0)</f>
        <v>0</v>
      </c>
      <c r="BP80" s="235">
        <f>IF(Tb.Financiering[[#This Row],[Pnr.]]=BP$7,Tb.Financiering[[#This Row],[Eigen
bijdrage]]+Tb.Financiering[[#This Row],[Andere
subsidie(s)]]+Tb.Financiering[[#This Row],[Anders]],0)</f>
        <v>0</v>
      </c>
      <c r="BQ80" s="235">
        <f>IF(Tb.Financiering[[#This Row],[Pnr.]]=BQ$7,Tb.Financiering[[#This Row],[Eigen
bijdrage]]+Tb.Financiering[[#This Row],[Andere
subsidie(s)]]+Tb.Financiering[[#This Row],[Anders]],0)</f>
        <v>0</v>
      </c>
      <c r="BR80" s="235">
        <f>IF(Tb.Financiering[[#This Row],[Pnr.]]=BR$7,Tb.Financiering[[#This Row],[Eigen
bijdrage]]+Tb.Financiering[[#This Row],[Andere
subsidie(s)]]+Tb.Financiering[[#This Row],[Anders]],0)</f>
        <v>0</v>
      </c>
      <c r="BS80" s="235">
        <f>IF(Tb.Financiering[[#This Row],[Pnr.]]=BS$7,Tb.Financiering[[#This Row],[Eigen
bijdrage]]+Tb.Financiering[[#This Row],[Andere
subsidie(s)]]+Tb.Financiering[[#This Row],[Anders]],0)</f>
        <v>0</v>
      </c>
      <c r="BT80" s="235">
        <f>IF(Tb.Financiering[[#This Row],[Pnr.]]=BT$7,Tb.Financiering[[#This Row],[Eigen
bijdrage]]+Tb.Financiering[[#This Row],[Andere
subsidie(s)]]+Tb.Financiering[[#This Row],[Anders]],0)</f>
        <v>0</v>
      </c>
      <c r="BU80" s="235">
        <f>IF(Tb.Financiering[[#This Row],[Pnr.]]=BU$7,Tb.Financiering[[#This Row],[Eigen
bijdrage]]+Tb.Financiering[[#This Row],[Andere
subsidie(s)]]+Tb.Financiering[[#This Row],[Anders]],0)</f>
        <v>0</v>
      </c>
      <c r="BV80" s="235">
        <f>IF(Tb.Financiering[[#This Row],[Pnr.]]=BV$7,Tb.Financiering[[#This Row],[Eigen
bijdrage]]+Tb.Financiering[[#This Row],[Andere
subsidie(s)]]+Tb.Financiering[[#This Row],[Anders]],0)</f>
        <v>0</v>
      </c>
      <c r="BW80" s="235">
        <f>IF(Tb.Financiering[[#This Row],[Pnr.]]=BW$7,Tb.Financiering[[#This Row],[Eigen
bijdrage]]+Tb.Financiering[[#This Row],[Andere
subsidie(s)]]+Tb.Financiering[[#This Row],[Anders]],0)</f>
        <v>0</v>
      </c>
      <c r="BX80" s="235">
        <f>IF(Tb.Financiering[[#This Row],[Pnr.]]=BX$7,Tb.Financiering[[#This Row],[Eigen
bijdrage]]+Tb.Financiering[[#This Row],[Andere
subsidie(s)]]+Tb.Financiering[[#This Row],[Anders]],0)</f>
        <v>0</v>
      </c>
      <c r="BY80" s="235">
        <f>IF(Tb.Financiering[[#This Row],[Pnr.]]=BY$7,Tb.Financiering[[#This Row],[Eigen
bijdrage]]+Tb.Financiering[[#This Row],[Andere
subsidie(s)]]+Tb.Financiering[[#This Row],[Anders]],0)</f>
        <v>0</v>
      </c>
      <c r="BZ80" s="235">
        <f>IF(Tb.Financiering[[#This Row],[Pnr.]]=BZ$7,Tb.Financiering[[#This Row],[Eigen
bijdrage]]+Tb.Financiering[[#This Row],[Andere
subsidie(s)]]+Tb.Financiering[[#This Row],[Anders]],0)</f>
        <v>0</v>
      </c>
      <c r="CA80" s="235">
        <f>IF(Tb.Financiering[[#This Row],[Pnr.]]=CA$7,Tb.Financiering[[#This Row],[Eigen
bijdrage]]+Tb.Financiering[[#This Row],[Andere
subsidie(s)]]+Tb.Financiering[[#This Row],[Anders]],0)</f>
        <v>0</v>
      </c>
      <c r="CB80" s="235">
        <f>IF(Tb.Financiering[[#This Row],[Pnr.]]=CB$7,Tb.Financiering[[#This Row],[Eigen
bijdrage]]+Tb.Financiering[[#This Row],[Andere
subsidie(s)]]+Tb.Financiering[[#This Row],[Anders]],0)</f>
        <v>0</v>
      </c>
      <c r="CC80" s="235">
        <f>IF(Tb.Financiering[[#This Row],[Pnr.]]=CC$7,Tb.Financiering[[#This Row],[Eigen
bijdrage]]+Tb.Financiering[[#This Row],[Andere
subsidie(s)]]+Tb.Financiering[[#This Row],[Anders]],0)</f>
        <v>0</v>
      </c>
      <c r="CD80" s="235">
        <f>IF(Tb.Financiering[[#This Row],[Pnr.]]=CD$7,Tb.Financiering[[#This Row],[Eigen
bijdrage]]+Tb.Financiering[[#This Row],[Andere
subsidie(s)]]+Tb.Financiering[[#This Row],[Anders]],0)</f>
        <v>0</v>
      </c>
      <c r="CE80" s="235">
        <f>IF(Tb.Financiering[[#This Row],[Pnr.]]=CE$7,Tb.Financiering[[#This Row],[Eigen
bijdrage]]+Tb.Financiering[[#This Row],[Andere
subsidie(s)]]+Tb.Financiering[[#This Row],[Anders]],0)</f>
        <v>0</v>
      </c>
      <c r="CF80" s="235">
        <f>IF(Tb.Financiering[[#This Row],[Pnr.]]=CF$7,Tb.Financiering[[#This Row],[Eigen
bijdrage]]+Tb.Financiering[[#This Row],[Andere
subsidie(s)]]+Tb.Financiering[[#This Row],[Anders]],0)</f>
        <v>0</v>
      </c>
      <c r="CG80" s="235">
        <f>IF(Tb.Financiering[[#This Row],[Pnr.]]=CG$7,Tb.Financiering[[#This Row],[Eigen
bijdrage]]+Tb.Financiering[[#This Row],[Andere
subsidie(s)]]+Tb.Financiering[[#This Row],[Anders]],0)</f>
        <v>0</v>
      </c>
      <c r="CH80" s="235">
        <f>IF(Tb.Financiering[[#This Row],[Pnr.]]=CH$7,Tb.Financiering[[#This Row],[Eigen
bijdrage]]+Tb.Financiering[[#This Row],[Andere
subsidie(s)]]+Tb.Financiering[[#This Row],[Anders]],0)</f>
        <v>0</v>
      </c>
      <c r="CI80" s="235">
        <f>IF(Tb.Financiering[[#This Row],[Pnr.]]=CI$7,Tb.Financiering[[#This Row],[Eigen
bijdrage]]+Tb.Financiering[[#This Row],[Andere
subsidie(s)]]+Tb.Financiering[[#This Row],[Anders]],0)</f>
        <v>0</v>
      </c>
      <c r="CJ80" s="235">
        <f>IF(Tb.Financiering[[#This Row],[Pnr.]]=CJ$7,Tb.Financiering[[#This Row],[Eigen
bijdrage]]+Tb.Financiering[[#This Row],[Andere
subsidie(s)]]+Tb.Financiering[[#This Row],[Anders]],0)</f>
        <v>0</v>
      </c>
      <c r="CK80" s="235">
        <f>IF(Tb.Financiering[[#This Row],[Pnr.]]=CK$7,Tb.Financiering[[#This Row],[Eigen
bijdrage]]+Tb.Financiering[[#This Row],[Andere
subsidie(s)]]+Tb.Financiering[[#This Row],[Anders]],0)</f>
        <v>0</v>
      </c>
      <c r="CL80" s="235">
        <f>IF(Tb.Financiering[[#This Row],[Pnr.]]=CL$7,Tb.Financiering[[#This Row],[Eigen
bijdrage]]+Tb.Financiering[[#This Row],[Andere
subsidie(s)]]+Tb.Financiering[[#This Row],[Anders]],0)</f>
        <v>0</v>
      </c>
      <c r="CM80" s="235">
        <f>IF(Tb.Financiering[[#This Row],[Pnr.]]=CM$7,Tb.Financiering[[#This Row],[Eigen
bijdrage]]+Tb.Financiering[[#This Row],[Andere
subsidie(s)]]+Tb.Financiering[[#This Row],[Anders]],0)</f>
        <v>0</v>
      </c>
      <c r="CN80" s="235">
        <f>IF(Tb.Financiering[[#This Row],[Pnr.]]=CN$7,Tb.Financiering[[#This Row],[Eigen
bijdrage]]+Tb.Financiering[[#This Row],[Andere
subsidie(s)]]+Tb.Financiering[[#This Row],[Anders]],0)</f>
        <v>0</v>
      </c>
      <c r="CO80" s="235">
        <f>IF(Tb.Financiering[[#This Row],[Pnr.]]=CO$7,Tb.Financiering[[#This Row],[Eigen
bijdrage]]+Tb.Financiering[[#This Row],[Andere
subsidie(s)]]+Tb.Financiering[[#This Row],[Anders]],0)</f>
        <v>0</v>
      </c>
      <c r="CP80" s="235">
        <f>IF(Tb.Financiering[[#This Row],[Pnr.]]=CP$7,Tb.Financiering[[#This Row],[Eigen
bijdrage]]+Tb.Financiering[[#This Row],[Andere
subsidie(s)]]+Tb.Financiering[[#This Row],[Anders]],0)</f>
        <v>0</v>
      </c>
      <c r="CQ80" s="235">
        <f>IF(Tb.Financiering[[#This Row],[Pnr.]]=CQ$7,Tb.Financiering[[#This Row],[Eigen
bijdrage]]+Tb.Financiering[[#This Row],[Andere
subsidie(s)]]+Tb.Financiering[[#This Row],[Anders]],0)</f>
        <v>0</v>
      </c>
      <c r="CR80" s="235">
        <f>IF(Tb.Financiering[[#This Row],[Pnr.]]=CR$7,Tb.Financiering[[#This Row],[Eigen
bijdrage]]+Tb.Financiering[[#This Row],[Andere
subsidie(s)]]+Tb.Financiering[[#This Row],[Anders]],0)</f>
        <v>0</v>
      </c>
      <c r="CS80" s="235">
        <f>IF(Tb.Financiering[[#This Row],[Pnr.]]=CS$7,Tb.Financiering[[#This Row],[Eigen
bijdrage]]+Tb.Financiering[[#This Row],[Andere
subsidie(s)]]+Tb.Financiering[[#This Row],[Anders]],0)</f>
        <v>0</v>
      </c>
      <c r="CT80" s="235">
        <f>IF(Tb.Financiering[[#This Row],[Pnr.]]=CT$7,Tb.Financiering[[#This Row],[Eigen
bijdrage]]+Tb.Financiering[[#This Row],[Andere
subsidie(s)]]+Tb.Financiering[[#This Row],[Anders]],0)</f>
        <v>0</v>
      </c>
      <c r="CU80" s="235">
        <f>IF(Tb.Financiering[[#This Row],[Pnr.]]=CU$7,Tb.Financiering[[#This Row],[Eigen
bijdrage]]+Tb.Financiering[[#This Row],[Andere
subsidie(s)]]+Tb.Financiering[[#This Row],[Anders]],0)</f>
        <v>0</v>
      </c>
      <c r="CV80" s="235">
        <f>IF(Tb.Financiering[[#This Row],[Pnr.]]=CV$7,Tb.Financiering[[#This Row],[Eigen
bijdrage]]+Tb.Financiering[[#This Row],[Andere
subsidie(s)]]+Tb.Financiering[[#This Row],[Anders]],0)</f>
        <v>0</v>
      </c>
      <c r="CW80" s="235">
        <f>IF(Tb.Financiering[[#This Row],[Pnr.]]=CW$7,Tb.Financiering[[#This Row],[Eigen
bijdrage]]+Tb.Financiering[[#This Row],[Andere
subsidie(s)]]+Tb.Financiering[[#This Row],[Anders]],0)</f>
        <v>0</v>
      </c>
      <c r="CX80" s="235">
        <f>IF(Tb.Financiering[[#This Row],[Pnr.]]=CX$7,Tb.Financiering[[#This Row],[Eigen
bijdrage]]+Tb.Financiering[[#This Row],[Andere
subsidie(s)]]+Tb.Financiering[[#This Row],[Anders]],0)</f>
        <v>0</v>
      </c>
      <c r="CY80" s="235">
        <f>IF(Tb.Financiering[[#This Row],[Pnr.]]=CY$7,Tb.Financiering[[#This Row],[Eigen
bijdrage]]+Tb.Financiering[[#This Row],[Andere
subsidie(s)]]+Tb.Financiering[[#This Row],[Anders]],0)</f>
        <v>0</v>
      </c>
      <c r="CZ80" s="235">
        <f>IF(Tb.Financiering[[#This Row],[Pnr.]]=CZ$7,Tb.Financiering[[#This Row],[Eigen
bijdrage]]+Tb.Financiering[[#This Row],[Andere
subsidie(s)]]+Tb.Financiering[[#This Row],[Anders]],0)</f>
        <v>0</v>
      </c>
      <c r="DA80" s="235">
        <f>IF(Tb.Financiering[[#This Row],[Pnr.]]=DA$7,Tb.Financiering[[#This Row],[Eigen
bijdrage]]+Tb.Financiering[[#This Row],[Andere
subsidie(s)]]+Tb.Financiering[[#This Row],[Anders]],0)</f>
        <v>0</v>
      </c>
      <c r="DB80" s="235">
        <f>IF(Tb.Financiering[[#This Row],[Pnr.]]=DB$7,Tb.Financiering[[#This Row],[Eigen
bijdrage]]+Tb.Financiering[[#This Row],[Andere
subsidie(s)]]+Tb.Financiering[[#This Row],[Anders]],0)</f>
        <v>0</v>
      </c>
      <c r="DC80" s="235">
        <f>IF(Tb.Financiering[[#This Row],[Pnr.]]=DC$7,Tb.Financiering[[#This Row],[Eigen
bijdrage]]+Tb.Financiering[[#This Row],[Andere
subsidie(s)]]+Tb.Financiering[[#This Row],[Anders]],0)</f>
        <v>0</v>
      </c>
      <c r="DD80" s="235">
        <f>IF(Tb.Financiering[[#This Row],[Pnr.]]=DD$7,Tb.Financiering[[#This Row],[Eigen
bijdrage]]+Tb.Financiering[[#This Row],[Andere
subsidie(s)]]+Tb.Financiering[[#This Row],[Anders]],0)</f>
        <v>0</v>
      </c>
      <c r="DE80" s="235">
        <f>IF(Tb.Financiering[[#This Row],[Pnr.]]=DE$7,Tb.Financiering[[#This Row],[Eigen
bijdrage]]+Tb.Financiering[[#This Row],[Andere
subsidie(s)]]+Tb.Financiering[[#This Row],[Anders]],0)</f>
        <v>0</v>
      </c>
      <c r="DF80" s="235">
        <f>IF(Tb.Financiering[[#This Row],[Pnr.]]=DF$7,Tb.Financiering[[#This Row],[Eigen
bijdrage]]+Tb.Financiering[[#This Row],[Andere
subsidie(s)]]+Tb.Financiering[[#This Row],[Anders]],0)</f>
        <v>0</v>
      </c>
      <c r="DG80" s="235">
        <f>IF(Tb.Financiering[[#This Row],[Pnr.]]=DG$7,Tb.Financiering[[#This Row],[Eigen
bijdrage]]+Tb.Financiering[[#This Row],[Andere
subsidie(s)]]+Tb.Financiering[[#This Row],[Anders]],0)</f>
        <v>0</v>
      </c>
      <c r="DH80" s="235">
        <f>IF(Tb.Financiering[[#This Row],[Pnr.]]=DH$7,Tb.Financiering[[#This Row],[Eigen
bijdrage]]+Tb.Financiering[[#This Row],[Andere
subsidie(s)]]+Tb.Financiering[[#This Row],[Anders]],0)</f>
        <v>0</v>
      </c>
      <c r="DI80" s="235">
        <f>IF(Tb.Financiering[[#This Row],[Pnr.]]=DI$7,Tb.Financiering[[#This Row],[Eigen
bijdrage]]+Tb.Financiering[[#This Row],[Andere
subsidie(s)]]+Tb.Financiering[[#This Row],[Anders]],0)</f>
        <v>0</v>
      </c>
      <c r="DJ80" s="235">
        <f>IF(Tb.Financiering[[#This Row],[Pnr.]]=DJ$7,Tb.Financiering[[#This Row],[Eigen
bijdrage]]+Tb.Financiering[[#This Row],[Andere
subsidie(s)]]+Tb.Financiering[[#This Row],[Anders]],0)</f>
        <v>0</v>
      </c>
      <c r="DK80" s="235">
        <f>IF(Tb.Financiering[[#This Row],[Pnr.]]=DK$7,Tb.Financiering[[#This Row],[Eigen
bijdrage]]+Tb.Financiering[[#This Row],[Andere
subsidie(s)]]+Tb.Financiering[[#This Row],[Anders]],0)</f>
        <v>0</v>
      </c>
      <c r="XFD80" s="31"/>
    </row>
    <row r="81" spans="1:115 16384:16384" s="4" customFormat="1" x14ac:dyDescent="0.3">
      <c r="A81" s="31"/>
      <c r="B81" s="137"/>
      <c r="C81" s="137"/>
      <c r="D81" s="11">
        <f>SUMIF(Tbl.Kosten[PSAnr.],Tb.Financiering[[#This Row],[PSAnr.]],Tbl.Kosten[Totaal kosten])</f>
        <v>0</v>
      </c>
      <c r="E81" s="154">
        <f>SUMIF(Tbl.Kosten[PSAnr.],Tb.Financiering[[#This Row],[PSAnr.]],Tbl.Kosten[Subsidie])</f>
        <v>0</v>
      </c>
      <c r="F81" s="155"/>
      <c r="G81" s="154">
        <f>Tb.Financiering[[#This Row],[Begrote kosten]]-Tb.Financiering[[#This Row],[Berekende GLB subsidie]]-Tb.Financiering[[#This Row],[Correctie GLB subsidie]]</f>
        <v>0</v>
      </c>
      <c r="H81" s="156"/>
      <c r="I81" s="156"/>
      <c r="J81" s="156"/>
      <c r="K81" s="152"/>
      <c r="L81" s="97">
        <f>Tb.Financiering[[#This Row],[Te financieren]]-SUM(Tb.Financiering[[#This Row],[Eigen
bijdrage]:[Anders]])</f>
        <v>0</v>
      </c>
      <c r="M81" s="160" t="str">
        <f>IFERROR(VLOOKUP(Tb.Financiering[[#This Row],[Partnernaam]],Tbl.Projectpartners[[Naam]:[PNr.]],9,FALSE),"")</f>
        <v/>
      </c>
      <c r="N81" s="142" t="str">
        <f>IFERROR(VLOOKUP(Tb.Financiering[[#This Row],[Subsidiabele activiteit]],Tbl.Subsidiehoogte[[Subsidieactiviteit]:[SAnr.]],3,FALSE),"")</f>
        <v/>
      </c>
      <c r="O81" s="142" t="str">
        <f>_xlfn.CONCAT(Tb.Financiering[[#This Row],[Pnr.]],Tb.Financiering[[#This Row],[SAnr.]])</f>
        <v/>
      </c>
      <c r="P81" s="144">
        <f>IF(Tb.Financiering[[#This Row],[Pnr.]]=P$7,Tb.Financiering[[#This Row],[Te financieren]]-Tb.Financiering[[#This Row],[Eigen
bijdrage]]-Tb.Financiering[[#This Row],[Andere
subsidie(s)]]-Tb.Financiering[[#This Row],[Anders]],0)</f>
        <v>0</v>
      </c>
      <c r="Q81" s="144">
        <f>IF(Tb.Financiering[[#This Row],[Pnr.]]=Q$7,Tb.Financiering[[#This Row],[Te financieren]]-Tb.Financiering[[#This Row],[Eigen
bijdrage]]-Tb.Financiering[[#This Row],[Andere
subsidie(s)]]-Tb.Financiering[[#This Row],[Anders]],0)</f>
        <v>0</v>
      </c>
      <c r="R81" s="144">
        <f>IF(Tb.Financiering[[#This Row],[Pnr.]]=R$7,Tb.Financiering[[#This Row],[Te financieren]]-Tb.Financiering[[#This Row],[Eigen
bijdrage]]-Tb.Financiering[[#This Row],[Andere
subsidie(s)]]-Tb.Financiering[[#This Row],[Anders]],0)</f>
        <v>0</v>
      </c>
      <c r="S81" s="144">
        <f>IF(Tb.Financiering[[#This Row],[Pnr.]]=S$7,Tb.Financiering[[#This Row],[Te financieren]]-Tb.Financiering[[#This Row],[Eigen
bijdrage]]-Tb.Financiering[[#This Row],[Andere
subsidie(s)]]-Tb.Financiering[[#This Row],[Anders]],0)</f>
        <v>0</v>
      </c>
      <c r="T81" s="144">
        <f>IF(Tb.Financiering[[#This Row],[Pnr.]]=T$7,Tb.Financiering[[#This Row],[Te financieren]]-Tb.Financiering[[#This Row],[Eigen
bijdrage]]-Tb.Financiering[[#This Row],[Andere
subsidie(s)]]-Tb.Financiering[[#This Row],[Anders]],0)</f>
        <v>0</v>
      </c>
      <c r="U81" s="144">
        <f>IF(Tb.Financiering[[#This Row],[Pnr.]]=U$7,Tb.Financiering[[#This Row],[Te financieren]]-Tb.Financiering[[#This Row],[Eigen
bijdrage]]-Tb.Financiering[[#This Row],[Andere
subsidie(s)]]-Tb.Financiering[[#This Row],[Anders]],0)</f>
        <v>0</v>
      </c>
      <c r="V81" s="144">
        <f>IF(Tb.Financiering[[#This Row],[Pnr.]]=V$7,Tb.Financiering[[#This Row],[Te financieren]]-Tb.Financiering[[#This Row],[Eigen
bijdrage]]-Tb.Financiering[[#This Row],[Andere
subsidie(s)]]-Tb.Financiering[[#This Row],[Anders]],0)</f>
        <v>0</v>
      </c>
      <c r="W81" s="144">
        <f>IF(Tb.Financiering[[#This Row],[Pnr.]]=W$7,Tb.Financiering[[#This Row],[Te financieren]]-Tb.Financiering[[#This Row],[Eigen
bijdrage]]-Tb.Financiering[[#This Row],[Andere
subsidie(s)]]-Tb.Financiering[[#This Row],[Anders]],0)</f>
        <v>0</v>
      </c>
      <c r="X81" s="144">
        <f>IF(Tb.Financiering[[#This Row],[Pnr.]]=X$7,Tb.Financiering[[#This Row],[Te financieren]]-Tb.Financiering[[#This Row],[Eigen
bijdrage]]-Tb.Financiering[[#This Row],[Andere
subsidie(s)]]-Tb.Financiering[[#This Row],[Anders]],0)</f>
        <v>0</v>
      </c>
      <c r="Y81" s="144">
        <f>IF(Tb.Financiering[[#This Row],[Pnr.]]=Y$7,Tb.Financiering[[#This Row],[Te financieren]]-Tb.Financiering[[#This Row],[Eigen
bijdrage]]-Tb.Financiering[[#This Row],[Andere
subsidie(s)]]-Tb.Financiering[[#This Row],[Anders]],0)</f>
        <v>0</v>
      </c>
      <c r="Z81" s="144">
        <f>IF(Tb.Financiering[[#This Row],[Pnr.]]=Z$7,Tb.Financiering[[#This Row],[Te financieren]]-Tb.Financiering[[#This Row],[Eigen
bijdrage]]-Tb.Financiering[[#This Row],[Andere
subsidie(s)]]-Tb.Financiering[[#This Row],[Anders]],0)</f>
        <v>0</v>
      </c>
      <c r="AA81" s="144">
        <f>IF(Tb.Financiering[[#This Row],[Pnr.]]=AA$7,Tb.Financiering[[#This Row],[Te financieren]]-Tb.Financiering[[#This Row],[Eigen
bijdrage]]-Tb.Financiering[[#This Row],[Andere
subsidie(s)]]-Tb.Financiering[[#This Row],[Anders]],0)</f>
        <v>0</v>
      </c>
      <c r="AB81" s="144">
        <f>IF(Tb.Financiering[[#This Row],[Pnr.]]=AB$7,Tb.Financiering[[#This Row],[Te financieren]]-Tb.Financiering[[#This Row],[Eigen
bijdrage]]-Tb.Financiering[[#This Row],[Andere
subsidie(s)]]-Tb.Financiering[[#This Row],[Anders]],0)</f>
        <v>0</v>
      </c>
      <c r="AC81" s="144">
        <f>IF(Tb.Financiering[[#This Row],[Pnr.]]=AC$7,Tb.Financiering[[#This Row],[Te financieren]]-Tb.Financiering[[#This Row],[Eigen
bijdrage]]-Tb.Financiering[[#This Row],[Andere
subsidie(s)]]-Tb.Financiering[[#This Row],[Anders]],0)</f>
        <v>0</v>
      </c>
      <c r="AD81" s="144">
        <f>IF(Tb.Financiering[[#This Row],[Pnr.]]=AD$7,Tb.Financiering[[#This Row],[Te financieren]]-Tb.Financiering[[#This Row],[Eigen
bijdrage]]-Tb.Financiering[[#This Row],[Andere
subsidie(s)]]-Tb.Financiering[[#This Row],[Anders]],0)</f>
        <v>0</v>
      </c>
      <c r="AE81" s="144">
        <f>IF(Tb.Financiering[[#This Row],[Pnr.]]=AE$7,Tb.Financiering[[#This Row],[Te financieren]]-Tb.Financiering[[#This Row],[Eigen
bijdrage]]-Tb.Financiering[[#This Row],[Andere
subsidie(s)]]-Tb.Financiering[[#This Row],[Anders]],0)</f>
        <v>0</v>
      </c>
      <c r="AF81" s="144">
        <f>IF(Tb.Financiering[[#This Row],[Pnr.]]=AF$7,Tb.Financiering[[#This Row],[Te financieren]]-Tb.Financiering[[#This Row],[Eigen
bijdrage]]-Tb.Financiering[[#This Row],[Andere
subsidie(s)]]-Tb.Financiering[[#This Row],[Anders]],0)</f>
        <v>0</v>
      </c>
      <c r="AG81" s="144">
        <f>IF(Tb.Financiering[[#This Row],[Pnr.]]=AG$7,Tb.Financiering[[#This Row],[Te financieren]]-Tb.Financiering[[#This Row],[Eigen
bijdrage]]-Tb.Financiering[[#This Row],[Andere
subsidie(s)]]-Tb.Financiering[[#This Row],[Anders]],0)</f>
        <v>0</v>
      </c>
      <c r="AH81" s="144">
        <f>IF(Tb.Financiering[[#This Row],[Pnr.]]=AH$7,Tb.Financiering[[#This Row],[Te financieren]]-Tb.Financiering[[#This Row],[Eigen
bijdrage]]-Tb.Financiering[[#This Row],[Andere
subsidie(s)]]-Tb.Financiering[[#This Row],[Anders]],0)</f>
        <v>0</v>
      </c>
      <c r="AI81" s="144">
        <f>IF(Tb.Financiering[[#This Row],[Pnr.]]=AI$7,Tb.Financiering[[#This Row],[Te financieren]]-Tb.Financiering[[#This Row],[Eigen
bijdrage]]-Tb.Financiering[[#This Row],[Andere
subsidie(s)]]-Tb.Financiering[[#This Row],[Anders]],0)</f>
        <v>0</v>
      </c>
      <c r="AJ81" s="144">
        <f>IF(Tb.Financiering[[#This Row],[Pnr.]]=AJ$7,Tb.Financiering[[#This Row],[Te financieren]]-Tb.Financiering[[#This Row],[Eigen
bijdrage]]-Tb.Financiering[[#This Row],[Andere
subsidie(s)]]-Tb.Financiering[[#This Row],[Anders]],0)</f>
        <v>0</v>
      </c>
      <c r="AK81" s="144">
        <f>IF(Tb.Financiering[[#This Row],[Pnr.]]=AK$7,Tb.Financiering[[#This Row],[Te financieren]]-Tb.Financiering[[#This Row],[Eigen
bijdrage]]-Tb.Financiering[[#This Row],[Andere
subsidie(s)]]-Tb.Financiering[[#This Row],[Anders]],0)</f>
        <v>0</v>
      </c>
      <c r="AL81" s="144">
        <f>IF(Tb.Financiering[[#This Row],[Pnr.]]=AL$7,Tb.Financiering[[#This Row],[Te financieren]]-Tb.Financiering[[#This Row],[Eigen
bijdrage]]-Tb.Financiering[[#This Row],[Andere
subsidie(s)]]-Tb.Financiering[[#This Row],[Anders]],0)</f>
        <v>0</v>
      </c>
      <c r="AM81" s="144">
        <f>IF(Tb.Financiering[[#This Row],[Pnr.]]=AM$7,Tb.Financiering[[#This Row],[Te financieren]]-Tb.Financiering[[#This Row],[Eigen
bijdrage]]-Tb.Financiering[[#This Row],[Andere
subsidie(s)]]-Tb.Financiering[[#This Row],[Anders]],0)</f>
        <v>0</v>
      </c>
      <c r="AN81" s="144">
        <f>IF(Tb.Financiering[[#This Row],[Pnr.]]=AN$7,Tb.Financiering[[#This Row],[Te financieren]]-Tb.Financiering[[#This Row],[Eigen
bijdrage]]-Tb.Financiering[[#This Row],[Andere
subsidie(s)]]-Tb.Financiering[[#This Row],[Anders]],0)</f>
        <v>0</v>
      </c>
      <c r="AO81" s="144">
        <f>IF(Tb.Financiering[[#This Row],[Pnr.]]=AO$7,Tb.Financiering[[#This Row],[Te financieren]]-Tb.Financiering[[#This Row],[Eigen
bijdrage]]-Tb.Financiering[[#This Row],[Andere
subsidie(s)]]-Tb.Financiering[[#This Row],[Anders]],0)</f>
        <v>0</v>
      </c>
      <c r="AP81" s="144">
        <f>IF(Tb.Financiering[[#This Row],[Pnr.]]=AP$7,Tb.Financiering[[#This Row],[Te financieren]]-Tb.Financiering[[#This Row],[Eigen
bijdrage]]-Tb.Financiering[[#This Row],[Andere
subsidie(s)]]-Tb.Financiering[[#This Row],[Anders]],0)</f>
        <v>0</v>
      </c>
      <c r="AQ81" s="144">
        <f>IF(Tb.Financiering[[#This Row],[Pnr.]]=AQ$7,Tb.Financiering[[#This Row],[Te financieren]]-Tb.Financiering[[#This Row],[Eigen
bijdrage]]-Tb.Financiering[[#This Row],[Andere
subsidie(s)]]-Tb.Financiering[[#This Row],[Anders]],0)</f>
        <v>0</v>
      </c>
      <c r="AR81" s="144">
        <f>IF(Tb.Financiering[[#This Row],[Pnr.]]=AR$7,Tb.Financiering[[#This Row],[Te financieren]]-Tb.Financiering[[#This Row],[Eigen
bijdrage]]-Tb.Financiering[[#This Row],[Andere
subsidie(s)]]-Tb.Financiering[[#This Row],[Anders]],0)</f>
        <v>0</v>
      </c>
      <c r="AS81" s="144">
        <f>IF(Tb.Financiering[[#This Row],[Pnr.]]=AS$7,Tb.Financiering[[#This Row],[Te financieren]]-Tb.Financiering[[#This Row],[Eigen
bijdrage]]-Tb.Financiering[[#This Row],[Andere
subsidie(s)]]-Tb.Financiering[[#This Row],[Anders]],0)</f>
        <v>0</v>
      </c>
      <c r="AT81" s="144">
        <f>IF(Tb.Financiering[[#This Row],[Pnr.]]=AT$7,Tb.Financiering[[#This Row],[Te financieren]]-Tb.Financiering[[#This Row],[Eigen
bijdrage]]-Tb.Financiering[[#This Row],[Andere
subsidie(s)]]-Tb.Financiering[[#This Row],[Anders]],0)</f>
        <v>0</v>
      </c>
      <c r="AU81" s="144">
        <f>IF(Tb.Financiering[[#This Row],[Pnr.]]=AU$7,Tb.Financiering[[#This Row],[Te financieren]]-Tb.Financiering[[#This Row],[Eigen
bijdrage]]-Tb.Financiering[[#This Row],[Andere
subsidie(s)]]-Tb.Financiering[[#This Row],[Anders]],0)</f>
        <v>0</v>
      </c>
      <c r="AV81" s="144">
        <f>IF(Tb.Financiering[[#This Row],[Pnr.]]=AV$7,Tb.Financiering[[#This Row],[Te financieren]]-Tb.Financiering[[#This Row],[Eigen
bijdrage]]-Tb.Financiering[[#This Row],[Andere
subsidie(s)]]-Tb.Financiering[[#This Row],[Anders]],0)</f>
        <v>0</v>
      </c>
      <c r="AW81" s="144">
        <f>IF(Tb.Financiering[[#This Row],[Pnr.]]=AW$7,Tb.Financiering[[#This Row],[Te financieren]]-Tb.Financiering[[#This Row],[Eigen
bijdrage]]-Tb.Financiering[[#This Row],[Andere
subsidie(s)]]-Tb.Financiering[[#This Row],[Anders]],0)</f>
        <v>0</v>
      </c>
      <c r="AX81" s="144">
        <f>IF(Tb.Financiering[[#This Row],[Pnr.]]=AX$7,Tb.Financiering[[#This Row],[Te financieren]]-Tb.Financiering[[#This Row],[Eigen
bijdrage]]-Tb.Financiering[[#This Row],[Andere
subsidie(s)]]-Tb.Financiering[[#This Row],[Anders]],0)</f>
        <v>0</v>
      </c>
      <c r="AY81" s="144">
        <f>IF(Tb.Financiering[[#This Row],[Pnr.]]=AY$7,Tb.Financiering[[#This Row],[Te financieren]]-Tb.Financiering[[#This Row],[Eigen
bijdrage]]-Tb.Financiering[[#This Row],[Andere
subsidie(s)]]-Tb.Financiering[[#This Row],[Anders]],0)</f>
        <v>0</v>
      </c>
      <c r="AZ81" s="144">
        <f>IF(Tb.Financiering[[#This Row],[Pnr.]]=AZ$7,Tb.Financiering[[#This Row],[Te financieren]]-Tb.Financiering[[#This Row],[Eigen
bijdrage]]-Tb.Financiering[[#This Row],[Andere
subsidie(s)]]-Tb.Financiering[[#This Row],[Anders]],0)</f>
        <v>0</v>
      </c>
      <c r="BA81" s="144">
        <f>IF(Tb.Financiering[[#This Row],[Pnr.]]=BA$7,Tb.Financiering[[#This Row],[Te financieren]]-Tb.Financiering[[#This Row],[Eigen
bijdrage]]-Tb.Financiering[[#This Row],[Andere
subsidie(s)]]-Tb.Financiering[[#This Row],[Anders]],0)</f>
        <v>0</v>
      </c>
      <c r="BB81" s="144">
        <f>IF(Tb.Financiering[[#This Row],[Pnr.]]=BB$7,Tb.Financiering[[#This Row],[Te financieren]]-Tb.Financiering[[#This Row],[Eigen
bijdrage]]-Tb.Financiering[[#This Row],[Andere
subsidie(s)]]-Tb.Financiering[[#This Row],[Anders]],0)</f>
        <v>0</v>
      </c>
      <c r="BC81" s="144">
        <f>IF(Tb.Financiering[[#This Row],[Pnr.]]=BC$7,Tb.Financiering[[#This Row],[Te financieren]]-Tb.Financiering[[#This Row],[Eigen
bijdrage]]-Tb.Financiering[[#This Row],[Andere
subsidie(s)]]-Tb.Financiering[[#This Row],[Anders]],0)</f>
        <v>0</v>
      </c>
      <c r="BD81" s="144">
        <f>IF(Tb.Financiering[[#This Row],[Pnr.]]=BD$7,Tb.Financiering[[#This Row],[Te financieren]]-Tb.Financiering[[#This Row],[Eigen
bijdrage]]-Tb.Financiering[[#This Row],[Andere
subsidie(s)]]-Tb.Financiering[[#This Row],[Anders]],0)</f>
        <v>0</v>
      </c>
      <c r="BE81" s="144">
        <f>IF(Tb.Financiering[[#This Row],[Pnr.]]=BE$7,Tb.Financiering[[#This Row],[Te financieren]]-Tb.Financiering[[#This Row],[Eigen
bijdrage]]-Tb.Financiering[[#This Row],[Andere
subsidie(s)]]-Tb.Financiering[[#This Row],[Anders]],0)</f>
        <v>0</v>
      </c>
      <c r="BF81" s="144">
        <f>IF(Tb.Financiering[[#This Row],[Pnr.]]=BF$7,Tb.Financiering[[#This Row],[Te financieren]]-Tb.Financiering[[#This Row],[Eigen
bijdrage]]-Tb.Financiering[[#This Row],[Andere
subsidie(s)]]-Tb.Financiering[[#This Row],[Anders]],0)</f>
        <v>0</v>
      </c>
      <c r="BG81" s="144">
        <f>IF(Tb.Financiering[[#This Row],[Pnr.]]=BG$7,Tb.Financiering[[#This Row],[Te financieren]]-Tb.Financiering[[#This Row],[Eigen
bijdrage]]-Tb.Financiering[[#This Row],[Andere
subsidie(s)]]-Tb.Financiering[[#This Row],[Anders]],0)</f>
        <v>0</v>
      </c>
      <c r="BH81" s="144">
        <f>IF(Tb.Financiering[[#This Row],[Pnr.]]=BH$7,Tb.Financiering[[#This Row],[Te financieren]]-Tb.Financiering[[#This Row],[Eigen
bijdrage]]-Tb.Financiering[[#This Row],[Andere
subsidie(s)]]-Tb.Financiering[[#This Row],[Anders]],0)</f>
        <v>0</v>
      </c>
      <c r="BI81" s="144">
        <f>IF(Tb.Financiering[[#This Row],[Pnr.]]=BI$7,Tb.Financiering[[#This Row],[Te financieren]]-Tb.Financiering[[#This Row],[Eigen
bijdrage]]-Tb.Financiering[[#This Row],[Andere
subsidie(s)]]-Tb.Financiering[[#This Row],[Anders]],0)</f>
        <v>0</v>
      </c>
      <c r="BJ81" s="144">
        <f>IF(Tb.Financiering[[#This Row],[Pnr.]]=BJ$7,Tb.Financiering[[#This Row],[Te financieren]]-Tb.Financiering[[#This Row],[Eigen
bijdrage]]-Tb.Financiering[[#This Row],[Andere
subsidie(s)]]-Tb.Financiering[[#This Row],[Anders]],0)</f>
        <v>0</v>
      </c>
      <c r="BK81" s="144">
        <f>IF(Tb.Financiering[[#This Row],[Pnr.]]=BK$7,Tb.Financiering[[#This Row],[Te financieren]]-Tb.Financiering[[#This Row],[Eigen
bijdrage]]-Tb.Financiering[[#This Row],[Andere
subsidie(s)]]-Tb.Financiering[[#This Row],[Anders]],0)</f>
        <v>0</v>
      </c>
      <c r="BL81" s="144">
        <f>IF(Tb.Financiering[[#This Row],[Pnr.]]=BL$7,Tb.Financiering[[#This Row],[Te financieren]]-Tb.Financiering[[#This Row],[Eigen
bijdrage]]-Tb.Financiering[[#This Row],[Andere
subsidie(s)]]-Tb.Financiering[[#This Row],[Anders]],0)</f>
        <v>0</v>
      </c>
      <c r="BM81" s="144">
        <f>IF(Tb.Financiering[[#This Row],[Pnr.]]=BM$7,Tb.Financiering[[#This Row],[Te financieren]]-Tb.Financiering[[#This Row],[Eigen
bijdrage]]-Tb.Financiering[[#This Row],[Andere
subsidie(s)]]-Tb.Financiering[[#This Row],[Anders]],0)</f>
        <v>0</v>
      </c>
      <c r="BN81" s="235">
        <f>IF(Tb.Financiering[[#This Row],[Pnr.]]=BN$7,Tb.Financiering[[#This Row],[Eigen
bijdrage]]+Tb.Financiering[[#This Row],[Andere
subsidie(s)]]+Tb.Financiering[[#This Row],[Anders]],0)</f>
        <v>0</v>
      </c>
      <c r="BO81" s="235">
        <f>IF(Tb.Financiering[[#This Row],[Pnr.]]=BO$7,Tb.Financiering[[#This Row],[Eigen
bijdrage]]+Tb.Financiering[[#This Row],[Andere
subsidie(s)]]+Tb.Financiering[[#This Row],[Anders]],0)</f>
        <v>0</v>
      </c>
      <c r="BP81" s="235">
        <f>IF(Tb.Financiering[[#This Row],[Pnr.]]=BP$7,Tb.Financiering[[#This Row],[Eigen
bijdrage]]+Tb.Financiering[[#This Row],[Andere
subsidie(s)]]+Tb.Financiering[[#This Row],[Anders]],0)</f>
        <v>0</v>
      </c>
      <c r="BQ81" s="235">
        <f>IF(Tb.Financiering[[#This Row],[Pnr.]]=BQ$7,Tb.Financiering[[#This Row],[Eigen
bijdrage]]+Tb.Financiering[[#This Row],[Andere
subsidie(s)]]+Tb.Financiering[[#This Row],[Anders]],0)</f>
        <v>0</v>
      </c>
      <c r="BR81" s="235">
        <f>IF(Tb.Financiering[[#This Row],[Pnr.]]=BR$7,Tb.Financiering[[#This Row],[Eigen
bijdrage]]+Tb.Financiering[[#This Row],[Andere
subsidie(s)]]+Tb.Financiering[[#This Row],[Anders]],0)</f>
        <v>0</v>
      </c>
      <c r="BS81" s="235">
        <f>IF(Tb.Financiering[[#This Row],[Pnr.]]=BS$7,Tb.Financiering[[#This Row],[Eigen
bijdrage]]+Tb.Financiering[[#This Row],[Andere
subsidie(s)]]+Tb.Financiering[[#This Row],[Anders]],0)</f>
        <v>0</v>
      </c>
      <c r="BT81" s="235">
        <f>IF(Tb.Financiering[[#This Row],[Pnr.]]=BT$7,Tb.Financiering[[#This Row],[Eigen
bijdrage]]+Tb.Financiering[[#This Row],[Andere
subsidie(s)]]+Tb.Financiering[[#This Row],[Anders]],0)</f>
        <v>0</v>
      </c>
      <c r="BU81" s="235">
        <f>IF(Tb.Financiering[[#This Row],[Pnr.]]=BU$7,Tb.Financiering[[#This Row],[Eigen
bijdrage]]+Tb.Financiering[[#This Row],[Andere
subsidie(s)]]+Tb.Financiering[[#This Row],[Anders]],0)</f>
        <v>0</v>
      </c>
      <c r="BV81" s="235">
        <f>IF(Tb.Financiering[[#This Row],[Pnr.]]=BV$7,Tb.Financiering[[#This Row],[Eigen
bijdrage]]+Tb.Financiering[[#This Row],[Andere
subsidie(s)]]+Tb.Financiering[[#This Row],[Anders]],0)</f>
        <v>0</v>
      </c>
      <c r="BW81" s="235">
        <f>IF(Tb.Financiering[[#This Row],[Pnr.]]=BW$7,Tb.Financiering[[#This Row],[Eigen
bijdrage]]+Tb.Financiering[[#This Row],[Andere
subsidie(s)]]+Tb.Financiering[[#This Row],[Anders]],0)</f>
        <v>0</v>
      </c>
      <c r="BX81" s="235">
        <f>IF(Tb.Financiering[[#This Row],[Pnr.]]=BX$7,Tb.Financiering[[#This Row],[Eigen
bijdrage]]+Tb.Financiering[[#This Row],[Andere
subsidie(s)]]+Tb.Financiering[[#This Row],[Anders]],0)</f>
        <v>0</v>
      </c>
      <c r="BY81" s="235">
        <f>IF(Tb.Financiering[[#This Row],[Pnr.]]=BY$7,Tb.Financiering[[#This Row],[Eigen
bijdrage]]+Tb.Financiering[[#This Row],[Andere
subsidie(s)]]+Tb.Financiering[[#This Row],[Anders]],0)</f>
        <v>0</v>
      </c>
      <c r="BZ81" s="235">
        <f>IF(Tb.Financiering[[#This Row],[Pnr.]]=BZ$7,Tb.Financiering[[#This Row],[Eigen
bijdrage]]+Tb.Financiering[[#This Row],[Andere
subsidie(s)]]+Tb.Financiering[[#This Row],[Anders]],0)</f>
        <v>0</v>
      </c>
      <c r="CA81" s="235">
        <f>IF(Tb.Financiering[[#This Row],[Pnr.]]=CA$7,Tb.Financiering[[#This Row],[Eigen
bijdrage]]+Tb.Financiering[[#This Row],[Andere
subsidie(s)]]+Tb.Financiering[[#This Row],[Anders]],0)</f>
        <v>0</v>
      </c>
      <c r="CB81" s="235">
        <f>IF(Tb.Financiering[[#This Row],[Pnr.]]=CB$7,Tb.Financiering[[#This Row],[Eigen
bijdrage]]+Tb.Financiering[[#This Row],[Andere
subsidie(s)]]+Tb.Financiering[[#This Row],[Anders]],0)</f>
        <v>0</v>
      </c>
      <c r="CC81" s="235">
        <f>IF(Tb.Financiering[[#This Row],[Pnr.]]=CC$7,Tb.Financiering[[#This Row],[Eigen
bijdrage]]+Tb.Financiering[[#This Row],[Andere
subsidie(s)]]+Tb.Financiering[[#This Row],[Anders]],0)</f>
        <v>0</v>
      </c>
      <c r="CD81" s="235">
        <f>IF(Tb.Financiering[[#This Row],[Pnr.]]=CD$7,Tb.Financiering[[#This Row],[Eigen
bijdrage]]+Tb.Financiering[[#This Row],[Andere
subsidie(s)]]+Tb.Financiering[[#This Row],[Anders]],0)</f>
        <v>0</v>
      </c>
      <c r="CE81" s="235">
        <f>IF(Tb.Financiering[[#This Row],[Pnr.]]=CE$7,Tb.Financiering[[#This Row],[Eigen
bijdrage]]+Tb.Financiering[[#This Row],[Andere
subsidie(s)]]+Tb.Financiering[[#This Row],[Anders]],0)</f>
        <v>0</v>
      </c>
      <c r="CF81" s="235">
        <f>IF(Tb.Financiering[[#This Row],[Pnr.]]=CF$7,Tb.Financiering[[#This Row],[Eigen
bijdrage]]+Tb.Financiering[[#This Row],[Andere
subsidie(s)]]+Tb.Financiering[[#This Row],[Anders]],0)</f>
        <v>0</v>
      </c>
      <c r="CG81" s="235">
        <f>IF(Tb.Financiering[[#This Row],[Pnr.]]=CG$7,Tb.Financiering[[#This Row],[Eigen
bijdrage]]+Tb.Financiering[[#This Row],[Andere
subsidie(s)]]+Tb.Financiering[[#This Row],[Anders]],0)</f>
        <v>0</v>
      </c>
      <c r="CH81" s="235">
        <f>IF(Tb.Financiering[[#This Row],[Pnr.]]=CH$7,Tb.Financiering[[#This Row],[Eigen
bijdrage]]+Tb.Financiering[[#This Row],[Andere
subsidie(s)]]+Tb.Financiering[[#This Row],[Anders]],0)</f>
        <v>0</v>
      </c>
      <c r="CI81" s="235">
        <f>IF(Tb.Financiering[[#This Row],[Pnr.]]=CI$7,Tb.Financiering[[#This Row],[Eigen
bijdrage]]+Tb.Financiering[[#This Row],[Andere
subsidie(s)]]+Tb.Financiering[[#This Row],[Anders]],0)</f>
        <v>0</v>
      </c>
      <c r="CJ81" s="235">
        <f>IF(Tb.Financiering[[#This Row],[Pnr.]]=CJ$7,Tb.Financiering[[#This Row],[Eigen
bijdrage]]+Tb.Financiering[[#This Row],[Andere
subsidie(s)]]+Tb.Financiering[[#This Row],[Anders]],0)</f>
        <v>0</v>
      </c>
      <c r="CK81" s="235">
        <f>IF(Tb.Financiering[[#This Row],[Pnr.]]=CK$7,Tb.Financiering[[#This Row],[Eigen
bijdrage]]+Tb.Financiering[[#This Row],[Andere
subsidie(s)]]+Tb.Financiering[[#This Row],[Anders]],0)</f>
        <v>0</v>
      </c>
      <c r="CL81" s="235">
        <f>IF(Tb.Financiering[[#This Row],[Pnr.]]=CL$7,Tb.Financiering[[#This Row],[Eigen
bijdrage]]+Tb.Financiering[[#This Row],[Andere
subsidie(s)]]+Tb.Financiering[[#This Row],[Anders]],0)</f>
        <v>0</v>
      </c>
      <c r="CM81" s="235">
        <f>IF(Tb.Financiering[[#This Row],[Pnr.]]=CM$7,Tb.Financiering[[#This Row],[Eigen
bijdrage]]+Tb.Financiering[[#This Row],[Andere
subsidie(s)]]+Tb.Financiering[[#This Row],[Anders]],0)</f>
        <v>0</v>
      </c>
      <c r="CN81" s="235">
        <f>IF(Tb.Financiering[[#This Row],[Pnr.]]=CN$7,Tb.Financiering[[#This Row],[Eigen
bijdrage]]+Tb.Financiering[[#This Row],[Andere
subsidie(s)]]+Tb.Financiering[[#This Row],[Anders]],0)</f>
        <v>0</v>
      </c>
      <c r="CO81" s="235">
        <f>IF(Tb.Financiering[[#This Row],[Pnr.]]=CO$7,Tb.Financiering[[#This Row],[Eigen
bijdrage]]+Tb.Financiering[[#This Row],[Andere
subsidie(s)]]+Tb.Financiering[[#This Row],[Anders]],0)</f>
        <v>0</v>
      </c>
      <c r="CP81" s="235">
        <f>IF(Tb.Financiering[[#This Row],[Pnr.]]=CP$7,Tb.Financiering[[#This Row],[Eigen
bijdrage]]+Tb.Financiering[[#This Row],[Andere
subsidie(s)]]+Tb.Financiering[[#This Row],[Anders]],0)</f>
        <v>0</v>
      </c>
      <c r="CQ81" s="235">
        <f>IF(Tb.Financiering[[#This Row],[Pnr.]]=CQ$7,Tb.Financiering[[#This Row],[Eigen
bijdrage]]+Tb.Financiering[[#This Row],[Andere
subsidie(s)]]+Tb.Financiering[[#This Row],[Anders]],0)</f>
        <v>0</v>
      </c>
      <c r="CR81" s="235">
        <f>IF(Tb.Financiering[[#This Row],[Pnr.]]=CR$7,Tb.Financiering[[#This Row],[Eigen
bijdrage]]+Tb.Financiering[[#This Row],[Andere
subsidie(s)]]+Tb.Financiering[[#This Row],[Anders]],0)</f>
        <v>0</v>
      </c>
      <c r="CS81" s="235">
        <f>IF(Tb.Financiering[[#This Row],[Pnr.]]=CS$7,Tb.Financiering[[#This Row],[Eigen
bijdrage]]+Tb.Financiering[[#This Row],[Andere
subsidie(s)]]+Tb.Financiering[[#This Row],[Anders]],0)</f>
        <v>0</v>
      </c>
      <c r="CT81" s="235">
        <f>IF(Tb.Financiering[[#This Row],[Pnr.]]=CT$7,Tb.Financiering[[#This Row],[Eigen
bijdrage]]+Tb.Financiering[[#This Row],[Andere
subsidie(s)]]+Tb.Financiering[[#This Row],[Anders]],0)</f>
        <v>0</v>
      </c>
      <c r="CU81" s="235">
        <f>IF(Tb.Financiering[[#This Row],[Pnr.]]=CU$7,Tb.Financiering[[#This Row],[Eigen
bijdrage]]+Tb.Financiering[[#This Row],[Andere
subsidie(s)]]+Tb.Financiering[[#This Row],[Anders]],0)</f>
        <v>0</v>
      </c>
      <c r="CV81" s="235">
        <f>IF(Tb.Financiering[[#This Row],[Pnr.]]=CV$7,Tb.Financiering[[#This Row],[Eigen
bijdrage]]+Tb.Financiering[[#This Row],[Andere
subsidie(s)]]+Tb.Financiering[[#This Row],[Anders]],0)</f>
        <v>0</v>
      </c>
      <c r="CW81" s="235">
        <f>IF(Tb.Financiering[[#This Row],[Pnr.]]=CW$7,Tb.Financiering[[#This Row],[Eigen
bijdrage]]+Tb.Financiering[[#This Row],[Andere
subsidie(s)]]+Tb.Financiering[[#This Row],[Anders]],0)</f>
        <v>0</v>
      </c>
      <c r="CX81" s="235">
        <f>IF(Tb.Financiering[[#This Row],[Pnr.]]=CX$7,Tb.Financiering[[#This Row],[Eigen
bijdrage]]+Tb.Financiering[[#This Row],[Andere
subsidie(s)]]+Tb.Financiering[[#This Row],[Anders]],0)</f>
        <v>0</v>
      </c>
      <c r="CY81" s="235">
        <f>IF(Tb.Financiering[[#This Row],[Pnr.]]=CY$7,Tb.Financiering[[#This Row],[Eigen
bijdrage]]+Tb.Financiering[[#This Row],[Andere
subsidie(s)]]+Tb.Financiering[[#This Row],[Anders]],0)</f>
        <v>0</v>
      </c>
      <c r="CZ81" s="235">
        <f>IF(Tb.Financiering[[#This Row],[Pnr.]]=CZ$7,Tb.Financiering[[#This Row],[Eigen
bijdrage]]+Tb.Financiering[[#This Row],[Andere
subsidie(s)]]+Tb.Financiering[[#This Row],[Anders]],0)</f>
        <v>0</v>
      </c>
      <c r="DA81" s="235">
        <f>IF(Tb.Financiering[[#This Row],[Pnr.]]=DA$7,Tb.Financiering[[#This Row],[Eigen
bijdrage]]+Tb.Financiering[[#This Row],[Andere
subsidie(s)]]+Tb.Financiering[[#This Row],[Anders]],0)</f>
        <v>0</v>
      </c>
      <c r="DB81" s="235">
        <f>IF(Tb.Financiering[[#This Row],[Pnr.]]=DB$7,Tb.Financiering[[#This Row],[Eigen
bijdrage]]+Tb.Financiering[[#This Row],[Andere
subsidie(s)]]+Tb.Financiering[[#This Row],[Anders]],0)</f>
        <v>0</v>
      </c>
      <c r="DC81" s="235">
        <f>IF(Tb.Financiering[[#This Row],[Pnr.]]=DC$7,Tb.Financiering[[#This Row],[Eigen
bijdrage]]+Tb.Financiering[[#This Row],[Andere
subsidie(s)]]+Tb.Financiering[[#This Row],[Anders]],0)</f>
        <v>0</v>
      </c>
      <c r="DD81" s="235">
        <f>IF(Tb.Financiering[[#This Row],[Pnr.]]=DD$7,Tb.Financiering[[#This Row],[Eigen
bijdrage]]+Tb.Financiering[[#This Row],[Andere
subsidie(s)]]+Tb.Financiering[[#This Row],[Anders]],0)</f>
        <v>0</v>
      </c>
      <c r="DE81" s="235">
        <f>IF(Tb.Financiering[[#This Row],[Pnr.]]=DE$7,Tb.Financiering[[#This Row],[Eigen
bijdrage]]+Tb.Financiering[[#This Row],[Andere
subsidie(s)]]+Tb.Financiering[[#This Row],[Anders]],0)</f>
        <v>0</v>
      </c>
      <c r="DF81" s="235">
        <f>IF(Tb.Financiering[[#This Row],[Pnr.]]=DF$7,Tb.Financiering[[#This Row],[Eigen
bijdrage]]+Tb.Financiering[[#This Row],[Andere
subsidie(s)]]+Tb.Financiering[[#This Row],[Anders]],0)</f>
        <v>0</v>
      </c>
      <c r="DG81" s="235">
        <f>IF(Tb.Financiering[[#This Row],[Pnr.]]=DG$7,Tb.Financiering[[#This Row],[Eigen
bijdrage]]+Tb.Financiering[[#This Row],[Andere
subsidie(s)]]+Tb.Financiering[[#This Row],[Anders]],0)</f>
        <v>0</v>
      </c>
      <c r="DH81" s="235">
        <f>IF(Tb.Financiering[[#This Row],[Pnr.]]=DH$7,Tb.Financiering[[#This Row],[Eigen
bijdrage]]+Tb.Financiering[[#This Row],[Andere
subsidie(s)]]+Tb.Financiering[[#This Row],[Anders]],0)</f>
        <v>0</v>
      </c>
      <c r="DI81" s="235">
        <f>IF(Tb.Financiering[[#This Row],[Pnr.]]=DI$7,Tb.Financiering[[#This Row],[Eigen
bijdrage]]+Tb.Financiering[[#This Row],[Andere
subsidie(s)]]+Tb.Financiering[[#This Row],[Anders]],0)</f>
        <v>0</v>
      </c>
      <c r="DJ81" s="235">
        <f>IF(Tb.Financiering[[#This Row],[Pnr.]]=DJ$7,Tb.Financiering[[#This Row],[Eigen
bijdrage]]+Tb.Financiering[[#This Row],[Andere
subsidie(s)]]+Tb.Financiering[[#This Row],[Anders]],0)</f>
        <v>0</v>
      </c>
      <c r="DK81" s="235">
        <f>IF(Tb.Financiering[[#This Row],[Pnr.]]=DK$7,Tb.Financiering[[#This Row],[Eigen
bijdrage]]+Tb.Financiering[[#This Row],[Andere
subsidie(s)]]+Tb.Financiering[[#This Row],[Anders]],0)</f>
        <v>0</v>
      </c>
      <c r="XFD81" s="31"/>
    </row>
    <row r="82" spans="1:115 16384:16384" s="4" customFormat="1" x14ac:dyDescent="0.3">
      <c r="A82" s="31"/>
      <c r="B82" s="137"/>
      <c r="C82" s="137"/>
      <c r="D82" s="11">
        <f>SUMIF(Tbl.Kosten[PSAnr.],Tb.Financiering[[#This Row],[PSAnr.]],Tbl.Kosten[Totaal kosten])</f>
        <v>0</v>
      </c>
      <c r="E82" s="154">
        <f>SUMIF(Tbl.Kosten[PSAnr.],Tb.Financiering[[#This Row],[PSAnr.]],Tbl.Kosten[Subsidie])</f>
        <v>0</v>
      </c>
      <c r="F82" s="155"/>
      <c r="G82" s="154">
        <f>Tb.Financiering[[#This Row],[Begrote kosten]]-Tb.Financiering[[#This Row],[Berekende GLB subsidie]]-Tb.Financiering[[#This Row],[Correctie GLB subsidie]]</f>
        <v>0</v>
      </c>
      <c r="H82" s="156"/>
      <c r="I82" s="156"/>
      <c r="J82" s="156"/>
      <c r="K82" s="152"/>
      <c r="L82" s="97">
        <f>Tb.Financiering[[#This Row],[Te financieren]]-SUM(Tb.Financiering[[#This Row],[Eigen
bijdrage]:[Anders]])</f>
        <v>0</v>
      </c>
      <c r="M82" s="160" t="str">
        <f>IFERROR(VLOOKUP(Tb.Financiering[[#This Row],[Partnernaam]],Tbl.Projectpartners[[Naam]:[PNr.]],9,FALSE),"")</f>
        <v/>
      </c>
      <c r="N82" s="142" t="str">
        <f>IFERROR(VLOOKUP(Tb.Financiering[[#This Row],[Subsidiabele activiteit]],Tbl.Subsidiehoogte[[Subsidieactiviteit]:[SAnr.]],3,FALSE),"")</f>
        <v/>
      </c>
      <c r="O82" s="142" t="str">
        <f>_xlfn.CONCAT(Tb.Financiering[[#This Row],[Pnr.]],Tb.Financiering[[#This Row],[SAnr.]])</f>
        <v/>
      </c>
      <c r="P82" s="144">
        <f>IF(Tb.Financiering[[#This Row],[Pnr.]]=P$7,Tb.Financiering[[#This Row],[Te financieren]]-Tb.Financiering[[#This Row],[Eigen
bijdrage]]-Tb.Financiering[[#This Row],[Andere
subsidie(s)]]-Tb.Financiering[[#This Row],[Anders]],0)</f>
        <v>0</v>
      </c>
      <c r="Q82" s="144">
        <f>IF(Tb.Financiering[[#This Row],[Pnr.]]=Q$7,Tb.Financiering[[#This Row],[Te financieren]]-Tb.Financiering[[#This Row],[Eigen
bijdrage]]-Tb.Financiering[[#This Row],[Andere
subsidie(s)]]-Tb.Financiering[[#This Row],[Anders]],0)</f>
        <v>0</v>
      </c>
      <c r="R82" s="144">
        <f>IF(Tb.Financiering[[#This Row],[Pnr.]]=R$7,Tb.Financiering[[#This Row],[Te financieren]]-Tb.Financiering[[#This Row],[Eigen
bijdrage]]-Tb.Financiering[[#This Row],[Andere
subsidie(s)]]-Tb.Financiering[[#This Row],[Anders]],0)</f>
        <v>0</v>
      </c>
      <c r="S82" s="144">
        <f>IF(Tb.Financiering[[#This Row],[Pnr.]]=S$7,Tb.Financiering[[#This Row],[Te financieren]]-Tb.Financiering[[#This Row],[Eigen
bijdrage]]-Tb.Financiering[[#This Row],[Andere
subsidie(s)]]-Tb.Financiering[[#This Row],[Anders]],0)</f>
        <v>0</v>
      </c>
      <c r="T82" s="144">
        <f>IF(Tb.Financiering[[#This Row],[Pnr.]]=T$7,Tb.Financiering[[#This Row],[Te financieren]]-Tb.Financiering[[#This Row],[Eigen
bijdrage]]-Tb.Financiering[[#This Row],[Andere
subsidie(s)]]-Tb.Financiering[[#This Row],[Anders]],0)</f>
        <v>0</v>
      </c>
      <c r="U82" s="144">
        <f>IF(Tb.Financiering[[#This Row],[Pnr.]]=U$7,Tb.Financiering[[#This Row],[Te financieren]]-Tb.Financiering[[#This Row],[Eigen
bijdrage]]-Tb.Financiering[[#This Row],[Andere
subsidie(s)]]-Tb.Financiering[[#This Row],[Anders]],0)</f>
        <v>0</v>
      </c>
      <c r="V82" s="144">
        <f>IF(Tb.Financiering[[#This Row],[Pnr.]]=V$7,Tb.Financiering[[#This Row],[Te financieren]]-Tb.Financiering[[#This Row],[Eigen
bijdrage]]-Tb.Financiering[[#This Row],[Andere
subsidie(s)]]-Tb.Financiering[[#This Row],[Anders]],0)</f>
        <v>0</v>
      </c>
      <c r="W82" s="144">
        <f>IF(Tb.Financiering[[#This Row],[Pnr.]]=W$7,Tb.Financiering[[#This Row],[Te financieren]]-Tb.Financiering[[#This Row],[Eigen
bijdrage]]-Tb.Financiering[[#This Row],[Andere
subsidie(s)]]-Tb.Financiering[[#This Row],[Anders]],0)</f>
        <v>0</v>
      </c>
      <c r="X82" s="144">
        <f>IF(Tb.Financiering[[#This Row],[Pnr.]]=X$7,Tb.Financiering[[#This Row],[Te financieren]]-Tb.Financiering[[#This Row],[Eigen
bijdrage]]-Tb.Financiering[[#This Row],[Andere
subsidie(s)]]-Tb.Financiering[[#This Row],[Anders]],0)</f>
        <v>0</v>
      </c>
      <c r="Y82" s="144">
        <f>IF(Tb.Financiering[[#This Row],[Pnr.]]=Y$7,Tb.Financiering[[#This Row],[Te financieren]]-Tb.Financiering[[#This Row],[Eigen
bijdrage]]-Tb.Financiering[[#This Row],[Andere
subsidie(s)]]-Tb.Financiering[[#This Row],[Anders]],0)</f>
        <v>0</v>
      </c>
      <c r="Z82" s="144">
        <f>IF(Tb.Financiering[[#This Row],[Pnr.]]=Z$7,Tb.Financiering[[#This Row],[Te financieren]]-Tb.Financiering[[#This Row],[Eigen
bijdrage]]-Tb.Financiering[[#This Row],[Andere
subsidie(s)]]-Tb.Financiering[[#This Row],[Anders]],0)</f>
        <v>0</v>
      </c>
      <c r="AA82" s="144">
        <f>IF(Tb.Financiering[[#This Row],[Pnr.]]=AA$7,Tb.Financiering[[#This Row],[Te financieren]]-Tb.Financiering[[#This Row],[Eigen
bijdrage]]-Tb.Financiering[[#This Row],[Andere
subsidie(s)]]-Tb.Financiering[[#This Row],[Anders]],0)</f>
        <v>0</v>
      </c>
      <c r="AB82" s="144">
        <f>IF(Tb.Financiering[[#This Row],[Pnr.]]=AB$7,Tb.Financiering[[#This Row],[Te financieren]]-Tb.Financiering[[#This Row],[Eigen
bijdrage]]-Tb.Financiering[[#This Row],[Andere
subsidie(s)]]-Tb.Financiering[[#This Row],[Anders]],0)</f>
        <v>0</v>
      </c>
      <c r="AC82" s="144">
        <f>IF(Tb.Financiering[[#This Row],[Pnr.]]=AC$7,Tb.Financiering[[#This Row],[Te financieren]]-Tb.Financiering[[#This Row],[Eigen
bijdrage]]-Tb.Financiering[[#This Row],[Andere
subsidie(s)]]-Tb.Financiering[[#This Row],[Anders]],0)</f>
        <v>0</v>
      </c>
      <c r="AD82" s="144">
        <f>IF(Tb.Financiering[[#This Row],[Pnr.]]=AD$7,Tb.Financiering[[#This Row],[Te financieren]]-Tb.Financiering[[#This Row],[Eigen
bijdrage]]-Tb.Financiering[[#This Row],[Andere
subsidie(s)]]-Tb.Financiering[[#This Row],[Anders]],0)</f>
        <v>0</v>
      </c>
      <c r="AE82" s="144">
        <f>IF(Tb.Financiering[[#This Row],[Pnr.]]=AE$7,Tb.Financiering[[#This Row],[Te financieren]]-Tb.Financiering[[#This Row],[Eigen
bijdrage]]-Tb.Financiering[[#This Row],[Andere
subsidie(s)]]-Tb.Financiering[[#This Row],[Anders]],0)</f>
        <v>0</v>
      </c>
      <c r="AF82" s="144">
        <f>IF(Tb.Financiering[[#This Row],[Pnr.]]=AF$7,Tb.Financiering[[#This Row],[Te financieren]]-Tb.Financiering[[#This Row],[Eigen
bijdrage]]-Tb.Financiering[[#This Row],[Andere
subsidie(s)]]-Tb.Financiering[[#This Row],[Anders]],0)</f>
        <v>0</v>
      </c>
      <c r="AG82" s="144">
        <f>IF(Tb.Financiering[[#This Row],[Pnr.]]=AG$7,Tb.Financiering[[#This Row],[Te financieren]]-Tb.Financiering[[#This Row],[Eigen
bijdrage]]-Tb.Financiering[[#This Row],[Andere
subsidie(s)]]-Tb.Financiering[[#This Row],[Anders]],0)</f>
        <v>0</v>
      </c>
      <c r="AH82" s="144">
        <f>IF(Tb.Financiering[[#This Row],[Pnr.]]=AH$7,Tb.Financiering[[#This Row],[Te financieren]]-Tb.Financiering[[#This Row],[Eigen
bijdrage]]-Tb.Financiering[[#This Row],[Andere
subsidie(s)]]-Tb.Financiering[[#This Row],[Anders]],0)</f>
        <v>0</v>
      </c>
      <c r="AI82" s="144">
        <f>IF(Tb.Financiering[[#This Row],[Pnr.]]=AI$7,Tb.Financiering[[#This Row],[Te financieren]]-Tb.Financiering[[#This Row],[Eigen
bijdrage]]-Tb.Financiering[[#This Row],[Andere
subsidie(s)]]-Tb.Financiering[[#This Row],[Anders]],0)</f>
        <v>0</v>
      </c>
      <c r="AJ82" s="144">
        <f>IF(Tb.Financiering[[#This Row],[Pnr.]]=AJ$7,Tb.Financiering[[#This Row],[Te financieren]]-Tb.Financiering[[#This Row],[Eigen
bijdrage]]-Tb.Financiering[[#This Row],[Andere
subsidie(s)]]-Tb.Financiering[[#This Row],[Anders]],0)</f>
        <v>0</v>
      </c>
      <c r="AK82" s="144">
        <f>IF(Tb.Financiering[[#This Row],[Pnr.]]=AK$7,Tb.Financiering[[#This Row],[Te financieren]]-Tb.Financiering[[#This Row],[Eigen
bijdrage]]-Tb.Financiering[[#This Row],[Andere
subsidie(s)]]-Tb.Financiering[[#This Row],[Anders]],0)</f>
        <v>0</v>
      </c>
      <c r="AL82" s="144">
        <f>IF(Tb.Financiering[[#This Row],[Pnr.]]=AL$7,Tb.Financiering[[#This Row],[Te financieren]]-Tb.Financiering[[#This Row],[Eigen
bijdrage]]-Tb.Financiering[[#This Row],[Andere
subsidie(s)]]-Tb.Financiering[[#This Row],[Anders]],0)</f>
        <v>0</v>
      </c>
      <c r="AM82" s="144">
        <f>IF(Tb.Financiering[[#This Row],[Pnr.]]=AM$7,Tb.Financiering[[#This Row],[Te financieren]]-Tb.Financiering[[#This Row],[Eigen
bijdrage]]-Tb.Financiering[[#This Row],[Andere
subsidie(s)]]-Tb.Financiering[[#This Row],[Anders]],0)</f>
        <v>0</v>
      </c>
      <c r="AN82" s="144">
        <f>IF(Tb.Financiering[[#This Row],[Pnr.]]=AN$7,Tb.Financiering[[#This Row],[Te financieren]]-Tb.Financiering[[#This Row],[Eigen
bijdrage]]-Tb.Financiering[[#This Row],[Andere
subsidie(s)]]-Tb.Financiering[[#This Row],[Anders]],0)</f>
        <v>0</v>
      </c>
      <c r="AO82" s="144">
        <f>IF(Tb.Financiering[[#This Row],[Pnr.]]=AO$7,Tb.Financiering[[#This Row],[Te financieren]]-Tb.Financiering[[#This Row],[Eigen
bijdrage]]-Tb.Financiering[[#This Row],[Andere
subsidie(s)]]-Tb.Financiering[[#This Row],[Anders]],0)</f>
        <v>0</v>
      </c>
      <c r="AP82" s="144">
        <f>IF(Tb.Financiering[[#This Row],[Pnr.]]=AP$7,Tb.Financiering[[#This Row],[Te financieren]]-Tb.Financiering[[#This Row],[Eigen
bijdrage]]-Tb.Financiering[[#This Row],[Andere
subsidie(s)]]-Tb.Financiering[[#This Row],[Anders]],0)</f>
        <v>0</v>
      </c>
      <c r="AQ82" s="144">
        <f>IF(Tb.Financiering[[#This Row],[Pnr.]]=AQ$7,Tb.Financiering[[#This Row],[Te financieren]]-Tb.Financiering[[#This Row],[Eigen
bijdrage]]-Tb.Financiering[[#This Row],[Andere
subsidie(s)]]-Tb.Financiering[[#This Row],[Anders]],0)</f>
        <v>0</v>
      </c>
      <c r="AR82" s="144">
        <f>IF(Tb.Financiering[[#This Row],[Pnr.]]=AR$7,Tb.Financiering[[#This Row],[Te financieren]]-Tb.Financiering[[#This Row],[Eigen
bijdrage]]-Tb.Financiering[[#This Row],[Andere
subsidie(s)]]-Tb.Financiering[[#This Row],[Anders]],0)</f>
        <v>0</v>
      </c>
      <c r="AS82" s="144">
        <f>IF(Tb.Financiering[[#This Row],[Pnr.]]=AS$7,Tb.Financiering[[#This Row],[Te financieren]]-Tb.Financiering[[#This Row],[Eigen
bijdrage]]-Tb.Financiering[[#This Row],[Andere
subsidie(s)]]-Tb.Financiering[[#This Row],[Anders]],0)</f>
        <v>0</v>
      </c>
      <c r="AT82" s="144">
        <f>IF(Tb.Financiering[[#This Row],[Pnr.]]=AT$7,Tb.Financiering[[#This Row],[Te financieren]]-Tb.Financiering[[#This Row],[Eigen
bijdrage]]-Tb.Financiering[[#This Row],[Andere
subsidie(s)]]-Tb.Financiering[[#This Row],[Anders]],0)</f>
        <v>0</v>
      </c>
      <c r="AU82" s="144">
        <f>IF(Tb.Financiering[[#This Row],[Pnr.]]=AU$7,Tb.Financiering[[#This Row],[Te financieren]]-Tb.Financiering[[#This Row],[Eigen
bijdrage]]-Tb.Financiering[[#This Row],[Andere
subsidie(s)]]-Tb.Financiering[[#This Row],[Anders]],0)</f>
        <v>0</v>
      </c>
      <c r="AV82" s="144">
        <f>IF(Tb.Financiering[[#This Row],[Pnr.]]=AV$7,Tb.Financiering[[#This Row],[Te financieren]]-Tb.Financiering[[#This Row],[Eigen
bijdrage]]-Tb.Financiering[[#This Row],[Andere
subsidie(s)]]-Tb.Financiering[[#This Row],[Anders]],0)</f>
        <v>0</v>
      </c>
      <c r="AW82" s="144">
        <f>IF(Tb.Financiering[[#This Row],[Pnr.]]=AW$7,Tb.Financiering[[#This Row],[Te financieren]]-Tb.Financiering[[#This Row],[Eigen
bijdrage]]-Tb.Financiering[[#This Row],[Andere
subsidie(s)]]-Tb.Financiering[[#This Row],[Anders]],0)</f>
        <v>0</v>
      </c>
      <c r="AX82" s="144">
        <f>IF(Tb.Financiering[[#This Row],[Pnr.]]=AX$7,Tb.Financiering[[#This Row],[Te financieren]]-Tb.Financiering[[#This Row],[Eigen
bijdrage]]-Tb.Financiering[[#This Row],[Andere
subsidie(s)]]-Tb.Financiering[[#This Row],[Anders]],0)</f>
        <v>0</v>
      </c>
      <c r="AY82" s="144">
        <f>IF(Tb.Financiering[[#This Row],[Pnr.]]=AY$7,Tb.Financiering[[#This Row],[Te financieren]]-Tb.Financiering[[#This Row],[Eigen
bijdrage]]-Tb.Financiering[[#This Row],[Andere
subsidie(s)]]-Tb.Financiering[[#This Row],[Anders]],0)</f>
        <v>0</v>
      </c>
      <c r="AZ82" s="144">
        <f>IF(Tb.Financiering[[#This Row],[Pnr.]]=AZ$7,Tb.Financiering[[#This Row],[Te financieren]]-Tb.Financiering[[#This Row],[Eigen
bijdrage]]-Tb.Financiering[[#This Row],[Andere
subsidie(s)]]-Tb.Financiering[[#This Row],[Anders]],0)</f>
        <v>0</v>
      </c>
      <c r="BA82" s="144">
        <f>IF(Tb.Financiering[[#This Row],[Pnr.]]=BA$7,Tb.Financiering[[#This Row],[Te financieren]]-Tb.Financiering[[#This Row],[Eigen
bijdrage]]-Tb.Financiering[[#This Row],[Andere
subsidie(s)]]-Tb.Financiering[[#This Row],[Anders]],0)</f>
        <v>0</v>
      </c>
      <c r="BB82" s="144">
        <f>IF(Tb.Financiering[[#This Row],[Pnr.]]=BB$7,Tb.Financiering[[#This Row],[Te financieren]]-Tb.Financiering[[#This Row],[Eigen
bijdrage]]-Tb.Financiering[[#This Row],[Andere
subsidie(s)]]-Tb.Financiering[[#This Row],[Anders]],0)</f>
        <v>0</v>
      </c>
      <c r="BC82" s="144">
        <f>IF(Tb.Financiering[[#This Row],[Pnr.]]=BC$7,Tb.Financiering[[#This Row],[Te financieren]]-Tb.Financiering[[#This Row],[Eigen
bijdrage]]-Tb.Financiering[[#This Row],[Andere
subsidie(s)]]-Tb.Financiering[[#This Row],[Anders]],0)</f>
        <v>0</v>
      </c>
      <c r="BD82" s="144">
        <f>IF(Tb.Financiering[[#This Row],[Pnr.]]=BD$7,Tb.Financiering[[#This Row],[Te financieren]]-Tb.Financiering[[#This Row],[Eigen
bijdrage]]-Tb.Financiering[[#This Row],[Andere
subsidie(s)]]-Tb.Financiering[[#This Row],[Anders]],0)</f>
        <v>0</v>
      </c>
      <c r="BE82" s="144">
        <f>IF(Tb.Financiering[[#This Row],[Pnr.]]=BE$7,Tb.Financiering[[#This Row],[Te financieren]]-Tb.Financiering[[#This Row],[Eigen
bijdrage]]-Tb.Financiering[[#This Row],[Andere
subsidie(s)]]-Tb.Financiering[[#This Row],[Anders]],0)</f>
        <v>0</v>
      </c>
      <c r="BF82" s="144">
        <f>IF(Tb.Financiering[[#This Row],[Pnr.]]=BF$7,Tb.Financiering[[#This Row],[Te financieren]]-Tb.Financiering[[#This Row],[Eigen
bijdrage]]-Tb.Financiering[[#This Row],[Andere
subsidie(s)]]-Tb.Financiering[[#This Row],[Anders]],0)</f>
        <v>0</v>
      </c>
      <c r="BG82" s="144">
        <f>IF(Tb.Financiering[[#This Row],[Pnr.]]=BG$7,Tb.Financiering[[#This Row],[Te financieren]]-Tb.Financiering[[#This Row],[Eigen
bijdrage]]-Tb.Financiering[[#This Row],[Andere
subsidie(s)]]-Tb.Financiering[[#This Row],[Anders]],0)</f>
        <v>0</v>
      </c>
      <c r="BH82" s="144">
        <f>IF(Tb.Financiering[[#This Row],[Pnr.]]=BH$7,Tb.Financiering[[#This Row],[Te financieren]]-Tb.Financiering[[#This Row],[Eigen
bijdrage]]-Tb.Financiering[[#This Row],[Andere
subsidie(s)]]-Tb.Financiering[[#This Row],[Anders]],0)</f>
        <v>0</v>
      </c>
      <c r="BI82" s="144">
        <f>IF(Tb.Financiering[[#This Row],[Pnr.]]=BI$7,Tb.Financiering[[#This Row],[Te financieren]]-Tb.Financiering[[#This Row],[Eigen
bijdrage]]-Tb.Financiering[[#This Row],[Andere
subsidie(s)]]-Tb.Financiering[[#This Row],[Anders]],0)</f>
        <v>0</v>
      </c>
      <c r="BJ82" s="144">
        <f>IF(Tb.Financiering[[#This Row],[Pnr.]]=BJ$7,Tb.Financiering[[#This Row],[Te financieren]]-Tb.Financiering[[#This Row],[Eigen
bijdrage]]-Tb.Financiering[[#This Row],[Andere
subsidie(s)]]-Tb.Financiering[[#This Row],[Anders]],0)</f>
        <v>0</v>
      </c>
      <c r="BK82" s="144">
        <f>IF(Tb.Financiering[[#This Row],[Pnr.]]=BK$7,Tb.Financiering[[#This Row],[Te financieren]]-Tb.Financiering[[#This Row],[Eigen
bijdrage]]-Tb.Financiering[[#This Row],[Andere
subsidie(s)]]-Tb.Financiering[[#This Row],[Anders]],0)</f>
        <v>0</v>
      </c>
      <c r="BL82" s="144">
        <f>IF(Tb.Financiering[[#This Row],[Pnr.]]=BL$7,Tb.Financiering[[#This Row],[Te financieren]]-Tb.Financiering[[#This Row],[Eigen
bijdrage]]-Tb.Financiering[[#This Row],[Andere
subsidie(s)]]-Tb.Financiering[[#This Row],[Anders]],0)</f>
        <v>0</v>
      </c>
      <c r="BM82" s="144">
        <f>IF(Tb.Financiering[[#This Row],[Pnr.]]=BM$7,Tb.Financiering[[#This Row],[Te financieren]]-Tb.Financiering[[#This Row],[Eigen
bijdrage]]-Tb.Financiering[[#This Row],[Andere
subsidie(s)]]-Tb.Financiering[[#This Row],[Anders]],0)</f>
        <v>0</v>
      </c>
      <c r="BN82" s="235">
        <f>IF(Tb.Financiering[[#This Row],[Pnr.]]=BN$7,Tb.Financiering[[#This Row],[Eigen
bijdrage]]+Tb.Financiering[[#This Row],[Andere
subsidie(s)]]+Tb.Financiering[[#This Row],[Anders]],0)</f>
        <v>0</v>
      </c>
      <c r="BO82" s="235">
        <f>IF(Tb.Financiering[[#This Row],[Pnr.]]=BO$7,Tb.Financiering[[#This Row],[Eigen
bijdrage]]+Tb.Financiering[[#This Row],[Andere
subsidie(s)]]+Tb.Financiering[[#This Row],[Anders]],0)</f>
        <v>0</v>
      </c>
      <c r="BP82" s="235">
        <f>IF(Tb.Financiering[[#This Row],[Pnr.]]=BP$7,Tb.Financiering[[#This Row],[Eigen
bijdrage]]+Tb.Financiering[[#This Row],[Andere
subsidie(s)]]+Tb.Financiering[[#This Row],[Anders]],0)</f>
        <v>0</v>
      </c>
      <c r="BQ82" s="235">
        <f>IF(Tb.Financiering[[#This Row],[Pnr.]]=BQ$7,Tb.Financiering[[#This Row],[Eigen
bijdrage]]+Tb.Financiering[[#This Row],[Andere
subsidie(s)]]+Tb.Financiering[[#This Row],[Anders]],0)</f>
        <v>0</v>
      </c>
      <c r="BR82" s="235">
        <f>IF(Tb.Financiering[[#This Row],[Pnr.]]=BR$7,Tb.Financiering[[#This Row],[Eigen
bijdrage]]+Tb.Financiering[[#This Row],[Andere
subsidie(s)]]+Tb.Financiering[[#This Row],[Anders]],0)</f>
        <v>0</v>
      </c>
      <c r="BS82" s="235">
        <f>IF(Tb.Financiering[[#This Row],[Pnr.]]=BS$7,Tb.Financiering[[#This Row],[Eigen
bijdrage]]+Tb.Financiering[[#This Row],[Andere
subsidie(s)]]+Tb.Financiering[[#This Row],[Anders]],0)</f>
        <v>0</v>
      </c>
      <c r="BT82" s="235">
        <f>IF(Tb.Financiering[[#This Row],[Pnr.]]=BT$7,Tb.Financiering[[#This Row],[Eigen
bijdrage]]+Tb.Financiering[[#This Row],[Andere
subsidie(s)]]+Tb.Financiering[[#This Row],[Anders]],0)</f>
        <v>0</v>
      </c>
      <c r="BU82" s="235">
        <f>IF(Tb.Financiering[[#This Row],[Pnr.]]=BU$7,Tb.Financiering[[#This Row],[Eigen
bijdrage]]+Tb.Financiering[[#This Row],[Andere
subsidie(s)]]+Tb.Financiering[[#This Row],[Anders]],0)</f>
        <v>0</v>
      </c>
      <c r="BV82" s="235">
        <f>IF(Tb.Financiering[[#This Row],[Pnr.]]=BV$7,Tb.Financiering[[#This Row],[Eigen
bijdrage]]+Tb.Financiering[[#This Row],[Andere
subsidie(s)]]+Tb.Financiering[[#This Row],[Anders]],0)</f>
        <v>0</v>
      </c>
      <c r="BW82" s="235">
        <f>IF(Tb.Financiering[[#This Row],[Pnr.]]=BW$7,Tb.Financiering[[#This Row],[Eigen
bijdrage]]+Tb.Financiering[[#This Row],[Andere
subsidie(s)]]+Tb.Financiering[[#This Row],[Anders]],0)</f>
        <v>0</v>
      </c>
      <c r="BX82" s="235">
        <f>IF(Tb.Financiering[[#This Row],[Pnr.]]=BX$7,Tb.Financiering[[#This Row],[Eigen
bijdrage]]+Tb.Financiering[[#This Row],[Andere
subsidie(s)]]+Tb.Financiering[[#This Row],[Anders]],0)</f>
        <v>0</v>
      </c>
      <c r="BY82" s="235">
        <f>IF(Tb.Financiering[[#This Row],[Pnr.]]=BY$7,Tb.Financiering[[#This Row],[Eigen
bijdrage]]+Tb.Financiering[[#This Row],[Andere
subsidie(s)]]+Tb.Financiering[[#This Row],[Anders]],0)</f>
        <v>0</v>
      </c>
      <c r="BZ82" s="235">
        <f>IF(Tb.Financiering[[#This Row],[Pnr.]]=BZ$7,Tb.Financiering[[#This Row],[Eigen
bijdrage]]+Tb.Financiering[[#This Row],[Andere
subsidie(s)]]+Tb.Financiering[[#This Row],[Anders]],0)</f>
        <v>0</v>
      </c>
      <c r="CA82" s="235">
        <f>IF(Tb.Financiering[[#This Row],[Pnr.]]=CA$7,Tb.Financiering[[#This Row],[Eigen
bijdrage]]+Tb.Financiering[[#This Row],[Andere
subsidie(s)]]+Tb.Financiering[[#This Row],[Anders]],0)</f>
        <v>0</v>
      </c>
      <c r="CB82" s="235">
        <f>IF(Tb.Financiering[[#This Row],[Pnr.]]=CB$7,Tb.Financiering[[#This Row],[Eigen
bijdrage]]+Tb.Financiering[[#This Row],[Andere
subsidie(s)]]+Tb.Financiering[[#This Row],[Anders]],0)</f>
        <v>0</v>
      </c>
      <c r="CC82" s="235">
        <f>IF(Tb.Financiering[[#This Row],[Pnr.]]=CC$7,Tb.Financiering[[#This Row],[Eigen
bijdrage]]+Tb.Financiering[[#This Row],[Andere
subsidie(s)]]+Tb.Financiering[[#This Row],[Anders]],0)</f>
        <v>0</v>
      </c>
      <c r="CD82" s="235">
        <f>IF(Tb.Financiering[[#This Row],[Pnr.]]=CD$7,Tb.Financiering[[#This Row],[Eigen
bijdrage]]+Tb.Financiering[[#This Row],[Andere
subsidie(s)]]+Tb.Financiering[[#This Row],[Anders]],0)</f>
        <v>0</v>
      </c>
      <c r="CE82" s="235">
        <f>IF(Tb.Financiering[[#This Row],[Pnr.]]=CE$7,Tb.Financiering[[#This Row],[Eigen
bijdrage]]+Tb.Financiering[[#This Row],[Andere
subsidie(s)]]+Tb.Financiering[[#This Row],[Anders]],0)</f>
        <v>0</v>
      </c>
      <c r="CF82" s="235">
        <f>IF(Tb.Financiering[[#This Row],[Pnr.]]=CF$7,Tb.Financiering[[#This Row],[Eigen
bijdrage]]+Tb.Financiering[[#This Row],[Andere
subsidie(s)]]+Tb.Financiering[[#This Row],[Anders]],0)</f>
        <v>0</v>
      </c>
      <c r="CG82" s="235">
        <f>IF(Tb.Financiering[[#This Row],[Pnr.]]=CG$7,Tb.Financiering[[#This Row],[Eigen
bijdrage]]+Tb.Financiering[[#This Row],[Andere
subsidie(s)]]+Tb.Financiering[[#This Row],[Anders]],0)</f>
        <v>0</v>
      </c>
      <c r="CH82" s="235">
        <f>IF(Tb.Financiering[[#This Row],[Pnr.]]=CH$7,Tb.Financiering[[#This Row],[Eigen
bijdrage]]+Tb.Financiering[[#This Row],[Andere
subsidie(s)]]+Tb.Financiering[[#This Row],[Anders]],0)</f>
        <v>0</v>
      </c>
      <c r="CI82" s="235">
        <f>IF(Tb.Financiering[[#This Row],[Pnr.]]=CI$7,Tb.Financiering[[#This Row],[Eigen
bijdrage]]+Tb.Financiering[[#This Row],[Andere
subsidie(s)]]+Tb.Financiering[[#This Row],[Anders]],0)</f>
        <v>0</v>
      </c>
      <c r="CJ82" s="235">
        <f>IF(Tb.Financiering[[#This Row],[Pnr.]]=CJ$7,Tb.Financiering[[#This Row],[Eigen
bijdrage]]+Tb.Financiering[[#This Row],[Andere
subsidie(s)]]+Tb.Financiering[[#This Row],[Anders]],0)</f>
        <v>0</v>
      </c>
      <c r="CK82" s="235">
        <f>IF(Tb.Financiering[[#This Row],[Pnr.]]=CK$7,Tb.Financiering[[#This Row],[Eigen
bijdrage]]+Tb.Financiering[[#This Row],[Andere
subsidie(s)]]+Tb.Financiering[[#This Row],[Anders]],0)</f>
        <v>0</v>
      </c>
      <c r="CL82" s="235">
        <f>IF(Tb.Financiering[[#This Row],[Pnr.]]=CL$7,Tb.Financiering[[#This Row],[Eigen
bijdrage]]+Tb.Financiering[[#This Row],[Andere
subsidie(s)]]+Tb.Financiering[[#This Row],[Anders]],0)</f>
        <v>0</v>
      </c>
      <c r="CM82" s="235">
        <f>IF(Tb.Financiering[[#This Row],[Pnr.]]=CM$7,Tb.Financiering[[#This Row],[Eigen
bijdrage]]+Tb.Financiering[[#This Row],[Andere
subsidie(s)]]+Tb.Financiering[[#This Row],[Anders]],0)</f>
        <v>0</v>
      </c>
      <c r="CN82" s="235">
        <f>IF(Tb.Financiering[[#This Row],[Pnr.]]=CN$7,Tb.Financiering[[#This Row],[Eigen
bijdrage]]+Tb.Financiering[[#This Row],[Andere
subsidie(s)]]+Tb.Financiering[[#This Row],[Anders]],0)</f>
        <v>0</v>
      </c>
      <c r="CO82" s="235">
        <f>IF(Tb.Financiering[[#This Row],[Pnr.]]=CO$7,Tb.Financiering[[#This Row],[Eigen
bijdrage]]+Tb.Financiering[[#This Row],[Andere
subsidie(s)]]+Tb.Financiering[[#This Row],[Anders]],0)</f>
        <v>0</v>
      </c>
      <c r="CP82" s="235">
        <f>IF(Tb.Financiering[[#This Row],[Pnr.]]=CP$7,Tb.Financiering[[#This Row],[Eigen
bijdrage]]+Tb.Financiering[[#This Row],[Andere
subsidie(s)]]+Tb.Financiering[[#This Row],[Anders]],0)</f>
        <v>0</v>
      </c>
      <c r="CQ82" s="235">
        <f>IF(Tb.Financiering[[#This Row],[Pnr.]]=CQ$7,Tb.Financiering[[#This Row],[Eigen
bijdrage]]+Tb.Financiering[[#This Row],[Andere
subsidie(s)]]+Tb.Financiering[[#This Row],[Anders]],0)</f>
        <v>0</v>
      </c>
      <c r="CR82" s="235">
        <f>IF(Tb.Financiering[[#This Row],[Pnr.]]=CR$7,Tb.Financiering[[#This Row],[Eigen
bijdrage]]+Tb.Financiering[[#This Row],[Andere
subsidie(s)]]+Tb.Financiering[[#This Row],[Anders]],0)</f>
        <v>0</v>
      </c>
      <c r="CS82" s="235">
        <f>IF(Tb.Financiering[[#This Row],[Pnr.]]=CS$7,Tb.Financiering[[#This Row],[Eigen
bijdrage]]+Tb.Financiering[[#This Row],[Andere
subsidie(s)]]+Tb.Financiering[[#This Row],[Anders]],0)</f>
        <v>0</v>
      </c>
      <c r="CT82" s="235">
        <f>IF(Tb.Financiering[[#This Row],[Pnr.]]=CT$7,Tb.Financiering[[#This Row],[Eigen
bijdrage]]+Tb.Financiering[[#This Row],[Andere
subsidie(s)]]+Tb.Financiering[[#This Row],[Anders]],0)</f>
        <v>0</v>
      </c>
      <c r="CU82" s="235">
        <f>IF(Tb.Financiering[[#This Row],[Pnr.]]=CU$7,Tb.Financiering[[#This Row],[Eigen
bijdrage]]+Tb.Financiering[[#This Row],[Andere
subsidie(s)]]+Tb.Financiering[[#This Row],[Anders]],0)</f>
        <v>0</v>
      </c>
      <c r="CV82" s="235">
        <f>IF(Tb.Financiering[[#This Row],[Pnr.]]=CV$7,Tb.Financiering[[#This Row],[Eigen
bijdrage]]+Tb.Financiering[[#This Row],[Andere
subsidie(s)]]+Tb.Financiering[[#This Row],[Anders]],0)</f>
        <v>0</v>
      </c>
      <c r="CW82" s="235">
        <f>IF(Tb.Financiering[[#This Row],[Pnr.]]=CW$7,Tb.Financiering[[#This Row],[Eigen
bijdrage]]+Tb.Financiering[[#This Row],[Andere
subsidie(s)]]+Tb.Financiering[[#This Row],[Anders]],0)</f>
        <v>0</v>
      </c>
      <c r="CX82" s="235">
        <f>IF(Tb.Financiering[[#This Row],[Pnr.]]=CX$7,Tb.Financiering[[#This Row],[Eigen
bijdrage]]+Tb.Financiering[[#This Row],[Andere
subsidie(s)]]+Tb.Financiering[[#This Row],[Anders]],0)</f>
        <v>0</v>
      </c>
      <c r="CY82" s="235">
        <f>IF(Tb.Financiering[[#This Row],[Pnr.]]=CY$7,Tb.Financiering[[#This Row],[Eigen
bijdrage]]+Tb.Financiering[[#This Row],[Andere
subsidie(s)]]+Tb.Financiering[[#This Row],[Anders]],0)</f>
        <v>0</v>
      </c>
      <c r="CZ82" s="235">
        <f>IF(Tb.Financiering[[#This Row],[Pnr.]]=CZ$7,Tb.Financiering[[#This Row],[Eigen
bijdrage]]+Tb.Financiering[[#This Row],[Andere
subsidie(s)]]+Tb.Financiering[[#This Row],[Anders]],0)</f>
        <v>0</v>
      </c>
      <c r="DA82" s="235">
        <f>IF(Tb.Financiering[[#This Row],[Pnr.]]=DA$7,Tb.Financiering[[#This Row],[Eigen
bijdrage]]+Tb.Financiering[[#This Row],[Andere
subsidie(s)]]+Tb.Financiering[[#This Row],[Anders]],0)</f>
        <v>0</v>
      </c>
      <c r="DB82" s="235">
        <f>IF(Tb.Financiering[[#This Row],[Pnr.]]=DB$7,Tb.Financiering[[#This Row],[Eigen
bijdrage]]+Tb.Financiering[[#This Row],[Andere
subsidie(s)]]+Tb.Financiering[[#This Row],[Anders]],0)</f>
        <v>0</v>
      </c>
      <c r="DC82" s="235">
        <f>IF(Tb.Financiering[[#This Row],[Pnr.]]=DC$7,Tb.Financiering[[#This Row],[Eigen
bijdrage]]+Tb.Financiering[[#This Row],[Andere
subsidie(s)]]+Tb.Financiering[[#This Row],[Anders]],0)</f>
        <v>0</v>
      </c>
      <c r="DD82" s="235">
        <f>IF(Tb.Financiering[[#This Row],[Pnr.]]=DD$7,Tb.Financiering[[#This Row],[Eigen
bijdrage]]+Tb.Financiering[[#This Row],[Andere
subsidie(s)]]+Tb.Financiering[[#This Row],[Anders]],0)</f>
        <v>0</v>
      </c>
      <c r="DE82" s="235">
        <f>IF(Tb.Financiering[[#This Row],[Pnr.]]=DE$7,Tb.Financiering[[#This Row],[Eigen
bijdrage]]+Tb.Financiering[[#This Row],[Andere
subsidie(s)]]+Tb.Financiering[[#This Row],[Anders]],0)</f>
        <v>0</v>
      </c>
      <c r="DF82" s="235">
        <f>IF(Tb.Financiering[[#This Row],[Pnr.]]=DF$7,Tb.Financiering[[#This Row],[Eigen
bijdrage]]+Tb.Financiering[[#This Row],[Andere
subsidie(s)]]+Tb.Financiering[[#This Row],[Anders]],0)</f>
        <v>0</v>
      </c>
      <c r="DG82" s="235">
        <f>IF(Tb.Financiering[[#This Row],[Pnr.]]=DG$7,Tb.Financiering[[#This Row],[Eigen
bijdrage]]+Tb.Financiering[[#This Row],[Andere
subsidie(s)]]+Tb.Financiering[[#This Row],[Anders]],0)</f>
        <v>0</v>
      </c>
      <c r="DH82" s="235">
        <f>IF(Tb.Financiering[[#This Row],[Pnr.]]=DH$7,Tb.Financiering[[#This Row],[Eigen
bijdrage]]+Tb.Financiering[[#This Row],[Andere
subsidie(s)]]+Tb.Financiering[[#This Row],[Anders]],0)</f>
        <v>0</v>
      </c>
      <c r="DI82" s="235">
        <f>IF(Tb.Financiering[[#This Row],[Pnr.]]=DI$7,Tb.Financiering[[#This Row],[Eigen
bijdrage]]+Tb.Financiering[[#This Row],[Andere
subsidie(s)]]+Tb.Financiering[[#This Row],[Anders]],0)</f>
        <v>0</v>
      </c>
      <c r="DJ82" s="235">
        <f>IF(Tb.Financiering[[#This Row],[Pnr.]]=DJ$7,Tb.Financiering[[#This Row],[Eigen
bijdrage]]+Tb.Financiering[[#This Row],[Andere
subsidie(s)]]+Tb.Financiering[[#This Row],[Anders]],0)</f>
        <v>0</v>
      </c>
      <c r="DK82" s="235">
        <f>IF(Tb.Financiering[[#This Row],[Pnr.]]=DK$7,Tb.Financiering[[#This Row],[Eigen
bijdrage]]+Tb.Financiering[[#This Row],[Andere
subsidie(s)]]+Tb.Financiering[[#This Row],[Anders]],0)</f>
        <v>0</v>
      </c>
      <c r="XFD82" s="31"/>
    </row>
    <row r="83" spans="1:115 16384:16384" s="4" customFormat="1" x14ac:dyDescent="0.3">
      <c r="A83" s="31"/>
      <c r="B83" s="137"/>
      <c r="C83" s="137"/>
      <c r="D83" s="11">
        <f>SUMIF(Tbl.Kosten[PSAnr.],Tb.Financiering[[#This Row],[PSAnr.]],Tbl.Kosten[Totaal kosten])</f>
        <v>0</v>
      </c>
      <c r="E83" s="154">
        <f>SUMIF(Tbl.Kosten[PSAnr.],Tb.Financiering[[#This Row],[PSAnr.]],Tbl.Kosten[Subsidie])</f>
        <v>0</v>
      </c>
      <c r="F83" s="155"/>
      <c r="G83" s="154">
        <f>Tb.Financiering[[#This Row],[Begrote kosten]]-Tb.Financiering[[#This Row],[Berekende GLB subsidie]]-Tb.Financiering[[#This Row],[Correctie GLB subsidie]]</f>
        <v>0</v>
      </c>
      <c r="H83" s="156"/>
      <c r="I83" s="156"/>
      <c r="J83" s="156"/>
      <c r="K83" s="152"/>
      <c r="L83" s="97">
        <f>Tb.Financiering[[#This Row],[Te financieren]]-SUM(Tb.Financiering[[#This Row],[Eigen
bijdrage]:[Anders]])</f>
        <v>0</v>
      </c>
      <c r="M83" s="160" t="str">
        <f>IFERROR(VLOOKUP(Tb.Financiering[[#This Row],[Partnernaam]],Tbl.Projectpartners[[Naam]:[PNr.]],9,FALSE),"")</f>
        <v/>
      </c>
      <c r="N83" s="142" t="str">
        <f>IFERROR(VLOOKUP(Tb.Financiering[[#This Row],[Subsidiabele activiteit]],Tbl.Subsidiehoogte[[Subsidieactiviteit]:[SAnr.]],3,FALSE),"")</f>
        <v/>
      </c>
      <c r="O83" s="142" t="str">
        <f>_xlfn.CONCAT(Tb.Financiering[[#This Row],[Pnr.]],Tb.Financiering[[#This Row],[SAnr.]])</f>
        <v/>
      </c>
      <c r="P83" s="144">
        <f>IF(Tb.Financiering[[#This Row],[Pnr.]]=P$7,Tb.Financiering[[#This Row],[Te financieren]]-Tb.Financiering[[#This Row],[Eigen
bijdrage]]-Tb.Financiering[[#This Row],[Andere
subsidie(s)]]-Tb.Financiering[[#This Row],[Anders]],0)</f>
        <v>0</v>
      </c>
      <c r="Q83" s="144">
        <f>IF(Tb.Financiering[[#This Row],[Pnr.]]=Q$7,Tb.Financiering[[#This Row],[Te financieren]]-Tb.Financiering[[#This Row],[Eigen
bijdrage]]-Tb.Financiering[[#This Row],[Andere
subsidie(s)]]-Tb.Financiering[[#This Row],[Anders]],0)</f>
        <v>0</v>
      </c>
      <c r="R83" s="144">
        <f>IF(Tb.Financiering[[#This Row],[Pnr.]]=R$7,Tb.Financiering[[#This Row],[Te financieren]]-Tb.Financiering[[#This Row],[Eigen
bijdrage]]-Tb.Financiering[[#This Row],[Andere
subsidie(s)]]-Tb.Financiering[[#This Row],[Anders]],0)</f>
        <v>0</v>
      </c>
      <c r="S83" s="144">
        <f>IF(Tb.Financiering[[#This Row],[Pnr.]]=S$7,Tb.Financiering[[#This Row],[Te financieren]]-Tb.Financiering[[#This Row],[Eigen
bijdrage]]-Tb.Financiering[[#This Row],[Andere
subsidie(s)]]-Tb.Financiering[[#This Row],[Anders]],0)</f>
        <v>0</v>
      </c>
      <c r="T83" s="144">
        <f>IF(Tb.Financiering[[#This Row],[Pnr.]]=T$7,Tb.Financiering[[#This Row],[Te financieren]]-Tb.Financiering[[#This Row],[Eigen
bijdrage]]-Tb.Financiering[[#This Row],[Andere
subsidie(s)]]-Tb.Financiering[[#This Row],[Anders]],0)</f>
        <v>0</v>
      </c>
      <c r="U83" s="144">
        <f>IF(Tb.Financiering[[#This Row],[Pnr.]]=U$7,Tb.Financiering[[#This Row],[Te financieren]]-Tb.Financiering[[#This Row],[Eigen
bijdrage]]-Tb.Financiering[[#This Row],[Andere
subsidie(s)]]-Tb.Financiering[[#This Row],[Anders]],0)</f>
        <v>0</v>
      </c>
      <c r="V83" s="144">
        <f>IF(Tb.Financiering[[#This Row],[Pnr.]]=V$7,Tb.Financiering[[#This Row],[Te financieren]]-Tb.Financiering[[#This Row],[Eigen
bijdrage]]-Tb.Financiering[[#This Row],[Andere
subsidie(s)]]-Tb.Financiering[[#This Row],[Anders]],0)</f>
        <v>0</v>
      </c>
      <c r="W83" s="144">
        <f>IF(Tb.Financiering[[#This Row],[Pnr.]]=W$7,Tb.Financiering[[#This Row],[Te financieren]]-Tb.Financiering[[#This Row],[Eigen
bijdrage]]-Tb.Financiering[[#This Row],[Andere
subsidie(s)]]-Tb.Financiering[[#This Row],[Anders]],0)</f>
        <v>0</v>
      </c>
      <c r="X83" s="144">
        <f>IF(Tb.Financiering[[#This Row],[Pnr.]]=X$7,Tb.Financiering[[#This Row],[Te financieren]]-Tb.Financiering[[#This Row],[Eigen
bijdrage]]-Tb.Financiering[[#This Row],[Andere
subsidie(s)]]-Tb.Financiering[[#This Row],[Anders]],0)</f>
        <v>0</v>
      </c>
      <c r="Y83" s="144">
        <f>IF(Tb.Financiering[[#This Row],[Pnr.]]=Y$7,Tb.Financiering[[#This Row],[Te financieren]]-Tb.Financiering[[#This Row],[Eigen
bijdrage]]-Tb.Financiering[[#This Row],[Andere
subsidie(s)]]-Tb.Financiering[[#This Row],[Anders]],0)</f>
        <v>0</v>
      </c>
      <c r="Z83" s="144">
        <f>IF(Tb.Financiering[[#This Row],[Pnr.]]=Z$7,Tb.Financiering[[#This Row],[Te financieren]]-Tb.Financiering[[#This Row],[Eigen
bijdrage]]-Tb.Financiering[[#This Row],[Andere
subsidie(s)]]-Tb.Financiering[[#This Row],[Anders]],0)</f>
        <v>0</v>
      </c>
      <c r="AA83" s="144">
        <f>IF(Tb.Financiering[[#This Row],[Pnr.]]=AA$7,Tb.Financiering[[#This Row],[Te financieren]]-Tb.Financiering[[#This Row],[Eigen
bijdrage]]-Tb.Financiering[[#This Row],[Andere
subsidie(s)]]-Tb.Financiering[[#This Row],[Anders]],0)</f>
        <v>0</v>
      </c>
      <c r="AB83" s="144">
        <f>IF(Tb.Financiering[[#This Row],[Pnr.]]=AB$7,Tb.Financiering[[#This Row],[Te financieren]]-Tb.Financiering[[#This Row],[Eigen
bijdrage]]-Tb.Financiering[[#This Row],[Andere
subsidie(s)]]-Tb.Financiering[[#This Row],[Anders]],0)</f>
        <v>0</v>
      </c>
      <c r="AC83" s="144">
        <f>IF(Tb.Financiering[[#This Row],[Pnr.]]=AC$7,Tb.Financiering[[#This Row],[Te financieren]]-Tb.Financiering[[#This Row],[Eigen
bijdrage]]-Tb.Financiering[[#This Row],[Andere
subsidie(s)]]-Tb.Financiering[[#This Row],[Anders]],0)</f>
        <v>0</v>
      </c>
      <c r="AD83" s="144">
        <f>IF(Tb.Financiering[[#This Row],[Pnr.]]=AD$7,Tb.Financiering[[#This Row],[Te financieren]]-Tb.Financiering[[#This Row],[Eigen
bijdrage]]-Tb.Financiering[[#This Row],[Andere
subsidie(s)]]-Tb.Financiering[[#This Row],[Anders]],0)</f>
        <v>0</v>
      </c>
      <c r="AE83" s="144">
        <f>IF(Tb.Financiering[[#This Row],[Pnr.]]=AE$7,Tb.Financiering[[#This Row],[Te financieren]]-Tb.Financiering[[#This Row],[Eigen
bijdrage]]-Tb.Financiering[[#This Row],[Andere
subsidie(s)]]-Tb.Financiering[[#This Row],[Anders]],0)</f>
        <v>0</v>
      </c>
      <c r="AF83" s="144">
        <f>IF(Tb.Financiering[[#This Row],[Pnr.]]=AF$7,Tb.Financiering[[#This Row],[Te financieren]]-Tb.Financiering[[#This Row],[Eigen
bijdrage]]-Tb.Financiering[[#This Row],[Andere
subsidie(s)]]-Tb.Financiering[[#This Row],[Anders]],0)</f>
        <v>0</v>
      </c>
      <c r="AG83" s="144">
        <f>IF(Tb.Financiering[[#This Row],[Pnr.]]=AG$7,Tb.Financiering[[#This Row],[Te financieren]]-Tb.Financiering[[#This Row],[Eigen
bijdrage]]-Tb.Financiering[[#This Row],[Andere
subsidie(s)]]-Tb.Financiering[[#This Row],[Anders]],0)</f>
        <v>0</v>
      </c>
      <c r="AH83" s="144">
        <f>IF(Tb.Financiering[[#This Row],[Pnr.]]=AH$7,Tb.Financiering[[#This Row],[Te financieren]]-Tb.Financiering[[#This Row],[Eigen
bijdrage]]-Tb.Financiering[[#This Row],[Andere
subsidie(s)]]-Tb.Financiering[[#This Row],[Anders]],0)</f>
        <v>0</v>
      </c>
      <c r="AI83" s="144">
        <f>IF(Tb.Financiering[[#This Row],[Pnr.]]=AI$7,Tb.Financiering[[#This Row],[Te financieren]]-Tb.Financiering[[#This Row],[Eigen
bijdrage]]-Tb.Financiering[[#This Row],[Andere
subsidie(s)]]-Tb.Financiering[[#This Row],[Anders]],0)</f>
        <v>0</v>
      </c>
      <c r="AJ83" s="144">
        <f>IF(Tb.Financiering[[#This Row],[Pnr.]]=AJ$7,Tb.Financiering[[#This Row],[Te financieren]]-Tb.Financiering[[#This Row],[Eigen
bijdrage]]-Tb.Financiering[[#This Row],[Andere
subsidie(s)]]-Tb.Financiering[[#This Row],[Anders]],0)</f>
        <v>0</v>
      </c>
      <c r="AK83" s="144">
        <f>IF(Tb.Financiering[[#This Row],[Pnr.]]=AK$7,Tb.Financiering[[#This Row],[Te financieren]]-Tb.Financiering[[#This Row],[Eigen
bijdrage]]-Tb.Financiering[[#This Row],[Andere
subsidie(s)]]-Tb.Financiering[[#This Row],[Anders]],0)</f>
        <v>0</v>
      </c>
      <c r="AL83" s="144">
        <f>IF(Tb.Financiering[[#This Row],[Pnr.]]=AL$7,Tb.Financiering[[#This Row],[Te financieren]]-Tb.Financiering[[#This Row],[Eigen
bijdrage]]-Tb.Financiering[[#This Row],[Andere
subsidie(s)]]-Tb.Financiering[[#This Row],[Anders]],0)</f>
        <v>0</v>
      </c>
      <c r="AM83" s="144">
        <f>IF(Tb.Financiering[[#This Row],[Pnr.]]=AM$7,Tb.Financiering[[#This Row],[Te financieren]]-Tb.Financiering[[#This Row],[Eigen
bijdrage]]-Tb.Financiering[[#This Row],[Andere
subsidie(s)]]-Tb.Financiering[[#This Row],[Anders]],0)</f>
        <v>0</v>
      </c>
      <c r="AN83" s="144">
        <f>IF(Tb.Financiering[[#This Row],[Pnr.]]=AN$7,Tb.Financiering[[#This Row],[Te financieren]]-Tb.Financiering[[#This Row],[Eigen
bijdrage]]-Tb.Financiering[[#This Row],[Andere
subsidie(s)]]-Tb.Financiering[[#This Row],[Anders]],0)</f>
        <v>0</v>
      </c>
      <c r="AO83" s="144">
        <f>IF(Tb.Financiering[[#This Row],[Pnr.]]=AO$7,Tb.Financiering[[#This Row],[Te financieren]]-Tb.Financiering[[#This Row],[Eigen
bijdrage]]-Tb.Financiering[[#This Row],[Andere
subsidie(s)]]-Tb.Financiering[[#This Row],[Anders]],0)</f>
        <v>0</v>
      </c>
      <c r="AP83" s="144">
        <f>IF(Tb.Financiering[[#This Row],[Pnr.]]=AP$7,Tb.Financiering[[#This Row],[Te financieren]]-Tb.Financiering[[#This Row],[Eigen
bijdrage]]-Tb.Financiering[[#This Row],[Andere
subsidie(s)]]-Tb.Financiering[[#This Row],[Anders]],0)</f>
        <v>0</v>
      </c>
      <c r="AQ83" s="144">
        <f>IF(Tb.Financiering[[#This Row],[Pnr.]]=AQ$7,Tb.Financiering[[#This Row],[Te financieren]]-Tb.Financiering[[#This Row],[Eigen
bijdrage]]-Tb.Financiering[[#This Row],[Andere
subsidie(s)]]-Tb.Financiering[[#This Row],[Anders]],0)</f>
        <v>0</v>
      </c>
      <c r="AR83" s="144">
        <f>IF(Tb.Financiering[[#This Row],[Pnr.]]=AR$7,Tb.Financiering[[#This Row],[Te financieren]]-Tb.Financiering[[#This Row],[Eigen
bijdrage]]-Tb.Financiering[[#This Row],[Andere
subsidie(s)]]-Tb.Financiering[[#This Row],[Anders]],0)</f>
        <v>0</v>
      </c>
      <c r="AS83" s="144">
        <f>IF(Tb.Financiering[[#This Row],[Pnr.]]=AS$7,Tb.Financiering[[#This Row],[Te financieren]]-Tb.Financiering[[#This Row],[Eigen
bijdrage]]-Tb.Financiering[[#This Row],[Andere
subsidie(s)]]-Tb.Financiering[[#This Row],[Anders]],0)</f>
        <v>0</v>
      </c>
      <c r="AT83" s="144">
        <f>IF(Tb.Financiering[[#This Row],[Pnr.]]=AT$7,Tb.Financiering[[#This Row],[Te financieren]]-Tb.Financiering[[#This Row],[Eigen
bijdrage]]-Tb.Financiering[[#This Row],[Andere
subsidie(s)]]-Tb.Financiering[[#This Row],[Anders]],0)</f>
        <v>0</v>
      </c>
      <c r="AU83" s="144">
        <f>IF(Tb.Financiering[[#This Row],[Pnr.]]=AU$7,Tb.Financiering[[#This Row],[Te financieren]]-Tb.Financiering[[#This Row],[Eigen
bijdrage]]-Tb.Financiering[[#This Row],[Andere
subsidie(s)]]-Tb.Financiering[[#This Row],[Anders]],0)</f>
        <v>0</v>
      </c>
      <c r="AV83" s="144">
        <f>IF(Tb.Financiering[[#This Row],[Pnr.]]=AV$7,Tb.Financiering[[#This Row],[Te financieren]]-Tb.Financiering[[#This Row],[Eigen
bijdrage]]-Tb.Financiering[[#This Row],[Andere
subsidie(s)]]-Tb.Financiering[[#This Row],[Anders]],0)</f>
        <v>0</v>
      </c>
      <c r="AW83" s="144">
        <f>IF(Tb.Financiering[[#This Row],[Pnr.]]=AW$7,Tb.Financiering[[#This Row],[Te financieren]]-Tb.Financiering[[#This Row],[Eigen
bijdrage]]-Tb.Financiering[[#This Row],[Andere
subsidie(s)]]-Tb.Financiering[[#This Row],[Anders]],0)</f>
        <v>0</v>
      </c>
      <c r="AX83" s="144">
        <f>IF(Tb.Financiering[[#This Row],[Pnr.]]=AX$7,Tb.Financiering[[#This Row],[Te financieren]]-Tb.Financiering[[#This Row],[Eigen
bijdrage]]-Tb.Financiering[[#This Row],[Andere
subsidie(s)]]-Tb.Financiering[[#This Row],[Anders]],0)</f>
        <v>0</v>
      </c>
      <c r="AY83" s="144">
        <f>IF(Tb.Financiering[[#This Row],[Pnr.]]=AY$7,Tb.Financiering[[#This Row],[Te financieren]]-Tb.Financiering[[#This Row],[Eigen
bijdrage]]-Tb.Financiering[[#This Row],[Andere
subsidie(s)]]-Tb.Financiering[[#This Row],[Anders]],0)</f>
        <v>0</v>
      </c>
      <c r="AZ83" s="144">
        <f>IF(Tb.Financiering[[#This Row],[Pnr.]]=AZ$7,Tb.Financiering[[#This Row],[Te financieren]]-Tb.Financiering[[#This Row],[Eigen
bijdrage]]-Tb.Financiering[[#This Row],[Andere
subsidie(s)]]-Tb.Financiering[[#This Row],[Anders]],0)</f>
        <v>0</v>
      </c>
      <c r="BA83" s="144">
        <f>IF(Tb.Financiering[[#This Row],[Pnr.]]=BA$7,Tb.Financiering[[#This Row],[Te financieren]]-Tb.Financiering[[#This Row],[Eigen
bijdrage]]-Tb.Financiering[[#This Row],[Andere
subsidie(s)]]-Tb.Financiering[[#This Row],[Anders]],0)</f>
        <v>0</v>
      </c>
      <c r="BB83" s="144">
        <f>IF(Tb.Financiering[[#This Row],[Pnr.]]=BB$7,Tb.Financiering[[#This Row],[Te financieren]]-Tb.Financiering[[#This Row],[Eigen
bijdrage]]-Tb.Financiering[[#This Row],[Andere
subsidie(s)]]-Tb.Financiering[[#This Row],[Anders]],0)</f>
        <v>0</v>
      </c>
      <c r="BC83" s="144">
        <f>IF(Tb.Financiering[[#This Row],[Pnr.]]=BC$7,Tb.Financiering[[#This Row],[Te financieren]]-Tb.Financiering[[#This Row],[Eigen
bijdrage]]-Tb.Financiering[[#This Row],[Andere
subsidie(s)]]-Tb.Financiering[[#This Row],[Anders]],0)</f>
        <v>0</v>
      </c>
      <c r="BD83" s="144">
        <f>IF(Tb.Financiering[[#This Row],[Pnr.]]=BD$7,Tb.Financiering[[#This Row],[Te financieren]]-Tb.Financiering[[#This Row],[Eigen
bijdrage]]-Tb.Financiering[[#This Row],[Andere
subsidie(s)]]-Tb.Financiering[[#This Row],[Anders]],0)</f>
        <v>0</v>
      </c>
      <c r="BE83" s="144">
        <f>IF(Tb.Financiering[[#This Row],[Pnr.]]=BE$7,Tb.Financiering[[#This Row],[Te financieren]]-Tb.Financiering[[#This Row],[Eigen
bijdrage]]-Tb.Financiering[[#This Row],[Andere
subsidie(s)]]-Tb.Financiering[[#This Row],[Anders]],0)</f>
        <v>0</v>
      </c>
      <c r="BF83" s="144">
        <f>IF(Tb.Financiering[[#This Row],[Pnr.]]=BF$7,Tb.Financiering[[#This Row],[Te financieren]]-Tb.Financiering[[#This Row],[Eigen
bijdrage]]-Tb.Financiering[[#This Row],[Andere
subsidie(s)]]-Tb.Financiering[[#This Row],[Anders]],0)</f>
        <v>0</v>
      </c>
      <c r="BG83" s="144">
        <f>IF(Tb.Financiering[[#This Row],[Pnr.]]=BG$7,Tb.Financiering[[#This Row],[Te financieren]]-Tb.Financiering[[#This Row],[Eigen
bijdrage]]-Tb.Financiering[[#This Row],[Andere
subsidie(s)]]-Tb.Financiering[[#This Row],[Anders]],0)</f>
        <v>0</v>
      </c>
      <c r="BH83" s="144">
        <f>IF(Tb.Financiering[[#This Row],[Pnr.]]=BH$7,Tb.Financiering[[#This Row],[Te financieren]]-Tb.Financiering[[#This Row],[Eigen
bijdrage]]-Tb.Financiering[[#This Row],[Andere
subsidie(s)]]-Tb.Financiering[[#This Row],[Anders]],0)</f>
        <v>0</v>
      </c>
      <c r="BI83" s="144">
        <f>IF(Tb.Financiering[[#This Row],[Pnr.]]=BI$7,Tb.Financiering[[#This Row],[Te financieren]]-Tb.Financiering[[#This Row],[Eigen
bijdrage]]-Tb.Financiering[[#This Row],[Andere
subsidie(s)]]-Tb.Financiering[[#This Row],[Anders]],0)</f>
        <v>0</v>
      </c>
      <c r="BJ83" s="144">
        <f>IF(Tb.Financiering[[#This Row],[Pnr.]]=BJ$7,Tb.Financiering[[#This Row],[Te financieren]]-Tb.Financiering[[#This Row],[Eigen
bijdrage]]-Tb.Financiering[[#This Row],[Andere
subsidie(s)]]-Tb.Financiering[[#This Row],[Anders]],0)</f>
        <v>0</v>
      </c>
      <c r="BK83" s="144">
        <f>IF(Tb.Financiering[[#This Row],[Pnr.]]=BK$7,Tb.Financiering[[#This Row],[Te financieren]]-Tb.Financiering[[#This Row],[Eigen
bijdrage]]-Tb.Financiering[[#This Row],[Andere
subsidie(s)]]-Tb.Financiering[[#This Row],[Anders]],0)</f>
        <v>0</v>
      </c>
      <c r="BL83" s="144">
        <f>IF(Tb.Financiering[[#This Row],[Pnr.]]=BL$7,Tb.Financiering[[#This Row],[Te financieren]]-Tb.Financiering[[#This Row],[Eigen
bijdrage]]-Tb.Financiering[[#This Row],[Andere
subsidie(s)]]-Tb.Financiering[[#This Row],[Anders]],0)</f>
        <v>0</v>
      </c>
      <c r="BM83" s="144">
        <f>IF(Tb.Financiering[[#This Row],[Pnr.]]=BM$7,Tb.Financiering[[#This Row],[Te financieren]]-Tb.Financiering[[#This Row],[Eigen
bijdrage]]-Tb.Financiering[[#This Row],[Andere
subsidie(s)]]-Tb.Financiering[[#This Row],[Anders]],0)</f>
        <v>0</v>
      </c>
      <c r="BN83" s="235">
        <f>IF(Tb.Financiering[[#This Row],[Pnr.]]=BN$7,Tb.Financiering[[#This Row],[Eigen
bijdrage]]+Tb.Financiering[[#This Row],[Andere
subsidie(s)]]+Tb.Financiering[[#This Row],[Anders]],0)</f>
        <v>0</v>
      </c>
      <c r="BO83" s="235">
        <f>IF(Tb.Financiering[[#This Row],[Pnr.]]=BO$7,Tb.Financiering[[#This Row],[Eigen
bijdrage]]+Tb.Financiering[[#This Row],[Andere
subsidie(s)]]+Tb.Financiering[[#This Row],[Anders]],0)</f>
        <v>0</v>
      </c>
      <c r="BP83" s="235">
        <f>IF(Tb.Financiering[[#This Row],[Pnr.]]=BP$7,Tb.Financiering[[#This Row],[Eigen
bijdrage]]+Tb.Financiering[[#This Row],[Andere
subsidie(s)]]+Tb.Financiering[[#This Row],[Anders]],0)</f>
        <v>0</v>
      </c>
      <c r="BQ83" s="235">
        <f>IF(Tb.Financiering[[#This Row],[Pnr.]]=BQ$7,Tb.Financiering[[#This Row],[Eigen
bijdrage]]+Tb.Financiering[[#This Row],[Andere
subsidie(s)]]+Tb.Financiering[[#This Row],[Anders]],0)</f>
        <v>0</v>
      </c>
      <c r="BR83" s="235">
        <f>IF(Tb.Financiering[[#This Row],[Pnr.]]=BR$7,Tb.Financiering[[#This Row],[Eigen
bijdrage]]+Tb.Financiering[[#This Row],[Andere
subsidie(s)]]+Tb.Financiering[[#This Row],[Anders]],0)</f>
        <v>0</v>
      </c>
      <c r="BS83" s="235">
        <f>IF(Tb.Financiering[[#This Row],[Pnr.]]=BS$7,Tb.Financiering[[#This Row],[Eigen
bijdrage]]+Tb.Financiering[[#This Row],[Andere
subsidie(s)]]+Tb.Financiering[[#This Row],[Anders]],0)</f>
        <v>0</v>
      </c>
      <c r="BT83" s="235">
        <f>IF(Tb.Financiering[[#This Row],[Pnr.]]=BT$7,Tb.Financiering[[#This Row],[Eigen
bijdrage]]+Tb.Financiering[[#This Row],[Andere
subsidie(s)]]+Tb.Financiering[[#This Row],[Anders]],0)</f>
        <v>0</v>
      </c>
      <c r="BU83" s="235">
        <f>IF(Tb.Financiering[[#This Row],[Pnr.]]=BU$7,Tb.Financiering[[#This Row],[Eigen
bijdrage]]+Tb.Financiering[[#This Row],[Andere
subsidie(s)]]+Tb.Financiering[[#This Row],[Anders]],0)</f>
        <v>0</v>
      </c>
      <c r="BV83" s="235">
        <f>IF(Tb.Financiering[[#This Row],[Pnr.]]=BV$7,Tb.Financiering[[#This Row],[Eigen
bijdrage]]+Tb.Financiering[[#This Row],[Andere
subsidie(s)]]+Tb.Financiering[[#This Row],[Anders]],0)</f>
        <v>0</v>
      </c>
      <c r="BW83" s="235">
        <f>IF(Tb.Financiering[[#This Row],[Pnr.]]=BW$7,Tb.Financiering[[#This Row],[Eigen
bijdrage]]+Tb.Financiering[[#This Row],[Andere
subsidie(s)]]+Tb.Financiering[[#This Row],[Anders]],0)</f>
        <v>0</v>
      </c>
      <c r="BX83" s="235">
        <f>IF(Tb.Financiering[[#This Row],[Pnr.]]=BX$7,Tb.Financiering[[#This Row],[Eigen
bijdrage]]+Tb.Financiering[[#This Row],[Andere
subsidie(s)]]+Tb.Financiering[[#This Row],[Anders]],0)</f>
        <v>0</v>
      </c>
      <c r="BY83" s="235">
        <f>IF(Tb.Financiering[[#This Row],[Pnr.]]=BY$7,Tb.Financiering[[#This Row],[Eigen
bijdrage]]+Tb.Financiering[[#This Row],[Andere
subsidie(s)]]+Tb.Financiering[[#This Row],[Anders]],0)</f>
        <v>0</v>
      </c>
      <c r="BZ83" s="235">
        <f>IF(Tb.Financiering[[#This Row],[Pnr.]]=BZ$7,Tb.Financiering[[#This Row],[Eigen
bijdrage]]+Tb.Financiering[[#This Row],[Andere
subsidie(s)]]+Tb.Financiering[[#This Row],[Anders]],0)</f>
        <v>0</v>
      </c>
      <c r="CA83" s="235">
        <f>IF(Tb.Financiering[[#This Row],[Pnr.]]=CA$7,Tb.Financiering[[#This Row],[Eigen
bijdrage]]+Tb.Financiering[[#This Row],[Andere
subsidie(s)]]+Tb.Financiering[[#This Row],[Anders]],0)</f>
        <v>0</v>
      </c>
      <c r="CB83" s="235">
        <f>IF(Tb.Financiering[[#This Row],[Pnr.]]=CB$7,Tb.Financiering[[#This Row],[Eigen
bijdrage]]+Tb.Financiering[[#This Row],[Andere
subsidie(s)]]+Tb.Financiering[[#This Row],[Anders]],0)</f>
        <v>0</v>
      </c>
      <c r="CC83" s="235">
        <f>IF(Tb.Financiering[[#This Row],[Pnr.]]=CC$7,Tb.Financiering[[#This Row],[Eigen
bijdrage]]+Tb.Financiering[[#This Row],[Andere
subsidie(s)]]+Tb.Financiering[[#This Row],[Anders]],0)</f>
        <v>0</v>
      </c>
      <c r="CD83" s="235">
        <f>IF(Tb.Financiering[[#This Row],[Pnr.]]=CD$7,Tb.Financiering[[#This Row],[Eigen
bijdrage]]+Tb.Financiering[[#This Row],[Andere
subsidie(s)]]+Tb.Financiering[[#This Row],[Anders]],0)</f>
        <v>0</v>
      </c>
      <c r="CE83" s="235">
        <f>IF(Tb.Financiering[[#This Row],[Pnr.]]=CE$7,Tb.Financiering[[#This Row],[Eigen
bijdrage]]+Tb.Financiering[[#This Row],[Andere
subsidie(s)]]+Tb.Financiering[[#This Row],[Anders]],0)</f>
        <v>0</v>
      </c>
      <c r="CF83" s="235">
        <f>IF(Tb.Financiering[[#This Row],[Pnr.]]=CF$7,Tb.Financiering[[#This Row],[Eigen
bijdrage]]+Tb.Financiering[[#This Row],[Andere
subsidie(s)]]+Tb.Financiering[[#This Row],[Anders]],0)</f>
        <v>0</v>
      </c>
      <c r="CG83" s="235">
        <f>IF(Tb.Financiering[[#This Row],[Pnr.]]=CG$7,Tb.Financiering[[#This Row],[Eigen
bijdrage]]+Tb.Financiering[[#This Row],[Andere
subsidie(s)]]+Tb.Financiering[[#This Row],[Anders]],0)</f>
        <v>0</v>
      </c>
      <c r="CH83" s="235">
        <f>IF(Tb.Financiering[[#This Row],[Pnr.]]=CH$7,Tb.Financiering[[#This Row],[Eigen
bijdrage]]+Tb.Financiering[[#This Row],[Andere
subsidie(s)]]+Tb.Financiering[[#This Row],[Anders]],0)</f>
        <v>0</v>
      </c>
      <c r="CI83" s="235">
        <f>IF(Tb.Financiering[[#This Row],[Pnr.]]=CI$7,Tb.Financiering[[#This Row],[Eigen
bijdrage]]+Tb.Financiering[[#This Row],[Andere
subsidie(s)]]+Tb.Financiering[[#This Row],[Anders]],0)</f>
        <v>0</v>
      </c>
      <c r="CJ83" s="235">
        <f>IF(Tb.Financiering[[#This Row],[Pnr.]]=CJ$7,Tb.Financiering[[#This Row],[Eigen
bijdrage]]+Tb.Financiering[[#This Row],[Andere
subsidie(s)]]+Tb.Financiering[[#This Row],[Anders]],0)</f>
        <v>0</v>
      </c>
      <c r="CK83" s="235">
        <f>IF(Tb.Financiering[[#This Row],[Pnr.]]=CK$7,Tb.Financiering[[#This Row],[Eigen
bijdrage]]+Tb.Financiering[[#This Row],[Andere
subsidie(s)]]+Tb.Financiering[[#This Row],[Anders]],0)</f>
        <v>0</v>
      </c>
      <c r="CL83" s="235">
        <f>IF(Tb.Financiering[[#This Row],[Pnr.]]=CL$7,Tb.Financiering[[#This Row],[Eigen
bijdrage]]+Tb.Financiering[[#This Row],[Andere
subsidie(s)]]+Tb.Financiering[[#This Row],[Anders]],0)</f>
        <v>0</v>
      </c>
      <c r="CM83" s="235">
        <f>IF(Tb.Financiering[[#This Row],[Pnr.]]=CM$7,Tb.Financiering[[#This Row],[Eigen
bijdrage]]+Tb.Financiering[[#This Row],[Andere
subsidie(s)]]+Tb.Financiering[[#This Row],[Anders]],0)</f>
        <v>0</v>
      </c>
      <c r="CN83" s="235">
        <f>IF(Tb.Financiering[[#This Row],[Pnr.]]=CN$7,Tb.Financiering[[#This Row],[Eigen
bijdrage]]+Tb.Financiering[[#This Row],[Andere
subsidie(s)]]+Tb.Financiering[[#This Row],[Anders]],0)</f>
        <v>0</v>
      </c>
      <c r="CO83" s="235">
        <f>IF(Tb.Financiering[[#This Row],[Pnr.]]=CO$7,Tb.Financiering[[#This Row],[Eigen
bijdrage]]+Tb.Financiering[[#This Row],[Andere
subsidie(s)]]+Tb.Financiering[[#This Row],[Anders]],0)</f>
        <v>0</v>
      </c>
      <c r="CP83" s="235">
        <f>IF(Tb.Financiering[[#This Row],[Pnr.]]=CP$7,Tb.Financiering[[#This Row],[Eigen
bijdrage]]+Tb.Financiering[[#This Row],[Andere
subsidie(s)]]+Tb.Financiering[[#This Row],[Anders]],0)</f>
        <v>0</v>
      </c>
      <c r="CQ83" s="235">
        <f>IF(Tb.Financiering[[#This Row],[Pnr.]]=CQ$7,Tb.Financiering[[#This Row],[Eigen
bijdrage]]+Tb.Financiering[[#This Row],[Andere
subsidie(s)]]+Tb.Financiering[[#This Row],[Anders]],0)</f>
        <v>0</v>
      </c>
      <c r="CR83" s="235">
        <f>IF(Tb.Financiering[[#This Row],[Pnr.]]=CR$7,Tb.Financiering[[#This Row],[Eigen
bijdrage]]+Tb.Financiering[[#This Row],[Andere
subsidie(s)]]+Tb.Financiering[[#This Row],[Anders]],0)</f>
        <v>0</v>
      </c>
      <c r="CS83" s="235">
        <f>IF(Tb.Financiering[[#This Row],[Pnr.]]=CS$7,Tb.Financiering[[#This Row],[Eigen
bijdrage]]+Tb.Financiering[[#This Row],[Andere
subsidie(s)]]+Tb.Financiering[[#This Row],[Anders]],0)</f>
        <v>0</v>
      </c>
      <c r="CT83" s="235">
        <f>IF(Tb.Financiering[[#This Row],[Pnr.]]=CT$7,Tb.Financiering[[#This Row],[Eigen
bijdrage]]+Tb.Financiering[[#This Row],[Andere
subsidie(s)]]+Tb.Financiering[[#This Row],[Anders]],0)</f>
        <v>0</v>
      </c>
      <c r="CU83" s="235">
        <f>IF(Tb.Financiering[[#This Row],[Pnr.]]=CU$7,Tb.Financiering[[#This Row],[Eigen
bijdrage]]+Tb.Financiering[[#This Row],[Andere
subsidie(s)]]+Tb.Financiering[[#This Row],[Anders]],0)</f>
        <v>0</v>
      </c>
      <c r="CV83" s="235">
        <f>IF(Tb.Financiering[[#This Row],[Pnr.]]=CV$7,Tb.Financiering[[#This Row],[Eigen
bijdrage]]+Tb.Financiering[[#This Row],[Andere
subsidie(s)]]+Tb.Financiering[[#This Row],[Anders]],0)</f>
        <v>0</v>
      </c>
      <c r="CW83" s="235">
        <f>IF(Tb.Financiering[[#This Row],[Pnr.]]=CW$7,Tb.Financiering[[#This Row],[Eigen
bijdrage]]+Tb.Financiering[[#This Row],[Andere
subsidie(s)]]+Tb.Financiering[[#This Row],[Anders]],0)</f>
        <v>0</v>
      </c>
      <c r="CX83" s="235">
        <f>IF(Tb.Financiering[[#This Row],[Pnr.]]=CX$7,Tb.Financiering[[#This Row],[Eigen
bijdrage]]+Tb.Financiering[[#This Row],[Andere
subsidie(s)]]+Tb.Financiering[[#This Row],[Anders]],0)</f>
        <v>0</v>
      </c>
      <c r="CY83" s="235">
        <f>IF(Tb.Financiering[[#This Row],[Pnr.]]=CY$7,Tb.Financiering[[#This Row],[Eigen
bijdrage]]+Tb.Financiering[[#This Row],[Andere
subsidie(s)]]+Tb.Financiering[[#This Row],[Anders]],0)</f>
        <v>0</v>
      </c>
      <c r="CZ83" s="235">
        <f>IF(Tb.Financiering[[#This Row],[Pnr.]]=CZ$7,Tb.Financiering[[#This Row],[Eigen
bijdrage]]+Tb.Financiering[[#This Row],[Andere
subsidie(s)]]+Tb.Financiering[[#This Row],[Anders]],0)</f>
        <v>0</v>
      </c>
      <c r="DA83" s="235">
        <f>IF(Tb.Financiering[[#This Row],[Pnr.]]=DA$7,Tb.Financiering[[#This Row],[Eigen
bijdrage]]+Tb.Financiering[[#This Row],[Andere
subsidie(s)]]+Tb.Financiering[[#This Row],[Anders]],0)</f>
        <v>0</v>
      </c>
      <c r="DB83" s="235">
        <f>IF(Tb.Financiering[[#This Row],[Pnr.]]=DB$7,Tb.Financiering[[#This Row],[Eigen
bijdrage]]+Tb.Financiering[[#This Row],[Andere
subsidie(s)]]+Tb.Financiering[[#This Row],[Anders]],0)</f>
        <v>0</v>
      </c>
      <c r="DC83" s="235">
        <f>IF(Tb.Financiering[[#This Row],[Pnr.]]=DC$7,Tb.Financiering[[#This Row],[Eigen
bijdrage]]+Tb.Financiering[[#This Row],[Andere
subsidie(s)]]+Tb.Financiering[[#This Row],[Anders]],0)</f>
        <v>0</v>
      </c>
      <c r="DD83" s="235">
        <f>IF(Tb.Financiering[[#This Row],[Pnr.]]=DD$7,Tb.Financiering[[#This Row],[Eigen
bijdrage]]+Tb.Financiering[[#This Row],[Andere
subsidie(s)]]+Tb.Financiering[[#This Row],[Anders]],0)</f>
        <v>0</v>
      </c>
      <c r="DE83" s="235">
        <f>IF(Tb.Financiering[[#This Row],[Pnr.]]=DE$7,Tb.Financiering[[#This Row],[Eigen
bijdrage]]+Tb.Financiering[[#This Row],[Andere
subsidie(s)]]+Tb.Financiering[[#This Row],[Anders]],0)</f>
        <v>0</v>
      </c>
      <c r="DF83" s="235">
        <f>IF(Tb.Financiering[[#This Row],[Pnr.]]=DF$7,Tb.Financiering[[#This Row],[Eigen
bijdrage]]+Tb.Financiering[[#This Row],[Andere
subsidie(s)]]+Tb.Financiering[[#This Row],[Anders]],0)</f>
        <v>0</v>
      </c>
      <c r="DG83" s="235">
        <f>IF(Tb.Financiering[[#This Row],[Pnr.]]=DG$7,Tb.Financiering[[#This Row],[Eigen
bijdrage]]+Tb.Financiering[[#This Row],[Andere
subsidie(s)]]+Tb.Financiering[[#This Row],[Anders]],0)</f>
        <v>0</v>
      </c>
      <c r="DH83" s="235">
        <f>IF(Tb.Financiering[[#This Row],[Pnr.]]=DH$7,Tb.Financiering[[#This Row],[Eigen
bijdrage]]+Tb.Financiering[[#This Row],[Andere
subsidie(s)]]+Tb.Financiering[[#This Row],[Anders]],0)</f>
        <v>0</v>
      </c>
      <c r="DI83" s="235">
        <f>IF(Tb.Financiering[[#This Row],[Pnr.]]=DI$7,Tb.Financiering[[#This Row],[Eigen
bijdrage]]+Tb.Financiering[[#This Row],[Andere
subsidie(s)]]+Tb.Financiering[[#This Row],[Anders]],0)</f>
        <v>0</v>
      </c>
      <c r="DJ83" s="235">
        <f>IF(Tb.Financiering[[#This Row],[Pnr.]]=DJ$7,Tb.Financiering[[#This Row],[Eigen
bijdrage]]+Tb.Financiering[[#This Row],[Andere
subsidie(s)]]+Tb.Financiering[[#This Row],[Anders]],0)</f>
        <v>0</v>
      </c>
      <c r="DK83" s="235">
        <f>IF(Tb.Financiering[[#This Row],[Pnr.]]=DK$7,Tb.Financiering[[#This Row],[Eigen
bijdrage]]+Tb.Financiering[[#This Row],[Andere
subsidie(s)]]+Tb.Financiering[[#This Row],[Anders]],0)</f>
        <v>0</v>
      </c>
      <c r="XFD83" s="31"/>
    </row>
    <row r="84" spans="1:115 16384:16384" s="4" customFormat="1" x14ac:dyDescent="0.3">
      <c r="A84" s="31"/>
      <c r="B84" s="137"/>
      <c r="C84" s="137"/>
      <c r="D84" s="11">
        <f>SUMIF(Tbl.Kosten[PSAnr.],Tb.Financiering[[#This Row],[PSAnr.]],Tbl.Kosten[Totaal kosten])</f>
        <v>0</v>
      </c>
      <c r="E84" s="154">
        <f>SUMIF(Tbl.Kosten[PSAnr.],Tb.Financiering[[#This Row],[PSAnr.]],Tbl.Kosten[Subsidie])</f>
        <v>0</v>
      </c>
      <c r="F84" s="155"/>
      <c r="G84" s="154">
        <f>Tb.Financiering[[#This Row],[Begrote kosten]]-Tb.Financiering[[#This Row],[Berekende GLB subsidie]]-Tb.Financiering[[#This Row],[Correctie GLB subsidie]]</f>
        <v>0</v>
      </c>
      <c r="H84" s="156"/>
      <c r="I84" s="156"/>
      <c r="J84" s="156"/>
      <c r="K84" s="152"/>
      <c r="L84" s="97">
        <f>Tb.Financiering[[#This Row],[Te financieren]]-SUM(Tb.Financiering[[#This Row],[Eigen
bijdrage]:[Anders]])</f>
        <v>0</v>
      </c>
      <c r="M84" s="160" t="str">
        <f>IFERROR(VLOOKUP(Tb.Financiering[[#This Row],[Partnernaam]],Tbl.Projectpartners[[Naam]:[PNr.]],9,FALSE),"")</f>
        <v/>
      </c>
      <c r="N84" s="142" t="str">
        <f>IFERROR(VLOOKUP(Tb.Financiering[[#This Row],[Subsidiabele activiteit]],Tbl.Subsidiehoogte[[Subsidieactiviteit]:[SAnr.]],3,FALSE),"")</f>
        <v/>
      </c>
      <c r="O84" s="142" t="str">
        <f>_xlfn.CONCAT(Tb.Financiering[[#This Row],[Pnr.]],Tb.Financiering[[#This Row],[SAnr.]])</f>
        <v/>
      </c>
      <c r="P84" s="144">
        <f>IF(Tb.Financiering[[#This Row],[Pnr.]]=P$7,Tb.Financiering[[#This Row],[Te financieren]]-Tb.Financiering[[#This Row],[Eigen
bijdrage]]-Tb.Financiering[[#This Row],[Andere
subsidie(s)]]-Tb.Financiering[[#This Row],[Anders]],0)</f>
        <v>0</v>
      </c>
      <c r="Q84" s="144">
        <f>IF(Tb.Financiering[[#This Row],[Pnr.]]=Q$7,Tb.Financiering[[#This Row],[Te financieren]]-Tb.Financiering[[#This Row],[Eigen
bijdrage]]-Tb.Financiering[[#This Row],[Andere
subsidie(s)]]-Tb.Financiering[[#This Row],[Anders]],0)</f>
        <v>0</v>
      </c>
      <c r="R84" s="144">
        <f>IF(Tb.Financiering[[#This Row],[Pnr.]]=R$7,Tb.Financiering[[#This Row],[Te financieren]]-Tb.Financiering[[#This Row],[Eigen
bijdrage]]-Tb.Financiering[[#This Row],[Andere
subsidie(s)]]-Tb.Financiering[[#This Row],[Anders]],0)</f>
        <v>0</v>
      </c>
      <c r="S84" s="144">
        <f>IF(Tb.Financiering[[#This Row],[Pnr.]]=S$7,Tb.Financiering[[#This Row],[Te financieren]]-Tb.Financiering[[#This Row],[Eigen
bijdrage]]-Tb.Financiering[[#This Row],[Andere
subsidie(s)]]-Tb.Financiering[[#This Row],[Anders]],0)</f>
        <v>0</v>
      </c>
      <c r="T84" s="144">
        <f>IF(Tb.Financiering[[#This Row],[Pnr.]]=T$7,Tb.Financiering[[#This Row],[Te financieren]]-Tb.Financiering[[#This Row],[Eigen
bijdrage]]-Tb.Financiering[[#This Row],[Andere
subsidie(s)]]-Tb.Financiering[[#This Row],[Anders]],0)</f>
        <v>0</v>
      </c>
      <c r="U84" s="144">
        <f>IF(Tb.Financiering[[#This Row],[Pnr.]]=U$7,Tb.Financiering[[#This Row],[Te financieren]]-Tb.Financiering[[#This Row],[Eigen
bijdrage]]-Tb.Financiering[[#This Row],[Andere
subsidie(s)]]-Tb.Financiering[[#This Row],[Anders]],0)</f>
        <v>0</v>
      </c>
      <c r="V84" s="144">
        <f>IF(Tb.Financiering[[#This Row],[Pnr.]]=V$7,Tb.Financiering[[#This Row],[Te financieren]]-Tb.Financiering[[#This Row],[Eigen
bijdrage]]-Tb.Financiering[[#This Row],[Andere
subsidie(s)]]-Tb.Financiering[[#This Row],[Anders]],0)</f>
        <v>0</v>
      </c>
      <c r="W84" s="144">
        <f>IF(Tb.Financiering[[#This Row],[Pnr.]]=W$7,Tb.Financiering[[#This Row],[Te financieren]]-Tb.Financiering[[#This Row],[Eigen
bijdrage]]-Tb.Financiering[[#This Row],[Andere
subsidie(s)]]-Tb.Financiering[[#This Row],[Anders]],0)</f>
        <v>0</v>
      </c>
      <c r="X84" s="144">
        <f>IF(Tb.Financiering[[#This Row],[Pnr.]]=X$7,Tb.Financiering[[#This Row],[Te financieren]]-Tb.Financiering[[#This Row],[Eigen
bijdrage]]-Tb.Financiering[[#This Row],[Andere
subsidie(s)]]-Tb.Financiering[[#This Row],[Anders]],0)</f>
        <v>0</v>
      </c>
      <c r="Y84" s="144">
        <f>IF(Tb.Financiering[[#This Row],[Pnr.]]=Y$7,Tb.Financiering[[#This Row],[Te financieren]]-Tb.Financiering[[#This Row],[Eigen
bijdrage]]-Tb.Financiering[[#This Row],[Andere
subsidie(s)]]-Tb.Financiering[[#This Row],[Anders]],0)</f>
        <v>0</v>
      </c>
      <c r="Z84" s="144">
        <f>IF(Tb.Financiering[[#This Row],[Pnr.]]=Z$7,Tb.Financiering[[#This Row],[Te financieren]]-Tb.Financiering[[#This Row],[Eigen
bijdrage]]-Tb.Financiering[[#This Row],[Andere
subsidie(s)]]-Tb.Financiering[[#This Row],[Anders]],0)</f>
        <v>0</v>
      </c>
      <c r="AA84" s="144">
        <f>IF(Tb.Financiering[[#This Row],[Pnr.]]=AA$7,Tb.Financiering[[#This Row],[Te financieren]]-Tb.Financiering[[#This Row],[Eigen
bijdrage]]-Tb.Financiering[[#This Row],[Andere
subsidie(s)]]-Tb.Financiering[[#This Row],[Anders]],0)</f>
        <v>0</v>
      </c>
      <c r="AB84" s="144">
        <f>IF(Tb.Financiering[[#This Row],[Pnr.]]=AB$7,Tb.Financiering[[#This Row],[Te financieren]]-Tb.Financiering[[#This Row],[Eigen
bijdrage]]-Tb.Financiering[[#This Row],[Andere
subsidie(s)]]-Tb.Financiering[[#This Row],[Anders]],0)</f>
        <v>0</v>
      </c>
      <c r="AC84" s="144">
        <f>IF(Tb.Financiering[[#This Row],[Pnr.]]=AC$7,Tb.Financiering[[#This Row],[Te financieren]]-Tb.Financiering[[#This Row],[Eigen
bijdrage]]-Tb.Financiering[[#This Row],[Andere
subsidie(s)]]-Tb.Financiering[[#This Row],[Anders]],0)</f>
        <v>0</v>
      </c>
      <c r="AD84" s="144">
        <f>IF(Tb.Financiering[[#This Row],[Pnr.]]=AD$7,Tb.Financiering[[#This Row],[Te financieren]]-Tb.Financiering[[#This Row],[Eigen
bijdrage]]-Tb.Financiering[[#This Row],[Andere
subsidie(s)]]-Tb.Financiering[[#This Row],[Anders]],0)</f>
        <v>0</v>
      </c>
      <c r="AE84" s="144">
        <f>IF(Tb.Financiering[[#This Row],[Pnr.]]=AE$7,Tb.Financiering[[#This Row],[Te financieren]]-Tb.Financiering[[#This Row],[Eigen
bijdrage]]-Tb.Financiering[[#This Row],[Andere
subsidie(s)]]-Tb.Financiering[[#This Row],[Anders]],0)</f>
        <v>0</v>
      </c>
      <c r="AF84" s="144">
        <f>IF(Tb.Financiering[[#This Row],[Pnr.]]=AF$7,Tb.Financiering[[#This Row],[Te financieren]]-Tb.Financiering[[#This Row],[Eigen
bijdrage]]-Tb.Financiering[[#This Row],[Andere
subsidie(s)]]-Tb.Financiering[[#This Row],[Anders]],0)</f>
        <v>0</v>
      </c>
      <c r="AG84" s="144">
        <f>IF(Tb.Financiering[[#This Row],[Pnr.]]=AG$7,Tb.Financiering[[#This Row],[Te financieren]]-Tb.Financiering[[#This Row],[Eigen
bijdrage]]-Tb.Financiering[[#This Row],[Andere
subsidie(s)]]-Tb.Financiering[[#This Row],[Anders]],0)</f>
        <v>0</v>
      </c>
      <c r="AH84" s="144">
        <f>IF(Tb.Financiering[[#This Row],[Pnr.]]=AH$7,Tb.Financiering[[#This Row],[Te financieren]]-Tb.Financiering[[#This Row],[Eigen
bijdrage]]-Tb.Financiering[[#This Row],[Andere
subsidie(s)]]-Tb.Financiering[[#This Row],[Anders]],0)</f>
        <v>0</v>
      </c>
      <c r="AI84" s="144">
        <f>IF(Tb.Financiering[[#This Row],[Pnr.]]=AI$7,Tb.Financiering[[#This Row],[Te financieren]]-Tb.Financiering[[#This Row],[Eigen
bijdrage]]-Tb.Financiering[[#This Row],[Andere
subsidie(s)]]-Tb.Financiering[[#This Row],[Anders]],0)</f>
        <v>0</v>
      </c>
      <c r="AJ84" s="144">
        <f>IF(Tb.Financiering[[#This Row],[Pnr.]]=AJ$7,Tb.Financiering[[#This Row],[Te financieren]]-Tb.Financiering[[#This Row],[Eigen
bijdrage]]-Tb.Financiering[[#This Row],[Andere
subsidie(s)]]-Tb.Financiering[[#This Row],[Anders]],0)</f>
        <v>0</v>
      </c>
      <c r="AK84" s="144">
        <f>IF(Tb.Financiering[[#This Row],[Pnr.]]=AK$7,Tb.Financiering[[#This Row],[Te financieren]]-Tb.Financiering[[#This Row],[Eigen
bijdrage]]-Tb.Financiering[[#This Row],[Andere
subsidie(s)]]-Tb.Financiering[[#This Row],[Anders]],0)</f>
        <v>0</v>
      </c>
      <c r="AL84" s="144">
        <f>IF(Tb.Financiering[[#This Row],[Pnr.]]=AL$7,Tb.Financiering[[#This Row],[Te financieren]]-Tb.Financiering[[#This Row],[Eigen
bijdrage]]-Tb.Financiering[[#This Row],[Andere
subsidie(s)]]-Tb.Financiering[[#This Row],[Anders]],0)</f>
        <v>0</v>
      </c>
      <c r="AM84" s="144">
        <f>IF(Tb.Financiering[[#This Row],[Pnr.]]=AM$7,Tb.Financiering[[#This Row],[Te financieren]]-Tb.Financiering[[#This Row],[Eigen
bijdrage]]-Tb.Financiering[[#This Row],[Andere
subsidie(s)]]-Tb.Financiering[[#This Row],[Anders]],0)</f>
        <v>0</v>
      </c>
      <c r="AN84" s="144">
        <f>IF(Tb.Financiering[[#This Row],[Pnr.]]=AN$7,Tb.Financiering[[#This Row],[Te financieren]]-Tb.Financiering[[#This Row],[Eigen
bijdrage]]-Tb.Financiering[[#This Row],[Andere
subsidie(s)]]-Tb.Financiering[[#This Row],[Anders]],0)</f>
        <v>0</v>
      </c>
      <c r="AO84" s="144">
        <f>IF(Tb.Financiering[[#This Row],[Pnr.]]=AO$7,Tb.Financiering[[#This Row],[Te financieren]]-Tb.Financiering[[#This Row],[Eigen
bijdrage]]-Tb.Financiering[[#This Row],[Andere
subsidie(s)]]-Tb.Financiering[[#This Row],[Anders]],0)</f>
        <v>0</v>
      </c>
      <c r="AP84" s="144">
        <f>IF(Tb.Financiering[[#This Row],[Pnr.]]=AP$7,Tb.Financiering[[#This Row],[Te financieren]]-Tb.Financiering[[#This Row],[Eigen
bijdrage]]-Tb.Financiering[[#This Row],[Andere
subsidie(s)]]-Tb.Financiering[[#This Row],[Anders]],0)</f>
        <v>0</v>
      </c>
      <c r="AQ84" s="144">
        <f>IF(Tb.Financiering[[#This Row],[Pnr.]]=AQ$7,Tb.Financiering[[#This Row],[Te financieren]]-Tb.Financiering[[#This Row],[Eigen
bijdrage]]-Tb.Financiering[[#This Row],[Andere
subsidie(s)]]-Tb.Financiering[[#This Row],[Anders]],0)</f>
        <v>0</v>
      </c>
      <c r="AR84" s="144">
        <f>IF(Tb.Financiering[[#This Row],[Pnr.]]=AR$7,Tb.Financiering[[#This Row],[Te financieren]]-Tb.Financiering[[#This Row],[Eigen
bijdrage]]-Tb.Financiering[[#This Row],[Andere
subsidie(s)]]-Tb.Financiering[[#This Row],[Anders]],0)</f>
        <v>0</v>
      </c>
      <c r="AS84" s="144">
        <f>IF(Tb.Financiering[[#This Row],[Pnr.]]=AS$7,Tb.Financiering[[#This Row],[Te financieren]]-Tb.Financiering[[#This Row],[Eigen
bijdrage]]-Tb.Financiering[[#This Row],[Andere
subsidie(s)]]-Tb.Financiering[[#This Row],[Anders]],0)</f>
        <v>0</v>
      </c>
      <c r="AT84" s="144">
        <f>IF(Tb.Financiering[[#This Row],[Pnr.]]=AT$7,Tb.Financiering[[#This Row],[Te financieren]]-Tb.Financiering[[#This Row],[Eigen
bijdrage]]-Tb.Financiering[[#This Row],[Andere
subsidie(s)]]-Tb.Financiering[[#This Row],[Anders]],0)</f>
        <v>0</v>
      </c>
      <c r="AU84" s="144">
        <f>IF(Tb.Financiering[[#This Row],[Pnr.]]=AU$7,Tb.Financiering[[#This Row],[Te financieren]]-Tb.Financiering[[#This Row],[Eigen
bijdrage]]-Tb.Financiering[[#This Row],[Andere
subsidie(s)]]-Tb.Financiering[[#This Row],[Anders]],0)</f>
        <v>0</v>
      </c>
      <c r="AV84" s="144">
        <f>IF(Tb.Financiering[[#This Row],[Pnr.]]=AV$7,Tb.Financiering[[#This Row],[Te financieren]]-Tb.Financiering[[#This Row],[Eigen
bijdrage]]-Tb.Financiering[[#This Row],[Andere
subsidie(s)]]-Tb.Financiering[[#This Row],[Anders]],0)</f>
        <v>0</v>
      </c>
      <c r="AW84" s="144">
        <f>IF(Tb.Financiering[[#This Row],[Pnr.]]=AW$7,Tb.Financiering[[#This Row],[Te financieren]]-Tb.Financiering[[#This Row],[Eigen
bijdrage]]-Tb.Financiering[[#This Row],[Andere
subsidie(s)]]-Tb.Financiering[[#This Row],[Anders]],0)</f>
        <v>0</v>
      </c>
      <c r="AX84" s="144">
        <f>IF(Tb.Financiering[[#This Row],[Pnr.]]=AX$7,Tb.Financiering[[#This Row],[Te financieren]]-Tb.Financiering[[#This Row],[Eigen
bijdrage]]-Tb.Financiering[[#This Row],[Andere
subsidie(s)]]-Tb.Financiering[[#This Row],[Anders]],0)</f>
        <v>0</v>
      </c>
      <c r="AY84" s="144">
        <f>IF(Tb.Financiering[[#This Row],[Pnr.]]=AY$7,Tb.Financiering[[#This Row],[Te financieren]]-Tb.Financiering[[#This Row],[Eigen
bijdrage]]-Tb.Financiering[[#This Row],[Andere
subsidie(s)]]-Tb.Financiering[[#This Row],[Anders]],0)</f>
        <v>0</v>
      </c>
      <c r="AZ84" s="144">
        <f>IF(Tb.Financiering[[#This Row],[Pnr.]]=AZ$7,Tb.Financiering[[#This Row],[Te financieren]]-Tb.Financiering[[#This Row],[Eigen
bijdrage]]-Tb.Financiering[[#This Row],[Andere
subsidie(s)]]-Tb.Financiering[[#This Row],[Anders]],0)</f>
        <v>0</v>
      </c>
      <c r="BA84" s="144">
        <f>IF(Tb.Financiering[[#This Row],[Pnr.]]=BA$7,Tb.Financiering[[#This Row],[Te financieren]]-Tb.Financiering[[#This Row],[Eigen
bijdrage]]-Tb.Financiering[[#This Row],[Andere
subsidie(s)]]-Tb.Financiering[[#This Row],[Anders]],0)</f>
        <v>0</v>
      </c>
      <c r="BB84" s="144">
        <f>IF(Tb.Financiering[[#This Row],[Pnr.]]=BB$7,Tb.Financiering[[#This Row],[Te financieren]]-Tb.Financiering[[#This Row],[Eigen
bijdrage]]-Tb.Financiering[[#This Row],[Andere
subsidie(s)]]-Tb.Financiering[[#This Row],[Anders]],0)</f>
        <v>0</v>
      </c>
      <c r="BC84" s="144">
        <f>IF(Tb.Financiering[[#This Row],[Pnr.]]=BC$7,Tb.Financiering[[#This Row],[Te financieren]]-Tb.Financiering[[#This Row],[Eigen
bijdrage]]-Tb.Financiering[[#This Row],[Andere
subsidie(s)]]-Tb.Financiering[[#This Row],[Anders]],0)</f>
        <v>0</v>
      </c>
      <c r="BD84" s="144">
        <f>IF(Tb.Financiering[[#This Row],[Pnr.]]=BD$7,Tb.Financiering[[#This Row],[Te financieren]]-Tb.Financiering[[#This Row],[Eigen
bijdrage]]-Tb.Financiering[[#This Row],[Andere
subsidie(s)]]-Tb.Financiering[[#This Row],[Anders]],0)</f>
        <v>0</v>
      </c>
      <c r="BE84" s="144">
        <f>IF(Tb.Financiering[[#This Row],[Pnr.]]=BE$7,Tb.Financiering[[#This Row],[Te financieren]]-Tb.Financiering[[#This Row],[Eigen
bijdrage]]-Tb.Financiering[[#This Row],[Andere
subsidie(s)]]-Tb.Financiering[[#This Row],[Anders]],0)</f>
        <v>0</v>
      </c>
      <c r="BF84" s="144">
        <f>IF(Tb.Financiering[[#This Row],[Pnr.]]=BF$7,Tb.Financiering[[#This Row],[Te financieren]]-Tb.Financiering[[#This Row],[Eigen
bijdrage]]-Tb.Financiering[[#This Row],[Andere
subsidie(s)]]-Tb.Financiering[[#This Row],[Anders]],0)</f>
        <v>0</v>
      </c>
      <c r="BG84" s="144">
        <f>IF(Tb.Financiering[[#This Row],[Pnr.]]=BG$7,Tb.Financiering[[#This Row],[Te financieren]]-Tb.Financiering[[#This Row],[Eigen
bijdrage]]-Tb.Financiering[[#This Row],[Andere
subsidie(s)]]-Tb.Financiering[[#This Row],[Anders]],0)</f>
        <v>0</v>
      </c>
      <c r="BH84" s="144">
        <f>IF(Tb.Financiering[[#This Row],[Pnr.]]=BH$7,Tb.Financiering[[#This Row],[Te financieren]]-Tb.Financiering[[#This Row],[Eigen
bijdrage]]-Tb.Financiering[[#This Row],[Andere
subsidie(s)]]-Tb.Financiering[[#This Row],[Anders]],0)</f>
        <v>0</v>
      </c>
      <c r="BI84" s="144">
        <f>IF(Tb.Financiering[[#This Row],[Pnr.]]=BI$7,Tb.Financiering[[#This Row],[Te financieren]]-Tb.Financiering[[#This Row],[Eigen
bijdrage]]-Tb.Financiering[[#This Row],[Andere
subsidie(s)]]-Tb.Financiering[[#This Row],[Anders]],0)</f>
        <v>0</v>
      </c>
      <c r="BJ84" s="144">
        <f>IF(Tb.Financiering[[#This Row],[Pnr.]]=BJ$7,Tb.Financiering[[#This Row],[Te financieren]]-Tb.Financiering[[#This Row],[Eigen
bijdrage]]-Tb.Financiering[[#This Row],[Andere
subsidie(s)]]-Tb.Financiering[[#This Row],[Anders]],0)</f>
        <v>0</v>
      </c>
      <c r="BK84" s="144">
        <f>IF(Tb.Financiering[[#This Row],[Pnr.]]=BK$7,Tb.Financiering[[#This Row],[Te financieren]]-Tb.Financiering[[#This Row],[Eigen
bijdrage]]-Tb.Financiering[[#This Row],[Andere
subsidie(s)]]-Tb.Financiering[[#This Row],[Anders]],0)</f>
        <v>0</v>
      </c>
      <c r="BL84" s="144">
        <f>IF(Tb.Financiering[[#This Row],[Pnr.]]=BL$7,Tb.Financiering[[#This Row],[Te financieren]]-Tb.Financiering[[#This Row],[Eigen
bijdrage]]-Tb.Financiering[[#This Row],[Andere
subsidie(s)]]-Tb.Financiering[[#This Row],[Anders]],0)</f>
        <v>0</v>
      </c>
      <c r="BM84" s="144">
        <f>IF(Tb.Financiering[[#This Row],[Pnr.]]=BM$7,Tb.Financiering[[#This Row],[Te financieren]]-Tb.Financiering[[#This Row],[Eigen
bijdrage]]-Tb.Financiering[[#This Row],[Andere
subsidie(s)]]-Tb.Financiering[[#This Row],[Anders]],0)</f>
        <v>0</v>
      </c>
      <c r="BN84" s="235">
        <f>IF(Tb.Financiering[[#This Row],[Pnr.]]=BN$7,Tb.Financiering[[#This Row],[Eigen
bijdrage]]+Tb.Financiering[[#This Row],[Andere
subsidie(s)]]+Tb.Financiering[[#This Row],[Anders]],0)</f>
        <v>0</v>
      </c>
      <c r="BO84" s="235">
        <f>IF(Tb.Financiering[[#This Row],[Pnr.]]=BO$7,Tb.Financiering[[#This Row],[Eigen
bijdrage]]+Tb.Financiering[[#This Row],[Andere
subsidie(s)]]+Tb.Financiering[[#This Row],[Anders]],0)</f>
        <v>0</v>
      </c>
      <c r="BP84" s="235">
        <f>IF(Tb.Financiering[[#This Row],[Pnr.]]=BP$7,Tb.Financiering[[#This Row],[Eigen
bijdrage]]+Tb.Financiering[[#This Row],[Andere
subsidie(s)]]+Tb.Financiering[[#This Row],[Anders]],0)</f>
        <v>0</v>
      </c>
      <c r="BQ84" s="235">
        <f>IF(Tb.Financiering[[#This Row],[Pnr.]]=BQ$7,Tb.Financiering[[#This Row],[Eigen
bijdrage]]+Tb.Financiering[[#This Row],[Andere
subsidie(s)]]+Tb.Financiering[[#This Row],[Anders]],0)</f>
        <v>0</v>
      </c>
      <c r="BR84" s="235">
        <f>IF(Tb.Financiering[[#This Row],[Pnr.]]=BR$7,Tb.Financiering[[#This Row],[Eigen
bijdrage]]+Tb.Financiering[[#This Row],[Andere
subsidie(s)]]+Tb.Financiering[[#This Row],[Anders]],0)</f>
        <v>0</v>
      </c>
      <c r="BS84" s="235">
        <f>IF(Tb.Financiering[[#This Row],[Pnr.]]=BS$7,Tb.Financiering[[#This Row],[Eigen
bijdrage]]+Tb.Financiering[[#This Row],[Andere
subsidie(s)]]+Tb.Financiering[[#This Row],[Anders]],0)</f>
        <v>0</v>
      </c>
      <c r="BT84" s="235">
        <f>IF(Tb.Financiering[[#This Row],[Pnr.]]=BT$7,Tb.Financiering[[#This Row],[Eigen
bijdrage]]+Tb.Financiering[[#This Row],[Andere
subsidie(s)]]+Tb.Financiering[[#This Row],[Anders]],0)</f>
        <v>0</v>
      </c>
      <c r="BU84" s="235">
        <f>IF(Tb.Financiering[[#This Row],[Pnr.]]=BU$7,Tb.Financiering[[#This Row],[Eigen
bijdrage]]+Tb.Financiering[[#This Row],[Andere
subsidie(s)]]+Tb.Financiering[[#This Row],[Anders]],0)</f>
        <v>0</v>
      </c>
      <c r="BV84" s="235">
        <f>IF(Tb.Financiering[[#This Row],[Pnr.]]=BV$7,Tb.Financiering[[#This Row],[Eigen
bijdrage]]+Tb.Financiering[[#This Row],[Andere
subsidie(s)]]+Tb.Financiering[[#This Row],[Anders]],0)</f>
        <v>0</v>
      </c>
      <c r="BW84" s="235">
        <f>IF(Tb.Financiering[[#This Row],[Pnr.]]=BW$7,Tb.Financiering[[#This Row],[Eigen
bijdrage]]+Tb.Financiering[[#This Row],[Andere
subsidie(s)]]+Tb.Financiering[[#This Row],[Anders]],0)</f>
        <v>0</v>
      </c>
      <c r="BX84" s="235">
        <f>IF(Tb.Financiering[[#This Row],[Pnr.]]=BX$7,Tb.Financiering[[#This Row],[Eigen
bijdrage]]+Tb.Financiering[[#This Row],[Andere
subsidie(s)]]+Tb.Financiering[[#This Row],[Anders]],0)</f>
        <v>0</v>
      </c>
      <c r="BY84" s="235">
        <f>IF(Tb.Financiering[[#This Row],[Pnr.]]=BY$7,Tb.Financiering[[#This Row],[Eigen
bijdrage]]+Tb.Financiering[[#This Row],[Andere
subsidie(s)]]+Tb.Financiering[[#This Row],[Anders]],0)</f>
        <v>0</v>
      </c>
      <c r="BZ84" s="235">
        <f>IF(Tb.Financiering[[#This Row],[Pnr.]]=BZ$7,Tb.Financiering[[#This Row],[Eigen
bijdrage]]+Tb.Financiering[[#This Row],[Andere
subsidie(s)]]+Tb.Financiering[[#This Row],[Anders]],0)</f>
        <v>0</v>
      </c>
      <c r="CA84" s="235">
        <f>IF(Tb.Financiering[[#This Row],[Pnr.]]=CA$7,Tb.Financiering[[#This Row],[Eigen
bijdrage]]+Tb.Financiering[[#This Row],[Andere
subsidie(s)]]+Tb.Financiering[[#This Row],[Anders]],0)</f>
        <v>0</v>
      </c>
      <c r="CB84" s="235">
        <f>IF(Tb.Financiering[[#This Row],[Pnr.]]=CB$7,Tb.Financiering[[#This Row],[Eigen
bijdrage]]+Tb.Financiering[[#This Row],[Andere
subsidie(s)]]+Tb.Financiering[[#This Row],[Anders]],0)</f>
        <v>0</v>
      </c>
      <c r="CC84" s="235">
        <f>IF(Tb.Financiering[[#This Row],[Pnr.]]=CC$7,Tb.Financiering[[#This Row],[Eigen
bijdrage]]+Tb.Financiering[[#This Row],[Andere
subsidie(s)]]+Tb.Financiering[[#This Row],[Anders]],0)</f>
        <v>0</v>
      </c>
      <c r="CD84" s="235">
        <f>IF(Tb.Financiering[[#This Row],[Pnr.]]=CD$7,Tb.Financiering[[#This Row],[Eigen
bijdrage]]+Tb.Financiering[[#This Row],[Andere
subsidie(s)]]+Tb.Financiering[[#This Row],[Anders]],0)</f>
        <v>0</v>
      </c>
      <c r="CE84" s="235">
        <f>IF(Tb.Financiering[[#This Row],[Pnr.]]=CE$7,Tb.Financiering[[#This Row],[Eigen
bijdrage]]+Tb.Financiering[[#This Row],[Andere
subsidie(s)]]+Tb.Financiering[[#This Row],[Anders]],0)</f>
        <v>0</v>
      </c>
      <c r="CF84" s="235">
        <f>IF(Tb.Financiering[[#This Row],[Pnr.]]=CF$7,Tb.Financiering[[#This Row],[Eigen
bijdrage]]+Tb.Financiering[[#This Row],[Andere
subsidie(s)]]+Tb.Financiering[[#This Row],[Anders]],0)</f>
        <v>0</v>
      </c>
      <c r="CG84" s="235">
        <f>IF(Tb.Financiering[[#This Row],[Pnr.]]=CG$7,Tb.Financiering[[#This Row],[Eigen
bijdrage]]+Tb.Financiering[[#This Row],[Andere
subsidie(s)]]+Tb.Financiering[[#This Row],[Anders]],0)</f>
        <v>0</v>
      </c>
      <c r="CH84" s="235">
        <f>IF(Tb.Financiering[[#This Row],[Pnr.]]=CH$7,Tb.Financiering[[#This Row],[Eigen
bijdrage]]+Tb.Financiering[[#This Row],[Andere
subsidie(s)]]+Tb.Financiering[[#This Row],[Anders]],0)</f>
        <v>0</v>
      </c>
      <c r="CI84" s="235">
        <f>IF(Tb.Financiering[[#This Row],[Pnr.]]=CI$7,Tb.Financiering[[#This Row],[Eigen
bijdrage]]+Tb.Financiering[[#This Row],[Andere
subsidie(s)]]+Tb.Financiering[[#This Row],[Anders]],0)</f>
        <v>0</v>
      </c>
      <c r="CJ84" s="235">
        <f>IF(Tb.Financiering[[#This Row],[Pnr.]]=CJ$7,Tb.Financiering[[#This Row],[Eigen
bijdrage]]+Tb.Financiering[[#This Row],[Andere
subsidie(s)]]+Tb.Financiering[[#This Row],[Anders]],0)</f>
        <v>0</v>
      </c>
      <c r="CK84" s="235">
        <f>IF(Tb.Financiering[[#This Row],[Pnr.]]=CK$7,Tb.Financiering[[#This Row],[Eigen
bijdrage]]+Tb.Financiering[[#This Row],[Andere
subsidie(s)]]+Tb.Financiering[[#This Row],[Anders]],0)</f>
        <v>0</v>
      </c>
      <c r="CL84" s="235">
        <f>IF(Tb.Financiering[[#This Row],[Pnr.]]=CL$7,Tb.Financiering[[#This Row],[Eigen
bijdrage]]+Tb.Financiering[[#This Row],[Andere
subsidie(s)]]+Tb.Financiering[[#This Row],[Anders]],0)</f>
        <v>0</v>
      </c>
      <c r="CM84" s="235">
        <f>IF(Tb.Financiering[[#This Row],[Pnr.]]=CM$7,Tb.Financiering[[#This Row],[Eigen
bijdrage]]+Tb.Financiering[[#This Row],[Andere
subsidie(s)]]+Tb.Financiering[[#This Row],[Anders]],0)</f>
        <v>0</v>
      </c>
      <c r="CN84" s="235">
        <f>IF(Tb.Financiering[[#This Row],[Pnr.]]=CN$7,Tb.Financiering[[#This Row],[Eigen
bijdrage]]+Tb.Financiering[[#This Row],[Andere
subsidie(s)]]+Tb.Financiering[[#This Row],[Anders]],0)</f>
        <v>0</v>
      </c>
      <c r="CO84" s="235">
        <f>IF(Tb.Financiering[[#This Row],[Pnr.]]=CO$7,Tb.Financiering[[#This Row],[Eigen
bijdrage]]+Tb.Financiering[[#This Row],[Andere
subsidie(s)]]+Tb.Financiering[[#This Row],[Anders]],0)</f>
        <v>0</v>
      </c>
      <c r="CP84" s="235">
        <f>IF(Tb.Financiering[[#This Row],[Pnr.]]=CP$7,Tb.Financiering[[#This Row],[Eigen
bijdrage]]+Tb.Financiering[[#This Row],[Andere
subsidie(s)]]+Tb.Financiering[[#This Row],[Anders]],0)</f>
        <v>0</v>
      </c>
      <c r="CQ84" s="235">
        <f>IF(Tb.Financiering[[#This Row],[Pnr.]]=CQ$7,Tb.Financiering[[#This Row],[Eigen
bijdrage]]+Tb.Financiering[[#This Row],[Andere
subsidie(s)]]+Tb.Financiering[[#This Row],[Anders]],0)</f>
        <v>0</v>
      </c>
      <c r="CR84" s="235">
        <f>IF(Tb.Financiering[[#This Row],[Pnr.]]=CR$7,Tb.Financiering[[#This Row],[Eigen
bijdrage]]+Tb.Financiering[[#This Row],[Andere
subsidie(s)]]+Tb.Financiering[[#This Row],[Anders]],0)</f>
        <v>0</v>
      </c>
      <c r="CS84" s="235">
        <f>IF(Tb.Financiering[[#This Row],[Pnr.]]=CS$7,Tb.Financiering[[#This Row],[Eigen
bijdrage]]+Tb.Financiering[[#This Row],[Andere
subsidie(s)]]+Tb.Financiering[[#This Row],[Anders]],0)</f>
        <v>0</v>
      </c>
      <c r="CT84" s="235">
        <f>IF(Tb.Financiering[[#This Row],[Pnr.]]=CT$7,Tb.Financiering[[#This Row],[Eigen
bijdrage]]+Tb.Financiering[[#This Row],[Andere
subsidie(s)]]+Tb.Financiering[[#This Row],[Anders]],0)</f>
        <v>0</v>
      </c>
      <c r="CU84" s="235">
        <f>IF(Tb.Financiering[[#This Row],[Pnr.]]=CU$7,Tb.Financiering[[#This Row],[Eigen
bijdrage]]+Tb.Financiering[[#This Row],[Andere
subsidie(s)]]+Tb.Financiering[[#This Row],[Anders]],0)</f>
        <v>0</v>
      </c>
      <c r="CV84" s="235">
        <f>IF(Tb.Financiering[[#This Row],[Pnr.]]=CV$7,Tb.Financiering[[#This Row],[Eigen
bijdrage]]+Tb.Financiering[[#This Row],[Andere
subsidie(s)]]+Tb.Financiering[[#This Row],[Anders]],0)</f>
        <v>0</v>
      </c>
      <c r="CW84" s="235">
        <f>IF(Tb.Financiering[[#This Row],[Pnr.]]=CW$7,Tb.Financiering[[#This Row],[Eigen
bijdrage]]+Tb.Financiering[[#This Row],[Andere
subsidie(s)]]+Tb.Financiering[[#This Row],[Anders]],0)</f>
        <v>0</v>
      </c>
      <c r="CX84" s="235">
        <f>IF(Tb.Financiering[[#This Row],[Pnr.]]=CX$7,Tb.Financiering[[#This Row],[Eigen
bijdrage]]+Tb.Financiering[[#This Row],[Andere
subsidie(s)]]+Tb.Financiering[[#This Row],[Anders]],0)</f>
        <v>0</v>
      </c>
      <c r="CY84" s="235">
        <f>IF(Tb.Financiering[[#This Row],[Pnr.]]=CY$7,Tb.Financiering[[#This Row],[Eigen
bijdrage]]+Tb.Financiering[[#This Row],[Andere
subsidie(s)]]+Tb.Financiering[[#This Row],[Anders]],0)</f>
        <v>0</v>
      </c>
      <c r="CZ84" s="235">
        <f>IF(Tb.Financiering[[#This Row],[Pnr.]]=CZ$7,Tb.Financiering[[#This Row],[Eigen
bijdrage]]+Tb.Financiering[[#This Row],[Andere
subsidie(s)]]+Tb.Financiering[[#This Row],[Anders]],0)</f>
        <v>0</v>
      </c>
      <c r="DA84" s="235">
        <f>IF(Tb.Financiering[[#This Row],[Pnr.]]=DA$7,Tb.Financiering[[#This Row],[Eigen
bijdrage]]+Tb.Financiering[[#This Row],[Andere
subsidie(s)]]+Tb.Financiering[[#This Row],[Anders]],0)</f>
        <v>0</v>
      </c>
      <c r="DB84" s="235">
        <f>IF(Tb.Financiering[[#This Row],[Pnr.]]=DB$7,Tb.Financiering[[#This Row],[Eigen
bijdrage]]+Tb.Financiering[[#This Row],[Andere
subsidie(s)]]+Tb.Financiering[[#This Row],[Anders]],0)</f>
        <v>0</v>
      </c>
      <c r="DC84" s="235">
        <f>IF(Tb.Financiering[[#This Row],[Pnr.]]=DC$7,Tb.Financiering[[#This Row],[Eigen
bijdrage]]+Tb.Financiering[[#This Row],[Andere
subsidie(s)]]+Tb.Financiering[[#This Row],[Anders]],0)</f>
        <v>0</v>
      </c>
      <c r="DD84" s="235">
        <f>IF(Tb.Financiering[[#This Row],[Pnr.]]=DD$7,Tb.Financiering[[#This Row],[Eigen
bijdrage]]+Tb.Financiering[[#This Row],[Andere
subsidie(s)]]+Tb.Financiering[[#This Row],[Anders]],0)</f>
        <v>0</v>
      </c>
      <c r="DE84" s="235">
        <f>IF(Tb.Financiering[[#This Row],[Pnr.]]=DE$7,Tb.Financiering[[#This Row],[Eigen
bijdrage]]+Tb.Financiering[[#This Row],[Andere
subsidie(s)]]+Tb.Financiering[[#This Row],[Anders]],0)</f>
        <v>0</v>
      </c>
      <c r="DF84" s="235">
        <f>IF(Tb.Financiering[[#This Row],[Pnr.]]=DF$7,Tb.Financiering[[#This Row],[Eigen
bijdrage]]+Tb.Financiering[[#This Row],[Andere
subsidie(s)]]+Tb.Financiering[[#This Row],[Anders]],0)</f>
        <v>0</v>
      </c>
      <c r="DG84" s="235">
        <f>IF(Tb.Financiering[[#This Row],[Pnr.]]=DG$7,Tb.Financiering[[#This Row],[Eigen
bijdrage]]+Tb.Financiering[[#This Row],[Andere
subsidie(s)]]+Tb.Financiering[[#This Row],[Anders]],0)</f>
        <v>0</v>
      </c>
      <c r="DH84" s="235">
        <f>IF(Tb.Financiering[[#This Row],[Pnr.]]=DH$7,Tb.Financiering[[#This Row],[Eigen
bijdrage]]+Tb.Financiering[[#This Row],[Andere
subsidie(s)]]+Tb.Financiering[[#This Row],[Anders]],0)</f>
        <v>0</v>
      </c>
      <c r="DI84" s="235">
        <f>IF(Tb.Financiering[[#This Row],[Pnr.]]=DI$7,Tb.Financiering[[#This Row],[Eigen
bijdrage]]+Tb.Financiering[[#This Row],[Andere
subsidie(s)]]+Tb.Financiering[[#This Row],[Anders]],0)</f>
        <v>0</v>
      </c>
      <c r="DJ84" s="235">
        <f>IF(Tb.Financiering[[#This Row],[Pnr.]]=DJ$7,Tb.Financiering[[#This Row],[Eigen
bijdrage]]+Tb.Financiering[[#This Row],[Andere
subsidie(s)]]+Tb.Financiering[[#This Row],[Anders]],0)</f>
        <v>0</v>
      </c>
      <c r="DK84" s="235">
        <f>IF(Tb.Financiering[[#This Row],[Pnr.]]=DK$7,Tb.Financiering[[#This Row],[Eigen
bijdrage]]+Tb.Financiering[[#This Row],[Andere
subsidie(s)]]+Tb.Financiering[[#This Row],[Anders]],0)</f>
        <v>0</v>
      </c>
      <c r="XFD84" s="31"/>
    </row>
    <row r="85" spans="1:115 16384:16384" s="4" customFormat="1" x14ac:dyDescent="0.3">
      <c r="A85" s="31"/>
      <c r="B85" s="137"/>
      <c r="C85" s="137"/>
      <c r="D85" s="11">
        <f>SUMIF(Tbl.Kosten[PSAnr.],Tb.Financiering[[#This Row],[PSAnr.]],Tbl.Kosten[Totaal kosten])</f>
        <v>0</v>
      </c>
      <c r="E85" s="154">
        <f>SUMIF(Tbl.Kosten[PSAnr.],Tb.Financiering[[#This Row],[PSAnr.]],Tbl.Kosten[Subsidie])</f>
        <v>0</v>
      </c>
      <c r="F85" s="155"/>
      <c r="G85" s="154">
        <f>Tb.Financiering[[#This Row],[Begrote kosten]]-Tb.Financiering[[#This Row],[Berekende GLB subsidie]]-Tb.Financiering[[#This Row],[Correctie GLB subsidie]]</f>
        <v>0</v>
      </c>
      <c r="H85" s="156"/>
      <c r="I85" s="156"/>
      <c r="J85" s="156"/>
      <c r="K85" s="152"/>
      <c r="L85" s="97">
        <f>Tb.Financiering[[#This Row],[Te financieren]]-SUM(Tb.Financiering[[#This Row],[Eigen
bijdrage]:[Anders]])</f>
        <v>0</v>
      </c>
      <c r="M85" s="160" t="str">
        <f>IFERROR(VLOOKUP(Tb.Financiering[[#This Row],[Partnernaam]],Tbl.Projectpartners[[Naam]:[PNr.]],9,FALSE),"")</f>
        <v/>
      </c>
      <c r="N85" s="142" t="str">
        <f>IFERROR(VLOOKUP(Tb.Financiering[[#This Row],[Subsidiabele activiteit]],Tbl.Subsidiehoogte[[Subsidieactiviteit]:[SAnr.]],3,FALSE),"")</f>
        <v/>
      </c>
      <c r="O85" s="142" t="str">
        <f>_xlfn.CONCAT(Tb.Financiering[[#This Row],[Pnr.]],Tb.Financiering[[#This Row],[SAnr.]])</f>
        <v/>
      </c>
      <c r="P85" s="144">
        <f>IF(Tb.Financiering[[#This Row],[Pnr.]]=P$7,Tb.Financiering[[#This Row],[Te financieren]]-Tb.Financiering[[#This Row],[Eigen
bijdrage]]-Tb.Financiering[[#This Row],[Andere
subsidie(s)]]-Tb.Financiering[[#This Row],[Anders]],0)</f>
        <v>0</v>
      </c>
      <c r="Q85" s="144">
        <f>IF(Tb.Financiering[[#This Row],[Pnr.]]=Q$7,Tb.Financiering[[#This Row],[Te financieren]]-Tb.Financiering[[#This Row],[Eigen
bijdrage]]-Tb.Financiering[[#This Row],[Andere
subsidie(s)]]-Tb.Financiering[[#This Row],[Anders]],0)</f>
        <v>0</v>
      </c>
      <c r="R85" s="144">
        <f>IF(Tb.Financiering[[#This Row],[Pnr.]]=R$7,Tb.Financiering[[#This Row],[Te financieren]]-Tb.Financiering[[#This Row],[Eigen
bijdrage]]-Tb.Financiering[[#This Row],[Andere
subsidie(s)]]-Tb.Financiering[[#This Row],[Anders]],0)</f>
        <v>0</v>
      </c>
      <c r="S85" s="144">
        <f>IF(Tb.Financiering[[#This Row],[Pnr.]]=S$7,Tb.Financiering[[#This Row],[Te financieren]]-Tb.Financiering[[#This Row],[Eigen
bijdrage]]-Tb.Financiering[[#This Row],[Andere
subsidie(s)]]-Tb.Financiering[[#This Row],[Anders]],0)</f>
        <v>0</v>
      </c>
      <c r="T85" s="144">
        <f>IF(Tb.Financiering[[#This Row],[Pnr.]]=T$7,Tb.Financiering[[#This Row],[Te financieren]]-Tb.Financiering[[#This Row],[Eigen
bijdrage]]-Tb.Financiering[[#This Row],[Andere
subsidie(s)]]-Tb.Financiering[[#This Row],[Anders]],0)</f>
        <v>0</v>
      </c>
      <c r="U85" s="144">
        <f>IF(Tb.Financiering[[#This Row],[Pnr.]]=U$7,Tb.Financiering[[#This Row],[Te financieren]]-Tb.Financiering[[#This Row],[Eigen
bijdrage]]-Tb.Financiering[[#This Row],[Andere
subsidie(s)]]-Tb.Financiering[[#This Row],[Anders]],0)</f>
        <v>0</v>
      </c>
      <c r="V85" s="144">
        <f>IF(Tb.Financiering[[#This Row],[Pnr.]]=V$7,Tb.Financiering[[#This Row],[Te financieren]]-Tb.Financiering[[#This Row],[Eigen
bijdrage]]-Tb.Financiering[[#This Row],[Andere
subsidie(s)]]-Tb.Financiering[[#This Row],[Anders]],0)</f>
        <v>0</v>
      </c>
      <c r="W85" s="144">
        <f>IF(Tb.Financiering[[#This Row],[Pnr.]]=W$7,Tb.Financiering[[#This Row],[Te financieren]]-Tb.Financiering[[#This Row],[Eigen
bijdrage]]-Tb.Financiering[[#This Row],[Andere
subsidie(s)]]-Tb.Financiering[[#This Row],[Anders]],0)</f>
        <v>0</v>
      </c>
      <c r="X85" s="144">
        <f>IF(Tb.Financiering[[#This Row],[Pnr.]]=X$7,Tb.Financiering[[#This Row],[Te financieren]]-Tb.Financiering[[#This Row],[Eigen
bijdrage]]-Tb.Financiering[[#This Row],[Andere
subsidie(s)]]-Tb.Financiering[[#This Row],[Anders]],0)</f>
        <v>0</v>
      </c>
      <c r="Y85" s="144">
        <f>IF(Tb.Financiering[[#This Row],[Pnr.]]=Y$7,Tb.Financiering[[#This Row],[Te financieren]]-Tb.Financiering[[#This Row],[Eigen
bijdrage]]-Tb.Financiering[[#This Row],[Andere
subsidie(s)]]-Tb.Financiering[[#This Row],[Anders]],0)</f>
        <v>0</v>
      </c>
      <c r="Z85" s="144">
        <f>IF(Tb.Financiering[[#This Row],[Pnr.]]=Z$7,Tb.Financiering[[#This Row],[Te financieren]]-Tb.Financiering[[#This Row],[Eigen
bijdrage]]-Tb.Financiering[[#This Row],[Andere
subsidie(s)]]-Tb.Financiering[[#This Row],[Anders]],0)</f>
        <v>0</v>
      </c>
      <c r="AA85" s="144">
        <f>IF(Tb.Financiering[[#This Row],[Pnr.]]=AA$7,Tb.Financiering[[#This Row],[Te financieren]]-Tb.Financiering[[#This Row],[Eigen
bijdrage]]-Tb.Financiering[[#This Row],[Andere
subsidie(s)]]-Tb.Financiering[[#This Row],[Anders]],0)</f>
        <v>0</v>
      </c>
      <c r="AB85" s="144">
        <f>IF(Tb.Financiering[[#This Row],[Pnr.]]=AB$7,Tb.Financiering[[#This Row],[Te financieren]]-Tb.Financiering[[#This Row],[Eigen
bijdrage]]-Tb.Financiering[[#This Row],[Andere
subsidie(s)]]-Tb.Financiering[[#This Row],[Anders]],0)</f>
        <v>0</v>
      </c>
      <c r="AC85" s="144">
        <f>IF(Tb.Financiering[[#This Row],[Pnr.]]=AC$7,Tb.Financiering[[#This Row],[Te financieren]]-Tb.Financiering[[#This Row],[Eigen
bijdrage]]-Tb.Financiering[[#This Row],[Andere
subsidie(s)]]-Tb.Financiering[[#This Row],[Anders]],0)</f>
        <v>0</v>
      </c>
      <c r="AD85" s="144">
        <f>IF(Tb.Financiering[[#This Row],[Pnr.]]=AD$7,Tb.Financiering[[#This Row],[Te financieren]]-Tb.Financiering[[#This Row],[Eigen
bijdrage]]-Tb.Financiering[[#This Row],[Andere
subsidie(s)]]-Tb.Financiering[[#This Row],[Anders]],0)</f>
        <v>0</v>
      </c>
      <c r="AE85" s="144">
        <f>IF(Tb.Financiering[[#This Row],[Pnr.]]=AE$7,Tb.Financiering[[#This Row],[Te financieren]]-Tb.Financiering[[#This Row],[Eigen
bijdrage]]-Tb.Financiering[[#This Row],[Andere
subsidie(s)]]-Tb.Financiering[[#This Row],[Anders]],0)</f>
        <v>0</v>
      </c>
      <c r="AF85" s="144">
        <f>IF(Tb.Financiering[[#This Row],[Pnr.]]=AF$7,Tb.Financiering[[#This Row],[Te financieren]]-Tb.Financiering[[#This Row],[Eigen
bijdrage]]-Tb.Financiering[[#This Row],[Andere
subsidie(s)]]-Tb.Financiering[[#This Row],[Anders]],0)</f>
        <v>0</v>
      </c>
      <c r="AG85" s="144">
        <f>IF(Tb.Financiering[[#This Row],[Pnr.]]=AG$7,Tb.Financiering[[#This Row],[Te financieren]]-Tb.Financiering[[#This Row],[Eigen
bijdrage]]-Tb.Financiering[[#This Row],[Andere
subsidie(s)]]-Tb.Financiering[[#This Row],[Anders]],0)</f>
        <v>0</v>
      </c>
      <c r="AH85" s="144">
        <f>IF(Tb.Financiering[[#This Row],[Pnr.]]=AH$7,Tb.Financiering[[#This Row],[Te financieren]]-Tb.Financiering[[#This Row],[Eigen
bijdrage]]-Tb.Financiering[[#This Row],[Andere
subsidie(s)]]-Tb.Financiering[[#This Row],[Anders]],0)</f>
        <v>0</v>
      </c>
      <c r="AI85" s="144">
        <f>IF(Tb.Financiering[[#This Row],[Pnr.]]=AI$7,Tb.Financiering[[#This Row],[Te financieren]]-Tb.Financiering[[#This Row],[Eigen
bijdrage]]-Tb.Financiering[[#This Row],[Andere
subsidie(s)]]-Tb.Financiering[[#This Row],[Anders]],0)</f>
        <v>0</v>
      </c>
      <c r="AJ85" s="144">
        <f>IF(Tb.Financiering[[#This Row],[Pnr.]]=AJ$7,Tb.Financiering[[#This Row],[Te financieren]]-Tb.Financiering[[#This Row],[Eigen
bijdrage]]-Tb.Financiering[[#This Row],[Andere
subsidie(s)]]-Tb.Financiering[[#This Row],[Anders]],0)</f>
        <v>0</v>
      </c>
      <c r="AK85" s="144">
        <f>IF(Tb.Financiering[[#This Row],[Pnr.]]=AK$7,Tb.Financiering[[#This Row],[Te financieren]]-Tb.Financiering[[#This Row],[Eigen
bijdrage]]-Tb.Financiering[[#This Row],[Andere
subsidie(s)]]-Tb.Financiering[[#This Row],[Anders]],0)</f>
        <v>0</v>
      </c>
      <c r="AL85" s="144">
        <f>IF(Tb.Financiering[[#This Row],[Pnr.]]=AL$7,Tb.Financiering[[#This Row],[Te financieren]]-Tb.Financiering[[#This Row],[Eigen
bijdrage]]-Tb.Financiering[[#This Row],[Andere
subsidie(s)]]-Tb.Financiering[[#This Row],[Anders]],0)</f>
        <v>0</v>
      </c>
      <c r="AM85" s="144">
        <f>IF(Tb.Financiering[[#This Row],[Pnr.]]=AM$7,Tb.Financiering[[#This Row],[Te financieren]]-Tb.Financiering[[#This Row],[Eigen
bijdrage]]-Tb.Financiering[[#This Row],[Andere
subsidie(s)]]-Tb.Financiering[[#This Row],[Anders]],0)</f>
        <v>0</v>
      </c>
      <c r="AN85" s="144">
        <f>IF(Tb.Financiering[[#This Row],[Pnr.]]=AN$7,Tb.Financiering[[#This Row],[Te financieren]]-Tb.Financiering[[#This Row],[Eigen
bijdrage]]-Tb.Financiering[[#This Row],[Andere
subsidie(s)]]-Tb.Financiering[[#This Row],[Anders]],0)</f>
        <v>0</v>
      </c>
      <c r="AO85" s="144">
        <f>IF(Tb.Financiering[[#This Row],[Pnr.]]=AO$7,Tb.Financiering[[#This Row],[Te financieren]]-Tb.Financiering[[#This Row],[Eigen
bijdrage]]-Tb.Financiering[[#This Row],[Andere
subsidie(s)]]-Tb.Financiering[[#This Row],[Anders]],0)</f>
        <v>0</v>
      </c>
      <c r="AP85" s="144">
        <f>IF(Tb.Financiering[[#This Row],[Pnr.]]=AP$7,Tb.Financiering[[#This Row],[Te financieren]]-Tb.Financiering[[#This Row],[Eigen
bijdrage]]-Tb.Financiering[[#This Row],[Andere
subsidie(s)]]-Tb.Financiering[[#This Row],[Anders]],0)</f>
        <v>0</v>
      </c>
      <c r="AQ85" s="144">
        <f>IF(Tb.Financiering[[#This Row],[Pnr.]]=AQ$7,Tb.Financiering[[#This Row],[Te financieren]]-Tb.Financiering[[#This Row],[Eigen
bijdrage]]-Tb.Financiering[[#This Row],[Andere
subsidie(s)]]-Tb.Financiering[[#This Row],[Anders]],0)</f>
        <v>0</v>
      </c>
      <c r="AR85" s="144">
        <f>IF(Tb.Financiering[[#This Row],[Pnr.]]=AR$7,Tb.Financiering[[#This Row],[Te financieren]]-Tb.Financiering[[#This Row],[Eigen
bijdrage]]-Tb.Financiering[[#This Row],[Andere
subsidie(s)]]-Tb.Financiering[[#This Row],[Anders]],0)</f>
        <v>0</v>
      </c>
      <c r="AS85" s="144">
        <f>IF(Tb.Financiering[[#This Row],[Pnr.]]=AS$7,Tb.Financiering[[#This Row],[Te financieren]]-Tb.Financiering[[#This Row],[Eigen
bijdrage]]-Tb.Financiering[[#This Row],[Andere
subsidie(s)]]-Tb.Financiering[[#This Row],[Anders]],0)</f>
        <v>0</v>
      </c>
      <c r="AT85" s="144">
        <f>IF(Tb.Financiering[[#This Row],[Pnr.]]=AT$7,Tb.Financiering[[#This Row],[Te financieren]]-Tb.Financiering[[#This Row],[Eigen
bijdrage]]-Tb.Financiering[[#This Row],[Andere
subsidie(s)]]-Tb.Financiering[[#This Row],[Anders]],0)</f>
        <v>0</v>
      </c>
      <c r="AU85" s="144">
        <f>IF(Tb.Financiering[[#This Row],[Pnr.]]=AU$7,Tb.Financiering[[#This Row],[Te financieren]]-Tb.Financiering[[#This Row],[Eigen
bijdrage]]-Tb.Financiering[[#This Row],[Andere
subsidie(s)]]-Tb.Financiering[[#This Row],[Anders]],0)</f>
        <v>0</v>
      </c>
      <c r="AV85" s="144">
        <f>IF(Tb.Financiering[[#This Row],[Pnr.]]=AV$7,Tb.Financiering[[#This Row],[Te financieren]]-Tb.Financiering[[#This Row],[Eigen
bijdrage]]-Tb.Financiering[[#This Row],[Andere
subsidie(s)]]-Tb.Financiering[[#This Row],[Anders]],0)</f>
        <v>0</v>
      </c>
      <c r="AW85" s="144">
        <f>IF(Tb.Financiering[[#This Row],[Pnr.]]=AW$7,Tb.Financiering[[#This Row],[Te financieren]]-Tb.Financiering[[#This Row],[Eigen
bijdrage]]-Tb.Financiering[[#This Row],[Andere
subsidie(s)]]-Tb.Financiering[[#This Row],[Anders]],0)</f>
        <v>0</v>
      </c>
      <c r="AX85" s="144">
        <f>IF(Tb.Financiering[[#This Row],[Pnr.]]=AX$7,Tb.Financiering[[#This Row],[Te financieren]]-Tb.Financiering[[#This Row],[Eigen
bijdrage]]-Tb.Financiering[[#This Row],[Andere
subsidie(s)]]-Tb.Financiering[[#This Row],[Anders]],0)</f>
        <v>0</v>
      </c>
      <c r="AY85" s="144">
        <f>IF(Tb.Financiering[[#This Row],[Pnr.]]=AY$7,Tb.Financiering[[#This Row],[Te financieren]]-Tb.Financiering[[#This Row],[Eigen
bijdrage]]-Tb.Financiering[[#This Row],[Andere
subsidie(s)]]-Tb.Financiering[[#This Row],[Anders]],0)</f>
        <v>0</v>
      </c>
      <c r="AZ85" s="144">
        <f>IF(Tb.Financiering[[#This Row],[Pnr.]]=AZ$7,Tb.Financiering[[#This Row],[Te financieren]]-Tb.Financiering[[#This Row],[Eigen
bijdrage]]-Tb.Financiering[[#This Row],[Andere
subsidie(s)]]-Tb.Financiering[[#This Row],[Anders]],0)</f>
        <v>0</v>
      </c>
      <c r="BA85" s="144">
        <f>IF(Tb.Financiering[[#This Row],[Pnr.]]=BA$7,Tb.Financiering[[#This Row],[Te financieren]]-Tb.Financiering[[#This Row],[Eigen
bijdrage]]-Tb.Financiering[[#This Row],[Andere
subsidie(s)]]-Tb.Financiering[[#This Row],[Anders]],0)</f>
        <v>0</v>
      </c>
      <c r="BB85" s="144">
        <f>IF(Tb.Financiering[[#This Row],[Pnr.]]=BB$7,Tb.Financiering[[#This Row],[Te financieren]]-Tb.Financiering[[#This Row],[Eigen
bijdrage]]-Tb.Financiering[[#This Row],[Andere
subsidie(s)]]-Tb.Financiering[[#This Row],[Anders]],0)</f>
        <v>0</v>
      </c>
      <c r="BC85" s="144">
        <f>IF(Tb.Financiering[[#This Row],[Pnr.]]=BC$7,Tb.Financiering[[#This Row],[Te financieren]]-Tb.Financiering[[#This Row],[Eigen
bijdrage]]-Tb.Financiering[[#This Row],[Andere
subsidie(s)]]-Tb.Financiering[[#This Row],[Anders]],0)</f>
        <v>0</v>
      </c>
      <c r="BD85" s="144">
        <f>IF(Tb.Financiering[[#This Row],[Pnr.]]=BD$7,Tb.Financiering[[#This Row],[Te financieren]]-Tb.Financiering[[#This Row],[Eigen
bijdrage]]-Tb.Financiering[[#This Row],[Andere
subsidie(s)]]-Tb.Financiering[[#This Row],[Anders]],0)</f>
        <v>0</v>
      </c>
      <c r="BE85" s="144">
        <f>IF(Tb.Financiering[[#This Row],[Pnr.]]=BE$7,Tb.Financiering[[#This Row],[Te financieren]]-Tb.Financiering[[#This Row],[Eigen
bijdrage]]-Tb.Financiering[[#This Row],[Andere
subsidie(s)]]-Tb.Financiering[[#This Row],[Anders]],0)</f>
        <v>0</v>
      </c>
      <c r="BF85" s="144">
        <f>IF(Tb.Financiering[[#This Row],[Pnr.]]=BF$7,Tb.Financiering[[#This Row],[Te financieren]]-Tb.Financiering[[#This Row],[Eigen
bijdrage]]-Tb.Financiering[[#This Row],[Andere
subsidie(s)]]-Tb.Financiering[[#This Row],[Anders]],0)</f>
        <v>0</v>
      </c>
      <c r="BG85" s="144">
        <f>IF(Tb.Financiering[[#This Row],[Pnr.]]=BG$7,Tb.Financiering[[#This Row],[Te financieren]]-Tb.Financiering[[#This Row],[Eigen
bijdrage]]-Tb.Financiering[[#This Row],[Andere
subsidie(s)]]-Tb.Financiering[[#This Row],[Anders]],0)</f>
        <v>0</v>
      </c>
      <c r="BH85" s="144">
        <f>IF(Tb.Financiering[[#This Row],[Pnr.]]=BH$7,Tb.Financiering[[#This Row],[Te financieren]]-Tb.Financiering[[#This Row],[Eigen
bijdrage]]-Tb.Financiering[[#This Row],[Andere
subsidie(s)]]-Tb.Financiering[[#This Row],[Anders]],0)</f>
        <v>0</v>
      </c>
      <c r="BI85" s="144">
        <f>IF(Tb.Financiering[[#This Row],[Pnr.]]=BI$7,Tb.Financiering[[#This Row],[Te financieren]]-Tb.Financiering[[#This Row],[Eigen
bijdrage]]-Tb.Financiering[[#This Row],[Andere
subsidie(s)]]-Tb.Financiering[[#This Row],[Anders]],0)</f>
        <v>0</v>
      </c>
      <c r="BJ85" s="144">
        <f>IF(Tb.Financiering[[#This Row],[Pnr.]]=BJ$7,Tb.Financiering[[#This Row],[Te financieren]]-Tb.Financiering[[#This Row],[Eigen
bijdrage]]-Tb.Financiering[[#This Row],[Andere
subsidie(s)]]-Tb.Financiering[[#This Row],[Anders]],0)</f>
        <v>0</v>
      </c>
      <c r="BK85" s="144">
        <f>IF(Tb.Financiering[[#This Row],[Pnr.]]=BK$7,Tb.Financiering[[#This Row],[Te financieren]]-Tb.Financiering[[#This Row],[Eigen
bijdrage]]-Tb.Financiering[[#This Row],[Andere
subsidie(s)]]-Tb.Financiering[[#This Row],[Anders]],0)</f>
        <v>0</v>
      </c>
      <c r="BL85" s="144">
        <f>IF(Tb.Financiering[[#This Row],[Pnr.]]=BL$7,Tb.Financiering[[#This Row],[Te financieren]]-Tb.Financiering[[#This Row],[Eigen
bijdrage]]-Tb.Financiering[[#This Row],[Andere
subsidie(s)]]-Tb.Financiering[[#This Row],[Anders]],0)</f>
        <v>0</v>
      </c>
      <c r="BM85" s="144">
        <f>IF(Tb.Financiering[[#This Row],[Pnr.]]=BM$7,Tb.Financiering[[#This Row],[Te financieren]]-Tb.Financiering[[#This Row],[Eigen
bijdrage]]-Tb.Financiering[[#This Row],[Andere
subsidie(s)]]-Tb.Financiering[[#This Row],[Anders]],0)</f>
        <v>0</v>
      </c>
      <c r="BN85" s="235">
        <f>IF(Tb.Financiering[[#This Row],[Pnr.]]=BN$7,Tb.Financiering[[#This Row],[Eigen
bijdrage]]+Tb.Financiering[[#This Row],[Andere
subsidie(s)]]+Tb.Financiering[[#This Row],[Anders]],0)</f>
        <v>0</v>
      </c>
      <c r="BO85" s="235">
        <f>IF(Tb.Financiering[[#This Row],[Pnr.]]=BO$7,Tb.Financiering[[#This Row],[Eigen
bijdrage]]+Tb.Financiering[[#This Row],[Andere
subsidie(s)]]+Tb.Financiering[[#This Row],[Anders]],0)</f>
        <v>0</v>
      </c>
      <c r="BP85" s="235">
        <f>IF(Tb.Financiering[[#This Row],[Pnr.]]=BP$7,Tb.Financiering[[#This Row],[Eigen
bijdrage]]+Tb.Financiering[[#This Row],[Andere
subsidie(s)]]+Tb.Financiering[[#This Row],[Anders]],0)</f>
        <v>0</v>
      </c>
      <c r="BQ85" s="235">
        <f>IF(Tb.Financiering[[#This Row],[Pnr.]]=BQ$7,Tb.Financiering[[#This Row],[Eigen
bijdrage]]+Tb.Financiering[[#This Row],[Andere
subsidie(s)]]+Tb.Financiering[[#This Row],[Anders]],0)</f>
        <v>0</v>
      </c>
      <c r="BR85" s="235">
        <f>IF(Tb.Financiering[[#This Row],[Pnr.]]=BR$7,Tb.Financiering[[#This Row],[Eigen
bijdrage]]+Tb.Financiering[[#This Row],[Andere
subsidie(s)]]+Tb.Financiering[[#This Row],[Anders]],0)</f>
        <v>0</v>
      </c>
      <c r="BS85" s="235">
        <f>IF(Tb.Financiering[[#This Row],[Pnr.]]=BS$7,Tb.Financiering[[#This Row],[Eigen
bijdrage]]+Tb.Financiering[[#This Row],[Andere
subsidie(s)]]+Tb.Financiering[[#This Row],[Anders]],0)</f>
        <v>0</v>
      </c>
      <c r="BT85" s="235">
        <f>IF(Tb.Financiering[[#This Row],[Pnr.]]=BT$7,Tb.Financiering[[#This Row],[Eigen
bijdrage]]+Tb.Financiering[[#This Row],[Andere
subsidie(s)]]+Tb.Financiering[[#This Row],[Anders]],0)</f>
        <v>0</v>
      </c>
      <c r="BU85" s="235">
        <f>IF(Tb.Financiering[[#This Row],[Pnr.]]=BU$7,Tb.Financiering[[#This Row],[Eigen
bijdrage]]+Tb.Financiering[[#This Row],[Andere
subsidie(s)]]+Tb.Financiering[[#This Row],[Anders]],0)</f>
        <v>0</v>
      </c>
      <c r="BV85" s="235">
        <f>IF(Tb.Financiering[[#This Row],[Pnr.]]=BV$7,Tb.Financiering[[#This Row],[Eigen
bijdrage]]+Tb.Financiering[[#This Row],[Andere
subsidie(s)]]+Tb.Financiering[[#This Row],[Anders]],0)</f>
        <v>0</v>
      </c>
      <c r="BW85" s="235">
        <f>IF(Tb.Financiering[[#This Row],[Pnr.]]=BW$7,Tb.Financiering[[#This Row],[Eigen
bijdrage]]+Tb.Financiering[[#This Row],[Andere
subsidie(s)]]+Tb.Financiering[[#This Row],[Anders]],0)</f>
        <v>0</v>
      </c>
      <c r="BX85" s="235">
        <f>IF(Tb.Financiering[[#This Row],[Pnr.]]=BX$7,Tb.Financiering[[#This Row],[Eigen
bijdrage]]+Tb.Financiering[[#This Row],[Andere
subsidie(s)]]+Tb.Financiering[[#This Row],[Anders]],0)</f>
        <v>0</v>
      </c>
      <c r="BY85" s="235">
        <f>IF(Tb.Financiering[[#This Row],[Pnr.]]=BY$7,Tb.Financiering[[#This Row],[Eigen
bijdrage]]+Tb.Financiering[[#This Row],[Andere
subsidie(s)]]+Tb.Financiering[[#This Row],[Anders]],0)</f>
        <v>0</v>
      </c>
      <c r="BZ85" s="235">
        <f>IF(Tb.Financiering[[#This Row],[Pnr.]]=BZ$7,Tb.Financiering[[#This Row],[Eigen
bijdrage]]+Tb.Financiering[[#This Row],[Andere
subsidie(s)]]+Tb.Financiering[[#This Row],[Anders]],0)</f>
        <v>0</v>
      </c>
      <c r="CA85" s="235">
        <f>IF(Tb.Financiering[[#This Row],[Pnr.]]=CA$7,Tb.Financiering[[#This Row],[Eigen
bijdrage]]+Tb.Financiering[[#This Row],[Andere
subsidie(s)]]+Tb.Financiering[[#This Row],[Anders]],0)</f>
        <v>0</v>
      </c>
      <c r="CB85" s="235">
        <f>IF(Tb.Financiering[[#This Row],[Pnr.]]=CB$7,Tb.Financiering[[#This Row],[Eigen
bijdrage]]+Tb.Financiering[[#This Row],[Andere
subsidie(s)]]+Tb.Financiering[[#This Row],[Anders]],0)</f>
        <v>0</v>
      </c>
      <c r="CC85" s="235">
        <f>IF(Tb.Financiering[[#This Row],[Pnr.]]=CC$7,Tb.Financiering[[#This Row],[Eigen
bijdrage]]+Tb.Financiering[[#This Row],[Andere
subsidie(s)]]+Tb.Financiering[[#This Row],[Anders]],0)</f>
        <v>0</v>
      </c>
      <c r="CD85" s="235">
        <f>IF(Tb.Financiering[[#This Row],[Pnr.]]=CD$7,Tb.Financiering[[#This Row],[Eigen
bijdrage]]+Tb.Financiering[[#This Row],[Andere
subsidie(s)]]+Tb.Financiering[[#This Row],[Anders]],0)</f>
        <v>0</v>
      </c>
      <c r="CE85" s="235">
        <f>IF(Tb.Financiering[[#This Row],[Pnr.]]=CE$7,Tb.Financiering[[#This Row],[Eigen
bijdrage]]+Tb.Financiering[[#This Row],[Andere
subsidie(s)]]+Tb.Financiering[[#This Row],[Anders]],0)</f>
        <v>0</v>
      </c>
      <c r="CF85" s="235">
        <f>IF(Tb.Financiering[[#This Row],[Pnr.]]=CF$7,Tb.Financiering[[#This Row],[Eigen
bijdrage]]+Tb.Financiering[[#This Row],[Andere
subsidie(s)]]+Tb.Financiering[[#This Row],[Anders]],0)</f>
        <v>0</v>
      </c>
      <c r="CG85" s="235">
        <f>IF(Tb.Financiering[[#This Row],[Pnr.]]=CG$7,Tb.Financiering[[#This Row],[Eigen
bijdrage]]+Tb.Financiering[[#This Row],[Andere
subsidie(s)]]+Tb.Financiering[[#This Row],[Anders]],0)</f>
        <v>0</v>
      </c>
      <c r="CH85" s="235">
        <f>IF(Tb.Financiering[[#This Row],[Pnr.]]=CH$7,Tb.Financiering[[#This Row],[Eigen
bijdrage]]+Tb.Financiering[[#This Row],[Andere
subsidie(s)]]+Tb.Financiering[[#This Row],[Anders]],0)</f>
        <v>0</v>
      </c>
      <c r="CI85" s="235">
        <f>IF(Tb.Financiering[[#This Row],[Pnr.]]=CI$7,Tb.Financiering[[#This Row],[Eigen
bijdrage]]+Tb.Financiering[[#This Row],[Andere
subsidie(s)]]+Tb.Financiering[[#This Row],[Anders]],0)</f>
        <v>0</v>
      </c>
      <c r="CJ85" s="235">
        <f>IF(Tb.Financiering[[#This Row],[Pnr.]]=CJ$7,Tb.Financiering[[#This Row],[Eigen
bijdrage]]+Tb.Financiering[[#This Row],[Andere
subsidie(s)]]+Tb.Financiering[[#This Row],[Anders]],0)</f>
        <v>0</v>
      </c>
      <c r="CK85" s="235">
        <f>IF(Tb.Financiering[[#This Row],[Pnr.]]=CK$7,Tb.Financiering[[#This Row],[Eigen
bijdrage]]+Tb.Financiering[[#This Row],[Andere
subsidie(s)]]+Tb.Financiering[[#This Row],[Anders]],0)</f>
        <v>0</v>
      </c>
      <c r="CL85" s="235">
        <f>IF(Tb.Financiering[[#This Row],[Pnr.]]=CL$7,Tb.Financiering[[#This Row],[Eigen
bijdrage]]+Tb.Financiering[[#This Row],[Andere
subsidie(s)]]+Tb.Financiering[[#This Row],[Anders]],0)</f>
        <v>0</v>
      </c>
      <c r="CM85" s="235">
        <f>IF(Tb.Financiering[[#This Row],[Pnr.]]=CM$7,Tb.Financiering[[#This Row],[Eigen
bijdrage]]+Tb.Financiering[[#This Row],[Andere
subsidie(s)]]+Tb.Financiering[[#This Row],[Anders]],0)</f>
        <v>0</v>
      </c>
      <c r="CN85" s="235">
        <f>IF(Tb.Financiering[[#This Row],[Pnr.]]=CN$7,Tb.Financiering[[#This Row],[Eigen
bijdrage]]+Tb.Financiering[[#This Row],[Andere
subsidie(s)]]+Tb.Financiering[[#This Row],[Anders]],0)</f>
        <v>0</v>
      </c>
      <c r="CO85" s="235">
        <f>IF(Tb.Financiering[[#This Row],[Pnr.]]=CO$7,Tb.Financiering[[#This Row],[Eigen
bijdrage]]+Tb.Financiering[[#This Row],[Andere
subsidie(s)]]+Tb.Financiering[[#This Row],[Anders]],0)</f>
        <v>0</v>
      </c>
      <c r="CP85" s="235">
        <f>IF(Tb.Financiering[[#This Row],[Pnr.]]=CP$7,Tb.Financiering[[#This Row],[Eigen
bijdrage]]+Tb.Financiering[[#This Row],[Andere
subsidie(s)]]+Tb.Financiering[[#This Row],[Anders]],0)</f>
        <v>0</v>
      </c>
      <c r="CQ85" s="235">
        <f>IF(Tb.Financiering[[#This Row],[Pnr.]]=CQ$7,Tb.Financiering[[#This Row],[Eigen
bijdrage]]+Tb.Financiering[[#This Row],[Andere
subsidie(s)]]+Tb.Financiering[[#This Row],[Anders]],0)</f>
        <v>0</v>
      </c>
      <c r="CR85" s="235">
        <f>IF(Tb.Financiering[[#This Row],[Pnr.]]=CR$7,Tb.Financiering[[#This Row],[Eigen
bijdrage]]+Tb.Financiering[[#This Row],[Andere
subsidie(s)]]+Tb.Financiering[[#This Row],[Anders]],0)</f>
        <v>0</v>
      </c>
      <c r="CS85" s="235">
        <f>IF(Tb.Financiering[[#This Row],[Pnr.]]=CS$7,Tb.Financiering[[#This Row],[Eigen
bijdrage]]+Tb.Financiering[[#This Row],[Andere
subsidie(s)]]+Tb.Financiering[[#This Row],[Anders]],0)</f>
        <v>0</v>
      </c>
      <c r="CT85" s="235">
        <f>IF(Tb.Financiering[[#This Row],[Pnr.]]=CT$7,Tb.Financiering[[#This Row],[Eigen
bijdrage]]+Tb.Financiering[[#This Row],[Andere
subsidie(s)]]+Tb.Financiering[[#This Row],[Anders]],0)</f>
        <v>0</v>
      </c>
      <c r="CU85" s="235">
        <f>IF(Tb.Financiering[[#This Row],[Pnr.]]=CU$7,Tb.Financiering[[#This Row],[Eigen
bijdrage]]+Tb.Financiering[[#This Row],[Andere
subsidie(s)]]+Tb.Financiering[[#This Row],[Anders]],0)</f>
        <v>0</v>
      </c>
      <c r="CV85" s="235">
        <f>IF(Tb.Financiering[[#This Row],[Pnr.]]=CV$7,Tb.Financiering[[#This Row],[Eigen
bijdrage]]+Tb.Financiering[[#This Row],[Andere
subsidie(s)]]+Tb.Financiering[[#This Row],[Anders]],0)</f>
        <v>0</v>
      </c>
      <c r="CW85" s="235">
        <f>IF(Tb.Financiering[[#This Row],[Pnr.]]=CW$7,Tb.Financiering[[#This Row],[Eigen
bijdrage]]+Tb.Financiering[[#This Row],[Andere
subsidie(s)]]+Tb.Financiering[[#This Row],[Anders]],0)</f>
        <v>0</v>
      </c>
      <c r="CX85" s="235">
        <f>IF(Tb.Financiering[[#This Row],[Pnr.]]=CX$7,Tb.Financiering[[#This Row],[Eigen
bijdrage]]+Tb.Financiering[[#This Row],[Andere
subsidie(s)]]+Tb.Financiering[[#This Row],[Anders]],0)</f>
        <v>0</v>
      </c>
      <c r="CY85" s="235">
        <f>IF(Tb.Financiering[[#This Row],[Pnr.]]=CY$7,Tb.Financiering[[#This Row],[Eigen
bijdrage]]+Tb.Financiering[[#This Row],[Andere
subsidie(s)]]+Tb.Financiering[[#This Row],[Anders]],0)</f>
        <v>0</v>
      </c>
      <c r="CZ85" s="235">
        <f>IF(Tb.Financiering[[#This Row],[Pnr.]]=CZ$7,Tb.Financiering[[#This Row],[Eigen
bijdrage]]+Tb.Financiering[[#This Row],[Andere
subsidie(s)]]+Tb.Financiering[[#This Row],[Anders]],0)</f>
        <v>0</v>
      </c>
      <c r="DA85" s="235">
        <f>IF(Tb.Financiering[[#This Row],[Pnr.]]=DA$7,Tb.Financiering[[#This Row],[Eigen
bijdrage]]+Tb.Financiering[[#This Row],[Andere
subsidie(s)]]+Tb.Financiering[[#This Row],[Anders]],0)</f>
        <v>0</v>
      </c>
      <c r="DB85" s="235">
        <f>IF(Tb.Financiering[[#This Row],[Pnr.]]=DB$7,Tb.Financiering[[#This Row],[Eigen
bijdrage]]+Tb.Financiering[[#This Row],[Andere
subsidie(s)]]+Tb.Financiering[[#This Row],[Anders]],0)</f>
        <v>0</v>
      </c>
      <c r="DC85" s="235">
        <f>IF(Tb.Financiering[[#This Row],[Pnr.]]=DC$7,Tb.Financiering[[#This Row],[Eigen
bijdrage]]+Tb.Financiering[[#This Row],[Andere
subsidie(s)]]+Tb.Financiering[[#This Row],[Anders]],0)</f>
        <v>0</v>
      </c>
      <c r="DD85" s="235">
        <f>IF(Tb.Financiering[[#This Row],[Pnr.]]=DD$7,Tb.Financiering[[#This Row],[Eigen
bijdrage]]+Tb.Financiering[[#This Row],[Andere
subsidie(s)]]+Tb.Financiering[[#This Row],[Anders]],0)</f>
        <v>0</v>
      </c>
      <c r="DE85" s="235">
        <f>IF(Tb.Financiering[[#This Row],[Pnr.]]=DE$7,Tb.Financiering[[#This Row],[Eigen
bijdrage]]+Tb.Financiering[[#This Row],[Andere
subsidie(s)]]+Tb.Financiering[[#This Row],[Anders]],0)</f>
        <v>0</v>
      </c>
      <c r="DF85" s="235">
        <f>IF(Tb.Financiering[[#This Row],[Pnr.]]=DF$7,Tb.Financiering[[#This Row],[Eigen
bijdrage]]+Tb.Financiering[[#This Row],[Andere
subsidie(s)]]+Tb.Financiering[[#This Row],[Anders]],0)</f>
        <v>0</v>
      </c>
      <c r="DG85" s="235">
        <f>IF(Tb.Financiering[[#This Row],[Pnr.]]=DG$7,Tb.Financiering[[#This Row],[Eigen
bijdrage]]+Tb.Financiering[[#This Row],[Andere
subsidie(s)]]+Tb.Financiering[[#This Row],[Anders]],0)</f>
        <v>0</v>
      </c>
      <c r="DH85" s="235">
        <f>IF(Tb.Financiering[[#This Row],[Pnr.]]=DH$7,Tb.Financiering[[#This Row],[Eigen
bijdrage]]+Tb.Financiering[[#This Row],[Andere
subsidie(s)]]+Tb.Financiering[[#This Row],[Anders]],0)</f>
        <v>0</v>
      </c>
      <c r="DI85" s="235">
        <f>IF(Tb.Financiering[[#This Row],[Pnr.]]=DI$7,Tb.Financiering[[#This Row],[Eigen
bijdrage]]+Tb.Financiering[[#This Row],[Andere
subsidie(s)]]+Tb.Financiering[[#This Row],[Anders]],0)</f>
        <v>0</v>
      </c>
      <c r="DJ85" s="235">
        <f>IF(Tb.Financiering[[#This Row],[Pnr.]]=DJ$7,Tb.Financiering[[#This Row],[Eigen
bijdrage]]+Tb.Financiering[[#This Row],[Andere
subsidie(s)]]+Tb.Financiering[[#This Row],[Anders]],0)</f>
        <v>0</v>
      </c>
      <c r="DK85" s="235">
        <f>IF(Tb.Financiering[[#This Row],[Pnr.]]=DK$7,Tb.Financiering[[#This Row],[Eigen
bijdrage]]+Tb.Financiering[[#This Row],[Andere
subsidie(s)]]+Tb.Financiering[[#This Row],[Anders]],0)</f>
        <v>0</v>
      </c>
      <c r="XFD85" s="31"/>
    </row>
    <row r="86" spans="1:115 16384:16384" s="4" customFormat="1" x14ac:dyDescent="0.3">
      <c r="A86" s="31"/>
      <c r="B86" s="137"/>
      <c r="C86" s="137"/>
      <c r="D86" s="11">
        <f>SUMIF(Tbl.Kosten[PSAnr.],Tb.Financiering[[#This Row],[PSAnr.]],Tbl.Kosten[Totaal kosten])</f>
        <v>0</v>
      </c>
      <c r="E86" s="154">
        <f>SUMIF(Tbl.Kosten[PSAnr.],Tb.Financiering[[#This Row],[PSAnr.]],Tbl.Kosten[Subsidie])</f>
        <v>0</v>
      </c>
      <c r="F86" s="155"/>
      <c r="G86" s="154">
        <f>Tb.Financiering[[#This Row],[Begrote kosten]]-Tb.Financiering[[#This Row],[Berekende GLB subsidie]]-Tb.Financiering[[#This Row],[Correctie GLB subsidie]]</f>
        <v>0</v>
      </c>
      <c r="H86" s="156"/>
      <c r="I86" s="156"/>
      <c r="J86" s="156"/>
      <c r="K86" s="152"/>
      <c r="L86" s="97">
        <f>Tb.Financiering[[#This Row],[Te financieren]]-SUM(Tb.Financiering[[#This Row],[Eigen
bijdrage]:[Anders]])</f>
        <v>0</v>
      </c>
      <c r="M86" s="160" t="str">
        <f>IFERROR(VLOOKUP(Tb.Financiering[[#This Row],[Partnernaam]],Tbl.Projectpartners[[Naam]:[PNr.]],9,FALSE),"")</f>
        <v/>
      </c>
      <c r="N86" s="142" t="str">
        <f>IFERROR(VLOOKUP(Tb.Financiering[[#This Row],[Subsidiabele activiteit]],Tbl.Subsidiehoogte[[Subsidieactiviteit]:[SAnr.]],3,FALSE),"")</f>
        <v/>
      </c>
      <c r="O86" s="142" t="str">
        <f>_xlfn.CONCAT(Tb.Financiering[[#This Row],[Pnr.]],Tb.Financiering[[#This Row],[SAnr.]])</f>
        <v/>
      </c>
      <c r="P86" s="144">
        <f>IF(Tb.Financiering[[#This Row],[Pnr.]]=P$7,Tb.Financiering[[#This Row],[Te financieren]]-Tb.Financiering[[#This Row],[Eigen
bijdrage]]-Tb.Financiering[[#This Row],[Andere
subsidie(s)]]-Tb.Financiering[[#This Row],[Anders]],0)</f>
        <v>0</v>
      </c>
      <c r="Q86" s="144">
        <f>IF(Tb.Financiering[[#This Row],[Pnr.]]=Q$7,Tb.Financiering[[#This Row],[Te financieren]]-Tb.Financiering[[#This Row],[Eigen
bijdrage]]-Tb.Financiering[[#This Row],[Andere
subsidie(s)]]-Tb.Financiering[[#This Row],[Anders]],0)</f>
        <v>0</v>
      </c>
      <c r="R86" s="144">
        <f>IF(Tb.Financiering[[#This Row],[Pnr.]]=R$7,Tb.Financiering[[#This Row],[Te financieren]]-Tb.Financiering[[#This Row],[Eigen
bijdrage]]-Tb.Financiering[[#This Row],[Andere
subsidie(s)]]-Tb.Financiering[[#This Row],[Anders]],0)</f>
        <v>0</v>
      </c>
      <c r="S86" s="144">
        <f>IF(Tb.Financiering[[#This Row],[Pnr.]]=S$7,Tb.Financiering[[#This Row],[Te financieren]]-Tb.Financiering[[#This Row],[Eigen
bijdrage]]-Tb.Financiering[[#This Row],[Andere
subsidie(s)]]-Tb.Financiering[[#This Row],[Anders]],0)</f>
        <v>0</v>
      </c>
      <c r="T86" s="144">
        <f>IF(Tb.Financiering[[#This Row],[Pnr.]]=T$7,Tb.Financiering[[#This Row],[Te financieren]]-Tb.Financiering[[#This Row],[Eigen
bijdrage]]-Tb.Financiering[[#This Row],[Andere
subsidie(s)]]-Tb.Financiering[[#This Row],[Anders]],0)</f>
        <v>0</v>
      </c>
      <c r="U86" s="144">
        <f>IF(Tb.Financiering[[#This Row],[Pnr.]]=U$7,Tb.Financiering[[#This Row],[Te financieren]]-Tb.Financiering[[#This Row],[Eigen
bijdrage]]-Tb.Financiering[[#This Row],[Andere
subsidie(s)]]-Tb.Financiering[[#This Row],[Anders]],0)</f>
        <v>0</v>
      </c>
      <c r="V86" s="144">
        <f>IF(Tb.Financiering[[#This Row],[Pnr.]]=V$7,Tb.Financiering[[#This Row],[Te financieren]]-Tb.Financiering[[#This Row],[Eigen
bijdrage]]-Tb.Financiering[[#This Row],[Andere
subsidie(s)]]-Tb.Financiering[[#This Row],[Anders]],0)</f>
        <v>0</v>
      </c>
      <c r="W86" s="144">
        <f>IF(Tb.Financiering[[#This Row],[Pnr.]]=W$7,Tb.Financiering[[#This Row],[Te financieren]]-Tb.Financiering[[#This Row],[Eigen
bijdrage]]-Tb.Financiering[[#This Row],[Andere
subsidie(s)]]-Tb.Financiering[[#This Row],[Anders]],0)</f>
        <v>0</v>
      </c>
      <c r="X86" s="144">
        <f>IF(Tb.Financiering[[#This Row],[Pnr.]]=X$7,Tb.Financiering[[#This Row],[Te financieren]]-Tb.Financiering[[#This Row],[Eigen
bijdrage]]-Tb.Financiering[[#This Row],[Andere
subsidie(s)]]-Tb.Financiering[[#This Row],[Anders]],0)</f>
        <v>0</v>
      </c>
      <c r="Y86" s="144">
        <f>IF(Tb.Financiering[[#This Row],[Pnr.]]=Y$7,Tb.Financiering[[#This Row],[Te financieren]]-Tb.Financiering[[#This Row],[Eigen
bijdrage]]-Tb.Financiering[[#This Row],[Andere
subsidie(s)]]-Tb.Financiering[[#This Row],[Anders]],0)</f>
        <v>0</v>
      </c>
      <c r="Z86" s="144">
        <f>IF(Tb.Financiering[[#This Row],[Pnr.]]=Z$7,Tb.Financiering[[#This Row],[Te financieren]]-Tb.Financiering[[#This Row],[Eigen
bijdrage]]-Tb.Financiering[[#This Row],[Andere
subsidie(s)]]-Tb.Financiering[[#This Row],[Anders]],0)</f>
        <v>0</v>
      </c>
      <c r="AA86" s="144">
        <f>IF(Tb.Financiering[[#This Row],[Pnr.]]=AA$7,Tb.Financiering[[#This Row],[Te financieren]]-Tb.Financiering[[#This Row],[Eigen
bijdrage]]-Tb.Financiering[[#This Row],[Andere
subsidie(s)]]-Tb.Financiering[[#This Row],[Anders]],0)</f>
        <v>0</v>
      </c>
      <c r="AB86" s="144">
        <f>IF(Tb.Financiering[[#This Row],[Pnr.]]=AB$7,Tb.Financiering[[#This Row],[Te financieren]]-Tb.Financiering[[#This Row],[Eigen
bijdrage]]-Tb.Financiering[[#This Row],[Andere
subsidie(s)]]-Tb.Financiering[[#This Row],[Anders]],0)</f>
        <v>0</v>
      </c>
      <c r="AC86" s="144">
        <f>IF(Tb.Financiering[[#This Row],[Pnr.]]=AC$7,Tb.Financiering[[#This Row],[Te financieren]]-Tb.Financiering[[#This Row],[Eigen
bijdrage]]-Tb.Financiering[[#This Row],[Andere
subsidie(s)]]-Tb.Financiering[[#This Row],[Anders]],0)</f>
        <v>0</v>
      </c>
      <c r="AD86" s="144">
        <f>IF(Tb.Financiering[[#This Row],[Pnr.]]=AD$7,Tb.Financiering[[#This Row],[Te financieren]]-Tb.Financiering[[#This Row],[Eigen
bijdrage]]-Tb.Financiering[[#This Row],[Andere
subsidie(s)]]-Tb.Financiering[[#This Row],[Anders]],0)</f>
        <v>0</v>
      </c>
      <c r="AE86" s="144">
        <f>IF(Tb.Financiering[[#This Row],[Pnr.]]=AE$7,Tb.Financiering[[#This Row],[Te financieren]]-Tb.Financiering[[#This Row],[Eigen
bijdrage]]-Tb.Financiering[[#This Row],[Andere
subsidie(s)]]-Tb.Financiering[[#This Row],[Anders]],0)</f>
        <v>0</v>
      </c>
      <c r="AF86" s="144">
        <f>IF(Tb.Financiering[[#This Row],[Pnr.]]=AF$7,Tb.Financiering[[#This Row],[Te financieren]]-Tb.Financiering[[#This Row],[Eigen
bijdrage]]-Tb.Financiering[[#This Row],[Andere
subsidie(s)]]-Tb.Financiering[[#This Row],[Anders]],0)</f>
        <v>0</v>
      </c>
      <c r="AG86" s="144">
        <f>IF(Tb.Financiering[[#This Row],[Pnr.]]=AG$7,Tb.Financiering[[#This Row],[Te financieren]]-Tb.Financiering[[#This Row],[Eigen
bijdrage]]-Tb.Financiering[[#This Row],[Andere
subsidie(s)]]-Tb.Financiering[[#This Row],[Anders]],0)</f>
        <v>0</v>
      </c>
      <c r="AH86" s="144">
        <f>IF(Tb.Financiering[[#This Row],[Pnr.]]=AH$7,Tb.Financiering[[#This Row],[Te financieren]]-Tb.Financiering[[#This Row],[Eigen
bijdrage]]-Tb.Financiering[[#This Row],[Andere
subsidie(s)]]-Tb.Financiering[[#This Row],[Anders]],0)</f>
        <v>0</v>
      </c>
      <c r="AI86" s="144">
        <f>IF(Tb.Financiering[[#This Row],[Pnr.]]=AI$7,Tb.Financiering[[#This Row],[Te financieren]]-Tb.Financiering[[#This Row],[Eigen
bijdrage]]-Tb.Financiering[[#This Row],[Andere
subsidie(s)]]-Tb.Financiering[[#This Row],[Anders]],0)</f>
        <v>0</v>
      </c>
      <c r="AJ86" s="144">
        <f>IF(Tb.Financiering[[#This Row],[Pnr.]]=AJ$7,Tb.Financiering[[#This Row],[Te financieren]]-Tb.Financiering[[#This Row],[Eigen
bijdrage]]-Tb.Financiering[[#This Row],[Andere
subsidie(s)]]-Tb.Financiering[[#This Row],[Anders]],0)</f>
        <v>0</v>
      </c>
      <c r="AK86" s="144">
        <f>IF(Tb.Financiering[[#This Row],[Pnr.]]=AK$7,Tb.Financiering[[#This Row],[Te financieren]]-Tb.Financiering[[#This Row],[Eigen
bijdrage]]-Tb.Financiering[[#This Row],[Andere
subsidie(s)]]-Tb.Financiering[[#This Row],[Anders]],0)</f>
        <v>0</v>
      </c>
      <c r="AL86" s="144">
        <f>IF(Tb.Financiering[[#This Row],[Pnr.]]=AL$7,Tb.Financiering[[#This Row],[Te financieren]]-Tb.Financiering[[#This Row],[Eigen
bijdrage]]-Tb.Financiering[[#This Row],[Andere
subsidie(s)]]-Tb.Financiering[[#This Row],[Anders]],0)</f>
        <v>0</v>
      </c>
      <c r="AM86" s="144">
        <f>IF(Tb.Financiering[[#This Row],[Pnr.]]=AM$7,Tb.Financiering[[#This Row],[Te financieren]]-Tb.Financiering[[#This Row],[Eigen
bijdrage]]-Tb.Financiering[[#This Row],[Andere
subsidie(s)]]-Tb.Financiering[[#This Row],[Anders]],0)</f>
        <v>0</v>
      </c>
      <c r="AN86" s="144">
        <f>IF(Tb.Financiering[[#This Row],[Pnr.]]=AN$7,Tb.Financiering[[#This Row],[Te financieren]]-Tb.Financiering[[#This Row],[Eigen
bijdrage]]-Tb.Financiering[[#This Row],[Andere
subsidie(s)]]-Tb.Financiering[[#This Row],[Anders]],0)</f>
        <v>0</v>
      </c>
      <c r="AO86" s="144">
        <f>IF(Tb.Financiering[[#This Row],[Pnr.]]=AO$7,Tb.Financiering[[#This Row],[Te financieren]]-Tb.Financiering[[#This Row],[Eigen
bijdrage]]-Tb.Financiering[[#This Row],[Andere
subsidie(s)]]-Tb.Financiering[[#This Row],[Anders]],0)</f>
        <v>0</v>
      </c>
      <c r="AP86" s="144">
        <f>IF(Tb.Financiering[[#This Row],[Pnr.]]=AP$7,Tb.Financiering[[#This Row],[Te financieren]]-Tb.Financiering[[#This Row],[Eigen
bijdrage]]-Tb.Financiering[[#This Row],[Andere
subsidie(s)]]-Tb.Financiering[[#This Row],[Anders]],0)</f>
        <v>0</v>
      </c>
      <c r="AQ86" s="144">
        <f>IF(Tb.Financiering[[#This Row],[Pnr.]]=AQ$7,Tb.Financiering[[#This Row],[Te financieren]]-Tb.Financiering[[#This Row],[Eigen
bijdrage]]-Tb.Financiering[[#This Row],[Andere
subsidie(s)]]-Tb.Financiering[[#This Row],[Anders]],0)</f>
        <v>0</v>
      </c>
      <c r="AR86" s="144">
        <f>IF(Tb.Financiering[[#This Row],[Pnr.]]=AR$7,Tb.Financiering[[#This Row],[Te financieren]]-Tb.Financiering[[#This Row],[Eigen
bijdrage]]-Tb.Financiering[[#This Row],[Andere
subsidie(s)]]-Tb.Financiering[[#This Row],[Anders]],0)</f>
        <v>0</v>
      </c>
      <c r="AS86" s="144">
        <f>IF(Tb.Financiering[[#This Row],[Pnr.]]=AS$7,Tb.Financiering[[#This Row],[Te financieren]]-Tb.Financiering[[#This Row],[Eigen
bijdrage]]-Tb.Financiering[[#This Row],[Andere
subsidie(s)]]-Tb.Financiering[[#This Row],[Anders]],0)</f>
        <v>0</v>
      </c>
      <c r="AT86" s="144">
        <f>IF(Tb.Financiering[[#This Row],[Pnr.]]=AT$7,Tb.Financiering[[#This Row],[Te financieren]]-Tb.Financiering[[#This Row],[Eigen
bijdrage]]-Tb.Financiering[[#This Row],[Andere
subsidie(s)]]-Tb.Financiering[[#This Row],[Anders]],0)</f>
        <v>0</v>
      </c>
      <c r="AU86" s="144">
        <f>IF(Tb.Financiering[[#This Row],[Pnr.]]=AU$7,Tb.Financiering[[#This Row],[Te financieren]]-Tb.Financiering[[#This Row],[Eigen
bijdrage]]-Tb.Financiering[[#This Row],[Andere
subsidie(s)]]-Tb.Financiering[[#This Row],[Anders]],0)</f>
        <v>0</v>
      </c>
      <c r="AV86" s="144">
        <f>IF(Tb.Financiering[[#This Row],[Pnr.]]=AV$7,Tb.Financiering[[#This Row],[Te financieren]]-Tb.Financiering[[#This Row],[Eigen
bijdrage]]-Tb.Financiering[[#This Row],[Andere
subsidie(s)]]-Tb.Financiering[[#This Row],[Anders]],0)</f>
        <v>0</v>
      </c>
      <c r="AW86" s="144">
        <f>IF(Tb.Financiering[[#This Row],[Pnr.]]=AW$7,Tb.Financiering[[#This Row],[Te financieren]]-Tb.Financiering[[#This Row],[Eigen
bijdrage]]-Tb.Financiering[[#This Row],[Andere
subsidie(s)]]-Tb.Financiering[[#This Row],[Anders]],0)</f>
        <v>0</v>
      </c>
      <c r="AX86" s="144">
        <f>IF(Tb.Financiering[[#This Row],[Pnr.]]=AX$7,Tb.Financiering[[#This Row],[Te financieren]]-Tb.Financiering[[#This Row],[Eigen
bijdrage]]-Tb.Financiering[[#This Row],[Andere
subsidie(s)]]-Tb.Financiering[[#This Row],[Anders]],0)</f>
        <v>0</v>
      </c>
      <c r="AY86" s="144">
        <f>IF(Tb.Financiering[[#This Row],[Pnr.]]=AY$7,Tb.Financiering[[#This Row],[Te financieren]]-Tb.Financiering[[#This Row],[Eigen
bijdrage]]-Tb.Financiering[[#This Row],[Andere
subsidie(s)]]-Tb.Financiering[[#This Row],[Anders]],0)</f>
        <v>0</v>
      </c>
      <c r="AZ86" s="144">
        <f>IF(Tb.Financiering[[#This Row],[Pnr.]]=AZ$7,Tb.Financiering[[#This Row],[Te financieren]]-Tb.Financiering[[#This Row],[Eigen
bijdrage]]-Tb.Financiering[[#This Row],[Andere
subsidie(s)]]-Tb.Financiering[[#This Row],[Anders]],0)</f>
        <v>0</v>
      </c>
      <c r="BA86" s="144">
        <f>IF(Tb.Financiering[[#This Row],[Pnr.]]=BA$7,Tb.Financiering[[#This Row],[Te financieren]]-Tb.Financiering[[#This Row],[Eigen
bijdrage]]-Tb.Financiering[[#This Row],[Andere
subsidie(s)]]-Tb.Financiering[[#This Row],[Anders]],0)</f>
        <v>0</v>
      </c>
      <c r="BB86" s="144">
        <f>IF(Tb.Financiering[[#This Row],[Pnr.]]=BB$7,Tb.Financiering[[#This Row],[Te financieren]]-Tb.Financiering[[#This Row],[Eigen
bijdrage]]-Tb.Financiering[[#This Row],[Andere
subsidie(s)]]-Tb.Financiering[[#This Row],[Anders]],0)</f>
        <v>0</v>
      </c>
      <c r="BC86" s="144">
        <f>IF(Tb.Financiering[[#This Row],[Pnr.]]=BC$7,Tb.Financiering[[#This Row],[Te financieren]]-Tb.Financiering[[#This Row],[Eigen
bijdrage]]-Tb.Financiering[[#This Row],[Andere
subsidie(s)]]-Tb.Financiering[[#This Row],[Anders]],0)</f>
        <v>0</v>
      </c>
      <c r="BD86" s="144">
        <f>IF(Tb.Financiering[[#This Row],[Pnr.]]=BD$7,Tb.Financiering[[#This Row],[Te financieren]]-Tb.Financiering[[#This Row],[Eigen
bijdrage]]-Tb.Financiering[[#This Row],[Andere
subsidie(s)]]-Tb.Financiering[[#This Row],[Anders]],0)</f>
        <v>0</v>
      </c>
      <c r="BE86" s="144">
        <f>IF(Tb.Financiering[[#This Row],[Pnr.]]=BE$7,Tb.Financiering[[#This Row],[Te financieren]]-Tb.Financiering[[#This Row],[Eigen
bijdrage]]-Tb.Financiering[[#This Row],[Andere
subsidie(s)]]-Tb.Financiering[[#This Row],[Anders]],0)</f>
        <v>0</v>
      </c>
      <c r="BF86" s="144">
        <f>IF(Tb.Financiering[[#This Row],[Pnr.]]=BF$7,Tb.Financiering[[#This Row],[Te financieren]]-Tb.Financiering[[#This Row],[Eigen
bijdrage]]-Tb.Financiering[[#This Row],[Andere
subsidie(s)]]-Tb.Financiering[[#This Row],[Anders]],0)</f>
        <v>0</v>
      </c>
      <c r="BG86" s="144">
        <f>IF(Tb.Financiering[[#This Row],[Pnr.]]=BG$7,Tb.Financiering[[#This Row],[Te financieren]]-Tb.Financiering[[#This Row],[Eigen
bijdrage]]-Tb.Financiering[[#This Row],[Andere
subsidie(s)]]-Tb.Financiering[[#This Row],[Anders]],0)</f>
        <v>0</v>
      </c>
      <c r="BH86" s="144">
        <f>IF(Tb.Financiering[[#This Row],[Pnr.]]=BH$7,Tb.Financiering[[#This Row],[Te financieren]]-Tb.Financiering[[#This Row],[Eigen
bijdrage]]-Tb.Financiering[[#This Row],[Andere
subsidie(s)]]-Tb.Financiering[[#This Row],[Anders]],0)</f>
        <v>0</v>
      </c>
      <c r="BI86" s="144">
        <f>IF(Tb.Financiering[[#This Row],[Pnr.]]=BI$7,Tb.Financiering[[#This Row],[Te financieren]]-Tb.Financiering[[#This Row],[Eigen
bijdrage]]-Tb.Financiering[[#This Row],[Andere
subsidie(s)]]-Tb.Financiering[[#This Row],[Anders]],0)</f>
        <v>0</v>
      </c>
      <c r="BJ86" s="144">
        <f>IF(Tb.Financiering[[#This Row],[Pnr.]]=BJ$7,Tb.Financiering[[#This Row],[Te financieren]]-Tb.Financiering[[#This Row],[Eigen
bijdrage]]-Tb.Financiering[[#This Row],[Andere
subsidie(s)]]-Tb.Financiering[[#This Row],[Anders]],0)</f>
        <v>0</v>
      </c>
      <c r="BK86" s="144">
        <f>IF(Tb.Financiering[[#This Row],[Pnr.]]=BK$7,Tb.Financiering[[#This Row],[Te financieren]]-Tb.Financiering[[#This Row],[Eigen
bijdrage]]-Tb.Financiering[[#This Row],[Andere
subsidie(s)]]-Tb.Financiering[[#This Row],[Anders]],0)</f>
        <v>0</v>
      </c>
      <c r="BL86" s="144">
        <f>IF(Tb.Financiering[[#This Row],[Pnr.]]=BL$7,Tb.Financiering[[#This Row],[Te financieren]]-Tb.Financiering[[#This Row],[Eigen
bijdrage]]-Tb.Financiering[[#This Row],[Andere
subsidie(s)]]-Tb.Financiering[[#This Row],[Anders]],0)</f>
        <v>0</v>
      </c>
      <c r="BM86" s="144">
        <f>IF(Tb.Financiering[[#This Row],[Pnr.]]=BM$7,Tb.Financiering[[#This Row],[Te financieren]]-Tb.Financiering[[#This Row],[Eigen
bijdrage]]-Tb.Financiering[[#This Row],[Andere
subsidie(s)]]-Tb.Financiering[[#This Row],[Anders]],0)</f>
        <v>0</v>
      </c>
      <c r="BN86" s="235">
        <f>IF(Tb.Financiering[[#This Row],[Pnr.]]=BN$7,Tb.Financiering[[#This Row],[Eigen
bijdrage]]+Tb.Financiering[[#This Row],[Andere
subsidie(s)]]+Tb.Financiering[[#This Row],[Anders]],0)</f>
        <v>0</v>
      </c>
      <c r="BO86" s="235">
        <f>IF(Tb.Financiering[[#This Row],[Pnr.]]=BO$7,Tb.Financiering[[#This Row],[Eigen
bijdrage]]+Tb.Financiering[[#This Row],[Andere
subsidie(s)]]+Tb.Financiering[[#This Row],[Anders]],0)</f>
        <v>0</v>
      </c>
      <c r="BP86" s="235">
        <f>IF(Tb.Financiering[[#This Row],[Pnr.]]=BP$7,Tb.Financiering[[#This Row],[Eigen
bijdrage]]+Tb.Financiering[[#This Row],[Andere
subsidie(s)]]+Tb.Financiering[[#This Row],[Anders]],0)</f>
        <v>0</v>
      </c>
      <c r="BQ86" s="235">
        <f>IF(Tb.Financiering[[#This Row],[Pnr.]]=BQ$7,Tb.Financiering[[#This Row],[Eigen
bijdrage]]+Tb.Financiering[[#This Row],[Andere
subsidie(s)]]+Tb.Financiering[[#This Row],[Anders]],0)</f>
        <v>0</v>
      </c>
      <c r="BR86" s="235">
        <f>IF(Tb.Financiering[[#This Row],[Pnr.]]=BR$7,Tb.Financiering[[#This Row],[Eigen
bijdrage]]+Tb.Financiering[[#This Row],[Andere
subsidie(s)]]+Tb.Financiering[[#This Row],[Anders]],0)</f>
        <v>0</v>
      </c>
      <c r="BS86" s="235">
        <f>IF(Tb.Financiering[[#This Row],[Pnr.]]=BS$7,Tb.Financiering[[#This Row],[Eigen
bijdrage]]+Tb.Financiering[[#This Row],[Andere
subsidie(s)]]+Tb.Financiering[[#This Row],[Anders]],0)</f>
        <v>0</v>
      </c>
      <c r="BT86" s="235">
        <f>IF(Tb.Financiering[[#This Row],[Pnr.]]=BT$7,Tb.Financiering[[#This Row],[Eigen
bijdrage]]+Tb.Financiering[[#This Row],[Andere
subsidie(s)]]+Tb.Financiering[[#This Row],[Anders]],0)</f>
        <v>0</v>
      </c>
      <c r="BU86" s="235">
        <f>IF(Tb.Financiering[[#This Row],[Pnr.]]=BU$7,Tb.Financiering[[#This Row],[Eigen
bijdrage]]+Tb.Financiering[[#This Row],[Andere
subsidie(s)]]+Tb.Financiering[[#This Row],[Anders]],0)</f>
        <v>0</v>
      </c>
      <c r="BV86" s="235">
        <f>IF(Tb.Financiering[[#This Row],[Pnr.]]=BV$7,Tb.Financiering[[#This Row],[Eigen
bijdrage]]+Tb.Financiering[[#This Row],[Andere
subsidie(s)]]+Tb.Financiering[[#This Row],[Anders]],0)</f>
        <v>0</v>
      </c>
      <c r="BW86" s="235">
        <f>IF(Tb.Financiering[[#This Row],[Pnr.]]=BW$7,Tb.Financiering[[#This Row],[Eigen
bijdrage]]+Tb.Financiering[[#This Row],[Andere
subsidie(s)]]+Tb.Financiering[[#This Row],[Anders]],0)</f>
        <v>0</v>
      </c>
      <c r="BX86" s="235">
        <f>IF(Tb.Financiering[[#This Row],[Pnr.]]=BX$7,Tb.Financiering[[#This Row],[Eigen
bijdrage]]+Tb.Financiering[[#This Row],[Andere
subsidie(s)]]+Tb.Financiering[[#This Row],[Anders]],0)</f>
        <v>0</v>
      </c>
      <c r="BY86" s="235">
        <f>IF(Tb.Financiering[[#This Row],[Pnr.]]=BY$7,Tb.Financiering[[#This Row],[Eigen
bijdrage]]+Tb.Financiering[[#This Row],[Andere
subsidie(s)]]+Tb.Financiering[[#This Row],[Anders]],0)</f>
        <v>0</v>
      </c>
      <c r="BZ86" s="235">
        <f>IF(Tb.Financiering[[#This Row],[Pnr.]]=BZ$7,Tb.Financiering[[#This Row],[Eigen
bijdrage]]+Tb.Financiering[[#This Row],[Andere
subsidie(s)]]+Tb.Financiering[[#This Row],[Anders]],0)</f>
        <v>0</v>
      </c>
      <c r="CA86" s="235">
        <f>IF(Tb.Financiering[[#This Row],[Pnr.]]=CA$7,Tb.Financiering[[#This Row],[Eigen
bijdrage]]+Tb.Financiering[[#This Row],[Andere
subsidie(s)]]+Tb.Financiering[[#This Row],[Anders]],0)</f>
        <v>0</v>
      </c>
      <c r="CB86" s="235">
        <f>IF(Tb.Financiering[[#This Row],[Pnr.]]=CB$7,Tb.Financiering[[#This Row],[Eigen
bijdrage]]+Tb.Financiering[[#This Row],[Andere
subsidie(s)]]+Tb.Financiering[[#This Row],[Anders]],0)</f>
        <v>0</v>
      </c>
      <c r="CC86" s="235">
        <f>IF(Tb.Financiering[[#This Row],[Pnr.]]=CC$7,Tb.Financiering[[#This Row],[Eigen
bijdrage]]+Tb.Financiering[[#This Row],[Andere
subsidie(s)]]+Tb.Financiering[[#This Row],[Anders]],0)</f>
        <v>0</v>
      </c>
      <c r="CD86" s="235">
        <f>IF(Tb.Financiering[[#This Row],[Pnr.]]=CD$7,Tb.Financiering[[#This Row],[Eigen
bijdrage]]+Tb.Financiering[[#This Row],[Andere
subsidie(s)]]+Tb.Financiering[[#This Row],[Anders]],0)</f>
        <v>0</v>
      </c>
      <c r="CE86" s="235">
        <f>IF(Tb.Financiering[[#This Row],[Pnr.]]=CE$7,Tb.Financiering[[#This Row],[Eigen
bijdrage]]+Tb.Financiering[[#This Row],[Andere
subsidie(s)]]+Tb.Financiering[[#This Row],[Anders]],0)</f>
        <v>0</v>
      </c>
      <c r="CF86" s="235">
        <f>IF(Tb.Financiering[[#This Row],[Pnr.]]=CF$7,Tb.Financiering[[#This Row],[Eigen
bijdrage]]+Tb.Financiering[[#This Row],[Andere
subsidie(s)]]+Tb.Financiering[[#This Row],[Anders]],0)</f>
        <v>0</v>
      </c>
      <c r="CG86" s="235">
        <f>IF(Tb.Financiering[[#This Row],[Pnr.]]=CG$7,Tb.Financiering[[#This Row],[Eigen
bijdrage]]+Tb.Financiering[[#This Row],[Andere
subsidie(s)]]+Tb.Financiering[[#This Row],[Anders]],0)</f>
        <v>0</v>
      </c>
      <c r="CH86" s="235">
        <f>IF(Tb.Financiering[[#This Row],[Pnr.]]=CH$7,Tb.Financiering[[#This Row],[Eigen
bijdrage]]+Tb.Financiering[[#This Row],[Andere
subsidie(s)]]+Tb.Financiering[[#This Row],[Anders]],0)</f>
        <v>0</v>
      </c>
      <c r="CI86" s="235">
        <f>IF(Tb.Financiering[[#This Row],[Pnr.]]=CI$7,Tb.Financiering[[#This Row],[Eigen
bijdrage]]+Tb.Financiering[[#This Row],[Andere
subsidie(s)]]+Tb.Financiering[[#This Row],[Anders]],0)</f>
        <v>0</v>
      </c>
      <c r="CJ86" s="235">
        <f>IF(Tb.Financiering[[#This Row],[Pnr.]]=CJ$7,Tb.Financiering[[#This Row],[Eigen
bijdrage]]+Tb.Financiering[[#This Row],[Andere
subsidie(s)]]+Tb.Financiering[[#This Row],[Anders]],0)</f>
        <v>0</v>
      </c>
      <c r="CK86" s="235">
        <f>IF(Tb.Financiering[[#This Row],[Pnr.]]=CK$7,Tb.Financiering[[#This Row],[Eigen
bijdrage]]+Tb.Financiering[[#This Row],[Andere
subsidie(s)]]+Tb.Financiering[[#This Row],[Anders]],0)</f>
        <v>0</v>
      </c>
      <c r="CL86" s="235">
        <f>IF(Tb.Financiering[[#This Row],[Pnr.]]=CL$7,Tb.Financiering[[#This Row],[Eigen
bijdrage]]+Tb.Financiering[[#This Row],[Andere
subsidie(s)]]+Tb.Financiering[[#This Row],[Anders]],0)</f>
        <v>0</v>
      </c>
      <c r="CM86" s="235">
        <f>IF(Tb.Financiering[[#This Row],[Pnr.]]=CM$7,Tb.Financiering[[#This Row],[Eigen
bijdrage]]+Tb.Financiering[[#This Row],[Andere
subsidie(s)]]+Tb.Financiering[[#This Row],[Anders]],0)</f>
        <v>0</v>
      </c>
      <c r="CN86" s="235">
        <f>IF(Tb.Financiering[[#This Row],[Pnr.]]=CN$7,Tb.Financiering[[#This Row],[Eigen
bijdrage]]+Tb.Financiering[[#This Row],[Andere
subsidie(s)]]+Tb.Financiering[[#This Row],[Anders]],0)</f>
        <v>0</v>
      </c>
      <c r="CO86" s="235">
        <f>IF(Tb.Financiering[[#This Row],[Pnr.]]=CO$7,Tb.Financiering[[#This Row],[Eigen
bijdrage]]+Tb.Financiering[[#This Row],[Andere
subsidie(s)]]+Tb.Financiering[[#This Row],[Anders]],0)</f>
        <v>0</v>
      </c>
      <c r="CP86" s="235">
        <f>IF(Tb.Financiering[[#This Row],[Pnr.]]=CP$7,Tb.Financiering[[#This Row],[Eigen
bijdrage]]+Tb.Financiering[[#This Row],[Andere
subsidie(s)]]+Tb.Financiering[[#This Row],[Anders]],0)</f>
        <v>0</v>
      </c>
      <c r="CQ86" s="235">
        <f>IF(Tb.Financiering[[#This Row],[Pnr.]]=CQ$7,Tb.Financiering[[#This Row],[Eigen
bijdrage]]+Tb.Financiering[[#This Row],[Andere
subsidie(s)]]+Tb.Financiering[[#This Row],[Anders]],0)</f>
        <v>0</v>
      </c>
      <c r="CR86" s="235">
        <f>IF(Tb.Financiering[[#This Row],[Pnr.]]=CR$7,Tb.Financiering[[#This Row],[Eigen
bijdrage]]+Tb.Financiering[[#This Row],[Andere
subsidie(s)]]+Tb.Financiering[[#This Row],[Anders]],0)</f>
        <v>0</v>
      </c>
      <c r="CS86" s="235">
        <f>IF(Tb.Financiering[[#This Row],[Pnr.]]=CS$7,Tb.Financiering[[#This Row],[Eigen
bijdrage]]+Tb.Financiering[[#This Row],[Andere
subsidie(s)]]+Tb.Financiering[[#This Row],[Anders]],0)</f>
        <v>0</v>
      </c>
      <c r="CT86" s="235">
        <f>IF(Tb.Financiering[[#This Row],[Pnr.]]=CT$7,Tb.Financiering[[#This Row],[Eigen
bijdrage]]+Tb.Financiering[[#This Row],[Andere
subsidie(s)]]+Tb.Financiering[[#This Row],[Anders]],0)</f>
        <v>0</v>
      </c>
      <c r="CU86" s="235">
        <f>IF(Tb.Financiering[[#This Row],[Pnr.]]=CU$7,Tb.Financiering[[#This Row],[Eigen
bijdrage]]+Tb.Financiering[[#This Row],[Andere
subsidie(s)]]+Tb.Financiering[[#This Row],[Anders]],0)</f>
        <v>0</v>
      </c>
      <c r="CV86" s="235">
        <f>IF(Tb.Financiering[[#This Row],[Pnr.]]=CV$7,Tb.Financiering[[#This Row],[Eigen
bijdrage]]+Tb.Financiering[[#This Row],[Andere
subsidie(s)]]+Tb.Financiering[[#This Row],[Anders]],0)</f>
        <v>0</v>
      </c>
      <c r="CW86" s="235">
        <f>IF(Tb.Financiering[[#This Row],[Pnr.]]=CW$7,Tb.Financiering[[#This Row],[Eigen
bijdrage]]+Tb.Financiering[[#This Row],[Andere
subsidie(s)]]+Tb.Financiering[[#This Row],[Anders]],0)</f>
        <v>0</v>
      </c>
      <c r="CX86" s="235">
        <f>IF(Tb.Financiering[[#This Row],[Pnr.]]=CX$7,Tb.Financiering[[#This Row],[Eigen
bijdrage]]+Tb.Financiering[[#This Row],[Andere
subsidie(s)]]+Tb.Financiering[[#This Row],[Anders]],0)</f>
        <v>0</v>
      </c>
      <c r="CY86" s="235">
        <f>IF(Tb.Financiering[[#This Row],[Pnr.]]=CY$7,Tb.Financiering[[#This Row],[Eigen
bijdrage]]+Tb.Financiering[[#This Row],[Andere
subsidie(s)]]+Tb.Financiering[[#This Row],[Anders]],0)</f>
        <v>0</v>
      </c>
      <c r="CZ86" s="235">
        <f>IF(Tb.Financiering[[#This Row],[Pnr.]]=CZ$7,Tb.Financiering[[#This Row],[Eigen
bijdrage]]+Tb.Financiering[[#This Row],[Andere
subsidie(s)]]+Tb.Financiering[[#This Row],[Anders]],0)</f>
        <v>0</v>
      </c>
      <c r="DA86" s="235">
        <f>IF(Tb.Financiering[[#This Row],[Pnr.]]=DA$7,Tb.Financiering[[#This Row],[Eigen
bijdrage]]+Tb.Financiering[[#This Row],[Andere
subsidie(s)]]+Tb.Financiering[[#This Row],[Anders]],0)</f>
        <v>0</v>
      </c>
      <c r="DB86" s="235">
        <f>IF(Tb.Financiering[[#This Row],[Pnr.]]=DB$7,Tb.Financiering[[#This Row],[Eigen
bijdrage]]+Tb.Financiering[[#This Row],[Andere
subsidie(s)]]+Tb.Financiering[[#This Row],[Anders]],0)</f>
        <v>0</v>
      </c>
      <c r="DC86" s="235">
        <f>IF(Tb.Financiering[[#This Row],[Pnr.]]=DC$7,Tb.Financiering[[#This Row],[Eigen
bijdrage]]+Tb.Financiering[[#This Row],[Andere
subsidie(s)]]+Tb.Financiering[[#This Row],[Anders]],0)</f>
        <v>0</v>
      </c>
      <c r="DD86" s="235">
        <f>IF(Tb.Financiering[[#This Row],[Pnr.]]=DD$7,Tb.Financiering[[#This Row],[Eigen
bijdrage]]+Tb.Financiering[[#This Row],[Andere
subsidie(s)]]+Tb.Financiering[[#This Row],[Anders]],0)</f>
        <v>0</v>
      </c>
      <c r="DE86" s="235">
        <f>IF(Tb.Financiering[[#This Row],[Pnr.]]=DE$7,Tb.Financiering[[#This Row],[Eigen
bijdrage]]+Tb.Financiering[[#This Row],[Andere
subsidie(s)]]+Tb.Financiering[[#This Row],[Anders]],0)</f>
        <v>0</v>
      </c>
      <c r="DF86" s="235">
        <f>IF(Tb.Financiering[[#This Row],[Pnr.]]=DF$7,Tb.Financiering[[#This Row],[Eigen
bijdrage]]+Tb.Financiering[[#This Row],[Andere
subsidie(s)]]+Tb.Financiering[[#This Row],[Anders]],0)</f>
        <v>0</v>
      </c>
      <c r="DG86" s="235">
        <f>IF(Tb.Financiering[[#This Row],[Pnr.]]=DG$7,Tb.Financiering[[#This Row],[Eigen
bijdrage]]+Tb.Financiering[[#This Row],[Andere
subsidie(s)]]+Tb.Financiering[[#This Row],[Anders]],0)</f>
        <v>0</v>
      </c>
      <c r="DH86" s="235">
        <f>IF(Tb.Financiering[[#This Row],[Pnr.]]=DH$7,Tb.Financiering[[#This Row],[Eigen
bijdrage]]+Tb.Financiering[[#This Row],[Andere
subsidie(s)]]+Tb.Financiering[[#This Row],[Anders]],0)</f>
        <v>0</v>
      </c>
      <c r="DI86" s="235">
        <f>IF(Tb.Financiering[[#This Row],[Pnr.]]=DI$7,Tb.Financiering[[#This Row],[Eigen
bijdrage]]+Tb.Financiering[[#This Row],[Andere
subsidie(s)]]+Tb.Financiering[[#This Row],[Anders]],0)</f>
        <v>0</v>
      </c>
      <c r="DJ86" s="235">
        <f>IF(Tb.Financiering[[#This Row],[Pnr.]]=DJ$7,Tb.Financiering[[#This Row],[Eigen
bijdrage]]+Tb.Financiering[[#This Row],[Andere
subsidie(s)]]+Tb.Financiering[[#This Row],[Anders]],0)</f>
        <v>0</v>
      </c>
      <c r="DK86" s="235">
        <f>IF(Tb.Financiering[[#This Row],[Pnr.]]=DK$7,Tb.Financiering[[#This Row],[Eigen
bijdrage]]+Tb.Financiering[[#This Row],[Andere
subsidie(s)]]+Tb.Financiering[[#This Row],[Anders]],0)</f>
        <v>0</v>
      </c>
      <c r="XFD86" s="31"/>
    </row>
    <row r="87" spans="1:115 16384:16384" s="4" customFormat="1" x14ac:dyDescent="0.3">
      <c r="A87" s="31"/>
      <c r="B87" s="137"/>
      <c r="C87" s="137"/>
      <c r="D87" s="11">
        <f>SUMIF(Tbl.Kosten[PSAnr.],Tb.Financiering[[#This Row],[PSAnr.]],Tbl.Kosten[Totaal kosten])</f>
        <v>0</v>
      </c>
      <c r="E87" s="154">
        <f>SUMIF(Tbl.Kosten[PSAnr.],Tb.Financiering[[#This Row],[PSAnr.]],Tbl.Kosten[Subsidie])</f>
        <v>0</v>
      </c>
      <c r="F87" s="155"/>
      <c r="G87" s="154">
        <f>Tb.Financiering[[#This Row],[Begrote kosten]]-Tb.Financiering[[#This Row],[Berekende GLB subsidie]]-Tb.Financiering[[#This Row],[Correctie GLB subsidie]]</f>
        <v>0</v>
      </c>
      <c r="H87" s="156"/>
      <c r="I87" s="156"/>
      <c r="J87" s="156"/>
      <c r="K87" s="152"/>
      <c r="L87" s="97">
        <f>Tb.Financiering[[#This Row],[Te financieren]]-SUM(Tb.Financiering[[#This Row],[Eigen
bijdrage]:[Anders]])</f>
        <v>0</v>
      </c>
      <c r="M87" s="160" t="str">
        <f>IFERROR(VLOOKUP(Tb.Financiering[[#This Row],[Partnernaam]],Tbl.Projectpartners[[Naam]:[PNr.]],9,FALSE),"")</f>
        <v/>
      </c>
      <c r="N87" s="142" t="str">
        <f>IFERROR(VLOOKUP(Tb.Financiering[[#This Row],[Subsidiabele activiteit]],Tbl.Subsidiehoogte[[Subsidieactiviteit]:[SAnr.]],3,FALSE),"")</f>
        <v/>
      </c>
      <c r="O87" s="142" t="str">
        <f>_xlfn.CONCAT(Tb.Financiering[[#This Row],[Pnr.]],Tb.Financiering[[#This Row],[SAnr.]])</f>
        <v/>
      </c>
      <c r="P87" s="144">
        <f>IF(Tb.Financiering[[#This Row],[Pnr.]]=P$7,Tb.Financiering[[#This Row],[Te financieren]]-Tb.Financiering[[#This Row],[Eigen
bijdrage]]-Tb.Financiering[[#This Row],[Andere
subsidie(s)]]-Tb.Financiering[[#This Row],[Anders]],0)</f>
        <v>0</v>
      </c>
      <c r="Q87" s="144">
        <f>IF(Tb.Financiering[[#This Row],[Pnr.]]=Q$7,Tb.Financiering[[#This Row],[Te financieren]]-Tb.Financiering[[#This Row],[Eigen
bijdrage]]-Tb.Financiering[[#This Row],[Andere
subsidie(s)]]-Tb.Financiering[[#This Row],[Anders]],0)</f>
        <v>0</v>
      </c>
      <c r="R87" s="144">
        <f>IF(Tb.Financiering[[#This Row],[Pnr.]]=R$7,Tb.Financiering[[#This Row],[Te financieren]]-Tb.Financiering[[#This Row],[Eigen
bijdrage]]-Tb.Financiering[[#This Row],[Andere
subsidie(s)]]-Tb.Financiering[[#This Row],[Anders]],0)</f>
        <v>0</v>
      </c>
      <c r="S87" s="144">
        <f>IF(Tb.Financiering[[#This Row],[Pnr.]]=S$7,Tb.Financiering[[#This Row],[Te financieren]]-Tb.Financiering[[#This Row],[Eigen
bijdrage]]-Tb.Financiering[[#This Row],[Andere
subsidie(s)]]-Tb.Financiering[[#This Row],[Anders]],0)</f>
        <v>0</v>
      </c>
      <c r="T87" s="144">
        <f>IF(Tb.Financiering[[#This Row],[Pnr.]]=T$7,Tb.Financiering[[#This Row],[Te financieren]]-Tb.Financiering[[#This Row],[Eigen
bijdrage]]-Tb.Financiering[[#This Row],[Andere
subsidie(s)]]-Tb.Financiering[[#This Row],[Anders]],0)</f>
        <v>0</v>
      </c>
      <c r="U87" s="144">
        <f>IF(Tb.Financiering[[#This Row],[Pnr.]]=U$7,Tb.Financiering[[#This Row],[Te financieren]]-Tb.Financiering[[#This Row],[Eigen
bijdrage]]-Tb.Financiering[[#This Row],[Andere
subsidie(s)]]-Tb.Financiering[[#This Row],[Anders]],0)</f>
        <v>0</v>
      </c>
      <c r="V87" s="144">
        <f>IF(Tb.Financiering[[#This Row],[Pnr.]]=V$7,Tb.Financiering[[#This Row],[Te financieren]]-Tb.Financiering[[#This Row],[Eigen
bijdrage]]-Tb.Financiering[[#This Row],[Andere
subsidie(s)]]-Tb.Financiering[[#This Row],[Anders]],0)</f>
        <v>0</v>
      </c>
      <c r="W87" s="144">
        <f>IF(Tb.Financiering[[#This Row],[Pnr.]]=W$7,Tb.Financiering[[#This Row],[Te financieren]]-Tb.Financiering[[#This Row],[Eigen
bijdrage]]-Tb.Financiering[[#This Row],[Andere
subsidie(s)]]-Tb.Financiering[[#This Row],[Anders]],0)</f>
        <v>0</v>
      </c>
      <c r="X87" s="144">
        <f>IF(Tb.Financiering[[#This Row],[Pnr.]]=X$7,Tb.Financiering[[#This Row],[Te financieren]]-Tb.Financiering[[#This Row],[Eigen
bijdrage]]-Tb.Financiering[[#This Row],[Andere
subsidie(s)]]-Tb.Financiering[[#This Row],[Anders]],0)</f>
        <v>0</v>
      </c>
      <c r="Y87" s="144">
        <f>IF(Tb.Financiering[[#This Row],[Pnr.]]=Y$7,Tb.Financiering[[#This Row],[Te financieren]]-Tb.Financiering[[#This Row],[Eigen
bijdrage]]-Tb.Financiering[[#This Row],[Andere
subsidie(s)]]-Tb.Financiering[[#This Row],[Anders]],0)</f>
        <v>0</v>
      </c>
      <c r="Z87" s="144">
        <f>IF(Tb.Financiering[[#This Row],[Pnr.]]=Z$7,Tb.Financiering[[#This Row],[Te financieren]]-Tb.Financiering[[#This Row],[Eigen
bijdrage]]-Tb.Financiering[[#This Row],[Andere
subsidie(s)]]-Tb.Financiering[[#This Row],[Anders]],0)</f>
        <v>0</v>
      </c>
      <c r="AA87" s="144">
        <f>IF(Tb.Financiering[[#This Row],[Pnr.]]=AA$7,Tb.Financiering[[#This Row],[Te financieren]]-Tb.Financiering[[#This Row],[Eigen
bijdrage]]-Tb.Financiering[[#This Row],[Andere
subsidie(s)]]-Tb.Financiering[[#This Row],[Anders]],0)</f>
        <v>0</v>
      </c>
      <c r="AB87" s="144">
        <f>IF(Tb.Financiering[[#This Row],[Pnr.]]=AB$7,Tb.Financiering[[#This Row],[Te financieren]]-Tb.Financiering[[#This Row],[Eigen
bijdrage]]-Tb.Financiering[[#This Row],[Andere
subsidie(s)]]-Tb.Financiering[[#This Row],[Anders]],0)</f>
        <v>0</v>
      </c>
      <c r="AC87" s="144">
        <f>IF(Tb.Financiering[[#This Row],[Pnr.]]=AC$7,Tb.Financiering[[#This Row],[Te financieren]]-Tb.Financiering[[#This Row],[Eigen
bijdrage]]-Tb.Financiering[[#This Row],[Andere
subsidie(s)]]-Tb.Financiering[[#This Row],[Anders]],0)</f>
        <v>0</v>
      </c>
      <c r="AD87" s="144">
        <f>IF(Tb.Financiering[[#This Row],[Pnr.]]=AD$7,Tb.Financiering[[#This Row],[Te financieren]]-Tb.Financiering[[#This Row],[Eigen
bijdrage]]-Tb.Financiering[[#This Row],[Andere
subsidie(s)]]-Tb.Financiering[[#This Row],[Anders]],0)</f>
        <v>0</v>
      </c>
      <c r="AE87" s="144">
        <f>IF(Tb.Financiering[[#This Row],[Pnr.]]=AE$7,Tb.Financiering[[#This Row],[Te financieren]]-Tb.Financiering[[#This Row],[Eigen
bijdrage]]-Tb.Financiering[[#This Row],[Andere
subsidie(s)]]-Tb.Financiering[[#This Row],[Anders]],0)</f>
        <v>0</v>
      </c>
      <c r="AF87" s="144">
        <f>IF(Tb.Financiering[[#This Row],[Pnr.]]=AF$7,Tb.Financiering[[#This Row],[Te financieren]]-Tb.Financiering[[#This Row],[Eigen
bijdrage]]-Tb.Financiering[[#This Row],[Andere
subsidie(s)]]-Tb.Financiering[[#This Row],[Anders]],0)</f>
        <v>0</v>
      </c>
      <c r="AG87" s="144">
        <f>IF(Tb.Financiering[[#This Row],[Pnr.]]=AG$7,Tb.Financiering[[#This Row],[Te financieren]]-Tb.Financiering[[#This Row],[Eigen
bijdrage]]-Tb.Financiering[[#This Row],[Andere
subsidie(s)]]-Tb.Financiering[[#This Row],[Anders]],0)</f>
        <v>0</v>
      </c>
      <c r="AH87" s="144">
        <f>IF(Tb.Financiering[[#This Row],[Pnr.]]=AH$7,Tb.Financiering[[#This Row],[Te financieren]]-Tb.Financiering[[#This Row],[Eigen
bijdrage]]-Tb.Financiering[[#This Row],[Andere
subsidie(s)]]-Tb.Financiering[[#This Row],[Anders]],0)</f>
        <v>0</v>
      </c>
      <c r="AI87" s="144">
        <f>IF(Tb.Financiering[[#This Row],[Pnr.]]=AI$7,Tb.Financiering[[#This Row],[Te financieren]]-Tb.Financiering[[#This Row],[Eigen
bijdrage]]-Tb.Financiering[[#This Row],[Andere
subsidie(s)]]-Tb.Financiering[[#This Row],[Anders]],0)</f>
        <v>0</v>
      </c>
      <c r="AJ87" s="144">
        <f>IF(Tb.Financiering[[#This Row],[Pnr.]]=AJ$7,Tb.Financiering[[#This Row],[Te financieren]]-Tb.Financiering[[#This Row],[Eigen
bijdrage]]-Tb.Financiering[[#This Row],[Andere
subsidie(s)]]-Tb.Financiering[[#This Row],[Anders]],0)</f>
        <v>0</v>
      </c>
      <c r="AK87" s="144">
        <f>IF(Tb.Financiering[[#This Row],[Pnr.]]=AK$7,Tb.Financiering[[#This Row],[Te financieren]]-Tb.Financiering[[#This Row],[Eigen
bijdrage]]-Tb.Financiering[[#This Row],[Andere
subsidie(s)]]-Tb.Financiering[[#This Row],[Anders]],0)</f>
        <v>0</v>
      </c>
      <c r="AL87" s="144">
        <f>IF(Tb.Financiering[[#This Row],[Pnr.]]=AL$7,Tb.Financiering[[#This Row],[Te financieren]]-Tb.Financiering[[#This Row],[Eigen
bijdrage]]-Tb.Financiering[[#This Row],[Andere
subsidie(s)]]-Tb.Financiering[[#This Row],[Anders]],0)</f>
        <v>0</v>
      </c>
      <c r="AM87" s="144">
        <f>IF(Tb.Financiering[[#This Row],[Pnr.]]=AM$7,Tb.Financiering[[#This Row],[Te financieren]]-Tb.Financiering[[#This Row],[Eigen
bijdrage]]-Tb.Financiering[[#This Row],[Andere
subsidie(s)]]-Tb.Financiering[[#This Row],[Anders]],0)</f>
        <v>0</v>
      </c>
      <c r="AN87" s="144">
        <f>IF(Tb.Financiering[[#This Row],[Pnr.]]=AN$7,Tb.Financiering[[#This Row],[Te financieren]]-Tb.Financiering[[#This Row],[Eigen
bijdrage]]-Tb.Financiering[[#This Row],[Andere
subsidie(s)]]-Tb.Financiering[[#This Row],[Anders]],0)</f>
        <v>0</v>
      </c>
      <c r="AO87" s="144">
        <f>IF(Tb.Financiering[[#This Row],[Pnr.]]=AO$7,Tb.Financiering[[#This Row],[Te financieren]]-Tb.Financiering[[#This Row],[Eigen
bijdrage]]-Tb.Financiering[[#This Row],[Andere
subsidie(s)]]-Tb.Financiering[[#This Row],[Anders]],0)</f>
        <v>0</v>
      </c>
      <c r="AP87" s="144">
        <f>IF(Tb.Financiering[[#This Row],[Pnr.]]=AP$7,Tb.Financiering[[#This Row],[Te financieren]]-Tb.Financiering[[#This Row],[Eigen
bijdrage]]-Tb.Financiering[[#This Row],[Andere
subsidie(s)]]-Tb.Financiering[[#This Row],[Anders]],0)</f>
        <v>0</v>
      </c>
      <c r="AQ87" s="144">
        <f>IF(Tb.Financiering[[#This Row],[Pnr.]]=AQ$7,Tb.Financiering[[#This Row],[Te financieren]]-Tb.Financiering[[#This Row],[Eigen
bijdrage]]-Tb.Financiering[[#This Row],[Andere
subsidie(s)]]-Tb.Financiering[[#This Row],[Anders]],0)</f>
        <v>0</v>
      </c>
      <c r="AR87" s="144">
        <f>IF(Tb.Financiering[[#This Row],[Pnr.]]=AR$7,Tb.Financiering[[#This Row],[Te financieren]]-Tb.Financiering[[#This Row],[Eigen
bijdrage]]-Tb.Financiering[[#This Row],[Andere
subsidie(s)]]-Tb.Financiering[[#This Row],[Anders]],0)</f>
        <v>0</v>
      </c>
      <c r="AS87" s="144">
        <f>IF(Tb.Financiering[[#This Row],[Pnr.]]=AS$7,Tb.Financiering[[#This Row],[Te financieren]]-Tb.Financiering[[#This Row],[Eigen
bijdrage]]-Tb.Financiering[[#This Row],[Andere
subsidie(s)]]-Tb.Financiering[[#This Row],[Anders]],0)</f>
        <v>0</v>
      </c>
      <c r="AT87" s="144">
        <f>IF(Tb.Financiering[[#This Row],[Pnr.]]=AT$7,Tb.Financiering[[#This Row],[Te financieren]]-Tb.Financiering[[#This Row],[Eigen
bijdrage]]-Tb.Financiering[[#This Row],[Andere
subsidie(s)]]-Tb.Financiering[[#This Row],[Anders]],0)</f>
        <v>0</v>
      </c>
      <c r="AU87" s="144">
        <f>IF(Tb.Financiering[[#This Row],[Pnr.]]=AU$7,Tb.Financiering[[#This Row],[Te financieren]]-Tb.Financiering[[#This Row],[Eigen
bijdrage]]-Tb.Financiering[[#This Row],[Andere
subsidie(s)]]-Tb.Financiering[[#This Row],[Anders]],0)</f>
        <v>0</v>
      </c>
      <c r="AV87" s="144">
        <f>IF(Tb.Financiering[[#This Row],[Pnr.]]=AV$7,Tb.Financiering[[#This Row],[Te financieren]]-Tb.Financiering[[#This Row],[Eigen
bijdrage]]-Tb.Financiering[[#This Row],[Andere
subsidie(s)]]-Tb.Financiering[[#This Row],[Anders]],0)</f>
        <v>0</v>
      </c>
      <c r="AW87" s="144">
        <f>IF(Tb.Financiering[[#This Row],[Pnr.]]=AW$7,Tb.Financiering[[#This Row],[Te financieren]]-Tb.Financiering[[#This Row],[Eigen
bijdrage]]-Tb.Financiering[[#This Row],[Andere
subsidie(s)]]-Tb.Financiering[[#This Row],[Anders]],0)</f>
        <v>0</v>
      </c>
      <c r="AX87" s="144">
        <f>IF(Tb.Financiering[[#This Row],[Pnr.]]=AX$7,Tb.Financiering[[#This Row],[Te financieren]]-Tb.Financiering[[#This Row],[Eigen
bijdrage]]-Tb.Financiering[[#This Row],[Andere
subsidie(s)]]-Tb.Financiering[[#This Row],[Anders]],0)</f>
        <v>0</v>
      </c>
      <c r="AY87" s="144">
        <f>IF(Tb.Financiering[[#This Row],[Pnr.]]=AY$7,Tb.Financiering[[#This Row],[Te financieren]]-Tb.Financiering[[#This Row],[Eigen
bijdrage]]-Tb.Financiering[[#This Row],[Andere
subsidie(s)]]-Tb.Financiering[[#This Row],[Anders]],0)</f>
        <v>0</v>
      </c>
      <c r="AZ87" s="144">
        <f>IF(Tb.Financiering[[#This Row],[Pnr.]]=AZ$7,Tb.Financiering[[#This Row],[Te financieren]]-Tb.Financiering[[#This Row],[Eigen
bijdrage]]-Tb.Financiering[[#This Row],[Andere
subsidie(s)]]-Tb.Financiering[[#This Row],[Anders]],0)</f>
        <v>0</v>
      </c>
      <c r="BA87" s="144">
        <f>IF(Tb.Financiering[[#This Row],[Pnr.]]=BA$7,Tb.Financiering[[#This Row],[Te financieren]]-Tb.Financiering[[#This Row],[Eigen
bijdrage]]-Tb.Financiering[[#This Row],[Andere
subsidie(s)]]-Tb.Financiering[[#This Row],[Anders]],0)</f>
        <v>0</v>
      </c>
      <c r="BB87" s="144">
        <f>IF(Tb.Financiering[[#This Row],[Pnr.]]=BB$7,Tb.Financiering[[#This Row],[Te financieren]]-Tb.Financiering[[#This Row],[Eigen
bijdrage]]-Tb.Financiering[[#This Row],[Andere
subsidie(s)]]-Tb.Financiering[[#This Row],[Anders]],0)</f>
        <v>0</v>
      </c>
      <c r="BC87" s="144">
        <f>IF(Tb.Financiering[[#This Row],[Pnr.]]=BC$7,Tb.Financiering[[#This Row],[Te financieren]]-Tb.Financiering[[#This Row],[Eigen
bijdrage]]-Tb.Financiering[[#This Row],[Andere
subsidie(s)]]-Tb.Financiering[[#This Row],[Anders]],0)</f>
        <v>0</v>
      </c>
      <c r="BD87" s="144">
        <f>IF(Tb.Financiering[[#This Row],[Pnr.]]=BD$7,Tb.Financiering[[#This Row],[Te financieren]]-Tb.Financiering[[#This Row],[Eigen
bijdrage]]-Tb.Financiering[[#This Row],[Andere
subsidie(s)]]-Tb.Financiering[[#This Row],[Anders]],0)</f>
        <v>0</v>
      </c>
      <c r="BE87" s="144">
        <f>IF(Tb.Financiering[[#This Row],[Pnr.]]=BE$7,Tb.Financiering[[#This Row],[Te financieren]]-Tb.Financiering[[#This Row],[Eigen
bijdrage]]-Tb.Financiering[[#This Row],[Andere
subsidie(s)]]-Tb.Financiering[[#This Row],[Anders]],0)</f>
        <v>0</v>
      </c>
      <c r="BF87" s="144">
        <f>IF(Tb.Financiering[[#This Row],[Pnr.]]=BF$7,Tb.Financiering[[#This Row],[Te financieren]]-Tb.Financiering[[#This Row],[Eigen
bijdrage]]-Tb.Financiering[[#This Row],[Andere
subsidie(s)]]-Tb.Financiering[[#This Row],[Anders]],0)</f>
        <v>0</v>
      </c>
      <c r="BG87" s="144">
        <f>IF(Tb.Financiering[[#This Row],[Pnr.]]=BG$7,Tb.Financiering[[#This Row],[Te financieren]]-Tb.Financiering[[#This Row],[Eigen
bijdrage]]-Tb.Financiering[[#This Row],[Andere
subsidie(s)]]-Tb.Financiering[[#This Row],[Anders]],0)</f>
        <v>0</v>
      </c>
      <c r="BH87" s="144">
        <f>IF(Tb.Financiering[[#This Row],[Pnr.]]=BH$7,Tb.Financiering[[#This Row],[Te financieren]]-Tb.Financiering[[#This Row],[Eigen
bijdrage]]-Tb.Financiering[[#This Row],[Andere
subsidie(s)]]-Tb.Financiering[[#This Row],[Anders]],0)</f>
        <v>0</v>
      </c>
      <c r="BI87" s="144">
        <f>IF(Tb.Financiering[[#This Row],[Pnr.]]=BI$7,Tb.Financiering[[#This Row],[Te financieren]]-Tb.Financiering[[#This Row],[Eigen
bijdrage]]-Tb.Financiering[[#This Row],[Andere
subsidie(s)]]-Tb.Financiering[[#This Row],[Anders]],0)</f>
        <v>0</v>
      </c>
      <c r="BJ87" s="144">
        <f>IF(Tb.Financiering[[#This Row],[Pnr.]]=BJ$7,Tb.Financiering[[#This Row],[Te financieren]]-Tb.Financiering[[#This Row],[Eigen
bijdrage]]-Tb.Financiering[[#This Row],[Andere
subsidie(s)]]-Tb.Financiering[[#This Row],[Anders]],0)</f>
        <v>0</v>
      </c>
      <c r="BK87" s="144">
        <f>IF(Tb.Financiering[[#This Row],[Pnr.]]=BK$7,Tb.Financiering[[#This Row],[Te financieren]]-Tb.Financiering[[#This Row],[Eigen
bijdrage]]-Tb.Financiering[[#This Row],[Andere
subsidie(s)]]-Tb.Financiering[[#This Row],[Anders]],0)</f>
        <v>0</v>
      </c>
      <c r="BL87" s="144">
        <f>IF(Tb.Financiering[[#This Row],[Pnr.]]=BL$7,Tb.Financiering[[#This Row],[Te financieren]]-Tb.Financiering[[#This Row],[Eigen
bijdrage]]-Tb.Financiering[[#This Row],[Andere
subsidie(s)]]-Tb.Financiering[[#This Row],[Anders]],0)</f>
        <v>0</v>
      </c>
      <c r="BM87" s="144">
        <f>IF(Tb.Financiering[[#This Row],[Pnr.]]=BM$7,Tb.Financiering[[#This Row],[Te financieren]]-Tb.Financiering[[#This Row],[Eigen
bijdrage]]-Tb.Financiering[[#This Row],[Andere
subsidie(s)]]-Tb.Financiering[[#This Row],[Anders]],0)</f>
        <v>0</v>
      </c>
      <c r="BN87" s="235">
        <f>IF(Tb.Financiering[[#This Row],[Pnr.]]=BN$7,Tb.Financiering[[#This Row],[Eigen
bijdrage]]+Tb.Financiering[[#This Row],[Andere
subsidie(s)]]+Tb.Financiering[[#This Row],[Anders]],0)</f>
        <v>0</v>
      </c>
      <c r="BO87" s="235">
        <f>IF(Tb.Financiering[[#This Row],[Pnr.]]=BO$7,Tb.Financiering[[#This Row],[Eigen
bijdrage]]+Tb.Financiering[[#This Row],[Andere
subsidie(s)]]+Tb.Financiering[[#This Row],[Anders]],0)</f>
        <v>0</v>
      </c>
      <c r="BP87" s="235">
        <f>IF(Tb.Financiering[[#This Row],[Pnr.]]=BP$7,Tb.Financiering[[#This Row],[Eigen
bijdrage]]+Tb.Financiering[[#This Row],[Andere
subsidie(s)]]+Tb.Financiering[[#This Row],[Anders]],0)</f>
        <v>0</v>
      </c>
      <c r="BQ87" s="235">
        <f>IF(Tb.Financiering[[#This Row],[Pnr.]]=BQ$7,Tb.Financiering[[#This Row],[Eigen
bijdrage]]+Tb.Financiering[[#This Row],[Andere
subsidie(s)]]+Tb.Financiering[[#This Row],[Anders]],0)</f>
        <v>0</v>
      </c>
      <c r="BR87" s="235">
        <f>IF(Tb.Financiering[[#This Row],[Pnr.]]=BR$7,Tb.Financiering[[#This Row],[Eigen
bijdrage]]+Tb.Financiering[[#This Row],[Andere
subsidie(s)]]+Tb.Financiering[[#This Row],[Anders]],0)</f>
        <v>0</v>
      </c>
      <c r="BS87" s="235">
        <f>IF(Tb.Financiering[[#This Row],[Pnr.]]=BS$7,Tb.Financiering[[#This Row],[Eigen
bijdrage]]+Tb.Financiering[[#This Row],[Andere
subsidie(s)]]+Tb.Financiering[[#This Row],[Anders]],0)</f>
        <v>0</v>
      </c>
      <c r="BT87" s="235">
        <f>IF(Tb.Financiering[[#This Row],[Pnr.]]=BT$7,Tb.Financiering[[#This Row],[Eigen
bijdrage]]+Tb.Financiering[[#This Row],[Andere
subsidie(s)]]+Tb.Financiering[[#This Row],[Anders]],0)</f>
        <v>0</v>
      </c>
      <c r="BU87" s="235">
        <f>IF(Tb.Financiering[[#This Row],[Pnr.]]=BU$7,Tb.Financiering[[#This Row],[Eigen
bijdrage]]+Tb.Financiering[[#This Row],[Andere
subsidie(s)]]+Tb.Financiering[[#This Row],[Anders]],0)</f>
        <v>0</v>
      </c>
      <c r="BV87" s="235">
        <f>IF(Tb.Financiering[[#This Row],[Pnr.]]=BV$7,Tb.Financiering[[#This Row],[Eigen
bijdrage]]+Tb.Financiering[[#This Row],[Andere
subsidie(s)]]+Tb.Financiering[[#This Row],[Anders]],0)</f>
        <v>0</v>
      </c>
      <c r="BW87" s="235">
        <f>IF(Tb.Financiering[[#This Row],[Pnr.]]=BW$7,Tb.Financiering[[#This Row],[Eigen
bijdrage]]+Tb.Financiering[[#This Row],[Andere
subsidie(s)]]+Tb.Financiering[[#This Row],[Anders]],0)</f>
        <v>0</v>
      </c>
      <c r="BX87" s="235">
        <f>IF(Tb.Financiering[[#This Row],[Pnr.]]=BX$7,Tb.Financiering[[#This Row],[Eigen
bijdrage]]+Tb.Financiering[[#This Row],[Andere
subsidie(s)]]+Tb.Financiering[[#This Row],[Anders]],0)</f>
        <v>0</v>
      </c>
      <c r="BY87" s="235">
        <f>IF(Tb.Financiering[[#This Row],[Pnr.]]=BY$7,Tb.Financiering[[#This Row],[Eigen
bijdrage]]+Tb.Financiering[[#This Row],[Andere
subsidie(s)]]+Tb.Financiering[[#This Row],[Anders]],0)</f>
        <v>0</v>
      </c>
      <c r="BZ87" s="235">
        <f>IF(Tb.Financiering[[#This Row],[Pnr.]]=BZ$7,Tb.Financiering[[#This Row],[Eigen
bijdrage]]+Tb.Financiering[[#This Row],[Andere
subsidie(s)]]+Tb.Financiering[[#This Row],[Anders]],0)</f>
        <v>0</v>
      </c>
      <c r="CA87" s="235">
        <f>IF(Tb.Financiering[[#This Row],[Pnr.]]=CA$7,Tb.Financiering[[#This Row],[Eigen
bijdrage]]+Tb.Financiering[[#This Row],[Andere
subsidie(s)]]+Tb.Financiering[[#This Row],[Anders]],0)</f>
        <v>0</v>
      </c>
      <c r="CB87" s="235">
        <f>IF(Tb.Financiering[[#This Row],[Pnr.]]=CB$7,Tb.Financiering[[#This Row],[Eigen
bijdrage]]+Tb.Financiering[[#This Row],[Andere
subsidie(s)]]+Tb.Financiering[[#This Row],[Anders]],0)</f>
        <v>0</v>
      </c>
      <c r="CC87" s="235">
        <f>IF(Tb.Financiering[[#This Row],[Pnr.]]=CC$7,Tb.Financiering[[#This Row],[Eigen
bijdrage]]+Tb.Financiering[[#This Row],[Andere
subsidie(s)]]+Tb.Financiering[[#This Row],[Anders]],0)</f>
        <v>0</v>
      </c>
      <c r="CD87" s="235">
        <f>IF(Tb.Financiering[[#This Row],[Pnr.]]=CD$7,Tb.Financiering[[#This Row],[Eigen
bijdrage]]+Tb.Financiering[[#This Row],[Andere
subsidie(s)]]+Tb.Financiering[[#This Row],[Anders]],0)</f>
        <v>0</v>
      </c>
      <c r="CE87" s="235">
        <f>IF(Tb.Financiering[[#This Row],[Pnr.]]=CE$7,Tb.Financiering[[#This Row],[Eigen
bijdrage]]+Tb.Financiering[[#This Row],[Andere
subsidie(s)]]+Tb.Financiering[[#This Row],[Anders]],0)</f>
        <v>0</v>
      </c>
      <c r="CF87" s="235">
        <f>IF(Tb.Financiering[[#This Row],[Pnr.]]=CF$7,Tb.Financiering[[#This Row],[Eigen
bijdrage]]+Tb.Financiering[[#This Row],[Andere
subsidie(s)]]+Tb.Financiering[[#This Row],[Anders]],0)</f>
        <v>0</v>
      </c>
      <c r="CG87" s="235">
        <f>IF(Tb.Financiering[[#This Row],[Pnr.]]=CG$7,Tb.Financiering[[#This Row],[Eigen
bijdrage]]+Tb.Financiering[[#This Row],[Andere
subsidie(s)]]+Tb.Financiering[[#This Row],[Anders]],0)</f>
        <v>0</v>
      </c>
      <c r="CH87" s="235">
        <f>IF(Tb.Financiering[[#This Row],[Pnr.]]=CH$7,Tb.Financiering[[#This Row],[Eigen
bijdrage]]+Tb.Financiering[[#This Row],[Andere
subsidie(s)]]+Tb.Financiering[[#This Row],[Anders]],0)</f>
        <v>0</v>
      </c>
      <c r="CI87" s="235">
        <f>IF(Tb.Financiering[[#This Row],[Pnr.]]=CI$7,Tb.Financiering[[#This Row],[Eigen
bijdrage]]+Tb.Financiering[[#This Row],[Andere
subsidie(s)]]+Tb.Financiering[[#This Row],[Anders]],0)</f>
        <v>0</v>
      </c>
      <c r="CJ87" s="235">
        <f>IF(Tb.Financiering[[#This Row],[Pnr.]]=CJ$7,Tb.Financiering[[#This Row],[Eigen
bijdrage]]+Tb.Financiering[[#This Row],[Andere
subsidie(s)]]+Tb.Financiering[[#This Row],[Anders]],0)</f>
        <v>0</v>
      </c>
      <c r="CK87" s="235">
        <f>IF(Tb.Financiering[[#This Row],[Pnr.]]=CK$7,Tb.Financiering[[#This Row],[Eigen
bijdrage]]+Tb.Financiering[[#This Row],[Andere
subsidie(s)]]+Tb.Financiering[[#This Row],[Anders]],0)</f>
        <v>0</v>
      </c>
      <c r="CL87" s="235">
        <f>IF(Tb.Financiering[[#This Row],[Pnr.]]=CL$7,Tb.Financiering[[#This Row],[Eigen
bijdrage]]+Tb.Financiering[[#This Row],[Andere
subsidie(s)]]+Tb.Financiering[[#This Row],[Anders]],0)</f>
        <v>0</v>
      </c>
      <c r="CM87" s="235">
        <f>IF(Tb.Financiering[[#This Row],[Pnr.]]=CM$7,Tb.Financiering[[#This Row],[Eigen
bijdrage]]+Tb.Financiering[[#This Row],[Andere
subsidie(s)]]+Tb.Financiering[[#This Row],[Anders]],0)</f>
        <v>0</v>
      </c>
      <c r="CN87" s="235">
        <f>IF(Tb.Financiering[[#This Row],[Pnr.]]=CN$7,Tb.Financiering[[#This Row],[Eigen
bijdrage]]+Tb.Financiering[[#This Row],[Andere
subsidie(s)]]+Tb.Financiering[[#This Row],[Anders]],0)</f>
        <v>0</v>
      </c>
      <c r="CO87" s="235">
        <f>IF(Tb.Financiering[[#This Row],[Pnr.]]=CO$7,Tb.Financiering[[#This Row],[Eigen
bijdrage]]+Tb.Financiering[[#This Row],[Andere
subsidie(s)]]+Tb.Financiering[[#This Row],[Anders]],0)</f>
        <v>0</v>
      </c>
      <c r="CP87" s="235">
        <f>IF(Tb.Financiering[[#This Row],[Pnr.]]=CP$7,Tb.Financiering[[#This Row],[Eigen
bijdrage]]+Tb.Financiering[[#This Row],[Andere
subsidie(s)]]+Tb.Financiering[[#This Row],[Anders]],0)</f>
        <v>0</v>
      </c>
      <c r="CQ87" s="235">
        <f>IF(Tb.Financiering[[#This Row],[Pnr.]]=CQ$7,Tb.Financiering[[#This Row],[Eigen
bijdrage]]+Tb.Financiering[[#This Row],[Andere
subsidie(s)]]+Tb.Financiering[[#This Row],[Anders]],0)</f>
        <v>0</v>
      </c>
      <c r="CR87" s="235">
        <f>IF(Tb.Financiering[[#This Row],[Pnr.]]=CR$7,Tb.Financiering[[#This Row],[Eigen
bijdrage]]+Tb.Financiering[[#This Row],[Andere
subsidie(s)]]+Tb.Financiering[[#This Row],[Anders]],0)</f>
        <v>0</v>
      </c>
      <c r="CS87" s="235">
        <f>IF(Tb.Financiering[[#This Row],[Pnr.]]=CS$7,Tb.Financiering[[#This Row],[Eigen
bijdrage]]+Tb.Financiering[[#This Row],[Andere
subsidie(s)]]+Tb.Financiering[[#This Row],[Anders]],0)</f>
        <v>0</v>
      </c>
      <c r="CT87" s="235">
        <f>IF(Tb.Financiering[[#This Row],[Pnr.]]=CT$7,Tb.Financiering[[#This Row],[Eigen
bijdrage]]+Tb.Financiering[[#This Row],[Andere
subsidie(s)]]+Tb.Financiering[[#This Row],[Anders]],0)</f>
        <v>0</v>
      </c>
      <c r="CU87" s="235">
        <f>IF(Tb.Financiering[[#This Row],[Pnr.]]=CU$7,Tb.Financiering[[#This Row],[Eigen
bijdrage]]+Tb.Financiering[[#This Row],[Andere
subsidie(s)]]+Tb.Financiering[[#This Row],[Anders]],0)</f>
        <v>0</v>
      </c>
      <c r="CV87" s="235">
        <f>IF(Tb.Financiering[[#This Row],[Pnr.]]=CV$7,Tb.Financiering[[#This Row],[Eigen
bijdrage]]+Tb.Financiering[[#This Row],[Andere
subsidie(s)]]+Tb.Financiering[[#This Row],[Anders]],0)</f>
        <v>0</v>
      </c>
      <c r="CW87" s="235">
        <f>IF(Tb.Financiering[[#This Row],[Pnr.]]=CW$7,Tb.Financiering[[#This Row],[Eigen
bijdrage]]+Tb.Financiering[[#This Row],[Andere
subsidie(s)]]+Tb.Financiering[[#This Row],[Anders]],0)</f>
        <v>0</v>
      </c>
      <c r="CX87" s="235">
        <f>IF(Tb.Financiering[[#This Row],[Pnr.]]=CX$7,Tb.Financiering[[#This Row],[Eigen
bijdrage]]+Tb.Financiering[[#This Row],[Andere
subsidie(s)]]+Tb.Financiering[[#This Row],[Anders]],0)</f>
        <v>0</v>
      </c>
      <c r="CY87" s="235">
        <f>IF(Tb.Financiering[[#This Row],[Pnr.]]=CY$7,Tb.Financiering[[#This Row],[Eigen
bijdrage]]+Tb.Financiering[[#This Row],[Andere
subsidie(s)]]+Tb.Financiering[[#This Row],[Anders]],0)</f>
        <v>0</v>
      </c>
      <c r="CZ87" s="235">
        <f>IF(Tb.Financiering[[#This Row],[Pnr.]]=CZ$7,Tb.Financiering[[#This Row],[Eigen
bijdrage]]+Tb.Financiering[[#This Row],[Andere
subsidie(s)]]+Tb.Financiering[[#This Row],[Anders]],0)</f>
        <v>0</v>
      </c>
      <c r="DA87" s="235">
        <f>IF(Tb.Financiering[[#This Row],[Pnr.]]=DA$7,Tb.Financiering[[#This Row],[Eigen
bijdrage]]+Tb.Financiering[[#This Row],[Andere
subsidie(s)]]+Tb.Financiering[[#This Row],[Anders]],0)</f>
        <v>0</v>
      </c>
      <c r="DB87" s="235">
        <f>IF(Tb.Financiering[[#This Row],[Pnr.]]=DB$7,Tb.Financiering[[#This Row],[Eigen
bijdrage]]+Tb.Financiering[[#This Row],[Andere
subsidie(s)]]+Tb.Financiering[[#This Row],[Anders]],0)</f>
        <v>0</v>
      </c>
      <c r="DC87" s="235">
        <f>IF(Tb.Financiering[[#This Row],[Pnr.]]=DC$7,Tb.Financiering[[#This Row],[Eigen
bijdrage]]+Tb.Financiering[[#This Row],[Andere
subsidie(s)]]+Tb.Financiering[[#This Row],[Anders]],0)</f>
        <v>0</v>
      </c>
      <c r="DD87" s="235">
        <f>IF(Tb.Financiering[[#This Row],[Pnr.]]=DD$7,Tb.Financiering[[#This Row],[Eigen
bijdrage]]+Tb.Financiering[[#This Row],[Andere
subsidie(s)]]+Tb.Financiering[[#This Row],[Anders]],0)</f>
        <v>0</v>
      </c>
      <c r="DE87" s="235">
        <f>IF(Tb.Financiering[[#This Row],[Pnr.]]=DE$7,Tb.Financiering[[#This Row],[Eigen
bijdrage]]+Tb.Financiering[[#This Row],[Andere
subsidie(s)]]+Tb.Financiering[[#This Row],[Anders]],0)</f>
        <v>0</v>
      </c>
      <c r="DF87" s="235">
        <f>IF(Tb.Financiering[[#This Row],[Pnr.]]=DF$7,Tb.Financiering[[#This Row],[Eigen
bijdrage]]+Tb.Financiering[[#This Row],[Andere
subsidie(s)]]+Tb.Financiering[[#This Row],[Anders]],0)</f>
        <v>0</v>
      </c>
      <c r="DG87" s="235">
        <f>IF(Tb.Financiering[[#This Row],[Pnr.]]=DG$7,Tb.Financiering[[#This Row],[Eigen
bijdrage]]+Tb.Financiering[[#This Row],[Andere
subsidie(s)]]+Tb.Financiering[[#This Row],[Anders]],0)</f>
        <v>0</v>
      </c>
      <c r="DH87" s="235">
        <f>IF(Tb.Financiering[[#This Row],[Pnr.]]=DH$7,Tb.Financiering[[#This Row],[Eigen
bijdrage]]+Tb.Financiering[[#This Row],[Andere
subsidie(s)]]+Tb.Financiering[[#This Row],[Anders]],0)</f>
        <v>0</v>
      </c>
      <c r="DI87" s="235">
        <f>IF(Tb.Financiering[[#This Row],[Pnr.]]=DI$7,Tb.Financiering[[#This Row],[Eigen
bijdrage]]+Tb.Financiering[[#This Row],[Andere
subsidie(s)]]+Tb.Financiering[[#This Row],[Anders]],0)</f>
        <v>0</v>
      </c>
      <c r="DJ87" s="235">
        <f>IF(Tb.Financiering[[#This Row],[Pnr.]]=DJ$7,Tb.Financiering[[#This Row],[Eigen
bijdrage]]+Tb.Financiering[[#This Row],[Andere
subsidie(s)]]+Tb.Financiering[[#This Row],[Anders]],0)</f>
        <v>0</v>
      </c>
      <c r="DK87" s="235">
        <f>IF(Tb.Financiering[[#This Row],[Pnr.]]=DK$7,Tb.Financiering[[#This Row],[Eigen
bijdrage]]+Tb.Financiering[[#This Row],[Andere
subsidie(s)]]+Tb.Financiering[[#This Row],[Anders]],0)</f>
        <v>0</v>
      </c>
      <c r="XFD87" s="31"/>
    </row>
    <row r="88" spans="1:115 16384:16384" s="4" customFormat="1" x14ac:dyDescent="0.3">
      <c r="A88" s="31"/>
      <c r="B88" s="137"/>
      <c r="C88" s="137"/>
      <c r="D88" s="11">
        <f>SUMIF(Tbl.Kosten[PSAnr.],Tb.Financiering[[#This Row],[PSAnr.]],Tbl.Kosten[Totaal kosten])</f>
        <v>0</v>
      </c>
      <c r="E88" s="154">
        <f>SUMIF(Tbl.Kosten[PSAnr.],Tb.Financiering[[#This Row],[PSAnr.]],Tbl.Kosten[Subsidie])</f>
        <v>0</v>
      </c>
      <c r="F88" s="155"/>
      <c r="G88" s="154">
        <f>Tb.Financiering[[#This Row],[Begrote kosten]]-Tb.Financiering[[#This Row],[Berekende GLB subsidie]]-Tb.Financiering[[#This Row],[Correctie GLB subsidie]]</f>
        <v>0</v>
      </c>
      <c r="H88" s="156"/>
      <c r="I88" s="156"/>
      <c r="J88" s="156"/>
      <c r="K88" s="152"/>
      <c r="L88" s="97">
        <f>Tb.Financiering[[#This Row],[Te financieren]]-SUM(Tb.Financiering[[#This Row],[Eigen
bijdrage]:[Anders]])</f>
        <v>0</v>
      </c>
      <c r="M88" s="160" t="str">
        <f>IFERROR(VLOOKUP(Tb.Financiering[[#This Row],[Partnernaam]],Tbl.Projectpartners[[Naam]:[PNr.]],9,FALSE),"")</f>
        <v/>
      </c>
      <c r="N88" s="142" t="str">
        <f>IFERROR(VLOOKUP(Tb.Financiering[[#This Row],[Subsidiabele activiteit]],Tbl.Subsidiehoogte[[Subsidieactiviteit]:[SAnr.]],3,FALSE),"")</f>
        <v/>
      </c>
      <c r="O88" s="142" t="str">
        <f>_xlfn.CONCAT(Tb.Financiering[[#This Row],[Pnr.]],Tb.Financiering[[#This Row],[SAnr.]])</f>
        <v/>
      </c>
      <c r="P88" s="144">
        <f>IF(Tb.Financiering[[#This Row],[Pnr.]]=P$7,Tb.Financiering[[#This Row],[Te financieren]]-Tb.Financiering[[#This Row],[Eigen
bijdrage]]-Tb.Financiering[[#This Row],[Andere
subsidie(s)]]-Tb.Financiering[[#This Row],[Anders]],0)</f>
        <v>0</v>
      </c>
      <c r="Q88" s="144">
        <f>IF(Tb.Financiering[[#This Row],[Pnr.]]=Q$7,Tb.Financiering[[#This Row],[Te financieren]]-Tb.Financiering[[#This Row],[Eigen
bijdrage]]-Tb.Financiering[[#This Row],[Andere
subsidie(s)]]-Tb.Financiering[[#This Row],[Anders]],0)</f>
        <v>0</v>
      </c>
      <c r="R88" s="144">
        <f>IF(Tb.Financiering[[#This Row],[Pnr.]]=R$7,Tb.Financiering[[#This Row],[Te financieren]]-Tb.Financiering[[#This Row],[Eigen
bijdrage]]-Tb.Financiering[[#This Row],[Andere
subsidie(s)]]-Tb.Financiering[[#This Row],[Anders]],0)</f>
        <v>0</v>
      </c>
      <c r="S88" s="144">
        <f>IF(Tb.Financiering[[#This Row],[Pnr.]]=S$7,Tb.Financiering[[#This Row],[Te financieren]]-Tb.Financiering[[#This Row],[Eigen
bijdrage]]-Tb.Financiering[[#This Row],[Andere
subsidie(s)]]-Tb.Financiering[[#This Row],[Anders]],0)</f>
        <v>0</v>
      </c>
      <c r="T88" s="144">
        <f>IF(Tb.Financiering[[#This Row],[Pnr.]]=T$7,Tb.Financiering[[#This Row],[Te financieren]]-Tb.Financiering[[#This Row],[Eigen
bijdrage]]-Tb.Financiering[[#This Row],[Andere
subsidie(s)]]-Tb.Financiering[[#This Row],[Anders]],0)</f>
        <v>0</v>
      </c>
      <c r="U88" s="144">
        <f>IF(Tb.Financiering[[#This Row],[Pnr.]]=U$7,Tb.Financiering[[#This Row],[Te financieren]]-Tb.Financiering[[#This Row],[Eigen
bijdrage]]-Tb.Financiering[[#This Row],[Andere
subsidie(s)]]-Tb.Financiering[[#This Row],[Anders]],0)</f>
        <v>0</v>
      </c>
      <c r="V88" s="144">
        <f>IF(Tb.Financiering[[#This Row],[Pnr.]]=V$7,Tb.Financiering[[#This Row],[Te financieren]]-Tb.Financiering[[#This Row],[Eigen
bijdrage]]-Tb.Financiering[[#This Row],[Andere
subsidie(s)]]-Tb.Financiering[[#This Row],[Anders]],0)</f>
        <v>0</v>
      </c>
      <c r="W88" s="144">
        <f>IF(Tb.Financiering[[#This Row],[Pnr.]]=W$7,Tb.Financiering[[#This Row],[Te financieren]]-Tb.Financiering[[#This Row],[Eigen
bijdrage]]-Tb.Financiering[[#This Row],[Andere
subsidie(s)]]-Tb.Financiering[[#This Row],[Anders]],0)</f>
        <v>0</v>
      </c>
      <c r="X88" s="144">
        <f>IF(Tb.Financiering[[#This Row],[Pnr.]]=X$7,Tb.Financiering[[#This Row],[Te financieren]]-Tb.Financiering[[#This Row],[Eigen
bijdrage]]-Tb.Financiering[[#This Row],[Andere
subsidie(s)]]-Tb.Financiering[[#This Row],[Anders]],0)</f>
        <v>0</v>
      </c>
      <c r="Y88" s="144">
        <f>IF(Tb.Financiering[[#This Row],[Pnr.]]=Y$7,Tb.Financiering[[#This Row],[Te financieren]]-Tb.Financiering[[#This Row],[Eigen
bijdrage]]-Tb.Financiering[[#This Row],[Andere
subsidie(s)]]-Tb.Financiering[[#This Row],[Anders]],0)</f>
        <v>0</v>
      </c>
      <c r="Z88" s="144">
        <f>IF(Tb.Financiering[[#This Row],[Pnr.]]=Z$7,Tb.Financiering[[#This Row],[Te financieren]]-Tb.Financiering[[#This Row],[Eigen
bijdrage]]-Tb.Financiering[[#This Row],[Andere
subsidie(s)]]-Tb.Financiering[[#This Row],[Anders]],0)</f>
        <v>0</v>
      </c>
      <c r="AA88" s="144">
        <f>IF(Tb.Financiering[[#This Row],[Pnr.]]=AA$7,Tb.Financiering[[#This Row],[Te financieren]]-Tb.Financiering[[#This Row],[Eigen
bijdrage]]-Tb.Financiering[[#This Row],[Andere
subsidie(s)]]-Tb.Financiering[[#This Row],[Anders]],0)</f>
        <v>0</v>
      </c>
      <c r="AB88" s="144">
        <f>IF(Tb.Financiering[[#This Row],[Pnr.]]=AB$7,Tb.Financiering[[#This Row],[Te financieren]]-Tb.Financiering[[#This Row],[Eigen
bijdrage]]-Tb.Financiering[[#This Row],[Andere
subsidie(s)]]-Tb.Financiering[[#This Row],[Anders]],0)</f>
        <v>0</v>
      </c>
      <c r="AC88" s="144">
        <f>IF(Tb.Financiering[[#This Row],[Pnr.]]=AC$7,Tb.Financiering[[#This Row],[Te financieren]]-Tb.Financiering[[#This Row],[Eigen
bijdrage]]-Tb.Financiering[[#This Row],[Andere
subsidie(s)]]-Tb.Financiering[[#This Row],[Anders]],0)</f>
        <v>0</v>
      </c>
      <c r="AD88" s="144">
        <f>IF(Tb.Financiering[[#This Row],[Pnr.]]=AD$7,Tb.Financiering[[#This Row],[Te financieren]]-Tb.Financiering[[#This Row],[Eigen
bijdrage]]-Tb.Financiering[[#This Row],[Andere
subsidie(s)]]-Tb.Financiering[[#This Row],[Anders]],0)</f>
        <v>0</v>
      </c>
      <c r="AE88" s="144">
        <f>IF(Tb.Financiering[[#This Row],[Pnr.]]=AE$7,Tb.Financiering[[#This Row],[Te financieren]]-Tb.Financiering[[#This Row],[Eigen
bijdrage]]-Tb.Financiering[[#This Row],[Andere
subsidie(s)]]-Tb.Financiering[[#This Row],[Anders]],0)</f>
        <v>0</v>
      </c>
      <c r="AF88" s="144">
        <f>IF(Tb.Financiering[[#This Row],[Pnr.]]=AF$7,Tb.Financiering[[#This Row],[Te financieren]]-Tb.Financiering[[#This Row],[Eigen
bijdrage]]-Tb.Financiering[[#This Row],[Andere
subsidie(s)]]-Tb.Financiering[[#This Row],[Anders]],0)</f>
        <v>0</v>
      </c>
      <c r="AG88" s="144">
        <f>IF(Tb.Financiering[[#This Row],[Pnr.]]=AG$7,Tb.Financiering[[#This Row],[Te financieren]]-Tb.Financiering[[#This Row],[Eigen
bijdrage]]-Tb.Financiering[[#This Row],[Andere
subsidie(s)]]-Tb.Financiering[[#This Row],[Anders]],0)</f>
        <v>0</v>
      </c>
      <c r="AH88" s="144">
        <f>IF(Tb.Financiering[[#This Row],[Pnr.]]=AH$7,Tb.Financiering[[#This Row],[Te financieren]]-Tb.Financiering[[#This Row],[Eigen
bijdrage]]-Tb.Financiering[[#This Row],[Andere
subsidie(s)]]-Tb.Financiering[[#This Row],[Anders]],0)</f>
        <v>0</v>
      </c>
      <c r="AI88" s="144">
        <f>IF(Tb.Financiering[[#This Row],[Pnr.]]=AI$7,Tb.Financiering[[#This Row],[Te financieren]]-Tb.Financiering[[#This Row],[Eigen
bijdrage]]-Tb.Financiering[[#This Row],[Andere
subsidie(s)]]-Tb.Financiering[[#This Row],[Anders]],0)</f>
        <v>0</v>
      </c>
      <c r="AJ88" s="144">
        <f>IF(Tb.Financiering[[#This Row],[Pnr.]]=AJ$7,Tb.Financiering[[#This Row],[Te financieren]]-Tb.Financiering[[#This Row],[Eigen
bijdrage]]-Tb.Financiering[[#This Row],[Andere
subsidie(s)]]-Tb.Financiering[[#This Row],[Anders]],0)</f>
        <v>0</v>
      </c>
      <c r="AK88" s="144">
        <f>IF(Tb.Financiering[[#This Row],[Pnr.]]=AK$7,Tb.Financiering[[#This Row],[Te financieren]]-Tb.Financiering[[#This Row],[Eigen
bijdrage]]-Tb.Financiering[[#This Row],[Andere
subsidie(s)]]-Tb.Financiering[[#This Row],[Anders]],0)</f>
        <v>0</v>
      </c>
      <c r="AL88" s="144">
        <f>IF(Tb.Financiering[[#This Row],[Pnr.]]=AL$7,Tb.Financiering[[#This Row],[Te financieren]]-Tb.Financiering[[#This Row],[Eigen
bijdrage]]-Tb.Financiering[[#This Row],[Andere
subsidie(s)]]-Tb.Financiering[[#This Row],[Anders]],0)</f>
        <v>0</v>
      </c>
      <c r="AM88" s="144">
        <f>IF(Tb.Financiering[[#This Row],[Pnr.]]=AM$7,Tb.Financiering[[#This Row],[Te financieren]]-Tb.Financiering[[#This Row],[Eigen
bijdrage]]-Tb.Financiering[[#This Row],[Andere
subsidie(s)]]-Tb.Financiering[[#This Row],[Anders]],0)</f>
        <v>0</v>
      </c>
      <c r="AN88" s="144">
        <f>IF(Tb.Financiering[[#This Row],[Pnr.]]=AN$7,Tb.Financiering[[#This Row],[Te financieren]]-Tb.Financiering[[#This Row],[Eigen
bijdrage]]-Tb.Financiering[[#This Row],[Andere
subsidie(s)]]-Tb.Financiering[[#This Row],[Anders]],0)</f>
        <v>0</v>
      </c>
      <c r="AO88" s="144">
        <f>IF(Tb.Financiering[[#This Row],[Pnr.]]=AO$7,Tb.Financiering[[#This Row],[Te financieren]]-Tb.Financiering[[#This Row],[Eigen
bijdrage]]-Tb.Financiering[[#This Row],[Andere
subsidie(s)]]-Tb.Financiering[[#This Row],[Anders]],0)</f>
        <v>0</v>
      </c>
      <c r="AP88" s="144">
        <f>IF(Tb.Financiering[[#This Row],[Pnr.]]=AP$7,Tb.Financiering[[#This Row],[Te financieren]]-Tb.Financiering[[#This Row],[Eigen
bijdrage]]-Tb.Financiering[[#This Row],[Andere
subsidie(s)]]-Tb.Financiering[[#This Row],[Anders]],0)</f>
        <v>0</v>
      </c>
      <c r="AQ88" s="144">
        <f>IF(Tb.Financiering[[#This Row],[Pnr.]]=AQ$7,Tb.Financiering[[#This Row],[Te financieren]]-Tb.Financiering[[#This Row],[Eigen
bijdrage]]-Tb.Financiering[[#This Row],[Andere
subsidie(s)]]-Tb.Financiering[[#This Row],[Anders]],0)</f>
        <v>0</v>
      </c>
      <c r="AR88" s="144">
        <f>IF(Tb.Financiering[[#This Row],[Pnr.]]=AR$7,Tb.Financiering[[#This Row],[Te financieren]]-Tb.Financiering[[#This Row],[Eigen
bijdrage]]-Tb.Financiering[[#This Row],[Andere
subsidie(s)]]-Tb.Financiering[[#This Row],[Anders]],0)</f>
        <v>0</v>
      </c>
      <c r="AS88" s="144">
        <f>IF(Tb.Financiering[[#This Row],[Pnr.]]=AS$7,Tb.Financiering[[#This Row],[Te financieren]]-Tb.Financiering[[#This Row],[Eigen
bijdrage]]-Tb.Financiering[[#This Row],[Andere
subsidie(s)]]-Tb.Financiering[[#This Row],[Anders]],0)</f>
        <v>0</v>
      </c>
      <c r="AT88" s="144">
        <f>IF(Tb.Financiering[[#This Row],[Pnr.]]=AT$7,Tb.Financiering[[#This Row],[Te financieren]]-Tb.Financiering[[#This Row],[Eigen
bijdrage]]-Tb.Financiering[[#This Row],[Andere
subsidie(s)]]-Tb.Financiering[[#This Row],[Anders]],0)</f>
        <v>0</v>
      </c>
      <c r="AU88" s="144">
        <f>IF(Tb.Financiering[[#This Row],[Pnr.]]=AU$7,Tb.Financiering[[#This Row],[Te financieren]]-Tb.Financiering[[#This Row],[Eigen
bijdrage]]-Tb.Financiering[[#This Row],[Andere
subsidie(s)]]-Tb.Financiering[[#This Row],[Anders]],0)</f>
        <v>0</v>
      </c>
      <c r="AV88" s="144">
        <f>IF(Tb.Financiering[[#This Row],[Pnr.]]=AV$7,Tb.Financiering[[#This Row],[Te financieren]]-Tb.Financiering[[#This Row],[Eigen
bijdrage]]-Tb.Financiering[[#This Row],[Andere
subsidie(s)]]-Tb.Financiering[[#This Row],[Anders]],0)</f>
        <v>0</v>
      </c>
      <c r="AW88" s="144">
        <f>IF(Tb.Financiering[[#This Row],[Pnr.]]=AW$7,Tb.Financiering[[#This Row],[Te financieren]]-Tb.Financiering[[#This Row],[Eigen
bijdrage]]-Tb.Financiering[[#This Row],[Andere
subsidie(s)]]-Tb.Financiering[[#This Row],[Anders]],0)</f>
        <v>0</v>
      </c>
      <c r="AX88" s="144">
        <f>IF(Tb.Financiering[[#This Row],[Pnr.]]=AX$7,Tb.Financiering[[#This Row],[Te financieren]]-Tb.Financiering[[#This Row],[Eigen
bijdrage]]-Tb.Financiering[[#This Row],[Andere
subsidie(s)]]-Tb.Financiering[[#This Row],[Anders]],0)</f>
        <v>0</v>
      </c>
      <c r="AY88" s="144">
        <f>IF(Tb.Financiering[[#This Row],[Pnr.]]=AY$7,Tb.Financiering[[#This Row],[Te financieren]]-Tb.Financiering[[#This Row],[Eigen
bijdrage]]-Tb.Financiering[[#This Row],[Andere
subsidie(s)]]-Tb.Financiering[[#This Row],[Anders]],0)</f>
        <v>0</v>
      </c>
      <c r="AZ88" s="144">
        <f>IF(Tb.Financiering[[#This Row],[Pnr.]]=AZ$7,Tb.Financiering[[#This Row],[Te financieren]]-Tb.Financiering[[#This Row],[Eigen
bijdrage]]-Tb.Financiering[[#This Row],[Andere
subsidie(s)]]-Tb.Financiering[[#This Row],[Anders]],0)</f>
        <v>0</v>
      </c>
      <c r="BA88" s="144">
        <f>IF(Tb.Financiering[[#This Row],[Pnr.]]=BA$7,Tb.Financiering[[#This Row],[Te financieren]]-Tb.Financiering[[#This Row],[Eigen
bijdrage]]-Tb.Financiering[[#This Row],[Andere
subsidie(s)]]-Tb.Financiering[[#This Row],[Anders]],0)</f>
        <v>0</v>
      </c>
      <c r="BB88" s="144">
        <f>IF(Tb.Financiering[[#This Row],[Pnr.]]=BB$7,Tb.Financiering[[#This Row],[Te financieren]]-Tb.Financiering[[#This Row],[Eigen
bijdrage]]-Tb.Financiering[[#This Row],[Andere
subsidie(s)]]-Tb.Financiering[[#This Row],[Anders]],0)</f>
        <v>0</v>
      </c>
      <c r="BC88" s="144">
        <f>IF(Tb.Financiering[[#This Row],[Pnr.]]=BC$7,Tb.Financiering[[#This Row],[Te financieren]]-Tb.Financiering[[#This Row],[Eigen
bijdrage]]-Tb.Financiering[[#This Row],[Andere
subsidie(s)]]-Tb.Financiering[[#This Row],[Anders]],0)</f>
        <v>0</v>
      </c>
      <c r="BD88" s="144">
        <f>IF(Tb.Financiering[[#This Row],[Pnr.]]=BD$7,Tb.Financiering[[#This Row],[Te financieren]]-Tb.Financiering[[#This Row],[Eigen
bijdrage]]-Tb.Financiering[[#This Row],[Andere
subsidie(s)]]-Tb.Financiering[[#This Row],[Anders]],0)</f>
        <v>0</v>
      </c>
      <c r="BE88" s="144">
        <f>IF(Tb.Financiering[[#This Row],[Pnr.]]=BE$7,Tb.Financiering[[#This Row],[Te financieren]]-Tb.Financiering[[#This Row],[Eigen
bijdrage]]-Tb.Financiering[[#This Row],[Andere
subsidie(s)]]-Tb.Financiering[[#This Row],[Anders]],0)</f>
        <v>0</v>
      </c>
      <c r="BF88" s="144">
        <f>IF(Tb.Financiering[[#This Row],[Pnr.]]=BF$7,Tb.Financiering[[#This Row],[Te financieren]]-Tb.Financiering[[#This Row],[Eigen
bijdrage]]-Tb.Financiering[[#This Row],[Andere
subsidie(s)]]-Tb.Financiering[[#This Row],[Anders]],0)</f>
        <v>0</v>
      </c>
      <c r="BG88" s="144">
        <f>IF(Tb.Financiering[[#This Row],[Pnr.]]=BG$7,Tb.Financiering[[#This Row],[Te financieren]]-Tb.Financiering[[#This Row],[Eigen
bijdrage]]-Tb.Financiering[[#This Row],[Andere
subsidie(s)]]-Tb.Financiering[[#This Row],[Anders]],0)</f>
        <v>0</v>
      </c>
      <c r="BH88" s="144">
        <f>IF(Tb.Financiering[[#This Row],[Pnr.]]=BH$7,Tb.Financiering[[#This Row],[Te financieren]]-Tb.Financiering[[#This Row],[Eigen
bijdrage]]-Tb.Financiering[[#This Row],[Andere
subsidie(s)]]-Tb.Financiering[[#This Row],[Anders]],0)</f>
        <v>0</v>
      </c>
      <c r="BI88" s="144">
        <f>IF(Tb.Financiering[[#This Row],[Pnr.]]=BI$7,Tb.Financiering[[#This Row],[Te financieren]]-Tb.Financiering[[#This Row],[Eigen
bijdrage]]-Tb.Financiering[[#This Row],[Andere
subsidie(s)]]-Tb.Financiering[[#This Row],[Anders]],0)</f>
        <v>0</v>
      </c>
      <c r="BJ88" s="144">
        <f>IF(Tb.Financiering[[#This Row],[Pnr.]]=BJ$7,Tb.Financiering[[#This Row],[Te financieren]]-Tb.Financiering[[#This Row],[Eigen
bijdrage]]-Tb.Financiering[[#This Row],[Andere
subsidie(s)]]-Tb.Financiering[[#This Row],[Anders]],0)</f>
        <v>0</v>
      </c>
      <c r="BK88" s="144">
        <f>IF(Tb.Financiering[[#This Row],[Pnr.]]=BK$7,Tb.Financiering[[#This Row],[Te financieren]]-Tb.Financiering[[#This Row],[Eigen
bijdrage]]-Tb.Financiering[[#This Row],[Andere
subsidie(s)]]-Tb.Financiering[[#This Row],[Anders]],0)</f>
        <v>0</v>
      </c>
      <c r="BL88" s="144">
        <f>IF(Tb.Financiering[[#This Row],[Pnr.]]=BL$7,Tb.Financiering[[#This Row],[Te financieren]]-Tb.Financiering[[#This Row],[Eigen
bijdrage]]-Tb.Financiering[[#This Row],[Andere
subsidie(s)]]-Tb.Financiering[[#This Row],[Anders]],0)</f>
        <v>0</v>
      </c>
      <c r="BM88" s="144">
        <f>IF(Tb.Financiering[[#This Row],[Pnr.]]=BM$7,Tb.Financiering[[#This Row],[Te financieren]]-Tb.Financiering[[#This Row],[Eigen
bijdrage]]-Tb.Financiering[[#This Row],[Andere
subsidie(s)]]-Tb.Financiering[[#This Row],[Anders]],0)</f>
        <v>0</v>
      </c>
      <c r="BN88" s="235">
        <f>IF(Tb.Financiering[[#This Row],[Pnr.]]=BN$7,Tb.Financiering[[#This Row],[Eigen
bijdrage]]+Tb.Financiering[[#This Row],[Andere
subsidie(s)]]+Tb.Financiering[[#This Row],[Anders]],0)</f>
        <v>0</v>
      </c>
      <c r="BO88" s="235">
        <f>IF(Tb.Financiering[[#This Row],[Pnr.]]=BO$7,Tb.Financiering[[#This Row],[Eigen
bijdrage]]+Tb.Financiering[[#This Row],[Andere
subsidie(s)]]+Tb.Financiering[[#This Row],[Anders]],0)</f>
        <v>0</v>
      </c>
      <c r="BP88" s="235">
        <f>IF(Tb.Financiering[[#This Row],[Pnr.]]=BP$7,Tb.Financiering[[#This Row],[Eigen
bijdrage]]+Tb.Financiering[[#This Row],[Andere
subsidie(s)]]+Tb.Financiering[[#This Row],[Anders]],0)</f>
        <v>0</v>
      </c>
      <c r="BQ88" s="235">
        <f>IF(Tb.Financiering[[#This Row],[Pnr.]]=BQ$7,Tb.Financiering[[#This Row],[Eigen
bijdrage]]+Tb.Financiering[[#This Row],[Andere
subsidie(s)]]+Tb.Financiering[[#This Row],[Anders]],0)</f>
        <v>0</v>
      </c>
      <c r="BR88" s="235">
        <f>IF(Tb.Financiering[[#This Row],[Pnr.]]=BR$7,Tb.Financiering[[#This Row],[Eigen
bijdrage]]+Tb.Financiering[[#This Row],[Andere
subsidie(s)]]+Tb.Financiering[[#This Row],[Anders]],0)</f>
        <v>0</v>
      </c>
      <c r="BS88" s="235">
        <f>IF(Tb.Financiering[[#This Row],[Pnr.]]=BS$7,Tb.Financiering[[#This Row],[Eigen
bijdrage]]+Tb.Financiering[[#This Row],[Andere
subsidie(s)]]+Tb.Financiering[[#This Row],[Anders]],0)</f>
        <v>0</v>
      </c>
      <c r="BT88" s="235">
        <f>IF(Tb.Financiering[[#This Row],[Pnr.]]=BT$7,Tb.Financiering[[#This Row],[Eigen
bijdrage]]+Tb.Financiering[[#This Row],[Andere
subsidie(s)]]+Tb.Financiering[[#This Row],[Anders]],0)</f>
        <v>0</v>
      </c>
      <c r="BU88" s="235">
        <f>IF(Tb.Financiering[[#This Row],[Pnr.]]=BU$7,Tb.Financiering[[#This Row],[Eigen
bijdrage]]+Tb.Financiering[[#This Row],[Andere
subsidie(s)]]+Tb.Financiering[[#This Row],[Anders]],0)</f>
        <v>0</v>
      </c>
      <c r="BV88" s="235">
        <f>IF(Tb.Financiering[[#This Row],[Pnr.]]=BV$7,Tb.Financiering[[#This Row],[Eigen
bijdrage]]+Tb.Financiering[[#This Row],[Andere
subsidie(s)]]+Tb.Financiering[[#This Row],[Anders]],0)</f>
        <v>0</v>
      </c>
      <c r="BW88" s="235">
        <f>IF(Tb.Financiering[[#This Row],[Pnr.]]=BW$7,Tb.Financiering[[#This Row],[Eigen
bijdrage]]+Tb.Financiering[[#This Row],[Andere
subsidie(s)]]+Tb.Financiering[[#This Row],[Anders]],0)</f>
        <v>0</v>
      </c>
      <c r="BX88" s="235">
        <f>IF(Tb.Financiering[[#This Row],[Pnr.]]=BX$7,Tb.Financiering[[#This Row],[Eigen
bijdrage]]+Tb.Financiering[[#This Row],[Andere
subsidie(s)]]+Tb.Financiering[[#This Row],[Anders]],0)</f>
        <v>0</v>
      </c>
      <c r="BY88" s="235">
        <f>IF(Tb.Financiering[[#This Row],[Pnr.]]=BY$7,Tb.Financiering[[#This Row],[Eigen
bijdrage]]+Tb.Financiering[[#This Row],[Andere
subsidie(s)]]+Tb.Financiering[[#This Row],[Anders]],0)</f>
        <v>0</v>
      </c>
      <c r="BZ88" s="235">
        <f>IF(Tb.Financiering[[#This Row],[Pnr.]]=BZ$7,Tb.Financiering[[#This Row],[Eigen
bijdrage]]+Tb.Financiering[[#This Row],[Andere
subsidie(s)]]+Tb.Financiering[[#This Row],[Anders]],0)</f>
        <v>0</v>
      </c>
      <c r="CA88" s="235">
        <f>IF(Tb.Financiering[[#This Row],[Pnr.]]=CA$7,Tb.Financiering[[#This Row],[Eigen
bijdrage]]+Tb.Financiering[[#This Row],[Andere
subsidie(s)]]+Tb.Financiering[[#This Row],[Anders]],0)</f>
        <v>0</v>
      </c>
      <c r="CB88" s="235">
        <f>IF(Tb.Financiering[[#This Row],[Pnr.]]=CB$7,Tb.Financiering[[#This Row],[Eigen
bijdrage]]+Tb.Financiering[[#This Row],[Andere
subsidie(s)]]+Tb.Financiering[[#This Row],[Anders]],0)</f>
        <v>0</v>
      </c>
      <c r="CC88" s="235">
        <f>IF(Tb.Financiering[[#This Row],[Pnr.]]=CC$7,Tb.Financiering[[#This Row],[Eigen
bijdrage]]+Tb.Financiering[[#This Row],[Andere
subsidie(s)]]+Tb.Financiering[[#This Row],[Anders]],0)</f>
        <v>0</v>
      </c>
      <c r="CD88" s="235">
        <f>IF(Tb.Financiering[[#This Row],[Pnr.]]=CD$7,Tb.Financiering[[#This Row],[Eigen
bijdrage]]+Tb.Financiering[[#This Row],[Andere
subsidie(s)]]+Tb.Financiering[[#This Row],[Anders]],0)</f>
        <v>0</v>
      </c>
      <c r="CE88" s="235">
        <f>IF(Tb.Financiering[[#This Row],[Pnr.]]=CE$7,Tb.Financiering[[#This Row],[Eigen
bijdrage]]+Tb.Financiering[[#This Row],[Andere
subsidie(s)]]+Tb.Financiering[[#This Row],[Anders]],0)</f>
        <v>0</v>
      </c>
      <c r="CF88" s="235">
        <f>IF(Tb.Financiering[[#This Row],[Pnr.]]=CF$7,Tb.Financiering[[#This Row],[Eigen
bijdrage]]+Tb.Financiering[[#This Row],[Andere
subsidie(s)]]+Tb.Financiering[[#This Row],[Anders]],0)</f>
        <v>0</v>
      </c>
      <c r="CG88" s="235">
        <f>IF(Tb.Financiering[[#This Row],[Pnr.]]=CG$7,Tb.Financiering[[#This Row],[Eigen
bijdrage]]+Tb.Financiering[[#This Row],[Andere
subsidie(s)]]+Tb.Financiering[[#This Row],[Anders]],0)</f>
        <v>0</v>
      </c>
      <c r="CH88" s="235">
        <f>IF(Tb.Financiering[[#This Row],[Pnr.]]=CH$7,Tb.Financiering[[#This Row],[Eigen
bijdrage]]+Tb.Financiering[[#This Row],[Andere
subsidie(s)]]+Tb.Financiering[[#This Row],[Anders]],0)</f>
        <v>0</v>
      </c>
      <c r="CI88" s="235">
        <f>IF(Tb.Financiering[[#This Row],[Pnr.]]=CI$7,Tb.Financiering[[#This Row],[Eigen
bijdrage]]+Tb.Financiering[[#This Row],[Andere
subsidie(s)]]+Tb.Financiering[[#This Row],[Anders]],0)</f>
        <v>0</v>
      </c>
      <c r="CJ88" s="235">
        <f>IF(Tb.Financiering[[#This Row],[Pnr.]]=CJ$7,Tb.Financiering[[#This Row],[Eigen
bijdrage]]+Tb.Financiering[[#This Row],[Andere
subsidie(s)]]+Tb.Financiering[[#This Row],[Anders]],0)</f>
        <v>0</v>
      </c>
      <c r="CK88" s="235">
        <f>IF(Tb.Financiering[[#This Row],[Pnr.]]=CK$7,Tb.Financiering[[#This Row],[Eigen
bijdrage]]+Tb.Financiering[[#This Row],[Andere
subsidie(s)]]+Tb.Financiering[[#This Row],[Anders]],0)</f>
        <v>0</v>
      </c>
      <c r="CL88" s="235">
        <f>IF(Tb.Financiering[[#This Row],[Pnr.]]=CL$7,Tb.Financiering[[#This Row],[Eigen
bijdrage]]+Tb.Financiering[[#This Row],[Andere
subsidie(s)]]+Tb.Financiering[[#This Row],[Anders]],0)</f>
        <v>0</v>
      </c>
      <c r="CM88" s="235">
        <f>IF(Tb.Financiering[[#This Row],[Pnr.]]=CM$7,Tb.Financiering[[#This Row],[Eigen
bijdrage]]+Tb.Financiering[[#This Row],[Andere
subsidie(s)]]+Tb.Financiering[[#This Row],[Anders]],0)</f>
        <v>0</v>
      </c>
      <c r="CN88" s="235">
        <f>IF(Tb.Financiering[[#This Row],[Pnr.]]=CN$7,Tb.Financiering[[#This Row],[Eigen
bijdrage]]+Tb.Financiering[[#This Row],[Andere
subsidie(s)]]+Tb.Financiering[[#This Row],[Anders]],0)</f>
        <v>0</v>
      </c>
      <c r="CO88" s="235">
        <f>IF(Tb.Financiering[[#This Row],[Pnr.]]=CO$7,Tb.Financiering[[#This Row],[Eigen
bijdrage]]+Tb.Financiering[[#This Row],[Andere
subsidie(s)]]+Tb.Financiering[[#This Row],[Anders]],0)</f>
        <v>0</v>
      </c>
      <c r="CP88" s="235">
        <f>IF(Tb.Financiering[[#This Row],[Pnr.]]=CP$7,Tb.Financiering[[#This Row],[Eigen
bijdrage]]+Tb.Financiering[[#This Row],[Andere
subsidie(s)]]+Tb.Financiering[[#This Row],[Anders]],0)</f>
        <v>0</v>
      </c>
      <c r="CQ88" s="235">
        <f>IF(Tb.Financiering[[#This Row],[Pnr.]]=CQ$7,Tb.Financiering[[#This Row],[Eigen
bijdrage]]+Tb.Financiering[[#This Row],[Andere
subsidie(s)]]+Tb.Financiering[[#This Row],[Anders]],0)</f>
        <v>0</v>
      </c>
      <c r="CR88" s="235">
        <f>IF(Tb.Financiering[[#This Row],[Pnr.]]=CR$7,Tb.Financiering[[#This Row],[Eigen
bijdrage]]+Tb.Financiering[[#This Row],[Andere
subsidie(s)]]+Tb.Financiering[[#This Row],[Anders]],0)</f>
        <v>0</v>
      </c>
      <c r="CS88" s="235">
        <f>IF(Tb.Financiering[[#This Row],[Pnr.]]=CS$7,Tb.Financiering[[#This Row],[Eigen
bijdrage]]+Tb.Financiering[[#This Row],[Andere
subsidie(s)]]+Tb.Financiering[[#This Row],[Anders]],0)</f>
        <v>0</v>
      </c>
      <c r="CT88" s="235">
        <f>IF(Tb.Financiering[[#This Row],[Pnr.]]=CT$7,Tb.Financiering[[#This Row],[Eigen
bijdrage]]+Tb.Financiering[[#This Row],[Andere
subsidie(s)]]+Tb.Financiering[[#This Row],[Anders]],0)</f>
        <v>0</v>
      </c>
      <c r="CU88" s="235">
        <f>IF(Tb.Financiering[[#This Row],[Pnr.]]=CU$7,Tb.Financiering[[#This Row],[Eigen
bijdrage]]+Tb.Financiering[[#This Row],[Andere
subsidie(s)]]+Tb.Financiering[[#This Row],[Anders]],0)</f>
        <v>0</v>
      </c>
      <c r="CV88" s="235">
        <f>IF(Tb.Financiering[[#This Row],[Pnr.]]=CV$7,Tb.Financiering[[#This Row],[Eigen
bijdrage]]+Tb.Financiering[[#This Row],[Andere
subsidie(s)]]+Tb.Financiering[[#This Row],[Anders]],0)</f>
        <v>0</v>
      </c>
      <c r="CW88" s="235">
        <f>IF(Tb.Financiering[[#This Row],[Pnr.]]=CW$7,Tb.Financiering[[#This Row],[Eigen
bijdrage]]+Tb.Financiering[[#This Row],[Andere
subsidie(s)]]+Tb.Financiering[[#This Row],[Anders]],0)</f>
        <v>0</v>
      </c>
      <c r="CX88" s="235">
        <f>IF(Tb.Financiering[[#This Row],[Pnr.]]=CX$7,Tb.Financiering[[#This Row],[Eigen
bijdrage]]+Tb.Financiering[[#This Row],[Andere
subsidie(s)]]+Tb.Financiering[[#This Row],[Anders]],0)</f>
        <v>0</v>
      </c>
      <c r="CY88" s="235">
        <f>IF(Tb.Financiering[[#This Row],[Pnr.]]=CY$7,Tb.Financiering[[#This Row],[Eigen
bijdrage]]+Tb.Financiering[[#This Row],[Andere
subsidie(s)]]+Tb.Financiering[[#This Row],[Anders]],0)</f>
        <v>0</v>
      </c>
      <c r="CZ88" s="235">
        <f>IF(Tb.Financiering[[#This Row],[Pnr.]]=CZ$7,Tb.Financiering[[#This Row],[Eigen
bijdrage]]+Tb.Financiering[[#This Row],[Andere
subsidie(s)]]+Tb.Financiering[[#This Row],[Anders]],0)</f>
        <v>0</v>
      </c>
      <c r="DA88" s="235">
        <f>IF(Tb.Financiering[[#This Row],[Pnr.]]=DA$7,Tb.Financiering[[#This Row],[Eigen
bijdrage]]+Tb.Financiering[[#This Row],[Andere
subsidie(s)]]+Tb.Financiering[[#This Row],[Anders]],0)</f>
        <v>0</v>
      </c>
      <c r="DB88" s="235">
        <f>IF(Tb.Financiering[[#This Row],[Pnr.]]=DB$7,Tb.Financiering[[#This Row],[Eigen
bijdrage]]+Tb.Financiering[[#This Row],[Andere
subsidie(s)]]+Tb.Financiering[[#This Row],[Anders]],0)</f>
        <v>0</v>
      </c>
      <c r="DC88" s="235">
        <f>IF(Tb.Financiering[[#This Row],[Pnr.]]=DC$7,Tb.Financiering[[#This Row],[Eigen
bijdrage]]+Tb.Financiering[[#This Row],[Andere
subsidie(s)]]+Tb.Financiering[[#This Row],[Anders]],0)</f>
        <v>0</v>
      </c>
      <c r="DD88" s="235">
        <f>IF(Tb.Financiering[[#This Row],[Pnr.]]=DD$7,Tb.Financiering[[#This Row],[Eigen
bijdrage]]+Tb.Financiering[[#This Row],[Andere
subsidie(s)]]+Tb.Financiering[[#This Row],[Anders]],0)</f>
        <v>0</v>
      </c>
      <c r="DE88" s="235">
        <f>IF(Tb.Financiering[[#This Row],[Pnr.]]=DE$7,Tb.Financiering[[#This Row],[Eigen
bijdrage]]+Tb.Financiering[[#This Row],[Andere
subsidie(s)]]+Tb.Financiering[[#This Row],[Anders]],0)</f>
        <v>0</v>
      </c>
      <c r="DF88" s="235">
        <f>IF(Tb.Financiering[[#This Row],[Pnr.]]=DF$7,Tb.Financiering[[#This Row],[Eigen
bijdrage]]+Tb.Financiering[[#This Row],[Andere
subsidie(s)]]+Tb.Financiering[[#This Row],[Anders]],0)</f>
        <v>0</v>
      </c>
      <c r="DG88" s="235">
        <f>IF(Tb.Financiering[[#This Row],[Pnr.]]=DG$7,Tb.Financiering[[#This Row],[Eigen
bijdrage]]+Tb.Financiering[[#This Row],[Andere
subsidie(s)]]+Tb.Financiering[[#This Row],[Anders]],0)</f>
        <v>0</v>
      </c>
      <c r="DH88" s="235">
        <f>IF(Tb.Financiering[[#This Row],[Pnr.]]=DH$7,Tb.Financiering[[#This Row],[Eigen
bijdrage]]+Tb.Financiering[[#This Row],[Andere
subsidie(s)]]+Tb.Financiering[[#This Row],[Anders]],0)</f>
        <v>0</v>
      </c>
      <c r="DI88" s="235">
        <f>IF(Tb.Financiering[[#This Row],[Pnr.]]=DI$7,Tb.Financiering[[#This Row],[Eigen
bijdrage]]+Tb.Financiering[[#This Row],[Andere
subsidie(s)]]+Tb.Financiering[[#This Row],[Anders]],0)</f>
        <v>0</v>
      </c>
      <c r="DJ88" s="235">
        <f>IF(Tb.Financiering[[#This Row],[Pnr.]]=DJ$7,Tb.Financiering[[#This Row],[Eigen
bijdrage]]+Tb.Financiering[[#This Row],[Andere
subsidie(s)]]+Tb.Financiering[[#This Row],[Anders]],0)</f>
        <v>0</v>
      </c>
      <c r="DK88" s="235">
        <f>IF(Tb.Financiering[[#This Row],[Pnr.]]=DK$7,Tb.Financiering[[#This Row],[Eigen
bijdrage]]+Tb.Financiering[[#This Row],[Andere
subsidie(s)]]+Tb.Financiering[[#This Row],[Anders]],0)</f>
        <v>0</v>
      </c>
      <c r="XFD88" s="31"/>
    </row>
    <row r="89" spans="1:115 16384:16384" s="4" customFormat="1" x14ac:dyDescent="0.3">
      <c r="A89" s="31"/>
      <c r="B89" s="137"/>
      <c r="C89" s="137"/>
      <c r="D89" s="11">
        <f>SUMIF(Tbl.Kosten[PSAnr.],Tb.Financiering[[#This Row],[PSAnr.]],Tbl.Kosten[Totaal kosten])</f>
        <v>0</v>
      </c>
      <c r="E89" s="154">
        <f>SUMIF(Tbl.Kosten[PSAnr.],Tb.Financiering[[#This Row],[PSAnr.]],Tbl.Kosten[Subsidie])</f>
        <v>0</v>
      </c>
      <c r="F89" s="155"/>
      <c r="G89" s="154">
        <f>Tb.Financiering[[#This Row],[Begrote kosten]]-Tb.Financiering[[#This Row],[Berekende GLB subsidie]]-Tb.Financiering[[#This Row],[Correctie GLB subsidie]]</f>
        <v>0</v>
      </c>
      <c r="H89" s="156"/>
      <c r="I89" s="156"/>
      <c r="J89" s="156"/>
      <c r="K89" s="152"/>
      <c r="L89" s="97">
        <f>Tb.Financiering[[#This Row],[Te financieren]]-SUM(Tb.Financiering[[#This Row],[Eigen
bijdrage]:[Anders]])</f>
        <v>0</v>
      </c>
      <c r="M89" s="160" t="str">
        <f>IFERROR(VLOOKUP(Tb.Financiering[[#This Row],[Partnernaam]],Tbl.Projectpartners[[Naam]:[PNr.]],9,FALSE),"")</f>
        <v/>
      </c>
      <c r="N89" s="142" t="str">
        <f>IFERROR(VLOOKUP(Tb.Financiering[[#This Row],[Subsidiabele activiteit]],Tbl.Subsidiehoogte[[Subsidieactiviteit]:[SAnr.]],3,FALSE),"")</f>
        <v/>
      </c>
      <c r="O89" s="142" t="str">
        <f>_xlfn.CONCAT(Tb.Financiering[[#This Row],[Pnr.]],Tb.Financiering[[#This Row],[SAnr.]])</f>
        <v/>
      </c>
      <c r="P89" s="144">
        <f>IF(Tb.Financiering[[#This Row],[Pnr.]]=P$7,Tb.Financiering[[#This Row],[Te financieren]]-Tb.Financiering[[#This Row],[Eigen
bijdrage]]-Tb.Financiering[[#This Row],[Andere
subsidie(s)]]-Tb.Financiering[[#This Row],[Anders]],0)</f>
        <v>0</v>
      </c>
      <c r="Q89" s="144">
        <f>IF(Tb.Financiering[[#This Row],[Pnr.]]=Q$7,Tb.Financiering[[#This Row],[Te financieren]]-Tb.Financiering[[#This Row],[Eigen
bijdrage]]-Tb.Financiering[[#This Row],[Andere
subsidie(s)]]-Tb.Financiering[[#This Row],[Anders]],0)</f>
        <v>0</v>
      </c>
      <c r="R89" s="144">
        <f>IF(Tb.Financiering[[#This Row],[Pnr.]]=R$7,Tb.Financiering[[#This Row],[Te financieren]]-Tb.Financiering[[#This Row],[Eigen
bijdrage]]-Tb.Financiering[[#This Row],[Andere
subsidie(s)]]-Tb.Financiering[[#This Row],[Anders]],0)</f>
        <v>0</v>
      </c>
      <c r="S89" s="144">
        <f>IF(Tb.Financiering[[#This Row],[Pnr.]]=S$7,Tb.Financiering[[#This Row],[Te financieren]]-Tb.Financiering[[#This Row],[Eigen
bijdrage]]-Tb.Financiering[[#This Row],[Andere
subsidie(s)]]-Tb.Financiering[[#This Row],[Anders]],0)</f>
        <v>0</v>
      </c>
      <c r="T89" s="144">
        <f>IF(Tb.Financiering[[#This Row],[Pnr.]]=T$7,Tb.Financiering[[#This Row],[Te financieren]]-Tb.Financiering[[#This Row],[Eigen
bijdrage]]-Tb.Financiering[[#This Row],[Andere
subsidie(s)]]-Tb.Financiering[[#This Row],[Anders]],0)</f>
        <v>0</v>
      </c>
      <c r="U89" s="144">
        <f>IF(Tb.Financiering[[#This Row],[Pnr.]]=U$7,Tb.Financiering[[#This Row],[Te financieren]]-Tb.Financiering[[#This Row],[Eigen
bijdrage]]-Tb.Financiering[[#This Row],[Andere
subsidie(s)]]-Tb.Financiering[[#This Row],[Anders]],0)</f>
        <v>0</v>
      </c>
      <c r="V89" s="144">
        <f>IF(Tb.Financiering[[#This Row],[Pnr.]]=V$7,Tb.Financiering[[#This Row],[Te financieren]]-Tb.Financiering[[#This Row],[Eigen
bijdrage]]-Tb.Financiering[[#This Row],[Andere
subsidie(s)]]-Tb.Financiering[[#This Row],[Anders]],0)</f>
        <v>0</v>
      </c>
      <c r="W89" s="144">
        <f>IF(Tb.Financiering[[#This Row],[Pnr.]]=W$7,Tb.Financiering[[#This Row],[Te financieren]]-Tb.Financiering[[#This Row],[Eigen
bijdrage]]-Tb.Financiering[[#This Row],[Andere
subsidie(s)]]-Tb.Financiering[[#This Row],[Anders]],0)</f>
        <v>0</v>
      </c>
      <c r="X89" s="144">
        <f>IF(Tb.Financiering[[#This Row],[Pnr.]]=X$7,Tb.Financiering[[#This Row],[Te financieren]]-Tb.Financiering[[#This Row],[Eigen
bijdrage]]-Tb.Financiering[[#This Row],[Andere
subsidie(s)]]-Tb.Financiering[[#This Row],[Anders]],0)</f>
        <v>0</v>
      </c>
      <c r="Y89" s="144">
        <f>IF(Tb.Financiering[[#This Row],[Pnr.]]=Y$7,Tb.Financiering[[#This Row],[Te financieren]]-Tb.Financiering[[#This Row],[Eigen
bijdrage]]-Tb.Financiering[[#This Row],[Andere
subsidie(s)]]-Tb.Financiering[[#This Row],[Anders]],0)</f>
        <v>0</v>
      </c>
      <c r="Z89" s="144">
        <f>IF(Tb.Financiering[[#This Row],[Pnr.]]=Z$7,Tb.Financiering[[#This Row],[Te financieren]]-Tb.Financiering[[#This Row],[Eigen
bijdrage]]-Tb.Financiering[[#This Row],[Andere
subsidie(s)]]-Tb.Financiering[[#This Row],[Anders]],0)</f>
        <v>0</v>
      </c>
      <c r="AA89" s="144">
        <f>IF(Tb.Financiering[[#This Row],[Pnr.]]=AA$7,Tb.Financiering[[#This Row],[Te financieren]]-Tb.Financiering[[#This Row],[Eigen
bijdrage]]-Tb.Financiering[[#This Row],[Andere
subsidie(s)]]-Tb.Financiering[[#This Row],[Anders]],0)</f>
        <v>0</v>
      </c>
      <c r="AB89" s="144">
        <f>IF(Tb.Financiering[[#This Row],[Pnr.]]=AB$7,Tb.Financiering[[#This Row],[Te financieren]]-Tb.Financiering[[#This Row],[Eigen
bijdrage]]-Tb.Financiering[[#This Row],[Andere
subsidie(s)]]-Tb.Financiering[[#This Row],[Anders]],0)</f>
        <v>0</v>
      </c>
      <c r="AC89" s="144">
        <f>IF(Tb.Financiering[[#This Row],[Pnr.]]=AC$7,Tb.Financiering[[#This Row],[Te financieren]]-Tb.Financiering[[#This Row],[Eigen
bijdrage]]-Tb.Financiering[[#This Row],[Andere
subsidie(s)]]-Tb.Financiering[[#This Row],[Anders]],0)</f>
        <v>0</v>
      </c>
      <c r="AD89" s="144">
        <f>IF(Tb.Financiering[[#This Row],[Pnr.]]=AD$7,Tb.Financiering[[#This Row],[Te financieren]]-Tb.Financiering[[#This Row],[Eigen
bijdrage]]-Tb.Financiering[[#This Row],[Andere
subsidie(s)]]-Tb.Financiering[[#This Row],[Anders]],0)</f>
        <v>0</v>
      </c>
      <c r="AE89" s="144">
        <f>IF(Tb.Financiering[[#This Row],[Pnr.]]=AE$7,Tb.Financiering[[#This Row],[Te financieren]]-Tb.Financiering[[#This Row],[Eigen
bijdrage]]-Tb.Financiering[[#This Row],[Andere
subsidie(s)]]-Tb.Financiering[[#This Row],[Anders]],0)</f>
        <v>0</v>
      </c>
      <c r="AF89" s="144">
        <f>IF(Tb.Financiering[[#This Row],[Pnr.]]=AF$7,Tb.Financiering[[#This Row],[Te financieren]]-Tb.Financiering[[#This Row],[Eigen
bijdrage]]-Tb.Financiering[[#This Row],[Andere
subsidie(s)]]-Tb.Financiering[[#This Row],[Anders]],0)</f>
        <v>0</v>
      </c>
      <c r="AG89" s="144">
        <f>IF(Tb.Financiering[[#This Row],[Pnr.]]=AG$7,Tb.Financiering[[#This Row],[Te financieren]]-Tb.Financiering[[#This Row],[Eigen
bijdrage]]-Tb.Financiering[[#This Row],[Andere
subsidie(s)]]-Tb.Financiering[[#This Row],[Anders]],0)</f>
        <v>0</v>
      </c>
      <c r="AH89" s="144">
        <f>IF(Tb.Financiering[[#This Row],[Pnr.]]=AH$7,Tb.Financiering[[#This Row],[Te financieren]]-Tb.Financiering[[#This Row],[Eigen
bijdrage]]-Tb.Financiering[[#This Row],[Andere
subsidie(s)]]-Tb.Financiering[[#This Row],[Anders]],0)</f>
        <v>0</v>
      </c>
      <c r="AI89" s="144">
        <f>IF(Tb.Financiering[[#This Row],[Pnr.]]=AI$7,Tb.Financiering[[#This Row],[Te financieren]]-Tb.Financiering[[#This Row],[Eigen
bijdrage]]-Tb.Financiering[[#This Row],[Andere
subsidie(s)]]-Tb.Financiering[[#This Row],[Anders]],0)</f>
        <v>0</v>
      </c>
      <c r="AJ89" s="144">
        <f>IF(Tb.Financiering[[#This Row],[Pnr.]]=AJ$7,Tb.Financiering[[#This Row],[Te financieren]]-Tb.Financiering[[#This Row],[Eigen
bijdrage]]-Tb.Financiering[[#This Row],[Andere
subsidie(s)]]-Tb.Financiering[[#This Row],[Anders]],0)</f>
        <v>0</v>
      </c>
      <c r="AK89" s="144">
        <f>IF(Tb.Financiering[[#This Row],[Pnr.]]=AK$7,Tb.Financiering[[#This Row],[Te financieren]]-Tb.Financiering[[#This Row],[Eigen
bijdrage]]-Tb.Financiering[[#This Row],[Andere
subsidie(s)]]-Tb.Financiering[[#This Row],[Anders]],0)</f>
        <v>0</v>
      </c>
      <c r="AL89" s="144">
        <f>IF(Tb.Financiering[[#This Row],[Pnr.]]=AL$7,Tb.Financiering[[#This Row],[Te financieren]]-Tb.Financiering[[#This Row],[Eigen
bijdrage]]-Tb.Financiering[[#This Row],[Andere
subsidie(s)]]-Tb.Financiering[[#This Row],[Anders]],0)</f>
        <v>0</v>
      </c>
      <c r="AM89" s="144">
        <f>IF(Tb.Financiering[[#This Row],[Pnr.]]=AM$7,Tb.Financiering[[#This Row],[Te financieren]]-Tb.Financiering[[#This Row],[Eigen
bijdrage]]-Tb.Financiering[[#This Row],[Andere
subsidie(s)]]-Tb.Financiering[[#This Row],[Anders]],0)</f>
        <v>0</v>
      </c>
      <c r="AN89" s="144">
        <f>IF(Tb.Financiering[[#This Row],[Pnr.]]=AN$7,Tb.Financiering[[#This Row],[Te financieren]]-Tb.Financiering[[#This Row],[Eigen
bijdrage]]-Tb.Financiering[[#This Row],[Andere
subsidie(s)]]-Tb.Financiering[[#This Row],[Anders]],0)</f>
        <v>0</v>
      </c>
      <c r="AO89" s="144">
        <f>IF(Tb.Financiering[[#This Row],[Pnr.]]=AO$7,Tb.Financiering[[#This Row],[Te financieren]]-Tb.Financiering[[#This Row],[Eigen
bijdrage]]-Tb.Financiering[[#This Row],[Andere
subsidie(s)]]-Tb.Financiering[[#This Row],[Anders]],0)</f>
        <v>0</v>
      </c>
      <c r="AP89" s="144">
        <f>IF(Tb.Financiering[[#This Row],[Pnr.]]=AP$7,Tb.Financiering[[#This Row],[Te financieren]]-Tb.Financiering[[#This Row],[Eigen
bijdrage]]-Tb.Financiering[[#This Row],[Andere
subsidie(s)]]-Tb.Financiering[[#This Row],[Anders]],0)</f>
        <v>0</v>
      </c>
      <c r="AQ89" s="144">
        <f>IF(Tb.Financiering[[#This Row],[Pnr.]]=AQ$7,Tb.Financiering[[#This Row],[Te financieren]]-Tb.Financiering[[#This Row],[Eigen
bijdrage]]-Tb.Financiering[[#This Row],[Andere
subsidie(s)]]-Tb.Financiering[[#This Row],[Anders]],0)</f>
        <v>0</v>
      </c>
      <c r="AR89" s="144">
        <f>IF(Tb.Financiering[[#This Row],[Pnr.]]=AR$7,Tb.Financiering[[#This Row],[Te financieren]]-Tb.Financiering[[#This Row],[Eigen
bijdrage]]-Tb.Financiering[[#This Row],[Andere
subsidie(s)]]-Tb.Financiering[[#This Row],[Anders]],0)</f>
        <v>0</v>
      </c>
      <c r="AS89" s="144">
        <f>IF(Tb.Financiering[[#This Row],[Pnr.]]=AS$7,Tb.Financiering[[#This Row],[Te financieren]]-Tb.Financiering[[#This Row],[Eigen
bijdrage]]-Tb.Financiering[[#This Row],[Andere
subsidie(s)]]-Tb.Financiering[[#This Row],[Anders]],0)</f>
        <v>0</v>
      </c>
      <c r="AT89" s="144">
        <f>IF(Tb.Financiering[[#This Row],[Pnr.]]=AT$7,Tb.Financiering[[#This Row],[Te financieren]]-Tb.Financiering[[#This Row],[Eigen
bijdrage]]-Tb.Financiering[[#This Row],[Andere
subsidie(s)]]-Tb.Financiering[[#This Row],[Anders]],0)</f>
        <v>0</v>
      </c>
      <c r="AU89" s="144">
        <f>IF(Tb.Financiering[[#This Row],[Pnr.]]=AU$7,Tb.Financiering[[#This Row],[Te financieren]]-Tb.Financiering[[#This Row],[Eigen
bijdrage]]-Tb.Financiering[[#This Row],[Andere
subsidie(s)]]-Tb.Financiering[[#This Row],[Anders]],0)</f>
        <v>0</v>
      </c>
      <c r="AV89" s="144">
        <f>IF(Tb.Financiering[[#This Row],[Pnr.]]=AV$7,Tb.Financiering[[#This Row],[Te financieren]]-Tb.Financiering[[#This Row],[Eigen
bijdrage]]-Tb.Financiering[[#This Row],[Andere
subsidie(s)]]-Tb.Financiering[[#This Row],[Anders]],0)</f>
        <v>0</v>
      </c>
      <c r="AW89" s="144">
        <f>IF(Tb.Financiering[[#This Row],[Pnr.]]=AW$7,Tb.Financiering[[#This Row],[Te financieren]]-Tb.Financiering[[#This Row],[Eigen
bijdrage]]-Tb.Financiering[[#This Row],[Andere
subsidie(s)]]-Tb.Financiering[[#This Row],[Anders]],0)</f>
        <v>0</v>
      </c>
      <c r="AX89" s="144">
        <f>IF(Tb.Financiering[[#This Row],[Pnr.]]=AX$7,Tb.Financiering[[#This Row],[Te financieren]]-Tb.Financiering[[#This Row],[Eigen
bijdrage]]-Tb.Financiering[[#This Row],[Andere
subsidie(s)]]-Tb.Financiering[[#This Row],[Anders]],0)</f>
        <v>0</v>
      </c>
      <c r="AY89" s="144">
        <f>IF(Tb.Financiering[[#This Row],[Pnr.]]=AY$7,Tb.Financiering[[#This Row],[Te financieren]]-Tb.Financiering[[#This Row],[Eigen
bijdrage]]-Tb.Financiering[[#This Row],[Andere
subsidie(s)]]-Tb.Financiering[[#This Row],[Anders]],0)</f>
        <v>0</v>
      </c>
      <c r="AZ89" s="144">
        <f>IF(Tb.Financiering[[#This Row],[Pnr.]]=AZ$7,Tb.Financiering[[#This Row],[Te financieren]]-Tb.Financiering[[#This Row],[Eigen
bijdrage]]-Tb.Financiering[[#This Row],[Andere
subsidie(s)]]-Tb.Financiering[[#This Row],[Anders]],0)</f>
        <v>0</v>
      </c>
      <c r="BA89" s="144">
        <f>IF(Tb.Financiering[[#This Row],[Pnr.]]=BA$7,Tb.Financiering[[#This Row],[Te financieren]]-Tb.Financiering[[#This Row],[Eigen
bijdrage]]-Tb.Financiering[[#This Row],[Andere
subsidie(s)]]-Tb.Financiering[[#This Row],[Anders]],0)</f>
        <v>0</v>
      </c>
      <c r="BB89" s="144">
        <f>IF(Tb.Financiering[[#This Row],[Pnr.]]=BB$7,Tb.Financiering[[#This Row],[Te financieren]]-Tb.Financiering[[#This Row],[Eigen
bijdrage]]-Tb.Financiering[[#This Row],[Andere
subsidie(s)]]-Tb.Financiering[[#This Row],[Anders]],0)</f>
        <v>0</v>
      </c>
      <c r="BC89" s="144">
        <f>IF(Tb.Financiering[[#This Row],[Pnr.]]=BC$7,Tb.Financiering[[#This Row],[Te financieren]]-Tb.Financiering[[#This Row],[Eigen
bijdrage]]-Tb.Financiering[[#This Row],[Andere
subsidie(s)]]-Tb.Financiering[[#This Row],[Anders]],0)</f>
        <v>0</v>
      </c>
      <c r="BD89" s="144">
        <f>IF(Tb.Financiering[[#This Row],[Pnr.]]=BD$7,Tb.Financiering[[#This Row],[Te financieren]]-Tb.Financiering[[#This Row],[Eigen
bijdrage]]-Tb.Financiering[[#This Row],[Andere
subsidie(s)]]-Tb.Financiering[[#This Row],[Anders]],0)</f>
        <v>0</v>
      </c>
      <c r="BE89" s="144">
        <f>IF(Tb.Financiering[[#This Row],[Pnr.]]=BE$7,Tb.Financiering[[#This Row],[Te financieren]]-Tb.Financiering[[#This Row],[Eigen
bijdrage]]-Tb.Financiering[[#This Row],[Andere
subsidie(s)]]-Tb.Financiering[[#This Row],[Anders]],0)</f>
        <v>0</v>
      </c>
      <c r="BF89" s="144">
        <f>IF(Tb.Financiering[[#This Row],[Pnr.]]=BF$7,Tb.Financiering[[#This Row],[Te financieren]]-Tb.Financiering[[#This Row],[Eigen
bijdrage]]-Tb.Financiering[[#This Row],[Andere
subsidie(s)]]-Tb.Financiering[[#This Row],[Anders]],0)</f>
        <v>0</v>
      </c>
      <c r="BG89" s="144">
        <f>IF(Tb.Financiering[[#This Row],[Pnr.]]=BG$7,Tb.Financiering[[#This Row],[Te financieren]]-Tb.Financiering[[#This Row],[Eigen
bijdrage]]-Tb.Financiering[[#This Row],[Andere
subsidie(s)]]-Tb.Financiering[[#This Row],[Anders]],0)</f>
        <v>0</v>
      </c>
      <c r="BH89" s="144">
        <f>IF(Tb.Financiering[[#This Row],[Pnr.]]=BH$7,Tb.Financiering[[#This Row],[Te financieren]]-Tb.Financiering[[#This Row],[Eigen
bijdrage]]-Tb.Financiering[[#This Row],[Andere
subsidie(s)]]-Tb.Financiering[[#This Row],[Anders]],0)</f>
        <v>0</v>
      </c>
      <c r="BI89" s="144">
        <f>IF(Tb.Financiering[[#This Row],[Pnr.]]=BI$7,Tb.Financiering[[#This Row],[Te financieren]]-Tb.Financiering[[#This Row],[Eigen
bijdrage]]-Tb.Financiering[[#This Row],[Andere
subsidie(s)]]-Tb.Financiering[[#This Row],[Anders]],0)</f>
        <v>0</v>
      </c>
      <c r="BJ89" s="144">
        <f>IF(Tb.Financiering[[#This Row],[Pnr.]]=BJ$7,Tb.Financiering[[#This Row],[Te financieren]]-Tb.Financiering[[#This Row],[Eigen
bijdrage]]-Tb.Financiering[[#This Row],[Andere
subsidie(s)]]-Tb.Financiering[[#This Row],[Anders]],0)</f>
        <v>0</v>
      </c>
      <c r="BK89" s="144">
        <f>IF(Tb.Financiering[[#This Row],[Pnr.]]=BK$7,Tb.Financiering[[#This Row],[Te financieren]]-Tb.Financiering[[#This Row],[Eigen
bijdrage]]-Tb.Financiering[[#This Row],[Andere
subsidie(s)]]-Tb.Financiering[[#This Row],[Anders]],0)</f>
        <v>0</v>
      </c>
      <c r="BL89" s="144">
        <f>IF(Tb.Financiering[[#This Row],[Pnr.]]=BL$7,Tb.Financiering[[#This Row],[Te financieren]]-Tb.Financiering[[#This Row],[Eigen
bijdrage]]-Tb.Financiering[[#This Row],[Andere
subsidie(s)]]-Tb.Financiering[[#This Row],[Anders]],0)</f>
        <v>0</v>
      </c>
      <c r="BM89" s="144">
        <f>IF(Tb.Financiering[[#This Row],[Pnr.]]=BM$7,Tb.Financiering[[#This Row],[Te financieren]]-Tb.Financiering[[#This Row],[Eigen
bijdrage]]-Tb.Financiering[[#This Row],[Andere
subsidie(s)]]-Tb.Financiering[[#This Row],[Anders]],0)</f>
        <v>0</v>
      </c>
      <c r="BN89" s="235">
        <f>IF(Tb.Financiering[[#This Row],[Pnr.]]=BN$7,Tb.Financiering[[#This Row],[Eigen
bijdrage]]+Tb.Financiering[[#This Row],[Andere
subsidie(s)]]+Tb.Financiering[[#This Row],[Anders]],0)</f>
        <v>0</v>
      </c>
      <c r="BO89" s="235">
        <f>IF(Tb.Financiering[[#This Row],[Pnr.]]=BO$7,Tb.Financiering[[#This Row],[Eigen
bijdrage]]+Tb.Financiering[[#This Row],[Andere
subsidie(s)]]+Tb.Financiering[[#This Row],[Anders]],0)</f>
        <v>0</v>
      </c>
      <c r="BP89" s="235">
        <f>IF(Tb.Financiering[[#This Row],[Pnr.]]=BP$7,Tb.Financiering[[#This Row],[Eigen
bijdrage]]+Tb.Financiering[[#This Row],[Andere
subsidie(s)]]+Tb.Financiering[[#This Row],[Anders]],0)</f>
        <v>0</v>
      </c>
      <c r="BQ89" s="235">
        <f>IF(Tb.Financiering[[#This Row],[Pnr.]]=BQ$7,Tb.Financiering[[#This Row],[Eigen
bijdrage]]+Tb.Financiering[[#This Row],[Andere
subsidie(s)]]+Tb.Financiering[[#This Row],[Anders]],0)</f>
        <v>0</v>
      </c>
      <c r="BR89" s="235">
        <f>IF(Tb.Financiering[[#This Row],[Pnr.]]=BR$7,Tb.Financiering[[#This Row],[Eigen
bijdrage]]+Tb.Financiering[[#This Row],[Andere
subsidie(s)]]+Tb.Financiering[[#This Row],[Anders]],0)</f>
        <v>0</v>
      </c>
      <c r="BS89" s="235">
        <f>IF(Tb.Financiering[[#This Row],[Pnr.]]=BS$7,Tb.Financiering[[#This Row],[Eigen
bijdrage]]+Tb.Financiering[[#This Row],[Andere
subsidie(s)]]+Tb.Financiering[[#This Row],[Anders]],0)</f>
        <v>0</v>
      </c>
      <c r="BT89" s="235">
        <f>IF(Tb.Financiering[[#This Row],[Pnr.]]=BT$7,Tb.Financiering[[#This Row],[Eigen
bijdrage]]+Tb.Financiering[[#This Row],[Andere
subsidie(s)]]+Tb.Financiering[[#This Row],[Anders]],0)</f>
        <v>0</v>
      </c>
      <c r="BU89" s="235">
        <f>IF(Tb.Financiering[[#This Row],[Pnr.]]=BU$7,Tb.Financiering[[#This Row],[Eigen
bijdrage]]+Tb.Financiering[[#This Row],[Andere
subsidie(s)]]+Tb.Financiering[[#This Row],[Anders]],0)</f>
        <v>0</v>
      </c>
      <c r="BV89" s="235">
        <f>IF(Tb.Financiering[[#This Row],[Pnr.]]=BV$7,Tb.Financiering[[#This Row],[Eigen
bijdrage]]+Tb.Financiering[[#This Row],[Andere
subsidie(s)]]+Tb.Financiering[[#This Row],[Anders]],0)</f>
        <v>0</v>
      </c>
      <c r="BW89" s="235">
        <f>IF(Tb.Financiering[[#This Row],[Pnr.]]=BW$7,Tb.Financiering[[#This Row],[Eigen
bijdrage]]+Tb.Financiering[[#This Row],[Andere
subsidie(s)]]+Tb.Financiering[[#This Row],[Anders]],0)</f>
        <v>0</v>
      </c>
      <c r="BX89" s="235">
        <f>IF(Tb.Financiering[[#This Row],[Pnr.]]=BX$7,Tb.Financiering[[#This Row],[Eigen
bijdrage]]+Tb.Financiering[[#This Row],[Andere
subsidie(s)]]+Tb.Financiering[[#This Row],[Anders]],0)</f>
        <v>0</v>
      </c>
      <c r="BY89" s="235">
        <f>IF(Tb.Financiering[[#This Row],[Pnr.]]=BY$7,Tb.Financiering[[#This Row],[Eigen
bijdrage]]+Tb.Financiering[[#This Row],[Andere
subsidie(s)]]+Tb.Financiering[[#This Row],[Anders]],0)</f>
        <v>0</v>
      </c>
      <c r="BZ89" s="235">
        <f>IF(Tb.Financiering[[#This Row],[Pnr.]]=BZ$7,Tb.Financiering[[#This Row],[Eigen
bijdrage]]+Tb.Financiering[[#This Row],[Andere
subsidie(s)]]+Tb.Financiering[[#This Row],[Anders]],0)</f>
        <v>0</v>
      </c>
      <c r="CA89" s="235">
        <f>IF(Tb.Financiering[[#This Row],[Pnr.]]=CA$7,Tb.Financiering[[#This Row],[Eigen
bijdrage]]+Tb.Financiering[[#This Row],[Andere
subsidie(s)]]+Tb.Financiering[[#This Row],[Anders]],0)</f>
        <v>0</v>
      </c>
      <c r="CB89" s="235">
        <f>IF(Tb.Financiering[[#This Row],[Pnr.]]=CB$7,Tb.Financiering[[#This Row],[Eigen
bijdrage]]+Tb.Financiering[[#This Row],[Andere
subsidie(s)]]+Tb.Financiering[[#This Row],[Anders]],0)</f>
        <v>0</v>
      </c>
      <c r="CC89" s="235">
        <f>IF(Tb.Financiering[[#This Row],[Pnr.]]=CC$7,Tb.Financiering[[#This Row],[Eigen
bijdrage]]+Tb.Financiering[[#This Row],[Andere
subsidie(s)]]+Tb.Financiering[[#This Row],[Anders]],0)</f>
        <v>0</v>
      </c>
      <c r="CD89" s="235">
        <f>IF(Tb.Financiering[[#This Row],[Pnr.]]=CD$7,Tb.Financiering[[#This Row],[Eigen
bijdrage]]+Tb.Financiering[[#This Row],[Andere
subsidie(s)]]+Tb.Financiering[[#This Row],[Anders]],0)</f>
        <v>0</v>
      </c>
      <c r="CE89" s="235">
        <f>IF(Tb.Financiering[[#This Row],[Pnr.]]=CE$7,Tb.Financiering[[#This Row],[Eigen
bijdrage]]+Tb.Financiering[[#This Row],[Andere
subsidie(s)]]+Tb.Financiering[[#This Row],[Anders]],0)</f>
        <v>0</v>
      </c>
      <c r="CF89" s="235">
        <f>IF(Tb.Financiering[[#This Row],[Pnr.]]=CF$7,Tb.Financiering[[#This Row],[Eigen
bijdrage]]+Tb.Financiering[[#This Row],[Andere
subsidie(s)]]+Tb.Financiering[[#This Row],[Anders]],0)</f>
        <v>0</v>
      </c>
      <c r="CG89" s="235">
        <f>IF(Tb.Financiering[[#This Row],[Pnr.]]=CG$7,Tb.Financiering[[#This Row],[Eigen
bijdrage]]+Tb.Financiering[[#This Row],[Andere
subsidie(s)]]+Tb.Financiering[[#This Row],[Anders]],0)</f>
        <v>0</v>
      </c>
      <c r="CH89" s="235">
        <f>IF(Tb.Financiering[[#This Row],[Pnr.]]=CH$7,Tb.Financiering[[#This Row],[Eigen
bijdrage]]+Tb.Financiering[[#This Row],[Andere
subsidie(s)]]+Tb.Financiering[[#This Row],[Anders]],0)</f>
        <v>0</v>
      </c>
      <c r="CI89" s="235">
        <f>IF(Tb.Financiering[[#This Row],[Pnr.]]=CI$7,Tb.Financiering[[#This Row],[Eigen
bijdrage]]+Tb.Financiering[[#This Row],[Andere
subsidie(s)]]+Tb.Financiering[[#This Row],[Anders]],0)</f>
        <v>0</v>
      </c>
      <c r="CJ89" s="235">
        <f>IF(Tb.Financiering[[#This Row],[Pnr.]]=CJ$7,Tb.Financiering[[#This Row],[Eigen
bijdrage]]+Tb.Financiering[[#This Row],[Andere
subsidie(s)]]+Tb.Financiering[[#This Row],[Anders]],0)</f>
        <v>0</v>
      </c>
      <c r="CK89" s="235">
        <f>IF(Tb.Financiering[[#This Row],[Pnr.]]=CK$7,Tb.Financiering[[#This Row],[Eigen
bijdrage]]+Tb.Financiering[[#This Row],[Andere
subsidie(s)]]+Tb.Financiering[[#This Row],[Anders]],0)</f>
        <v>0</v>
      </c>
      <c r="CL89" s="235">
        <f>IF(Tb.Financiering[[#This Row],[Pnr.]]=CL$7,Tb.Financiering[[#This Row],[Eigen
bijdrage]]+Tb.Financiering[[#This Row],[Andere
subsidie(s)]]+Tb.Financiering[[#This Row],[Anders]],0)</f>
        <v>0</v>
      </c>
      <c r="CM89" s="235">
        <f>IF(Tb.Financiering[[#This Row],[Pnr.]]=CM$7,Tb.Financiering[[#This Row],[Eigen
bijdrage]]+Tb.Financiering[[#This Row],[Andere
subsidie(s)]]+Tb.Financiering[[#This Row],[Anders]],0)</f>
        <v>0</v>
      </c>
      <c r="CN89" s="235">
        <f>IF(Tb.Financiering[[#This Row],[Pnr.]]=CN$7,Tb.Financiering[[#This Row],[Eigen
bijdrage]]+Tb.Financiering[[#This Row],[Andere
subsidie(s)]]+Tb.Financiering[[#This Row],[Anders]],0)</f>
        <v>0</v>
      </c>
      <c r="CO89" s="235">
        <f>IF(Tb.Financiering[[#This Row],[Pnr.]]=CO$7,Tb.Financiering[[#This Row],[Eigen
bijdrage]]+Tb.Financiering[[#This Row],[Andere
subsidie(s)]]+Tb.Financiering[[#This Row],[Anders]],0)</f>
        <v>0</v>
      </c>
      <c r="CP89" s="235">
        <f>IF(Tb.Financiering[[#This Row],[Pnr.]]=CP$7,Tb.Financiering[[#This Row],[Eigen
bijdrage]]+Tb.Financiering[[#This Row],[Andere
subsidie(s)]]+Tb.Financiering[[#This Row],[Anders]],0)</f>
        <v>0</v>
      </c>
      <c r="CQ89" s="235">
        <f>IF(Tb.Financiering[[#This Row],[Pnr.]]=CQ$7,Tb.Financiering[[#This Row],[Eigen
bijdrage]]+Tb.Financiering[[#This Row],[Andere
subsidie(s)]]+Tb.Financiering[[#This Row],[Anders]],0)</f>
        <v>0</v>
      </c>
      <c r="CR89" s="235">
        <f>IF(Tb.Financiering[[#This Row],[Pnr.]]=CR$7,Tb.Financiering[[#This Row],[Eigen
bijdrage]]+Tb.Financiering[[#This Row],[Andere
subsidie(s)]]+Tb.Financiering[[#This Row],[Anders]],0)</f>
        <v>0</v>
      </c>
      <c r="CS89" s="235">
        <f>IF(Tb.Financiering[[#This Row],[Pnr.]]=CS$7,Tb.Financiering[[#This Row],[Eigen
bijdrage]]+Tb.Financiering[[#This Row],[Andere
subsidie(s)]]+Tb.Financiering[[#This Row],[Anders]],0)</f>
        <v>0</v>
      </c>
      <c r="CT89" s="235">
        <f>IF(Tb.Financiering[[#This Row],[Pnr.]]=CT$7,Tb.Financiering[[#This Row],[Eigen
bijdrage]]+Tb.Financiering[[#This Row],[Andere
subsidie(s)]]+Tb.Financiering[[#This Row],[Anders]],0)</f>
        <v>0</v>
      </c>
      <c r="CU89" s="235">
        <f>IF(Tb.Financiering[[#This Row],[Pnr.]]=CU$7,Tb.Financiering[[#This Row],[Eigen
bijdrage]]+Tb.Financiering[[#This Row],[Andere
subsidie(s)]]+Tb.Financiering[[#This Row],[Anders]],0)</f>
        <v>0</v>
      </c>
      <c r="CV89" s="235">
        <f>IF(Tb.Financiering[[#This Row],[Pnr.]]=CV$7,Tb.Financiering[[#This Row],[Eigen
bijdrage]]+Tb.Financiering[[#This Row],[Andere
subsidie(s)]]+Tb.Financiering[[#This Row],[Anders]],0)</f>
        <v>0</v>
      </c>
      <c r="CW89" s="235">
        <f>IF(Tb.Financiering[[#This Row],[Pnr.]]=CW$7,Tb.Financiering[[#This Row],[Eigen
bijdrage]]+Tb.Financiering[[#This Row],[Andere
subsidie(s)]]+Tb.Financiering[[#This Row],[Anders]],0)</f>
        <v>0</v>
      </c>
      <c r="CX89" s="235">
        <f>IF(Tb.Financiering[[#This Row],[Pnr.]]=CX$7,Tb.Financiering[[#This Row],[Eigen
bijdrage]]+Tb.Financiering[[#This Row],[Andere
subsidie(s)]]+Tb.Financiering[[#This Row],[Anders]],0)</f>
        <v>0</v>
      </c>
      <c r="CY89" s="235">
        <f>IF(Tb.Financiering[[#This Row],[Pnr.]]=CY$7,Tb.Financiering[[#This Row],[Eigen
bijdrage]]+Tb.Financiering[[#This Row],[Andere
subsidie(s)]]+Tb.Financiering[[#This Row],[Anders]],0)</f>
        <v>0</v>
      </c>
      <c r="CZ89" s="235">
        <f>IF(Tb.Financiering[[#This Row],[Pnr.]]=CZ$7,Tb.Financiering[[#This Row],[Eigen
bijdrage]]+Tb.Financiering[[#This Row],[Andere
subsidie(s)]]+Tb.Financiering[[#This Row],[Anders]],0)</f>
        <v>0</v>
      </c>
      <c r="DA89" s="235">
        <f>IF(Tb.Financiering[[#This Row],[Pnr.]]=DA$7,Tb.Financiering[[#This Row],[Eigen
bijdrage]]+Tb.Financiering[[#This Row],[Andere
subsidie(s)]]+Tb.Financiering[[#This Row],[Anders]],0)</f>
        <v>0</v>
      </c>
      <c r="DB89" s="235">
        <f>IF(Tb.Financiering[[#This Row],[Pnr.]]=DB$7,Tb.Financiering[[#This Row],[Eigen
bijdrage]]+Tb.Financiering[[#This Row],[Andere
subsidie(s)]]+Tb.Financiering[[#This Row],[Anders]],0)</f>
        <v>0</v>
      </c>
      <c r="DC89" s="235">
        <f>IF(Tb.Financiering[[#This Row],[Pnr.]]=DC$7,Tb.Financiering[[#This Row],[Eigen
bijdrage]]+Tb.Financiering[[#This Row],[Andere
subsidie(s)]]+Tb.Financiering[[#This Row],[Anders]],0)</f>
        <v>0</v>
      </c>
      <c r="DD89" s="235">
        <f>IF(Tb.Financiering[[#This Row],[Pnr.]]=DD$7,Tb.Financiering[[#This Row],[Eigen
bijdrage]]+Tb.Financiering[[#This Row],[Andere
subsidie(s)]]+Tb.Financiering[[#This Row],[Anders]],0)</f>
        <v>0</v>
      </c>
      <c r="DE89" s="235">
        <f>IF(Tb.Financiering[[#This Row],[Pnr.]]=DE$7,Tb.Financiering[[#This Row],[Eigen
bijdrage]]+Tb.Financiering[[#This Row],[Andere
subsidie(s)]]+Tb.Financiering[[#This Row],[Anders]],0)</f>
        <v>0</v>
      </c>
      <c r="DF89" s="235">
        <f>IF(Tb.Financiering[[#This Row],[Pnr.]]=DF$7,Tb.Financiering[[#This Row],[Eigen
bijdrage]]+Tb.Financiering[[#This Row],[Andere
subsidie(s)]]+Tb.Financiering[[#This Row],[Anders]],0)</f>
        <v>0</v>
      </c>
      <c r="DG89" s="235">
        <f>IF(Tb.Financiering[[#This Row],[Pnr.]]=DG$7,Tb.Financiering[[#This Row],[Eigen
bijdrage]]+Tb.Financiering[[#This Row],[Andere
subsidie(s)]]+Tb.Financiering[[#This Row],[Anders]],0)</f>
        <v>0</v>
      </c>
      <c r="DH89" s="235">
        <f>IF(Tb.Financiering[[#This Row],[Pnr.]]=DH$7,Tb.Financiering[[#This Row],[Eigen
bijdrage]]+Tb.Financiering[[#This Row],[Andere
subsidie(s)]]+Tb.Financiering[[#This Row],[Anders]],0)</f>
        <v>0</v>
      </c>
      <c r="DI89" s="235">
        <f>IF(Tb.Financiering[[#This Row],[Pnr.]]=DI$7,Tb.Financiering[[#This Row],[Eigen
bijdrage]]+Tb.Financiering[[#This Row],[Andere
subsidie(s)]]+Tb.Financiering[[#This Row],[Anders]],0)</f>
        <v>0</v>
      </c>
      <c r="DJ89" s="235">
        <f>IF(Tb.Financiering[[#This Row],[Pnr.]]=DJ$7,Tb.Financiering[[#This Row],[Eigen
bijdrage]]+Tb.Financiering[[#This Row],[Andere
subsidie(s)]]+Tb.Financiering[[#This Row],[Anders]],0)</f>
        <v>0</v>
      </c>
      <c r="DK89" s="235">
        <f>IF(Tb.Financiering[[#This Row],[Pnr.]]=DK$7,Tb.Financiering[[#This Row],[Eigen
bijdrage]]+Tb.Financiering[[#This Row],[Andere
subsidie(s)]]+Tb.Financiering[[#This Row],[Anders]],0)</f>
        <v>0</v>
      </c>
      <c r="XFD89" s="31"/>
    </row>
    <row r="90" spans="1:115 16384:16384" s="4" customFormat="1" x14ac:dyDescent="0.3">
      <c r="A90" s="31"/>
      <c r="B90" s="137"/>
      <c r="C90" s="137"/>
      <c r="D90" s="11">
        <f>SUMIF(Tbl.Kosten[PSAnr.],Tb.Financiering[[#This Row],[PSAnr.]],Tbl.Kosten[Totaal kosten])</f>
        <v>0</v>
      </c>
      <c r="E90" s="154">
        <f>SUMIF(Tbl.Kosten[PSAnr.],Tb.Financiering[[#This Row],[PSAnr.]],Tbl.Kosten[Subsidie])</f>
        <v>0</v>
      </c>
      <c r="F90" s="155"/>
      <c r="G90" s="154">
        <f>Tb.Financiering[[#This Row],[Begrote kosten]]-Tb.Financiering[[#This Row],[Berekende GLB subsidie]]-Tb.Financiering[[#This Row],[Correctie GLB subsidie]]</f>
        <v>0</v>
      </c>
      <c r="H90" s="156"/>
      <c r="I90" s="156"/>
      <c r="J90" s="156"/>
      <c r="K90" s="152"/>
      <c r="L90" s="97">
        <f>Tb.Financiering[[#This Row],[Te financieren]]-SUM(Tb.Financiering[[#This Row],[Eigen
bijdrage]:[Anders]])</f>
        <v>0</v>
      </c>
      <c r="M90" s="160" t="str">
        <f>IFERROR(VLOOKUP(Tb.Financiering[[#This Row],[Partnernaam]],Tbl.Projectpartners[[Naam]:[PNr.]],9,FALSE),"")</f>
        <v/>
      </c>
      <c r="N90" s="142" t="str">
        <f>IFERROR(VLOOKUP(Tb.Financiering[[#This Row],[Subsidiabele activiteit]],Tbl.Subsidiehoogte[[Subsidieactiviteit]:[SAnr.]],3,FALSE),"")</f>
        <v/>
      </c>
      <c r="O90" s="142" t="str">
        <f>_xlfn.CONCAT(Tb.Financiering[[#This Row],[Pnr.]],Tb.Financiering[[#This Row],[SAnr.]])</f>
        <v/>
      </c>
      <c r="P90" s="144">
        <f>IF(Tb.Financiering[[#This Row],[Pnr.]]=P$7,Tb.Financiering[[#This Row],[Te financieren]]-Tb.Financiering[[#This Row],[Eigen
bijdrage]]-Tb.Financiering[[#This Row],[Andere
subsidie(s)]]-Tb.Financiering[[#This Row],[Anders]],0)</f>
        <v>0</v>
      </c>
      <c r="Q90" s="144">
        <f>IF(Tb.Financiering[[#This Row],[Pnr.]]=Q$7,Tb.Financiering[[#This Row],[Te financieren]]-Tb.Financiering[[#This Row],[Eigen
bijdrage]]-Tb.Financiering[[#This Row],[Andere
subsidie(s)]]-Tb.Financiering[[#This Row],[Anders]],0)</f>
        <v>0</v>
      </c>
      <c r="R90" s="144">
        <f>IF(Tb.Financiering[[#This Row],[Pnr.]]=R$7,Tb.Financiering[[#This Row],[Te financieren]]-Tb.Financiering[[#This Row],[Eigen
bijdrage]]-Tb.Financiering[[#This Row],[Andere
subsidie(s)]]-Tb.Financiering[[#This Row],[Anders]],0)</f>
        <v>0</v>
      </c>
      <c r="S90" s="144">
        <f>IF(Tb.Financiering[[#This Row],[Pnr.]]=S$7,Tb.Financiering[[#This Row],[Te financieren]]-Tb.Financiering[[#This Row],[Eigen
bijdrage]]-Tb.Financiering[[#This Row],[Andere
subsidie(s)]]-Tb.Financiering[[#This Row],[Anders]],0)</f>
        <v>0</v>
      </c>
      <c r="T90" s="144">
        <f>IF(Tb.Financiering[[#This Row],[Pnr.]]=T$7,Tb.Financiering[[#This Row],[Te financieren]]-Tb.Financiering[[#This Row],[Eigen
bijdrage]]-Tb.Financiering[[#This Row],[Andere
subsidie(s)]]-Tb.Financiering[[#This Row],[Anders]],0)</f>
        <v>0</v>
      </c>
      <c r="U90" s="144">
        <f>IF(Tb.Financiering[[#This Row],[Pnr.]]=U$7,Tb.Financiering[[#This Row],[Te financieren]]-Tb.Financiering[[#This Row],[Eigen
bijdrage]]-Tb.Financiering[[#This Row],[Andere
subsidie(s)]]-Tb.Financiering[[#This Row],[Anders]],0)</f>
        <v>0</v>
      </c>
      <c r="V90" s="144">
        <f>IF(Tb.Financiering[[#This Row],[Pnr.]]=V$7,Tb.Financiering[[#This Row],[Te financieren]]-Tb.Financiering[[#This Row],[Eigen
bijdrage]]-Tb.Financiering[[#This Row],[Andere
subsidie(s)]]-Tb.Financiering[[#This Row],[Anders]],0)</f>
        <v>0</v>
      </c>
      <c r="W90" s="144">
        <f>IF(Tb.Financiering[[#This Row],[Pnr.]]=W$7,Tb.Financiering[[#This Row],[Te financieren]]-Tb.Financiering[[#This Row],[Eigen
bijdrage]]-Tb.Financiering[[#This Row],[Andere
subsidie(s)]]-Tb.Financiering[[#This Row],[Anders]],0)</f>
        <v>0</v>
      </c>
      <c r="X90" s="144">
        <f>IF(Tb.Financiering[[#This Row],[Pnr.]]=X$7,Tb.Financiering[[#This Row],[Te financieren]]-Tb.Financiering[[#This Row],[Eigen
bijdrage]]-Tb.Financiering[[#This Row],[Andere
subsidie(s)]]-Tb.Financiering[[#This Row],[Anders]],0)</f>
        <v>0</v>
      </c>
      <c r="Y90" s="144">
        <f>IF(Tb.Financiering[[#This Row],[Pnr.]]=Y$7,Tb.Financiering[[#This Row],[Te financieren]]-Tb.Financiering[[#This Row],[Eigen
bijdrage]]-Tb.Financiering[[#This Row],[Andere
subsidie(s)]]-Tb.Financiering[[#This Row],[Anders]],0)</f>
        <v>0</v>
      </c>
      <c r="Z90" s="144">
        <f>IF(Tb.Financiering[[#This Row],[Pnr.]]=Z$7,Tb.Financiering[[#This Row],[Te financieren]]-Tb.Financiering[[#This Row],[Eigen
bijdrage]]-Tb.Financiering[[#This Row],[Andere
subsidie(s)]]-Tb.Financiering[[#This Row],[Anders]],0)</f>
        <v>0</v>
      </c>
      <c r="AA90" s="144">
        <f>IF(Tb.Financiering[[#This Row],[Pnr.]]=AA$7,Tb.Financiering[[#This Row],[Te financieren]]-Tb.Financiering[[#This Row],[Eigen
bijdrage]]-Tb.Financiering[[#This Row],[Andere
subsidie(s)]]-Tb.Financiering[[#This Row],[Anders]],0)</f>
        <v>0</v>
      </c>
      <c r="AB90" s="144">
        <f>IF(Tb.Financiering[[#This Row],[Pnr.]]=AB$7,Tb.Financiering[[#This Row],[Te financieren]]-Tb.Financiering[[#This Row],[Eigen
bijdrage]]-Tb.Financiering[[#This Row],[Andere
subsidie(s)]]-Tb.Financiering[[#This Row],[Anders]],0)</f>
        <v>0</v>
      </c>
      <c r="AC90" s="144">
        <f>IF(Tb.Financiering[[#This Row],[Pnr.]]=AC$7,Tb.Financiering[[#This Row],[Te financieren]]-Tb.Financiering[[#This Row],[Eigen
bijdrage]]-Tb.Financiering[[#This Row],[Andere
subsidie(s)]]-Tb.Financiering[[#This Row],[Anders]],0)</f>
        <v>0</v>
      </c>
      <c r="AD90" s="144">
        <f>IF(Tb.Financiering[[#This Row],[Pnr.]]=AD$7,Tb.Financiering[[#This Row],[Te financieren]]-Tb.Financiering[[#This Row],[Eigen
bijdrage]]-Tb.Financiering[[#This Row],[Andere
subsidie(s)]]-Tb.Financiering[[#This Row],[Anders]],0)</f>
        <v>0</v>
      </c>
      <c r="AE90" s="144">
        <f>IF(Tb.Financiering[[#This Row],[Pnr.]]=AE$7,Tb.Financiering[[#This Row],[Te financieren]]-Tb.Financiering[[#This Row],[Eigen
bijdrage]]-Tb.Financiering[[#This Row],[Andere
subsidie(s)]]-Tb.Financiering[[#This Row],[Anders]],0)</f>
        <v>0</v>
      </c>
      <c r="AF90" s="144">
        <f>IF(Tb.Financiering[[#This Row],[Pnr.]]=AF$7,Tb.Financiering[[#This Row],[Te financieren]]-Tb.Financiering[[#This Row],[Eigen
bijdrage]]-Tb.Financiering[[#This Row],[Andere
subsidie(s)]]-Tb.Financiering[[#This Row],[Anders]],0)</f>
        <v>0</v>
      </c>
      <c r="AG90" s="144">
        <f>IF(Tb.Financiering[[#This Row],[Pnr.]]=AG$7,Tb.Financiering[[#This Row],[Te financieren]]-Tb.Financiering[[#This Row],[Eigen
bijdrage]]-Tb.Financiering[[#This Row],[Andere
subsidie(s)]]-Tb.Financiering[[#This Row],[Anders]],0)</f>
        <v>0</v>
      </c>
      <c r="AH90" s="144">
        <f>IF(Tb.Financiering[[#This Row],[Pnr.]]=AH$7,Tb.Financiering[[#This Row],[Te financieren]]-Tb.Financiering[[#This Row],[Eigen
bijdrage]]-Tb.Financiering[[#This Row],[Andere
subsidie(s)]]-Tb.Financiering[[#This Row],[Anders]],0)</f>
        <v>0</v>
      </c>
      <c r="AI90" s="144">
        <f>IF(Tb.Financiering[[#This Row],[Pnr.]]=AI$7,Tb.Financiering[[#This Row],[Te financieren]]-Tb.Financiering[[#This Row],[Eigen
bijdrage]]-Tb.Financiering[[#This Row],[Andere
subsidie(s)]]-Tb.Financiering[[#This Row],[Anders]],0)</f>
        <v>0</v>
      </c>
      <c r="AJ90" s="144">
        <f>IF(Tb.Financiering[[#This Row],[Pnr.]]=AJ$7,Tb.Financiering[[#This Row],[Te financieren]]-Tb.Financiering[[#This Row],[Eigen
bijdrage]]-Tb.Financiering[[#This Row],[Andere
subsidie(s)]]-Tb.Financiering[[#This Row],[Anders]],0)</f>
        <v>0</v>
      </c>
      <c r="AK90" s="144">
        <f>IF(Tb.Financiering[[#This Row],[Pnr.]]=AK$7,Tb.Financiering[[#This Row],[Te financieren]]-Tb.Financiering[[#This Row],[Eigen
bijdrage]]-Tb.Financiering[[#This Row],[Andere
subsidie(s)]]-Tb.Financiering[[#This Row],[Anders]],0)</f>
        <v>0</v>
      </c>
      <c r="AL90" s="144">
        <f>IF(Tb.Financiering[[#This Row],[Pnr.]]=AL$7,Tb.Financiering[[#This Row],[Te financieren]]-Tb.Financiering[[#This Row],[Eigen
bijdrage]]-Tb.Financiering[[#This Row],[Andere
subsidie(s)]]-Tb.Financiering[[#This Row],[Anders]],0)</f>
        <v>0</v>
      </c>
      <c r="AM90" s="144">
        <f>IF(Tb.Financiering[[#This Row],[Pnr.]]=AM$7,Tb.Financiering[[#This Row],[Te financieren]]-Tb.Financiering[[#This Row],[Eigen
bijdrage]]-Tb.Financiering[[#This Row],[Andere
subsidie(s)]]-Tb.Financiering[[#This Row],[Anders]],0)</f>
        <v>0</v>
      </c>
      <c r="AN90" s="144">
        <f>IF(Tb.Financiering[[#This Row],[Pnr.]]=AN$7,Tb.Financiering[[#This Row],[Te financieren]]-Tb.Financiering[[#This Row],[Eigen
bijdrage]]-Tb.Financiering[[#This Row],[Andere
subsidie(s)]]-Tb.Financiering[[#This Row],[Anders]],0)</f>
        <v>0</v>
      </c>
      <c r="AO90" s="144">
        <f>IF(Tb.Financiering[[#This Row],[Pnr.]]=AO$7,Tb.Financiering[[#This Row],[Te financieren]]-Tb.Financiering[[#This Row],[Eigen
bijdrage]]-Tb.Financiering[[#This Row],[Andere
subsidie(s)]]-Tb.Financiering[[#This Row],[Anders]],0)</f>
        <v>0</v>
      </c>
      <c r="AP90" s="144">
        <f>IF(Tb.Financiering[[#This Row],[Pnr.]]=AP$7,Tb.Financiering[[#This Row],[Te financieren]]-Tb.Financiering[[#This Row],[Eigen
bijdrage]]-Tb.Financiering[[#This Row],[Andere
subsidie(s)]]-Tb.Financiering[[#This Row],[Anders]],0)</f>
        <v>0</v>
      </c>
      <c r="AQ90" s="144">
        <f>IF(Tb.Financiering[[#This Row],[Pnr.]]=AQ$7,Tb.Financiering[[#This Row],[Te financieren]]-Tb.Financiering[[#This Row],[Eigen
bijdrage]]-Tb.Financiering[[#This Row],[Andere
subsidie(s)]]-Tb.Financiering[[#This Row],[Anders]],0)</f>
        <v>0</v>
      </c>
      <c r="AR90" s="144">
        <f>IF(Tb.Financiering[[#This Row],[Pnr.]]=AR$7,Tb.Financiering[[#This Row],[Te financieren]]-Tb.Financiering[[#This Row],[Eigen
bijdrage]]-Tb.Financiering[[#This Row],[Andere
subsidie(s)]]-Tb.Financiering[[#This Row],[Anders]],0)</f>
        <v>0</v>
      </c>
      <c r="AS90" s="144">
        <f>IF(Tb.Financiering[[#This Row],[Pnr.]]=AS$7,Tb.Financiering[[#This Row],[Te financieren]]-Tb.Financiering[[#This Row],[Eigen
bijdrage]]-Tb.Financiering[[#This Row],[Andere
subsidie(s)]]-Tb.Financiering[[#This Row],[Anders]],0)</f>
        <v>0</v>
      </c>
      <c r="AT90" s="144">
        <f>IF(Tb.Financiering[[#This Row],[Pnr.]]=AT$7,Tb.Financiering[[#This Row],[Te financieren]]-Tb.Financiering[[#This Row],[Eigen
bijdrage]]-Tb.Financiering[[#This Row],[Andere
subsidie(s)]]-Tb.Financiering[[#This Row],[Anders]],0)</f>
        <v>0</v>
      </c>
      <c r="AU90" s="144">
        <f>IF(Tb.Financiering[[#This Row],[Pnr.]]=AU$7,Tb.Financiering[[#This Row],[Te financieren]]-Tb.Financiering[[#This Row],[Eigen
bijdrage]]-Tb.Financiering[[#This Row],[Andere
subsidie(s)]]-Tb.Financiering[[#This Row],[Anders]],0)</f>
        <v>0</v>
      </c>
      <c r="AV90" s="144">
        <f>IF(Tb.Financiering[[#This Row],[Pnr.]]=AV$7,Tb.Financiering[[#This Row],[Te financieren]]-Tb.Financiering[[#This Row],[Eigen
bijdrage]]-Tb.Financiering[[#This Row],[Andere
subsidie(s)]]-Tb.Financiering[[#This Row],[Anders]],0)</f>
        <v>0</v>
      </c>
      <c r="AW90" s="144">
        <f>IF(Tb.Financiering[[#This Row],[Pnr.]]=AW$7,Tb.Financiering[[#This Row],[Te financieren]]-Tb.Financiering[[#This Row],[Eigen
bijdrage]]-Tb.Financiering[[#This Row],[Andere
subsidie(s)]]-Tb.Financiering[[#This Row],[Anders]],0)</f>
        <v>0</v>
      </c>
      <c r="AX90" s="144">
        <f>IF(Tb.Financiering[[#This Row],[Pnr.]]=AX$7,Tb.Financiering[[#This Row],[Te financieren]]-Tb.Financiering[[#This Row],[Eigen
bijdrage]]-Tb.Financiering[[#This Row],[Andere
subsidie(s)]]-Tb.Financiering[[#This Row],[Anders]],0)</f>
        <v>0</v>
      </c>
      <c r="AY90" s="144">
        <f>IF(Tb.Financiering[[#This Row],[Pnr.]]=AY$7,Tb.Financiering[[#This Row],[Te financieren]]-Tb.Financiering[[#This Row],[Eigen
bijdrage]]-Tb.Financiering[[#This Row],[Andere
subsidie(s)]]-Tb.Financiering[[#This Row],[Anders]],0)</f>
        <v>0</v>
      </c>
      <c r="AZ90" s="144">
        <f>IF(Tb.Financiering[[#This Row],[Pnr.]]=AZ$7,Tb.Financiering[[#This Row],[Te financieren]]-Tb.Financiering[[#This Row],[Eigen
bijdrage]]-Tb.Financiering[[#This Row],[Andere
subsidie(s)]]-Tb.Financiering[[#This Row],[Anders]],0)</f>
        <v>0</v>
      </c>
      <c r="BA90" s="144">
        <f>IF(Tb.Financiering[[#This Row],[Pnr.]]=BA$7,Tb.Financiering[[#This Row],[Te financieren]]-Tb.Financiering[[#This Row],[Eigen
bijdrage]]-Tb.Financiering[[#This Row],[Andere
subsidie(s)]]-Tb.Financiering[[#This Row],[Anders]],0)</f>
        <v>0</v>
      </c>
      <c r="BB90" s="144">
        <f>IF(Tb.Financiering[[#This Row],[Pnr.]]=BB$7,Tb.Financiering[[#This Row],[Te financieren]]-Tb.Financiering[[#This Row],[Eigen
bijdrage]]-Tb.Financiering[[#This Row],[Andere
subsidie(s)]]-Tb.Financiering[[#This Row],[Anders]],0)</f>
        <v>0</v>
      </c>
      <c r="BC90" s="144">
        <f>IF(Tb.Financiering[[#This Row],[Pnr.]]=BC$7,Tb.Financiering[[#This Row],[Te financieren]]-Tb.Financiering[[#This Row],[Eigen
bijdrage]]-Tb.Financiering[[#This Row],[Andere
subsidie(s)]]-Tb.Financiering[[#This Row],[Anders]],0)</f>
        <v>0</v>
      </c>
      <c r="BD90" s="144">
        <f>IF(Tb.Financiering[[#This Row],[Pnr.]]=BD$7,Tb.Financiering[[#This Row],[Te financieren]]-Tb.Financiering[[#This Row],[Eigen
bijdrage]]-Tb.Financiering[[#This Row],[Andere
subsidie(s)]]-Tb.Financiering[[#This Row],[Anders]],0)</f>
        <v>0</v>
      </c>
      <c r="BE90" s="144">
        <f>IF(Tb.Financiering[[#This Row],[Pnr.]]=BE$7,Tb.Financiering[[#This Row],[Te financieren]]-Tb.Financiering[[#This Row],[Eigen
bijdrage]]-Tb.Financiering[[#This Row],[Andere
subsidie(s)]]-Tb.Financiering[[#This Row],[Anders]],0)</f>
        <v>0</v>
      </c>
      <c r="BF90" s="144">
        <f>IF(Tb.Financiering[[#This Row],[Pnr.]]=BF$7,Tb.Financiering[[#This Row],[Te financieren]]-Tb.Financiering[[#This Row],[Eigen
bijdrage]]-Tb.Financiering[[#This Row],[Andere
subsidie(s)]]-Tb.Financiering[[#This Row],[Anders]],0)</f>
        <v>0</v>
      </c>
      <c r="BG90" s="144">
        <f>IF(Tb.Financiering[[#This Row],[Pnr.]]=BG$7,Tb.Financiering[[#This Row],[Te financieren]]-Tb.Financiering[[#This Row],[Eigen
bijdrage]]-Tb.Financiering[[#This Row],[Andere
subsidie(s)]]-Tb.Financiering[[#This Row],[Anders]],0)</f>
        <v>0</v>
      </c>
      <c r="BH90" s="144">
        <f>IF(Tb.Financiering[[#This Row],[Pnr.]]=BH$7,Tb.Financiering[[#This Row],[Te financieren]]-Tb.Financiering[[#This Row],[Eigen
bijdrage]]-Tb.Financiering[[#This Row],[Andere
subsidie(s)]]-Tb.Financiering[[#This Row],[Anders]],0)</f>
        <v>0</v>
      </c>
      <c r="BI90" s="144">
        <f>IF(Tb.Financiering[[#This Row],[Pnr.]]=BI$7,Tb.Financiering[[#This Row],[Te financieren]]-Tb.Financiering[[#This Row],[Eigen
bijdrage]]-Tb.Financiering[[#This Row],[Andere
subsidie(s)]]-Tb.Financiering[[#This Row],[Anders]],0)</f>
        <v>0</v>
      </c>
      <c r="BJ90" s="144">
        <f>IF(Tb.Financiering[[#This Row],[Pnr.]]=BJ$7,Tb.Financiering[[#This Row],[Te financieren]]-Tb.Financiering[[#This Row],[Eigen
bijdrage]]-Tb.Financiering[[#This Row],[Andere
subsidie(s)]]-Tb.Financiering[[#This Row],[Anders]],0)</f>
        <v>0</v>
      </c>
      <c r="BK90" s="144">
        <f>IF(Tb.Financiering[[#This Row],[Pnr.]]=BK$7,Tb.Financiering[[#This Row],[Te financieren]]-Tb.Financiering[[#This Row],[Eigen
bijdrage]]-Tb.Financiering[[#This Row],[Andere
subsidie(s)]]-Tb.Financiering[[#This Row],[Anders]],0)</f>
        <v>0</v>
      </c>
      <c r="BL90" s="144">
        <f>IF(Tb.Financiering[[#This Row],[Pnr.]]=BL$7,Tb.Financiering[[#This Row],[Te financieren]]-Tb.Financiering[[#This Row],[Eigen
bijdrage]]-Tb.Financiering[[#This Row],[Andere
subsidie(s)]]-Tb.Financiering[[#This Row],[Anders]],0)</f>
        <v>0</v>
      </c>
      <c r="BM90" s="144">
        <f>IF(Tb.Financiering[[#This Row],[Pnr.]]=BM$7,Tb.Financiering[[#This Row],[Te financieren]]-Tb.Financiering[[#This Row],[Eigen
bijdrage]]-Tb.Financiering[[#This Row],[Andere
subsidie(s)]]-Tb.Financiering[[#This Row],[Anders]],0)</f>
        <v>0</v>
      </c>
      <c r="BN90" s="235">
        <f>IF(Tb.Financiering[[#This Row],[Pnr.]]=BN$7,Tb.Financiering[[#This Row],[Eigen
bijdrage]]+Tb.Financiering[[#This Row],[Andere
subsidie(s)]]+Tb.Financiering[[#This Row],[Anders]],0)</f>
        <v>0</v>
      </c>
      <c r="BO90" s="235">
        <f>IF(Tb.Financiering[[#This Row],[Pnr.]]=BO$7,Tb.Financiering[[#This Row],[Eigen
bijdrage]]+Tb.Financiering[[#This Row],[Andere
subsidie(s)]]+Tb.Financiering[[#This Row],[Anders]],0)</f>
        <v>0</v>
      </c>
      <c r="BP90" s="235">
        <f>IF(Tb.Financiering[[#This Row],[Pnr.]]=BP$7,Tb.Financiering[[#This Row],[Eigen
bijdrage]]+Tb.Financiering[[#This Row],[Andere
subsidie(s)]]+Tb.Financiering[[#This Row],[Anders]],0)</f>
        <v>0</v>
      </c>
      <c r="BQ90" s="235">
        <f>IF(Tb.Financiering[[#This Row],[Pnr.]]=BQ$7,Tb.Financiering[[#This Row],[Eigen
bijdrage]]+Tb.Financiering[[#This Row],[Andere
subsidie(s)]]+Tb.Financiering[[#This Row],[Anders]],0)</f>
        <v>0</v>
      </c>
      <c r="BR90" s="235">
        <f>IF(Tb.Financiering[[#This Row],[Pnr.]]=BR$7,Tb.Financiering[[#This Row],[Eigen
bijdrage]]+Tb.Financiering[[#This Row],[Andere
subsidie(s)]]+Tb.Financiering[[#This Row],[Anders]],0)</f>
        <v>0</v>
      </c>
      <c r="BS90" s="235">
        <f>IF(Tb.Financiering[[#This Row],[Pnr.]]=BS$7,Tb.Financiering[[#This Row],[Eigen
bijdrage]]+Tb.Financiering[[#This Row],[Andere
subsidie(s)]]+Tb.Financiering[[#This Row],[Anders]],0)</f>
        <v>0</v>
      </c>
      <c r="BT90" s="235">
        <f>IF(Tb.Financiering[[#This Row],[Pnr.]]=BT$7,Tb.Financiering[[#This Row],[Eigen
bijdrage]]+Tb.Financiering[[#This Row],[Andere
subsidie(s)]]+Tb.Financiering[[#This Row],[Anders]],0)</f>
        <v>0</v>
      </c>
      <c r="BU90" s="235">
        <f>IF(Tb.Financiering[[#This Row],[Pnr.]]=BU$7,Tb.Financiering[[#This Row],[Eigen
bijdrage]]+Tb.Financiering[[#This Row],[Andere
subsidie(s)]]+Tb.Financiering[[#This Row],[Anders]],0)</f>
        <v>0</v>
      </c>
      <c r="BV90" s="235">
        <f>IF(Tb.Financiering[[#This Row],[Pnr.]]=BV$7,Tb.Financiering[[#This Row],[Eigen
bijdrage]]+Tb.Financiering[[#This Row],[Andere
subsidie(s)]]+Tb.Financiering[[#This Row],[Anders]],0)</f>
        <v>0</v>
      </c>
      <c r="BW90" s="235">
        <f>IF(Tb.Financiering[[#This Row],[Pnr.]]=BW$7,Tb.Financiering[[#This Row],[Eigen
bijdrage]]+Tb.Financiering[[#This Row],[Andere
subsidie(s)]]+Tb.Financiering[[#This Row],[Anders]],0)</f>
        <v>0</v>
      </c>
      <c r="BX90" s="235">
        <f>IF(Tb.Financiering[[#This Row],[Pnr.]]=BX$7,Tb.Financiering[[#This Row],[Eigen
bijdrage]]+Tb.Financiering[[#This Row],[Andere
subsidie(s)]]+Tb.Financiering[[#This Row],[Anders]],0)</f>
        <v>0</v>
      </c>
      <c r="BY90" s="235">
        <f>IF(Tb.Financiering[[#This Row],[Pnr.]]=BY$7,Tb.Financiering[[#This Row],[Eigen
bijdrage]]+Tb.Financiering[[#This Row],[Andere
subsidie(s)]]+Tb.Financiering[[#This Row],[Anders]],0)</f>
        <v>0</v>
      </c>
      <c r="BZ90" s="235">
        <f>IF(Tb.Financiering[[#This Row],[Pnr.]]=BZ$7,Tb.Financiering[[#This Row],[Eigen
bijdrage]]+Tb.Financiering[[#This Row],[Andere
subsidie(s)]]+Tb.Financiering[[#This Row],[Anders]],0)</f>
        <v>0</v>
      </c>
      <c r="CA90" s="235">
        <f>IF(Tb.Financiering[[#This Row],[Pnr.]]=CA$7,Tb.Financiering[[#This Row],[Eigen
bijdrage]]+Tb.Financiering[[#This Row],[Andere
subsidie(s)]]+Tb.Financiering[[#This Row],[Anders]],0)</f>
        <v>0</v>
      </c>
      <c r="CB90" s="235">
        <f>IF(Tb.Financiering[[#This Row],[Pnr.]]=CB$7,Tb.Financiering[[#This Row],[Eigen
bijdrage]]+Tb.Financiering[[#This Row],[Andere
subsidie(s)]]+Tb.Financiering[[#This Row],[Anders]],0)</f>
        <v>0</v>
      </c>
      <c r="CC90" s="235">
        <f>IF(Tb.Financiering[[#This Row],[Pnr.]]=CC$7,Tb.Financiering[[#This Row],[Eigen
bijdrage]]+Tb.Financiering[[#This Row],[Andere
subsidie(s)]]+Tb.Financiering[[#This Row],[Anders]],0)</f>
        <v>0</v>
      </c>
      <c r="CD90" s="235">
        <f>IF(Tb.Financiering[[#This Row],[Pnr.]]=CD$7,Tb.Financiering[[#This Row],[Eigen
bijdrage]]+Tb.Financiering[[#This Row],[Andere
subsidie(s)]]+Tb.Financiering[[#This Row],[Anders]],0)</f>
        <v>0</v>
      </c>
      <c r="CE90" s="235">
        <f>IF(Tb.Financiering[[#This Row],[Pnr.]]=CE$7,Tb.Financiering[[#This Row],[Eigen
bijdrage]]+Tb.Financiering[[#This Row],[Andere
subsidie(s)]]+Tb.Financiering[[#This Row],[Anders]],0)</f>
        <v>0</v>
      </c>
      <c r="CF90" s="235">
        <f>IF(Tb.Financiering[[#This Row],[Pnr.]]=CF$7,Tb.Financiering[[#This Row],[Eigen
bijdrage]]+Tb.Financiering[[#This Row],[Andere
subsidie(s)]]+Tb.Financiering[[#This Row],[Anders]],0)</f>
        <v>0</v>
      </c>
      <c r="CG90" s="235">
        <f>IF(Tb.Financiering[[#This Row],[Pnr.]]=CG$7,Tb.Financiering[[#This Row],[Eigen
bijdrage]]+Tb.Financiering[[#This Row],[Andere
subsidie(s)]]+Tb.Financiering[[#This Row],[Anders]],0)</f>
        <v>0</v>
      </c>
      <c r="CH90" s="235">
        <f>IF(Tb.Financiering[[#This Row],[Pnr.]]=CH$7,Tb.Financiering[[#This Row],[Eigen
bijdrage]]+Tb.Financiering[[#This Row],[Andere
subsidie(s)]]+Tb.Financiering[[#This Row],[Anders]],0)</f>
        <v>0</v>
      </c>
      <c r="CI90" s="235">
        <f>IF(Tb.Financiering[[#This Row],[Pnr.]]=CI$7,Tb.Financiering[[#This Row],[Eigen
bijdrage]]+Tb.Financiering[[#This Row],[Andere
subsidie(s)]]+Tb.Financiering[[#This Row],[Anders]],0)</f>
        <v>0</v>
      </c>
      <c r="CJ90" s="235">
        <f>IF(Tb.Financiering[[#This Row],[Pnr.]]=CJ$7,Tb.Financiering[[#This Row],[Eigen
bijdrage]]+Tb.Financiering[[#This Row],[Andere
subsidie(s)]]+Tb.Financiering[[#This Row],[Anders]],0)</f>
        <v>0</v>
      </c>
      <c r="CK90" s="235">
        <f>IF(Tb.Financiering[[#This Row],[Pnr.]]=CK$7,Tb.Financiering[[#This Row],[Eigen
bijdrage]]+Tb.Financiering[[#This Row],[Andere
subsidie(s)]]+Tb.Financiering[[#This Row],[Anders]],0)</f>
        <v>0</v>
      </c>
      <c r="CL90" s="235">
        <f>IF(Tb.Financiering[[#This Row],[Pnr.]]=CL$7,Tb.Financiering[[#This Row],[Eigen
bijdrage]]+Tb.Financiering[[#This Row],[Andere
subsidie(s)]]+Tb.Financiering[[#This Row],[Anders]],0)</f>
        <v>0</v>
      </c>
      <c r="CM90" s="235">
        <f>IF(Tb.Financiering[[#This Row],[Pnr.]]=CM$7,Tb.Financiering[[#This Row],[Eigen
bijdrage]]+Tb.Financiering[[#This Row],[Andere
subsidie(s)]]+Tb.Financiering[[#This Row],[Anders]],0)</f>
        <v>0</v>
      </c>
      <c r="CN90" s="235">
        <f>IF(Tb.Financiering[[#This Row],[Pnr.]]=CN$7,Tb.Financiering[[#This Row],[Eigen
bijdrage]]+Tb.Financiering[[#This Row],[Andere
subsidie(s)]]+Tb.Financiering[[#This Row],[Anders]],0)</f>
        <v>0</v>
      </c>
      <c r="CO90" s="235">
        <f>IF(Tb.Financiering[[#This Row],[Pnr.]]=CO$7,Tb.Financiering[[#This Row],[Eigen
bijdrage]]+Tb.Financiering[[#This Row],[Andere
subsidie(s)]]+Tb.Financiering[[#This Row],[Anders]],0)</f>
        <v>0</v>
      </c>
      <c r="CP90" s="235">
        <f>IF(Tb.Financiering[[#This Row],[Pnr.]]=CP$7,Tb.Financiering[[#This Row],[Eigen
bijdrage]]+Tb.Financiering[[#This Row],[Andere
subsidie(s)]]+Tb.Financiering[[#This Row],[Anders]],0)</f>
        <v>0</v>
      </c>
      <c r="CQ90" s="235">
        <f>IF(Tb.Financiering[[#This Row],[Pnr.]]=CQ$7,Tb.Financiering[[#This Row],[Eigen
bijdrage]]+Tb.Financiering[[#This Row],[Andere
subsidie(s)]]+Tb.Financiering[[#This Row],[Anders]],0)</f>
        <v>0</v>
      </c>
      <c r="CR90" s="235">
        <f>IF(Tb.Financiering[[#This Row],[Pnr.]]=CR$7,Tb.Financiering[[#This Row],[Eigen
bijdrage]]+Tb.Financiering[[#This Row],[Andere
subsidie(s)]]+Tb.Financiering[[#This Row],[Anders]],0)</f>
        <v>0</v>
      </c>
      <c r="CS90" s="235">
        <f>IF(Tb.Financiering[[#This Row],[Pnr.]]=CS$7,Tb.Financiering[[#This Row],[Eigen
bijdrage]]+Tb.Financiering[[#This Row],[Andere
subsidie(s)]]+Tb.Financiering[[#This Row],[Anders]],0)</f>
        <v>0</v>
      </c>
      <c r="CT90" s="235">
        <f>IF(Tb.Financiering[[#This Row],[Pnr.]]=CT$7,Tb.Financiering[[#This Row],[Eigen
bijdrage]]+Tb.Financiering[[#This Row],[Andere
subsidie(s)]]+Tb.Financiering[[#This Row],[Anders]],0)</f>
        <v>0</v>
      </c>
      <c r="CU90" s="235">
        <f>IF(Tb.Financiering[[#This Row],[Pnr.]]=CU$7,Tb.Financiering[[#This Row],[Eigen
bijdrage]]+Tb.Financiering[[#This Row],[Andere
subsidie(s)]]+Tb.Financiering[[#This Row],[Anders]],0)</f>
        <v>0</v>
      </c>
      <c r="CV90" s="235">
        <f>IF(Tb.Financiering[[#This Row],[Pnr.]]=CV$7,Tb.Financiering[[#This Row],[Eigen
bijdrage]]+Tb.Financiering[[#This Row],[Andere
subsidie(s)]]+Tb.Financiering[[#This Row],[Anders]],0)</f>
        <v>0</v>
      </c>
      <c r="CW90" s="235">
        <f>IF(Tb.Financiering[[#This Row],[Pnr.]]=CW$7,Tb.Financiering[[#This Row],[Eigen
bijdrage]]+Tb.Financiering[[#This Row],[Andere
subsidie(s)]]+Tb.Financiering[[#This Row],[Anders]],0)</f>
        <v>0</v>
      </c>
      <c r="CX90" s="235">
        <f>IF(Tb.Financiering[[#This Row],[Pnr.]]=CX$7,Tb.Financiering[[#This Row],[Eigen
bijdrage]]+Tb.Financiering[[#This Row],[Andere
subsidie(s)]]+Tb.Financiering[[#This Row],[Anders]],0)</f>
        <v>0</v>
      </c>
      <c r="CY90" s="235">
        <f>IF(Tb.Financiering[[#This Row],[Pnr.]]=CY$7,Tb.Financiering[[#This Row],[Eigen
bijdrage]]+Tb.Financiering[[#This Row],[Andere
subsidie(s)]]+Tb.Financiering[[#This Row],[Anders]],0)</f>
        <v>0</v>
      </c>
      <c r="CZ90" s="235">
        <f>IF(Tb.Financiering[[#This Row],[Pnr.]]=CZ$7,Tb.Financiering[[#This Row],[Eigen
bijdrage]]+Tb.Financiering[[#This Row],[Andere
subsidie(s)]]+Tb.Financiering[[#This Row],[Anders]],0)</f>
        <v>0</v>
      </c>
      <c r="DA90" s="235">
        <f>IF(Tb.Financiering[[#This Row],[Pnr.]]=DA$7,Tb.Financiering[[#This Row],[Eigen
bijdrage]]+Tb.Financiering[[#This Row],[Andere
subsidie(s)]]+Tb.Financiering[[#This Row],[Anders]],0)</f>
        <v>0</v>
      </c>
      <c r="DB90" s="235">
        <f>IF(Tb.Financiering[[#This Row],[Pnr.]]=DB$7,Tb.Financiering[[#This Row],[Eigen
bijdrage]]+Tb.Financiering[[#This Row],[Andere
subsidie(s)]]+Tb.Financiering[[#This Row],[Anders]],0)</f>
        <v>0</v>
      </c>
      <c r="DC90" s="235">
        <f>IF(Tb.Financiering[[#This Row],[Pnr.]]=DC$7,Tb.Financiering[[#This Row],[Eigen
bijdrage]]+Tb.Financiering[[#This Row],[Andere
subsidie(s)]]+Tb.Financiering[[#This Row],[Anders]],0)</f>
        <v>0</v>
      </c>
      <c r="DD90" s="235">
        <f>IF(Tb.Financiering[[#This Row],[Pnr.]]=DD$7,Tb.Financiering[[#This Row],[Eigen
bijdrage]]+Tb.Financiering[[#This Row],[Andere
subsidie(s)]]+Tb.Financiering[[#This Row],[Anders]],0)</f>
        <v>0</v>
      </c>
      <c r="DE90" s="235">
        <f>IF(Tb.Financiering[[#This Row],[Pnr.]]=DE$7,Tb.Financiering[[#This Row],[Eigen
bijdrage]]+Tb.Financiering[[#This Row],[Andere
subsidie(s)]]+Tb.Financiering[[#This Row],[Anders]],0)</f>
        <v>0</v>
      </c>
      <c r="DF90" s="235">
        <f>IF(Tb.Financiering[[#This Row],[Pnr.]]=DF$7,Tb.Financiering[[#This Row],[Eigen
bijdrage]]+Tb.Financiering[[#This Row],[Andere
subsidie(s)]]+Tb.Financiering[[#This Row],[Anders]],0)</f>
        <v>0</v>
      </c>
      <c r="DG90" s="235">
        <f>IF(Tb.Financiering[[#This Row],[Pnr.]]=DG$7,Tb.Financiering[[#This Row],[Eigen
bijdrage]]+Tb.Financiering[[#This Row],[Andere
subsidie(s)]]+Tb.Financiering[[#This Row],[Anders]],0)</f>
        <v>0</v>
      </c>
      <c r="DH90" s="235">
        <f>IF(Tb.Financiering[[#This Row],[Pnr.]]=DH$7,Tb.Financiering[[#This Row],[Eigen
bijdrage]]+Tb.Financiering[[#This Row],[Andere
subsidie(s)]]+Tb.Financiering[[#This Row],[Anders]],0)</f>
        <v>0</v>
      </c>
      <c r="DI90" s="235">
        <f>IF(Tb.Financiering[[#This Row],[Pnr.]]=DI$7,Tb.Financiering[[#This Row],[Eigen
bijdrage]]+Tb.Financiering[[#This Row],[Andere
subsidie(s)]]+Tb.Financiering[[#This Row],[Anders]],0)</f>
        <v>0</v>
      </c>
      <c r="DJ90" s="235">
        <f>IF(Tb.Financiering[[#This Row],[Pnr.]]=DJ$7,Tb.Financiering[[#This Row],[Eigen
bijdrage]]+Tb.Financiering[[#This Row],[Andere
subsidie(s)]]+Tb.Financiering[[#This Row],[Anders]],0)</f>
        <v>0</v>
      </c>
      <c r="DK90" s="235">
        <f>IF(Tb.Financiering[[#This Row],[Pnr.]]=DK$7,Tb.Financiering[[#This Row],[Eigen
bijdrage]]+Tb.Financiering[[#This Row],[Andere
subsidie(s)]]+Tb.Financiering[[#This Row],[Anders]],0)</f>
        <v>0</v>
      </c>
      <c r="XFD90" s="31"/>
    </row>
    <row r="91" spans="1:115 16384:16384" s="4" customFormat="1" x14ac:dyDescent="0.3">
      <c r="A91" s="31"/>
      <c r="B91" s="137"/>
      <c r="C91" s="137"/>
      <c r="D91" s="11">
        <f>SUMIF(Tbl.Kosten[PSAnr.],Tb.Financiering[[#This Row],[PSAnr.]],Tbl.Kosten[Totaal kosten])</f>
        <v>0</v>
      </c>
      <c r="E91" s="154">
        <f>SUMIF(Tbl.Kosten[PSAnr.],Tb.Financiering[[#This Row],[PSAnr.]],Tbl.Kosten[Subsidie])</f>
        <v>0</v>
      </c>
      <c r="F91" s="155"/>
      <c r="G91" s="154">
        <f>Tb.Financiering[[#This Row],[Begrote kosten]]-Tb.Financiering[[#This Row],[Berekende GLB subsidie]]-Tb.Financiering[[#This Row],[Correctie GLB subsidie]]</f>
        <v>0</v>
      </c>
      <c r="H91" s="156"/>
      <c r="I91" s="156"/>
      <c r="J91" s="156"/>
      <c r="K91" s="152"/>
      <c r="L91" s="97">
        <f>Tb.Financiering[[#This Row],[Te financieren]]-SUM(Tb.Financiering[[#This Row],[Eigen
bijdrage]:[Anders]])</f>
        <v>0</v>
      </c>
      <c r="M91" s="160" t="str">
        <f>IFERROR(VLOOKUP(Tb.Financiering[[#This Row],[Partnernaam]],Tbl.Projectpartners[[Naam]:[PNr.]],9,FALSE),"")</f>
        <v/>
      </c>
      <c r="N91" s="142" t="str">
        <f>IFERROR(VLOOKUP(Tb.Financiering[[#This Row],[Subsidiabele activiteit]],Tbl.Subsidiehoogte[[Subsidieactiviteit]:[SAnr.]],3,FALSE),"")</f>
        <v/>
      </c>
      <c r="O91" s="142" t="str">
        <f>_xlfn.CONCAT(Tb.Financiering[[#This Row],[Pnr.]],Tb.Financiering[[#This Row],[SAnr.]])</f>
        <v/>
      </c>
      <c r="P91" s="144">
        <f>IF(Tb.Financiering[[#This Row],[Pnr.]]=P$7,Tb.Financiering[[#This Row],[Te financieren]]-Tb.Financiering[[#This Row],[Eigen
bijdrage]]-Tb.Financiering[[#This Row],[Andere
subsidie(s)]]-Tb.Financiering[[#This Row],[Anders]],0)</f>
        <v>0</v>
      </c>
      <c r="Q91" s="144">
        <f>IF(Tb.Financiering[[#This Row],[Pnr.]]=Q$7,Tb.Financiering[[#This Row],[Te financieren]]-Tb.Financiering[[#This Row],[Eigen
bijdrage]]-Tb.Financiering[[#This Row],[Andere
subsidie(s)]]-Tb.Financiering[[#This Row],[Anders]],0)</f>
        <v>0</v>
      </c>
      <c r="R91" s="144">
        <f>IF(Tb.Financiering[[#This Row],[Pnr.]]=R$7,Tb.Financiering[[#This Row],[Te financieren]]-Tb.Financiering[[#This Row],[Eigen
bijdrage]]-Tb.Financiering[[#This Row],[Andere
subsidie(s)]]-Tb.Financiering[[#This Row],[Anders]],0)</f>
        <v>0</v>
      </c>
      <c r="S91" s="144">
        <f>IF(Tb.Financiering[[#This Row],[Pnr.]]=S$7,Tb.Financiering[[#This Row],[Te financieren]]-Tb.Financiering[[#This Row],[Eigen
bijdrage]]-Tb.Financiering[[#This Row],[Andere
subsidie(s)]]-Tb.Financiering[[#This Row],[Anders]],0)</f>
        <v>0</v>
      </c>
      <c r="T91" s="144">
        <f>IF(Tb.Financiering[[#This Row],[Pnr.]]=T$7,Tb.Financiering[[#This Row],[Te financieren]]-Tb.Financiering[[#This Row],[Eigen
bijdrage]]-Tb.Financiering[[#This Row],[Andere
subsidie(s)]]-Tb.Financiering[[#This Row],[Anders]],0)</f>
        <v>0</v>
      </c>
      <c r="U91" s="144">
        <f>IF(Tb.Financiering[[#This Row],[Pnr.]]=U$7,Tb.Financiering[[#This Row],[Te financieren]]-Tb.Financiering[[#This Row],[Eigen
bijdrage]]-Tb.Financiering[[#This Row],[Andere
subsidie(s)]]-Tb.Financiering[[#This Row],[Anders]],0)</f>
        <v>0</v>
      </c>
      <c r="V91" s="144">
        <f>IF(Tb.Financiering[[#This Row],[Pnr.]]=V$7,Tb.Financiering[[#This Row],[Te financieren]]-Tb.Financiering[[#This Row],[Eigen
bijdrage]]-Tb.Financiering[[#This Row],[Andere
subsidie(s)]]-Tb.Financiering[[#This Row],[Anders]],0)</f>
        <v>0</v>
      </c>
      <c r="W91" s="144">
        <f>IF(Tb.Financiering[[#This Row],[Pnr.]]=W$7,Tb.Financiering[[#This Row],[Te financieren]]-Tb.Financiering[[#This Row],[Eigen
bijdrage]]-Tb.Financiering[[#This Row],[Andere
subsidie(s)]]-Tb.Financiering[[#This Row],[Anders]],0)</f>
        <v>0</v>
      </c>
      <c r="X91" s="144">
        <f>IF(Tb.Financiering[[#This Row],[Pnr.]]=X$7,Tb.Financiering[[#This Row],[Te financieren]]-Tb.Financiering[[#This Row],[Eigen
bijdrage]]-Tb.Financiering[[#This Row],[Andere
subsidie(s)]]-Tb.Financiering[[#This Row],[Anders]],0)</f>
        <v>0</v>
      </c>
      <c r="Y91" s="144">
        <f>IF(Tb.Financiering[[#This Row],[Pnr.]]=Y$7,Tb.Financiering[[#This Row],[Te financieren]]-Tb.Financiering[[#This Row],[Eigen
bijdrage]]-Tb.Financiering[[#This Row],[Andere
subsidie(s)]]-Tb.Financiering[[#This Row],[Anders]],0)</f>
        <v>0</v>
      </c>
      <c r="Z91" s="144">
        <f>IF(Tb.Financiering[[#This Row],[Pnr.]]=Z$7,Tb.Financiering[[#This Row],[Te financieren]]-Tb.Financiering[[#This Row],[Eigen
bijdrage]]-Tb.Financiering[[#This Row],[Andere
subsidie(s)]]-Tb.Financiering[[#This Row],[Anders]],0)</f>
        <v>0</v>
      </c>
      <c r="AA91" s="144">
        <f>IF(Tb.Financiering[[#This Row],[Pnr.]]=AA$7,Tb.Financiering[[#This Row],[Te financieren]]-Tb.Financiering[[#This Row],[Eigen
bijdrage]]-Tb.Financiering[[#This Row],[Andere
subsidie(s)]]-Tb.Financiering[[#This Row],[Anders]],0)</f>
        <v>0</v>
      </c>
      <c r="AB91" s="144">
        <f>IF(Tb.Financiering[[#This Row],[Pnr.]]=AB$7,Tb.Financiering[[#This Row],[Te financieren]]-Tb.Financiering[[#This Row],[Eigen
bijdrage]]-Tb.Financiering[[#This Row],[Andere
subsidie(s)]]-Tb.Financiering[[#This Row],[Anders]],0)</f>
        <v>0</v>
      </c>
      <c r="AC91" s="144">
        <f>IF(Tb.Financiering[[#This Row],[Pnr.]]=AC$7,Tb.Financiering[[#This Row],[Te financieren]]-Tb.Financiering[[#This Row],[Eigen
bijdrage]]-Tb.Financiering[[#This Row],[Andere
subsidie(s)]]-Tb.Financiering[[#This Row],[Anders]],0)</f>
        <v>0</v>
      </c>
      <c r="AD91" s="144">
        <f>IF(Tb.Financiering[[#This Row],[Pnr.]]=AD$7,Tb.Financiering[[#This Row],[Te financieren]]-Tb.Financiering[[#This Row],[Eigen
bijdrage]]-Tb.Financiering[[#This Row],[Andere
subsidie(s)]]-Tb.Financiering[[#This Row],[Anders]],0)</f>
        <v>0</v>
      </c>
      <c r="AE91" s="144">
        <f>IF(Tb.Financiering[[#This Row],[Pnr.]]=AE$7,Tb.Financiering[[#This Row],[Te financieren]]-Tb.Financiering[[#This Row],[Eigen
bijdrage]]-Tb.Financiering[[#This Row],[Andere
subsidie(s)]]-Tb.Financiering[[#This Row],[Anders]],0)</f>
        <v>0</v>
      </c>
      <c r="AF91" s="144">
        <f>IF(Tb.Financiering[[#This Row],[Pnr.]]=AF$7,Tb.Financiering[[#This Row],[Te financieren]]-Tb.Financiering[[#This Row],[Eigen
bijdrage]]-Tb.Financiering[[#This Row],[Andere
subsidie(s)]]-Tb.Financiering[[#This Row],[Anders]],0)</f>
        <v>0</v>
      </c>
      <c r="AG91" s="144">
        <f>IF(Tb.Financiering[[#This Row],[Pnr.]]=AG$7,Tb.Financiering[[#This Row],[Te financieren]]-Tb.Financiering[[#This Row],[Eigen
bijdrage]]-Tb.Financiering[[#This Row],[Andere
subsidie(s)]]-Tb.Financiering[[#This Row],[Anders]],0)</f>
        <v>0</v>
      </c>
      <c r="AH91" s="144">
        <f>IF(Tb.Financiering[[#This Row],[Pnr.]]=AH$7,Tb.Financiering[[#This Row],[Te financieren]]-Tb.Financiering[[#This Row],[Eigen
bijdrage]]-Tb.Financiering[[#This Row],[Andere
subsidie(s)]]-Tb.Financiering[[#This Row],[Anders]],0)</f>
        <v>0</v>
      </c>
      <c r="AI91" s="144">
        <f>IF(Tb.Financiering[[#This Row],[Pnr.]]=AI$7,Tb.Financiering[[#This Row],[Te financieren]]-Tb.Financiering[[#This Row],[Eigen
bijdrage]]-Tb.Financiering[[#This Row],[Andere
subsidie(s)]]-Tb.Financiering[[#This Row],[Anders]],0)</f>
        <v>0</v>
      </c>
      <c r="AJ91" s="144">
        <f>IF(Tb.Financiering[[#This Row],[Pnr.]]=AJ$7,Tb.Financiering[[#This Row],[Te financieren]]-Tb.Financiering[[#This Row],[Eigen
bijdrage]]-Tb.Financiering[[#This Row],[Andere
subsidie(s)]]-Tb.Financiering[[#This Row],[Anders]],0)</f>
        <v>0</v>
      </c>
      <c r="AK91" s="144">
        <f>IF(Tb.Financiering[[#This Row],[Pnr.]]=AK$7,Tb.Financiering[[#This Row],[Te financieren]]-Tb.Financiering[[#This Row],[Eigen
bijdrage]]-Tb.Financiering[[#This Row],[Andere
subsidie(s)]]-Tb.Financiering[[#This Row],[Anders]],0)</f>
        <v>0</v>
      </c>
      <c r="AL91" s="144">
        <f>IF(Tb.Financiering[[#This Row],[Pnr.]]=AL$7,Tb.Financiering[[#This Row],[Te financieren]]-Tb.Financiering[[#This Row],[Eigen
bijdrage]]-Tb.Financiering[[#This Row],[Andere
subsidie(s)]]-Tb.Financiering[[#This Row],[Anders]],0)</f>
        <v>0</v>
      </c>
      <c r="AM91" s="144">
        <f>IF(Tb.Financiering[[#This Row],[Pnr.]]=AM$7,Tb.Financiering[[#This Row],[Te financieren]]-Tb.Financiering[[#This Row],[Eigen
bijdrage]]-Tb.Financiering[[#This Row],[Andere
subsidie(s)]]-Tb.Financiering[[#This Row],[Anders]],0)</f>
        <v>0</v>
      </c>
      <c r="AN91" s="144">
        <f>IF(Tb.Financiering[[#This Row],[Pnr.]]=AN$7,Tb.Financiering[[#This Row],[Te financieren]]-Tb.Financiering[[#This Row],[Eigen
bijdrage]]-Tb.Financiering[[#This Row],[Andere
subsidie(s)]]-Tb.Financiering[[#This Row],[Anders]],0)</f>
        <v>0</v>
      </c>
      <c r="AO91" s="144">
        <f>IF(Tb.Financiering[[#This Row],[Pnr.]]=AO$7,Tb.Financiering[[#This Row],[Te financieren]]-Tb.Financiering[[#This Row],[Eigen
bijdrage]]-Tb.Financiering[[#This Row],[Andere
subsidie(s)]]-Tb.Financiering[[#This Row],[Anders]],0)</f>
        <v>0</v>
      </c>
      <c r="AP91" s="144">
        <f>IF(Tb.Financiering[[#This Row],[Pnr.]]=AP$7,Tb.Financiering[[#This Row],[Te financieren]]-Tb.Financiering[[#This Row],[Eigen
bijdrage]]-Tb.Financiering[[#This Row],[Andere
subsidie(s)]]-Tb.Financiering[[#This Row],[Anders]],0)</f>
        <v>0</v>
      </c>
      <c r="AQ91" s="144">
        <f>IF(Tb.Financiering[[#This Row],[Pnr.]]=AQ$7,Tb.Financiering[[#This Row],[Te financieren]]-Tb.Financiering[[#This Row],[Eigen
bijdrage]]-Tb.Financiering[[#This Row],[Andere
subsidie(s)]]-Tb.Financiering[[#This Row],[Anders]],0)</f>
        <v>0</v>
      </c>
      <c r="AR91" s="144">
        <f>IF(Tb.Financiering[[#This Row],[Pnr.]]=AR$7,Tb.Financiering[[#This Row],[Te financieren]]-Tb.Financiering[[#This Row],[Eigen
bijdrage]]-Tb.Financiering[[#This Row],[Andere
subsidie(s)]]-Tb.Financiering[[#This Row],[Anders]],0)</f>
        <v>0</v>
      </c>
      <c r="AS91" s="144">
        <f>IF(Tb.Financiering[[#This Row],[Pnr.]]=AS$7,Tb.Financiering[[#This Row],[Te financieren]]-Tb.Financiering[[#This Row],[Eigen
bijdrage]]-Tb.Financiering[[#This Row],[Andere
subsidie(s)]]-Tb.Financiering[[#This Row],[Anders]],0)</f>
        <v>0</v>
      </c>
      <c r="AT91" s="144">
        <f>IF(Tb.Financiering[[#This Row],[Pnr.]]=AT$7,Tb.Financiering[[#This Row],[Te financieren]]-Tb.Financiering[[#This Row],[Eigen
bijdrage]]-Tb.Financiering[[#This Row],[Andere
subsidie(s)]]-Tb.Financiering[[#This Row],[Anders]],0)</f>
        <v>0</v>
      </c>
      <c r="AU91" s="144">
        <f>IF(Tb.Financiering[[#This Row],[Pnr.]]=AU$7,Tb.Financiering[[#This Row],[Te financieren]]-Tb.Financiering[[#This Row],[Eigen
bijdrage]]-Tb.Financiering[[#This Row],[Andere
subsidie(s)]]-Tb.Financiering[[#This Row],[Anders]],0)</f>
        <v>0</v>
      </c>
      <c r="AV91" s="144">
        <f>IF(Tb.Financiering[[#This Row],[Pnr.]]=AV$7,Tb.Financiering[[#This Row],[Te financieren]]-Tb.Financiering[[#This Row],[Eigen
bijdrage]]-Tb.Financiering[[#This Row],[Andere
subsidie(s)]]-Tb.Financiering[[#This Row],[Anders]],0)</f>
        <v>0</v>
      </c>
      <c r="AW91" s="144">
        <f>IF(Tb.Financiering[[#This Row],[Pnr.]]=AW$7,Tb.Financiering[[#This Row],[Te financieren]]-Tb.Financiering[[#This Row],[Eigen
bijdrage]]-Tb.Financiering[[#This Row],[Andere
subsidie(s)]]-Tb.Financiering[[#This Row],[Anders]],0)</f>
        <v>0</v>
      </c>
      <c r="AX91" s="144">
        <f>IF(Tb.Financiering[[#This Row],[Pnr.]]=AX$7,Tb.Financiering[[#This Row],[Te financieren]]-Tb.Financiering[[#This Row],[Eigen
bijdrage]]-Tb.Financiering[[#This Row],[Andere
subsidie(s)]]-Tb.Financiering[[#This Row],[Anders]],0)</f>
        <v>0</v>
      </c>
      <c r="AY91" s="144">
        <f>IF(Tb.Financiering[[#This Row],[Pnr.]]=AY$7,Tb.Financiering[[#This Row],[Te financieren]]-Tb.Financiering[[#This Row],[Eigen
bijdrage]]-Tb.Financiering[[#This Row],[Andere
subsidie(s)]]-Tb.Financiering[[#This Row],[Anders]],0)</f>
        <v>0</v>
      </c>
      <c r="AZ91" s="144">
        <f>IF(Tb.Financiering[[#This Row],[Pnr.]]=AZ$7,Tb.Financiering[[#This Row],[Te financieren]]-Tb.Financiering[[#This Row],[Eigen
bijdrage]]-Tb.Financiering[[#This Row],[Andere
subsidie(s)]]-Tb.Financiering[[#This Row],[Anders]],0)</f>
        <v>0</v>
      </c>
      <c r="BA91" s="144">
        <f>IF(Tb.Financiering[[#This Row],[Pnr.]]=BA$7,Tb.Financiering[[#This Row],[Te financieren]]-Tb.Financiering[[#This Row],[Eigen
bijdrage]]-Tb.Financiering[[#This Row],[Andere
subsidie(s)]]-Tb.Financiering[[#This Row],[Anders]],0)</f>
        <v>0</v>
      </c>
      <c r="BB91" s="144">
        <f>IF(Tb.Financiering[[#This Row],[Pnr.]]=BB$7,Tb.Financiering[[#This Row],[Te financieren]]-Tb.Financiering[[#This Row],[Eigen
bijdrage]]-Tb.Financiering[[#This Row],[Andere
subsidie(s)]]-Tb.Financiering[[#This Row],[Anders]],0)</f>
        <v>0</v>
      </c>
      <c r="BC91" s="144">
        <f>IF(Tb.Financiering[[#This Row],[Pnr.]]=BC$7,Tb.Financiering[[#This Row],[Te financieren]]-Tb.Financiering[[#This Row],[Eigen
bijdrage]]-Tb.Financiering[[#This Row],[Andere
subsidie(s)]]-Tb.Financiering[[#This Row],[Anders]],0)</f>
        <v>0</v>
      </c>
      <c r="BD91" s="144">
        <f>IF(Tb.Financiering[[#This Row],[Pnr.]]=BD$7,Tb.Financiering[[#This Row],[Te financieren]]-Tb.Financiering[[#This Row],[Eigen
bijdrage]]-Tb.Financiering[[#This Row],[Andere
subsidie(s)]]-Tb.Financiering[[#This Row],[Anders]],0)</f>
        <v>0</v>
      </c>
      <c r="BE91" s="144">
        <f>IF(Tb.Financiering[[#This Row],[Pnr.]]=BE$7,Tb.Financiering[[#This Row],[Te financieren]]-Tb.Financiering[[#This Row],[Eigen
bijdrage]]-Tb.Financiering[[#This Row],[Andere
subsidie(s)]]-Tb.Financiering[[#This Row],[Anders]],0)</f>
        <v>0</v>
      </c>
      <c r="BF91" s="144">
        <f>IF(Tb.Financiering[[#This Row],[Pnr.]]=BF$7,Tb.Financiering[[#This Row],[Te financieren]]-Tb.Financiering[[#This Row],[Eigen
bijdrage]]-Tb.Financiering[[#This Row],[Andere
subsidie(s)]]-Tb.Financiering[[#This Row],[Anders]],0)</f>
        <v>0</v>
      </c>
      <c r="BG91" s="144">
        <f>IF(Tb.Financiering[[#This Row],[Pnr.]]=BG$7,Tb.Financiering[[#This Row],[Te financieren]]-Tb.Financiering[[#This Row],[Eigen
bijdrage]]-Tb.Financiering[[#This Row],[Andere
subsidie(s)]]-Tb.Financiering[[#This Row],[Anders]],0)</f>
        <v>0</v>
      </c>
      <c r="BH91" s="144">
        <f>IF(Tb.Financiering[[#This Row],[Pnr.]]=BH$7,Tb.Financiering[[#This Row],[Te financieren]]-Tb.Financiering[[#This Row],[Eigen
bijdrage]]-Tb.Financiering[[#This Row],[Andere
subsidie(s)]]-Tb.Financiering[[#This Row],[Anders]],0)</f>
        <v>0</v>
      </c>
      <c r="BI91" s="144">
        <f>IF(Tb.Financiering[[#This Row],[Pnr.]]=BI$7,Tb.Financiering[[#This Row],[Te financieren]]-Tb.Financiering[[#This Row],[Eigen
bijdrage]]-Tb.Financiering[[#This Row],[Andere
subsidie(s)]]-Tb.Financiering[[#This Row],[Anders]],0)</f>
        <v>0</v>
      </c>
      <c r="BJ91" s="144">
        <f>IF(Tb.Financiering[[#This Row],[Pnr.]]=BJ$7,Tb.Financiering[[#This Row],[Te financieren]]-Tb.Financiering[[#This Row],[Eigen
bijdrage]]-Tb.Financiering[[#This Row],[Andere
subsidie(s)]]-Tb.Financiering[[#This Row],[Anders]],0)</f>
        <v>0</v>
      </c>
      <c r="BK91" s="144">
        <f>IF(Tb.Financiering[[#This Row],[Pnr.]]=BK$7,Tb.Financiering[[#This Row],[Te financieren]]-Tb.Financiering[[#This Row],[Eigen
bijdrage]]-Tb.Financiering[[#This Row],[Andere
subsidie(s)]]-Tb.Financiering[[#This Row],[Anders]],0)</f>
        <v>0</v>
      </c>
      <c r="BL91" s="144">
        <f>IF(Tb.Financiering[[#This Row],[Pnr.]]=BL$7,Tb.Financiering[[#This Row],[Te financieren]]-Tb.Financiering[[#This Row],[Eigen
bijdrage]]-Tb.Financiering[[#This Row],[Andere
subsidie(s)]]-Tb.Financiering[[#This Row],[Anders]],0)</f>
        <v>0</v>
      </c>
      <c r="BM91" s="144">
        <f>IF(Tb.Financiering[[#This Row],[Pnr.]]=BM$7,Tb.Financiering[[#This Row],[Te financieren]]-Tb.Financiering[[#This Row],[Eigen
bijdrage]]-Tb.Financiering[[#This Row],[Andere
subsidie(s)]]-Tb.Financiering[[#This Row],[Anders]],0)</f>
        <v>0</v>
      </c>
      <c r="BN91" s="235">
        <f>IF(Tb.Financiering[[#This Row],[Pnr.]]=BN$7,Tb.Financiering[[#This Row],[Eigen
bijdrage]]+Tb.Financiering[[#This Row],[Andere
subsidie(s)]]+Tb.Financiering[[#This Row],[Anders]],0)</f>
        <v>0</v>
      </c>
      <c r="BO91" s="235">
        <f>IF(Tb.Financiering[[#This Row],[Pnr.]]=BO$7,Tb.Financiering[[#This Row],[Eigen
bijdrage]]+Tb.Financiering[[#This Row],[Andere
subsidie(s)]]+Tb.Financiering[[#This Row],[Anders]],0)</f>
        <v>0</v>
      </c>
      <c r="BP91" s="235">
        <f>IF(Tb.Financiering[[#This Row],[Pnr.]]=BP$7,Tb.Financiering[[#This Row],[Eigen
bijdrage]]+Tb.Financiering[[#This Row],[Andere
subsidie(s)]]+Tb.Financiering[[#This Row],[Anders]],0)</f>
        <v>0</v>
      </c>
      <c r="BQ91" s="235">
        <f>IF(Tb.Financiering[[#This Row],[Pnr.]]=BQ$7,Tb.Financiering[[#This Row],[Eigen
bijdrage]]+Tb.Financiering[[#This Row],[Andere
subsidie(s)]]+Tb.Financiering[[#This Row],[Anders]],0)</f>
        <v>0</v>
      </c>
      <c r="BR91" s="235">
        <f>IF(Tb.Financiering[[#This Row],[Pnr.]]=BR$7,Tb.Financiering[[#This Row],[Eigen
bijdrage]]+Tb.Financiering[[#This Row],[Andere
subsidie(s)]]+Tb.Financiering[[#This Row],[Anders]],0)</f>
        <v>0</v>
      </c>
      <c r="BS91" s="235">
        <f>IF(Tb.Financiering[[#This Row],[Pnr.]]=BS$7,Tb.Financiering[[#This Row],[Eigen
bijdrage]]+Tb.Financiering[[#This Row],[Andere
subsidie(s)]]+Tb.Financiering[[#This Row],[Anders]],0)</f>
        <v>0</v>
      </c>
      <c r="BT91" s="235">
        <f>IF(Tb.Financiering[[#This Row],[Pnr.]]=BT$7,Tb.Financiering[[#This Row],[Eigen
bijdrage]]+Tb.Financiering[[#This Row],[Andere
subsidie(s)]]+Tb.Financiering[[#This Row],[Anders]],0)</f>
        <v>0</v>
      </c>
      <c r="BU91" s="235">
        <f>IF(Tb.Financiering[[#This Row],[Pnr.]]=BU$7,Tb.Financiering[[#This Row],[Eigen
bijdrage]]+Tb.Financiering[[#This Row],[Andere
subsidie(s)]]+Tb.Financiering[[#This Row],[Anders]],0)</f>
        <v>0</v>
      </c>
      <c r="BV91" s="235">
        <f>IF(Tb.Financiering[[#This Row],[Pnr.]]=BV$7,Tb.Financiering[[#This Row],[Eigen
bijdrage]]+Tb.Financiering[[#This Row],[Andere
subsidie(s)]]+Tb.Financiering[[#This Row],[Anders]],0)</f>
        <v>0</v>
      </c>
      <c r="BW91" s="235">
        <f>IF(Tb.Financiering[[#This Row],[Pnr.]]=BW$7,Tb.Financiering[[#This Row],[Eigen
bijdrage]]+Tb.Financiering[[#This Row],[Andere
subsidie(s)]]+Tb.Financiering[[#This Row],[Anders]],0)</f>
        <v>0</v>
      </c>
      <c r="BX91" s="235">
        <f>IF(Tb.Financiering[[#This Row],[Pnr.]]=BX$7,Tb.Financiering[[#This Row],[Eigen
bijdrage]]+Tb.Financiering[[#This Row],[Andere
subsidie(s)]]+Tb.Financiering[[#This Row],[Anders]],0)</f>
        <v>0</v>
      </c>
      <c r="BY91" s="235">
        <f>IF(Tb.Financiering[[#This Row],[Pnr.]]=BY$7,Tb.Financiering[[#This Row],[Eigen
bijdrage]]+Tb.Financiering[[#This Row],[Andere
subsidie(s)]]+Tb.Financiering[[#This Row],[Anders]],0)</f>
        <v>0</v>
      </c>
      <c r="BZ91" s="235">
        <f>IF(Tb.Financiering[[#This Row],[Pnr.]]=BZ$7,Tb.Financiering[[#This Row],[Eigen
bijdrage]]+Tb.Financiering[[#This Row],[Andere
subsidie(s)]]+Tb.Financiering[[#This Row],[Anders]],0)</f>
        <v>0</v>
      </c>
      <c r="CA91" s="235">
        <f>IF(Tb.Financiering[[#This Row],[Pnr.]]=CA$7,Tb.Financiering[[#This Row],[Eigen
bijdrage]]+Tb.Financiering[[#This Row],[Andere
subsidie(s)]]+Tb.Financiering[[#This Row],[Anders]],0)</f>
        <v>0</v>
      </c>
      <c r="CB91" s="235">
        <f>IF(Tb.Financiering[[#This Row],[Pnr.]]=CB$7,Tb.Financiering[[#This Row],[Eigen
bijdrage]]+Tb.Financiering[[#This Row],[Andere
subsidie(s)]]+Tb.Financiering[[#This Row],[Anders]],0)</f>
        <v>0</v>
      </c>
      <c r="CC91" s="235">
        <f>IF(Tb.Financiering[[#This Row],[Pnr.]]=CC$7,Tb.Financiering[[#This Row],[Eigen
bijdrage]]+Tb.Financiering[[#This Row],[Andere
subsidie(s)]]+Tb.Financiering[[#This Row],[Anders]],0)</f>
        <v>0</v>
      </c>
      <c r="CD91" s="235">
        <f>IF(Tb.Financiering[[#This Row],[Pnr.]]=CD$7,Tb.Financiering[[#This Row],[Eigen
bijdrage]]+Tb.Financiering[[#This Row],[Andere
subsidie(s)]]+Tb.Financiering[[#This Row],[Anders]],0)</f>
        <v>0</v>
      </c>
      <c r="CE91" s="235">
        <f>IF(Tb.Financiering[[#This Row],[Pnr.]]=CE$7,Tb.Financiering[[#This Row],[Eigen
bijdrage]]+Tb.Financiering[[#This Row],[Andere
subsidie(s)]]+Tb.Financiering[[#This Row],[Anders]],0)</f>
        <v>0</v>
      </c>
      <c r="CF91" s="235">
        <f>IF(Tb.Financiering[[#This Row],[Pnr.]]=CF$7,Tb.Financiering[[#This Row],[Eigen
bijdrage]]+Tb.Financiering[[#This Row],[Andere
subsidie(s)]]+Tb.Financiering[[#This Row],[Anders]],0)</f>
        <v>0</v>
      </c>
      <c r="CG91" s="235">
        <f>IF(Tb.Financiering[[#This Row],[Pnr.]]=CG$7,Tb.Financiering[[#This Row],[Eigen
bijdrage]]+Tb.Financiering[[#This Row],[Andere
subsidie(s)]]+Tb.Financiering[[#This Row],[Anders]],0)</f>
        <v>0</v>
      </c>
      <c r="CH91" s="235">
        <f>IF(Tb.Financiering[[#This Row],[Pnr.]]=CH$7,Tb.Financiering[[#This Row],[Eigen
bijdrage]]+Tb.Financiering[[#This Row],[Andere
subsidie(s)]]+Tb.Financiering[[#This Row],[Anders]],0)</f>
        <v>0</v>
      </c>
      <c r="CI91" s="235">
        <f>IF(Tb.Financiering[[#This Row],[Pnr.]]=CI$7,Tb.Financiering[[#This Row],[Eigen
bijdrage]]+Tb.Financiering[[#This Row],[Andere
subsidie(s)]]+Tb.Financiering[[#This Row],[Anders]],0)</f>
        <v>0</v>
      </c>
      <c r="CJ91" s="235">
        <f>IF(Tb.Financiering[[#This Row],[Pnr.]]=CJ$7,Tb.Financiering[[#This Row],[Eigen
bijdrage]]+Tb.Financiering[[#This Row],[Andere
subsidie(s)]]+Tb.Financiering[[#This Row],[Anders]],0)</f>
        <v>0</v>
      </c>
      <c r="CK91" s="235">
        <f>IF(Tb.Financiering[[#This Row],[Pnr.]]=CK$7,Tb.Financiering[[#This Row],[Eigen
bijdrage]]+Tb.Financiering[[#This Row],[Andere
subsidie(s)]]+Tb.Financiering[[#This Row],[Anders]],0)</f>
        <v>0</v>
      </c>
      <c r="CL91" s="235">
        <f>IF(Tb.Financiering[[#This Row],[Pnr.]]=CL$7,Tb.Financiering[[#This Row],[Eigen
bijdrage]]+Tb.Financiering[[#This Row],[Andere
subsidie(s)]]+Tb.Financiering[[#This Row],[Anders]],0)</f>
        <v>0</v>
      </c>
      <c r="CM91" s="235">
        <f>IF(Tb.Financiering[[#This Row],[Pnr.]]=CM$7,Tb.Financiering[[#This Row],[Eigen
bijdrage]]+Tb.Financiering[[#This Row],[Andere
subsidie(s)]]+Tb.Financiering[[#This Row],[Anders]],0)</f>
        <v>0</v>
      </c>
      <c r="CN91" s="235">
        <f>IF(Tb.Financiering[[#This Row],[Pnr.]]=CN$7,Tb.Financiering[[#This Row],[Eigen
bijdrage]]+Tb.Financiering[[#This Row],[Andere
subsidie(s)]]+Tb.Financiering[[#This Row],[Anders]],0)</f>
        <v>0</v>
      </c>
      <c r="CO91" s="235">
        <f>IF(Tb.Financiering[[#This Row],[Pnr.]]=CO$7,Tb.Financiering[[#This Row],[Eigen
bijdrage]]+Tb.Financiering[[#This Row],[Andere
subsidie(s)]]+Tb.Financiering[[#This Row],[Anders]],0)</f>
        <v>0</v>
      </c>
      <c r="CP91" s="235">
        <f>IF(Tb.Financiering[[#This Row],[Pnr.]]=CP$7,Tb.Financiering[[#This Row],[Eigen
bijdrage]]+Tb.Financiering[[#This Row],[Andere
subsidie(s)]]+Tb.Financiering[[#This Row],[Anders]],0)</f>
        <v>0</v>
      </c>
      <c r="CQ91" s="235">
        <f>IF(Tb.Financiering[[#This Row],[Pnr.]]=CQ$7,Tb.Financiering[[#This Row],[Eigen
bijdrage]]+Tb.Financiering[[#This Row],[Andere
subsidie(s)]]+Tb.Financiering[[#This Row],[Anders]],0)</f>
        <v>0</v>
      </c>
      <c r="CR91" s="235">
        <f>IF(Tb.Financiering[[#This Row],[Pnr.]]=CR$7,Tb.Financiering[[#This Row],[Eigen
bijdrage]]+Tb.Financiering[[#This Row],[Andere
subsidie(s)]]+Tb.Financiering[[#This Row],[Anders]],0)</f>
        <v>0</v>
      </c>
      <c r="CS91" s="235">
        <f>IF(Tb.Financiering[[#This Row],[Pnr.]]=CS$7,Tb.Financiering[[#This Row],[Eigen
bijdrage]]+Tb.Financiering[[#This Row],[Andere
subsidie(s)]]+Tb.Financiering[[#This Row],[Anders]],0)</f>
        <v>0</v>
      </c>
      <c r="CT91" s="235">
        <f>IF(Tb.Financiering[[#This Row],[Pnr.]]=CT$7,Tb.Financiering[[#This Row],[Eigen
bijdrage]]+Tb.Financiering[[#This Row],[Andere
subsidie(s)]]+Tb.Financiering[[#This Row],[Anders]],0)</f>
        <v>0</v>
      </c>
      <c r="CU91" s="235">
        <f>IF(Tb.Financiering[[#This Row],[Pnr.]]=CU$7,Tb.Financiering[[#This Row],[Eigen
bijdrage]]+Tb.Financiering[[#This Row],[Andere
subsidie(s)]]+Tb.Financiering[[#This Row],[Anders]],0)</f>
        <v>0</v>
      </c>
      <c r="CV91" s="235">
        <f>IF(Tb.Financiering[[#This Row],[Pnr.]]=CV$7,Tb.Financiering[[#This Row],[Eigen
bijdrage]]+Tb.Financiering[[#This Row],[Andere
subsidie(s)]]+Tb.Financiering[[#This Row],[Anders]],0)</f>
        <v>0</v>
      </c>
      <c r="CW91" s="235">
        <f>IF(Tb.Financiering[[#This Row],[Pnr.]]=CW$7,Tb.Financiering[[#This Row],[Eigen
bijdrage]]+Tb.Financiering[[#This Row],[Andere
subsidie(s)]]+Tb.Financiering[[#This Row],[Anders]],0)</f>
        <v>0</v>
      </c>
      <c r="CX91" s="235">
        <f>IF(Tb.Financiering[[#This Row],[Pnr.]]=CX$7,Tb.Financiering[[#This Row],[Eigen
bijdrage]]+Tb.Financiering[[#This Row],[Andere
subsidie(s)]]+Tb.Financiering[[#This Row],[Anders]],0)</f>
        <v>0</v>
      </c>
      <c r="CY91" s="235">
        <f>IF(Tb.Financiering[[#This Row],[Pnr.]]=CY$7,Tb.Financiering[[#This Row],[Eigen
bijdrage]]+Tb.Financiering[[#This Row],[Andere
subsidie(s)]]+Tb.Financiering[[#This Row],[Anders]],0)</f>
        <v>0</v>
      </c>
      <c r="CZ91" s="235">
        <f>IF(Tb.Financiering[[#This Row],[Pnr.]]=CZ$7,Tb.Financiering[[#This Row],[Eigen
bijdrage]]+Tb.Financiering[[#This Row],[Andere
subsidie(s)]]+Tb.Financiering[[#This Row],[Anders]],0)</f>
        <v>0</v>
      </c>
      <c r="DA91" s="235">
        <f>IF(Tb.Financiering[[#This Row],[Pnr.]]=DA$7,Tb.Financiering[[#This Row],[Eigen
bijdrage]]+Tb.Financiering[[#This Row],[Andere
subsidie(s)]]+Tb.Financiering[[#This Row],[Anders]],0)</f>
        <v>0</v>
      </c>
      <c r="DB91" s="235">
        <f>IF(Tb.Financiering[[#This Row],[Pnr.]]=DB$7,Tb.Financiering[[#This Row],[Eigen
bijdrage]]+Tb.Financiering[[#This Row],[Andere
subsidie(s)]]+Tb.Financiering[[#This Row],[Anders]],0)</f>
        <v>0</v>
      </c>
      <c r="DC91" s="235">
        <f>IF(Tb.Financiering[[#This Row],[Pnr.]]=DC$7,Tb.Financiering[[#This Row],[Eigen
bijdrage]]+Tb.Financiering[[#This Row],[Andere
subsidie(s)]]+Tb.Financiering[[#This Row],[Anders]],0)</f>
        <v>0</v>
      </c>
      <c r="DD91" s="235">
        <f>IF(Tb.Financiering[[#This Row],[Pnr.]]=DD$7,Tb.Financiering[[#This Row],[Eigen
bijdrage]]+Tb.Financiering[[#This Row],[Andere
subsidie(s)]]+Tb.Financiering[[#This Row],[Anders]],0)</f>
        <v>0</v>
      </c>
      <c r="DE91" s="235">
        <f>IF(Tb.Financiering[[#This Row],[Pnr.]]=DE$7,Tb.Financiering[[#This Row],[Eigen
bijdrage]]+Tb.Financiering[[#This Row],[Andere
subsidie(s)]]+Tb.Financiering[[#This Row],[Anders]],0)</f>
        <v>0</v>
      </c>
      <c r="DF91" s="235">
        <f>IF(Tb.Financiering[[#This Row],[Pnr.]]=DF$7,Tb.Financiering[[#This Row],[Eigen
bijdrage]]+Tb.Financiering[[#This Row],[Andere
subsidie(s)]]+Tb.Financiering[[#This Row],[Anders]],0)</f>
        <v>0</v>
      </c>
      <c r="DG91" s="235">
        <f>IF(Tb.Financiering[[#This Row],[Pnr.]]=DG$7,Tb.Financiering[[#This Row],[Eigen
bijdrage]]+Tb.Financiering[[#This Row],[Andere
subsidie(s)]]+Tb.Financiering[[#This Row],[Anders]],0)</f>
        <v>0</v>
      </c>
      <c r="DH91" s="235">
        <f>IF(Tb.Financiering[[#This Row],[Pnr.]]=DH$7,Tb.Financiering[[#This Row],[Eigen
bijdrage]]+Tb.Financiering[[#This Row],[Andere
subsidie(s)]]+Tb.Financiering[[#This Row],[Anders]],0)</f>
        <v>0</v>
      </c>
      <c r="DI91" s="235">
        <f>IF(Tb.Financiering[[#This Row],[Pnr.]]=DI$7,Tb.Financiering[[#This Row],[Eigen
bijdrage]]+Tb.Financiering[[#This Row],[Andere
subsidie(s)]]+Tb.Financiering[[#This Row],[Anders]],0)</f>
        <v>0</v>
      </c>
      <c r="DJ91" s="235">
        <f>IF(Tb.Financiering[[#This Row],[Pnr.]]=DJ$7,Tb.Financiering[[#This Row],[Eigen
bijdrage]]+Tb.Financiering[[#This Row],[Andere
subsidie(s)]]+Tb.Financiering[[#This Row],[Anders]],0)</f>
        <v>0</v>
      </c>
      <c r="DK91" s="235">
        <f>IF(Tb.Financiering[[#This Row],[Pnr.]]=DK$7,Tb.Financiering[[#This Row],[Eigen
bijdrage]]+Tb.Financiering[[#This Row],[Andere
subsidie(s)]]+Tb.Financiering[[#This Row],[Anders]],0)</f>
        <v>0</v>
      </c>
      <c r="XFD91" s="31"/>
    </row>
    <row r="92" spans="1:115 16384:16384" s="4" customFormat="1" x14ac:dyDescent="0.3">
      <c r="A92" s="31"/>
      <c r="B92" s="137"/>
      <c r="C92" s="137"/>
      <c r="D92" s="11">
        <f>SUMIF(Tbl.Kosten[PSAnr.],Tb.Financiering[[#This Row],[PSAnr.]],Tbl.Kosten[Totaal kosten])</f>
        <v>0</v>
      </c>
      <c r="E92" s="154">
        <f>SUMIF(Tbl.Kosten[PSAnr.],Tb.Financiering[[#This Row],[PSAnr.]],Tbl.Kosten[Subsidie])</f>
        <v>0</v>
      </c>
      <c r="F92" s="155"/>
      <c r="G92" s="154">
        <f>Tb.Financiering[[#This Row],[Begrote kosten]]-Tb.Financiering[[#This Row],[Berekende GLB subsidie]]-Tb.Financiering[[#This Row],[Correctie GLB subsidie]]</f>
        <v>0</v>
      </c>
      <c r="H92" s="156"/>
      <c r="I92" s="156"/>
      <c r="J92" s="156"/>
      <c r="K92" s="152"/>
      <c r="L92" s="97">
        <f>Tb.Financiering[[#This Row],[Te financieren]]-SUM(Tb.Financiering[[#This Row],[Eigen
bijdrage]:[Anders]])</f>
        <v>0</v>
      </c>
      <c r="M92" s="160" t="str">
        <f>IFERROR(VLOOKUP(Tb.Financiering[[#This Row],[Partnernaam]],Tbl.Projectpartners[[Naam]:[PNr.]],9,FALSE),"")</f>
        <v/>
      </c>
      <c r="N92" s="142" t="str">
        <f>IFERROR(VLOOKUP(Tb.Financiering[[#This Row],[Subsidiabele activiteit]],Tbl.Subsidiehoogte[[Subsidieactiviteit]:[SAnr.]],3,FALSE),"")</f>
        <v/>
      </c>
      <c r="O92" s="142" t="str">
        <f>_xlfn.CONCAT(Tb.Financiering[[#This Row],[Pnr.]],Tb.Financiering[[#This Row],[SAnr.]])</f>
        <v/>
      </c>
      <c r="P92" s="144">
        <f>IF(Tb.Financiering[[#This Row],[Pnr.]]=P$7,Tb.Financiering[[#This Row],[Te financieren]]-Tb.Financiering[[#This Row],[Eigen
bijdrage]]-Tb.Financiering[[#This Row],[Andere
subsidie(s)]]-Tb.Financiering[[#This Row],[Anders]],0)</f>
        <v>0</v>
      </c>
      <c r="Q92" s="144">
        <f>IF(Tb.Financiering[[#This Row],[Pnr.]]=Q$7,Tb.Financiering[[#This Row],[Te financieren]]-Tb.Financiering[[#This Row],[Eigen
bijdrage]]-Tb.Financiering[[#This Row],[Andere
subsidie(s)]]-Tb.Financiering[[#This Row],[Anders]],0)</f>
        <v>0</v>
      </c>
      <c r="R92" s="144">
        <f>IF(Tb.Financiering[[#This Row],[Pnr.]]=R$7,Tb.Financiering[[#This Row],[Te financieren]]-Tb.Financiering[[#This Row],[Eigen
bijdrage]]-Tb.Financiering[[#This Row],[Andere
subsidie(s)]]-Tb.Financiering[[#This Row],[Anders]],0)</f>
        <v>0</v>
      </c>
      <c r="S92" s="144">
        <f>IF(Tb.Financiering[[#This Row],[Pnr.]]=S$7,Tb.Financiering[[#This Row],[Te financieren]]-Tb.Financiering[[#This Row],[Eigen
bijdrage]]-Tb.Financiering[[#This Row],[Andere
subsidie(s)]]-Tb.Financiering[[#This Row],[Anders]],0)</f>
        <v>0</v>
      </c>
      <c r="T92" s="144">
        <f>IF(Tb.Financiering[[#This Row],[Pnr.]]=T$7,Tb.Financiering[[#This Row],[Te financieren]]-Tb.Financiering[[#This Row],[Eigen
bijdrage]]-Tb.Financiering[[#This Row],[Andere
subsidie(s)]]-Tb.Financiering[[#This Row],[Anders]],0)</f>
        <v>0</v>
      </c>
      <c r="U92" s="144">
        <f>IF(Tb.Financiering[[#This Row],[Pnr.]]=U$7,Tb.Financiering[[#This Row],[Te financieren]]-Tb.Financiering[[#This Row],[Eigen
bijdrage]]-Tb.Financiering[[#This Row],[Andere
subsidie(s)]]-Tb.Financiering[[#This Row],[Anders]],0)</f>
        <v>0</v>
      </c>
      <c r="V92" s="144">
        <f>IF(Tb.Financiering[[#This Row],[Pnr.]]=V$7,Tb.Financiering[[#This Row],[Te financieren]]-Tb.Financiering[[#This Row],[Eigen
bijdrage]]-Tb.Financiering[[#This Row],[Andere
subsidie(s)]]-Tb.Financiering[[#This Row],[Anders]],0)</f>
        <v>0</v>
      </c>
      <c r="W92" s="144">
        <f>IF(Tb.Financiering[[#This Row],[Pnr.]]=W$7,Tb.Financiering[[#This Row],[Te financieren]]-Tb.Financiering[[#This Row],[Eigen
bijdrage]]-Tb.Financiering[[#This Row],[Andere
subsidie(s)]]-Tb.Financiering[[#This Row],[Anders]],0)</f>
        <v>0</v>
      </c>
      <c r="X92" s="144">
        <f>IF(Tb.Financiering[[#This Row],[Pnr.]]=X$7,Tb.Financiering[[#This Row],[Te financieren]]-Tb.Financiering[[#This Row],[Eigen
bijdrage]]-Tb.Financiering[[#This Row],[Andere
subsidie(s)]]-Tb.Financiering[[#This Row],[Anders]],0)</f>
        <v>0</v>
      </c>
      <c r="Y92" s="144">
        <f>IF(Tb.Financiering[[#This Row],[Pnr.]]=Y$7,Tb.Financiering[[#This Row],[Te financieren]]-Tb.Financiering[[#This Row],[Eigen
bijdrage]]-Tb.Financiering[[#This Row],[Andere
subsidie(s)]]-Tb.Financiering[[#This Row],[Anders]],0)</f>
        <v>0</v>
      </c>
      <c r="Z92" s="144">
        <f>IF(Tb.Financiering[[#This Row],[Pnr.]]=Z$7,Tb.Financiering[[#This Row],[Te financieren]]-Tb.Financiering[[#This Row],[Eigen
bijdrage]]-Tb.Financiering[[#This Row],[Andere
subsidie(s)]]-Tb.Financiering[[#This Row],[Anders]],0)</f>
        <v>0</v>
      </c>
      <c r="AA92" s="144">
        <f>IF(Tb.Financiering[[#This Row],[Pnr.]]=AA$7,Tb.Financiering[[#This Row],[Te financieren]]-Tb.Financiering[[#This Row],[Eigen
bijdrage]]-Tb.Financiering[[#This Row],[Andere
subsidie(s)]]-Tb.Financiering[[#This Row],[Anders]],0)</f>
        <v>0</v>
      </c>
      <c r="AB92" s="144">
        <f>IF(Tb.Financiering[[#This Row],[Pnr.]]=AB$7,Tb.Financiering[[#This Row],[Te financieren]]-Tb.Financiering[[#This Row],[Eigen
bijdrage]]-Tb.Financiering[[#This Row],[Andere
subsidie(s)]]-Tb.Financiering[[#This Row],[Anders]],0)</f>
        <v>0</v>
      </c>
      <c r="AC92" s="144">
        <f>IF(Tb.Financiering[[#This Row],[Pnr.]]=AC$7,Tb.Financiering[[#This Row],[Te financieren]]-Tb.Financiering[[#This Row],[Eigen
bijdrage]]-Tb.Financiering[[#This Row],[Andere
subsidie(s)]]-Tb.Financiering[[#This Row],[Anders]],0)</f>
        <v>0</v>
      </c>
      <c r="AD92" s="144">
        <f>IF(Tb.Financiering[[#This Row],[Pnr.]]=AD$7,Tb.Financiering[[#This Row],[Te financieren]]-Tb.Financiering[[#This Row],[Eigen
bijdrage]]-Tb.Financiering[[#This Row],[Andere
subsidie(s)]]-Tb.Financiering[[#This Row],[Anders]],0)</f>
        <v>0</v>
      </c>
      <c r="AE92" s="144">
        <f>IF(Tb.Financiering[[#This Row],[Pnr.]]=AE$7,Tb.Financiering[[#This Row],[Te financieren]]-Tb.Financiering[[#This Row],[Eigen
bijdrage]]-Tb.Financiering[[#This Row],[Andere
subsidie(s)]]-Tb.Financiering[[#This Row],[Anders]],0)</f>
        <v>0</v>
      </c>
      <c r="AF92" s="144">
        <f>IF(Tb.Financiering[[#This Row],[Pnr.]]=AF$7,Tb.Financiering[[#This Row],[Te financieren]]-Tb.Financiering[[#This Row],[Eigen
bijdrage]]-Tb.Financiering[[#This Row],[Andere
subsidie(s)]]-Tb.Financiering[[#This Row],[Anders]],0)</f>
        <v>0</v>
      </c>
      <c r="AG92" s="144">
        <f>IF(Tb.Financiering[[#This Row],[Pnr.]]=AG$7,Tb.Financiering[[#This Row],[Te financieren]]-Tb.Financiering[[#This Row],[Eigen
bijdrage]]-Tb.Financiering[[#This Row],[Andere
subsidie(s)]]-Tb.Financiering[[#This Row],[Anders]],0)</f>
        <v>0</v>
      </c>
      <c r="AH92" s="144">
        <f>IF(Tb.Financiering[[#This Row],[Pnr.]]=AH$7,Tb.Financiering[[#This Row],[Te financieren]]-Tb.Financiering[[#This Row],[Eigen
bijdrage]]-Tb.Financiering[[#This Row],[Andere
subsidie(s)]]-Tb.Financiering[[#This Row],[Anders]],0)</f>
        <v>0</v>
      </c>
      <c r="AI92" s="144">
        <f>IF(Tb.Financiering[[#This Row],[Pnr.]]=AI$7,Tb.Financiering[[#This Row],[Te financieren]]-Tb.Financiering[[#This Row],[Eigen
bijdrage]]-Tb.Financiering[[#This Row],[Andere
subsidie(s)]]-Tb.Financiering[[#This Row],[Anders]],0)</f>
        <v>0</v>
      </c>
      <c r="AJ92" s="144">
        <f>IF(Tb.Financiering[[#This Row],[Pnr.]]=AJ$7,Tb.Financiering[[#This Row],[Te financieren]]-Tb.Financiering[[#This Row],[Eigen
bijdrage]]-Tb.Financiering[[#This Row],[Andere
subsidie(s)]]-Tb.Financiering[[#This Row],[Anders]],0)</f>
        <v>0</v>
      </c>
      <c r="AK92" s="144">
        <f>IF(Tb.Financiering[[#This Row],[Pnr.]]=AK$7,Tb.Financiering[[#This Row],[Te financieren]]-Tb.Financiering[[#This Row],[Eigen
bijdrage]]-Tb.Financiering[[#This Row],[Andere
subsidie(s)]]-Tb.Financiering[[#This Row],[Anders]],0)</f>
        <v>0</v>
      </c>
      <c r="AL92" s="144">
        <f>IF(Tb.Financiering[[#This Row],[Pnr.]]=AL$7,Tb.Financiering[[#This Row],[Te financieren]]-Tb.Financiering[[#This Row],[Eigen
bijdrage]]-Tb.Financiering[[#This Row],[Andere
subsidie(s)]]-Tb.Financiering[[#This Row],[Anders]],0)</f>
        <v>0</v>
      </c>
      <c r="AM92" s="144">
        <f>IF(Tb.Financiering[[#This Row],[Pnr.]]=AM$7,Tb.Financiering[[#This Row],[Te financieren]]-Tb.Financiering[[#This Row],[Eigen
bijdrage]]-Tb.Financiering[[#This Row],[Andere
subsidie(s)]]-Tb.Financiering[[#This Row],[Anders]],0)</f>
        <v>0</v>
      </c>
      <c r="AN92" s="144">
        <f>IF(Tb.Financiering[[#This Row],[Pnr.]]=AN$7,Tb.Financiering[[#This Row],[Te financieren]]-Tb.Financiering[[#This Row],[Eigen
bijdrage]]-Tb.Financiering[[#This Row],[Andere
subsidie(s)]]-Tb.Financiering[[#This Row],[Anders]],0)</f>
        <v>0</v>
      </c>
      <c r="AO92" s="144">
        <f>IF(Tb.Financiering[[#This Row],[Pnr.]]=AO$7,Tb.Financiering[[#This Row],[Te financieren]]-Tb.Financiering[[#This Row],[Eigen
bijdrage]]-Tb.Financiering[[#This Row],[Andere
subsidie(s)]]-Tb.Financiering[[#This Row],[Anders]],0)</f>
        <v>0</v>
      </c>
      <c r="AP92" s="144">
        <f>IF(Tb.Financiering[[#This Row],[Pnr.]]=AP$7,Tb.Financiering[[#This Row],[Te financieren]]-Tb.Financiering[[#This Row],[Eigen
bijdrage]]-Tb.Financiering[[#This Row],[Andere
subsidie(s)]]-Tb.Financiering[[#This Row],[Anders]],0)</f>
        <v>0</v>
      </c>
      <c r="AQ92" s="144">
        <f>IF(Tb.Financiering[[#This Row],[Pnr.]]=AQ$7,Tb.Financiering[[#This Row],[Te financieren]]-Tb.Financiering[[#This Row],[Eigen
bijdrage]]-Tb.Financiering[[#This Row],[Andere
subsidie(s)]]-Tb.Financiering[[#This Row],[Anders]],0)</f>
        <v>0</v>
      </c>
      <c r="AR92" s="144">
        <f>IF(Tb.Financiering[[#This Row],[Pnr.]]=AR$7,Tb.Financiering[[#This Row],[Te financieren]]-Tb.Financiering[[#This Row],[Eigen
bijdrage]]-Tb.Financiering[[#This Row],[Andere
subsidie(s)]]-Tb.Financiering[[#This Row],[Anders]],0)</f>
        <v>0</v>
      </c>
      <c r="AS92" s="144">
        <f>IF(Tb.Financiering[[#This Row],[Pnr.]]=AS$7,Tb.Financiering[[#This Row],[Te financieren]]-Tb.Financiering[[#This Row],[Eigen
bijdrage]]-Tb.Financiering[[#This Row],[Andere
subsidie(s)]]-Tb.Financiering[[#This Row],[Anders]],0)</f>
        <v>0</v>
      </c>
      <c r="AT92" s="144">
        <f>IF(Tb.Financiering[[#This Row],[Pnr.]]=AT$7,Tb.Financiering[[#This Row],[Te financieren]]-Tb.Financiering[[#This Row],[Eigen
bijdrage]]-Tb.Financiering[[#This Row],[Andere
subsidie(s)]]-Tb.Financiering[[#This Row],[Anders]],0)</f>
        <v>0</v>
      </c>
      <c r="AU92" s="144">
        <f>IF(Tb.Financiering[[#This Row],[Pnr.]]=AU$7,Tb.Financiering[[#This Row],[Te financieren]]-Tb.Financiering[[#This Row],[Eigen
bijdrage]]-Tb.Financiering[[#This Row],[Andere
subsidie(s)]]-Tb.Financiering[[#This Row],[Anders]],0)</f>
        <v>0</v>
      </c>
      <c r="AV92" s="144">
        <f>IF(Tb.Financiering[[#This Row],[Pnr.]]=AV$7,Tb.Financiering[[#This Row],[Te financieren]]-Tb.Financiering[[#This Row],[Eigen
bijdrage]]-Tb.Financiering[[#This Row],[Andere
subsidie(s)]]-Tb.Financiering[[#This Row],[Anders]],0)</f>
        <v>0</v>
      </c>
      <c r="AW92" s="144">
        <f>IF(Tb.Financiering[[#This Row],[Pnr.]]=AW$7,Tb.Financiering[[#This Row],[Te financieren]]-Tb.Financiering[[#This Row],[Eigen
bijdrage]]-Tb.Financiering[[#This Row],[Andere
subsidie(s)]]-Tb.Financiering[[#This Row],[Anders]],0)</f>
        <v>0</v>
      </c>
      <c r="AX92" s="144">
        <f>IF(Tb.Financiering[[#This Row],[Pnr.]]=AX$7,Tb.Financiering[[#This Row],[Te financieren]]-Tb.Financiering[[#This Row],[Eigen
bijdrage]]-Tb.Financiering[[#This Row],[Andere
subsidie(s)]]-Tb.Financiering[[#This Row],[Anders]],0)</f>
        <v>0</v>
      </c>
      <c r="AY92" s="144">
        <f>IF(Tb.Financiering[[#This Row],[Pnr.]]=AY$7,Tb.Financiering[[#This Row],[Te financieren]]-Tb.Financiering[[#This Row],[Eigen
bijdrage]]-Tb.Financiering[[#This Row],[Andere
subsidie(s)]]-Tb.Financiering[[#This Row],[Anders]],0)</f>
        <v>0</v>
      </c>
      <c r="AZ92" s="144">
        <f>IF(Tb.Financiering[[#This Row],[Pnr.]]=AZ$7,Tb.Financiering[[#This Row],[Te financieren]]-Tb.Financiering[[#This Row],[Eigen
bijdrage]]-Tb.Financiering[[#This Row],[Andere
subsidie(s)]]-Tb.Financiering[[#This Row],[Anders]],0)</f>
        <v>0</v>
      </c>
      <c r="BA92" s="144">
        <f>IF(Tb.Financiering[[#This Row],[Pnr.]]=BA$7,Tb.Financiering[[#This Row],[Te financieren]]-Tb.Financiering[[#This Row],[Eigen
bijdrage]]-Tb.Financiering[[#This Row],[Andere
subsidie(s)]]-Tb.Financiering[[#This Row],[Anders]],0)</f>
        <v>0</v>
      </c>
      <c r="BB92" s="144">
        <f>IF(Tb.Financiering[[#This Row],[Pnr.]]=BB$7,Tb.Financiering[[#This Row],[Te financieren]]-Tb.Financiering[[#This Row],[Eigen
bijdrage]]-Tb.Financiering[[#This Row],[Andere
subsidie(s)]]-Tb.Financiering[[#This Row],[Anders]],0)</f>
        <v>0</v>
      </c>
      <c r="BC92" s="144">
        <f>IF(Tb.Financiering[[#This Row],[Pnr.]]=BC$7,Tb.Financiering[[#This Row],[Te financieren]]-Tb.Financiering[[#This Row],[Eigen
bijdrage]]-Tb.Financiering[[#This Row],[Andere
subsidie(s)]]-Tb.Financiering[[#This Row],[Anders]],0)</f>
        <v>0</v>
      </c>
      <c r="BD92" s="144">
        <f>IF(Tb.Financiering[[#This Row],[Pnr.]]=BD$7,Tb.Financiering[[#This Row],[Te financieren]]-Tb.Financiering[[#This Row],[Eigen
bijdrage]]-Tb.Financiering[[#This Row],[Andere
subsidie(s)]]-Tb.Financiering[[#This Row],[Anders]],0)</f>
        <v>0</v>
      </c>
      <c r="BE92" s="144">
        <f>IF(Tb.Financiering[[#This Row],[Pnr.]]=BE$7,Tb.Financiering[[#This Row],[Te financieren]]-Tb.Financiering[[#This Row],[Eigen
bijdrage]]-Tb.Financiering[[#This Row],[Andere
subsidie(s)]]-Tb.Financiering[[#This Row],[Anders]],0)</f>
        <v>0</v>
      </c>
      <c r="BF92" s="144">
        <f>IF(Tb.Financiering[[#This Row],[Pnr.]]=BF$7,Tb.Financiering[[#This Row],[Te financieren]]-Tb.Financiering[[#This Row],[Eigen
bijdrage]]-Tb.Financiering[[#This Row],[Andere
subsidie(s)]]-Tb.Financiering[[#This Row],[Anders]],0)</f>
        <v>0</v>
      </c>
      <c r="BG92" s="144">
        <f>IF(Tb.Financiering[[#This Row],[Pnr.]]=BG$7,Tb.Financiering[[#This Row],[Te financieren]]-Tb.Financiering[[#This Row],[Eigen
bijdrage]]-Tb.Financiering[[#This Row],[Andere
subsidie(s)]]-Tb.Financiering[[#This Row],[Anders]],0)</f>
        <v>0</v>
      </c>
      <c r="BH92" s="144">
        <f>IF(Tb.Financiering[[#This Row],[Pnr.]]=BH$7,Tb.Financiering[[#This Row],[Te financieren]]-Tb.Financiering[[#This Row],[Eigen
bijdrage]]-Tb.Financiering[[#This Row],[Andere
subsidie(s)]]-Tb.Financiering[[#This Row],[Anders]],0)</f>
        <v>0</v>
      </c>
      <c r="BI92" s="144">
        <f>IF(Tb.Financiering[[#This Row],[Pnr.]]=BI$7,Tb.Financiering[[#This Row],[Te financieren]]-Tb.Financiering[[#This Row],[Eigen
bijdrage]]-Tb.Financiering[[#This Row],[Andere
subsidie(s)]]-Tb.Financiering[[#This Row],[Anders]],0)</f>
        <v>0</v>
      </c>
      <c r="BJ92" s="144">
        <f>IF(Tb.Financiering[[#This Row],[Pnr.]]=BJ$7,Tb.Financiering[[#This Row],[Te financieren]]-Tb.Financiering[[#This Row],[Eigen
bijdrage]]-Tb.Financiering[[#This Row],[Andere
subsidie(s)]]-Tb.Financiering[[#This Row],[Anders]],0)</f>
        <v>0</v>
      </c>
      <c r="BK92" s="144">
        <f>IF(Tb.Financiering[[#This Row],[Pnr.]]=BK$7,Tb.Financiering[[#This Row],[Te financieren]]-Tb.Financiering[[#This Row],[Eigen
bijdrage]]-Tb.Financiering[[#This Row],[Andere
subsidie(s)]]-Tb.Financiering[[#This Row],[Anders]],0)</f>
        <v>0</v>
      </c>
      <c r="BL92" s="144">
        <f>IF(Tb.Financiering[[#This Row],[Pnr.]]=BL$7,Tb.Financiering[[#This Row],[Te financieren]]-Tb.Financiering[[#This Row],[Eigen
bijdrage]]-Tb.Financiering[[#This Row],[Andere
subsidie(s)]]-Tb.Financiering[[#This Row],[Anders]],0)</f>
        <v>0</v>
      </c>
      <c r="BM92" s="144">
        <f>IF(Tb.Financiering[[#This Row],[Pnr.]]=BM$7,Tb.Financiering[[#This Row],[Te financieren]]-Tb.Financiering[[#This Row],[Eigen
bijdrage]]-Tb.Financiering[[#This Row],[Andere
subsidie(s)]]-Tb.Financiering[[#This Row],[Anders]],0)</f>
        <v>0</v>
      </c>
      <c r="BN92" s="235">
        <f>IF(Tb.Financiering[[#This Row],[Pnr.]]=BN$7,Tb.Financiering[[#This Row],[Eigen
bijdrage]]+Tb.Financiering[[#This Row],[Andere
subsidie(s)]]+Tb.Financiering[[#This Row],[Anders]],0)</f>
        <v>0</v>
      </c>
      <c r="BO92" s="235">
        <f>IF(Tb.Financiering[[#This Row],[Pnr.]]=BO$7,Tb.Financiering[[#This Row],[Eigen
bijdrage]]+Tb.Financiering[[#This Row],[Andere
subsidie(s)]]+Tb.Financiering[[#This Row],[Anders]],0)</f>
        <v>0</v>
      </c>
      <c r="BP92" s="235">
        <f>IF(Tb.Financiering[[#This Row],[Pnr.]]=BP$7,Tb.Financiering[[#This Row],[Eigen
bijdrage]]+Tb.Financiering[[#This Row],[Andere
subsidie(s)]]+Tb.Financiering[[#This Row],[Anders]],0)</f>
        <v>0</v>
      </c>
      <c r="BQ92" s="235">
        <f>IF(Tb.Financiering[[#This Row],[Pnr.]]=BQ$7,Tb.Financiering[[#This Row],[Eigen
bijdrage]]+Tb.Financiering[[#This Row],[Andere
subsidie(s)]]+Tb.Financiering[[#This Row],[Anders]],0)</f>
        <v>0</v>
      </c>
      <c r="BR92" s="235">
        <f>IF(Tb.Financiering[[#This Row],[Pnr.]]=BR$7,Tb.Financiering[[#This Row],[Eigen
bijdrage]]+Tb.Financiering[[#This Row],[Andere
subsidie(s)]]+Tb.Financiering[[#This Row],[Anders]],0)</f>
        <v>0</v>
      </c>
      <c r="BS92" s="235">
        <f>IF(Tb.Financiering[[#This Row],[Pnr.]]=BS$7,Tb.Financiering[[#This Row],[Eigen
bijdrage]]+Tb.Financiering[[#This Row],[Andere
subsidie(s)]]+Tb.Financiering[[#This Row],[Anders]],0)</f>
        <v>0</v>
      </c>
      <c r="BT92" s="235">
        <f>IF(Tb.Financiering[[#This Row],[Pnr.]]=BT$7,Tb.Financiering[[#This Row],[Eigen
bijdrage]]+Tb.Financiering[[#This Row],[Andere
subsidie(s)]]+Tb.Financiering[[#This Row],[Anders]],0)</f>
        <v>0</v>
      </c>
      <c r="BU92" s="235">
        <f>IF(Tb.Financiering[[#This Row],[Pnr.]]=BU$7,Tb.Financiering[[#This Row],[Eigen
bijdrage]]+Tb.Financiering[[#This Row],[Andere
subsidie(s)]]+Tb.Financiering[[#This Row],[Anders]],0)</f>
        <v>0</v>
      </c>
      <c r="BV92" s="235">
        <f>IF(Tb.Financiering[[#This Row],[Pnr.]]=BV$7,Tb.Financiering[[#This Row],[Eigen
bijdrage]]+Tb.Financiering[[#This Row],[Andere
subsidie(s)]]+Tb.Financiering[[#This Row],[Anders]],0)</f>
        <v>0</v>
      </c>
      <c r="BW92" s="235">
        <f>IF(Tb.Financiering[[#This Row],[Pnr.]]=BW$7,Tb.Financiering[[#This Row],[Eigen
bijdrage]]+Tb.Financiering[[#This Row],[Andere
subsidie(s)]]+Tb.Financiering[[#This Row],[Anders]],0)</f>
        <v>0</v>
      </c>
      <c r="BX92" s="235">
        <f>IF(Tb.Financiering[[#This Row],[Pnr.]]=BX$7,Tb.Financiering[[#This Row],[Eigen
bijdrage]]+Tb.Financiering[[#This Row],[Andere
subsidie(s)]]+Tb.Financiering[[#This Row],[Anders]],0)</f>
        <v>0</v>
      </c>
      <c r="BY92" s="235">
        <f>IF(Tb.Financiering[[#This Row],[Pnr.]]=BY$7,Tb.Financiering[[#This Row],[Eigen
bijdrage]]+Tb.Financiering[[#This Row],[Andere
subsidie(s)]]+Tb.Financiering[[#This Row],[Anders]],0)</f>
        <v>0</v>
      </c>
      <c r="BZ92" s="235">
        <f>IF(Tb.Financiering[[#This Row],[Pnr.]]=BZ$7,Tb.Financiering[[#This Row],[Eigen
bijdrage]]+Tb.Financiering[[#This Row],[Andere
subsidie(s)]]+Tb.Financiering[[#This Row],[Anders]],0)</f>
        <v>0</v>
      </c>
      <c r="CA92" s="235">
        <f>IF(Tb.Financiering[[#This Row],[Pnr.]]=CA$7,Tb.Financiering[[#This Row],[Eigen
bijdrage]]+Tb.Financiering[[#This Row],[Andere
subsidie(s)]]+Tb.Financiering[[#This Row],[Anders]],0)</f>
        <v>0</v>
      </c>
      <c r="CB92" s="235">
        <f>IF(Tb.Financiering[[#This Row],[Pnr.]]=CB$7,Tb.Financiering[[#This Row],[Eigen
bijdrage]]+Tb.Financiering[[#This Row],[Andere
subsidie(s)]]+Tb.Financiering[[#This Row],[Anders]],0)</f>
        <v>0</v>
      </c>
      <c r="CC92" s="235">
        <f>IF(Tb.Financiering[[#This Row],[Pnr.]]=CC$7,Tb.Financiering[[#This Row],[Eigen
bijdrage]]+Tb.Financiering[[#This Row],[Andere
subsidie(s)]]+Tb.Financiering[[#This Row],[Anders]],0)</f>
        <v>0</v>
      </c>
      <c r="CD92" s="235">
        <f>IF(Tb.Financiering[[#This Row],[Pnr.]]=CD$7,Tb.Financiering[[#This Row],[Eigen
bijdrage]]+Tb.Financiering[[#This Row],[Andere
subsidie(s)]]+Tb.Financiering[[#This Row],[Anders]],0)</f>
        <v>0</v>
      </c>
      <c r="CE92" s="235">
        <f>IF(Tb.Financiering[[#This Row],[Pnr.]]=CE$7,Tb.Financiering[[#This Row],[Eigen
bijdrage]]+Tb.Financiering[[#This Row],[Andere
subsidie(s)]]+Tb.Financiering[[#This Row],[Anders]],0)</f>
        <v>0</v>
      </c>
      <c r="CF92" s="235">
        <f>IF(Tb.Financiering[[#This Row],[Pnr.]]=CF$7,Tb.Financiering[[#This Row],[Eigen
bijdrage]]+Tb.Financiering[[#This Row],[Andere
subsidie(s)]]+Tb.Financiering[[#This Row],[Anders]],0)</f>
        <v>0</v>
      </c>
      <c r="CG92" s="235">
        <f>IF(Tb.Financiering[[#This Row],[Pnr.]]=CG$7,Tb.Financiering[[#This Row],[Eigen
bijdrage]]+Tb.Financiering[[#This Row],[Andere
subsidie(s)]]+Tb.Financiering[[#This Row],[Anders]],0)</f>
        <v>0</v>
      </c>
      <c r="CH92" s="235">
        <f>IF(Tb.Financiering[[#This Row],[Pnr.]]=CH$7,Tb.Financiering[[#This Row],[Eigen
bijdrage]]+Tb.Financiering[[#This Row],[Andere
subsidie(s)]]+Tb.Financiering[[#This Row],[Anders]],0)</f>
        <v>0</v>
      </c>
      <c r="CI92" s="235">
        <f>IF(Tb.Financiering[[#This Row],[Pnr.]]=CI$7,Tb.Financiering[[#This Row],[Eigen
bijdrage]]+Tb.Financiering[[#This Row],[Andere
subsidie(s)]]+Tb.Financiering[[#This Row],[Anders]],0)</f>
        <v>0</v>
      </c>
      <c r="CJ92" s="235">
        <f>IF(Tb.Financiering[[#This Row],[Pnr.]]=CJ$7,Tb.Financiering[[#This Row],[Eigen
bijdrage]]+Tb.Financiering[[#This Row],[Andere
subsidie(s)]]+Tb.Financiering[[#This Row],[Anders]],0)</f>
        <v>0</v>
      </c>
      <c r="CK92" s="235">
        <f>IF(Tb.Financiering[[#This Row],[Pnr.]]=CK$7,Tb.Financiering[[#This Row],[Eigen
bijdrage]]+Tb.Financiering[[#This Row],[Andere
subsidie(s)]]+Tb.Financiering[[#This Row],[Anders]],0)</f>
        <v>0</v>
      </c>
      <c r="CL92" s="235">
        <f>IF(Tb.Financiering[[#This Row],[Pnr.]]=CL$7,Tb.Financiering[[#This Row],[Eigen
bijdrage]]+Tb.Financiering[[#This Row],[Andere
subsidie(s)]]+Tb.Financiering[[#This Row],[Anders]],0)</f>
        <v>0</v>
      </c>
      <c r="CM92" s="235">
        <f>IF(Tb.Financiering[[#This Row],[Pnr.]]=CM$7,Tb.Financiering[[#This Row],[Eigen
bijdrage]]+Tb.Financiering[[#This Row],[Andere
subsidie(s)]]+Tb.Financiering[[#This Row],[Anders]],0)</f>
        <v>0</v>
      </c>
      <c r="CN92" s="235">
        <f>IF(Tb.Financiering[[#This Row],[Pnr.]]=CN$7,Tb.Financiering[[#This Row],[Eigen
bijdrage]]+Tb.Financiering[[#This Row],[Andere
subsidie(s)]]+Tb.Financiering[[#This Row],[Anders]],0)</f>
        <v>0</v>
      </c>
      <c r="CO92" s="235">
        <f>IF(Tb.Financiering[[#This Row],[Pnr.]]=CO$7,Tb.Financiering[[#This Row],[Eigen
bijdrage]]+Tb.Financiering[[#This Row],[Andere
subsidie(s)]]+Tb.Financiering[[#This Row],[Anders]],0)</f>
        <v>0</v>
      </c>
      <c r="CP92" s="235">
        <f>IF(Tb.Financiering[[#This Row],[Pnr.]]=CP$7,Tb.Financiering[[#This Row],[Eigen
bijdrage]]+Tb.Financiering[[#This Row],[Andere
subsidie(s)]]+Tb.Financiering[[#This Row],[Anders]],0)</f>
        <v>0</v>
      </c>
      <c r="CQ92" s="235">
        <f>IF(Tb.Financiering[[#This Row],[Pnr.]]=CQ$7,Tb.Financiering[[#This Row],[Eigen
bijdrage]]+Tb.Financiering[[#This Row],[Andere
subsidie(s)]]+Tb.Financiering[[#This Row],[Anders]],0)</f>
        <v>0</v>
      </c>
      <c r="CR92" s="235">
        <f>IF(Tb.Financiering[[#This Row],[Pnr.]]=CR$7,Tb.Financiering[[#This Row],[Eigen
bijdrage]]+Tb.Financiering[[#This Row],[Andere
subsidie(s)]]+Tb.Financiering[[#This Row],[Anders]],0)</f>
        <v>0</v>
      </c>
      <c r="CS92" s="235">
        <f>IF(Tb.Financiering[[#This Row],[Pnr.]]=CS$7,Tb.Financiering[[#This Row],[Eigen
bijdrage]]+Tb.Financiering[[#This Row],[Andere
subsidie(s)]]+Tb.Financiering[[#This Row],[Anders]],0)</f>
        <v>0</v>
      </c>
      <c r="CT92" s="235">
        <f>IF(Tb.Financiering[[#This Row],[Pnr.]]=CT$7,Tb.Financiering[[#This Row],[Eigen
bijdrage]]+Tb.Financiering[[#This Row],[Andere
subsidie(s)]]+Tb.Financiering[[#This Row],[Anders]],0)</f>
        <v>0</v>
      </c>
      <c r="CU92" s="235">
        <f>IF(Tb.Financiering[[#This Row],[Pnr.]]=CU$7,Tb.Financiering[[#This Row],[Eigen
bijdrage]]+Tb.Financiering[[#This Row],[Andere
subsidie(s)]]+Tb.Financiering[[#This Row],[Anders]],0)</f>
        <v>0</v>
      </c>
      <c r="CV92" s="235">
        <f>IF(Tb.Financiering[[#This Row],[Pnr.]]=CV$7,Tb.Financiering[[#This Row],[Eigen
bijdrage]]+Tb.Financiering[[#This Row],[Andere
subsidie(s)]]+Tb.Financiering[[#This Row],[Anders]],0)</f>
        <v>0</v>
      </c>
      <c r="CW92" s="235">
        <f>IF(Tb.Financiering[[#This Row],[Pnr.]]=CW$7,Tb.Financiering[[#This Row],[Eigen
bijdrage]]+Tb.Financiering[[#This Row],[Andere
subsidie(s)]]+Tb.Financiering[[#This Row],[Anders]],0)</f>
        <v>0</v>
      </c>
      <c r="CX92" s="235">
        <f>IF(Tb.Financiering[[#This Row],[Pnr.]]=CX$7,Tb.Financiering[[#This Row],[Eigen
bijdrage]]+Tb.Financiering[[#This Row],[Andere
subsidie(s)]]+Tb.Financiering[[#This Row],[Anders]],0)</f>
        <v>0</v>
      </c>
      <c r="CY92" s="235">
        <f>IF(Tb.Financiering[[#This Row],[Pnr.]]=CY$7,Tb.Financiering[[#This Row],[Eigen
bijdrage]]+Tb.Financiering[[#This Row],[Andere
subsidie(s)]]+Tb.Financiering[[#This Row],[Anders]],0)</f>
        <v>0</v>
      </c>
      <c r="CZ92" s="235">
        <f>IF(Tb.Financiering[[#This Row],[Pnr.]]=CZ$7,Tb.Financiering[[#This Row],[Eigen
bijdrage]]+Tb.Financiering[[#This Row],[Andere
subsidie(s)]]+Tb.Financiering[[#This Row],[Anders]],0)</f>
        <v>0</v>
      </c>
      <c r="DA92" s="235">
        <f>IF(Tb.Financiering[[#This Row],[Pnr.]]=DA$7,Tb.Financiering[[#This Row],[Eigen
bijdrage]]+Tb.Financiering[[#This Row],[Andere
subsidie(s)]]+Tb.Financiering[[#This Row],[Anders]],0)</f>
        <v>0</v>
      </c>
      <c r="DB92" s="235">
        <f>IF(Tb.Financiering[[#This Row],[Pnr.]]=DB$7,Tb.Financiering[[#This Row],[Eigen
bijdrage]]+Tb.Financiering[[#This Row],[Andere
subsidie(s)]]+Tb.Financiering[[#This Row],[Anders]],0)</f>
        <v>0</v>
      </c>
      <c r="DC92" s="235">
        <f>IF(Tb.Financiering[[#This Row],[Pnr.]]=DC$7,Tb.Financiering[[#This Row],[Eigen
bijdrage]]+Tb.Financiering[[#This Row],[Andere
subsidie(s)]]+Tb.Financiering[[#This Row],[Anders]],0)</f>
        <v>0</v>
      </c>
      <c r="DD92" s="235">
        <f>IF(Tb.Financiering[[#This Row],[Pnr.]]=DD$7,Tb.Financiering[[#This Row],[Eigen
bijdrage]]+Tb.Financiering[[#This Row],[Andere
subsidie(s)]]+Tb.Financiering[[#This Row],[Anders]],0)</f>
        <v>0</v>
      </c>
      <c r="DE92" s="235">
        <f>IF(Tb.Financiering[[#This Row],[Pnr.]]=DE$7,Tb.Financiering[[#This Row],[Eigen
bijdrage]]+Tb.Financiering[[#This Row],[Andere
subsidie(s)]]+Tb.Financiering[[#This Row],[Anders]],0)</f>
        <v>0</v>
      </c>
      <c r="DF92" s="235">
        <f>IF(Tb.Financiering[[#This Row],[Pnr.]]=DF$7,Tb.Financiering[[#This Row],[Eigen
bijdrage]]+Tb.Financiering[[#This Row],[Andere
subsidie(s)]]+Tb.Financiering[[#This Row],[Anders]],0)</f>
        <v>0</v>
      </c>
      <c r="DG92" s="235">
        <f>IF(Tb.Financiering[[#This Row],[Pnr.]]=DG$7,Tb.Financiering[[#This Row],[Eigen
bijdrage]]+Tb.Financiering[[#This Row],[Andere
subsidie(s)]]+Tb.Financiering[[#This Row],[Anders]],0)</f>
        <v>0</v>
      </c>
      <c r="DH92" s="235">
        <f>IF(Tb.Financiering[[#This Row],[Pnr.]]=DH$7,Tb.Financiering[[#This Row],[Eigen
bijdrage]]+Tb.Financiering[[#This Row],[Andere
subsidie(s)]]+Tb.Financiering[[#This Row],[Anders]],0)</f>
        <v>0</v>
      </c>
      <c r="DI92" s="235">
        <f>IF(Tb.Financiering[[#This Row],[Pnr.]]=DI$7,Tb.Financiering[[#This Row],[Eigen
bijdrage]]+Tb.Financiering[[#This Row],[Andere
subsidie(s)]]+Tb.Financiering[[#This Row],[Anders]],0)</f>
        <v>0</v>
      </c>
      <c r="DJ92" s="235">
        <f>IF(Tb.Financiering[[#This Row],[Pnr.]]=DJ$7,Tb.Financiering[[#This Row],[Eigen
bijdrage]]+Tb.Financiering[[#This Row],[Andere
subsidie(s)]]+Tb.Financiering[[#This Row],[Anders]],0)</f>
        <v>0</v>
      </c>
      <c r="DK92" s="235">
        <f>IF(Tb.Financiering[[#This Row],[Pnr.]]=DK$7,Tb.Financiering[[#This Row],[Eigen
bijdrage]]+Tb.Financiering[[#This Row],[Andere
subsidie(s)]]+Tb.Financiering[[#This Row],[Anders]],0)</f>
        <v>0</v>
      </c>
      <c r="XFD92" s="31"/>
    </row>
    <row r="93" spans="1:115 16384:16384" s="4" customFormat="1" x14ac:dyDescent="0.3">
      <c r="A93" s="31"/>
      <c r="B93" s="137"/>
      <c r="C93" s="137"/>
      <c r="D93" s="11">
        <f>SUMIF(Tbl.Kosten[PSAnr.],Tb.Financiering[[#This Row],[PSAnr.]],Tbl.Kosten[Totaal kosten])</f>
        <v>0</v>
      </c>
      <c r="E93" s="154">
        <f>SUMIF(Tbl.Kosten[PSAnr.],Tb.Financiering[[#This Row],[PSAnr.]],Tbl.Kosten[Subsidie])</f>
        <v>0</v>
      </c>
      <c r="F93" s="155"/>
      <c r="G93" s="154">
        <f>Tb.Financiering[[#This Row],[Begrote kosten]]-Tb.Financiering[[#This Row],[Berekende GLB subsidie]]-Tb.Financiering[[#This Row],[Correctie GLB subsidie]]</f>
        <v>0</v>
      </c>
      <c r="H93" s="156"/>
      <c r="I93" s="156"/>
      <c r="J93" s="156"/>
      <c r="K93" s="152"/>
      <c r="L93" s="97">
        <f>Tb.Financiering[[#This Row],[Te financieren]]-SUM(Tb.Financiering[[#This Row],[Eigen
bijdrage]:[Anders]])</f>
        <v>0</v>
      </c>
      <c r="M93" s="160" t="str">
        <f>IFERROR(VLOOKUP(Tb.Financiering[[#This Row],[Partnernaam]],Tbl.Projectpartners[[Naam]:[PNr.]],9,FALSE),"")</f>
        <v/>
      </c>
      <c r="N93" s="142" t="str">
        <f>IFERROR(VLOOKUP(Tb.Financiering[[#This Row],[Subsidiabele activiteit]],Tbl.Subsidiehoogte[[Subsidieactiviteit]:[SAnr.]],3,FALSE),"")</f>
        <v/>
      </c>
      <c r="O93" s="142" t="str">
        <f>_xlfn.CONCAT(Tb.Financiering[[#This Row],[Pnr.]],Tb.Financiering[[#This Row],[SAnr.]])</f>
        <v/>
      </c>
      <c r="P93" s="144">
        <f>IF(Tb.Financiering[[#This Row],[Pnr.]]=P$7,Tb.Financiering[[#This Row],[Te financieren]]-Tb.Financiering[[#This Row],[Eigen
bijdrage]]-Tb.Financiering[[#This Row],[Andere
subsidie(s)]]-Tb.Financiering[[#This Row],[Anders]],0)</f>
        <v>0</v>
      </c>
      <c r="Q93" s="144">
        <f>IF(Tb.Financiering[[#This Row],[Pnr.]]=Q$7,Tb.Financiering[[#This Row],[Te financieren]]-Tb.Financiering[[#This Row],[Eigen
bijdrage]]-Tb.Financiering[[#This Row],[Andere
subsidie(s)]]-Tb.Financiering[[#This Row],[Anders]],0)</f>
        <v>0</v>
      </c>
      <c r="R93" s="144">
        <f>IF(Tb.Financiering[[#This Row],[Pnr.]]=R$7,Tb.Financiering[[#This Row],[Te financieren]]-Tb.Financiering[[#This Row],[Eigen
bijdrage]]-Tb.Financiering[[#This Row],[Andere
subsidie(s)]]-Tb.Financiering[[#This Row],[Anders]],0)</f>
        <v>0</v>
      </c>
      <c r="S93" s="144">
        <f>IF(Tb.Financiering[[#This Row],[Pnr.]]=S$7,Tb.Financiering[[#This Row],[Te financieren]]-Tb.Financiering[[#This Row],[Eigen
bijdrage]]-Tb.Financiering[[#This Row],[Andere
subsidie(s)]]-Tb.Financiering[[#This Row],[Anders]],0)</f>
        <v>0</v>
      </c>
      <c r="T93" s="144">
        <f>IF(Tb.Financiering[[#This Row],[Pnr.]]=T$7,Tb.Financiering[[#This Row],[Te financieren]]-Tb.Financiering[[#This Row],[Eigen
bijdrage]]-Tb.Financiering[[#This Row],[Andere
subsidie(s)]]-Tb.Financiering[[#This Row],[Anders]],0)</f>
        <v>0</v>
      </c>
      <c r="U93" s="144">
        <f>IF(Tb.Financiering[[#This Row],[Pnr.]]=U$7,Tb.Financiering[[#This Row],[Te financieren]]-Tb.Financiering[[#This Row],[Eigen
bijdrage]]-Tb.Financiering[[#This Row],[Andere
subsidie(s)]]-Tb.Financiering[[#This Row],[Anders]],0)</f>
        <v>0</v>
      </c>
      <c r="V93" s="144">
        <f>IF(Tb.Financiering[[#This Row],[Pnr.]]=V$7,Tb.Financiering[[#This Row],[Te financieren]]-Tb.Financiering[[#This Row],[Eigen
bijdrage]]-Tb.Financiering[[#This Row],[Andere
subsidie(s)]]-Tb.Financiering[[#This Row],[Anders]],0)</f>
        <v>0</v>
      </c>
      <c r="W93" s="144">
        <f>IF(Tb.Financiering[[#This Row],[Pnr.]]=W$7,Tb.Financiering[[#This Row],[Te financieren]]-Tb.Financiering[[#This Row],[Eigen
bijdrage]]-Tb.Financiering[[#This Row],[Andere
subsidie(s)]]-Tb.Financiering[[#This Row],[Anders]],0)</f>
        <v>0</v>
      </c>
      <c r="X93" s="144">
        <f>IF(Tb.Financiering[[#This Row],[Pnr.]]=X$7,Tb.Financiering[[#This Row],[Te financieren]]-Tb.Financiering[[#This Row],[Eigen
bijdrage]]-Tb.Financiering[[#This Row],[Andere
subsidie(s)]]-Tb.Financiering[[#This Row],[Anders]],0)</f>
        <v>0</v>
      </c>
      <c r="Y93" s="144">
        <f>IF(Tb.Financiering[[#This Row],[Pnr.]]=Y$7,Tb.Financiering[[#This Row],[Te financieren]]-Tb.Financiering[[#This Row],[Eigen
bijdrage]]-Tb.Financiering[[#This Row],[Andere
subsidie(s)]]-Tb.Financiering[[#This Row],[Anders]],0)</f>
        <v>0</v>
      </c>
      <c r="Z93" s="144">
        <f>IF(Tb.Financiering[[#This Row],[Pnr.]]=Z$7,Tb.Financiering[[#This Row],[Te financieren]]-Tb.Financiering[[#This Row],[Eigen
bijdrage]]-Tb.Financiering[[#This Row],[Andere
subsidie(s)]]-Tb.Financiering[[#This Row],[Anders]],0)</f>
        <v>0</v>
      </c>
      <c r="AA93" s="144">
        <f>IF(Tb.Financiering[[#This Row],[Pnr.]]=AA$7,Tb.Financiering[[#This Row],[Te financieren]]-Tb.Financiering[[#This Row],[Eigen
bijdrage]]-Tb.Financiering[[#This Row],[Andere
subsidie(s)]]-Tb.Financiering[[#This Row],[Anders]],0)</f>
        <v>0</v>
      </c>
      <c r="AB93" s="144">
        <f>IF(Tb.Financiering[[#This Row],[Pnr.]]=AB$7,Tb.Financiering[[#This Row],[Te financieren]]-Tb.Financiering[[#This Row],[Eigen
bijdrage]]-Tb.Financiering[[#This Row],[Andere
subsidie(s)]]-Tb.Financiering[[#This Row],[Anders]],0)</f>
        <v>0</v>
      </c>
      <c r="AC93" s="144">
        <f>IF(Tb.Financiering[[#This Row],[Pnr.]]=AC$7,Tb.Financiering[[#This Row],[Te financieren]]-Tb.Financiering[[#This Row],[Eigen
bijdrage]]-Tb.Financiering[[#This Row],[Andere
subsidie(s)]]-Tb.Financiering[[#This Row],[Anders]],0)</f>
        <v>0</v>
      </c>
      <c r="AD93" s="144">
        <f>IF(Tb.Financiering[[#This Row],[Pnr.]]=AD$7,Tb.Financiering[[#This Row],[Te financieren]]-Tb.Financiering[[#This Row],[Eigen
bijdrage]]-Tb.Financiering[[#This Row],[Andere
subsidie(s)]]-Tb.Financiering[[#This Row],[Anders]],0)</f>
        <v>0</v>
      </c>
      <c r="AE93" s="144">
        <f>IF(Tb.Financiering[[#This Row],[Pnr.]]=AE$7,Tb.Financiering[[#This Row],[Te financieren]]-Tb.Financiering[[#This Row],[Eigen
bijdrage]]-Tb.Financiering[[#This Row],[Andere
subsidie(s)]]-Tb.Financiering[[#This Row],[Anders]],0)</f>
        <v>0</v>
      </c>
      <c r="AF93" s="144">
        <f>IF(Tb.Financiering[[#This Row],[Pnr.]]=AF$7,Tb.Financiering[[#This Row],[Te financieren]]-Tb.Financiering[[#This Row],[Eigen
bijdrage]]-Tb.Financiering[[#This Row],[Andere
subsidie(s)]]-Tb.Financiering[[#This Row],[Anders]],0)</f>
        <v>0</v>
      </c>
      <c r="AG93" s="144">
        <f>IF(Tb.Financiering[[#This Row],[Pnr.]]=AG$7,Tb.Financiering[[#This Row],[Te financieren]]-Tb.Financiering[[#This Row],[Eigen
bijdrage]]-Tb.Financiering[[#This Row],[Andere
subsidie(s)]]-Tb.Financiering[[#This Row],[Anders]],0)</f>
        <v>0</v>
      </c>
      <c r="AH93" s="144">
        <f>IF(Tb.Financiering[[#This Row],[Pnr.]]=AH$7,Tb.Financiering[[#This Row],[Te financieren]]-Tb.Financiering[[#This Row],[Eigen
bijdrage]]-Tb.Financiering[[#This Row],[Andere
subsidie(s)]]-Tb.Financiering[[#This Row],[Anders]],0)</f>
        <v>0</v>
      </c>
      <c r="AI93" s="144">
        <f>IF(Tb.Financiering[[#This Row],[Pnr.]]=AI$7,Tb.Financiering[[#This Row],[Te financieren]]-Tb.Financiering[[#This Row],[Eigen
bijdrage]]-Tb.Financiering[[#This Row],[Andere
subsidie(s)]]-Tb.Financiering[[#This Row],[Anders]],0)</f>
        <v>0</v>
      </c>
      <c r="AJ93" s="144">
        <f>IF(Tb.Financiering[[#This Row],[Pnr.]]=AJ$7,Tb.Financiering[[#This Row],[Te financieren]]-Tb.Financiering[[#This Row],[Eigen
bijdrage]]-Tb.Financiering[[#This Row],[Andere
subsidie(s)]]-Tb.Financiering[[#This Row],[Anders]],0)</f>
        <v>0</v>
      </c>
      <c r="AK93" s="144">
        <f>IF(Tb.Financiering[[#This Row],[Pnr.]]=AK$7,Tb.Financiering[[#This Row],[Te financieren]]-Tb.Financiering[[#This Row],[Eigen
bijdrage]]-Tb.Financiering[[#This Row],[Andere
subsidie(s)]]-Tb.Financiering[[#This Row],[Anders]],0)</f>
        <v>0</v>
      </c>
      <c r="AL93" s="144">
        <f>IF(Tb.Financiering[[#This Row],[Pnr.]]=AL$7,Tb.Financiering[[#This Row],[Te financieren]]-Tb.Financiering[[#This Row],[Eigen
bijdrage]]-Tb.Financiering[[#This Row],[Andere
subsidie(s)]]-Tb.Financiering[[#This Row],[Anders]],0)</f>
        <v>0</v>
      </c>
      <c r="AM93" s="144">
        <f>IF(Tb.Financiering[[#This Row],[Pnr.]]=AM$7,Tb.Financiering[[#This Row],[Te financieren]]-Tb.Financiering[[#This Row],[Eigen
bijdrage]]-Tb.Financiering[[#This Row],[Andere
subsidie(s)]]-Tb.Financiering[[#This Row],[Anders]],0)</f>
        <v>0</v>
      </c>
      <c r="AN93" s="144">
        <f>IF(Tb.Financiering[[#This Row],[Pnr.]]=AN$7,Tb.Financiering[[#This Row],[Te financieren]]-Tb.Financiering[[#This Row],[Eigen
bijdrage]]-Tb.Financiering[[#This Row],[Andere
subsidie(s)]]-Tb.Financiering[[#This Row],[Anders]],0)</f>
        <v>0</v>
      </c>
      <c r="AO93" s="144">
        <f>IF(Tb.Financiering[[#This Row],[Pnr.]]=AO$7,Tb.Financiering[[#This Row],[Te financieren]]-Tb.Financiering[[#This Row],[Eigen
bijdrage]]-Tb.Financiering[[#This Row],[Andere
subsidie(s)]]-Tb.Financiering[[#This Row],[Anders]],0)</f>
        <v>0</v>
      </c>
      <c r="AP93" s="144">
        <f>IF(Tb.Financiering[[#This Row],[Pnr.]]=AP$7,Tb.Financiering[[#This Row],[Te financieren]]-Tb.Financiering[[#This Row],[Eigen
bijdrage]]-Tb.Financiering[[#This Row],[Andere
subsidie(s)]]-Tb.Financiering[[#This Row],[Anders]],0)</f>
        <v>0</v>
      </c>
      <c r="AQ93" s="144">
        <f>IF(Tb.Financiering[[#This Row],[Pnr.]]=AQ$7,Tb.Financiering[[#This Row],[Te financieren]]-Tb.Financiering[[#This Row],[Eigen
bijdrage]]-Tb.Financiering[[#This Row],[Andere
subsidie(s)]]-Tb.Financiering[[#This Row],[Anders]],0)</f>
        <v>0</v>
      </c>
      <c r="AR93" s="144">
        <f>IF(Tb.Financiering[[#This Row],[Pnr.]]=AR$7,Tb.Financiering[[#This Row],[Te financieren]]-Tb.Financiering[[#This Row],[Eigen
bijdrage]]-Tb.Financiering[[#This Row],[Andere
subsidie(s)]]-Tb.Financiering[[#This Row],[Anders]],0)</f>
        <v>0</v>
      </c>
      <c r="AS93" s="144">
        <f>IF(Tb.Financiering[[#This Row],[Pnr.]]=AS$7,Tb.Financiering[[#This Row],[Te financieren]]-Tb.Financiering[[#This Row],[Eigen
bijdrage]]-Tb.Financiering[[#This Row],[Andere
subsidie(s)]]-Tb.Financiering[[#This Row],[Anders]],0)</f>
        <v>0</v>
      </c>
      <c r="AT93" s="144">
        <f>IF(Tb.Financiering[[#This Row],[Pnr.]]=AT$7,Tb.Financiering[[#This Row],[Te financieren]]-Tb.Financiering[[#This Row],[Eigen
bijdrage]]-Tb.Financiering[[#This Row],[Andere
subsidie(s)]]-Tb.Financiering[[#This Row],[Anders]],0)</f>
        <v>0</v>
      </c>
      <c r="AU93" s="144">
        <f>IF(Tb.Financiering[[#This Row],[Pnr.]]=AU$7,Tb.Financiering[[#This Row],[Te financieren]]-Tb.Financiering[[#This Row],[Eigen
bijdrage]]-Tb.Financiering[[#This Row],[Andere
subsidie(s)]]-Tb.Financiering[[#This Row],[Anders]],0)</f>
        <v>0</v>
      </c>
      <c r="AV93" s="144">
        <f>IF(Tb.Financiering[[#This Row],[Pnr.]]=AV$7,Tb.Financiering[[#This Row],[Te financieren]]-Tb.Financiering[[#This Row],[Eigen
bijdrage]]-Tb.Financiering[[#This Row],[Andere
subsidie(s)]]-Tb.Financiering[[#This Row],[Anders]],0)</f>
        <v>0</v>
      </c>
      <c r="AW93" s="144">
        <f>IF(Tb.Financiering[[#This Row],[Pnr.]]=AW$7,Tb.Financiering[[#This Row],[Te financieren]]-Tb.Financiering[[#This Row],[Eigen
bijdrage]]-Tb.Financiering[[#This Row],[Andere
subsidie(s)]]-Tb.Financiering[[#This Row],[Anders]],0)</f>
        <v>0</v>
      </c>
      <c r="AX93" s="144">
        <f>IF(Tb.Financiering[[#This Row],[Pnr.]]=AX$7,Tb.Financiering[[#This Row],[Te financieren]]-Tb.Financiering[[#This Row],[Eigen
bijdrage]]-Tb.Financiering[[#This Row],[Andere
subsidie(s)]]-Tb.Financiering[[#This Row],[Anders]],0)</f>
        <v>0</v>
      </c>
      <c r="AY93" s="144">
        <f>IF(Tb.Financiering[[#This Row],[Pnr.]]=AY$7,Tb.Financiering[[#This Row],[Te financieren]]-Tb.Financiering[[#This Row],[Eigen
bijdrage]]-Tb.Financiering[[#This Row],[Andere
subsidie(s)]]-Tb.Financiering[[#This Row],[Anders]],0)</f>
        <v>0</v>
      </c>
      <c r="AZ93" s="144">
        <f>IF(Tb.Financiering[[#This Row],[Pnr.]]=AZ$7,Tb.Financiering[[#This Row],[Te financieren]]-Tb.Financiering[[#This Row],[Eigen
bijdrage]]-Tb.Financiering[[#This Row],[Andere
subsidie(s)]]-Tb.Financiering[[#This Row],[Anders]],0)</f>
        <v>0</v>
      </c>
      <c r="BA93" s="144">
        <f>IF(Tb.Financiering[[#This Row],[Pnr.]]=BA$7,Tb.Financiering[[#This Row],[Te financieren]]-Tb.Financiering[[#This Row],[Eigen
bijdrage]]-Tb.Financiering[[#This Row],[Andere
subsidie(s)]]-Tb.Financiering[[#This Row],[Anders]],0)</f>
        <v>0</v>
      </c>
      <c r="BB93" s="144">
        <f>IF(Tb.Financiering[[#This Row],[Pnr.]]=BB$7,Tb.Financiering[[#This Row],[Te financieren]]-Tb.Financiering[[#This Row],[Eigen
bijdrage]]-Tb.Financiering[[#This Row],[Andere
subsidie(s)]]-Tb.Financiering[[#This Row],[Anders]],0)</f>
        <v>0</v>
      </c>
      <c r="BC93" s="144">
        <f>IF(Tb.Financiering[[#This Row],[Pnr.]]=BC$7,Tb.Financiering[[#This Row],[Te financieren]]-Tb.Financiering[[#This Row],[Eigen
bijdrage]]-Tb.Financiering[[#This Row],[Andere
subsidie(s)]]-Tb.Financiering[[#This Row],[Anders]],0)</f>
        <v>0</v>
      </c>
      <c r="BD93" s="144">
        <f>IF(Tb.Financiering[[#This Row],[Pnr.]]=BD$7,Tb.Financiering[[#This Row],[Te financieren]]-Tb.Financiering[[#This Row],[Eigen
bijdrage]]-Tb.Financiering[[#This Row],[Andere
subsidie(s)]]-Tb.Financiering[[#This Row],[Anders]],0)</f>
        <v>0</v>
      </c>
      <c r="BE93" s="144">
        <f>IF(Tb.Financiering[[#This Row],[Pnr.]]=BE$7,Tb.Financiering[[#This Row],[Te financieren]]-Tb.Financiering[[#This Row],[Eigen
bijdrage]]-Tb.Financiering[[#This Row],[Andere
subsidie(s)]]-Tb.Financiering[[#This Row],[Anders]],0)</f>
        <v>0</v>
      </c>
      <c r="BF93" s="144">
        <f>IF(Tb.Financiering[[#This Row],[Pnr.]]=BF$7,Tb.Financiering[[#This Row],[Te financieren]]-Tb.Financiering[[#This Row],[Eigen
bijdrage]]-Tb.Financiering[[#This Row],[Andere
subsidie(s)]]-Tb.Financiering[[#This Row],[Anders]],0)</f>
        <v>0</v>
      </c>
      <c r="BG93" s="144">
        <f>IF(Tb.Financiering[[#This Row],[Pnr.]]=BG$7,Tb.Financiering[[#This Row],[Te financieren]]-Tb.Financiering[[#This Row],[Eigen
bijdrage]]-Tb.Financiering[[#This Row],[Andere
subsidie(s)]]-Tb.Financiering[[#This Row],[Anders]],0)</f>
        <v>0</v>
      </c>
      <c r="BH93" s="144">
        <f>IF(Tb.Financiering[[#This Row],[Pnr.]]=BH$7,Tb.Financiering[[#This Row],[Te financieren]]-Tb.Financiering[[#This Row],[Eigen
bijdrage]]-Tb.Financiering[[#This Row],[Andere
subsidie(s)]]-Tb.Financiering[[#This Row],[Anders]],0)</f>
        <v>0</v>
      </c>
      <c r="BI93" s="144">
        <f>IF(Tb.Financiering[[#This Row],[Pnr.]]=BI$7,Tb.Financiering[[#This Row],[Te financieren]]-Tb.Financiering[[#This Row],[Eigen
bijdrage]]-Tb.Financiering[[#This Row],[Andere
subsidie(s)]]-Tb.Financiering[[#This Row],[Anders]],0)</f>
        <v>0</v>
      </c>
      <c r="BJ93" s="144">
        <f>IF(Tb.Financiering[[#This Row],[Pnr.]]=BJ$7,Tb.Financiering[[#This Row],[Te financieren]]-Tb.Financiering[[#This Row],[Eigen
bijdrage]]-Tb.Financiering[[#This Row],[Andere
subsidie(s)]]-Tb.Financiering[[#This Row],[Anders]],0)</f>
        <v>0</v>
      </c>
      <c r="BK93" s="144">
        <f>IF(Tb.Financiering[[#This Row],[Pnr.]]=BK$7,Tb.Financiering[[#This Row],[Te financieren]]-Tb.Financiering[[#This Row],[Eigen
bijdrage]]-Tb.Financiering[[#This Row],[Andere
subsidie(s)]]-Tb.Financiering[[#This Row],[Anders]],0)</f>
        <v>0</v>
      </c>
      <c r="BL93" s="144">
        <f>IF(Tb.Financiering[[#This Row],[Pnr.]]=BL$7,Tb.Financiering[[#This Row],[Te financieren]]-Tb.Financiering[[#This Row],[Eigen
bijdrage]]-Tb.Financiering[[#This Row],[Andere
subsidie(s)]]-Tb.Financiering[[#This Row],[Anders]],0)</f>
        <v>0</v>
      </c>
      <c r="BM93" s="144">
        <f>IF(Tb.Financiering[[#This Row],[Pnr.]]=BM$7,Tb.Financiering[[#This Row],[Te financieren]]-Tb.Financiering[[#This Row],[Eigen
bijdrage]]-Tb.Financiering[[#This Row],[Andere
subsidie(s)]]-Tb.Financiering[[#This Row],[Anders]],0)</f>
        <v>0</v>
      </c>
      <c r="BN93" s="235">
        <f>IF(Tb.Financiering[[#This Row],[Pnr.]]=BN$7,Tb.Financiering[[#This Row],[Eigen
bijdrage]]+Tb.Financiering[[#This Row],[Andere
subsidie(s)]]+Tb.Financiering[[#This Row],[Anders]],0)</f>
        <v>0</v>
      </c>
      <c r="BO93" s="235">
        <f>IF(Tb.Financiering[[#This Row],[Pnr.]]=BO$7,Tb.Financiering[[#This Row],[Eigen
bijdrage]]+Tb.Financiering[[#This Row],[Andere
subsidie(s)]]+Tb.Financiering[[#This Row],[Anders]],0)</f>
        <v>0</v>
      </c>
      <c r="BP93" s="235">
        <f>IF(Tb.Financiering[[#This Row],[Pnr.]]=BP$7,Tb.Financiering[[#This Row],[Eigen
bijdrage]]+Tb.Financiering[[#This Row],[Andere
subsidie(s)]]+Tb.Financiering[[#This Row],[Anders]],0)</f>
        <v>0</v>
      </c>
      <c r="BQ93" s="235">
        <f>IF(Tb.Financiering[[#This Row],[Pnr.]]=BQ$7,Tb.Financiering[[#This Row],[Eigen
bijdrage]]+Tb.Financiering[[#This Row],[Andere
subsidie(s)]]+Tb.Financiering[[#This Row],[Anders]],0)</f>
        <v>0</v>
      </c>
      <c r="BR93" s="235">
        <f>IF(Tb.Financiering[[#This Row],[Pnr.]]=BR$7,Tb.Financiering[[#This Row],[Eigen
bijdrage]]+Tb.Financiering[[#This Row],[Andere
subsidie(s)]]+Tb.Financiering[[#This Row],[Anders]],0)</f>
        <v>0</v>
      </c>
      <c r="BS93" s="235">
        <f>IF(Tb.Financiering[[#This Row],[Pnr.]]=BS$7,Tb.Financiering[[#This Row],[Eigen
bijdrage]]+Tb.Financiering[[#This Row],[Andere
subsidie(s)]]+Tb.Financiering[[#This Row],[Anders]],0)</f>
        <v>0</v>
      </c>
      <c r="BT93" s="235">
        <f>IF(Tb.Financiering[[#This Row],[Pnr.]]=BT$7,Tb.Financiering[[#This Row],[Eigen
bijdrage]]+Tb.Financiering[[#This Row],[Andere
subsidie(s)]]+Tb.Financiering[[#This Row],[Anders]],0)</f>
        <v>0</v>
      </c>
      <c r="BU93" s="235">
        <f>IF(Tb.Financiering[[#This Row],[Pnr.]]=BU$7,Tb.Financiering[[#This Row],[Eigen
bijdrage]]+Tb.Financiering[[#This Row],[Andere
subsidie(s)]]+Tb.Financiering[[#This Row],[Anders]],0)</f>
        <v>0</v>
      </c>
      <c r="BV93" s="235">
        <f>IF(Tb.Financiering[[#This Row],[Pnr.]]=BV$7,Tb.Financiering[[#This Row],[Eigen
bijdrage]]+Tb.Financiering[[#This Row],[Andere
subsidie(s)]]+Tb.Financiering[[#This Row],[Anders]],0)</f>
        <v>0</v>
      </c>
      <c r="BW93" s="235">
        <f>IF(Tb.Financiering[[#This Row],[Pnr.]]=BW$7,Tb.Financiering[[#This Row],[Eigen
bijdrage]]+Tb.Financiering[[#This Row],[Andere
subsidie(s)]]+Tb.Financiering[[#This Row],[Anders]],0)</f>
        <v>0</v>
      </c>
      <c r="BX93" s="235">
        <f>IF(Tb.Financiering[[#This Row],[Pnr.]]=BX$7,Tb.Financiering[[#This Row],[Eigen
bijdrage]]+Tb.Financiering[[#This Row],[Andere
subsidie(s)]]+Tb.Financiering[[#This Row],[Anders]],0)</f>
        <v>0</v>
      </c>
      <c r="BY93" s="235">
        <f>IF(Tb.Financiering[[#This Row],[Pnr.]]=BY$7,Tb.Financiering[[#This Row],[Eigen
bijdrage]]+Tb.Financiering[[#This Row],[Andere
subsidie(s)]]+Tb.Financiering[[#This Row],[Anders]],0)</f>
        <v>0</v>
      </c>
      <c r="BZ93" s="235">
        <f>IF(Tb.Financiering[[#This Row],[Pnr.]]=BZ$7,Tb.Financiering[[#This Row],[Eigen
bijdrage]]+Tb.Financiering[[#This Row],[Andere
subsidie(s)]]+Tb.Financiering[[#This Row],[Anders]],0)</f>
        <v>0</v>
      </c>
      <c r="CA93" s="235">
        <f>IF(Tb.Financiering[[#This Row],[Pnr.]]=CA$7,Tb.Financiering[[#This Row],[Eigen
bijdrage]]+Tb.Financiering[[#This Row],[Andere
subsidie(s)]]+Tb.Financiering[[#This Row],[Anders]],0)</f>
        <v>0</v>
      </c>
      <c r="CB93" s="235">
        <f>IF(Tb.Financiering[[#This Row],[Pnr.]]=CB$7,Tb.Financiering[[#This Row],[Eigen
bijdrage]]+Tb.Financiering[[#This Row],[Andere
subsidie(s)]]+Tb.Financiering[[#This Row],[Anders]],0)</f>
        <v>0</v>
      </c>
      <c r="CC93" s="235">
        <f>IF(Tb.Financiering[[#This Row],[Pnr.]]=CC$7,Tb.Financiering[[#This Row],[Eigen
bijdrage]]+Tb.Financiering[[#This Row],[Andere
subsidie(s)]]+Tb.Financiering[[#This Row],[Anders]],0)</f>
        <v>0</v>
      </c>
      <c r="CD93" s="235">
        <f>IF(Tb.Financiering[[#This Row],[Pnr.]]=CD$7,Tb.Financiering[[#This Row],[Eigen
bijdrage]]+Tb.Financiering[[#This Row],[Andere
subsidie(s)]]+Tb.Financiering[[#This Row],[Anders]],0)</f>
        <v>0</v>
      </c>
      <c r="CE93" s="235">
        <f>IF(Tb.Financiering[[#This Row],[Pnr.]]=CE$7,Tb.Financiering[[#This Row],[Eigen
bijdrage]]+Tb.Financiering[[#This Row],[Andere
subsidie(s)]]+Tb.Financiering[[#This Row],[Anders]],0)</f>
        <v>0</v>
      </c>
      <c r="CF93" s="235">
        <f>IF(Tb.Financiering[[#This Row],[Pnr.]]=CF$7,Tb.Financiering[[#This Row],[Eigen
bijdrage]]+Tb.Financiering[[#This Row],[Andere
subsidie(s)]]+Tb.Financiering[[#This Row],[Anders]],0)</f>
        <v>0</v>
      </c>
      <c r="CG93" s="235">
        <f>IF(Tb.Financiering[[#This Row],[Pnr.]]=CG$7,Tb.Financiering[[#This Row],[Eigen
bijdrage]]+Tb.Financiering[[#This Row],[Andere
subsidie(s)]]+Tb.Financiering[[#This Row],[Anders]],0)</f>
        <v>0</v>
      </c>
      <c r="CH93" s="235">
        <f>IF(Tb.Financiering[[#This Row],[Pnr.]]=CH$7,Tb.Financiering[[#This Row],[Eigen
bijdrage]]+Tb.Financiering[[#This Row],[Andere
subsidie(s)]]+Tb.Financiering[[#This Row],[Anders]],0)</f>
        <v>0</v>
      </c>
      <c r="CI93" s="235">
        <f>IF(Tb.Financiering[[#This Row],[Pnr.]]=CI$7,Tb.Financiering[[#This Row],[Eigen
bijdrage]]+Tb.Financiering[[#This Row],[Andere
subsidie(s)]]+Tb.Financiering[[#This Row],[Anders]],0)</f>
        <v>0</v>
      </c>
      <c r="CJ93" s="235">
        <f>IF(Tb.Financiering[[#This Row],[Pnr.]]=CJ$7,Tb.Financiering[[#This Row],[Eigen
bijdrage]]+Tb.Financiering[[#This Row],[Andere
subsidie(s)]]+Tb.Financiering[[#This Row],[Anders]],0)</f>
        <v>0</v>
      </c>
      <c r="CK93" s="235">
        <f>IF(Tb.Financiering[[#This Row],[Pnr.]]=CK$7,Tb.Financiering[[#This Row],[Eigen
bijdrage]]+Tb.Financiering[[#This Row],[Andere
subsidie(s)]]+Tb.Financiering[[#This Row],[Anders]],0)</f>
        <v>0</v>
      </c>
      <c r="CL93" s="235">
        <f>IF(Tb.Financiering[[#This Row],[Pnr.]]=CL$7,Tb.Financiering[[#This Row],[Eigen
bijdrage]]+Tb.Financiering[[#This Row],[Andere
subsidie(s)]]+Tb.Financiering[[#This Row],[Anders]],0)</f>
        <v>0</v>
      </c>
      <c r="CM93" s="235">
        <f>IF(Tb.Financiering[[#This Row],[Pnr.]]=CM$7,Tb.Financiering[[#This Row],[Eigen
bijdrage]]+Tb.Financiering[[#This Row],[Andere
subsidie(s)]]+Tb.Financiering[[#This Row],[Anders]],0)</f>
        <v>0</v>
      </c>
      <c r="CN93" s="235">
        <f>IF(Tb.Financiering[[#This Row],[Pnr.]]=CN$7,Tb.Financiering[[#This Row],[Eigen
bijdrage]]+Tb.Financiering[[#This Row],[Andere
subsidie(s)]]+Tb.Financiering[[#This Row],[Anders]],0)</f>
        <v>0</v>
      </c>
      <c r="CO93" s="235">
        <f>IF(Tb.Financiering[[#This Row],[Pnr.]]=CO$7,Tb.Financiering[[#This Row],[Eigen
bijdrage]]+Tb.Financiering[[#This Row],[Andere
subsidie(s)]]+Tb.Financiering[[#This Row],[Anders]],0)</f>
        <v>0</v>
      </c>
      <c r="CP93" s="235">
        <f>IF(Tb.Financiering[[#This Row],[Pnr.]]=CP$7,Tb.Financiering[[#This Row],[Eigen
bijdrage]]+Tb.Financiering[[#This Row],[Andere
subsidie(s)]]+Tb.Financiering[[#This Row],[Anders]],0)</f>
        <v>0</v>
      </c>
      <c r="CQ93" s="235">
        <f>IF(Tb.Financiering[[#This Row],[Pnr.]]=CQ$7,Tb.Financiering[[#This Row],[Eigen
bijdrage]]+Tb.Financiering[[#This Row],[Andere
subsidie(s)]]+Tb.Financiering[[#This Row],[Anders]],0)</f>
        <v>0</v>
      </c>
      <c r="CR93" s="235">
        <f>IF(Tb.Financiering[[#This Row],[Pnr.]]=CR$7,Tb.Financiering[[#This Row],[Eigen
bijdrage]]+Tb.Financiering[[#This Row],[Andere
subsidie(s)]]+Tb.Financiering[[#This Row],[Anders]],0)</f>
        <v>0</v>
      </c>
      <c r="CS93" s="235">
        <f>IF(Tb.Financiering[[#This Row],[Pnr.]]=CS$7,Tb.Financiering[[#This Row],[Eigen
bijdrage]]+Tb.Financiering[[#This Row],[Andere
subsidie(s)]]+Tb.Financiering[[#This Row],[Anders]],0)</f>
        <v>0</v>
      </c>
      <c r="CT93" s="235">
        <f>IF(Tb.Financiering[[#This Row],[Pnr.]]=CT$7,Tb.Financiering[[#This Row],[Eigen
bijdrage]]+Tb.Financiering[[#This Row],[Andere
subsidie(s)]]+Tb.Financiering[[#This Row],[Anders]],0)</f>
        <v>0</v>
      </c>
      <c r="CU93" s="235">
        <f>IF(Tb.Financiering[[#This Row],[Pnr.]]=CU$7,Tb.Financiering[[#This Row],[Eigen
bijdrage]]+Tb.Financiering[[#This Row],[Andere
subsidie(s)]]+Tb.Financiering[[#This Row],[Anders]],0)</f>
        <v>0</v>
      </c>
      <c r="CV93" s="235">
        <f>IF(Tb.Financiering[[#This Row],[Pnr.]]=CV$7,Tb.Financiering[[#This Row],[Eigen
bijdrage]]+Tb.Financiering[[#This Row],[Andere
subsidie(s)]]+Tb.Financiering[[#This Row],[Anders]],0)</f>
        <v>0</v>
      </c>
      <c r="CW93" s="235">
        <f>IF(Tb.Financiering[[#This Row],[Pnr.]]=CW$7,Tb.Financiering[[#This Row],[Eigen
bijdrage]]+Tb.Financiering[[#This Row],[Andere
subsidie(s)]]+Tb.Financiering[[#This Row],[Anders]],0)</f>
        <v>0</v>
      </c>
      <c r="CX93" s="235">
        <f>IF(Tb.Financiering[[#This Row],[Pnr.]]=CX$7,Tb.Financiering[[#This Row],[Eigen
bijdrage]]+Tb.Financiering[[#This Row],[Andere
subsidie(s)]]+Tb.Financiering[[#This Row],[Anders]],0)</f>
        <v>0</v>
      </c>
      <c r="CY93" s="235">
        <f>IF(Tb.Financiering[[#This Row],[Pnr.]]=CY$7,Tb.Financiering[[#This Row],[Eigen
bijdrage]]+Tb.Financiering[[#This Row],[Andere
subsidie(s)]]+Tb.Financiering[[#This Row],[Anders]],0)</f>
        <v>0</v>
      </c>
      <c r="CZ93" s="235">
        <f>IF(Tb.Financiering[[#This Row],[Pnr.]]=CZ$7,Tb.Financiering[[#This Row],[Eigen
bijdrage]]+Tb.Financiering[[#This Row],[Andere
subsidie(s)]]+Tb.Financiering[[#This Row],[Anders]],0)</f>
        <v>0</v>
      </c>
      <c r="DA93" s="235">
        <f>IF(Tb.Financiering[[#This Row],[Pnr.]]=DA$7,Tb.Financiering[[#This Row],[Eigen
bijdrage]]+Tb.Financiering[[#This Row],[Andere
subsidie(s)]]+Tb.Financiering[[#This Row],[Anders]],0)</f>
        <v>0</v>
      </c>
      <c r="DB93" s="235">
        <f>IF(Tb.Financiering[[#This Row],[Pnr.]]=DB$7,Tb.Financiering[[#This Row],[Eigen
bijdrage]]+Tb.Financiering[[#This Row],[Andere
subsidie(s)]]+Tb.Financiering[[#This Row],[Anders]],0)</f>
        <v>0</v>
      </c>
      <c r="DC93" s="235">
        <f>IF(Tb.Financiering[[#This Row],[Pnr.]]=DC$7,Tb.Financiering[[#This Row],[Eigen
bijdrage]]+Tb.Financiering[[#This Row],[Andere
subsidie(s)]]+Tb.Financiering[[#This Row],[Anders]],0)</f>
        <v>0</v>
      </c>
      <c r="DD93" s="235">
        <f>IF(Tb.Financiering[[#This Row],[Pnr.]]=DD$7,Tb.Financiering[[#This Row],[Eigen
bijdrage]]+Tb.Financiering[[#This Row],[Andere
subsidie(s)]]+Tb.Financiering[[#This Row],[Anders]],0)</f>
        <v>0</v>
      </c>
      <c r="DE93" s="235">
        <f>IF(Tb.Financiering[[#This Row],[Pnr.]]=DE$7,Tb.Financiering[[#This Row],[Eigen
bijdrage]]+Tb.Financiering[[#This Row],[Andere
subsidie(s)]]+Tb.Financiering[[#This Row],[Anders]],0)</f>
        <v>0</v>
      </c>
      <c r="DF93" s="235">
        <f>IF(Tb.Financiering[[#This Row],[Pnr.]]=DF$7,Tb.Financiering[[#This Row],[Eigen
bijdrage]]+Tb.Financiering[[#This Row],[Andere
subsidie(s)]]+Tb.Financiering[[#This Row],[Anders]],0)</f>
        <v>0</v>
      </c>
      <c r="DG93" s="235">
        <f>IF(Tb.Financiering[[#This Row],[Pnr.]]=DG$7,Tb.Financiering[[#This Row],[Eigen
bijdrage]]+Tb.Financiering[[#This Row],[Andere
subsidie(s)]]+Tb.Financiering[[#This Row],[Anders]],0)</f>
        <v>0</v>
      </c>
      <c r="DH93" s="235">
        <f>IF(Tb.Financiering[[#This Row],[Pnr.]]=DH$7,Tb.Financiering[[#This Row],[Eigen
bijdrage]]+Tb.Financiering[[#This Row],[Andere
subsidie(s)]]+Tb.Financiering[[#This Row],[Anders]],0)</f>
        <v>0</v>
      </c>
      <c r="DI93" s="235">
        <f>IF(Tb.Financiering[[#This Row],[Pnr.]]=DI$7,Tb.Financiering[[#This Row],[Eigen
bijdrage]]+Tb.Financiering[[#This Row],[Andere
subsidie(s)]]+Tb.Financiering[[#This Row],[Anders]],0)</f>
        <v>0</v>
      </c>
      <c r="DJ93" s="235">
        <f>IF(Tb.Financiering[[#This Row],[Pnr.]]=DJ$7,Tb.Financiering[[#This Row],[Eigen
bijdrage]]+Tb.Financiering[[#This Row],[Andere
subsidie(s)]]+Tb.Financiering[[#This Row],[Anders]],0)</f>
        <v>0</v>
      </c>
      <c r="DK93" s="235">
        <f>IF(Tb.Financiering[[#This Row],[Pnr.]]=DK$7,Tb.Financiering[[#This Row],[Eigen
bijdrage]]+Tb.Financiering[[#This Row],[Andere
subsidie(s)]]+Tb.Financiering[[#This Row],[Anders]],0)</f>
        <v>0</v>
      </c>
      <c r="XFD93" s="31"/>
    </row>
    <row r="94" spans="1:115 16384:16384" s="4" customFormat="1" x14ac:dyDescent="0.3">
      <c r="A94" s="31"/>
      <c r="B94" s="137"/>
      <c r="C94" s="137"/>
      <c r="D94" s="11">
        <f>SUMIF(Tbl.Kosten[PSAnr.],Tb.Financiering[[#This Row],[PSAnr.]],Tbl.Kosten[Totaal kosten])</f>
        <v>0</v>
      </c>
      <c r="E94" s="154">
        <f>SUMIF(Tbl.Kosten[PSAnr.],Tb.Financiering[[#This Row],[PSAnr.]],Tbl.Kosten[Subsidie])</f>
        <v>0</v>
      </c>
      <c r="F94" s="155"/>
      <c r="G94" s="154">
        <f>Tb.Financiering[[#This Row],[Begrote kosten]]-Tb.Financiering[[#This Row],[Berekende GLB subsidie]]-Tb.Financiering[[#This Row],[Correctie GLB subsidie]]</f>
        <v>0</v>
      </c>
      <c r="H94" s="156"/>
      <c r="I94" s="156"/>
      <c r="J94" s="156"/>
      <c r="K94" s="152"/>
      <c r="L94" s="97">
        <f>Tb.Financiering[[#This Row],[Te financieren]]-SUM(Tb.Financiering[[#This Row],[Eigen
bijdrage]:[Anders]])</f>
        <v>0</v>
      </c>
      <c r="M94" s="160" t="str">
        <f>IFERROR(VLOOKUP(Tb.Financiering[[#This Row],[Partnernaam]],Tbl.Projectpartners[[Naam]:[PNr.]],9,FALSE),"")</f>
        <v/>
      </c>
      <c r="N94" s="142" t="str">
        <f>IFERROR(VLOOKUP(Tb.Financiering[[#This Row],[Subsidiabele activiteit]],Tbl.Subsidiehoogte[[Subsidieactiviteit]:[SAnr.]],3,FALSE),"")</f>
        <v/>
      </c>
      <c r="O94" s="142" t="str">
        <f>_xlfn.CONCAT(Tb.Financiering[[#This Row],[Pnr.]],Tb.Financiering[[#This Row],[SAnr.]])</f>
        <v/>
      </c>
      <c r="P94" s="144">
        <f>IF(Tb.Financiering[[#This Row],[Pnr.]]=P$7,Tb.Financiering[[#This Row],[Te financieren]]-Tb.Financiering[[#This Row],[Eigen
bijdrage]]-Tb.Financiering[[#This Row],[Andere
subsidie(s)]]-Tb.Financiering[[#This Row],[Anders]],0)</f>
        <v>0</v>
      </c>
      <c r="Q94" s="144">
        <f>IF(Tb.Financiering[[#This Row],[Pnr.]]=Q$7,Tb.Financiering[[#This Row],[Te financieren]]-Tb.Financiering[[#This Row],[Eigen
bijdrage]]-Tb.Financiering[[#This Row],[Andere
subsidie(s)]]-Tb.Financiering[[#This Row],[Anders]],0)</f>
        <v>0</v>
      </c>
      <c r="R94" s="144">
        <f>IF(Tb.Financiering[[#This Row],[Pnr.]]=R$7,Tb.Financiering[[#This Row],[Te financieren]]-Tb.Financiering[[#This Row],[Eigen
bijdrage]]-Tb.Financiering[[#This Row],[Andere
subsidie(s)]]-Tb.Financiering[[#This Row],[Anders]],0)</f>
        <v>0</v>
      </c>
      <c r="S94" s="144">
        <f>IF(Tb.Financiering[[#This Row],[Pnr.]]=S$7,Tb.Financiering[[#This Row],[Te financieren]]-Tb.Financiering[[#This Row],[Eigen
bijdrage]]-Tb.Financiering[[#This Row],[Andere
subsidie(s)]]-Tb.Financiering[[#This Row],[Anders]],0)</f>
        <v>0</v>
      </c>
      <c r="T94" s="144">
        <f>IF(Tb.Financiering[[#This Row],[Pnr.]]=T$7,Tb.Financiering[[#This Row],[Te financieren]]-Tb.Financiering[[#This Row],[Eigen
bijdrage]]-Tb.Financiering[[#This Row],[Andere
subsidie(s)]]-Tb.Financiering[[#This Row],[Anders]],0)</f>
        <v>0</v>
      </c>
      <c r="U94" s="144">
        <f>IF(Tb.Financiering[[#This Row],[Pnr.]]=U$7,Tb.Financiering[[#This Row],[Te financieren]]-Tb.Financiering[[#This Row],[Eigen
bijdrage]]-Tb.Financiering[[#This Row],[Andere
subsidie(s)]]-Tb.Financiering[[#This Row],[Anders]],0)</f>
        <v>0</v>
      </c>
      <c r="V94" s="144">
        <f>IF(Tb.Financiering[[#This Row],[Pnr.]]=V$7,Tb.Financiering[[#This Row],[Te financieren]]-Tb.Financiering[[#This Row],[Eigen
bijdrage]]-Tb.Financiering[[#This Row],[Andere
subsidie(s)]]-Tb.Financiering[[#This Row],[Anders]],0)</f>
        <v>0</v>
      </c>
      <c r="W94" s="144">
        <f>IF(Tb.Financiering[[#This Row],[Pnr.]]=W$7,Tb.Financiering[[#This Row],[Te financieren]]-Tb.Financiering[[#This Row],[Eigen
bijdrage]]-Tb.Financiering[[#This Row],[Andere
subsidie(s)]]-Tb.Financiering[[#This Row],[Anders]],0)</f>
        <v>0</v>
      </c>
      <c r="X94" s="144">
        <f>IF(Tb.Financiering[[#This Row],[Pnr.]]=X$7,Tb.Financiering[[#This Row],[Te financieren]]-Tb.Financiering[[#This Row],[Eigen
bijdrage]]-Tb.Financiering[[#This Row],[Andere
subsidie(s)]]-Tb.Financiering[[#This Row],[Anders]],0)</f>
        <v>0</v>
      </c>
      <c r="Y94" s="144">
        <f>IF(Tb.Financiering[[#This Row],[Pnr.]]=Y$7,Tb.Financiering[[#This Row],[Te financieren]]-Tb.Financiering[[#This Row],[Eigen
bijdrage]]-Tb.Financiering[[#This Row],[Andere
subsidie(s)]]-Tb.Financiering[[#This Row],[Anders]],0)</f>
        <v>0</v>
      </c>
      <c r="Z94" s="144">
        <f>IF(Tb.Financiering[[#This Row],[Pnr.]]=Z$7,Tb.Financiering[[#This Row],[Te financieren]]-Tb.Financiering[[#This Row],[Eigen
bijdrage]]-Tb.Financiering[[#This Row],[Andere
subsidie(s)]]-Tb.Financiering[[#This Row],[Anders]],0)</f>
        <v>0</v>
      </c>
      <c r="AA94" s="144">
        <f>IF(Tb.Financiering[[#This Row],[Pnr.]]=AA$7,Tb.Financiering[[#This Row],[Te financieren]]-Tb.Financiering[[#This Row],[Eigen
bijdrage]]-Tb.Financiering[[#This Row],[Andere
subsidie(s)]]-Tb.Financiering[[#This Row],[Anders]],0)</f>
        <v>0</v>
      </c>
      <c r="AB94" s="144">
        <f>IF(Tb.Financiering[[#This Row],[Pnr.]]=AB$7,Tb.Financiering[[#This Row],[Te financieren]]-Tb.Financiering[[#This Row],[Eigen
bijdrage]]-Tb.Financiering[[#This Row],[Andere
subsidie(s)]]-Tb.Financiering[[#This Row],[Anders]],0)</f>
        <v>0</v>
      </c>
      <c r="AC94" s="144">
        <f>IF(Tb.Financiering[[#This Row],[Pnr.]]=AC$7,Tb.Financiering[[#This Row],[Te financieren]]-Tb.Financiering[[#This Row],[Eigen
bijdrage]]-Tb.Financiering[[#This Row],[Andere
subsidie(s)]]-Tb.Financiering[[#This Row],[Anders]],0)</f>
        <v>0</v>
      </c>
      <c r="AD94" s="144">
        <f>IF(Tb.Financiering[[#This Row],[Pnr.]]=AD$7,Tb.Financiering[[#This Row],[Te financieren]]-Tb.Financiering[[#This Row],[Eigen
bijdrage]]-Tb.Financiering[[#This Row],[Andere
subsidie(s)]]-Tb.Financiering[[#This Row],[Anders]],0)</f>
        <v>0</v>
      </c>
      <c r="AE94" s="144">
        <f>IF(Tb.Financiering[[#This Row],[Pnr.]]=AE$7,Tb.Financiering[[#This Row],[Te financieren]]-Tb.Financiering[[#This Row],[Eigen
bijdrage]]-Tb.Financiering[[#This Row],[Andere
subsidie(s)]]-Tb.Financiering[[#This Row],[Anders]],0)</f>
        <v>0</v>
      </c>
      <c r="AF94" s="144">
        <f>IF(Tb.Financiering[[#This Row],[Pnr.]]=AF$7,Tb.Financiering[[#This Row],[Te financieren]]-Tb.Financiering[[#This Row],[Eigen
bijdrage]]-Tb.Financiering[[#This Row],[Andere
subsidie(s)]]-Tb.Financiering[[#This Row],[Anders]],0)</f>
        <v>0</v>
      </c>
      <c r="AG94" s="144">
        <f>IF(Tb.Financiering[[#This Row],[Pnr.]]=AG$7,Tb.Financiering[[#This Row],[Te financieren]]-Tb.Financiering[[#This Row],[Eigen
bijdrage]]-Tb.Financiering[[#This Row],[Andere
subsidie(s)]]-Tb.Financiering[[#This Row],[Anders]],0)</f>
        <v>0</v>
      </c>
      <c r="AH94" s="144">
        <f>IF(Tb.Financiering[[#This Row],[Pnr.]]=AH$7,Tb.Financiering[[#This Row],[Te financieren]]-Tb.Financiering[[#This Row],[Eigen
bijdrage]]-Tb.Financiering[[#This Row],[Andere
subsidie(s)]]-Tb.Financiering[[#This Row],[Anders]],0)</f>
        <v>0</v>
      </c>
      <c r="AI94" s="144">
        <f>IF(Tb.Financiering[[#This Row],[Pnr.]]=AI$7,Tb.Financiering[[#This Row],[Te financieren]]-Tb.Financiering[[#This Row],[Eigen
bijdrage]]-Tb.Financiering[[#This Row],[Andere
subsidie(s)]]-Tb.Financiering[[#This Row],[Anders]],0)</f>
        <v>0</v>
      </c>
      <c r="AJ94" s="144">
        <f>IF(Tb.Financiering[[#This Row],[Pnr.]]=AJ$7,Tb.Financiering[[#This Row],[Te financieren]]-Tb.Financiering[[#This Row],[Eigen
bijdrage]]-Tb.Financiering[[#This Row],[Andere
subsidie(s)]]-Tb.Financiering[[#This Row],[Anders]],0)</f>
        <v>0</v>
      </c>
      <c r="AK94" s="144">
        <f>IF(Tb.Financiering[[#This Row],[Pnr.]]=AK$7,Tb.Financiering[[#This Row],[Te financieren]]-Tb.Financiering[[#This Row],[Eigen
bijdrage]]-Tb.Financiering[[#This Row],[Andere
subsidie(s)]]-Tb.Financiering[[#This Row],[Anders]],0)</f>
        <v>0</v>
      </c>
      <c r="AL94" s="144">
        <f>IF(Tb.Financiering[[#This Row],[Pnr.]]=AL$7,Tb.Financiering[[#This Row],[Te financieren]]-Tb.Financiering[[#This Row],[Eigen
bijdrage]]-Tb.Financiering[[#This Row],[Andere
subsidie(s)]]-Tb.Financiering[[#This Row],[Anders]],0)</f>
        <v>0</v>
      </c>
      <c r="AM94" s="144">
        <f>IF(Tb.Financiering[[#This Row],[Pnr.]]=AM$7,Tb.Financiering[[#This Row],[Te financieren]]-Tb.Financiering[[#This Row],[Eigen
bijdrage]]-Tb.Financiering[[#This Row],[Andere
subsidie(s)]]-Tb.Financiering[[#This Row],[Anders]],0)</f>
        <v>0</v>
      </c>
      <c r="AN94" s="144">
        <f>IF(Tb.Financiering[[#This Row],[Pnr.]]=AN$7,Tb.Financiering[[#This Row],[Te financieren]]-Tb.Financiering[[#This Row],[Eigen
bijdrage]]-Tb.Financiering[[#This Row],[Andere
subsidie(s)]]-Tb.Financiering[[#This Row],[Anders]],0)</f>
        <v>0</v>
      </c>
      <c r="AO94" s="144">
        <f>IF(Tb.Financiering[[#This Row],[Pnr.]]=AO$7,Tb.Financiering[[#This Row],[Te financieren]]-Tb.Financiering[[#This Row],[Eigen
bijdrage]]-Tb.Financiering[[#This Row],[Andere
subsidie(s)]]-Tb.Financiering[[#This Row],[Anders]],0)</f>
        <v>0</v>
      </c>
      <c r="AP94" s="144">
        <f>IF(Tb.Financiering[[#This Row],[Pnr.]]=AP$7,Tb.Financiering[[#This Row],[Te financieren]]-Tb.Financiering[[#This Row],[Eigen
bijdrage]]-Tb.Financiering[[#This Row],[Andere
subsidie(s)]]-Tb.Financiering[[#This Row],[Anders]],0)</f>
        <v>0</v>
      </c>
      <c r="AQ94" s="144">
        <f>IF(Tb.Financiering[[#This Row],[Pnr.]]=AQ$7,Tb.Financiering[[#This Row],[Te financieren]]-Tb.Financiering[[#This Row],[Eigen
bijdrage]]-Tb.Financiering[[#This Row],[Andere
subsidie(s)]]-Tb.Financiering[[#This Row],[Anders]],0)</f>
        <v>0</v>
      </c>
      <c r="AR94" s="144">
        <f>IF(Tb.Financiering[[#This Row],[Pnr.]]=AR$7,Tb.Financiering[[#This Row],[Te financieren]]-Tb.Financiering[[#This Row],[Eigen
bijdrage]]-Tb.Financiering[[#This Row],[Andere
subsidie(s)]]-Tb.Financiering[[#This Row],[Anders]],0)</f>
        <v>0</v>
      </c>
      <c r="AS94" s="144">
        <f>IF(Tb.Financiering[[#This Row],[Pnr.]]=AS$7,Tb.Financiering[[#This Row],[Te financieren]]-Tb.Financiering[[#This Row],[Eigen
bijdrage]]-Tb.Financiering[[#This Row],[Andere
subsidie(s)]]-Tb.Financiering[[#This Row],[Anders]],0)</f>
        <v>0</v>
      </c>
      <c r="AT94" s="144">
        <f>IF(Tb.Financiering[[#This Row],[Pnr.]]=AT$7,Tb.Financiering[[#This Row],[Te financieren]]-Tb.Financiering[[#This Row],[Eigen
bijdrage]]-Tb.Financiering[[#This Row],[Andere
subsidie(s)]]-Tb.Financiering[[#This Row],[Anders]],0)</f>
        <v>0</v>
      </c>
      <c r="AU94" s="144">
        <f>IF(Tb.Financiering[[#This Row],[Pnr.]]=AU$7,Tb.Financiering[[#This Row],[Te financieren]]-Tb.Financiering[[#This Row],[Eigen
bijdrage]]-Tb.Financiering[[#This Row],[Andere
subsidie(s)]]-Tb.Financiering[[#This Row],[Anders]],0)</f>
        <v>0</v>
      </c>
      <c r="AV94" s="144">
        <f>IF(Tb.Financiering[[#This Row],[Pnr.]]=AV$7,Tb.Financiering[[#This Row],[Te financieren]]-Tb.Financiering[[#This Row],[Eigen
bijdrage]]-Tb.Financiering[[#This Row],[Andere
subsidie(s)]]-Tb.Financiering[[#This Row],[Anders]],0)</f>
        <v>0</v>
      </c>
      <c r="AW94" s="144">
        <f>IF(Tb.Financiering[[#This Row],[Pnr.]]=AW$7,Tb.Financiering[[#This Row],[Te financieren]]-Tb.Financiering[[#This Row],[Eigen
bijdrage]]-Tb.Financiering[[#This Row],[Andere
subsidie(s)]]-Tb.Financiering[[#This Row],[Anders]],0)</f>
        <v>0</v>
      </c>
      <c r="AX94" s="144">
        <f>IF(Tb.Financiering[[#This Row],[Pnr.]]=AX$7,Tb.Financiering[[#This Row],[Te financieren]]-Tb.Financiering[[#This Row],[Eigen
bijdrage]]-Tb.Financiering[[#This Row],[Andere
subsidie(s)]]-Tb.Financiering[[#This Row],[Anders]],0)</f>
        <v>0</v>
      </c>
      <c r="AY94" s="144">
        <f>IF(Tb.Financiering[[#This Row],[Pnr.]]=AY$7,Tb.Financiering[[#This Row],[Te financieren]]-Tb.Financiering[[#This Row],[Eigen
bijdrage]]-Tb.Financiering[[#This Row],[Andere
subsidie(s)]]-Tb.Financiering[[#This Row],[Anders]],0)</f>
        <v>0</v>
      </c>
      <c r="AZ94" s="144">
        <f>IF(Tb.Financiering[[#This Row],[Pnr.]]=AZ$7,Tb.Financiering[[#This Row],[Te financieren]]-Tb.Financiering[[#This Row],[Eigen
bijdrage]]-Tb.Financiering[[#This Row],[Andere
subsidie(s)]]-Tb.Financiering[[#This Row],[Anders]],0)</f>
        <v>0</v>
      </c>
      <c r="BA94" s="144">
        <f>IF(Tb.Financiering[[#This Row],[Pnr.]]=BA$7,Tb.Financiering[[#This Row],[Te financieren]]-Tb.Financiering[[#This Row],[Eigen
bijdrage]]-Tb.Financiering[[#This Row],[Andere
subsidie(s)]]-Tb.Financiering[[#This Row],[Anders]],0)</f>
        <v>0</v>
      </c>
      <c r="BB94" s="144">
        <f>IF(Tb.Financiering[[#This Row],[Pnr.]]=BB$7,Tb.Financiering[[#This Row],[Te financieren]]-Tb.Financiering[[#This Row],[Eigen
bijdrage]]-Tb.Financiering[[#This Row],[Andere
subsidie(s)]]-Tb.Financiering[[#This Row],[Anders]],0)</f>
        <v>0</v>
      </c>
      <c r="BC94" s="144">
        <f>IF(Tb.Financiering[[#This Row],[Pnr.]]=BC$7,Tb.Financiering[[#This Row],[Te financieren]]-Tb.Financiering[[#This Row],[Eigen
bijdrage]]-Tb.Financiering[[#This Row],[Andere
subsidie(s)]]-Tb.Financiering[[#This Row],[Anders]],0)</f>
        <v>0</v>
      </c>
      <c r="BD94" s="144">
        <f>IF(Tb.Financiering[[#This Row],[Pnr.]]=BD$7,Tb.Financiering[[#This Row],[Te financieren]]-Tb.Financiering[[#This Row],[Eigen
bijdrage]]-Tb.Financiering[[#This Row],[Andere
subsidie(s)]]-Tb.Financiering[[#This Row],[Anders]],0)</f>
        <v>0</v>
      </c>
      <c r="BE94" s="144">
        <f>IF(Tb.Financiering[[#This Row],[Pnr.]]=BE$7,Tb.Financiering[[#This Row],[Te financieren]]-Tb.Financiering[[#This Row],[Eigen
bijdrage]]-Tb.Financiering[[#This Row],[Andere
subsidie(s)]]-Tb.Financiering[[#This Row],[Anders]],0)</f>
        <v>0</v>
      </c>
      <c r="BF94" s="144">
        <f>IF(Tb.Financiering[[#This Row],[Pnr.]]=BF$7,Tb.Financiering[[#This Row],[Te financieren]]-Tb.Financiering[[#This Row],[Eigen
bijdrage]]-Tb.Financiering[[#This Row],[Andere
subsidie(s)]]-Tb.Financiering[[#This Row],[Anders]],0)</f>
        <v>0</v>
      </c>
      <c r="BG94" s="144">
        <f>IF(Tb.Financiering[[#This Row],[Pnr.]]=BG$7,Tb.Financiering[[#This Row],[Te financieren]]-Tb.Financiering[[#This Row],[Eigen
bijdrage]]-Tb.Financiering[[#This Row],[Andere
subsidie(s)]]-Tb.Financiering[[#This Row],[Anders]],0)</f>
        <v>0</v>
      </c>
      <c r="BH94" s="144">
        <f>IF(Tb.Financiering[[#This Row],[Pnr.]]=BH$7,Tb.Financiering[[#This Row],[Te financieren]]-Tb.Financiering[[#This Row],[Eigen
bijdrage]]-Tb.Financiering[[#This Row],[Andere
subsidie(s)]]-Tb.Financiering[[#This Row],[Anders]],0)</f>
        <v>0</v>
      </c>
      <c r="BI94" s="144">
        <f>IF(Tb.Financiering[[#This Row],[Pnr.]]=BI$7,Tb.Financiering[[#This Row],[Te financieren]]-Tb.Financiering[[#This Row],[Eigen
bijdrage]]-Tb.Financiering[[#This Row],[Andere
subsidie(s)]]-Tb.Financiering[[#This Row],[Anders]],0)</f>
        <v>0</v>
      </c>
      <c r="BJ94" s="144">
        <f>IF(Tb.Financiering[[#This Row],[Pnr.]]=BJ$7,Tb.Financiering[[#This Row],[Te financieren]]-Tb.Financiering[[#This Row],[Eigen
bijdrage]]-Tb.Financiering[[#This Row],[Andere
subsidie(s)]]-Tb.Financiering[[#This Row],[Anders]],0)</f>
        <v>0</v>
      </c>
      <c r="BK94" s="144">
        <f>IF(Tb.Financiering[[#This Row],[Pnr.]]=BK$7,Tb.Financiering[[#This Row],[Te financieren]]-Tb.Financiering[[#This Row],[Eigen
bijdrage]]-Tb.Financiering[[#This Row],[Andere
subsidie(s)]]-Tb.Financiering[[#This Row],[Anders]],0)</f>
        <v>0</v>
      </c>
      <c r="BL94" s="144">
        <f>IF(Tb.Financiering[[#This Row],[Pnr.]]=BL$7,Tb.Financiering[[#This Row],[Te financieren]]-Tb.Financiering[[#This Row],[Eigen
bijdrage]]-Tb.Financiering[[#This Row],[Andere
subsidie(s)]]-Tb.Financiering[[#This Row],[Anders]],0)</f>
        <v>0</v>
      </c>
      <c r="BM94" s="144">
        <f>IF(Tb.Financiering[[#This Row],[Pnr.]]=BM$7,Tb.Financiering[[#This Row],[Te financieren]]-Tb.Financiering[[#This Row],[Eigen
bijdrage]]-Tb.Financiering[[#This Row],[Andere
subsidie(s)]]-Tb.Financiering[[#This Row],[Anders]],0)</f>
        <v>0</v>
      </c>
      <c r="BN94" s="235">
        <f>IF(Tb.Financiering[[#This Row],[Pnr.]]=BN$7,Tb.Financiering[[#This Row],[Eigen
bijdrage]]+Tb.Financiering[[#This Row],[Andere
subsidie(s)]]+Tb.Financiering[[#This Row],[Anders]],0)</f>
        <v>0</v>
      </c>
      <c r="BO94" s="235">
        <f>IF(Tb.Financiering[[#This Row],[Pnr.]]=BO$7,Tb.Financiering[[#This Row],[Eigen
bijdrage]]+Tb.Financiering[[#This Row],[Andere
subsidie(s)]]+Tb.Financiering[[#This Row],[Anders]],0)</f>
        <v>0</v>
      </c>
      <c r="BP94" s="235">
        <f>IF(Tb.Financiering[[#This Row],[Pnr.]]=BP$7,Tb.Financiering[[#This Row],[Eigen
bijdrage]]+Tb.Financiering[[#This Row],[Andere
subsidie(s)]]+Tb.Financiering[[#This Row],[Anders]],0)</f>
        <v>0</v>
      </c>
      <c r="BQ94" s="235">
        <f>IF(Tb.Financiering[[#This Row],[Pnr.]]=BQ$7,Tb.Financiering[[#This Row],[Eigen
bijdrage]]+Tb.Financiering[[#This Row],[Andere
subsidie(s)]]+Tb.Financiering[[#This Row],[Anders]],0)</f>
        <v>0</v>
      </c>
      <c r="BR94" s="235">
        <f>IF(Tb.Financiering[[#This Row],[Pnr.]]=BR$7,Tb.Financiering[[#This Row],[Eigen
bijdrage]]+Tb.Financiering[[#This Row],[Andere
subsidie(s)]]+Tb.Financiering[[#This Row],[Anders]],0)</f>
        <v>0</v>
      </c>
      <c r="BS94" s="235">
        <f>IF(Tb.Financiering[[#This Row],[Pnr.]]=BS$7,Tb.Financiering[[#This Row],[Eigen
bijdrage]]+Tb.Financiering[[#This Row],[Andere
subsidie(s)]]+Tb.Financiering[[#This Row],[Anders]],0)</f>
        <v>0</v>
      </c>
      <c r="BT94" s="235">
        <f>IF(Tb.Financiering[[#This Row],[Pnr.]]=BT$7,Tb.Financiering[[#This Row],[Eigen
bijdrage]]+Tb.Financiering[[#This Row],[Andere
subsidie(s)]]+Tb.Financiering[[#This Row],[Anders]],0)</f>
        <v>0</v>
      </c>
      <c r="BU94" s="235">
        <f>IF(Tb.Financiering[[#This Row],[Pnr.]]=BU$7,Tb.Financiering[[#This Row],[Eigen
bijdrage]]+Tb.Financiering[[#This Row],[Andere
subsidie(s)]]+Tb.Financiering[[#This Row],[Anders]],0)</f>
        <v>0</v>
      </c>
      <c r="BV94" s="235">
        <f>IF(Tb.Financiering[[#This Row],[Pnr.]]=BV$7,Tb.Financiering[[#This Row],[Eigen
bijdrage]]+Tb.Financiering[[#This Row],[Andere
subsidie(s)]]+Tb.Financiering[[#This Row],[Anders]],0)</f>
        <v>0</v>
      </c>
      <c r="BW94" s="235">
        <f>IF(Tb.Financiering[[#This Row],[Pnr.]]=BW$7,Tb.Financiering[[#This Row],[Eigen
bijdrage]]+Tb.Financiering[[#This Row],[Andere
subsidie(s)]]+Tb.Financiering[[#This Row],[Anders]],0)</f>
        <v>0</v>
      </c>
      <c r="BX94" s="235">
        <f>IF(Tb.Financiering[[#This Row],[Pnr.]]=BX$7,Tb.Financiering[[#This Row],[Eigen
bijdrage]]+Tb.Financiering[[#This Row],[Andere
subsidie(s)]]+Tb.Financiering[[#This Row],[Anders]],0)</f>
        <v>0</v>
      </c>
      <c r="BY94" s="235">
        <f>IF(Tb.Financiering[[#This Row],[Pnr.]]=BY$7,Tb.Financiering[[#This Row],[Eigen
bijdrage]]+Tb.Financiering[[#This Row],[Andere
subsidie(s)]]+Tb.Financiering[[#This Row],[Anders]],0)</f>
        <v>0</v>
      </c>
      <c r="BZ94" s="235">
        <f>IF(Tb.Financiering[[#This Row],[Pnr.]]=BZ$7,Tb.Financiering[[#This Row],[Eigen
bijdrage]]+Tb.Financiering[[#This Row],[Andere
subsidie(s)]]+Tb.Financiering[[#This Row],[Anders]],0)</f>
        <v>0</v>
      </c>
      <c r="CA94" s="235">
        <f>IF(Tb.Financiering[[#This Row],[Pnr.]]=CA$7,Tb.Financiering[[#This Row],[Eigen
bijdrage]]+Tb.Financiering[[#This Row],[Andere
subsidie(s)]]+Tb.Financiering[[#This Row],[Anders]],0)</f>
        <v>0</v>
      </c>
      <c r="CB94" s="235">
        <f>IF(Tb.Financiering[[#This Row],[Pnr.]]=CB$7,Tb.Financiering[[#This Row],[Eigen
bijdrage]]+Tb.Financiering[[#This Row],[Andere
subsidie(s)]]+Tb.Financiering[[#This Row],[Anders]],0)</f>
        <v>0</v>
      </c>
      <c r="CC94" s="235">
        <f>IF(Tb.Financiering[[#This Row],[Pnr.]]=CC$7,Tb.Financiering[[#This Row],[Eigen
bijdrage]]+Tb.Financiering[[#This Row],[Andere
subsidie(s)]]+Tb.Financiering[[#This Row],[Anders]],0)</f>
        <v>0</v>
      </c>
      <c r="CD94" s="235">
        <f>IF(Tb.Financiering[[#This Row],[Pnr.]]=CD$7,Tb.Financiering[[#This Row],[Eigen
bijdrage]]+Tb.Financiering[[#This Row],[Andere
subsidie(s)]]+Tb.Financiering[[#This Row],[Anders]],0)</f>
        <v>0</v>
      </c>
      <c r="CE94" s="235">
        <f>IF(Tb.Financiering[[#This Row],[Pnr.]]=CE$7,Tb.Financiering[[#This Row],[Eigen
bijdrage]]+Tb.Financiering[[#This Row],[Andere
subsidie(s)]]+Tb.Financiering[[#This Row],[Anders]],0)</f>
        <v>0</v>
      </c>
      <c r="CF94" s="235">
        <f>IF(Tb.Financiering[[#This Row],[Pnr.]]=CF$7,Tb.Financiering[[#This Row],[Eigen
bijdrage]]+Tb.Financiering[[#This Row],[Andere
subsidie(s)]]+Tb.Financiering[[#This Row],[Anders]],0)</f>
        <v>0</v>
      </c>
      <c r="CG94" s="235">
        <f>IF(Tb.Financiering[[#This Row],[Pnr.]]=CG$7,Tb.Financiering[[#This Row],[Eigen
bijdrage]]+Tb.Financiering[[#This Row],[Andere
subsidie(s)]]+Tb.Financiering[[#This Row],[Anders]],0)</f>
        <v>0</v>
      </c>
      <c r="CH94" s="235">
        <f>IF(Tb.Financiering[[#This Row],[Pnr.]]=CH$7,Tb.Financiering[[#This Row],[Eigen
bijdrage]]+Tb.Financiering[[#This Row],[Andere
subsidie(s)]]+Tb.Financiering[[#This Row],[Anders]],0)</f>
        <v>0</v>
      </c>
      <c r="CI94" s="235">
        <f>IF(Tb.Financiering[[#This Row],[Pnr.]]=CI$7,Tb.Financiering[[#This Row],[Eigen
bijdrage]]+Tb.Financiering[[#This Row],[Andere
subsidie(s)]]+Tb.Financiering[[#This Row],[Anders]],0)</f>
        <v>0</v>
      </c>
      <c r="CJ94" s="235">
        <f>IF(Tb.Financiering[[#This Row],[Pnr.]]=CJ$7,Tb.Financiering[[#This Row],[Eigen
bijdrage]]+Tb.Financiering[[#This Row],[Andere
subsidie(s)]]+Tb.Financiering[[#This Row],[Anders]],0)</f>
        <v>0</v>
      </c>
      <c r="CK94" s="235">
        <f>IF(Tb.Financiering[[#This Row],[Pnr.]]=CK$7,Tb.Financiering[[#This Row],[Eigen
bijdrage]]+Tb.Financiering[[#This Row],[Andere
subsidie(s)]]+Tb.Financiering[[#This Row],[Anders]],0)</f>
        <v>0</v>
      </c>
      <c r="CL94" s="235">
        <f>IF(Tb.Financiering[[#This Row],[Pnr.]]=CL$7,Tb.Financiering[[#This Row],[Eigen
bijdrage]]+Tb.Financiering[[#This Row],[Andere
subsidie(s)]]+Tb.Financiering[[#This Row],[Anders]],0)</f>
        <v>0</v>
      </c>
      <c r="CM94" s="235">
        <f>IF(Tb.Financiering[[#This Row],[Pnr.]]=CM$7,Tb.Financiering[[#This Row],[Eigen
bijdrage]]+Tb.Financiering[[#This Row],[Andere
subsidie(s)]]+Tb.Financiering[[#This Row],[Anders]],0)</f>
        <v>0</v>
      </c>
      <c r="CN94" s="235">
        <f>IF(Tb.Financiering[[#This Row],[Pnr.]]=CN$7,Tb.Financiering[[#This Row],[Eigen
bijdrage]]+Tb.Financiering[[#This Row],[Andere
subsidie(s)]]+Tb.Financiering[[#This Row],[Anders]],0)</f>
        <v>0</v>
      </c>
      <c r="CO94" s="235">
        <f>IF(Tb.Financiering[[#This Row],[Pnr.]]=CO$7,Tb.Financiering[[#This Row],[Eigen
bijdrage]]+Tb.Financiering[[#This Row],[Andere
subsidie(s)]]+Tb.Financiering[[#This Row],[Anders]],0)</f>
        <v>0</v>
      </c>
      <c r="CP94" s="235">
        <f>IF(Tb.Financiering[[#This Row],[Pnr.]]=CP$7,Tb.Financiering[[#This Row],[Eigen
bijdrage]]+Tb.Financiering[[#This Row],[Andere
subsidie(s)]]+Tb.Financiering[[#This Row],[Anders]],0)</f>
        <v>0</v>
      </c>
      <c r="CQ94" s="235">
        <f>IF(Tb.Financiering[[#This Row],[Pnr.]]=CQ$7,Tb.Financiering[[#This Row],[Eigen
bijdrage]]+Tb.Financiering[[#This Row],[Andere
subsidie(s)]]+Tb.Financiering[[#This Row],[Anders]],0)</f>
        <v>0</v>
      </c>
      <c r="CR94" s="235">
        <f>IF(Tb.Financiering[[#This Row],[Pnr.]]=CR$7,Tb.Financiering[[#This Row],[Eigen
bijdrage]]+Tb.Financiering[[#This Row],[Andere
subsidie(s)]]+Tb.Financiering[[#This Row],[Anders]],0)</f>
        <v>0</v>
      </c>
      <c r="CS94" s="235">
        <f>IF(Tb.Financiering[[#This Row],[Pnr.]]=CS$7,Tb.Financiering[[#This Row],[Eigen
bijdrage]]+Tb.Financiering[[#This Row],[Andere
subsidie(s)]]+Tb.Financiering[[#This Row],[Anders]],0)</f>
        <v>0</v>
      </c>
      <c r="CT94" s="235">
        <f>IF(Tb.Financiering[[#This Row],[Pnr.]]=CT$7,Tb.Financiering[[#This Row],[Eigen
bijdrage]]+Tb.Financiering[[#This Row],[Andere
subsidie(s)]]+Tb.Financiering[[#This Row],[Anders]],0)</f>
        <v>0</v>
      </c>
      <c r="CU94" s="235">
        <f>IF(Tb.Financiering[[#This Row],[Pnr.]]=CU$7,Tb.Financiering[[#This Row],[Eigen
bijdrage]]+Tb.Financiering[[#This Row],[Andere
subsidie(s)]]+Tb.Financiering[[#This Row],[Anders]],0)</f>
        <v>0</v>
      </c>
      <c r="CV94" s="235">
        <f>IF(Tb.Financiering[[#This Row],[Pnr.]]=CV$7,Tb.Financiering[[#This Row],[Eigen
bijdrage]]+Tb.Financiering[[#This Row],[Andere
subsidie(s)]]+Tb.Financiering[[#This Row],[Anders]],0)</f>
        <v>0</v>
      </c>
      <c r="CW94" s="235">
        <f>IF(Tb.Financiering[[#This Row],[Pnr.]]=CW$7,Tb.Financiering[[#This Row],[Eigen
bijdrage]]+Tb.Financiering[[#This Row],[Andere
subsidie(s)]]+Tb.Financiering[[#This Row],[Anders]],0)</f>
        <v>0</v>
      </c>
      <c r="CX94" s="235">
        <f>IF(Tb.Financiering[[#This Row],[Pnr.]]=CX$7,Tb.Financiering[[#This Row],[Eigen
bijdrage]]+Tb.Financiering[[#This Row],[Andere
subsidie(s)]]+Tb.Financiering[[#This Row],[Anders]],0)</f>
        <v>0</v>
      </c>
      <c r="CY94" s="235">
        <f>IF(Tb.Financiering[[#This Row],[Pnr.]]=CY$7,Tb.Financiering[[#This Row],[Eigen
bijdrage]]+Tb.Financiering[[#This Row],[Andere
subsidie(s)]]+Tb.Financiering[[#This Row],[Anders]],0)</f>
        <v>0</v>
      </c>
      <c r="CZ94" s="235">
        <f>IF(Tb.Financiering[[#This Row],[Pnr.]]=CZ$7,Tb.Financiering[[#This Row],[Eigen
bijdrage]]+Tb.Financiering[[#This Row],[Andere
subsidie(s)]]+Tb.Financiering[[#This Row],[Anders]],0)</f>
        <v>0</v>
      </c>
      <c r="DA94" s="235">
        <f>IF(Tb.Financiering[[#This Row],[Pnr.]]=DA$7,Tb.Financiering[[#This Row],[Eigen
bijdrage]]+Tb.Financiering[[#This Row],[Andere
subsidie(s)]]+Tb.Financiering[[#This Row],[Anders]],0)</f>
        <v>0</v>
      </c>
      <c r="DB94" s="235">
        <f>IF(Tb.Financiering[[#This Row],[Pnr.]]=DB$7,Tb.Financiering[[#This Row],[Eigen
bijdrage]]+Tb.Financiering[[#This Row],[Andere
subsidie(s)]]+Tb.Financiering[[#This Row],[Anders]],0)</f>
        <v>0</v>
      </c>
      <c r="DC94" s="235">
        <f>IF(Tb.Financiering[[#This Row],[Pnr.]]=DC$7,Tb.Financiering[[#This Row],[Eigen
bijdrage]]+Tb.Financiering[[#This Row],[Andere
subsidie(s)]]+Tb.Financiering[[#This Row],[Anders]],0)</f>
        <v>0</v>
      </c>
      <c r="DD94" s="235">
        <f>IF(Tb.Financiering[[#This Row],[Pnr.]]=DD$7,Tb.Financiering[[#This Row],[Eigen
bijdrage]]+Tb.Financiering[[#This Row],[Andere
subsidie(s)]]+Tb.Financiering[[#This Row],[Anders]],0)</f>
        <v>0</v>
      </c>
      <c r="DE94" s="235">
        <f>IF(Tb.Financiering[[#This Row],[Pnr.]]=DE$7,Tb.Financiering[[#This Row],[Eigen
bijdrage]]+Tb.Financiering[[#This Row],[Andere
subsidie(s)]]+Tb.Financiering[[#This Row],[Anders]],0)</f>
        <v>0</v>
      </c>
      <c r="DF94" s="235">
        <f>IF(Tb.Financiering[[#This Row],[Pnr.]]=DF$7,Tb.Financiering[[#This Row],[Eigen
bijdrage]]+Tb.Financiering[[#This Row],[Andere
subsidie(s)]]+Tb.Financiering[[#This Row],[Anders]],0)</f>
        <v>0</v>
      </c>
      <c r="DG94" s="235">
        <f>IF(Tb.Financiering[[#This Row],[Pnr.]]=DG$7,Tb.Financiering[[#This Row],[Eigen
bijdrage]]+Tb.Financiering[[#This Row],[Andere
subsidie(s)]]+Tb.Financiering[[#This Row],[Anders]],0)</f>
        <v>0</v>
      </c>
      <c r="DH94" s="235">
        <f>IF(Tb.Financiering[[#This Row],[Pnr.]]=DH$7,Tb.Financiering[[#This Row],[Eigen
bijdrage]]+Tb.Financiering[[#This Row],[Andere
subsidie(s)]]+Tb.Financiering[[#This Row],[Anders]],0)</f>
        <v>0</v>
      </c>
      <c r="DI94" s="235">
        <f>IF(Tb.Financiering[[#This Row],[Pnr.]]=DI$7,Tb.Financiering[[#This Row],[Eigen
bijdrage]]+Tb.Financiering[[#This Row],[Andere
subsidie(s)]]+Tb.Financiering[[#This Row],[Anders]],0)</f>
        <v>0</v>
      </c>
      <c r="DJ94" s="235">
        <f>IF(Tb.Financiering[[#This Row],[Pnr.]]=DJ$7,Tb.Financiering[[#This Row],[Eigen
bijdrage]]+Tb.Financiering[[#This Row],[Andere
subsidie(s)]]+Tb.Financiering[[#This Row],[Anders]],0)</f>
        <v>0</v>
      </c>
      <c r="DK94" s="235">
        <f>IF(Tb.Financiering[[#This Row],[Pnr.]]=DK$7,Tb.Financiering[[#This Row],[Eigen
bijdrage]]+Tb.Financiering[[#This Row],[Andere
subsidie(s)]]+Tb.Financiering[[#This Row],[Anders]],0)</f>
        <v>0</v>
      </c>
      <c r="XFD94" s="31"/>
    </row>
    <row r="95" spans="1:115 16384:16384" s="4" customFormat="1" x14ac:dyDescent="0.3">
      <c r="A95" s="31"/>
      <c r="B95" s="137"/>
      <c r="C95" s="137"/>
      <c r="D95" s="11">
        <f>SUMIF(Tbl.Kosten[PSAnr.],Tb.Financiering[[#This Row],[PSAnr.]],Tbl.Kosten[Totaal kosten])</f>
        <v>0</v>
      </c>
      <c r="E95" s="154">
        <f>SUMIF(Tbl.Kosten[PSAnr.],Tb.Financiering[[#This Row],[PSAnr.]],Tbl.Kosten[Subsidie])</f>
        <v>0</v>
      </c>
      <c r="F95" s="155"/>
      <c r="G95" s="154">
        <f>Tb.Financiering[[#This Row],[Begrote kosten]]-Tb.Financiering[[#This Row],[Berekende GLB subsidie]]-Tb.Financiering[[#This Row],[Correctie GLB subsidie]]</f>
        <v>0</v>
      </c>
      <c r="H95" s="156"/>
      <c r="I95" s="156"/>
      <c r="J95" s="156"/>
      <c r="K95" s="152"/>
      <c r="L95" s="97">
        <f>Tb.Financiering[[#This Row],[Te financieren]]-SUM(Tb.Financiering[[#This Row],[Eigen
bijdrage]:[Anders]])</f>
        <v>0</v>
      </c>
      <c r="M95" s="160" t="str">
        <f>IFERROR(VLOOKUP(Tb.Financiering[[#This Row],[Partnernaam]],Tbl.Projectpartners[[Naam]:[PNr.]],9,FALSE),"")</f>
        <v/>
      </c>
      <c r="N95" s="142" t="str">
        <f>IFERROR(VLOOKUP(Tb.Financiering[[#This Row],[Subsidiabele activiteit]],Tbl.Subsidiehoogte[[Subsidieactiviteit]:[SAnr.]],3,FALSE),"")</f>
        <v/>
      </c>
      <c r="O95" s="142" t="str">
        <f>_xlfn.CONCAT(Tb.Financiering[[#This Row],[Pnr.]],Tb.Financiering[[#This Row],[SAnr.]])</f>
        <v/>
      </c>
      <c r="P95" s="144">
        <f>IF(Tb.Financiering[[#This Row],[Pnr.]]=P$7,Tb.Financiering[[#This Row],[Te financieren]]-Tb.Financiering[[#This Row],[Eigen
bijdrage]]-Tb.Financiering[[#This Row],[Andere
subsidie(s)]]-Tb.Financiering[[#This Row],[Anders]],0)</f>
        <v>0</v>
      </c>
      <c r="Q95" s="144">
        <f>IF(Tb.Financiering[[#This Row],[Pnr.]]=Q$7,Tb.Financiering[[#This Row],[Te financieren]]-Tb.Financiering[[#This Row],[Eigen
bijdrage]]-Tb.Financiering[[#This Row],[Andere
subsidie(s)]]-Tb.Financiering[[#This Row],[Anders]],0)</f>
        <v>0</v>
      </c>
      <c r="R95" s="144">
        <f>IF(Tb.Financiering[[#This Row],[Pnr.]]=R$7,Tb.Financiering[[#This Row],[Te financieren]]-Tb.Financiering[[#This Row],[Eigen
bijdrage]]-Tb.Financiering[[#This Row],[Andere
subsidie(s)]]-Tb.Financiering[[#This Row],[Anders]],0)</f>
        <v>0</v>
      </c>
      <c r="S95" s="144">
        <f>IF(Tb.Financiering[[#This Row],[Pnr.]]=S$7,Tb.Financiering[[#This Row],[Te financieren]]-Tb.Financiering[[#This Row],[Eigen
bijdrage]]-Tb.Financiering[[#This Row],[Andere
subsidie(s)]]-Tb.Financiering[[#This Row],[Anders]],0)</f>
        <v>0</v>
      </c>
      <c r="T95" s="144">
        <f>IF(Tb.Financiering[[#This Row],[Pnr.]]=T$7,Tb.Financiering[[#This Row],[Te financieren]]-Tb.Financiering[[#This Row],[Eigen
bijdrage]]-Tb.Financiering[[#This Row],[Andere
subsidie(s)]]-Tb.Financiering[[#This Row],[Anders]],0)</f>
        <v>0</v>
      </c>
      <c r="U95" s="144">
        <f>IF(Tb.Financiering[[#This Row],[Pnr.]]=U$7,Tb.Financiering[[#This Row],[Te financieren]]-Tb.Financiering[[#This Row],[Eigen
bijdrage]]-Tb.Financiering[[#This Row],[Andere
subsidie(s)]]-Tb.Financiering[[#This Row],[Anders]],0)</f>
        <v>0</v>
      </c>
      <c r="V95" s="144">
        <f>IF(Tb.Financiering[[#This Row],[Pnr.]]=V$7,Tb.Financiering[[#This Row],[Te financieren]]-Tb.Financiering[[#This Row],[Eigen
bijdrage]]-Tb.Financiering[[#This Row],[Andere
subsidie(s)]]-Tb.Financiering[[#This Row],[Anders]],0)</f>
        <v>0</v>
      </c>
      <c r="W95" s="144">
        <f>IF(Tb.Financiering[[#This Row],[Pnr.]]=W$7,Tb.Financiering[[#This Row],[Te financieren]]-Tb.Financiering[[#This Row],[Eigen
bijdrage]]-Tb.Financiering[[#This Row],[Andere
subsidie(s)]]-Tb.Financiering[[#This Row],[Anders]],0)</f>
        <v>0</v>
      </c>
      <c r="X95" s="144">
        <f>IF(Tb.Financiering[[#This Row],[Pnr.]]=X$7,Tb.Financiering[[#This Row],[Te financieren]]-Tb.Financiering[[#This Row],[Eigen
bijdrage]]-Tb.Financiering[[#This Row],[Andere
subsidie(s)]]-Tb.Financiering[[#This Row],[Anders]],0)</f>
        <v>0</v>
      </c>
      <c r="Y95" s="144">
        <f>IF(Tb.Financiering[[#This Row],[Pnr.]]=Y$7,Tb.Financiering[[#This Row],[Te financieren]]-Tb.Financiering[[#This Row],[Eigen
bijdrage]]-Tb.Financiering[[#This Row],[Andere
subsidie(s)]]-Tb.Financiering[[#This Row],[Anders]],0)</f>
        <v>0</v>
      </c>
      <c r="Z95" s="144">
        <f>IF(Tb.Financiering[[#This Row],[Pnr.]]=Z$7,Tb.Financiering[[#This Row],[Te financieren]]-Tb.Financiering[[#This Row],[Eigen
bijdrage]]-Tb.Financiering[[#This Row],[Andere
subsidie(s)]]-Tb.Financiering[[#This Row],[Anders]],0)</f>
        <v>0</v>
      </c>
      <c r="AA95" s="144">
        <f>IF(Tb.Financiering[[#This Row],[Pnr.]]=AA$7,Tb.Financiering[[#This Row],[Te financieren]]-Tb.Financiering[[#This Row],[Eigen
bijdrage]]-Tb.Financiering[[#This Row],[Andere
subsidie(s)]]-Tb.Financiering[[#This Row],[Anders]],0)</f>
        <v>0</v>
      </c>
      <c r="AB95" s="144">
        <f>IF(Tb.Financiering[[#This Row],[Pnr.]]=AB$7,Tb.Financiering[[#This Row],[Te financieren]]-Tb.Financiering[[#This Row],[Eigen
bijdrage]]-Tb.Financiering[[#This Row],[Andere
subsidie(s)]]-Tb.Financiering[[#This Row],[Anders]],0)</f>
        <v>0</v>
      </c>
      <c r="AC95" s="144">
        <f>IF(Tb.Financiering[[#This Row],[Pnr.]]=AC$7,Tb.Financiering[[#This Row],[Te financieren]]-Tb.Financiering[[#This Row],[Eigen
bijdrage]]-Tb.Financiering[[#This Row],[Andere
subsidie(s)]]-Tb.Financiering[[#This Row],[Anders]],0)</f>
        <v>0</v>
      </c>
      <c r="AD95" s="144">
        <f>IF(Tb.Financiering[[#This Row],[Pnr.]]=AD$7,Tb.Financiering[[#This Row],[Te financieren]]-Tb.Financiering[[#This Row],[Eigen
bijdrage]]-Tb.Financiering[[#This Row],[Andere
subsidie(s)]]-Tb.Financiering[[#This Row],[Anders]],0)</f>
        <v>0</v>
      </c>
      <c r="AE95" s="144">
        <f>IF(Tb.Financiering[[#This Row],[Pnr.]]=AE$7,Tb.Financiering[[#This Row],[Te financieren]]-Tb.Financiering[[#This Row],[Eigen
bijdrage]]-Tb.Financiering[[#This Row],[Andere
subsidie(s)]]-Tb.Financiering[[#This Row],[Anders]],0)</f>
        <v>0</v>
      </c>
      <c r="AF95" s="144">
        <f>IF(Tb.Financiering[[#This Row],[Pnr.]]=AF$7,Tb.Financiering[[#This Row],[Te financieren]]-Tb.Financiering[[#This Row],[Eigen
bijdrage]]-Tb.Financiering[[#This Row],[Andere
subsidie(s)]]-Tb.Financiering[[#This Row],[Anders]],0)</f>
        <v>0</v>
      </c>
      <c r="AG95" s="144">
        <f>IF(Tb.Financiering[[#This Row],[Pnr.]]=AG$7,Tb.Financiering[[#This Row],[Te financieren]]-Tb.Financiering[[#This Row],[Eigen
bijdrage]]-Tb.Financiering[[#This Row],[Andere
subsidie(s)]]-Tb.Financiering[[#This Row],[Anders]],0)</f>
        <v>0</v>
      </c>
      <c r="AH95" s="144">
        <f>IF(Tb.Financiering[[#This Row],[Pnr.]]=AH$7,Tb.Financiering[[#This Row],[Te financieren]]-Tb.Financiering[[#This Row],[Eigen
bijdrage]]-Tb.Financiering[[#This Row],[Andere
subsidie(s)]]-Tb.Financiering[[#This Row],[Anders]],0)</f>
        <v>0</v>
      </c>
      <c r="AI95" s="144">
        <f>IF(Tb.Financiering[[#This Row],[Pnr.]]=AI$7,Tb.Financiering[[#This Row],[Te financieren]]-Tb.Financiering[[#This Row],[Eigen
bijdrage]]-Tb.Financiering[[#This Row],[Andere
subsidie(s)]]-Tb.Financiering[[#This Row],[Anders]],0)</f>
        <v>0</v>
      </c>
      <c r="AJ95" s="144">
        <f>IF(Tb.Financiering[[#This Row],[Pnr.]]=AJ$7,Tb.Financiering[[#This Row],[Te financieren]]-Tb.Financiering[[#This Row],[Eigen
bijdrage]]-Tb.Financiering[[#This Row],[Andere
subsidie(s)]]-Tb.Financiering[[#This Row],[Anders]],0)</f>
        <v>0</v>
      </c>
      <c r="AK95" s="144">
        <f>IF(Tb.Financiering[[#This Row],[Pnr.]]=AK$7,Tb.Financiering[[#This Row],[Te financieren]]-Tb.Financiering[[#This Row],[Eigen
bijdrage]]-Tb.Financiering[[#This Row],[Andere
subsidie(s)]]-Tb.Financiering[[#This Row],[Anders]],0)</f>
        <v>0</v>
      </c>
      <c r="AL95" s="144">
        <f>IF(Tb.Financiering[[#This Row],[Pnr.]]=AL$7,Tb.Financiering[[#This Row],[Te financieren]]-Tb.Financiering[[#This Row],[Eigen
bijdrage]]-Tb.Financiering[[#This Row],[Andere
subsidie(s)]]-Tb.Financiering[[#This Row],[Anders]],0)</f>
        <v>0</v>
      </c>
      <c r="AM95" s="144">
        <f>IF(Tb.Financiering[[#This Row],[Pnr.]]=AM$7,Tb.Financiering[[#This Row],[Te financieren]]-Tb.Financiering[[#This Row],[Eigen
bijdrage]]-Tb.Financiering[[#This Row],[Andere
subsidie(s)]]-Tb.Financiering[[#This Row],[Anders]],0)</f>
        <v>0</v>
      </c>
      <c r="AN95" s="144">
        <f>IF(Tb.Financiering[[#This Row],[Pnr.]]=AN$7,Tb.Financiering[[#This Row],[Te financieren]]-Tb.Financiering[[#This Row],[Eigen
bijdrage]]-Tb.Financiering[[#This Row],[Andere
subsidie(s)]]-Tb.Financiering[[#This Row],[Anders]],0)</f>
        <v>0</v>
      </c>
      <c r="AO95" s="144">
        <f>IF(Tb.Financiering[[#This Row],[Pnr.]]=AO$7,Tb.Financiering[[#This Row],[Te financieren]]-Tb.Financiering[[#This Row],[Eigen
bijdrage]]-Tb.Financiering[[#This Row],[Andere
subsidie(s)]]-Tb.Financiering[[#This Row],[Anders]],0)</f>
        <v>0</v>
      </c>
      <c r="AP95" s="144">
        <f>IF(Tb.Financiering[[#This Row],[Pnr.]]=AP$7,Tb.Financiering[[#This Row],[Te financieren]]-Tb.Financiering[[#This Row],[Eigen
bijdrage]]-Tb.Financiering[[#This Row],[Andere
subsidie(s)]]-Tb.Financiering[[#This Row],[Anders]],0)</f>
        <v>0</v>
      </c>
      <c r="AQ95" s="144">
        <f>IF(Tb.Financiering[[#This Row],[Pnr.]]=AQ$7,Tb.Financiering[[#This Row],[Te financieren]]-Tb.Financiering[[#This Row],[Eigen
bijdrage]]-Tb.Financiering[[#This Row],[Andere
subsidie(s)]]-Tb.Financiering[[#This Row],[Anders]],0)</f>
        <v>0</v>
      </c>
      <c r="AR95" s="144">
        <f>IF(Tb.Financiering[[#This Row],[Pnr.]]=AR$7,Tb.Financiering[[#This Row],[Te financieren]]-Tb.Financiering[[#This Row],[Eigen
bijdrage]]-Tb.Financiering[[#This Row],[Andere
subsidie(s)]]-Tb.Financiering[[#This Row],[Anders]],0)</f>
        <v>0</v>
      </c>
      <c r="AS95" s="144">
        <f>IF(Tb.Financiering[[#This Row],[Pnr.]]=AS$7,Tb.Financiering[[#This Row],[Te financieren]]-Tb.Financiering[[#This Row],[Eigen
bijdrage]]-Tb.Financiering[[#This Row],[Andere
subsidie(s)]]-Tb.Financiering[[#This Row],[Anders]],0)</f>
        <v>0</v>
      </c>
      <c r="AT95" s="144">
        <f>IF(Tb.Financiering[[#This Row],[Pnr.]]=AT$7,Tb.Financiering[[#This Row],[Te financieren]]-Tb.Financiering[[#This Row],[Eigen
bijdrage]]-Tb.Financiering[[#This Row],[Andere
subsidie(s)]]-Tb.Financiering[[#This Row],[Anders]],0)</f>
        <v>0</v>
      </c>
      <c r="AU95" s="144">
        <f>IF(Tb.Financiering[[#This Row],[Pnr.]]=AU$7,Tb.Financiering[[#This Row],[Te financieren]]-Tb.Financiering[[#This Row],[Eigen
bijdrage]]-Tb.Financiering[[#This Row],[Andere
subsidie(s)]]-Tb.Financiering[[#This Row],[Anders]],0)</f>
        <v>0</v>
      </c>
      <c r="AV95" s="144">
        <f>IF(Tb.Financiering[[#This Row],[Pnr.]]=AV$7,Tb.Financiering[[#This Row],[Te financieren]]-Tb.Financiering[[#This Row],[Eigen
bijdrage]]-Tb.Financiering[[#This Row],[Andere
subsidie(s)]]-Tb.Financiering[[#This Row],[Anders]],0)</f>
        <v>0</v>
      </c>
      <c r="AW95" s="144">
        <f>IF(Tb.Financiering[[#This Row],[Pnr.]]=AW$7,Tb.Financiering[[#This Row],[Te financieren]]-Tb.Financiering[[#This Row],[Eigen
bijdrage]]-Tb.Financiering[[#This Row],[Andere
subsidie(s)]]-Tb.Financiering[[#This Row],[Anders]],0)</f>
        <v>0</v>
      </c>
      <c r="AX95" s="144">
        <f>IF(Tb.Financiering[[#This Row],[Pnr.]]=AX$7,Tb.Financiering[[#This Row],[Te financieren]]-Tb.Financiering[[#This Row],[Eigen
bijdrage]]-Tb.Financiering[[#This Row],[Andere
subsidie(s)]]-Tb.Financiering[[#This Row],[Anders]],0)</f>
        <v>0</v>
      </c>
      <c r="AY95" s="144">
        <f>IF(Tb.Financiering[[#This Row],[Pnr.]]=AY$7,Tb.Financiering[[#This Row],[Te financieren]]-Tb.Financiering[[#This Row],[Eigen
bijdrage]]-Tb.Financiering[[#This Row],[Andere
subsidie(s)]]-Tb.Financiering[[#This Row],[Anders]],0)</f>
        <v>0</v>
      </c>
      <c r="AZ95" s="144">
        <f>IF(Tb.Financiering[[#This Row],[Pnr.]]=AZ$7,Tb.Financiering[[#This Row],[Te financieren]]-Tb.Financiering[[#This Row],[Eigen
bijdrage]]-Tb.Financiering[[#This Row],[Andere
subsidie(s)]]-Tb.Financiering[[#This Row],[Anders]],0)</f>
        <v>0</v>
      </c>
      <c r="BA95" s="144">
        <f>IF(Tb.Financiering[[#This Row],[Pnr.]]=BA$7,Tb.Financiering[[#This Row],[Te financieren]]-Tb.Financiering[[#This Row],[Eigen
bijdrage]]-Tb.Financiering[[#This Row],[Andere
subsidie(s)]]-Tb.Financiering[[#This Row],[Anders]],0)</f>
        <v>0</v>
      </c>
      <c r="BB95" s="144">
        <f>IF(Tb.Financiering[[#This Row],[Pnr.]]=BB$7,Tb.Financiering[[#This Row],[Te financieren]]-Tb.Financiering[[#This Row],[Eigen
bijdrage]]-Tb.Financiering[[#This Row],[Andere
subsidie(s)]]-Tb.Financiering[[#This Row],[Anders]],0)</f>
        <v>0</v>
      </c>
      <c r="BC95" s="144">
        <f>IF(Tb.Financiering[[#This Row],[Pnr.]]=BC$7,Tb.Financiering[[#This Row],[Te financieren]]-Tb.Financiering[[#This Row],[Eigen
bijdrage]]-Tb.Financiering[[#This Row],[Andere
subsidie(s)]]-Tb.Financiering[[#This Row],[Anders]],0)</f>
        <v>0</v>
      </c>
      <c r="BD95" s="144">
        <f>IF(Tb.Financiering[[#This Row],[Pnr.]]=BD$7,Tb.Financiering[[#This Row],[Te financieren]]-Tb.Financiering[[#This Row],[Eigen
bijdrage]]-Tb.Financiering[[#This Row],[Andere
subsidie(s)]]-Tb.Financiering[[#This Row],[Anders]],0)</f>
        <v>0</v>
      </c>
      <c r="BE95" s="144">
        <f>IF(Tb.Financiering[[#This Row],[Pnr.]]=BE$7,Tb.Financiering[[#This Row],[Te financieren]]-Tb.Financiering[[#This Row],[Eigen
bijdrage]]-Tb.Financiering[[#This Row],[Andere
subsidie(s)]]-Tb.Financiering[[#This Row],[Anders]],0)</f>
        <v>0</v>
      </c>
      <c r="BF95" s="144">
        <f>IF(Tb.Financiering[[#This Row],[Pnr.]]=BF$7,Tb.Financiering[[#This Row],[Te financieren]]-Tb.Financiering[[#This Row],[Eigen
bijdrage]]-Tb.Financiering[[#This Row],[Andere
subsidie(s)]]-Tb.Financiering[[#This Row],[Anders]],0)</f>
        <v>0</v>
      </c>
      <c r="BG95" s="144">
        <f>IF(Tb.Financiering[[#This Row],[Pnr.]]=BG$7,Tb.Financiering[[#This Row],[Te financieren]]-Tb.Financiering[[#This Row],[Eigen
bijdrage]]-Tb.Financiering[[#This Row],[Andere
subsidie(s)]]-Tb.Financiering[[#This Row],[Anders]],0)</f>
        <v>0</v>
      </c>
      <c r="BH95" s="144">
        <f>IF(Tb.Financiering[[#This Row],[Pnr.]]=BH$7,Tb.Financiering[[#This Row],[Te financieren]]-Tb.Financiering[[#This Row],[Eigen
bijdrage]]-Tb.Financiering[[#This Row],[Andere
subsidie(s)]]-Tb.Financiering[[#This Row],[Anders]],0)</f>
        <v>0</v>
      </c>
      <c r="BI95" s="144">
        <f>IF(Tb.Financiering[[#This Row],[Pnr.]]=BI$7,Tb.Financiering[[#This Row],[Te financieren]]-Tb.Financiering[[#This Row],[Eigen
bijdrage]]-Tb.Financiering[[#This Row],[Andere
subsidie(s)]]-Tb.Financiering[[#This Row],[Anders]],0)</f>
        <v>0</v>
      </c>
      <c r="BJ95" s="144">
        <f>IF(Tb.Financiering[[#This Row],[Pnr.]]=BJ$7,Tb.Financiering[[#This Row],[Te financieren]]-Tb.Financiering[[#This Row],[Eigen
bijdrage]]-Tb.Financiering[[#This Row],[Andere
subsidie(s)]]-Tb.Financiering[[#This Row],[Anders]],0)</f>
        <v>0</v>
      </c>
      <c r="BK95" s="144">
        <f>IF(Tb.Financiering[[#This Row],[Pnr.]]=BK$7,Tb.Financiering[[#This Row],[Te financieren]]-Tb.Financiering[[#This Row],[Eigen
bijdrage]]-Tb.Financiering[[#This Row],[Andere
subsidie(s)]]-Tb.Financiering[[#This Row],[Anders]],0)</f>
        <v>0</v>
      </c>
      <c r="BL95" s="144">
        <f>IF(Tb.Financiering[[#This Row],[Pnr.]]=BL$7,Tb.Financiering[[#This Row],[Te financieren]]-Tb.Financiering[[#This Row],[Eigen
bijdrage]]-Tb.Financiering[[#This Row],[Andere
subsidie(s)]]-Tb.Financiering[[#This Row],[Anders]],0)</f>
        <v>0</v>
      </c>
      <c r="BM95" s="144">
        <f>IF(Tb.Financiering[[#This Row],[Pnr.]]=BM$7,Tb.Financiering[[#This Row],[Te financieren]]-Tb.Financiering[[#This Row],[Eigen
bijdrage]]-Tb.Financiering[[#This Row],[Andere
subsidie(s)]]-Tb.Financiering[[#This Row],[Anders]],0)</f>
        <v>0</v>
      </c>
      <c r="BN95" s="235">
        <f>IF(Tb.Financiering[[#This Row],[Pnr.]]=BN$7,Tb.Financiering[[#This Row],[Eigen
bijdrage]]+Tb.Financiering[[#This Row],[Andere
subsidie(s)]]+Tb.Financiering[[#This Row],[Anders]],0)</f>
        <v>0</v>
      </c>
      <c r="BO95" s="235">
        <f>IF(Tb.Financiering[[#This Row],[Pnr.]]=BO$7,Tb.Financiering[[#This Row],[Eigen
bijdrage]]+Tb.Financiering[[#This Row],[Andere
subsidie(s)]]+Tb.Financiering[[#This Row],[Anders]],0)</f>
        <v>0</v>
      </c>
      <c r="BP95" s="235">
        <f>IF(Tb.Financiering[[#This Row],[Pnr.]]=BP$7,Tb.Financiering[[#This Row],[Eigen
bijdrage]]+Tb.Financiering[[#This Row],[Andere
subsidie(s)]]+Tb.Financiering[[#This Row],[Anders]],0)</f>
        <v>0</v>
      </c>
      <c r="BQ95" s="235">
        <f>IF(Tb.Financiering[[#This Row],[Pnr.]]=BQ$7,Tb.Financiering[[#This Row],[Eigen
bijdrage]]+Tb.Financiering[[#This Row],[Andere
subsidie(s)]]+Tb.Financiering[[#This Row],[Anders]],0)</f>
        <v>0</v>
      </c>
      <c r="BR95" s="235">
        <f>IF(Tb.Financiering[[#This Row],[Pnr.]]=BR$7,Tb.Financiering[[#This Row],[Eigen
bijdrage]]+Tb.Financiering[[#This Row],[Andere
subsidie(s)]]+Tb.Financiering[[#This Row],[Anders]],0)</f>
        <v>0</v>
      </c>
      <c r="BS95" s="235">
        <f>IF(Tb.Financiering[[#This Row],[Pnr.]]=BS$7,Tb.Financiering[[#This Row],[Eigen
bijdrage]]+Tb.Financiering[[#This Row],[Andere
subsidie(s)]]+Tb.Financiering[[#This Row],[Anders]],0)</f>
        <v>0</v>
      </c>
      <c r="BT95" s="235">
        <f>IF(Tb.Financiering[[#This Row],[Pnr.]]=BT$7,Tb.Financiering[[#This Row],[Eigen
bijdrage]]+Tb.Financiering[[#This Row],[Andere
subsidie(s)]]+Tb.Financiering[[#This Row],[Anders]],0)</f>
        <v>0</v>
      </c>
      <c r="BU95" s="235">
        <f>IF(Tb.Financiering[[#This Row],[Pnr.]]=BU$7,Tb.Financiering[[#This Row],[Eigen
bijdrage]]+Tb.Financiering[[#This Row],[Andere
subsidie(s)]]+Tb.Financiering[[#This Row],[Anders]],0)</f>
        <v>0</v>
      </c>
      <c r="BV95" s="235">
        <f>IF(Tb.Financiering[[#This Row],[Pnr.]]=BV$7,Tb.Financiering[[#This Row],[Eigen
bijdrage]]+Tb.Financiering[[#This Row],[Andere
subsidie(s)]]+Tb.Financiering[[#This Row],[Anders]],0)</f>
        <v>0</v>
      </c>
      <c r="BW95" s="235">
        <f>IF(Tb.Financiering[[#This Row],[Pnr.]]=BW$7,Tb.Financiering[[#This Row],[Eigen
bijdrage]]+Tb.Financiering[[#This Row],[Andere
subsidie(s)]]+Tb.Financiering[[#This Row],[Anders]],0)</f>
        <v>0</v>
      </c>
      <c r="BX95" s="235">
        <f>IF(Tb.Financiering[[#This Row],[Pnr.]]=BX$7,Tb.Financiering[[#This Row],[Eigen
bijdrage]]+Tb.Financiering[[#This Row],[Andere
subsidie(s)]]+Tb.Financiering[[#This Row],[Anders]],0)</f>
        <v>0</v>
      </c>
      <c r="BY95" s="235">
        <f>IF(Tb.Financiering[[#This Row],[Pnr.]]=BY$7,Tb.Financiering[[#This Row],[Eigen
bijdrage]]+Tb.Financiering[[#This Row],[Andere
subsidie(s)]]+Tb.Financiering[[#This Row],[Anders]],0)</f>
        <v>0</v>
      </c>
      <c r="BZ95" s="235">
        <f>IF(Tb.Financiering[[#This Row],[Pnr.]]=BZ$7,Tb.Financiering[[#This Row],[Eigen
bijdrage]]+Tb.Financiering[[#This Row],[Andere
subsidie(s)]]+Tb.Financiering[[#This Row],[Anders]],0)</f>
        <v>0</v>
      </c>
      <c r="CA95" s="235">
        <f>IF(Tb.Financiering[[#This Row],[Pnr.]]=CA$7,Tb.Financiering[[#This Row],[Eigen
bijdrage]]+Tb.Financiering[[#This Row],[Andere
subsidie(s)]]+Tb.Financiering[[#This Row],[Anders]],0)</f>
        <v>0</v>
      </c>
      <c r="CB95" s="235">
        <f>IF(Tb.Financiering[[#This Row],[Pnr.]]=CB$7,Tb.Financiering[[#This Row],[Eigen
bijdrage]]+Tb.Financiering[[#This Row],[Andere
subsidie(s)]]+Tb.Financiering[[#This Row],[Anders]],0)</f>
        <v>0</v>
      </c>
      <c r="CC95" s="235">
        <f>IF(Tb.Financiering[[#This Row],[Pnr.]]=CC$7,Tb.Financiering[[#This Row],[Eigen
bijdrage]]+Tb.Financiering[[#This Row],[Andere
subsidie(s)]]+Tb.Financiering[[#This Row],[Anders]],0)</f>
        <v>0</v>
      </c>
      <c r="CD95" s="235">
        <f>IF(Tb.Financiering[[#This Row],[Pnr.]]=CD$7,Tb.Financiering[[#This Row],[Eigen
bijdrage]]+Tb.Financiering[[#This Row],[Andere
subsidie(s)]]+Tb.Financiering[[#This Row],[Anders]],0)</f>
        <v>0</v>
      </c>
      <c r="CE95" s="235">
        <f>IF(Tb.Financiering[[#This Row],[Pnr.]]=CE$7,Tb.Financiering[[#This Row],[Eigen
bijdrage]]+Tb.Financiering[[#This Row],[Andere
subsidie(s)]]+Tb.Financiering[[#This Row],[Anders]],0)</f>
        <v>0</v>
      </c>
      <c r="CF95" s="235">
        <f>IF(Tb.Financiering[[#This Row],[Pnr.]]=CF$7,Tb.Financiering[[#This Row],[Eigen
bijdrage]]+Tb.Financiering[[#This Row],[Andere
subsidie(s)]]+Tb.Financiering[[#This Row],[Anders]],0)</f>
        <v>0</v>
      </c>
      <c r="CG95" s="235">
        <f>IF(Tb.Financiering[[#This Row],[Pnr.]]=CG$7,Tb.Financiering[[#This Row],[Eigen
bijdrage]]+Tb.Financiering[[#This Row],[Andere
subsidie(s)]]+Tb.Financiering[[#This Row],[Anders]],0)</f>
        <v>0</v>
      </c>
      <c r="CH95" s="235">
        <f>IF(Tb.Financiering[[#This Row],[Pnr.]]=CH$7,Tb.Financiering[[#This Row],[Eigen
bijdrage]]+Tb.Financiering[[#This Row],[Andere
subsidie(s)]]+Tb.Financiering[[#This Row],[Anders]],0)</f>
        <v>0</v>
      </c>
      <c r="CI95" s="235">
        <f>IF(Tb.Financiering[[#This Row],[Pnr.]]=CI$7,Tb.Financiering[[#This Row],[Eigen
bijdrage]]+Tb.Financiering[[#This Row],[Andere
subsidie(s)]]+Tb.Financiering[[#This Row],[Anders]],0)</f>
        <v>0</v>
      </c>
      <c r="CJ95" s="235">
        <f>IF(Tb.Financiering[[#This Row],[Pnr.]]=CJ$7,Tb.Financiering[[#This Row],[Eigen
bijdrage]]+Tb.Financiering[[#This Row],[Andere
subsidie(s)]]+Tb.Financiering[[#This Row],[Anders]],0)</f>
        <v>0</v>
      </c>
      <c r="CK95" s="235">
        <f>IF(Tb.Financiering[[#This Row],[Pnr.]]=CK$7,Tb.Financiering[[#This Row],[Eigen
bijdrage]]+Tb.Financiering[[#This Row],[Andere
subsidie(s)]]+Tb.Financiering[[#This Row],[Anders]],0)</f>
        <v>0</v>
      </c>
      <c r="CL95" s="235">
        <f>IF(Tb.Financiering[[#This Row],[Pnr.]]=CL$7,Tb.Financiering[[#This Row],[Eigen
bijdrage]]+Tb.Financiering[[#This Row],[Andere
subsidie(s)]]+Tb.Financiering[[#This Row],[Anders]],0)</f>
        <v>0</v>
      </c>
      <c r="CM95" s="235">
        <f>IF(Tb.Financiering[[#This Row],[Pnr.]]=CM$7,Tb.Financiering[[#This Row],[Eigen
bijdrage]]+Tb.Financiering[[#This Row],[Andere
subsidie(s)]]+Tb.Financiering[[#This Row],[Anders]],0)</f>
        <v>0</v>
      </c>
      <c r="CN95" s="235">
        <f>IF(Tb.Financiering[[#This Row],[Pnr.]]=CN$7,Tb.Financiering[[#This Row],[Eigen
bijdrage]]+Tb.Financiering[[#This Row],[Andere
subsidie(s)]]+Tb.Financiering[[#This Row],[Anders]],0)</f>
        <v>0</v>
      </c>
      <c r="CO95" s="235">
        <f>IF(Tb.Financiering[[#This Row],[Pnr.]]=CO$7,Tb.Financiering[[#This Row],[Eigen
bijdrage]]+Tb.Financiering[[#This Row],[Andere
subsidie(s)]]+Tb.Financiering[[#This Row],[Anders]],0)</f>
        <v>0</v>
      </c>
      <c r="CP95" s="235">
        <f>IF(Tb.Financiering[[#This Row],[Pnr.]]=CP$7,Tb.Financiering[[#This Row],[Eigen
bijdrage]]+Tb.Financiering[[#This Row],[Andere
subsidie(s)]]+Tb.Financiering[[#This Row],[Anders]],0)</f>
        <v>0</v>
      </c>
      <c r="CQ95" s="235">
        <f>IF(Tb.Financiering[[#This Row],[Pnr.]]=CQ$7,Tb.Financiering[[#This Row],[Eigen
bijdrage]]+Tb.Financiering[[#This Row],[Andere
subsidie(s)]]+Tb.Financiering[[#This Row],[Anders]],0)</f>
        <v>0</v>
      </c>
      <c r="CR95" s="235">
        <f>IF(Tb.Financiering[[#This Row],[Pnr.]]=CR$7,Tb.Financiering[[#This Row],[Eigen
bijdrage]]+Tb.Financiering[[#This Row],[Andere
subsidie(s)]]+Tb.Financiering[[#This Row],[Anders]],0)</f>
        <v>0</v>
      </c>
      <c r="CS95" s="235">
        <f>IF(Tb.Financiering[[#This Row],[Pnr.]]=CS$7,Tb.Financiering[[#This Row],[Eigen
bijdrage]]+Tb.Financiering[[#This Row],[Andere
subsidie(s)]]+Tb.Financiering[[#This Row],[Anders]],0)</f>
        <v>0</v>
      </c>
      <c r="CT95" s="235">
        <f>IF(Tb.Financiering[[#This Row],[Pnr.]]=CT$7,Tb.Financiering[[#This Row],[Eigen
bijdrage]]+Tb.Financiering[[#This Row],[Andere
subsidie(s)]]+Tb.Financiering[[#This Row],[Anders]],0)</f>
        <v>0</v>
      </c>
      <c r="CU95" s="235">
        <f>IF(Tb.Financiering[[#This Row],[Pnr.]]=CU$7,Tb.Financiering[[#This Row],[Eigen
bijdrage]]+Tb.Financiering[[#This Row],[Andere
subsidie(s)]]+Tb.Financiering[[#This Row],[Anders]],0)</f>
        <v>0</v>
      </c>
      <c r="CV95" s="235">
        <f>IF(Tb.Financiering[[#This Row],[Pnr.]]=CV$7,Tb.Financiering[[#This Row],[Eigen
bijdrage]]+Tb.Financiering[[#This Row],[Andere
subsidie(s)]]+Tb.Financiering[[#This Row],[Anders]],0)</f>
        <v>0</v>
      </c>
      <c r="CW95" s="235">
        <f>IF(Tb.Financiering[[#This Row],[Pnr.]]=CW$7,Tb.Financiering[[#This Row],[Eigen
bijdrage]]+Tb.Financiering[[#This Row],[Andere
subsidie(s)]]+Tb.Financiering[[#This Row],[Anders]],0)</f>
        <v>0</v>
      </c>
      <c r="CX95" s="235">
        <f>IF(Tb.Financiering[[#This Row],[Pnr.]]=CX$7,Tb.Financiering[[#This Row],[Eigen
bijdrage]]+Tb.Financiering[[#This Row],[Andere
subsidie(s)]]+Tb.Financiering[[#This Row],[Anders]],0)</f>
        <v>0</v>
      </c>
      <c r="CY95" s="235">
        <f>IF(Tb.Financiering[[#This Row],[Pnr.]]=CY$7,Tb.Financiering[[#This Row],[Eigen
bijdrage]]+Tb.Financiering[[#This Row],[Andere
subsidie(s)]]+Tb.Financiering[[#This Row],[Anders]],0)</f>
        <v>0</v>
      </c>
      <c r="CZ95" s="235">
        <f>IF(Tb.Financiering[[#This Row],[Pnr.]]=CZ$7,Tb.Financiering[[#This Row],[Eigen
bijdrage]]+Tb.Financiering[[#This Row],[Andere
subsidie(s)]]+Tb.Financiering[[#This Row],[Anders]],0)</f>
        <v>0</v>
      </c>
      <c r="DA95" s="235">
        <f>IF(Tb.Financiering[[#This Row],[Pnr.]]=DA$7,Tb.Financiering[[#This Row],[Eigen
bijdrage]]+Tb.Financiering[[#This Row],[Andere
subsidie(s)]]+Tb.Financiering[[#This Row],[Anders]],0)</f>
        <v>0</v>
      </c>
      <c r="DB95" s="235">
        <f>IF(Tb.Financiering[[#This Row],[Pnr.]]=DB$7,Tb.Financiering[[#This Row],[Eigen
bijdrage]]+Tb.Financiering[[#This Row],[Andere
subsidie(s)]]+Tb.Financiering[[#This Row],[Anders]],0)</f>
        <v>0</v>
      </c>
      <c r="DC95" s="235">
        <f>IF(Tb.Financiering[[#This Row],[Pnr.]]=DC$7,Tb.Financiering[[#This Row],[Eigen
bijdrage]]+Tb.Financiering[[#This Row],[Andere
subsidie(s)]]+Tb.Financiering[[#This Row],[Anders]],0)</f>
        <v>0</v>
      </c>
      <c r="DD95" s="235">
        <f>IF(Tb.Financiering[[#This Row],[Pnr.]]=DD$7,Tb.Financiering[[#This Row],[Eigen
bijdrage]]+Tb.Financiering[[#This Row],[Andere
subsidie(s)]]+Tb.Financiering[[#This Row],[Anders]],0)</f>
        <v>0</v>
      </c>
      <c r="DE95" s="235">
        <f>IF(Tb.Financiering[[#This Row],[Pnr.]]=DE$7,Tb.Financiering[[#This Row],[Eigen
bijdrage]]+Tb.Financiering[[#This Row],[Andere
subsidie(s)]]+Tb.Financiering[[#This Row],[Anders]],0)</f>
        <v>0</v>
      </c>
      <c r="DF95" s="235">
        <f>IF(Tb.Financiering[[#This Row],[Pnr.]]=DF$7,Tb.Financiering[[#This Row],[Eigen
bijdrage]]+Tb.Financiering[[#This Row],[Andere
subsidie(s)]]+Tb.Financiering[[#This Row],[Anders]],0)</f>
        <v>0</v>
      </c>
      <c r="DG95" s="235">
        <f>IF(Tb.Financiering[[#This Row],[Pnr.]]=DG$7,Tb.Financiering[[#This Row],[Eigen
bijdrage]]+Tb.Financiering[[#This Row],[Andere
subsidie(s)]]+Tb.Financiering[[#This Row],[Anders]],0)</f>
        <v>0</v>
      </c>
      <c r="DH95" s="235">
        <f>IF(Tb.Financiering[[#This Row],[Pnr.]]=DH$7,Tb.Financiering[[#This Row],[Eigen
bijdrage]]+Tb.Financiering[[#This Row],[Andere
subsidie(s)]]+Tb.Financiering[[#This Row],[Anders]],0)</f>
        <v>0</v>
      </c>
      <c r="DI95" s="235">
        <f>IF(Tb.Financiering[[#This Row],[Pnr.]]=DI$7,Tb.Financiering[[#This Row],[Eigen
bijdrage]]+Tb.Financiering[[#This Row],[Andere
subsidie(s)]]+Tb.Financiering[[#This Row],[Anders]],0)</f>
        <v>0</v>
      </c>
      <c r="DJ95" s="235">
        <f>IF(Tb.Financiering[[#This Row],[Pnr.]]=DJ$7,Tb.Financiering[[#This Row],[Eigen
bijdrage]]+Tb.Financiering[[#This Row],[Andere
subsidie(s)]]+Tb.Financiering[[#This Row],[Anders]],0)</f>
        <v>0</v>
      </c>
      <c r="DK95" s="235">
        <f>IF(Tb.Financiering[[#This Row],[Pnr.]]=DK$7,Tb.Financiering[[#This Row],[Eigen
bijdrage]]+Tb.Financiering[[#This Row],[Andere
subsidie(s)]]+Tb.Financiering[[#This Row],[Anders]],0)</f>
        <v>0</v>
      </c>
      <c r="XFD95" s="31"/>
    </row>
    <row r="96" spans="1:115 16384:16384" s="4" customFormat="1" x14ac:dyDescent="0.3">
      <c r="A96" s="31"/>
      <c r="B96" s="137"/>
      <c r="C96" s="137"/>
      <c r="D96" s="11">
        <f>SUMIF(Tbl.Kosten[PSAnr.],Tb.Financiering[[#This Row],[PSAnr.]],Tbl.Kosten[Totaal kosten])</f>
        <v>0</v>
      </c>
      <c r="E96" s="154">
        <f>SUMIF(Tbl.Kosten[PSAnr.],Tb.Financiering[[#This Row],[PSAnr.]],Tbl.Kosten[Subsidie])</f>
        <v>0</v>
      </c>
      <c r="F96" s="155"/>
      <c r="G96" s="154">
        <f>Tb.Financiering[[#This Row],[Begrote kosten]]-Tb.Financiering[[#This Row],[Berekende GLB subsidie]]-Tb.Financiering[[#This Row],[Correctie GLB subsidie]]</f>
        <v>0</v>
      </c>
      <c r="H96" s="156"/>
      <c r="I96" s="156"/>
      <c r="J96" s="156"/>
      <c r="K96" s="152"/>
      <c r="L96" s="97">
        <f>Tb.Financiering[[#This Row],[Te financieren]]-SUM(Tb.Financiering[[#This Row],[Eigen
bijdrage]:[Anders]])</f>
        <v>0</v>
      </c>
      <c r="M96" s="160" t="str">
        <f>IFERROR(VLOOKUP(Tb.Financiering[[#This Row],[Partnernaam]],Tbl.Projectpartners[[Naam]:[PNr.]],9,FALSE),"")</f>
        <v/>
      </c>
      <c r="N96" s="142" t="str">
        <f>IFERROR(VLOOKUP(Tb.Financiering[[#This Row],[Subsidiabele activiteit]],Tbl.Subsidiehoogte[[Subsidieactiviteit]:[SAnr.]],3,FALSE),"")</f>
        <v/>
      </c>
      <c r="O96" s="142" t="str">
        <f>_xlfn.CONCAT(Tb.Financiering[[#This Row],[Pnr.]],Tb.Financiering[[#This Row],[SAnr.]])</f>
        <v/>
      </c>
      <c r="P96" s="144">
        <f>IF(Tb.Financiering[[#This Row],[Pnr.]]=P$7,Tb.Financiering[[#This Row],[Te financieren]]-Tb.Financiering[[#This Row],[Eigen
bijdrage]]-Tb.Financiering[[#This Row],[Andere
subsidie(s)]]-Tb.Financiering[[#This Row],[Anders]],0)</f>
        <v>0</v>
      </c>
      <c r="Q96" s="144">
        <f>IF(Tb.Financiering[[#This Row],[Pnr.]]=Q$7,Tb.Financiering[[#This Row],[Te financieren]]-Tb.Financiering[[#This Row],[Eigen
bijdrage]]-Tb.Financiering[[#This Row],[Andere
subsidie(s)]]-Tb.Financiering[[#This Row],[Anders]],0)</f>
        <v>0</v>
      </c>
      <c r="R96" s="144">
        <f>IF(Tb.Financiering[[#This Row],[Pnr.]]=R$7,Tb.Financiering[[#This Row],[Te financieren]]-Tb.Financiering[[#This Row],[Eigen
bijdrage]]-Tb.Financiering[[#This Row],[Andere
subsidie(s)]]-Tb.Financiering[[#This Row],[Anders]],0)</f>
        <v>0</v>
      </c>
      <c r="S96" s="144">
        <f>IF(Tb.Financiering[[#This Row],[Pnr.]]=S$7,Tb.Financiering[[#This Row],[Te financieren]]-Tb.Financiering[[#This Row],[Eigen
bijdrage]]-Tb.Financiering[[#This Row],[Andere
subsidie(s)]]-Tb.Financiering[[#This Row],[Anders]],0)</f>
        <v>0</v>
      </c>
      <c r="T96" s="144">
        <f>IF(Tb.Financiering[[#This Row],[Pnr.]]=T$7,Tb.Financiering[[#This Row],[Te financieren]]-Tb.Financiering[[#This Row],[Eigen
bijdrage]]-Tb.Financiering[[#This Row],[Andere
subsidie(s)]]-Tb.Financiering[[#This Row],[Anders]],0)</f>
        <v>0</v>
      </c>
      <c r="U96" s="144">
        <f>IF(Tb.Financiering[[#This Row],[Pnr.]]=U$7,Tb.Financiering[[#This Row],[Te financieren]]-Tb.Financiering[[#This Row],[Eigen
bijdrage]]-Tb.Financiering[[#This Row],[Andere
subsidie(s)]]-Tb.Financiering[[#This Row],[Anders]],0)</f>
        <v>0</v>
      </c>
      <c r="V96" s="144">
        <f>IF(Tb.Financiering[[#This Row],[Pnr.]]=V$7,Tb.Financiering[[#This Row],[Te financieren]]-Tb.Financiering[[#This Row],[Eigen
bijdrage]]-Tb.Financiering[[#This Row],[Andere
subsidie(s)]]-Tb.Financiering[[#This Row],[Anders]],0)</f>
        <v>0</v>
      </c>
      <c r="W96" s="144">
        <f>IF(Tb.Financiering[[#This Row],[Pnr.]]=W$7,Tb.Financiering[[#This Row],[Te financieren]]-Tb.Financiering[[#This Row],[Eigen
bijdrage]]-Tb.Financiering[[#This Row],[Andere
subsidie(s)]]-Tb.Financiering[[#This Row],[Anders]],0)</f>
        <v>0</v>
      </c>
      <c r="X96" s="144">
        <f>IF(Tb.Financiering[[#This Row],[Pnr.]]=X$7,Tb.Financiering[[#This Row],[Te financieren]]-Tb.Financiering[[#This Row],[Eigen
bijdrage]]-Tb.Financiering[[#This Row],[Andere
subsidie(s)]]-Tb.Financiering[[#This Row],[Anders]],0)</f>
        <v>0</v>
      </c>
      <c r="Y96" s="144">
        <f>IF(Tb.Financiering[[#This Row],[Pnr.]]=Y$7,Tb.Financiering[[#This Row],[Te financieren]]-Tb.Financiering[[#This Row],[Eigen
bijdrage]]-Tb.Financiering[[#This Row],[Andere
subsidie(s)]]-Tb.Financiering[[#This Row],[Anders]],0)</f>
        <v>0</v>
      </c>
      <c r="Z96" s="144">
        <f>IF(Tb.Financiering[[#This Row],[Pnr.]]=Z$7,Tb.Financiering[[#This Row],[Te financieren]]-Tb.Financiering[[#This Row],[Eigen
bijdrage]]-Tb.Financiering[[#This Row],[Andere
subsidie(s)]]-Tb.Financiering[[#This Row],[Anders]],0)</f>
        <v>0</v>
      </c>
      <c r="AA96" s="144">
        <f>IF(Tb.Financiering[[#This Row],[Pnr.]]=AA$7,Tb.Financiering[[#This Row],[Te financieren]]-Tb.Financiering[[#This Row],[Eigen
bijdrage]]-Tb.Financiering[[#This Row],[Andere
subsidie(s)]]-Tb.Financiering[[#This Row],[Anders]],0)</f>
        <v>0</v>
      </c>
      <c r="AB96" s="144">
        <f>IF(Tb.Financiering[[#This Row],[Pnr.]]=AB$7,Tb.Financiering[[#This Row],[Te financieren]]-Tb.Financiering[[#This Row],[Eigen
bijdrage]]-Tb.Financiering[[#This Row],[Andere
subsidie(s)]]-Tb.Financiering[[#This Row],[Anders]],0)</f>
        <v>0</v>
      </c>
      <c r="AC96" s="144">
        <f>IF(Tb.Financiering[[#This Row],[Pnr.]]=AC$7,Tb.Financiering[[#This Row],[Te financieren]]-Tb.Financiering[[#This Row],[Eigen
bijdrage]]-Tb.Financiering[[#This Row],[Andere
subsidie(s)]]-Tb.Financiering[[#This Row],[Anders]],0)</f>
        <v>0</v>
      </c>
      <c r="AD96" s="144">
        <f>IF(Tb.Financiering[[#This Row],[Pnr.]]=AD$7,Tb.Financiering[[#This Row],[Te financieren]]-Tb.Financiering[[#This Row],[Eigen
bijdrage]]-Tb.Financiering[[#This Row],[Andere
subsidie(s)]]-Tb.Financiering[[#This Row],[Anders]],0)</f>
        <v>0</v>
      </c>
      <c r="AE96" s="144">
        <f>IF(Tb.Financiering[[#This Row],[Pnr.]]=AE$7,Tb.Financiering[[#This Row],[Te financieren]]-Tb.Financiering[[#This Row],[Eigen
bijdrage]]-Tb.Financiering[[#This Row],[Andere
subsidie(s)]]-Tb.Financiering[[#This Row],[Anders]],0)</f>
        <v>0</v>
      </c>
      <c r="AF96" s="144">
        <f>IF(Tb.Financiering[[#This Row],[Pnr.]]=AF$7,Tb.Financiering[[#This Row],[Te financieren]]-Tb.Financiering[[#This Row],[Eigen
bijdrage]]-Tb.Financiering[[#This Row],[Andere
subsidie(s)]]-Tb.Financiering[[#This Row],[Anders]],0)</f>
        <v>0</v>
      </c>
      <c r="AG96" s="144">
        <f>IF(Tb.Financiering[[#This Row],[Pnr.]]=AG$7,Tb.Financiering[[#This Row],[Te financieren]]-Tb.Financiering[[#This Row],[Eigen
bijdrage]]-Tb.Financiering[[#This Row],[Andere
subsidie(s)]]-Tb.Financiering[[#This Row],[Anders]],0)</f>
        <v>0</v>
      </c>
      <c r="AH96" s="144">
        <f>IF(Tb.Financiering[[#This Row],[Pnr.]]=AH$7,Tb.Financiering[[#This Row],[Te financieren]]-Tb.Financiering[[#This Row],[Eigen
bijdrage]]-Tb.Financiering[[#This Row],[Andere
subsidie(s)]]-Tb.Financiering[[#This Row],[Anders]],0)</f>
        <v>0</v>
      </c>
      <c r="AI96" s="144">
        <f>IF(Tb.Financiering[[#This Row],[Pnr.]]=AI$7,Tb.Financiering[[#This Row],[Te financieren]]-Tb.Financiering[[#This Row],[Eigen
bijdrage]]-Tb.Financiering[[#This Row],[Andere
subsidie(s)]]-Tb.Financiering[[#This Row],[Anders]],0)</f>
        <v>0</v>
      </c>
      <c r="AJ96" s="144">
        <f>IF(Tb.Financiering[[#This Row],[Pnr.]]=AJ$7,Tb.Financiering[[#This Row],[Te financieren]]-Tb.Financiering[[#This Row],[Eigen
bijdrage]]-Tb.Financiering[[#This Row],[Andere
subsidie(s)]]-Tb.Financiering[[#This Row],[Anders]],0)</f>
        <v>0</v>
      </c>
      <c r="AK96" s="144">
        <f>IF(Tb.Financiering[[#This Row],[Pnr.]]=AK$7,Tb.Financiering[[#This Row],[Te financieren]]-Tb.Financiering[[#This Row],[Eigen
bijdrage]]-Tb.Financiering[[#This Row],[Andere
subsidie(s)]]-Tb.Financiering[[#This Row],[Anders]],0)</f>
        <v>0</v>
      </c>
      <c r="AL96" s="144">
        <f>IF(Tb.Financiering[[#This Row],[Pnr.]]=AL$7,Tb.Financiering[[#This Row],[Te financieren]]-Tb.Financiering[[#This Row],[Eigen
bijdrage]]-Tb.Financiering[[#This Row],[Andere
subsidie(s)]]-Tb.Financiering[[#This Row],[Anders]],0)</f>
        <v>0</v>
      </c>
      <c r="AM96" s="144">
        <f>IF(Tb.Financiering[[#This Row],[Pnr.]]=AM$7,Tb.Financiering[[#This Row],[Te financieren]]-Tb.Financiering[[#This Row],[Eigen
bijdrage]]-Tb.Financiering[[#This Row],[Andere
subsidie(s)]]-Tb.Financiering[[#This Row],[Anders]],0)</f>
        <v>0</v>
      </c>
      <c r="AN96" s="144">
        <f>IF(Tb.Financiering[[#This Row],[Pnr.]]=AN$7,Tb.Financiering[[#This Row],[Te financieren]]-Tb.Financiering[[#This Row],[Eigen
bijdrage]]-Tb.Financiering[[#This Row],[Andere
subsidie(s)]]-Tb.Financiering[[#This Row],[Anders]],0)</f>
        <v>0</v>
      </c>
      <c r="AO96" s="144">
        <f>IF(Tb.Financiering[[#This Row],[Pnr.]]=AO$7,Tb.Financiering[[#This Row],[Te financieren]]-Tb.Financiering[[#This Row],[Eigen
bijdrage]]-Tb.Financiering[[#This Row],[Andere
subsidie(s)]]-Tb.Financiering[[#This Row],[Anders]],0)</f>
        <v>0</v>
      </c>
      <c r="AP96" s="144">
        <f>IF(Tb.Financiering[[#This Row],[Pnr.]]=AP$7,Tb.Financiering[[#This Row],[Te financieren]]-Tb.Financiering[[#This Row],[Eigen
bijdrage]]-Tb.Financiering[[#This Row],[Andere
subsidie(s)]]-Tb.Financiering[[#This Row],[Anders]],0)</f>
        <v>0</v>
      </c>
      <c r="AQ96" s="144">
        <f>IF(Tb.Financiering[[#This Row],[Pnr.]]=AQ$7,Tb.Financiering[[#This Row],[Te financieren]]-Tb.Financiering[[#This Row],[Eigen
bijdrage]]-Tb.Financiering[[#This Row],[Andere
subsidie(s)]]-Tb.Financiering[[#This Row],[Anders]],0)</f>
        <v>0</v>
      </c>
      <c r="AR96" s="144">
        <f>IF(Tb.Financiering[[#This Row],[Pnr.]]=AR$7,Tb.Financiering[[#This Row],[Te financieren]]-Tb.Financiering[[#This Row],[Eigen
bijdrage]]-Tb.Financiering[[#This Row],[Andere
subsidie(s)]]-Tb.Financiering[[#This Row],[Anders]],0)</f>
        <v>0</v>
      </c>
      <c r="AS96" s="144">
        <f>IF(Tb.Financiering[[#This Row],[Pnr.]]=AS$7,Tb.Financiering[[#This Row],[Te financieren]]-Tb.Financiering[[#This Row],[Eigen
bijdrage]]-Tb.Financiering[[#This Row],[Andere
subsidie(s)]]-Tb.Financiering[[#This Row],[Anders]],0)</f>
        <v>0</v>
      </c>
      <c r="AT96" s="144">
        <f>IF(Tb.Financiering[[#This Row],[Pnr.]]=AT$7,Tb.Financiering[[#This Row],[Te financieren]]-Tb.Financiering[[#This Row],[Eigen
bijdrage]]-Tb.Financiering[[#This Row],[Andere
subsidie(s)]]-Tb.Financiering[[#This Row],[Anders]],0)</f>
        <v>0</v>
      </c>
      <c r="AU96" s="144">
        <f>IF(Tb.Financiering[[#This Row],[Pnr.]]=AU$7,Tb.Financiering[[#This Row],[Te financieren]]-Tb.Financiering[[#This Row],[Eigen
bijdrage]]-Tb.Financiering[[#This Row],[Andere
subsidie(s)]]-Tb.Financiering[[#This Row],[Anders]],0)</f>
        <v>0</v>
      </c>
      <c r="AV96" s="144">
        <f>IF(Tb.Financiering[[#This Row],[Pnr.]]=AV$7,Tb.Financiering[[#This Row],[Te financieren]]-Tb.Financiering[[#This Row],[Eigen
bijdrage]]-Tb.Financiering[[#This Row],[Andere
subsidie(s)]]-Tb.Financiering[[#This Row],[Anders]],0)</f>
        <v>0</v>
      </c>
      <c r="AW96" s="144">
        <f>IF(Tb.Financiering[[#This Row],[Pnr.]]=AW$7,Tb.Financiering[[#This Row],[Te financieren]]-Tb.Financiering[[#This Row],[Eigen
bijdrage]]-Tb.Financiering[[#This Row],[Andere
subsidie(s)]]-Tb.Financiering[[#This Row],[Anders]],0)</f>
        <v>0</v>
      </c>
      <c r="AX96" s="144">
        <f>IF(Tb.Financiering[[#This Row],[Pnr.]]=AX$7,Tb.Financiering[[#This Row],[Te financieren]]-Tb.Financiering[[#This Row],[Eigen
bijdrage]]-Tb.Financiering[[#This Row],[Andere
subsidie(s)]]-Tb.Financiering[[#This Row],[Anders]],0)</f>
        <v>0</v>
      </c>
      <c r="AY96" s="144">
        <f>IF(Tb.Financiering[[#This Row],[Pnr.]]=AY$7,Tb.Financiering[[#This Row],[Te financieren]]-Tb.Financiering[[#This Row],[Eigen
bijdrage]]-Tb.Financiering[[#This Row],[Andere
subsidie(s)]]-Tb.Financiering[[#This Row],[Anders]],0)</f>
        <v>0</v>
      </c>
      <c r="AZ96" s="144">
        <f>IF(Tb.Financiering[[#This Row],[Pnr.]]=AZ$7,Tb.Financiering[[#This Row],[Te financieren]]-Tb.Financiering[[#This Row],[Eigen
bijdrage]]-Tb.Financiering[[#This Row],[Andere
subsidie(s)]]-Tb.Financiering[[#This Row],[Anders]],0)</f>
        <v>0</v>
      </c>
      <c r="BA96" s="144">
        <f>IF(Tb.Financiering[[#This Row],[Pnr.]]=BA$7,Tb.Financiering[[#This Row],[Te financieren]]-Tb.Financiering[[#This Row],[Eigen
bijdrage]]-Tb.Financiering[[#This Row],[Andere
subsidie(s)]]-Tb.Financiering[[#This Row],[Anders]],0)</f>
        <v>0</v>
      </c>
      <c r="BB96" s="144">
        <f>IF(Tb.Financiering[[#This Row],[Pnr.]]=BB$7,Tb.Financiering[[#This Row],[Te financieren]]-Tb.Financiering[[#This Row],[Eigen
bijdrage]]-Tb.Financiering[[#This Row],[Andere
subsidie(s)]]-Tb.Financiering[[#This Row],[Anders]],0)</f>
        <v>0</v>
      </c>
      <c r="BC96" s="144">
        <f>IF(Tb.Financiering[[#This Row],[Pnr.]]=BC$7,Tb.Financiering[[#This Row],[Te financieren]]-Tb.Financiering[[#This Row],[Eigen
bijdrage]]-Tb.Financiering[[#This Row],[Andere
subsidie(s)]]-Tb.Financiering[[#This Row],[Anders]],0)</f>
        <v>0</v>
      </c>
      <c r="BD96" s="144">
        <f>IF(Tb.Financiering[[#This Row],[Pnr.]]=BD$7,Tb.Financiering[[#This Row],[Te financieren]]-Tb.Financiering[[#This Row],[Eigen
bijdrage]]-Tb.Financiering[[#This Row],[Andere
subsidie(s)]]-Tb.Financiering[[#This Row],[Anders]],0)</f>
        <v>0</v>
      </c>
      <c r="BE96" s="144">
        <f>IF(Tb.Financiering[[#This Row],[Pnr.]]=BE$7,Tb.Financiering[[#This Row],[Te financieren]]-Tb.Financiering[[#This Row],[Eigen
bijdrage]]-Tb.Financiering[[#This Row],[Andere
subsidie(s)]]-Tb.Financiering[[#This Row],[Anders]],0)</f>
        <v>0</v>
      </c>
      <c r="BF96" s="144">
        <f>IF(Tb.Financiering[[#This Row],[Pnr.]]=BF$7,Tb.Financiering[[#This Row],[Te financieren]]-Tb.Financiering[[#This Row],[Eigen
bijdrage]]-Tb.Financiering[[#This Row],[Andere
subsidie(s)]]-Tb.Financiering[[#This Row],[Anders]],0)</f>
        <v>0</v>
      </c>
      <c r="BG96" s="144">
        <f>IF(Tb.Financiering[[#This Row],[Pnr.]]=BG$7,Tb.Financiering[[#This Row],[Te financieren]]-Tb.Financiering[[#This Row],[Eigen
bijdrage]]-Tb.Financiering[[#This Row],[Andere
subsidie(s)]]-Tb.Financiering[[#This Row],[Anders]],0)</f>
        <v>0</v>
      </c>
      <c r="BH96" s="144">
        <f>IF(Tb.Financiering[[#This Row],[Pnr.]]=BH$7,Tb.Financiering[[#This Row],[Te financieren]]-Tb.Financiering[[#This Row],[Eigen
bijdrage]]-Tb.Financiering[[#This Row],[Andere
subsidie(s)]]-Tb.Financiering[[#This Row],[Anders]],0)</f>
        <v>0</v>
      </c>
      <c r="BI96" s="144">
        <f>IF(Tb.Financiering[[#This Row],[Pnr.]]=BI$7,Tb.Financiering[[#This Row],[Te financieren]]-Tb.Financiering[[#This Row],[Eigen
bijdrage]]-Tb.Financiering[[#This Row],[Andere
subsidie(s)]]-Tb.Financiering[[#This Row],[Anders]],0)</f>
        <v>0</v>
      </c>
      <c r="BJ96" s="144">
        <f>IF(Tb.Financiering[[#This Row],[Pnr.]]=BJ$7,Tb.Financiering[[#This Row],[Te financieren]]-Tb.Financiering[[#This Row],[Eigen
bijdrage]]-Tb.Financiering[[#This Row],[Andere
subsidie(s)]]-Tb.Financiering[[#This Row],[Anders]],0)</f>
        <v>0</v>
      </c>
      <c r="BK96" s="144">
        <f>IF(Tb.Financiering[[#This Row],[Pnr.]]=BK$7,Tb.Financiering[[#This Row],[Te financieren]]-Tb.Financiering[[#This Row],[Eigen
bijdrage]]-Tb.Financiering[[#This Row],[Andere
subsidie(s)]]-Tb.Financiering[[#This Row],[Anders]],0)</f>
        <v>0</v>
      </c>
      <c r="BL96" s="144">
        <f>IF(Tb.Financiering[[#This Row],[Pnr.]]=BL$7,Tb.Financiering[[#This Row],[Te financieren]]-Tb.Financiering[[#This Row],[Eigen
bijdrage]]-Tb.Financiering[[#This Row],[Andere
subsidie(s)]]-Tb.Financiering[[#This Row],[Anders]],0)</f>
        <v>0</v>
      </c>
      <c r="BM96" s="144">
        <f>IF(Tb.Financiering[[#This Row],[Pnr.]]=BM$7,Tb.Financiering[[#This Row],[Te financieren]]-Tb.Financiering[[#This Row],[Eigen
bijdrage]]-Tb.Financiering[[#This Row],[Andere
subsidie(s)]]-Tb.Financiering[[#This Row],[Anders]],0)</f>
        <v>0</v>
      </c>
      <c r="BN96" s="235">
        <f>IF(Tb.Financiering[[#This Row],[Pnr.]]=BN$7,Tb.Financiering[[#This Row],[Eigen
bijdrage]]+Tb.Financiering[[#This Row],[Andere
subsidie(s)]]+Tb.Financiering[[#This Row],[Anders]],0)</f>
        <v>0</v>
      </c>
      <c r="BO96" s="235">
        <f>IF(Tb.Financiering[[#This Row],[Pnr.]]=BO$7,Tb.Financiering[[#This Row],[Eigen
bijdrage]]+Tb.Financiering[[#This Row],[Andere
subsidie(s)]]+Tb.Financiering[[#This Row],[Anders]],0)</f>
        <v>0</v>
      </c>
      <c r="BP96" s="235">
        <f>IF(Tb.Financiering[[#This Row],[Pnr.]]=BP$7,Tb.Financiering[[#This Row],[Eigen
bijdrage]]+Tb.Financiering[[#This Row],[Andere
subsidie(s)]]+Tb.Financiering[[#This Row],[Anders]],0)</f>
        <v>0</v>
      </c>
      <c r="BQ96" s="235">
        <f>IF(Tb.Financiering[[#This Row],[Pnr.]]=BQ$7,Tb.Financiering[[#This Row],[Eigen
bijdrage]]+Tb.Financiering[[#This Row],[Andere
subsidie(s)]]+Tb.Financiering[[#This Row],[Anders]],0)</f>
        <v>0</v>
      </c>
      <c r="BR96" s="235">
        <f>IF(Tb.Financiering[[#This Row],[Pnr.]]=BR$7,Tb.Financiering[[#This Row],[Eigen
bijdrage]]+Tb.Financiering[[#This Row],[Andere
subsidie(s)]]+Tb.Financiering[[#This Row],[Anders]],0)</f>
        <v>0</v>
      </c>
      <c r="BS96" s="235">
        <f>IF(Tb.Financiering[[#This Row],[Pnr.]]=BS$7,Tb.Financiering[[#This Row],[Eigen
bijdrage]]+Tb.Financiering[[#This Row],[Andere
subsidie(s)]]+Tb.Financiering[[#This Row],[Anders]],0)</f>
        <v>0</v>
      </c>
      <c r="BT96" s="235">
        <f>IF(Tb.Financiering[[#This Row],[Pnr.]]=BT$7,Tb.Financiering[[#This Row],[Eigen
bijdrage]]+Tb.Financiering[[#This Row],[Andere
subsidie(s)]]+Tb.Financiering[[#This Row],[Anders]],0)</f>
        <v>0</v>
      </c>
      <c r="BU96" s="235">
        <f>IF(Tb.Financiering[[#This Row],[Pnr.]]=BU$7,Tb.Financiering[[#This Row],[Eigen
bijdrage]]+Tb.Financiering[[#This Row],[Andere
subsidie(s)]]+Tb.Financiering[[#This Row],[Anders]],0)</f>
        <v>0</v>
      </c>
      <c r="BV96" s="235">
        <f>IF(Tb.Financiering[[#This Row],[Pnr.]]=BV$7,Tb.Financiering[[#This Row],[Eigen
bijdrage]]+Tb.Financiering[[#This Row],[Andere
subsidie(s)]]+Tb.Financiering[[#This Row],[Anders]],0)</f>
        <v>0</v>
      </c>
      <c r="BW96" s="235">
        <f>IF(Tb.Financiering[[#This Row],[Pnr.]]=BW$7,Tb.Financiering[[#This Row],[Eigen
bijdrage]]+Tb.Financiering[[#This Row],[Andere
subsidie(s)]]+Tb.Financiering[[#This Row],[Anders]],0)</f>
        <v>0</v>
      </c>
      <c r="BX96" s="235">
        <f>IF(Tb.Financiering[[#This Row],[Pnr.]]=BX$7,Tb.Financiering[[#This Row],[Eigen
bijdrage]]+Tb.Financiering[[#This Row],[Andere
subsidie(s)]]+Tb.Financiering[[#This Row],[Anders]],0)</f>
        <v>0</v>
      </c>
      <c r="BY96" s="235">
        <f>IF(Tb.Financiering[[#This Row],[Pnr.]]=BY$7,Tb.Financiering[[#This Row],[Eigen
bijdrage]]+Tb.Financiering[[#This Row],[Andere
subsidie(s)]]+Tb.Financiering[[#This Row],[Anders]],0)</f>
        <v>0</v>
      </c>
      <c r="BZ96" s="235">
        <f>IF(Tb.Financiering[[#This Row],[Pnr.]]=BZ$7,Tb.Financiering[[#This Row],[Eigen
bijdrage]]+Tb.Financiering[[#This Row],[Andere
subsidie(s)]]+Tb.Financiering[[#This Row],[Anders]],0)</f>
        <v>0</v>
      </c>
      <c r="CA96" s="235">
        <f>IF(Tb.Financiering[[#This Row],[Pnr.]]=CA$7,Tb.Financiering[[#This Row],[Eigen
bijdrage]]+Tb.Financiering[[#This Row],[Andere
subsidie(s)]]+Tb.Financiering[[#This Row],[Anders]],0)</f>
        <v>0</v>
      </c>
      <c r="CB96" s="235">
        <f>IF(Tb.Financiering[[#This Row],[Pnr.]]=CB$7,Tb.Financiering[[#This Row],[Eigen
bijdrage]]+Tb.Financiering[[#This Row],[Andere
subsidie(s)]]+Tb.Financiering[[#This Row],[Anders]],0)</f>
        <v>0</v>
      </c>
      <c r="CC96" s="235">
        <f>IF(Tb.Financiering[[#This Row],[Pnr.]]=CC$7,Tb.Financiering[[#This Row],[Eigen
bijdrage]]+Tb.Financiering[[#This Row],[Andere
subsidie(s)]]+Tb.Financiering[[#This Row],[Anders]],0)</f>
        <v>0</v>
      </c>
      <c r="CD96" s="235">
        <f>IF(Tb.Financiering[[#This Row],[Pnr.]]=CD$7,Tb.Financiering[[#This Row],[Eigen
bijdrage]]+Tb.Financiering[[#This Row],[Andere
subsidie(s)]]+Tb.Financiering[[#This Row],[Anders]],0)</f>
        <v>0</v>
      </c>
      <c r="CE96" s="235">
        <f>IF(Tb.Financiering[[#This Row],[Pnr.]]=CE$7,Tb.Financiering[[#This Row],[Eigen
bijdrage]]+Tb.Financiering[[#This Row],[Andere
subsidie(s)]]+Tb.Financiering[[#This Row],[Anders]],0)</f>
        <v>0</v>
      </c>
      <c r="CF96" s="235">
        <f>IF(Tb.Financiering[[#This Row],[Pnr.]]=CF$7,Tb.Financiering[[#This Row],[Eigen
bijdrage]]+Tb.Financiering[[#This Row],[Andere
subsidie(s)]]+Tb.Financiering[[#This Row],[Anders]],0)</f>
        <v>0</v>
      </c>
      <c r="CG96" s="235">
        <f>IF(Tb.Financiering[[#This Row],[Pnr.]]=CG$7,Tb.Financiering[[#This Row],[Eigen
bijdrage]]+Tb.Financiering[[#This Row],[Andere
subsidie(s)]]+Tb.Financiering[[#This Row],[Anders]],0)</f>
        <v>0</v>
      </c>
      <c r="CH96" s="235">
        <f>IF(Tb.Financiering[[#This Row],[Pnr.]]=CH$7,Tb.Financiering[[#This Row],[Eigen
bijdrage]]+Tb.Financiering[[#This Row],[Andere
subsidie(s)]]+Tb.Financiering[[#This Row],[Anders]],0)</f>
        <v>0</v>
      </c>
      <c r="CI96" s="235">
        <f>IF(Tb.Financiering[[#This Row],[Pnr.]]=CI$7,Tb.Financiering[[#This Row],[Eigen
bijdrage]]+Tb.Financiering[[#This Row],[Andere
subsidie(s)]]+Tb.Financiering[[#This Row],[Anders]],0)</f>
        <v>0</v>
      </c>
      <c r="CJ96" s="235">
        <f>IF(Tb.Financiering[[#This Row],[Pnr.]]=CJ$7,Tb.Financiering[[#This Row],[Eigen
bijdrage]]+Tb.Financiering[[#This Row],[Andere
subsidie(s)]]+Tb.Financiering[[#This Row],[Anders]],0)</f>
        <v>0</v>
      </c>
      <c r="CK96" s="235">
        <f>IF(Tb.Financiering[[#This Row],[Pnr.]]=CK$7,Tb.Financiering[[#This Row],[Eigen
bijdrage]]+Tb.Financiering[[#This Row],[Andere
subsidie(s)]]+Tb.Financiering[[#This Row],[Anders]],0)</f>
        <v>0</v>
      </c>
      <c r="CL96" s="235">
        <f>IF(Tb.Financiering[[#This Row],[Pnr.]]=CL$7,Tb.Financiering[[#This Row],[Eigen
bijdrage]]+Tb.Financiering[[#This Row],[Andere
subsidie(s)]]+Tb.Financiering[[#This Row],[Anders]],0)</f>
        <v>0</v>
      </c>
      <c r="CM96" s="235">
        <f>IF(Tb.Financiering[[#This Row],[Pnr.]]=CM$7,Tb.Financiering[[#This Row],[Eigen
bijdrage]]+Tb.Financiering[[#This Row],[Andere
subsidie(s)]]+Tb.Financiering[[#This Row],[Anders]],0)</f>
        <v>0</v>
      </c>
      <c r="CN96" s="235">
        <f>IF(Tb.Financiering[[#This Row],[Pnr.]]=CN$7,Tb.Financiering[[#This Row],[Eigen
bijdrage]]+Tb.Financiering[[#This Row],[Andere
subsidie(s)]]+Tb.Financiering[[#This Row],[Anders]],0)</f>
        <v>0</v>
      </c>
      <c r="CO96" s="235">
        <f>IF(Tb.Financiering[[#This Row],[Pnr.]]=CO$7,Tb.Financiering[[#This Row],[Eigen
bijdrage]]+Tb.Financiering[[#This Row],[Andere
subsidie(s)]]+Tb.Financiering[[#This Row],[Anders]],0)</f>
        <v>0</v>
      </c>
      <c r="CP96" s="235">
        <f>IF(Tb.Financiering[[#This Row],[Pnr.]]=CP$7,Tb.Financiering[[#This Row],[Eigen
bijdrage]]+Tb.Financiering[[#This Row],[Andere
subsidie(s)]]+Tb.Financiering[[#This Row],[Anders]],0)</f>
        <v>0</v>
      </c>
      <c r="CQ96" s="235">
        <f>IF(Tb.Financiering[[#This Row],[Pnr.]]=CQ$7,Tb.Financiering[[#This Row],[Eigen
bijdrage]]+Tb.Financiering[[#This Row],[Andere
subsidie(s)]]+Tb.Financiering[[#This Row],[Anders]],0)</f>
        <v>0</v>
      </c>
      <c r="CR96" s="235">
        <f>IF(Tb.Financiering[[#This Row],[Pnr.]]=CR$7,Tb.Financiering[[#This Row],[Eigen
bijdrage]]+Tb.Financiering[[#This Row],[Andere
subsidie(s)]]+Tb.Financiering[[#This Row],[Anders]],0)</f>
        <v>0</v>
      </c>
      <c r="CS96" s="235">
        <f>IF(Tb.Financiering[[#This Row],[Pnr.]]=CS$7,Tb.Financiering[[#This Row],[Eigen
bijdrage]]+Tb.Financiering[[#This Row],[Andere
subsidie(s)]]+Tb.Financiering[[#This Row],[Anders]],0)</f>
        <v>0</v>
      </c>
      <c r="CT96" s="235">
        <f>IF(Tb.Financiering[[#This Row],[Pnr.]]=CT$7,Tb.Financiering[[#This Row],[Eigen
bijdrage]]+Tb.Financiering[[#This Row],[Andere
subsidie(s)]]+Tb.Financiering[[#This Row],[Anders]],0)</f>
        <v>0</v>
      </c>
      <c r="CU96" s="235">
        <f>IF(Tb.Financiering[[#This Row],[Pnr.]]=CU$7,Tb.Financiering[[#This Row],[Eigen
bijdrage]]+Tb.Financiering[[#This Row],[Andere
subsidie(s)]]+Tb.Financiering[[#This Row],[Anders]],0)</f>
        <v>0</v>
      </c>
      <c r="CV96" s="235">
        <f>IF(Tb.Financiering[[#This Row],[Pnr.]]=CV$7,Tb.Financiering[[#This Row],[Eigen
bijdrage]]+Tb.Financiering[[#This Row],[Andere
subsidie(s)]]+Tb.Financiering[[#This Row],[Anders]],0)</f>
        <v>0</v>
      </c>
      <c r="CW96" s="235">
        <f>IF(Tb.Financiering[[#This Row],[Pnr.]]=CW$7,Tb.Financiering[[#This Row],[Eigen
bijdrage]]+Tb.Financiering[[#This Row],[Andere
subsidie(s)]]+Tb.Financiering[[#This Row],[Anders]],0)</f>
        <v>0</v>
      </c>
      <c r="CX96" s="235">
        <f>IF(Tb.Financiering[[#This Row],[Pnr.]]=CX$7,Tb.Financiering[[#This Row],[Eigen
bijdrage]]+Tb.Financiering[[#This Row],[Andere
subsidie(s)]]+Tb.Financiering[[#This Row],[Anders]],0)</f>
        <v>0</v>
      </c>
      <c r="CY96" s="235">
        <f>IF(Tb.Financiering[[#This Row],[Pnr.]]=CY$7,Tb.Financiering[[#This Row],[Eigen
bijdrage]]+Tb.Financiering[[#This Row],[Andere
subsidie(s)]]+Tb.Financiering[[#This Row],[Anders]],0)</f>
        <v>0</v>
      </c>
      <c r="CZ96" s="235">
        <f>IF(Tb.Financiering[[#This Row],[Pnr.]]=CZ$7,Tb.Financiering[[#This Row],[Eigen
bijdrage]]+Tb.Financiering[[#This Row],[Andere
subsidie(s)]]+Tb.Financiering[[#This Row],[Anders]],0)</f>
        <v>0</v>
      </c>
      <c r="DA96" s="235">
        <f>IF(Tb.Financiering[[#This Row],[Pnr.]]=DA$7,Tb.Financiering[[#This Row],[Eigen
bijdrage]]+Tb.Financiering[[#This Row],[Andere
subsidie(s)]]+Tb.Financiering[[#This Row],[Anders]],0)</f>
        <v>0</v>
      </c>
      <c r="DB96" s="235">
        <f>IF(Tb.Financiering[[#This Row],[Pnr.]]=DB$7,Tb.Financiering[[#This Row],[Eigen
bijdrage]]+Tb.Financiering[[#This Row],[Andere
subsidie(s)]]+Tb.Financiering[[#This Row],[Anders]],0)</f>
        <v>0</v>
      </c>
      <c r="DC96" s="235">
        <f>IF(Tb.Financiering[[#This Row],[Pnr.]]=DC$7,Tb.Financiering[[#This Row],[Eigen
bijdrage]]+Tb.Financiering[[#This Row],[Andere
subsidie(s)]]+Tb.Financiering[[#This Row],[Anders]],0)</f>
        <v>0</v>
      </c>
      <c r="DD96" s="235">
        <f>IF(Tb.Financiering[[#This Row],[Pnr.]]=DD$7,Tb.Financiering[[#This Row],[Eigen
bijdrage]]+Tb.Financiering[[#This Row],[Andere
subsidie(s)]]+Tb.Financiering[[#This Row],[Anders]],0)</f>
        <v>0</v>
      </c>
      <c r="DE96" s="235">
        <f>IF(Tb.Financiering[[#This Row],[Pnr.]]=DE$7,Tb.Financiering[[#This Row],[Eigen
bijdrage]]+Tb.Financiering[[#This Row],[Andere
subsidie(s)]]+Tb.Financiering[[#This Row],[Anders]],0)</f>
        <v>0</v>
      </c>
      <c r="DF96" s="235">
        <f>IF(Tb.Financiering[[#This Row],[Pnr.]]=DF$7,Tb.Financiering[[#This Row],[Eigen
bijdrage]]+Tb.Financiering[[#This Row],[Andere
subsidie(s)]]+Tb.Financiering[[#This Row],[Anders]],0)</f>
        <v>0</v>
      </c>
      <c r="DG96" s="235">
        <f>IF(Tb.Financiering[[#This Row],[Pnr.]]=DG$7,Tb.Financiering[[#This Row],[Eigen
bijdrage]]+Tb.Financiering[[#This Row],[Andere
subsidie(s)]]+Tb.Financiering[[#This Row],[Anders]],0)</f>
        <v>0</v>
      </c>
      <c r="DH96" s="235">
        <f>IF(Tb.Financiering[[#This Row],[Pnr.]]=DH$7,Tb.Financiering[[#This Row],[Eigen
bijdrage]]+Tb.Financiering[[#This Row],[Andere
subsidie(s)]]+Tb.Financiering[[#This Row],[Anders]],0)</f>
        <v>0</v>
      </c>
      <c r="DI96" s="235">
        <f>IF(Tb.Financiering[[#This Row],[Pnr.]]=DI$7,Tb.Financiering[[#This Row],[Eigen
bijdrage]]+Tb.Financiering[[#This Row],[Andere
subsidie(s)]]+Tb.Financiering[[#This Row],[Anders]],0)</f>
        <v>0</v>
      </c>
      <c r="DJ96" s="235">
        <f>IF(Tb.Financiering[[#This Row],[Pnr.]]=DJ$7,Tb.Financiering[[#This Row],[Eigen
bijdrage]]+Tb.Financiering[[#This Row],[Andere
subsidie(s)]]+Tb.Financiering[[#This Row],[Anders]],0)</f>
        <v>0</v>
      </c>
      <c r="DK96" s="235">
        <f>IF(Tb.Financiering[[#This Row],[Pnr.]]=DK$7,Tb.Financiering[[#This Row],[Eigen
bijdrage]]+Tb.Financiering[[#This Row],[Andere
subsidie(s)]]+Tb.Financiering[[#This Row],[Anders]],0)</f>
        <v>0</v>
      </c>
      <c r="XFD96" s="31"/>
    </row>
    <row r="97" spans="1:115 16384:16384" s="4" customFormat="1" x14ac:dyDescent="0.3">
      <c r="A97" s="31"/>
      <c r="B97" s="137"/>
      <c r="C97" s="137"/>
      <c r="D97" s="11">
        <f>SUMIF(Tbl.Kosten[PSAnr.],Tb.Financiering[[#This Row],[PSAnr.]],Tbl.Kosten[Totaal kosten])</f>
        <v>0</v>
      </c>
      <c r="E97" s="154">
        <f>SUMIF(Tbl.Kosten[PSAnr.],Tb.Financiering[[#This Row],[PSAnr.]],Tbl.Kosten[Subsidie])</f>
        <v>0</v>
      </c>
      <c r="F97" s="155"/>
      <c r="G97" s="154">
        <f>Tb.Financiering[[#This Row],[Begrote kosten]]-Tb.Financiering[[#This Row],[Berekende GLB subsidie]]-Tb.Financiering[[#This Row],[Correctie GLB subsidie]]</f>
        <v>0</v>
      </c>
      <c r="H97" s="156"/>
      <c r="I97" s="156"/>
      <c r="J97" s="156"/>
      <c r="K97" s="152"/>
      <c r="L97" s="97">
        <f>Tb.Financiering[[#This Row],[Te financieren]]-SUM(Tb.Financiering[[#This Row],[Eigen
bijdrage]:[Anders]])</f>
        <v>0</v>
      </c>
      <c r="M97" s="160" t="str">
        <f>IFERROR(VLOOKUP(Tb.Financiering[[#This Row],[Partnernaam]],Tbl.Projectpartners[[Naam]:[PNr.]],9,FALSE),"")</f>
        <v/>
      </c>
      <c r="N97" s="142" t="str">
        <f>IFERROR(VLOOKUP(Tb.Financiering[[#This Row],[Subsidiabele activiteit]],Tbl.Subsidiehoogte[[Subsidieactiviteit]:[SAnr.]],3,FALSE),"")</f>
        <v/>
      </c>
      <c r="O97" s="142" t="str">
        <f>_xlfn.CONCAT(Tb.Financiering[[#This Row],[Pnr.]],Tb.Financiering[[#This Row],[SAnr.]])</f>
        <v/>
      </c>
      <c r="P97" s="144">
        <f>IF(Tb.Financiering[[#This Row],[Pnr.]]=P$7,Tb.Financiering[[#This Row],[Te financieren]]-Tb.Financiering[[#This Row],[Eigen
bijdrage]]-Tb.Financiering[[#This Row],[Andere
subsidie(s)]]-Tb.Financiering[[#This Row],[Anders]],0)</f>
        <v>0</v>
      </c>
      <c r="Q97" s="144">
        <f>IF(Tb.Financiering[[#This Row],[Pnr.]]=Q$7,Tb.Financiering[[#This Row],[Te financieren]]-Tb.Financiering[[#This Row],[Eigen
bijdrage]]-Tb.Financiering[[#This Row],[Andere
subsidie(s)]]-Tb.Financiering[[#This Row],[Anders]],0)</f>
        <v>0</v>
      </c>
      <c r="R97" s="144">
        <f>IF(Tb.Financiering[[#This Row],[Pnr.]]=R$7,Tb.Financiering[[#This Row],[Te financieren]]-Tb.Financiering[[#This Row],[Eigen
bijdrage]]-Tb.Financiering[[#This Row],[Andere
subsidie(s)]]-Tb.Financiering[[#This Row],[Anders]],0)</f>
        <v>0</v>
      </c>
      <c r="S97" s="144">
        <f>IF(Tb.Financiering[[#This Row],[Pnr.]]=S$7,Tb.Financiering[[#This Row],[Te financieren]]-Tb.Financiering[[#This Row],[Eigen
bijdrage]]-Tb.Financiering[[#This Row],[Andere
subsidie(s)]]-Tb.Financiering[[#This Row],[Anders]],0)</f>
        <v>0</v>
      </c>
      <c r="T97" s="144">
        <f>IF(Tb.Financiering[[#This Row],[Pnr.]]=T$7,Tb.Financiering[[#This Row],[Te financieren]]-Tb.Financiering[[#This Row],[Eigen
bijdrage]]-Tb.Financiering[[#This Row],[Andere
subsidie(s)]]-Tb.Financiering[[#This Row],[Anders]],0)</f>
        <v>0</v>
      </c>
      <c r="U97" s="144">
        <f>IF(Tb.Financiering[[#This Row],[Pnr.]]=U$7,Tb.Financiering[[#This Row],[Te financieren]]-Tb.Financiering[[#This Row],[Eigen
bijdrage]]-Tb.Financiering[[#This Row],[Andere
subsidie(s)]]-Tb.Financiering[[#This Row],[Anders]],0)</f>
        <v>0</v>
      </c>
      <c r="V97" s="144">
        <f>IF(Tb.Financiering[[#This Row],[Pnr.]]=V$7,Tb.Financiering[[#This Row],[Te financieren]]-Tb.Financiering[[#This Row],[Eigen
bijdrage]]-Tb.Financiering[[#This Row],[Andere
subsidie(s)]]-Tb.Financiering[[#This Row],[Anders]],0)</f>
        <v>0</v>
      </c>
      <c r="W97" s="144">
        <f>IF(Tb.Financiering[[#This Row],[Pnr.]]=W$7,Tb.Financiering[[#This Row],[Te financieren]]-Tb.Financiering[[#This Row],[Eigen
bijdrage]]-Tb.Financiering[[#This Row],[Andere
subsidie(s)]]-Tb.Financiering[[#This Row],[Anders]],0)</f>
        <v>0</v>
      </c>
      <c r="X97" s="144">
        <f>IF(Tb.Financiering[[#This Row],[Pnr.]]=X$7,Tb.Financiering[[#This Row],[Te financieren]]-Tb.Financiering[[#This Row],[Eigen
bijdrage]]-Tb.Financiering[[#This Row],[Andere
subsidie(s)]]-Tb.Financiering[[#This Row],[Anders]],0)</f>
        <v>0</v>
      </c>
      <c r="Y97" s="144">
        <f>IF(Tb.Financiering[[#This Row],[Pnr.]]=Y$7,Tb.Financiering[[#This Row],[Te financieren]]-Tb.Financiering[[#This Row],[Eigen
bijdrage]]-Tb.Financiering[[#This Row],[Andere
subsidie(s)]]-Tb.Financiering[[#This Row],[Anders]],0)</f>
        <v>0</v>
      </c>
      <c r="Z97" s="144">
        <f>IF(Tb.Financiering[[#This Row],[Pnr.]]=Z$7,Tb.Financiering[[#This Row],[Te financieren]]-Tb.Financiering[[#This Row],[Eigen
bijdrage]]-Tb.Financiering[[#This Row],[Andere
subsidie(s)]]-Tb.Financiering[[#This Row],[Anders]],0)</f>
        <v>0</v>
      </c>
      <c r="AA97" s="144">
        <f>IF(Tb.Financiering[[#This Row],[Pnr.]]=AA$7,Tb.Financiering[[#This Row],[Te financieren]]-Tb.Financiering[[#This Row],[Eigen
bijdrage]]-Tb.Financiering[[#This Row],[Andere
subsidie(s)]]-Tb.Financiering[[#This Row],[Anders]],0)</f>
        <v>0</v>
      </c>
      <c r="AB97" s="144">
        <f>IF(Tb.Financiering[[#This Row],[Pnr.]]=AB$7,Tb.Financiering[[#This Row],[Te financieren]]-Tb.Financiering[[#This Row],[Eigen
bijdrage]]-Tb.Financiering[[#This Row],[Andere
subsidie(s)]]-Tb.Financiering[[#This Row],[Anders]],0)</f>
        <v>0</v>
      </c>
      <c r="AC97" s="144">
        <f>IF(Tb.Financiering[[#This Row],[Pnr.]]=AC$7,Tb.Financiering[[#This Row],[Te financieren]]-Tb.Financiering[[#This Row],[Eigen
bijdrage]]-Tb.Financiering[[#This Row],[Andere
subsidie(s)]]-Tb.Financiering[[#This Row],[Anders]],0)</f>
        <v>0</v>
      </c>
      <c r="AD97" s="144">
        <f>IF(Tb.Financiering[[#This Row],[Pnr.]]=AD$7,Tb.Financiering[[#This Row],[Te financieren]]-Tb.Financiering[[#This Row],[Eigen
bijdrage]]-Tb.Financiering[[#This Row],[Andere
subsidie(s)]]-Tb.Financiering[[#This Row],[Anders]],0)</f>
        <v>0</v>
      </c>
      <c r="AE97" s="144">
        <f>IF(Tb.Financiering[[#This Row],[Pnr.]]=AE$7,Tb.Financiering[[#This Row],[Te financieren]]-Tb.Financiering[[#This Row],[Eigen
bijdrage]]-Tb.Financiering[[#This Row],[Andere
subsidie(s)]]-Tb.Financiering[[#This Row],[Anders]],0)</f>
        <v>0</v>
      </c>
      <c r="AF97" s="144">
        <f>IF(Tb.Financiering[[#This Row],[Pnr.]]=AF$7,Tb.Financiering[[#This Row],[Te financieren]]-Tb.Financiering[[#This Row],[Eigen
bijdrage]]-Tb.Financiering[[#This Row],[Andere
subsidie(s)]]-Tb.Financiering[[#This Row],[Anders]],0)</f>
        <v>0</v>
      </c>
      <c r="AG97" s="144">
        <f>IF(Tb.Financiering[[#This Row],[Pnr.]]=AG$7,Tb.Financiering[[#This Row],[Te financieren]]-Tb.Financiering[[#This Row],[Eigen
bijdrage]]-Tb.Financiering[[#This Row],[Andere
subsidie(s)]]-Tb.Financiering[[#This Row],[Anders]],0)</f>
        <v>0</v>
      </c>
      <c r="AH97" s="144">
        <f>IF(Tb.Financiering[[#This Row],[Pnr.]]=AH$7,Tb.Financiering[[#This Row],[Te financieren]]-Tb.Financiering[[#This Row],[Eigen
bijdrage]]-Tb.Financiering[[#This Row],[Andere
subsidie(s)]]-Tb.Financiering[[#This Row],[Anders]],0)</f>
        <v>0</v>
      </c>
      <c r="AI97" s="144">
        <f>IF(Tb.Financiering[[#This Row],[Pnr.]]=AI$7,Tb.Financiering[[#This Row],[Te financieren]]-Tb.Financiering[[#This Row],[Eigen
bijdrage]]-Tb.Financiering[[#This Row],[Andere
subsidie(s)]]-Tb.Financiering[[#This Row],[Anders]],0)</f>
        <v>0</v>
      </c>
      <c r="AJ97" s="144">
        <f>IF(Tb.Financiering[[#This Row],[Pnr.]]=AJ$7,Tb.Financiering[[#This Row],[Te financieren]]-Tb.Financiering[[#This Row],[Eigen
bijdrage]]-Tb.Financiering[[#This Row],[Andere
subsidie(s)]]-Tb.Financiering[[#This Row],[Anders]],0)</f>
        <v>0</v>
      </c>
      <c r="AK97" s="144">
        <f>IF(Tb.Financiering[[#This Row],[Pnr.]]=AK$7,Tb.Financiering[[#This Row],[Te financieren]]-Tb.Financiering[[#This Row],[Eigen
bijdrage]]-Tb.Financiering[[#This Row],[Andere
subsidie(s)]]-Tb.Financiering[[#This Row],[Anders]],0)</f>
        <v>0</v>
      </c>
      <c r="AL97" s="144">
        <f>IF(Tb.Financiering[[#This Row],[Pnr.]]=AL$7,Tb.Financiering[[#This Row],[Te financieren]]-Tb.Financiering[[#This Row],[Eigen
bijdrage]]-Tb.Financiering[[#This Row],[Andere
subsidie(s)]]-Tb.Financiering[[#This Row],[Anders]],0)</f>
        <v>0</v>
      </c>
      <c r="AM97" s="144">
        <f>IF(Tb.Financiering[[#This Row],[Pnr.]]=AM$7,Tb.Financiering[[#This Row],[Te financieren]]-Tb.Financiering[[#This Row],[Eigen
bijdrage]]-Tb.Financiering[[#This Row],[Andere
subsidie(s)]]-Tb.Financiering[[#This Row],[Anders]],0)</f>
        <v>0</v>
      </c>
      <c r="AN97" s="144">
        <f>IF(Tb.Financiering[[#This Row],[Pnr.]]=AN$7,Tb.Financiering[[#This Row],[Te financieren]]-Tb.Financiering[[#This Row],[Eigen
bijdrage]]-Tb.Financiering[[#This Row],[Andere
subsidie(s)]]-Tb.Financiering[[#This Row],[Anders]],0)</f>
        <v>0</v>
      </c>
      <c r="AO97" s="144">
        <f>IF(Tb.Financiering[[#This Row],[Pnr.]]=AO$7,Tb.Financiering[[#This Row],[Te financieren]]-Tb.Financiering[[#This Row],[Eigen
bijdrage]]-Tb.Financiering[[#This Row],[Andere
subsidie(s)]]-Tb.Financiering[[#This Row],[Anders]],0)</f>
        <v>0</v>
      </c>
      <c r="AP97" s="144">
        <f>IF(Tb.Financiering[[#This Row],[Pnr.]]=AP$7,Tb.Financiering[[#This Row],[Te financieren]]-Tb.Financiering[[#This Row],[Eigen
bijdrage]]-Tb.Financiering[[#This Row],[Andere
subsidie(s)]]-Tb.Financiering[[#This Row],[Anders]],0)</f>
        <v>0</v>
      </c>
      <c r="AQ97" s="144">
        <f>IF(Tb.Financiering[[#This Row],[Pnr.]]=AQ$7,Tb.Financiering[[#This Row],[Te financieren]]-Tb.Financiering[[#This Row],[Eigen
bijdrage]]-Tb.Financiering[[#This Row],[Andere
subsidie(s)]]-Tb.Financiering[[#This Row],[Anders]],0)</f>
        <v>0</v>
      </c>
      <c r="AR97" s="144">
        <f>IF(Tb.Financiering[[#This Row],[Pnr.]]=AR$7,Tb.Financiering[[#This Row],[Te financieren]]-Tb.Financiering[[#This Row],[Eigen
bijdrage]]-Tb.Financiering[[#This Row],[Andere
subsidie(s)]]-Tb.Financiering[[#This Row],[Anders]],0)</f>
        <v>0</v>
      </c>
      <c r="AS97" s="144">
        <f>IF(Tb.Financiering[[#This Row],[Pnr.]]=AS$7,Tb.Financiering[[#This Row],[Te financieren]]-Tb.Financiering[[#This Row],[Eigen
bijdrage]]-Tb.Financiering[[#This Row],[Andere
subsidie(s)]]-Tb.Financiering[[#This Row],[Anders]],0)</f>
        <v>0</v>
      </c>
      <c r="AT97" s="144">
        <f>IF(Tb.Financiering[[#This Row],[Pnr.]]=AT$7,Tb.Financiering[[#This Row],[Te financieren]]-Tb.Financiering[[#This Row],[Eigen
bijdrage]]-Tb.Financiering[[#This Row],[Andere
subsidie(s)]]-Tb.Financiering[[#This Row],[Anders]],0)</f>
        <v>0</v>
      </c>
      <c r="AU97" s="144">
        <f>IF(Tb.Financiering[[#This Row],[Pnr.]]=AU$7,Tb.Financiering[[#This Row],[Te financieren]]-Tb.Financiering[[#This Row],[Eigen
bijdrage]]-Tb.Financiering[[#This Row],[Andere
subsidie(s)]]-Tb.Financiering[[#This Row],[Anders]],0)</f>
        <v>0</v>
      </c>
      <c r="AV97" s="144">
        <f>IF(Tb.Financiering[[#This Row],[Pnr.]]=AV$7,Tb.Financiering[[#This Row],[Te financieren]]-Tb.Financiering[[#This Row],[Eigen
bijdrage]]-Tb.Financiering[[#This Row],[Andere
subsidie(s)]]-Tb.Financiering[[#This Row],[Anders]],0)</f>
        <v>0</v>
      </c>
      <c r="AW97" s="144">
        <f>IF(Tb.Financiering[[#This Row],[Pnr.]]=AW$7,Tb.Financiering[[#This Row],[Te financieren]]-Tb.Financiering[[#This Row],[Eigen
bijdrage]]-Tb.Financiering[[#This Row],[Andere
subsidie(s)]]-Tb.Financiering[[#This Row],[Anders]],0)</f>
        <v>0</v>
      </c>
      <c r="AX97" s="144">
        <f>IF(Tb.Financiering[[#This Row],[Pnr.]]=AX$7,Tb.Financiering[[#This Row],[Te financieren]]-Tb.Financiering[[#This Row],[Eigen
bijdrage]]-Tb.Financiering[[#This Row],[Andere
subsidie(s)]]-Tb.Financiering[[#This Row],[Anders]],0)</f>
        <v>0</v>
      </c>
      <c r="AY97" s="144">
        <f>IF(Tb.Financiering[[#This Row],[Pnr.]]=AY$7,Tb.Financiering[[#This Row],[Te financieren]]-Tb.Financiering[[#This Row],[Eigen
bijdrage]]-Tb.Financiering[[#This Row],[Andere
subsidie(s)]]-Tb.Financiering[[#This Row],[Anders]],0)</f>
        <v>0</v>
      </c>
      <c r="AZ97" s="144">
        <f>IF(Tb.Financiering[[#This Row],[Pnr.]]=AZ$7,Tb.Financiering[[#This Row],[Te financieren]]-Tb.Financiering[[#This Row],[Eigen
bijdrage]]-Tb.Financiering[[#This Row],[Andere
subsidie(s)]]-Tb.Financiering[[#This Row],[Anders]],0)</f>
        <v>0</v>
      </c>
      <c r="BA97" s="144">
        <f>IF(Tb.Financiering[[#This Row],[Pnr.]]=BA$7,Tb.Financiering[[#This Row],[Te financieren]]-Tb.Financiering[[#This Row],[Eigen
bijdrage]]-Tb.Financiering[[#This Row],[Andere
subsidie(s)]]-Tb.Financiering[[#This Row],[Anders]],0)</f>
        <v>0</v>
      </c>
      <c r="BB97" s="144">
        <f>IF(Tb.Financiering[[#This Row],[Pnr.]]=BB$7,Tb.Financiering[[#This Row],[Te financieren]]-Tb.Financiering[[#This Row],[Eigen
bijdrage]]-Tb.Financiering[[#This Row],[Andere
subsidie(s)]]-Tb.Financiering[[#This Row],[Anders]],0)</f>
        <v>0</v>
      </c>
      <c r="BC97" s="144">
        <f>IF(Tb.Financiering[[#This Row],[Pnr.]]=BC$7,Tb.Financiering[[#This Row],[Te financieren]]-Tb.Financiering[[#This Row],[Eigen
bijdrage]]-Tb.Financiering[[#This Row],[Andere
subsidie(s)]]-Tb.Financiering[[#This Row],[Anders]],0)</f>
        <v>0</v>
      </c>
      <c r="BD97" s="144">
        <f>IF(Tb.Financiering[[#This Row],[Pnr.]]=BD$7,Tb.Financiering[[#This Row],[Te financieren]]-Tb.Financiering[[#This Row],[Eigen
bijdrage]]-Tb.Financiering[[#This Row],[Andere
subsidie(s)]]-Tb.Financiering[[#This Row],[Anders]],0)</f>
        <v>0</v>
      </c>
      <c r="BE97" s="144">
        <f>IF(Tb.Financiering[[#This Row],[Pnr.]]=BE$7,Tb.Financiering[[#This Row],[Te financieren]]-Tb.Financiering[[#This Row],[Eigen
bijdrage]]-Tb.Financiering[[#This Row],[Andere
subsidie(s)]]-Tb.Financiering[[#This Row],[Anders]],0)</f>
        <v>0</v>
      </c>
      <c r="BF97" s="144">
        <f>IF(Tb.Financiering[[#This Row],[Pnr.]]=BF$7,Tb.Financiering[[#This Row],[Te financieren]]-Tb.Financiering[[#This Row],[Eigen
bijdrage]]-Tb.Financiering[[#This Row],[Andere
subsidie(s)]]-Tb.Financiering[[#This Row],[Anders]],0)</f>
        <v>0</v>
      </c>
      <c r="BG97" s="144">
        <f>IF(Tb.Financiering[[#This Row],[Pnr.]]=BG$7,Tb.Financiering[[#This Row],[Te financieren]]-Tb.Financiering[[#This Row],[Eigen
bijdrage]]-Tb.Financiering[[#This Row],[Andere
subsidie(s)]]-Tb.Financiering[[#This Row],[Anders]],0)</f>
        <v>0</v>
      </c>
      <c r="BH97" s="144">
        <f>IF(Tb.Financiering[[#This Row],[Pnr.]]=BH$7,Tb.Financiering[[#This Row],[Te financieren]]-Tb.Financiering[[#This Row],[Eigen
bijdrage]]-Tb.Financiering[[#This Row],[Andere
subsidie(s)]]-Tb.Financiering[[#This Row],[Anders]],0)</f>
        <v>0</v>
      </c>
      <c r="BI97" s="144">
        <f>IF(Tb.Financiering[[#This Row],[Pnr.]]=BI$7,Tb.Financiering[[#This Row],[Te financieren]]-Tb.Financiering[[#This Row],[Eigen
bijdrage]]-Tb.Financiering[[#This Row],[Andere
subsidie(s)]]-Tb.Financiering[[#This Row],[Anders]],0)</f>
        <v>0</v>
      </c>
      <c r="BJ97" s="144">
        <f>IF(Tb.Financiering[[#This Row],[Pnr.]]=BJ$7,Tb.Financiering[[#This Row],[Te financieren]]-Tb.Financiering[[#This Row],[Eigen
bijdrage]]-Tb.Financiering[[#This Row],[Andere
subsidie(s)]]-Tb.Financiering[[#This Row],[Anders]],0)</f>
        <v>0</v>
      </c>
      <c r="BK97" s="144">
        <f>IF(Tb.Financiering[[#This Row],[Pnr.]]=BK$7,Tb.Financiering[[#This Row],[Te financieren]]-Tb.Financiering[[#This Row],[Eigen
bijdrage]]-Tb.Financiering[[#This Row],[Andere
subsidie(s)]]-Tb.Financiering[[#This Row],[Anders]],0)</f>
        <v>0</v>
      </c>
      <c r="BL97" s="144">
        <f>IF(Tb.Financiering[[#This Row],[Pnr.]]=BL$7,Tb.Financiering[[#This Row],[Te financieren]]-Tb.Financiering[[#This Row],[Eigen
bijdrage]]-Tb.Financiering[[#This Row],[Andere
subsidie(s)]]-Tb.Financiering[[#This Row],[Anders]],0)</f>
        <v>0</v>
      </c>
      <c r="BM97" s="144">
        <f>IF(Tb.Financiering[[#This Row],[Pnr.]]=BM$7,Tb.Financiering[[#This Row],[Te financieren]]-Tb.Financiering[[#This Row],[Eigen
bijdrage]]-Tb.Financiering[[#This Row],[Andere
subsidie(s)]]-Tb.Financiering[[#This Row],[Anders]],0)</f>
        <v>0</v>
      </c>
      <c r="BN97" s="235">
        <f>IF(Tb.Financiering[[#This Row],[Pnr.]]=BN$7,Tb.Financiering[[#This Row],[Eigen
bijdrage]]+Tb.Financiering[[#This Row],[Andere
subsidie(s)]]+Tb.Financiering[[#This Row],[Anders]],0)</f>
        <v>0</v>
      </c>
      <c r="BO97" s="235">
        <f>IF(Tb.Financiering[[#This Row],[Pnr.]]=BO$7,Tb.Financiering[[#This Row],[Eigen
bijdrage]]+Tb.Financiering[[#This Row],[Andere
subsidie(s)]]+Tb.Financiering[[#This Row],[Anders]],0)</f>
        <v>0</v>
      </c>
      <c r="BP97" s="235">
        <f>IF(Tb.Financiering[[#This Row],[Pnr.]]=BP$7,Tb.Financiering[[#This Row],[Eigen
bijdrage]]+Tb.Financiering[[#This Row],[Andere
subsidie(s)]]+Tb.Financiering[[#This Row],[Anders]],0)</f>
        <v>0</v>
      </c>
      <c r="BQ97" s="235">
        <f>IF(Tb.Financiering[[#This Row],[Pnr.]]=BQ$7,Tb.Financiering[[#This Row],[Eigen
bijdrage]]+Tb.Financiering[[#This Row],[Andere
subsidie(s)]]+Tb.Financiering[[#This Row],[Anders]],0)</f>
        <v>0</v>
      </c>
      <c r="BR97" s="235">
        <f>IF(Tb.Financiering[[#This Row],[Pnr.]]=BR$7,Tb.Financiering[[#This Row],[Eigen
bijdrage]]+Tb.Financiering[[#This Row],[Andere
subsidie(s)]]+Tb.Financiering[[#This Row],[Anders]],0)</f>
        <v>0</v>
      </c>
      <c r="BS97" s="235">
        <f>IF(Tb.Financiering[[#This Row],[Pnr.]]=BS$7,Tb.Financiering[[#This Row],[Eigen
bijdrage]]+Tb.Financiering[[#This Row],[Andere
subsidie(s)]]+Tb.Financiering[[#This Row],[Anders]],0)</f>
        <v>0</v>
      </c>
      <c r="BT97" s="235">
        <f>IF(Tb.Financiering[[#This Row],[Pnr.]]=BT$7,Tb.Financiering[[#This Row],[Eigen
bijdrage]]+Tb.Financiering[[#This Row],[Andere
subsidie(s)]]+Tb.Financiering[[#This Row],[Anders]],0)</f>
        <v>0</v>
      </c>
      <c r="BU97" s="235">
        <f>IF(Tb.Financiering[[#This Row],[Pnr.]]=BU$7,Tb.Financiering[[#This Row],[Eigen
bijdrage]]+Tb.Financiering[[#This Row],[Andere
subsidie(s)]]+Tb.Financiering[[#This Row],[Anders]],0)</f>
        <v>0</v>
      </c>
      <c r="BV97" s="235">
        <f>IF(Tb.Financiering[[#This Row],[Pnr.]]=BV$7,Tb.Financiering[[#This Row],[Eigen
bijdrage]]+Tb.Financiering[[#This Row],[Andere
subsidie(s)]]+Tb.Financiering[[#This Row],[Anders]],0)</f>
        <v>0</v>
      </c>
      <c r="BW97" s="235">
        <f>IF(Tb.Financiering[[#This Row],[Pnr.]]=BW$7,Tb.Financiering[[#This Row],[Eigen
bijdrage]]+Tb.Financiering[[#This Row],[Andere
subsidie(s)]]+Tb.Financiering[[#This Row],[Anders]],0)</f>
        <v>0</v>
      </c>
      <c r="BX97" s="235">
        <f>IF(Tb.Financiering[[#This Row],[Pnr.]]=BX$7,Tb.Financiering[[#This Row],[Eigen
bijdrage]]+Tb.Financiering[[#This Row],[Andere
subsidie(s)]]+Tb.Financiering[[#This Row],[Anders]],0)</f>
        <v>0</v>
      </c>
      <c r="BY97" s="235">
        <f>IF(Tb.Financiering[[#This Row],[Pnr.]]=BY$7,Tb.Financiering[[#This Row],[Eigen
bijdrage]]+Tb.Financiering[[#This Row],[Andere
subsidie(s)]]+Tb.Financiering[[#This Row],[Anders]],0)</f>
        <v>0</v>
      </c>
      <c r="BZ97" s="235">
        <f>IF(Tb.Financiering[[#This Row],[Pnr.]]=BZ$7,Tb.Financiering[[#This Row],[Eigen
bijdrage]]+Tb.Financiering[[#This Row],[Andere
subsidie(s)]]+Tb.Financiering[[#This Row],[Anders]],0)</f>
        <v>0</v>
      </c>
      <c r="CA97" s="235">
        <f>IF(Tb.Financiering[[#This Row],[Pnr.]]=CA$7,Tb.Financiering[[#This Row],[Eigen
bijdrage]]+Tb.Financiering[[#This Row],[Andere
subsidie(s)]]+Tb.Financiering[[#This Row],[Anders]],0)</f>
        <v>0</v>
      </c>
      <c r="CB97" s="235">
        <f>IF(Tb.Financiering[[#This Row],[Pnr.]]=CB$7,Tb.Financiering[[#This Row],[Eigen
bijdrage]]+Tb.Financiering[[#This Row],[Andere
subsidie(s)]]+Tb.Financiering[[#This Row],[Anders]],0)</f>
        <v>0</v>
      </c>
      <c r="CC97" s="235">
        <f>IF(Tb.Financiering[[#This Row],[Pnr.]]=CC$7,Tb.Financiering[[#This Row],[Eigen
bijdrage]]+Tb.Financiering[[#This Row],[Andere
subsidie(s)]]+Tb.Financiering[[#This Row],[Anders]],0)</f>
        <v>0</v>
      </c>
      <c r="CD97" s="235">
        <f>IF(Tb.Financiering[[#This Row],[Pnr.]]=CD$7,Tb.Financiering[[#This Row],[Eigen
bijdrage]]+Tb.Financiering[[#This Row],[Andere
subsidie(s)]]+Tb.Financiering[[#This Row],[Anders]],0)</f>
        <v>0</v>
      </c>
      <c r="CE97" s="235">
        <f>IF(Tb.Financiering[[#This Row],[Pnr.]]=CE$7,Tb.Financiering[[#This Row],[Eigen
bijdrage]]+Tb.Financiering[[#This Row],[Andere
subsidie(s)]]+Tb.Financiering[[#This Row],[Anders]],0)</f>
        <v>0</v>
      </c>
      <c r="CF97" s="235">
        <f>IF(Tb.Financiering[[#This Row],[Pnr.]]=CF$7,Tb.Financiering[[#This Row],[Eigen
bijdrage]]+Tb.Financiering[[#This Row],[Andere
subsidie(s)]]+Tb.Financiering[[#This Row],[Anders]],0)</f>
        <v>0</v>
      </c>
      <c r="CG97" s="235">
        <f>IF(Tb.Financiering[[#This Row],[Pnr.]]=CG$7,Tb.Financiering[[#This Row],[Eigen
bijdrage]]+Tb.Financiering[[#This Row],[Andere
subsidie(s)]]+Tb.Financiering[[#This Row],[Anders]],0)</f>
        <v>0</v>
      </c>
      <c r="CH97" s="235">
        <f>IF(Tb.Financiering[[#This Row],[Pnr.]]=CH$7,Tb.Financiering[[#This Row],[Eigen
bijdrage]]+Tb.Financiering[[#This Row],[Andere
subsidie(s)]]+Tb.Financiering[[#This Row],[Anders]],0)</f>
        <v>0</v>
      </c>
      <c r="CI97" s="235">
        <f>IF(Tb.Financiering[[#This Row],[Pnr.]]=CI$7,Tb.Financiering[[#This Row],[Eigen
bijdrage]]+Tb.Financiering[[#This Row],[Andere
subsidie(s)]]+Tb.Financiering[[#This Row],[Anders]],0)</f>
        <v>0</v>
      </c>
      <c r="CJ97" s="235">
        <f>IF(Tb.Financiering[[#This Row],[Pnr.]]=CJ$7,Tb.Financiering[[#This Row],[Eigen
bijdrage]]+Tb.Financiering[[#This Row],[Andere
subsidie(s)]]+Tb.Financiering[[#This Row],[Anders]],0)</f>
        <v>0</v>
      </c>
      <c r="CK97" s="235">
        <f>IF(Tb.Financiering[[#This Row],[Pnr.]]=CK$7,Tb.Financiering[[#This Row],[Eigen
bijdrage]]+Tb.Financiering[[#This Row],[Andere
subsidie(s)]]+Tb.Financiering[[#This Row],[Anders]],0)</f>
        <v>0</v>
      </c>
      <c r="CL97" s="235">
        <f>IF(Tb.Financiering[[#This Row],[Pnr.]]=CL$7,Tb.Financiering[[#This Row],[Eigen
bijdrage]]+Tb.Financiering[[#This Row],[Andere
subsidie(s)]]+Tb.Financiering[[#This Row],[Anders]],0)</f>
        <v>0</v>
      </c>
      <c r="CM97" s="235">
        <f>IF(Tb.Financiering[[#This Row],[Pnr.]]=CM$7,Tb.Financiering[[#This Row],[Eigen
bijdrage]]+Tb.Financiering[[#This Row],[Andere
subsidie(s)]]+Tb.Financiering[[#This Row],[Anders]],0)</f>
        <v>0</v>
      </c>
      <c r="CN97" s="235">
        <f>IF(Tb.Financiering[[#This Row],[Pnr.]]=CN$7,Tb.Financiering[[#This Row],[Eigen
bijdrage]]+Tb.Financiering[[#This Row],[Andere
subsidie(s)]]+Tb.Financiering[[#This Row],[Anders]],0)</f>
        <v>0</v>
      </c>
      <c r="CO97" s="235">
        <f>IF(Tb.Financiering[[#This Row],[Pnr.]]=CO$7,Tb.Financiering[[#This Row],[Eigen
bijdrage]]+Tb.Financiering[[#This Row],[Andere
subsidie(s)]]+Tb.Financiering[[#This Row],[Anders]],0)</f>
        <v>0</v>
      </c>
      <c r="CP97" s="235">
        <f>IF(Tb.Financiering[[#This Row],[Pnr.]]=CP$7,Tb.Financiering[[#This Row],[Eigen
bijdrage]]+Tb.Financiering[[#This Row],[Andere
subsidie(s)]]+Tb.Financiering[[#This Row],[Anders]],0)</f>
        <v>0</v>
      </c>
      <c r="CQ97" s="235">
        <f>IF(Tb.Financiering[[#This Row],[Pnr.]]=CQ$7,Tb.Financiering[[#This Row],[Eigen
bijdrage]]+Tb.Financiering[[#This Row],[Andere
subsidie(s)]]+Tb.Financiering[[#This Row],[Anders]],0)</f>
        <v>0</v>
      </c>
      <c r="CR97" s="235">
        <f>IF(Tb.Financiering[[#This Row],[Pnr.]]=CR$7,Tb.Financiering[[#This Row],[Eigen
bijdrage]]+Tb.Financiering[[#This Row],[Andere
subsidie(s)]]+Tb.Financiering[[#This Row],[Anders]],0)</f>
        <v>0</v>
      </c>
      <c r="CS97" s="235">
        <f>IF(Tb.Financiering[[#This Row],[Pnr.]]=CS$7,Tb.Financiering[[#This Row],[Eigen
bijdrage]]+Tb.Financiering[[#This Row],[Andere
subsidie(s)]]+Tb.Financiering[[#This Row],[Anders]],0)</f>
        <v>0</v>
      </c>
      <c r="CT97" s="235">
        <f>IF(Tb.Financiering[[#This Row],[Pnr.]]=CT$7,Tb.Financiering[[#This Row],[Eigen
bijdrage]]+Tb.Financiering[[#This Row],[Andere
subsidie(s)]]+Tb.Financiering[[#This Row],[Anders]],0)</f>
        <v>0</v>
      </c>
      <c r="CU97" s="235">
        <f>IF(Tb.Financiering[[#This Row],[Pnr.]]=CU$7,Tb.Financiering[[#This Row],[Eigen
bijdrage]]+Tb.Financiering[[#This Row],[Andere
subsidie(s)]]+Tb.Financiering[[#This Row],[Anders]],0)</f>
        <v>0</v>
      </c>
      <c r="CV97" s="235">
        <f>IF(Tb.Financiering[[#This Row],[Pnr.]]=CV$7,Tb.Financiering[[#This Row],[Eigen
bijdrage]]+Tb.Financiering[[#This Row],[Andere
subsidie(s)]]+Tb.Financiering[[#This Row],[Anders]],0)</f>
        <v>0</v>
      </c>
      <c r="CW97" s="235">
        <f>IF(Tb.Financiering[[#This Row],[Pnr.]]=CW$7,Tb.Financiering[[#This Row],[Eigen
bijdrage]]+Tb.Financiering[[#This Row],[Andere
subsidie(s)]]+Tb.Financiering[[#This Row],[Anders]],0)</f>
        <v>0</v>
      </c>
      <c r="CX97" s="235">
        <f>IF(Tb.Financiering[[#This Row],[Pnr.]]=CX$7,Tb.Financiering[[#This Row],[Eigen
bijdrage]]+Tb.Financiering[[#This Row],[Andere
subsidie(s)]]+Tb.Financiering[[#This Row],[Anders]],0)</f>
        <v>0</v>
      </c>
      <c r="CY97" s="235">
        <f>IF(Tb.Financiering[[#This Row],[Pnr.]]=CY$7,Tb.Financiering[[#This Row],[Eigen
bijdrage]]+Tb.Financiering[[#This Row],[Andere
subsidie(s)]]+Tb.Financiering[[#This Row],[Anders]],0)</f>
        <v>0</v>
      </c>
      <c r="CZ97" s="235">
        <f>IF(Tb.Financiering[[#This Row],[Pnr.]]=CZ$7,Tb.Financiering[[#This Row],[Eigen
bijdrage]]+Tb.Financiering[[#This Row],[Andere
subsidie(s)]]+Tb.Financiering[[#This Row],[Anders]],0)</f>
        <v>0</v>
      </c>
      <c r="DA97" s="235">
        <f>IF(Tb.Financiering[[#This Row],[Pnr.]]=DA$7,Tb.Financiering[[#This Row],[Eigen
bijdrage]]+Tb.Financiering[[#This Row],[Andere
subsidie(s)]]+Tb.Financiering[[#This Row],[Anders]],0)</f>
        <v>0</v>
      </c>
      <c r="DB97" s="235">
        <f>IF(Tb.Financiering[[#This Row],[Pnr.]]=DB$7,Tb.Financiering[[#This Row],[Eigen
bijdrage]]+Tb.Financiering[[#This Row],[Andere
subsidie(s)]]+Tb.Financiering[[#This Row],[Anders]],0)</f>
        <v>0</v>
      </c>
      <c r="DC97" s="235">
        <f>IF(Tb.Financiering[[#This Row],[Pnr.]]=DC$7,Tb.Financiering[[#This Row],[Eigen
bijdrage]]+Tb.Financiering[[#This Row],[Andere
subsidie(s)]]+Tb.Financiering[[#This Row],[Anders]],0)</f>
        <v>0</v>
      </c>
      <c r="DD97" s="235">
        <f>IF(Tb.Financiering[[#This Row],[Pnr.]]=DD$7,Tb.Financiering[[#This Row],[Eigen
bijdrage]]+Tb.Financiering[[#This Row],[Andere
subsidie(s)]]+Tb.Financiering[[#This Row],[Anders]],0)</f>
        <v>0</v>
      </c>
      <c r="DE97" s="235">
        <f>IF(Tb.Financiering[[#This Row],[Pnr.]]=DE$7,Tb.Financiering[[#This Row],[Eigen
bijdrage]]+Tb.Financiering[[#This Row],[Andere
subsidie(s)]]+Tb.Financiering[[#This Row],[Anders]],0)</f>
        <v>0</v>
      </c>
      <c r="DF97" s="235">
        <f>IF(Tb.Financiering[[#This Row],[Pnr.]]=DF$7,Tb.Financiering[[#This Row],[Eigen
bijdrage]]+Tb.Financiering[[#This Row],[Andere
subsidie(s)]]+Tb.Financiering[[#This Row],[Anders]],0)</f>
        <v>0</v>
      </c>
      <c r="DG97" s="235">
        <f>IF(Tb.Financiering[[#This Row],[Pnr.]]=DG$7,Tb.Financiering[[#This Row],[Eigen
bijdrage]]+Tb.Financiering[[#This Row],[Andere
subsidie(s)]]+Tb.Financiering[[#This Row],[Anders]],0)</f>
        <v>0</v>
      </c>
      <c r="DH97" s="235">
        <f>IF(Tb.Financiering[[#This Row],[Pnr.]]=DH$7,Tb.Financiering[[#This Row],[Eigen
bijdrage]]+Tb.Financiering[[#This Row],[Andere
subsidie(s)]]+Tb.Financiering[[#This Row],[Anders]],0)</f>
        <v>0</v>
      </c>
      <c r="DI97" s="235">
        <f>IF(Tb.Financiering[[#This Row],[Pnr.]]=DI$7,Tb.Financiering[[#This Row],[Eigen
bijdrage]]+Tb.Financiering[[#This Row],[Andere
subsidie(s)]]+Tb.Financiering[[#This Row],[Anders]],0)</f>
        <v>0</v>
      </c>
      <c r="DJ97" s="235">
        <f>IF(Tb.Financiering[[#This Row],[Pnr.]]=DJ$7,Tb.Financiering[[#This Row],[Eigen
bijdrage]]+Tb.Financiering[[#This Row],[Andere
subsidie(s)]]+Tb.Financiering[[#This Row],[Anders]],0)</f>
        <v>0</v>
      </c>
      <c r="DK97" s="235">
        <f>IF(Tb.Financiering[[#This Row],[Pnr.]]=DK$7,Tb.Financiering[[#This Row],[Eigen
bijdrage]]+Tb.Financiering[[#This Row],[Andere
subsidie(s)]]+Tb.Financiering[[#This Row],[Anders]],0)</f>
        <v>0</v>
      </c>
      <c r="XFD97" s="31"/>
    </row>
    <row r="98" spans="1:115 16384:16384" s="4" customFormat="1" x14ac:dyDescent="0.3">
      <c r="A98" s="31"/>
      <c r="B98" s="137"/>
      <c r="C98" s="137"/>
      <c r="D98" s="11">
        <f>SUMIF(Tbl.Kosten[PSAnr.],Tb.Financiering[[#This Row],[PSAnr.]],Tbl.Kosten[Totaal kosten])</f>
        <v>0</v>
      </c>
      <c r="E98" s="154">
        <f>SUMIF(Tbl.Kosten[PSAnr.],Tb.Financiering[[#This Row],[PSAnr.]],Tbl.Kosten[Subsidie])</f>
        <v>0</v>
      </c>
      <c r="F98" s="155"/>
      <c r="G98" s="154">
        <f>Tb.Financiering[[#This Row],[Begrote kosten]]-Tb.Financiering[[#This Row],[Berekende GLB subsidie]]-Tb.Financiering[[#This Row],[Correctie GLB subsidie]]</f>
        <v>0</v>
      </c>
      <c r="H98" s="156"/>
      <c r="I98" s="156"/>
      <c r="J98" s="156"/>
      <c r="K98" s="152"/>
      <c r="L98" s="97">
        <f>Tb.Financiering[[#This Row],[Te financieren]]-SUM(Tb.Financiering[[#This Row],[Eigen
bijdrage]:[Anders]])</f>
        <v>0</v>
      </c>
      <c r="M98" s="160" t="str">
        <f>IFERROR(VLOOKUP(Tb.Financiering[[#This Row],[Partnernaam]],Tbl.Projectpartners[[Naam]:[PNr.]],9,FALSE),"")</f>
        <v/>
      </c>
      <c r="N98" s="142" t="str">
        <f>IFERROR(VLOOKUP(Tb.Financiering[[#This Row],[Subsidiabele activiteit]],Tbl.Subsidiehoogte[[Subsidieactiviteit]:[SAnr.]],3,FALSE),"")</f>
        <v/>
      </c>
      <c r="O98" s="142" t="str">
        <f>_xlfn.CONCAT(Tb.Financiering[[#This Row],[Pnr.]],Tb.Financiering[[#This Row],[SAnr.]])</f>
        <v/>
      </c>
      <c r="P98" s="144">
        <f>IF(Tb.Financiering[[#This Row],[Pnr.]]=P$7,Tb.Financiering[[#This Row],[Te financieren]]-Tb.Financiering[[#This Row],[Eigen
bijdrage]]-Tb.Financiering[[#This Row],[Andere
subsidie(s)]]-Tb.Financiering[[#This Row],[Anders]],0)</f>
        <v>0</v>
      </c>
      <c r="Q98" s="144">
        <f>IF(Tb.Financiering[[#This Row],[Pnr.]]=Q$7,Tb.Financiering[[#This Row],[Te financieren]]-Tb.Financiering[[#This Row],[Eigen
bijdrage]]-Tb.Financiering[[#This Row],[Andere
subsidie(s)]]-Tb.Financiering[[#This Row],[Anders]],0)</f>
        <v>0</v>
      </c>
      <c r="R98" s="144">
        <f>IF(Tb.Financiering[[#This Row],[Pnr.]]=R$7,Tb.Financiering[[#This Row],[Te financieren]]-Tb.Financiering[[#This Row],[Eigen
bijdrage]]-Tb.Financiering[[#This Row],[Andere
subsidie(s)]]-Tb.Financiering[[#This Row],[Anders]],0)</f>
        <v>0</v>
      </c>
      <c r="S98" s="144">
        <f>IF(Tb.Financiering[[#This Row],[Pnr.]]=S$7,Tb.Financiering[[#This Row],[Te financieren]]-Tb.Financiering[[#This Row],[Eigen
bijdrage]]-Tb.Financiering[[#This Row],[Andere
subsidie(s)]]-Tb.Financiering[[#This Row],[Anders]],0)</f>
        <v>0</v>
      </c>
      <c r="T98" s="144">
        <f>IF(Tb.Financiering[[#This Row],[Pnr.]]=T$7,Tb.Financiering[[#This Row],[Te financieren]]-Tb.Financiering[[#This Row],[Eigen
bijdrage]]-Tb.Financiering[[#This Row],[Andere
subsidie(s)]]-Tb.Financiering[[#This Row],[Anders]],0)</f>
        <v>0</v>
      </c>
      <c r="U98" s="144">
        <f>IF(Tb.Financiering[[#This Row],[Pnr.]]=U$7,Tb.Financiering[[#This Row],[Te financieren]]-Tb.Financiering[[#This Row],[Eigen
bijdrage]]-Tb.Financiering[[#This Row],[Andere
subsidie(s)]]-Tb.Financiering[[#This Row],[Anders]],0)</f>
        <v>0</v>
      </c>
      <c r="V98" s="144">
        <f>IF(Tb.Financiering[[#This Row],[Pnr.]]=V$7,Tb.Financiering[[#This Row],[Te financieren]]-Tb.Financiering[[#This Row],[Eigen
bijdrage]]-Tb.Financiering[[#This Row],[Andere
subsidie(s)]]-Tb.Financiering[[#This Row],[Anders]],0)</f>
        <v>0</v>
      </c>
      <c r="W98" s="144">
        <f>IF(Tb.Financiering[[#This Row],[Pnr.]]=W$7,Tb.Financiering[[#This Row],[Te financieren]]-Tb.Financiering[[#This Row],[Eigen
bijdrage]]-Tb.Financiering[[#This Row],[Andere
subsidie(s)]]-Tb.Financiering[[#This Row],[Anders]],0)</f>
        <v>0</v>
      </c>
      <c r="X98" s="144">
        <f>IF(Tb.Financiering[[#This Row],[Pnr.]]=X$7,Tb.Financiering[[#This Row],[Te financieren]]-Tb.Financiering[[#This Row],[Eigen
bijdrage]]-Tb.Financiering[[#This Row],[Andere
subsidie(s)]]-Tb.Financiering[[#This Row],[Anders]],0)</f>
        <v>0</v>
      </c>
      <c r="Y98" s="144">
        <f>IF(Tb.Financiering[[#This Row],[Pnr.]]=Y$7,Tb.Financiering[[#This Row],[Te financieren]]-Tb.Financiering[[#This Row],[Eigen
bijdrage]]-Tb.Financiering[[#This Row],[Andere
subsidie(s)]]-Tb.Financiering[[#This Row],[Anders]],0)</f>
        <v>0</v>
      </c>
      <c r="Z98" s="144">
        <f>IF(Tb.Financiering[[#This Row],[Pnr.]]=Z$7,Tb.Financiering[[#This Row],[Te financieren]]-Tb.Financiering[[#This Row],[Eigen
bijdrage]]-Tb.Financiering[[#This Row],[Andere
subsidie(s)]]-Tb.Financiering[[#This Row],[Anders]],0)</f>
        <v>0</v>
      </c>
      <c r="AA98" s="144">
        <f>IF(Tb.Financiering[[#This Row],[Pnr.]]=AA$7,Tb.Financiering[[#This Row],[Te financieren]]-Tb.Financiering[[#This Row],[Eigen
bijdrage]]-Tb.Financiering[[#This Row],[Andere
subsidie(s)]]-Tb.Financiering[[#This Row],[Anders]],0)</f>
        <v>0</v>
      </c>
      <c r="AB98" s="144">
        <f>IF(Tb.Financiering[[#This Row],[Pnr.]]=AB$7,Tb.Financiering[[#This Row],[Te financieren]]-Tb.Financiering[[#This Row],[Eigen
bijdrage]]-Tb.Financiering[[#This Row],[Andere
subsidie(s)]]-Tb.Financiering[[#This Row],[Anders]],0)</f>
        <v>0</v>
      </c>
      <c r="AC98" s="144">
        <f>IF(Tb.Financiering[[#This Row],[Pnr.]]=AC$7,Tb.Financiering[[#This Row],[Te financieren]]-Tb.Financiering[[#This Row],[Eigen
bijdrage]]-Tb.Financiering[[#This Row],[Andere
subsidie(s)]]-Tb.Financiering[[#This Row],[Anders]],0)</f>
        <v>0</v>
      </c>
      <c r="AD98" s="144">
        <f>IF(Tb.Financiering[[#This Row],[Pnr.]]=AD$7,Tb.Financiering[[#This Row],[Te financieren]]-Tb.Financiering[[#This Row],[Eigen
bijdrage]]-Tb.Financiering[[#This Row],[Andere
subsidie(s)]]-Tb.Financiering[[#This Row],[Anders]],0)</f>
        <v>0</v>
      </c>
      <c r="AE98" s="144">
        <f>IF(Tb.Financiering[[#This Row],[Pnr.]]=AE$7,Tb.Financiering[[#This Row],[Te financieren]]-Tb.Financiering[[#This Row],[Eigen
bijdrage]]-Tb.Financiering[[#This Row],[Andere
subsidie(s)]]-Tb.Financiering[[#This Row],[Anders]],0)</f>
        <v>0</v>
      </c>
      <c r="AF98" s="144">
        <f>IF(Tb.Financiering[[#This Row],[Pnr.]]=AF$7,Tb.Financiering[[#This Row],[Te financieren]]-Tb.Financiering[[#This Row],[Eigen
bijdrage]]-Tb.Financiering[[#This Row],[Andere
subsidie(s)]]-Tb.Financiering[[#This Row],[Anders]],0)</f>
        <v>0</v>
      </c>
      <c r="AG98" s="144">
        <f>IF(Tb.Financiering[[#This Row],[Pnr.]]=AG$7,Tb.Financiering[[#This Row],[Te financieren]]-Tb.Financiering[[#This Row],[Eigen
bijdrage]]-Tb.Financiering[[#This Row],[Andere
subsidie(s)]]-Tb.Financiering[[#This Row],[Anders]],0)</f>
        <v>0</v>
      </c>
      <c r="AH98" s="144">
        <f>IF(Tb.Financiering[[#This Row],[Pnr.]]=AH$7,Tb.Financiering[[#This Row],[Te financieren]]-Tb.Financiering[[#This Row],[Eigen
bijdrage]]-Tb.Financiering[[#This Row],[Andere
subsidie(s)]]-Tb.Financiering[[#This Row],[Anders]],0)</f>
        <v>0</v>
      </c>
      <c r="AI98" s="144">
        <f>IF(Tb.Financiering[[#This Row],[Pnr.]]=AI$7,Tb.Financiering[[#This Row],[Te financieren]]-Tb.Financiering[[#This Row],[Eigen
bijdrage]]-Tb.Financiering[[#This Row],[Andere
subsidie(s)]]-Tb.Financiering[[#This Row],[Anders]],0)</f>
        <v>0</v>
      </c>
      <c r="AJ98" s="144">
        <f>IF(Tb.Financiering[[#This Row],[Pnr.]]=AJ$7,Tb.Financiering[[#This Row],[Te financieren]]-Tb.Financiering[[#This Row],[Eigen
bijdrage]]-Tb.Financiering[[#This Row],[Andere
subsidie(s)]]-Tb.Financiering[[#This Row],[Anders]],0)</f>
        <v>0</v>
      </c>
      <c r="AK98" s="144">
        <f>IF(Tb.Financiering[[#This Row],[Pnr.]]=AK$7,Tb.Financiering[[#This Row],[Te financieren]]-Tb.Financiering[[#This Row],[Eigen
bijdrage]]-Tb.Financiering[[#This Row],[Andere
subsidie(s)]]-Tb.Financiering[[#This Row],[Anders]],0)</f>
        <v>0</v>
      </c>
      <c r="AL98" s="144">
        <f>IF(Tb.Financiering[[#This Row],[Pnr.]]=AL$7,Tb.Financiering[[#This Row],[Te financieren]]-Tb.Financiering[[#This Row],[Eigen
bijdrage]]-Tb.Financiering[[#This Row],[Andere
subsidie(s)]]-Tb.Financiering[[#This Row],[Anders]],0)</f>
        <v>0</v>
      </c>
      <c r="AM98" s="144">
        <f>IF(Tb.Financiering[[#This Row],[Pnr.]]=AM$7,Tb.Financiering[[#This Row],[Te financieren]]-Tb.Financiering[[#This Row],[Eigen
bijdrage]]-Tb.Financiering[[#This Row],[Andere
subsidie(s)]]-Tb.Financiering[[#This Row],[Anders]],0)</f>
        <v>0</v>
      </c>
      <c r="AN98" s="144">
        <f>IF(Tb.Financiering[[#This Row],[Pnr.]]=AN$7,Tb.Financiering[[#This Row],[Te financieren]]-Tb.Financiering[[#This Row],[Eigen
bijdrage]]-Tb.Financiering[[#This Row],[Andere
subsidie(s)]]-Tb.Financiering[[#This Row],[Anders]],0)</f>
        <v>0</v>
      </c>
      <c r="AO98" s="144">
        <f>IF(Tb.Financiering[[#This Row],[Pnr.]]=AO$7,Tb.Financiering[[#This Row],[Te financieren]]-Tb.Financiering[[#This Row],[Eigen
bijdrage]]-Tb.Financiering[[#This Row],[Andere
subsidie(s)]]-Tb.Financiering[[#This Row],[Anders]],0)</f>
        <v>0</v>
      </c>
      <c r="AP98" s="144">
        <f>IF(Tb.Financiering[[#This Row],[Pnr.]]=AP$7,Tb.Financiering[[#This Row],[Te financieren]]-Tb.Financiering[[#This Row],[Eigen
bijdrage]]-Tb.Financiering[[#This Row],[Andere
subsidie(s)]]-Tb.Financiering[[#This Row],[Anders]],0)</f>
        <v>0</v>
      </c>
      <c r="AQ98" s="144">
        <f>IF(Tb.Financiering[[#This Row],[Pnr.]]=AQ$7,Tb.Financiering[[#This Row],[Te financieren]]-Tb.Financiering[[#This Row],[Eigen
bijdrage]]-Tb.Financiering[[#This Row],[Andere
subsidie(s)]]-Tb.Financiering[[#This Row],[Anders]],0)</f>
        <v>0</v>
      </c>
      <c r="AR98" s="144">
        <f>IF(Tb.Financiering[[#This Row],[Pnr.]]=AR$7,Tb.Financiering[[#This Row],[Te financieren]]-Tb.Financiering[[#This Row],[Eigen
bijdrage]]-Tb.Financiering[[#This Row],[Andere
subsidie(s)]]-Tb.Financiering[[#This Row],[Anders]],0)</f>
        <v>0</v>
      </c>
      <c r="AS98" s="144">
        <f>IF(Tb.Financiering[[#This Row],[Pnr.]]=AS$7,Tb.Financiering[[#This Row],[Te financieren]]-Tb.Financiering[[#This Row],[Eigen
bijdrage]]-Tb.Financiering[[#This Row],[Andere
subsidie(s)]]-Tb.Financiering[[#This Row],[Anders]],0)</f>
        <v>0</v>
      </c>
      <c r="AT98" s="144">
        <f>IF(Tb.Financiering[[#This Row],[Pnr.]]=AT$7,Tb.Financiering[[#This Row],[Te financieren]]-Tb.Financiering[[#This Row],[Eigen
bijdrage]]-Tb.Financiering[[#This Row],[Andere
subsidie(s)]]-Tb.Financiering[[#This Row],[Anders]],0)</f>
        <v>0</v>
      </c>
      <c r="AU98" s="144">
        <f>IF(Tb.Financiering[[#This Row],[Pnr.]]=AU$7,Tb.Financiering[[#This Row],[Te financieren]]-Tb.Financiering[[#This Row],[Eigen
bijdrage]]-Tb.Financiering[[#This Row],[Andere
subsidie(s)]]-Tb.Financiering[[#This Row],[Anders]],0)</f>
        <v>0</v>
      </c>
      <c r="AV98" s="144">
        <f>IF(Tb.Financiering[[#This Row],[Pnr.]]=AV$7,Tb.Financiering[[#This Row],[Te financieren]]-Tb.Financiering[[#This Row],[Eigen
bijdrage]]-Tb.Financiering[[#This Row],[Andere
subsidie(s)]]-Tb.Financiering[[#This Row],[Anders]],0)</f>
        <v>0</v>
      </c>
      <c r="AW98" s="144">
        <f>IF(Tb.Financiering[[#This Row],[Pnr.]]=AW$7,Tb.Financiering[[#This Row],[Te financieren]]-Tb.Financiering[[#This Row],[Eigen
bijdrage]]-Tb.Financiering[[#This Row],[Andere
subsidie(s)]]-Tb.Financiering[[#This Row],[Anders]],0)</f>
        <v>0</v>
      </c>
      <c r="AX98" s="144">
        <f>IF(Tb.Financiering[[#This Row],[Pnr.]]=AX$7,Tb.Financiering[[#This Row],[Te financieren]]-Tb.Financiering[[#This Row],[Eigen
bijdrage]]-Tb.Financiering[[#This Row],[Andere
subsidie(s)]]-Tb.Financiering[[#This Row],[Anders]],0)</f>
        <v>0</v>
      </c>
      <c r="AY98" s="144">
        <f>IF(Tb.Financiering[[#This Row],[Pnr.]]=AY$7,Tb.Financiering[[#This Row],[Te financieren]]-Tb.Financiering[[#This Row],[Eigen
bijdrage]]-Tb.Financiering[[#This Row],[Andere
subsidie(s)]]-Tb.Financiering[[#This Row],[Anders]],0)</f>
        <v>0</v>
      </c>
      <c r="AZ98" s="144">
        <f>IF(Tb.Financiering[[#This Row],[Pnr.]]=AZ$7,Tb.Financiering[[#This Row],[Te financieren]]-Tb.Financiering[[#This Row],[Eigen
bijdrage]]-Tb.Financiering[[#This Row],[Andere
subsidie(s)]]-Tb.Financiering[[#This Row],[Anders]],0)</f>
        <v>0</v>
      </c>
      <c r="BA98" s="144">
        <f>IF(Tb.Financiering[[#This Row],[Pnr.]]=BA$7,Tb.Financiering[[#This Row],[Te financieren]]-Tb.Financiering[[#This Row],[Eigen
bijdrage]]-Tb.Financiering[[#This Row],[Andere
subsidie(s)]]-Tb.Financiering[[#This Row],[Anders]],0)</f>
        <v>0</v>
      </c>
      <c r="BB98" s="144">
        <f>IF(Tb.Financiering[[#This Row],[Pnr.]]=BB$7,Tb.Financiering[[#This Row],[Te financieren]]-Tb.Financiering[[#This Row],[Eigen
bijdrage]]-Tb.Financiering[[#This Row],[Andere
subsidie(s)]]-Tb.Financiering[[#This Row],[Anders]],0)</f>
        <v>0</v>
      </c>
      <c r="BC98" s="144">
        <f>IF(Tb.Financiering[[#This Row],[Pnr.]]=BC$7,Tb.Financiering[[#This Row],[Te financieren]]-Tb.Financiering[[#This Row],[Eigen
bijdrage]]-Tb.Financiering[[#This Row],[Andere
subsidie(s)]]-Tb.Financiering[[#This Row],[Anders]],0)</f>
        <v>0</v>
      </c>
      <c r="BD98" s="144">
        <f>IF(Tb.Financiering[[#This Row],[Pnr.]]=BD$7,Tb.Financiering[[#This Row],[Te financieren]]-Tb.Financiering[[#This Row],[Eigen
bijdrage]]-Tb.Financiering[[#This Row],[Andere
subsidie(s)]]-Tb.Financiering[[#This Row],[Anders]],0)</f>
        <v>0</v>
      </c>
      <c r="BE98" s="144">
        <f>IF(Tb.Financiering[[#This Row],[Pnr.]]=BE$7,Tb.Financiering[[#This Row],[Te financieren]]-Tb.Financiering[[#This Row],[Eigen
bijdrage]]-Tb.Financiering[[#This Row],[Andere
subsidie(s)]]-Tb.Financiering[[#This Row],[Anders]],0)</f>
        <v>0</v>
      </c>
      <c r="BF98" s="144">
        <f>IF(Tb.Financiering[[#This Row],[Pnr.]]=BF$7,Tb.Financiering[[#This Row],[Te financieren]]-Tb.Financiering[[#This Row],[Eigen
bijdrage]]-Tb.Financiering[[#This Row],[Andere
subsidie(s)]]-Tb.Financiering[[#This Row],[Anders]],0)</f>
        <v>0</v>
      </c>
      <c r="BG98" s="144">
        <f>IF(Tb.Financiering[[#This Row],[Pnr.]]=BG$7,Tb.Financiering[[#This Row],[Te financieren]]-Tb.Financiering[[#This Row],[Eigen
bijdrage]]-Tb.Financiering[[#This Row],[Andere
subsidie(s)]]-Tb.Financiering[[#This Row],[Anders]],0)</f>
        <v>0</v>
      </c>
      <c r="BH98" s="144">
        <f>IF(Tb.Financiering[[#This Row],[Pnr.]]=BH$7,Tb.Financiering[[#This Row],[Te financieren]]-Tb.Financiering[[#This Row],[Eigen
bijdrage]]-Tb.Financiering[[#This Row],[Andere
subsidie(s)]]-Tb.Financiering[[#This Row],[Anders]],0)</f>
        <v>0</v>
      </c>
      <c r="BI98" s="144">
        <f>IF(Tb.Financiering[[#This Row],[Pnr.]]=BI$7,Tb.Financiering[[#This Row],[Te financieren]]-Tb.Financiering[[#This Row],[Eigen
bijdrage]]-Tb.Financiering[[#This Row],[Andere
subsidie(s)]]-Tb.Financiering[[#This Row],[Anders]],0)</f>
        <v>0</v>
      </c>
      <c r="BJ98" s="144">
        <f>IF(Tb.Financiering[[#This Row],[Pnr.]]=BJ$7,Tb.Financiering[[#This Row],[Te financieren]]-Tb.Financiering[[#This Row],[Eigen
bijdrage]]-Tb.Financiering[[#This Row],[Andere
subsidie(s)]]-Tb.Financiering[[#This Row],[Anders]],0)</f>
        <v>0</v>
      </c>
      <c r="BK98" s="144">
        <f>IF(Tb.Financiering[[#This Row],[Pnr.]]=BK$7,Tb.Financiering[[#This Row],[Te financieren]]-Tb.Financiering[[#This Row],[Eigen
bijdrage]]-Tb.Financiering[[#This Row],[Andere
subsidie(s)]]-Tb.Financiering[[#This Row],[Anders]],0)</f>
        <v>0</v>
      </c>
      <c r="BL98" s="144">
        <f>IF(Tb.Financiering[[#This Row],[Pnr.]]=BL$7,Tb.Financiering[[#This Row],[Te financieren]]-Tb.Financiering[[#This Row],[Eigen
bijdrage]]-Tb.Financiering[[#This Row],[Andere
subsidie(s)]]-Tb.Financiering[[#This Row],[Anders]],0)</f>
        <v>0</v>
      </c>
      <c r="BM98" s="144">
        <f>IF(Tb.Financiering[[#This Row],[Pnr.]]=BM$7,Tb.Financiering[[#This Row],[Te financieren]]-Tb.Financiering[[#This Row],[Eigen
bijdrage]]-Tb.Financiering[[#This Row],[Andere
subsidie(s)]]-Tb.Financiering[[#This Row],[Anders]],0)</f>
        <v>0</v>
      </c>
      <c r="BN98" s="235">
        <f>IF(Tb.Financiering[[#This Row],[Pnr.]]=BN$7,Tb.Financiering[[#This Row],[Eigen
bijdrage]]+Tb.Financiering[[#This Row],[Andere
subsidie(s)]]+Tb.Financiering[[#This Row],[Anders]],0)</f>
        <v>0</v>
      </c>
      <c r="BO98" s="235">
        <f>IF(Tb.Financiering[[#This Row],[Pnr.]]=BO$7,Tb.Financiering[[#This Row],[Eigen
bijdrage]]+Tb.Financiering[[#This Row],[Andere
subsidie(s)]]+Tb.Financiering[[#This Row],[Anders]],0)</f>
        <v>0</v>
      </c>
      <c r="BP98" s="235">
        <f>IF(Tb.Financiering[[#This Row],[Pnr.]]=BP$7,Tb.Financiering[[#This Row],[Eigen
bijdrage]]+Tb.Financiering[[#This Row],[Andere
subsidie(s)]]+Tb.Financiering[[#This Row],[Anders]],0)</f>
        <v>0</v>
      </c>
      <c r="BQ98" s="235">
        <f>IF(Tb.Financiering[[#This Row],[Pnr.]]=BQ$7,Tb.Financiering[[#This Row],[Eigen
bijdrage]]+Tb.Financiering[[#This Row],[Andere
subsidie(s)]]+Tb.Financiering[[#This Row],[Anders]],0)</f>
        <v>0</v>
      </c>
      <c r="BR98" s="235">
        <f>IF(Tb.Financiering[[#This Row],[Pnr.]]=BR$7,Tb.Financiering[[#This Row],[Eigen
bijdrage]]+Tb.Financiering[[#This Row],[Andere
subsidie(s)]]+Tb.Financiering[[#This Row],[Anders]],0)</f>
        <v>0</v>
      </c>
      <c r="BS98" s="235">
        <f>IF(Tb.Financiering[[#This Row],[Pnr.]]=BS$7,Tb.Financiering[[#This Row],[Eigen
bijdrage]]+Tb.Financiering[[#This Row],[Andere
subsidie(s)]]+Tb.Financiering[[#This Row],[Anders]],0)</f>
        <v>0</v>
      </c>
      <c r="BT98" s="235">
        <f>IF(Tb.Financiering[[#This Row],[Pnr.]]=BT$7,Tb.Financiering[[#This Row],[Eigen
bijdrage]]+Tb.Financiering[[#This Row],[Andere
subsidie(s)]]+Tb.Financiering[[#This Row],[Anders]],0)</f>
        <v>0</v>
      </c>
      <c r="BU98" s="235">
        <f>IF(Tb.Financiering[[#This Row],[Pnr.]]=BU$7,Tb.Financiering[[#This Row],[Eigen
bijdrage]]+Tb.Financiering[[#This Row],[Andere
subsidie(s)]]+Tb.Financiering[[#This Row],[Anders]],0)</f>
        <v>0</v>
      </c>
      <c r="BV98" s="235">
        <f>IF(Tb.Financiering[[#This Row],[Pnr.]]=BV$7,Tb.Financiering[[#This Row],[Eigen
bijdrage]]+Tb.Financiering[[#This Row],[Andere
subsidie(s)]]+Tb.Financiering[[#This Row],[Anders]],0)</f>
        <v>0</v>
      </c>
      <c r="BW98" s="235">
        <f>IF(Tb.Financiering[[#This Row],[Pnr.]]=BW$7,Tb.Financiering[[#This Row],[Eigen
bijdrage]]+Tb.Financiering[[#This Row],[Andere
subsidie(s)]]+Tb.Financiering[[#This Row],[Anders]],0)</f>
        <v>0</v>
      </c>
      <c r="BX98" s="235">
        <f>IF(Tb.Financiering[[#This Row],[Pnr.]]=BX$7,Tb.Financiering[[#This Row],[Eigen
bijdrage]]+Tb.Financiering[[#This Row],[Andere
subsidie(s)]]+Tb.Financiering[[#This Row],[Anders]],0)</f>
        <v>0</v>
      </c>
      <c r="BY98" s="235">
        <f>IF(Tb.Financiering[[#This Row],[Pnr.]]=BY$7,Tb.Financiering[[#This Row],[Eigen
bijdrage]]+Tb.Financiering[[#This Row],[Andere
subsidie(s)]]+Tb.Financiering[[#This Row],[Anders]],0)</f>
        <v>0</v>
      </c>
      <c r="BZ98" s="235">
        <f>IF(Tb.Financiering[[#This Row],[Pnr.]]=BZ$7,Tb.Financiering[[#This Row],[Eigen
bijdrage]]+Tb.Financiering[[#This Row],[Andere
subsidie(s)]]+Tb.Financiering[[#This Row],[Anders]],0)</f>
        <v>0</v>
      </c>
      <c r="CA98" s="235">
        <f>IF(Tb.Financiering[[#This Row],[Pnr.]]=CA$7,Tb.Financiering[[#This Row],[Eigen
bijdrage]]+Tb.Financiering[[#This Row],[Andere
subsidie(s)]]+Tb.Financiering[[#This Row],[Anders]],0)</f>
        <v>0</v>
      </c>
      <c r="CB98" s="235">
        <f>IF(Tb.Financiering[[#This Row],[Pnr.]]=CB$7,Tb.Financiering[[#This Row],[Eigen
bijdrage]]+Tb.Financiering[[#This Row],[Andere
subsidie(s)]]+Tb.Financiering[[#This Row],[Anders]],0)</f>
        <v>0</v>
      </c>
      <c r="CC98" s="235">
        <f>IF(Tb.Financiering[[#This Row],[Pnr.]]=CC$7,Tb.Financiering[[#This Row],[Eigen
bijdrage]]+Tb.Financiering[[#This Row],[Andere
subsidie(s)]]+Tb.Financiering[[#This Row],[Anders]],0)</f>
        <v>0</v>
      </c>
      <c r="CD98" s="235">
        <f>IF(Tb.Financiering[[#This Row],[Pnr.]]=CD$7,Tb.Financiering[[#This Row],[Eigen
bijdrage]]+Tb.Financiering[[#This Row],[Andere
subsidie(s)]]+Tb.Financiering[[#This Row],[Anders]],0)</f>
        <v>0</v>
      </c>
      <c r="CE98" s="235">
        <f>IF(Tb.Financiering[[#This Row],[Pnr.]]=CE$7,Tb.Financiering[[#This Row],[Eigen
bijdrage]]+Tb.Financiering[[#This Row],[Andere
subsidie(s)]]+Tb.Financiering[[#This Row],[Anders]],0)</f>
        <v>0</v>
      </c>
      <c r="CF98" s="235">
        <f>IF(Tb.Financiering[[#This Row],[Pnr.]]=CF$7,Tb.Financiering[[#This Row],[Eigen
bijdrage]]+Tb.Financiering[[#This Row],[Andere
subsidie(s)]]+Tb.Financiering[[#This Row],[Anders]],0)</f>
        <v>0</v>
      </c>
      <c r="CG98" s="235">
        <f>IF(Tb.Financiering[[#This Row],[Pnr.]]=CG$7,Tb.Financiering[[#This Row],[Eigen
bijdrage]]+Tb.Financiering[[#This Row],[Andere
subsidie(s)]]+Tb.Financiering[[#This Row],[Anders]],0)</f>
        <v>0</v>
      </c>
      <c r="CH98" s="235">
        <f>IF(Tb.Financiering[[#This Row],[Pnr.]]=CH$7,Tb.Financiering[[#This Row],[Eigen
bijdrage]]+Tb.Financiering[[#This Row],[Andere
subsidie(s)]]+Tb.Financiering[[#This Row],[Anders]],0)</f>
        <v>0</v>
      </c>
      <c r="CI98" s="235">
        <f>IF(Tb.Financiering[[#This Row],[Pnr.]]=CI$7,Tb.Financiering[[#This Row],[Eigen
bijdrage]]+Tb.Financiering[[#This Row],[Andere
subsidie(s)]]+Tb.Financiering[[#This Row],[Anders]],0)</f>
        <v>0</v>
      </c>
      <c r="CJ98" s="235">
        <f>IF(Tb.Financiering[[#This Row],[Pnr.]]=CJ$7,Tb.Financiering[[#This Row],[Eigen
bijdrage]]+Tb.Financiering[[#This Row],[Andere
subsidie(s)]]+Tb.Financiering[[#This Row],[Anders]],0)</f>
        <v>0</v>
      </c>
      <c r="CK98" s="235">
        <f>IF(Tb.Financiering[[#This Row],[Pnr.]]=CK$7,Tb.Financiering[[#This Row],[Eigen
bijdrage]]+Tb.Financiering[[#This Row],[Andere
subsidie(s)]]+Tb.Financiering[[#This Row],[Anders]],0)</f>
        <v>0</v>
      </c>
      <c r="CL98" s="235">
        <f>IF(Tb.Financiering[[#This Row],[Pnr.]]=CL$7,Tb.Financiering[[#This Row],[Eigen
bijdrage]]+Tb.Financiering[[#This Row],[Andere
subsidie(s)]]+Tb.Financiering[[#This Row],[Anders]],0)</f>
        <v>0</v>
      </c>
      <c r="CM98" s="235">
        <f>IF(Tb.Financiering[[#This Row],[Pnr.]]=CM$7,Tb.Financiering[[#This Row],[Eigen
bijdrage]]+Tb.Financiering[[#This Row],[Andere
subsidie(s)]]+Tb.Financiering[[#This Row],[Anders]],0)</f>
        <v>0</v>
      </c>
      <c r="CN98" s="235">
        <f>IF(Tb.Financiering[[#This Row],[Pnr.]]=CN$7,Tb.Financiering[[#This Row],[Eigen
bijdrage]]+Tb.Financiering[[#This Row],[Andere
subsidie(s)]]+Tb.Financiering[[#This Row],[Anders]],0)</f>
        <v>0</v>
      </c>
      <c r="CO98" s="235">
        <f>IF(Tb.Financiering[[#This Row],[Pnr.]]=CO$7,Tb.Financiering[[#This Row],[Eigen
bijdrage]]+Tb.Financiering[[#This Row],[Andere
subsidie(s)]]+Tb.Financiering[[#This Row],[Anders]],0)</f>
        <v>0</v>
      </c>
      <c r="CP98" s="235">
        <f>IF(Tb.Financiering[[#This Row],[Pnr.]]=CP$7,Tb.Financiering[[#This Row],[Eigen
bijdrage]]+Tb.Financiering[[#This Row],[Andere
subsidie(s)]]+Tb.Financiering[[#This Row],[Anders]],0)</f>
        <v>0</v>
      </c>
      <c r="CQ98" s="235">
        <f>IF(Tb.Financiering[[#This Row],[Pnr.]]=CQ$7,Tb.Financiering[[#This Row],[Eigen
bijdrage]]+Tb.Financiering[[#This Row],[Andere
subsidie(s)]]+Tb.Financiering[[#This Row],[Anders]],0)</f>
        <v>0</v>
      </c>
      <c r="CR98" s="235">
        <f>IF(Tb.Financiering[[#This Row],[Pnr.]]=CR$7,Tb.Financiering[[#This Row],[Eigen
bijdrage]]+Tb.Financiering[[#This Row],[Andere
subsidie(s)]]+Tb.Financiering[[#This Row],[Anders]],0)</f>
        <v>0</v>
      </c>
      <c r="CS98" s="235">
        <f>IF(Tb.Financiering[[#This Row],[Pnr.]]=CS$7,Tb.Financiering[[#This Row],[Eigen
bijdrage]]+Tb.Financiering[[#This Row],[Andere
subsidie(s)]]+Tb.Financiering[[#This Row],[Anders]],0)</f>
        <v>0</v>
      </c>
      <c r="CT98" s="235">
        <f>IF(Tb.Financiering[[#This Row],[Pnr.]]=CT$7,Tb.Financiering[[#This Row],[Eigen
bijdrage]]+Tb.Financiering[[#This Row],[Andere
subsidie(s)]]+Tb.Financiering[[#This Row],[Anders]],0)</f>
        <v>0</v>
      </c>
      <c r="CU98" s="235">
        <f>IF(Tb.Financiering[[#This Row],[Pnr.]]=CU$7,Tb.Financiering[[#This Row],[Eigen
bijdrage]]+Tb.Financiering[[#This Row],[Andere
subsidie(s)]]+Tb.Financiering[[#This Row],[Anders]],0)</f>
        <v>0</v>
      </c>
      <c r="CV98" s="235">
        <f>IF(Tb.Financiering[[#This Row],[Pnr.]]=CV$7,Tb.Financiering[[#This Row],[Eigen
bijdrage]]+Tb.Financiering[[#This Row],[Andere
subsidie(s)]]+Tb.Financiering[[#This Row],[Anders]],0)</f>
        <v>0</v>
      </c>
      <c r="CW98" s="235">
        <f>IF(Tb.Financiering[[#This Row],[Pnr.]]=CW$7,Tb.Financiering[[#This Row],[Eigen
bijdrage]]+Tb.Financiering[[#This Row],[Andere
subsidie(s)]]+Tb.Financiering[[#This Row],[Anders]],0)</f>
        <v>0</v>
      </c>
      <c r="CX98" s="235">
        <f>IF(Tb.Financiering[[#This Row],[Pnr.]]=CX$7,Tb.Financiering[[#This Row],[Eigen
bijdrage]]+Tb.Financiering[[#This Row],[Andere
subsidie(s)]]+Tb.Financiering[[#This Row],[Anders]],0)</f>
        <v>0</v>
      </c>
      <c r="CY98" s="235">
        <f>IF(Tb.Financiering[[#This Row],[Pnr.]]=CY$7,Tb.Financiering[[#This Row],[Eigen
bijdrage]]+Tb.Financiering[[#This Row],[Andere
subsidie(s)]]+Tb.Financiering[[#This Row],[Anders]],0)</f>
        <v>0</v>
      </c>
      <c r="CZ98" s="235">
        <f>IF(Tb.Financiering[[#This Row],[Pnr.]]=CZ$7,Tb.Financiering[[#This Row],[Eigen
bijdrage]]+Tb.Financiering[[#This Row],[Andere
subsidie(s)]]+Tb.Financiering[[#This Row],[Anders]],0)</f>
        <v>0</v>
      </c>
      <c r="DA98" s="235">
        <f>IF(Tb.Financiering[[#This Row],[Pnr.]]=DA$7,Tb.Financiering[[#This Row],[Eigen
bijdrage]]+Tb.Financiering[[#This Row],[Andere
subsidie(s)]]+Tb.Financiering[[#This Row],[Anders]],0)</f>
        <v>0</v>
      </c>
      <c r="DB98" s="235">
        <f>IF(Tb.Financiering[[#This Row],[Pnr.]]=DB$7,Tb.Financiering[[#This Row],[Eigen
bijdrage]]+Tb.Financiering[[#This Row],[Andere
subsidie(s)]]+Tb.Financiering[[#This Row],[Anders]],0)</f>
        <v>0</v>
      </c>
      <c r="DC98" s="235">
        <f>IF(Tb.Financiering[[#This Row],[Pnr.]]=DC$7,Tb.Financiering[[#This Row],[Eigen
bijdrage]]+Tb.Financiering[[#This Row],[Andere
subsidie(s)]]+Tb.Financiering[[#This Row],[Anders]],0)</f>
        <v>0</v>
      </c>
      <c r="DD98" s="235">
        <f>IF(Tb.Financiering[[#This Row],[Pnr.]]=DD$7,Tb.Financiering[[#This Row],[Eigen
bijdrage]]+Tb.Financiering[[#This Row],[Andere
subsidie(s)]]+Tb.Financiering[[#This Row],[Anders]],0)</f>
        <v>0</v>
      </c>
      <c r="DE98" s="235">
        <f>IF(Tb.Financiering[[#This Row],[Pnr.]]=DE$7,Tb.Financiering[[#This Row],[Eigen
bijdrage]]+Tb.Financiering[[#This Row],[Andere
subsidie(s)]]+Tb.Financiering[[#This Row],[Anders]],0)</f>
        <v>0</v>
      </c>
      <c r="DF98" s="235">
        <f>IF(Tb.Financiering[[#This Row],[Pnr.]]=DF$7,Tb.Financiering[[#This Row],[Eigen
bijdrage]]+Tb.Financiering[[#This Row],[Andere
subsidie(s)]]+Tb.Financiering[[#This Row],[Anders]],0)</f>
        <v>0</v>
      </c>
      <c r="DG98" s="235">
        <f>IF(Tb.Financiering[[#This Row],[Pnr.]]=DG$7,Tb.Financiering[[#This Row],[Eigen
bijdrage]]+Tb.Financiering[[#This Row],[Andere
subsidie(s)]]+Tb.Financiering[[#This Row],[Anders]],0)</f>
        <v>0</v>
      </c>
      <c r="DH98" s="235">
        <f>IF(Tb.Financiering[[#This Row],[Pnr.]]=DH$7,Tb.Financiering[[#This Row],[Eigen
bijdrage]]+Tb.Financiering[[#This Row],[Andere
subsidie(s)]]+Tb.Financiering[[#This Row],[Anders]],0)</f>
        <v>0</v>
      </c>
      <c r="DI98" s="235">
        <f>IF(Tb.Financiering[[#This Row],[Pnr.]]=DI$7,Tb.Financiering[[#This Row],[Eigen
bijdrage]]+Tb.Financiering[[#This Row],[Andere
subsidie(s)]]+Tb.Financiering[[#This Row],[Anders]],0)</f>
        <v>0</v>
      </c>
      <c r="DJ98" s="235">
        <f>IF(Tb.Financiering[[#This Row],[Pnr.]]=DJ$7,Tb.Financiering[[#This Row],[Eigen
bijdrage]]+Tb.Financiering[[#This Row],[Andere
subsidie(s)]]+Tb.Financiering[[#This Row],[Anders]],0)</f>
        <v>0</v>
      </c>
      <c r="DK98" s="235">
        <f>IF(Tb.Financiering[[#This Row],[Pnr.]]=DK$7,Tb.Financiering[[#This Row],[Eigen
bijdrage]]+Tb.Financiering[[#This Row],[Andere
subsidie(s)]]+Tb.Financiering[[#This Row],[Anders]],0)</f>
        <v>0</v>
      </c>
      <c r="XFD98" s="31"/>
    </row>
    <row r="99" spans="1:115 16384:16384" s="4" customFormat="1" x14ac:dyDescent="0.3">
      <c r="A99" s="31"/>
      <c r="B99" s="137"/>
      <c r="C99" s="137"/>
      <c r="D99" s="11">
        <f>SUMIF(Tbl.Kosten[PSAnr.],Tb.Financiering[[#This Row],[PSAnr.]],Tbl.Kosten[Totaal kosten])</f>
        <v>0</v>
      </c>
      <c r="E99" s="154">
        <f>SUMIF(Tbl.Kosten[PSAnr.],Tb.Financiering[[#This Row],[PSAnr.]],Tbl.Kosten[Subsidie])</f>
        <v>0</v>
      </c>
      <c r="F99" s="155"/>
      <c r="G99" s="154">
        <f>Tb.Financiering[[#This Row],[Begrote kosten]]-Tb.Financiering[[#This Row],[Berekende GLB subsidie]]-Tb.Financiering[[#This Row],[Correctie GLB subsidie]]</f>
        <v>0</v>
      </c>
      <c r="H99" s="156"/>
      <c r="I99" s="156"/>
      <c r="J99" s="156"/>
      <c r="K99" s="152"/>
      <c r="L99" s="97">
        <f>Tb.Financiering[[#This Row],[Te financieren]]-SUM(Tb.Financiering[[#This Row],[Eigen
bijdrage]:[Anders]])</f>
        <v>0</v>
      </c>
      <c r="M99" s="160" t="str">
        <f>IFERROR(VLOOKUP(Tb.Financiering[[#This Row],[Partnernaam]],Tbl.Projectpartners[[Naam]:[PNr.]],9,FALSE),"")</f>
        <v/>
      </c>
      <c r="N99" s="142" t="str">
        <f>IFERROR(VLOOKUP(Tb.Financiering[[#This Row],[Subsidiabele activiteit]],Tbl.Subsidiehoogte[[Subsidieactiviteit]:[SAnr.]],3,FALSE),"")</f>
        <v/>
      </c>
      <c r="O99" s="142" t="str">
        <f>_xlfn.CONCAT(Tb.Financiering[[#This Row],[Pnr.]],Tb.Financiering[[#This Row],[SAnr.]])</f>
        <v/>
      </c>
      <c r="P99" s="144">
        <f>IF(Tb.Financiering[[#This Row],[Pnr.]]=P$7,Tb.Financiering[[#This Row],[Te financieren]]-Tb.Financiering[[#This Row],[Eigen
bijdrage]]-Tb.Financiering[[#This Row],[Andere
subsidie(s)]]-Tb.Financiering[[#This Row],[Anders]],0)</f>
        <v>0</v>
      </c>
      <c r="Q99" s="144">
        <f>IF(Tb.Financiering[[#This Row],[Pnr.]]=Q$7,Tb.Financiering[[#This Row],[Te financieren]]-Tb.Financiering[[#This Row],[Eigen
bijdrage]]-Tb.Financiering[[#This Row],[Andere
subsidie(s)]]-Tb.Financiering[[#This Row],[Anders]],0)</f>
        <v>0</v>
      </c>
      <c r="R99" s="144">
        <f>IF(Tb.Financiering[[#This Row],[Pnr.]]=R$7,Tb.Financiering[[#This Row],[Te financieren]]-Tb.Financiering[[#This Row],[Eigen
bijdrage]]-Tb.Financiering[[#This Row],[Andere
subsidie(s)]]-Tb.Financiering[[#This Row],[Anders]],0)</f>
        <v>0</v>
      </c>
      <c r="S99" s="144">
        <f>IF(Tb.Financiering[[#This Row],[Pnr.]]=S$7,Tb.Financiering[[#This Row],[Te financieren]]-Tb.Financiering[[#This Row],[Eigen
bijdrage]]-Tb.Financiering[[#This Row],[Andere
subsidie(s)]]-Tb.Financiering[[#This Row],[Anders]],0)</f>
        <v>0</v>
      </c>
      <c r="T99" s="144">
        <f>IF(Tb.Financiering[[#This Row],[Pnr.]]=T$7,Tb.Financiering[[#This Row],[Te financieren]]-Tb.Financiering[[#This Row],[Eigen
bijdrage]]-Tb.Financiering[[#This Row],[Andere
subsidie(s)]]-Tb.Financiering[[#This Row],[Anders]],0)</f>
        <v>0</v>
      </c>
      <c r="U99" s="144">
        <f>IF(Tb.Financiering[[#This Row],[Pnr.]]=U$7,Tb.Financiering[[#This Row],[Te financieren]]-Tb.Financiering[[#This Row],[Eigen
bijdrage]]-Tb.Financiering[[#This Row],[Andere
subsidie(s)]]-Tb.Financiering[[#This Row],[Anders]],0)</f>
        <v>0</v>
      </c>
      <c r="V99" s="144">
        <f>IF(Tb.Financiering[[#This Row],[Pnr.]]=V$7,Tb.Financiering[[#This Row],[Te financieren]]-Tb.Financiering[[#This Row],[Eigen
bijdrage]]-Tb.Financiering[[#This Row],[Andere
subsidie(s)]]-Tb.Financiering[[#This Row],[Anders]],0)</f>
        <v>0</v>
      </c>
      <c r="W99" s="144">
        <f>IF(Tb.Financiering[[#This Row],[Pnr.]]=W$7,Tb.Financiering[[#This Row],[Te financieren]]-Tb.Financiering[[#This Row],[Eigen
bijdrage]]-Tb.Financiering[[#This Row],[Andere
subsidie(s)]]-Tb.Financiering[[#This Row],[Anders]],0)</f>
        <v>0</v>
      </c>
      <c r="X99" s="144">
        <f>IF(Tb.Financiering[[#This Row],[Pnr.]]=X$7,Tb.Financiering[[#This Row],[Te financieren]]-Tb.Financiering[[#This Row],[Eigen
bijdrage]]-Tb.Financiering[[#This Row],[Andere
subsidie(s)]]-Tb.Financiering[[#This Row],[Anders]],0)</f>
        <v>0</v>
      </c>
      <c r="Y99" s="144">
        <f>IF(Tb.Financiering[[#This Row],[Pnr.]]=Y$7,Tb.Financiering[[#This Row],[Te financieren]]-Tb.Financiering[[#This Row],[Eigen
bijdrage]]-Tb.Financiering[[#This Row],[Andere
subsidie(s)]]-Tb.Financiering[[#This Row],[Anders]],0)</f>
        <v>0</v>
      </c>
      <c r="Z99" s="144">
        <f>IF(Tb.Financiering[[#This Row],[Pnr.]]=Z$7,Tb.Financiering[[#This Row],[Te financieren]]-Tb.Financiering[[#This Row],[Eigen
bijdrage]]-Tb.Financiering[[#This Row],[Andere
subsidie(s)]]-Tb.Financiering[[#This Row],[Anders]],0)</f>
        <v>0</v>
      </c>
      <c r="AA99" s="144">
        <f>IF(Tb.Financiering[[#This Row],[Pnr.]]=AA$7,Tb.Financiering[[#This Row],[Te financieren]]-Tb.Financiering[[#This Row],[Eigen
bijdrage]]-Tb.Financiering[[#This Row],[Andere
subsidie(s)]]-Tb.Financiering[[#This Row],[Anders]],0)</f>
        <v>0</v>
      </c>
      <c r="AB99" s="144">
        <f>IF(Tb.Financiering[[#This Row],[Pnr.]]=AB$7,Tb.Financiering[[#This Row],[Te financieren]]-Tb.Financiering[[#This Row],[Eigen
bijdrage]]-Tb.Financiering[[#This Row],[Andere
subsidie(s)]]-Tb.Financiering[[#This Row],[Anders]],0)</f>
        <v>0</v>
      </c>
      <c r="AC99" s="144">
        <f>IF(Tb.Financiering[[#This Row],[Pnr.]]=AC$7,Tb.Financiering[[#This Row],[Te financieren]]-Tb.Financiering[[#This Row],[Eigen
bijdrage]]-Tb.Financiering[[#This Row],[Andere
subsidie(s)]]-Tb.Financiering[[#This Row],[Anders]],0)</f>
        <v>0</v>
      </c>
      <c r="AD99" s="144">
        <f>IF(Tb.Financiering[[#This Row],[Pnr.]]=AD$7,Tb.Financiering[[#This Row],[Te financieren]]-Tb.Financiering[[#This Row],[Eigen
bijdrage]]-Tb.Financiering[[#This Row],[Andere
subsidie(s)]]-Tb.Financiering[[#This Row],[Anders]],0)</f>
        <v>0</v>
      </c>
      <c r="AE99" s="144">
        <f>IF(Tb.Financiering[[#This Row],[Pnr.]]=AE$7,Tb.Financiering[[#This Row],[Te financieren]]-Tb.Financiering[[#This Row],[Eigen
bijdrage]]-Tb.Financiering[[#This Row],[Andere
subsidie(s)]]-Tb.Financiering[[#This Row],[Anders]],0)</f>
        <v>0</v>
      </c>
      <c r="AF99" s="144">
        <f>IF(Tb.Financiering[[#This Row],[Pnr.]]=AF$7,Tb.Financiering[[#This Row],[Te financieren]]-Tb.Financiering[[#This Row],[Eigen
bijdrage]]-Tb.Financiering[[#This Row],[Andere
subsidie(s)]]-Tb.Financiering[[#This Row],[Anders]],0)</f>
        <v>0</v>
      </c>
      <c r="AG99" s="144">
        <f>IF(Tb.Financiering[[#This Row],[Pnr.]]=AG$7,Tb.Financiering[[#This Row],[Te financieren]]-Tb.Financiering[[#This Row],[Eigen
bijdrage]]-Tb.Financiering[[#This Row],[Andere
subsidie(s)]]-Tb.Financiering[[#This Row],[Anders]],0)</f>
        <v>0</v>
      </c>
      <c r="AH99" s="144">
        <f>IF(Tb.Financiering[[#This Row],[Pnr.]]=AH$7,Tb.Financiering[[#This Row],[Te financieren]]-Tb.Financiering[[#This Row],[Eigen
bijdrage]]-Tb.Financiering[[#This Row],[Andere
subsidie(s)]]-Tb.Financiering[[#This Row],[Anders]],0)</f>
        <v>0</v>
      </c>
      <c r="AI99" s="144">
        <f>IF(Tb.Financiering[[#This Row],[Pnr.]]=AI$7,Tb.Financiering[[#This Row],[Te financieren]]-Tb.Financiering[[#This Row],[Eigen
bijdrage]]-Tb.Financiering[[#This Row],[Andere
subsidie(s)]]-Tb.Financiering[[#This Row],[Anders]],0)</f>
        <v>0</v>
      </c>
      <c r="AJ99" s="144">
        <f>IF(Tb.Financiering[[#This Row],[Pnr.]]=AJ$7,Tb.Financiering[[#This Row],[Te financieren]]-Tb.Financiering[[#This Row],[Eigen
bijdrage]]-Tb.Financiering[[#This Row],[Andere
subsidie(s)]]-Tb.Financiering[[#This Row],[Anders]],0)</f>
        <v>0</v>
      </c>
      <c r="AK99" s="144">
        <f>IF(Tb.Financiering[[#This Row],[Pnr.]]=AK$7,Tb.Financiering[[#This Row],[Te financieren]]-Tb.Financiering[[#This Row],[Eigen
bijdrage]]-Tb.Financiering[[#This Row],[Andere
subsidie(s)]]-Tb.Financiering[[#This Row],[Anders]],0)</f>
        <v>0</v>
      </c>
      <c r="AL99" s="144">
        <f>IF(Tb.Financiering[[#This Row],[Pnr.]]=AL$7,Tb.Financiering[[#This Row],[Te financieren]]-Tb.Financiering[[#This Row],[Eigen
bijdrage]]-Tb.Financiering[[#This Row],[Andere
subsidie(s)]]-Tb.Financiering[[#This Row],[Anders]],0)</f>
        <v>0</v>
      </c>
      <c r="AM99" s="144">
        <f>IF(Tb.Financiering[[#This Row],[Pnr.]]=AM$7,Tb.Financiering[[#This Row],[Te financieren]]-Tb.Financiering[[#This Row],[Eigen
bijdrage]]-Tb.Financiering[[#This Row],[Andere
subsidie(s)]]-Tb.Financiering[[#This Row],[Anders]],0)</f>
        <v>0</v>
      </c>
      <c r="AN99" s="144">
        <f>IF(Tb.Financiering[[#This Row],[Pnr.]]=AN$7,Tb.Financiering[[#This Row],[Te financieren]]-Tb.Financiering[[#This Row],[Eigen
bijdrage]]-Tb.Financiering[[#This Row],[Andere
subsidie(s)]]-Tb.Financiering[[#This Row],[Anders]],0)</f>
        <v>0</v>
      </c>
      <c r="AO99" s="144">
        <f>IF(Tb.Financiering[[#This Row],[Pnr.]]=AO$7,Tb.Financiering[[#This Row],[Te financieren]]-Tb.Financiering[[#This Row],[Eigen
bijdrage]]-Tb.Financiering[[#This Row],[Andere
subsidie(s)]]-Tb.Financiering[[#This Row],[Anders]],0)</f>
        <v>0</v>
      </c>
      <c r="AP99" s="144">
        <f>IF(Tb.Financiering[[#This Row],[Pnr.]]=AP$7,Tb.Financiering[[#This Row],[Te financieren]]-Tb.Financiering[[#This Row],[Eigen
bijdrage]]-Tb.Financiering[[#This Row],[Andere
subsidie(s)]]-Tb.Financiering[[#This Row],[Anders]],0)</f>
        <v>0</v>
      </c>
      <c r="AQ99" s="144">
        <f>IF(Tb.Financiering[[#This Row],[Pnr.]]=AQ$7,Tb.Financiering[[#This Row],[Te financieren]]-Tb.Financiering[[#This Row],[Eigen
bijdrage]]-Tb.Financiering[[#This Row],[Andere
subsidie(s)]]-Tb.Financiering[[#This Row],[Anders]],0)</f>
        <v>0</v>
      </c>
      <c r="AR99" s="144">
        <f>IF(Tb.Financiering[[#This Row],[Pnr.]]=AR$7,Tb.Financiering[[#This Row],[Te financieren]]-Tb.Financiering[[#This Row],[Eigen
bijdrage]]-Tb.Financiering[[#This Row],[Andere
subsidie(s)]]-Tb.Financiering[[#This Row],[Anders]],0)</f>
        <v>0</v>
      </c>
      <c r="AS99" s="144">
        <f>IF(Tb.Financiering[[#This Row],[Pnr.]]=AS$7,Tb.Financiering[[#This Row],[Te financieren]]-Tb.Financiering[[#This Row],[Eigen
bijdrage]]-Tb.Financiering[[#This Row],[Andere
subsidie(s)]]-Tb.Financiering[[#This Row],[Anders]],0)</f>
        <v>0</v>
      </c>
      <c r="AT99" s="144">
        <f>IF(Tb.Financiering[[#This Row],[Pnr.]]=AT$7,Tb.Financiering[[#This Row],[Te financieren]]-Tb.Financiering[[#This Row],[Eigen
bijdrage]]-Tb.Financiering[[#This Row],[Andere
subsidie(s)]]-Tb.Financiering[[#This Row],[Anders]],0)</f>
        <v>0</v>
      </c>
      <c r="AU99" s="144">
        <f>IF(Tb.Financiering[[#This Row],[Pnr.]]=AU$7,Tb.Financiering[[#This Row],[Te financieren]]-Tb.Financiering[[#This Row],[Eigen
bijdrage]]-Tb.Financiering[[#This Row],[Andere
subsidie(s)]]-Tb.Financiering[[#This Row],[Anders]],0)</f>
        <v>0</v>
      </c>
      <c r="AV99" s="144">
        <f>IF(Tb.Financiering[[#This Row],[Pnr.]]=AV$7,Tb.Financiering[[#This Row],[Te financieren]]-Tb.Financiering[[#This Row],[Eigen
bijdrage]]-Tb.Financiering[[#This Row],[Andere
subsidie(s)]]-Tb.Financiering[[#This Row],[Anders]],0)</f>
        <v>0</v>
      </c>
      <c r="AW99" s="144">
        <f>IF(Tb.Financiering[[#This Row],[Pnr.]]=AW$7,Tb.Financiering[[#This Row],[Te financieren]]-Tb.Financiering[[#This Row],[Eigen
bijdrage]]-Tb.Financiering[[#This Row],[Andere
subsidie(s)]]-Tb.Financiering[[#This Row],[Anders]],0)</f>
        <v>0</v>
      </c>
      <c r="AX99" s="144">
        <f>IF(Tb.Financiering[[#This Row],[Pnr.]]=AX$7,Tb.Financiering[[#This Row],[Te financieren]]-Tb.Financiering[[#This Row],[Eigen
bijdrage]]-Tb.Financiering[[#This Row],[Andere
subsidie(s)]]-Tb.Financiering[[#This Row],[Anders]],0)</f>
        <v>0</v>
      </c>
      <c r="AY99" s="144">
        <f>IF(Tb.Financiering[[#This Row],[Pnr.]]=AY$7,Tb.Financiering[[#This Row],[Te financieren]]-Tb.Financiering[[#This Row],[Eigen
bijdrage]]-Tb.Financiering[[#This Row],[Andere
subsidie(s)]]-Tb.Financiering[[#This Row],[Anders]],0)</f>
        <v>0</v>
      </c>
      <c r="AZ99" s="144">
        <f>IF(Tb.Financiering[[#This Row],[Pnr.]]=AZ$7,Tb.Financiering[[#This Row],[Te financieren]]-Tb.Financiering[[#This Row],[Eigen
bijdrage]]-Tb.Financiering[[#This Row],[Andere
subsidie(s)]]-Tb.Financiering[[#This Row],[Anders]],0)</f>
        <v>0</v>
      </c>
      <c r="BA99" s="144">
        <f>IF(Tb.Financiering[[#This Row],[Pnr.]]=BA$7,Tb.Financiering[[#This Row],[Te financieren]]-Tb.Financiering[[#This Row],[Eigen
bijdrage]]-Tb.Financiering[[#This Row],[Andere
subsidie(s)]]-Tb.Financiering[[#This Row],[Anders]],0)</f>
        <v>0</v>
      </c>
      <c r="BB99" s="144">
        <f>IF(Tb.Financiering[[#This Row],[Pnr.]]=BB$7,Tb.Financiering[[#This Row],[Te financieren]]-Tb.Financiering[[#This Row],[Eigen
bijdrage]]-Tb.Financiering[[#This Row],[Andere
subsidie(s)]]-Tb.Financiering[[#This Row],[Anders]],0)</f>
        <v>0</v>
      </c>
      <c r="BC99" s="144">
        <f>IF(Tb.Financiering[[#This Row],[Pnr.]]=BC$7,Tb.Financiering[[#This Row],[Te financieren]]-Tb.Financiering[[#This Row],[Eigen
bijdrage]]-Tb.Financiering[[#This Row],[Andere
subsidie(s)]]-Tb.Financiering[[#This Row],[Anders]],0)</f>
        <v>0</v>
      </c>
      <c r="BD99" s="144">
        <f>IF(Tb.Financiering[[#This Row],[Pnr.]]=BD$7,Tb.Financiering[[#This Row],[Te financieren]]-Tb.Financiering[[#This Row],[Eigen
bijdrage]]-Tb.Financiering[[#This Row],[Andere
subsidie(s)]]-Tb.Financiering[[#This Row],[Anders]],0)</f>
        <v>0</v>
      </c>
      <c r="BE99" s="144">
        <f>IF(Tb.Financiering[[#This Row],[Pnr.]]=BE$7,Tb.Financiering[[#This Row],[Te financieren]]-Tb.Financiering[[#This Row],[Eigen
bijdrage]]-Tb.Financiering[[#This Row],[Andere
subsidie(s)]]-Tb.Financiering[[#This Row],[Anders]],0)</f>
        <v>0</v>
      </c>
      <c r="BF99" s="144">
        <f>IF(Tb.Financiering[[#This Row],[Pnr.]]=BF$7,Tb.Financiering[[#This Row],[Te financieren]]-Tb.Financiering[[#This Row],[Eigen
bijdrage]]-Tb.Financiering[[#This Row],[Andere
subsidie(s)]]-Tb.Financiering[[#This Row],[Anders]],0)</f>
        <v>0</v>
      </c>
      <c r="BG99" s="144">
        <f>IF(Tb.Financiering[[#This Row],[Pnr.]]=BG$7,Tb.Financiering[[#This Row],[Te financieren]]-Tb.Financiering[[#This Row],[Eigen
bijdrage]]-Tb.Financiering[[#This Row],[Andere
subsidie(s)]]-Tb.Financiering[[#This Row],[Anders]],0)</f>
        <v>0</v>
      </c>
      <c r="BH99" s="144">
        <f>IF(Tb.Financiering[[#This Row],[Pnr.]]=BH$7,Tb.Financiering[[#This Row],[Te financieren]]-Tb.Financiering[[#This Row],[Eigen
bijdrage]]-Tb.Financiering[[#This Row],[Andere
subsidie(s)]]-Tb.Financiering[[#This Row],[Anders]],0)</f>
        <v>0</v>
      </c>
      <c r="BI99" s="144">
        <f>IF(Tb.Financiering[[#This Row],[Pnr.]]=BI$7,Tb.Financiering[[#This Row],[Te financieren]]-Tb.Financiering[[#This Row],[Eigen
bijdrage]]-Tb.Financiering[[#This Row],[Andere
subsidie(s)]]-Tb.Financiering[[#This Row],[Anders]],0)</f>
        <v>0</v>
      </c>
      <c r="BJ99" s="144">
        <f>IF(Tb.Financiering[[#This Row],[Pnr.]]=BJ$7,Tb.Financiering[[#This Row],[Te financieren]]-Tb.Financiering[[#This Row],[Eigen
bijdrage]]-Tb.Financiering[[#This Row],[Andere
subsidie(s)]]-Tb.Financiering[[#This Row],[Anders]],0)</f>
        <v>0</v>
      </c>
      <c r="BK99" s="144">
        <f>IF(Tb.Financiering[[#This Row],[Pnr.]]=BK$7,Tb.Financiering[[#This Row],[Te financieren]]-Tb.Financiering[[#This Row],[Eigen
bijdrage]]-Tb.Financiering[[#This Row],[Andere
subsidie(s)]]-Tb.Financiering[[#This Row],[Anders]],0)</f>
        <v>0</v>
      </c>
      <c r="BL99" s="144">
        <f>IF(Tb.Financiering[[#This Row],[Pnr.]]=BL$7,Tb.Financiering[[#This Row],[Te financieren]]-Tb.Financiering[[#This Row],[Eigen
bijdrage]]-Tb.Financiering[[#This Row],[Andere
subsidie(s)]]-Tb.Financiering[[#This Row],[Anders]],0)</f>
        <v>0</v>
      </c>
      <c r="BM99" s="144">
        <f>IF(Tb.Financiering[[#This Row],[Pnr.]]=BM$7,Tb.Financiering[[#This Row],[Te financieren]]-Tb.Financiering[[#This Row],[Eigen
bijdrage]]-Tb.Financiering[[#This Row],[Andere
subsidie(s)]]-Tb.Financiering[[#This Row],[Anders]],0)</f>
        <v>0</v>
      </c>
      <c r="BN99" s="235">
        <f>IF(Tb.Financiering[[#This Row],[Pnr.]]=BN$7,Tb.Financiering[[#This Row],[Eigen
bijdrage]]+Tb.Financiering[[#This Row],[Andere
subsidie(s)]]+Tb.Financiering[[#This Row],[Anders]],0)</f>
        <v>0</v>
      </c>
      <c r="BO99" s="235">
        <f>IF(Tb.Financiering[[#This Row],[Pnr.]]=BO$7,Tb.Financiering[[#This Row],[Eigen
bijdrage]]+Tb.Financiering[[#This Row],[Andere
subsidie(s)]]+Tb.Financiering[[#This Row],[Anders]],0)</f>
        <v>0</v>
      </c>
      <c r="BP99" s="235">
        <f>IF(Tb.Financiering[[#This Row],[Pnr.]]=BP$7,Tb.Financiering[[#This Row],[Eigen
bijdrage]]+Tb.Financiering[[#This Row],[Andere
subsidie(s)]]+Tb.Financiering[[#This Row],[Anders]],0)</f>
        <v>0</v>
      </c>
      <c r="BQ99" s="235">
        <f>IF(Tb.Financiering[[#This Row],[Pnr.]]=BQ$7,Tb.Financiering[[#This Row],[Eigen
bijdrage]]+Tb.Financiering[[#This Row],[Andere
subsidie(s)]]+Tb.Financiering[[#This Row],[Anders]],0)</f>
        <v>0</v>
      </c>
      <c r="BR99" s="235">
        <f>IF(Tb.Financiering[[#This Row],[Pnr.]]=BR$7,Tb.Financiering[[#This Row],[Eigen
bijdrage]]+Tb.Financiering[[#This Row],[Andere
subsidie(s)]]+Tb.Financiering[[#This Row],[Anders]],0)</f>
        <v>0</v>
      </c>
      <c r="BS99" s="235">
        <f>IF(Tb.Financiering[[#This Row],[Pnr.]]=BS$7,Tb.Financiering[[#This Row],[Eigen
bijdrage]]+Tb.Financiering[[#This Row],[Andere
subsidie(s)]]+Tb.Financiering[[#This Row],[Anders]],0)</f>
        <v>0</v>
      </c>
      <c r="BT99" s="235">
        <f>IF(Tb.Financiering[[#This Row],[Pnr.]]=BT$7,Tb.Financiering[[#This Row],[Eigen
bijdrage]]+Tb.Financiering[[#This Row],[Andere
subsidie(s)]]+Tb.Financiering[[#This Row],[Anders]],0)</f>
        <v>0</v>
      </c>
      <c r="BU99" s="235">
        <f>IF(Tb.Financiering[[#This Row],[Pnr.]]=BU$7,Tb.Financiering[[#This Row],[Eigen
bijdrage]]+Tb.Financiering[[#This Row],[Andere
subsidie(s)]]+Tb.Financiering[[#This Row],[Anders]],0)</f>
        <v>0</v>
      </c>
      <c r="BV99" s="235">
        <f>IF(Tb.Financiering[[#This Row],[Pnr.]]=BV$7,Tb.Financiering[[#This Row],[Eigen
bijdrage]]+Tb.Financiering[[#This Row],[Andere
subsidie(s)]]+Tb.Financiering[[#This Row],[Anders]],0)</f>
        <v>0</v>
      </c>
      <c r="BW99" s="235">
        <f>IF(Tb.Financiering[[#This Row],[Pnr.]]=BW$7,Tb.Financiering[[#This Row],[Eigen
bijdrage]]+Tb.Financiering[[#This Row],[Andere
subsidie(s)]]+Tb.Financiering[[#This Row],[Anders]],0)</f>
        <v>0</v>
      </c>
      <c r="BX99" s="235">
        <f>IF(Tb.Financiering[[#This Row],[Pnr.]]=BX$7,Tb.Financiering[[#This Row],[Eigen
bijdrage]]+Tb.Financiering[[#This Row],[Andere
subsidie(s)]]+Tb.Financiering[[#This Row],[Anders]],0)</f>
        <v>0</v>
      </c>
      <c r="BY99" s="235">
        <f>IF(Tb.Financiering[[#This Row],[Pnr.]]=BY$7,Tb.Financiering[[#This Row],[Eigen
bijdrage]]+Tb.Financiering[[#This Row],[Andere
subsidie(s)]]+Tb.Financiering[[#This Row],[Anders]],0)</f>
        <v>0</v>
      </c>
      <c r="BZ99" s="235">
        <f>IF(Tb.Financiering[[#This Row],[Pnr.]]=BZ$7,Tb.Financiering[[#This Row],[Eigen
bijdrage]]+Tb.Financiering[[#This Row],[Andere
subsidie(s)]]+Tb.Financiering[[#This Row],[Anders]],0)</f>
        <v>0</v>
      </c>
      <c r="CA99" s="235">
        <f>IF(Tb.Financiering[[#This Row],[Pnr.]]=CA$7,Tb.Financiering[[#This Row],[Eigen
bijdrage]]+Tb.Financiering[[#This Row],[Andere
subsidie(s)]]+Tb.Financiering[[#This Row],[Anders]],0)</f>
        <v>0</v>
      </c>
      <c r="CB99" s="235">
        <f>IF(Tb.Financiering[[#This Row],[Pnr.]]=CB$7,Tb.Financiering[[#This Row],[Eigen
bijdrage]]+Tb.Financiering[[#This Row],[Andere
subsidie(s)]]+Tb.Financiering[[#This Row],[Anders]],0)</f>
        <v>0</v>
      </c>
      <c r="CC99" s="235">
        <f>IF(Tb.Financiering[[#This Row],[Pnr.]]=CC$7,Tb.Financiering[[#This Row],[Eigen
bijdrage]]+Tb.Financiering[[#This Row],[Andere
subsidie(s)]]+Tb.Financiering[[#This Row],[Anders]],0)</f>
        <v>0</v>
      </c>
      <c r="CD99" s="235">
        <f>IF(Tb.Financiering[[#This Row],[Pnr.]]=CD$7,Tb.Financiering[[#This Row],[Eigen
bijdrage]]+Tb.Financiering[[#This Row],[Andere
subsidie(s)]]+Tb.Financiering[[#This Row],[Anders]],0)</f>
        <v>0</v>
      </c>
      <c r="CE99" s="235">
        <f>IF(Tb.Financiering[[#This Row],[Pnr.]]=CE$7,Tb.Financiering[[#This Row],[Eigen
bijdrage]]+Tb.Financiering[[#This Row],[Andere
subsidie(s)]]+Tb.Financiering[[#This Row],[Anders]],0)</f>
        <v>0</v>
      </c>
      <c r="CF99" s="235">
        <f>IF(Tb.Financiering[[#This Row],[Pnr.]]=CF$7,Tb.Financiering[[#This Row],[Eigen
bijdrage]]+Tb.Financiering[[#This Row],[Andere
subsidie(s)]]+Tb.Financiering[[#This Row],[Anders]],0)</f>
        <v>0</v>
      </c>
      <c r="CG99" s="235">
        <f>IF(Tb.Financiering[[#This Row],[Pnr.]]=CG$7,Tb.Financiering[[#This Row],[Eigen
bijdrage]]+Tb.Financiering[[#This Row],[Andere
subsidie(s)]]+Tb.Financiering[[#This Row],[Anders]],0)</f>
        <v>0</v>
      </c>
      <c r="CH99" s="235">
        <f>IF(Tb.Financiering[[#This Row],[Pnr.]]=CH$7,Tb.Financiering[[#This Row],[Eigen
bijdrage]]+Tb.Financiering[[#This Row],[Andere
subsidie(s)]]+Tb.Financiering[[#This Row],[Anders]],0)</f>
        <v>0</v>
      </c>
      <c r="CI99" s="235">
        <f>IF(Tb.Financiering[[#This Row],[Pnr.]]=CI$7,Tb.Financiering[[#This Row],[Eigen
bijdrage]]+Tb.Financiering[[#This Row],[Andere
subsidie(s)]]+Tb.Financiering[[#This Row],[Anders]],0)</f>
        <v>0</v>
      </c>
      <c r="CJ99" s="235">
        <f>IF(Tb.Financiering[[#This Row],[Pnr.]]=CJ$7,Tb.Financiering[[#This Row],[Eigen
bijdrage]]+Tb.Financiering[[#This Row],[Andere
subsidie(s)]]+Tb.Financiering[[#This Row],[Anders]],0)</f>
        <v>0</v>
      </c>
      <c r="CK99" s="235">
        <f>IF(Tb.Financiering[[#This Row],[Pnr.]]=CK$7,Tb.Financiering[[#This Row],[Eigen
bijdrage]]+Tb.Financiering[[#This Row],[Andere
subsidie(s)]]+Tb.Financiering[[#This Row],[Anders]],0)</f>
        <v>0</v>
      </c>
      <c r="CL99" s="235">
        <f>IF(Tb.Financiering[[#This Row],[Pnr.]]=CL$7,Tb.Financiering[[#This Row],[Eigen
bijdrage]]+Tb.Financiering[[#This Row],[Andere
subsidie(s)]]+Tb.Financiering[[#This Row],[Anders]],0)</f>
        <v>0</v>
      </c>
      <c r="CM99" s="235">
        <f>IF(Tb.Financiering[[#This Row],[Pnr.]]=CM$7,Tb.Financiering[[#This Row],[Eigen
bijdrage]]+Tb.Financiering[[#This Row],[Andere
subsidie(s)]]+Tb.Financiering[[#This Row],[Anders]],0)</f>
        <v>0</v>
      </c>
      <c r="CN99" s="235">
        <f>IF(Tb.Financiering[[#This Row],[Pnr.]]=CN$7,Tb.Financiering[[#This Row],[Eigen
bijdrage]]+Tb.Financiering[[#This Row],[Andere
subsidie(s)]]+Tb.Financiering[[#This Row],[Anders]],0)</f>
        <v>0</v>
      </c>
      <c r="CO99" s="235">
        <f>IF(Tb.Financiering[[#This Row],[Pnr.]]=CO$7,Tb.Financiering[[#This Row],[Eigen
bijdrage]]+Tb.Financiering[[#This Row],[Andere
subsidie(s)]]+Tb.Financiering[[#This Row],[Anders]],0)</f>
        <v>0</v>
      </c>
      <c r="CP99" s="235">
        <f>IF(Tb.Financiering[[#This Row],[Pnr.]]=CP$7,Tb.Financiering[[#This Row],[Eigen
bijdrage]]+Tb.Financiering[[#This Row],[Andere
subsidie(s)]]+Tb.Financiering[[#This Row],[Anders]],0)</f>
        <v>0</v>
      </c>
      <c r="CQ99" s="235">
        <f>IF(Tb.Financiering[[#This Row],[Pnr.]]=CQ$7,Tb.Financiering[[#This Row],[Eigen
bijdrage]]+Tb.Financiering[[#This Row],[Andere
subsidie(s)]]+Tb.Financiering[[#This Row],[Anders]],0)</f>
        <v>0</v>
      </c>
      <c r="CR99" s="235">
        <f>IF(Tb.Financiering[[#This Row],[Pnr.]]=CR$7,Tb.Financiering[[#This Row],[Eigen
bijdrage]]+Tb.Financiering[[#This Row],[Andere
subsidie(s)]]+Tb.Financiering[[#This Row],[Anders]],0)</f>
        <v>0</v>
      </c>
      <c r="CS99" s="235">
        <f>IF(Tb.Financiering[[#This Row],[Pnr.]]=CS$7,Tb.Financiering[[#This Row],[Eigen
bijdrage]]+Tb.Financiering[[#This Row],[Andere
subsidie(s)]]+Tb.Financiering[[#This Row],[Anders]],0)</f>
        <v>0</v>
      </c>
      <c r="CT99" s="235">
        <f>IF(Tb.Financiering[[#This Row],[Pnr.]]=CT$7,Tb.Financiering[[#This Row],[Eigen
bijdrage]]+Tb.Financiering[[#This Row],[Andere
subsidie(s)]]+Tb.Financiering[[#This Row],[Anders]],0)</f>
        <v>0</v>
      </c>
      <c r="CU99" s="235">
        <f>IF(Tb.Financiering[[#This Row],[Pnr.]]=CU$7,Tb.Financiering[[#This Row],[Eigen
bijdrage]]+Tb.Financiering[[#This Row],[Andere
subsidie(s)]]+Tb.Financiering[[#This Row],[Anders]],0)</f>
        <v>0</v>
      </c>
      <c r="CV99" s="235">
        <f>IF(Tb.Financiering[[#This Row],[Pnr.]]=CV$7,Tb.Financiering[[#This Row],[Eigen
bijdrage]]+Tb.Financiering[[#This Row],[Andere
subsidie(s)]]+Tb.Financiering[[#This Row],[Anders]],0)</f>
        <v>0</v>
      </c>
      <c r="CW99" s="235">
        <f>IF(Tb.Financiering[[#This Row],[Pnr.]]=CW$7,Tb.Financiering[[#This Row],[Eigen
bijdrage]]+Tb.Financiering[[#This Row],[Andere
subsidie(s)]]+Tb.Financiering[[#This Row],[Anders]],0)</f>
        <v>0</v>
      </c>
      <c r="CX99" s="235">
        <f>IF(Tb.Financiering[[#This Row],[Pnr.]]=CX$7,Tb.Financiering[[#This Row],[Eigen
bijdrage]]+Tb.Financiering[[#This Row],[Andere
subsidie(s)]]+Tb.Financiering[[#This Row],[Anders]],0)</f>
        <v>0</v>
      </c>
      <c r="CY99" s="235">
        <f>IF(Tb.Financiering[[#This Row],[Pnr.]]=CY$7,Tb.Financiering[[#This Row],[Eigen
bijdrage]]+Tb.Financiering[[#This Row],[Andere
subsidie(s)]]+Tb.Financiering[[#This Row],[Anders]],0)</f>
        <v>0</v>
      </c>
      <c r="CZ99" s="235">
        <f>IF(Tb.Financiering[[#This Row],[Pnr.]]=CZ$7,Tb.Financiering[[#This Row],[Eigen
bijdrage]]+Tb.Financiering[[#This Row],[Andere
subsidie(s)]]+Tb.Financiering[[#This Row],[Anders]],0)</f>
        <v>0</v>
      </c>
      <c r="DA99" s="235">
        <f>IF(Tb.Financiering[[#This Row],[Pnr.]]=DA$7,Tb.Financiering[[#This Row],[Eigen
bijdrage]]+Tb.Financiering[[#This Row],[Andere
subsidie(s)]]+Tb.Financiering[[#This Row],[Anders]],0)</f>
        <v>0</v>
      </c>
      <c r="DB99" s="235">
        <f>IF(Tb.Financiering[[#This Row],[Pnr.]]=DB$7,Tb.Financiering[[#This Row],[Eigen
bijdrage]]+Tb.Financiering[[#This Row],[Andere
subsidie(s)]]+Tb.Financiering[[#This Row],[Anders]],0)</f>
        <v>0</v>
      </c>
      <c r="DC99" s="235">
        <f>IF(Tb.Financiering[[#This Row],[Pnr.]]=DC$7,Tb.Financiering[[#This Row],[Eigen
bijdrage]]+Tb.Financiering[[#This Row],[Andere
subsidie(s)]]+Tb.Financiering[[#This Row],[Anders]],0)</f>
        <v>0</v>
      </c>
      <c r="DD99" s="235">
        <f>IF(Tb.Financiering[[#This Row],[Pnr.]]=DD$7,Tb.Financiering[[#This Row],[Eigen
bijdrage]]+Tb.Financiering[[#This Row],[Andere
subsidie(s)]]+Tb.Financiering[[#This Row],[Anders]],0)</f>
        <v>0</v>
      </c>
      <c r="DE99" s="235">
        <f>IF(Tb.Financiering[[#This Row],[Pnr.]]=DE$7,Tb.Financiering[[#This Row],[Eigen
bijdrage]]+Tb.Financiering[[#This Row],[Andere
subsidie(s)]]+Tb.Financiering[[#This Row],[Anders]],0)</f>
        <v>0</v>
      </c>
      <c r="DF99" s="235">
        <f>IF(Tb.Financiering[[#This Row],[Pnr.]]=DF$7,Tb.Financiering[[#This Row],[Eigen
bijdrage]]+Tb.Financiering[[#This Row],[Andere
subsidie(s)]]+Tb.Financiering[[#This Row],[Anders]],0)</f>
        <v>0</v>
      </c>
      <c r="DG99" s="235">
        <f>IF(Tb.Financiering[[#This Row],[Pnr.]]=DG$7,Tb.Financiering[[#This Row],[Eigen
bijdrage]]+Tb.Financiering[[#This Row],[Andere
subsidie(s)]]+Tb.Financiering[[#This Row],[Anders]],0)</f>
        <v>0</v>
      </c>
      <c r="DH99" s="235">
        <f>IF(Tb.Financiering[[#This Row],[Pnr.]]=DH$7,Tb.Financiering[[#This Row],[Eigen
bijdrage]]+Tb.Financiering[[#This Row],[Andere
subsidie(s)]]+Tb.Financiering[[#This Row],[Anders]],0)</f>
        <v>0</v>
      </c>
      <c r="DI99" s="235">
        <f>IF(Tb.Financiering[[#This Row],[Pnr.]]=DI$7,Tb.Financiering[[#This Row],[Eigen
bijdrage]]+Tb.Financiering[[#This Row],[Andere
subsidie(s)]]+Tb.Financiering[[#This Row],[Anders]],0)</f>
        <v>0</v>
      </c>
      <c r="DJ99" s="235">
        <f>IF(Tb.Financiering[[#This Row],[Pnr.]]=DJ$7,Tb.Financiering[[#This Row],[Eigen
bijdrage]]+Tb.Financiering[[#This Row],[Andere
subsidie(s)]]+Tb.Financiering[[#This Row],[Anders]],0)</f>
        <v>0</v>
      </c>
      <c r="DK99" s="235">
        <f>IF(Tb.Financiering[[#This Row],[Pnr.]]=DK$7,Tb.Financiering[[#This Row],[Eigen
bijdrage]]+Tb.Financiering[[#This Row],[Andere
subsidie(s)]]+Tb.Financiering[[#This Row],[Anders]],0)</f>
        <v>0</v>
      </c>
      <c r="XFD99" s="31"/>
    </row>
    <row r="100" spans="1:115 16384:16384" s="4" customFormat="1" x14ac:dyDescent="0.3">
      <c r="A100" s="31"/>
      <c r="B100" s="137"/>
      <c r="C100" s="137"/>
      <c r="D100" s="11">
        <f>SUMIF(Tbl.Kosten[PSAnr.],Tb.Financiering[[#This Row],[PSAnr.]],Tbl.Kosten[Totaal kosten])</f>
        <v>0</v>
      </c>
      <c r="E100" s="154">
        <f>SUMIF(Tbl.Kosten[PSAnr.],Tb.Financiering[[#This Row],[PSAnr.]],Tbl.Kosten[Subsidie])</f>
        <v>0</v>
      </c>
      <c r="F100" s="155"/>
      <c r="G100" s="154">
        <f>Tb.Financiering[[#This Row],[Begrote kosten]]-Tb.Financiering[[#This Row],[Berekende GLB subsidie]]-Tb.Financiering[[#This Row],[Correctie GLB subsidie]]</f>
        <v>0</v>
      </c>
      <c r="H100" s="156"/>
      <c r="I100" s="156"/>
      <c r="J100" s="156"/>
      <c r="K100" s="152"/>
      <c r="L100" s="97">
        <f>Tb.Financiering[[#This Row],[Te financieren]]-SUM(Tb.Financiering[[#This Row],[Eigen
bijdrage]:[Anders]])</f>
        <v>0</v>
      </c>
      <c r="M100" s="160" t="str">
        <f>IFERROR(VLOOKUP(Tb.Financiering[[#This Row],[Partnernaam]],Tbl.Projectpartners[[Naam]:[PNr.]],9,FALSE),"")</f>
        <v/>
      </c>
      <c r="N100" s="142" t="str">
        <f>IFERROR(VLOOKUP(Tb.Financiering[[#This Row],[Subsidiabele activiteit]],Tbl.Subsidiehoogte[[Subsidieactiviteit]:[SAnr.]],3,FALSE),"")</f>
        <v/>
      </c>
      <c r="O100" s="142" t="str">
        <f>_xlfn.CONCAT(Tb.Financiering[[#This Row],[Pnr.]],Tb.Financiering[[#This Row],[SAnr.]])</f>
        <v/>
      </c>
      <c r="P100" s="144">
        <f>IF(Tb.Financiering[[#This Row],[Pnr.]]=P$7,Tb.Financiering[[#This Row],[Te financieren]]-Tb.Financiering[[#This Row],[Eigen
bijdrage]]-Tb.Financiering[[#This Row],[Andere
subsidie(s)]]-Tb.Financiering[[#This Row],[Anders]],0)</f>
        <v>0</v>
      </c>
      <c r="Q100" s="144">
        <f>IF(Tb.Financiering[[#This Row],[Pnr.]]=Q$7,Tb.Financiering[[#This Row],[Te financieren]]-Tb.Financiering[[#This Row],[Eigen
bijdrage]]-Tb.Financiering[[#This Row],[Andere
subsidie(s)]]-Tb.Financiering[[#This Row],[Anders]],0)</f>
        <v>0</v>
      </c>
      <c r="R100" s="144">
        <f>IF(Tb.Financiering[[#This Row],[Pnr.]]=R$7,Tb.Financiering[[#This Row],[Te financieren]]-Tb.Financiering[[#This Row],[Eigen
bijdrage]]-Tb.Financiering[[#This Row],[Andere
subsidie(s)]]-Tb.Financiering[[#This Row],[Anders]],0)</f>
        <v>0</v>
      </c>
      <c r="S100" s="144">
        <f>IF(Tb.Financiering[[#This Row],[Pnr.]]=S$7,Tb.Financiering[[#This Row],[Te financieren]]-Tb.Financiering[[#This Row],[Eigen
bijdrage]]-Tb.Financiering[[#This Row],[Andere
subsidie(s)]]-Tb.Financiering[[#This Row],[Anders]],0)</f>
        <v>0</v>
      </c>
      <c r="T100" s="144">
        <f>IF(Tb.Financiering[[#This Row],[Pnr.]]=T$7,Tb.Financiering[[#This Row],[Te financieren]]-Tb.Financiering[[#This Row],[Eigen
bijdrage]]-Tb.Financiering[[#This Row],[Andere
subsidie(s)]]-Tb.Financiering[[#This Row],[Anders]],0)</f>
        <v>0</v>
      </c>
      <c r="U100" s="144">
        <f>IF(Tb.Financiering[[#This Row],[Pnr.]]=U$7,Tb.Financiering[[#This Row],[Te financieren]]-Tb.Financiering[[#This Row],[Eigen
bijdrage]]-Tb.Financiering[[#This Row],[Andere
subsidie(s)]]-Tb.Financiering[[#This Row],[Anders]],0)</f>
        <v>0</v>
      </c>
      <c r="V100" s="144">
        <f>IF(Tb.Financiering[[#This Row],[Pnr.]]=V$7,Tb.Financiering[[#This Row],[Te financieren]]-Tb.Financiering[[#This Row],[Eigen
bijdrage]]-Tb.Financiering[[#This Row],[Andere
subsidie(s)]]-Tb.Financiering[[#This Row],[Anders]],0)</f>
        <v>0</v>
      </c>
      <c r="W100" s="144">
        <f>IF(Tb.Financiering[[#This Row],[Pnr.]]=W$7,Tb.Financiering[[#This Row],[Te financieren]]-Tb.Financiering[[#This Row],[Eigen
bijdrage]]-Tb.Financiering[[#This Row],[Andere
subsidie(s)]]-Tb.Financiering[[#This Row],[Anders]],0)</f>
        <v>0</v>
      </c>
      <c r="X100" s="144">
        <f>IF(Tb.Financiering[[#This Row],[Pnr.]]=X$7,Tb.Financiering[[#This Row],[Te financieren]]-Tb.Financiering[[#This Row],[Eigen
bijdrage]]-Tb.Financiering[[#This Row],[Andere
subsidie(s)]]-Tb.Financiering[[#This Row],[Anders]],0)</f>
        <v>0</v>
      </c>
      <c r="Y100" s="144">
        <f>IF(Tb.Financiering[[#This Row],[Pnr.]]=Y$7,Tb.Financiering[[#This Row],[Te financieren]]-Tb.Financiering[[#This Row],[Eigen
bijdrage]]-Tb.Financiering[[#This Row],[Andere
subsidie(s)]]-Tb.Financiering[[#This Row],[Anders]],0)</f>
        <v>0</v>
      </c>
      <c r="Z100" s="144">
        <f>IF(Tb.Financiering[[#This Row],[Pnr.]]=Z$7,Tb.Financiering[[#This Row],[Te financieren]]-Tb.Financiering[[#This Row],[Eigen
bijdrage]]-Tb.Financiering[[#This Row],[Andere
subsidie(s)]]-Tb.Financiering[[#This Row],[Anders]],0)</f>
        <v>0</v>
      </c>
      <c r="AA100" s="144">
        <f>IF(Tb.Financiering[[#This Row],[Pnr.]]=AA$7,Tb.Financiering[[#This Row],[Te financieren]]-Tb.Financiering[[#This Row],[Eigen
bijdrage]]-Tb.Financiering[[#This Row],[Andere
subsidie(s)]]-Tb.Financiering[[#This Row],[Anders]],0)</f>
        <v>0</v>
      </c>
      <c r="AB100" s="144">
        <f>IF(Tb.Financiering[[#This Row],[Pnr.]]=AB$7,Tb.Financiering[[#This Row],[Te financieren]]-Tb.Financiering[[#This Row],[Eigen
bijdrage]]-Tb.Financiering[[#This Row],[Andere
subsidie(s)]]-Tb.Financiering[[#This Row],[Anders]],0)</f>
        <v>0</v>
      </c>
      <c r="AC100" s="144">
        <f>IF(Tb.Financiering[[#This Row],[Pnr.]]=AC$7,Tb.Financiering[[#This Row],[Te financieren]]-Tb.Financiering[[#This Row],[Eigen
bijdrage]]-Tb.Financiering[[#This Row],[Andere
subsidie(s)]]-Tb.Financiering[[#This Row],[Anders]],0)</f>
        <v>0</v>
      </c>
      <c r="AD100" s="144">
        <f>IF(Tb.Financiering[[#This Row],[Pnr.]]=AD$7,Tb.Financiering[[#This Row],[Te financieren]]-Tb.Financiering[[#This Row],[Eigen
bijdrage]]-Tb.Financiering[[#This Row],[Andere
subsidie(s)]]-Tb.Financiering[[#This Row],[Anders]],0)</f>
        <v>0</v>
      </c>
      <c r="AE100" s="144">
        <f>IF(Tb.Financiering[[#This Row],[Pnr.]]=AE$7,Tb.Financiering[[#This Row],[Te financieren]]-Tb.Financiering[[#This Row],[Eigen
bijdrage]]-Tb.Financiering[[#This Row],[Andere
subsidie(s)]]-Tb.Financiering[[#This Row],[Anders]],0)</f>
        <v>0</v>
      </c>
      <c r="AF100" s="144">
        <f>IF(Tb.Financiering[[#This Row],[Pnr.]]=AF$7,Tb.Financiering[[#This Row],[Te financieren]]-Tb.Financiering[[#This Row],[Eigen
bijdrage]]-Tb.Financiering[[#This Row],[Andere
subsidie(s)]]-Tb.Financiering[[#This Row],[Anders]],0)</f>
        <v>0</v>
      </c>
      <c r="AG100" s="144">
        <f>IF(Tb.Financiering[[#This Row],[Pnr.]]=AG$7,Tb.Financiering[[#This Row],[Te financieren]]-Tb.Financiering[[#This Row],[Eigen
bijdrage]]-Tb.Financiering[[#This Row],[Andere
subsidie(s)]]-Tb.Financiering[[#This Row],[Anders]],0)</f>
        <v>0</v>
      </c>
      <c r="AH100" s="144">
        <f>IF(Tb.Financiering[[#This Row],[Pnr.]]=AH$7,Tb.Financiering[[#This Row],[Te financieren]]-Tb.Financiering[[#This Row],[Eigen
bijdrage]]-Tb.Financiering[[#This Row],[Andere
subsidie(s)]]-Tb.Financiering[[#This Row],[Anders]],0)</f>
        <v>0</v>
      </c>
      <c r="AI100" s="144">
        <f>IF(Tb.Financiering[[#This Row],[Pnr.]]=AI$7,Tb.Financiering[[#This Row],[Te financieren]]-Tb.Financiering[[#This Row],[Eigen
bijdrage]]-Tb.Financiering[[#This Row],[Andere
subsidie(s)]]-Tb.Financiering[[#This Row],[Anders]],0)</f>
        <v>0</v>
      </c>
      <c r="AJ100" s="144">
        <f>IF(Tb.Financiering[[#This Row],[Pnr.]]=AJ$7,Tb.Financiering[[#This Row],[Te financieren]]-Tb.Financiering[[#This Row],[Eigen
bijdrage]]-Tb.Financiering[[#This Row],[Andere
subsidie(s)]]-Tb.Financiering[[#This Row],[Anders]],0)</f>
        <v>0</v>
      </c>
      <c r="AK100" s="144">
        <f>IF(Tb.Financiering[[#This Row],[Pnr.]]=AK$7,Tb.Financiering[[#This Row],[Te financieren]]-Tb.Financiering[[#This Row],[Eigen
bijdrage]]-Tb.Financiering[[#This Row],[Andere
subsidie(s)]]-Tb.Financiering[[#This Row],[Anders]],0)</f>
        <v>0</v>
      </c>
      <c r="AL100" s="144">
        <f>IF(Tb.Financiering[[#This Row],[Pnr.]]=AL$7,Tb.Financiering[[#This Row],[Te financieren]]-Tb.Financiering[[#This Row],[Eigen
bijdrage]]-Tb.Financiering[[#This Row],[Andere
subsidie(s)]]-Tb.Financiering[[#This Row],[Anders]],0)</f>
        <v>0</v>
      </c>
      <c r="AM100" s="144">
        <f>IF(Tb.Financiering[[#This Row],[Pnr.]]=AM$7,Tb.Financiering[[#This Row],[Te financieren]]-Tb.Financiering[[#This Row],[Eigen
bijdrage]]-Tb.Financiering[[#This Row],[Andere
subsidie(s)]]-Tb.Financiering[[#This Row],[Anders]],0)</f>
        <v>0</v>
      </c>
      <c r="AN100" s="144">
        <f>IF(Tb.Financiering[[#This Row],[Pnr.]]=AN$7,Tb.Financiering[[#This Row],[Te financieren]]-Tb.Financiering[[#This Row],[Eigen
bijdrage]]-Tb.Financiering[[#This Row],[Andere
subsidie(s)]]-Tb.Financiering[[#This Row],[Anders]],0)</f>
        <v>0</v>
      </c>
      <c r="AO100" s="144">
        <f>IF(Tb.Financiering[[#This Row],[Pnr.]]=AO$7,Tb.Financiering[[#This Row],[Te financieren]]-Tb.Financiering[[#This Row],[Eigen
bijdrage]]-Tb.Financiering[[#This Row],[Andere
subsidie(s)]]-Tb.Financiering[[#This Row],[Anders]],0)</f>
        <v>0</v>
      </c>
      <c r="AP100" s="144">
        <f>IF(Tb.Financiering[[#This Row],[Pnr.]]=AP$7,Tb.Financiering[[#This Row],[Te financieren]]-Tb.Financiering[[#This Row],[Eigen
bijdrage]]-Tb.Financiering[[#This Row],[Andere
subsidie(s)]]-Tb.Financiering[[#This Row],[Anders]],0)</f>
        <v>0</v>
      </c>
      <c r="AQ100" s="144">
        <f>IF(Tb.Financiering[[#This Row],[Pnr.]]=AQ$7,Tb.Financiering[[#This Row],[Te financieren]]-Tb.Financiering[[#This Row],[Eigen
bijdrage]]-Tb.Financiering[[#This Row],[Andere
subsidie(s)]]-Tb.Financiering[[#This Row],[Anders]],0)</f>
        <v>0</v>
      </c>
      <c r="AR100" s="144">
        <f>IF(Tb.Financiering[[#This Row],[Pnr.]]=AR$7,Tb.Financiering[[#This Row],[Te financieren]]-Tb.Financiering[[#This Row],[Eigen
bijdrage]]-Tb.Financiering[[#This Row],[Andere
subsidie(s)]]-Tb.Financiering[[#This Row],[Anders]],0)</f>
        <v>0</v>
      </c>
      <c r="AS100" s="144">
        <f>IF(Tb.Financiering[[#This Row],[Pnr.]]=AS$7,Tb.Financiering[[#This Row],[Te financieren]]-Tb.Financiering[[#This Row],[Eigen
bijdrage]]-Tb.Financiering[[#This Row],[Andere
subsidie(s)]]-Tb.Financiering[[#This Row],[Anders]],0)</f>
        <v>0</v>
      </c>
      <c r="AT100" s="144">
        <f>IF(Tb.Financiering[[#This Row],[Pnr.]]=AT$7,Tb.Financiering[[#This Row],[Te financieren]]-Tb.Financiering[[#This Row],[Eigen
bijdrage]]-Tb.Financiering[[#This Row],[Andere
subsidie(s)]]-Tb.Financiering[[#This Row],[Anders]],0)</f>
        <v>0</v>
      </c>
      <c r="AU100" s="144">
        <f>IF(Tb.Financiering[[#This Row],[Pnr.]]=AU$7,Tb.Financiering[[#This Row],[Te financieren]]-Tb.Financiering[[#This Row],[Eigen
bijdrage]]-Tb.Financiering[[#This Row],[Andere
subsidie(s)]]-Tb.Financiering[[#This Row],[Anders]],0)</f>
        <v>0</v>
      </c>
      <c r="AV100" s="144">
        <f>IF(Tb.Financiering[[#This Row],[Pnr.]]=AV$7,Tb.Financiering[[#This Row],[Te financieren]]-Tb.Financiering[[#This Row],[Eigen
bijdrage]]-Tb.Financiering[[#This Row],[Andere
subsidie(s)]]-Tb.Financiering[[#This Row],[Anders]],0)</f>
        <v>0</v>
      </c>
      <c r="AW100" s="144">
        <f>IF(Tb.Financiering[[#This Row],[Pnr.]]=AW$7,Tb.Financiering[[#This Row],[Te financieren]]-Tb.Financiering[[#This Row],[Eigen
bijdrage]]-Tb.Financiering[[#This Row],[Andere
subsidie(s)]]-Tb.Financiering[[#This Row],[Anders]],0)</f>
        <v>0</v>
      </c>
      <c r="AX100" s="144">
        <f>IF(Tb.Financiering[[#This Row],[Pnr.]]=AX$7,Tb.Financiering[[#This Row],[Te financieren]]-Tb.Financiering[[#This Row],[Eigen
bijdrage]]-Tb.Financiering[[#This Row],[Andere
subsidie(s)]]-Tb.Financiering[[#This Row],[Anders]],0)</f>
        <v>0</v>
      </c>
      <c r="AY100" s="144">
        <f>IF(Tb.Financiering[[#This Row],[Pnr.]]=AY$7,Tb.Financiering[[#This Row],[Te financieren]]-Tb.Financiering[[#This Row],[Eigen
bijdrage]]-Tb.Financiering[[#This Row],[Andere
subsidie(s)]]-Tb.Financiering[[#This Row],[Anders]],0)</f>
        <v>0</v>
      </c>
      <c r="AZ100" s="144">
        <f>IF(Tb.Financiering[[#This Row],[Pnr.]]=AZ$7,Tb.Financiering[[#This Row],[Te financieren]]-Tb.Financiering[[#This Row],[Eigen
bijdrage]]-Tb.Financiering[[#This Row],[Andere
subsidie(s)]]-Tb.Financiering[[#This Row],[Anders]],0)</f>
        <v>0</v>
      </c>
      <c r="BA100" s="144">
        <f>IF(Tb.Financiering[[#This Row],[Pnr.]]=BA$7,Tb.Financiering[[#This Row],[Te financieren]]-Tb.Financiering[[#This Row],[Eigen
bijdrage]]-Tb.Financiering[[#This Row],[Andere
subsidie(s)]]-Tb.Financiering[[#This Row],[Anders]],0)</f>
        <v>0</v>
      </c>
      <c r="BB100" s="144">
        <f>IF(Tb.Financiering[[#This Row],[Pnr.]]=BB$7,Tb.Financiering[[#This Row],[Te financieren]]-Tb.Financiering[[#This Row],[Eigen
bijdrage]]-Tb.Financiering[[#This Row],[Andere
subsidie(s)]]-Tb.Financiering[[#This Row],[Anders]],0)</f>
        <v>0</v>
      </c>
      <c r="BC100" s="144">
        <f>IF(Tb.Financiering[[#This Row],[Pnr.]]=BC$7,Tb.Financiering[[#This Row],[Te financieren]]-Tb.Financiering[[#This Row],[Eigen
bijdrage]]-Tb.Financiering[[#This Row],[Andere
subsidie(s)]]-Tb.Financiering[[#This Row],[Anders]],0)</f>
        <v>0</v>
      </c>
      <c r="BD100" s="144">
        <f>IF(Tb.Financiering[[#This Row],[Pnr.]]=BD$7,Tb.Financiering[[#This Row],[Te financieren]]-Tb.Financiering[[#This Row],[Eigen
bijdrage]]-Tb.Financiering[[#This Row],[Andere
subsidie(s)]]-Tb.Financiering[[#This Row],[Anders]],0)</f>
        <v>0</v>
      </c>
      <c r="BE100" s="144">
        <f>IF(Tb.Financiering[[#This Row],[Pnr.]]=BE$7,Tb.Financiering[[#This Row],[Te financieren]]-Tb.Financiering[[#This Row],[Eigen
bijdrage]]-Tb.Financiering[[#This Row],[Andere
subsidie(s)]]-Tb.Financiering[[#This Row],[Anders]],0)</f>
        <v>0</v>
      </c>
      <c r="BF100" s="144">
        <f>IF(Tb.Financiering[[#This Row],[Pnr.]]=BF$7,Tb.Financiering[[#This Row],[Te financieren]]-Tb.Financiering[[#This Row],[Eigen
bijdrage]]-Tb.Financiering[[#This Row],[Andere
subsidie(s)]]-Tb.Financiering[[#This Row],[Anders]],0)</f>
        <v>0</v>
      </c>
      <c r="BG100" s="144">
        <f>IF(Tb.Financiering[[#This Row],[Pnr.]]=BG$7,Tb.Financiering[[#This Row],[Te financieren]]-Tb.Financiering[[#This Row],[Eigen
bijdrage]]-Tb.Financiering[[#This Row],[Andere
subsidie(s)]]-Tb.Financiering[[#This Row],[Anders]],0)</f>
        <v>0</v>
      </c>
      <c r="BH100" s="144">
        <f>IF(Tb.Financiering[[#This Row],[Pnr.]]=BH$7,Tb.Financiering[[#This Row],[Te financieren]]-Tb.Financiering[[#This Row],[Eigen
bijdrage]]-Tb.Financiering[[#This Row],[Andere
subsidie(s)]]-Tb.Financiering[[#This Row],[Anders]],0)</f>
        <v>0</v>
      </c>
      <c r="BI100" s="144">
        <f>IF(Tb.Financiering[[#This Row],[Pnr.]]=BI$7,Tb.Financiering[[#This Row],[Te financieren]]-Tb.Financiering[[#This Row],[Eigen
bijdrage]]-Tb.Financiering[[#This Row],[Andere
subsidie(s)]]-Tb.Financiering[[#This Row],[Anders]],0)</f>
        <v>0</v>
      </c>
      <c r="BJ100" s="144">
        <f>IF(Tb.Financiering[[#This Row],[Pnr.]]=BJ$7,Tb.Financiering[[#This Row],[Te financieren]]-Tb.Financiering[[#This Row],[Eigen
bijdrage]]-Tb.Financiering[[#This Row],[Andere
subsidie(s)]]-Tb.Financiering[[#This Row],[Anders]],0)</f>
        <v>0</v>
      </c>
      <c r="BK100" s="144">
        <f>IF(Tb.Financiering[[#This Row],[Pnr.]]=BK$7,Tb.Financiering[[#This Row],[Te financieren]]-Tb.Financiering[[#This Row],[Eigen
bijdrage]]-Tb.Financiering[[#This Row],[Andere
subsidie(s)]]-Tb.Financiering[[#This Row],[Anders]],0)</f>
        <v>0</v>
      </c>
      <c r="BL100" s="144">
        <f>IF(Tb.Financiering[[#This Row],[Pnr.]]=BL$7,Tb.Financiering[[#This Row],[Te financieren]]-Tb.Financiering[[#This Row],[Eigen
bijdrage]]-Tb.Financiering[[#This Row],[Andere
subsidie(s)]]-Tb.Financiering[[#This Row],[Anders]],0)</f>
        <v>0</v>
      </c>
      <c r="BM100" s="144">
        <f>IF(Tb.Financiering[[#This Row],[Pnr.]]=BM$7,Tb.Financiering[[#This Row],[Te financieren]]-Tb.Financiering[[#This Row],[Eigen
bijdrage]]-Tb.Financiering[[#This Row],[Andere
subsidie(s)]]-Tb.Financiering[[#This Row],[Anders]],0)</f>
        <v>0</v>
      </c>
      <c r="BN100" s="235">
        <f>IF(Tb.Financiering[[#This Row],[Pnr.]]=BN$7,Tb.Financiering[[#This Row],[Eigen
bijdrage]]+Tb.Financiering[[#This Row],[Andere
subsidie(s)]]+Tb.Financiering[[#This Row],[Anders]],0)</f>
        <v>0</v>
      </c>
      <c r="BO100" s="235">
        <f>IF(Tb.Financiering[[#This Row],[Pnr.]]=BO$7,Tb.Financiering[[#This Row],[Eigen
bijdrage]]+Tb.Financiering[[#This Row],[Andere
subsidie(s)]]+Tb.Financiering[[#This Row],[Anders]],0)</f>
        <v>0</v>
      </c>
      <c r="BP100" s="235">
        <f>IF(Tb.Financiering[[#This Row],[Pnr.]]=BP$7,Tb.Financiering[[#This Row],[Eigen
bijdrage]]+Tb.Financiering[[#This Row],[Andere
subsidie(s)]]+Tb.Financiering[[#This Row],[Anders]],0)</f>
        <v>0</v>
      </c>
      <c r="BQ100" s="235">
        <f>IF(Tb.Financiering[[#This Row],[Pnr.]]=BQ$7,Tb.Financiering[[#This Row],[Eigen
bijdrage]]+Tb.Financiering[[#This Row],[Andere
subsidie(s)]]+Tb.Financiering[[#This Row],[Anders]],0)</f>
        <v>0</v>
      </c>
      <c r="BR100" s="235">
        <f>IF(Tb.Financiering[[#This Row],[Pnr.]]=BR$7,Tb.Financiering[[#This Row],[Eigen
bijdrage]]+Tb.Financiering[[#This Row],[Andere
subsidie(s)]]+Tb.Financiering[[#This Row],[Anders]],0)</f>
        <v>0</v>
      </c>
      <c r="BS100" s="235">
        <f>IF(Tb.Financiering[[#This Row],[Pnr.]]=BS$7,Tb.Financiering[[#This Row],[Eigen
bijdrage]]+Tb.Financiering[[#This Row],[Andere
subsidie(s)]]+Tb.Financiering[[#This Row],[Anders]],0)</f>
        <v>0</v>
      </c>
      <c r="BT100" s="235">
        <f>IF(Tb.Financiering[[#This Row],[Pnr.]]=BT$7,Tb.Financiering[[#This Row],[Eigen
bijdrage]]+Tb.Financiering[[#This Row],[Andere
subsidie(s)]]+Tb.Financiering[[#This Row],[Anders]],0)</f>
        <v>0</v>
      </c>
      <c r="BU100" s="235">
        <f>IF(Tb.Financiering[[#This Row],[Pnr.]]=BU$7,Tb.Financiering[[#This Row],[Eigen
bijdrage]]+Tb.Financiering[[#This Row],[Andere
subsidie(s)]]+Tb.Financiering[[#This Row],[Anders]],0)</f>
        <v>0</v>
      </c>
      <c r="BV100" s="235">
        <f>IF(Tb.Financiering[[#This Row],[Pnr.]]=BV$7,Tb.Financiering[[#This Row],[Eigen
bijdrage]]+Tb.Financiering[[#This Row],[Andere
subsidie(s)]]+Tb.Financiering[[#This Row],[Anders]],0)</f>
        <v>0</v>
      </c>
      <c r="BW100" s="235">
        <f>IF(Tb.Financiering[[#This Row],[Pnr.]]=BW$7,Tb.Financiering[[#This Row],[Eigen
bijdrage]]+Tb.Financiering[[#This Row],[Andere
subsidie(s)]]+Tb.Financiering[[#This Row],[Anders]],0)</f>
        <v>0</v>
      </c>
      <c r="BX100" s="235">
        <f>IF(Tb.Financiering[[#This Row],[Pnr.]]=BX$7,Tb.Financiering[[#This Row],[Eigen
bijdrage]]+Tb.Financiering[[#This Row],[Andere
subsidie(s)]]+Tb.Financiering[[#This Row],[Anders]],0)</f>
        <v>0</v>
      </c>
      <c r="BY100" s="235">
        <f>IF(Tb.Financiering[[#This Row],[Pnr.]]=BY$7,Tb.Financiering[[#This Row],[Eigen
bijdrage]]+Tb.Financiering[[#This Row],[Andere
subsidie(s)]]+Tb.Financiering[[#This Row],[Anders]],0)</f>
        <v>0</v>
      </c>
      <c r="BZ100" s="235">
        <f>IF(Tb.Financiering[[#This Row],[Pnr.]]=BZ$7,Tb.Financiering[[#This Row],[Eigen
bijdrage]]+Tb.Financiering[[#This Row],[Andere
subsidie(s)]]+Tb.Financiering[[#This Row],[Anders]],0)</f>
        <v>0</v>
      </c>
      <c r="CA100" s="235">
        <f>IF(Tb.Financiering[[#This Row],[Pnr.]]=CA$7,Tb.Financiering[[#This Row],[Eigen
bijdrage]]+Tb.Financiering[[#This Row],[Andere
subsidie(s)]]+Tb.Financiering[[#This Row],[Anders]],0)</f>
        <v>0</v>
      </c>
      <c r="CB100" s="235">
        <f>IF(Tb.Financiering[[#This Row],[Pnr.]]=CB$7,Tb.Financiering[[#This Row],[Eigen
bijdrage]]+Tb.Financiering[[#This Row],[Andere
subsidie(s)]]+Tb.Financiering[[#This Row],[Anders]],0)</f>
        <v>0</v>
      </c>
      <c r="CC100" s="235">
        <f>IF(Tb.Financiering[[#This Row],[Pnr.]]=CC$7,Tb.Financiering[[#This Row],[Eigen
bijdrage]]+Tb.Financiering[[#This Row],[Andere
subsidie(s)]]+Tb.Financiering[[#This Row],[Anders]],0)</f>
        <v>0</v>
      </c>
      <c r="CD100" s="235">
        <f>IF(Tb.Financiering[[#This Row],[Pnr.]]=CD$7,Tb.Financiering[[#This Row],[Eigen
bijdrage]]+Tb.Financiering[[#This Row],[Andere
subsidie(s)]]+Tb.Financiering[[#This Row],[Anders]],0)</f>
        <v>0</v>
      </c>
      <c r="CE100" s="235">
        <f>IF(Tb.Financiering[[#This Row],[Pnr.]]=CE$7,Tb.Financiering[[#This Row],[Eigen
bijdrage]]+Tb.Financiering[[#This Row],[Andere
subsidie(s)]]+Tb.Financiering[[#This Row],[Anders]],0)</f>
        <v>0</v>
      </c>
      <c r="CF100" s="235">
        <f>IF(Tb.Financiering[[#This Row],[Pnr.]]=CF$7,Tb.Financiering[[#This Row],[Eigen
bijdrage]]+Tb.Financiering[[#This Row],[Andere
subsidie(s)]]+Tb.Financiering[[#This Row],[Anders]],0)</f>
        <v>0</v>
      </c>
      <c r="CG100" s="235">
        <f>IF(Tb.Financiering[[#This Row],[Pnr.]]=CG$7,Tb.Financiering[[#This Row],[Eigen
bijdrage]]+Tb.Financiering[[#This Row],[Andere
subsidie(s)]]+Tb.Financiering[[#This Row],[Anders]],0)</f>
        <v>0</v>
      </c>
      <c r="CH100" s="235">
        <f>IF(Tb.Financiering[[#This Row],[Pnr.]]=CH$7,Tb.Financiering[[#This Row],[Eigen
bijdrage]]+Tb.Financiering[[#This Row],[Andere
subsidie(s)]]+Tb.Financiering[[#This Row],[Anders]],0)</f>
        <v>0</v>
      </c>
      <c r="CI100" s="235">
        <f>IF(Tb.Financiering[[#This Row],[Pnr.]]=CI$7,Tb.Financiering[[#This Row],[Eigen
bijdrage]]+Tb.Financiering[[#This Row],[Andere
subsidie(s)]]+Tb.Financiering[[#This Row],[Anders]],0)</f>
        <v>0</v>
      </c>
      <c r="CJ100" s="235">
        <f>IF(Tb.Financiering[[#This Row],[Pnr.]]=CJ$7,Tb.Financiering[[#This Row],[Eigen
bijdrage]]+Tb.Financiering[[#This Row],[Andere
subsidie(s)]]+Tb.Financiering[[#This Row],[Anders]],0)</f>
        <v>0</v>
      </c>
      <c r="CK100" s="235">
        <f>IF(Tb.Financiering[[#This Row],[Pnr.]]=CK$7,Tb.Financiering[[#This Row],[Eigen
bijdrage]]+Tb.Financiering[[#This Row],[Andere
subsidie(s)]]+Tb.Financiering[[#This Row],[Anders]],0)</f>
        <v>0</v>
      </c>
      <c r="CL100" s="235">
        <f>IF(Tb.Financiering[[#This Row],[Pnr.]]=CL$7,Tb.Financiering[[#This Row],[Eigen
bijdrage]]+Tb.Financiering[[#This Row],[Andere
subsidie(s)]]+Tb.Financiering[[#This Row],[Anders]],0)</f>
        <v>0</v>
      </c>
      <c r="CM100" s="235">
        <f>IF(Tb.Financiering[[#This Row],[Pnr.]]=CM$7,Tb.Financiering[[#This Row],[Eigen
bijdrage]]+Tb.Financiering[[#This Row],[Andere
subsidie(s)]]+Tb.Financiering[[#This Row],[Anders]],0)</f>
        <v>0</v>
      </c>
      <c r="CN100" s="235">
        <f>IF(Tb.Financiering[[#This Row],[Pnr.]]=CN$7,Tb.Financiering[[#This Row],[Eigen
bijdrage]]+Tb.Financiering[[#This Row],[Andere
subsidie(s)]]+Tb.Financiering[[#This Row],[Anders]],0)</f>
        <v>0</v>
      </c>
      <c r="CO100" s="235">
        <f>IF(Tb.Financiering[[#This Row],[Pnr.]]=CO$7,Tb.Financiering[[#This Row],[Eigen
bijdrage]]+Tb.Financiering[[#This Row],[Andere
subsidie(s)]]+Tb.Financiering[[#This Row],[Anders]],0)</f>
        <v>0</v>
      </c>
      <c r="CP100" s="235">
        <f>IF(Tb.Financiering[[#This Row],[Pnr.]]=CP$7,Tb.Financiering[[#This Row],[Eigen
bijdrage]]+Tb.Financiering[[#This Row],[Andere
subsidie(s)]]+Tb.Financiering[[#This Row],[Anders]],0)</f>
        <v>0</v>
      </c>
      <c r="CQ100" s="235">
        <f>IF(Tb.Financiering[[#This Row],[Pnr.]]=CQ$7,Tb.Financiering[[#This Row],[Eigen
bijdrage]]+Tb.Financiering[[#This Row],[Andere
subsidie(s)]]+Tb.Financiering[[#This Row],[Anders]],0)</f>
        <v>0</v>
      </c>
      <c r="CR100" s="235">
        <f>IF(Tb.Financiering[[#This Row],[Pnr.]]=CR$7,Tb.Financiering[[#This Row],[Eigen
bijdrage]]+Tb.Financiering[[#This Row],[Andere
subsidie(s)]]+Tb.Financiering[[#This Row],[Anders]],0)</f>
        <v>0</v>
      </c>
      <c r="CS100" s="235">
        <f>IF(Tb.Financiering[[#This Row],[Pnr.]]=CS$7,Tb.Financiering[[#This Row],[Eigen
bijdrage]]+Tb.Financiering[[#This Row],[Andere
subsidie(s)]]+Tb.Financiering[[#This Row],[Anders]],0)</f>
        <v>0</v>
      </c>
      <c r="CT100" s="235">
        <f>IF(Tb.Financiering[[#This Row],[Pnr.]]=CT$7,Tb.Financiering[[#This Row],[Eigen
bijdrage]]+Tb.Financiering[[#This Row],[Andere
subsidie(s)]]+Tb.Financiering[[#This Row],[Anders]],0)</f>
        <v>0</v>
      </c>
      <c r="CU100" s="235">
        <f>IF(Tb.Financiering[[#This Row],[Pnr.]]=CU$7,Tb.Financiering[[#This Row],[Eigen
bijdrage]]+Tb.Financiering[[#This Row],[Andere
subsidie(s)]]+Tb.Financiering[[#This Row],[Anders]],0)</f>
        <v>0</v>
      </c>
      <c r="CV100" s="235">
        <f>IF(Tb.Financiering[[#This Row],[Pnr.]]=CV$7,Tb.Financiering[[#This Row],[Eigen
bijdrage]]+Tb.Financiering[[#This Row],[Andere
subsidie(s)]]+Tb.Financiering[[#This Row],[Anders]],0)</f>
        <v>0</v>
      </c>
      <c r="CW100" s="235">
        <f>IF(Tb.Financiering[[#This Row],[Pnr.]]=CW$7,Tb.Financiering[[#This Row],[Eigen
bijdrage]]+Tb.Financiering[[#This Row],[Andere
subsidie(s)]]+Tb.Financiering[[#This Row],[Anders]],0)</f>
        <v>0</v>
      </c>
      <c r="CX100" s="235">
        <f>IF(Tb.Financiering[[#This Row],[Pnr.]]=CX$7,Tb.Financiering[[#This Row],[Eigen
bijdrage]]+Tb.Financiering[[#This Row],[Andere
subsidie(s)]]+Tb.Financiering[[#This Row],[Anders]],0)</f>
        <v>0</v>
      </c>
      <c r="CY100" s="235">
        <f>IF(Tb.Financiering[[#This Row],[Pnr.]]=CY$7,Tb.Financiering[[#This Row],[Eigen
bijdrage]]+Tb.Financiering[[#This Row],[Andere
subsidie(s)]]+Tb.Financiering[[#This Row],[Anders]],0)</f>
        <v>0</v>
      </c>
      <c r="CZ100" s="235">
        <f>IF(Tb.Financiering[[#This Row],[Pnr.]]=CZ$7,Tb.Financiering[[#This Row],[Eigen
bijdrage]]+Tb.Financiering[[#This Row],[Andere
subsidie(s)]]+Tb.Financiering[[#This Row],[Anders]],0)</f>
        <v>0</v>
      </c>
      <c r="DA100" s="235">
        <f>IF(Tb.Financiering[[#This Row],[Pnr.]]=DA$7,Tb.Financiering[[#This Row],[Eigen
bijdrage]]+Tb.Financiering[[#This Row],[Andere
subsidie(s)]]+Tb.Financiering[[#This Row],[Anders]],0)</f>
        <v>0</v>
      </c>
      <c r="DB100" s="235">
        <f>IF(Tb.Financiering[[#This Row],[Pnr.]]=DB$7,Tb.Financiering[[#This Row],[Eigen
bijdrage]]+Tb.Financiering[[#This Row],[Andere
subsidie(s)]]+Tb.Financiering[[#This Row],[Anders]],0)</f>
        <v>0</v>
      </c>
      <c r="DC100" s="235">
        <f>IF(Tb.Financiering[[#This Row],[Pnr.]]=DC$7,Tb.Financiering[[#This Row],[Eigen
bijdrage]]+Tb.Financiering[[#This Row],[Andere
subsidie(s)]]+Tb.Financiering[[#This Row],[Anders]],0)</f>
        <v>0</v>
      </c>
      <c r="DD100" s="235">
        <f>IF(Tb.Financiering[[#This Row],[Pnr.]]=DD$7,Tb.Financiering[[#This Row],[Eigen
bijdrage]]+Tb.Financiering[[#This Row],[Andere
subsidie(s)]]+Tb.Financiering[[#This Row],[Anders]],0)</f>
        <v>0</v>
      </c>
      <c r="DE100" s="235">
        <f>IF(Tb.Financiering[[#This Row],[Pnr.]]=DE$7,Tb.Financiering[[#This Row],[Eigen
bijdrage]]+Tb.Financiering[[#This Row],[Andere
subsidie(s)]]+Tb.Financiering[[#This Row],[Anders]],0)</f>
        <v>0</v>
      </c>
      <c r="DF100" s="235">
        <f>IF(Tb.Financiering[[#This Row],[Pnr.]]=DF$7,Tb.Financiering[[#This Row],[Eigen
bijdrage]]+Tb.Financiering[[#This Row],[Andere
subsidie(s)]]+Tb.Financiering[[#This Row],[Anders]],0)</f>
        <v>0</v>
      </c>
      <c r="DG100" s="235">
        <f>IF(Tb.Financiering[[#This Row],[Pnr.]]=DG$7,Tb.Financiering[[#This Row],[Eigen
bijdrage]]+Tb.Financiering[[#This Row],[Andere
subsidie(s)]]+Tb.Financiering[[#This Row],[Anders]],0)</f>
        <v>0</v>
      </c>
      <c r="DH100" s="235">
        <f>IF(Tb.Financiering[[#This Row],[Pnr.]]=DH$7,Tb.Financiering[[#This Row],[Eigen
bijdrage]]+Tb.Financiering[[#This Row],[Andere
subsidie(s)]]+Tb.Financiering[[#This Row],[Anders]],0)</f>
        <v>0</v>
      </c>
      <c r="DI100" s="235">
        <f>IF(Tb.Financiering[[#This Row],[Pnr.]]=DI$7,Tb.Financiering[[#This Row],[Eigen
bijdrage]]+Tb.Financiering[[#This Row],[Andere
subsidie(s)]]+Tb.Financiering[[#This Row],[Anders]],0)</f>
        <v>0</v>
      </c>
      <c r="DJ100" s="235">
        <f>IF(Tb.Financiering[[#This Row],[Pnr.]]=DJ$7,Tb.Financiering[[#This Row],[Eigen
bijdrage]]+Tb.Financiering[[#This Row],[Andere
subsidie(s)]]+Tb.Financiering[[#This Row],[Anders]],0)</f>
        <v>0</v>
      </c>
      <c r="DK100" s="235">
        <f>IF(Tb.Financiering[[#This Row],[Pnr.]]=DK$7,Tb.Financiering[[#This Row],[Eigen
bijdrage]]+Tb.Financiering[[#This Row],[Andere
subsidie(s)]]+Tb.Financiering[[#This Row],[Anders]],0)</f>
        <v>0</v>
      </c>
      <c r="XFD100" s="31"/>
    </row>
    <row r="101" spans="1:115 16384:16384" s="4" customFormat="1" x14ac:dyDescent="0.3">
      <c r="A101" s="31"/>
      <c r="B101" s="137"/>
      <c r="C101" s="137"/>
      <c r="D101" s="11">
        <f>SUMIF(Tbl.Kosten[PSAnr.],Tb.Financiering[[#This Row],[PSAnr.]],Tbl.Kosten[Totaal kosten])</f>
        <v>0</v>
      </c>
      <c r="E101" s="154">
        <f>SUMIF(Tbl.Kosten[PSAnr.],Tb.Financiering[[#This Row],[PSAnr.]],Tbl.Kosten[Subsidie])</f>
        <v>0</v>
      </c>
      <c r="F101" s="155"/>
      <c r="G101" s="154">
        <f>Tb.Financiering[[#This Row],[Begrote kosten]]-Tb.Financiering[[#This Row],[Berekende GLB subsidie]]-Tb.Financiering[[#This Row],[Correctie GLB subsidie]]</f>
        <v>0</v>
      </c>
      <c r="H101" s="156"/>
      <c r="I101" s="156"/>
      <c r="J101" s="156"/>
      <c r="K101" s="152"/>
      <c r="L101" s="97">
        <f>Tb.Financiering[[#This Row],[Te financieren]]-SUM(Tb.Financiering[[#This Row],[Eigen
bijdrage]:[Anders]])</f>
        <v>0</v>
      </c>
      <c r="M101" s="160" t="str">
        <f>IFERROR(VLOOKUP(Tb.Financiering[[#This Row],[Partnernaam]],Tbl.Projectpartners[[Naam]:[PNr.]],9,FALSE),"")</f>
        <v/>
      </c>
      <c r="N101" s="142" t="str">
        <f>IFERROR(VLOOKUP(Tb.Financiering[[#This Row],[Subsidiabele activiteit]],Tbl.Subsidiehoogte[[Subsidieactiviteit]:[SAnr.]],3,FALSE),"")</f>
        <v/>
      </c>
      <c r="O101" s="142" t="str">
        <f>_xlfn.CONCAT(Tb.Financiering[[#This Row],[Pnr.]],Tb.Financiering[[#This Row],[SAnr.]])</f>
        <v/>
      </c>
      <c r="P101" s="144">
        <f>IF(Tb.Financiering[[#This Row],[Pnr.]]=P$7,Tb.Financiering[[#This Row],[Te financieren]]-Tb.Financiering[[#This Row],[Eigen
bijdrage]]-Tb.Financiering[[#This Row],[Andere
subsidie(s)]]-Tb.Financiering[[#This Row],[Anders]],0)</f>
        <v>0</v>
      </c>
      <c r="Q101" s="144">
        <f>IF(Tb.Financiering[[#This Row],[Pnr.]]=Q$7,Tb.Financiering[[#This Row],[Te financieren]]-Tb.Financiering[[#This Row],[Eigen
bijdrage]]-Tb.Financiering[[#This Row],[Andere
subsidie(s)]]-Tb.Financiering[[#This Row],[Anders]],0)</f>
        <v>0</v>
      </c>
      <c r="R101" s="144">
        <f>IF(Tb.Financiering[[#This Row],[Pnr.]]=R$7,Tb.Financiering[[#This Row],[Te financieren]]-Tb.Financiering[[#This Row],[Eigen
bijdrage]]-Tb.Financiering[[#This Row],[Andere
subsidie(s)]]-Tb.Financiering[[#This Row],[Anders]],0)</f>
        <v>0</v>
      </c>
      <c r="S101" s="144">
        <f>IF(Tb.Financiering[[#This Row],[Pnr.]]=S$7,Tb.Financiering[[#This Row],[Te financieren]]-Tb.Financiering[[#This Row],[Eigen
bijdrage]]-Tb.Financiering[[#This Row],[Andere
subsidie(s)]]-Tb.Financiering[[#This Row],[Anders]],0)</f>
        <v>0</v>
      </c>
      <c r="T101" s="144">
        <f>IF(Tb.Financiering[[#This Row],[Pnr.]]=T$7,Tb.Financiering[[#This Row],[Te financieren]]-Tb.Financiering[[#This Row],[Eigen
bijdrage]]-Tb.Financiering[[#This Row],[Andere
subsidie(s)]]-Tb.Financiering[[#This Row],[Anders]],0)</f>
        <v>0</v>
      </c>
      <c r="U101" s="144">
        <f>IF(Tb.Financiering[[#This Row],[Pnr.]]=U$7,Tb.Financiering[[#This Row],[Te financieren]]-Tb.Financiering[[#This Row],[Eigen
bijdrage]]-Tb.Financiering[[#This Row],[Andere
subsidie(s)]]-Tb.Financiering[[#This Row],[Anders]],0)</f>
        <v>0</v>
      </c>
      <c r="V101" s="144">
        <f>IF(Tb.Financiering[[#This Row],[Pnr.]]=V$7,Tb.Financiering[[#This Row],[Te financieren]]-Tb.Financiering[[#This Row],[Eigen
bijdrage]]-Tb.Financiering[[#This Row],[Andere
subsidie(s)]]-Tb.Financiering[[#This Row],[Anders]],0)</f>
        <v>0</v>
      </c>
      <c r="W101" s="144">
        <f>IF(Tb.Financiering[[#This Row],[Pnr.]]=W$7,Tb.Financiering[[#This Row],[Te financieren]]-Tb.Financiering[[#This Row],[Eigen
bijdrage]]-Tb.Financiering[[#This Row],[Andere
subsidie(s)]]-Tb.Financiering[[#This Row],[Anders]],0)</f>
        <v>0</v>
      </c>
      <c r="X101" s="144">
        <f>IF(Tb.Financiering[[#This Row],[Pnr.]]=X$7,Tb.Financiering[[#This Row],[Te financieren]]-Tb.Financiering[[#This Row],[Eigen
bijdrage]]-Tb.Financiering[[#This Row],[Andere
subsidie(s)]]-Tb.Financiering[[#This Row],[Anders]],0)</f>
        <v>0</v>
      </c>
      <c r="Y101" s="144">
        <f>IF(Tb.Financiering[[#This Row],[Pnr.]]=Y$7,Tb.Financiering[[#This Row],[Te financieren]]-Tb.Financiering[[#This Row],[Eigen
bijdrage]]-Tb.Financiering[[#This Row],[Andere
subsidie(s)]]-Tb.Financiering[[#This Row],[Anders]],0)</f>
        <v>0</v>
      </c>
      <c r="Z101" s="144">
        <f>IF(Tb.Financiering[[#This Row],[Pnr.]]=Z$7,Tb.Financiering[[#This Row],[Te financieren]]-Tb.Financiering[[#This Row],[Eigen
bijdrage]]-Tb.Financiering[[#This Row],[Andere
subsidie(s)]]-Tb.Financiering[[#This Row],[Anders]],0)</f>
        <v>0</v>
      </c>
      <c r="AA101" s="144">
        <f>IF(Tb.Financiering[[#This Row],[Pnr.]]=AA$7,Tb.Financiering[[#This Row],[Te financieren]]-Tb.Financiering[[#This Row],[Eigen
bijdrage]]-Tb.Financiering[[#This Row],[Andere
subsidie(s)]]-Tb.Financiering[[#This Row],[Anders]],0)</f>
        <v>0</v>
      </c>
      <c r="AB101" s="144">
        <f>IF(Tb.Financiering[[#This Row],[Pnr.]]=AB$7,Tb.Financiering[[#This Row],[Te financieren]]-Tb.Financiering[[#This Row],[Eigen
bijdrage]]-Tb.Financiering[[#This Row],[Andere
subsidie(s)]]-Tb.Financiering[[#This Row],[Anders]],0)</f>
        <v>0</v>
      </c>
      <c r="AC101" s="144">
        <f>IF(Tb.Financiering[[#This Row],[Pnr.]]=AC$7,Tb.Financiering[[#This Row],[Te financieren]]-Tb.Financiering[[#This Row],[Eigen
bijdrage]]-Tb.Financiering[[#This Row],[Andere
subsidie(s)]]-Tb.Financiering[[#This Row],[Anders]],0)</f>
        <v>0</v>
      </c>
      <c r="AD101" s="144">
        <f>IF(Tb.Financiering[[#This Row],[Pnr.]]=AD$7,Tb.Financiering[[#This Row],[Te financieren]]-Tb.Financiering[[#This Row],[Eigen
bijdrage]]-Tb.Financiering[[#This Row],[Andere
subsidie(s)]]-Tb.Financiering[[#This Row],[Anders]],0)</f>
        <v>0</v>
      </c>
      <c r="AE101" s="144">
        <f>IF(Tb.Financiering[[#This Row],[Pnr.]]=AE$7,Tb.Financiering[[#This Row],[Te financieren]]-Tb.Financiering[[#This Row],[Eigen
bijdrage]]-Tb.Financiering[[#This Row],[Andere
subsidie(s)]]-Tb.Financiering[[#This Row],[Anders]],0)</f>
        <v>0</v>
      </c>
      <c r="AF101" s="144">
        <f>IF(Tb.Financiering[[#This Row],[Pnr.]]=AF$7,Tb.Financiering[[#This Row],[Te financieren]]-Tb.Financiering[[#This Row],[Eigen
bijdrage]]-Tb.Financiering[[#This Row],[Andere
subsidie(s)]]-Tb.Financiering[[#This Row],[Anders]],0)</f>
        <v>0</v>
      </c>
      <c r="AG101" s="144">
        <f>IF(Tb.Financiering[[#This Row],[Pnr.]]=AG$7,Tb.Financiering[[#This Row],[Te financieren]]-Tb.Financiering[[#This Row],[Eigen
bijdrage]]-Tb.Financiering[[#This Row],[Andere
subsidie(s)]]-Tb.Financiering[[#This Row],[Anders]],0)</f>
        <v>0</v>
      </c>
      <c r="AH101" s="144">
        <f>IF(Tb.Financiering[[#This Row],[Pnr.]]=AH$7,Tb.Financiering[[#This Row],[Te financieren]]-Tb.Financiering[[#This Row],[Eigen
bijdrage]]-Tb.Financiering[[#This Row],[Andere
subsidie(s)]]-Tb.Financiering[[#This Row],[Anders]],0)</f>
        <v>0</v>
      </c>
      <c r="AI101" s="144">
        <f>IF(Tb.Financiering[[#This Row],[Pnr.]]=AI$7,Tb.Financiering[[#This Row],[Te financieren]]-Tb.Financiering[[#This Row],[Eigen
bijdrage]]-Tb.Financiering[[#This Row],[Andere
subsidie(s)]]-Tb.Financiering[[#This Row],[Anders]],0)</f>
        <v>0</v>
      </c>
      <c r="AJ101" s="144">
        <f>IF(Tb.Financiering[[#This Row],[Pnr.]]=AJ$7,Tb.Financiering[[#This Row],[Te financieren]]-Tb.Financiering[[#This Row],[Eigen
bijdrage]]-Tb.Financiering[[#This Row],[Andere
subsidie(s)]]-Tb.Financiering[[#This Row],[Anders]],0)</f>
        <v>0</v>
      </c>
      <c r="AK101" s="144">
        <f>IF(Tb.Financiering[[#This Row],[Pnr.]]=AK$7,Tb.Financiering[[#This Row],[Te financieren]]-Tb.Financiering[[#This Row],[Eigen
bijdrage]]-Tb.Financiering[[#This Row],[Andere
subsidie(s)]]-Tb.Financiering[[#This Row],[Anders]],0)</f>
        <v>0</v>
      </c>
      <c r="AL101" s="144">
        <f>IF(Tb.Financiering[[#This Row],[Pnr.]]=AL$7,Tb.Financiering[[#This Row],[Te financieren]]-Tb.Financiering[[#This Row],[Eigen
bijdrage]]-Tb.Financiering[[#This Row],[Andere
subsidie(s)]]-Tb.Financiering[[#This Row],[Anders]],0)</f>
        <v>0</v>
      </c>
      <c r="AM101" s="144">
        <f>IF(Tb.Financiering[[#This Row],[Pnr.]]=AM$7,Tb.Financiering[[#This Row],[Te financieren]]-Tb.Financiering[[#This Row],[Eigen
bijdrage]]-Tb.Financiering[[#This Row],[Andere
subsidie(s)]]-Tb.Financiering[[#This Row],[Anders]],0)</f>
        <v>0</v>
      </c>
      <c r="AN101" s="144">
        <f>IF(Tb.Financiering[[#This Row],[Pnr.]]=AN$7,Tb.Financiering[[#This Row],[Te financieren]]-Tb.Financiering[[#This Row],[Eigen
bijdrage]]-Tb.Financiering[[#This Row],[Andere
subsidie(s)]]-Tb.Financiering[[#This Row],[Anders]],0)</f>
        <v>0</v>
      </c>
      <c r="AO101" s="144">
        <f>IF(Tb.Financiering[[#This Row],[Pnr.]]=AO$7,Tb.Financiering[[#This Row],[Te financieren]]-Tb.Financiering[[#This Row],[Eigen
bijdrage]]-Tb.Financiering[[#This Row],[Andere
subsidie(s)]]-Tb.Financiering[[#This Row],[Anders]],0)</f>
        <v>0</v>
      </c>
      <c r="AP101" s="144">
        <f>IF(Tb.Financiering[[#This Row],[Pnr.]]=AP$7,Tb.Financiering[[#This Row],[Te financieren]]-Tb.Financiering[[#This Row],[Eigen
bijdrage]]-Tb.Financiering[[#This Row],[Andere
subsidie(s)]]-Tb.Financiering[[#This Row],[Anders]],0)</f>
        <v>0</v>
      </c>
      <c r="AQ101" s="144">
        <f>IF(Tb.Financiering[[#This Row],[Pnr.]]=AQ$7,Tb.Financiering[[#This Row],[Te financieren]]-Tb.Financiering[[#This Row],[Eigen
bijdrage]]-Tb.Financiering[[#This Row],[Andere
subsidie(s)]]-Tb.Financiering[[#This Row],[Anders]],0)</f>
        <v>0</v>
      </c>
      <c r="AR101" s="144">
        <f>IF(Tb.Financiering[[#This Row],[Pnr.]]=AR$7,Tb.Financiering[[#This Row],[Te financieren]]-Tb.Financiering[[#This Row],[Eigen
bijdrage]]-Tb.Financiering[[#This Row],[Andere
subsidie(s)]]-Tb.Financiering[[#This Row],[Anders]],0)</f>
        <v>0</v>
      </c>
      <c r="AS101" s="144">
        <f>IF(Tb.Financiering[[#This Row],[Pnr.]]=AS$7,Tb.Financiering[[#This Row],[Te financieren]]-Tb.Financiering[[#This Row],[Eigen
bijdrage]]-Tb.Financiering[[#This Row],[Andere
subsidie(s)]]-Tb.Financiering[[#This Row],[Anders]],0)</f>
        <v>0</v>
      </c>
      <c r="AT101" s="144">
        <f>IF(Tb.Financiering[[#This Row],[Pnr.]]=AT$7,Tb.Financiering[[#This Row],[Te financieren]]-Tb.Financiering[[#This Row],[Eigen
bijdrage]]-Tb.Financiering[[#This Row],[Andere
subsidie(s)]]-Tb.Financiering[[#This Row],[Anders]],0)</f>
        <v>0</v>
      </c>
      <c r="AU101" s="144">
        <f>IF(Tb.Financiering[[#This Row],[Pnr.]]=AU$7,Tb.Financiering[[#This Row],[Te financieren]]-Tb.Financiering[[#This Row],[Eigen
bijdrage]]-Tb.Financiering[[#This Row],[Andere
subsidie(s)]]-Tb.Financiering[[#This Row],[Anders]],0)</f>
        <v>0</v>
      </c>
      <c r="AV101" s="144">
        <f>IF(Tb.Financiering[[#This Row],[Pnr.]]=AV$7,Tb.Financiering[[#This Row],[Te financieren]]-Tb.Financiering[[#This Row],[Eigen
bijdrage]]-Tb.Financiering[[#This Row],[Andere
subsidie(s)]]-Tb.Financiering[[#This Row],[Anders]],0)</f>
        <v>0</v>
      </c>
      <c r="AW101" s="144">
        <f>IF(Tb.Financiering[[#This Row],[Pnr.]]=AW$7,Tb.Financiering[[#This Row],[Te financieren]]-Tb.Financiering[[#This Row],[Eigen
bijdrage]]-Tb.Financiering[[#This Row],[Andere
subsidie(s)]]-Tb.Financiering[[#This Row],[Anders]],0)</f>
        <v>0</v>
      </c>
      <c r="AX101" s="144">
        <f>IF(Tb.Financiering[[#This Row],[Pnr.]]=AX$7,Tb.Financiering[[#This Row],[Te financieren]]-Tb.Financiering[[#This Row],[Eigen
bijdrage]]-Tb.Financiering[[#This Row],[Andere
subsidie(s)]]-Tb.Financiering[[#This Row],[Anders]],0)</f>
        <v>0</v>
      </c>
      <c r="AY101" s="144">
        <f>IF(Tb.Financiering[[#This Row],[Pnr.]]=AY$7,Tb.Financiering[[#This Row],[Te financieren]]-Tb.Financiering[[#This Row],[Eigen
bijdrage]]-Tb.Financiering[[#This Row],[Andere
subsidie(s)]]-Tb.Financiering[[#This Row],[Anders]],0)</f>
        <v>0</v>
      </c>
      <c r="AZ101" s="144">
        <f>IF(Tb.Financiering[[#This Row],[Pnr.]]=AZ$7,Tb.Financiering[[#This Row],[Te financieren]]-Tb.Financiering[[#This Row],[Eigen
bijdrage]]-Tb.Financiering[[#This Row],[Andere
subsidie(s)]]-Tb.Financiering[[#This Row],[Anders]],0)</f>
        <v>0</v>
      </c>
      <c r="BA101" s="144">
        <f>IF(Tb.Financiering[[#This Row],[Pnr.]]=BA$7,Tb.Financiering[[#This Row],[Te financieren]]-Tb.Financiering[[#This Row],[Eigen
bijdrage]]-Tb.Financiering[[#This Row],[Andere
subsidie(s)]]-Tb.Financiering[[#This Row],[Anders]],0)</f>
        <v>0</v>
      </c>
      <c r="BB101" s="144">
        <f>IF(Tb.Financiering[[#This Row],[Pnr.]]=BB$7,Tb.Financiering[[#This Row],[Te financieren]]-Tb.Financiering[[#This Row],[Eigen
bijdrage]]-Tb.Financiering[[#This Row],[Andere
subsidie(s)]]-Tb.Financiering[[#This Row],[Anders]],0)</f>
        <v>0</v>
      </c>
      <c r="BC101" s="144">
        <f>IF(Tb.Financiering[[#This Row],[Pnr.]]=BC$7,Tb.Financiering[[#This Row],[Te financieren]]-Tb.Financiering[[#This Row],[Eigen
bijdrage]]-Tb.Financiering[[#This Row],[Andere
subsidie(s)]]-Tb.Financiering[[#This Row],[Anders]],0)</f>
        <v>0</v>
      </c>
      <c r="BD101" s="144">
        <f>IF(Tb.Financiering[[#This Row],[Pnr.]]=BD$7,Tb.Financiering[[#This Row],[Te financieren]]-Tb.Financiering[[#This Row],[Eigen
bijdrage]]-Tb.Financiering[[#This Row],[Andere
subsidie(s)]]-Tb.Financiering[[#This Row],[Anders]],0)</f>
        <v>0</v>
      </c>
      <c r="BE101" s="144">
        <f>IF(Tb.Financiering[[#This Row],[Pnr.]]=BE$7,Tb.Financiering[[#This Row],[Te financieren]]-Tb.Financiering[[#This Row],[Eigen
bijdrage]]-Tb.Financiering[[#This Row],[Andere
subsidie(s)]]-Tb.Financiering[[#This Row],[Anders]],0)</f>
        <v>0</v>
      </c>
      <c r="BF101" s="144">
        <f>IF(Tb.Financiering[[#This Row],[Pnr.]]=BF$7,Tb.Financiering[[#This Row],[Te financieren]]-Tb.Financiering[[#This Row],[Eigen
bijdrage]]-Tb.Financiering[[#This Row],[Andere
subsidie(s)]]-Tb.Financiering[[#This Row],[Anders]],0)</f>
        <v>0</v>
      </c>
      <c r="BG101" s="144">
        <f>IF(Tb.Financiering[[#This Row],[Pnr.]]=BG$7,Tb.Financiering[[#This Row],[Te financieren]]-Tb.Financiering[[#This Row],[Eigen
bijdrage]]-Tb.Financiering[[#This Row],[Andere
subsidie(s)]]-Tb.Financiering[[#This Row],[Anders]],0)</f>
        <v>0</v>
      </c>
      <c r="BH101" s="144">
        <f>IF(Tb.Financiering[[#This Row],[Pnr.]]=BH$7,Tb.Financiering[[#This Row],[Te financieren]]-Tb.Financiering[[#This Row],[Eigen
bijdrage]]-Tb.Financiering[[#This Row],[Andere
subsidie(s)]]-Tb.Financiering[[#This Row],[Anders]],0)</f>
        <v>0</v>
      </c>
      <c r="BI101" s="144">
        <f>IF(Tb.Financiering[[#This Row],[Pnr.]]=BI$7,Tb.Financiering[[#This Row],[Te financieren]]-Tb.Financiering[[#This Row],[Eigen
bijdrage]]-Tb.Financiering[[#This Row],[Andere
subsidie(s)]]-Tb.Financiering[[#This Row],[Anders]],0)</f>
        <v>0</v>
      </c>
      <c r="BJ101" s="144">
        <f>IF(Tb.Financiering[[#This Row],[Pnr.]]=BJ$7,Tb.Financiering[[#This Row],[Te financieren]]-Tb.Financiering[[#This Row],[Eigen
bijdrage]]-Tb.Financiering[[#This Row],[Andere
subsidie(s)]]-Tb.Financiering[[#This Row],[Anders]],0)</f>
        <v>0</v>
      </c>
      <c r="BK101" s="144">
        <f>IF(Tb.Financiering[[#This Row],[Pnr.]]=BK$7,Tb.Financiering[[#This Row],[Te financieren]]-Tb.Financiering[[#This Row],[Eigen
bijdrage]]-Tb.Financiering[[#This Row],[Andere
subsidie(s)]]-Tb.Financiering[[#This Row],[Anders]],0)</f>
        <v>0</v>
      </c>
      <c r="BL101" s="144">
        <f>IF(Tb.Financiering[[#This Row],[Pnr.]]=BL$7,Tb.Financiering[[#This Row],[Te financieren]]-Tb.Financiering[[#This Row],[Eigen
bijdrage]]-Tb.Financiering[[#This Row],[Andere
subsidie(s)]]-Tb.Financiering[[#This Row],[Anders]],0)</f>
        <v>0</v>
      </c>
      <c r="BM101" s="144">
        <f>IF(Tb.Financiering[[#This Row],[Pnr.]]=BM$7,Tb.Financiering[[#This Row],[Te financieren]]-Tb.Financiering[[#This Row],[Eigen
bijdrage]]-Tb.Financiering[[#This Row],[Andere
subsidie(s)]]-Tb.Financiering[[#This Row],[Anders]],0)</f>
        <v>0</v>
      </c>
      <c r="BN101" s="235">
        <f>IF(Tb.Financiering[[#This Row],[Pnr.]]=BN$7,Tb.Financiering[[#This Row],[Eigen
bijdrage]]+Tb.Financiering[[#This Row],[Andere
subsidie(s)]]+Tb.Financiering[[#This Row],[Anders]],0)</f>
        <v>0</v>
      </c>
      <c r="BO101" s="235">
        <f>IF(Tb.Financiering[[#This Row],[Pnr.]]=BO$7,Tb.Financiering[[#This Row],[Eigen
bijdrage]]+Tb.Financiering[[#This Row],[Andere
subsidie(s)]]+Tb.Financiering[[#This Row],[Anders]],0)</f>
        <v>0</v>
      </c>
      <c r="BP101" s="235">
        <f>IF(Tb.Financiering[[#This Row],[Pnr.]]=BP$7,Tb.Financiering[[#This Row],[Eigen
bijdrage]]+Tb.Financiering[[#This Row],[Andere
subsidie(s)]]+Tb.Financiering[[#This Row],[Anders]],0)</f>
        <v>0</v>
      </c>
      <c r="BQ101" s="235">
        <f>IF(Tb.Financiering[[#This Row],[Pnr.]]=BQ$7,Tb.Financiering[[#This Row],[Eigen
bijdrage]]+Tb.Financiering[[#This Row],[Andere
subsidie(s)]]+Tb.Financiering[[#This Row],[Anders]],0)</f>
        <v>0</v>
      </c>
      <c r="BR101" s="235">
        <f>IF(Tb.Financiering[[#This Row],[Pnr.]]=BR$7,Tb.Financiering[[#This Row],[Eigen
bijdrage]]+Tb.Financiering[[#This Row],[Andere
subsidie(s)]]+Tb.Financiering[[#This Row],[Anders]],0)</f>
        <v>0</v>
      </c>
      <c r="BS101" s="235">
        <f>IF(Tb.Financiering[[#This Row],[Pnr.]]=BS$7,Tb.Financiering[[#This Row],[Eigen
bijdrage]]+Tb.Financiering[[#This Row],[Andere
subsidie(s)]]+Tb.Financiering[[#This Row],[Anders]],0)</f>
        <v>0</v>
      </c>
      <c r="BT101" s="235">
        <f>IF(Tb.Financiering[[#This Row],[Pnr.]]=BT$7,Tb.Financiering[[#This Row],[Eigen
bijdrage]]+Tb.Financiering[[#This Row],[Andere
subsidie(s)]]+Tb.Financiering[[#This Row],[Anders]],0)</f>
        <v>0</v>
      </c>
      <c r="BU101" s="235">
        <f>IF(Tb.Financiering[[#This Row],[Pnr.]]=BU$7,Tb.Financiering[[#This Row],[Eigen
bijdrage]]+Tb.Financiering[[#This Row],[Andere
subsidie(s)]]+Tb.Financiering[[#This Row],[Anders]],0)</f>
        <v>0</v>
      </c>
      <c r="BV101" s="235">
        <f>IF(Tb.Financiering[[#This Row],[Pnr.]]=BV$7,Tb.Financiering[[#This Row],[Eigen
bijdrage]]+Tb.Financiering[[#This Row],[Andere
subsidie(s)]]+Tb.Financiering[[#This Row],[Anders]],0)</f>
        <v>0</v>
      </c>
      <c r="BW101" s="235">
        <f>IF(Tb.Financiering[[#This Row],[Pnr.]]=BW$7,Tb.Financiering[[#This Row],[Eigen
bijdrage]]+Tb.Financiering[[#This Row],[Andere
subsidie(s)]]+Tb.Financiering[[#This Row],[Anders]],0)</f>
        <v>0</v>
      </c>
      <c r="BX101" s="235">
        <f>IF(Tb.Financiering[[#This Row],[Pnr.]]=BX$7,Tb.Financiering[[#This Row],[Eigen
bijdrage]]+Tb.Financiering[[#This Row],[Andere
subsidie(s)]]+Tb.Financiering[[#This Row],[Anders]],0)</f>
        <v>0</v>
      </c>
      <c r="BY101" s="235">
        <f>IF(Tb.Financiering[[#This Row],[Pnr.]]=BY$7,Tb.Financiering[[#This Row],[Eigen
bijdrage]]+Tb.Financiering[[#This Row],[Andere
subsidie(s)]]+Tb.Financiering[[#This Row],[Anders]],0)</f>
        <v>0</v>
      </c>
      <c r="BZ101" s="235">
        <f>IF(Tb.Financiering[[#This Row],[Pnr.]]=BZ$7,Tb.Financiering[[#This Row],[Eigen
bijdrage]]+Tb.Financiering[[#This Row],[Andere
subsidie(s)]]+Tb.Financiering[[#This Row],[Anders]],0)</f>
        <v>0</v>
      </c>
      <c r="CA101" s="235">
        <f>IF(Tb.Financiering[[#This Row],[Pnr.]]=CA$7,Tb.Financiering[[#This Row],[Eigen
bijdrage]]+Tb.Financiering[[#This Row],[Andere
subsidie(s)]]+Tb.Financiering[[#This Row],[Anders]],0)</f>
        <v>0</v>
      </c>
      <c r="CB101" s="235">
        <f>IF(Tb.Financiering[[#This Row],[Pnr.]]=CB$7,Tb.Financiering[[#This Row],[Eigen
bijdrage]]+Tb.Financiering[[#This Row],[Andere
subsidie(s)]]+Tb.Financiering[[#This Row],[Anders]],0)</f>
        <v>0</v>
      </c>
      <c r="CC101" s="235">
        <f>IF(Tb.Financiering[[#This Row],[Pnr.]]=CC$7,Tb.Financiering[[#This Row],[Eigen
bijdrage]]+Tb.Financiering[[#This Row],[Andere
subsidie(s)]]+Tb.Financiering[[#This Row],[Anders]],0)</f>
        <v>0</v>
      </c>
      <c r="CD101" s="235">
        <f>IF(Tb.Financiering[[#This Row],[Pnr.]]=CD$7,Tb.Financiering[[#This Row],[Eigen
bijdrage]]+Tb.Financiering[[#This Row],[Andere
subsidie(s)]]+Tb.Financiering[[#This Row],[Anders]],0)</f>
        <v>0</v>
      </c>
      <c r="CE101" s="235">
        <f>IF(Tb.Financiering[[#This Row],[Pnr.]]=CE$7,Tb.Financiering[[#This Row],[Eigen
bijdrage]]+Tb.Financiering[[#This Row],[Andere
subsidie(s)]]+Tb.Financiering[[#This Row],[Anders]],0)</f>
        <v>0</v>
      </c>
      <c r="CF101" s="235">
        <f>IF(Tb.Financiering[[#This Row],[Pnr.]]=CF$7,Tb.Financiering[[#This Row],[Eigen
bijdrage]]+Tb.Financiering[[#This Row],[Andere
subsidie(s)]]+Tb.Financiering[[#This Row],[Anders]],0)</f>
        <v>0</v>
      </c>
      <c r="CG101" s="235">
        <f>IF(Tb.Financiering[[#This Row],[Pnr.]]=CG$7,Tb.Financiering[[#This Row],[Eigen
bijdrage]]+Tb.Financiering[[#This Row],[Andere
subsidie(s)]]+Tb.Financiering[[#This Row],[Anders]],0)</f>
        <v>0</v>
      </c>
      <c r="CH101" s="235">
        <f>IF(Tb.Financiering[[#This Row],[Pnr.]]=CH$7,Tb.Financiering[[#This Row],[Eigen
bijdrage]]+Tb.Financiering[[#This Row],[Andere
subsidie(s)]]+Tb.Financiering[[#This Row],[Anders]],0)</f>
        <v>0</v>
      </c>
      <c r="CI101" s="235">
        <f>IF(Tb.Financiering[[#This Row],[Pnr.]]=CI$7,Tb.Financiering[[#This Row],[Eigen
bijdrage]]+Tb.Financiering[[#This Row],[Andere
subsidie(s)]]+Tb.Financiering[[#This Row],[Anders]],0)</f>
        <v>0</v>
      </c>
      <c r="CJ101" s="235">
        <f>IF(Tb.Financiering[[#This Row],[Pnr.]]=CJ$7,Tb.Financiering[[#This Row],[Eigen
bijdrage]]+Tb.Financiering[[#This Row],[Andere
subsidie(s)]]+Tb.Financiering[[#This Row],[Anders]],0)</f>
        <v>0</v>
      </c>
      <c r="CK101" s="235">
        <f>IF(Tb.Financiering[[#This Row],[Pnr.]]=CK$7,Tb.Financiering[[#This Row],[Eigen
bijdrage]]+Tb.Financiering[[#This Row],[Andere
subsidie(s)]]+Tb.Financiering[[#This Row],[Anders]],0)</f>
        <v>0</v>
      </c>
      <c r="CL101" s="235">
        <f>IF(Tb.Financiering[[#This Row],[Pnr.]]=CL$7,Tb.Financiering[[#This Row],[Eigen
bijdrage]]+Tb.Financiering[[#This Row],[Andere
subsidie(s)]]+Tb.Financiering[[#This Row],[Anders]],0)</f>
        <v>0</v>
      </c>
      <c r="CM101" s="235">
        <f>IF(Tb.Financiering[[#This Row],[Pnr.]]=CM$7,Tb.Financiering[[#This Row],[Eigen
bijdrage]]+Tb.Financiering[[#This Row],[Andere
subsidie(s)]]+Tb.Financiering[[#This Row],[Anders]],0)</f>
        <v>0</v>
      </c>
      <c r="CN101" s="235">
        <f>IF(Tb.Financiering[[#This Row],[Pnr.]]=CN$7,Tb.Financiering[[#This Row],[Eigen
bijdrage]]+Tb.Financiering[[#This Row],[Andere
subsidie(s)]]+Tb.Financiering[[#This Row],[Anders]],0)</f>
        <v>0</v>
      </c>
      <c r="CO101" s="235">
        <f>IF(Tb.Financiering[[#This Row],[Pnr.]]=CO$7,Tb.Financiering[[#This Row],[Eigen
bijdrage]]+Tb.Financiering[[#This Row],[Andere
subsidie(s)]]+Tb.Financiering[[#This Row],[Anders]],0)</f>
        <v>0</v>
      </c>
      <c r="CP101" s="235">
        <f>IF(Tb.Financiering[[#This Row],[Pnr.]]=CP$7,Tb.Financiering[[#This Row],[Eigen
bijdrage]]+Tb.Financiering[[#This Row],[Andere
subsidie(s)]]+Tb.Financiering[[#This Row],[Anders]],0)</f>
        <v>0</v>
      </c>
      <c r="CQ101" s="235">
        <f>IF(Tb.Financiering[[#This Row],[Pnr.]]=CQ$7,Tb.Financiering[[#This Row],[Eigen
bijdrage]]+Tb.Financiering[[#This Row],[Andere
subsidie(s)]]+Tb.Financiering[[#This Row],[Anders]],0)</f>
        <v>0</v>
      </c>
      <c r="CR101" s="235">
        <f>IF(Tb.Financiering[[#This Row],[Pnr.]]=CR$7,Tb.Financiering[[#This Row],[Eigen
bijdrage]]+Tb.Financiering[[#This Row],[Andere
subsidie(s)]]+Tb.Financiering[[#This Row],[Anders]],0)</f>
        <v>0</v>
      </c>
      <c r="CS101" s="235">
        <f>IF(Tb.Financiering[[#This Row],[Pnr.]]=CS$7,Tb.Financiering[[#This Row],[Eigen
bijdrage]]+Tb.Financiering[[#This Row],[Andere
subsidie(s)]]+Tb.Financiering[[#This Row],[Anders]],0)</f>
        <v>0</v>
      </c>
      <c r="CT101" s="235">
        <f>IF(Tb.Financiering[[#This Row],[Pnr.]]=CT$7,Tb.Financiering[[#This Row],[Eigen
bijdrage]]+Tb.Financiering[[#This Row],[Andere
subsidie(s)]]+Tb.Financiering[[#This Row],[Anders]],0)</f>
        <v>0</v>
      </c>
      <c r="CU101" s="235">
        <f>IF(Tb.Financiering[[#This Row],[Pnr.]]=CU$7,Tb.Financiering[[#This Row],[Eigen
bijdrage]]+Tb.Financiering[[#This Row],[Andere
subsidie(s)]]+Tb.Financiering[[#This Row],[Anders]],0)</f>
        <v>0</v>
      </c>
      <c r="CV101" s="235">
        <f>IF(Tb.Financiering[[#This Row],[Pnr.]]=CV$7,Tb.Financiering[[#This Row],[Eigen
bijdrage]]+Tb.Financiering[[#This Row],[Andere
subsidie(s)]]+Tb.Financiering[[#This Row],[Anders]],0)</f>
        <v>0</v>
      </c>
      <c r="CW101" s="235">
        <f>IF(Tb.Financiering[[#This Row],[Pnr.]]=CW$7,Tb.Financiering[[#This Row],[Eigen
bijdrage]]+Tb.Financiering[[#This Row],[Andere
subsidie(s)]]+Tb.Financiering[[#This Row],[Anders]],0)</f>
        <v>0</v>
      </c>
      <c r="CX101" s="235">
        <f>IF(Tb.Financiering[[#This Row],[Pnr.]]=CX$7,Tb.Financiering[[#This Row],[Eigen
bijdrage]]+Tb.Financiering[[#This Row],[Andere
subsidie(s)]]+Tb.Financiering[[#This Row],[Anders]],0)</f>
        <v>0</v>
      </c>
      <c r="CY101" s="235">
        <f>IF(Tb.Financiering[[#This Row],[Pnr.]]=CY$7,Tb.Financiering[[#This Row],[Eigen
bijdrage]]+Tb.Financiering[[#This Row],[Andere
subsidie(s)]]+Tb.Financiering[[#This Row],[Anders]],0)</f>
        <v>0</v>
      </c>
      <c r="CZ101" s="235">
        <f>IF(Tb.Financiering[[#This Row],[Pnr.]]=CZ$7,Tb.Financiering[[#This Row],[Eigen
bijdrage]]+Tb.Financiering[[#This Row],[Andere
subsidie(s)]]+Tb.Financiering[[#This Row],[Anders]],0)</f>
        <v>0</v>
      </c>
      <c r="DA101" s="235">
        <f>IF(Tb.Financiering[[#This Row],[Pnr.]]=DA$7,Tb.Financiering[[#This Row],[Eigen
bijdrage]]+Tb.Financiering[[#This Row],[Andere
subsidie(s)]]+Tb.Financiering[[#This Row],[Anders]],0)</f>
        <v>0</v>
      </c>
      <c r="DB101" s="235">
        <f>IF(Tb.Financiering[[#This Row],[Pnr.]]=DB$7,Tb.Financiering[[#This Row],[Eigen
bijdrage]]+Tb.Financiering[[#This Row],[Andere
subsidie(s)]]+Tb.Financiering[[#This Row],[Anders]],0)</f>
        <v>0</v>
      </c>
      <c r="DC101" s="235">
        <f>IF(Tb.Financiering[[#This Row],[Pnr.]]=DC$7,Tb.Financiering[[#This Row],[Eigen
bijdrage]]+Tb.Financiering[[#This Row],[Andere
subsidie(s)]]+Tb.Financiering[[#This Row],[Anders]],0)</f>
        <v>0</v>
      </c>
      <c r="DD101" s="235">
        <f>IF(Tb.Financiering[[#This Row],[Pnr.]]=DD$7,Tb.Financiering[[#This Row],[Eigen
bijdrage]]+Tb.Financiering[[#This Row],[Andere
subsidie(s)]]+Tb.Financiering[[#This Row],[Anders]],0)</f>
        <v>0</v>
      </c>
      <c r="DE101" s="235">
        <f>IF(Tb.Financiering[[#This Row],[Pnr.]]=DE$7,Tb.Financiering[[#This Row],[Eigen
bijdrage]]+Tb.Financiering[[#This Row],[Andere
subsidie(s)]]+Tb.Financiering[[#This Row],[Anders]],0)</f>
        <v>0</v>
      </c>
      <c r="DF101" s="235">
        <f>IF(Tb.Financiering[[#This Row],[Pnr.]]=DF$7,Tb.Financiering[[#This Row],[Eigen
bijdrage]]+Tb.Financiering[[#This Row],[Andere
subsidie(s)]]+Tb.Financiering[[#This Row],[Anders]],0)</f>
        <v>0</v>
      </c>
      <c r="DG101" s="235">
        <f>IF(Tb.Financiering[[#This Row],[Pnr.]]=DG$7,Tb.Financiering[[#This Row],[Eigen
bijdrage]]+Tb.Financiering[[#This Row],[Andere
subsidie(s)]]+Tb.Financiering[[#This Row],[Anders]],0)</f>
        <v>0</v>
      </c>
      <c r="DH101" s="235">
        <f>IF(Tb.Financiering[[#This Row],[Pnr.]]=DH$7,Tb.Financiering[[#This Row],[Eigen
bijdrage]]+Tb.Financiering[[#This Row],[Andere
subsidie(s)]]+Tb.Financiering[[#This Row],[Anders]],0)</f>
        <v>0</v>
      </c>
      <c r="DI101" s="235">
        <f>IF(Tb.Financiering[[#This Row],[Pnr.]]=DI$7,Tb.Financiering[[#This Row],[Eigen
bijdrage]]+Tb.Financiering[[#This Row],[Andere
subsidie(s)]]+Tb.Financiering[[#This Row],[Anders]],0)</f>
        <v>0</v>
      </c>
      <c r="DJ101" s="235">
        <f>IF(Tb.Financiering[[#This Row],[Pnr.]]=DJ$7,Tb.Financiering[[#This Row],[Eigen
bijdrage]]+Tb.Financiering[[#This Row],[Andere
subsidie(s)]]+Tb.Financiering[[#This Row],[Anders]],0)</f>
        <v>0</v>
      </c>
      <c r="DK101" s="235">
        <f>IF(Tb.Financiering[[#This Row],[Pnr.]]=DK$7,Tb.Financiering[[#This Row],[Eigen
bijdrage]]+Tb.Financiering[[#This Row],[Andere
subsidie(s)]]+Tb.Financiering[[#This Row],[Anders]],0)</f>
        <v>0</v>
      </c>
      <c r="XFD101" s="31"/>
    </row>
    <row r="102" spans="1:115 16384:16384" s="4" customFormat="1" x14ac:dyDescent="0.3">
      <c r="A102" s="31"/>
      <c r="B102" s="137"/>
      <c r="C102" s="137"/>
      <c r="D102" s="11">
        <f>SUMIF(Tbl.Kosten[PSAnr.],Tb.Financiering[[#This Row],[PSAnr.]],Tbl.Kosten[Totaal kosten])</f>
        <v>0</v>
      </c>
      <c r="E102" s="154">
        <f>SUMIF(Tbl.Kosten[PSAnr.],Tb.Financiering[[#This Row],[PSAnr.]],Tbl.Kosten[Subsidie])</f>
        <v>0</v>
      </c>
      <c r="F102" s="155"/>
      <c r="G102" s="154">
        <f>Tb.Financiering[[#This Row],[Begrote kosten]]-Tb.Financiering[[#This Row],[Berekende GLB subsidie]]-Tb.Financiering[[#This Row],[Correctie GLB subsidie]]</f>
        <v>0</v>
      </c>
      <c r="H102" s="156"/>
      <c r="I102" s="156"/>
      <c r="J102" s="156"/>
      <c r="K102" s="152"/>
      <c r="L102" s="97">
        <f>Tb.Financiering[[#This Row],[Te financieren]]-SUM(Tb.Financiering[[#This Row],[Eigen
bijdrage]:[Anders]])</f>
        <v>0</v>
      </c>
      <c r="M102" s="160" t="str">
        <f>IFERROR(VLOOKUP(Tb.Financiering[[#This Row],[Partnernaam]],Tbl.Projectpartners[[Naam]:[PNr.]],9,FALSE),"")</f>
        <v/>
      </c>
      <c r="N102" s="142" t="str">
        <f>IFERROR(VLOOKUP(Tb.Financiering[[#This Row],[Subsidiabele activiteit]],Tbl.Subsidiehoogte[[Subsidieactiviteit]:[SAnr.]],3,FALSE),"")</f>
        <v/>
      </c>
      <c r="O102" s="142" t="str">
        <f>_xlfn.CONCAT(Tb.Financiering[[#This Row],[Pnr.]],Tb.Financiering[[#This Row],[SAnr.]])</f>
        <v/>
      </c>
      <c r="P102" s="144">
        <f>IF(Tb.Financiering[[#This Row],[Pnr.]]=P$7,Tb.Financiering[[#This Row],[Te financieren]]-Tb.Financiering[[#This Row],[Eigen
bijdrage]]-Tb.Financiering[[#This Row],[Andere
subsidie(s)]]-Tb.Financiering[[#This Row],[Anders]],0)</f>
        <v>0</v>
      </c>
      <c r="Q102" s="144">
        <f>IF(Tb.Financiering[[#This Row],[Pnr.]]=Q$7,Tb.Financiering[[#This Row],[Te financieren]]-Tb.Financiering[[#This Row],[Eigen
bijdrage]]-Tb.Financiering[[#This Row],[Andere
subsidie(s)]]-Tb.Financiering[[#This Row],[Anders]],0)</f>
        <v>0</v>
      </c>
      <c r="R102" s="144">
        <f>IF(Tb.Financiering[[#This Row],[Pnr.]]=R$7,Tb.Financiering[[#This Row],[Te financieren]]-Tb.Financiering[[#This Row],[Eigen
bijdrage]]-Tb.Financiering[[#This Row],[Andere
subsidie(s)]]-Tb.Financiering[[#This Row],[Anders]],0)</f>
        <v>0</v>
      </c>
      <c r="S102" s="144">
        <f>IF(Tb.Financiering[[#This Row],[Pnr.]]=S$7,Tb.Financiering[[#This Row],[Te financieren]]-Tb.Financiering[[#This Row],[Eigen
bijdrage]]-Tb.Financiering[[#This Row],[Andere
subsidie(s)]]-Tb.Financiering[[#This Row],[Anders]],0)</f>
        <v>0</v>
      </c>
      <c r="T102" s="144">
        <f>IF(Tb.Financiering[[#This Row],[Pnr.]]=T$7,Tb.Financiering[[#This Row],[Te financieren]]-Tb.Financiering[[#This Row],[Eigen
bijdrage]]-Tb.Financiering[[#This Row],[Andere
subsidie(s)]]-Tb.Financiering[[#This Row],[Anders]],0)</f>
        <v>0</v>
      </c>
      <c r="U102" s="144">
        <f>IF(Tb.Financiering[[#This Row],[Pnr.]]=U$7,Tb.Financiering[[#This Row],[Te financieren]]-Tb.Financiering[[#This Row],[Eigen
bijdrage]]-Tb.Financiering[[#This Row],[Andere
subsidie(s)]]-Tb.Financiering[[#This Row],[Anders]],0)</f>
        <v>0</v>
      </c>
      <c r="V102" s="144">
        <f>IF(Tb.Financiering[[#This Row],[Pnr.]]=V$7,Tb.Financiering[[#This Row],[Te financieren]]-Tb.Financiering[[#This Row],[Eigen
bijdrage]]-Tb.Financiering[[#This Row],[Andere
subsidie(s)]]-Tb.Financiering[[#This Row],[Anders]],0)</f>
        <v>0</v>
      </c>
      <c r="W102" s="144">
        <f>IF(Tb.Financiering[[#This Row],[Pnr.]]=W$7,Tb.Financiering[[#This Row],[Te financieren]]-Tb.Financiering[[#This Row],[Eigen
bijdrage]]-Tb.Financiering[[#This Row],[Andere
subsidie(s)]]-Tb.Financiering[[#This Row],[Anders]],0)</f>
        <v>0</v>
      </c>
      <c r="X102" s="144">
        <f>IF(Tb.Financiering[[#This Row],[Pnr.]]=X$7,Tb.Financiering[[#This Row],[Te financieren]]-Tb.Financiering[[#This Row],[Eigen
bijdrage]]-Tb.Financiering[[#This Row],[Andere
subsidie(s)]]-Tb.Financiering[[#This Row],[Anders]],0)</f>
        <v>0</v>
      </c>
      <c r="Y102" s="144">
        <f>IF(Tb.Financiering[[#This Row],[Pnr.]]=Y$7,Tb.Financiering[[#This Row],[Te financieren]]-Tb.Financiering[[#This Row],[Eigen
bijdrage]]-Tb.Financiering[[#This Row],[Andere
subsidie(s)]]-Tb.Financiering[[#This Row],[Anders]],0)</f>
        <v>0</v>
      </c>
      <c r="Z102" s="144">
        <f>IF(Tb.Financiering[[#This Row],[Pnr.]]=Z$7,Tb.Financiering[[#This Row],[Te financieren]]-Tb.Financiering[[#This Row],[Eigen
bijdrage]]-Tb.Financiering[[#This Row],[Andere
subsidie(s)]]-Tb.Financiering[[#This Row],[Anders]],0)</f>
        <v>0</v>
      </c>
      <c r="AA102" s="144">
        <f>IF(Tb.Financiering[[#This Row],[Pnr.]]=AA$7,Tb.Financiering[[#This Row],[Te financieren]]-Tb.Financiering[[#This Row],[Eigen
bijdrage]]-Tb.Financiering[[#This Row],[Andere
subsidie(s)]]-Tb.Financiering[[#This Row],[Anders]],0)</f>
        <v>0</v>
      </c>
      <c r="AB102" s="144">
        <f>IF(Tb.Financiering[[#This Row],[Pnr.]]=AB$7,Tb.Financiering[[#This Row],[Te financieren]]-Tb.Financiering[[#This Row],[Eigen
bijdrage]]-Tb.Financiering[[#This Row],[Andere
subsidie(s)]]-Tb.Financiering[[#This Row],[Anders]],0)</f>
        <v>0</v>
      </c>
      <c r="AC102" s="144">
        <f>IF(Tb.Financiering[[#This Row],[Pnr.]]=AC$7,Tb.Financiering[[#This Row],[Te financieren]]-Tb.Financiering[[#This Row],[Eigen
bijdrage]]-Tb.Financiering[[#This Row],[Andere
subsidie(s)]]-Tb.Financiering[[#This Row],[Anders]],0)</f>
        <v>0</v>
      </c>
      <c r="AD102" s="144">
        <f>IF(Tb.Financiering[[#This Row],[Pnr.]]=AD$7,Tb.Financiering[[#This Row],[Te financieren]]-Tb.Financiering[[#This Row],[Eigen
bijdrage]]-Tb.Financiering[[#This Row],[Andere
subsidie(s)]]-Tb.Financiering[[#This Row],[Anders]],0)</f>
        <v>0</v>
      </c>
      <c r="AE102" s="144">
        <f>IF(Tb.Financiering[[#This Row],[Pnr.]]=AE$7,Tb.Financiering[[#This Row],[Te financieren]]-Tb.Financiering[[#This Row],[Eigen
bijdrage]]-Tb.Financiering[[#This Row],[Andere
subsidie(s)]]-Tb.Financiering[[#This Row],[Anders]],0)</f>
        <v>0</v>
      </c>
      <c r="AF102" s="144">
        <f>IF(Tb.Financiering[[#This Row],[Pnr.]]=AF$7,Tb.Financiering[[#This Row],[Te financieren]]-Tb.Financiering[[#This Row],[Eigen
bijdrage]]-Tb.Financiering[[#This Row],[Andere
subsidie(s)]]-Tb.Financiering[[#This Row],[Anders]],0)</f>
        <v>0</v>
      </c>
      <c r="AG102" s="144">
        <f>IF(Tb.Financiering[[#This Row],[Pnr.]]=AG$7,Tb.Financiering[[#This Row],[Te financieren]]-Tb.Financiering[[#This Row],[Eigen
bijdrage]]-Tb.Financiering[[#This Row],[Andere
subsidie(s)]]-Tb.Financiering[[#This Row],[Anders]],0)</f>
        <v>0</v>
      </c>
      <c r="AH102" s="144">
        <f>IF(Tb.Financiering[[#This Row],[Pnr.]]=AH$7,Tb.Financiering[[#This Row],[Te financieren]]-Tb.Financiering[[#This Row],[Eigen
bijdrage]]-Tb.Financiering[[#This Row],[Andere
subsidie(s)]]-Tb.Financiering[[#This Row],[Anders]],0)</f>
        <v>0</v>
      </c>
      <c r="AI102" s="144">
        <f>IF(Tb.Financiering[[#This Row],[Pnr.]]=AI$7,Tb.Financiering[[#This Row],[Te financieren]]-Tb.Financiering[[#This Row],[Eigen
bijdrage]]-Tb.Financiering[[#This Row],[Andere
subsidie(s)]]-Tb.Financiering[[#This Row],[Anders]],0)</f>
        <v>0</v>
      </c>
      <c r="AJ102" s="144">
        <f>IF(Tb.Financiering[[#This Row],[Pnr.]]=AJ$7,Tb.Financiering[[#This Row],[Te financieren]]-Tb.Financiering[[#This Row],[Eigen
bijdrage]]-Tb.Financiering[[#This Row],[Andere
subsidie(s)]]-Tb.Financiering[[#This Row],[Anders]],0)</f>
        <v>0</v>
      </c>
      <c r="AK102" s="144">
        <f>IF(Tb.Financiering[[#This Row],[Pnr.]]=AK$7,Tb.Financiering[[#This Row],[Te financieren]]-Tb.Financiering[[#This Row],[Eigen
bijdrage]]-Tb.Financiering[[#This Row],[Andere
subsidie(s)]]-Tb.Financiering[[#This Row],[Anders]],0)</f>
        <v>0</v>
      </c>
      <c r="AL102" s="144">
        <f>IF(Tb.Financiering[[#This Row],[Pnr.]]=AL$7,Tb.Financiering[[#This Row],[Te financieren]]-Tb.Financiering[[#This Row],[Eigen
bijdrage]]-Tb.Financiering[[#This Row],[Andere
subsidie(s)]]-Tb.Financiering[[#This Row],[Anders]],0)</f>
        <v>0</v>
      </c>
      <c r="AM102" s="144">
        <f>IF(Tb.Financiering[[#This Row],[Pnr.]]=AM$7,Tb.Financiering[[#This Row],[Te financieren]]-Tb.Financiering[[#This Row],[Eigen
bijdrage]]-Tb.Financiering[[#This Row],[Andere
subsidie(s)]]-Tb.Financiering[[#This Row],[Anders]],0)</f>
        <v>0</v>
      </c>
      <c r="AN102" s="144">
        <f>IF(Tb.Financiering[[#This Row],[Pnr.]]=AN$7,Tb.Financiering[[#This Row],[Te financieren]]-Tb.Financiering[[#This Row],[Eigen
bijdrage]]-Tb.Financiering[[#This Row],[Andere
subsidie(s)]]-Tb.Financiering[[#This Row],[Anders]],0)</f>
        <v>0</v>
      </c>
      <c r="AO102" s="144">
        <f>IF(Tb.Financiering[[#This Row],[Pnr.]]=AO$7,Tb.Financiering[[#This Row],[Te financieren]]-Tb.Financiering[[#This Row],[Eigen
bijdrage]]-Tb.Financiering[[#This Row],[Andere
subsidie(s)]]-Tb.Financiering[[#This Row],[Anders]],0)</f>
        <v>0</v>
      </c>
      <c r="AP102" s="144">
        <f>IF(Tb.Financiering[[#This Row],[Pnr.]]=AP$7,Tb.Financiering[[#This Row],[Te financieren]]-Tb.Financiering[[#This Row],[Eigen
bijdrage]]-Tb.Financiering[[#This Row],[Andere
subsidie(s)]]-Tb.Financiering[[#This Row],[Anders]],0)</f>
        <v>0</v>
      </c>
      <c r="AQ102" s="144">
        <f>IF(Tb.Financiering[[#This Row],[Pnr.]]=AQ$7,Tb.Financiering[[#This Row],[Te financieren]]-Tb.Financiering[[#This Row],[Eigen
bijdrage]]-Tb.Financiering[[#This Row],[Andere
subsidie(s)]]-Tb.Financiering[[#This Row],[Anders]],0)</f>
        <v>0</v>
      </c>
      <c r="AR102" s="144">
        <f>IF(Tb.Financiering[[#This Row],[Pnr.]]=AR$7,Tb.Financiering[[#This Row],[Te financieren]]-Tb.Financiering[[#This Row],[Eigen
bijdrage]]-Tb.Financiering[[#This Row],[Andere
subsidie(s)]]-Tb.Financiering[[#This Row],[Anders]],0)</f>
        <v>0</v>
      </c>
      <c r="AS102" s="144">
        <f>IF(Tb.Financiering[[#This Row],[Pnr.]]=AS$7,Tb.Financiering[[#This Row],[Te financieren]]-Tb.Financiering[[#This Row],[Eigen
bijdrage]]-Tb.Financiering[[#This Row],[Andere
subsidie(s)]]-Tb.Financiering[[#This Row],[Anders]],0)</f>
        <v>0</v>
      </c>
      <c r="AT102" s="144">
        <f>IF(Tb.Financiering[[#This Row],[Pnr.]]=AT$7,Tb.Financiering[[#This Row],[Te financieren]]-Tb.Financiering[[#This Row],[Eigen
bijdrage]]-Tb.Financiering[[#This Row],[Andere
subsidie(s)]]-Tb.Financiering[[#This Row],[Anders]],0)</f>
        <v>0</v>
      </c>
      <c r="AU102" s="144">
        <f>IF(Tb.Financiering[[#This Row],[Pnr.]]=AU$7,Tb.Financiering[[#This Row],[Te financieren]]-Tb.Financiering[[#This Row],[Eigen
bijdrage]]-Tb.Financiering[[#This Row],[Andere
subsidie(s)]]-Tb.Financiering[[#This Row],[Anders]],0)</f>
        <v>0</v>
      </c>
      <c r="AV102" s="144">
        <f>IF(Tb.Financiering[[#This Row],[Pnr.]]=AV$7,Tb.Financiering[[#This Row],[Te financieren]]-Tb.Financiering[[#This Row],[Eigen
bijdrage]]-Tb.Financiering[[#This Row],[Andere
subsidie(s)]]-Tb.Financiering[[#This Row],[Anders]],0)</f>
        <v>0</v>
      </c>
      <c r="AW102" s="144">
        <f>IF(Tb.Financiering[[#This Row],[Pnr.]]=AW$7,Tb.Financiering[[#This Row],[Te financieren]]-Tb.Financiering[[#This Row],[Eigen
bijdrage]]-Tb.Financiering[[#This Row],[Andere
subsidie(s)]]-Tb.Financiering[[#This Row],[Anders]],0)</f>
        <v>0</v>
      </c>
      <c r="AX102" s="144">
        <f>IF(Tb.Financiering[[#This Row],[Pnr.]]=AX$7,Tb.Financiering[[#This Row],[Te financieren]]-Tb.Financiering[[#This Row],[Eigen
bijdrage]]-Tb.Financiering[[#This Row],[Andere
subsidie(s)]]-Tb.Financiering[[#This Row],[Anders]],0)</f>
        <v>0</v>
      </c>
      <c r="AY102" s="144">
        <f>IF(Tb.Financiering[[#This Row],[Pnr.]]=AY$7,Tb.Financiering[[#This Row],[Te financieren]]-Tb.Financiering[[#This Row],[Eigen
bijdrage]]-Tb.Financiering[[#This Row],[Andere
subsidie(s)]]-Tb.Financiering[[#This Row],[Anders]],0)</f>
        <v>0</v>
      </c>
      <c r="AZ102" s="144">
        <f>IF(Tb.Financiering[[#This Row],[Pnr.]]=AZ$7,Tb.Financiering[[#This Row],[Te financieren]]-Tb.Financiering[[#This Row],[Eigen
bijdrage]]-Tb.Financiering[[#This Row],[Andere
subsidie(s)]]-Tb.Financiering[[#This Row],[Anders]],0)</f>
        <v>0</v>
      </c>
      <c r="BA102" s="144">
        <f>IF(Tb.Financiering[[#This Row],[Pnr.]]=BA$7,Tb.Financiering[[#This Row],[Te financieren]]-Tb.Financiering[[#This Row],[Eigen
bijdrage]]-Tb.Financiering[[#This Row],[Andere
subsidie(s)]]-Tb.Financiering[[#This Row],[Anders]],0)</f>
        <v>0</v>
      </c>
      <c r="BB102" s="144">
        <f>IF(Tb.Financiering[[#This Row],[Pnr.]]=BB$7,Tb.Financiering[[#This Row],[Te financieren]]-Tb.Financiering[[#This Row],[Eigen
bijdrage]]-Tb.Financiering[[#This Row],[Andere
subsidie(s)]]-Tb.Financiering[[#This Row],[Anders]],0)</f>
        <v>0</v>
      </c>
      <c r="BC102" s="144">
        <f>IF(Tb.Financiering[[#This Row],[Pnr.]]=BC$7,Tb.Financiering[[#This Row],[Te financieren]]-Tb.Financiering[[#This Row],[Eigen
bijdrage]]-Tb.Financiering[[#This Row],[Andere
subsidie(s)]]-Tb.Financiering[[#This Row],[Anders]],0)</f>
        <v>0</v>
      </c>
      <c r="BD102" s="144">
        <f>IF(Tb.Financiering[[#This Row],[Pnr.]]=BD$7,Tb.Financiering[[#This Row],[Te financieren]]-Tb.Financiering[[#This Row],[Eigen
bijdrage]]-Tb.Financiering[[#This Row],[Andere
subsidie(s)]]-Tb.Financiering[[#This Row],[Anders]],0)</f>
        <v>0</v>
      </c>
      <c r="BE102" s="144">
        <f>IF(Tb.Financiering[[#This Row],[Pnr.]]=BE$7,Tb.Financiering[[#This Row],[Te financieren]]-Tb.Financiering[[#This Row],[Eigen
bijdrage]]-Tb.Financiering[[#This Row],[Andere
subsidie(s)]]-Tb.Financiering[[#This Row],[Anders]],0)</f>
        <v>0</v>
      </c>
      <c r="BF102" s="144">
        <f>IF(Tb.Financiering[[#This Row],[Pnr.]]=BF$7,Tb.Financiering[[#This Row],[Te financieren]]-Tb.Financiering[[#This Row],[Eigen
bijdrage]]-Tb.Financiering[[#This Row],[Andere
subsidie(s)]]-Tb.Financiering[[#This Row],[Anders]],0)</f>
        <v>0</v>
      </c>
      <c r="BG102" s="144">
        <f>IF(Tb.Financiering[[#This Row],[Pnr.]]=BG$7,Tb.Financiering[[#This Row],[Te financieren]]-Tb.Financiering[[#This Row],[Eigen
bijdrage]]-Tb.Financiering[[#This Row],[Andere
subsidie(s)]]-Tb.Financiering[[#This Row],[Anders]],0)</f>
        <v>0</v>
      </c>
      <c r="BH102" s="144">
        <f>IF(Tb.Financiering[[#This Row],[Pnr.]]=BH$7,Tb.Financiering[[#This Row],[Te financieren]]-Tb.Financiering[[#This Row],[Eigen
bijdrage]]-Tb.Financiering[[#This Row],[Andere
subsidie(s)]]-Tb.Financiering[[#This Row],[Anders]],0)</f>
        <v>0</v>
      </c>
      <c r="BI102" s="144">
        <f>IF(Tb.Financiering[[#This Row],[Pnr.]]=BI$7,Tb.Financiering[[#This Row],[Te financieren]]-Tb.Financiering[[#This Row],[Eigen
bijdrage]]-Tb.Financiering[[#This Row],[Andere
subsidie(s)]]-Tb.Financiering[[#This Row],[Anders]],0)</f>
        <v>0</v>
      </c>
      <c r="BJ102" s="144">
        <f>IF(Tb.Financiering[[#This Row],[Pnr.]]=BJ$7,Tb.Financiering[[#This Row],[Te financieren]]-Tb.Financiering[[#This Row],[Eigen
bijdrage]]-Tb.Financiering[[#This Row],[Andere
subsidie(s)]]-Tb.Financiering[[#This Row],[Anders]],0)</f>
        <v>0</v>
      </c>
      <c r="BK102" s="144">
        <f>IF(Tb.Financiering[[#This Row],[Pnr.]]=BK$7,Tb.Financiering[[#This Row],[Te financieren]]-Tb.Financiering[[#This Row],[Eigen
bijdrage]]-Tb.Financiering[[#This Row],[Andere
subsidie(s)]]-Tb.Financiering[[#This Row],[Anders]],0)</f>
        <v>0</v>
      </c>
      <c r="BL102" s="144">
        <f>IF(Tb.Financiering[[#This Row],[Pnr.]]=BL$7,Tb.Financiering[[#This Row],[Te financieren]]-Tb.Financiering[[#This Row],[Eigen
bijdrage]]-Tb.Financiering[[#This Row],[Andere
subsidie(s)]]-Tb.Financiering[[#This Row],[Anders]],0)</f>
        <v>0</v>
      </c>
      <c r="BM102" s="144">
        <f>IF(Tb.Financiering[[#This Row],[Pnr.]]=BM$7,Tb.Financiering[[#This Row],[Te financieren]]-Tb.Financiering[[#This Row],[Eigen
bijdrage]]-Tb.Financiering[[#This Row],[Andere
subsidie(s)]]-Tb.Financiering[[#This Row],[Anders]],0)</f>
        <v>0</v>
      </c>
      <c r="BN102" s="235">
        <f>IF(Tb.Financiering[[#This Row],[Pnr.]]=BN$7,Tb.Financiering[[#This Row],[Eigen
bijdrage]]+Tb.Financiering[[#This Row],[Andere
subsidie(s)]]+Tb.Financiering[[#This Row],[Anders]],0)</f>
        <v>0</v>
      </c>
      <c r="BO102" s="235">
        <f>IF(Tb.Financiering[[#This Row],[Pnr.]]=BO$7,Tb.Financiering[[#This Row],[Eigen
bijdrage]]+Tb.Financiering[[#This Row],[Andere
subsidie(s)]]+Tb.Financiering[[#This Row],[Anders]],0)</f>
        <v>0</v>
      </c>
      <c r="BP102" s="235">
        <f>IF(Tb.Financiering[[#This Row],[Pnr.]]=BP$7,Tb.Financiering[[#This Row],[Eigen
bijdrage]]+Tb.Financiering[[#This Row],[Andere
subsidie(s)]]+Tb.Financiering[[#This Row],[Anders]],0)</f>
        <v>0</v>
      </c>
      <c r="BQ102" s="235">
        <f>IF(Tb.Financiering[[#This Row],[Pnr.]]=BQ$7,Tb.Financiering[[#This Row],[Eigen
bijdrage]]+Tb.Financiering[[#This Row],[Andere
subsidie(s)]]+Tb.Financiering[[#This Row],[Anders]],0)</f>
        <v>0</v>
      </c>
      <c r="BR102" s="235">
        <f>IF(Tb.Financiering[[#This Row],[Pnr.]]=BR$7,Tb.Financiering[[#This Row],[Eigen
bijdrage]]+Tb.Financiering[[#This Row],[Andere
subsidie(s)]]+Tb.Financiering[[#This Row],[Anders]],0)</f>
        <v>0</v>
      </c>
      <c r="BS102" s="235">
        <f>IF(Tb.Financiering[[#This Row],[Pnr.]]=BS$7,Tb.Financiering[[#This Row],[Eigen
bijdrage]]+Tb.Financiering[[#This Row],[Andere
subsidie(s)]]+Tb.Financiering[[#This Row],[Anders]],0)</f>
        <v>0</v>
      </c>
      <c r="BT102" s="235">
        <f>IF(Tb.Financiering[[#This Row],[Pnr.]]=BT$7,Tb.Financiering[[#This Row],[Eigen
bijdrage]]+Tb.Financiering[[#This Row],[Andere
subsidie(s)]]+Tb.Financiering[[#This Row],[Anders]],0)</f>
        <v>0</v>
      </c>
      <c r="BU102" s="235">
        <f>IF(Tb.Financiering[[#This Row],[Pnr.]]=BU$7,Tb.Financiering[[#This Row],[Eigen
bijdrage]]+Tb.Financiering[[#This Row],[Andere
subsidie(s)]]+Tb.Financiering[[#This Row],[Anders]],0)</f>
        <v>0</v>
      </c>
      <c r="BV102" s="235">
        <f>IF(Tb.Financiering[[#This Row],[Pnr.]]=BV$7,Tb.Financiering[[#This Row],[Eigen
bijdrage]]+Tb.Financiering[[#This Row],[Andere
subsidie(s)]]+Tb.Financiering[[#This Row],[Anders]],0)</f>
        <v>0</v>
      </c>
      <c r="BW102" s="235">
        <f>IF(Tb.Financiering[[#This Row],[Pnr.]]=BW$7,Tb.Financiering[[#This Row],[Eigen
bijdrage]]+Tb.Financiering[[#This Row],[Andere
subsidie(s)]]+Tb.Financiering[[#This Row],[Anders]],0)</f>
        <v>0</v>
      </c>
      <c r="BX102" s="235">
        <f>IF(Tb.Financiering[[#This Row],[Pnr.]]=BX$7,Tb.Financiering[[#This Row],[Eigen
bijdrage]]+Tb.Financiering[[#This Row],[Andere
subsidie(s)]]+Tb.Financiering[[#This Row],[Anders]],0)</f>
        <v>0</v>
      </c>
      <c r="BY102" s="235">
        <f>IF(Tb.Financiering[[#This Row],[Pnr.]]=BY$7,Tb.Financiering[[#This Row],[Eigen
bijdrage]]+Tb.Financiering[[#This Row],[Andere
subsidie(s)]]+Tb.Financiering[[#This Row],[Anders]],0)</f>
        <v>0</v>
      </c>
      <c r="BZ102" s="235">
        <f>IF(Tb.Financiering[[#This Row],[Pnr.]]=BZ$7,Tb.Financiering[[#This Row],[Eigen
bijdrage]]+Tb.Financiering[[#This Row],[Andere
subsidie(s)]]+Tb.Financiering[[#This Row],[Anders]],0)</f>
        <v>0</v>
      </c>
      <c r="CA102" s="235">
        <f>IF(Tb.Financiering[[#This Row],[Pnr.]]=CA$7,Tb.Financiering[[#This Row],[Eigen
bijdrage]]+Tb.Financiering[[#This Row],[Andere
subsidie(s)]]+Tb.Financiering[[#This Row],[Anders]],0)</f>
        <v>0</v>
      </c>
      <c r="CB102" s="235">
        <f>IF(Tb.Financiering[[#This Row],[Pnr.]]=CB$7,Tb.Financiering[[#This Row],[Eigen
bijdrage]]+Tb.Financiering[[#This Row],[Andere
subsidie(s)]]+Tb.Financiering[[#This Row],[Anders]],0)</f>
        <v>0</v>
      </c>
      <c r="CC102" s="235">
        <f>IF(Tb.Financiering[[#This Row],[Pnr.]]=CC$7,Tb.Financiering[[#This Row],[Eigen
bijdrage]]+Tb.Financiering[[#This Row],[Andere
subsidie(s)]]+Tb.Financiering[[#This Row],[Anders]],0)</f>
        <v>0</v>
      </c>
      <c r="CD102" s="235">
        <f>IF(Tb.Financiering[[#This Row],[Pnr.]]=CD$7,Tb.Financiering[[#This Row],[Eigen
bijdrage]]+Tb.Financiering[[#This Row],[Andere
subsidie(s)]]+Tb.Financiering[[#This Row],[Anders]],0)</f>
        <v>0</v>
      </c>
      <c r="CE102" s="235">
        <f>IF(Tb.Financiering[[#This Row],[Pnr.]]=CE$7,Tb.Financiering[[#This Row],[Eigen
bijdrage]]+Tb.Financiering[[#This Row],[Andere
subsidie(s)]]+Tb.Financiering[[#This Row],[Anders]],0)</f>
        <v>0</v>
      </c>
      <c r="CF102" s="235">
        <f>IF(Tb.Financiering[[#This Row],[Pnr.]]=CF$7,Tb.Financiering[[#This Row],[Eigen
bijdrage]]+Tb.Financiering[[#This Row],[Andere
subsidie(s)]]+Tb.Financiering[[#This Row],[Anders]],0)</f>
        <v>0</v>
      </c>
      <c r="CG102" s="235">
        <f>IF(Tb.Financiering[[#This Row],[Pnr.]]=CG$7,Tb.Financiering[[#This Row],[Eigen
bijdrage]]+Tb.Financiering[[#This Row],[Andere
subsidie(s)]]+Tb.Financiering[[#This Row],[Anders]],0)</f>
        <v>0</v>
      </c>
      <c r="CH102" s="235">
        <f>IF(Tb.Financiering[[#This Row],[Pnr.]]=CH$7,Tb.Financiering[[#This Row],[Eigen
bijdrage]]+Tb.Financiering[[#This Row],[Andere
subsidie(s)]]+Tb.Financiering[[#This Row],[Anders]],0)</f>
        <v>0</v>
      </c>
      <c r="CI102" s="235">
        <f>IF(Tb.Financiering[[#This Row],[Pnr.]]=CI$7,Tb.Financiering[[#This Row],[Eigen
bijdrage]]+Tb.Financiering[[#This Row],[Andere
subsidie(s)]]+Tb.Financiering[[#This Row],[Anders]],0)</f>
        <v>0</v>
      </c>
      <c r="CJ102" s="235">
        <f>IF(Tb.Financiering[[#This Row],[Pnr.]]=CJ$7,Tb.Financiering[[#This Row],[Eigen
bijdrage]]+Tb.Financiering[[#This Row],[Andere
subsidie(s)]]+Tb.Financiering[[#This Row],[Anders]],0)</f>
        <v>0</v>
      </c>
      <c r="CK102" s="235">
        <f>IF(Tb.Financiering[[#This Row],[Pnr.]]=CK$7,Tb.Financiering[[#This Row],[Eigen
bijdrage]]+Tb.Financiering[[#This Row],[Andere
subsidie(s)]]+Tb.Financiering[[#This Row],[Anders]],0)</f>
        <v>0</v>
      </c>
      <c r="CL102" s="235">
        <f>IF(Tb.Financiering[[#This Row],[Pnr.]]=CL$7,Tb.Financiering[[#This Row],[Eigen
bijdrage]]+Tb.Financiering[[#This Row],[Andere
subsidie(s)]]+Tb.Financiering[[#This Row],[Anders]],0)</f>
        <v>0</v>
      </c>
      <c r="CM102" s="235">
        <f>IF(Tb.Financiering[[#This Row],[Pnr.]]=CM$7,Tb.Financiering[[#This Row],[Eigen
bijdrage]]+Tb.Financiering[[#This Row],[Andere
subsidie(s)]]+Tb.Financiering[[#This Row],[Anders]],0)</f>
        <v>0</v>
      </c>
      <c r="CN102" s="235">
        <f>IF(Tb.Financiering[[#This Row],[Pnr.]]=CN$7,Tb.Financiering[[#This Row],[Eigen
bijdrage]]+Tb.Financiering[[#This Row],[Andere
subsidie(s)]]+Tb.Financiering[[#This Row],[Anders]],0)</f>
        <v>0</v>
      </c>
      <c r="CO102" s="235">
        <f>IF(Tb.Financiering[[#This Row],[Pnr.]]=CO$7,Tb.Financiering[[#This Row],[Eigen
bijdrage]]+Tb.Financiering[[#This Row],[Andere
subsidie(s)]]+Tb.Financiering[[#This Row],[Anders]],0)</f>
        <v>0</v>
      </c>
      <c r="CP102" s="235">
        <f>IF(Tb.Financiering[[#This Row],[Pnr.]]=CP$7,Tb.Financiering[[#This Row],[Eigen
bijdrage]]+Tb.Financiering[[#This Row],[Andere
subsidie(s)]]+Tb.Financiering[[#This Row],[Anders]],0)</f>
        <v>0</v>
      </c>
      <c r="CQ102" s="235">
        <f>IF(Tb.Financiering[[#This Row],[Pnr.]]=CQ$7,Tb.Financiering[[#This Row],[Eigen
bijdrage]]+Tb.Financiering[[#This Row],[Andere
subsidie(s)]]+Tb.Financiering[[#This Row],[Anders]],0)</f>
        <v>0</v>
      </c>
      <c r="CR102" s="235">
        <f>IF(Tb.Financiering[[#This Row],[Pnr.]]=CR$7,Tb.Financiering[[#This Row],[Eigen
bijdrage]]+Tb.Financiering[[#This Row],[Andere
subsidie(s)]]+Tb.Financiering[[#This Row],[Anders]],0)</f>
        <v>0</v>
      </c>
      <c r="CS102" s="235">
        <f>IF(Tb.Financiering[[#This Row],[Pnr.]]=CS$7,Tb.Financiering[[#This Row],[Eigen
bijdrage]]+Tb.Financiering[[#This Row],[Andere
subsidie(s)]]+Tb.Financiering[[#This Row],[Anders]],0)</f>
        <v>0</v>
      </c>
      <c r="CT102" s="235">
        <f>IF(Tb.Financiering[[#This Row],[Pnr.]]=CT$7,Tb.Financiering[[#This Row],[Eigen
bijdrage]]+Tb.Financiering[[#This Row],[Andere
subsidie(s)]]+Tb.Financiering[[#This Row],[Anders]],0)</f>
        <v>0</v>
      </c>
      <c r="CU102" s="235">
        <f>IF(Tb.Financiering[[#This Row],[Pnr.]]=CU$7,Tb.Financiering[[#This Row],[Eigen
bijdrage]]+Tb.Financiering[[#This Row],[Andere
subsidie(s)]]+Tb.Financiering[[#This Row],[Anders]],0)</f>
        <v>0</v>
      </c>
      <c r="CV102" s="235">
        <f>IF(Tb.Financiering[[#This Row],[Pnr.]]=CV$7,Tb.Financiering[[#This Row],[Eigen
bijdrage]]+Tb.Financiering[[#This Row],[Andere
subsidie(s)]]+Tb.Financiering[[#This Row],[Anders]],0)</f>
        <v>0</v>
      </c>
      <c r="CW102" s="235">
        <f>IF(Tb.Financiering[[#This Row],[Pnr.]]=CW$7,Tb.Financiering[[#This Row],[Eigen
bijdrage]]+Tb.Financiering[[#This Row],[Andere
subsidie(s)]]+Tb.Financiering[[#This Row],[Anders]],0)</f>
        <v>0</v>
      </c>
      <c r="CX102" s="235">
        <f>IF(Tb.Financiering[[#This Row],[Pnr.]]=CX$7,Tb.Financiering[[#This Row],[Eigen
bijdrage]]+Tb.Financiering[[#This Row],[Andere
subsidie(s)]]+Tb.Financiering[[#This Row],[Anders]],0)</f>
        <v>0</v>
      </c>
      <c r="CY102" s="235">
        <f>IF(Tb.Financiering[[#This Row],[Pnr.]]=CY$7,Tb.Financiering[[#This Row],[Eigen
bijdrage]]+Tb.Financiering[[#This Row],[Andere
subsidie(s)]]+Tb.Financiering[[#This Row],[Anders]],0)</f>
        <v>0</v>
      </c>
      <c r="CZ102" s="235">
        <f>IF(Tb.Financiering[[#This Row],[Pnr.]]=CZ$7,Tb.Financiering[[#This Row],[Eigen
bijdrage]]+Tb.Financiering[[#This Row],[Andere
subsidie(s)]]+Tb.Financiering[[#This Row],[Anders]],0)</f>
        <v>0</v>
      </c>
      <c r="DA102" s="235">
        <f>IF(Tb.Financiering[[#This Row],[Pnr.]]=DA$7,Tb.Financiering[[#This Row],[Eigen
bijdrage]]+Tb.Financiering[[#This Row],[Andere
subsidie(s)]]+Tb.Financiering[[#This Row],[Anders]],0)</f>
        <v>0</v>
      </c>
      <c r="DB102" s="235">
        <f>IF(Tb.Financiering[[#This Row],[Pnr.]]=DB$7,Tb.Financiering[[#This Row],[Eigen
bijdrage]]+Tb.Financiering[[#This Row],[Andere
subsidie(s)]]+Tb.Financiering[[#This Row],[Anders]],0)</f>
        <v>0</v>
      </c>
      <c r="DC102" s="235">
        <f>IF(Tb.Financiering[[#This Row],[Pnr.]]=DC$7,Tb.Financiering[[#This Row],[Eigen
bijdrage]]+Tb.Financiering[[#This Row],[Andere
subsidie(s)]]+Tb.Financiering[[#This Row],[Anders]],0)</f>
        <v>0</v>
      </c>
      <c r="DD102" s="235">
        <f>IF(Tb.Financiering[[#This Row],[Pnr.]]=DD$7,Tb.Financiering[[#This Row],[Eigen
bijdrage]]+Tb.Financiering[[#This Row],[Andere
subsidie(s)]]+Tb.Financiering[[#This Row],[Anders]],0)</f>
        <v>0</v>
      </c>
      <c r="DE102" s="235">
        <f>IF(Tb.Financiering[[#This Row],[Pnr.]]=DE$7,Tb.Financiering[[#This Row],[Eigen
bijdrage]]+Tb.Financiering[[#This Row],[Andere
subsidie(s)]]+Tb.Financiering[[#This Row],[Anders]],0)</f>
        <v>0</v>
      </c>
      <c r="DF102" s="235">
        <f>IF(Tb.Financiering[[#This Row],[Pnr.]]=DF$7,Tb.Financiering[[#This Row],[Eigen
bijdrage]]+Tb.Financiering[[#This Row],[Andere
subsidie(s)]]+Tb.Financiering[[#This Row],[Anders]],0)</f>
        <v>0</v>
      </c>
      <c r="DG102" s="235">
        <f>IF(Tb.Financiering[[#This Row],[Pnr.]]=DG$7,Tb.Financiering[[#This Row],[Eigen
bijdrage]]+Tb.Financiering[[#This Row],[Andere
subsidie(s)]]+Tb.Financiering[[#This Row],[Anders]],0)</f>
        <v>0</v>
      </c>
      <c r="DH102" s="235">
        <f>IF(Tb.Financiering[[#This Row],[Pnr.]]=DH$7,Tb.Financiering[[#This Row],[Eigen
bijdrage]]+Tb.Financiering[[#This Row],[Andere
subsidie(s)]]+Tb.Financiering[[#This Row],[Anders]],0)</f>
        <v>0</v>
      </c>
      <c r="DI102" s="235">
        <f>IF(Tb.Financiering[[#This Row],[Pnr.]]=DI$7,Tb.Financiering[[#This Row],[Eigen
bijdrage]]+Tb.Financiering[[#This Row],[Andere
subsidie(s)]]+Tb.Financiering[[#This Row],[Anders]],0)</f>
        <v>0</v>
      </c>
      <c r="DJ102" s="235">
        <f>IF(Tb.Financiering[[#This Row],[Pnr.]]=DJ$7,Tb.Financiering[[#This Row],[Eigen
bijdrage]]+Tb.Financiering[[#This Row],[Andere
subsidie(s)]]+Tb.Financiering[[#This Row],[Anders]],0)</f>
        <v>0</v>
      </c>
      <c r="DK102" s="235">
        <f>IF(Tb.Financiering[[#This Row],[Pnr.]]=DK$7,Tb.Financiering[[#This Row],[Eigen
bijdrage]]+Tb.Financiering[[#This Row],[Andere
subsidie(s)]]+Tb.Financiering[[#This Row],[Anders]],0)</f>
        <v>0</v>
      </c>
      <c r="XFD102" s="31"/>
    </row>
    <row r="103" spans="1:115 16384:16384" s="4" customFormat="1" x14ac:dyDescent="0.3">
      <c r="A103" s="31"/>
      <c r="B103" s="137"/>
      <c r="C103" s="137"/>
      <c r="D103" s="11">
        <f>SUMIF(Tbl.Kosten[PSAnr.],Tb.Financiering[[#This Row],[PSAnr.]],Tbl.Kosten[Totaal kosten])</f>
        <v>0</v>
      </c>
      <c r="E103" s="154">
        <f>SUMIF(Tbl.Kosten[PSAnr.],Tb.Financiering[[#This Row],[PSAnr.]],Tbl.Kosten[Subsidie])</f>
        <v>0</v>
      </c>
      <c r="F103" s="155"/>
      <c r="G103" s="154">
        <f>Tb.Financiering[[#This Row],[Begrote kosten]]-Tb.Financiering[[#This Row],[Berekende GLB subsidie]]-Tb.Financiering[[#This Row],[Correctie GLB subsidie]]</f>
        <v>0</v>
      </c>
      <c r="H103" s="156"/>
      <c r="I103" s="156"/>
      <c r="J103" s="156"/>
      <c r="K103" s="152"/>
      <c r="L103" s="97">
        <f>Tb.Financiering[[#This Row],[Te financieren]]-SUM(Tb.Financiering[[#This Row],[Eigen
bijdrage]:[Anders]])</f>
        <v>0</v>
      </c>
      <c r="M103" s="160" t="str">
        <f>IFERROR(VLOOKUP(Tb.Financiering[[#This Row],[Partnernaam]],Tbl.Projectpartners[[Naam]:[PNr.]],9,FALSE),"")</f>
        <v/>
      </c>
      <c r="N103" s="142" t="str">
        <f>IFERROR(VLOOKUP(Tb.Financiering[[#This Row],[Subsidiabele activiteit]],Tbl.Subsidiehoogte[[Subsidieactiviteit]:[SAnr.]],3,FALSE),"")</f>
        <v/>
      </c>
      <c r="O103" s="142" t="str">
        <f>_xlfn.CONCAT(Tb.Financiering[[#This Row],[Pnr.]],Tb.Financiering[[#This Row],[SAnr.]])</f>
        <v/>
      </c>
      <c r="P103" s="144">
        <f>IF(Tb.Financiering[[#This Row],[Pnr.]]=P$7,Tb.Financiering[[#This Row],[Te financieren]]-Tb.Financiering[[#This Row],[Eigen
bijdrage]]-Tb.Financiering[[#This Row],[Andere
subsidie(s)]]-Tb.Financiering[[#This Row],[Anders]],0)</f>
        <v>0</v>
      </c>
      <c r="Q103" s="144">
        <f>IF(Tb.Financiering[[#This Row],[Pnr.]]=Q$7,Tb.Financiering[[#This Row],[Te financieren]]-Tb.Financiering[[#This Row],[Eigen
bijdrage]]-Tb.Financiering[[#This Row],[Andere
subsidie(s)]]-Tb.Financiering[[#This Row],[Anders]],0)</f>
        <v>0</v>
      </c>
      <c r="R103" s="144">
        <f>IF(Tb.Financiering[[#This Row],[Pnr.]]=R$7,Tb.Financiering[[#This Row],[Te financieren]]-Tb.Financiering[[#This Row],[Eigen
bijdrage]]-Tb.Financiering[[#This Row],[Andere
subsidie(s)]]-Tb.Financiering[[#This Row],[Anders]],0)</f>
        <v>0</v>
      </c>
      <c r="S103" s="144">
        <f>IF(Tb.Financiering[[#This Row],[Pnr.]]=S$7,Tb.Financiering[[#This Row],[Te financieren]]-Tb.Financiering[[#This Row],[Eigen
bijdrage]]-Tb.Financiering[[#This Row],[Andere
subsidie(s)]]-Tb.Financiering[[#This Row],[Anders]],0)</f>
        <v>0</v>
      </c>
      <c r="T103" s="144">
        <f>IF(Tb.Financiering[[#This Row],[Pnr.]]=T$7,Tb.Financiering[[#This Row],[Te financieren]]-Tb.Financiering[[#This Row],[Eigen
bijdrage]]-Tb.Financiering[[#This Row],[Andere
subsidie(s)]]-Tb.Financiering[[#This Row],[Anders]],0)</f>
        <v>0</v>
      </c>
      <c r="U103" s="144">
        <f>IF(Tb.Financiering[[#This Row],[Pnr.]]=U$7,Tb.Financiering[[#This Row],[Te financieren]]-Tb.Financiering[[#This Row],[Eigen
bijdrage]]-Tb.Financiering[[#This Row],[Andere
subsidie(s)]]-Tb.Financiering[[#This Row],[Anders]],0)</f>
        <v>0</v>
      </c>
      <c r="V103" s="144">
        <f>IF(Tb.Financiering[[#This Row],[Pnr.]]=V$7,Tb.Financiering[[#This Row],[Te financieren]]-Tb.Financiering[[#This Row],[Eigen
bijdrage]]-Tb.Financiering[[#This Row],[Andere
subsidie(s)]]-Tb.Financiering[[#This Row],[Anders]],0)</f>
        <v>0</v>
      </c>
      <c r="W103" s="144">
        <f>IF(Tb.Financiering[[#This Row],[Pnr.]]=W$7,Tb.Financiering[[#This Row],[Te financieren]]-Tb.Financiering[[#This Row],[Eigen
bijdrage]]-Tb.Financiering[[#This Row],[Andere
subsidie(s)]]-Tb.Financiering[[#This Row],[Anders]],0)</f>
        <v>0</v>
      </c>
      <c r="X103" s="144">
        <f>IF(Tb.Financiering[[#This Row],[Pnr.]]=X$7,Tb.Financiering[[#This Row],[Te financieren]]-Tb.Financiering[[#This Row],[Eigen
bijdrage]]-Tb.Financiering[[#This Row],[Andere
subsidie(s)]]-Tb.Financiering[[#This Row],[Anders]],0)</f>
        <v>0</v>
      </c>
      <c r="Y103" s="144">
        <f>IF(Tb.Financiering[[#This Row],[Pnr.]]=Y$7,Tb.Financiering[[#This Row],[Te financieren]]-Tb.Financiering[[#This Row],[Eigen
bijdrage]]-Tb.Financiering[[#This Row],[Andere
subsidie(s)]]-Tb.Financiering[[#This Row],[Anders]],0)</f>
        <v>0</v>
      </c>
      <c r="Z103" s="144">
        <f>IF(Tb.Financiering[[#This Row],[Pnr.]]=Z$7,Tb.Financiering[[#This Row],[Te financieren]]-Tb.Financiering[[#This Row],[Eigen
bijdrage]]-Tb.Financiering[[#This Row],[Andere
subsidie(s)]]-Tb.Financiering[[#This Row],[Anders]],0)</f>
        <v>0</v>
      </c>
      <c r="AA103" s="144">
        <f>IF(Tb.Financiering[[#This Row],[Pnr.]]=AA$7,Tb.Financiering[[#This Row],[Te financieren]]-Tb.Financiering[[#This Row],[Eigen
bijdrage]]-Tb.Financiering[[#This Row],[Andere
subsidie(s)]]-Tb.Financiering[[#This Row],[Anders]],0)</f>
        <v>0</v>
      </c>
      <c r="AB103" s="144">
        <f>IF(Tb.Financiering[[#This Row],[Pnr.]]=AB$7,Tb.Financiering[[#This Row],[Te financieren]]-Tb.Financiering[[#This Row],[Eigen
bijdrage]]-Tb.Financiering[[#This Row],[Andere
subsidie(s)]]-Tb.Financiering[[#This Row],[Anders]],0)</f>
        <v>0</v>
      </c>
      <c r="AC103" s="144">
        <f>IF(Tb.Financiering[[#This Row],[Pnr.]]=AC$7,Tb.Financiering[[#This Row],[Te financieren]]-Tb.Financiering[[#This Row],[Eigen
bijdrage]]-Tb.Financiering[[#This Row],[Andere
subsidie(s)]]-Tb.Financiering[[#This Row],[Anders]],0)</f>
        <v>0</v>
      </c>
      <c r="AD103" s="144">
        <f>IF(Tb.Financiering[[#This Row],[Pnr.]]=AD$7,Tb.Financiering[[#This Row],[Te financieren]]-Tb.Financiering[[#This Row],[Eigen
bijdrage]]-Tb.Financiering[[#This Row],[Andere
subsidie(s)]]-Tb.Financiering[[#This Row],[Anders]],0)</f>
        <v>0</v>
      </c>
      <c r="AE103" s="144">
        <f>IF(Tb.Financiering[[#This Row],[Pnr.]]=AE$7,Tb.Financiering[[#This Row],[Te financieren]]-Tb.Financiering[[#This Row],[Eigen
bijdrage]]-Tb.Financiering[[#This Row],[Andere
subsidie(s)]]-Tb.Financiering[[#This Row],[Anders]],0)</f>
        <v>0</v>
      </c>
      <c r="AF103" s="144">
        <f>IF(Tb.Financiering[[#This Row],[Pnr.]]=AF$7,Tb.Financiering[[#This Row],[Te financieren]]-Tb.Financiering[[#This Row],[Eigen
bijdrage]]-Tb.Financiering[[#This Row],[Andere
subsidie(s)]]-Tb.Financiering[[#This Row],[Anders]],0)</f>
        <v>0</v>
      </c>
      <c r="AG103" s="144">
        <f>IF(Tb.Financiering[[#This Row],[Pnr.]]=AG$7,Tb.Financiering[[#This Row],[Te financieren]]-Tb.Financiering[[#This Row],[Eigen
bijdrage]]-Tb.Financiering[[#This Row],[Andere
subsidie(s)]]-Tb.Financiering[[#This Row],[Anders]],0)</f>
        <v>0</v>
      </c>
      <c r="AH103" s="144">
        <f>IF(Tb.Financiering[[#This Row],[Pnr.]]=AH$7,Tb.Financiering[[#This Row],[Te financieren]]-Tb.Financiering[[#This Row],[Eigen
bijdrage]]-Tb.Financiering[[#This Row],[Andere
subsidie(s)]]-Tb.Financiering[[#This Row],[Anders]],0)</f>
        <v>0</v>
      </c>
      <c r="AI103" s="144">
        <f>IF(Tb.Financiering[[#This Row],[Pnr.]]=AI$7,Tb.Financiering[[#This Row],[Te financieren]]-Tb.Financiering[[#This Row],[Eigen
bijdrage]]-Tb.Financiering[[#This Row],[Andere
subsidie(s)]]-Tb.Financiering[[#This Row],[Anders]],0)</f>
        <v>0</v>
      </c>
      <c r="AJ103" s="144">
        <f>IF(Tb.Financiering[[#This Row],[Pnr.]]=AJ$7,Tb.Financiering[[#This Row],[Te financieren]]-Tb.Financiering[[#This Row],[Eigen
bijdrage]]-Tb.Financiering[[#This Row],[Andere
subsidie(s)]]-Tb.Financiering[[#This Row],[Anders]],0)</f>
        <v>0</v>
      </c>
      <c r="AK103" s="144">
        <f>IF(Tb.Financiering[[#This Row],[Pnr.]]=AK$7,Tb.Financiering[[#This Row],[Te financieren]]-Tb.Financiering[[#This Row],[Eigen
bijdrage]]-Tb.Financiering[[#This Row],[Andere
subsidie(s)]]-Tb.Financiering[[#This Row],[Anders]],0)</f>
        <v>0</v>
      </c>
      <c r="AL103" s="144">
        <f>IF(Tb.Financiering[[#This Row],[Pnr.]]=AL$7,Tb.Financiering[[#This Row],[Te financieren]]-Tb.Financiering[[#This Row],[Eigen
bijdrage]]-Tb.Financiering[[#This Row],[Andere
subsidie(s)]]-Tb.Financiering[[#This Row],[Anders]],0)</f>
        <v>0</v>
      </c>
      <c r="AM103" s="144">
        <f>IF(Tb.Financiering[[#This Row],[Pnr.]]=AM$7,Tb.Financiering[[#This Row],[Te financieren]]-Tb.Financiering[[#This Row],[Eigen
bijdrage]]-Tb.Financiering[[#This Row],[Andere
subsidie(s)]]-Tb.Financiering[[#This Row],[Anders]],0)</f>
        <v>0</v>
      </c>
      <c r="AN103" s="144">
        <f>IF(Tb.Financiering[[#This Row],[Pnr.]]=AN$7,Tb.Financiering[[#This Row],[Te financieren]]-Tb.Financiering[[#This Row],[Eigen
bijdrage]]-Tb.Financiering[[#This Row],[Andere
subsidie(s)]]-Tb.Financiering[[#This Row],[Anders]],0)</f>
        <v>0</v>
      </c>
      <c r="AO103" s="144">
        <f>IF(Tb.Financiering[[#This Row],[Pnr.]]=AO$7,Tb.Financiering[[#This Row],[Te financieren]]-Tb.Financiering[[#This Row],[Eigen
bijdrage]]-Tb.Financiering[[#This Row],[Andere
subsidie(s)]]-Tb.Financiering[[#This Row],[Anders]],0)</f>
        <v>0</v>
      </c>
      <c r="AP103" s="144">
        <f>IF(Tb.Financiering[[#This Row],[Pnr.]]=AP$7,Tb.Financiering[[#This Row],[Te financieren]]-Tb.Financiering[[#This Row],[Eigen
bijdrage]]-Tb.Financiering[[#This Row],[Andere
subsidie(s)]]-Tb.Financiering[[#This Row],[Anders]],0)</f>
        <v>0</v>
      </c>
      <c r="AQ103" s="144">
        <f>IF(Tb.Financiering[[#This Row],[Pnr.]]=AQ$7,Tb.Financiering[[#This Row],[Te financieren]]-Tb.Financiering[[#This Row],[Eigen
bijdrage]]-Tb.Financiering[[#This Row],[Andere
subsidie(s)]]-Tb.Financiering[[#This Row],[Anders]],0)</f>
        <v>0</v>
      </c>
      <c r="AR103" s="144">
        <f>IF(Tb.Financiering[[#This Row],[Pnr.]]=AR$7,Tb.Financiering[[#This Row],[Te financieren]]-Tb.Financiering[[#This Row],[Eigen
bijdrage]]-Tb.Financiering[[#This Row],[Andere
subsidie(s)]]-Tb.Financiering[[#This Row],[Anders]],0)</f>
        <v>0</v>
      </c>
      <c r="AS103" s="144">
        <f>IF(Tb.Financiering[[#This Row],[Pnr.]]=AS$7,Tb.Financiering[[#This Row],[Te financieren]]-Tb.Financiering[[#This Row],[Eigen
bijdrage]]-Tb.Financiering[[#This Row],[Andere
subsidie(s)]]-Tb.Financiering[[#This Row],[Anders]],0)</f>
        <v>0</v>
      </c>
      <c r="AT103" s="144">
        <f>IF(Tb.Financiering[[#This Row],[Pnr.]]=AT$7,Tb.Financiering[[#This Row],[Te financieren]]-Tb.Financiering[[#This Row],[Eigen
bijdrage]]-Tb.Financiering[[#This Row],[Andere
subsidie(s)]]-Tb.Financiering[[#This Row],[Anders]],0)</f>
        <v>0</v>
      </c>
      <c r="AU103" s="144">
        <f>IF(Tb.Financiering[[#This Row],[Pnr.]]=AU$7,Tb.Financiering[[#This Row],[Te financieren]]-Tb.Financiering[[#This Row],[Eigen
bijdrage]]-Tb.Financiering[[#This Row],[Andere
subsidie(s)]]-Tb.Financiering[[#This Row],[Anders]],0)</f>
        <v>0</v>
      </c>
      <c r="AV103" s="144">
        <f>IF(Tb.Financiering[[#This Row],[Pnr.]]=AV$7,Tb.Financiering[[#This Row],[Te financieren]]-Tb.Financiering[[#This Row],[Eigen
bijdrage]]-Tb.Financiering[[#This Row],[Andere
subsidie(s)]]-Tb.Financiering[[#This Row],[Anders]],0)</f>
        <v>0</v>
      </c>
      <c r="AW103" s="144">
        <f>IF(Tb.Financiering[[#This Row],[Pnr.]]=AW$7,Tb.Financiering[[#This Row],[Te financieren]]-Tb.Financiering[[#This Row],[Eigen
bijdrage]]-Tb.Financiering[[#This Row],[Andere
subsidie(s)]]-Tb.Financiering[[#This Row],[Anders]],0)</f>
        <v>0</v>
      </c>
      <c r="AX103" s="144">
        <f>IF(Tb.Financiering[[#This Row],[Pnr.]]=AX$7,Tb.Financiering[[#This Row],[Te financieren]]-Tb.Financiering[[#This Row],[Eigen
bijdrage]]-Tb.Financiering[[#This Row],[Andere
subsidie(s)]]-Tb.Financiering[[#This Row],[Anders]],0)</f>
        <v>0</v>
      </c>
      <c r="AY103" s="144">
        <f>IF(Tb.Financiering[[#This Row],[Pnr.]]=AY$7,Tb.Financiering[[#This Row],[Te financieren]]-Tb.Financiering[[#This Row],[Eigen
bijdrage]]-Tb.Financiering[[#This Row],[Andere
subsidie(s)]]-Tb.Financiering[[#This Row],[Anders]],0)</f>
        <v>0</v>
      </c>
      <c r="AZ103" s="144">
        <f>IF(Tb.Financiering[[#This Row],[Pnr.]]=AZ$7,Tb.Financiering[[#This Row],[Te financieren]]-Tb.Financiering[[#This Row],[Eigen
bijdrage]]-Tb.Financiering[[#This Row],[Andere
subsidie(s)]]-Tb.Financiering[[#This Row],[Anders]],0)</f>
        <v>0</v>
      </c>
      <c r="BA103" s="144">
        <f>IF(Tb.Financiering[[#This Row],[Pnr.]]=BA$7,Tb.Financiering[[#This Row],[Te financieren]]-Tb.Financiering[[#This Row],[Eigen
bijdrage]]-Tb.Financiering[[#This Row],[Andere
subsidie(s)]]-Tb.Financiering[[#This Row],[Anders]],0)</f>
        <v>0</v>
      </c>
      <c r="BB103" s="144">
        <f>IF(Tb.Financiering[[#This Row],[Pnr.]]=BB$7,Tb.Financiering[[#This Row],[Te financieren]]-Tb.Financiering[[#This Row],[Eigen
bijdrage]]-Tb.Financiering[[#This Row],[Andere
subsidie(s)]]-Tb.Financiering[[#This Row],[Anders]],0)</f>
        <v>0</v>
      </c>
      <c r="BC103" s="144">
        <f>IF(Tb.Financiering[[#This Row],[Pnr.]]=BC$7,Tb.Financiering[[#This Row],[Te financieren]]-Tb.Financiering[[#This Row],[Eigen
bijdrage]]-Tb.Financiering[[#This Row],[Andere
subsidie(s)]]-Tb.Financiering[[#This Row],[Anders]],0)</f>
        <v>0</v>
      </c>
      <c r="BD103" s="144">
        <f>IF(Tb.Financiering[[#This Row],[Pnr.]]=BD$7,Tb.Financiering[[#This Row],[Te financieren]]-Tb.Financiering[[#This Row],[Eigen
bijdrage]]-Tb.Financiering[[#This Row],[Andere
subsidie(s)]]-Tb.Financiering[[#This Row],[Anders]],0)</f>
        <v>0</v>
      </c>
      <c r="BE103" s="144">
        <f>IF(Tb.Financiering[[#This Row],[Pnr.]]=BE$7,Tb.Financiering[[#This Row],[Te financieren]]-Tb.Financiering[[#This Row],[Eigen
bijdrage]]-Tb.Financiering[[#This Row],[Andere
subsidie(s)]]-Tb.Financiering[[#This Row],[Anders]],0)</f>
        <v>0</v>
      </c>
      <c r="BF103" s="144">
        <f>IF(Tb.Financiering[[#This Row],[Pnr.]]=BF$7,Tb.Financiering[[#This Row],[Te financieren]]-Tb.Financiering[[#This Row],[Eigen
bijdrage]]-Tb.Financiering[[#This Row],[Andere
subsidie(s)]]-Tb.Financiering[[#This Row],[Anders]],0)</f>
        <v>0</v>
      </c>
      <c r="BG103" s="144">
        <f>IF(Tb.Financiering[[#This Row],[Pnr.]]=BG$7,Tb.Financiering[[#This Row],[Te financieren]]-Tb.Financiering[[#This Row],[Eigen
bijdrage]]-Tb.Financiering[[#This Row],[Andere
subsidie(s)]]-Tb.Financiering[[#This Row],[Anders]],0)</f>
        <v>0</v>
      </c>
      <c r="BH103" s="144">
        <f>IF(Tb.Financiering[[#This Row],[Pnr.]]=BH$7,Tb.Financiering[[#This Row],[Te financieren]]-Tb.Financiering[[#This Row],[Eigen
bijdrage]]-Tb.Financiering[[#This Row],[Andere
subsidie(s)]]-Tb.Financiering[[#This Row],[Anders]],0)</f>
        <v>0</v>
      </c>
      <c r="BI103" s="144">
        <f>IF(Tb.Financiering[[#This Row],[Pnr.]]=BI$7,Tb.Financiering[[#This Row],[Te financieren]]-Tb.Financiering[[#This Row],[Eigen
bijdrage]]-Tb.Financiering[[#This Row],[Andere
subsidie(s)]]-Tb.Financiering[[#This Row],[Anders]],0)</f>
        <v>0</v>
      </c>
      <c r="BJ103" s="144">
        <f>IF(Tb.Financiering[[#This Row],[Pnr.]]=BJ$7,Tb.Financiering[[#This Row],[Te financieren]]-Tb.Financiering[[#This Row],[Eigen
bijdrage]]-Tb.Financiering[[#This Row],[Andere
subsidie(s)]]-Tb.Financiering[[#This Row],[Anders]],0)</f>
        <v>0</v>
      </c>
      <c r="BK103" s="144">
        <f>IF(Tb.Financiering[[#This Row],[Pnr.]]=BK$7,Tb.Financiering[[#This Row],[Te financieren]]-Tb.Financiering[[#This Row],[Eigen
bijdrage]]-Tb.Financiering[[#This Row],[Andere
subsidie(s)]]-Tb.Financiering[[#This Row],[Anders]],0)</f>
        <v>0</v>
      </c>
      <c r="BL103" s="144">
        <f>IF(Tb.Financiering[[#This Row],[Pnr.]]=BL$7,Tb.Financiering[[#This Row],[Te financieren]]-Tb.Financiering[[#This Row],[Eigen
bijdrage]]-Tb.Financiering[[#This Row],[Andere
subsidie(s)]]-Tb.Financiering[[#This Row],[Anders]],0)</f>
        <v>0</v>
      </c>
      <c r="BM103" s="144">
        <f>IF(Tb.Financiering[[#This Row],[Pnr.]]=BM$7,Tb.Financiering[[#This Row],[Te financieren]]-Tb.Financiering[[#This Row],[Eigen
bijdrage]]-Tb.Financiering[[#This Row],[Andere
subsidie(s)]]-Tb.Financiering[[#This Row],[Anders]],0)</f>
        <v>0</v>
      </c>
      <c r="BN103" s="235">
        <f>IF(Tb.Financiering[[#This Row],[Pnr.]]=BN$7,Tb.Financiering[[#This Row],[Eigen
bijdrage]]+Tb.Financiering[[#This Row],[Andere
subsidie(s)]]+Tb.Financiering[[#This Row],[Anders]],0)</f>
        <v>0</v>
      </c>
      <c r="BO103" s="235">
        <f>IF(Tb.Financiering[[#This Row],[Pnr.]]=BO$7,Tb.Financiering[[#This Row],[Eigen
bijdrage]]+Tb.Financiering[[#This Row],[Andere
subsidie(s)]]+Tb.Financiering[[#This Row],[Anders]],0)</f>
        <v>0</v>
      </c>
      <c r="BP103" s="235">
        <f>IF(Tb.Financiering[[#This Row],[Pnr.]]=BP$7,Tb.Financiering[[#This Row],[Eigen
bijdrage]]+Tb.Financiering[[#This Row],[Andere
subsidie(s)]]+Tb.Financiering[[#This Row],[Anders]],0)</f>
        <v>0</v>
      </c>
      <c r="BQ103" s="235">
        <f>IF(Tb.Financiering[[#This Row],[Pnr.]]=BQ$7,Tb.Financiering[[#This Row],[Eigen
bijdrage]]+Tb.Financiering[[#This Row],[Andere
subsidie(s)]]+Tb.Financiering[[#This Row],[Anders]],0)</f>
        <v>0</v>
      </c>
      <c r="BR103" s="235">
        <f>IF(Tb.Financiering[[#This Row],[Pnr.]]=BR$7,Tb.Financiering[[#This Row],[Eigen
bijdrage]]+Tb.Financiering[[#This Row],[Andere
subsidie(s)]]+Tb.Financiering[[#This Row],[Anders]],0)</f>
        <v>0</v>
      </c>
      <c r="BS103" s="235">
        <f>IF(Tb.Financiering[[#This Row],[Pnr.]]=BS$7,Tb.Financiering[[#This Row],[Eigen
bijdrage]]+Tb.Financiering[[#This Row],[Andere
subsidie(s)]]+Tb.Financiering[[#This Row],[Anders]],0)</f>
        <v>0</v>
      </c>
      <c r="BT103" s="235">
        <f>IF(Tb.Financiering[[#This Row],[Pnr.]]=BT$7,Tb.Financiering[[#This Row],[Eigen
bijdrage]]+Tb.Financiering[[#This Row],[Andere
subsidie(s)]]+Tb.Financiering[[#This Row],[Anders]],0)</f>
        <v>0</v>
      </c>
      <c r="BU103" s="235">
        <f>IF(Tb.Financiering[[#This Row],[Pnr.]]=BU$7,Tb.Financiering[[#This Row],[Eigen
bijdrage]]+Tb.Financiering[[#This Row],[Andere
subsidie(s)]]+Tb.Financiering[[#This Row],[Anders]],0)</f>
        <v>0</v>
      </c>
      <c r="BV103" s="235">
        <f>IF(Tb.Financiering[[#This Row],[Pnr.]]=BV$7,Tb.Financiering[[#This Row],[Eigen
bijdrage]]+Tb.Financiering[[#This Row],[Andere
subsidie(s)]]+Tb.Financiering[[#This Row],[Anders]],0)</f>
        <v>0</v>
      </c>
      <c r="BW103" s="235">
        <f>IF(Tb.Financiering[[#This Row],[Pnr.]]=BW$7,Tb.Financiering[[#This Row],[Eigen
bijdrage]]+Tb.Financiering[[#This Row],[Andere
subsidie(s)]]+Tb.Financiering[[#This Row],[Anders]],0)</f>
        <v>0</v>
      </c>
      <c r="BX103" s="235">
        <f>IF(Tb.Financiering[[#This Row],[Pnr.]]=BX$7,Tb.Financiering[[#This Row],[Eigen
bijdrage]]+Tb.Financiering[[#This Row],[Andere
subsidie(s)]]+Tb.Financiering[[#This Row],[Anders]],0)</f>
        <v>0</v>
      </c>
      <c r="BY103" s="235">
        <f>IF(Tb.Financiering[[#This Row],[Pnr.]]=BY$7,Tb.Financiering[[#This Row],[Eigen
bijdrage]]+Tb.Financiering[[#This Row],[Andere
subsidie(s)]]+Tb.Financiering[[#This Row],[Anders]],0)</f>
        <v>0</v>
      </c>
      <c r="BZ103" s="235">
        <f>IF(Tb.Financiering[[#This Row],[Pnr.]]=BZ$7,Tb.Financiering[[#This Row],[Eigen
bijdrage]]+Tb.Financiering[[#This Row],[Andere
subsidie(s)]]+Tb.Financiering[[#This Row],[Anders]],0)</f>
        <v>0</v>
      </c>
      <c r="CA103" s="235">
        <f>IF(Tb.Financiering[[#This Row],[Pnr.]]=CA$7,Tb.Financiering[[#This Row],[Eigen
bijdrage]]+Tb.Financiering[[#This Row],[Andere
subsidie(s)]]+Tb.Financiering[[#This Row],[Anders]],0)</f>
        <v>0</v>
      </c>
      <c r="CB103" s="235">
        <f>IF(Tb.Financiering[[#This Row],[Pnr.]]=CB$7,Tb.Financiering[[#This Row],[Eigen
bijdrage]]+Tb.Financiering[[#This Row],[Andere
subsidie(s)]]+Tb.Financiering[[#This Row],[Anders]],0)</f>
        <v>0</v>
      </c>
      <c r="CC103" s="235">
        <f>IF(Tb.Financiering[[#This Row],[Pnr.]]=CC$7,Tb.Financiering[[#This Row],[Eigen
bijdrage]]+Tb.Financiering[[#This Row],[Andere
subsidie(s)]]+Tb.Financiering[[#This Row],[Anders]],0)</f>
        <v>0</v>
      </c>
      <c r="CD103" s="235">
        <f>IF(Tb.Financiering[[#This Row],[Pnr.]]=CD$7,Tb.Financiering[[#This Row],[Eigen
bijdrage]]+Tb.Financiering[[#This Row],[Andere
subsidie(s)]]+Tb.Financiering[[#This Row],[Anders]],0)</f>
        <v>0</v>
      </c>
      <c r="CE103" s="235">
        <f>IF(Tb.Financiering[[#This Row],[Pnr.]]=CE$7,Tb.Financiering[[#This Row],[Eigen
bijdrage]]+Tb.Financiering[[#This Row],[Andere
subsidie(s)]]+Tb.Financiering[[#This Row],[Anders]],0)</f>
        <v>0</v>
      </c>
      <c r="CF103" s="235">
        <f>IF(Tb.Financiering[[#This Row],[Pnr.]]=CF$7,Tb.Financiering[[#This Row],[Eigen
bijdrage]]+Tb.Financiering[[#This Row],[Andere
subsidie(s)]]+Tb.Financiering[[#This Row],[Anders]],0)</f>
        <v>0</v>
      </c>
      <c r="CG103" s="235">
        <f>IF(Tb.Financiering[[#This Row],[Pnr.]]=CG$7,Tb.Financiering[[#This Row],[Eigen
bijdrage]]+Tb.Financiering[[#This Row],[Andere
subsidie(s)]]+Tb.Financiering[[#This Row],[Anders]],0)</f>
        <v>0</v>
      </c>
      <c r="CH103" s="235">
        <f>IF(Tb.Financiering[[#This Row],[Pnr.]]=CH$7,Tb.Financiering[[#This Row],[Eigen
bijdrage]]+Tb.Financiering[[#This Row],[Andere
subsidie(s)]]+Tb.Financiering[[#This Row],[Anders]],0)</f>
        <v>0</v>
      </c>
      <c r="CI103" s="235">
        <f>IF(Tb.Financiering[[#This Row],[Pnr.]]=CI$7,Tb.Financiering[[#This Row],[Eigen
bijdrage]]+Tb.Financiering[[#This Row],[Andere
subsidie(s)]]+Tb.Financiering[[#This Row],[Anders]],0)</f>
        <v>0</v>
      </c>
      <c r="CJ103" s="235">
        <f>IF(Tb.Financiering[[#This Row],[Pnr.]]=CJ$7,Tb.Financiering[[#This Row],[Eigen
bijdrage]]+Tb.Financiering[[#This Row],[Andere
subsidie(s)]]+Tb.Financiering[[#This Row],[Anders]],0)</f>
        <v>0</v>
      </c>
      <c r="CK103" s="235">
        <f>IF(Tb.Financiering[[#This Row],[Pnr.]]=CK$7,Tb.Financiering[[#This Row],[Eigen
bijdrage]]+Tb.Financiering[[#This Row],[Andere
subsidie(s)]]+Tb.Financiering[[#This Row],[Anders]],0)</f>
        <v>0</v>
      </c>
      <c r="CL103" s="235">
        <f>IF(Tb.Financiering[[#This Row],[Pnr.]]=CL$7,Tb.Financiering[[#This Row],[Eigen
bijdrage]]+Tb.Financiering[[#This Row],[Andere
subsidie(s)]]+Tb.Financiering[[#This Row],[Anders]],0)</f>
        <v>0</v>
      </c>
      <c r="CM103" s="235">
        <f>IF(Tb.Financiering[[#This Row],[Pnr.]]=CM$7,Tb.Financiering[[#This Row],[Eigen
bijdrage]]+Tb.Financiering[[#This Row],[Andere
subsidie(s)]]+Tb.Financiering[[#This Row],[Anders]],0)</f>
        <v>0</v>
      </c>
      <c r="CN103" s="235">
        <f>IF(Tb.Financiering[[#This Row],[Pnr.]]=CN$7,Tb.Financiering[[#This Row],[Eigen
bijdrage]]+Tb.Financiering[[#This Row],[Andere
subsidie(s)]]+Tb.Financiering[[#This Row],[Anders]],0)</f>
        <v>0</v>
      </c>
      <c r="CO103" s="235">
        <f>IF(Tb.Financiering[[#This Row],[Pnr.]]=CO$7,Tb.Financiering[[#This Row],[Eigen
bijdrage]]+Tb.Financiering[[#This Row],[Andere
subsidie(s)]]+Tb.Financiering[[#This Row],[Anders]],0)</f>
        <v>0</v>
      </c>
      <c r="CP103" s="235">
        <f>IF(Tb.Financiering[[#This Row],[Pnr.]]=CP$7,Tb.Financiering[[#This Row],[Eigen
bijdrage]]+Tb.Financiering[[#This Row],[Andere
subsidie(s)]]+Tb.Financiering[[#This Row],[Anders]],0)</f>
        <v>0</v>
      </c>
      <c r="CQ103" s="235">
        <f>IF(Tb.Financiering[[#This Row],[Pnr.]]=CQ$7,Tb.Financiering[[#This Row],[Eigen
bijdrage]]+Tb.Financiering[[#This Row],[Andere
subsidie(s)]]+Tb.Financiering[[#This Row],[Anders]],0)</f>
        <v>0</v>
      </c>
      <c r="CR103" s="235">
        <f>IF(Tb.Financiering[[#This Row],[Pnr.]]=CR$7,Tb.Financiering[[#This Row],[Eigen
bijdrage]]+Tb.Financiering[[#This Row],[Andere
subsidie(s)]]+Tb.Financiering[[#This Row],[Anders]],0)</f>
        <v>0</v>
      </c>
      <c r="CS103" s="235">
        <f>IF(Tb.Financiering[[#This Row],[Pnr.]]=CS$7,Tb.Financiering[[#This Row],[Eigen
bijdrage]]+Tb.Financiering[[#This Row],[Andere
subsidie(s)]]+Tb.Financiering[[#This Row],[Anders]],0)</f>
        <v>0</v>
      </c>
      <c r="CT103" s="235">
        <f>IF(Tb.Financiering[[#This Row],[Pnr.]]=CT$7,Tb.Financiering[[#This Row],[Eigen
bijdrage]]+Tb.Financiering[[#This Row],[Andere
subsidie(s)]]+Tb.Financiering[[#This Row],[Anders]],0)</f>
        <v>0</v>
      </c>
      <c r="CU103" s="235">
        <f>IF(Tb.Financiering[[#This Row],[Pnr.]]=CU$7,Tb.Financiering[[#This Row],[Eigen
bijdrage]]+Tb.Financiering[[#This Row],[Andere
subsidie(s)]]+Tb.Financiering[[#This Row],[Anders]],0)</f>
        <v>0</v>
      </c>
      <c r="CV103" s="235">
        <f>IF(Tb.Financiering[[#This Row],[Pnr.]]=CV$7,Tb.Financiering[[#This Row],[Eigen
bijdrage]]+Tb.Financiering[[#This Row],[Andere
subsidie(s)]]+Tb.Financiering[[#This Row],[Anders]],0)</f>
        <v>0</v>
      </c>
      <c r="CW103" s="235">
        <f>IF(Tb.Financiering[[#This Row],[Pnr.]]=CW$7,Tb.Financiering[[#This Row],[Eigen
bijdrage]]+Tb.Financiering[[#This Row],[Andere
subsidie(s)]]+Tb.Financiering[[#This Row],[Anders]],0)</f>
        <v>0</v>
      </c>
      <c r="CX103" s="235">
        <f>IF(Tb.Financiering[[#This Row],[Pnr.]]=CX$7,Tb.Financiering[[#This Row],[Eigen
bijdrage]]+Tb.Financiering[[#This Row],[Andere
subsidie(s)]]+Tb.Financiering[[#This Row],[Anders]],0)</f>
        <v>0</v>
      </c>
      <c r="CY103" s="235">
        <f>IF(Tb.Financiering[[#This Row],[Pnr.]]=CY$7,Tb.Financiering[[#This Row],[Eigen
bijdrage]]+Tb.Financiering[[#This Row],[Andere
subsidie(s)]]+Tb.Financiering[[#This Row],[Anders]],0)</f>
        <v>0</v>
      </c>
      <c r="CZ103" s="235">
        <f>IF(Tb.Financiering[[#This Row],[Pnr.]]=CZ$7,Tb.Financiering[[#This Row],[Eigen
bijdrage]]+Tb.Financiering[[#This Row],[Andere
subsidie(s)]]+Tb.Financiering[[#This Row],[Anders]],0)</f>
        <v>0</v>
      </c>
      <c r="DA103" s="235">
        <f>IF(Tb.Financiering[[#This Row],[Pnr.]]=DA$7,Tb.Financiering[[#This Row],[Eigen
bijdrage]]+Tb.Financiering[[#This Row],[Andere
subsidie(s)]]+Tb.Financiering[[#This Row],[Anders]],0)</f>
        <v>0</v>
      </c>
      <c r="DB103" s="235">
        <f>IF(Tb.Financiering[[#This Row],[Pnr.]]=DB$7,Tb.Financiering[[#This Row],[Eigen
bijdrage]]+Tb.Financiering[[#This Row],[Andere
subsidie(s)]]+Tb.Financiering[[#This Row],[Anders]],0)</f>
        <v>0</v>
      </c>
      <c r="DC103" s="235">
        <f>IF(Tb.Financiering[[#This Row],[Pnr.]]=DC$7,Tb.Financiering[[#This Row],[Eigen
bijdrage]]+Tb.Financiering[[#This Row],[Andere
subsidie(s)]]+Tb.Financiering[[#This Row],[Anders]],0)</f>
        <v>0</v>
      </c>
      <c r="DD103" s="235">
        <f>IF(Tb.Financiering[[#This Row],[Pnr.]]=DD$7,Tb.Financiering[[#This Row],[Eigen
bijdrage]]+Tb.Financiering[[#This Row],[Andere
subsidie(s)]]+Tb.Financiering[[#This Row],[Anders]],0)</f>
        <v>0</v>
      </c>
      <c r="DE103" s="235">
        <f>IF(Tb.Financiering[[#This Row],[Pnr.]]=DE$7,Tb.Financiering[[#This Row],[Eigen
bijdrage]]+Tb.Financiering[[#This Row],[Andere
subsidie(s)]]+Tb.Financiering[[#This Row],[Anders]],0)</f>
        <v>0</v>
      </c>
      <c r="DF103" s="235">
        <f>IF(Tb.Financiering[[#This Row],[Pnr.]]=DF$7,Tb.Financiering[[#This Row],[Eigen
bijdrage]]+Tb.Financiering[[#This Row],[Andere
subsidie(s)]]+Tb.Financiering[[#This Row],[Anders]],0)</f>
        <v>0</v>
      </c>
      <c r="DG103" s="235">
        <f>IF(Tb.Financiering[[#This Row],[Pnr.]]=DG$7,Tb.Financiering[[#This Row],[Eigen
bijdrage]]+Tb.Financiering[[#This Row],[Andere
subsidie(s)]]+Tb.Financiering[[#This Row],[Anders]],0)</f>
        <v>0</v>
      </c>
      <c r="DH103" s="235">
        <f>IF(Tb.Financiering[[#This Row],[Pnr.]]=DH$7,Tb.Financiering[[#This Row],[Eigen
bijdrage]]+Tb.Financiering[[#This Row],[Andere
subsidie(s)]]+Tb.Financiering[[#This Row],[Anders]],0)</f>
        <v>0</v>
      </c>
      <c r="DI103" s="235">
        <f>IF(Tb.Financiering[[#This Row],[Pnr.]]=DI$7,Tb.Financiering[[#This Row],[Eigen
bijdrage]]+Tb.Financiering[[#This Row],[Andere
subsidie(s)]]+Tb.Financiering[[#This Row],[Anders]],0)</f>
        <v>0</v>
      </c>
      <c r="DJ103" s="235">
        <f>IF(Tb.Financiering[[#This Row],[Pnr.]]=DJ$7,Tb.Financiering[[#This Row],[Eigen
bijdrage]]+Tb.Financiering[[#This Row],[Andere
subsidie(s)]]+Tb.Financiering[[#This Row],[Anders]],0)</f>
        <v>0</v>
      </c>
      <c r="DK103" s="235">
        <f>IF(Tb.Financiering[[#This Row],[Pnr.]]=DK$7,Tb.Financiering[[#This Row],[Eigen
bijdrage]]+Tb.Financiering[[#This Row],[Andere
subsidie(s)]]+Tb.Financiering[[#This Row],[Anders]],0)</f>
        <v>0</v>
      </c>
      <c r="XFD103" s="31"/>
    </row>
    <row r="104" spans="1:115 16384:16384" s="4" customFormat="1" x14ac:dyDescent="0.3">
      <c r="A104" s="31"/>
      <c r="B104" s="137"/>
      <c r="C104" s="137"/>
      <c r="D104" s="11">
        <f>SUMIF(Tbl.Kosten[PSAnr.],Tb.Financiering[[#This Row],[PSAnr.]],Tbl.Kosten[Totaal kosten])</f>
        <v>0</v>
      </c>
      <c r="E104" s="154">
        <f>SUMIF(Tbl.Kosten[PSAnr.],Tb.Financiering[[#This Row],[PSAnr.]],Tbl.Kosten[Subsidie])</f>
        <v>0</v>
      </c>
      <c r="F104" s="155"/>
      <c r="G104" s="154">
        <f>Tb.Financiering[[#This Row],[Begrote kosten]]-Tb.Financiering[[#This Row],[Berekende GLB subsidie]]-Tb.Financiering[[#This Row],[Correctie GLB subsidie]]</f>
        <v>0</v>
      </c>
      <c r="H104" s="156"/>
      <c r="I104" s="156"/>
      <c r="J104" s="156"/>
      <c r="K104" s="152"/>
      <c r="L104" s="97">
        <f>Tb.Financiering[[#This Row],[Te financieren]]-SUM(Tb.Financiering[[#This Row],[Eigen
bijdrage]:[Anders]])</f>
        <v>0</v>
      </c>
      <c r="M104" s="160" t="str">
        <f>IFERROR(VLOOKUP(Tb.Financiering[[#This Row],[Partnernaam]],Tbl.Projectpartners[[Naam]:[PNr.]],9,FALSE),"")</f>
        <v/>
      </c>
      <c r="N104" s="142" t="str">
        <f>IFERROR(VLOOKUP(Tb.Financiering[[#This Row],[Subsidiabele activiteit]],Tbl.Subsidiehoogte[[Subsidieactiviteit]:[SAnr.]],3,FALSE),"")</f>
        <v/>
      </c>
      <c r="O104" s="142" t="str">
        <f>_xlfn.CONCAT(Tb.Financiering[[#This Row],[Pnr.]],Tb.Financiering[[#This Row],[SAnr.]])</f>
        <v/>
      </c>
      <c r="P104" s="144">
        <f>IF(Tb.Financiering[[#This Row],[Pnr.]]=P$7,Tb.Financiering[[#This Row],[Te financieren]]-Tb.Financiering[[#This Row],[Eigen
bijdrage]]-Tb.Financiering[[#This Row],[Andere
subsidie(s)]]-Tb.Financiering[[#This Row],[Anders]],0)</f>
        <v>0</v>
      </c>
      <c r="Q104" s="144">
        <f>IF(Tb.Financiering[[#This Row],[Pnr.]]=Q$7,Tb.Financiering[[#This Row],[Te financieren]]-Tb.Financiering[[#This Row],[Eigen
bijdrage]]-Tb.Financiering[[#This Row],[Andere
subsidie(s)]]-Tb.Financiering[[#This Row],[Anders]],0)</f>
        <v>0</v>
      </c>
      <c r="R104" s="144">
        <f>IF(Tb.Financiering[[#This Row],[Pnr.]]=R$7,Tb.Financiering[[#This Row],[Te financieren]]-Tb.Financiering[[#This Row],[Eigen
bijdrage]]-Tb.Financiering[[#This Row],[Andere
subsidie(s)]]-Tb.Financiering[[#This Row],[Anders]],0)</f>
        <v>0</v>
      </c>
      <c r="S104" s="144">
        <f>IF(Tb.Financiering[[#This Row],[Pnr.]]=S$7,Tb.Financiering[[#This Row],[Te financieren]]-Tb.Financiering[[#This Row],[Eigen
bijdrage]]-Tb.Financiering[[#This Row],[Andere
subsidie(s)]]-Tb.Financiering[[#This Row],[Anders]],0)</f>
        <v>0</v>
      </c>
      <c r="T104" s="144">
        <f>IF(Tb.Financiering[[#This Row],[Pnr.]]=T$7,Tb.Financiering[[#This Row],[Te financieren]]-Tb.Financiering[[#This Row],[Eigen
bijdrage]]-Tb.Financiering[[#This Row],[Andere
subsidie(s)]]-Tb.Financiering[[#This Row],[Anders]],0)</f>
        <v>0</v>
      </c>
      <c r="U104" s="144">
        <f>IF(Tb.Financiering[[#This Row],[Pnr.]]=U$7,Tb.Financiering[[#This Row],[Te financieren]]-Tb.Financiering[[#This Row],[Eigen
bijdrage]]-Tb.Financiering[[#This Row],[Andere
subsidie(s)]]-Tb.Financiering[[#This Row],[Anders]],0)</f>
        <v>0</v>
      </c>
      <c r="V104" s="144">
        <f>IF(Tb.Financiering[[#This Row],[Pnr.]]=V$7,Tb.Financiering[[#This Row],[Te financieren]]-Tb.Financiering[[#This Row],[Eigen
bijdrage]]-Tb.Financiering[[#This Row],[Andere
subsidie(s)]]-Tb.Financiering[[#This Row],[Anders]],0)</f>
        <v>0</v>
      </c>
      <c r="W104" s="144">
        <f>IF(Tb.Financiering[[#This Row],[Pnr.]]=W$7,Tb.Financiering[[#This Row],[Te financieren]]-Tb.Financiering[[#This Row],[Eigen
bijdrage]]-Tb.Financiering[[#This Row],[Andere
subsidie(s)]]-Tb.Financiering[[#This Row],[Anders]],0)</f>
        <v>0</v>
      </c>
      <c r="X104" s="144">
        <f>IF(Tb.Financiering[[#This Row],[Pnr.]]=X$7,Tb.Financiering[[#This Row],[Te financieren]]-Tb.Financiering[[#This Row],[Eigen
bijdrage]]-Tb.Financiering[[#This Row],[Andere
subsidie(s)]]-Tb.Financiering[[#This Row],[Anders]],0)</f>
        <v>0</v>
      </c>
      <c r="Y104" s="144">
        <f>IF(Tb.Financiering[[#This Row],[Pnr.]]=Y$7,Tb.Financiering[[#This Row],[Te financieren]]-Tb.Financiering[[#This Row],[Eigen
bijdrage]]-Tb.Financiering[[#This Row],[Andere
subsidie(s)]]-Tb.Financiering[[#This Row],[Anders]],0)</f>
        <v>0</v>
      </c>
      <c r="Z104" s="144">
        <f>IF(Tb.Financiering[[#This Row],[Pnr.]]=Z$7,Tb.Financiering[[#This Row],[Te financieren]]-Tb.Financiering[[#This Row],[Eigen
bijdrage]]-Tb.Financiering[[#This Row],[Andere
subsidie(s)]]-Tb.Financiering[[#This Row],[Anders]],0)</f>
        <v>0</v>
      </c>
      <c r="AA104" s="144">
        <f>IF(Tb.Financiering[[#This Row],[Pnr.]]=AA$7,Tb.Financiering[[#This Row],[Te financieren]]-Tb.Financiering[[#This Row],[Eigen
bijdrage]]-Tb.Financiering[[#This Row],[Andere
subsidie(s)]]-Tb.Financiering[[#This Row],[Anders]],0)</f>
        <v>0</v>
      </c>
      <c r="AB104" s="144">
        <f>IF(Tb.Financiering[[#This Row],[Pnr.]]=AB$7,Tb.Financiering[[#This Row],[Te financieren]]-Tb.Financiering[[#This Row],[Eigen
bijdrage]]-Tb.Financiering[[#This Row],[Andere
subsidie(s)]]-Tb.Financiering[[#This Row],[Anders]],0)</f>
        <v>0</v>
      </c>
      <c r="AC104" s="144">
        <f>IF(Tb.Financiering[[#This Row],[Pnr.]]=AC$7,Tb.Financiering[[#This Row],[Te financieren]]-Tb.Financiering[[#This Row],[Eigen
bijdrage]]-Tb.Financiering[[#This Row],[Andere
subsidie(s)]]-Tb.Financiering[[#This Row],[Anders]],0)</f>
        <v>0</v>
      </c>
      <c r="AD104" s="144">
        <f>IF(Tb.Financiering[[#This Row],[Pnr.]]=AD$7,Tb.Financiering[[#This Row],[Te financieren]]-Tb.Financiering[[#This Row],[Eigen
bijdrage]]-Tb.Financiering[[#This Row],[Andere
subsidie(s)]]-Tb.Financiering[[#This Row],[Anders]],0)</f>
        <v>0</v>
      </c>
      <c r="AE104" s="144">
        <f>IF(Tb.Financiering[[#This Row],[Pnr.]]=AE$7,Tb.Financiering[[#This Row],[Te financieren]]-Tb.Financiering[[#This Row],[Eigen
bijdrage]]-Tb.Financiering[[#This Row],[Andere
subsidie(s)]]-Tb.Financiering[[#This Row],[Anders]],0)</f>
        <v>0</v>
      </c>
      <c r="AF104" s="144">
        <f>IF(Tb.Financiering[[#This Row],[Pnr.]]=AF$7,Tb.Financiering[[#This Row],[Te financieren]]-Tb.Financiering[[#This Row],[Eigen
bijdrage]]-Tb.Financiering[[#This Row],[Andere
subsidie(s)]]-Tb.Financiering[[#This Row],[Anders]],0)</f>
        <v>0</v>
      </c>
      <c r="AG104" s="144">
        <f>IF(Tb.Financiering[[#This Row],[Pnr.]]=AG$7,Tb.Financiering[[#This Row],[Te financieren]]-Tb.Financiering[[#This Row],[Eigen
bijdrage]]-Tb.Financiering[[#This Row],[Andere
subsidie(s)]]-Tb.Financiering[[#This Row],[Anders]],0)</f>
        <v>0</v>
      </c>
      <c r="AH104" s="144">
        <f>IF(Tb.Financiering[[#This Row],[Pnr.]]=AH$7,Tb.Financiering[[#This Row],[Te financieren]]-Tb.Financiering[[#This Row],[Eigen
bijdrage]]-Tb.Financiering[[#This Row],[Andere
subsidie(s)]]-Tb.Financiering[[#This Row],[Anders]],0)</f>
        <v>0</v>
      </c>
      <c r="AI104" s="144">
        <f>IF(Tb.Financiering[[#This Row],[Pnr.]]=AI$7,Tb.Financiering[[#This Row],[Te financieren]]-Tb.Financiering[[#This Row],[Eigen
bijdrage]]-Tb.Financiering[[#This Row],[Andere
subsidie(s)]]-Tb.Financiering[[#This Row],[Anders]],0)</f>
        <v>0</v>
      </c>
      <c r="AJ104" s="144">
        <f>IF(Tb.Financiering[[#This Row],[Pnr.]]=AJ$7,Tb.Financiering[[#This Row],[Te financieren]]-Tb.Financiering[[#This Row],[Eigen
bijdrage]]-Tb.Financiering[[#This Row],[Andere
subsidie(s)]]-Tb.Financiering[[#This Row],[Anders]],0)</f>
        <v>0</v>
      </c>
      <c r="AK104" s="144">
        <f>IF(Tb.Financiering[[#This Row],[Pnr.]]=AK$7,Tb.Financiering[[#This Row],[Te financieren]]-Tb.Financiering[[#This Row],[Eigen
bijdrage]]-Tb.Financiering[[#This Row],[Andere
subsidie(s)]]-Tb.Financiering[[#This Row],[Anders]],0)</f>
        <v>0</v>
      </c>
      <c r="AL104" s="144">
        <f>IF(Tb.Financiering[[#This Row],[Pnr.]]=AL$7,Tb.Financiering[[#This Row],[Te financieren]]-Tb.Financiering[[#This Row],[Eigen
bijdrage]]-Tb.Financiering[[#This Row],[Andere
subsidie(s)]]-Tb.Financiering[[#This Row],[Anders]],0)</f>
        <v>0</v>
      </c>
      <c r="AM104" s="144">
        <f>IF(Tb.Financiering[[#This Row],[Pnr.]]=AM$7,Tb.Financiering[[#This Row],[Te financieren]]-Tb.Financiering[[#This Row],[Eigen
bijdrage]]-Tb.Financiering[[#This Row],[Andere
subsidie(s)]]-Tb.Financiering[[#This Row],[Anders]],0)</f>
        <v>0</v>
      </c>
      <c r="AN104" s="144">
        <f>IF(Tb.Financiering[[#This Row],[Pnr.]]=AN$7,Tb.Financiering[[#This Row],[Te financieren]]-Tb.Financiering[[#This Row],[Eigen
bijdrage]]-Tb.Financiering[[#This Row],[Andere
subsidie(s)]]-Tb.Financiering[[#This Row],[Anders]],0)</f>
        <v>0</v>
      </c>
      <c r="AO104" s="144">
        <f>IF(Tb.Financiering[[#This Row],[Pnr.]]=AO$7,Tb.Financiering[[#This Row],[Te financieren]]-Tb.Financiering[[#This Row],[Eigen
bijdrage]]-Tb.Financiering[[#This Row],[Andere
subsidie(s)]]-Tb.Financiering[[#This Row],[Anders]],0)</f>
        <v>0</v>
      </c>
      <c r="AP104" s="144">
        <f>IF(Tb.Financiering[[#This Row],[Pnr.]]=AP$7,Tb.Financiering[[#This Row],[Te financieren]]-Tb.Financiering[[#This Row],[Eigen
bijdrage]]-Tb.Financiering[[#This Row],[Andere
subsidie(s)]]-Tb.Financiering[[#This Row],[Anders]],0)</f>
        <v>0</v>
      </c>
      <c r="AQ104" s="144">
        <f>IF(Tb.Financiering[[#This Row],[Pnr.]]=AQ$7,Tb.Financiering[[#This Row],[Te financieren]]-Tb.Financiering[[#This Row],[Eigen
bijdrage]]-Tb.Financiering[[#This Row],[Andere
subsidie(s)]]-Tb.Financiering[[#This Row],[Anders]],0)</f>
        <v>0</v>
      </c>
      <c r="AR104" s="144">
        <f>IF(Tb.Financiering[[#This Row],[Pnr.]]=AR$7,Tb.Financiering[[#This Row],[Te financieren]]-Tb.Financiering[[#This Row],[Eigen
bijdrage]]-Tb.Financiering[[#This Row],[Andere
subsidie(s)]]-Tb.Financiering[[#This Row],[Anders]],0)</f>
        <v>0</v>
      </c>
      <c r="AS104" s="144">
        <f>IF(Tb.Financiering[[#This Row],[Pnr.]]=AS$7,Tb.Financiering[[#This Row],[Te financieren]]-Tb.Financiering[[#This Row],[Eigen
bijdrage]]-Tb.Financiering[[#This Row],[Andere
subsidie(s)]]-Tb.Financiering[[#This Row],[Anders]],0)</f>
        <v>0</v>
      </c>
      <c r="AT104" s="144">
        <f>IF(Tb.Financiering[[#This Row],[Pnr.]]=AT$7,Tb.Financiering[[#This Row],[Te financieren]]-Tb.Financiering[[#This Row],[Eigen
bijdrage]]-Tb.Financiering[[#This Row],[Andere
subsidie(s)]]-Tb.Financiering[[#This Row],[Anders]],0)</f>
        <v>0</v>
      </c>
      <c r="AU104" s="144">
        <f>IF(Tb.Financiering[[#This Row],[Pnr.]]=AU$7,Tb.Financiering[[#This Row],[Te financieren]]-Tb.Financiering[[#This Row],[Eigen
bijdrage]]-Tb.Financiering[[#This Row],[Andere
subsidie(s)]]-Tb.Financiering[[#This Row],[Anders]],0)</f>
        <v>0</v>
      </c>
      <c r="AV104" s="144">
        <f>IF(Tb.Financiering[[#This Row],[Pnr.]]=AV$7,Tb.Financiering[[#This Row],[Te financieren]]-Tb.Financiering[[#This Row],[Eigen
bijdrage]]-Tb.Financiering[[#This Row],[Andere
subsidie(s)]]-Tb.Financiering[[#This Row],[Anders]],0)</f>
        <v>0</v>
      </c>
      <c r="AW104" s="144">
        <f>IF(Tb.Financiering[[#This Row],[Pnr.]]=AW$7,Tb.Financiering[[#This Row],[Te financieren]]-Tb.Financiering[[#This Row],[Eigen
bijdrage]]-Tb.Financiering[[#This Row],[Andere
subsidie(s)]]-Tb.Financiering[[#This Row],[Anders]],0)</f>
        <v>0</v>
      </c>
      <c r="AX104" s="144">
        <f>IF(Tb.Financiering[[#This Row],[Pnr.]]=AX$7,Tb.Financiering[[#This Row],[Te financieren]]-Tb.Financiering[[#This Row],[Eigen
bijdrage]]-Tb.Financiering[[#This Row],[Andere
subsidie(s)]]-Tb.Financiering[[#This Row],[Anders]],0)</f>
        <v>0</v>
      </c>
      <c r="AY104" s="144">
        <f>IF(Tb.Financiering[[#This Row],[Pnr.]]=AY$7,Tb.Financiering[[#This Row],[Te financieren]]-Tb.Financiering[[#This Row],[Eigen
bijdrage]]-Tb.Financiering[[#This Row],[Andere
subsidie(s)]]-Tb.Financiering[[#This Row],[Anders]],0)</f>
        <v>0</v>
      </c>
      <c r="AZ104" s="144">
        <f>IF(Tb.Financiering[[#This Row],[Pnr.]]=AZ$7,Tb.Financiering[[#This Row],[Te financieren]]-Tb.Financiering[[#This Row],[Eigen
bijdrage]]-Tb.Financiering[[#This Row],[Andere
subsidie(s)]]-Tb.Financiering[[#This Row],[Anders]],0)</f>
        <v>0</v>
      </c>
      <c r="BA104" s="144">
        <f>IF(Tb.Financiering[[#This Row],[Pnr.]]=BA$7,Tb.Financiering[[#This Row],[Te financieren]]-Tb.Financiering[[#This Row],[Eigen
bijdrage]]-Tb.Financiering[[#This Row],[Andere
subsidie(s)]]-Tb.Financiering[[#This Row],[Anders]],0)</f>
        <v>0</v>
      </c>
      <c r="BB104" s="144">
        <f>IF(Tb.Financiering[[#This Row],[Pnr.]]=BB$7,Tb.Financiering[[#This Row],[Te financieren]]-Tb.Financiering[[#This Row],[Eigen
bijdrage]]-Tb.Financiering[[#This Row],[Andere
subsidie(s)]]-Tb.Financiering[[#This Row],[Anders]],0)</f>
        <v>0</v>
      </c>
      <c r="BC104" s="144">
        <f>IF(Tb.Financiering[[#This Row],[Pnr.]]=BC$7,Tb.Financiering[[#This Row],[Te financieren]]-Tb.Financiering[[#This Row],[Eigen
bijdrage]]-Tb.Financiering[[#This Row],[Andere
subsidie(s)]]-Tb.Financiering[[#This Row],[Anders]],0)</f>
        <v>0</v>
      </c>
      <c r="BD104" s="144">
        <f>IF(Tb.Financiering[[#This Row],[Pnr.]]=BD$7,Tb.Financiering[[#This Row],[Te financieren]]-Tb.Financiering[[#This Row],[Eigen
bijdrage]]-Tb.Financiering[[#This Row],[Andere
subsidie(s)]]-Tb.Financiering[[#This Row],[Anders]],0)</f>
        <v>0</v>
      </c>
      <c r="BE104" s="144">
        <f>IF(Tb.Financiering[[#This Row],[Pnr.]]=BE$7,Tb.Financiering[[#This Row],[Te financieren]]-Tb.Financiering[[#This Row],[Eigen
bijdrage]]-Tb.Financiering[[#This Row],[Andere
subsidie(s)]]-Tb.Financiering[[#This Row],[Anders]],0)</f>
        <v>0</v>
      </c>
      <c r="BF104" s="144">
        <f>IF(Tb.Financiering[[#This Row],[Pnr.]]=BF$7,Tb.Financiering[[#This Row],[Te financieren]]-Tb.Financiering[[#This Row],[Eigen
bijdrage]]-Tb.Financiering[[#This Row],[Andere
subsidie(s)]]-Tb.Financiering[[#This Row],[Anders]],0)</f>
        <v>0</v>
      </c>
      <c r="BG104" s="144">
        <f>IF(Tb.Financiering[[#This Row],[Pnr.]]=BG$7,Tb.Financiering[[#This Row],[Te financieren]]-Tb.Financiering[[#This Row],[Eigen
bijdrage]]-Tb.Financiering[[#This Row],[Andere
subsidie(s)]]-Tb.Financiering[[#This Row],[Anders]],0)</f>
        <v>0</v>
      </c>
      <c r="BH104" s="144">
        <f>IF(Tb.Financiering[[#This Row],[Pnr.]]=BH$7,Tb.Financiering[[#This Row],[Te financieren]]-Tb.Financiering[[#This Row],[Eigen
bijdrage]]-Tb.Financiering[[#This Row],[Andere
subsidie(s)]]-Tb.Financiering[[#This Row],[Anders]],0)</f>
        <v>0</v>
      </c>
      <c r="BI104" s="144">
        <f>IF(Tb.Financiering[[#This Row],[Pnr.]]=BI$7,Tb.Financiering[[#This Row],[Te financieren]]-Tb.Financiering[[#This Row],[Eigen
bijdrage]]-Tb.Financiering[[#This Row],[Andere
subsidie(s)]]-Tb.Financiering[[#This Row],[Anders]],0)</f>
        <v>0</v>
      </c>
      <c r="BJ104" s="144">
        <f>IF(Tb.Financiering[[#This Row],[Pnr.]]=BJ$7,Tb.Financiering[[#This Row],[Te financieren]]-Tb.Financiering[[#This Row],[Eigen
bijdrage]]-Tb.Financiering[[#This Row],[Andere
subsidie(s)]]-Tb.Financiering[[#This Row],[Anders]],0)</f>
        <v>0</v>
      </c>
      <c r="BK104" s="144">
        <f>IF(Tb.Financiering[[#This Row],[Pnr.]]=BK$7,Tb.Financiering[[#This Row],[Te financieren]]-Tb.Financiering[[#This Row],[Eigen
bijdrage]]-Tb.Financiering[[#This Row],[Andere
subsidie(s)]]-Tb.Financiering[[#This Row],[Anders]],0)</f>
        <v>0</v>
      </c>
      <c r="BL104" s="144">
        <f>IF(Tb.Financiering[[#This Row],[Pnr.]]=BL$7,Tb.Financiering[[#This Row],[Te financieren]]-Tb.Financiering[[#This Row],[Eigen
bijdrage]]-Tb.Financiering[[#This Row],[Andere
subsidie(s)]]-Tb.Financiering[[#This Row],[Anders]],0)</f>
        <v>0</v>
      </c>
      <c r="BM104" s="144">
        <f>IF(Tb.Financiering[[#This Row],[Pnr.]]=BM$7,Tb.Financiering[[#This Row],[Te financieren]]-Tb.Financiering[[#This Row],[Eigen
bijdrage]]-Tb.Financiering[[#This Row],[Andere
subsidie(s)]]-Tb.Financiering[[#This Row],[Anders]],0)</f>
        <v>0</v>
      </c>
      <c r="BN104" s="235">
        <f>IF(Tb.Financiering[[#This Row],[Pnr.]]=BN$7,Tb.Financiering[[#This Row],[Eigen
bijdrage]]+Tb.Financiering[[#This Row],[Andere
subsidie(s)]]+Tb.Financiering[[#This Row],[Anders]],0)</f>
        <v>0</v>
      </c>
      <c r="BO104" s="235">
        <f>IF(Tb.Financiering[[#This Row],[Pnr.]]=BO$7,Tb.Financiering[[#This Row],[Eigen
bijdrage]]+Tb.Financiering[[#This Row],[Andere
subsidie(s)]]+Tb.Financiering[[#This Row],[Anders]],0)</f>
        <v>0</v>
      </c>
      <c r="BP104" s="235">
        <f>IF(Tb.Financiering[[#This Row],[Pnr.]]=BP$7,Tb.Financiering[[#This Row],[Eigen
bijdrage]]+Tb.Financiering[[#This Row],[Andere
subsidie(s)]]+Tb.Financiering[[#This Row],[Anders]],0)</f>
        <v>0</v>
      </c>
      <c r="BQ104" s="235">
        <f>IF(Tb.Financiering[[#This Row],[Pnr.]]=BQ$7,Tb.Financiering[[#This Row],[Eigen
bijdrage]]+Tb.Financiering[[#This Row],[Andere
subsidie(s)]]+Tb.Financiering[[#This Row],[Anders]],0)</f>
        <v>0</v>
      </c>
      <c r="BR104" s="235">
        <f>IF(Tb.Financiering[[#This Row],[Pnr.]]=BR$7,Tb.Financiering[[#This Row],[Eigen
bijdrage]]+Tb.Financiering[[#This Row],[Andere
subsidie(s)]]+Tb.Financiering[[#This Row],[Anders]],0)</f>
        <v>0</v>
      </c>
      <c r="BS104" s="235">
        <f>IF(Tb.Financiering[[#This Row],[Pnr.]]=BS$7,Tb.Financiering[[#This Row],[Eigen
bijdrage]]+Tb.Financiering[[#This Row],[Andere
subsidie(s)]]+Tb.Financiering[[#This Row],[Anders]],0)</f>
        <v>0</v>
      </c>
      <c r="BT104" s="235">
        <f>IF(Tb.Financiering[[#This Row],[Pnr.]]=BT$7,Tb.Financiering[[#This Row],[Eigen
bijdrage]]+Tb.Financiering[[#This Row],[Andere
subsidie(s)]]+Tb.Financiering[[#This Row],[Anders]],0)</f>
        <v>0</v>
      </c>
      <c r="BU104" s="235">
        <f>IF(Tb.Financiering[[#This Row],[Pnr.]]=BU$7,Tb.Financiering[[#This Row],[Eigen
bijdrage]]+Tb.Financiering[[#This Row],[Andere
subsidie(s)]]+Tb.Financiering[[#This Row],[Anders]],0)</f>
        <v>0</v>
      </c>
      <c r="BV104" s="235">
        <f>IF(Tb.Financiering[[#This Row],[Pnr.]]=BV$7,Tb.Financiering[[#This Row],[Eigen
bijdrage]]+Tb.Financiering[[#This Row],[Andere
subsidie(s)]]+Tb.Financiering[[#This Row],[Anders]],0)</f>
        <v>0</v>
      </c>
      <c r="BW104" s="235">
        <f>IF(Tb.Financiering[[#This Row],[Pnr.]]=BW$7,Tb.Financiering[[#This Row],[Eigen
bijdrage]]+Tb.Financiering[[#This Row],[Andere
subsidie(s)]]+Tb.Financiering[[#This Row],[Anders]],0)</f>
        <v>0</v>
      </c>
      <c r="BX104" s="235">
        <f>IF(Tb.Financiering[[#This Row],[Pnr.]]=BX$7,Tb.Financiering[[#This Row],[Eigen
bijdrage]]+Tb.Financiering[[#This Row],[Andere
subsidie(s)]]+Tb.Financiering[[#This Row],[Anders]],0)</f>
        <v>0</v>
      </c>
      <c r="BY104" s="235">
        <f>IF(Tb.Financiering[[#This Row],[Pnr.]]=BY$7,Tb.Financiering[[#This Row],[Eigen
bijdrage]]+Tb.Financiering[[#This Row],[Andere
subsidie(s)]]+Tb.Financiering[[#This Row],[Anders]],0)</f>
        <v>0</v>
      </c>
      <c r="BZ104" s="235">
        <f>IF(Tb.Financiering[[#This Row],[Pnr.]]=BZ$7,Tb.Financiering[[#This Row],[Eigen
bijdrage]]+Tb.Financiering[[#This Row],[Andere
subsidie(s)]]+Tb.Financiering[[#This Row],[Anders]],0)</f>
        <v>0</v>
      </c>
      <c r="CA104" s="235">
        <f>IF(Tb.Financiering[[#This Row],[Pnr.]]=CA$7,Tb.Financiering[[#This Row],[Eigen
bijdrage]]+Tb.Financiering[[#This Row],[Andere
subsidie(s)]]+Tb.Financiering[[#This Row],[Anders]],0)</f>
        <v>0</v>
      </c>
      <c r="CB104" s="235">
        <f>IF(Tb.Financiering[[#This Row],[Pnr.]]=CB$7,Tb.Financiering[[#This Row],[Eigen
bijdrage]]+Tb.Financiering[[#This Row],[Andere
subsidie(s)]]+Tb.Financiering[[#This Row],[Anders]],0)</f>
        <v>0</v>
      </c>
      <c r="CC104" s="235">
        <f>IF(Tb.Financiering[[#This Row],[Pnr.]]=CC$7,Tb.Financiering[[#This Row],[Eigen
bijdrage]]+Tb.Financiering[[#This Row],[Andere
subsidie(s)]]+Tb.Financiering[[#This Row],[Anders]],0)</f>
        <v>0</v>
      </c>
      <c r="CD104" s="235">
        <f>IF(Tb.Financiering[[#This Row],[Pnr.]]=CD$7,Tb.Financiering[[#This Row],[Eigen
bijdrage]]+Tb.Financiering[[#This Row],[Andere
subsidie(s)]]+Tb.Financiering[[#This Row],[Anders]],0)</f>
        <v>0</v>
      </c>
      <c r="CE104" s="235">
        <f>IF(Tb.Financiering[[#This Row],[Pnr.]]=CE$7,Tb.Financiering[[#This Row],[Eigen
bijdrage]]+Tb.Financiering[[#This Row],[Andere
subsidie(s)]]+Tb.Financiering[[#This Row],[Anders]],0)</f>
        <v>0</v>
      </c>
      <c r="CF104" s="235">
        <f>IF(Tb.Financiering[[#This Row],[Pnr.]]=CF$7,Tb.Financiering[[#This Row],[Eigen
bijdrage]]+Tb.Financiering[[#This Row],[Andere
subsidie(s)]]+Tb.Financiering[[#This Row],[Anders]],0)</f>
        <v>0</v>
      </c>
      <c r="CG104" s="235">
        <f>IF(Tb.Financiering[[#This Row],[Pnr.]]=CG$7,Tb.Financiering[[#This Row],[Eigen
bijdrage]]+Tb.Financiering[[#This Row],[Andere
subsidie(s)]]+Tb.Financiering[[#This Row],[Anders]],0)</f>
        <v>0</v>
      </c>
      <c r="CH104" s="235">
        <f>IF(Tb.Financiering[[#This Row],[Pnr.]]=CH$7,Tb.Financiering[[#This Row],[Eigen
bijdrage]]+Tb.Financiering[[#This Row],[Andere
subsidie(s)]]+Tb.Financiering[[#This Row],[Anders]],0)</f>
        <v>0</v>
      </c>
      <c r="CI104" s="235">
        <f>IF(Tb.Financiering[[#This Row],[Pnr.]]=CI$7,Tb.Financiering[[#This Row],[Eigen
bijdrage]]+Tb.Financiering[[#This Row],[Andere
subsidie(s)]]+Tb.Financiering[[#This Row],[Anders]],0)</f>
        <v>0</v>
      </c>
      <c r="CJ104" s="235">
        <f>IF(Tb.Financiering[[#This Row],[Pnr.]]=CJ$7,Tb.Financiering[[#This Row],[Eigen
bijdrage]]+Tb.Financiering[[#This Row],[Andere
subsidie(s)]]+Tb.Financiering[[#This Row],[Anders]],0)</f>
        <v>0</v>
      </c>
      <c r="CK104" s="235">
        <f>IF(Tb.Financiering[[#This Row],[Pnr.]]=CK$7,Tb.Financiering[[#This Row],[Eigen
bijdrage]]+Tb.Financiering[[#This Row],[Andere
subsidie(s)]]+Tb.Financiering[[#This Row],[Anders]],0)</f>
        <v>0</v>
      </c>
      <c r="CL104" s="235">
        <f>IF(Tb.Financiering[[#This Row],[Pnr.]]=CL$7,Tb.Financiering[[#This Row],[Eigen
bijdrage]]+Tb.Financiering[[#This Row],[Andere
subsidie(s)]]+Tb.Financiering[[#This Row],[Anders]],0)</f>
        <v>0</v>
      </c>
      <c r="CM104" s="235">
        <f>IF(Tb.Financiering[[#This Row],[Pnr.]]=CM$7,Tb.Financiering[[#This Row],[Eigen
bijdrage]]+Tb.Financiering[[#This Row],[Andere
subsidie(s)]]+Tb.Financiering[[#This Row],[Anders]],0)</f>
        <v>0</v>
      </c>
      <c r="CN104" s="235">
        <f>IF(Tb.Financiering[[#This Row],[Pnr.]]=CN$7,Tb.Financiering[[#This Row],[Eigen
bijdrage]]+Tb.Financiering[[#This Row],[Andere
subsidie(s)]]+Tb.Financiering[[#This Row],[Anders]],0)</f>
        <v>0</v>
      </c>
      <c r="CO104" s="235">
        <f>IF(Tb.Financiering[[#This Row],[Pnr.]]=CO$7,Tb.Financiering[[#This Row],[Eigen
bijdrage]]+Tb.Financiering[[#This Row],[Andere
subsidie(s)]]+Tb.Financiering[[#This Row],[Anders]],0)</f>
        <v>0</v>
      </c>
      <c r="CP104" s="235">
        <f>IF(Tb.Financiering[[#This Row],[Pnr.]]=CP$7,Tb.Financiering[[#This Row],[Eigen
bijdrage]]+Tb.Financiering[[#This Row],[Andere
subsidie(s)]]+Tb.Financiering[[#This Row],[Anders]],0)</f>
        <v>0</v>
      </c>
      <c r="CQ104" s="235">
        <f>IF(Tb.Financiering[[#This Row],[Pnr.]]=CQ$7,Tb.Financiering[[#This Row],[Eigen
bijdrage]]+Tb.Financiering[[#This Row],[Andere
subsidie(s)]]+Tb.Financiering[[#This Row],[Anders]],0)</f>
        <v>0</v>
      </c>
      <c r="CR104" s="235">
        <f>IF(Tb.Financiering[[#This Row],[Pnr.]]=CR$7,Tb.Financiering[[#This Row],[Eigen
bijdrage]]+Tb.Financiering[[#This Row],[Andere
subsidie(s)]]+Tb.Financiering[[#This Row],[Anders]],0)</f>
        <v>0</v>
      </c>
      <c r="CS104" s="235">
        <f>IF(Tb.Financiering[[#This Row],[Pnr.]]=CS$7,Tb.Financiering[[#This Row],[Eigen
bijdrage]]+Tb.Financiering[[#This Row],[Andere
subsidie(s)]]+Tb.Financiering[[#This Row],[Anders]],0)</f>
        <v>0</v>
      </c>
      <c r="CT104" s="235">
        <f>IF(Tb.Financiering[[#This Row],[Pnr.]]=CT$7,Tb.Financiering[[#This Row],[Eigen
bijdrage]]+Tb.Financiering[[#This Row],[Andere
subsidie(s)]]+Tb.Financiering[[#This Row],[Anders]],0)</f>
        <v>0</v>
      </c>
      <c r="CU104" s="235">
        <f>IF(Tb.Financiering[[#This Row],[Pnr.]]=CU$7,Tb.Financiering[[#This Row],[Eigen
bijdrage]]+Tb.Financiering[[#This Row],[Andere
subsidie(s)]]+Tb.Financiering[[#This Row],[Anders]],0)</f>
        <v>0</v>
      </c>
      <c r="CV104" s="235">
        <f>IF(Tb.Financiering[[#This Row],[Pnr.]]=CV$7,Tb.Financiering[[#This Row],[Eigen
bijdrage]]+Tb.Financiering[[#This Row],[Andere
subsidie(s)]]+Tb.Financiering[[#This Row],[Anders]],0)</f>
        <v>0</v>
      </c>
      <c r="CW104" s="235">
        <f>IF(Tb.Financiering[[#This Row],[Pnr.]]=CW$7,Tb.Financiering[[#This Row],[Eigen
bijdrage]]+Tb.Financiering[[#This Row],[Andere
subsidie(s)]]+Tb.Financiering[[#This Row],[Anders]],0)</f>
        <v>0</v>
      </c>
      <c r="CX104" s="235">
        <f>IF(Tb.Financiering[[#This Row],[Pnr.]]=CX$7,Tb.Financiering[[#This Row],[Eigen
bijdrage]]+Tb.Financiering[[#This Row],[Andere
subsidie(s)]]+Tb.Financiering[[#This Row],[Anders]],0)</f>
        <v>0</v>
      </c>
      <c r="CY104" s="235">
        <f>IF(Tb.Financiering[[#This Row],[Pnr.]]=CY$7,Tb.Financiering[[#This Row],[Eigen
bijdrage]]+Tb.Financiering[[#This Row],[Andere
subsidie(s)]]+Tb.Financiering[[#This Row],[Anders]],0)</f>
        <v>0</v>
      </c>
      <c r="CZ104" s="235">
        <f>IF(Tb.Financiering[[#This Row],[Pnr.]]=CZ$7,Tb.Financiering[[#This Row],[Eigen
bijdrage]]+Tb.Financiering[[#This Row],[Andere
subsidie(s)]]+Tb.Financiering[[#This Row],[Anders]],0)</f>
        <v>0</v>
      </c>
      <c r="DA104" s="235">
        <f>IF(Tb.Financiering[[#This Row],[Pnr.]]=DA$7,Tb.Financiering[[#This Row],[Eigen
bijdrage]]+Tb.Financiering[[#This Row],[Andere
subsidie(s)]]+Tb.Financiering[[#This Row],[Anders]],0)</f>
        <v>0</v>
      </c>
      <c r="DB104" s="235">
        <f>IF(Tb.Financiering[[#This Row],[Pnr.]]=DB$7,Tb.Financiering[[#This Row],[Eigen
bijdrage]]+Tb.Financiering[[#This Row],[Andere
subsidie(s)]]+Tb.Financiering[[#This Row],[Anders]],0)</f>
        <v>0</v>
      </c>
      <c r="DC104" s="235">
        <f>IF(Tb.Financiering[[#This Row],[Pnr.]]=DC$7,Tb.Financiering[[#This Row],[Eigen
bijdrage]]+Tb.Financiering[[#This Row],[Andere
subsidie(s)]]+Tb.Financiering[[#This Row],[Anders]],0)</f>
        <v>0</v>
      </c>
      <c r="DD104" s="235">
        <f>IF(Tb.Financiering[[#This Row],[Pnr.]]=DD$7,Tb.Financiering[[#This Row],[Eigen
bijdrage]]+Tb.Financiering[[#This Row],[Andere
subsidie(s)]]+Tb.Financiering[[#This Row],[Anders]],0)</f>
        <v>0</v>
      </c>
      <c r="DE104" s="235">
        <f>IF(Tb.Financiering[[#This Row],[Pnr.]]=DE$7,Tb.Financiering[[#This Row],[Eigen
bijdrage]]+Tb.Financiering[[#This Row],[Andere
subsidie(s)]]+Tb.Financiering[[#This Row],[Anders]],0)</f>
        <v>0</v>
      </c>
      <c r="DF104" s="235">
        <f>IF(Tb.Financiering[[#This Row],[Pnr.]]=DF$7,Tb.Financiering[[#This Row],[Eigen
bijdrage]]+Tb.Financiering[[#This Row],[Andere
subsidie(s)]]+Tb.Financiering[[#This Row],[Anders]],0)</f>
        <v>0</v>
      </c>
      <c r="DG104" s="235">
        <f>IF(Tb.Financiering[[#This Row],[Pnr.]]=DG$7,Tb.Financiering[[#This Row],[Eigen
bijdrage]]+Tb.Financiering[[#This Row],[Andere
subsidie(s)]]+Tb.Financiering[[#This Row],[Anders]],0)</f>
        <v>0</v>
      </c>
      <c r="DH104" s="235">
        <f>IF(Tb.Financiering[[#This Row],[Pnr.]]=DH$7,Tb.Financiering[[#This Row],[Eigen
bijdrage]]+Tb.Financiering[[#This Row],[Andere
subsidie(s)]]+Tb.Financiering[[#This Row],[Anders]],0)</f>
        <v>0</v>
      </c>
      <c r="DI104" s="235">
        <f>IF(Tb.Financiering[[#This Row],[Pnr.]]=DI$7,Tb.Financiering[[#This Row],[Eigen
bijdrage]]+Tb.Financiering[[#This Row],[Andere
subsidie(s)]]+Tb.Financiering[[#This Row],[Anders]],0)</f>
        <v>0</v>
      </c>
      <c r="DJ104" s="235">
        <f>IF(Tb.Financiering[[#This Row],[Pnr.]]=DJ$7,Tb.Financiering[[#This Row],[Eigen
bijdrage]]+Tb.Financiering[[#This Row],[Andere
subsidie(s)]]+Tb.Financiering[[#This Row],[Anders]],0)</f>
        <v>0</v>
      </c>
      <c r="DK104" s="235">
        <f>IF(Tb.Financiering[[#This Row],[Pnr.]]=DK$7,Tb.Financiering[[#This Row],[Eigen
bijdrage]]+Tb.Financiering[[#This Row],[Andere
subsidie(s)]]+Tb.Financiering[[#This Row],[Anders]],0)</f>
        <v>0</v>
      </c>
      <c r="XFD104" s="31"/>
    </row>
    <row r="105" spans="1:115 16384:16384" s="4" customFormat="1" x14ac:dyDescent="0.3">
      <c r="A105" s="31"/>
      <c r="B105" s="137"/>
      <c r="C105" s="137"/>
      <c r="D105" s="11">
        <f>SUMIF(Tbl.Kosten[PSAnr.],Tb.Financiering[[#This Row],[PSAnr.]],Tbl.Kosten[Totaal kosten])</f>
        <v>0</v>
      </c>
      <c r="E105" s="154">
        <f>SUMIF(Tbl.Kosten[PSAnr.],Tb.Financiering[[#This Row],[PSAnr.]],Tbl.Kosten[Subsidie])</f>
        <v>0</v>
      </c>
      <c r="F105" s="155"/>
      <c r="G105" s="154">
        <f>Tb.Financiering[[#This Row],[Begrote kosten]]-Tb.Financiering[[#This Row],[Berekende GLB subsidie]]-Tb.Financiering[[#This Row],[Correctie GLB subsidie]]</f>
        <v>0</v>
      </c>
      <c r="H105" s="156"/>
      <c r="I105" s="156"/>
      <c r="J105" s="156"/>
      <c r="K105" s="152"/>
      <c r="L105" s="97">
        <f>Tb.Financiering[[#This Row],[Te financieren]]-SUM(Tb.Financiering[[#This Row],[Eigen
bijdrage]:[Anders]])</f>
        <v>0</v>
      </c>
      <c r="M105" s="160" t="str">
        <f>IFERROR(VLOOKUP(Tb.Financiering[[#This Row],[Partnernaam]],Tbl.Projectpartners[[Naam]:[PNr.]],9,FALSE),"")</f>
        <v/>
      </c>
      <c r="N105" s="142" t="str">
        <f>IFERROR(VLOOKUP(Tb.Financiering[[#This Row],[Subsidiabele activiteit]],Tbl.Subsidiehoogte[[Subsidieactiviteit]:[SAnr.]],3,FALSE),"")</f>
        <v/>
      </c>
      <c r="O105" s="142" t="str">
        <f>_xlfn.CONCAT(Tb.Financiering[[#This Row],[Pnr.]],Tb.Financiering[[#This Row],[SAnr.]])</f>
        <v/>
      </c>
      <c r="P105" s="144">
        <f>IF(Tb.Financiering[[#This Row],[Pnr.]]=P$7,Tb.Financiering[[#This Row],[Te financieren]]-Tb.Financiering[[#This Row],[Eigen
bijdrage]]-Tb.Financiering[[#This Row],[Andere
subsidie(s)]]-Tb.Financiering[[#This Row],[Anders]],0)</f>
        <v>0</v>
      </c>
      <c r="Q105" s="144">
        <f>IF(Tb.Financiering[[#This Row],[Pnr.]]=Q$7,Tb.Financiering[[#This Row],[Te financieren]]-Tb.Financiering[[#This Row],[Eigen
bijdrage]]-Tb.Financiering[[#This Row],[Andere
subsidie(s)]]-Tb.Financiering[[#This Row],[Anders]],0)</f>
        <v>0</v>
      </c>
      <c r="R105" s="144">
        <f>IF(Tb.Financiering[[#This Row],[Pnr.]]=R$7,Tb.Financiering[[#This Row],[Te financieren]]-Tb.Financiering[[#This Row],[Eigen
bijdrage]]-Tb.Financiering[[#This Row],[Andere
subsidie(s)]]-Tb.Financiering[[#This Row],[Anders]],0)</f>
        <v>0</v>
      </c>
      <c r="S105" s="144">
        <f>IF(Tb.Financiering[[#This Row],[Pnr.]]=S$7,Tb.Financiering[[#This Row],[Te financieren]]-Tb.Financiering[[#This Row],[Eigen
bijdrage]]-Tb.Financiering[[#This Row],[Andere
subsidie(s)]]-Tb.Financiering[[#This Row],[Anders]],0)</f>
        <v>0</v>
      </c>
      <c r="T105" s="144">
        <f>IF(Tb.Financiering[[#This Row],[Pnr.]]=T$7,Tb.Financiering[[#This Row],[Te financieren]]-Tb.Financiering[[#This Row],[Eigen
bijdrage]]-Tb.Financiering[[#This Row],[Andere
subsidie(s)]]-Tb.Financiering[[#This Row],[Anders]],0)</f>
        <v>0</v>
      </c>
      <c r="U105" s="144">
        <f>IF(Tb.Financiering[[#This Row],[Pnr.]]=U$7,Tb.Financiering[[#This Row],[Te financieren]]-Tb.Financiering[[#This Row],[Eigen
bijdrage]]-Tb.Financiering[[#This Row],[Andere
subsidie(s)]]-Tb.Financiering[[#This Row],[Anders]],0)</f>
        <v>0</v>
      </c>
      <c r="V105" s="144">
        <f>IF(Tb.Financiering[[#This Row],[Pnr.]]=V$7,Tb.Financiering[[#This Row],[Te financieren]]-Tb.Financiering[[#This Row],[Eigen
bijdrage]]-Tb.Financiering[[#This Row],[Andere
subsidie(s)]]-Tb.Financiering[[#This Row],[Anders]],0)</f>
        <v>0</v>
      </c>
      <c r="W105" s="144">
        <f>IF(Tb.Financiering[[#This Row],[Pnr.]]=W$7,Tb.Financiering[[#This Row],[Te financieren]]-Tb.Financiering[[#This Row],[Eigen
bijdrage]]-Tb.Financiering[[#This Row],[Andere
subsidie(s)]]-Tb.Financiering[[#This Row],[Anders]],0)</f>
        <v>0</v>
      </c>
      <c r="X105" s="144">
        <f>IF(Tb.Financiering[[#This Row],[Pnr.]]=X$7,Tb.Financiering[[#This Row],[Te financieren]]-Tb.Financiering[[#This Row],[Eigen
bijdrage]]-Tb.Financiering[[#This Row],[Andere
subsidie(s)]]-Tb.Financiering[[#This Row],[Anders]],0)</f>
        <v>0</v>
      </c>
      <c r="Y105" s="144">
        <f>IF(Tb.Financiering[[#This Row],[Pnr.]]=Y$7,Tb.Financiering[[#This Row],[Te financieren]]-Tb.Financiering[[#This Row],[Eigen
bijdrage]]-Tb.Financiering[[#This Row],[Andere
subsidie(s)]]-Tb.Financiering[[#This Row],[Anders]],0)</f>
        <v>0</v>
      </c>
      <c r="Z105" s="144">
        <f>IF(Tb.Financiering[[#This Row],[Pnr.]]=Z$7,Tb.Financiering[[#This Row],[Te financieren]]-Tb.Financiering[[#This Row],[Eigen
bijdrage]]-Tb.Financiering[[#This Row],[Andere
subsidie(s)]]-Tb.Financiering[[#This Row],[Anders]],0)</f>
        <v>0</v>
      </c>
      <c r="AA105" s="144">
        <f>IF(Tb.Financiering[[#This Row],[Pnr.]]=AA$7,Tb.Financiering[[#This Row],[Te financieren]]-Tb.Financiering[[#This Row],[Eigen
bijdrage]]-Tb.Financiering[[#This Row],[Andere
subsidie(s)]]-Tb.Financiering[[#This Row],[Anders]],0)</f>
        <v>0</v>
      </c>
      <c r="AB105" s="144">
        <f>IF(Tb.Financiering[[#This Row],[Pnr.]]=AB$7,Tb.Financiering[[#This Row],[Te financieren]]-Tb.Financiering[[#This Row],[Eigen
bijdrage]]-Tb.Financiering[[#This Row],[Andere
subsidie(s)]]-Tb.Financiering[[#This Row],[Anders]],0)</f>
        <v>0</v>
      </c>
      <c r="AC105" s="144">
        <f>IF(Tb.Financiering[[#This Row],[Pnr.]]=AC$7,Tb.Financiering[[#This Row],[Te financieren]]-Tb.Financiering[[#This Row],[Eigen
bijdrage]]-Tb.Financiering[[#This Row],[Andere
subsidie(s)]]-Tb.Financiering[[#This Row],[Anders]],0)</f>
        <v>0</v>
      </c>
      <c r="AD105" s="144">
        <f>IF(Tb.Financiering[[#This Row],[Pnr.]]=AD$7,Tb.Financiering[[#This Row],[Te financieren]]-Tb.Financiering[[#This Row],[Eigen
bijdrage]]-Tb.Financiering[[#This Row],[Andere
subsidie(s)]]-Tb.Financiering[[#This Row],[Anders]],0)</f>
        <v>0</v>
      </c>
      <c r="AE105" s="144">
        <f>IF(Tb.Financiering[[#This Row],[Pnr.]]=AE$7,Tb.Financiering[[#This Row],[Te financieren]]-Tb.Financiering[[#This Row],[Eigen
bijdrage]]-Tb.Financiering[[#This Row],[Andere
subsidie(s)]]-Tb.Financiering[[#This Row],[Anders]],0)</f>
        <v>0</v>
      </c>
      <c r="AF105" s="144">
        <f>IF(Tb.Financiering[[#This Row],[Pnr.]]=AF$7,Tb.Financiering[[#This Row],[Te financieren]]-Tb.Financiering[[#This Row],[Eigen
bijdrage]]-Tb.Financiering[[#This Row],[Andere
subsidie(s)]]-Tb.Financiering[[#This Row],[Anders]],0)</f>
        <v>0</v>
      </c>
      <c r="AG105" s="144">
        <f>IF(Tb.Financiering[[#This Row],[Pnr.]]=AG$7,Tb.Financiering[[#This Row],[Te financieren]]-Tb.Financiering[[#This Row],[Eigen
bijdrage]]-Tb.Financiering[[#This Row],[Andere
subsidie(s)]]-Tb.Financiering[[#This Row],[Anders]],0)</f>
        <v>0</v>
      </c>
      <c r="AH105" s="144">
        <f>IF(Tb.Financiering[[#This Row],[Pnr.]]=AH$7,Tb.Financiering[[#This Row],[Te financieren]]-Tb.Financiering[[#This Row],[Eigen
bijdrage]]-Tb.Financiering[[#This Row],[Andere
subsidie(s)]]-Tb.Financiering[[#This Row],[Anders]],0)</f>
        <v>0</v>
      </c>
      <c r="AI105" s="144">
        <f>IF(Tb.Financiering[[#This Row],[Pnr.]]=AI$7,Tb.Financiering[[#This Row],[Te financieren]]-Tb.Financiering[[#This Row],[Eigen
bijdrage]]-Tb.Financiering[[#This Row],[Andere
subsidie(s)]]-Tb.Financiering[[#This Row],[Anders]],0)</f>
        <v>0</v>
      </c>
      <c r="AJ105" s="144">
        <f>IF(Tb.Financiering[[#This Row],[Pnr.]]=AJ$7,Tb.Financiering[[#This Row],[Te financieren]]-Tb.Financiering[[#This Row],[Eigen
bijdrage]]-Tb.Financiering[[#This Row],[Andere
subsidie(s)]]-Tb.Financiering[[#This Row],[Anders]],0)</f>
        <v>0</v>
      </c>
      <c r="AK105" s="144">
        <f>IF(Tb.Financiering[[#This Row],[Pnr.]]=AK$7,Tb.Financiering[[#This Row],[Te financieren]]-Tb.Financiering[[#This Row],[Eigen
bijdrage]]-Tb.Financiering[[#This Row],[Andere
subsidie(s)]]-Tb.Financiering[[#This Row],[Anders]],0)</f>
        <v>0</v>
      </c>
      <c r="AL105" s="144">
        <f>IF(Tb.Financiering[[#This Row],[Pnr.]]=AL$7,Tb.Financiering[[#This Row],[Te financieren]]-Tb.Financiering[[#This Row],[Eigen
bijdrage]]-Tb.Financiering[[#This Row],[Andere
subsidie(s)]]-Tb.Financiering[[#This Row],[Anders]],0)</f>
        <v>0</v>
      </c>
      <c r="AM105" s="144">
        <f>IF(Tb.Financiering[[#This Row],[Pnr.]]=AM$7,Tb.Financiering[[#This Row],[Te financieren]]-Tb.Financiering[[#This Row],[Eigen
bijdrage]]-Tb.Financiering[[#This Row],[Andere
subsidie(s)]]-Tb.Financiering[[#This Row],[Anders]],0)</f>
        <v>0</v>
      </c>
      <c r="AN105" s="144">
        <f>IF(Tb.Financiering[[#This Row],[Pnr.]]=AN$7,Tb.Financiering[[#This Row],[Te financieren]]-Tb.Financiering[[#This Row],[Eigen
bijdrage]]-Tb.Financiering[[#This Row],[Andere
subsidie(s)]]-Tb.Financiering[[#This Row],[Anders]],0)</f>
        <v>0</v>
      </c>
      <c r="AO105" s="144">
        <f>IF(Tb.Financiering[[#This Row],[Pnr.]]=AO$7,Tb.Financiering[[#This Row],[Te financieren]]-Tb.Financiering[[#This Row],[Eigen
bijdrage]]-Tb.Financiering[[#This Row],[Andere
subsidie(s)]]-Tb.Financiering[[#This Row],[Anders]],0)</f>
        <v>0</v>
      </c>
      <c r="AP105" s="144">
        <f>IF(Tb.Financiering[[#This Row],[Pnr.]]=AP$7,Tb.Financiering[[#This Row],[Te financieren]]-Tb.Financiering[[#This Row],[Eigen
bijdrage]]-Tb.Financiering[[#This Row],[Andere
subsidie(s)]]-Tb.Financiering[[#This Row],[Anders]],0)</f>
        <v>0</v>
      </c>
      <c r="AQ105" s="144">
        <f>IF(Tb.Financiering[[#This Row],[Pnr.]]=AQ$7,Tb.Financiering[[#This Row],[Te financieren]]-Tb.Financiering[[#This Row],[Eigen
bijdrage]]-Tb.Financiering[[#This Row],[Andere
subsidie(s)]]-Tb.Financiering[[#This Row],[Anders]],0)</f>
        <v>0</v>
      </c>
      <c r="AR105" s="144">
        <f>IF(Tb.Financiering[[#This Row],[Pnr.]]=AR$7,Tb.Financiering[[#This Row],[Te financieren]]-Tb.Financiering[[#This Row],[Eigen
bijdrage]]-Tb.Financiering[[#This Row],[Andere
subsidie(s)]]-Tb.Financiering[[#This Row],[Anders]],0)</f>
        <v>0</v>
      </c>
      <c r="AS105" s="144">
        <f>IF(Tb.Financiering[[#This Row],[Pnr.]]=AS$7,Tb.Financiering[[#This Row],[Te financieren]]-Tb.Financiering[[#This Row],[Eigen
bijdrage]]-Tb.Financiering[[#This Row],[Andere
subsidie(s)]]-Tb.Financiering[[#This Row],[Anders]],0)</f>
        <v>0</v>
      </c>
      <c r="AT105" s="144">
        <f>IF(Tb.Financiering[[#This Row],[Pnr.]]=AT$7,Tb.Financiering[[#This Row],[Te financieren]]-Tb.Financiering[[#This Row],[Eigen
bijdrage]]-Tb.Financiering[[#This Row],[Andere
subsidie(s)]]-Tb.Financiering[[#This Row],[Anders]],0)</f>
        <v>0</v>
      </c>
      <c r="AU105" s="144">
        <f>IF(Tb.Financiering[[#This Row],[Pnr.]]=AU$7,Tb.Financiering[[#This Row],[Te financieren]]-Tb.Financiering[[#This Row],[Eigen
bijdrage]]-Tb.Financiering[[#This Row],[Andere
subsidie(s)]]-Tb.Financiering[[#This Row],[Anders]],0)</f>
        <v>0</v>
      </c>
      <c r="AV105" s="144">
        <f>IF(Tb.Financiering[[#This Row],[Pnr.]]=AV$7,Tb.Financiering[[#This Row],[Te financieren]]-Tb.Financiering[[#This Row],[Eigen
bijdrage]]-Tb.Financiering[[#This Row],[Andere
subsidie(s)]]-Tb.Financiering[[#This Row],[Anders]],0)</f>
        <v>0</v>
      </c>
      <c r="AW105" s="144">
        <f>IF(Tb.Financiering[[#This Row],[Pnr.]]=AW$7,Tb.Financiering[[#This Row],[Te financieren]]-Tb.Financiering[[#This Row],[Eigen
bijdrage]]-Tb.Financiering[[#This Row],[Andere
subsidie(s)]]-Tb.Financiering[[#This Row],[Anders]],0)</f>
        <v>0</v>
      </c>
      <c r="AX105" s="144">
        <f>IF(Tb.Financiering[[#This Row],[Pnr.]]=AX$7,Tb.Financiering[[#This Row],[Te financieren]]-Tb.Financiering[[#This Row],[Eigen
bijdrage]]-Tb.Financiering[[#This Row],[Andere
subsidie(s)]]-Tb.Financiering[[#This Row],[Anders]],0)</f>
        <v>0</v>
      </c>
      <c r="AY105" s="144">
        <f>IF(Tb.Financiering[[#This Row],[Pnr.]]=AY$7,Tb.Financiering[[#This Row],[Te financieren]]-Tb.Financiering[[#This Row],[Eigen
bijdrage]]-Tb.Financiering[[#This Row],[Andere
subsidie(s)]]-Tb.Financiering[[#This Row],[Anders]],0)</f>
        <v>0</v>
      </c>
      <c r="AZ105" s="144">
        <f>IF(Tb.Financiering[[#This Row],[Pnr.]]=AZ$7,Tb.Financiering[[#This Row],[Te financieren]]-Tb.Financiering[[#This Row],[Eigen
bijdrage]]-Tb.Financiering[[#This Row],[Andere
subsidie(s)]]-Tb.Financiering[[#This Row],[Anders]],0)</f>
        <v>0</v>
      </c>
      <c r="BA105" s="144">
        <f>IF(Tb.Financiering[[#This Row],[Pnr.]]=BA$7,Tb.Financiering[[#This Row],[Te financieren]]-Tb.Financiering[[#This Row],[Eigen
bijdrage]]-Tb.Financiering[[#This Row],[Andere
subsidie(s)]]-Tb.Financiering[[#This Row],[Anders]],0)</f>
        <v>0</v>
      </c>
      <c r="BB105" s="144">
        <f>IF(Tb.Financiering[[#This Row],[Pnr.]]=BB$7,Tb.Financiering[[#This Row],[Te financieren]]-Tb.Financiering[[#This Row],[Eigen
bijdrage]]-Tb.Financiering[[#This Row],[Andere
subsidie(s)]]-Tb.Financiering[[#This Row],[Anders]],0)</f>
        <v>0</v>
      </c>
      <c r="BC105" s="144">
        <f>IF(Tb.Financiering[[#This Row],[Pnr.]]=BC$7,Tb.Financiering[[#This Row],[Te financieren]]-Tb.Financiering[[#This Row],[Eigen
bijdrage]]-Tb.Financiering[[#This Row],[Andere
subsidie(s)]]-Tb.Financiering[[#This Row],[Anders]],0)</f>
        <v>0</v>
      </c>
      <c r="BD105" s="144">
        <f>IF(Tb.Financiering[[#This Row],[Pnr.]]=BD$7,Tb.Financiering[[#This Row],[Te financieren]]-Tb.Financiering[[#This Row],[Eigen
bijdrage]]-Tb.Financiering[[#This Row],[Andere
subsidie(s)]]-Tb.Financiering[[#This Row],[Anders]],0)</f>
        <v>0</v>
      </c>
      <c r="BE105" s="144">
        <f>IF(Tb.Financiering[[#This Row],[Pnr.]]=BE$7,Tb.Financiering[[#This Row],[Te financieren]]-Tb.Financiering[[#This Row],[Eigen
bijdrage]]-Tb.Financiering[[#This Row],[Andere
subsidie(s)]]-Tb.Financiering[[#This Row],[Anders]],0)</f>
        <v>0</v>
      </c>
      <c r="BF105" s="144">
        <f>IF(Tb.Financiering[[#This Row],[Pnr.]]=BF$7,Tb.Financiering[[#This Row],[Te financieren]]-Tb.Financiering[[#This Row],[Eigen
bijdrage]]-Tb.Financiering[[#This Row],[Andere
subsidie(s)]]-Tb.Financiering[[#This Row],[Anders]],0)</f>
        <v>0</v>
      </c>
      <c r="BG105" s="144">
        <f>IF(Tb.Financiering[[#This Row],[Pnr.]]=BG$7,Tb.Financiering[[#This Row],[Te financieren]]-Tb.Financiering[[#This Row],[Eigen
bijdrage]]-Tb.Financiering[[#This Row],[Andere
subsidie(s)]]-Tb.Financiering[[#This Row],[Anders]],0)</f>
        <v>0</v>
      </c>
      <c r="BH105" s="144">
        <f>IF(Tb.Financiering[[#This Row],[Pnr.]]=BH$7,Tb.Financiering[[#This Row],[Te financieren]]-Tb.Financiering[[#This Row],[Eigen
bijdrage]]-Tb.Financiering[[#This Row],[Andere
subsidie(s)]]-Tb.Financiering[[#This Row],[Anders]],0)</f>
        <v>0</v>
      </c>
      <c r="BI105" s="144">
        <f>IF(Tb.Financiering[[#This Row],[Pnr.]]=BI$7,Tb.Financiering[[#This Row],[Te financieren]]-Tb.Financiering[[#This Row],[Eigen
bijdrage]]-Tb.Financiering[[#This Row],[Andere
subsidie(s)]]-Tb.Financiering[[#This Row],[Anders]],0)</f>
        <v>0</v>
      </c>
      <c r="BJ105" s="144">
        <f>IF(Tb.Financiering[[#This Row],[Pnr.]]=BJ$7,Tb.Financiering[[#This Row],[Te financieren]]-Tb.Financiering[[#This Row],[Eigen
bijdrage]]-Tb.Financiering[[#This Row],[Andere
subsidie(s)]]-Tb.Financiering[[#This Row],[Anders]],0)</f>
        <v>0</v>
      </c>
      <c r="BK105" s="144">
        <f>IF(Tb.Financiering[[#This Row],[Pnr.]]=BK$7,Tb.Financiering[[#This Row],[Te financieren]]-Tb.Financiering[[#This Row],[Eigen
bijdrage]]-Tb.Financiering[[#This Row],[Andere
subsidie(s)]]-Tb.Financiering[[#This Row],[Anders]],0)</f>
        <v>0</v>
      </c>
      <c r="BL105" s="144">
        <f>IF(Tb.Financiering[[#This Row],[Pnr.]]=BL$7,Tb.Financiering[[#This Row],[Te financieren]]-Tb.Financiering[[#This Row],[Eigen
bijdrage]]-Tb.Financiering[[#This Row],[Andere
subsidie(s)]]-Tb.Financiering[[#This Row],[Anders]],0)</f>
        <v>0</v>
      </c>
      <c r="BM105" s="144">
        <f>IF(Tb.Financiering[[#This Row],[Pnr.]]=BM$7,Tb.Financiering[[#This Row],[Te financieren]]-Tb.Financiering[[#This Row],[Eigen
bijdrage]]-Tb.Financiering[[#This Row],[Andere
subsidie(s)]]-Tb.Financiering[[#This Row],[Anders]],0)</f>
        <v>0</v>
      </c>
      <c r="BN105" s="235">
        <f>IF(Tb.Financiering[[#This Row],[Pnr.]]=BN$7,Tb.Financiering[[#This Row],[Eigen
bijdrage]]+Tb.Financiering[[#This Row],[Andere
subsidie(s)]]+Tb.Financiering[[#This Row],[Anders]],0)</f>
        <v>0</v>
      </c>
      <c r="BO105" s="235">
        <f>IF(Tb.Financiering[[#This Row],[Pnr.]]=BO$7,Tb.Financiering[[#This Row],[Eigen
bijdrage]]+Tb.Financiering[[#This Row],[Andere
subsidie(s)]]+Tb.Financiering[[#This Row],[Anders]],0)</f>
        <v>0</v>
      </c>
      <c r="BP105" s="235">
        <f>IF(Tb.Financiering[[#This Row],[Pnr.]]=BP$7,Tb.Financiering[[#This Row],[Eigen
bijdrage]]+Tb.Financiering[[#This Row],[Andere
subsidie(s)]]+Tb.Financiering[[#This Row],[Anders]],0)</f>
        <v>0</v>
      </c>
      <c r="BQ105" s="235">
        <f>IF(Tb.Financiering[[#This Row],[Pnr.]]=BQ$7,Tb.Financiering[[#This Row],[Eigen
bijdrage]]+Tb.Financiering[[#This Row],[Andere
subsidie(s)]]+Tb.Financiering[[#This Row],[Anders]],0)</f>
        <v>0</v>
      </c>
      <c r="BR105" s="235">
        <f>IF(Tb.Financiering[[#This Row],[Pnr.]]=BR$7,Tb.Financiering[[#This Row],[Eigen
bijdrage]]+Tb.Financiering[[#This Row],[Andere
subsidie(s)]]+Tb.Financiering[[#This Row],[Anders]],0)</f>
        <v>0</v>
      </c>
      <c r="BS105" s="235">
        <f>IF(Tb.Financiering[[#This Row],[Pnr.]]=BS$7,Tb.Financiering[[#This Row],[Eigen
bijdrage]]+Tb.Financiering[[#This Row],[Andere
subsidie(s)]]+Tb.Financiering[[#This Row],[Anders]],0)</f>
        <v>0</v>
      </c>
      <c r="BT105" s="235">
        <f>IF(Tb.Financiering[[#This Row],[Pnr.]]=BT$7,Tb.Financiering[[#This Row],[Eigen
bijdrage]]+Tb.Financiering[[#This Row],[Andere
subsidie(s)]]+Tb.Financiering[[#This Row],[Anders]],0)</f>
        <v>0</v>
      </c>
      <c r="BU105" s="235">
        <f>IF(Tb.Financiering[[#This Row],[Pnr.]]=BU$7,Tb.Financiering[[#This Row],[Eigen
bijdrage]]+Tb.Financiering[[#This Row],[Andere
subsidie(s)]]+Tb.Financiering[[#This Row],[Anders]],0)</f>
        <v>0</v>
      </c>
      <c r="BV105" s="235">
        <f>IF(Tb.Financiering[[#This Row],[Pnr.]]=BV$7,Tb.Financiering[[#This Row],[Eigen
bijdrage]]+Tb.Financiering[[#This Row],[Andere
subsidie(s)]]+Tb.Financiering[[#This Row],[Anders]],0)</f>
        <v>0</v>
      </c>
      <c r="BW105" s="235">
        <f>IF(Tb.Financiering[[#This Row],[Pnr.]]=BW$7,Tb.Financiering[[#This Row],[Eigen
bijdrage]]+Tb.Financiering[[#This Row],[Andere
subsidie(s)]]+Tb.Financiering[[#This Row],[Anders]],0)</f>
        <v>0</v>
      </c>
      <c r="BX105" s="235">
        <f>IF(Tb.Financiering[[#This Row],[Pnr.]]=BX$7,Tb.Financiering[[#This Row],[Eigen
bijdrage]]+Tb.Financiering[[#This Row],[Andere
subsidie(s)]]+Tb.Financiering[[#This Row],[Anders]],0)</f>
        <v>0</v>
      </c>
      <c r="BY105" s="235">
        <f>IF(Tb.Financiering[[#This Row],[Pnr.]]=BY$7,Tb.Financiering[[#This Row],[Eigen
bijdrage]]+Tb.Financiering[[#This Row],[Andere
subsidie(s)]]+Tb.Financiering[[#This Row],[Anders]],0)</f>
        <v>0</v>
      </c>
      <c r="BZ105" s="235">
        <f>IF(Tb.Financiering[[#This Row],[Pnr.]]=BZ$7,Tb.Financiering[[#This Row],[Eigen
bijdrage]]+Tb.Financiering[[#This Row],[Andere
subsidie(s)]]+Tb.Financiering[[#This Row],[Anders]],0)</f>
        <v>0</v>
      </c>
      <c r="CA105" s="235">
        <f>IF(Tb.Financiering[[#This Row],[Pnr.]]=CA$7,Tb.Financiering[[#This Row],[Eigen
bijdrage]]+Tb.Financiering[[#This Row],[Andere
subsidie(s)]]+Tb.Financiering[[#This Row],[Anders]],0)</f>
        <v>0</v>
      </c>
      <c r="CB105" s="235">
        <f>IF(Tb.Financiering[[#This Row],[Pnr.]]=CB$7,Tb.Financiering[[#This Row],[Eigen
bijdrage]]+Tb.Financiering[[#This Row],[Andere
subsidie(s)]]+Tb.Financiering[[#This Row],[Anders]],0)</f>
        <v>0</v>
      </c>
      <c r="CC105" s="235">
        <f>IF(Tb.Financiering[[#This Row],[Pnr.]]=CC$7,Tb.Financiering[[#This Row],[Eigen
bijdrage]]+Tb.Financiering[[#This Row],[Andere
subsidie(s)]]+Tb.Financiering[[#This Row],[Anders]],0)</f>
        <v>0</v>
      </c>
      <c r="CD105" s="235">
        <f>IF(Tb.Financiering[[#This Row],[Pnr.]]=CD$7,Tb.Financiering[[#This Row],[Eigen
bijdrage]]+Tb.Financiering[[#This Row],[Andere
subsidie(s)]]+Tb.Financiering[[#This Row],[Anders]],0)</f>
        <v>0</v>
      </c>
      <c r="CE105" s="235">
        <f>IF(Tb.Financiering[[#This Row],[Pnr.]]=CE$7,Tb.Financiering[[#This Row],[Eigen
bijdrage]]+Tb.Financiering[[#This Row],[Andere
subsidie(s)]]+Tb.Financiering[[#This Row],[Anders]],0)</f>
        <v>0</v>
      </c>
      <c r="CF105" s="235">
        <f>IF(Tb.Financiering[[#This Row],[Pnr.]]=CF$7,Tb.Financiering[[#This Row],[Eigen
bijdrage]]+Tb.Financiering[[#This Row],[Andere
subsidie(s)]]+Tb.Financiering[[#This Row],[Anders]],0)</f>
        <v>0</v>
      </c>
      <c r="CG105" s="235">
        <f>IF(Tb.Financiering[[#This Row],[Pnr.]]=CG$7,Tb.Financiering[[#This Row],[Eigen
bijdrage]]+Tb.Financiering[[#This Row],[Andere
subsidie(s)]]+Tb.Financiering[[#This Row],[Anders]],0)</f>
        <v>0</v>
      </c>
      <c r="CH105" s="235">
        <f>IF(Tb.Financiering[[#This Row],[Pnr.]]=CH$7,Tb.Financiering[[#This Row],[Eigen
bijdrage]]+Tb.Financiering[[#This Row],[Andere
subsidie(s)]]+Tb.Financiering[[#This Row],[Anders]],0)</f>
        <v>0</v>
      </c>
      <c r="CI105" s="235">
        <f>IF(Tb.Financiering[[#This Row],[Pnr.]]=CI$7,Tb.Financiering[[#This Row],[Eigen
bijdrage]]+Tb.Financiering[[#This Row],[Andere
subsidie(s)]]+Tb.Financiering[[#This Row],[Anders]],0)</f>
        <v>0</v>
      </c>
      <c r="CJ105" s="235">
        <f>IF(Tb.Financiering[[#This Row],[Pnr.]]=CJ$7,Tb.Financiering[[#This Row],[Eigen
bijdrage]]+Tb.Financiering[[#This Row],[Andere
subsidie(s)]]+Tb.Financiering[[#This Row],[Anders]],0)</f>
        <v>0</v>
      </c>
      <c r="CK105" s="235">
        <f>IF(Tb.Financiering[[#This Row],[Pnr.]]=CK$7,Tb.Financiering[[#This Row],[Eigen
bijdrage]]+Tb.Financiering[[#This Row],[Andere
subsidie(s)]]+Tb.Financiering[[#This Row],[Anders]],0)</f>
        <v>0</v>
      </c>
      <c r="CL105" s="235">
        <f>IF(Tb.Financiering[[#This Row],[Pnr.]]=CL$7,Tb.Financiering[[#This Row],[Eigen
bijdrage]]+Tb.Financiering[[#This Row],[Andere
subsidie(s)]]+Tb.Financiering[[#This Row],[Anders]],0)</f>
        <v>0</v>
      </c>
      <c r="CM105" s="235">
        <f>IF(Tb.Financiering[[#This Row],[Pnr.]]=CM$7,Tb.Financiering[[#This Row],[Eigen
bijdrage]]+Tb.Financiering[[#This Row],[Andere
subsidie(s)]]+Tb.Financiering[[#This Row],[Anders]],0)</f>
        <v>0</v>
      </c>
      <c r="CN105" s="235">
        <f>IF(Tb.Financiering[[#This Row],[Pnr.]]=CN$7,Tb.Financiering[[#This Row],[Eigen
bijdrage]]+Tb.Financiering[[#This Row],[Andere
subsidie(s)]]+Tb.Financiering[[#This Row],[Anders]],0)</f>
        <v>0</v>
      </c>
      <c r="CO105" s="235">
        <f>IF(Tb.Financiering[[#This Row],[Pnr.]]=CO$7,Tb.Financiering[[#This Row],[Eigen
bijdrage]]+Tb.Financiering[[#This Row],[Andere
subsidie(s)]]+Tb.Financiering[[#This Row],[Anders]],0)</f>
        <v>0</v>
      </c>
      <c r="CP105" s="235">
        <f>IF(Tb.Financiering[[#This Row],[Pnr.]]=CP$7,Tb.Financiering[[#This Row],[Eigen
bijdrage]]+Tb.Financiering[[#This Row],[Andere
subsidie(s)]]+Tb.Financiering[[#This Row],[Anders]],0)</f>
        <v>0</v>
      </c>
      <c r="CQ105" s="235">
        <f>IF(Tb.Financiering[[#This Row],[Pnr.]]=CQ$7,Tb.Financiering[[#This Row],[Eigen
bijdrage]]+Tb.Financiering[[#This Row],[Andere
subsidie(s)]]+Tb.Financiering[[#This Row],[Anders]],0)</f>
        <v>0</v>
      </c>
      <c r="CR105" s="235">
        <f>IF(Tb.Financiering[[#This Row],[Pnr.]]=CR$7,Tb.Financiering[[#This Row],[Eigen
bijdrage]]+Tb.Financiering[[#This Row],[Andere
subsidie(s)]]+Tb.Financiering[[#This Row],[Anders]],0)</f>
        <v>0</v>
      </c>
      <c r="CS105" s="235">
        <f>IF(Tb.Financiering[[#This Row],[Pnr.]]=CS$7,Tb.Financiering[[#This Row],[Eigen
bijdrage]]+Tb.Financiering[[#This Row],[Andere
subsidie(s)]]+Tb.Financiering[[#This Row],[Anders]],0)</f>
        <v>0</v>
      </c>
      <c r="CT105" s="235">
        <f>IF(Tb.Financiering[[#This Row],[Pnr.]]=CT$7,Tb.Financiering[[#This Row],[Eigen
bijdrage]]+Tb.Financiering[[#This Row],[Andere
subsidie(s)]]+Tb.Financiering[[#This Row],[Anders]],0)</f>
        <v>0</v>
      </c>
      <c r="CU105" s="235">
        <f>IF(Tb.Financiering[[#This Row],[Pnr.]]=CU$7,Tb.Financiering[[#This Row],[Eigen
bijdrage]]+Tb.Financiering[[#This Row],[Andere
subsidie(s)]]+Tb.Financiering[[#This Row],[Anders]],0)</f>
        <v>0</v>
      </c>
      <c r="CV105" s="235">
        <f>IF(Tb.Financiering[[#This Row],[Pnr.]]=CV$7,Tb.Financiering[[#This Row],[Eigen
bijdrage]]+Tb.Financiering[[#This Row],[Andere
subsidie(s)]]+Tb.Financiering[[#This Row],[Anders]],0)</f>
        <v>0</v>
      </c>
      <c r="CW105" s="235">
        <f>IF(Tb.Financiering[[#This Row],[Pnr.]]=CW$7,Tb.Financiering[[#This Row],[Eigen
bijdrage]]+Tb.Financiering[[#This Row],[Andere
subsidie(s)]]+Tb.Financiering[[#This Row],[Anders]],0)</f>
        <v>0</v>
      </c>
      <c r="CX105" s="235">
        <f>IF(Tb.Financiering[[#This Row],[Pnr.]]=CX$7,Tb.Financiering[[#This Row],[Eigen
bijdrage]]+Tb.Financiering[[#This Row],[Andere
subsidie(s)]]+Tb.Financiering[[#This Row],[Anders]],0)</f>
        <v>0</v>
      </c>
      <c r="CY105" s="235">
        <f>IF(Tb.Financiering[[#This Row],[Pnr.]]=CY$7,Tb.Financiering[[#This Row],[Eigen
bijdrage]]+Tb.Financiering[[#This Row],[Andere
subsidie(s)]]+Tb.Financiering[[#This Row],[Anders]],0)</f>
        <v>0</v>
      </c>
      <c r="CZ105" s="235">
        <f>IF(Tb.Financiering[[#This Row],[Pnr.]]=CZ$7,Tb.Financiering[[#This Row],[Eigen
bijdrage]]+Tb.Financiering[[#This Row],[Andere
subsidie(s)]]+Tb.Financiering[[#This Row],[Anders]],0)</f>
        <v>0</v>
      </c>
      <c r="DA105" s="235">
        <f>IF(Tb.Financiering[[#This Row],[Pnr.]]=DA$7,Tb.Financiering[[#This Row],[Eigen
bijdrage]]+Tb.Financiering[[#This Row],[Andere
subsidie(s)]]+Tb.Financiering[[#This Row],[Anders]],0)</f>
        <v>0</v>
      </c>
      <c r="DB105" s="235">
        <f>IF(Tb.Financiering[[#This Row],[Pnr.]]=DB$7,Tb.Financiering[[#This Row],[Eigen
bijdrage]]+Tb.Financiering[[#This Row],[Andere
subsidie(s)]]+Tb.Financiering[[#This Row],[Anders]],0)</f>
        <v>0</v>
      </c>
      <c r="DC105" s="235">
        <f>IF(Tb.Financiering[[#This Row],[Pnr.]]=DC$7,Tb.Financiering[[#This Row],[Eigen
bijdrage]]+Tb.Financiering[[#This Row],[Andere
subsidie(s)]]+Tb.Financiering[[#This Row],[Anders]],0)</f>
        <v>0</v>
      </c>
      <c r="DD105" s="235">
        <f>IF(Tb.Financiering[[#This Row],[Pnr.]]=DD$7,Tb.Financiering[[#This Row],[Eigen
bijdrage]]+Tb.Financiering[[#This Row],[Andere
subsidie(s)]]+Tb.Financiering[[#This Row],[Anders]],0)</f>
        <v>0</v>
      </c>
      <c r="DE105" s="235">
        <f>IF(Tb.Financiering[[#This Row],[Pnr.]]=DE$7,Tb.Financiering[[#This Row],[Eigen
bijdrage]]+Tb.Financiering[[#This Row],[Andere
subsidie(s)]]+Tb.Financiering[[#This Row],[Anders]],0)</f>
        <v>0</v>
      </c>
      <c r="DF105" s="235">
        <f>IF(Tb.Financiering[[#This Row],[Pnr.]]=DF$7,Tb.Financiering[[#This Row],[Eigen
bijdrage]]+Tb.Financiering[[#This Row],[Andere
subsidie(s)]]+Tb.Financiering[[#This Row],[Anders]],0)</f>
        <v>0</v>
      </c>
      <c r="DG105" s="235">
        <f>IF(Tb.Financiering[[#This Row],[Pnr.]]=DG$7,Tb.Financiering[[#This Row],[Eigen
bijdrage]]+Tb.Financiering[[#This Row],[Andere
subsidie(s)]]+Tb.Financiering[[#This Row],[Anders]],0)</f>
        <v>0</v>
      </c>
      <c r="DH105" s="235">
        <f>IF(Tb.Financiering[[#This Row],[Pnr.]]=DH$7,Tb.Financiering[[#This Row],[Eigen
bijdrage]]+Tb.Financiering[[#This Row],[Andere
subsidie(s)]]+Tb.Financiering[[#This Row],[Anders]],0)</f>
        <v>0</v>
      </c>
      <c r="DI105" s="235">
        <f>IF(Tb.Financiering[[#This Row],[Pnr.]]=DI$7,Tb.Financiering[[#This Row],[Eigen
bijdrage]]+Tb.Financiering[[#This Row],[Andere
subsidie(s)]]+Tb.Financiering[[#This Row],[Anders]],0)</f>
        <v>0</v>
      </c>
      <c r="DJ105" s="235">
        <f>IF(Tb.Financiering[[#This Row],[Pnr.]]=DJ$7,Tb.Financiering[[#This Row],[Eigen
bijdrage]]+Tb.Financiering[[#This Row],[Andere
subsidie(s)]]+Tb.Financiering[[#This Row],[Anders]],0)</f>
        <v>0</v>
      </c>
      <c r="DK105" s="235">
        <f>IF(Tb.Financiering[[#This Row],[Pnr.]]=DK$7,Tb.Financiering[[#This Row],[Eigen
bijdrage]]+Tb.Financiering[[#This Row],[Andere
subsidie(s)]]+Tb.Financiering[[#This Row],[Anders]],0)</f>
        <v>0</v>
      </c>
      <c r="XFD105" s="31"/>
    </row>
    <row r="106" spans="1:115 16384:16384" s="4" customFormat="1" x14ac:dyDescent="0.3">
      <c r="A106" s="31"/>
      <c r="B106" s="137"/>
      <c r="C106" s="137"/>
      <c r="D106" s="11">
        <f>SUMIF(Tbl.Kosten[PSAnr.],Tb.Financiering[[#This Row],[PSAnr.]],Tbl.Kosten[Totaal kosten])</f>
        <v>0</v>
      </c>
      <c r="E106" s="154">
        <f>SUMIF(Tbl.Kosten[PSAnr.],Tb.Financiering[[#This Row],[PSAnr.]],Tbl.Kosten[Subsidie])</f>
        <v>0</v>
      </c>
      <c r="F106" s="155"/>
      <c r="G106" s="154">
        <f>Tb.Financiering[[#This Row],[Begrote kosten]]-Tb.Financiering[[#This Row],[Berekende GLB subsidie]]-Tb.Financiering[[#This Row],[Correctie GLB subsidie]]</f>
        <v>0</v>
      </c>
      <c r="H106" s="156"/>
      <c r="I106" s="156"/>
      <c r="J106" s="156"/>
      <c r="K106" s="152"/>
      <c r="L106" s="97">
        <f>Tb.Financiering[[#This Row],[Te financieren]]-SUM(Tb.Financiering[[#This Row],[Eigen
bijdrage]:[Anders]])</f>
        <v>0</v>
      </c>
      <c r="M106" s="160" t="str">
        <f>IFERROR(VLOOKUP(Tb.Financiering[[#This Row],[Partnernaam]],Tbl.Projectpartners[[Naam]:[PNr.]],9,FALSE),"")</f>
        <v/>
      </c>
      <c r="N106" s="142" t="str">
        <f>IFERROR(VLOOKUP(Tb.Financiering[[#This Row],[Subsidiabele activiteit]],Tbl.Subsidiehoogte[[Subsidieactiviteit]:[SAnr.]],3,FALSE),"")</f>
        <v/>
      </c>
      <c r="O106" s="142" t="str">
        <f>_xlfn.CONCAT(Tb.Financiering[[#This Row],[Pnr.]],Tb.Financiering[[#This Row],[SAnr.]])</f>
        <v/>
      </c>
      <c r="P106" s="144">
        <f>IF(Tb.Financiering[[#This Row],[Pnr.]]=P$7,Tb.Financiering[[#This Row],[Te financieren]]-Tb.Financiering[[#This Row],[Eigen
bijdrage]]-Tb.Financiering[[#This Row],[Andere
subsidie(s)]]-Tb.Financiering[[#This Row],[Anders]],0)</f>
        <v>0</v>
      </c>
      <c r="Q106" s="144">
        <f>IF(Tb.Financiering[[#This Row],[Pnr.]]=Q$7,Tb.Financiering[[#This Row],[Te financieren]]-Tb.Financiering[[#This Row],[Eigen
bijdrage]]-Tb.Financiering[[#This Row],[Andere
subsidie(s)]]-Tb.Financiering[[#This Row],[Anders]],0)</f>
        <v>0</v>
      </c>
      <c r="R106" s="144">
        <f>IF(Tb.Financiering[[#This Row],[Pnr.]]=R$7,Tb.Financiering[[#This Row],[Te financieren]]-Tb.Financiering[[#This Row],[Eigen
bijdrage]]-Tb.Financiering[[#This Row],[Andere
subsidie(s)]]-Tb.Financiering[[#This Row],[Anders]],0)</f>
        <v>0</v>
      </c>
      <c r="S106" s="144">
        <f>IF(Tb.Financiering[[#This Row],[Pnr.]]=S$7,Tb.Financiering[[#This Row],[Te financieren]]-Tb.Financiering[[#This Row],[Eigen
bijdrage]]-Tb.Financiering[[#This Row],[Andere
subsidie(s)]]-Tb.Financiering[[#This Row],[Anders]],0)</f>
        <v>0</v>
      </c>
      <c r="T106" s="144">
        <f>IF(Tb.Financiering[[#This Row],[Pnr.]]=T$7,Tb.Financiering[[#This Row],[Te financieren]]-Tb.Financiering[[#This Row],[Eigen
bijdrage]]-Tb.Financiering[[#This Row],[Andere
subsidie(s)]]-Tb.Financiering[[#This Row],[Anders]],0)</f>
        <v>0</v>
      </c>
      <c r="U106" s="144">
        <f>IF(Tb.Financiering[[#This Row],[Pnr.]]=U$7,Tb.Financiering[[#This Row],[Te financieren]]-Tb.Financiering[[#This Row],[Eigen
bijdrage]]-Tb.Financiering[[#This Row],[Andere
subsidie(s)]]-Tb.Financiering[[#This Row],[Anders]],0)</f>
        <v>0</v>
      </c>
      <c r="V106" s="144">
        <f>IF(Tb.Financiering[[#This Row],[Pnr.]]=V$7,Tb.Financiering[[#This Row],[Te financieren]]-Tb.Financiering[[#This Row],[Eigen
bijdrage]]-Tb.Financiering[[#This Row],[Andere
subsidie(s)]]-Tb.Financiering[[#This Row],[Anders]],0)</f>
        <v>0</v>
      </c>
      <c r="W106" s="144">
        <f>IF(Tb.Financiering[[#This Row],[Pnr.]]=W$7,Tb.Financiering[[#This Row],[Te financieren]]-Tb.Financiering[[#This Row],[Eigen
bijdrage]]-Tb.Financiering[[#This Row],[Andere
subsidie(s)]]-Tb.Financiering[[#This Row],[Anders]],0)</f>
        <v>0</v>
      </c>
      <c r="X106" s="144">
        <f>IF(Tb.Financiering[[#This Row],[Pnr.]]=X$7,Tb.Financiering[[#This Row],[Te financieren]]-Tb.Financiering[[#This Row],[Eigen
bijdrage]]-Tb.Financiering[[#This Row],[Andere
subsidie(s)]]-Tb.Financiering[[#This Row],[Anders]],0)</f>
        <v>0</v>
      </c>
      <c r="Y106" s="144">
        <f>IF(Tb.Financiering[[#This Row],[Pnr.]]=Y$7,Tb.Financiering[[#This Row],[Te financieren]]-Tb.Financiering[[#This Row],[Eigen
bijdrage]]-Tb.Financiering[[#This Row],[Andere
subsidie(s)]]-Tb.Financiering[[#This Row],[Anders]],0)</f>
        <v>0</v>
      </c>
      <c r="Z106" s="144">
        <f>IF(Tb.Financiering[[#This Row],[Pnr.]]=Z$7,Tb.Financiering[[#This Row],[Te financieren]]-Tb.Financiering[[#This Row],[Eigen
bijdrage]]-Tb.Financiering[[#This Row],[Andere
subsidie(s)]]-Tb.Financiering[[#This Row],[Anders]],0)</f>
        <v>0</v>
      </c>
      <c r="AA106" s="144">
        <f>IF(Tb.Financiering[[#This Row],[Pnr.]]=AA$7,Tb.Financiering[[#This Row],[Te financieren]]-Tb.Financiering[[#This Row],[Eigen
bijdrage]]-Tb.Financiering[[#This Row],[Andere
subsidie(s)]]-Tb.Financiering[[#This Row],[Anders]],0)</f>
        <v>0</v>
      </c>
      <c r="AB106" s="144">
        <f>IF(Tb.Financiering[[#This Row],[Pnr.]]=AB$7,Tb.Financiering[[#This Row],[Te financieren]]-Tb.Financiering[[#This Row],[Eigen
bijdrage]]-Tb.Financiering[[#This Row],[Andere
subsidie(s)]]-Tb.Financiering[[#This Row],[Anders]],0)</f>
        <v>0</v>
      </c>
      <c r="AC106" s="144">
        <f>IF(Tb.Financiering[[#This Row],[Pnr.]]=AC$7,Tb.Financiering[[#This Row],[Te financieren]]-Tb.Financiering[[#This Row],[Eigen
bijdrage]]-Tb.Financiering[[#This Row],[Andere
subsidie(s)]]-Tb.Financiering[[#This Row],[Anders]],0)</f>
        <v>0</v>
      </c>
      <c r="AD106" s="144">
        <f>IF(Tb.Financiering[[#This Row],[Pnr.]]=AD$7,Tb.Financiering[[#This Row],[Te financieren]]-Tb.Financiering[[#This Row],[Eigen
bijdrage]]-Tb.Financiering[[#This Row],[Andere
subsidie(s)]]-Tb.Financiering[[#This Row],[Anders]],0)</f>
        <v>0</v>
      </c>
      <c r="AE106" s="144">
        <f>IF(Tb.Financiering[[#This Row],[Pnr.]]=AE$7,Tb.Financiering[[#This Row],[Te financieren]]-Tb.Financiering[[#This Row],[Eigen
bijdrage]]-Tb.Financiering[[#This Row],[Andere
subsidie(s)]]-Tb.Financiering[[#This Row],[Anders]],0)</f>
        <v>0</v>
      </c>
      <c r="AF106" s="144">
        <f>IF(Tb.Financiering[[#This Row],[Pnr.]]=AF$7,Tb.Financiering[[#This Row],[Te financieren]]-Tb.Financiering[[#This Row],[Eigen
bijdrage]]-Tb.Financiering[[#This Row],[Andere
subsidie(s)]]-Tb.Financiering[[#This Row],[Anders]],0)</f>
        <v>0</v>
      </c>
      <c r="AG106" s="144">
        <f>IF(Tb.Financiering[[#This Row],[Pnr.]]=AG$7,Tb.Financiering[[#This Row],[Te financieren]]-Tb.Financiering[[#This Row],[Eigen
bijdrage]]-Tb.Financiering[[#This Row],[Andere
subsidie(s)]]-Tb.Financiering[[#This Row],[Anders]],0)</f>
        <v>0</v>
      </c>
      <c r="AH106" s="144">
        <f>IF(Tb.Financiering[[#This Row],[Pnr.]]=AH$7,Tb.Financiering[[#This Row],[Te financieren]]-Tb.Financiering[[#This Row],[Eigen
bijdrage]]-Tb.Financiering[[#This Row],[Andere
subsidie(s)]]-Tb.Financiering[[#This Row],[Anders]],0)</f>
        <v>0</v>
      </c>
      <c r="AI106" s="144">
        <f>IF(Tb.Financiering[[#This Row],[Pnr.]]=AI$7,Tb.Financiering[[#This Row],[Te financieren]]-Tb.Financiering[[#This Row],[Eigen
bijdrage]]-Tb.Financiering[[#This Row],[Andere
subsidie(s)]]-Tb.Financiering[[#This Row],[Anders]],0)</f>
        <v>0</v>
      </c>
      <c r="AJ106" s="144">
        <f>IF(Tb.Financiering[[#This Row],[Pnr.]]=AJ$7,Tb.Financiering[[#This Row],[Te financieren]]-Tb.Financiering[[#This Row],[Eigen
bijdrage]]-Tb.Financiering[[#This Row],[Andere
subsidie(s)]]-Tb.Financiering[[#This Row],[Anders]],0)</f>
        <v>0</v>
      </c>
      <c r="AK106" s="144">
        <f>IF(Tb.Financiering[[#This Row],[Pnr.]]=AK$7,Tb.Financiering[[#This Row],[Te financieren]]-Tb.Financiering[[#This Row],[Eigen
bijdrage]]-Tb.Financiering[[#This Row],[Andere
subsidie(s)]]-Tb.Financiering[[#This Row],[Anders]],0)</f>
        <v>0</v>
      </c>
      <c r="AL106" s="144">
        <f>IF(Tb.Financiering[[#This Row],[Pnr.]]=AL$7,Tb.Financiering[[#This Row],[Te financieren]]-Tb.Financiering[[#This Row],[Eigen
bijdrage]]-Tb.Financiering[[#This Row],[Andere
subsidie(s)]]-Tb.Financiering[[#This Row],[Anders]],0)</f>
        <v>0</v>
      </c>
      <c r="AM106" s="144">
        <f>IF(Tb.Financiering[[#This Row],[Pnr.]]=AM$7,Tb.Financiering[[#This Row],[Te financieren]]-Tb.Financiering[[#This Row],[Eigen
bijdrage]]-Tb.Financiering[[#This Row],[Andere
subsidie(s)]]-Tb.Financiering[[#This Row],[Anders]],0)</f>
        <v>0</v>
      </c>
      <c r="AN106" s="144">
        <f>IF(Tb.Financiering[[#This Row],[Pnr.]]=AN$7,Tb.Financiering[[#This Row],[Te financieren]]-Tb.Financiering[[#This Row],[Eigen
bijdrage]]-Tb.Financiering[[#This Row],[Andere
subsidie(s)]]-Tb.Financiering[[#This Row],[Anders]],0)</f>
        <v>0</v>
      </c>
      <c r="AO106" s="144">
        <f>IF(Tb.Financiering[[#This Row],[Pnr.]]=AO$7,Tb.Financiering[[#This Row],[Te financieren]]-Tb.Financiering[[#This Row],[Eigen
bijdrage]]-Tb.Financiering[[#This Row],[Andere
subsidie(s)]]-Tb.Financiering[[#This Row],[Anders]],0)</f>
        <v>0</v>
      </c>
      <c r="AP106" s="144">
        <f>IF(Tb.Financiering[[#This Row],[Pnr.]]=AP$7,Tb.Financiering[[#This Row],[Te financieren]]-Tb.Financiering[[#This Row],[Eigen
bijdrage]]-Tb.Financiering[[#This Row],[Andere
subsidie(s)]]-Tb.Financiering[[#This Row],[Anders]],0)</f>
        <v>0</v>
      </c>
      <c r="AQ106" s="144">
        <f>IF(Tb.Financiering[[#This Row],[Pnr.]]=AQ$7,Tb.Financiering[[#This Row],[Te financieren]]-Tb.Financiering[[#This Row],[Eigen
bijdrage]]-Tb.Financiering[[#This Row],[Andere
subsidie(s)]]-Tb.Financiering[[#This Row],[Anders]],0)</f>
        <v>0</v>
      </c>
      <c r="AR106" s="144">
        <f>IF(Tb.Financiering[[#This Row],[Pnr.]]=AR$7,Tb.Financiering[[#This Row],[Te financieren]]-Tb.Financiering[[#This Row],[Eigen
bijdrage]]-Tb.Financiering[[#This Row],[Andere
subsidie(s)]]-Tb.Financiering[[#This Row],[Anders]],0)</f>
        <v>0</v>
      </c>
      <c r="AS106" s="144">
        <f>IF(Tb.Financiering[[#This Row],[Pnr.]]=AS$7,Tb.Financiering[[#This Row],[Te financieren]]-Tb.Financiering[[#This Row],[Eigen
bijdrage]]-Tb.Financiering[[#This Row],[Andere
subsidie(s)]]-Tb.Financiering[[#This Row],[Anders]],0)</f>
        <v>0</v>
      </c>
      <c r="AT106" s="144">
        <f>IF(Tb.Financiering[[#This Row],[Pnr.]]=AT$7,Tb.Financiering[[#This Row],[Te financieren]]-Tb.Financiering[[#This Row],[Eigen
bijdrage]]-Tb.Financiering[[#This Row],[Andere
subsidie(s)]]-Tb.Financiering[[#This Row],[Anders]],0)</f>
        <v>0</v>
      </c>
      <c r="AU106" s="144">
        <f>IF(Tb.Financiering[[#This Row],[Pnr.]]=AU$7,Tb.Financiering[[#This Row],[Te financieren]]-Tb.Financiering[[#This Row],[Eigen
bijdrage]]-Tb.Financiering[[#This Row],[Andere
subsidie(s)]]-Tb.Financiering[[#This Row],[Anders]],0)</f>
        <v>0</v>
      </c>
      <c r="AV106" s="144">
        <f>IF(Tb.Financiering[[#This Row],[Pnr.]]=AV$7,Tb.Financiering[[#This Row],[Te financieren]]-Tb.Financiering[[#This Row],[Eigen
bijdrage]]-Tb.Financiering[[#This Row],[Andere
subsidie(s)]]-Tb.Financiering[[#This Row],[Anders]],0)</f>
        <v>0</v>
      </c>
      <c r="AW106" s="144">
        <f>IF(Tb.Financiering[[#This Row],[Pnr.]]=AW$7,Tb.Financiering[[#This Row],[Te financieren]]-Tb.Financiering[[#This Row],[Eigen
bijdrage]]-Tb.Financiering[[#This Row],[Andere
subsidie(s)]]-Tb.Financiering[[#This Row],[Anders]],0)</f>
        <v>0</v>
      </c>
      <c r="AX106" s="144">
        <f>IF(Tb.Financiering[[#This Row],[Pnr.]]=AX$7,Tb.Financiering[[#This Row],[Te financieren]]-Tb.Financiering[[#This Row],[Eigen
bijdrage]]-Tb.Financiering[[#This Row],[Andere
subsidie(s)]]-Tb.Financiering[[#This Row],[Anders]],0)</f>
        <v>0</v>
      </c>
      <c r="AY106" s="144">
        <f>IF(Tb.Financiering[[#This Row],[Pnr.]]=AY$7,Tb.Financiering[[#This Row],[Te financieren]]-Tb.Financiering[[#This Row],[Eigen
bijdrage]]-Tb.Financiering[[#This Row],[Andere
subsidie(s)]]-Tb.Financiering[[#This Row],[Anders]],0)</f>
        <v>0</v>
      </c>
      <c r="AZ106" s="144">
        <f>IF(Tb.Financiering[[#This Row],[Pnr.]]=AZ$7,Tb.Financiering[[#This Row],[Te financieren]]-Tb.Financiering[[#This Row],[Eigen
bijdrage]]-Tb.Financiering[[#This Row],[Andere
subsidie(s)]]-Tb.Financiering[[#This Row],[Anders]],0)</f>
        <v>0</v>
      </c>
      <c r="BA106" s="144">
        <f>IF(Tb.Financiering[[#This Row],[Pnr.]]=BA$7,Tb.Financiering[[#This Row],[Te financieren]]-Tb.Financiering[[#This Row],[Eigen
bijdrage]]-Tb.Financiering[[#This Row],[Andere
subsidie(s)]]-Tb.Financiering[[#This Row],[Anders]],0)</f>
        <v>0</v>
      </c>
      <c r="BB106" s="144">
        <f>IF(Tb.Financiering[[#This Row],[Pnr.]]=BB$7,Tb.Financiering[[#This Row],[Te financieren]]-Tb.Financiering[[#This Row],[Eigen
bijdrage]]-Tb.Financiering[[#This Row],[Andere
subsidie(s)]]-Tb.Financiering[[#This Row],[Anders]],0)</f>
        <v>0</v>
      </c>
      <c r="BC106" s="144">
        <f>IF(Tb.Financiering[[#This Row],[Pnr.]]=BC$7,Tb.Financiering[[#This Row],[Te financieren]]-Tb.Financiering[[#This Row],[Eigen
bijdrage]]-Tb.Financiering[[#This Row],[Andere
subsidie(s)]]-Tb.Financiering[[#This Row],[Anders]],0)</f>
        <v>0</v>
      </c>
      <c r="BD106" s="144">
        <f>IF(Tb.Financiering[[#This Row],[Pnr.]]=BD$7,Tb.Financiering[[#This Row],[Te financieren]]-Tb.Financiering[[#This Row],[Eigen
bijdrage]]-Tb.Financiering[[#This Row],[Andere
subsidie(s)]]-Tb.Financiering[[#This Row],[Anders]],0)</f>
        <v>0</v>
      </c>
      <c r="BE106" s="144">
        <f>IF(Tb.Financiering[[#This Row],[Pnr.]]=BE$7,Tb.Financiering[[#This Row],[Te financieren]]-Tb.Financiering[[#This Row],[Eigen
bijdrage]]-Tb.Financiering[[#This Row],[Andere
subsidie(s)]]-Tb.Financiering[[#This Row],[Anders]],0)</f>
        <v>0</v>
      </c>
      <c r="BF106" s="144">
        <f>IF(Tb.Financiering[[#This Row],[Pnr.]]=BF$7,Tb.Financiering[[#This Row],[Te financieren]]-Tb.Financiering[[#This Row],[Eigen
bijdrage]]-Tb.Financiering[[#This Row],[Andere
subsidie(s)]]-Tb.Financiering[[#This Row],[Anders]],0)</f>
        <v>0</v>
      </c>
      <c r="BG106" s="144">
        <f>IF(Tb.Financiering[[#This Row],[Pnr.]]=BG$7,Tb.Financiering[[#This Row],[Te financieren]]-Tb.Financiering[[#This Row],[Eigen
bijdrage]]-Tb.Financiering[[#This Row],[Andere
subsidie(s)]]-Tb.Financiering[[#This Row],[Anders]],0)</f>
        <v>0</v>
      </c>
      <c r="BH106" s="144">
        <f>IF(Tb.Financiering[[#This Row],[Pnr.]]=BH$7,Tb.Financiering[[#This Row],[Te financieren]]-Tb.Financiering[[#This Row],[Eigen
bijdrage]]-Tb.Financiering[[#This Row],[Andere
subsidie(s)]]-Tb.Financiering[[#This Row],[Anders]],0)</f>
        <v>0</v>
      </c>
      <c r="BI106" s="144">
        <f>IF(Tb.Financiering[[#This Row],[Pnr.]]=BI$7,Tb.Financiering[[#This Row],[Te financieren]]-Tb.Financiering[[#This Row],[Eigen
bijdrage]]-Tb.Financiering[[#This Row],[Andere
subsidie(s)]]-Tb.Financiering[[#This Row],[Anders]],0)</f>
        <v>0</v>
      </c>
      <c r="BJ106" s="144">
        <f>IF(Tb.Financiering[[#This Row],[Pnr.]]=BJ$7,Tb.Financiering[[#This Row],[Te financieren]]-Tb.Financiering[[#This Row],[Eigen
bijdrage]]-Tb.Financiering[[#This Row],[Andere
subsidie(s)]]-Tb.Financiering[[#This Row],[Anders]],0)</f>
        <v>0</v>
      </c>
      <c r="BK106" s="144">
        <f>IF(Tb.Financiering[[#This Row],[Pnr.]]=BK$7,Tb.Financiering[[#This Row],[Te financieren]]-Tb.Financiering[[#This Row],[Eigen
bijdrage]]-Tb.Financiering[[#This Row],[Andere
subsidie(s)]]-Tb.Financiering[[#This Row],[Anders]],0)</f>
        <v>0</v>
      </c>
      <c r="BL106" s="144">
        <f>IF(Tb.Financiering[[#This Row],[Pnr.]]=BL$7,Tb.Financiering[[#This Row],[Te financieren]]-Tb.Financiering[[#This Row],[Eigen
bijdrage]]-Tb.Financiering[[#This Row],[Andere
subsidie(s)]]-Tb.Financiering[[#This Row],[Anders]],0)</f>
        <v>0</v>
      </c>
      <c r="BM106" s="144">
        <f>IF(Tb.Financiering[[#This Row],[Pnr.]]=BM$7,Tb.Financiering[[#This Row],[Te financieren]]-Tb.Financiering[[#This Row],[Eigen
bijdrage]]-Tb.Financiering[[#This Row],[Andere
subsidie(s)]]-Tb.Financiering[[#This Row],[Anders]],0)</f>
        <v>0</v>
      </c>
      <c r="BN106" s="235">
        <f>IF(Tb.Financiering[[#This Row],[Pnr.]]=BN$7,Tb.Financiering[[#This Row],[Eigen
bijdrage]]+Tb.Financiering[[#This Row],[Andere
subsidie(s)]]+Tb.Financiering[[#This Row],[Anders]],0)</f>
        <v>0</v>
      </c>
      <c r="BO106" s="235">
        <f>IF(Tb.Financiering[[#This Row],[Pnr.]]=BO$7,Tb.Financiering[[#This Row],[Eigen
bijdrage]]+Tb.Financiering[[#This Row],[Andere
subsidie(s)]]+Tb.Financiering[[#This Row],[Anders]],0)</f>
        <v>0</v>
      </c>
      <c r="BP106" s="235">
        <f>IF(Tb.Financiering[[#This Row],[Pnr.]]=BP$7,Tb.Financiering[[#This Row],[Eigen
bijdrage]]+Tb.Financiering[[#This Row],[Andere
subsidie(s)]]+Tb.Financiering[[#This Row],[Anders]],0)</f>
        <v>0</v>
      </c>
      <c r="BQ106" s="235">
        <f>IF(Tb.Financiering[[#This Row],[Pnr.]]=BQ$7,Tb.Financiering[[#This Row],[Eigen
bijdrage]]+Tb.Financiering[[#This Row],[Andere
subsidie(s)]]+Tb.Financiering[[#This Row],[Anders]],0)</f>
        <v>0</v>
      </c>
      <c r="BR106" s="235">
        <f>IF(Tb.Financiering[[#This Row],[Pnr.]]=BR$7,Tb.Financiering[[#This Row],[Eigen
bijdrage]]+Tb.Financiering[[#This Row],[Andere
subsidie(s)]]+Tb.Financiering[[#This Row],[Anders]],0)</f>
        <v>0</v>
      </c>
      <c r="BS106" s="235">
        <f>IF(Tb.Financiering[[#This Row],[Pnr.]]=BS$7,Tb.Financiering[[#This Row],[Eigen
bijdrage]]+Tb.Financiering[[#This Row],[Andere
subsidie(s)]]+Tb.Financiering[[#This Row],[Anders]],0)</f>
        <v>0</v>
      </c>
      <c r="BT106" s="235">
        <f>IF(Tb.Financiering[[#This Row],[Pnr.]]=BT$7,Tb.Financiering[[#This Row],[Eigen
bijdrage]]+Tb.Financiering[[#This Row],[Andere
subsidie(s)]]+Tb.Financiering[[#This Row],[Anders]],0)</f>
        <v>0</v>
      </c>
      <c r="BU106" s="235">
        <f>IF(Tb.Financiering[[#This Row],[Pnr.]]=BU$7,Tb.Financiering[[#This Row],[Eigen
bijdrage]]+Tb.Financiering[[#This Row],[Andere
subsidie(s)]]+Tb.Financiering[[#This Row],[Anders]],0)</f>
        <v>0</v>
      </c>
      <c r="BV106" s="235">
        <f>IF(Tb.Financiering[[#This Row],[Pnr.]]=BV$7,Tb.Financiering[[#This Row],[Eigen
bijdrage]]+Tb.Financiering[[#This Row],[Andere
subsidie(s)]]+Tb.Financiering[[#This Row],[Anders]],0)</f>
        <v>0</v>
      </c>
      <c r="BW106" s="235">
        <f>IF(Tb.Financiering[[#This Row],[Pnr.]]=BW$7,Tb.Financiering[[#This Row],[Eigen
bijdrage]]+Tb.Financiering[[#This Row],[Andere
subsidie(s)]]+Tb.Financiering[[#This Row],[Anders]],0)</f>
        <v>0</v>
      </c>
      <c r="BX106" s="235">
        <f>IF(Tb.Financiering[[#This Row],[Pnr.]]=BX$7,Tb.Financiering[[#This Row],[Eigen
bijdrage]]+Tb.Financiering[[#This Row],[Andere
subsidie(s)]]+Tb.Financiering[[#This Row],[Anders]],0)</f>
        <v>0</v>
      </c>
      <c r="BY106" s="235">
        <f>IF(Tb.Financiering[[#This Row],[Pnr.]]=BY$7,Tb.Financiering[[#This Row],[Eigen
bijdrage]]+Tb.Financiering[[#This Row],[Andere
subsidie(s)]]+Tb.Financiering[[#This Row],[Anders]],0)</f>
        <v>0</v>
      </c>
      <c r="BZ106" s="235">
        <f>IF(Tb.Financiering[[#This Row],[Pnr.]]=BZ$7,Tb.Financiering[[#This Row],[Eigen
bijdrage]]+Tb.Financiering[[#This Row],[Andere
subsidie(s)]]+Tb.Financiering[[#This Row],[Anders]],0)</f>
        <v>0</v>
      </c>
      <c r="CA106" s="235">
        <f>IF(Tb.Financiering[[#This Row],[Pnr.]]=CA$7,Tb.Financiering[[#This Row],[Eigen
bijdrage]]+Tb.Financiering[[#This Row],[Andere
subsidie(s)]]+Tb.Financiering[[#This Row],[Anders]],0)</f>
        <v>0</v>
      </c>
      <c r="CB106" s="235">
        <f>IF(Tb.Financiering[[#This Row],[Pnr.]]=CB$7,Tb.Financiering[[#This Row],[Eigen
bijdrage]]+Tb.Financiering[[#This Row],[Andere
subsidie(s)]]+Tb.Financiering[[#This Row],[Anders]],0)</f>
        <v>0</v>
      </c>
      <c r="CC106" s="235">
        <f>IF(Tb.Financiering[[#This Row],[Pnr.]]=CC$7,Tb.Financiering[[#This Row],[Eigen
bijdrage]]+Tb.Financiering[[#This Row],[Andere
subsidie(s)]]+Tb.Financiering[[#This Row],[Anders]],0)</f>
        <v>0</v>
      </c>
      <c r="CD106" s="235">
        <f>IF(Tb.Financiering[[#This Row],[Pnr.]]=CD$7,Tb.Financiering[[#This Row],[Eigen
bijdrage]]+Tb.Financiering[[#This Row],[Andere
subsidie(s)]]+Tb.Financiering[[#This Row],[Anders]],0)</f>
        <v>0</v>
      </c>
      <c r="CE106" s="235">
        <f>IF(Tb.Financiering[[#This Row],[Pnr.]]=CE$7,Tb.Financiering[[#This Row],[Eigen
bijdrage]]+Tb.Financiering[[#This Row],[Andere
subsidie(s)]]+Tb.Financiering[[#This Row],[Anders]],0)</f>
        <v>0</v>
      </c>
      <c r="CF106" s="235">
        <f>IF(Tb.Financiering[[#This Row],[Pnr.]]=CF$7,Tb.Financiering[[#This Row],[Eigen
bijdrage]]+Tb.Financiering[[#This Row],[Andere
subsidie(s)]]+Tb.Financiering[[#This Row],[Anders]],0)</f>
        <v>0</v>
      </c>
      <c r="CG106" s="235">
        <f>IF(Tb.Financiering[[#This Row],[Pnr.]]=CG$7,Tb.Financiering[[#This Row],[Eigen
bijdrage]]+Tb.Financiering[[#This Row],[Andere
subsidie(s)]]+Tb.Financiering[[#This Row],[Anders]],0)</f>
        <v>0</v>
      </c>
      <c r="CH106" s="235">
        <f>IF(Tb.Financiering[[#This Row],[Pnr.]]=CH$7,Tb.Financiering[[#This Row],[Eigen
bijdrage]]+Tb.Financiering[[#This Row],[Andere
subsidie(s)]]+Tb.Financiering[[#This Row],[Anders]],0)</f>
        <v>0</v>
      </c>
      <c r="CI106" s="235">
        <f>IF(Tb.Financiering[[#This Row],[Pnr.]]=CI$7,Tb.Financiering[[#This Row],[Eigen
bijdrage]]+Tb.Financiering[[#This Row],[Andere
subsidie(s)]]+Tb.Financiering[[#This Row],[Anders]],0)</f>
        <v>0</v>
      </c>
      <c r="CJ106" s="235">
        <f>IF(Tb.Financiering[[#This Row],[Pnr.]]=CJ$7,Tb.Financiering[[#This Row],[Eigen
bijdrage]]+Tb.Financiering[[#This Row],[Andere
subsidie(s)]]+Tb.Financiering[[#This Row],[Anders]],0)</f>
        <v>0</v>
      </c>
      <c r="CK106" s="235">
        <f>IF(Tb.Financiering[[#This Row],[Pnr.]]=CK$7,Tb.Financiering[[#This Row],[Eigen
bijdrage]]+Tb.Financiering[[#This Row],[Andere
subsidie(s)]]+Tb.Financiering[[#This Row],[Anders]],0)</f>
        <v>0</v>
      </c>
      <c r="CL106" s="235">
        <f>IF(Tb.Financiering[[#This Row],[Pnr.]]=CL$7,Tb.Financiering[[#This Row],[Eigen
bijdrage]]+Tb.Financiering[[#This Row],[Andere
subsidie(s)]]+Tb.Financiering[[#This Row],[Anders]],0)</f>
        <v>0</v>
      </c>
      <c r="CM106" s="235">
        <f>IF(Tb.Financiering[[#This Row],[Pnr.]]=CM$7,Tb.Financiering[[#This Row],[Eigen
bijdrage]]+Tb.Financiering[[#This Row],[Andere
subsidie(s)]]+Tb.Financiering[[#This Row],[Anders]],0)</f>
        <v>0</v>
      </c>
      <c r="CN106" s="235">
        <f>IF(Tb.Financiering[[#This Row],[Pnr.]]=CN$7,Tb.Financiering[[#This Row],[Eigen
bijdrage]]+Tb.Financiering[[#This Row],[Andere
subsidie(s)]]+Tb.Financiering[[#This Row],[Anders]],0)</f>
        <v>0</v>
      </c>
      <c r="CO106" s="235">
        <f>IF(Tb.Financiering[[#This Row],[Pnr.]]=CO$7,Tb.Financiering[[#This Row],[Eigen
bijdrage]]+Tb.Financiering[[#This Row],[Andere
subsidie(s)]]+Tb.Financiering[[#This Row],[Anders]],0)</f>
        <v>0</v>
      </c>
      <c r="CP106" s="235">
        <f>IF(Tb.Financiering[[#This Row],[Pnr.]]=CP$7,Tb.Financiering[[#This Row],[Eigen
bijdrage]]+Tb.Financiering[[#This Row],[Andere
subsidie(s)]]+Tb.Financiering[[#This Row],[Anders]],0)</f>
        <v>0</v>
      </c>
      <c r="CQ106" s="235">
        <f>IF(Tb.Financiering[[#This Row],[Pnr.]]=CQ$7,Tb.Financiering[[#This Row],[Eigen
bijdrage]]+Tb.Financiering[[#This Row],[Andere
subsidie(s)]]+Tb.Financiering[[#This Row],[Anders]],0)</f>
        <v>0</v>
      </c>
      <c r="CR106" s="235">
        <f>IF(Tb.Financiering[[#This Row],[Pnr.]]=CR$7,Tb.Financiering[[#This Row],[Eigen
bijdrage]]+Tb.Financiering[[#This Row],[Andere
subsidie(s)]]+Tb.Financiering[[#This Row],[Anders]],0)</f>
        <v>0</v>
      </c>
      <c r="CS106" s="235">
        <f>IF(Tb.Financiering[[#This Row],[Pnr.]]=CS$7,Tb.Financiering[[#This Row],[Eigen
bijdrage]]+Tb.Financiering[[#This Row],[Andere
subsidie(s)]]+Tb.Financiering[[#This Row],[Anders]],0)</f>
        <v>0</v>
      </c>
      <c r="CT106" s="235">
        <f>IF(Tb.Financiering[[#This Row],[Pnr.]]=CT$7,Tb.Financiering[[#This Row],[Eigen
bijdrage]]+Tb.Financiering[[#This Row],[Andere
subsidie(s)]]+Tb.Financiering[[#This Row],[Anders]],0)</f>
        <v>0</v>
      </c>
      <c r="CU106" s="235">
        <f>IF(Tb.Financiering[[#This Row],[Pnr.]]=CU$7,Tb.Financiering[[#This Row],[Eigen
bijdrage]]+Tb.Financiering[[#This Row],[Andere
subsidie(s)]]+Tb.Financiering[[#This Row],[Anders]],0)</f>
        <v>0</v>
      </c>
      <c r="CV106" s="235">
        <f>IF(Tb.Financiering[[#This Row],[Pnr.]]=CV$7,Tb.Financiering[[#This Row],[Eigen
bijdrage]]+Tb.Financiering[[#This Row],[Andere
subsidie(s)]]+Tb.Financiering[[#This Row],[Anders]],0)</f>
        <v>0</v>
      </c>
      <c r="CW106" s="235">
        <f>IF(Tb.Financiering[[#This Row],[Pnr.]]=CW$7,Tb.Financiering[[#This Row],[Eigen
bijdrage]]+Tb.Financiering[[#This Row],[Andere
subsidie(s)]]+Tb.Financiering[[#This Row],[Anders]],0)</f>
        <v>0</v>
      </c>
      <c r="CX106" s="235">
        <f>IF(Tb.Financiering[[#This Row],[Pnr.]]=CX$7,Tb.Financiering[[#This Row],[Eigen
bijdrage]]+Tb.Financiering[[#This Row],[Andere
subsidie(s)]]+Tb.Financiering[[#This Row],[Anders]],0)</f>
        <v>0</v>
      </c>
      <c r="CY106" s="235">
        <f>IF(Tb.Financiering[[#This Row],[Pnr.]]=CY$7,Tb.Financiering[[#This Row],[Eigen
bijdrage]]+Tb.Financiering[[#This Row],[Andere
subsidie(s)]]+Tb.Financiering[[#This Row],[Anders]],0)</f>
        <v>0</v>
      </c>
      <c r="CZ106" s="235">
        <f>IF(Tb.Financiering[[#This Row],[Pnr.]]=CZ$7,Tb.Financiering[[#This Row],[Eigen
bijdrage]]+Tb.Financiering[[#This Row],[Andere
subsidie(s)]]+Tb.Financiering[[#This Row],[Anders]],0)</f>
        <v>0</v>
      </c>
      <c r="DA106" s="235">
        <f>IF(Tb.Financiering[[#This Row],[Pnr.]]=DA$7,Tb.Financiering[[#This Row],[Eigen
bijdrage]]+Tb.Financiering[[#This Row],[Andere
subsidie(s)]]+Tb.Financiering[[#This Row],[Anders]],0)</f>
        <v>0</v>
      </c>
      <c r="DB106" s="235">
        <f>IF(Tb.Financiering[[#This Row],[Pnr.]]=DB$7,Tb.Financiering[[#This Row],[Eigen
bijdrage]]+Tb.Financiering[[#This Row],[Andere
subsidie(s)]]+Tb.Financiering[[#This Row],[Anders]],0)</f>
        <v>0</v>
      </c>
      <c r="DC106" s="235">
        <f>IF(Tb.Financiering[[#This Row],[Pnr.]]=DC$7,Tb.Financiering[[#This Row],[Eigen
bijdrage]]+Tb.Financiering[[#This Row],[Andere
subsidie(s)]]+Tb.Financiering[[#This Row],[Anders]],0)</f>
        <v>0</v>
      </c>
      <c r="DD106" s="235">
        <f>IF(Tb.Financiering[[#This Row],[Pnr.]]=DD$7,Tb.Financiering[[#This Row],[Eigen
bijdrage]]+Tb.Financiering[[#This Row],[Andere
subsidie(s)]]+Tb.Financiering[[#This Row],[Anders]],0)</f>
        <v>0</v>
      </c>
      <c r="DE106" s="235">
        <f>IF(Tb.Financiering[[#This Row],[Pnr.]]=DE$7,Tb.Financiering[[#This Row],[Eigen
bijdrage]]+Tb.Financiering[[#This Row],[Andere
subsidie(s)]]+Tb.Financiering[[#This Row],[Anders]],0)</f>
        <v>0</v>
      </c>
      <c r="DF106" s="235">
        <f>IF(Tb.Financiering[[#This Row],[Pnr.]]=DF$7,Tb.Financiering[[#This Row],[Eigen
bijdrage]]+Tb.Financiering[[#This Row],[Andere
subsidie(s)]]+Tb.Financiering[[#This Row],[Anders]],0)</f>
        <v>0</v>
      </c>
      <c r="DG106" s="235">
        <f>IF(Tb.Financiering[[#This Row],[Pnr.]]=DG$7,Tb.Financiering[[#This Row],[Eigen
bijdrage]]+Tb.Financiering[[#This Row],[Andere
subsidie(s)]]+Tb.Financiering[[#This Row],[Anders]],0)</f>
        <v>0</v>
      </c>
      <c r="DH106" s="235">
        <f>IF(Tb.Financiering[[#This Row],[Pnr.]]=DH$7,Tb.Financiering[[#This Row],[Eigen
bijdrage]]+Tb.Financiering[[#This Row],[Andere
subsidie(s)]]+Tb.Financiering[[#This Row],[Anders]],0)</f>
        <v>0</v>
      </c>
      <c r="DI106" s="235">
        <f>IF(Tb.Financiering[[#This Row],[Pnr.]]=DI$7,Tb.Financiering[[#This Row],[Eigen
bijdrage]]+Tb.Financiering[[#This Row],[Andere
subsidie(s)]]+Tb.Financiering[[#This Row],[Anders]],0)</f>
        <v>0</v>
      </c>
      <c r="DJ106" s="235">
        <f>IF(Tb.Financiering[[#This Row],[Pnr.]]=DJ$7,Tb.Financiering[[#This Row],[Eigen
bijdrage]]+Tb.Financiering[[#This Row],[Andere
subsidie(s)]]+Tb.Financiering[[#This Row],[Anders]],0)</f>
        <v>0</v>
      </c>
      <c r="DK106" s="235">
        <f>IF(Tb.Financiering[[#This Row],[Pnr.]]=DK$7,Tb.Financiering[[#This Row],[Eigen
bijdrage]]+Tb.Financiering[[#This Row],[Andere
subsidie(s)]]+Tb.Financiering[[#This Row],[Anders]],0)</f>
        <v>0</v>
      </c>
      <c r="XFD106" s="31"/>
    </row>
    <row r="107" spans="1:115 16384:16384" s="4" customFormat="1" x14ac:dyDescent="0.3">
      <c r="A107" s="31"/>
      <c r="B107" s="137"/>
      <c r="C107" s="137"/>
      <c r="D107" s="11">
        <f>SUMIF(Tbl.Kosten[PSAnr.],Tb.Financiering[[#This Row],[PSAnr.]],Tbl.Kosten[Totaal kosten])</f>
        <v>0</v>
      </c>
      <c r="E107" s="154">
        <f>SUMIF(Tbl.Kosten[PSAnr.],Tb.Financiering[[#This Row],[PSAnr.]],Tbl.Kosten[Subsidie])</f>
        <v>0</v>
      </c>
      <c r="F107" s="155"/>
      <c r="G107" s="154">
        <f>Tb.Financiering[[#This Row],[Begrote kosten]]-Tb.Financiering[[#This Row],[Berekende GLB subsidie]]-Tb.Financiering[[#This Row],[Correctie GLB subsidie]]</f>
        <v>0</v>
      </c>
      <c r="H107" s="156"/>
      <c r="I107" s="156"/>
      <c r="J107" s="156"/>
      <c r="K107" s="152"/>
      <c r="L107" s="97">
        <f>Tb.Financiering[[#This Row],[Te financieren]]-SUM(Tb.Financiering[[#This Row],[Eigen
bijdrage]:[Anders]])</f>
        <v>0</v>
      </c>
      <c r="M107" s="160" t="str">
        <f>IFERROR(VLOOKUP(Tb.Financiering[[#This Row],[Partnernaam]],Tbl.Projectpartners[[Naam]:[PNr.]],9,FALSE),"")</f>
        <v/>
      </c>
      <c r="N107" s="142" t="str">
        <f>IFERROR(VLOOKUP(Tb.Financiering[[#This Row],[Subsidiabele activiteit]],Tbl.Subsidiehoogte[[Subsidieactiviteit]:[SAnr.]],3,FALSE),"")</f>
        <v/>
      </c>
      <c r="O107" s="142" t="str">
        <f>_xlfn.CONCAT(Tb.Financiering[[#This Row],[Pnr.]],Tb.Financiering[[#This Row],[SAnr.]])</f>
        <v/>
      </c>
      <c r="P107" s="144">
        <f>IF(Tb.Financiering[[#This Row],[Pnr.]]=P$7,Tb.Financiering[[#This Row],[Te financieren]]-Tb.Financiering[[#This Row],[Eigen
bijdrage]]-Tb.Financiering[[#This Row],[Andere
subsidie(s)]]-Tb.Financiering[[#This Row],[Anders]],0)</f>
        <v>0</v>
      </c>
      <c r="Q107" s="144">
        <f>IF(Tb.Financiering[[#This Row],[Pnr.]]=Q$7,Tb.Financiering[[#This Row],[Te financieren]]-Tb.Financiering[[#This Row],[Eigen
bijdrage]]-Tb.Financiering[[#This Row],[Andere
subsidie(s)]]-Tb.Financiering[[#This Row],[Anders]],0)</f>
        <v>0</v>
      </c>
      <c r="R107" s="144">
        <f>IF(Tb.Financiering[[#This Row],[Pnr.]]=R$7,Tb.Financiering[[#This Row],[Te financieren]]-Tb.Financiering[[#This Row],[Eigen
bijdrage]]-Tb.Financiering[[#This Row],[Andere
subsidie(s)]]-Tb.Financiering[[#This Row],[Anders]],0)</f>
        <v>0</v>
      </c>
      <c r="S107" s="144">
        <f>IF(Tb.Financiering[[#This Row],[Pnr.]]=S$7,Tb.Financiering[[#This Row],[Te financieren]]-Tb.Financiering[[#This Row],[Eigen
bijdrage]]-Tb.Financiering[[#This Row],[Andere
subsidie(s)]]-Tb.Financiering[[#This Row],[Anders]],0)</f>
        <v>0</v>
      </c>
      <c r="T107" s="144">
        <f>IF(Tb.Financiering[[#This Row],[Pnr.]]=T$7,Tb.Financiering[[#This Row],[Te financieren]]-Tb.Financiering[[#This Row],[Eigen
bijdrage]]-Tb.Financiering[[#This Row],[Andere
subsidie(s)]]-Tb.Financiering[[#This Row],[Anders]],0)</f>
        <v>0</v>
      </c>
      <c r="U107" s="144">
        <f>IF(Tb.Financiering[[#This Row],[Pnr.]]=U$7,Tb.Financiering[[#This Row],[Te financieren]]-Tb.Financiering[[#This Row],[Eigen
bijdrage]]-Tb.Financiering[[#This Row],[Andere
subsidie(s)]]-Tb.Financiering[[#This Row],[Anders]],0)</f>
        <v>0</v>
      </c>
      <c r="V107" s="144">
        <f>IF(Tb.Financiering[[#This Row],[Pnr.]]=V$7,Tb.Financiering[[#This Row],[Te financieren]]-Tb.Financiering[[#This Row],[Eigen
bijdrage]]-Tb.Financiering[[#This Row],[Andere
subsidie(s)]]-Tb.Financiering[[#This Row],[Anders]],0)</f>
        <v>0</v>
      </c>
      <c r="W107" s="144">
        <f>IF(Tb.Financiering[[#This Row],[Pnr.]]=W$7,Tb.Financiering[[#This Row],[Te financieren]]-Tb.Financiering[[#This Row],[Eigen
bijdrage]]-Tb.Financiering[[#This Row],[Andere
subsidie(s)]]-Tb.Financiering[[#This Row],[Anders]],0)</f>
        <v>0</v>
      </c>
      <c r="X107" s="144">
        <f>IF(Tb.Financiering[[#This Row],[Pnr.]]=X$7,Tb.Financiering[[#This Row],[Te financieren]]-Tb.Financiering[[#This Row],[Eigen
bijdrage]]-Tb.Financiering[[#This Row],[Andere
subsidie(s)]]-Tb.Financiering[[#This Row],[Anders]],0)</f>
        <v>0</v>
      </c>
      <c r="Y107" s="144">
        <f>IF(Tb.Financiering[[#This Row],[Pnr.]]=Y$7,Tb.Financiering[[#This Row],[Te financieren]]-Tb.Financiering[[#This Row],[Eigen
bijdrage]]-Tb.Financiering[[#This Row],[Andere
subsidie(s)]]-Tb.Financiering[[#This Row],[Anders]],0)</f>
        <v>0</v>
      </c>
      <c r="Z107" s="144">
        <f>IF(Tb.Financiering[[#This Row],[Pnr.]]=Z$7,Tb.Financiering[[#This Row],[Te financieren]]-Tb.Financiering[[#This Row],[Eigen
bijdrage]]-Tb.Financiering[[#This Row],[Andere
subsidie(s)]]-Tb.Financiering[[#This Row],[Anders]],0)</f>
        <v>0</v>
      </c>
      <c r="AA107" s="144">
        <f>IF(Tb.Financiering[[#This Row],[Pnr.]]=AA$7,Tb.Financiering[[#This Row],[Te financieren]]-Tb.Financiering[[#This Row],[Eigen
bijdrage]]-Tb.Financiering[[#This Row],[Andere
subsidie(s)]]-Tb.Financiering[[#This Row],[Anders]],0)</f>
        <v>0</v>
      </c>
      <c r="AB107" s="144">
        <f>IF(Tb.Financiering[[#This Row],[Pnr.]]=AB$7,Tb.Financiering[[#This Row],[Te financieren]]-Tb.Financiering[[#This Row],[Eigen
bijdrage]]-Tb.Financiering[[#This Row],[Andere
subsidie(s)]]-Tb.Financiering[[#This Row],[Anders]],0)</f>
        <v>0</v>
      </c>
      <c r="AC107" s="144">
        <f>IF(Tb.Financiering[[#This Row],[Pnr.]]=AC$7,Tb.Financiering[[#This Row],[Te financieren]]-Tb.Financiering[[#This Row],[Eigen
bijdrage]]-Tb.Financiering[[#This Row],[Andere
subsidie(s)]]-Tb.Financiering[[#This Row],[Anders]],0)</f>
        <v>0</v>
      </c>
      <c r="AD107" s="144">
        <f>IF(Tb.Financiering[[#This Row],[Pnr.]]=AD$7,Tb.Financiering[[#This Row],[Te financieren]]-Tb.Financiering[[#This Row],[Eigen
bijdrage]]-Tb.Financiering[[#This Row],[Andere
subsidie(s)]]-Tb.Financiering[[#This Row],[Anders]],0)</f>
        <v>0</v>
      </c>
      <c r="AE107" s="144">
        <f>IF(Tb.Financiering[[#This Row],[Pnr.]]=AE$7,Tb.Financiering[[#This Row],[Te financieren]]-Tb.Financiering[[#This Row],[Eigen
bijdrage]]-Tb.Financiering[[#This Row],[Andere
subsidie(s)]]-Tb.Financiering[[#This Row],[Anders]],0)</f>
        <v>0</v>
      </c>
      <c r="AF107" s="144">
        <f>IF(Tb.Financiering[[#This Row],[Pnr.]]=AF$7,Tb.Financiering[[#This Row],[Te financieren]]-Tb.Financiering[[#This Row],[Eigen
bijdrage]]-Tb.Financiering[[#This Row],[Andere
subsidie(s)]]-Tb.Financiering[[#This Row],[Anders]],0)</f>
        <v>0</v>
      </c>
      <c r="AG107" s="144">
        <f>IF(Tb.Financiering[[#This Row],[Pnr.]]=AG$7,Tb.Financiering[[#This Row],[Te financieren]]-Tb.Financiering[[#This Row],[Eigen
bijdrage]]-Tb.Financiering[[#This Row],[Andere
subsidie(s)]]-Tb.Financiering[[#This Row],[Anders]],0)</f>
        <v>0</v>
      </c>
      <c r="AH107" s="144">
        <f>IF(Tb.Financiering[[#This Row],[Pnr.]]=AH$7,Tb.Financiering[[#This Row],[Te financieren]]-Tb.Financiering[[#This Row],[Eigen
bijdrage]]-Tb.Financiering[[#This Row],[Andere
subsidie(s)]]-Tb.Financiering[[#This Row],[Anders]],0)</f>
        <v>0</v>
      </c>
      <c r="AI107" s="144">
        <f>IF(Tb.Financiering[[#This Row],[Pnr.]]=AI$7,Tb.Financiering[[#This Row],[Te financieren]]-Tb.Financiering[[#This Row],[Eigen
bijdrage]]-Tb.Financiering[[#This Row],[Andere
subsidie(s)]]-Tb.Financiering[[#This Row],[Anders]],0)</f>
        <v>0</v>
      </c>
      <c r="AJ107" s="144">
        <f>IF(Tb.Financiering[[#This Row],[Pnr.]]=AJ$7,Tb.Financiering[[#This Row],[Te financieren]]-Tb.Financiering[[#This Row],[Eigen
bijdrage]]-Tb.Financiering[[#This Row],[Andere
subsidie(s)]]-Tb.Financiering[[#This Row],[Anders]],0)</f>
        <v>0</v>
      </c>
      <c r="AK107" s="144">
        <f>IF(Tb.Financiering[[#This Row],[Pnr.]]=AK$7,Tb.Financiering[[#This Row],[Te financieren]]-Tb.Financiering[[#This Row],[Eigen
bijdrage]]-Tb.Financiering[[#This Row],[Andere
subsidie(s)]]-Tb.Financiering[[#This Row],[Anders]],0)</f>
        <v>0</v>
      </c>
      <c r="AL107" s="144">
        <f>IF(Tb.Financiering[[#This Row],[Pnr.]]=AL$7,Tb.Financiering[[#This Row],[Te financieren]]-Tb.Financiering[[#This Row],[Eigen
bijdrage]]-Tb.Financiering[[#This Row],[Andere
subsidie(s)]]-Tb.Financiering[[#This Row],[Anders]],0)</f>
        <v>0</v>
      </c>
      <c r="AM107" s="144">
        <f>IF(Tb.Financiering[[#This Row],[Pnr.]]=AM$7,Tb.Financiering[[#This Row],[Te financieren]]-Tb.Financiering[[#This Row],[Eigen
bijdrage]]-Tb.Financiering[[#This Row],[Andere
subsidie(s)]]-Tb.Financiering[[#This Row],[Anders]],0)</f>
        <v>0</v>
      </c>
      <c r="AN107" s="144">
        <f>IF(Tb.Financiering[[#This Row],[Pnr.]]=AN$7,Tb.Financiering[[#This Row],[Te financieren]]-Tb.Financiering[[#This Row],[Eigen
bijdrage]]-Tb.Financiering[[#This Row],[Andere
subsidie(s)]]-Tb.Financiering[[#This Row],[Anders]],0)</f>
        <v>0</v>
      </c>
      <c r="AO107" s="144">
        <f>IF(Tb.Financiering[[#This Row],[Pnr.]]=AO$7,Tb.Financiering[[#This Row],[Te financieren]]-Tb.Financiering[[#This Row],[Eigen
bijdrage]]-Tb.Financiering[[#This Row],[Andere
subsidie(s)]]-Tb.Financiering[[#This Row],[Anders]],0)</f>
        <v>0</v>
      </c>
      <c r="AP107" s="144">
        <f>IF(Tb.Financiering[[#This Row],[Pnr.]]=AP$7,Tb.Financiering[[#This Row],[Te financieren]]-Tb.Financiering[[#This Row],[Eigen
bijdrage]]-Tb.Financiering[[#This Row],[Andere
subsidie(s)]]-Tb.Financiering[[#This Row],[Anders]],0)</f>
        <v>0</v>
      </c>
      <c r="AQ107" s="144">
        <f>IF(Tb.Financiering[[#This Row],[Pnr.]]=AQ$7,Tb.Financiering[[#This Row],[Te financieren]]-Tb.Financiering[[#This Row],[Eigen
bijdrage]]-Tb.Financiering[[#This Row],[Andere
subsidie(s)]]-Tb.Financiering[[#This Row],[Anders]],0)</f>
        <v>0</v>
      </c>
      <c r="AR107" s="144">
        <f>IF(Tb.Financiering[[#This Row],[Pnr.]]=AR$7,Tb.Financiering[[#This Row],[Te financieren]]-Tb.Financiering[[#This Row],[Eigen
bijdrage]]-Tb.Financiering[[#This Row],[Andere
subsidie(s)]]-Tb.Financiering[[#This Row],[Anders]],0)</f>
        <v>0</v>
      </c>
      <c r="AS107" s="144">
        <f>IF(Tb.Financiering[[#This Row],[Pnr.]]=AS$7,Tb.Financiering[[#This Row],[Te financieren]]-Tb.Financiering[[#This Row],[Eigen
bijdrage]]-Tb.Financiering[[#This Row],[Andere
subsidie(s)]]-Tb.Financiering[[#This Row],[Anders]],0)</f>
        <v>0</v>
      </c>
      <c r="AT107" s="144">
        <f>IF(Tb.Financiering[[#This Row],[Pnr.]]=AT$7,Tb.Financiering[[#This Row],[Te financieren]]-Tb.Financiering[[#This Row],[Eigen
bijdrage]]-Tb.Financiering[[#This Row],[Andere
subsidie(s)]]-Tb.Financiering[[#This Row],[Anders]],0)</f>
        <v>0</v>
      </c>
      <c r="AU107" s="144">
        <f>IF(Tb.Financiering[[#This Row],[Pnr.]]=AU$7,Tb.Financiering[[#This Row],[Te financieren]]-Tb.Financiering[[#This Row],[Eigen
bijdrage]]-Tb.Financiering[[#This Row],[Andere
subsidie(s)]]-Tb.Financiering[[#This Row],[Anders]],0)</f>
        <v>0</v>
      </c>
      <c r="AV107" s="144">
        <f>IF(Tb.Financiering[[#This Row],[Pnr.]]=AV$7,Tb.Financiering[[#This Row],[Te financieren]]-Tb.Financiering[[#This Row],[Eigen
bijdrage]]-Tb.Financiering[[#This Row],[Andere
subsidie(s)]]-Tb.Financiering[[#This Row],[Anders]],0)</f>
        <v>0</v>
      </c>
      <c r="AW107" s="144">
        <f>IF(Tb.Financiering[[#This Row],[Pnr.]]=AW$7,Tb.Financiering[[#This Row],[Te financieren]]-Tb.Financiering[[#This Row],[Eigen
bijdrage]]-Tb.Financiering[[#This Row],[Andere
subsidie(s)]]-Tb.Financiering[[#This Row],[Anders]],0)</f>
        <v>0</v>
      </c>
      <c r="AX107" s="144">
        <f>IF(Tb.Financiering[[#This Row],[Pnr.]]=AX$7,Tb.Financiering[[#This Row],[Te financieren]]-Tb.Financiering[[#This Row],[Eigen
bijdrage]]-Tb.Financiering[[#This Row],[Andere
subsidie(s)]]-Tb.Financiering[[#This Row],[Anders]],0)</f>
        <v>0</v>
      </c>
      <c r="AY107" s="144">
        <f>IF(Tb.Financiering[[#This Row],[Pnr.]]=AY$7,Tb.Financiering[[#This Row],[Te financieren]]-Tb.Financiering[[#This Row],[Eigen
bijdrage]]-Tb.Financiering[[#This Row],[Andere
subsidie(s)]]-Tb.Financiering[[#This Row],[Anders]],0)</f>
        <v>0</v>
      </c>
      <c r="AZ107" s="144">
        <f>IF(Tb.Financiering[[#This Row],[Pnr.]]=AZ$7,Tb.Financiering[[#This Row],[Te financieren]]-Tb.Financiering[[#This Row],[Eigen
bijdrage]]-Tb.Financiering[[#This Row],[Andere
subsidie(s)]]-Tb.Financiering[[#This Row],[Anders]],0)</f>
        <v>0</v>
      </c>
      <c r="BA107" s="144">
        <f>IF(Tb.Financiering[[#This Row],[Pnr.]]=BA$7,Tb.Financiering[[#This Row],[Te financieren]]-Tb.Financiering[[#This Row],[Eigen
bijdrage]]-Tb.Financiering[[#This Row],[Andere
subsidie(s)]]-Tb.Financiering[[#This Row],[Anders]],0)</f>
        <v>0</v>
      </c>
      <c r="BB107" s="144">
        <f>IF(Tb.Financiering[[#This Row],[Pnr.]]=BB$7,Tb.Financiering[[#This Row],[Te financieren]]-Tb.Financiering[[#This Row],[Eigen
bijdrage]]-Tb.Financiering[[#This Row],[Andere
subsidie(s)]]-Tb.Financiering[[#This Row],[Anders]],0)</f>
        <v>0</v>
      </c>
      <c r="BC107" s="144">
        <f>IF(Tb.Financiering[[#This Row],[Pnr.]]=BC$7,Tb.Financiering[[#This Row],[Te financieren]]-Tb.Financiering[[#This Row],[Eigen
bijdrage]]-Tb.Financiering[[#This Row],[Andere
subsidie(s)]]-Tb.Financiering[[#This Row],[Anders]],0)</f>
        <v>0</v>
      </c>
      <c r="BD107" s="144">
        <f>IF(Tb.Financiering[[#This Row],[Pnr.]]=BD$7,Tb.Financiering[[#This Row],[Te financieren]]-Tb.Financiering[[#This Row],[Eigen
bijdrage]]-Tb.Financiering[[#This Row],[Andere
subsidie(s)]]-Tb.Financiering[[#This Row],[Anders]],0)</f>
        <v>0</v>
      </c>
      <c r="BE107" s="144">
        <f>IF(Tb.Financiering[[#This Row],[Pnr.]]=BE$7,Tb.Financiering[[#This Row],[Te financieren]]-Tb.Financiering[[#This Row],[Eigen
bijdrage]]-Tb.Financiering[[#This Row],[Andere
subsidie(s)]]-Tb.Financiering[[#This Row],[Anders]],0)</f>
        <v>0</v>
      </c>
      <c r="BF107" s="144">
        <f>IF(Tb.Financiering[[#This Row],[Pnr.]]=BF$7,Tb.Financiering[[#This Row],[Te financieren]]-Tb.Financiering[[#This Row],[Eigen
bijdrage]]-Tb.Financiering[[#This Row],[Andere
subsidie(s)]]-Tb.Financiering[[#This Row],[Anders]],0)</f>
        <v>0</v>
      </c>
      <c r="BG107" s="144">
        <f>IF(Tb.Financiering[[#This Row],[Pnr.]]=BG$7,Tb.Financiering[[#This Row],[Te financieren]]-Tb.Financiering[[#This Row],[Eigen
bijdrage]]-Tb.Financiering[[#This Row],[Andere
subsidie(s)]]-Tb.Financiering[[#This Row],[Anders]],0)</f>
        <v>0</v>
      </c>
      <c r="BH107" s="144">
        <f>IF(Tb.Financiering[[#This Row],[Pnr.]]=BH$7,Tb.Financiering[[#This Row],[Te financieren]]-Tb.Financiering[[#This Row],[Eigen
bijdrage]]-Tb.Financiering[[#This Row],[Andere
subsidie(s)]]-Tb.Financiering[[#This Row],[Anders]],0)</f>
        <v>0</v>
      </c>
      <c r="BI107" s="144">
        <f>IF(Tb.Financiering[[#This Row],[Pnr.]]=BI$7,Tb.Financiering[[#This Row],[Te financieren]]-Tb.Financiering[[#This Row],[Eigen
bijdrage]]-Tb.Financiering[[#This Row],[Andere
subsidie(s)]]-Tb.Financiering[[#This Row],[Anders]],0)</f>
        <v>0</v>
      </c>
      <c r="BJ107" s="144">
        <f>IF(Tb.Financiering[[#This Row],[Pnr.]]=BJ$7,Tb.Financiering[[#This Row],[Te financieren]]-Tb.Financiering[[#This Row],[Eigen
bijdrage]]-Tb.Financiering[[#This Row],[Andere
subsidie(s)]]-Tb.Financiering[[#This Row],[Anders]],0)</f>
        <v>0</v>
      </c>
      <c r="BK107" s="144">
        <f>IF(Tb.Financiering[[#This Row],[Pnr.]]=BK$7,Tb.Financiering[[#This Row],[Te financieren]]-Tb.Financiering[[#This Row],[Eigen
bijdrage]]-Tb.Financiering[[#This Row],[Andere
subsidie(s)]]-Tb.Financiering[[#This Row],[Anders]],0)</f>
        <v>0</v>
      </c>
      <c r="BL107" s="144">
        <f>IF(Tb.Financiering[[#This Row],[Pnr.]]=BL$7,Tb.Financiering[[#This Row],[Te financieren]]-Tb.Financiering[[#This Row],[Eigen
bijdrage]]-Tb.Financiering[[#This Row],[Andere
subsidie(s)]]-Tb.Financiering[[#This Row],[Anders]],0)</f>
        <v>0</v>
      </c>
      <c r="BM107" s="144">
        <f>IF(Tb.Financiering[[#This Row],[Pnr.]]=BM$7,Tb.Financiering[[#This Row],[Te financieren]]-Tb.Financiering[[#This Row],[Eigen
bijdrage]]-Tb.Financiering[[#This Row],[Andere
subsidie(s)]]-Tb.Financiering[[#This Row],[Anders]],0)</f>
        <v>0</v>
      </c>
      <c r="BN107" s="235">
        <f>IF(Tb.Financiering[[#This Row],[Pnr.]]=BN$7,Tb.Financiering[[#This Row],[Eigen
bijdrage]]+Tb.Financiering[[#This Row],[Andere
subsidie(s)]]+Tb.Financiering[[#This Row],[Anders]],0)</f>
        <v>0</v>
      </c>
      <c r="BO107" s="235">
        <f>IF(Tb.Financiering[[#This Row],[Pnr.]]=BO$7,Tb.Financiering[[#This Row],[Eigen
bijdrage]]+Tb.Financiering[[#This Row],[Andere
subsidie(s)]]+Tb.Financiering[[#This Row],[Anders]],0)</f>
        <v>0</v>
      </c>
      <c r="BP107" s="235">
        <f>IF(Tb.Financiering[[#This Row],[Pnr.]]=BP$7,Tb.Financiering[[#This Row],[Eigen
bijdrage]]+Tb.Financiering[[#This Row],[Andere
subsidie(s)]]+Tb.Financiering[[#This Row],[Anders]],0)</f>
        <v>0</v>
      </c>
      <c r="BQ107" s="235">
        <f>IF(Tb.Financiering[[#This Row],[Pnr.]]=BQ$7,Tb.Financiering[[#This Row],[Eigen
bijdrage]]+Tb.Financiering[[#This Row],[Andere
subsidie(s)]]+Tb.Financiering[[#This Row],[Anders]],0)</f>
        <v>0</v>
      </c>
      <c r="BR107" s="235">
        <f>IF(Tb.Financiering[[#This Row],[Pnr.]]=BR$7,Tb.Financiering[[#This Row],[Eigen
bijdrage]]+Tb.Financiering[[#This Row],[Andere
subsidie(s)]]+Tb.Financiering[[#This Row],[Anders]],0)</f>
        <v>0</v>
      </c>
      <c r="BS107" s="235">
        <f>IF(Tb.Financiering[[#This Row],[Pnr.]]=BS$7,Tb.Financiering[[#This Row],[Eigen
bijdrage]]+Tb.Financiering[[#This Row],[Andere
subsidie(s)]]+Tb.Financiering[[#This Row],[Anders]],0)</f>
        <v>0</v>
      </c>
      <c r="BT107" s="235">
        <f>IF(Tb.Financiering[[#This Row],[Pnr.]]=BT$7,Tb.Financiering[[#This Row],[Eigen
bijdrage]]+Tb.Financiering[[#This Row],[Andere
subsidie(s)]]+Tb.Financiering[[#This Row],[Anders]],0)</f>
        <v>0</v>
      </c>
      <c r="BU107" s="235">
        <f>IF(Tb.Financiering[[#This Row],[Pnr.]]=BU$7,Tb.Financiering[[#This Row],[Eigen
bijdrage]]+Tb.Financiering[[#This Row],[Andere
subsidie(s)]]+Tb.Financiering[[#This Row],[Anders]],0)</f>
        <v>0</v>
      </c>
      <c r="BV107" s="235">
        <f>IF(Tb.Financiering[[#This Row],[Pnr.]]=BV$7,Tb.Financiering[[#This Row],[Eigen
bijdrage]]+Tb.Financiering[[#This Row],[Andere
subsidie(s)]]+Tb.Financiering[[#This Row],[Anders]],0)</f>
        <v>0</v>
      </c>
      <c r="BW107" s="235">
        <f>IF(Tb.Financiering[[#This Row],[Pnr.]]=BW$7,Tb.Financiering[[#This Row],[Eigen
bijdrage]]+Tb.Financiering[[#This Row],[Andere
subsidie(s)]]+Tb.Financiering[[#This Row],[Anders]],0)</f>
        <v>0</v>
      </c>
      <c r="BX107" s="235">
        <f>IF(Tb.Financiering[[#This Row],[Pnr.]]=BX$7,Tb.Financiering[[#This Row],[Eigen
bijdrage]]+Tb.Financiering[[#This Row],[Andere
subsidie(s)]]+Tb.Financiering[[#This Row],[Anders]],0)</f>
        <v>0</v>
      </c>
      <c r="BY107" s="235">
        <f>IF(Tb.Financiering[[#This Row],[Pnr.]]=BY$7,Tb.Financiering[[#This Row],[Eigen
bijdrage]]+Tb.Financiering[[#This Row],[Andere
subsidie(s)]]+Tb.Financiering[[#This Row],[Anders]],0)</f>
        <v>0</v>
      </c>
      <c r="BZ107" s="235">
        <f>IF(Tb.Financiering[[#This Row],[Pnr.]]=BZ$7,Tb.Financiering[[#This Row],[Eigen
bijdrage]]+Tb.Financiering[[#This Row],[Andere
subsidie(s)]]+Tb.Financiering[[#This Row],[Anders]],0)</f>
        <v>0</v>
      </c>
      <c r="CA107" s="235">
        <f>IF(Tb.Financiering[[#This Row],[Pnr.]]=CA$7,Tb.Financiering[[#This Row],[Eigen
bijdrage]]+Tb.Financiering[[#This Row],[Andere
subsidie(s)]]+Tb.Financiering[[#This Row],[Anders]],0)</f>
        <v>0</v>
      </c>
      <c r="CB107" s="235">
        <f>IF(Tb.Financiering[[#This Row],[Pnr.]]=CB$7,Tb.Financiering[[#This Row],[Eigen
bijdrage]]+Tb.Financiering[[#This Row],[Andere
subsidie(s)]]+Tb.Financiering[[#This Row],[Anders]],0)</f>
        <v>0</v>
      </c>
      <c r="CC107" s="235">
        <f>IF(Tb.Financiering[[#This Row],[Pnr.]]=CC$7,Tb.Financiering[[#This Row],[Eigen
bijdrage]]+Tb.Financiering[[#This Row],[Andere
subsidie(s)]]+Tb.Financiering[[#This Row],[Anders]],0)</f>
        <v>0</v>
      </c>
      <c r="CD107" s="235">
        <f>IF(Tb.Financiering[[#This Row],[Pnr.]]=CD$7,Tb.Financiering[[#This Row],[Eigen
bijdrage]]+Tb.Financiering[[#This Row],[Andere
subsidie(s)]]+Tb.Financiering[[#This Row],[Anders]],0)</f>
        <v>0</v>
      </c>
      <c r="CE107" s="235">
        <f>IF(Tb.Financiering[[#This Row],[Pnr.]]=CE$7,Tb.Financiering[[#This Row],[Eigen
bijdrage]]+Tb.Financiering[[#This Row],[Andere
subsidie(s)]]+Tb.Financiering[[#This Row],[Anders]],0)</f>
        <v>0</v>
      </c>
      <c r="CF107" s="235">
        <f>IF(Tb.Financiering[[#This Row],[Pnr.]]=CF$7,Tb.Financiering[[#This Row],[Eigen
bijdrage]]+Tb.Financiering[[#This Row],[Andere
subsidie(s)]]+Tb.Financiering[[#This Row],[Anders]],0)</f>
        <v>0</v>
      </c>
      <c r="CG107" s="235">
        <f>IF(Tb.Financiering[[#This Row],[Pnr.]]=CG$7,Tb.Financiering[[#This Row],[Eigen
bijdrage]]+Tb.Financiering[[#This Row],[Andere
subsidie(s)]]+Tb.Financiering[[#This Row],[Anders]],0)</f>
        <v>0</v>
      </c>
      <c r="CH107" s="235">
        <f>IF(Tb.Financiering[[#This Row],[Pnr.]]=CH$7,Tb.Financiering[[#This Row],[Eigen
bijdrage]]+Tb.Financiering[[#This Row],[Andere
subsidie(s)]]+Tb.Financiering[[#This Row],[Anders]],0)</f>
        <v>0</v>
      </c>
      <c r="CI107" s="235">
        <f>IF(Tb.Financiering[[#This Row],[Pnr.]]=CI$7,Tb.Financiering[[#This Row],[Eigen
bijdrage]]+Tb.Financiering[[#This Row],[Andere
subsidie(s)]]+Tb.Financiering[[#This Row],[Anders]],0)</f>
        <v>0</v>
      </c>
      <c r="CJ107" s="235">
        <f>IF(Tb.Financiering[[#This Row],[Pnr.]]=CJ$7,Tb.Financiering[[#This Row],[Eigen
bijdrage]]+Tb.Financiering[[#This Row],[Andere
subsidie(s)]]+Tb.Financiering[[#This Row],[Anders]],0)</f>
        <v>0</v>
      </c>
      <c r="CK107" s="235">
        <f>IF(Tb.Financiering[[#This Row],[Pnr.]]=CK$7,Tb.Financiering[[#This Row],[Eigen
bijdrage]]+Tb.Financiering[[#This Row],[Andere
subsidie(s)]]+Tb.Financiering[[#This Row],[Anders]],0)</f>
        <v>0</v>
      </c>
      <c r="CL107" s="235">
        <f>IF(Tb.Financiering[[#This Row],[Pnr.]]=CL$7,Tb.Financiering[[#This Row],[Eigen
bijdrage]]+Tb.Financiering[[#This Row],[Andere
subsidie(s)]]+Tb.Financiering[[#This Row],[Anders]],0)</f>
        <v>0</v>
      </c>
      <c r="CM107" s="235">
        <f>IF(Tb.Financiering[[#This Row],[Pnr.]]=CM$7,Tb.Financiering[[#This Row],[Eigen
bijdrage]]+Tb.Financiering[[#This Row],[Andere
subsidie(s)]]+Tb.Financiering[[#This Row],[Anders]],0)</f>
        <v>0</v>
      </c>
      <c r="CN107" s="235">
        <f>IF(Tb.Financiering[[#This Row],[Pnr.]]=CN$7,Tb.Financiering[[#This Row],[Eigen
bijdrage]]+Tb.Financiering[[#This Row],[Andere
subsidie(s)]]+Tb.Financiering[[#This Row],[Anders]],0)</f>
        <v>0</v>
      </c>
      <c r="CO107" s="235">
        <f>IF(Tb.Financiering[[#This Row],[Pnr.]]=CO$7,Tb.Financiering[[#This Row],[Eigen
bijdrage]]+Tb.Financiering[[#This Row],[Andere
subsidie(s)]]+Tb.Financiering[[#This Row],[Anders]],0)</f>
        <v>0</v>
      </c>
      <c r="CP107" s="235">
        <f>IF(Tb.Financiering[[#This Row],[Pnr.]]=CP$7,Tb.Financiering[[#This Row],[Eigen
bijdrage]]+Tb.Financiering[[#This Row],[Andere
subsidie(s)]]+Tb.Financiering[[#This Row],[Anders]],0)</f>
        <v>0</v>
      </c>
      <c r="CQ107" s="235">
        <f>IF(Tb.Financiering[[#This Row],[Pnr.]]=CQ$7,Tb.Financiering[[#This Row],[Eigen
bijdrage]]+Tb.Financiering[[#This Row],[Andere
subsidie(s)]]+Tb.Financiering[[#This Row],[Anders]],0)</f>
        <v>0</v>
      </c>
      <c r="CR107" s="235">
        <f>IF(Tb.Financiering[[#This Row],[Pnr.]]=CR$7,Tb.Financiering[[#This Row],[Eigen
bijdrage]]+Tb.Financiering[[#This Row],[Andere
subsidie(s)]]+Tb.Financiering[[#This Row],[Anders]],0)</f>
        <v>0</v>
      </c>
      <c r="CS107" s="235">
        <f>IF(Tb.Financiering[[#This Row],[Pnr.]]=CS$7,Tb.Financiering[[#This Row],[Eigen
bijdrage]]+Tb.Financiering[[#This Row],[Andere
subsidie(s)]]+Tb.Financiering[[#This Row],[Anders]],0)</f>
        <v>0</v>
      </c>
      <c r="CT107" s="235">
        <f>IF(Tb.Financiering[[#This Row],[Pnr.]]=CT$7,Tb.Financiering[[#This Row],[Eigen
bijdrage]]+Tb.Financiering[[#This Row],[Andere
subsidie(s)]]+Tb.Financiering[[#This Row],[Anders]],0)</f>
        <v>0</v>
      </c>
      <c r="CU107" s="235">
        <f>IF(Tb.Financiering[[#This Row],[Pnr.]]=CU$7,Tb.Financiering[[#This Row],[Eigen
bijdrage]]+Tb.Financiering[[#This Row],[Andere
subsidie(s)]]+Tb.Financiering[[#This Row],[Anders]],0)</f>
        <v>0</v>
      </c>
      <c r="CV107" s="235">
        <f>IF(Tb.Financiering[[#This Row],[Pnr.]]=CV$7,Tb.Financiering[[#This Row],[Eigen
bijdrage]]+Tb.Financiering[[#This Row],[Andere
subsidie(s)]]+Tb.Financiering[[#This Row],[Anders]],0)</f>
        <v>0</v>
      </c>
      <c r="CW107" s="235">
        <f>IF(Tb.Financiering[[#This Row],[Pnr.]]=CW$7,Tb.Financiering[[#This Row],[Eigen
bijdrage]]+Tb.Financiering[[#This Row],[Andere
subsidie(s)]]+Tb.Financiering[[#This Row],[Anders]],0)</f>
        <v>0</v>
      </c>
      <c r="CX107" s="235">
        <f>IF(Tb.Financiering[[#This Row],[Pnr.]]=CX$7,Tb.Financiering[[#This Row],[Eigen
bijdrage]]+Tb.Financiering[[#This Row],[Andere
subsidie(s)]]+Tb.Financiering[[#This Row],[Anders]],0)</f>
        <v>0</v>
      </c>
      <c r="CY107" s="235">
        <f>IF(Tb.Financiering[[#This Row],[Pnr.]]=CY$7,Tb.Financiering[[#This Row],[Eigen
bijdrage]]+Tb.Financiering[[#This Row],[Andere
subsidie(s)]]+Tb.Financiering[[#This Row],[Anders]],0)</f>
        <v>0</v>
      </c>
      <c r="CZ107" s="235">
        <f>IF(Tb.Financiering[[#This Row],[Pnr.]]=CZ$7,Tb.Financiering[[#This Row],[Eigen
bijdrage]]+Tb.Financiering[[#This Row],[Andere
subsidie(s)]]+Tb.Financiering[[#This Row],[Anders]],0)</f>
        <v>0</v>
      </c>
      <c r="DA107" s="235">
        <f>IF(Tb.Financiering[[#This Row],[Pnr.]]=DA$7,Tb.Financiering[[#This Row],[Eigen
bijdrage]]+Tb.Financiering[[#This Row],[Andere
subsidie(s)]]+Tb.Financiering[[#This Row],[Anders]],0)</f>
        <v>0</v>
      </c>
      <c r="DB107" s="235">
        <f>IF(Tb.Financiering[[#This Row],[Pnr.]]=DB$7,Tb.Financiering[[#This Row],[Eigen
bijdrage]]+Tb.Financiering[[#This Row],[Andere
subsidie(s)]]+Tb.Financiering[[#This Row],[Anders]],0)</f>
        <v>0</v>
      </c>
      <c r="DC107" s="235">
        <f>IF(Tb.Financiering[[#This Row],[Pnr.]]=DC$7,Tb.Financiering[[#This Row],[Eigen
bijdrage]]+Tb.Financiering[[#This Row],[Andere
subsidie(s)]]+Tb.Financiering[[#This Row],[Anders]],0)</f>
        <v>0</v>
      </c>
      <c r="DD107" s="235">
        <f>IF(Tb.Financiering[[#This Row],[Pnr.]]=DD$7,Tb.Financiering[[#This Row],[Eigen
bijdrage]]+Tb.Financiering[[#This Row],[Andere
subsidie(s)]]+Tb.Financiering[[#This Row],[Anders]],0)</f>
        <v>0</v>
      </c>
      <c r="DE107" s="235">
        <f>IF(Tb.Financiering[[#This Row],[Pnr.]]=DE$7,Tb.Financiering[[#This Row],[Eigen
bijdrage]]+Tb.Financiering[[#This Row],[Andere
subsidie(s)]]+Tb.Financiering[[#This Row],[Anders]],0)</f>
        <v>0</v>
      </c>
      <c r="DF107" s="235">
        <f>IF(Tb.Financiering[[#This Row],[Pnr.]]=DF$7,Tb.Financiering[[#This Row],[Eigen
bijdrage]]+Tb.Financiering[[#This Row],[Andere
subsidie(s)]]+Tb.Financiering[[#This Row],[Anders]],0)</f>
        <v>0</v>
      </c>
      <c r="DG107" s="235">
        <f>IF(Tb.Financiering[[#This Row],[Pnr.]]=DG$7,Tb.Financiering[[#This Row],[Eigen
bijdrage]]+Tb.Financiering[[#This Row],[Andere
subsidie(s)]]+Tb.Financiering[[#This Row],[Anders]],0)</f>
        <v>0</v>
      </c>
      <c r="DH107" s="235">
        <f>IF(Tb.Financiering[[#This Row],[Pnr.]]=DH$7,Tb.Financiering[[#This Row],[Eigen
bijdrage]]+Tb.Financiering[[#This Row],[Andere
subsidie(s)]]+Tb.Financiering[[#This Row],[Anders]],0)</f>
        <v>0</v>
      </c>
      <c r="DI107" s="235">
        <f>IF(Tb.Financiering[[#This Row],[Pnr.]]=DI$7,Tb.Financiering[[#This Row],[Eigen
bijdrage]]+Tb.Financiering[[#This Row],[Andere
subsidie(s)]]+Tb.Financiering[[#This Row],[Anders]],0)</f>
        <v>0</v>
      </c>
      <c r="DJ107" s="235">
        <f>IF(Tb.Financiering[[#This Row],[Pnr.]]=DJ$7,Tb.Financiering[[#This Row],[Eigen
bijdrage]]+Tb.Financiering[[#This Row],[Andere
subsidie(s)]]+Tb.Financiering[[#This Row],[Anders]],0)</f>
        <v>0</v>
      </c>
      <c r="DK107" s="235">
        <f>IF(Tb.Financiering[[#This Row],[Pnr.]]=DK$7,Tb.Financiering[[#This Row],[Eigen
bijdrage]]+Tb.Financiering[[#This Row],[Andere
subsidie(s)]]+Tb.Financiering[[#This Row],[Anders]],0)</f>
        <v>0</v>
      </c>
      <c r="XFD107" s="31"/>
    </row>
    <row r="108" spans="1:115 16384:16384" s="4" customFormat="1" x14ac:dyDescent="0.3">
      <c r="A108" s="31"/>
      <c r="B108" s="137"/>
      <c r="C108" s="137"/>
      <c r="D108" s="11">
        <f>SUMIF(Tbl.Kosten[PSAnr.],Tb.Financiering[[#This Row],[PSAnr.]],Tbl.Kosten[Totaal kosten])</f>
        <v>0</v>
      </c>
      <c r="E108" s="154">
        <f>SUMIF(Tbl.Kosten[PSAnr.],Tb.Financiering[[#This Row],[PSAnr.]],Tbl.Kosten[Subsidie])</f>
        <v>0</v>
      </c>
      <c r="F108" s="155"/>
      <c r="G108" s="154">
        <f>Tb.Financiering[[#This Row],[Begrote kosten]]-Tb.Financiering[[#This Row],[Berekende GLB subsidie]]-Tb.Financiering[[#This Row],[Correctie GLB subsidie]]</f>
        <v>0</v>
      </c>
      <c r="H108" s="156"/>
      <c r="I108" s="156"/>
      <c r="J108" s="156"/>
      <c r="K108" s="152"/>
      <c r="L108" s="97">
        <f>Tb.Financiering[[#This Row],[Te financieren]]-SUM(Tb.Financiering[[#This Row],[Eigen
bijdrage]:[Anders]])</f>
        <v>0</v>
      </c>
      <c r="M108" s="160" t="str">
        <f>IFERROR(VLOOKUP(Tb.Financiering[[#This Row],[Partnernaam]],Tbl.Projectpartners[[Naam]:[PNr.]],9,FALSE),"")</f>
        <v/>
      </c>
      <c r="N108" s="142" t="str">
        <f>IFERROR(VLOOKUP(Tb.Financiering[[#This Row],[Subsidiabele activiteit]],Tbl.Subsidiehoogte[[Subsidieactiviteit]:[SAnr.]],3,FALSE),"")</f>
        <v/>
      </c>
      <c r="O108" s="142" t="str">
        <f>_xlfn.CONCAT(Tb.Financiering[[#This Row],[Pnr.]],Tb.Financiering[[#This Row],[SAnr.]])</f>
        <v/>
      </c>
      <c r="P108" s="144">
        <f>IF(Tb.Financiering[[#This Row],[Pnr.]]=P$7,Tb.Financiering[[#This Row],[Te financieren]]-Tb.Financiering[[#This Row],[Eigen
bijdrage]]-Tb.Financiering[[#This Row],[Andere
subsidie(s)]]-Tb.Financiering[[#This Row],[Anders]],0)</f>
        <v>0</v>
      </c>
      <c r="Q108" s="144">
        <f>IF(Tb.Financiering[[#This Row],[Pnr.]]=Q$7,Tb.Financiering[[#This Row],[Te financieren]]-Tb.Financiering[[#This Row],[Eigen
bijdrage]]-Tb.Financiering[[#This Row],[Andere
subsidie(s)]]-Tb.Financiering[[#This Row],[Anders]],0)</f>
        <v>0</v>
      </c>
      <c r="R108" s="144">
        <f>IF(Tb.Financiering[[#This Row],[Pnr.]]=R$7,Tb.Financiering[[#This Row],[Te financieren]]-Tb.Financiering[[#This Row],[Eigen
bijdrage]]-Tb.Financiering[[#This Row],[Andere
subsidie(s)]]-Tb.Financiering[[#This Row],[Anders]],0)</f>
        <v>0</v>
      </c>
      <c r="S108" s="144">
        <f>IF(Tb.Financiering[[#This Row],[Pnr.]]=S$7,Tb.Financiering[[#This Row],[Te financieren]]-Tb.Financiering[[#This Row],[Eigen
bijdrage]]-Tb.Financiering[[#This Row],[Andere
subsidie(s)]]-Tb.Financiering[[#This Row],[Anders]],0)</f>
        <v>0</v>
      </c>
      <c r="T108" s="144">
        <f>IF(Tb.Financiering[[#This Row],[Pnr.]]=T$7,Tb.Financiering[[#This Row],[Te financieren]]-Tb.Financiering[[#This Row],[Eigen
bijdrage]]-Tb.Financiering[[#This Row],[Andere
subsidie(s)]]-Tb.Financiering[[#This Row],[Anders]],0)</f>
        <v>0</v>
      </c>
      <c r="U108" s="144">
        <f>IF(Tb.Financiering[[#This Row],[Pnr.]]=U$7,Tb.Financiering[[#This Row],[Te financieren]]-Tb.Financiering[[#This Row],[Eigen
bijdrage]]-Tb.Financiering[[#This Row],[Andere
subsidie(s)]]-Tb.Financiering[[#This Row],[Anders]],0)</f>
        <v>0</v>
      </c>
      <c r="V108" s="144">
        <f>IF(Tb.Financiering[[#This Row],[Pnr.]]=V$7,Tb.Financiering[[#This Row],[Te financieren]]-Tb.Financiering[[#This Row],[Eigen
bijdrage]]-Tb.Financiering[[#This Row],[Andere
subsidie(s)]]-Tb.Financiering[[#This Row],[Anders]],0)</f>
        <v>0</v>
      </c>
      <c r="W108" s="144">
        <f>IF(Tb.Financiering[[#This Row],[Pnr.]]=W$7,Tb.Financiering[[#This Row],[Te financieren]]-Tb.Financiering[[#This Row],[Eigen
bijdrage]]-Tb.Financiering[[#This Row],[Andere
subsidie(s)]]-Tb.Financiering[[#This Row],[Anders]],0)</f>
        <v>0</v>
      </c>
      <c r="X108" s="144">
        <f>IF(Tb.Financiering[[#This Row],[Pnr.]]=X$7,Tb.Financiering[[#This Row],[Te financieren]]-Tb.Financiering[[#This Row],[Eigen
bijdrage]]-Tb.Financiering[[#This Row],[Andere
subsidie(s)]]-Tb.Financiering[[#This Row],[Anders]],0)</f>
        <v>0</v>
      </c>
      <c r="Y108" s="144">
        <f>IF(Tb.Financiering[[#This Row],[Pnr.]]=Y$7,Tb.Financiering[[#This Row],[Te financieren]]-Tb.Financiering[[#This Row],[Eigen
bijdrage]]-Tb.Financiering[[#This Row],[Andere
subsidie(s)]]-Tb.Financiering[[#This Row],[Anders]],0)</f>
        <v>0</v>
      </c>
      <c r="Z108" s="144">
        <f>IF(Tb.Financiering[[#This Row],[Pnr.]]=Z$7,Tb.Financiering[[#This Row],[Te financieren]]-Tb.Financiering[[#This Row],[Eigen
bijdrage]]-Tb.Financiering[[#This Row],[Andere
subsidie(s)]]-Tb.Financiering[[#This Row],[Anders]],0)</f>
        <v>0</v>
      </c>
      <c r="AA108" s="144">
        <f>IF(Tb.Financiering[[#This Row],[Pnr.]]=AA$7,Tb.Financiering[[#This Row],[Te financieren]]-Tb.Financiering[[#This Row],[Eigen
bijdrage]]-Tb.Financiering[[#This Row],[Andere
subsidie(s)]]-Tb.Financiering[[#This Row],[Anders]],0)</f>
        <v>0</v>
      </c>
      <c r="AB108" s="144">
        <f>IF(Tb.Financiering[[#This Row],[Pnr.]]=AB$7,Tb.Financiering[[#This Row],[Te financieren]]-Tb.Financiering[[#This Row],[Eigen
bijdrage]]-Tb.Financiering[[#This Row],[Andere
subsidie(s)]]-Tb.Financiering[[#This Row],[Anders]],0)</f>
        <v>0</v>
      </c>
      <c r="AC108" s="144">
        <f>IF(Tb.Financiering[[#This Row],[Pnr.]]=AC$7,Tb.Financiering[[#This Row],[Te financieren]]-Tb.Financiering[[#This Row],[Eigen
bijdrage]]-Tb.Financiering[[#This Row],[Andere
subsidie(s)]]-Tb.Financiering[[#This Row],[Anders]],0)</f>
        <v>0</v>
      </c>
      <c r="AD108" s="144">
        <f>IF(Tb.Financiering[[#This Row],[Pnr.]]=AD$7,Tb.Financiering[[#This Row],[Te financieren]]-Tb.Financiering[[#This Row],[Eigen
bijdrage]]-Tb.Financiering[[#This Row],[Andere
subsidie(s)]]-Tb.Financiering[[#This Row],[Anders]],0)</f>
        <v>0</v>
      </c>
      <c r="AE108" s="144">
        <f>IF(Tb.Financiering[[#This Row],[Pnr.]]=AE$7,Tb.Financiering[[#This Row],[Te financieren]]-Tb.Financiering[[#This Row],[Eigen
bijdrage]]-Tb.Financiering[[#This Row],[Andere
subsidie(s)]]-Tb.Financiering[[#This Row],[Anders]],0)</f>
        <v>0</v>
      </c>
      <c r="AF108" s="144">
        <f>IF(Tb.Financiering[[#This Row],[Pnr.]]=AF$7,Tb.Financiering[[#This Row],[Te financieren]]-Tb.Financiering[[#This Row],[Eigen
bijdrage]]-Tb.Financiering[[#This Row],[Andere
subsidie(s)]]-Tb.Financiering[[#This Row],[Anders]],0)</f>
        <v>0</v>
      </c>
      <c r="AG108" s="144">
        <f>IF(Tb.Financiering[[#This Row],[Pnr.]]=AG$7,Tb.Financiering[[#This Row],[Te financieren]]-Tb.Financiering[[#This Row],[Eigen
bijdrage]]-Tb.Financiering[[#This Row],[Andere
subsidie(s)]]-Tb.Financiering[[#This Row],[Anders]],0)</f>
        <v>0</v>
      </c>
      <c r="AH108" s="144">
        <f>IF(Tb.Financiering[[#This Row],[Pnr.]]=AH$7,Tb.Financiering[[#This Row],[Te financieren]]-Tb.Financiering[[#This Row],[Eigen
bijdrage]]-Tb.Financiering[[#This Row],[Andere
subsidie(s)]]-Tb.Financiering[[#This Row],[Anders]],0)</f>
        <v>0</v>
      </c>
      <c r="AI108" s="144">
        <f>IF(Tb.Financiering[[#This Row],[Pnr.]]=AI$7,Tb.Financiering[[#This Row],[Te financieren]]-Tb.Financiering[[#This Row],[Eigen
bijdrage]]-Tb.Financiering[[#This Row],[Andere
subsidie(s)]]-Tb.Financiering[[#This Row],[Anders]],0)</f>
        <v>0</v>
      </c>
      <c r="AJ108" s="144">
        <f>IF(Tb.Financiering[[#This Row],[Pnr.]]=AJ$7,Tb.Financiering[[#This Row],[Te financieren]]-Tb.Financiering[[#This Row],[Eigen
bijdrage]]-Tb.Financiering[[#This Row],[Andere
subsidie(s)]]-Tb.Financiering[[#This Row],[Anders]],0)</f>
        <v>0</v>
      </c>
      <c r="AK108" s="144">
        <f>IF(Tb.Financiering[[#This Row],[Pnr.]]=AK$7,Tb.Financiering[[#This Row],[Te financieren]]-Tb.Financiering[[#This Row],[Eigen
bijdrage]]-Tb.Financiering[[#This Row],[Andere
subsidie(s)]]-Tb.Financiering[[#This Row],[Anders]],0)</f>
        <v>0</v>
      </c>
      <c r="AL108" s="144">
        <f>IF(Tb.Financiering[[#This Row],[Pnr.]]=AL$7,Tb.Financiering[[#This Row],[Te financieren]]-Tb.Financiering[[#This Row],[Eigen
bijdrage]]-Tb.Financiering[[#This Row],[Andere
subsidie(s)]]-Tb.Financiering[[#This Row],[Anders]],0)</f>
        <v>0</v>
      </c>
      <c r="AM108" s="144">
        <f>IF(Tb.Financiering[[#This Row],[Pnr.]]=AM$7,Tb.Financiering[[#This Row],[Te financieren]]-Tb.Financiering[[#This Row],[Eigen
bijdrage]]-Tb.Financiering[[#This Row],[Andere
subsidie(s)]]-Tb.Financiering[[#This Row],[Anders]],0)</f>
        <v>0</v>
      </c>
      <c r="AN108" s="144">
        <f>IF(Tb.Financiering[[#This Row],[Pnr.]]=AN$7,Tb.Financiering[[#This Row],[Te financieren]]-Tb.Financiering[[#This Row],[Eigen
bijdrage]]-Tb.Financiering[[#This Row],[Andere
subsidie(s)]]-Tb.Financiering[[#This Row],[Anders]],0)</f>
        <v>0</v>
      </c>
      <c r="AO108" s="144">
        <f>IF(Tb.Financiering[[#This Row],[Pnr.]]=AO$7,Tb.Financiering[[#This Row],[Te financieren]]-Tb.Financiering[[#This Row],[Eigen
bijdrage]]-Tb.Financiering[[#This Row],[Andere
subsidie(s)]]-Tb.Financiering[[#This Row],[Anders]],0)</f>
        <v>0</v>
      </c>
      <c r="AP108" s="144">
        <f>IF(Tb.Financiering[[#This Row],[Pnr.]]=AP$7,Tb.Financiering[[#This Row],[Te financieren]]-Tb.Financiering[[#This Row],[Eigen
bijdrage]]-Tb.Financiering[[#This Row],[Andere
subsidie(s)]]-Tb.Financiering[[#This Row],[Anders]],0)</f>
        <v>0</v>
      </c>
      <c r="AQ108" s="144">
        <f>IF(Tb.Financiering[[#This Row],[Pnr.]]=AQ$7,Tb.Financiering[[#This Row],[Te financieren]]-Tb.Financiering[[#This Row],[Eigen
bijdrage]]-Tb.Financiering[[#This Row],[Andere
subsidie(s)]]-Tb.Financiering[[#This Row],[Anders]],0)</f>
        <v>0</v>
      </c>
      <c r="AR108" s="144">
        <f>IF(Tb.Financiering[[#This Row],[Pnr.]]=AR$7,Tb.Financiering[[#This Row],[Te financieren]]-Tb.Financiering[[#This Row],[Eigen
bijdrage]]-Tb.Financiering[[#This Row],[Andere
subsidie(s)]]-Tb.Financiering[[#This Row],[Anders]],0)</f>
        <v>0</v>
      </c>
      <c r="AS108" s="144">
        <f>IF(Tb.Financiering[[#This Row],[Pnr.]]=AS$7,Tb.Financiering[[#This Row],[Te financieren]]-Tb.Financiering[[#This Row],[Eigen
bijdrage]]-Tb.Financiering[[#This Row],[Andere
subsidie(s)]]-Tb.Financiering[[#This Row],[Anders]],0)</f>
        <v>0</v>
      </c>
      <c r="AT108" s="144">
        <f>IF(Tb.Financiering[[#This Row],[Pnr.]]=AT$7,Tb.Financiering[[#This Row],[Te financieren]]-Tb.Financiering[[#This Row],[Eigen
bijdrage]]-Tb.Financiering[[#This Row],[Andere
subsidie(s)]]-Tb.Financiering[[#This Row],[Anders]],0)</f>
        <v>0</v>
      </c>
      <c r="AU108" s="144">
        <f>IF(Tb.Financiering[[#This Row],[Pnr.]]=AU$7,Tb.Financiering[[#This Row],[Te financieren]]-Tb.Financiering[[#This Row],[Eigen
bijdrage]]-Tb.Financiering[[#This Row],[Andere
subsidie(s)]]-Tb.Financiering[[#This Row],[Anders]],0)</f>
        <v>0</v>
      </c>
      <c r="AV108" s="144">
        <f>IF(Tb.Financiering[[#This Row],[Pnr.]]=AV$7,Tb.Financiering[[#This Row],[Te financieren]]-Tb.Financiering[[#This Row],[Eigen
bijdrage]]-Tb.Financiering[[#This Row],[Andere
subsidie(s)]]-Tb.Financiering[[#This Row],[Anders]],0)</f>
        <v>0</v>
      </c>
      <c r="AW108" s="144">
        <f>IF(Tb.Financiering[[#This Row],[Pnr.]]=AW$7,Tb.Financiering[[#This Row],[Te financieren]]-Tb.Financiering[[#This Row],[Eigen
bijdrage]]-Tb.Financiering[[#This Row],[Andere
subsidie(s)]]-Tb.Financiering[[#This Row],[Anders]],0)</f>
        <v>0</v>
      </c>
      <c r="AX108" s="144">
        <f>IF(Tb.Financiering[[#This Row],[Pnr.]]=AX$7,Tb.Financiering[[#This Row],[Te financieren]]-Tb.Financiering[[#This Row],[Eigen
bijdrage]]-Tb.Financiering[[#This Row],[Andere
subsidie(s)]]-Tb.Financiering[[#This Row],[Anders]],0)</f>
        <v>0</v>
      </c>
      <c r="AY108" s="144">
        <f>IF(Tb.Financiering[[#This Row],[Pnr.]]=AY$7,Tb.Financiering[[#This Row],[Te financieren]]-Tb.Financiering[[#This Row],[Eigen
bijdrage]]-Tb.Financiering[[#This Row],[Andere
subsidie(s)]]-Tb.Financiering[[#This Row],[Anders]],0)</f>
        <v>0</v>
      </c>
      <c r="AZ108" s="144">
        <f>IF(Tb.Financiering[[#This Row],[Pnr.]]=AZ$7,Tb.Financiering[[#This Row],[Te financieren]]-Tb.Financiering[[#This Row],[Eigen
bijdrage]]-Tb.Financiering[[#This Row],[Andere
subsidie(s)]]-Tb.Financiering[[#This Row],[Anders]],0)</f>
        <v>0</v>
      </c>
      <c r="BA108" s="144">
        <f>IF(Tb.Financiering[[#This Row],[Pnr.]]=BA$7,Tb.Financiering[[#This Row],[Te financieren]]-Tb.Financiering[[#This Row],[Eigen
bijdrage]]-Tb.Financiering[[#This Row],[Andere
subsidie(s)]]-Tb.Financiering[[#This Row],[Anders]],0)</f>
        <v>0</v>
      </c>
      <c r="BB108" s="144">
        <f>IF(Tb.Financiering[[#This Row],[Pnr.]]=BB$7,Tb.Financiering[[#This Row],[Te financieren]]-Tb.Financiering[[#This Row],[Eigen
bijdrage]]-Tb.Financiering[[#This Row],[Andere
subsidie(s)]]-Tb.Financiering[[#This Row],[Anders]],0)</f>
        <v>0</v>
      </c>
      <c r="BC108" s="144">
        <f>IF(Tb.Financiering[[#This Row],[Pnr.]]=BC$7,Tb.Financiering[[#This Row],[Te financieren]]-Tb.Financiering[[#This Row],[Eigen
bijdrage]]-Tb.Financiering[[#This Row],[Andere
subsidie(s)]]-Tb.Financiering[[#This Row],[Anders]],0)</f>
        <v>0</v>
      </c>
      <c r="BD108" s="144">
        <f>IF(Tb.Financiering[[#This Row],[Pnr.]]=BD$7,Tb.Financiering[[#This Row],[Te financieren]]-Tb.Financiering[[#This Row],[Eigen
bijdrage]]-Tb.Financiering[[#This Row],[Andere
subsidie(s)]]-Tb.Financiering[[#This Row],[Anders]],0)</f>
        <v>0</v>
      </c>
      <c r="BE108" s="144">
        <f>IF(Tb.Financiering[[#This Row],[Pnr.]]=BE$7,Tb.Financiering[[#This Row],[Te financieren]]-Tb.Financiering[[#This Row],[Eigen
bijdrage]]-Tb.Financiering[[#This Row],[Andere
subsidie(s)]]-Tb.Financiering[[#This Row],[Anders]],0)</f>
        <v>0</v>
      </c>
      <c r="BF108" s="144">
        <f>IF(Tb.Financiering[[#This Row],[Pnr.]]=BF$7,Tb.Financiering[[#This Row],[Te financieren]]-Tb.Financiering[[#This Row],[Eigen
bijdrage]]-Tb.Financiering[[#This Row],[Andere
subsidie(s)]]-Tb.Financiering[[#This Row],[Anders]],0)</f>
        <v>0</v>
      </c>
      <c r="BG108" s="144">
        <f>IF(Tb.Financiering[[#This Row],[Pnr.]]=BG$7,Tb.Financiering[[#This Row],[Te financieren]]-Tb.Financiering[[#This Row],[Eigen
bijdrage]]-Tb.Financiering[[#This Row],[Andere
subsidie(s)]]-Tb.Financiering[[#This Row],[Anders]],0)</f>
        <v>0</v>
      </c>
      <c r="BH108" s="144">
        <f>IF(Tb.Financiering[[#This Row],[Pnr.]]=BH$7,Tb.Financiering[[#This Row],[Te financieren]]-Tb.Financiering[[#This Row],[Eigen
bijdrage]]-Tb.Financiering[[#This Row],[Andere
subsidie(s)]]-Tb.Financiering[[#This Row],[Anders]],0)</f>
        <v>0</v>
      </c>
      <c r="BI108" s="144">
        <f>IF(Tb.Financiering[[#This Row],[Pnr.]]=BI$7,Tb.Financiering[[#This Row],[Te financieren]]-Tb.Financiering[[#This Row],[Eigen
bijdrage]]-Tb.Financiering[[#This Row],[Andere
subsidie(s)]]-Tb.Financiering[[#This Row],[Anders]],0)</f>
        <v>0</v>
      </c>
      <c r="BJ108" s="144">
        <f>IF(Tb.Financiering[[#This Row],[Pnr.]]=BJ$7,Tb.Financiering[[#This Row],[Te financieren]]-Tb.Financiering[[#This Row],[Eigen
bijdrage]]-Tb.Financiering[[#This Row],[Andere
subsidie(s)]]-Tb.Financiering[[#This Row],[Anders]],0)</f>
        <v>0</v>
      </c>
      <c r="BK108" s="144">
        <f>IF(Tb.Financiering[[#This Row],[Pnr.]]=BK$7,Tb.Financiering[[#This Row],[Te financieren]]-Tb.Financiering[[#This Row],[Eigen
bijdrage]]-Tb.Financiering[[#This Row],[Andere
subsidie(s)]]-Tb.Financiering[[#This Row],[Anders]],0)</f>
        <v>0</v>
      </c>
      <c r="BL108" s="144">
        <f>IF(Tb.Financiering[[#This Row],[Pnr.]]=BL$7,Tb.Financiering[[#This Row],[Te financieren]]-Tb.Financiering[[#This Row],[Eigen
bijdrage]]-Tb.Financiering[[#This Row],[Andere
subsidie(s)]]-Tb.Financiering[[#This Row],[Anders]],0)</f>
        <v>0</v>
      </c>
      <c r="BM108" s="144">
        <f>IF(Tb.Financiering[[#This Row],[Pnr.]]=BM$7,Tb.Financiering[[#This Row],[Te financieren]]-Tb.Financiering[[#This Row],[Eigen
bijdrage]]-Tb.Financiering[[#This Row],[Andere
subsidie(s)]]-Tb.Financiering[[#This Row],[Anders]],0)</f>
        <v>0</v>
      </c>
      <c r="BN108" s="235">
        <f>IF(Tb.Financiering[[#This Row],[Pnr.]]=BN$7,Tb.Financiering[[#This Row],[Eigen
bijdrage]]+Tb.Financiering[[#This Row],[Andere
subsidie(s)]]+Tb.Financiering[[#This Row],[Anders]],0)</f>
        <v>0</v>
      </c>
      <c r="BO108" s="235">
        <f>IF(Tb.Financiering[[#This Row],[Pnr.]]=BO$7,Tb.Financiering[[#This Row],[Eigen
bijdrage]]+Tb.Financiering[[#This Row],[Andere
subsidie(s)]]+Tb.Financiering[[#This Row],[Anders]],0)</f>
        <v>0</v>
      </c>
      <c r="BP108" s="235">
        <f>IF(Tb.Financiering[[#This Row],[Pnr.]]=BP$7,Tb.Financiering[[#This Row],[Eigen
bijdrage]]+Tb.Financiering[[#This Row],[Andere
subsidie(s)]]+Tb.Financiering[[#This Row],[Anders]],0)</f>
        <v>0</v>
      </c>
      <c r="BQ108" s="235">
        <f>IF(Tb.Financiering[[#This Row],[Pnr.]]=BQ$7,Tb.Financiering[[#This Row],[Eigen
bijdrage]]+Tb.Financiering[[#This Row],[Andere
subsidie(s)]]+Tb.Financiering[[#This Row],[Anders]],0)</f>
        <v>0</v>
      </c>
      <c r="BR108" s="235">
        <f>IF(Tb.Financiering[[#This Row],[Pnr.]]=BR$7,Tb.Financiering[[#This Row],[Eigen
bijdrage]]+Tb.Financiering[[#This Row],[Andere
subsidie(s)]]+Tb.Financiering[[#This Row],[Anders]],0)</f>
        <v>0</v>
      </c>
      <c r="BS108" s="235">
        <f>IF(Tb.Financiering[[#This Row],[Pnr.]]=BS$7,Tb.Financiering[[#This Row],[Eigen
bijdrage]]+Tb.Financiering[[#This Row],[Andere
subsidie(s)]]+Tb.Financiering[[#This Row],[Anders]],0)</f>
        <v>0</v>
      </c>
      <c r="BT108" s="235">
        <f>IF(Tb.Financiering[[#This Row],[Pnr.]]=BT$7,Tb.Financiering[[#This Row],[Eigen
bijdrage]]+Tb.Financiering[[#This Row],[Andere
subsidie(s)]]+Tb.Financiering[[#This Row],[Anders]],0)</f>
        <v>0</v>
      </c>
      <c r="BU108" s="235">
        <f>IF(Tb.Financiering[[#This Row],[Pnr.]]=BU$7,Tb.Financiering[[#This Row],[Eigen
bijdrage]]+Tb.Financiering[[#This Row],[Andere
subsidie(s)]]+Tb.Financiering[[#This Row],[Anders]],0)</f>
        <v>0</v>
      </c>
      <c r="BV108" s="235">
        <f>IF(Tb.Financiering[[#This Row],[Pnr.]]=BV$7,Tb.Financiering[[#This Row],[Eigen
bijdrage]]+Tb.Financiering[[#This Row],[Andere
subsidie(s)]]+Tb.Financiering[[#This Row],[Anders]],0)</f>
        <v>0</v>
      </c>
      <c r="BW108" s="235">
        <f>IF(Tb.Financiering[[#This Row],[Pnr.]]=BW$7,Tb.Financiering[[#This Row],[Eigen
bijdrage]]+Tb.Financiering[[#This Row],[Andere
subsidie(s)]]+Tb.Financiering[[#This Row],[Anders]],0)</f>
        <v>0</v>
      </c>
      <c r="BX108" s="235">
        <f>IF(Tb.Financiering[[#This Row],[Pnr.]]=BX$7,Tb.Financiering[[#This Row],[Eigen
bijdrage]]+Tb.Financiering[[#This Row],[Andere
subsidie(s)]]+Tb.Financiering[[#This Row],[Anders]],0)</f>
        <v>0</v>
      </c>
      <c r="BY108" s="235">
        <f>IF(Tb.Financiering[[#This Row],[Pnr.]]=BY$7,Tb.Financiering[[#This Row],[Eigen
bijdrage]]+Tb.Financiering[[#This Row],[Andere
subsidie(s)]]+Tb.Financiering[[#This Row],[Anders]],0)</f>
        <v>0</v>
      </c>
      <c r="BZ108" s="235">
        <f>IF(Tb.Financiering[[#This Row],[Pnr.]]=BZ$7,Tb.Financiering[[#This Row],[Eigen
bijdrage]]+Tb.Financiering[[#This Row],[Andere
subsidie(s)]]+Tb.Financiering[[#This Row],[Anders]],0)</f>
        <v>0</v>
      </c>
      <c r="CA108" s="235">
        <f>IF(Tb.Financiering[[#This Row],[Pnr.]]=CA$7,Tb.Financiering[[#This Row],[Eigen
bijdrage]]+Tb.Financiering[[#This Row],[Andere
subsidie(s)]]+Tb.Financiering[[#This Row],[Anders]],0)</f>
        <v>0</v>
      </c>
      <c r="CB108" s="235">
        <f>IF(Tb.Financiering[[#This Row],[Pnr.]]=CB$7,Tb.Financiering[[#This Row],[Eigen
bijdrage]]+Tb.Financiering[[#This Row],[Andere
subsidie(s)]]+Tb.Financiering[[#This Row],[Anders]],0)</f>
        <v>0</v>
      </c>
      <c r="CC108" s="235">
        <f>IF(Tb.Financiering[[#This Row],[Pnr.]]=CC$7,Tb.Financiering[[#This Row],[Eigen
bijdrage]]+Tb.Financiering[[#This Row],[Andere
subsidie(s)]]+Tb.Financiering[[#This Row],[Anders]],0)</f>
        <v>0</v>
      </c>
      <c r="CD108" s="235">
        <f>IF(Tb.Financiering[[#This Row],[Pnr.]]=CD$7,Tb.Financiering[[#This Row],[Eigen
bijdrage]]+Tb.Financiering[[#This Row],[Andere
subsidie(s)]]+Tb.Financiering[[#This Row],[Anders]],0)</f>
        <v>0</v>
      </c>
      <c r="CE108" s="235">
        <f>IF(Tb.Financiering[[#This Row],[Pnr.]]=CE$7,Tb.Financiering[[#This Row],[Eigen
bijdrage]]+Tb.Financiering[[#This Row],[Andere
subsidie(s)]]+Tb.Financiering[[#This Row],[Anders]],0)</f>
        <v>0</v>
      </c>
      <c r="CF108" s="235">
        <f>IF(Tb.Financiering[[#This Row],[Pnr.]]=CF$7,Tb.Financiering[[#This Row],[Eigen
bijdrage]]+Tb.Financiering[[#This Row],[Andere
subsidie(s)]]+Tb.Financiering[[#This Row],[Anders]],0)</f>
        <v>0</v>
      </c>
      <c r="CG108" s="235">
        <f>IF(Tb.Financiering[[#This Row],[Pnr.]]=CG$7,Tb.Financiering[[#This Row],[Eigen
bijdrage]]+Tb.Financiering[[#This Row],[Andere
subsidie(s)]]+Tb.Financiering[[#This Row],[Anders]],0)</f>
        <v>0</v>
      </c>
      <c r="CH108" s="235">
        <f>IF(Tb.Financiering[[#This Row],[Pnr.]]=CH$7,Tb.Financiering[[#This Row],[Eigen
bijdrage]]+Tb.Financiering[[#This Row],[Andere
subsidie(s)]]+Tb.Financiering[[#This Row],[Anders]],0)</f>
        <v>0</v>
      </c>
      <c r="CI108" s="235">
        <f>IF(Tb.Financiering[[#This Row],[Pnr.]]=CI$7,Tb.Financiering[[#This Row],[Eigen
bijdrage]]+Tb.Financiering[[#This Row],[Andere
subsidie(s)]]+Tb.Financiering[[#This Row],[Anders]],0)</f>
        <v>0</v>
      </c>
      <c r="CJ108" s="235">
        <f>IF(Tb.Financiering[[#This Row],[Pnr.]]=CJ$7,Tb.Financiering[[#This Row],[Eigen
bijdrage]]+Tb.Financiering[[#This Row],[Andere
subsidie(s)]]+Tb.Financiering[[#This Row],[Anders]],0)</f>
        <v>0</v>
      </c>
      <c r="CK108" s="235">
        <f>IF(Tb.Financiering[[#This Row],[Pnr.]]=CK$7,Tb.Financiering[[#This Row],[Eigen
bijdrage]]+Tb.Financiering[[#This Row],[Andere
subsidie(s)]]+Tb.Financiering[[#This Row],[Anders]],0)</f>
        <v>0</v>
      </c>
      <c r="CL108" s="235">
        <f>IF(Tb.Financiering[[#This Row],[Pnr.]]=CL$7,Tb.Financiering[[#This Row],[Eigen
bijdrage]]+Tb.Financiering[[#This Row],[Andere
subsidie(s)]]+Tb.Financiering[[#This Row],[Anders]],0)</f>
        <v>0</v>
      </c>
      <c r="CM108" s="235">
        <f>IF(Tb.Financiering[[#This Row],[Pnr.]]=CM$7,Tb.Financiering[[#This Row],[Eigen
bijdrage]]+Tb.Financiering[[#This Row],[Andere
subsidie(s)]]+Tb.Financiering[[#This Row],[Anders]],0)</f>
        <v>0</v>
      </c>
      <c r="CN108" s="235">
        <f>IF(Tb.Financiering[[#This Row],[Pnr.]]=CN$7,Tb.Financiering[[#This Row],[Eigen
bijdrage]]+Tb.Financiering[[#This Row],[Andere
subsidie(s)]]+Tb.Financiering[[#This Row],[Anders]],0)</f>
        <v>0</v>
      </c>
      <c r="CO108" s="235">
        <f>IF(Tb.Financiering[[#This Row],[Pnr.]]=CO$7,Tb.Financiering[[#This Row],[Eigen
bijdrage]]+Tb.Financiering[[#This Row],[Andere
subsidie(s)]]+Tb.Financiering[[#This Row],[Anders]],0)</f>
        <v>0</v>
      </c>
      <c r="CP108" s="235">
        <f>IF(Tb.Financiering[[#This Row],[Pnr.]]=CP$7,Tb.Financiering[[#This Row],[Eigen
bijdrage]]+Tb.Financiering[[#This Row],[Andere
subsidie(s)]]+Tb.Financiering[[#This Row],[Anders]],0)</f>
        <v>0</v>
      </c>
      <c r="CQ108" s="235">
        <f>IF(Tb.Financiering[[#This Row],[Pnr.]]=CQ$7,Tb.Financiering[[#This Row],[Eigen
bijdrage]]+Tb.Financiering[[#This Row],[Andere
subsidie(s)]]+Tb.Financiering[[#This Row],[Anders]],0)</f>
        <v>0</v>
      </c>
      <c r="CR108" s="235">
        <f>IF(Tb.Financiering[[#This Row],[Pnr.]]=CR$7,Tb.Financiering[[#This Row],[Eigen
bijdrage]]+Tb.Financiering[[#This Row],[Andere
subsidie(s)]]+Tb.Financiering[[#This Row],[Anders]],0)</f>
        <v>0</v>
      </c>
      <c r="CS108" s="235">
        <f>IF(Tb.Financiering[[#This Row],[Pnr.]]=CS$7,Tb.Financiering[[#This Row],[Eigen
bijdrage]]+Tb.Financiering[[#This Row],[Andere
subsidie(s)]]+Tb.Financiering[[#This Row],[Anders]],0)</f>
        <v>0</v>
      </c>
      <c r="CT108" s="235">
        <f>IF(Tb.Financiering[[#This Row],[Pnr.]]=CT$7,Tb.Financiering[[#This Row],[Eigen
bijdrage]]+Tb.Financiering[[#This Row],[Andere
subsidie(s)]]+Tb.Financiering[[#This Row],[Anders]],0)</f>
        <v>0</v>
      </c>
      <c r="CU108" s="235">
        <f>IF(Tb.Financiering[[#This Row],[Pnr.]]=CU$7,Tb.Financiering[[#This Row],[Eigen
bijdrage]]+Tb.Financiering[[#This Row],[Andere
subsidie(s)]]+Tb.Financiering[[#This Row],[Anders]],0)</f>
        <v>0</v>
      </c>
      <c r="CV108" s="235">
        <f>IF(Tb.Financiering[[#This Row],[Pnr.]]=CV$7,Tb.Financiering[[#This Row],[Eigen
bijdrage]]+Tb.Financiering[[#This Row],[Andere
subsidie(s)]]+Tb.Financiering[[#This Row],[Anders]],0)</f>
        <v>0</v>
      </c>
      <c r="CW108" s="235">
        <f>IF(Tb.Financiering[[#This Row],[Pnr.]]=CW$7,Tb.Financiering[[#This Row],[Eigen
bijdrage]]+Tb.Financiering[[#This Row],[Andere
subsidie(s)]]+Tb.Financiering[[#This Row],[Anders]],0)</f>
        <v>0</v>
      </c>
      <c r="CX108" s="235">
        <f>IF(Tb.Financiering[[#This Row],[Pnr.]]=CX$7,Tb.Financiering[[#This Row],[Eigen
bijdrage]]+Tb.Financiering[[#This Row],[Andere
subsidie(s)]]+Tb.Financiering[[#This Row],[Anders]],0)</f>
        <v>0</v>
      </c>
      <c r="CY108" s="235">
        <f>IF(Tb.Financiering[[#This Row],[Pnr.]]=CY$7,Tb.Financiering[[#This Row],[Eigen
bijdrage]]+Tb.Financiering[[#This Row],[Andere
subsidie(s)]]+Tb.Financiering[[#This Row],[Anders]],0)</f>
        <v>0</v>
      </c>
      <c r="CZ108" s="235">
        <f>IF(Tb.Financiering[[#This Row],[Pnr.]]=CZ$7,Tb.Financiering[[#This Row],[Eigen
bijdrage]]+Tb.Financiering[[#This Row],[Andere
subsidie(s)]]+Tb.Financiering[[#This Row],[Anders]],0)</f>
        <v>0</v>
      </c>
      <c r="DA108" s="235">
        <f>IF(Tb.Financiering[[#This Row],[Pnr.]]=DA$7,Tb.Financiering[[#This Row],[Eigen
bijdrage]]+Tb.Financiering[[#This Row],[Andere
subsidie(s)]]+Tb.Financiering[[#This Row],[Anders]],0)</f>
        <v>0</v>
      </c>
      <c r="DB108" s="235">
        <f>IF(Tb.Financiering[[#This Row],[Pnr.]]=DB$7,Tb.Financiering[[#This Row],[Eigen
bijdrage]]+Tb.Financiering[[#This Row],[Andere
subsidie(s)]]+Tb.Financiering[[#This Row],[Anders]],0)</f>
        <v>0</v>
      </c>
      <c r="DC108" s="235">
        <f>IF(Tb.Financiering[[#This Row],[Pnr.]]=DC$7,Tb.Financiering[[#This Row],[Eigen
bijdrage]]+Tb.Financiering[[#This Row],[Andere
subsidie(s)]]+Tb.Financiering[[#This Row],[Anders]],0)</f>
        <v>0</v>
      </c>
      <c r="DD108" s="235">
        <f>IF(Tb.Financiering[[#This Row],[Pnr.]]=DD$7,Tb.Financiering[[#This Row],[Eigen
bijdrage]]+Tb.Financiering[[#This Row],[Andere
subsidie(s)]]+Tb.Financiering[[#This Row],[Anders]],0)</f>
        <v>0</v>
      </c>
      <c r="DE108" s="235">
        <f>IF(Tb.Financiering[[#This Row],[Pnr.]]=DE$7,Tb.Financiering[[#This Row],[Eigen
bijdrage]]+Tb.Financiering[[#This Row],[Andere
subsidie(s)]]+Tb.Financiering[[#This Row],[Anders]],0)</f>
        <v>0</v>
      </c>
      <c r="DF108" s="235">
        <f>IF(Tb.Financiering[[#This Row],[Pnr.]]=DF$7,Tb.Financiering[[#This Row],[Eigen
bijdrage]]+Tb.Financiering[[#This Row],[Andere
subsidie(s)]]+Tb.Financiering[[#This Row],[Anders]],0)</f>
        <v>0</v>
      </c>
      <c r="DG108" s="235">
        <f>IF(Tb.Financiering[[#This Row],[Pnr.]]=DG$7,Tb.Financiering[[#This Row],[Eigen
bijdrage]]+Tb.Financiering[[#This Row],[Andere
subsidie(s)]]+Tb.Financiering[[#This Row],[Anders]],0)</f>
        <v>0</v>
      </c>
      <c r="DH108" s="235">
        <f>IF(Tb.Financiering[[#This Row],[Pnr.]]=DH$7,Tb.Financiering[[#This Row],[Eigen
bijdrage]]+Tb.Financiering[[#This Row],[Andere
subsidie(s)]]+Tb.Financiering[[#This Row],[Anders]],0)</f>
        <v>0</v>
      </c>
      <c r="DI108" s="235">
        <f>IF(Tb.Financiering[[#This Row],[Pnr.]]=DI$7,Tb.Financiering[[#This Row],[Eigen
bijdrage]]+Tb.Financiering[[#This Row],[Andere
subsidie(s)]]+Tb.Financiering[[#This Row],[Anders]],0)</f>
        <v>0</v>
      </c>
      <c r="DJ108" s="235">
        <f>IF(Tb.Financiering[[#This Row],[Pnr.]]=DJ$7,Tb.Financiering[[#This Row],[Eigen
bijdrage]]+Tb.Financiering[[#This Row],[Andere
subsidie(s)]]+Tb.Financiering[[#This Row],[Anders]],0)</f>
        <v>0</v>
      </c>
      <c r="DK108" s="235">
        <f>IF(Tb.Financiering[[#This Row],[Pnr.]]=DK$7,Tb.Financiering[[#This Row],[Eigen
bijdrage]]+Tb.Financiering[[#This Row],[Andere
subsidie(s)]]+Tb.Financiering[[#This Row],[Anders]],0)</f>
        <v>0</v>
      </c>
      <c r="XFD108" s="31"/>
    </row>
    <row r="109" spans="1:115 16384:16384" s="4" customFormat="1" x14ac:dyDescent="0.3">
      <c r="A109" s="31"/>
      <c r="B109" s="137"/>
      <c r="C109" s="137"/>
      <c r="D109" s="11">
        <f>SUMIF(Tbl.Kosten[PSAnr.],Tb.Financiering[[#This Row],[PSAnr.]],Tbl.Kosten[Totaal kosten])</f>
        <v>0</v>
      </c>
      <c r="E109" s="154">
        <f>SUMIF(Tbl.Kosten[PSAnr.],Tb.Financiering[[#This Row],[PSAnr.]],Tbl.Kosten[Subsidie])</f>
        <v>0</v>
      </c>
      <c r="F109" s="155"/>
      <c r="G109" s="154">
        <f>Tb.Financiering[[#This Row],[Begrote kosten]]-Tb.Financiering[[#This Row],[Berekende GLB subsidie]]-Tb.Financiering[[#This Row],[Correctie GLB subsidie]]</f>
        <v>0</v>
      </c>
      <c r="H109" s="156"/>
      <c r="I109" s="156"/>
      <c r="J109" s="156"/>
      <c r="K109" s="152"/>
      <c r="L109" s="97">
        <f>Tb.Financiering[[#This Row],[Te financieren]]-SUM(Tb.Financiering[[#This Row],[Eigen
bijdrage]:[Anders]])</f>
        <v>0</v>
      </c>
      <c r="M109" s="160" t="str">
        <f>IFERROR(VLOOKUP(Tb.Financiering[[#This Row],[Partnernaam]],Tbl.Projectpartners[[Naam]:[PNr.]],9,FALSE),"")</f>
        <v/>
      </c>
      <c r="N109" s="142" t="str">
        <f>IFERROR(VLOOKUP(Tb.Financiering[[#This Row],[Subsidiabele activiteit]],Tbl.Subsidiehoogte[[Subsidieactiviteit]:[SAnr.]],3,FALSE),"")</f>
        <v/>
      </c>
      <c r="O109" s="142" t="str">
        <f>_xlfn.CONCAT(Tb.Financiering[[#This Row],[Pnr.]],Tb.Financiering[[#This Row],[SAnr.]])</f>
        <v/>
      </c>
      <c r="P109" s="144">
        <f>IF(Tb.Financiering[[#This Row],[Pnr.]]=P$7,Tb.Financiering[[#This Row],[Te financieren]]-Tb.Financiering[[#This Row],[Eigen
bijdrage]]-Tb.Financiering[[#This Row],[Andere
subsidie(s)]]-Tb.Financiering[[#This Row],[Anders]],0)</f>
        <v>0</v>
      </c>
      <c r="Q109" s="144">
        <f>IF(Tb.Financiering[[#This Row],[Pnr.]]=Q$7,Tb.Financiering[[#This Row],[Te financieren]]-Tb.Financiering[[#This Row],[Eigen
bijdrage]]-Tb.Financiering[[#This Row],[Andere
subsidie(s)]]-Tb.Financiering[[#This Row],[Anders]],0)</f>
        <v>0</v>
      </c>
      <c r="R109" s="144">
        <f>IF(Tb.Financiering[[#This Row],[Pnr.]]=R$7,Tb.Financiering[[#This Row],[Te financieren]]-Tb.Financiering[[#This Row],[Eigen
bijdrage]]-Tb.Financiering[[#This Row],[Andere
subsidie(s)]]-Tb.Financiering[[#This Row],[Anders]],0)</f>
        <v>0</v>
      </c>
      <c r="S109" s="144">
        <f>IF(Tb.Financiering[[#This Row],[Pnr.]]=S$7,Tb.Financiering[[#This Row],[Te financieren]]-Tb.Financiering[[#This Row],[Eigen
bijdrage]]-Tb.Financiering[[#This Row],[Andere
subsidie(s)]]-Tb.Financiering[[#This Row],[Anders]],0)</f>
        <v>0</v>
      </c>
      <c r="T109" s="144">
        <f>IF(Tb.Financiering[[#This Row],[Pnr.]]=T$7,Tb.Financiering[[#This Row],[Te financieren]]-Tb.Financiering[[#This Row],[Eigen
bijdrage]]-Tb.Financiering[[#This Row],[Andere
subsidie(s)]]-Tb.Financiering[[#This Row],[Anders]],0)</f>
        <v>0</v>
      </c>
      <c r="U109" s="144">
        <f>IF(Tb.Financiering[[#This Row],[Pnr.]]=U$7,Tb.Financiering[[#This Row],[Te financieren]]-Tb.Financiering[[#This Row],[Eigen
bijdrage]]-Tb.Financiering[[#This Row],[Andere
subsidie(s)]]-Tb.Financiering[[#This Row],[Anders]],0)</f>
        <v>0</v>
      </c>
      <c r="V109" s="144">
        <f>IF(Tb.Financiering[[#This Row],[Pnr.]]=V$7,Tb.Financiering[[#This Row],[Te financieren]]-Tb.Financiering[[#This Row],[Eigen
bijdrage]]-Tb.Financiering[[#This Row],[Andere
subsidie(s)]]-Tb.Financiering[[#This Row],[Anders]],0)</f>
        <v>0</v>
      </c>
      <c r="W109" s="144">
        <f>IF(Tb.Financiering[[#This Row],[Pnr.]]=W$7,Tb.Financiering[[#This Row],[Te financieren]]-Tb.Financiering[[#This Row],[Eigen
bijdrage]]-Tb.Financiering[[#This Row],[Andere
subsidie(s)]]-Tb.Financiering[[#This Row],[Anders]],0)</f>
        <v>0</v>
      </c>
      <c r="X109" s="144">
        <f>IF(Tb.Financiering[[#This Row],[Pnr.]]=X$7,Tb.Financiering[[#This Row],[Te financieren]]-Tb.Financiering[[#This Row],[Eigen
bijdrage]]-Tb.Financiering[[#This Row],[Andere
subsidie(s)]]-Tb.Financiering[[#This Row],[Anders]],0)</f>
        <v>0</v>
      </c>
      <c r="Y109" s="144">
        <f>IF(Tb.Financiering[[#This Row],[Pnr.]]=Y$7,Tb.Financiering[[#This Row],[Te financieren]]-Tb.Financiering[[#This Row],[Eigen
bijdrage]]-Tb.Financiering[[#This Row],[Andere
subsidie(s)]]-Tb.Financiering[[#This Row],[Anders]],0)</f>
        <v>0</v>
      </c>
      <c r="Z109" s="144">
        <f>IF(Tb.Financiering[[#This Row],[Pnr.]]=Z$7,Tb.Financiering[[#This Row],[Te financieren]]-Tb.Financiering[[#This Row],[Eigen
bijdrage]]-Tb.Financiering[[#This Row],[Andere
subsidie(s)]]-Tb.Financiering[[#This Row],[Anders]],0)</f>
        <v>0</v>
      </c>
      <c r="AA109" s="144">
        <f>IF(Tb.Financiering[[#This Row],[Pnr.]]=AA$7,Tb.Financiering[[#This Row],[Te financieren]]-Tb.Financiering[[#This Row],[Eigen
bijdrage]]-Tb.Financiering[[#This Row],[Andere
subsidie(s)]]-Tb.Financiering[[#This Row],[Anders]],0)</f>
        <v>0</v>
      </c>
      <c r="AB109" s="144">
        <f>IF(Tb.Financiering[[#This Row],[Pnr.]]=AB$7,Tb.Financiering[[#This Row],[Te financieren]]-Tb.Financiering[[#This Row],[Eigen
bijdrage]]-Tb.Financiering[[#This Row],[Andere
subsidie(s)]]-Tb.Financiering[[#This Row],[Anders]],0)</f>
        <v>0</v>
      </c>
      <c r="AC109" s="144">
        <f>IF(Tb.Financiering[[#This Row],[Pnr.]]=AC$7,Tb.Financiering[[#This Row],[Te financieren]]-Tb.Financiering[[#This Row],[Eigen
bijdrage]]-Tb.Financiering[[#This Row],[Andere
subsidie(s)]]-Tb.Financiering[[#This Row],[Anders]],0)</f>
        <v>0</v>
      </c>
      <c r="AD109" s="144">
        <f>IF(Tb.Financiering[[#This Row],[Pnr.]]=AD$7,Tb.Financiering[[#This Row],[Te financieren]]-Tb.Financiering[[#This Row],[Eigen
bijdrage]]-Tb.Financiering[[#This Row],[Andere
subsidie(s)]]-Tb.Financiering[[#This Row],[Anders]],0)</f>
        <v>0</v>
      </c>
      <c r="AE109" s="144">
        <f>IF(Tb.Financiering[[#This Row],[Pnr.]]=AE$7,Tb.Financiering[[#This Row],[Te financieren]]-Tb.Financiering[[#This Row],[Eigen
bijdrage]]-Tb.Financiering[[#This Row],[Andere
subsidie(s)]]-Tb.Financiering[[#This Row],[Anders]],0)</f>
        <v>0</v>
      </c>
      <c r="AF109" s="144">
        <f>IF(Tb.Financiering[[#This Row],[Pnr.]]=AF$7,Tb.Financiering[[#This Row],[Te financieren]]-Tb.Financiering[[#This Row],[Eigen
bijdrage]]-Tb.Financiering[[#This Row],[Andere
subsidie(s)]]-Tb.Financiering[[#This Row],[Anders]],0)</f>
        <v>0</v>
      </c>
      <c r="AG109" s="144">
        <f>IF(Tb.Financiering[[#This Row],[Pnr.]]=AG$7,Tb.Financiering[[#This Row],[Te financieren]]-Tb.Financiering[[#This Row],[Eigen
bijdrage]]-Tb.Financiering[[#This Row],[Andere
subsidie(s)]]-Tb.Financiering[[#This Row],[Anders]],0)</f>
        <v>0</v>
      </c>
      <c r="AH109" s="144">
        <f>IF(Tb.Financiering[[#This Row],[Pnr.]]=AH$7,Tb.Financiering[[#This Row],[Te financieren]]-Tb.Financiering[[#This Row],[Eigen
bijdrage]]-Tb.Financiering[[#This Row],[Andere
subsidie(s)]]-Tb.Financiering[[#This Row],[Anders]],0)</f>
        <v>0</v>
      </c>
      <c r="AI109" s="144">
        <f>IF(Tb.Financiering[[#This Row],[Pnr.]]=AI$7,Tb.Financiering[[#This Row],[Te financieren]]-Tb.Financiering[[#This Row],[Eigen
bijdrage]]-Tb.Financiering[[#This Row],[Andere
subsidie(s)]]-Tb.Financiering[[#This Row],[Anders]],0)</f>
        <v>0</v>
      </c>
      <c r="AJ109" s="144">
        <f>IF(Tb.Financiering[[#This Row],[Pnr.]]=AJ$7,Tb.Financiering[[#This Row],[Te financieren]]-Tb.Financiering[[#This Row],[Eigen
bijdrage]]-Tb.Financiering[[#This Row],[Andere
subsidie(s)]]-Tb.Financiering[[#This Row],[Anders]],0)</f>
        <v>0</v>
      </c>
      <c r="AK109" s="144">
        <f>IF(Tb.Financiering[[#This Row],[Pnr.]]=AK$7,Tb.Financiering[[#This Row],[Te financieren]]-Tb.Financiering[[#This Row],[Eigen
bijdrage]]-Tb.Financiering[[#This Row],[Andere
subsidie(s)]]-Tb.Financiering[[#This Row],[Anders]],0)</f>
        <v>0</v>
      </c>
      <c r="AL109" s="144">
        <f>IF(Tb.Financiering[[#This Row],[Pnr.]]=AL$7,Tb.Financiering[[#This Row],[Te financieren]]-Tb.Financiering[[#This Row],[Eigen
bijdrage]]-Tb.Financiering[[#This Row],[Andere
subsidie(s)]]-Tb.Financiering[[#This Row],[Anders]],0)</f>
        <v>0</v>
      </c>
      <c r="AM109" s="144">
        <f>IF(Tb.Financiering[[#This Row],[Pnr.]]=AM$7,Tb.Financiering[[#This Row],[Te financieren]]-Tb.Financiering[[#This Row],[Eigen
bijdrage]]-Tb.Financiering[[#This Row],[Andere
subsidie(s)]]-Tb.Financiering[[#This Row],[Anders]],0)</f>
        <v>0</v>
      </c>
      <c r="AN109" s="144">
        <f>IF(Tb.Financiering[[#This Row],[Pnr.]]=AN$7,Tb.Financiering[[#This Row],[Te financieren]]-Tb.Financiering[[#This Row],[Eigen
bijdrage]]-Tb.Financiering[[#This Row],[Andere
subsidie(s)]]-Tb.Financiering[[#This Row],[Anders]],0)</f>
        <v>0</v>
      </c>
      <c r="AO109" s="144">
        <f>IF(Tb.Financiering[[#This Row],[Pnr.]]=AO$7,Tb.Financiering[[#This Row],[Te financieren]]-Tb.Financiering[[#This Row],[Eigen
bijdrage]]-Tb.Financiering[[#This Row],[Andere
subsidie(s)]]-Tb.Financiering[[#This Row],[Anders]],0)</f>
        <v>0</v>
      </c>
      <c r="AP109" s="144">
        <f>IF(Tb.Financiering[[#This Row],[Pnr.]]=AP$7,Tb.Financiering[[#This Row],[Te financieren]]-Tb.Financiering[[#This Row],[Eigen
bijdrage]]-Tb.Financiering[[#This Row],[Andere
subsidie(s)]]-Tb.Financiering[[#This Row],[Anders]],0)</f>
        <v>0</v>
      </c>
      <c r="AQ109" s="144">
        <f>IF(Tb.Financiering[[#This Row],[Pnr.]]=AQ$7,Tb.Financiering[[#This Row],[Te financieren]]-Tb.Financiering[[#This Row],[Eigen
bijdrage]]-Tb.Financiering[[#This Row],[Andere
subsidie(s)]]-Tb.Financiering[[#This Row],[Anders]],0)</f>
        <v>0</v>
      </c>
      <c r="AR109" s="144">
        <f>IF(Tb.Financiering[[#This Row],[Pnr.]]=AR$7,Tb.Financiering[[#This Row],[Te financieren]]-Tb.Financiering[[#This Row],[Eigen
bijdrage]]-Tb.Financiering[[#This Row],[Andere
subsidie(s)]]-Tb.Financiering[[#This Row],[Anders]],0)</f>
        <v>0</v>
      </c>
      <c r="AS109" s="144">
        <f>IF(Tb.Financiering[[#This Row],[Pnr.]]=AS$7,Tb.Financiering[[#This Row],[Te financieren]]-Tb.Financiering[[#This Row],[Eigen
bijdrage]]-Tb.Financiering[[#This Row],[Andere
subsidie(s)]]-Tb.Financiering[[#This Row],[Anders]],0)</f>
        <v>0</v>
      </c>
      <c r="AT109" s="144">
        <f>IF(Tb.Financiering[[#This Row],[Pnr.]]=AT$7,Tb.Financiering[[#This Row],[Te financieren]]-Tb.Financiering[[#This Row],[Eigen
bijdrage]]-Tb.Financiering[[#This Row],[Andere
subsidie(s)]]-Tb.Financiering[[#This Row],[Anders]],0)</f>
        <v>0</v>
      </c>
      <c r="AU109" s="144">
        <f>IF(Tb.Financiering[[#This Row],[Pnr.]]=AU$7,Tb.Financiering[[#This Row],[Te financieren]]-Tb.Financiering[[#This Row],[Eigen
bijdrage]]-Tb.Financiering[[#This Row],[Andere
subsidie(s)]]-Tb.Financiering[[#This Row],[Anders]],0)</f>
        <v>0</v>
      </c>
      <c r="AV109" s="144">
        <f>IF(Tb.Financiering[[#This Row],[Pnr.]]=AV$7,Tb.Financiering[[#This Row],[Te financieren]]-Tb.Financiering[[#This Row],[Eigen
bijdrage]]-Tb.Financiering[[#This Row],[Andere
subsidie(s)]]-Tb.Financiering[[#This Row],[Anders]],0)</f>
        <v>0</v>
      </c>
      <c r="AW109" s="144">
        <f>IF(Tb.Financiering[[#This Row],[Pnr.]]=AW$7,Tb.Financiering[[#This Row],[Te financieren]]-Tb.Financiering[[#This Row],[Eigen
bijdrage]]-Tb.Financiering[[#This Row],[Andere
subsidie(s)]]-Tb.Financiering[[#This Row],[Anders]],0)</f>
        <v>0</v>
      </c>
      <c r="AX109" s="144">
        <f>IF(Tb.Financiering[[#This Row],[Pnr.]]=AX$7,Tb.Financiering[[#This Row],[Te financieren]]-Tb.Financiering[[#This Row],[Eigen
bijdrage]]-Tb.Financiering[[#This Row],[Andere
subsidie(s)]]-Tb.Financiering[[#This Row],[Anders]],0)</f>
        <v>0</v>
      </c>
      <c r="AY109" s="144">
        <f>IF(Tb.Financiering[[#This Row],[Pnr.]]=AY$7,Tb.Financiering[[#This Row],[Te financieren]]-Tb.Financiering[[#This Row],[Eigen
bijdrage]]-Tb.Financiering[[#This Row],[Andere
subsidie(s)]]-Tb.Financiering[[#This Row],[Anders]],0)</f>
        <v>0</v>
      </c>
      <c r="AZ109" s="144">
        <f>IF(Tb.Financiering[[#This Row],[Pnr.]]=AZ$7,Tb.Financiering[[#This Row],[Te financieren]]-Tb.Financiering[[#This Row],[Eigen
bijdrage]]-Tb.Financiering[[#This Row],[Andere
subsidie(s)]]-Tb.Financiering[[#This Row],[Anders]],0)</f>
        <v>0</v>
      </c>
      <c r="BA109" s="144">
        <f>IF(Tb.Financiering[[#This Row],[Pnr.]]=BA$7,Tb.Financiering[[#This Row],[Te financieren]]-Tb.Financiering[[#This Row],[Eigen
bijdrage]]-Tb.Financiering[[#This Row],[Andere
subsidie(s)]]-Tb.Financiering[[#This Row],[Anders]],0)</f>
        <v>0</v>
      </c>
      <c r="BB109" s="144">
        <f>IF(Tb.Financiering[[#This Row],[Pnr.]]=BB$7,Tb.Financiering[[#This Row],[Te financieren]]-Tb.Financiering[[#This Row],[Eigen
bijdrage]]-Tb.Financiering[[#This Row],[Andere
subsidie(s)]]-Tb.Financiering[[#This Row],[Anders]],0)</f>
        <v>0</v>
      </c>
      <c r="BC109" s="144">
        <f>IF(Tb.Financiering[[#This Row],[Pnr.]]=BC$7,Tb.Financiering[[#This Row],[Te financieren]]-Tb.Financiering[[#This Row],[Eigen
bijdrage]]-Tb.Financiering[[#This Row],[Andere
subsidie(s)]]-Tb.Financiering[[#This Row],[Anders]],0)</f>
        <v>0</v>
      </c>
      <c r="BD109" s="144">
        <f>IF(Tb.Financiering[[#This Row],[Pnr.]]=BD$7,Tb.Financiering[[#This Row],[Te financieren]]-Tb.Financiering[[#This Row],[Eigen
bijdrage]]-Tb.Financiering[[#This Row],[Andere
subsidie(s)]]-Tb.Financiering[[#This Row],[Anders]],0)</f>
        <v>0</v>
      </c>
      <c r="BE109" s="144">
        <f>IF(Tb.Financiering[[#This Row],[Pnr.]]=BE$7,Tb.Financiering[[#This Row],[Te financieren]]-Tb.Financiering[[#This Row],[Eigen
bijdrage]]-Tb.Financiering[[#This Row],[Andere
subsidie(s)]]-Tb.Financiering[[#This Row],[Anders]],0)</f>
        <v>0</v>
      </c>
      <c r="BF109" s="144">
        <f>IF(Tb.Financiering[[#This Row],[Pnr.]]=BF$7,Tb.Financiering[[#This Row],[Te financieren]]-Tb.Financiering[[#This Row],[Eigen
bijdrage]]-Tb.Financiering[[#This Row],[Andere
subsidie(s)]]-Tb.Financiering[[#This Row],[Anders]],0)</f>
        <v>0</v>
      </c>
      <c r="BG109" s="144">
        <f>IF(Tb.Financiering[[#This Row],[Pnr.]]=BG$7,Tb.Financiering[[#This Row],[Te financieren]]-Tb.Financiering[[#This Row],[Eigen
bijdrage]]-Tb.Financiering[[#This Row],[Andere
subsidie(s)]]-Tb.Financiering[[#This Row],[Anders]],0)</f>
        <v>0</v>
      </c>
      <c r="BH109" s="144">
        <f>IF(Tb.Financiering[[#This Row],[Pnr.]]=BH$7,Tb.Financiering[[#This Row],[Te financieren]]-Tb.Financiering[[#This Row],[Eigen
bijdrage]]-Tb.Financiering[[#This Row],[Andere
subsidie(s)]]-Tb.Financiering[[#This Row],[Anders]],0)</f>
        <v>0</v>
      </c>
      <c r="BI109" s="144">
        <f>IF(Tb.Financiering[[#This Row],[Pnr.]]=BI$7,Tb.Financiering[[#This Row],[Te financieren]]-Tb.Financiering[[#This Row],[Eigen
bijdrage]]-Tb.Financiering[[#This Row],[Andere
subsidie(s)]]-Tb.Financiering[[#This Row],[Anders]],0)</f>
        <v>0</v>
      </c>
      <c r="BJ109" s="144">
        <f>IF(Tb.Financiering[[#This Row],[Pnr.]]=BJ$7,Tb.Financiering[[#This Row],[Te financieren]]-Tb.Financiering[[#This Row],[Eigen
bijdrage]]-Tb.Financiering[[#This Row],[Andere
subsidie(s)]]-Tb.Financiering[[#This Row],[Anders]],0)</f>
        <v>0</v>
      </c>
      <c r="BK109" s="144">
        <f>IF(Tb.Financiering[[#This Row],[Pnr.]]=BK$7,Tb.Financiering[[#This Row],[Te financieren]]-Tb.Financiering[[#This Row],[Eigen
bijdrage]]-Tb.Financiering[[#This Row],[Andere
subsidie(s)]]-Tb.Financiering[[#This Row],[Anders]],0)</f>
        <v>0</v>
      </c>
      <c r="BL109" s="144">
        <f>IF(Tb.Financiering[[#This Row],[Pnr.]]=BL$7,Tb.Financiering[[#This Row],[Te financieren]]-Tb.Financiering[[#This Row],[Eigen
bijdrage]]-Tb.Financiering[[#This Row],[Andere
subsidie(s)]]-Tb.Financiering[[#This Row],[Anders]],0)</f>
        <v>0</v>
      </c>
      <c r="BM109" s="144">
        <f>IF(Tb.Financiering[[#This Row],[Pnr.]]=BM$7,Tb.Financiering[[#This Row],[Te financieren]]-Tb.Financiering[[#This Row],[Eigen
bijdrage]]-Tb.Financiering[[#This Row],[Andere
subsidie(s)]]-Tb.Financiering[[#This Row],[Anders]],0)</f>
        <v>0</v>
      </c>
      <c r="BN109" s="235">
        <f>IF(Tb.Financiering[[#This Row],[Pnr.]]=BN$7,Tb.Financiering[[#This Row],[Eigen
bijdrage]]+Tb.Financiering[[#This Row],[Andere
subsidie(s)]]+Tb.Financiering[[#This Row],[Anders]],0)</f>
        <v>0</v>
      </c>
      <c r="BO109" s="235">
        <f>IF(Tb.Financiering[[#This Row],[Pnr.]]=BO$7,Tb.Financiering[[#This Row],[Eigen
bijdrage]]+Tb.Financiering[[#This Row],[Andere
subsidie(s)]]+Tb.Financiering[[#This Row],[Anders]],0)</f>
        <v>0</v>
      </c>
      <c r="BP109" s="235">
        <f>IF(Tb.Financiering[[#This Row],[Pnr.]]=BP$7,Tb.Financiering[[#This Row],[Eigen
bijdrage]]+Tb.Financiering[[#This Row],[Andere
subsidie(s)]]+Tb.Financiering[[#This Row],[Anders]],0)</f>
        <v>0</v>
      </c>
      <c r="BQ109" s="235">
        <f>IF(Tb.Financiering[[#This Row],[Pnr.]]=BQ$7,Tb.Financiering[[#This Row],[Eigen
bijdrage]]+Tb.Financiering[[#This Row],[Andere
subsidie(s)]]+Tb.Financiering[[#This Row],[Anders]],0)</f>
        <v>0</v>
      </c>
      <c r="BR109" s="235">
        <f>IF(Tb.Financiering[[#This Row],[Pnr.]]=BR$7,Tb.Financiering[[#This Row],[Eigen
bijdrage]]+Tb.Financiering[[#This Row],[Andere
subsidie(s)]]+Tb.Financiering[[#This Row],[Anders]],0)</f>
        <v>0</v>
      </c>
      <c r="BS109" s="235">
        <f>IF(Tb.Financiering[[#This Row],[Pnr.]]=BS$7,Tb.Financiering[[#This Row],[Eigen
bijdrage]]+Tb.Financiering[[#This Row],[Andere
subsidie(s)]]+Tb.Financiering[[#This Row],[Anders]],0)</f>
        <v>0</v>
      </c>
      <c r="BT109" s="235">
        <f>IF(Tb.Financiering[[#This Row],[Pnr.]]=BT$7,Tb.Financiering[[#This Row],[Eigen
bijdrage]]+Tb.Financiering[[#This Row],[Andere
subsidie(s)]]+Tb.Financiering[[#This Row],[Anders]],0)</f>
        <v>0</v>
      </c>
      <c r="BU109" s="235">
        <f>IF(Tb.Financiering[[#This Row],[Pnr.]]=BU$7,Tb.Financiering[[#This Row],[Eigen
bijdrage]]+Tb.Financiering[[#This Row],[Andere
subsidie(s)]]+Tb.Financiering[[#This Row],[Anders]],0)</f>
        <v>0</v>
      </c>
      <c r="BV109" s="235">
        <f>IF(Tb.Financiering[[#This Row],[Pnr.]]=BV$7,Tb.Financiering[[#This Row],[Eigen
bijdrage]]+Tb.Financiering[[#This Row],[Andere
subsidie(s)]]+Tb.Financiering[[#This Row],[Anders]],0)</f>
        <v>0</v>
      </c>
      <c r="BW109" s="235">
        <f>IF(Tb.Financiering[[#This Row],[Pnr.]]=BW$7,Tb.Financiering[[#This Row],[Eigen
bijdrage]]+Tb.Financiering[[#This Row],[Andere
subsidie(s)]]+Tb.Financiering[[#This Row],[Anders]],0)</f>
        <v>0</v>
      </c>
      <c r="BX109" s="235">
        <f>IF(Tb.Financiering[[#This Row],[Pnr.]]=BX$7,Tb.Financiering[[#This Row],[Eigen
bijdrage]]+Tb.Financiering[[#This Row],[Andere
subsidie(s)]]+Tb.Financiering[[#This Row],[Anders]],0)</f>
        <v>0</v>
      </c>
      <c r="BY109" s="235">
        <f>IF(Tb.Financiering[[#This Row],[Pnr.]]=BY$7,Tb.Financiering[[#This Row],[Eigen
bijdrage]]+Tb.Financiering[[#This Row],[Andere
subsidie(s)]]+Tb.Financiering[[#This Row],[Anders]],0)</f>
        <v>0</v>
      </c>
      <c r="BZ109" s="235">
        <f>IF(Tb.Financiering[[#This Row],[Pnr.]]=BZ$7,Tb.Financiering[[#This Row],[Eigen
bijdrage]]+Tb.Financiering[[#This Row],[Andere
subsidie(s)]]+Tb.Financiering[[#This Row],[Anders]],0)</f>
        <v>0</v>
      </c>
      <c r="CA109" s="235">
        <f>IF(Tb.Financiering[[#This Row],[Pnr.]]=CA$7,Tb.Financiering[[#This Row],[Eigen
bijdrage]]+Tb.Financiering[[#This Row],[Andere
subsidie(s)]]+Tb.Financiering[[#This Row],[Anders]],0)</f>
        <v>0</v>
      </c>
      <c r="CB109" s="235">
        <f>IF(Tb.Financiering[[#This Row],[Pnr.]]=CB$7,Tb.Financiering[[#This Row],[Eigen
bijdrage]]+Tb.Financiering[[#This Row],[Andere
subsidie(s)]]+Tb.Financiering[[#This Row],[Anders]],0)</f>
        <v>0</v>
      </c>
      <c r="CC109" s="235">
        <f>IF(Tb.Financiering[[#This Row],[Pnr.]]=CC$7,Tb.Financiering[[#This Row],[Eigen
bijdrage]]+Tb.Financiering[[#This Row],[Andere
subsidie(s)]]+Tb.Financiering[[#This Row],[Anders]],0)</f>
        <v>0</v>
      </c>
      <c r="CD109" s="235">
        <f>IF(Tb.Financiering[[#This Row],[Pnr.]]=CD$7,Tb.Financiering[[#This Row],[Eigen
bijdrage]]+Tb.Financiering[[#This Row],[Andere
subsidie(s)]]+Tb.Financiering[[#This Row],[Anders]],0)</f>
        <v>0</v>
      </c>
      <c r="CE109" s="235">
        <f>IF(Tb.Financiering[[#This Row],[Pnr.]]=CE$7,Tb.Financiering[[#This Row],[Eigen
bijdrage]]+Tb.Financiering[[#This Row],[Andere
subsidie(s)]]+Tb.Financiering[[#This Row],[Anders]],0)</f>
        <v>0</v>
      </c>
      <c r="CF109" s="235">
        <f>IF(Tb.Financiering[[#This Row],[Pnr.]]=CF$7,Tb.Financiering[[#This Row],[Eigen
bijdrage]]+Tb.Financiering[[#This Row],[Andere
subsidie(s)]]+Tb.Financiering[[#This Row],[Anders]],0)</f>
        <v>0</v>
      </c>
      <c r="CG109" s="235">
        <f>IF(Tb.Financiering[[#This Row],[Pnr.]]=CG$7,Tb.Financiering[[#This Row],[Eigen
bijdrage]]+Tb.Financiering[[#This Row],[Andere
subsidie(s)]]+Tb.Financiering[[#This Row],[Anders]],0)</f>
        <v>0</v>
      </c>
      <c r="CH109" s="235">
        <f>IF(Tb.Financiering[[#This Row],[Pnr.]]=CH$7,Tb.Financiering[[#This Row],[Eigen
bijdrage]]+Tb.Financiering[[#This Row],[Andere
subsidie(s)]]+Tb.Financiering[[#This Row],[Anders]],0)</f>
        <v>0</v>
      </c>
      <c r="CI109" s="235">
        <f>IF(Tb.Financiering[[#This Row],[Pnr.]]=CI$7,Tb.Financiering[[#This Row],[Eigen
bijdrage]]+Tb.Financiering[[#This Row],[Andere
subsidie(s)]]+Tb.Financiering[[#This Row],[Anders]],0)</f>
        <v>0</v>
      </c>
      <c r="CJ109" s="235">
        <f>IF(Tb.Financiering[[#This Row],[Pnr.]]=CJ$7,Tb.Financiering[[#This Row],[Eigen
bijdrage]]+Tb.Financiering[[#This Row],[Andere
subsidie(s)]]+Tb.Financiering[[#This Row],[Anders]],0)</f>
        <v>0</v>
      </c>
      <c r="CK109" s="235">
        <f>IF(Tb.Financiering[[#This Row],[Pnr.]]=CK$7,Tb.Financiering[[#This Row],[Eigen
bijdrage]]+Tb.Financiering[[#This Row],[Andere
subsidie(s)]]+Tb.Financiering[[#This Row],[Anders]],0)</f>
        <v>0</v>
      </c>
      <c r="CL109" s="235">
        <f>IF(Tb.Financiering[[#This Row],[Pnr.]]=CL$7,Tb.Financiering[[#This Row],[Eigen
bijdrage]]+Tb.Financiering[[#This Row],[Andere
subsidie(s)]]+Tb.Financiering[[#This Row],[Anders]],0)</f>
        <v>0</v>
      </c>
      <c r="CM109" s="235">
        <f>IF(Tb.Financiering[[#This Row],[Pnr.]]=CM$7,Tb.Financiering[[#This Row],[Eigen
bijdrage]]+Tb.Financiering[[#This Row],[Andere
subsidie(s)]]+Tb.Financiering[[#This Row],[Anders]],0)</f>
        <v>0</v>
      </c>
      <c r="CN109" s="235">
        <f>IF(Tb.Financiering[[#This Row],[Pnr.]]=CN$7,Tb.Financiering[[#This Row],[Eigen
bijdrage]]+Tb.Financiering[[#This Row],[Andere
subsidie(s)]]+Tb.Financiering[[#This Row],[Anders]],0)</f>
        <v>0</v>
      </c>
      <c r="CO109" s="235">
        <f>IF(Tb.Financiering[[#This Row],[Pnr.]]=CO$7,Tb.Financiering[[#This Row],[Eigen
bijdrage]]+Tb.Financiering[[#This Row],[Andere
subsidie(s)]]+Tb.Financiering[[#This Row],[Anders]],0)</f>
        <v>0</v>
      </c>
      <c r="CP109" s="235">
        <f>IF(Tb.Financiering[[#This Row],[Pnr.]]=CP$7,Tb.Financiering[[#This Row],[Eigen
bijdrage]]+Tb.Financiering[[#This Row],[Andere
subsidie(s)]]+Tb.Financiering[[#This Row],[Anders]],0)</f>
        <v>0</v>
      </c>
      <c r="CQ109" s="235">
        <f>IF(Tb.Financiering[[#This Row],[Pnr.]]=CQ$7,Tb.Financiering[[#This Row],[Eigen
bijdrage]]+Tb.Financiering[[#This Row],[Andere
subsidie(s)]]+Tb.Financiering[[#This Row],[Anders]],0)</f>
        <v>0</v>
      </c>
      <c r="CR109" s="235">
        <f>IF(Tb.Financiering[[#This Row],[Pnr.]]=CR$7,Tb.Financiering[[#This Row],[Eigen
bijdrage]]+Tb.Financiering[[#This Row],[Andere
subsidie(s)]]+Tb.Financiering[[#This Row],[Anders]],0)</f>
        <v>0</v>
      </c>
      <c r="CS109" s="235">
        <f>IF(Tb.Financiering[[#This Row],[Pnr.]]=CS$7,Tb.Financiering[[#This Row],[Eigen
bijdrage]]+Tb.Financiering[[#This Row],[Andere
subsidie(s)]]+Tb.Financiering[[#This Row],[Anders]],0)</f>
        <v>0</v>
      </c>
      <c r="CT109" s="235">
        <f>IF(Tb.Financiering[[#This Row],[Pnr.]]=CT$7,Tb.Financiering[[#This Row],[Eigen
bijdrage]]+Tb.Financiering[[#This Row],[Andere
subsidie(s)]]+Tb.Financiering[[#This Row],[Anders]],0)</f>
        <v>0</v>
      </c>
      <c r="CU109" s="235">
        <f>IF(Tb.Financiering[[#This Row],[Pnr.]]=CU$7,Tb.Financiering[[#This Row],[Eigen
bijdrage]]+Tb.Financiering[[#This Row],[Andere
subsidie(s)]]+Tb.Financiering[[#This Row],[Anders]],0)</f>
        <v>0</v>
      </c>
      <c r="CV109" s="235">
        <f>IF(Tb.Financiering[[#This Row],[Pnr.]]=CV$7,Tb.Financiering[[#This Row],[Eigen
bijdrage]]+Tb.Financiering[[#This Row],[Andere
subsidie(s)]]+Tb.Financiering[[#This Row],[Anders]],0)</f>
        <v>0</v>
      </c>
      <c r="CW109" s="235">
        <f>IF(Tb.Financiering[[#This Row],[Pnr.]]=CW$7,Tb.Financiering[[#This Row],[Eigen
bijdrage]]+Tb.Financiering[[#This Row],[Andere
subsidie(s)]]+Tb.Financiering[[#This Row],[Anders]],0)</f>
        <v>0</v>
      </c>
      <c r="CX109" s="235">
        <f>IF(Tb.Financiering[[#This Row],[Pnr.]]=CX$7,Tb.Financiering[[#This Row],[Eigen
bijdrage]]+Tb.Financiering[[#This Row],[Andere
subsidie(s)]]+Tb.Financiering[[#This Row],[Anders]],0)</f>
        <v>0</v>
      </c>
      <c r="CY109" s="235">
        <f>IF(Tb.Financiering[[#This Row],[Pnr.]]=CY$7,Tb.Financiering[[#This Row],[Eigen
bijdrage]]+Tb.Financiering[[#This Row],[Andere
subsidie(s)]]+Tb.Financiering[[#This Row],[Anders]],0)</f>
        <v>0</v>
      </c>
      <c r="CZ109" s="235">
        <f>IF(Tb.Financiering[[#This Row],[Pnr.]]=CZ$7,Tb.Financiering[[#This Row],[Eigen
bijdrage]]+Tb.Financiering[[#This Row],[Andere
subsidie(s)]]+Tb.Financiering[[#This Row],[Anders]],0)</f>
        <v>0</v>
      </c>
      <c r="DA109" s="235">
        <f>IF(Tb.Financiering[[#This Row],[Pnr.]]=DA$7,Tb.Financiering[[#This Row],[Eigen
bijdrage]]+Tb.Financiering[[#This Row],[Andere
subsidie(s)]]+Tb.Financiering[[#This Row],[Anders]],0)</f>
        <v>0</v>
      </c>
      <c r="DB109" s="235">
        <f>IF(Tb.Financiering[[#This Row],[Pnr.]]=DB$7,Tb.Financiering[[#This Row],[Eigen
bijdrage]]+Tb.Financiering[[#This Row],[Andere
subsidie(s)]]+Tb.Financiering[[#This Row],[Anders]],0)</f>
        <v>0</v>
      </c>
      <c r="DC109" s="235">
        <f>IF(Tb.Financiering[[#This Row],[Pnr.]]=DC$7,Tb.Financiering[[#This Row],[Eigen
bijdrage]]+Tb.Financiering[[#This Row],[Andere
subsidie(s)]]+Tb.Financiering[[#This Row],[Anders]],0)</f>
        <v>0</v>
      </c>
      <c r="DD109" s="235">
        <f>IF(Tb.Financiering[[#This Row],[Pnr.]]=DD$7,Tb.Financiering[[#This Row],[Eigen
bijdrage]]+Tb.Financiering[[#This Row],[Andere
subsidie(s)]]+Tb.Financiering[[#This Row],[Anders]],0)</f>
        <v>0</v>
      </c>
      <c r="DE109" s="235">
        <f>IF(Tb.Financiering[[#This Row],[Pnr.]]=DE$7,Tb.Financiering[[#This Row],[Eigen
bijdrage]]+Tb.Financiering[[#This Row],[Andere
subsidie(s)]]+Tb.Financiering[[#This Row],[Anders]],0)</f>
        <v>0</v>
      </c>
      <c r="DF109" s="235">
        <f>IF(Tb.Financiering[[#This Row],[Pnr.]]=DF$7,Tb.Financiering[[#This Row],[Eigen
bijdrage]]+Tb.Financiering[[#This Row],[Andere
subsidie(s)]]+Tb.Financiering[[#This Row],[Anders]],0)</f>
        <v>0</v>
      </c>
      <c r="DG109" s="235">
        <f>IF(Tb.Financiering[[#This Row],[Pnr.]]=DG$7,Tb.Financiering[[#This Row],[Eigen
bijdrage]]+Tb.Financiering[[#This Row],[Andere
subsidie(s)]]+Tb.Financiering[[#This Row],[Anders]],0)</f>
        <v>0</v>
      </c>
      <c r="DH109" s="235">
        <f>IF(Tb.Financiering[[#This Row],[Pnr.]]=DH$7,Tb.Financiering[[#This Row],[Eigen
bijdrage]]+Tb.Financiering[[#This Row],[Andere
subsidie(s)]]+Tb.Financiering[[#This Row],[Anders]],0)</f>
        <v>0</v>
      </c>
      <c r="DI109" s="235">
        <f>IF(Tb.Financiering[[#This Row],[Pnr.]]=DI$7,Tb.Financiering[[#This Row],[Eigen
bijdrage]]+Tb.Financiering[[#This Row],[Andere
subsidie(s)]]+Tb.Financiering[[#This Row],[Anders]],0)</f>
        <v>0</v>
      </c>
      <c r="DJ109" s="235">
        <f>IF(Tb.Financiering[[#This Row],[Pnr.]]=DJ$7,Tb.Financiering[[#This Row],[Eigen
bijdrage]]+Tb.Financiering[[#This Row],[Andere
subsidie(s)]]+Tb.Financiering[[#This Row],[Anders]],0)</f>
        <v>0</v>
      </c>
      <c r="DK109" s="235">
        <f>IF(Tb.Financiering[[#This Row],[Pnr.]]=DK$7,Tb.Financiering[[#This Row],[Eigen
bijdrage]]+Tb.Financiering[[#This Row],[Andere
subsidie(s)]]+Tb.Financiering[[#This Row],[Anders]],0)</f>
        <v>0</v>
      </c>
      <c r="XFD109" s="31"/>
    </row>
    <row r="110" spans="1:115 16384:16384" s="4" customFormat="1" x14ac:dyDescent="0.3">
      <c r="A110" s="31"/>
      <c r="B110" s="137"/>
      <c r="C110" s="137"/>
      <c r="D110" s="11">
        <f>SUMIF(Tbl.Kosten[PSAnr.],Tb.Financiering[[#This Row],[PSAnr.]],Tbl.Kosten[Totaal kosten])</f>
        <v>0</v>
      </c>
      <c r="E110" s="154">
        <f>SUMIF(Tbl.Kosten[PSAnr.],Tb.Financiering[[#This Row],[PSAnr.]],Tbl.Kosten[Subsidie])</f>
        <v>0</v>
      </c>
      <c r="F110" s="155"/>
      <c r="G110" s="154">
        <f>Tb.Financiering[[#This Row],[Begrote kosten]]-Tb.Financiering[[#This Row],[Berekende GLB subsidie]]-Tb.Financiering[[#This Row],[Correctie GLB subsidie]]</f>
        <v>0</v>
      </c>
      <c r="H110" s="156"/>
      <c r="I110" s="156"/>
      <c r="J110" s="156"/>
      <c r="K110" s="152"/>
      <c r="L110" s="97">
        <f>Tb.Financiering[[#This Row],[Te financieren]]-SUM(Tb.Financiering[[#This Row],[Eigen
bijdrage]:[Anders]])</f>
        <v>0</v>
      </c>
      <c r="M110" s="160" t="str">
        <f>IFERROR(VLOOKUP(Tb.Financiering[[#This Row],[Partnernaam]],Tbl.Projectpartners[[Naam]:[PNr.]],9,FALSE),"")</f>
        <v/>
      </c>
      <c r="N110" s="142" t="str">
        <f>IFERROR(VLOOKUP(Tb.Financiering[[#This Row],[Subsidiabele activiteit]],Tbl.Subsidiehoogte[[Subsidieactiviteit]:[SAnr.]],3,FALSE),"")</f>
        <v/>
      </c>
      <c r="O110" s="142" t="str">
        <f>_xlfn.CONCAT(Tb.Financiering[[#This Row],[Pnr.]],Tb.Financiering[[#This Row],[SAnr.]])</f>
        <v/>
      </c>
      <c r="P110" s="144">
        <f>IF(Tb.Financiering[[#This Row],[Pnr.]]=P$7,Tb.Financiering[[#This Row],[Te financieren]]-Tb.Financiering[[#This Row],[Eigen
bijdrage]]-Tb.Financiering[[#This Row],[Andere
subsidie(s)]]-Tb.Financiering[[#This Row],[Anders]],0)</f>
        <v>0</v>
      </c>
      <c r="Q110" s="144">
        <f>IF(Tb.Financiering[[#This Row],[Pnr.]]=Q$7,Tb.Financiering[[#This Row],[Te financieren]]-Tb.Financiering[[#This Row],[Eigen
bijdrage]]-Tb.Financiering[[#This Row],[Andere
subsidie(s)]]-Tb.Financiering[[#This Row],[Anders]],0)</f>
        <v>0</v>
      </c>
      <c r="R110" s="144">
        <f>IF(Tb.Financiering[[#This Row],[Pnr.]]=R$7,Tb.Financiering[[#This Row],[Te financieren]]-Tb.Financiering[[#This Row],[Eigen
bijdrage]]-Tb.Financiering[[#This Row],[Andere
subsidie(s)]]-Tb.Financiering[[#This Row],[Anders]],0)</f>
        <v>0</v>
      </c>
      <c r="S110" s="144">
        <f>IF(Tb.Financiering[[#This Row],[Pnr.]]=S$7,Tb.Financiering[[#This Row],[Te financieren]]-Tb.Financiering[[#This Row],[Eigen
bijdrage]]-Tb.Financiering[[#This Row],[Andere
subsidie(s)]]-Tb.Financiering[[#This Row],[Anders]],0)</f>
        <v>0</v>
      </c>
      <c r="T110" s="144">
        <f>IF(Tb.Financiering[[#This Row],[Pnr.]]=T$7,Tb.Financiering[[#This Row],[Te financieren]]-Tb.Financiering[[#This Row],[Eigen
bijdrage]]-Tb.Financiering[[#This Row],[Andere
subsidie(s)]]-Tb.Financiering[[#This Row],[Anders]],0)</f>
        <v>0</v>
      </c>
      <c r="U110" s="144">
        <f>IF(Tb.Financiering[[#This Row],[Pnr.]]=U$7,Tb.Financiering[[#This Row],[Te financieren]]-Tb.Financiering[[#This Row],[Eigen
bijdrage]]-Tb.Financiering[[#This Row],[Andere
subsidie(s)]]-Tb.Financiering[[#This Row],[Anders]],0)</f>
        <v>0</v>
      </c>
      <c r="V110" s="144">
        <f>IF(Tb.Financiering[[#This Row],[Pnr.]]=V$7,Tb.Financiering[[#This Row],[Te financieren]]-Tb.Financiering[[#This Row],[Eigen
bijdrage]]-Tb.Financiering[[#This Row],[Andere
subsidie(s)]]-Tb.Financiering[[#This Row],[Anders]],0)</f>
        <v>0</v>
      </c>
      <c r="W110" s="144">
        <f>IF(Tb.Financiering[[#This Row],[Pnr.]]=W$7,Tb.Financiering[[#This Row],[Te financieren]]-Tb.Financiering[[#This Row],[Eigen
bijdrage]]-Tb.Financiering[[#This Row],[Andere
subsidie(s)]]-Tb.Financiering[[#This Row],[Anders]],0)</f>
        <v>0</v>
      </c>
      <c r="X110" s="144">
        <f>IF(Tb.Financiering[[#This Row],[Pnr.]]=X$7,Tb.Financiering[[#This Row],[Te financieren]]-Tb.Financiering[[#This Row],[Eigen
bijdrage]]-Tb.Financiering[[#This Row],[Andere
subsidie(s)]]-Tb.Financiering[[#This Row],[Anders]],0)</f>
        <v>0</v>
      </c>
      <c r="Y110" s="144">
        <f>IF(Tb.Financiering[[#This Row],[Pnr.]]=Y$7,Tb.Financiering[[#This Row],[Te financieren]]-Tb.Financiering[[#This Row],[Eigen
bijdrage]]-Tb.Financiering[[#This Row],[Andere
subsidie(s)]]-Tb.Financiering[[#This Row],[Anders]],0)</f>
        <v>0</v>
      </c>
      <c r="Z110" s="144">
        <f>IF(Tb.Financiering[[#This Row],[Pnr.]]=Z$7,Tb.Financiering[[#This Row],[Te financieren]]-Tb.Financiering[[#This Row],[Eigen
bijdrage]]-Tb.Financiering[[#This Row],[Andere
subsidie(s)]]-Tb.Financiering[[#This Row],[Anders]],0)</f>
        <v>0</v>
      </c>
      <c r="AA110" s="144">
        <f>IF(Tb.Financiering[[#This Row],[Pnr.]]=AA$7,Tb.Financiering[[#This Row],[Te financieren]]-Tb.Financiering[[#This Row],[Eigen
bijdrage]]-Tb.Financiering[[#This Row],[Andere
subsidie(s)]]-Tb.Financiering[[#This Row],[Anders]],0)</f>
        <v>0</v>
      </c>
      <c r="AB110" s="144">
        <f>IF(Tb.Financiering[[#This Row],[Pnr.]]=AB$7,Tb.Financiering[[#This Row],[Te financieren]]-Tb.Financiering[[#This Row],[Eigen
bijdrage]]-Tb.Financiering[[#This Row],[Andere
subsidie(s)]]-Tb.Financiering[[#This Row],[Anders]],0)</f>
        <v>0</v>
      </c>
      <c r="AC110" s="144">
        <f>IF(Tb.Financiering[[#This Row],[Pnr.]]=AC$7,Tb.Financiering[[#This Row],[Te financieren]]-Tb.Financiering[[#This Row],[Eigen
bijdrage]]-Tb.Financiering[[#This Row],[Andere
subsidie(s)]]-Tb.Financiering[[#This Row],[Anders]],0)</f>
        <v>0</v>
      </c>
      <c r="AD110" s="144">
        <f>IF(Tb.Financiering[[#This Row],[Pnr.]]=AD$7,Tb.Financiering[[#This Row],[Te financieren]]-Tb.Financiering[[#This Row],[Eigen
bijdrage]]-Tb.Financiering[[#This Row],[Andere
subsidie(s)]]-Tb.Financiering[[#This Row],[Anders]],0)</f>
        <v>0</v>
      </c>
      <c r="AE110" s="144">
        <f>IF(Tb.Financiering[[#This Row],[Pnr.]]=AE$7,Tb.Financiering[[#This Row],[Te financieren]]-Tb.Financiering[[#This Row],[Eigen
bijdrage]]-Tb.Financiering[[#This Row],[Andere
subsidie(s)]]-Tb.Financiering[[#This Row],[Anders]],0)</f>
        <v>0</v>
      </c>
      <c r="AF110" s="144">
        <f>IF(Tb.Financiering[[#This Row],[Pnr.]]=AF$7,Tb.Financiering[[#This Row],[Te financieren]]-Tb.Financiering[[#This Row],[Eigen
bijdrage]]-Tb.Financiering[[#This Row],[Andere
subsidie(s)]]-Tb.Financiering[[#This Row],[Anders]],0)</f>
        <v>0</v>
      </c>
      <c r="AG110" s="144">
        <f>IF(Tb.Financiering[[#This Row],[Pnr.]]=AG$7,Tb.Financiering[[#This Row],[Te financieren]]-Tb.Financiering[[#This Row],[Eigen
bijdrage]]-Tb.Financiering[[#This Row],[Andere
subsidie(s)]]-Tb.Financiering[[#This Row],[Anders]],0)</f>
        <v>0</v>
      </c>
      <c r="AH110" s="144">
        <f>IF(Tb.Financiering[[#This Row],[Pnr.]]=AH$7,Tb.Financiering[[#This Row],[Te financieren]]-Tb.Financiering[[#This Row],[Eigen
bijdrage]]-Tb.Financiering[[#This Row],[Andere
subsidie(s)]]-Tb.Financiering[[#This Row],[Anders]],0)</f>
        <v>0</v>
      </c>
      <c r="AI110" s="144">
        <f>IF(Tb.Financiering[[#This Row],[Pnr.]]=AI$7,Tb.Financiering[[#This Row],[Te financieren]]-Tb.Financiering[[#This Row],[Eigen
bijdrage]]-Tb.Financiering[[#This Row],[Andere
subsidie(s)]]-Tb.Financiering[[#This Row],[Anders]],0)</f>
        <v>0</v>
      </c>
      <c r="AJ110" s="144">
        <f>IF(Tb.Financiering[[#This Row],[Pnr.]]=AJ$7,Tb.Financiering[[#This Row],[Te financieren]]-Tb.Financiering[[#This Row],[Eigen
bijdrage]]-Tb.Financiering[[#This Row],[Andere
subsidie(s)]]-Tb.Financiering[[#This Row],[Anders]],0)</f>
        <v>0</v>
      </c>
      <c r="AK110" s="144">
        <f>IF(Tb.Financiering[[#This Row],[Pnr.]]=AK$7,Tb.Financiering[[#This Row],[Te financieren]]-Tb.Financiering[[#This Row],[Eigen
bijdrage]]-Tb.Financiering[[#This Row],[Andere
subsidie(s)]]-Tb.Financiering[[#This Row],[Anders]],0)</f>
        <v>0</v>
      </c>
      <c r="AL110" s="144">
        <f>IF(Tb.Financiering[[#This Row],[Pnr.]]=AL$7,Tb.Financiering[[#This Row],[Te financieren]]-Tb.Financiering[[#This Row],[Eigen
bijdrage]]-Tb.Financiering[[#This Row],[Andere
subsidie(s)]]-Tb.Financiering[[#This Row],[Anders]],0)</f>
        <v>0</v>
      </c>
      <c r="AM110" s="144">
        <f>IF(Tb.Financiering[[#This Row],[Pnr.]]=AM$7,Tb.Financiering[[#This Row],[Te financieren]]-Tb.Financiering[[#This Row],[Eigen
bijdrage]]-Tb.Financiering[[#This Row],[Andere
subsidie(s)]]-Tb.Financiering[[#This Row],[Anders]],0)</f>
        <v>0</v>
      </c>
      <c r="AN110" s="144">
        <f>IF(Tb.Financiering[[#This Row],[Pnr.]]=AN$7,Tb.Financiering[[#This Row],[Te financieren]]-Tb.Financiering[[#This Row],[Eigen
bijdrage]]-Tb.Financiering[[#This Row],[Andere
subsidie(s)]]-Tb.Financiering[[#This Row],[Anders]],0)</f>
        <v>0</v>
      </c>
      <c r="AO110" s="144">
        <f>IF(Tb.Financiering[[#This Row],[Pnr.]]=AO$7,Tb.Financiering[[#This Row],[Te financieren]]-Tb.Financiering[[#This Row],[Eigen
bijdrage]]-Tb.Financiering[[#This Row],[Andere
subsidie(s)]]-Tb.Financiering[[#This Row],[Anders]],0)</f>
        <v>0</v>
      </c>
      <c r="AP110" s="144">
        <f>IF(Tb.Financiering[[#This Row],[Pnr.]]=AP$7,Tb.Financiering[[#This Row],[Te financieren]]-Tb.Financiering[[#This Row],[Eigen
bijdrage]]-Tb.Financiering[[#This Row],[Andere
subsidie(s)]]-Tb.Financiering[[#This Row],[Anders]],0)</f>
        <v>0</v>
      </c>
      <c r="AQ110" s="144">
        <f>IF(Tb.Financiering[[#This Row],[Pnr.]]=AQ$7,Tb.Financiering[[#This Row],[Te financieren]]-Tb.Financiering[[#This Row],[Eigen
bijdrage]]-Tb.Financiering[[#This Row],[Andere
subsidie(s)]]-Tb.Financiering[[#This Row],[Anders]],0)</f>
        <v>0</v>
      </c>
      <c r="AR110" s="144">
        <f>IF(Tb.Financiering[[#This Row],[Pnr.]]=AR$7,Tb.Financiering[[#This Row],[Te financieren]]-Tb.Financiering[[#This Row],[Eigen
bijdrage]]-Tb.Financiering[[#This Row],[Andere
subsidie(s)]]-Tb.Financiering[[#This Row],[Anders]],0)</f>
        <v>0</v>
      </c>
      <c r="AS110" s="144">
        <f>IF(Tb.Financiering[[#This Row],[Pnr.]]=AS$7,Tb.Financiering[[#This Row],[Te financieren]]-Tb.Financiering[[#This Row],[Eigen
bijdrage]]-Tb.Financiering[[#This Row],[Andere
subsidie(s)]]-Tb.Financiering[[#This Row],[Anders]],0)</f>
        <v>0</v>
      </c>
      <c r="AT110" s="144">
        <f>IF(Tb.Financiering[[#This Row],[Pnr.]]=AT$7,Tb.Financiering[[#This Row],[Te financieren]]-Tb.Financiering[[#This Row],[Eigen
bijdrage]]-Tb.Financiering[[#This Row],[Andere
subsidie(s)]]-Tb.Financiering[[#This Row],[Anders]],0)</f>
        <v>0</v>
      </c>
      <c r="AU110" s="144">
        <f>IF(Tb.Financiering[[#This Row],[Pnr.]]=AU$7,Tb.Financiering[[#This Row],[Te financieren]]-Tb.Financiering[[#This Row],[Eigen
bijdrage]]-Tb.Financiering[[#This Row],[Andere
subsidie(s)]]-Tb.Financiering[[#This Row],[Anders]],0)</f>
        <v>0</v>
      </c>
      <c r="AV110" s="144">
        <f>IF(Tb.Financiering[[#This Row],[Pnr.]]=AV$7,Tb.Financiering[[#This Row],[Te financieren]]-Tb.Financiering[[#This Row],[Eigen
bijdrage]]-Tb.Financiering[[#This Row],[Andere
subsidie(s)]]-Tb.Financiering[[#This Row],[Anders]],0)</f>
        <v>0</v>
      </c>
      <c r="AW110" s="144">
        <f>IF(Tb.Financiering[[#This Row],[Pnr.]]=AW$7,Tb.Financiering[[#This Row],[Te financieren]]-Tb.Financiering[[#This Row],[Eigen
bijdrage]]-Tb.Financiering[[#This Row],[Andere
subsidie(s)]]-Tb.Financiering[[#This Row],[Anders]],0)</f>
        <v>0</v>
      </c>
      <c r="AX110" s="144">
        <f>IF(Tb.Financiering[[#This Row],[Pnr.]]=AX$7,Tb.Financiering[[#This Row],[Te financieren]]-Tb.Financiering[[#This Row],[Eigen
bijdrage]]-Tb.Financiering[[#This Row],[Andere
subsidie(s)]]-Tb.Financiering[[#This Row],[Anders]],0)</f>
        <v>0</v>
      </c>
      <c r="AY110" s="144">
        <f>IF(Tb.Financiering[[#This Row],[Pnr.]]=AY$7,Tb.Financiering[[#This Row],[Te financieren]]-Tb.Financiering[[#This Row],[Eigen
bijdrage]]-Tb.Financiering[[#This Row],[Andere
subsidie(s)]]-Tb.Financiering[[#This Row],[Anders]],0)</f>
        <v>0</v>
      </c>
      <c r="AZ110" s="144">
        <f>IF(Tb.Financiering[[#This Row],[Pnr.]]=AZ$7,Tb.Financiering[[#This Row],[Te financieren]]-Tb.Financiering[[#This Row],[Eigen
bijdrage]]-Tb.Financiering[[#This Row],[Andere
subsidie(s)]]-Tb.Financiering[[#This Row],[Anders]],0)</f>
        <v>0</v>
      </c>
      <c r="BA110" s="144">
        <f>IF(Tb.Financiering[[#This Row],[Pnr.]]=BA$7,Tb.Financiering[[#This Row],[Te financieren]]-Tb.Financiering[[#This Row],[Eigen
bijdrage]]-Tb.Financiering[[#This Row],[Andere
subsidie(s)]]-Tb.Financiering[[#This Row],[Anders]],0)</f>
        <v>0</v>
      </c>
      <c r="BB110" s="144">
        <f>IF(Tb.Financiering[[#This Row],[Pnr.]]=BB$7,Tb.Financiering[[#This Row],[Te financieren]]-Tb.Financiering[[#This Row],[Eigen
bijdrage]]-Tb.Financiering[[#This Row],[Andere
subsidie(s)]]-Tb.Financiering[[#This Row],[Anders]],0)</f>
        <v>0</v>
      </c>
      <c r="BC110" s="144">
        <f>IF(Tb.Financiering[[#This Row],[Pnr.]]=BC$7,Tb.Financiering[[#This Row],[Te financieren]]-Tb.Financiering[[#This Row],[Eigen
bijdrage]]-Tb.Financiering[[#This Row],[Andere
subsidie(s)]]-Tb.Financiering[[#This Row],[Anders]],0)</f>
        <v>0</v>
      </c>
      <c r="BD110" s="144">
        <f>IF(Tb.Financiering[[#This Row],[Pnr.]]=BD$7,Tb.Financiering[[#This Row],[Te financieren]]-Tb.Financiering[[#This Row],[Eigen
bijdrage]]-Tb.Financiering[[#This Row],[Andere
subsidie(s)]]-Tb.Financiering[[#This Row],[Anders]],0)</f>
        <v>0</v>
      </c>
      <c r="BE110" s="144">
        <f>IF(Tb.Financiering[[#This Row],[Pnr.]]=BE$7,Tb.Financiering[[#This Row],[Te financieren]]-Tb.Financiering[[#This Row],[Eigen
bijdrage]]-Tb.Financiering[[#This Row],[Andere
subsidie(s)]]-Tb.Financiering[[#This Row],[Anders]],0)</f>
        <v>0</v>
      </c>
      <c r="BF110" s="144">
        <f>IF(Tb.Financiering[[#This Row],[Pnr.]]=BF$7,Tb.Financiering[[#This Row],[Te financieren]]-Tb.Financiering[[#This Row],[Eigen
bijdrage]]-Tb.Financiering[[#This Row],[Andere
subsidie(s)]]-Tb.Financiering[[#This Row],[Anders]],0)</f>
        <v>0</v>
      </c>
      <c r="BG110" s="144">
        <f>IF(Tb.Financiering[[#This Row],[Pnr.]]=BG$7,Tb.Financiering[[#This Row],[Te financieren]]-Tb.Financiering[[#This Row],[Eigen
bijdrage]]-Tb.Financiering[[#This Row],[Andere
subsidie(s)]]-Tb.Financiering[[#This Row],[Anders]],0)</f>
        <v>0</v>
      </c>
      <c r="BH110" s="144">
        <f>IF(Tb.Financiering[[#This Row],[Pnr.]]=BH$7,Tb.Financiering[[#This Row],[Te financieren]]-Tb.Financiering[[#This Row],[Eigen
bijdrage]]-Tb.Financiering[[#This Row],[Andere
subsidie(s)]]-Tb.Financiering[[#This Row],[Anders]],0)</f>
        <v>0</v>
      </c>
      <c r="BI110" s="144">
        <f>IF(Tb.Financiering[[#This Row],[Pnr.]]=BI$7,Tb.Financiering[[#This Row],[Te financieren]]-Tb.Financiering[[#This Row],[Eigen
bijdrage]]-Tb.Financiering[[#This Row],[Andere
subsidie(s)]]-Tb.Financiering[[#This Row],[Anders]],0)</f>
        <v>0</v>
      </c>
      <c r="BJ110" s="144">
        <f>IF(Tb.Financiering[[#This Row],[Pnr.]]=BJ$7,Tb.Financiering[[#This Row],[Te financieren]]-Tb.Financiering[[#This Row],[Eigen
bijdrage]]-Tb.Financiering[[#This Row],[Andere
subsidie(s)]]-Tb.Financiering[[#This Row],[Anders]],0)</f>
        <v>0</v>
      </c>
      <c r="BK110" s="144">
        <f>IF(Tb.Financiering[[#This Row],[Pnr.]]=BK$7,Tb.Financiering[[#This Row],[Te financieren]]-Tb.Financiering[[#This Row],[Eigen
bijdrage]]-Tb.Financiering[[#This Row],[Andere
subsidie(s)]]-Tb.Financiering[[#This Row],[Anders]],0)</f>
        <v>0</v>
      </c>
      <c r="BL110" s="144">
        <f>IF(Tb.Financiering[[#This Row],[Pnr.]]=BL$7,Tb.Financiering[[#This Row],[Te financieren]]-Tb.Financiering[[#This Row],[Eigen
bijdrage]]-Tb.Financiering[[#This Row],[Andere
subsidie(s)]]-Tb.Financiering[[#This Row],[Anders]],0)</f>
        <v>0</v>
      </c>
      <c r="BM110" s="144">
        <f>IF(Tb.Financiering[[#This Row],[Pnr.]]=BM$7,Tb.Financiering[[#This Row],[Te financieren]]-Tb.Financiering[[#This Row],[Eigen
bijdrage]]-Tb.Financiering[[#This Row],[Andere
subsidie(s)]]-Tb.Financiering[[#This Row],[Anders]],0)</f>
        <v>0</v>
      </c>
      <c r="BN110" s="235">
        <f>IF(Tb.Financiering[[#This Row],[Pnr.]]=BN$7,Tb.Financiering[[#This Row],[Eigen
bijdrage]]+Tb.Financiering[[#This Row],[Andere
subsidie(s)]]+Tb.Financiering[[#This Row],[Anders]],0)</f>
        <v>0</v>
      </c>
      <c r="BO110" s="235">
        <f>IF(Tb.Financiering[[#This Row],[Pnr.]]=BO$7,Tb.Financiering[[#This Row],[Eigen
bijdrage]]+Tb.Financiering[[#This Row],[Andere
subsidie(s)]]+Tb.Financiering[[#This Row],[Anders]],0)</f>
        <v>0</v>
      </c>
      <c r="BP110" s="235">
        <f>IF(Tb.Financiering[[#This Row],[Pnr.]]=BP$7,Tb.Financiering[[#This Row],[Eigen
bijdrage]]+Tb.Financiering[[#This Row],[Andere
subsidie(s)]]+Tb.Financiering[[#This Row],[Anders]],0)</f>
        <v>0</v>
      </c>
      <c r="BQ110" s="235">
        <f>IF(Tb.Financiering[[#This Row],[Pnr.]]=BQ$7,Tb.Financiering[[#This Row],[Eigen
bijdrage]]+Tb.Financiering[[#This Row],[Andere
subsidie(s)]]+Tb.Financiering[[#This Row],[Anders]],0)</f>
        <v>0</v>
      </c>
      <c r="BR110" s="235">
        <f>IF(Tb.Financiering[[#This Row],[Pnr.]]=BR$7,Tb.Financiering[[#This Row],[Eigen
bijdrage]]+Tb.Financiering[[#This Row],[Andere
subsidie(s)]]+Tb.Financiering[[#This Row],[Anders]],0)</f>
        <v>0</v>
      </c>
      <c r="BS110" s="235">
        <f>IF(Tb.Financiering[[#This Row],[Pnr.]]=BS$7,Tb.Financiering[[#This Row],[Eigen
bijdrage]]+Tb.Financiering[[#This Row],[Andere
subsidie(s)]]+Tb.Financiering[[#This Row],[Anders]],0)</f>
        <v>0</v>
      </c>
      <c r="BT110" s="235">
        <f>IF(Tb.Financiering[[#This Row],[Pnr.]]=BT$7,Tb.Financiering[[#This Row],[Eigen
bijdrage]]+Tb.Financiering[[#This Row],[Andere
subsidie(s)]]+Tb.Financiering[[#This Row],[Anders]],0)</f>
        <v>0</v>
      </c>
      <c r="BU110" s="235">
        <f>IF(Tb.Financiering[[#This Row],[Pnr.]]=BU$7,Tb.Financiering[[#This Row],[Eigen
bijdrage]]+Tb.Financiering[[#This Row],[Andere
subsidie(s)]]+Tb.Financiering[[#This Row],[Anders]],0)</f>
        <v>0</v>
      </c>
      <c r="BV110" s="235">
        <f>IF(Tb.Financiering[[#This Row],[Pnr.]]=BV$7,Tb.Financiering[[#This Row],[Eigen
bijdrage]]+Tb.Financiering[[#This Row],[Andere
subsidie(s)]]+Tb.Financiering[[#This Row],[Anders]],0)</f>
        <v>0</v>
      </c>
      <c r="BW110" s="235">
        <f>IF(Tb.Financiering[[#This Row],[Pnr.]]=BW$7,Tb.Financiering[[#This Row],[Eigen
bijdrage]]+Tb.Financiering[[#This Row],[Andere
subsidie(s)]]+Tb.Financiering[[#This Row],[Anders]],0)</f>
        <v>0</v>
      </c>
      <c r="BX110" s="235">
        <f>IF(Tb.Financiering[[#This Row],[Pnr.]]=BX$7,Tb.Financiering[[#This Row],[Eigen
bijdrage]]+Tb.Financiering[[#This Row],[Andere
subsidie(s)]]+Tb.Financiering[[#This Row],[Anders]],0)</f>
        <v>0</v>
      </c>
      <c r="BY110" s="235">
        <f>IF(Tb.Financiering[[#This Row],[Pnr.]]=BY$7,Tb.Financiering[[#This Row],[Eigen
bijdrage]]+Tb.Financiering[[#This Row],[Andere
subsidie(s)]]+Tb.Financiering[[#This Row],[Anders]],0)</f>
        <v>0</v>
      </c>
      <c r="BZ110" s="235">
        <f>IF(Tb.Financiering[[#This Row],[Pnr.]]=BZ$7,Tb.Financiering[[#This Row],[Eigen
bijdrage]]+Tb.Financiering[[#This Row],[Andere
subsidie(s)]]+Tb.Financiering[[#This Row],[Anders]],0)</f>
        <v>0</v>
      </c>
      <c r="CA110" s="235">
        <f>IF(Tb.Financiering[[#This Row],[Pnr.]]=CA$7,Tb.Financiering[[#This Row],[Eigen
bijdrage]]+Tb.Financiering[[#This Row],[Andere
subsidie(s)]]+Tb.Financiering[[#This Row],[Anders]],0)</f>
        <v>0</v>
      </c>
      <c r="CB110" s="235">
        <f>IF(Tb.Financiering[[#This Row],[Pnr.]]=CB$7,Tb.Financiering[[#This Row],[Eigen
bijdrage]]+Tb.Financiering[[#This Row],[Andere
subsidie(s)]]+Tb.Financiering[[#This Row],[Anders]],0)</f>
        <v>0</v>
      </c>
      <c r="CC110" s="235">
        <f>IF(Tb.Financiering[[#This Row],[Pnr.]]=CC$7,Tb.Financiering[[#This Row],[Eigen
bijdrage]]+Tb.Financiering[[#This Row],[Andere
subsidie(s)]]+Tb.Financiering[[#This Row],[Anders]],0)</f>
        <v>0</v>
      </c>
      <c r="CD110" s="235">
        <f>IF(Tb.Financiering[[#This Row],[Pnr.]]=CD$7,Tb.Financiering[[#This Row],[Eigen
bijdrage]]+Tb.Financiering[[#This Row],[Andere
subsidie(s)]]+Tb.Financiering[[#This Row],[Anders]],0)</f>
        <v>0</v>
      </c>
      <c r="CE110" s="235">
        <f>IF(Tb.Financiering[[#This Row],[Pnr.]]=CE$7,Tb.Financiering[[#This Row],[Eigen
bijdrage]]+Tb.Financiering[[#This Row],[Andere
subsidie(s)]]+Tb.Financiering[[#This Row],[Anders]],0)</f>
        <v>0</v>
      </c>
      <c r="CF110" s="235">
        <f>IF(Tb.Financiering[[#This Row],[Pnr.]]=CF$7,Tb.Financiering[[#This Row],[Eigen
bijdrage]]+Tb.Financiering[[#This Row],[Andere
subsidie(s)]]+Tb.Financiering[[#This Row],[Anders]],0)</f>
        <v>0</v>
      </c>
      <c r="CG110" s="235">
        <f>IF(Tb.Financiering[[#This Row],[Pnr.]]=CG$7,Tb.Financiering[[#This Row],[Eigen
bijdrage]]+Tb.Financiering[[#This Row],[Andere
subsidie(s)]]+Tb.Financiering[[#This Row],[Anders]],0)</f>
        <v>0</v>
      </c>
      <c r="CH110" s="235">
        <f>IF(Tb.Financiering[[#This Row],[Pnr.]]=CH$7,Tb.Financiering[[#This Row],[Eigen
bijdrage]]+Tb.Financiering[[#This Row],[Andere
subsidie(s)]]+Tb.Financiering[[#This Row],[Anders]],0)</f>
        <v>0</v>
      </c>
      <c r="CI110" s="235">
        <f>IF(Tb.Financiering[[#This Row],[Pnr.]]=CI$7,Tb.Financiering[[#This Row],[Eigen
bijdrage]]+Tb.Financiering[[#This Row],[Andere
subsidie(s)]]+Tb.Financiering[[#This Row],[Anders]],0)</f>
        <v>0</v>
      </c>
      <c r="CJ110" s="235">
        <f>IF(Tb.Financiering[[#This Row],[Pnr.]]=CJ$7,Tb.Financiering[[#This Row],[Eigen
bijdrage]]+Tb.Financiering[[#This Row],[Andere
subsidie(s)]]+Tb.Financiering[[#This Row],[Anders]],0)</f>
        <v>0</v>
      </c>
      <c r="CK110" s="235">
        <f>IF(Tb.Financiering[[#This Row],[Pnr.]]=CK$7,Tb.Financiering[[#This Row],[Eigen
bijdrage]]+Tb.Financiering[[#This Row],[Andere
subsidie(s)]]+Tb.Financiering[[#This Row],[Anders]],0)</f>
        <v>0</v>
      </c>
      <c r="CL110" s="235">
        <f>IF(Tb.Financiering[[#This Row],[Pnr.]]=CL$7,Tb.Financiering[[#This Row],[Eigen
bijdrage]]+Tb.Financiering[[#This Row],[Andere
subsidie(s)]]+Tb.Financiering[[#This Row],[Anders]],0)</f>
        <v>0</v>
      </c>
      <c r="CM110" s="235">
        <f>IF(Tb.Financiering[[#This Row],[Pnr.]]=CM$7,Tb.Financiering[[#This Row],[Eigen
bijdrage]]+Tb.Financiering[[#This Row],[Andere
subsidie(s)]]+Tb.Financiering[[#This Row],[Anders]],0)</f>
        <v>0</v>
      </c>
      <c r="CN110" s="235">
        <f>IF(Tb.Financiering[[#This Row],[Pnr.]]=CN$7,Tb.Financiering[[#This Row],[Eigen
bijdrage]]+Tb.Financiering[[#This Row],[Andere
subsidie(s)]]+Tb.Financiering[[#This Row],[Anders]],0)</f>
        <v>0</v>
      </c>
      <c r="CO110" s="235">
        <f>IF(Tb.Financiering[[#This Row],[Pnr.]]=CO$7,Tb.Financiering[[#This Row],[Eigen
bijdrage]]+Tb.Financiering[[#This Row],[Andere
subsidie(s)]]+Tb.Financiering[[#This Row],[Anders]],0)</f>
        <v>0</v>
      </c>
      <c r="CP110" s="235">
        <f>IF(Tb.Financiering[[#This Row],[Pnr.]]=CP$7,Tb.Financiering[[#This Row],[Eigen
bijdrage]]+Tb.Financiering[[#This Row],[Andere
subsidie(s)]]+Tb.Financiering[[#This Row],[Anders]],0)</f>
        <v>0</v>
      </c>
      <c r="CQ110" s="235">
        <f>IF(Tb.Financiering[[#This Row],[Pnr.]]=CQ$7,Tb.Financiering[[#This Row],[Eigen
bijdrage]]+Tb.Financiering[[#This Row],[Andere
subsidie(s)]]+Tb.Financiering[[#This Row],[Anders]],0)</f>
        <v>0</v>
      </c>
      <c r="CR110" s="235">
        <f>IF(Tb.Financiering[[#This Row],[Pnr.]]=CR$7,Tb.Financiering[[#This Row],[Eigen
bijdrage]]+Tb.Financiering[[#This Row],[Andere
subsidie(s)]]+Tb.Financiering[[#This Row],[Anders]],0)</f>
        <v>0</v>
      </c>
      <c r="CS110" s="235">
        <f>IF(Tb.Financiering[[#This Row],[Pnr.]]=CS$7,Tb.Financiering[[#This Row],[Eigen
bijdrage]]+Tb.Financiering[[#This Row],[Andere
subsidie(s)]]+Tb.Financiering[[#This Row],[Anders]],0)</f>
        <v>0</v>
      </c>
      <c r="CT110" s="235">
        <f>IF(Tb.Financiering[[#This Row],[Pnr.]]=CT$7,Tb.Financiering[[#This Row],[Eigen
bijdrage]]+Tb.Financiering[[#This Row],[Andere
subsidie(s)]]+Tb.Financiering[[#This Row],[Anders]],0)</f>
        <v>0</v>
      </c>
      <c r="CU110" s="235">
        <f>IF(Tb.Financiering[[#This Row],[Pnr.]]=CU$7,Tb.Financiering[[#This Row],[Eigen
bijdrage]]+Tb.Financiering[[#This Row],[Andere
subsidie(s)]]+Tb.Financiering[[#This Row],[Anders]],0)</f>
        <v>0</v>
      </c>
      <c r="CV110" s="235">
        <f>IF(Tb.Financiering[[#This Row],[Pnr.]]=CV$7,Tb.Financiering[[#This Row],[Eigen
bijdrage]]+Tb.Financiering[[#This Row],[Andere
subsidie(s)]]+Tb.Financiering[[#This Row],[Anders]],0)</f>
        <v>0</v>
      </c>
      <c r="CW110" s="235">
        <f>IF(Tb.Financiering[[#This Row],[Pnr.]]=CW$7,Tb.Financiering[[#This Row],[Eigen
bijdrage]]+Tb.Financiering[[#This Row],[Andere
subsidie(s)]]+Tb.Financiering[[#This Row],[Anders]],0)</f>
        <v>0</v>
      </c>
      <c r="CX110" s="235">
        <f>IF(Tb.Financiering[[#This Row],[Pnr.]]=CX$7,Tb.Financiering[[#This Row],[Eigen
bijdrage]]+Tb.Financiering[[#This Row],[Andere
subsidie(s)]]+Tb.Financiering[[#This Row],[Anders]],0)</f>
        <v>0</v>
      </c>
      <c r="CY110" s="235">
        <f>IF(Tb.Financiering[[#This Row],[Pnr.]]=CY$7,Tb.Financiering[[#This Row],[Eigen
bijdrage]]+Tb.Financiering[[#This Row],[Andere
subsidie(s)]]+Tb.Financiering[[#This Row],[Anders]],0)</f>
        <v>0</v>
      </c>
      <c r="CZ110" s="235">
        <f>IF(Tb.Financiering[[#This Row],[Pnr.]]=CZ$7,Tb.Financiering[[#This Row],[Eigen
bijdrage]]+Tb.Financiering[[#This Row],[Andere
subsidie(s)]]+Tb.Financiering[[#This Row],[Anders]],0)</f>
        <v>0</v>
      </c>
      <c r="DA110" s="235">
        <f>IF(Tb.Financiering[[#This Row],[Pnr.]]=DA$7,Tb.Financiering[[#This Row],[Eigen
bijdrage]]+Tb.Financiering[[#This Row],[Andere
subsidie(s)]]+Tb.Financiering[[#This Row],[Anders]],0)</f>
        <v>0</v>
      </c>
      <c r="DB110" s="235">
        <f>IF(Tb.Financiering[[#This Row],[Pnr.]]=DB$7,Tb.Financiering[[#This Row],[Eigen
bijdrage]]+Tb.Financiering[[#This Row],[Andere
subsidie(s)]]+Tb.Financiering[[#This Row],[Anders]],0)</f>
        <v>0</v>
      </c>
      <c r="DC110" s="235">
        <f>IF(Tb.Financiering[[#This Row],[Pnr.]]=DC$7,Tb.Financiering[[#This Row],[Eigen
bijdrage]]+Tb.Financiering[[#This Row],[Andere
subsidie(s)]]+Tb.Financiering[[#This Row],[Anders]],0)</f>
        <v>0</v>
      </c>
      <c r="DD110" s="235">
        <f>IF(Tb.Financiering[[#This Row],[Pnr.]]=DD$7,Tb.Financiering[[#This Row],[Eigen
bijdrage]]+Tb.Financiering[[#This Row],[Andere
subsidie(s)]]+Tb.Financiering[[#This Row],[Anders]],0)</f>
        <v>0</v>
      </c>
      <c r="DE110" s="235">
        <f>IF(Tb.Financiering[[#This Row],[Pnr.]]=DE$7,Tb.Financiering[[#This Row],[Eigen
bijdrage]]+Tb.Financiering[[#This Row],[Andere
subsidie(s)]]+Tb.Financiering[[#This Row],[Anders]],0)</f>
        <v>0</v>
      </c>
      <c r="DF110" s="235">
        <f>IF(Tb.Financiering[[#This Row],[Pnr.]]=DF$7,Tb.Financiering[[#This Row],[Eigen
bijdrage]]+Tb.Financiering[[#This Row],[Andere
subsidie(s)]]+Tb.Financiering[[#This Row],[Anders]],0)</f>
        <v>0</v>
      </c>
      <c r="DG110" s="235">
        <f>IF(Tb.Financiering[[#This Row],[Pnr.]]=DG$7,Tb.Financiering[[#This Row],[Eigen
bijdrage]]+Tb.Financiering[[#This Row],[Andere
subsidie(s)]]+Tb.Financiering[[#This Row],[Anders]],0)</f>
        <v>0</v>
      </c>
      <c r="DH110" s="235">
        <f>IF(Tb.Financiering[[#This Row],[Pnr.]]=DH$7,Tb.Financiering[[#This Row],[Eigen
bijdrage]]+Tb.Financiering[[#This Row],[Andere
subsidie(s)]]+Tb.Financiering[[#This Row],[Anders]],0)</f>
        <v>0</v>
      </c>
      <c r="DI110" s="235">
        <f>IF(Tb.Financiering[[#This Row],[Pnr.]]=DI$7,Tb.Financiering[[#This Row],[Eigen
bijdrage]]+Tb.Financiering[[#This Row],[Andere
subsidie(s)]]+Tb.Financiering[[#This Row],[Anders]],0)</f>
        <v>0</v>
      </c>
      <c r="DJ110" s="235">
        <f>IF(Tb.Financiering[[#This Row],[Pnr.]]=DJ$7,Tb.Financiering[[#This Row],[Eigen
bijdrage]]+Tb.Financiering[[#This Row],[Andere
subsidie(s)]]+Tb.Financiering[[#This Row],[Anders]],0)</f>
        <v>0</v>
      </c>
      <c r="DK110" s="235">
        <f>IF(Tb.Financiering[[#This Row],[Pnr.]]=DK$7,Tb.Financiering[[#This Row],[Eigen
bijdrage]]+Tb.Financiering[[#This Row],[Andere
subsidie(s)]]+Tb.Financiering[[#This Row],[Anders]],0)</f>
        <v>0</v>
      </c>
      <c r="XFD110" s="31"/>
    </row>
    <row r="111" spans="1:115 16384:16384" s="4" customFormat="1" x14ac:dyDescent="0.3">
      <c r="A111" s="31"/>
      <c r="B111" s="137"/>
      <c r="C111" s="137"/>
      <c r="D111" s="11">
        <f>SUMIF(Tbl.Kosten[PSAnr.],Tb.Financiering[[#This Row],[PSAnr.]],Tbl.Kosten[Totaal kosten])</f>
        <v>0</v>
      </c>
      <c r="E111" s="154">
        <f>SUMIF(Tbl.Kosten[PSAnr.],Tb.Financiering[[#This Row],[PSAnr.]],Tbl.Kosten[Subsidie])</f>
        <v>0</v>
      </c>
      <c r="F111" s="155"/>
      <c r="G111" s="154">
        <f>Tb.Financiering[[#This Row],[Begrote kosten]]-Tb.Financiering[[#This Row],[Berekende GLB subsidie]]-Tb.Financiering[[#This Row],[Correctie GLB subsidie]]</f>
        <v>0</v>
      </c>
      <c r="H111" s="156"/>
      <c r="I111" s="156"/>
      <c r="J111" s="156"/>
      <c r="K111" s="152"/>
      <c r="L111" s="97">
        <f>Tb.Financiering[[#This Row],[Te financieren]]-SUM(Tb.Financiering[[#This Row],[Eigen
bijdrage]:[Anders]])</f>
        <v>0</v>
      </c>
      <c r="M111" s="160" t="str">
        <f>IFERROR(VLOOKUP(Tb.Financiering[[#This Row],[Partnernaam]],Tbl.Projectpartners[[Naam]:[PNr.]],9,FALSE),"")</f>
        <v/>
      </c>
      <c r="N111" s="142" t="str">
        <f>IFERROR(VLOOKUP(Tb.Financiering[[#This Row],[Subsidiabele activiteit]],Tbl.Subsidiehoogte[[Subsidieactiviteit]:[SAnr.]],3,FALSE),"")</f>
        <v/>
      </c>
      <c r="O111" s="142" t="str">
        <f>_xlfn.CONCAT(Tb.Financiering[[#This Row],[Pnr.]],Tb.Financiering[[#This Row],[SAnr.]])</f>
        <v/>
      </c>
      <c r="P111" s="144">
        <f>IF(Tb.Financiering[[#This Row],[Pnr.]]=P$7,Tb.Financiering[[#This Row],[Te financieren]]-Tb.Financiering[[#This Row],[Eigen
bijdrage]]-Tb.Financiering[[#This Row],[Andere
subsidie(s)]]-Tb.Financiering[[#This Row],[Anders]],0)</f>
        <v>0</v>
      </c>
      <c r="Q111" s="144">
        <f>IF(Tb.Financiering[[#This Row],[Pnr.]]=Q$7,Tb.Financiering[[#This Row],[Te financieren]]-Tb.Financiering[[#This Row],[Eigen
bijdrage]]-Tb.Financiering[[#This Row],[Andere
subsidie(s)]]-Tb.Financiering[[#This Row],[Anders]],0)</f>
        <v>0</v>
      </c>
      <c r="R111" s="144">
        <f>IF(Tb.Financiering[[#This Row],[Pnr.]]=R$7,Tb.Financiering[[#This Row],[Te financieren]]-Tb.Financiering[[#This Row],[Eigen
bijdrage]]-Tb.Financiering[[#This Row],[Andere
subsidie(s)]]-Tb.Financiering[[#This Row],[Anders]],0)</f>
        <v>0</v>
      </c>
      <c r="S111" s="144">
        <f>IF(Tb.Financiering[[#This Row],[Pnr.]]=S$7,Tb.Financiering[[#This Row],[Te financieren]]-Tb.Financiering[[#This Row],[Eigen
bijdrage]]-Tb.Financiering[[#This Row],[Andere
subsidie(s)]]-Tb.Financiering[[#This Row],[Anders]],0)</f>
        <v>0</v>
      </c>
      <c r="T111" s="144">
        <f>IF(Tb.Financiering[[#This Row],[Pnr.]]=T$7,Tb.Financiering[[#This Row],[Te financieren]]-Tb.Financiering[[#This Row],[Eigen
bijdrage]]-Tb.Financiering[[#This Row],[Andere
subsidie(s)]]-Tb.Financiering[[#This Row],[Anders]],0)</f>
        <v>0</v>
      </c>
      <c r="U111" s="144">
        <f>IF(Tb.Financiering[[#This Row],[Pnr.]]=U$7,Tb.Financiering[[#This Row],[Te financieren]]-Tb.Financiering[[#This Row],[Eigen
bijdrage]]-Tb.Financiering[[#This Row],[Andere
subsidie(s)]]-Tb.Financiering[[#This Row],[Anders]],0)</f>
        <v>0</v>
      </c>
      <c r="V111" s="144">
        <f>IF(Tb.Financiering[[#This Row],[Pnr.]]=V$7,Tb.Financiering[[#This Row],[Te financieren]]-Tb.Financiering[[#This Row],[Eigen
bijdrage]]-Tb.Financiering[[#This Row],[Andere
subsidie(s)]]-Tb.Financiering[[#This Row],[Anders]],0)</f>
        <v>0</v>
      </c>
      <c r="W111" s="144">
        <f>IF(Tb.Financiering[[#This Row],[Pnr.]]=W$7,Tb.Financiering[[#This Row],[Te financieren]]-Tb.Financiering[[#This Row],[Eigen
bijdrage]]-Tb.Financiering[[#This Row],[Andere
subsidie(s)]]-Tb.Financiering[[#This Row],[Anders]],0)</f>
        <v>0</v>
      </c>
      <c r="X111" s="144">
        <f>IF(Tb.Financiering[[#This Row],[Pnr.]]=X$7,Tb.Financiering[[#This Row],[Te financieren]]-Tb.Financiering[[#This Row],[Eigen
bijdrage]]-Tb.Financiering[[#This Row],[Andere
subsidie(s)]]-Tb.Financiering[[#This Row],[Anders]],0)</f>
        <v>0</v>
      </c>
      <c r="Y111" s="144">
        <f>IF(Tb.Financiering[[#This Row],[Pnr.]]=Y$7,Tb.Financiering[[#This Row],[Te financieren]]-Tb.Financiering[[#This Row],[Eigen
bijdrage]]-Tb.Financiering[[#This Row],[Andere
subsidie(s)]]-Tb.Financiering[[#This Row],[Anders]],0)</f>
        <v>0</v>
      </c>
      <c r="Z111" s="144">
        <f>IF(Tb.Financiering[[#This Row],[Pnr.]]=Z$7,Tb.Financiering[[#This Row],[Te financieren]]-Tb.Financiering[[#This Row],[Eigen
bijdrage]]-Tb.Financiering[[#This Row],[Andere
subsidie(s)]]-Tb.Financiering[[#This Row],[Anders]],0)</f>
        <v>0</v>
      </c>
      <c r="AA111" s="144">
        <f>IF(Tb.Financiering[[#This Row],[Pnr.]]=AA$7,Tb.Financiering[[#This Row],[Te financieren]]-Tb.Financiering[[#This Row],[Eigen
bijdrage]]-Tb.Financiering[[#This Row],[Andere
subsidie(s)]]-Tb.Financiering[[#This Row],[Anders]],0)</f>
        <v>0</v>
      </c>
      <c r="AB111" s="144">
        <f>IF(Tb.Financiering[[#This Row],[Pnr.]]=AB$7,Tb.Financiering[[#This Row],[Te financieren]]-Tb.Financiering[[#This Row],[Eigen
bijdrage]]-Tb.Financiering[[#This Row],[Andere
subsidie(s)]]-Tb.Financiering[[#This Row],[Anders]],0)</f>
        <v>0</v>
      </c>
      <c r="AC111" s="144">
        <f>IF(Tb.Financiering[[#This Row],[Pnr.]]=AC$7,Tb.Financiering[[#This Row],[Te financieren]]-Tb.Financiering[[#This Row],[Eigen
bijdrage]]-Tb.Financiering[[#This Row],[Andere
subsidie(s)]]-Tb.Financiering[[#This Row],[Anders]],0)</f>
        <v>0</v>
      </c>
      <c r="AD111" s="144">
        <f>IF(Tb.Financiering[[#This Row],[Pnr.]]=AD$7,Tb.Financiering[[#This Row],[Te financieren]]-Tb.Financiering[[#This Row],[Eigen
bijdrage]]-Tb.Financiering[[#This Row],[Andere
subsidie(s)]]-Tb.Financiering[[#This Row],[Anders]],0)</f>
        <v>0</v>
      </c>
      <c r="AE111" s="144">
        <f>IF(Tb.Financiering[[#This Row],[Pnr.]]=AE$7,Tb.Financiering[[#This Row],[Te financieren]]-Tb.Financiering[[#This Row],[Eigen
bijdrage]]-Tb.Financiering[[#This Row],[Andere
subsidie(s)]]-Tb.Financiering[[#This Row],[Anders]],0)</f>
        <v>0</v>
      </c>
      <c r="AF111" s="144">
        <f>IF(Tb.Financiering[[#This Row],[Pnr.]]=AF$7,Tb.Financiering[[#This Row],[Te financieren]]-Tb.Financiering[[#This Row],[Eigen
bijdrage]]-Tb.Financiering[[#This Row],[Andere
subsidie(s)]]-Tb.Financiering[[#This Row],[Anders]],0)</f>
        <v>0</v>
      </c>
      <c r="AG111" s="144">
        <f>IF(Tb.Financiering[[#This Row],[Pnr.]]=AG$7,Tb.Financiering[[#This Row],[Te financieren]]-Tb.Financiering[[#This Row],[Eigen
bijdrage]]-Tb.Financiering[[#This Row],[Andere
subsidie(s)]]-Tb.Financiering[[#This Row],[Anders]],0)</f>
        <v>0</v>
      </c>
      <c r="AH111" s="144">
        <f>IF(Tb.Financiering[[#This Row],[Pnr.]]=AH$7,Tb.Financiering[[#This Row],[Te financieren]]-Tb.Financiering[[#This Row],[Eigen
bijdrage]]-Tb.Financiering[[#This Row],[Andere
subsidie(s)]]-Tb.Financiering[[#This Row],[Anders]],0)</f>
        <v>0</v>
      </c>
      <c r="AI111" s="144">
        <f>IF(Tb.Financiering[[#This Row],[Pnr.]]=AI$7,Tb.Financiering[[#This Row],[Te financieren]]-Tb.Financiering[[#This Row],[Eigen
bijdrage]]-Tb.Financiering[[#This Row],[Andere
subsidie(s)]]-Tb.Financiering[[#This Row],[Anders]],0)</f>
        <v>0</v>
      </c>
      <c r="AJ111" s="144">
        <f>IF(Tb.Financiering[[#This Row],[Pnr.]]=AJ$7,Tb.Financiering[[#This Row],[Te financieren]]-Tb.Financiering[[#This Row],[Eigen
bijdrage]]-Tb.Financiering[[#This Row],[Andere
subsidie(s)]]-Tb.Financiering[[#This Row],[Anders]],0)</f>
        <v>0</v>
      </c>
      <c r="AK111" s="144">
        <f>IF(Tb.Financiering[[#This Row],[Pnr.]]=AK$7,Tb.Financiering[[#This Row],[Te financieren]]-Tb.Financiering[[#This Row],[Eigen
bijdrage]]-Tb.Financiering[[#This Row],[Andere
subsidie(s)]]-Tb.Financiering[[#This Row],[Anders]],0)</f>
        <v>0</v>
      </c>
      <c r="AL111" s="144">
        <f>IF(Tb.Financiering[[#This Row],[Pnr.]]=AL$7,Tb.Financiering[[#This Row],[Te financieren]]-Tb.Financiering[[#This Row],[Eigen
bijdrage]]-Tb.Financiering[[#This Row],[Andere
subsidie(s)]]-Tb.Financiering[[#This Row],[Anders]],0)</f>
        <v>0</v>
      </c>
      <c r="AM111" s="144">
        <f>IF(Tb.Financiering[[#This Row],[Pnr.]]=AM$7,Tb.Financiering[[#This Row],[Te financieren]]-Tb.Financiering[[#This Row],[Eigen
bijdrage]]-Tb.Financiering[[#This Row],[Andere
subsidie(s)]]-Tb.Financiering[[#This Row],[Anders]],0)</f>
        <v>0</v>
      </c>
      <c r="AN111" s="144">
        <f>IF(Tb.Financiering[[#This Row],[Pnr.]]=AN$7,Tb.Financiering[[#This Row],[Te financieren]]-Tb.Financiering[[#This Row],[Eigen
bijdrage]]-Tb.Financiering[[#This Row],[Andere
subsidie(s)]]-Tb.Financiering[[#This Row],[Anders]],0)</f>
        <v>0</v>
      </c>
      <c r="AO111" s="144">
        <f>IF(Tb.Financiering[[#This Row],[Pnr.]]=AO$7,Tb.Financiering[[#This Row],[Te financieren]]-Tb.Financiering[[#This Row],[Eigen
bijdrage]]-Tb.Financiering[[#This Row],[Andere
subsidie(s)]]-Tb.Financiering[[#This Row],[Anders]],0)</f>
        <v>0</v>
      </c>
      <c r="AP111" s="144">
        <f>IF(Tb.Financiering[[#This Row],[Pnr.]]=AP$7,Tb.Financiering[[#This Row],[Te financieren]]-Tb.Financiering[[#This Row],[Eigen
bijdrage]]-Tb.Financiering[[#This Row],[Andere
subsidie(s)]]-Tb.Financiering[[#This Row],[Anders]],0)</f>
        <v>0</v>
      </c>
      <c r="AQ111" s="144">
        <f>IF(Tb.Financiering[[#This Row],[Pnr.]]=AQ$7,Tb.Financiering[[#This Row],[Te financieren]]-Tb.Financiering[[#This Row],[Eigen
bijdrage]]-Tb.Financiering[[#This Row],[Andere
subsidie(s)]]-Tb.Financiering[[#This Row],[Anders]],0)</f>
        <v>0</v>
      </c>
      <c r="AR111" s="144">
        <f>IF(Tb.Financiering[[#This Row],[Pnr.]]=AR$7,Tb.Financiering[[#This Row],[Te financieren]]-Tb.Financiering[[#This Row],[Eigen
bijdrage]]-Tb.Financiering[[#This Row],[Andere
subsidie(s)]]-Tb.Financiering[[#This Row],[Anders]],0)</f>
        <v>0</v>
      </c>
      <c r="AS111" s="144">
        <f>IF(Tb.Financiering[[#This Row],[Pnr.]]=AS$7,Tb.Financiering[[#This Row],[Te financieren]]-Tb.Financiering[[#This Row],[Eigen
bijdrage]]-Tb.Financiering[[#This Row],[Andere
subsidie(s)]]-Tb.Financiering[[#This Row],[Anders]],0)</f>
        <v>0</v>
      </c>
      <c r="AT111" s="144">
        <f>IF(Tb.Financiering[[#This Row],[Pnr.]]=AT$7,Tb.Financiering[[#This Row],[Te financieren]]-Tb.Financiering[[#This Row],[Eigen
bijdrage]]-Tb.Financiering[[#This Row],[Andere
subsidie(s)]]-Tb.Financiering[[#This Row],[Anders]],0)</f>
        <v>0</v>
      </c>
      <c r="AU111" s="144">
        <f>IF(Tb.Financiering[[#This Row],[Pnr.]]=AU$7,Tb.Financiering[[#This Row],[Te financieren]]-Tb.Financiering[[#This Row],[Eigen
bijdrage]]-Tb.Financiering[[#This Row],[Andere
subsidie(s)]]-Tb.Financiering[[#This Row],[Anders]],0)</f>
        <v>0</v>
      </c>
      <c r="AV111" s="144">
        <f>IF(Tb.Financiering[[#This Row],[Pnr.]]=AV$7,Tb.Financiering[[#This Row],[Te financieren]]-Tb.Financiering[[#This Row],[Eigen
bijdrage]]-Tb.Financiering[[#This Row],[Andere
subsidie(s)]]-Tb.Financiering[[#This Row],[Anders]],0)</f>
        <v>0</v>
      </c>
      <c r="AW111" s="144">
        <f>IF(Tb.Financiering[[#This Row],[Pnr.]]=AW$7,Tb.Financiering[[#This Row],[Te financieren]]-Tb.Financiering[[#This Row],[Eigen
bijdrage]]-Tb.Financiering[[#This Row],[Andere
subsidie(s)]]-Tb.Financiering[[#This Row],[Anders]],0)</f>
        <v>0</v>
      </c>
      <c r="AX111" s="144">
        <f>IF(Tb.Financiering[[#This Row],[Pnr.]]=AX$7,Tb.Financiering[[#This Row],[Te financieren]]-Tb.Financiering[[#This Row],[Eigen
bijdrage]]-Tb.Financiering[[#This Row],[Andere
subsidie(s)]]-Tb.Financiering[[#This Row],[Anders]],0)</f>
        <v>0</v>
      </c>
      <c r="AY111" s="144">
        <f>IF(Tb.Financiering[[#This Row],[Pnr.]]=AY$7,Tb.Financiering[[#This Row],[Te financieren]]-Tb.Financiering[[#This Row],[Eigen
bijdrage]]-Tb.Financiering[[#This Row],[Andere
subsidie(s)]]-Tb.Financiering[[#This Row],[Anders]],0)</f>
        <v>0</v>
      </c>
      <c r="AZ111" s="144">
        <f>IF(Tb.Financiering[[#This Row],[Pnr.]]=AZ$7,Tb.Financiering[[#This Row],[Te financieren]]-Tb.Financiering[[#This Row],[Eigen
bijdrage]]-Tb.Financiering[[#This Row],[Andere
subsidie(s)]]-Tb.Financiering[[#This Row],[Anders]],0)</f>
        <v>0</v>
      </c>
      <c r="BA111" s="144">
        <f>IF(Tb.Financiering[[#This Row],[Pnr.]]=BA$7,Tb.Financiering[[#This Row],[Te financieren]]-Tb.Financiering[[#This Row],[Eigen
bijdrage]]-Tb.Financiering[[#This Row],[Andere
subsidie(s)]]-Tb.Financiering[[#This Row],[Anders]],0)</f>
        <v>0</v>
      </c>
      <c r="BB111" s="144">
        <f>IF(Tb.Financiering[[#This Row],[Pnr.]]=BB$7,Tb.Financiering[[#This Row],[Te financieren]]-Tb.Financiering[[#This Row],[Eigen
bijdrage]]-Tb.Financiering[[#This Row],[Andere
subsidie(s)]]-Tb.Financiering[[#This Row],[Anders]],0)</f>
        <v>0</v>
      </c>
      <c r="BC111" s="144">
        <f>IF(Tb.Financiering[[#This Row],[Pnr.]]=BC$7,Tb.Financiering[[#This Row],[Te financieren]]-Tb.Financiering[[#This Row],[Eigen
bijdrage]]-Tb.Financiering[[#This Row],[Andere
subsidie(s)]]-Tb.Financiering[[#This Row],[Anders]],0)</f>
        <v>0</v>
      </c>
      <c r="BD111" s="144">
        <f>IF(Tb.Financiering[[#This Row],[Pnr.]]=BD$7,Tb.Financiering[[#This Row],[Te financieren]]-Tb.Financiering[[#This Row],[Eigen
bijdrage]]-Tb.Financiering[[#This Row],[Andere
subsidie(s)]]-Tb.Financiering[[#This Row],[Anders]],0)</f>
        <v>0</v>
      </c>
      <c r="BE111" s="144">
        <f>IF(Tb.Financiering[[#This Row],[Pnr.]]=BE$7,Tb.Financiering[[#This Row],[Te financieren]]-Tb.Financiering[[#This Row],[Eigen
bijdrage]]-Tb.Financiering[[#This Row],[Andere
subsidie(s)]]-Tb.Financiering[[#This Row],[Anders]],0)</f>
        <v>0</v>
      </c>
      <c r="BF111" s="144">
        <f>IF(Tb.Financiering[[#This Row],[Pnr.]]=BF$7,Tb.Financiering[[#This Row],[Te financieren]]-Tb.Financiering[[#This Row],[Eigen
bijdrage]]-Tb.Financiering[[#This Row],[Andere
subsidie(s)]]-Tb.Financiering[[#This Row],[Anders]],0)</f>
        <v>0</v>
      </c>
      <c r="BG111" s="144">
        <f>IF(Tb.Financiering[[#This Row],[Pnr.]]=BG$7,Tb.Financiering[[#This Row],[Te financieren]]-Tb.Financiering[[#This Row],[Eigen
bijdrage]]-Tb.Financiering[[#This Row],[Andere
subsidie(s)]]-Tb.Financiering[[#This Row],[Anders]],0)</f>
        <v>0</v>
      </c>
      <c r="BH111" s="144">
        <f>IF(Tb.Financiering[[#This Row],[Pnr.]]=BH$7,Tb.Financiering[[#This Row],[Te financieren]]-Tb.Financiering[[#This Row],[Eigen
bijdrage]]-Tb.Financiering[[#This Row],[Andere
subsidie(s)]]-Tb.Financiering[[#This Row],[Anders]],0)</f>
        <v>0</v>
      </c>
      <c r="BI111" s="144">
        <f>IF(Tb.Financiering[[#This Row],[Pnr.]]=BI$7,Tb.Financiering[[#This Row],[Te financieren]]-Tb.Financiering[[#This Row],[Eigen
bijdrage]]-Tb.Financiering[[#This Row],[Andere
subsidie(s)]]-Tb.Financiering[[#This Row],[Anders]],0)</f>
        <v>0</v>
      </c>
      <c r="BJ111" s="144">
        <f>IF(Tb.Financiering[[#This Row],[Pnr.]]=BJ$7,Tb.Financiering[[#This Row],[Te financieren]]-Tb.Financiering[[#This Row],[Eigen
bijdrage]]-Tb.Financiering[[#This Row],[Andere
subsidie(s)]]-Tb.Financiering[[#This Row],[Anders]],0)</f>
        <v>0</v>
      </c>
      <c r="BK111" s="144">
        <f>IF(Tb.Financiering[[#This Row],[Pnr.]]=BK$7,Tb.Financiering[[#This Row],[Te financieren]]-Tb.Financiering[[#This Row],[Eigen
bijdrage]]-Tb.Financiering[[#This Row],[Andere
subsidie(s)]]-Tb.Financiering[[#This Row],[Anders]],0)</f>
        <v>0</v>
      </c>
      <c r="BL111" s="144">
        <f>IF(Tb.Financiering[[#This Row],[Pnr.]]=BL$7,Tb.Financiering[[#This Row],[Te financieren]]-Tb.Financiering[[#This Row],[Eigen
bijdrage]]-Tb.Financiering[[#This Row],[Andere
subsidie(s)]]-Tb.Financiering[[#This Row],[Anders]],0)</f>
        <v>0</v>
      </c>
      <c r="BM111" s="144">
        <f>IF(Tb.Financiering[[#This Row],[Pnr.]]=BM$7,Tb.Financiering[[#This Row],[Te financieren]]-Tb.Financiering[[#This Row],[Eigen
bijdrage]]-Tb.Financiering[[#This Row],[Andere
subsidie(s)]]-Tb.Financiering[[#This Row],[Anders]],0)</f>
        <v>0</v>
      </c>
      <c r="BN111" s="235">
        <f>IF(Tb.Financiering[[#This Row],[Pnr.]]=BN$7,Tb.Financiering[[#This Row],[Eigen
bijdrage]]+Tb.Financiering[[#This Row],[Andere
subsidie(s)]]+Tb.Financiering[[#This Row],[Anders]],0)</f>
        <v>0</v>
      </c>
      <c r="BO111" s="235">
        <f>IF(Tb.Financiering[[#This Row],[Pnr.]]=BO$7,Tb.Financiering[[#This Row],[Eigen
bijdrage]]+Tb.Financiering[[#This Row],[Andere
subsidie(s)]]+Tb.Financiering[[#This Row],[Anders]],0)</f>
        <v>0</v>
      </c>
      <c r="BP111" s="235">
        <f>IF(Tb.Financiering[[#This Row],[Pnr.]]=BP$7,Tb.Financiering[[#This Row],[Eigen
bijdrage]]+Tb.Financiering[[#This Row],[Andere
subsidie(s)]]+Tb.Financiering[[#This Row],[Anders]],0)</f>
        <v>0</v>
      </c>
      <c r="BQ111" s="235">
        <f>IF(Tb.Financiering[[#This Row],[Pnr.]]=BQ$7,Tb.Financiering[[#This Row],[Eigen
bijdrage]]+Tb.Financiering[[#This Row],[Andere
subsidie(s)]]+Tb.Financiering[[#This Row],[Anders]],0)</f>
        <v>0</v>
      </c>
      <c r="BR111" s="235">
        <f>IF(Tb.Financiering[[#This Row],[Pnr.]]=BR$7,Tb.Financiering[[#This Row],[Eigen
bijdrage]]+Tb.Financiering[[#This Row],[Andere
subsidie(s)]]+Tb.Financiering[[#This Row],[Anders]],0)</f>
        <v>0</v>
      </c>
      <c r="BS111" s="235">
        <f>IF(Tb.Financiering[[#This Row],[Pnr.]]=BS$7,Tb.Financiering[[#This Row],[Eigen
bijdrage]]+Tb.Financiering[[#This Row],[Andere
subsidie(s)]]+Tb.Financiering[[#This Row],[Anders]],0)</f>
        <v>0</v>
      </c>
      <c r="BT111" s="235">
        <f>IF(Tb.Financiering[[#This Row],[Pnr.]]=BT$7,Tb.Financiering[[#This Row],[Eigen
bijdrage]]+Tb.Financiering[[#This Row],[Andere
subsidie(s)]]+Tb.Financiering[[#This Row],[Anders]],0)</f>
        <v>0</v>
      </c>
      <c r="BU111" s="235">
        <f>IF(Tb.Financiering[[#This Row],[Pnr.]]=BU$7,Tb.Financiering[[#This Row],[Eigen
bijdrage]]+Tb.Financiering[[#This Row],[Andere
subsidie(s)]]+Tb.Financiering[[#This Row],[Anders]],0)</f>
        <v>0</v>
      </c>
      <c r="BV111" s="235">
        <f>IF(Tb.Financiering[[#This Row],[Pnr.]]=BV$7,Tb.Financiering[[#This Row],[Eigen
bijdrage]]+Tb.Financiering[[#This Row],[Andere
subsidie(s)]]+Tb.Financiering[[#This Row],[Anders]],0)</f>
        <v>0</v>
      </c>
      <c r="BW111" s="235">
        <f>IF(Tb.Financiering[[#This Row],[Pnr.]]=BW$7,Tb.Financiering[[#This Row],[Eigen
bijdrage]]+Tb.Financiering[[#This Row],[Andere
subsidie(s)]]+Tb.Financiering[[#This Row],[Anders]],0)</f>
        <v>0</v>
      </c>
      <c r="BX111" s="235">
        <f>IF(Tb.Financiering[[#This Row],[Pnr.]]=BX$7,Tb.Financiering[[#This Row],[Eigen
bijdrage]]+Tb.Financiering[[#This Row],[Andere
subsidie(s)]]+Tb.Financiering[[#This Row],[Anders]],0)</f>
        <v>0</v>
      </c>
      <c r="BY111" s="235">
        <f>IF(Tb.Financiering[[#This Row],[Pnr.]]=BY$7,Tb.Financiering[[#This Row],[Eigen
bijdrage]]+Tb.Financiering[[#This Row],[Andere
subsidie(s)]]+Tb.Financiering[[#This Row],[Anders]],0)</f>
        <v>0</v>
      </c>
      <c r="BZ111" s="235">
        <f>IF(Tb.Financiering[[#This Row],[Pnr.]]=BZ$7,Tb.Financiering[[#This Row],[Eigen
bijdrage]]+Tb.Financiering[[#This Row],[Andere
subsidie(s)]]+Tb.Financiering[[#This Row],[Anders]],0)</f>
        <v>0</v>
      </c>
      <c r="CA111" s="235">
        <f>IF(Tb.Financiering[[#This Row],[Pnr.]]=CA$7,Tb.Financiering[[#This Row],[Eigen
bijdrage]]+Tb.Financiering[[#This Row],[Andere
subsidie(s)]]+Tb.Financiering[[#This Row],[Anders]],0)</f>
        <v>0</v>
      </c>
      <c r="CB111" s="235">
        <f>IF(Tb.Financiering[[#This Row],[Pnr.]]=CB$7,Tb.Financiering[[#This Row],[Eigen
bijdrage]]+Tb.Financiering[[#This Row],[Andere
subsidie(s)]]+Tb.Financiering[[#This Row],[Anders]],0)</f>
        <v>0</v>
      </c>
      <c r="CC111" s="235">
        <f>IF(Tb.Financiering[[#This Row],[Pnr.]]=CC$7,Tb.Financiering[[#This Row],[Eigen
bijdrage]]+Tb.Financiering[[#This Row],[Andere
subsidie(s)]]+Tb.Financiering[[#This Row],[Anders]],0)</f>
        <v>0</v>
      </c>
      <c r="CD111" s="235">
        <f>IF(Tb.Financiering[[#This Row],[Pnr.]]=CD$7,Tb.Financiering[[#This Row],[Eigen
bijdrage]]+Tb.Financiering[[#This Row],[Andere
subsidie(s)]]+Tb.Financiering[[#This Row],[Anders]],0)</f>
        <v>0</v>
      </c>
      <c r="CE111" s="235">
        <f>IF(Tb.Financiering[[#This Row],[Pnr.]]=CE$7,Tb.Financiering[[#This Row],[Eigen
bijdrage]]+Tb.Financiering[[#This Row],[Andere
subsidie(s)]]+Tb.Financiering[[#This Row],[Anders]],0)</f>
        <v>0</v>
      </c>
      <c r="CF111" s="235">
        <f>IF(Tb.Financiering[[#This Row],[Pnr.]]=CF$7,Tb.Financiering[[#This Row],[Eigen
bijdrage]]+Tb.Financiering[[#This Row],[Andere
subsidie(s)]]+Tb.Financiering[[#This Row],[Anders]],0)</f>
        <v>0</v>
      </c>
      <c r="CG111" s="235">
        <f>IF(Tb.Financiering[[#This Row],[Pnr.]]=CG$7,Tb.Financiering[[#This Row],[Eigen
bijdrage]]+Tb.Financiering[[#This Row],[Andere
subsidie(s)]]+Tb.Financiering[[#This Row],[Anders]],0)</f>
        <v>0</v>
      </c>
      <c r="CH111" s="235">
        <f>IF(Tb.Financiering[[#This Row],[Pnr.]]=CH$7,Tb.Financiering[[#This Row],[Eigen
bijdrage]]+Tb.Financiering[[#This Row],[Andere
subsidie(s)]]+Tb.Financiering[[#This Row],[Anders]],0)</f>
        <v>0</v>
      </c>
      <c r="CI111" s="235">
        <f>IF(Tb.Financiering[[#This Row],[Pnr.]]=CI$7,Tb.Financiering[[#This Row],[Eigen
bijdrage]]+Tb.Financiering[[#This Row],[Andere
subsidie(s)]]+Tb.Financiering[[#This Row],[Anders]],0)</f>
        <v>0</v>
      </c>
      <c r="CJ111" s="235">
        <f>IF(Tb.Financiering[[#This Row],[Pnr.]]=CJ$7,Tb.Financiering[[#This Row],[Eigen
bijdrage]]+Tb.Financiering[[#This Row],[Andere
subsidie(s)]]+Tb.Financiering[[#This Row],[Anders]],0)</f>
        <v>0</v>
      </c>
      <c r="CK111" s="235">
        <f>IF(Tb.Financiering[[#This Row],[Pnr.]]=CK$7,Tb.Financiering[[#This Row],[Eigen
bijdrage]]+Tb.Financiering[[#This Row],[Andere
subsidie(s)]]+Tb.Financiering[[#This Row],[Anders]],0)</f>
        <v>0</v>
      </c>
      <c r="CL111" s="235">
        <f>IF(Tb.Financiering[[#This Row],[Pnr.]]=CL$7,Tb.Financiering[[#This Row],[Eigen
bijdrage]]+Tb.Financiering[[#This Row],[Andere
subsidie(s)]]+Tb.Financiering[[#This Row],[Anders]],0)</f>
        <v>0</v>
      </c>
      <c r="CM111" s="235">
        <f>IF(Tb.Financiering[[#This Row],[Pnr.]]=CM$7,Tb.Financiering[[#This Row],[Eigen
bijdrage]]+Tb.Financiering[[#This Row],[Andere
subsidie(s)]]+Tb.Financiering[[#This Row],[Anders]],0)</f>
        <v>0</v>
      </c>
      <c r="CN111" s="235">
        <f>IF(Tb.Financiering[[#This Row],[Pnr.]]=CN$7,Tb.Financiering[[#This Row],[Eigen
bijdrage]]+Tb.Financiering[[#This Row],[Andere
subsidie(s)]]+Tb.Financiering[[#This Row],[Anders]],0)</f>
        <v>0</v>
      </c>
      <c r="CO111" s="235">
        <f>IF(Tb.Financiering[[#This Row],[Pnr.]]=CO$7,Tb.Financiering[[#This Row],[Eigen
bijdrage]]+Tb.Financiering[[#This Row],[Andere
subsidie(s)]]+Tb.Financiering[[#This Row],[Anders]],0)</f>
        <v>0</v>
      </c>
      <c r="CP111" s="235">
        <f>IF(Tb.Financiering[[#This Row],[Pnr.]]=CP$7,Tb.Financiering[[#This Row],[Eigen
bijdrage]]+Tb.Financiering[[#This Row],[Andere
subsidie(s)]]+Tb.Financiering[[#This Row],[Anders]],0)</f>
        <v>0</v>
      </c>
      <c r="CQ111" s="235">
        <f>IF(Tb.Financiering[[#This Row],[Pnr.]]=CQ$7,Tb.Financiering[[#This Row],[Eigen
bijdrage]]+Tb.Financiering[[#This Row],[Andere
subsidie(s)]]+Tb.Financiering[[#This Row],[Anders]],0)</f>
        <v>0</v>
      </c>
      <c r="CR111" s="235">
        <f>IF(Tb.Financiering[[#This Row],[Pnr.]]=CR$7,Tb.Financiering[[#This Row],[Eigen
bijdrage]]+Tb.Financiering[[#This Row],[Andere
subsidie(s)]]+Tb.Financiering[[#This Row],[Anders]],0)</f>
        <v>0</v>
      </c>
      <c r="CS111" s="235">
        <f>IF(Tb.Financiering[[#This Row],[Pnr.]]=CS$7,Tb.Financiering[[#This Row],[Eigen
bijdrage]]+Tb.Financiering[[#This Row],[Andere
subsidie(s)]]+Tb.Financiering[[#This Row],[Anders]],0)</f>
        <v>0</v>
      </c>
      <c r="CT111" s="235">
        <f>IF(Tb.Financiering[[#This Row],[Pnr.]]=CT$7,Tb.Financiering[[#This Row],[Eigen
bijdrage]]+Tb.Financiering[[#This Row],[Andere
subsidie(s)]]+Tb.Financiering[[#This Row],[Anders]],0)</f>
        <v>0</v>
      </c>
      <c r="CU111" s="235">
        <f>IF(Tb.Financiering[[#This Row],[Pnr.]]=CU$7,Tb.Financiering[[#This Row],[Eigen
bijdrage]]+Tb.Financiering[[#This Row],[Andere
subsidie(s)]]+Tb.Financiering[[#This Row],[Anders]],0)</f>
        <v>0</v>
      </c>
      <c r="CV111" s="235">
        <f>IF(Tb.Financiering[[#This Row],[Pnr.]]=CV$7,Tb.Financiering[[#This Row],[Eigen
bijdrage]]+Tb.Financiering[[#This Row],[Andere
subsidie(s)]]+Tb.Financiering[[#This Row],[Anders]],0)</f>
        <v>0</v>
      </c>
      <c r="CW111" s="235">
        <f>IF(Tb.Financiering[[#This Row],[Pnr.]]=CW$7,Tb.Financiering[[#This Row],[Eigen
bijdrage]]+Tb.Financiering[[#This Row],[Andere
subsidie(s)]]+Tb.Financiering[[#This Row],[Anders]],0)</f>
        <v>0</v>
      </c>
      <c r="CX111" s="235">
        <f>IF(Tb.Financiering[[#This Row],[Pnr.]]=CX$7,Tb.Financiering[[#This Row],[Eigen
bijdrage]]+Tb.Financiering[[#This Row],[Andere
subsidie(s)]]+Tb.Financiering[[#This Row],[Anders]],0)</f>
        <v>0</v>
      </c>
      <c r="CY111" s="235">
        <f>IF(Tb.Financiering[[#This Row],[Pnr.]]=CY$7,Tb.Financiering[[#This Row],[Eigen
bijdrage]]+Tb.Financiering[[#This Row],[Andere
subsidie(s)]]+Tb.Financiering[[#This Row],[Anders]],0)</f>
        <v>0</v>
      </c>
      <c r="CZ111" s="235">
        <f>IF(Tb.Financiering[[#This Row],[Pnr.]]=CZ$7,Tb.Financiering[[#This Row],[Eigen
bijdrage]]+Tb.Financiering[[#This Row],[Andere
subsidie(s)]]+Tb.Financiering[[#This Row],[Anders]],0)</f>
        <v>0</v>
      </c>
      <c r="DA111" s="235">
        <f>IF(Tb.Financiering[[#This Row],[Pnr.]]=DA$7,Tb.Financiering[[#This Row],[Eigen
bijdrage]]+Tb.Financiering[[#This Row],[Andere
subsidie(s)]]+Tb.Financiering[[#This Row],[Anders]],0)</f>
        <v>0</v>
      </c>
      <c r="DB111" s="235">
        <f>IF(Tb.Financiering[[#This Row],[Pnr.]]=DB$7,Tb.Financiering[[#This Row],[Eigen
bijdrage]]+Tb.Financiering[[#This Row],[Andere
subsidie(s)]]+Tb.Financiering[[#This Row],[Anders]],0)</f>
        <v>0</v>
      </c>
      <c r="DC111" s="235">
        <f>IF(Tb.Financiering[[#This Row],[Pnr.]]=DC$7,Tb.Financiering[[#This Row],[Eigen
bijdrage]]+Tb.Financiering[[#This Row],[Andere
subsidie(s)]]+Tb.Financiering[[#This Row],[Anders]],0)</f>
        <v>0</v>
      </c>
      <c r="DD111" s="235">
        <f>IF(Tb.Financiering[[#This Row],[Pnr.]]=DD$7,Tb.Financiering[[#This Row],[Eigen
bijdrage]]+Tb.Financiering[[#This Row],[Andere
subsidie(s)]]+Tb.Financiering[[#This Row],[Anders]],0)</f>
        <v>0</v>
      </c>
      <c r="DE111" s="235">
        <f>IF(Tb.Financiering[[#This Row],[Pnr.]]=DE$7,Tb.Financiering[[#This Row],[Eigen
bijdrage]]+Tb.Financiering[[#This Row],[Andere
subsidie(s)]]+Tb.Financiering[[#This Row],[Anders]],0)</f>
        <v>0</v>
      </c>
      <c r="DF111" s="235">
        <f>IF(Tb.Financiering[[#This Row],[Pnr.]]=DF$7,Tb.Financiering[[#This Row],[Eigen
bijdrage]]+Tb.Financiering[[#This Row],[Andere
subsidie(s)]]+Tb.Financiering[[#This Row],[Anders]],0)</f>
        <v>0</v>
      </c>
      <c r="DG111" s="235">
        <f>IF(Tb.Financiering[[#This Row],[Pnr.]]=DG$7,Tb.Financiering[[#This Row],[Eigen
bijdrage]]+Tb.Financiering[[#This Row],[Andere
subsidie(s)]]+Tb.Financiering[[#This Row],[Anders]],0)</f>
        <v>0</v>
      </c>
      <c r="DH111" s="235">
        <f>IF(Tb.Financiering[[#This Row],[Pnr.]]=DH$7,Tb.Financiering[[#This Row],[Eigen
bijdrage]]+Tb.Financiering[[#This Row],[Andere
subsidie(s)]]+Tb.Financiering[[#This Row],[Anders]],0)</f>
        <v>0</v>
      </c>
      <c r="DI111" s="235">
        <f>IF(Tb.Financiering[[#This Row],[Pnr.]]=DI$7,Tb.Financiering[[#This Row],[Eigen
bijdrage]]+Tb.Financiering[[#This Row],[Andere
subsidie(s)]]+Tb.Financiering[[#This Row],[Anders]],0)</f>
        <v>0</v>
      </c>
      <c r="DJ111" s="235">
        <f>IF(Tb.Financiering[[#This Row],[Pnr.]]=DJ$7,Tb.Financiering[[#This Row],[Eigen
bijdrage]]+Tb.Financiering[[#This Row],[Andere
subsidie(s)]]+Tb.Financiering[[#This Row],[Anders]],0)</f>
        <v>0</v>
      </c>
      <c r="DK111" s="235">
        <f>IF(Tb.Financiering[[#This Row],[Pnr.]]=DK$7,Tb.Financiering[[#This Row],[Eigen
bijdrage]]+Tb.Financiering[[#This Row],[Andere
subsidie(s)]]+Tb.Financiering[[#This Row],[Anders]],0)</f>
        <v>0</v>
      </c>
      <c r="XFD111" s="31"/>
    </row>
    <row r="112" spans="1:115 16384:16384" s="4" customFormat="1" x14ac:dyDescent="0.3">
      <c r="A112" s="31"/>
      <c r="B112" s="137"/>
      <c r="C112" s="137"/>
      <c r="D112" s="11">
        <f>SUMIF(Tbl.Kosten[PSAnr.],Tb.Financiering[[#This Row],[PSAnr.]],Tbl.Kosten[Totaal kosten])</f>
        <v>0</v>
      </c>
      <c r="E112" s="154">
        <f>SUMIF(Tbl.Kosten[PSAnr.],Tb.Financiering[[#This Row],[PSAnr.]],Tbl.Kosten[Subsidie])</f>
        <v>0</v>
      </c>
      <c r="F112" s="155"/>
      <c r="G112" s="154">
        <f>Tb.Financiering[[#This Row],[Begrote kosten]]-Tb.Financiering[[#This Row],[Berekende GLB subsidie]]-Tb.Financiering[[#This Row],[Correctie GLB subsidie]]</f>
        <v>0</v>
      </c>
      <c r="H112" s="156"/>
      <c r="I112" s="156"/>
      <c r="J112" s="156"/>
      <c r="K112" s="152"/>
      <c r="L112" s="97">
        <f>Tb.Financiering[[#This Row],[Te financieren]]-SUM(Tb.Financiering[[#This Row],[Eigen
bijdrage]:[Anders]])</f>
        <v>0</v>
      </c>
      <c r="M112" s="160" t="str">
        <f>IFERROR(VLOOKUP(Tb.Financiering[[#This Row],[Partnernaam]],Tbl.Projectpartners[[Naam]:[PNr.]],9,FALSE),"")</f>
        <v/>
      </c>
      <c r="N112" s="142" t="str">
        <f>IFERROR(VLOOKUP(Tb.Financiering[[#This Row],[Subsidiabele activiteit]],Tbl.Subsidiehoogte[[Subsidieactiviteit]:[SAnr.]],3,FALSE),"")</f>
        <v/>
      </c>
      <c r="O112" s="142" t="str">
        <f>_xlfn.CONCAT(Tb.Financiering[[#This Row],[Pnr.]],Tb.Financiering[[#This Row],[SAnr.]])</f>
        <v/>
      </c>
      <c r="P112" s="144">
        <f>IF(Tb.Financiering[[#This Row],[Pnr.]]=P$7,Tb.Financiering[[#This Row],[Te financieren]]-Tb.Financiering[[#This Row],[Eigen
bijdrage]]-Tb.Financiering[[#This Row],[Andere
subsidie(s)]]-Tb.Financiering[[#This Row],[Anders]],0)</f>
        <v>0</v>
      </c>
      <c r="Q112" s="144">
        <f>IF(Tb.Financiering[[#This Row],[Pnr.]]=Q$7,Tb.Financiering[[#This Row],[Te financieren]]-Tb.Financiering[[#This Row],[Eigen
bijdrage]]-Tb.Financiering[[#This Row],[Andere
subsidie(s)]]-Tb.Financiering[[#This Row],[Anders]],0)</f>
        <v>0</v>
      </c>
      <c r="R112" s="144">
        <f>IF(Tb.Financiering[[#This Row],[Pnr.]]=R$7,Tb.Financiering[[#This Row],[Te financieren]]-Tb.Financiering[[#This Row],[Eigen
bijdrage]]-Tb.Financiering[[#This Row],[Andere
subsidie(s)]]-Tb.Financiering[[#This Row],[Anders]],0)</f>
        <v>0</v>
      </c>
      <c r="S112" s="144">
        <f>IF(Tb.Financiering[[#This Row],[Pnr.]]=S$7,Tb.Financiering[[#This Row],[Te financieren]]-Tb.Financiering[[#This Row],[Eigen
bijdrage]]-Tb.Financiering[[#This Row],[Andere
subsidie(s)]]-Tb.Financiering[[#This Row],[Anders]],0)</f>
        <v>0</v>
      </c>
      <c r="T112" s="144">
        <f>IF(Tb.Financiering[[#This Row],[Pnr.]]=T$7,Tb.Financiering[[#This Row],[Te financieren]]-Tb.Financiering[[#This Row],[Eigen
bijdrage]]-Tb.Financiering[[#This Row],[Andere
subsidie(s)]]-Tb.Financiering[[#This Row],[Anders]],0)</f>
        <v>0</v>
      </c>
      <c r="U112" s="144">
        <f>IF(Tb.Financiering[[#This Row],[Pnr.]]=U$7,Tb.Financiering[[#This Row],[Te financieren]]-Tb.Financiering[[#This Row],[Eigen
bijdrage]]-Tb.Financiering[[#This Row],[Andere
subsidie(s)]]-Tb.Financiering[[#This Row],[Anders]],0)</f>
        <v>0</v>
      </c>
      <c r="V112" s="144">
        <f>IF(Tb.Financiering[[#This Row],[Pnr.]]=V$7,Tb.Financiering[[#This Row],[Te financieren]]-Tb.Financiering[[#This Row],[Eigen
bijdrage]]-Tb.Financiering[[#This Row],[Andere
subsidie(s)]]-Tb.Financiering[[#This Row],[Anders]],0)</f>
        <v>0</v>
      </c>
      <c r="W112" s="144">
        <f>IF(Tb.Financiering[[#This Row],[Pnr.]]=W$7,Tb.Financiering[[#This Row],[Te financieren]]-Tb.Financiering[[#This Row],[Eigen
bijdrage]]-Tb.Financiering[[#This Row],[Andere
subsidie(s)]]-Tb.Financiering[[#This Row],[Anders]],0)</f>
        <v>0</v>
      </c>
      <c r="X112" s="144">
        <f>IF(Tb.Financiering[[#This Row],[Pnr.]]=X$7,Tb.Financiering[[#This Row],[Te financieren]]-Tb.Financiering[[#This Row],[Eigen
bijdrage]]-Tb.Financiering[[#This Row],[Andere
subsidie(s)]]-Tb.Financiering[[#This Row],[Anders]],0)</f>
        <v>0</v>
      </c>
      <c r="Y112" s="144">
        <f>IF(Tb.Financiering[[#This Row],[Pnr.]]=Y$7,Tb.Financiering[[#This Row],[Te financieren]]-Tb.Financiering[[#This Row],[Eigen
bijdrage]]-Tb.Financiering[[#This Row],[Andere
subsidie(s)]]-Tb.Financiering[[#This Row],[Anders]],0)</f>
        <v>0</v>
      </c>
      <c r="Z112" s="144">
        <f>IF(Tb.Financiering[[#This Row],[Pnr.]]=Z$7,Tb.Financiering[[#This Row],[Te financieren]]-Tb.Financiering[[#This Row],[Eigen
bijdrage]]-Tb.Financiering[[#This Row],[Andere
subsidie(s)]]-Tb.Financiering[[#This Row],[Anders]],0)</f>
        <v>0</v>
      </c>
      <c r="AA112" s="144">
        <f>IF(Tb.Financiering[[#This Row],[Pnr.]]=AA$7,Tb.Financiering[[#This Row],[Te financieren]]-Tb.Financiering[[#This Row],[Eigen
bijdrage]]-Tb.Financiering[[#This Row],[Andere
subsidie(s)]]-Tb.Financiering[[#This Row],[Anders]],0)</f>
        <v>0</v>
      </c>
      <c r="AB112" s="144">
        <f>IF(Tb.Financiering[[#This Row],[Pnr.]]=AB$7,Tb.Financiering[[#This Row],[Te financieren]]-Tb.Financiering[[#This Row],[Eigen
bijdrage]]-Tb.Financiering[[#This Row],[Andere
subsidie(s)]]-Tb.Financiering[[#This Row],[Anders]],0)</f>
        <v>0</v>
      </c>
      <c r="AC112" s="144">
        <f>IF(Tb.Financiering[[#This Row],[Pnr.]]=AC$7,Tb.Financiering[[#This Row],[Te financieren]]-Tb.Financiering[[#This Row],[Eigen
bijdrage]]-Tb.Financiering[[#This Row],[Andere
subsidie(s)]]-Tb.Financiering[[#This Row],[Anders]],0)</f>
        <v>0</v>
      </c>
      <c r="AD112" s="144">
        <f>IF(Tb.Financiering[[#This Row],[Pnr.]]=AD$7,Tb.Financiering[[#This Row],[Te financieren]]-Tb.Financiering[[#This Row],[Eigen
bijdrage]]-Tb.Financiering[[#This Row],[Andere
subsidie(s)]]-Tb.Financiering[[#This Row],[Anders]],0)</f>
        <v>0</v>
      </c>
      <c r="AE112" s="144">
        <f>IF(Tb.Financiering[[#This Row],[Pnr.]]=AE$7,Tb.Financiering[[#This Row],[Te financieren]]-Tb.Financiering[[#This Row],[Eigen
bijdrage]]-Tb.Financiering[[#This Row],[Andere
subsidie(s)]]-Tb.Financiering[[#This Row],[Anders]],0)</f>
        <v>0</v>
      </c>
      <c r="AF112" s="144">
        <f>IF(Tb.Financiering[[#This Row],[Pnr.]]=AF$7,Tb.Financiering[[#This Row],[Te financieren]]-Tb.Financiering[[#This Row],[Eigen
bijdrage]]-Tb.Financiering[[#This Row],[Andere
subsidie(s)]]-Tb.Financiering[[#This Row],[Anders]],0)</f>
        <v>0</v>
      </c>
      <c r="AG112" s="144">
        <f>IF(Tb.Financiering[[#This Row],[Pnr.]]=AG$7,Tb.Financiering[[#This Row],[Te financieren]]-Tb.Financiering[[#This Row],[Eigen
bijdrage]]-Tb.Financiering[[#This Row],[Andere
subsidie(s)]]-Tb.Financiering[[#This Row],[Anders]],0)</f>
        <v>0</v>
      </c>
      <c r="AH112" s="144">
        <f>IF(Tb.Financiering[[#This Row],[Pnr.]]=AH$7,Tb.Financiering[[#This Row],[Te financieren]]-Tb.Financiering[[#This Row],[Eigen
bijdrage]]-Tb.Financiering[[#This Row],[Andere
subsidie(s)]]-Tb.Financiering[[#This Row],[Anders]],0)</f>
        <v>0</v>
      </c>
      <c r="AI112" s="144">
        <f>IF(Tb.Financiering[[#This Row],[Pnr.]]=AI$7,Tb.Financiering[[#This Row],[Te financieren]]-Tb.Financiering[[#This Row],[Eigen
bijdrage]]-Tb.Financiering[[#This Row],[Andere
subsidie(s)]]-Tb.Financiering[[#This Row],[Anders]],0)</f>
        <v>0</v>
      </c>
      <c r="AJ112" s="144">
        <f>IF(Tb.Financiering[[#This Row],[Pnr.]]=AJ$7,Tb.Financiering[[#This Row],[Te financieren]]-Tb.Financiering[[#This Row],[Eigen
bijdrage]]-Tb.Financiering[[#This Row],[Andere
subsidie(s)]]-Tb.Financiering[[#This Row],[Anders]],0)</f>
        <v>0</v>
      </c>
      <c r="AK112" s="144">
        <f>IF(Tb.Financiering[[#This Row],[Pnr.]]=AK$7,Tb.Financiering[[#This Row],[Te financieren]]-Tb.Financiering[[#This Row],[Eigen
bijdrage]]-Tb.Financiering[[#This Row],[Andere
subsidie(s)]]-Tb.Financiering[[#This Row],[Anders]],0)</f>
        <v>0</v>
      </c>
      <c r="AL112" s="144">
        <f>IF(Tb.Financiering[[#This Row],[Pnr.]]=AL$7,Tb.Financiering[[#This Row],[Te financieren]]-Tb.Financiering[[#This Row],[Eigen
bijdrage]]-Tb.Financiering[[#This Row],[Andere
subsidie(s)]]-Tb.Financiering[[#This Row],[Anders]],0)</f>
        <v>0</v>
      </c>
      <c r="AM112" s="144">
        <f>IF(Tb.Financiering[[#This Row],[Pnr.]]=AM$7,Tb.Financiering[[#This Row],[Te financieren]]-Tb.Financiering[[#This Row],[Eigen
bijdrage]]-Tb.Financiering[[#This Row],[Andere
subsidie(s)]]-Tb.Financiering[[#This Row],[Anders]],0)</f>
        <v>0</v>
      </c>
      <c r="AN112" s="144">
        <f>IF(Tb.Financiering[[#This Row],[Pnr.]]=AN$7,Tb.Financiering[[#This Row],[Te financieren]]-Tb.Financiering[[#This Row],[Eigen
bijdrage]]-Tb.Financiering[[#This Row],[Andere
subsidie(s)]]-Tb.Financiering[[#This Row],[Anders]],0)</f>
        <v>0</v>
      </c>
      <c r="AO112" s="144">
        <f>IF(Tb.Financiering[[#This Row],[Pnr.]]=AO$7,Tb.Financiering[[#This Row],[Te financieren]]-Tb.Financiering[[#This Row],[Eigen
bijdrage]]-Tb.Financiering[[#This Row],[Andere
subsidie(s)]]-Tb.Financiering[[#This Row],[Anders]],0)</f>
        <v>0</v>
      </c>
      <c r="AP112" s="144">
        <f>IF(Tb.Financiering[[#This Row],[Pnr.]]=AP$7,Tb.Financiering[[#This Row],[Te financieren]]-Tb.Financiering[[#This Row],[Eigen
bijdrage]]-Tb.Financiering[[#This Row],[Andere
subsidie(s)]]-Tb.Financiering[[#This Row],[Anders]],0)</f>
        <v>0</v>
      </c>
      <c r="AQ112" s="144">
        <f>IF(Tb.Financiering[[#This Row],[Pnr.]]=AQ$7,Tb.Financiering[[#This Row],[Te financieren]]-Tb.Financiering[[#This Row],[Eigen
bijdrage]]-Tb.Financiering[[#This Row],[Andere
subsidie(s)]]-Tb.Financiering[[#This Row],[Anders]],0)</f>
        <v>0</v>
      </c>
      <c r="AR112" s="144">
        <f>IF(Tb.Financiering[[#This Row],[Pnr.]]=AR$7,Tb.Financiering[[#This Row],[Te financieren]]-Tb.Financiering[[#This Row],[Eigen
bijdrage]]-Tb.Financiering[[#This Row],[Andere
subsidie(s)]]-Tb.Financiering[[#This Row],[Anders]],0)</f>
        <v>0</v>
      </c>
      <c r="AS112" s="144">
        <f>IF(Tb.Financiering[[#This Row],[Pnr.]]=AS$7,Tb.Financiering[[#This Row],[Te financieren]]-Tb.Financiering[[#This Row],[Eigen
bijdrage]]-Tb.Financiering[[#This Row],[Andere
subsidie(s)]]-Tb.Financiering[[#This Row],[Anders]],0)</f>
        <v>0</v>
      </c>
      <c r="AT112" s="144">
        <f>IF(Tb.Financiering[[#This Row],[Pnr.]]=AT$7,Tb.Financiering[[#This Row],[Te financieren]]-Tb.Financiering[[#This Row],[Eigen
bijdrage]]-Tb.Financiering[[#This Row],[Andere
subsidie(s)]]-Tb.Financiering[[#This Row],[Anders]],0)</f>
        <v>0</v>
      </c>
      <c r="AU112" s="144">
        <f>IF(Tb.Financiering[[#This Row],[Pnr.]]=AU$7,Tb.Financiering[[#This Row],[Te financieren]]-Tb.Financiering[[#This Row],[Eigen
bijdrage]]-Tb.Financiering[[#This Row],[Andere
subsidie(s)]]-Tb.Financiering[[#This Row],[Anders]],0)</f>
        <v>0</v>
      </c>
      <c r="AV112" s="144">
        <f>IF(Tb.Financiering[[#This Row],[Pnr.]]=AV$7,Tb.Financiering[[#This Row],[Te financieren]]-Tb.Financiering[[#This Row],[Eigen
bijdrage]]-Tb.Financiering[[#This Row],[Andere
subsidie(s)]]-Tb.Financiering[[#This Row],[Anders]],0)</f>
        <v>0</v>
      </c>
      <c r="AW112" s="144">
        <f>IF(Tb.Financiering[[#This Row],[Pnr.]]=AW$7,Tb.Financiering[[#This Row],[Te financieren]]-Tb.Financiering[[#This Row],[Eigen
bijdrage]]-Tb.Financiering[[#This Row],[Andere
subsidie(s)]]-Tb.Financiering[[#This Row],[Anders]],0)</f>
        <v>0</v>
      </c>
      <c r="AX112" s="144">
        <f>IF(Tb.Financiering[[#This Row],[Pnr.]]=AX$7,Tb.Financiering[[#This Row],[Te financieren]]-Tb.Financiering[[#This Row],[Eigen
bijdrage]]-Tb.Financiering[[#This Row],[Andere
subsidie(s)]]-Tb.Financiering[[#This Row],[Anders]],0)</f>
        <v>0</v>
      </c>
      <c r="AY112" s="144">
        <f>IF(Tb.Financiering[[#This Row],[Pnr.]]=AY$7,Tb.Financiering[[#This Row],[Te financieren]]-Tb.Financiering[[#This Row],[Eigen
bijdrage]]-Tb.Financiering[[#This Row],[Andere
subsidie(s)]]-Tb.Financiering[[#This Row],[Anders]],0)</f>
        <v>0</v>
      </c>
      <c r="AZ112" s="144">
        <f>IF(Tb.Financiering[[#This Row],[Pnr.]]=AZ$7,Tb.Financiering[[#This Row],[Te financieren]]-Tb.Financiering[[#This Row],[Eigen
bijdrage]]-Tb.Financiering[[#This Row],[Andere
subsidie(s)]]-Tb.Financiering[[#This Row],[Anders]],0)</f>
        <v>0</v>
      </c>
      <c r="BA112" s="144">
        <f>IF(Tb.Financiering[[#This Row],[Pnr.]]=BA$7,Tb.Financiering[[#This Row],[Te financieren]]-Tb.Financiering[[#This Row],[Eigen
bijdrage]]-Tb.Financiering[[#This Row],[Andere
subsidie(s)]]-Tb.Financiering[[#This Row],[Anders]],0)</f>
        <v>0</v>
      </c>
      <c r="BB112" s="144">
        <f>IF(Tb.Financiering[[#This Row],[Pnr.]]=BB$7,Tb.Financiering[[#This Row],[Te financieren]]-Tb.Financiering[[#This Row],[Eigen
bijdrage]]-Tb.Financiering[[#This Row],[Andere
subsidie(s)]]-Tb.Financiering[[#This Row],[Anders]],0)</f>
        <v>0</v>
      </c>
      <c r="BC112" s="144">
        <f>IF(Tb.Financiering[[#This Row],[Pnr.]]=BC$7,Tb.Financiering[[#This Row],[Te financieren]]-Tb.Financiering[[#This Row],[Eigen
bijdrage]]-Tb.Financiering[[#This Row],[Andere
subsidie(s)]]-Tb.Financiering[[#This Row],[Anders]],0)</f>
        <v>0</v>
      </c>
      <c r="BD112" s="144">
        <f>IF(Tb.Financiering[[#This Row],[Pnr.]]=BD$7,Tb.Financiering[[#This Row],[Te financieren]]-Tb.Financiering[[#This Row],[Eigen
bijdrage]]-Tb.Financiering[[#This Row],[Andere
subsidie(s)]]-Tb.Financiering[[#This Row],[Anders]],0)</f>
        <v>0</v>
      </c>
      <c r="BE112" s="144">
        <f>IF(Tb.Financiering[[#This Row],[Pnr.]]=BE$7,Tb.Financiering[[#This Row],[Te financieren]]-Tb.Financiering[[#This Row],[Eigen
bijdrage]]-Tb.Financiering[[#This Row],[Andere
subsidie(s)]]-Tb.Financiering[[#This Row],[Anders]],0)</f>
        <v>0</v>
      </c>
      <c r="BF112" s="144">
        <f>IF(Tb.Financiering[[#This Row],[Pnr.]]=BF$7,Tb.Financiering[[#This Row],[Te financieren]]-Tb.Financiering[[#This Row],[Eigen
bijdrage]]-Tb.Financiering[[#This Row],[Andere
subsidie(s)]]-Tb.Financiering[[#This Row],[Anders]],0)</f>
        <v>0</v>
      </c>
      <c r="BG112" s="144">
        <f>IF(Tb.Financiering[[#This Row],[Pnr.]]=BG$7,Tb.Financiering[[#This Row],[Te financieren]]-Tb.Financiering[[#This Row],[Eigen
bijdrage]]-Tb.Financiering[[#This Row],[Andere
subsidie(s)]]-Tb.Financiering[[#This Row],[Anders]],0)</f>
        <v>0</v>
      </c>
      <c r="BH112" s="144">
        <f>IF(Tb.Financiering[[#This Row],[Pnr.]]=BH$7,Tb.Financiering[[#This Row],[Te financieren]]-Tb.Financiering[[#This Row],[Eigen
bijdrage]]-Tb.Financiering[[#This Row],[Andere
subsidie(s)]]-Tb.Financiering[[#This Row],[Anders]],0)</f>
        <v>0</v>
      </c>
      <c r="BI112" s="144">
        <f>IF(Tb.Financiering[[#This Row],[Pnr.]]=BI$7,Tb.Financiering[[#This Row],[Te financieren]]-Tb.Financiering[[#This Row],[Eigen
bijdrage]]-Tb.Financiering[[#This Row],[Andere
subsidie(s)]]-Tb.Financiering[[#This Row],[Anders]],0)</f>
        <v>0</v>
      </c>
      <c r="BJ112" s="144">
        <f>IF(Tb.Financiering[[#This Row],[Pnr.]]=BJ$7,Tb.Financiering[[#This Row],[Te financieren]]-Tb.Financiering[[#This Row],[Eigen
bijdrage]]-Tb.Financiering[[#This Row],[Andere
subsidie(s)]]-Tb.Financiering[[#This Row],[Anders]],0)</f>
        <v>0</v>
      </c>
      <c r="BK112" s="144">
        <f>IF(Tb.Financiering[[#This Row],[Pnr.]]=BK$7,Tb.Financiering[[#This Row],[Te financieren]]-Tb.Financiering[[#This Row],[Eigen
bijdrage]]-Tb.Financiering[[#This Row],[Andere
subsidie(s)]]-Tb.Financiering[[#This Row],[Anders]],0)</f>
        <v>0</v>
      </c>
      <c r="BL112" s="144">
        <f>IF(Tb.Financiering[[#This Row],[Pnr.]]=BL$7,Tb.Financiering[[#This Row],[Te financieren]]-Tb.Financiering[[#This Row],[Eigen
bijdrage]]-Tb.Financiering[[#This Row],[Andere
subsidie(s)]]-Tb.Financiering[[#This Row],[Anders]],0)</f>
        <v>0</v>
      </c>
      <c r="BM112" s="144">
        <f>IF(Tb.Financiering[[#This Row],[Pnr.]]=BM$7,Tb.Financiering[[#This Row],[Te financieren]]-Tb.Financiering[[#This Row],[Eigen
bijdrage]]-Tb.Financiering[[#This Row],[Andere
subsidie(s)]]-Tb.Financiering[[#This Row],[Anders]],0)</f>
        <v>0</v>
      </c>
      <c r="BN112" s="235">
        <f>IF(Tb.Financiering[[#This Row],[Pnr.]]=BN$7,Tb.Financiering[[#This Row],[Eigen
bijdrage]]+Tb.Financiering[[#This Row],[Andere
subsidie(s)]]+Tb.Financiering[[#This Row],[Anders]],0)</f>
        <v>0</v>
      </c>
      <c r="BO112" s="235">
        <f>IF(Tb.Financiering[[#This Row],[Pnr.]]=BO$7,Tb.Financiering[[#This Row],[Eigen
bijdrage]]+Tb.Financiering[[#This Row],[Andere
subsidie(s)]]+Tb.Financiering[[#This Row],[Anders]],0)</f>
        <v>0</v>
      </c>
      <c r="BP112" s="235">
        <f>IF(Tb.Financiering[[#This Row],[Pnr.]]=BP$7,Tb.Financiering[[#This Row],[Eigen
bijdrage]]+Tb.Financiering[[#This Row],[Andere
subsidie(s)]]+Tb.Financiering[[#This Row],[Anders]],0)</f>
        <v>0</v>
      </c>
      <c r="BQ112" s="235">
        <f>IF(Tb.Financiering[[#This Row],[Pnr.]]=BQ$7,Tb.Financiering[[#This Row],[Eigen
bijdrage]]+Tb.Financiering[[#This Row],[Andere
subsidie(s)]]+Tb.Financiering[[#This Row],[Anders]],0)</f>
        <v>0</v>
      </c>
      <c r="BR112" s="235">
        <f>IF(Tb.Financiering[[#This Row],[Pnr.]]=BR$7,Tb.Financiering[[#This Row],[Eigen
bijdrage]]+Tb.Financiering[[#This Row],[Andere
subsidie(s)]]+Tb.Financiering[[#This Row],[Anders]],0)</f>
        <v>0</v>
      </c>
      <c r="BS112" s="235">
        <f>IF(Tb.Financiering[[#This Row],[Pnr.]]=BS$7,Tb.Financiering[[#This Row],[Eigen
bijdrage]]+Tb.Financiering[[#This Row],[Andere
subsidie(s)]]+Tb.Financiering[[#This Row],[Anders]],0)</f>
        <v>0</v>
      </c>
      <c r="BT112" s="235">
        <f>IF(Tb.Financiering[[#This Row],[Pnr.]]=BT$7,Tb.Financiering[[#This Row],[Eigen
bijdrage]]+Tb.Financiering[[#This Row],[Andere
subsidie(s)]]+Tb.Financiering[[#This Row],[Anders]],0)</f>
        <v>0</v>
      </c>
      <c r="BU112" s="235">
        <f>IF(Tb.Financiering[[#This Row],[Pnr.]]=BU$7,Tb.Financiering[[#This Row],[Eigen
bijdrage]]+Tb.Financiering[[#This Row],[Andere
subsidie(s)]]+Tb.Financiering[[#This Row],[Anders]],0)</f>
        <v>0</v>
      </c>
      <c r="BV112" s="235">
        <f>IF(Tb.Financiering[[#This Row],[Pnr.]]=BV$7,Tb.Financiering[[#This Row],[Eigen
bijdrage]]+Tb.Financiering[[#This Row],[Andere
subsidie(s)]]+Tb.Financiering[[#This Row],[Anders]],0)</f>
        <v>0</v>
      </c>
      <c r="BW112" s="235">
        <f>IF(Tb.Financiering[[#This Row],[Pnr.]]=BW$7,Tb.Financiering[[#This Row],[Eigen
bijdrage]]+Tb.Financiering[[#This Row],[Andere
subsidie(s)]]+Tb.Financiering[[#This Row],[Anders]],0)</f>
        <v>0</v>
      </c>
      <c r="BX112" s="235">
        <f>IF(Tb.Financiering[[#This Row],[Pnr.]]=BX$7,Tb.Financiering[[#This Row],[Eigen
bijdrage]]+Tb.Financiering[[#This Row],[Andere
subsidie(s)]]+Tb.Financiering[[#This Row],[Anders]],0)</f>
        <v>0</v>
      </c>
      <c r="BY112" s="235">
        <f>IF(Tb.Financiering[[#This Row],[Pnr.]]=BY$7,Tb.Financiering[[#This Row],[Eigen
bijdrage]]+Tb.Financiering[[#This Row],[Andere
subsidie(s)]]+Tb.Financiering[[#This Row],[Anders]],0)</f>
        <v>0</v>
      </c>
      <c r="BZ112" s="235">
        <f>IF(Tb.Financiering[[#This Row],[Pnr.]]=BZ$7,Tb.Financiering[[#This Row],[Eigen
bijdrage]]+Tb.Financiering[[#This Row],[Andere
subsidie(s)]]+Tb.Financiering[[#This Row],[Anders]],0)</f>
        <v>0</v>
      </c>
      <c r="CA112" s="235">
        <f>IF(Tb.Financiering[[#This Row],[Pnr.]]=CA$7,Tb.Financiering[[#This Row],[Eigen
bijdrage]]+Tb.Financiering[[#This Row],[Andere
subsidie(s)]]+Tb.Financiering[[#This Row],[Anders]],0)</f>
        <v>0</v>
      </c>
      <c r="CB112" s="235">
        <f>IF(Tb.Financiering[[#This Row],[Pnr.]]=CB$7,Tb.Financiering[[#This Row],[Eigen
bijdrage]]+Tb.Financiering[[#This Row],[Andere
subsidie(s)]]+Tb.Financiering[[#This Row],[Anders]],0)</f>
        <v>0</v>
      </c>
      <c r="CC112" s="235">
        <f>IF(Tb.Financiering[[#This Row],[Pnr.]]=CC$7,Tb.Financiering[[#This Row],[Eigen
bijdrage]]+Tb.Financiering[[#This Row],[Andere
subsidie(s)]]+Tb.Financiering[[#This Row],[Anders]],0)</f>
        <v>0</v>
      </c>
      <c r="CD112" s="235">
        <f>IF(Tb.Financiering[[#This Row],[Pnr.]]=CD$7,Tb.Financiering[[#This Row],[Eigen
bijdrage]]+Tb.Financiering[[#This Row],[Andere
subsidie(s)]]+Tb.Financiering[[#This Row],[Anders]],0)</f>
        <v>0</v>
      </c>
      <c r="CE112" s="235">
        <f>IF(Tb.Financiering[[#This Row],[Pnr.]]=CE$7,Tb.Financiering[[#This Row],[Eigen
bijdrage]]+Tb.Financiering[[#This Row],[Andere
subsidie(s)]]+Tb.Financiering[[#This Row],[Anders]],0)</f>
        <v>0</v>
      </c>
      <c r="CF112" s="235">
        <f>IF(Tb.Financiering[[#This Row],[Pnr.]]=CF$7,Tb.Financiering[[#This Row],[Eigen
bijdrage]]+Tb.Financiering[[#This Row],[Andere
subsidie(s)]]+Tb.Financiering[[#This Row],[Anders]],0)</f>
        <v>0</v>
      </c>
      <c r="CG112" s="235">
        <f>IF(Tb.Financiering[[#This Row],[Pnr.]]=CG$7,Tb.Financiering[[#This Row],[Eigen
bijdrage]]+Tb.Financiering[[#This Row],[Andere
subsidie(s)]]+Tb.Financiering[[#This Row],[Anders]],0)</f>
        <v>0</v>
      </c>
      <c r="CH112" s="235">
        <f>IF(Tb.Financiering[[#This Row],[Pnr.]]=CH$7,Tb.Financiering[[#This Row],[Eigen
bijdrage]]+Tb.Financiering[[#This Row],[Andere
subsidie(s)]]+Tb.Financiering[[#This Row],[Anders]],0)</f>
        <v>0</v>
      </c>
      <c r="CI112" s="235">
        <f>IF(Tb.Financiering[[#This Row],[Pnr.]]=CI$7,Tb.Financiering[[#This Row],[Eigen
bijdrage]]+Tb.Financiering[[#This Row],[Andere
subsidie(s)]]+Tb.Financiering[[#This Row],[Anders]],0)</f>
        <v>0</v>
      </c>
      <c r="CJ112" s="235">
        <f>IF(Tb.Financiering[[#This Row],[Pnr.]]=CJ$7,Tb.Financiering[[#This Row],[Eigen
bijdrage]]+Tb.Financiering[[#This Row],[Andere
subsidie(s)]]+Tb.Financiering[[#This Row],[Anders]],0)</f>
        <v>0</v>
      </c>
      <c r="CK112" s="235">
        <f>IF(Tb.Financiering[[#This Row],[Pnr.]]=CK$7,Tb.Financiering[[#This Row],[Eigen
bijdrage]]+Tb.Financiering[[#This Row],[Andere
subsidie(s)]]+Tb.Financiering[[#This Row],[Anders]],0)</f>
        <v>0</v>
      </c>
      <c r="CL112" s="235">
        <f>IF(Tb.Financiering[[#This Row],[Pnr.]]=CL$7,Tb.Financiering[[#This Row],[Eigen
bijdrage]]+Tb.Financiering[[#This Row],[Andere
subsidie(s)]]+Tb.Financiering[[#This Row],[Anders]],0)</f>
        <v>0</v>
      </c>
      <c r="CM112" s="235">
        <f>IF(Tb.Financiering[[#This Row],[Pnr.]]=CM$7,Tb.Financiering[[#This Row],[Eigen
bijdrage]]+Tb.Financiering[[#This Row],[Andere
subsidie(s)]]+Tb.Financiering[[#This Row],[Anders]],0)</f>
        <v>0</v>
      </c>
      <c r="CN112" s="235">
        <f>IF(Tb.Financiering[[#This Row],[Pnr.]]=CN$7,Tb.Financiering[[#This Row],[Eigen
bijdrage]]+Tb.Financiering[[#This Row],[Andere
subsidie(s)]]+Tb.Financiering[[#This Row],[Anders]],0)</f>
        <v>0</v>
      </c>
      <c r="CO112" s="235">
        <f>IF(Tb.Financiering[[#This Row],[Pnr.]]=CO$7,Tb.Financiering[[#This Row],[Eigen
bijdrage]]+Tb.Financiering[[#This Row],[Andere
subsidie(s)]]+Tb.Financiering[[#This Row],[Anders]],0)</f>
        <v>0</v>
      </c>
      <c r="CP112" s="235">
        <f>IF(Tb.Financiering[[#This Row],[Pnr.]]=CP$7,Tb.Financiering[[#This Row],[Eigen
bijdrage]]+Tb.Financiering[[#This Row],[Andere
subsidie(s)]]+Tb.Financiering[[#This Row],[Anders]],0)</f>
        <v>0</v>
      </c>
      <c r="CQ112" s="235">
        <f>IF(Tb.Financiering[[#This Row],[Pnr.]]=CQ$7,Tb.Financiering[[#This Row],[Eigen
bijdrage]]+Tb.Financiering[[#This Row],[Andere
subsidie(s)]]+Tb.Financiering[[#This Row],[Anders]],0)</f>
        <v>0</v>
      </c>
      <c r="CR112" s="235">
        <f>IF(Tb.Financiering[[#This Row],[Pnr.]]=CR$7,Tb.Financiering[[#This Row],[Eigen
bijdrage]]+Tb.Financiering[[#This Row],[Andere
subsidie(s)]]+Tb.Financiering[[#This Row],[Anders]],0)</f>
        <v>0</v>
      </c>
      <c r="CS112" s="235">
        <f>IF(Tb.Financiering[[#This Row],[Pnr.]]=CS$7,Tb.Financiering[[#This Row],[Eigen
bijdrage]]+Tb.Financiering[[#This Row],[Andere
subsidie(s)]]+Tb.Financiering[[#This Row],[Anders]],0)</f>
        <v>0</v>
      </c>
      <c r="CT112" s="235">
        <f>IF(Tb.Financiering[[#This Row],[Pnr.]]=CT$7,Tb.Financiering[[#This Row],[Eigen
bijdrage]]+Tb.Financiering[[#This Row],[Andere
subsidie(s)]]+Tb.Financiering[[#This Row],[Anders]],0)</f>
        <v>0</v>
      </c>
      <c r="CU112" s="235">
        <f>IF(Tb.Financiering[[#This Row],[Pnr.]]=CU$7,Tb.Financiering[[#This Row],[Eigen
bijdrage]]+Tb.Financiering[[#This Row],[Andere
subsidie(s)]]+Tb.Financiering[[#This Row],[Anders]],0)</f>
        <v>0</v>
      </c>
      <c r="CV112" s="235">
        <f>IF(Tb.Financiering[[#This Row],[Pnr.]]=CV$7,Tb.Financiering[[#This Row],[Eigen
bijdrage]]+Tb.Financiering[[#This Row],[Andere
subsidie(s)]]+Tb.Financiering[[#This Row],[Anders]],0)</f>
        <v>0</v>
      </c>
      <c r="CW112" s="235">
        <f>IF(Tb.Financiering[[#This Row],[Pnr.]]=CW$7,Tb.Financiering[[#This Row],[Eigen
bijdrage]]+Tb.Financiering[[#This Row],[Andere
subsidie(s)]]+Tb.Financiering[[#This Row],[Anders]],0)</f>
        <v>0</v>
      </c>
      <c r="CX112" s="235">
        <f>IF(Tb.Financiering[[#This Row],[Pnr.]]=CX$7,Tb.Financiering[[#This Row],[Eigen
bijdrage]]+Tb.Financiering[[#This Row],[Andere
subsidie(s)]]+Tb.Financiering[[#This Row],[Anders]],0)</f>
        <v>0</v>
      </c>
      <c r="CY112" s="235">
        <f>IF(Tb.Financiering[[#This Row],[Pnr.]]=CY$7,Tb.Financiering[[#This Row],[Eigen
bijdrage]]+Tb.Financiering[[#This Row],[Andere
subsidie(s)]]+Tb.Financiering[[#This Row],[Anders]],0)</f>
        <v>0</v>
      </c>
      <c r="CZ112" s="235">
        <f>IF(Tb.Financiering[[#This Row],[Pnr.]]=CZ$7,Tb.Financiering[[#This Row],[Eigen
bijdrage]]+Tb.Financiering[[#This Row],[Andere
subsidie(s)]]+Tb.Financiering[[#This Row],[Anders]],0)</f>
        <v>0</v>
      </c>
      <c r="DA112" s="235">
        <f>IF(Tb.Financiering[[#This Row],[Pnr.]]=DA$7,Tb.Financiering[[#This Row],[Eigen
bijdrage]]+Tb.Financiering[[#This Row],[Andere
subsidie(s)]]+Tb.Financiering[[#This Row],[Anders]],0)</f>
        <v>0</v>
      </c>
      <c r="DB112" s="235">
        <f>IF(Tb.Financiering[[#This Row],[Pnr.]]=DB$7,Tb.Financiering[[#This Row],[Eigen
bijdrage]]+Tb.Financiering[[#This Row],[Andere
subsidie(s)]]+Tb.Financiering[[#This Row],[Anders]],0)</f>
        <v>0</v>
      </c>
      <c r="DC112" s="235">
        <f>IF(Tb.Financiering[[#This Row],[Pnr.]]=DC$7,Tb.Financiering[[#This Row],[Eigen
bijdrage]]+Tb.Financiering[[#This Row],[Andere
subsidie(s)]]+Tb.Financiering[[#This Row],[Anders]],0)</f>
        <v>0</v>
      </c>
      <c r="DD112" s="235">
        <f>IF(Tb.Financiering[[#This Row],[Pnr.]]=DD$7,Tb.Financiering[[#This Row],[Eigen
bijdrage]]+Tb.Financiering[[#This Row],[Andere
subsidie(s)]]+Tb.Financiering[[#This Row],[Anders]],0)</f>
        <v>0</v>
      </c>
      <c r="DE112" s="235">
        <f>IF(Tb.Financiering[[#This Row],[Pnr.]]=DE$7,Tb.Financiering[[#This Row],[Eigen
bijdrage]]+Tb.Financiering[[#This Row],[Andere
subsidie(s)]]+Tb.Financiering[[#This Row],[Anders]],0)</f>
        <v>0</v>
      </c>
      <c r="DF112" s="235">
        <f>IF(Tb.Financiering[[#This Row],[Pnr.]]=DF$7,Tb.Financiering[[#This Row],[Eigen
bijdrage]]+Tb.Financiering[[#This Row],[Andere
subsidie(s)]]+Tb.Financiering[[#This Row],[Anders]],0)</f>
        <v>0</v>
      </c>
      <c r="DG112" s="235">
        <f>IF(Tb.Financiering[[#This Row],[Pnr.]]=DG$7,Tb.Financiering[[#This Row],[Eigen
bijdrage]]+Tb.Financiering[[#This Row],[Andere
subsidie(s)]]+Tb.Financiering[[#This Row],[Anders]],0)</f>
        <v>0</v>
      </c>
      <c r="DH112" s="235">
        <f>IF(Tb.Financiering[[#This Row],[Pnr.]]=DH$7,Tb.Financiering[[#This Row],[Eigen
bijdrage]]+Tb.Financiering[[#This Row],[Andere
subsidie(s)]]+Tb.Financiering[[#This Row],[Anders]],0)</f>
        <v>0</v>
      </c>
      <c r="DI112" s="235">
        <f>IF(Tb.Financiering[[#This Row],[Pnr.]]=DI$7,Tb.Financiering[[#This Row],[Eigen
bijdrage]]+Tb.Financiering[[#This Row],[Andere
subsidie(s)]]+Tb.Financiering[[#This Row],[Anders]],0)</f>
        <v>0</v>
      </c>
      <c r="DJ112" s="235">
        <f>IF(Tb.Financiering[[#This Row],[Pnr.]]=DJ$7,Tb.Financiering[[#This Row],[Eigen
bijdrage]]+Tb.Financiering[[#This Row],[Andere
subsidie(s)]]+Tb.Financiering[[#This Row],[Anders]],0)</f>
        <v>0</v>
      </c>
      <c r="DK112" s="235">
        <f>IF(Tb.Financiering[[#This Row],[Pnr.]]=DK$7,Tb.Financiering[[#This Row],[Eigen
bijdrage]]+Tb.Financiering[[#This Row],[Andere
subsidie(s)]]+Tb.Financiering[[#This Row],[Anders]],0)</f>
        <v>0</v>
      </c>
      <c r="XFD112" s="31"/>
    </row>
    <row r="113" spans="1:115 16384:16384" s="4" customFormat="1" x14ac:dyDescent="0.3">
      <c r="A113" s="31"/>
      <c r="B113" s="137"/>
      <c r="C113" s="137"/>
      <c r="D113" s="11">
        <f>SUMIF(Tbl.Kosten[PSAnr.],Tb.Financiering[[#This Row],[PSAnr.]],Tbl.Kosten[Totaal kosten])</f>
        <v>0</v>
      </c>
      <c r="E113" s="154">
        <f>SUMIF(Tbl.Kosten[PSAnr.],Tb.Financiering[[#This Row],[PSAnr.]],Tbl.Kosten[Subsidie])</f>
        <v>0</v>
      </c>
      <c r="F113" s="155"/>
      <c r="G113" s="154">
        <f>Tb.Financiering[[#This Row],[Begrote kosten]]-Tb.Financiering[[#This Row],[Berekende GLB subsidie]]-Tb.Financiering[[#This Row],[Correctie GLB subsidie]]</f>
        <v>0</v>
      </c>
      <c r="H113" s="156"/>
      <c r="I113" s="156"/>
      <c r="J113" s="156"/>
      <c r="K113" s="152"/>
      <c r="L113" s="97">
        <f>Tb.Financiering[[#This Row],[Te financieren]]-SUM(Tb.Financiering[[#This Row],[Eigen
bijdrage]:[Anders]])</f>
        <v>0</v>
      </c>
      <c r="M113" s="160" t="str">
        <f>IFERROR(VLOOKUP(Tb.Financiering[[#This Row],[Partnernaam]],Tbl.Projectpartners[[Naam]:[PNr.]],9,FALSE),"")</f>
        <v/>
      </c>
      <c r="N113" s="142" t="str">
        <f>IFERROR(VLOOKUP(Tb.Financiering[[#This Row],[Subsidiabele activiteit]],Tbl.Subsidiehoogte[[Subsidieactiviteit]:[SAnr.]],3,FALSE),"")</f>
        <v/>
      </c>
      <c r="O113" s="142" t="str">
        <f>_xlfn.CONCAT(Tb.Financiering[[#This Row],[Pnr.]],Tb.Financiering[[#This Row],[SAnr.]])</f>
        <v/>
      </c>
      <c r="P113" s="144">
        <f>IF(Tb.Financiering[[#This Row],[Pnr.]]=P$7,Tb.Financiering[[#This Row],[Te financieren]]-Tb.Financiering[[#This Row],[Eigen
bijdrage]]-Tb.Financiering[[#This Row],[Andere
subsidie(s)]]-Tb.Financiering[[#This Row],[Anders]],0)</f>
        <v>0</v>
      </c>
      <c r="Q113" s="144">
        <f>IF(Tb.Financiering[[#This Row],[Pnr.]]=Q$7,Tb.Financiering[[#This Row],[Te financieren]]-Tb.Financiering[[#This Row],[Eigen
bijdrage]]-Tb.Financiering[[#This Row],[Andere
subsidie(s)]]-Tb.Financiering[[#This Row],[Anders]],0)</f>
        <v>0</v>
      </c>
      <c r="R113" s="144">
        <f>IF(Tb.Financiering[[#This Row],[Pnr.]]=R$7,Tb.Financiering[[#This Row],[Te financieren]]-Tb.Financiering[[#This Row],[Eigen
bijdrage]]-Tb.Financiering[[#This Row],[Andere
subsidie(s)]]-Tb.Financiering[[#This Row],[Anders]],0)</f>
        <v>0</v>
      </c>
      <c r="S113" s="144">
        <f>IF(Tb.Financiering[[#This Row],[Pnr.]]=S$7,Tb.Financiering[[#This Row],[Te financieren]]-Tb.Financiering[[#This Row],[Eigen
bijdrage]]-Tb.Financiering[[#This Row],[Andere
subsidie(s)]]-Tb.Financiering[[#This Row],[Anders]],0)</f>
        <v>0</v>
      </c>
      <c r="T113" s="144">
        <f>IF(Tb.Financiering[[#This Row],[Pnr.]]=T$7,Tb.Financiering[[#This Row],[Te financieren]]-Tb.Financiering[[#This Row],[Eigen
bijdrage]]-Tb.Financiering[[#This Row],[Andere
subsidie(s)]]-Tb.Financiering[[#This Row],[Anders]],0)</f>
        <v>0</v>
      </c>
      <c r="U113" s="144">
        <f>IF(Tb.Financiering[[#This Row],[Pnr.]]=U$7,Tb.Financiering[[#This Row],[Te financieren]]-Tb.Financiering[[#This Row],[Eigen
bijdrage]]-Tb.Financiering[[#This Row],[Andere
subsidie(s)]]-Tb.Financiering[[#This Row],[Anders]],0)</f>
        <v>0</v>
      </c>
      <c r="V113" s="144">
        <f>IF(Tb.Financiering[[#This Row],[Pnr.]]=V$7,Tb.Financiering[[#This Row],[Te financieren]]-Tb.Financiering[[#This Row],[Eigen
bijdrage]]-Tb.Financiering[[#This Row],[Andere
subsidie(s)]]-Tb.Financiering[[#This Row],[Anders]],0)</f>
        <v>0</v>
      </c>
      <c r="W113" s="144">
        <f>IF(Tb.Financiering[[#This Row],[Pnr.]]=W$7,Tb.Financiering[[#This Row],[Te financieren]]-Tb.Financiering[[#This Row],[Eigen
bijdrage]]-Tb.Financiering[[#This Row],[Andere
subsidie(s)]]-Tb.Financiering[[#This Row],[Anders]],0)</f>
        <v>0</v>
      </c>
      <c r="X113" s="144">
        <f>IF(Tb.Financiering[[#This Row],[Pnr.]]=X$7,Tb.Financiering[[#This Row],[Te financieren]]-Tb.Financiering[[#This Row],[Eigen
bijdrage]]-Tb.Financiering[[#This Row],[Andere
subsidie(s)]]-Tb.Financiering[[#This Row],[Anders]],0)</f>
        <v>0</v>
      </c>
      <c r="Y113" s="144">
        <f>IF(Tb.Financiering[[#This Row],[Pnr.]]=Y$7,Tb.Financiering[[#This Row],[Te financieren]]-Tb.Financiering[[#This Row],[Eigen
bijdrage]]-Tb.Financiering[[#This Row],[Andere
subsidie(s)]]-Tb.Financiering[[#This Row],[Anders]],0)</f>
        <v>0</v>
      </c>
      <c r="Z113" s="144">
        <f>IF(Tb.Financiering[[#This Row],[Pnr.]]=Z$7,Tb.Financiering[[#This Row],[Te financieren]]-Tb.Financiering[[#This Row],[Eigen
bijdrage]]-Tb.Financiering[[#This Row],[Andere
subsidie(s)]]-Tb.Financiering[[#This Row],[Anders]],0)</f>
        <v>0</v>
      </c>
      <c r="AA113" s="144">
        <f>IF(Tb.Financiering[[#This Row],[Pnr.]]=AA$7,Tb.Financiering[[#This Row],[Te financieren]]-Tb.Financiering[[#This Row],[Eigen
bijdrage]]-Tb.Financiering[[#This Row],[Andere
subsidie(s)]]-Tb.Financiering[[#This Row],[Anders]],0)</f>
        <v>0</v>
      </c>
      <c r="AB113" s="144">
        <f>IF(Tb.Financiering[[#This Row],[Pnr.]]=AB$7,Tb.Financiering[[#This Row],[Te financieren]]-Tb.Financiering[[#This Row],[Eigen
bijdrage]]-Tb.Financiering[[#This Row],[Andere
subsidie(s)]]-Tb.Financiering[[#This Row],[Anders]],0)</f>
        <v>0</v>
      </c>
      <c r="AC113" s="144">
        <f>IF(Tb.Financiering[[#This Row],[Pnr.]]=AC$7,Tb.Financiering[[#This Row],[Te financieren]]-Tb.Financiering[[#This Row],[Eigen
bijdrage]]-Tb.Financiering[[#This Row],[Andere
subsidie(s)]]-Tb.Financiering[[#This Row],[Anders]],0)</f>
        <v>0</v>
      </c>
      <c r="AD113" s="144">
        <f>IF(Tb.Financiering[[#This Row],[Pnr.]]=AD$7,Tb.Financiering[[#This Row],[Te financieren]]-Tb.Financiering[[#This Row],[Eigen
bijdrage]]-Tb.Financiering[[#This Row],[Andere
subsidie(s)]]-Tb.Financiering[[#This Row],[Anders]],0)</f>
        <v>0</v>
      </c>
      <c r="AE113" s="144">
        <f>IF(Tb.Financiering[[#This Row],[Pnr.]]=AE$7,Tb.Financiering[[#This Row],[Te financieren]]-Tb.Financiering[[#This Row],[Eigen
bijdrage]]-Tb.Financiering[[#This Row],[Andere
subsidie(s)]]-Tb.Financiering[[#This Row],[Anders]],0)</f>
        <v>0</v>
      </c>
      <c r="AF113" s="144">
        <f>IF(Tb.Financiering[[#This Row],[Pnr.]]=AF$7,Tb.Financiering[[#This Row],[Te financieren]]-Tb.Financiering[[#This Row],[Eigen
bijdrage]]-Tb.Financiering[[#This Row],[Andere
subsidie(s)]]-Tb.Financiering[[#This Row],[Anders]],0)</f>
        <v>0</v>
      </c>
      <c r="AG113" s="144">
        <f>IF(Tb.Financiering[[#This Row],[Pnr.]]=AG$7,Tb.Financiering[[#This Row],[Te financieren]]-Tb.Financiering[[#This Row],[Eigen
bijdrage]]-Tb.Financiering[[#This Row],[Andere
subsidie(s)]]-Tb.Financiering[[#This Row],[Anders]],0)</f>
        <v>0</v>
      </c>
      <c r="AH113" s="144">
        <f>IF(Tb.Financiering[[#This Row],[Pnr.]]=AH$7,Tb.Financiering[[#This Row],[Te financieren]]-Tb.Financiering[[#This Row],[Eigen
bijdrage]]-Tb.Financiering[[#This Row],[Andere
subsidie(s)]]-Tb.Financiering[[#This Row],[Anders]],0)</f>
        <v>0</v>
      </c>
      <c r="AI113" s="144">
        <f>IF(Tb.Financiering[[#This Row],[Pnr.]]=AI$7,Tb.Financiering[[#This Row],[Te financieren]]-Tb.Financiering[[#This Row],[Eigen
bijdrage]]-Tb.Financiering[[#This Row],[Andere
subsidie(s)]]-Tb.Financiering[[#This Row],[Anders]],0)</f>
        <v>0</v>
      </c>
      <c r="AJ113" s="144">
        <f>IF(Tb.Financiering[[#This Row],[Pnr.]]=AJ$7,Tb.Financiering[[#This Row],[Te financieren]]-Tb.Financiering[[#This Row],[Eigen
bijdrage]]-Tb.Financiering[[#This Row],[Andere
subsidie(s)]]-Tb.Financiering[[#This Row],[Anders]],0)</f>
        <v>0</v>
      </c>
      <c r="AK113" s="144">
        <f>IF(Tb.Financiering[[#This Row],[Pnr.]]=AK$7,Tb.Financiering[[#This Row],[Te financieren]]-Tb.Financiering[[#This Row],[Eigen
bijdrage]]-Tb.Financiering[[#This Row],[Andere
subsidie(s)]]-Tb.Financiering[[#This Row],[Anders]],0)</f>
        <v>0</v>
      </c>
      <c r="AL113" s="144">
        <f>IF(Tb.Financiering[[#This Row],[Pnr.]]=AL$7,Tb.Financiering[[#This Row],[Te financieren]]-Tb.Financiering[[#This Row],[Eigen
bijdrage]]-Tb.Financiering[[#This Row],[Andere
subsidie(s)]]-Tb.Financiering[[#This Row],[Anders]],0)</f>
        <v>0</v>
      </c>
      <c r="AM113" s="144">
        <f>IF(Tb.Financiering[[#This Row],[Pnr.]]=AM$7,Tb.Financiering[[#This Row],[Te financieren]]-Tb.Financiering[[#This Row],[Eigen
bijdrage]]-Tb.Financiering[[#This Row],[Andere
subsidie(s)]]-Tb.Financiering[[#This Row],[Anders]],0)</f>
        <v>0</v>
      </c>
      <c r="AN113" s="144">
        <f>IF(Tb.Financiering[[#This Row],[Pnr.]]=AN$7,Tb.Financiering[[#This Row],[Te financieren]]-Tb.Financiering[[#This Row],[Eigen
bijdrage]]-Tb.Financiering[[#This Row],[Andere
subsidie(s)]]-Tb.Financiering[[#This Row],[Anders]],0)</f>
        <v>0</v>
      </c>
      <c r="AO113" s="144">
        <f>IF(Tb.Financiering[[#This Row],[Pnr.]]=AO$7,Tb.Financiering[[#This Row],[Te financieren]]-Tb.Financiering[[#This Row],[Eigen
bijdrage]]-Tb.Financiering[[#This Row],[Andere
subsidie(s)]]-Tb.Financiering[[#This Row],[Anders]],0)</f>
        <v>0</v>
      </c>
      <c r="AP113" s="144">
        <f>IF(Tb.Financiering[[#This Row],[Pnr.]]=AP$7,Tb.Financiering[[#This Row],[Te financieren]]-Tb.Financiering[[#This Row],[Eigen
bijdrage]]-Tb.Financiering[[#This Row],[Andere
subsidie(s)]]-Tb.Financiering[[#This Row],[Anders]],0)</f>
        <v>0</v>
      </c>
      <c r="AQ113" s="144">
        <f>IF(Tb.Financiering[[#This Row],[Pnr.]]=AQ$7,Tb.Financiering[[#This Row],[Te financieren]]-Tb.Financiering[[#This Row],[Eigen
bijdrage]]-Tb.Financiering[[#This Row],[Andere
subsidie(s)]]-Tb.Financiering[[#This Row],[Anders]],0)</f>
        <v>0</v>
      </c>
      <c r="AR113" s="144">
        <f>IF(Tb.Financiering[[#This Row],[Pnr.]]=AR$7,Tb.Financiering[[#This Row],[Te financieren]]-Tb.Financiering[[#This Row],[Eigen
bijdrage]]-Tb.Financiering[[#This Row],[Andere
subsidie(s)]]-Tb.Financiering[[#This Row],[Anders]],0)</f>
        <v>0</v>
      </c>
      <c r="AS113" s="144">
        <f>IF(Tb.Financiering[[#This Row],[Pnr.]]=AS$7,Tb.Financiering[[#This Row],[Te financieren]]-Tb.Financiering[[#This Row],[Eigen
bijdrage]]-Tb.Financiering[[#This Row],[Andere
subsidie(s)]]-Tb.Financiering[[#This Row],[Anders]],0)</f>
        <v>0</v>
      </c>
      <c r="AT113" s="144">
        <f>IF(Tb.Financiering[[#This Row],[Pnr.]]=AT$7,Tb.Financiering[[#This Row],[Te financieren]]-Tb.Financiering[[#This Row],[Eigen
bijdrage]]-Tb.Financiering[[#This Row],[Andere
subsidie(s)]]-Tb.Financiering[[#This Row],[Anders]],0)</f>
        <v>0</v>
      </c>
      <c r="AU113" s="144">
        <f>IF(Tb.Financiering[[#This Row],[Pnr.]]=AU$7,Tb.Financiering[[#This Row],[Te financieren]]-Tb.Financiering[[#This Row],[Eigen
bijdrage]]-Tb.Financiering[[#This Row],[Andere
subsidie(s)]]-Tb.Financiering[[#This Row],[Anders]],0)</f>
        <v>0</v>
      </c>
      <c r="AV113" s="144">
        <f>IF(Tb.Financiering[[#This Row],[Pnr.]]=AV$7,Tb.Financiering[[#This Row],[Te financieren]]-Tb.Financiering[[#This Row],[Eigen
bijdrage]]-Tb.Financiering[[#This Row],[Andere
subsidie(s)]]-Tb.Financiering[[#This Row],[Anders]],0)</f>
        <v>0</v>
      </c>
      <c r="AW113" s="144">
        <f>IF(Tb.Financiering[[#This Row],[Pnr.]]=AW$7,Tb.Financiering[[#This Row],[Te financieren]]-Tb.Financiering[[#This Row],[Eigen
bijdrage]]-Tb.Financiering[[#This Row],[Andere
subsidie(s)]]-Tb.Financiering[[#This Row],[Anders]],0)</f>
        <v>0</v>
      </c>
      <c r="AX113" s="144">
        <f>IF(Tb.Financiering[[#This Row],[Pnr.]]=AX$7,Tb.Financiering[[#This Row],[Te financieren]]-Tb.Financiering[[#This Row],[Eigen
bijdrage]]-Tb.Financiering[[#This Row],[Andere
subsidie(s)]]-Tb.Financiering[[#This Row],[Anders]],0)</f>
        <v>0</v>
      </c>
      <c r="AY113" s="144">
        <f>IF(Tb.Financiering[[#This Row],[Pnr.]]=AY$7,Tb.Financiering[[#This Row],[Te financieren]]-Tb.Financiering[[#This Row],[Eigen
bijdrage]]-Tb.Financiering[[#This Row],[Andere
subsidie(s)]]-Tb.Financiering[[#This Row],[Anders]],0)</f>
        <v>0</v>
      </c>
      <c r="AZ113" s="144">
        <f>IF(Tb.Financiering[[#This Row],[Pnr.]]=AZ$7,Tb.Financiering[[#This Row],[Te financieren]]-Tb.Financiering[[#This Row],[Eigen
bijdrage]]-Tb.Financiering[[#This Row],[Andere
subsidie(s)]]-Tb.Financiering[[#This Row],[Anders]],0)</f>
        <v>0</v>
      </c>
      <c r="BA113" s="144">
        <f>IF(Tb.Financiering[[#This Row],[Pnr.]]=BA$7,Tb.Financiering[[#This Row],[Te financieren]]-Tb.Financiering[[#This Row],[Eigen
bijdrage]]-Tb.Financiering[[#This Row],[Andere
subsidie(s)]]-Tb.Financiering[[#This Row],[Anders]],0)</f>
        <v>0</v>
      </c>
      <c r="BB113" s="144">
        <f>IF(Tb.Financiering[[#This Row],[Pnr.]]=BB$7,Tb.Financiering[[#This Row],[Te financieren]]-Tb.Financiering[[#This Row],[Eigen
bijdrage]]-Tb.Financiering[[#This Row],[Andere
subsidie(s)]]-Tb.Financiering[[#This Row],[Anders]],0)</f>
        <v>0</v>
      </c>
      <c r="BC113" s="144">
        <f>IF(Tb.Financiering[[#This Row],[Pnr.]]=BC$7,Tb.Financiering[[#This Row],[Te financieren]]-Tb.Financiering[[#This Row],[Eigen
bijdrage]]-Tb.Financiering[[#This Row],[Andere
subsidie(s)]]-Tb.Financiering[[#This Row],[Anders]],0)</f>
        <v>0</v>
      </c>
      <c r="BD113" s="144">
        <f>IF(Tb.Financiering[[#This Row],[Pnr.]]=BD$7,Tb.Financiering[[#This Row],[Te financieren]]-Tb.Financiering[[#This Row],[Eigen
bijdrage]]-Tb.Financiering[[#This Row],[Andere
subsidie(s)]]-Tb.Financiering[[#This Row],[Anders]],0)</f>
        <v>0</v>
      </c>
      <c r="BE113" s="144">
        <f>IF(Tb.Financiering[[#This Row],[Pnr.]]=BE$7,Tb.Financiering[[#This Row],[Te financieren]]-Tb.Financiering[[#This Row],[Eigen
bijdrage]]-Tb.Financiering[[#This Row],[Andere
subsidie(s)]]-Tb.Financiering[[#This Row],[Anders]],0)</f>
        <v>0</v>
      </c>
      <c r="BF113" s="144">
        <f>IF(Tb.Financiering[[#This Row],[Pnr.]]=BF$7,Tb.Financiering[[#This Row],[Te financieren]]-Tb.Financiering[[#This Row],[Eigen
bijdrage]]-Tb.Financiering[[#This Row],[Andere
subsidie(s)]]-Tb.Financiering[[#This Row],[Anders]],0)</f>
        <v>0</v>
      </c>
      <c r="BG113" s="144">
        <f>IF(Tb.Financiering[[#This Row],[Pnr.]]=BG$7,Tb.Financiering[[#This Row],[Te financieren]]-Tb.Financiering[[#This Row],[Eigen
bijdrage]]-Tb.Financiering[[#This Row],[Andere
subsidie(s)]]-Tb.Financiering[[#This Row],[Anders]],0)</f>
        <v>0</v>
      </c>
      <c r="BH113" s="144">
        <f>IF(Tb.Financiering[[#This Row],[Pnr.]]=BH$7,Tb.Financiering[[#This Row],[Te financieren]]-Tb.Financiering[[#This Row],[Eigen
bijdrage]]-Tb.Financiering[[#This Row],[Andere
subsidie(s)]]-Tb.Financiering[[#This Row],[Anders]],0)</f>
        <v>0</v>
      </c>
      <c r="BI113" s="144">
        <f>IF(Tb.Financiering[[#This Row],[Pnr.]]=BI$7,Tb.Financiering[[#This Row],[Te financieren]]-Tb.Financiering[[#This Row],[Eigen
bijdrage]]-Tb.Financiering[[#This Row],[Andere
subsidie(s)]]-Tb.Financiering[[#This Row],[Anders]],0)</f>
        <v>0</v>
      </c>
      <c r="BJ113" s="144">
        <f>IF(Tb.Financiering[[#This Row],[Pnr.]]=BJ$7,Tb.Financiering[[#This Row],[Te financieren]]-Tb.Financiering[[#This Row],[Eigen
bijdrage]]-Tb.Financiering[[#This Row],[Andere
subsidie(s)]]-Tb.Financiering[[#This Row],[Anders]],0)</f>
        <v>0</v>
      </c>
      <c r="BK113" s="144">
        <f>IF(Tb.Financiering[[#This Row],[Pnr.]]=BK$7,Tb.Financiering[[#This Row],[Te financieren]]-Tb.Financiering[[#This Row],[Eigen
bijdrage]]-Tb.Financiering[[#This Row],[Andere
subsidie(s)]]-Tb.Financiering[[#This Row],[Anders]],0)</f>
        <v>0</v>
      </c>
      <c r="BL113" s="144">
        <f>IF(Tb.Financiering[[#This Row],[Pnr.]]=BL$7,Tb.Financiering[[#This Row],[Te financieren]]-Tb.Financiering[[#This Row],[Eigen
bijdrage]]-Tb.Financiering[[#This Row],[Andere
subsidie(s)]]-Tb.Financiering[[#This Row],[Anders]],0)</f>
        <v>0</v>
      </c>
      <c r="BM113" s="144">
        <f>IF(Tb.Financiering[[#This Row],[Pnr.]]=BM$7,Tb.Financiering[[#This Row],[Te financieren]]-Tb.Financiering[[#This Row],[Eigen
bijdrage]]-Tb.Financiering[[#This Row],[Andere
subsidie(s)]]-Tb.Financiering[[#This Row],[Anders]],0)</f>
        <v>0</v>
      </c>
      <c r="BN113" s="235">
        <f>IF(Tb.Financiering[[#This Row],[Pnr.]]=BN$7,Tb.Financiering[[#This Row],[Eigen
bijdrage]]+Tb.Financiering[[#This Row],[Andere
subsidie(s)]]+Tb.Financiering[[#This Row],[Anders]],0)</f>
        <v>0</v>
      </c>
      <c r="BO113" s="235">
        <f>IF(Tb.Financiering[[#This Row],[Pnr.]]=BO$7,Tb.Financiering[[#This Row],[Eigen
bijdrage]]+Tb.Financiering[[#This Row],[Andere
subsidie(s)]]+Tb.Financiering[[#This Row],[Anders]],0)</f>
        <v>0</v>
      </c>
      <c r="BP113" s="235">
        <f>IF(Tb.Financiering[[#This Row],[Pnr.]]=BP$7,Tb.Financiering[[#This Row],[Eigen
bijdrage]]+Tb.Financiering[[#This Row],[Andere
subsidie(s)]]+Tb.Financiering[[#This Row],[Anders]],0)</f>
        <v>0</v>
      </c>
      <c r="BQ113" s="235">
        <f>IF(Tb.Financiering[[#This Row],[Pnr.]]=BQ$7,Tb.Financiering[[#This Row],[Eigen
bijdrage]]+Tb.Financiering[[#This Row],[Andere
subsidie(s)]]+Tb.Financiering[[#This Row],[Anders]],0)</f>
        <v>0</v>
      </c>
      <c r="BR113" s="235">
        <f>IF(Tb.Financiering[[#This Row],[Pnr.]]=BR$7,Tb.Financiering[[#This Row],[Eigen
bijdrage]]+Tb.Financiering[[#This Row],[Andere
subsidie(s)]]+Tb.Financiering[[#This Row],[Anders]],0)</f>
        <v>0</v>
      </c>
      <c r="BS113" s="235">
        <f>IF(Tb.Financiering[[#This Row],[Pnr.]]=BS$7,Tb.Financiering[[#This Row],[Eigen
bijdrage]]+Tb.Financiering[[#This Row],[Andere
subsidie(s)]]+Tb.Financiering[[#This Row],[Anders]],0)</f>
        <v>0</v>
      </c>
      <c r="BT113" s="235">
        <f>IF(Tb.Financiering[[#This Row],[Pnr.]]=BT$7,Tb.Financiering[[#This Row],[Eigen
bijdrage]]+Tb.Financiering[[#This Row],[Andere
subsidie(s)]]+Tb.Financiering[[#This Row],[Anders]],0)</f>
        <v>0</v>
      </c>
      <c r="BU113" s="235">
        <f>IF(Tb.Financiering[[#This Row],[Pnr.]]=BU$7,Tb.Financiering[[#This Row],[Eigen
bijdrage]]+Tb.Financiering[[#This Row],[Andere
subsidie(s)]]+Tb.Financiering[[#This Row],[Anders]],0)</f>
        <v>0</v>
      </c>
      <c r="BV113" s="235">
        <f>IF(Tb.Financiering[[#This Row],[Pnr.]]=BV$7,Tb.Financiering[[#This Row],[Eigen
bijdrage]]+Tb.Financiering[[#This Row],[Andere
subsidie(s)]]+Tb.Financiering[[#This Row],[Anders]],0)</f>
        <v>0</v>
      </c>
      <c r="BW113" s="235">
        <f>IF(Tb.Financiering[[#This Row],[Pnr.]]=BW$7,Tb.Financiering[[#This Row],[Eigen
bijdrage]]+Tb.Financiering[[#This Row],[Andere
subsidie(s)]]+Tb.Financiering[[#This Row],[Anders]],0)</f>
        <v>0</v>
      </c>
      <c r="BX113" s="235">
        <f>IF(Tb.Financiering[[#This Row],[Pnr.]]=BX$7,Tb.Financiering[[#This Row],[Eigen
bijdrage]]+Tb.Financiering[[#This Row],[Andere
subsidie(s)]]+Tb.Financiering[[#This Row],[Anders]],0)</f>
        <v>0</v>
      </c>
      <c r="BY113" s="235">
        <f>IF(Tb.Financiering[[#This Row],[Pnr.]]=BY$7,Tb.Financiering[[#This Row],[Eigen
bijdrage]]+Tb.Financiering[[#This Row],[Andere
subsidie(s)]]+Tb.Financiering[[#This Row],[Anders]],0)</f>
        <v>0</v>
      </c>
      <c r="BZ113" s="235">
        <f>IF(Tb.Financiering[[#This Row],[Pnr.]]=BZ$7,Tb.Financiering[[#This Row],[Eigen
bijdrage]]+Tb.Financiering[[#This Row],[Andere
subsidie(s)]]+Tb.Financiering[[#This Row],[Anders]],0)</f>
        <v>0</v>
      </c>
      <c r="CA113" s="235">
        <f>IF(Tb.Financiering[[#This Row],[Pnr.]]=CA$7,Tb.Financiering[[#This Row],[Eigen
bijdrage]]+Tb.Financiering[[#This Row],[Andere
subsidie(s)]]+Tb.Financiering[[#This Row],[Anders]],0)</f>
        <v>0</v>
      </c>
      <c r="CB113" s="235">
        <f>IF(Tb.Financiering[[#This Row],[Pnr.]]=CB$7,Tb.Financiering[[#This Row],[Eigen
bijdrage]]+Tb.Financiering[[#This Row],[Andere
subsidie(s)]]+Tb.Financiering[[#This Row],[Anders]],0)</f>
        <v>0</v>
      </c>
      <c r="CC113" s="235">
        <f>IF(Tb.Financiering[[#This Row],[Pnr.]]=CC$7,Tb.Financiering[[#This Row],[Eigen
bijdrage]]+Tb.Financiering[[#This Row],[Andere
subsidie(s)]]+Tb.Financiering[[#This Row],[Anders]],0)</f>
        <v>0</v>
      </c>
      <c r="CD113" s="235">
        <f>IF(Tb.Financiering[[#This Row],[Pnr.]]=CD$7,Tb.Financiering[[#This Row],[Eigen
bijdrage]]+Tb.Financiering[[#This Row],[Andere
subsidie(s)]]+Tb.Financiering[[#This Row],[Anders]],0)</f>
        <v>0</v>
      </c>
      <c r="CE113" s="235">
        <f>IF(Tb.Financiering[[#This Row],[Pnr.]]=CE$7,Tb.Financiering[[#This Row],[Eigen
bijdrage]]+Tb.Financiering[[#This Row],[Andere
subsidie(s)]]+Tb.Financiering[[#This Row],[Anders]],0)</f>
        <v>0</v>
      </c>
      <c r="CF113" s="235">
        <f>IF(Tb.Financiering[[#This Row],[Pnr.]]=CF$7,Tb.Financiering[[#This Row],[Eigen
bijdrage]]+Tb.Financiering[[#This Row],[Andere
subsidie(s)]]+Tb.Financiering[[#This Row],[Anders]],0)</f>
        <v>0</v>
      </c>
      <c r="CG113" s="235">
        <f>IF(Tb.Financiering[[#This Row],[Pnr.]]=CG$7,Tb.Financiering[[#This Row],[Eigen
bijdrage]]+Tb.Financiering[[#This Row],[Andere
subsidie(s)]]+Tb.Financiering[[#This Row],[Anders]],0)</f>
        <v>0</v>
      </c>
      <c r="CH113" s="235">
        <f>IF(Tb.Financiering[[#This Row],[Pnr.]]=CH$7,Tb.Financiering[[#This Row],[Eigen
bijdrage]]+Tb.Financiering[[#This Row],[Andere
subsidie(s)]]+Tb.Financiering[[#This Row],[Anders]],0)</f>
        <v>0</v>
      </c>
      <c r="CI113" s="235">
        <f>IF(Tb.Financiering[[#This Row],[Pnr.]]=CI$7,Tb.Financiering[[#This Row],[Eigen
bijdrage]]+Tb.Financiering[[#This Row],[Andere
subsidie(s)]]+Tb.Financiering[[#This Row],[Anders]],0)</f>
        <v>0</v>
      </c>
      <c r="CJ113" s="235">
        <f>IF(Tb.Financiering[[#This Row],[Pnr.]]=CJ$7,Tb.Financiering[[#This Row],[Eigen
bijdrage]]+Tb.Financiering[[#This Row],[Andere
subsidie(s)]]+Tb.Financiering[[#This Row],[Anders]],0)</f>
        <v>0</v>
      </c>
      <c r="CK113" s="235">
        <f>IF(Tb.Financiering[[#This Row],[Pnr.]]=CK$7,Tb.Financiering[[#This Row],[Eigen
bijdrage]]+Tb.Financiering[[#This Row],[Andere
subsidie(s)]]+Tb.Financiering[[#This Row],[Anders]],0)</f>
        <v>0</v>
      </c>
      <c r="CL113" s="235">
        <f>IF(Tb.Financiering[[#This Row],[Pnr.]]=CL$7,Tb.Financiering[[#This Row],[Eigen
bijdrage]]+Tb.Financiering[[#This Row],[Andere
subsidie(s)]]+Tb.Financiering[[#This Row],[Anders]],0)</f>
        <v>0</v>
      </c>
      <c r="CM113" s="235">
        <f>IF(Tb.Financiering[[#This Row],[Pnr.]]=CM$7,Tb.Financiering[[#This Row],[Eigen
bijdrage]]+Tb.Financiering[[#This Row],[Andere
subsidie(s)]]+Tb.Financiering[[#This Row],[Anders]],0)</f>
        <v>0</v>
      </c>
      <c r="CN113" s="235">
        <f>IF(Tb.Financiering[[#This Row],[Pnr.]]=CN$7,Tb.Financiering[[#This Row],[Eigen
bijdrage]]+Tb.Financiering[[#This Row],[Andere
subsidie(s)]]+Tb.Financiering[[#This Row],[Anders]],0)</f>
        <v>0</v>
      </c>
      <c r="CO113" s="235">
        <f>IF(Tb.Financiering[[#This Row],[Pnr.]]=CO$7,Tb.Financiering[[#This Row],[Eigen
bijdrage]]+Tb.Financiering[[#This Row],[Andere
subsidie(s)]]+Tb.Financiering[[#This Row],[Anders]],0)</f>
        <v>0</v>
      </c>
      <c r="CP113" s="235">
        <f>IF(Tb.Financiering[[#This Row],[Pnr.]]=CP$7,Tb.Financiering[[#This Row],[Eigen
bijdrage]]+Tb.Financiering[[#This Row],[Andere
subsidie(s)]]+Tb.Financiering[[#This Row],[Anders]],0)</f>
        <v>0</v>
      </c>
      <c r="CQ113" s="235">
        <f>IF(Tb.Financiering[[#This Row],[Pnr.]]=CQ$7,Tb.Financiering[[#This Row],[Eigen
bijdrage]]+Tb.Financiering[[#This Row],[Andere
subsidie(s)]]+Tb.Financiering[[#This Row],[Anders]],0)</f>
        <v>0</v>
      </c>
      <c r="CR113" s="235">
        <f>IF(Tb.Financiering[[#This Row],[Pnr.]]=CR$7,Tb.Financiering[[#This Row],[Eigen
bijdrage]]+Tb.Financiering[[#This Row],[Andere
subsidie(s)]]+Tb.Financiering[[#This Row],[Anders]],0)</f>
        <v>0</v>
      </c>
      <c r="CS113" s="235">
        <f>IF(Tb.Financiering[[#This Row],[Pnr.]]=CS$7,Tb.Financiering[[#This Row],[Eigen
bijdrage]]+Tb.Financiering[[#This Row],[Andere
subsidie(s)]]+Tb.Financiering[[#This Row],[Anders]],0)</f>
        <v>0</v>
      </c>
      <c r="CT113" s="235">
        <f>IF(Tb.Financiering[[#This Row],[Pnr.]]=CT$7,Tb.Financiering[[#This Row],[Eigen
bijdrage]]+Tb.Financiering[[#This Row],[Andere
subsidie(s)]]+Tb.Financiering[[#This Row],[Anders]],0)</f>
        <v>0</v>
      </c>
      <c r="CU113" s="235">
        <f>IF(Tb.Financiering[[#This Row],[Pnr.]]=CU$7,Tb.Financiering[[#This Row],[Eigen
bijdrage]]+Tb.Financiering[[#This Row],[Andere
subsidie(s)]]+Tb.Financiering[[#This Row],[Anders]],0)</f>
        <v>0</v>
      </c>
      <c r="CV113" s="235">
        <f>IF(Tb.Financiering[[#This Row],[Pnr.]]=CV$7,Tb.Financiering[[#This Row],[Eigen
bijdrage]]+Tb.Financiering[[#This Row],[Andere
subsidie(s)]]+Tb.Financiering[[#This Row],[Anders]],0)</f>
        <v>0</v>
      </c>
      <c r="CW113" s="235">
        <f>IF(Tb.Financiering[[#This Row],[Pnr.]]=CW$7,Tb.Financiering[[#This Row],[Eigen
bijdrage]]+Tb.Financiering[[#This Row],[Andere
subsidie(s)]]+Tb.Financiering[[#This Row],[Anders]],0)</f>
        <v>0</v>
      </c>
      <c r="CX113" s="235">
        <f>IF(Tb.Financiering[[#This Row],[Pnr.]]=CX$7,Tb.Financiering[[#This Row],[Eigen
bijdrage]]+Tb.Financiering[[#This Row],[Andere
subsidie(s)]]+Tb.Financiering[[#This Row],[Anders]],0)</f>
        <v>0</v>
      </c>
      <c r="CY113" s="235">
        <f>IF(Tb.Financiering[[#This Row],[Pnr.]]=CY$7,Tb.Financiering[[#This Row],[Eigen
bijdrage]]+Tb.Financiering[[#This Row],[Andere
subsidie(s)]]+Tb.Financiering[[#This Row],[Anders]],0)</f>
        <v>0</v>
      </c>
      <c r="CZ113" s="235">
        <f>IF(Tb.Financiering[[#This Row],[Pnr.]]=CZ$7,Tb.Financiering[[#This Row],[Eigen
bijdrage]]+Tb.Financiering[[#This Row],[Andere
subsidie(s)]]+Tb.Financiering[[#This Row],[Anders]],0)</f>
        <v>0</v>
      </c>
      <c r="DA113" s="235">
        <f>IF(Tb.Financiering[[#This Row],[Pnr.]]=DA$7,Tb.Financiering[[#This Row],[Eigen
bijdrage]]+Tb.Financiering[[#This Row],[Andere
subsidie(s)]]+Tb.Financiering[[#This Row],[Anders]],0)</f>
        <v>0</v>
      </c>
      <c r="DB113" s="235">
        <f>IF(Tb.Financiering[[#This Row],[Pnr.]]=DB$7,Tb.Financiering[[#This Row],[Eigen
bijdrage]]+Tb.Financiering[[#This Row],[Andere
subsidie(s)]]+Tb.Financiering[[#This Row],[Anders]],0)</f>
        <v>0</v>
      </c>
      <c r="DC113" s="235">
        <f>IF(Tb.Financiering[[#This Row],[Pnr.]]=DC$7,Tb.Financiering[[#This Row],[Eigen
bijdrage]]+Tb.Financiering[[#This Row],[Andere
subsidie(s)]]+Tb.Financiering[[#This Row],[Anders]],0)</f>
        <v>0</v>
      </c>
      <c r="DD113" s="235">
        <f>IF(Tb.Financiering[[#This Row],[Pnr.]]=DD$7,Tb.Financiering[[#This Row],[Eigen
bijdrage]]+Tb.Financiering[[#This Row],[Andere
subsidie(s)]]+Tb.Financiering[[#This Row],[Anders]],0)</f>
        <v>0</v>
      </c>
      <c r="DE113" s="235">
        <f>IF(Tb.Financiering[[#This Row],[Pnr.]]=DE$7,Tb.Financiering[[#This Row],[Eigen
bijdrage]]+Tb.Financiering[[#This Row],[Andere
subsidie(s)]]+Tb.Financiering[[#This Row],[Anders]],0)</f>
        <v>0</v>
      </c>
      <c r="DF113" s="235">
        <f>IF(Tb.Financiering[[#This Row],[Pnr.]]=DF$7,Tb.Financiering[[#This Row],[Eigen
bijdrage]]+Tb.Financiering[[#This Row],[Andere
subsidie(s)]]+Tb.Financiering[[#This Row],[Anders]],0)</f>
        <v>0</v>
      </c>
      <c r="DG113" s="235">
        <f>IF(Tb.Financiering[[#This Row],[Pnr.]]=DG$7,Tb.Financiering[[#This Row],[Eigen
bijdrage]]+Tb.Financiering[[#This Row],[Andere
subsidie(s)]]+Tb.Financiering[[#This Row],[Anders]],0)</f>
        <v>0</v>
      </c>
      <c r="DH113" s="235">
        <f>IF(Tb.Financiering[[#This Row],[Pnr.]]=DH$7,Tb.Financiering[[#This Row],[Eigen
bijdrage]]+Tb.Financiering[[#This Row],[Andere
subsidie(s)]]+Tb.Financiering[[#This Row],[Anders]],0)</f>
        <v>0</v>
      </c>
      <c r="DI113" s="235">
        <f>IF(Tb.Financiering[[#This Row],[Pnr.]]=DI$7,Tb.Financiering[[#This Row],[Eigen
bijdrage]]+Tb.Financiering[[#This Row],[Andere
subsidie(s)]]+Tb.Financiering[[#This Row],[Anders]],0)</f>
        <v>0</v>
      </c>
      <c r="DJ113" s="235">
        <f>IF(Tb.Financiering[[#This Row],[Pnr.]]=DJ$7,Tb.Financiering[[#This Row],[Eigen
bijdrage]]+Tb.Financiering[[#This Row],[Andere
subsidie(s)]]+Tb.Financiering[[#This Row],[Anders]],0)</f>
        <v>0</v>
      </c>
      <c r="DK113" s="235">
        <f>IF(Tb.Financiering[[#This Row],[Pnr.]]=DK$7,Tb.Financiering[[#This Row],[Eigen
bijdrage]]+Tb.Financiering[[#This Row],[Andere
subsidie(s)]]+Tb.Financiering[[#This Row],[Anders]],0)</f>
        <v>0</v>
      </c>
      <c r="XFD113" s="31"/>
    </row>
    <row r="114" spans="1:115 16384:16384" s="4" customFormat="1" x14ac:dyDescent="0.3">
      <c r="A114" s="31"/>
      <c r="B114" s="137"/>
      <c r="C114" s="137"/>
      <c r="D114" s="11">
        <f>SUMIF(Tbl.Kosten[PSAnr.],Tb.Financiering[[#This Row],[PSAnr.]],Tbl.Kosten[Totaal kosten])</f>
        <v>0</v>
      </c>
      <c r="E114" s="154">
        <f>SUMIF(Tbl.Kosten[PSAnr.],Tb.Financiering[[#This Row],[PSAnr.]],Tbl.Kosten[Subsidie])</f>
        <v>0</v>
      </c>
      <c r="F114" s="155"/>
      <c r="G114" s="154">
        <f>Tb.Financiering[[#This Row],[Begrote kosten]]-Tb.Financiering[[#This Row],[Berekende GLB subsidie]]-Tb.Financiering[[#This Row],[Correctie GLB subsidie]]</f>
        <v>0</v>
      </c>
      <c r="H114" s="156"/>
      <c r="I114" s="156"/>
      <c r="J114" s="156"/>
      <c r="K114" s="152"/>
      <c r="L114" s="97">
        <f>Tb.Financiering[[#This Row],[Te financieren]]-SUM(Tb.Financiering[[#This Row],[Eigen
bijdrage]:[Anders]])</f>
        <v>0</v>
      </c>
      <c r="M114" s="160" t="str">
        <f>IFERROR(VLOOKUP(Tb.Financiering[[#This Row],[Partnernaam]],Tbl.Projectpartners[[Naam]:[PNr.]],9,FALSE),"")</f>
        <v/>
      </c>
      <c r="N114" s="142" t="str">
        <f>IFERROR(VLOOKUP(Tb.Financiering[[#This Row],[Subsidiabele activiteit]],Tbl.Subsidiehoogte[[Subsidieactiviteit]:[SAnr.]],3,FALSE),"")</f>
        <v/>
      </c>
      <c r="O114" s="142" t="str">
        <f>_xlfn.CONCAT(Tb.Financiering[[#This Row],[Pnr.]],Tb.Financiering[[#This Row],[SAnr.]])</f>
        <v/>
      </c>
      <c r="P114" s="144">
        <f>IF(Tb.Financiering[[#This Row],[Pnr.]]=P$7,Tb.Financiering[[#This Row],[Te financieren]]-Tb.Financiering[[#This Row],[Eigen
bijdrage]]-Tb.Financiering[[#This Row],[Andere
subsidie(s)]]-Tb.Financiering[[#This Row],[Anders]],0)</f>
        <v>0</v>
      </c>
      <c r="Q114" s="144">
        <f>IF(Tb.Financiering[[#This Row],[Pnr.]]=Q$7,Tb.Financiering[[#This Row],[Te financieren]]-Tb.Financiering[[#This Row],[Eigen
bijdrage]]-Tb.Financiering[[#This Row],[Andere
subsidie(s)]]-Tb.Financiering[[#This Row],[Anders]],0)</f>
        <v>0</v>
      </c>
      <c r="R114" s="144">
        <f>IF(Tb.Financiering[[#This Row],[Pnr.]]=R$7,Tb.Financiering[[#This Row],[Te financieren]]-Tb.Financiering[[#This Row],[Eigen
bijdrage]]-Tb.Financiering[[#This Row],[Andere
subsidie(s)]]-Tb.Financiering[[#This Row],[Anders]],0)</f>
        <v>0</v>
      </c>
      <c r="S114" s="144">
        <f>IF(Tb.Financiering[[#This Row],[Pnr.]]=S$7,Tb.Financiering[[#This Row],[Te financieren]]-Tb.Financiering[[#This Row],[Eigen
bijdrage]]-Tb.Financiering[[#This Row],[Andere
subsidie(s)]]-Tb.Financiering[[#This Row],[Anders]],0)</f>
        <v>0</v>
      </c>
      <c r="T114" s="144">
        <f>IF(Tb.Financiering[[#This Row],[Pnr.]]=T$7,Tb.Financiering[[#This Row],[Te financieren]]-Tb.Financiering[[#This Row],[Eigen
bijdrage]]-Tb.Financiering[[#This Row],[Andere
subsidie(s)]]-Tb.Financiering[[#This Row],[Anders]],0)</f>
        <v>0</v>
      </c>
      <c r="U114" s="144">
        <f>IF(Tb.Financiering[[#This Row],[Pnr.]]=U$7,Tb.Financiering[[#This Row],[Te financieren]]-Tb.Financiering[[#This Row],[Eigen
bijdrage]]-Tb.Financiering[[#This Row],[Andere
subsidie(s)]]-Tb.Financiering[[#This Row],[Anders]],0)</f>
        <v>0</v>
      </c>
      <c r="V114" s="144">
        <f>IF(Tb.Financiering[[#This Row],[Pnr.]]=V$7,Tb.Financiering[[#This Row],[Te financieren]]-Tb.Financiering[[#This Row],[Eigen
bijdrage]]-Tb.Financiering[[#This Row],[Andere
subsidie(s)]]-Tb.Financiering[[#This Row],[Anders]],0)</f>
        <v>0</v>
      </c>
      <c r="W114" s="144">
        <f>IF(Tb.Financiering[[#This Row],[Pnr.]]=W$7,Tb.Financiering[[#This Row],[Te financieren]]-Tb.Financiering[[#This Row],[Eigen
bijdrage]]-Tb.Financiering[[#This Row],[Andere
subsidie(s)]]-Tb.Financiering[[#This Row],[Anders]],0)</f>
        <v>0</v>
      </c>
      <c r="X114" s="144">
        <f>IF(Tb.Financiering[[#This Row],[Pnr.]]=X$7,Tb.Financiering[[#This Row],[Te financieren]]-Tb.Financiering[[#This Row],[Eigen
bijdrage]]-Tb.Financiering[[#This Row],[Andere
subsidie(s)]]-Tb.Financiering[[#This Row],[Anders]],0)</f>
        <v>0</v>
      </c>
      <c r="Y114" s="144">
        <f>IF(Tb.Financiering[[#This Row],[Pnr.]]=Y$7,Tb.Financiering[[#This Row],[Te financieren]]-Tb.Financiering[[#This Row],[Eigen
bijdrage]]-Tb.Financiering[[#This Row],[Andere
subsidie(s)]]-Tb.Financiering[[#This Row],[Anders]],0)</f>
        <v>0</v>
      </c>
      <c r="Z114" s="144">
        <f>IF(Tb.Financiering[[#This Row],[Pnr.]]=Z$7,Tb.Financiering[[#This Row],[Te financieren]]-Tb.Financiering[[#This Row],[Eigen
bijdrage]]-Tb.Financiering[[#This Row],[Andere
subsidie(s)]]-Tb.Financiering[[#This Row],[Anders]],0)</f>
        <v>0</v>
      </c>
      <c r="AA114" s="144">
        <f>IF(Tb.Financiering[[#This Row],[Pnr.]]=AA$7,Tb.Financiering[[#This Row],[Te financieren]]-Tb.Financiering[[#This Row],[Eigen
bijdrage]]-Tb.Financiering[[#This Row],[Andere
subsidie(s)]]-Tb.Financiering[[#This Row],[Anders]],0)</f>
        <v>0</v>
      </c>
      <c r="AB114" s="144">
        <f>IF(Tb.Financiering[[#This Row],[Pnr.]]=AB$7,Tb.Financiering[[#This Row],[Te financieren]]-Tb.Financiering[[#This Row],[Eigen
bijdrage]]-Tb.Financiering[[#This Row],[Andere
subsidie(s)]]-Tb.Financiering[[#This Row],[Anders]],0)</f>
        <v>0</v>
      </c>
      <c r="AC114" s="144">
        <f>IF(Tb.Financiering[[#This Row],[Pnr.]]=AC$7,Tb.Financiering[[#This Row],[Te financieren]]-Tb.Financiering[[#This Row],[Eigen
bijdrage]]-Tb.Financiering[[#This Row],[Andere
subsidie(s)]]-Tb.Financiering[[#This Row],[Anders]],0)</f>
        <v>0</v>
      </c>
      <c r="AD114" s="144">
        <f>IF(Tb.Financiering[[#This Row],[Pnr.]]=AD$7,Tb.Financiering[[#This Row],[Te financieren]]-Tb.Financiering[[#This Row],[Eigen
bijdrage]]-Tb.Financiering[[#This Row],[Andere
subsidie(s)]]-Tb.Financiering[[#This Row],[Anders]],0)</f>
        <v>0</v>
      </c>
      <c r="AE114" s="144">
        <f>IF(Tb.Financiering[[#This Row],[Pnr.]]=AE$7,Tb.Financiering[[#This Row],[Te financieren]]-Tb.Financiering[[#This Row],[Eigen
bijdrage]]-Tb.Financiering[[#This Row],[Andere
subsidie(s)]]-Tb.Financiering[[#This Row],[Anders]],0)</f>
        <v>0</v>
      </c>
      <c r="AF114" s="144">
        <f>IF(Tb.Financiering[[#This Row],[Pnr.]]=AF$7,Tb.Financiering[[#This Row],[Te financieren]]-Tb.Financiering[[#This Row],[Eigen
bijdrage]]-Tb.Financiering[[#This Row],[Andere
subsidie(s)]]-Tb.Financiering[[#This Row],[Anders]],0)</f>
        <v>0</v>
      </c>
      <c r="AG114" s="144">
        <f>IF(Tb.Financiering[[#This Row],[Pnr.]]=AG$7,Tb.Financiering[[#This Row],[Te financieren]]-Tb.Financiering[[#This Row],[Eigen
bijdrage]]-Tb.Financiering[[#This Row],[Andere
subsidie(s)]]-Tb.Financiering[[#This Row],[Anders]],0)</f>
        <v>0</v>
      </c>
      <c r="AH114" s="144">
        <f>IF(Tb.Financiering[[#This Row],[Pnr.]]=AH$7,Tb.Financiering[[#This Row],[Te financieren]]-Tb.Financiering[[#This Row],[Eigen
bijdrage]]-Tb.Financiering[[#This Row],[Andere
subsidie(s)]]-Tb.Financiering[[#This Row],[Anders]],0)</f>
        <v>0</v>
      </c>
      <c r="AI114" s="144">
        <f>IF(Tb.Financiering[[#This Row],[Pnr.]]=AI$7,Tb.Financiering[[#This Row],[Te financieren]]-Tb.Financiering[[#This Row],[Eigen
bijdrage]]-Tb.Financiering[[#This Row],[Andere
subsidie(s)]]-Tb.Financiering[[#This Row],[Anders]],0)</f>
        <v>0</v>
      </c>
      <c r="AJ114" s="144">
        <f>IF(Tb.Financiering[[#This Row],[Pnr.]]=AJ$7,Tb.Financiering[[#This Row],[Te financieren]]-Tb.Financiering[[#This Row],[Eigen
bijdrage]]-Tb.Financiering[[#This Row],[Andere
subsidie(s)]]-Tb.Financiering[[#This Row],[Anders]],0)</f>
        <v>0</v>
      </c>
      <c r="AK114" s="144">
        <f>IF(Tb.Financiering[[#This Row],[Pnr.]]=AK$7,Tb.Financiering[[#This Row],[Te financieren]]-Tb.Financiering[[#This Row],[Eigen
bijdrage]]-Tb.Financiering[[#This Row],[Andere
subsidie(s)]]-Tb.Financiering[[#This Row],[Anders]],0)</f>
        <v>0</v>
      </c>
      <c r="AL114" s="144">
        <f>IF(Tb.Financiering[[#This Row],[Pnr.]]=AL$7,Tb.Financiering[[#This Row],[Te financieren]]-Tb.Financiering[[#This Row],[Eigen
bijdrage]]-Tb.Financiering[[#This Row],[Andere
subsidie(s)]]-Tb.Financiering[[#This Row],[Anders]],0)</f>
        <v>0</v>
      </c>
      <c r="AM114" s="144">
        <f>IF(Tb.Financiering[[#This Row],[Pnr.]]=AM$7,Tb.Financiering[[#This Row],[Te financieren]]-Tb.Financiering[[#This Row],[Eigen
bijdrage]]-Tb.Financiering[[#This Row],[Andere
subsidie(s)]]-Tb.Financiering[[#This Row],[Anders]],0)</f>
        <v>0</v>
      </c>
      <c r="AN114" s="144">
        <f>IF(Tb.Financiering[[#This Row],[Pnr.]]=AN$7,Tb.Financiering[[#This Row],[Te financieren]]-Tb.Financiering[[#This Row],[Eigen
bijdrage]]-Tb.Financiering[[#This Row],[Andere
subsidie(s)]]-Tb.Financiering[[#This Row],[Anders]],0)</f>
        <v>0</v>
      </c>
      <c r="AO114" s="144">
        <f>IF(Tb.Financiering[[#This Row],[Pnr.]]=AO$7,Tb.Financiering[[#This Row],[Te financieren]]-Tb.Financiering[[#This Row],[Eigen
bijdrage]]-Tb.Financiering[[#This Row],[Andere
subsidie(s)]]-Tb.Financiering[[#This Row],[Anders]],0)</f>
        <v>0</v>
      </c>
      <c r="AP114" s="144">
        <f>IF(Tb.Financiering[[#This Row],[Pnr.]]=AP$7,Tb.Financiering[[#This Row],[Te financieren]]-Tb.Financiering[[#This Row],[Eigen
bijdrage]]-Tb.Financiering[[#This Row],[Andere
subsidie(s)]]-Tb.Financiering[[#This Row],[Anders]],0)</f>
        <v>0</v>
      </c>
      <c r="AQ114" s="144">
        <f>IF(Tb.Financiering[[#This Row],[Pnr.]]=AQ$7,Tb.Financiering[[#This Row],[Te financieren]]-Tb.Financiering[[#This Row],[Eigen
bijdrage]]-Tb.Financiering[[#This Row],[Andere
subsidie(s)]]-Tb.Financiering[[#This Row],[Anders]],0)</f>
        <v>0</v>
      </c>
      <c r="AR114" s="144">
        <f>IF(Tb.Financiering[[#This Row],[Pnr.]]=AR$7,Tb.Financiering[[#This Row],[Te financieren]]-Tb.Financiering[[#This Row],[Eigen
bijdrage]]-Tb.Financiering[[#This Row],[Andere
subsidie(s)]]-Tb.Financiering[[#This Row],[Anders]],0)</f>
        <v>0</v>
      </c>
      <c r="AS114" s="144">
        <f>IF(Tb.Financiering[[#This Row],[Pnr.]]=AS$7,Tb.Financiering[[#This Row],[Te financieren]]-Tb.Financiering[[#This Row],[Eigen
bijdrage]]-Tb.Financiering[[#This Row],[Andere
subsidie(s)]]-Tb.Financiering[[#This Row],[Anders]],0)</f>
        <v>0</v>
      </c>
      <c r="AT114" s="144">
        <f>IF(Tb.Financiering[[#This Row],[Pnr.]]=AT$7,Tb.Financiering[[#This Row],[Te financieren]]-Tb.Financiering[[#This Row],[Eigen
bijdrage]]-Tb.Financiering[[#This Row],[Andere
subsidie(s)]]-Tb.Financiering[[#This Row],[Anders]],0)</f>
        <v>0</v>
      </c>
      <c r="AU114" s="144">
        <f>IF(Tb.Financiering[[#This Row],[Pnr.]]=AU$7,Tb.Financiering[[#This Row],[Te financieren]]-Tb.Financiering[[#This Row],[Eigen
bijdrage]]-Tb.Financiering[[#This Row],[Andere
subsidie(s)]]-Tb.Financiering[[#This Row],[Anders]],0)</f>
        <v>0</v>
      </c>
      <c r="AV114" s="144">
        <f>IF(Tb.Financiering[[#This Row],[Pnr.]]=AV$7,Tb.Financiering[[#This Row],[Te financieren]]-Tb.Financiering[[#This Row],[Eigen
bijdrage]]-Tb.Financiering[[#This Row],[Andere
subsidie(s)]]-Tb.Financiering[[#This Row],[Anders]],0)</f>
        <v>0</v>
      </c>
      <c r="AW114" s="144">
        <f>IF(Tb.Financiering[[#This Row],[Pnr.]]=AW$7,Tb.Financiering[[#This Row],[Te financieren]]-Tb.Financiering[[#This Row],[Eigen
bijdrage]]-Tb.Financiering[[#This Row],[Andere
subsidie(s)]]-Tb.Financiering[[#This Row],[Anders]],0)</f>
        <v>0</v>
      </c>
      <c r="AX114" s="144">
        <f>IF(Tb.Financiering[[#This Row],[Pnr.]]=AX$7,Tb.Financiering[[#This Row],[Te financieren]]-Tb.Financiering[[#This Row],[Eigen
bijdrage]]-Tb.Financiering[[#This Row],[Andere
subsidie(s)]]-Tb.Financiering[[#This Row],[Anders]],0)</f>
        <v>0</v>
      </c>
      <c r="AY114" s="144">
        <f>IF(Tb.Financiering[[#This Row],[Pnr.]]=AY$7,Tb.Financiering[[#This Row],[Te financieren]]-Tb.Financiering[[#This Row],[Eigen
bijdrage]]-Tb.Financiering[[#This Row],[Andere
subsidie(s)]]-Tb.Financiering[[#This Row],[Anders]],0)</f>
        <v>0</v>
      </c>
      <c r="AZ114" s="144">
        <f>IF(Tb.Financiering[[#This Row],[Pnr.]]=AZ$7,Tb.Financiering[[#This Row],[Te financieren]]-Tb.Financiering[[#This Row],[Eigen
bijdrage]]-Tb.Financiering[[#This Row],[Andere
subsidie(s)]]-Tb.Financiering[[#This Row],[Anders]],0)</f>
        <v>0</v>
      </c>
      <c r="BA114" s="144">
        <f>IF(Tb.Financiering[[#This Row],[Pnr.]]=BA$7,Tb.Financiering[[#This Row],[Te financieren]]-Tb.Financiering[[#This Row],[Eigen
bijdrage]]-Tb.Financiering[[#This Row],[Andere
subsidie(s)]]-Tb.Financiering[[#This Row],[Anders]],0)</f>
        <v>0</v>
      </c>
      <c r="BB114" s="144">
        <f>IF(Tb.Financiering[[#This Row],[Pnr.]]=BB$7,Tb.Financiering[[#This Row],[Te financieren]]-Tb.Financiering[[#This Row],[Eigen
bijdrage]]-Tb.Financiering[[#This Row],[Andere
subsidie(s)]]-Tb.Financiering[[#This Row],[Anders]],0)</f>
        <v>0</v>
      </c>
      <c r="BC114" s="144">
        <f>IF(Tb.Financiering[[#This Row],[Pnr.]]=BC$7,Tb.Financiering[[#This Row],[Te financieren]]-Tb.Financiering[[#This Row],[Eigen
bijdrage]]-Tb.Financiering[[#This Row],[Andere
subsidie(s)]]-Tb.Financiering[[#This Row],[Anders]],0)</f>
        <v>0</v>
      </c>
      <c r="BD114" s="144">
        <f>IF(Tb.Financiering[[#This Row],[Pnr.]]=BD$7,Tb.Financiering[[#This Row],[Te financieren]]-Tb.Financiering[[#This Row],[Eigen
bijdrage]]-Tb.Financiering[[#This Row],[Andere
subsidie(s)]]-Tb.Financiering[[#This Row],[Anders]],0)</f>
        <v>0</v>
      </c>
      <c r="BE114" s="144">
        <f>IF(Tb.Financiering[[#This Row],[Pnr.]]=BE$7,Tb.Financiering[[#This Row],[Te financieren]]-Tb.Financiering[[#This Row],[Eigen
bijdrage]]-Tb.Financiering[[#This Row],[Andere
subsidie(s)]]-Tb.Financiering[[#This Row],[Anders]],0)</f>
        <v>0</v>
      </c>
      <c r="BF114" s="144">
        <f>IF(Tb.Financiering[[#This Row],[Pnr.]]=BF$7,Tb.Financiering[[#This Row],[Te financieren]]-Tb.Financiering[[#This Row],[Eigen
bijdrage]]-Tb.Financiering[[#This Row],[Andere
subsidie(s)]]-Tb.Financiering[[#This Row],[Anders]],0)</f>
        <v>0</v>
      </c>
      <c r="BG114" s="144">
        <f>IF(Tb.Financiering[[#This Row],[Pnr.]]=BG$7,Tb.Financiering[[#This Row],[Te financieren]]-Tb.Financiering[[#This Row],[Eigen
bijdrage]]-Tb.Financiering[[#This Row],[Andere
subsidie(s)]]-Tb.Financiering[[#This Row],[Anders]],0)</f>
        <v>0</v>
      </c>
      <c r="BH114" s="144">
        <f>IF(Tb.Financiering[[#This Row],[Pnr.]]=BH$7,Tb.Financiering[[#This Row],[Te financieren]]-Tb.Financiering[[#This Row],[Eigen
bijdrage]]-Tb.Financiering[[#This Row],[Andere
subsidie(s)]]-Tb.Financiering[[#This Row],[Anders]],0)</f>
        <v>0</v>
      </c>
      <c r="BI114" s="144">
        <f>IF(Tb.Financiering[[#This Row],[Pnr.]]=BI$7,Tb.Financiering[[#This Row],[Te financieren]]-Tb.Financiering[[#This Row],[Eigen
bijdrage]]-Tb.Financiering[[#This Row],[Andere
subsidie(s)]]-Tb.Financiering[[#This Row],[Anders]],0)</f>
        <v>0</v>
      </c>
      <c r="BJ114" s="144">
        <f>IF(Tb.Financiering[[#This Row],[Pnr.]]=BJ$7,Tb.Financiering[[#This Row],[Te financieren]]-Tb.Financiering[[#This Row],[Eigen
bijdrage]]-Tb.Financiering[[#This Row],[Andere
subsidie(s)]]-Tb.Financiering[[#This Row],[Anders]],0)</f>
        <v>0</v>
      </c>
      <c r="BK114" s="144">
        <f>IF(Tb.Financiering[[#This Row],[Pnr.]]=BK$7,Tb.Financiering[[#This Row],[Te financieren]]-Tb.Financiering[[#This Row],[Eigen
bijdrage]]-Tb.Financiering[[#This Row],[Andere
subsidie(s)]]-Tb.Financiering[[#This Row],[Anders]],0)</f>
        <v>0</v>
      </c>
      <c r="BL114" s="144">
        <f>IF(Tb.Financiering[[#This Row],[Pnr.]]=BL$7,Tb.Financiering[[#This Row],[Te financieren]]-Tb.Financiering[[#This Row],[Eigen
bijdrage]]-Tb.Financiering[[#This Row],[Andere
subsidie(s)]]-Tb.Financiering[[#This Row],[Anders]],0)</f>
        <v>0</v>
      </c>
      <c r="BM114" s="144">
        <f>IF(Tb.Financiering[[#This Row],[Pnr.]]=BM$7,Tb.Financiering[[#This Row],[Te financieren]]-Tb.Financiering[[#This Row],[Eigen
bijdrage]]-Tb.Financiering[[#This Row],[Andere
subsidie(s)]]-Tb.Financiering[[#This Row],[Anders]],0)</f>
        <v>0</v>
      </c>
      <c r="BN114" s="235">
        <f>IF(Tb.Financiering[[#This Row],[Pnr.]]=BN$7,Tb.Financiering[[#This Row],[Eigen
bijdrage]]+Tb.Financiering[[#This Row],[Andere
subsidie(s)]]+Tb.Financiering[[#This Row],[Anders]],0)</f>
        <v>0</v>
      </c>
      <c r="BO114" s="235">
        <f>IF(Tb.Financiering[[#This Row],[Pnr.]]=BO$7,Tb.Financiering[[#This Row],[Eigen
bijdrage]]+Tb.Financiering[[#This Row],[Andere
subsidie(s)]]+Tb.Financiering[[#This Row],[Anders]],0)</f>
        <v>0</v>
      </c>
      <c r="BP114" s="235">
        <f>IF(Tb.Financiering[[#This Row],[Pnr.]]=BP$7,Tb.Financiering[[#This Row],[Eigen
bijdrage]]+Tb.Financiering[[#This Row],[Andere
subsidie(s)]]+Tb.Financiering[[#This Row],[Anders]],0)</f>
        <v>0</v>
      </c>
      <c r="BQ114" s="235">
        <f>IF(Tb.Financiering[[#This Row],[Pnr.]]=BQ$7,Tb.Financiering[[#This Row],[Eigen
bijdrage]]+Tb.Financiering[[#This Row],[Andere
subsidie(s)]]+Tb.Financiering[[#This Row],[Anders]],0)</f>
        <v>0</v>
      </c>
      <c r="BR114" s="235">
        <f>IF(Tb.Financiering[[#This Row],[Pnr.]]=BR$7,Tb.Financiering[[#This Row],[Eigen
bijdrage]]+Tb.Financiering[[#This Row],[Andere
subsidie(s)]]+Tb.Financiering[[#This Row],[Anders]],0)</f>
        <v>0</v>
      </c>
      <c r="BS114" s="235">
        <f>IF(Tb.Financiering[[#This Row],[Pnr.]]=BS$7,Tb.Financiering[[#This Row],[Eigen
bijdrage]]+Tb.Financiering[[#This Row],[Andere
subsidie(s)]]+Tb.Financiering[[#This Row],[Anders]],0)</f>
        <v>0</v>
      </c>
      <c r="BT114" s="235">
        <f>IF(Tb.Financiering[[#This Row],[Pnr.]]=BT$7,Tb.Financiering[[#This Row],[Eigen
bijdrage]]+Tb.Financiering[[#This Row],[Andere
subsidie(s)]]+Tb.Financiering[[#This Row],[Anders]],0)</f>
        <v>0</v>
      </c>
      <c r="BU114" s="235">
        <f>IF(Tb.Financiering[[#This Row],[Pnr.]]=BU$7,Tb.Financiering[[#This Row],[Eigen
bijdrage]]+Tb.Financiering[[#This Row],[Andere
subsidie(s)]]+Tb.Financiering[[#This Row],[Anders]],0)</f>
        <v>0</v>
      </c>
      <c r="BV114" s="235">
        <f>IF(Tb.Financiering[[#This Row],[Pnr.]]=BV$7,Tb.Financiering[[#This Row],[Eigen
bijdrage]]+Tb.Financiering[[#This Row],[Andere
subsidie(s)]]+Tb.Financiering[[#This Row],[Anders]],0)</f>
        <v>0</v>
      </c>
      <c r="BW114" s="235">
        <f>IF(Tb.Financiering[[#This Row],[Pnr.]]=BW$7,Tb.Financiering[[#This Row],[Eigen
bijdrage]]+Tb.Financiering[[#This Row],[Andere
subsidie(s)]]+Tb.Financiering[[#This Row],[Anders]],0)</f>
        <v>0</v>
      </c>
      <c r="BX114" s="235">
        <f>IF(Tb.Financiering[[#This Row],[Pnr.]]=BX$7,Tb.Financiering[[#This Row],[Eigen
bijdrage]]+Tb.Financiering[[#This Row],[Andere
subsidie(s)]]+Tb.Financiering[[#This Row],[Anders]],0)</f>
        <v>0</v>
      </c>
      <c r="BY114" s="235">
        <f>IF(Tb.Financiering[[#This Row],[Pnr.]]=BY$7,Tb.Financiering[[#This Row],[Eigen
bijdrage]]+Tb.Financiering[[#This Row],[Andere
subsidie(s)]]+Tb.Financiering[[#This Row],[Anders]],0)</f>
        <v>0</v>
      </c>
      <c r="BZ114" s="235">
        <f>IF(Tb.Financiering[[#This Row],[Pnr.]]=BZ$7,Tb.Financiering[[#This Row],[Eigen
bijdrage]]+Tb.Financiering[[#This Row],[Andere
subsidie(s)]]+Tb.Financiering[[#This Row],[Anders]],0)</f>
        <v>0</v>
      </c>
      <c r="CA114" s="235">
        <f>IF(Tb.Financiering[[#This Row],[Pnr.]]=CA$7,Tb.Financiering[[#This Row],[Eigen
bijdrage]]+Tb.Financiering[[#This Row],[Andere
subsidie(s)]]+Tb.Financiering[[#This Row],[Anders]],0)</f>
        <v>0</v>
      </c>
      <c r="CB114" s="235">
        <f>IF(Tb.Financiering[[#This Row],[Pnr.]]=CB$7,Tb.Financiering[[#This Row],[Eigen
bijdrage]]+Tb.Financiering[[#This Row],[Andere
subsidie(s)]]+Tb.Financiering[[#This Row],[Anders]],0)</f>
        <v>0</v>
      </c>
      <c r="CC114" s="235">
        <f>IF(Tb.Financiering[[#This Row],[Pnr.]]=CC$7,Tb.Financiering[[#This Row],[Eigen
bijdrage]]+Tb.Financiering[[#This Row],[Andere
subsidie(s)]]+Tb.Financiering[[#This Row],[Anders]],0)</f>
        <v>0</v>
      </c>
      <c r="CD114" s="235">
        <f>IF(Tb.Financiering[[#This Row],[Pnr.]]=CD$7,Tb.Financiering[[#This Row],[Eigen
bijdrage]]+Tb.Financiering[[#This Row],[Andere
subsidie(s)]]+Tb.Financiering[[#This Row],[Anders]],0)</f>
        <v>0</v>
      </c>
      <c r="CE114" s="235">
        <f>IF(Tb.Financiering[[#This Row],[Pnr.]]=CE$7,Tb.Financiering[[#This Row],[Eigen
bijdrage]]+Tb.Financiering[[#This Row],[Andere
subsidie(s)]]+Tb.Financiering[[#This Row],[Anders]],0)</f>
        <v>0</v>
      </c>
      <c r="CF114" s="235">
        <f>IF(Tb.Financiering[[#This Row],[Pnr.]]=CF$7,Tb.Financiering[[#This Row],[Eigen
bijdrage]]+Tb.Financiering[[#This Row],[Andere
subsidie(s)]]+Tb.Financiering[[#This Row],[Anders]],0)</f>
        <v>0</v>
      </c>
      <c r="CG114" s="235">
        <f>IF(Tb.Financiering[[#This Row],[Pnr.]]=CG$7,Tb.Financiering[[#This Row],[Eigen
bijdrage]]+Tb.Financiering[[#This Row],[Andere
subsidie(s)]]+Tb.Financiering[[#This Row],[Anders]],0)</f>
        <v>0</v>
      </c>
      <c r="CH114" s="235">
        <f>IF(Tb.Financiering[[#This Row],[Pnr.]]=CH$7,Tb.Financiering[[#This Row],[Eigen
bijdrage]]+Tb.Financiering[[#This Row],[Andere
subsidie(s)]]+Tb.Financiering[[#This Row],[Anders]],0)</f>
        <v>0</v>
      </c>
      <c r="CI114" s="235">
        <f>IF(Tb.Financiering[[#This Row],[Pnr.]]=CI$7,Tb.Financiering[[#This Row],[Eigen
bijdrage]]+Tb.Financiering[[#This Row],[Andere
subsidie(s)]]+Tb.Financiering[[#This Row],[Anders]],0)</f>
        <v>0</v>
      </c>
      <c r="CJ114" s="235">
        <f>IF(Tb.Financiering[[#This Row],[Pnr.]]=CJ$7,Tb.Financiering[[#This Row],[Eigen
bijdrage]]+Tb.Financiering[[#This Row],[Andere
subsidie(s)]]+Tb.Financiering[[#This Row],[Anders]],0)</f>
        <v>0</v>
      </c>
      <c r="CK114" s="235">
        <f>IF(Tb.Financiering[[#This Row],[Pnr.]]=CK$7,Tb.Financiering[[#This Row],[Eigen
bijdrage]]+Tb.Financiering[[#This Row],[Andere
subsidie(s)]]+Tb.Financiering[[#This Row],[Anders]],0)</f>
        <v>0</v>
      </c>
      <c r="CL114" s="235">
        <f>IF(Tb.Financiering[[#This Row],[Pnr.]]=CL$7,Tb.Financiering[[#This Row],[Eigen
bijdrage]]+Tb.Financiering[[#This Row],[Andere
subsidie(s)]]+Tb.Financiering[[#This Row],[Anders]],0)</f>
        <v>0</v>
      </c>
      <c r="CM114" s="235">
        <f>IF(Tb.Financiering[[#This Row],[Pnr.]]=CM$7,Tb.Financiering[[#This Row],[Eigen
bijdrage]]+Tb.Financiering[[#This Row],[Andere
subsidie(s)]]+Tb.Financiering[[#This Row],[Anders]],0)</f>
        <v>0</v>
      </c>
      <c r="CN114" s="235">
        <f>IF(Tb.Financiering[[#This Row],[Pnr.]]=CN$7,Tb.Financiering[[#This Row],[Eigen
bijdrage]]+Tb.Financiering[[#This Row],[Andere
subsidie(s)]]+Tb.Financiering[[#This Row],[Anders]],0)</f>
        <v>0</v>
      </c>
      <c r="CO114" s="235">
        <f>IF(Tb.Financiering[[#This Row],[Pnr.]]=CO$7,Tb.Financiering[[#This Row],[Eigen
bijdrage]]+Tb.Financiering[[#This Row],[Andere
subsidie(s)]]+Tb.Financiering[[#This Row],[Anders]],0)</f>
        <v>0</v>
      </c>
      <c r="CP114" s="235">
        <f>IF(Tb.Financiering[[#This Row],[Pnr.]]=CP$7,Tb.Financiering[[#This Row],[Eigen
bijdrage]]+Tb.Financiering[[#This Row],[Andere
subsidie(s)]]+Tb.Financiering[[#This Row],[Anders]],0)</f>
        <v>0</v>
      </c>
      <c r="CQ114" s="235">
        <f>IF(Tb.Financiering[[#This Row],[Pnr.]]=CQ$7,Tb.Financiering[[#This Row],[Eigen
bijdrage]]+Tb.Financiering[[#This Row],[Andere
subsidie(s)]]+Tb.Financiering[[#This Row],[Anders]],0)</f>
        <v>0</v>
      </c>
      <c r="CR114" s="235">
        <f>IF(Tb.Financiering[[#This Row],[Pnr.]]=CR$7,Tb.Financiering[[#This Row],[Eigen
bijdrage]]+Tb.Financiering[[#This Row],[Andere
subsidie(s)]]+Tb.Financiering[[#This Row],[Anders]],0)</f>
        <v>0</v>
      </c>
      <c r="CS114" s="235">
        <f>IF(Tb.Financiering[[#This Row],[Pnr.]]=CS$7,Tb.Financiering[[#This Row],[Eigen
bijdrage]]+Tb.Financiering[[#This Row],[Andere
subsidie(s)]]+Tb.Financiering[[#This Row],[Anders]],0)</f>
        <v>0</v>
      </c>
      <c r="CT114" s="235">
        <f>IF(Tb.Financiering[[#This Row],[Pnr.]]=CT$7,Tb.Financiering[[#This Row],[Eigen
bijdrage]]+Tb.Financiering[[#This Row],[Andere
subsidie(s)]]+Tb.Financiering[[#This Row],[Anders]],0)</f>
        <v>0</v>
      </c>
      <c r="CU114" s="235">
        <f>IF(Tb.Financiering[[#This Row],[Pnr.]]=CU$7,Tb.Financiering[[#This Row],[Eigen
bijdrage]]+Tb.Financiering[[#This Row],[Andere
subsidie(s)]]+Tb.Financiering[[#This Row],[Anders]],0)</f>
        <v>0</v>
      </c>
      <c r="CV114" s="235">
        <f>IF(Tb.Financiering[[#This Row],[Pnr.]]=CV$7,Tb.Financiering[[#This Row],[Eigen
bijdrage]]+Tb.Financiering[[#This Row],[Andere
subsidie(s)]]+Tb.Financiering[[#This Row],[Anders]],0)</f>
        <v>0</v>
      </c>
      <c r="CW114" s="235">
        <f>IF(Tb.Financiering[[#This Row],[Pnr.]]=CW$7,Tb.Financiering[[#This Row],[Eigen
bijdrage]]+Tb.Financiering[[#This Row],[Andere
subsidie(s)]]+Tb.Financiering[[#This Row],[Anders]],0)</f>
        <v>0</v>
      </c>
      <c r="CX114" s="235">
        <f>IF(Tb.Financiering[[#This Row],[Pnr.]]=CX$7,Tb.Financiering[[#This Row],[Eigen
bijdrage]]+Tb.Financiering[[#This Row],[Andere
subsidie(s)]]+Tb.Financiering[[#This Row],[Anders]],0)</f>
        <v>0</v>
      </c>
      <c r="CY114" s="235">
        <f>IF(Tb.Financiering[[#This Row],[Pnr.]]=CY$7,Tb.Financiering[[#This Row],[Eigen
bijdrage]]+Tb.Financiering[[#This Row],[Andere
subsidie(s)]]+Tb.Financiering[[#This Row],[Anders]],0)</f>
        <v>0</v>
      </c>
      <c r="CZ114" s="235">
        <f>IF(Tb.Financiering[[#This Row],[Pnr.]]=CZ$7,Tb.Financiering[[#This Row],[Eigen
bijdrage]]+Tb.Financiering[[#This Row],[Andere
subsidie(s)]]+Tb.Financiering[[#This Row],[Anders]],0)</f>
        <v>0</v>
      </c>
      <c r="DA114" s="235">
        <f>IF(Tb.Financiering[[#This Row],[Pnr.]]=DA$7,Tb.Financiering[[#This Row],[Eigen
bijdrage]]+Tb.Financiering[[#This Row],[Andere
subsidie(s)]]+Tb.Financiering[[#This Row],[Anders]],0)</f>
        <v>0</v>
      </c>
      <c r="DB114" s="235">
        <f>IF(Tb.Financiering[[#This Row],[Pnr.]]=DB$7,Tb.Financiering[[#This Row],[Eigen
bijdrage]]+Tb.Financiering[[#This Row],[Andere
subsidie(s)]]+Tb.Financiering[[#This Row],[Anders]],0)</f>
        <v>0</v>
      </c>
      <c r="DC114" s="235">
        <f>IF(Tb.Financiering[[#This Row],[Pnr.]]=DC$7,Tb.Financiering[[#This Row],[Eigen
bijdrage]]+Tb.Financiering[[#This Row],[Andere
subsidie(s)]]+Tb.Financiering[[#This Row],[Anders]],0)</f>
        <v>0</v>
      </c>
      <c r="DD114" s="235">
        <f>IF(Tb.Financiering[[#This Row],[Pnr.]]=DD$7,Tb.Financiering[[#This Row],[Eigen
bijdrage]]+Tb.Financiering[[#This Row],[Andere
subsidie(s)]]+Tb.Financiering[[#This Row],[Anders]],0)</f>
        <v>0</v>
      </c>
      <c r="DE114" s="235">
        <f>IF(Tb.Financiering[[#This Row],[Pnr.]]=DE$7,Tb.Financiering[[#This Row],[Eigen
bijdrage]]+Tb.Financiering[[#This Row],[Andere
subsidie(s)]]+Tb.Financiering[[#This Row],[Anders]],0)</f>
        <v>0</v>
      </c>
      <c r="DF114" s="235">
        <f>IF(Tb.Financiering[[#This Row],[Pnr.]]=DF$7,Tb.Financiering[[#This Row],[Eigen
bijdrage]]+Tb.Financiering[[#This Row],[Andere
subsidie(s)]]+Tb.Financiering[[#This Row],[Anders]],0)</f>
        <v>0</v>
      </c>
      <c r="DG114" s="235">
        <f>IF(Tb.Financiering[[#This Row],[Pnr.]]=DG$7,Tb.Financiering[[#This Row],[Eigen
bijdrage]]+Tb.Financiering[[#This Row],[Andere
subsidie(s)]]+Tb.Financiering[[#This Row],[Anders]],0)</f>
        <v>0</v>
      </c>
      <c r="DH114" s="235">
        <f>IF(Tb.Financiering[[#This Row],[Pnr.]]=DH$7,Tb.Financiering[[#This Row],[Eigen
bijdrage]]+Tb.Financiering[[#This Row],[Andere
subsidie(s)]]+Tb.Financiering[[#This Row],[Anders]],0)</f>
        <v>0</v>
      </c>
      <c r="DI114" s="235">
        <f>IF(Tb.Financiering[[#This Row],[Pnr.]]=DI$7,Tb.Financiering[[#This Row],[Eigen
bijdrage]]+Tb.Financiering[[#This Row],[Andere
subsidie(s)]]+Tb.Financiering[[#This Row],[Anders]],0)</f>
        <v>0</v>
      </c>
      <c r="DJ114" s="235">
        <f>IF(Tb.Financiering[[#This Row],[Pnr.]]=DJ$7,Tb.Financiering[[#This Row],[Eigen
bijdrage]]+Tb.Financiering[[#This Row],[Andere
subsidie(s)]]+Tb.Financiering[[#This Row],[Anders]],0)</f>
        <v>0</v>
      </c>
      <c r="DK114" s="235">
        <f>IF(Tb.Financiering[[#This Row],[Pnr.]]=DK$7,Tb.Financiering[[#This Row],[Eigen
bijdrage]]+Tb.Financiering[[#This Row],[Andere
subsidie(s)]]+Tb.Financiering[[#This Row],[Anders]],0)</f>
        <v>0</v>
      </c>
      <c r="XFD114" s="31"/>
    </row>
    <row r="115" spans="1:115 16384:16384" s="4" customFormat="1" x14ac:dyDescent="0.3">
      <c r="A115" s="31"/>
      <c r="B115" s="137"/>
      <c r="C115" s="137"/>
      <c r="D115" s="11">
        <f>SUMIF(Tbl.Kosten[PSAnr.],Tb.Financiering[[#This Row],[PSAnr.]],Tbl.Kosten[Totaal kosten])</f>
        <v>0</v>
      </c>
      <c r="E115" s="154">
        <f>SUMIF(Tbl.Kosten[PSAnr.],Tb.Financiering[[#This Row],[PSAnr.]],Tbl.Kosten[Subsidie])</f>
        <v>0</v>
      </c>
      <c r="F115" s="155"/>
      <c r="G115" s="154">
        <f>Tb.Financiering[[#This Row],[Begrote kosten]]-Tb.Financiering[[#This Row],[Berekende GLB subsidie]]-Tb.Financiering[[#This Row],[Correctie GLB subsidie]]</f>
        <v>0</v>
      </c>
      <c r="H115" s="156"/>
      <c r="I115" s="156"/>
      <c r="J115" s="156"/>
      <c r="K115" s="152"/>
      <c r="L115" s="97">
        <f>Tb.Financiering[[#This Row],[Te financieren]]-SUM(Tb.Financiering[[#This Row],[Eigen
bijdrage]:[Anders]])</f>
        <v>0</v>
      </c>
      <c r="M115" s="160" t="str">
        <f>IFERROR(VLOOKUP(Tb.Financiering[[#This Row],[Partnernaam]],Tbl.Projectpartners[[Naam]:[PNr.]],9,FALSE),"")</f>
        <v/>
      </c>
      <c r="N115" s="142" t="str">
        <f>IFERROR(VLOOKUP(Tb.Financiering[[#This Row],[Subsidiabele activiteit]],Tbl.Subsidiehoogte[[Subsidieactiviteit]:[SAnr.]],3,FALSE),"")</f>
        <v/>
      </c>
      <c r="O115" s="142" t="str">
        <f>_xlfn.CONCAT(Tb.Financiering[[#This Row],[Pnr.]],Tb.Financiering[[#This Row],[SAnr.]])</f>
        <v/>
      </c>
      <c r="P115" s="144">
        <f>IF(Tb.Financiering[[#This Row],[Pnr.]]=P$7,Tb.Financiering[[#This Row],[Te financieren]]-Tb.Financiering[[#This Row],[Eigen
bijdrage]]-Tb.Financiering[[#This Row],[Andere
subsidie(s)]]-Tb.Financiering[[#This Row],[Anders]],0)</f>
        <v>0</v>
      </c>
      <c r="Q115" s="144">
        <f>IF(Tb.Financiering[[#This Row],[Pnr.]]=Q$7,Tb.Financiering[[#This Row],[Te financieren]]-Tb.Financiering[[#This Row],[Eigen
bijdrage]]-Tb.Financiering[[#This Row],[Andere
subsidie(s)]]-Tb.Financiering[[#This Row],[Anders]],0)</f>
        <v>0</v>
      </c>
      <c r="R115" s="144">
        <f>IF(Tb.Financiering[[#This Row],[Pnr.]]=R$7,Tb.Financiering[[#This Row],[Te financieren]]-Tb.Financiering[[#This Row],[Eigen
bijdrage]]-Tb.Financiering[[#This Row],[Andere
subsidie(s)]]-Tb.Financiering[[#This Row],[Anders]],0)</f>
        <v>0</v>
      </c>
      <c r="S115" s="144">
        <f>IF(Tb.Financiering[[#This Row],[Pnr.]]=S$7,Tb.Financiering[[#This Row],[Te financieren]]-Tb.Financiering[[#This Row],[Eigen
bijdrage]]-Tb.Financiering[[#This Row],[Andere
subsidie(s)]]-Tb.Financiering[[#This Row],[Anders]],0)</f>
        <v>0</v>
      </c>
      <c r="T115" s="144">
        <f>IF(Tb.Financiering[[#This Row],[Pnr.]]=T$7,Tb.Financiering[[#This Row],[Te financieren]]-Tb.Financiering[[#This Row],[Eigen
bijdrage]]-Tb.Financiering[[#This Row],[Andere
subsidie(s)]]-Tb.Financiering[[#This Row],[Anders]],0)</f>
        <v>0</v>
      </c>
      <c r="U115" s="144">
        <f>IF(Tb.Financiering[[#This Row],[Pnr.]]=U$7,Tb.Financiering[[#This Row],[Te financieren]]-Tb.Financiering[[#This Row],[Eigen
bijdrage]]-Tb.Financiering[[#This Row],[Andere
subsidie(s)]]-Tb.Financiering[[#This Row],[Anders]],0)</f>
        <v>0</v>
      </c>
      <c r="V115" s="144">
        <f>IF(Tb.Financiering[[#This Row],[Pnr.]]=V$7,Tb.Financiering[[#This Row],[Te financieren]]-Tb.Financiering[[#This Row],[Eigen
bijdrage]]-Tb.Financiering[[#This Row],[Andere
subsidie(s)]]-Tb.Financiering[[#This Row],[Anders]],0)</f>
        <v>0</v>
      </c>
      <c r="W115" s="144">
        <f>IF(Tb.Financiering[[#This Row],[Pnr.]]=W$7,Tb.Financiering[[#This Row],[Te financieren]]-Tb.Financiering[[#This Row],[Eigen
bijdrage]]-Tb.Financiering[[#This Row],[Andere
subsidie(s)]]-Tb.Financiering[[#This Row],[Anders]],0)</f>
        <v>0</v>
      </c>
      <c r="X115" s="144">
        <f>IF(Tb.Financiering[[#This Row],[Pnr.]]=X$7,Tb.Financiering[[#This Row],[Te financieren]]-Tb.Financiering[[#This Row],[Eigen
bijdrage]]-Tb.Financiering[[#This Row],[Andere
subsidie(s)]]-Tb.Financiering[[#This Row],[Anders]],0)</f>
        <v>0</v>
      </c>
      <c r="Y115" s="144">
        <f>IF(Tb.Financiering[[#This Row],[Pnr.]]=Y$7,Tb.Financiering[[#This Row],[Te financieren]]-Tb.Financiering[[#This Row],[Eigen
bijdrage]]-Tb.Financiering[[#This Row],[Andere
subsidie(s)]]-Tb.Financiering[[#This Row],[Anders]],0)</f>
        <v>0</v>
      </c>
      <c r="Z115" s="144">
        <f>IF(Tb.Financiering[[#This Row],[Pnr.]]=Z$7,Tb.Financiering[[#This Row],[Te financieren]]-Tb.Financiering[[#This Row],[Eigen
bijdrage]]-Tb.Financiering[[#This Row],[Andere
subsidie(s)]]-Tb.Financiering[[#This Row],[Anders]],0)</f>
        <v>0</v>
      </c>
      <c r="AA115" s="144">
        <f>IF(Tb.Financiering[[#This Row],[Pnr.]]=AA$7,Tb.Financiering[[#This Row],[Te financieren]]-Tb.Financiering[[#This Row],[Eigen
bijdrage]]-Tb.Financiering[[#This Row],[Andere
subsidie(s)]]-Tb.Financiering[[#This Row],[Anders]],0)</f>
        <v>0</v>
      </c>
      <c r="AB115" s="144">
        <f>IF(Tb.Financiering[[#This Row],[Pnr.]]=AB$7,Tb.Financiering[[#This Row],[Te financieren]]-Tb.Financiering[[#This Row],[Eigen
bijdrage]]-Tb.Financiering[[#This Row],[Andere
subsidie(s)]]-Tb.Financiering[[#This Row],[Anders]],0)</f>
        <v>0</v>
      </c>
      <c r="AC115" s="144">
        <f>IF(Tb.Financiering[[#This Row],[Pnr.]]=AC$7,Tb.Financiering[[#This Row],[Te financieren]]-Tb.Financiering[[#This Row],[Eigen
bijdrage]]-Tb.Financiering[[#This Row],[Andere
subsidie(s)]]-Tb.Financiering[[#This Row],[Anders]],0)</f>
        <v>0</v>
      </c>
      <c r="AD115" s="144">
        <f>IF(Tb.Financiering[[#This Row],[Pnr.]]=AD$7,Tb.Financiering[[#This Row],[Te financieren]]-Tb.Financiering[[#This Row],[Eigen
bijdrage]]-Tb.Financiering[[#This Row],[Andere
subsidie(s)]]-Tb.Financiering[[#This Row],[Anders]],0)</f>
        <v>0</v>
      </c>
      <c r="AE115" s="144">
        <f>IF(Tb.Financiering[[#This Row],[Pnr.]]=AE$7,Tb.Financiering[[#This Row],[Te financieren]]-Tb.Financiering[[#This Row],[Eigen
bijdrage]]-Tb.Financiering[[#This Row],[Andere
subsidie(s)]]-Tb.Financiering[[#This Row],[Anders]],0)</f>
        <v>0</v>
      </c>
      <c r="AF115" s="144">
        <f>IF(Tb.Financiering[[#This Row],[Pnr.]]=AF$7,Tb.Financiering[[#This Row],[Te financieren]]-Tb.Financiering[[#This Row],[Eigen
bijdrage]]-Tb.Financiering[[#This Row],[Andere
subsidie(s)]]-Tb.Financiering[[#This Row],[Anders]],0)</f>
        <v>0</v>
      </c>
      <c r="AG115" s="144">
        <f>IF(Tb.Financiering[[#This Row],[Pnr.]]=AG$7,Tb.Financiering[[#This Row],[Te financieren]]-Tb.Financiering[[#This Row],[Eigen
bijdrage]]-Tb.Financiering[[#This Row],[Andere
subsidie(s)]]-Tb.Financiering[[#This Row],[Anders]],0)</f>
        <v>0</v>
      </c>
      <c r="AH115" s="144">
        <f>IF(Tb.Financiering[[#This Row],[Pnr.]]=AH$7,Tb.Financiering[[#This Row],[Te financieren]]-Tb.Financiering[[#This Row],[Eigen
bijdrage]]-Tb.Financiering[[#This Row],[Andere
subsidie(s)]]-Tb.Financiering[[#This Row],[Anders]],0)</f>
        <v>0</v>
      </c>
      <c r="AI115" s="144">
        <f>IF(Tb.Financiering[[#This Row],[Pnr.]]=AI$7,Tb.Financiering[[#This Row],[Te financieren]]-Tb.Financiering[[#This Row],[Eigen
bijdrage]]-Tb.Financiering[[#This Row],[Andere
subsidie(s)]]-Tb.Financiering[[#This Row],[Anders]],0)</f>
        <v>0</v>
      </c>
      <c r="AJ115" s="144">
        <f>IF(Tb.Financiering[[#This Row],[Pnr.]]=AJ$7,Tb.Financiering[[#This Row],[Te financieren]]-Tb.Financiering[[#This Row],[Eigen
bijdrage]]-Tb.Financiering[[#This Row],[Andere
subsidie(s)]]-Tb.Financiering[[#This Row],[Anders]],0)</f>
        <v>0</v>
      </c>
      <c r="AK115" s="144">
        <f>IF(Tb.Financiering[[#This Row],[Pnr.]]=AK$7,Tb.Financiering[[#This Row],[Te financieren]]-Tb.Financiering[[#This Row],[Eigen
bijdrage]]-Tb.Financiering[[#This Row],[Andere
subsidie(s)]]-Tb.Financiering[[#This Row],[Anders]],0)</f>
        <v>0</v>
      </c>
      <c r="AL115" s="144">
        <f>IF(Tb.Financiering[[#This Row],[Pnr.]]=AL$7,Tb.Financiering[[#This Row],[Te financieren]]-Tb.Financiering[[#This Row],[Eigen
bijdrage]]-Tb.Financiering[[#This Row],[Andere
subsidie(s)]]-Tb.Financiering[[#This Row],[Anders]],0)</f>
        <v>0</v>
      </c>
      <c r="AM115" s="144">
        <f>IF(Tb.Financiering[[#This Row],[Pnr.]]=AM$7,Tb.Financiering[[#This Row],[Te financieren]]-Tb.Financiering[[#This Row],[Eigen
bijdrage]]-Tb.Financiering[[#This Row],[Andere
subsidie(s)]]-Tb.Financiering[[#This Row],[Anders]],0)</f>
        <v>0</v>
      </c>
      <c r="AN115" s="144">
        <f>IF(Tb.Financiering[[#This Row],[Pnr.]]=AN$7,Tb.Financiering[[#This Row],[Te financieren]]-Tb.Financiering[[#This Row],[Eigen
bijdrage]]-Tb.Financiering[[#This Row],[Andere
subsidie(s)]]-Tb.Financiering[[#This Row],[Anders]],0)</f>
        <v>0</v>
      </c>
      <c r="AO115" s="144">
        <f>IF(Tb.Financiering[[#This Row],[Pnr.]]=AO$7,Tb.Financiering[[#This Row],[Te financieren]]-Tb.Financiering[[#This Row],[Eigen
bijdrage]]-Tb.Financiering[[#This Row],[Andere
subsidie(s)]]-Tb.Financiering[[#This Row],[Anders]],0)</f>
        <v>0</v>
      </c>
      <c r="AP115" s="144">
        <f>IF(Tb.Financiering[[#This Row],[Pnr.]]=AP$7,Tb.Financiering[[#This Row],[Te financieren]]-Tb.Financiering[[#This Row],[Eigen
bijdrage]]-Tb.Financiering[[#This Row],[Andere
subsidie(s)]]-Tb.Financiering[[#This Row],[Anders]],0)</f>
        <v>0</v>
      </c>
      <c r="AQ115" s="144">
        <f>IF(Tb.Financiering[[#This Row],[Pnr.]]=AQ$7,Tb.Financiering[[#This Row],[Te financieren]]-Tb.Financiering[[#This Row],[Eigen
bijdrage]]-Tb.Financiering[[#This Row],[Andere
subsidie(s)]]-Tb.Financiering[[#This Row],[Anders]],0)</f>
        <v>0</v>
      </c>
      <c r="AR115" s="144">
        <f>IF(Tb.Financiering[[#This Row],[Pnr.]]=AR$7,Tb.Financiering[[#This Row],[Te financieren]]-Tb.Financiering[[#This Row],[Eigen
bijdrage]]-Tb.Financiering[[#This Row],[Andere
subsidie(s)]]-Tb.Financiering[[#This Row],[Anders]],0)</f>
        <v>0</v>
      </c>
      <c r="AS115" s="144">
        <f>IF(Tb.Financiering[[#This Row],[Pnr.]]=AS$7,Tb.Financiering[[#This Row],[Te financieren]]-Tb.Financiering[[#This Row],[Eigen
bijdrage]]-Tb.Financiering[[#This Row],[Andere
subsidie(s)]]-Tb.Financiering[[#This Row],[Anders]],0)</f>
        <v>0</v>
      </c>
      <c r="AT115" s="144">
        <f>IF(Tb.Financiering[[#This Row],[Pnr.]]=AT$7,Tb.Financiering[[#This Row],[Te financieren]]-Tb.Financiering[[#This Row],[Eigen
bijdrage]]-Tb.Financiering[[#This Row],[Andere
subsidie(s)]]-Tb.Financiering[[#This Row],[Anders]],0)</f>
        <v>0</v>
      </c>
      <c r="AU115" s="144">
        <f>IF(Tb.Financiering[[#This Row],[Pnr.]]=AU$7,Tb.Financiering[[#This Row],[Te financieren]]-Tb.Financiering[[#This Row],[Eigen
bijdrage]]-Tb.Financiering[[#This Row],[Andere
subsidie(s)]]-Tb.Financiering[[#This Row],[Anders]],0)</f>
        <v>0</v>
      </c>
      <c r="AV115" s="144">
        <f>IF(Tb.Financiering[[#This Row],[Pnr.]]=AV$7,Tb.Financiering[[#This Row],[Te financieren]]-Tb.Financiering[[#This Row],[Eigen
bijdrage]]-Tb.Financiering[[#This Row],[Andere
subsidie(s)]]-Tb.Financiering[[#This Row],[Anders]],0)</f>
        <v>0</v>
      </c>
      <c r="AW115" s="144">
        <f>IF(Tb.Financiering[[#This Row],[Pnr.]]=AW$7,Tb.Financiering[[#This Row],[Te financieren]]-Tb.Financiering[[#This Row],[Eigen
bijdrage]]-Tb.Financiering[[#This Row],[Andere
subsidie(s)]]-Tb.Financiering[[#This Row],[Anders]],0)</f>
        <v>0</v>
      </c>
      <c r="AX115" s="144">
        <f>IF(Tb.Financiering[[#This Row],[Pnr.]]=AX$7,Tb.Financiering[[#This Row],[Te financieren]]-Tb.Financiering[[#This Row],[Eigen
bijdrage]]-Tb.Financiering[[#This Row],[Andere
subsidie(s)]]-Tb.Financiering[[#This Row],[Anders]],0)</f>
        <v>0</v>
      </c>
      <c r="AY115" s="144">
        <f>IF(Tb.Financiering[[#This Row],[Pnr.]]=AY$7,Tb.Financiering[[#This Row],[Te financieren]]-Tb.Financiering[[#This Row],[Eigen
bijdrage]]-Tb.Financiering[[#This Row],[Andere
subsidie(s)]]-Tb.Financiering[[#This Row],[Anders]],0)</f>
        <v>0</v>
      </c>
      <c r="AZ115" s="144">
        <f>IF(Tb.Financiering[[#This Row],[Pnr.]]=AZ$7,Tb.Financiering[[#This Row],[Te financieren]]-Tb.Financiering[[#This Row],[Eigen
bijdrage]]-Tb.Financiering[[#This Row],[Andere
subsidie(s)]]-Tb.Financiering[[#This Row],[Anders]],0)</f>
        <v>0</v>
      </c>
      <c r="BA115" s="144">
        <f>IF(Tb.Financiering[[#This Row],[Pnr.]]=BA$7,Tb.Financiering[[#This Row],[Te financieren]]-Tb.Financiering[[#This Row],[Eigen
bijdrage]]-Tb.Financiering[[#This Row],[Andere
subsidie(s)]]-Tb.Financiering[[#This Row],[Anders]],0)</f>
        <v>0</v>
      </c>
      <c r="BB115" s="144">
        <f>IF(Tb.Financiering[[#This Row],[Pnr.]]=BB$7,Tb.Financiering[[#This Row],[Te financieren]]-Tb.Financiering[[#This Row],[Eigen
bijdrage]]-Tb.Financiering[[#This Row],[Andere
subsidie(s)]]-Tb.Financiering[[#This Row],[Anders]],0)</f>
        <v>0</v>
      </c>
      <c r="BC115" s="144">
        <f>IF(Tb.Financiering[[#This Row],[Pnr.]]=BC$7,Tb.Financiering[[#This Row],[Te financieren]]-Tb.Financiering[[#This Row],[Eigen
bijdrage]]-Tb.Financiering[[#This Row],[Andere
subsidie(s)]]-Tb.Financiering[[#This Row],[Anders]],0)</f>
        <v>0</v>
      </c>
      <c r="BD115" s="144">
        <f>IF(Tb.Financiering[[#This Row],[Pnr.]]=BD$7,Tb.Financiering[[#This Row],[Te financieren]]-Tb.Financiering[[#This Row],[Eigen
bijdrage]]-Tb.Financiering[[#This Row],[Andere
subsidie(s)]]-Tb.Financiering[[#This Row],[Anders]],0)</f>
        <v>0</v>
      </c>
      <c r="BE115" s="144">
        <f>IF(Tb.Financiering[[#This Row],[Pnr.]]=BE$7,Tb.Financiering[[#This Row],[Te financieren]]-Tb.Financiering[[#This Row],[Eigen
bijdrage]]-Tb.Financiering[[#This Row],[Andere
subsidie(s)]]-Tb.Financiering[[#This Row],[Anders]],0)</f>
        <v>0</v>
      </c>
      <c r="BF115" s="144">
        <f>IF(Tb.Financiering[[#This Row],[Pnr.]]=BF$7,Tb.Financiering[[#This Row],[Te financieren]]-Tb.Financiering[[#This Row],[Eigen
bijdrage]]-Tb.Financiering[[#This Row],[Andere
subsidie(s)]]-Tb.Financiering[[#This Row],[Anders]],0)</f>
        <v>0</v>
      </c>
      <c r="BG115" s="144">
        <f>IF(Tb.Financiering[[#This Row],[Pnr.]]=BG$7,Tb.Financiering[[#This Row],[Te financieren]]-Tb.Financiering[[#This Row],[Eigen
bijdrage]]-Tb.Financiering[[#This Row],[Andere
subsidie(s)]]-Tb.Financiering[[#This Row],[Anders]],0)</f>
        <v>0</v>
      </c>
      <c r="BH115" s="144">
        <f>IF(Tb.Financiering[[#This Row],[Pnr.]]=BH$7,Tb.Financiering[[#This Row],[Te financieren]]-Tb.Financiering[[#This Row],[Eigen
bijdrage]]-Tb.Financiering[[#This Row],[Andere
subsidie(s)]]-Tb.Financiering[[#This Row],[Anders]],0)</f>
        <v>0</v>
      </c>
      <c r="BI115" s="144">
        <f>IF(Tb.Financiering[[#This Row],[Pnr.]]=BI$7,Tb.Financiering[[#This Row],[Te financieren]]-Tb.Financiering[[#This Row],[Eigen
bijdrage]]-Tb.Financiering[[#This Row],[Andere
subsidie(s)]]-Tb.Financiering[[#This Row],[Anders]],0)</f>
        <v>0</v>
      </c>
      <c r="BJ115" s="144">
        <f>IF(Tb.Financiering[[#This Row],[Pnr.]]=BJ$7,Tb.Financiering[[#This Row],[Te financieren]]-Tb.Financiering[[#This Row],[Eigen
bijdrage]]-Tb.Financiering[[#This Row],[Andere
subsidie(s)]]-Tb.Financiering[[#This Row],[Anders]],0)</f>
        <v>0</v>
      </c>
      <c r="BK115" s="144">
        <f>IF(Tb.Financiering[[#This Row],[Pnr.]]=BK$7,Tb.Financiering[[#This Row],[Te financieren]]-Tb.Financiering[[#This Row],[Eigen
bijdrage]]-Tb.Financiering[[#This Row],[Andere
subsidie(s)]]-Tb.Financiering[[#This Row],[Anders]],0)</f>
        <v>0</v>
      </c>
      <c r="BL115" s="144">
        <f>IF(Tb.Financiering[[#This Row],[Pnr.]]=BL$7,Tb.Financiering[[#This Row],[Te financieren]]-Tb.Financiering[[#This Row],[Eigen
bijdrage]]-Tb.Financiering[[#This Row],[Andere
subsidie(s)]]-Tb.Financiering[[#This Row],[Anders]],0)</f>
        <v>0</v>
      </c>
      <c r="BM115" s="144">
        <f>IF(Tb.Financiering[[#This Row],[Pnr.]]=BM$7,Tb.Financiering[[#This Row],[Te financieren]]-Tb.Financiering[[#This Row],[Eigen
bijdrage]]-Tb.Financiering[[#This Row],[Andere
subsidie(s)]]-Tb.Financiering[[#This Row],[Anders]],0)</f>
        <v>0</v>
      </c>
      <c r="BN115" s="235">
        <f>IF(Tb.Financiering[[#This Row],[Pnr.]]=BN$7,Tb.Financiering[[#This Row],[Eigen
bijdrage]]+Tb.Financiering[[#This Row],[Andere
subsidie(s)]]+Tb.Financiering[[#This Row],[Anders]],0)</f>
        <v>0</v>
      </c>
      <c r="BO115" s="235">
        <f>IF(Tb.Financiering[[#This Row],[Pnr.]]=BO$7,Tb.Financiering[[#This Row],[Eigen
bijdrage]]+Tb.Financiering[[#This Row],[Andere
subsidie(s)]]+Tb.Financiering[[#This Row],[Anders]],0)</f>
        <v>0</v>
      </c>
      <c r="BP115" s="235">
        <f>IF(Tb.Financiering[[#This Row],[Pnr.]]=BP$7,Tb.Financiering[[#This Row],[Eigen
bijdrage]]+Tb.Financiering[[#This Row],[Andere
subsidie(s)]]+Tb.Financiering[[#This Row],[Anders]],0)</f>
        <v>0</v>
      </c>
      <c r="BQ115" s="235">
        <f>IF(Tb.Financiering[[#This Row],[Pnr.]]=BQ$7,Tb.Financiering[[#This Row],[Eigen
bijdrage]]+Tb.Financiering[[#This Row],[Andere
subsidie(s)]]+Tb.Financiering[[#This Row],[Anders]],0)</f>
        <v>0</v>
      </c>
      <c r="BR115" s="235">
        <f>IF(Tb.Financiering[[#This Row],[Pnr.]]=BR$7,Tb.Financiering[[#This Row],[Eigen
bijdrage]]+Tb.Financiering[[#This Row],[Andere
subsidie(s)]]+Tb.Financiering[[#This Row],[Anders]],0)</f>
        <v>0</v>
      </c>
      <c r="BS115" s="235">
        <f>IF(Tb.Financiering[[#This Row],[Pnr.]]=BS$7,Tb.Financiering[[#This Row],[Eigen
bijdrage]]+Tb.Financiering[[#This Row],[Andere
subsidie(s)]]+Tb.Financiering[[#This Row],[Anders]],0)</f>
        <v>0</v>
      </c>
      <c r="BT115" s="235">
        <f>IF(Tb.Financiering[[#This Row],[Pnr.]]=BT$7,Tb.Financiering[[#This Row],[Eigen
bijdrage]]+Tb.Financiering[[#This Row],[Andere
subsidie(s)]]+Tb.Financiering[[#This Row],[Anders]],0)</f>
        <v>0</v>
      </c>
      <c r="BU115" s="235">
        <f>IF(Tb.Financiering[[#This Row],[Pnr.]]=BU$7,Tb.Financiering[[#This Row],[Eigen
bijdrage]]+Tb.Financiering[[#This Row],[Andere
subsidie(s)]]+Tb.Financiering[[#This Row],[Anders]],0)</f>
        <v>0</v>
      </c>
      <c r="BV115" s="235">
        <f>IF(Tb.Financiering[[#This Row],[Pnr.]]=BV$7,Tb.Financiering[[#This Row],[Eigen
bijdrage]]+Tb.Financiering[[#This Row],[Andere
subsidie(s)]]+Tb.Financiering[[#This Row],[Anders]],0)</f>
        <v>0</v>
      </c>
      <c r="BW115" s="235">
        <f>IF(Tb.Financiering[[#This Row],[Pnr.]]=BW$7,Tb.Financiering[[#This Row],[Eigen
bijdrage]]+Tb.Financiering[[#This Row],[Andere
subsidie(s)]]+Tb.Financiering[[#This Row],[Anders]],0)</f>
        <v>0</v>
      </c>
      <c r="BX115" s="235">
        <f>IF(Tb.Financiering[[#This Row],[Pnr.]]=BX$7,Tb.Financiering[[#This Row],[Eigen
bijdrage]]+Tb.Financiering[[#This Row],[Andere
subsidie(s)]]+Tb.Financiering[[#This Row],[Anders]],0)</f>
        <v>0</v>
      </c>
      <c r="BY115" s="235">
        <f>IF(Tb.Financiering[[#This Row],[Pnr.]]=BY$7,Tb.Financiering[[#This Row],[Eigen
bijdrage]]+Tb.Financiering[[#This Row],[Andere
subsidie(s)]]+Tb.Financiering[[#This Row],[Anders]],0)</f>
        <v>0</v>
      </c>
      <c r="BZ115" s="235">
        <f>IF(Tb.Financiering[[#This Row],[Pnr.]]=BZ$7,Tb.Financiering[[#This Row],[Eigen
bijdrage]]+Tb.Financiering[[#This Row],[Andere
subsidie(s)]]+Tb.Financiering[[#This Row],[Anders]],0)</f>
        <v>0</v>
      </c>
      <c r="CA115" s="235">
        <f>IF(Tb.Financiering[[#This Row],[Pnr.]]=CA$7,Tb.Financiering[[#This Row],[Eigen
bijdrage]]+Tb.Financiering[[#This Row],[Andere
subsidie(s)]]+Tb.Financiering[[#This Row],[Anders]],0)</f>
        <v>0</v>
      </c>
      <c r="CB115" s="235">
        <f>IF(Tb.Financiering[[#This Row],[Pnr.]]=CB$7,Tb.Financiering[[#This Row],[Eigen
bijdrage]]+Tb.Financiering[[#This Row],[Andere
subsidie(s)]]+Tb.Financiering[[#This Row],[Anders]],0)</f>
        <v>0</v>
      </c>
      <c r="CC115" s="235">
        <f>IF(Tb.Financiering[[#This Row],[Pnr.]]=CC$7,Tb.Financiering[[#This Row],[Eigen
bijdrage]]+Tb.Financiering[[#This Row],[Andere
subsidie(s)]]+Tb.Financiering[[#This Row],[Anders]],0)</f>
        <v>0</v>
      </c>
      <c r="CD115" s="235">
        <f>IF(Tb.Financiering[[#This Row],[Pnr.]]=CD$7,Tb.Financiering[[#This Row],[Eigen
bijdrage]]+Tb.Financiering[[#This Row],[Andere
subsidie(s)]]+Tb.Financiering[[#This Row],[Anders]],0)</f>
        <v>0</v>
      </c>
      <c r="CE115" s="235">
        <f>IF(Tb.Financiering[[#This Row],[Pnr.]]=CE$7,Tb.Financiering[[#This Row],[Eigen
bijdrage]]+Tb.Financiering[[#This Row],[Andere
subsidie(s)]]+Tb.Financiering[[#This Row],[Anders]],0)</f>
        <v>0</v>
      </c>
      <c r="CF115" s="235">
        <f>IF(Tb.Financiering[[#This Row],[Pnr.]]=CF$7,Tb.Financiering[[#This Row],[Eigen
bijdrage]]+Tb.Financiering[[#This Row],[Andere
subsidie(s)]]+Tb.Financiering[[#This Row],[Anders]],0)</f>
        <v>0</v>
      </c>
      <c r="CG115" s="235">
        <f>IF(Tb.Financiering[[#This Row],[Pnr.]]=CG$7,Tb.Financiering[[#This Row],[Eigen
bijdrage]]+Tb.Financiering[[#This Row],[Andere
subsidie(s)]]+Tb.Financiering[[#This Row],[Anders]],0)</f>
        <v>0</v>
      </c>
      <c r="CH115" s="235">
        <f>IF(Tb.Financiering[[#This Row],[Pnr.]]=CH$7,Tb.Financiering[[#This Row],[Eigen
bijdrage]]+Tb.Financiering[[#This Row],[Andere
subsidie(s)]]+Tb.Financiering[[#This Row],[Anders]],0)</f>
        <v>0</v>
      </c>
      <c r="CI115" s="235">
        <f>IF(Tb.Financiering[[#This Row],[Pnr.]]=CI$7,Tb.Financiering[[#This Row],[Eigen
bijdrage]]+Tb.Financiering[[#This Row],[Andere
subsidie(s)]]+Tb.Financiering[[#This Row],[Anders]],0)</f>
        <v>0</v>
      </c>
      <c r="CJ115" s="235">
        <f>IF(Tb.Financiering[[#This Row],[Pnr.]]=CJ$7,Tb.Financiering[[#This Row],[Eigen
bijdrage]]+Tb.Financiering[[#This Row],[Andere
subsidie(s)]]+Tb.Financiering[[#This Row],[Anders]],0)</f>
        <v>0</v>
      </c>
      <c r="CK115" s="235">
        <f>IF(Tb.Financiering[[#This Row],[Pnr.]]=CK$7,Tb.Financiering[[#This Row],[Eigen
bijdrage]]+Tb.Financiering[[#This Row],[Andere
subsidie(s)]]+Tb.Financiering[[#This Row],[Anders]],0)</f>
        <v>0</v>
      </c>
      <c r="CL115" s="235">
        <f>IF(Tb.Financiering[[#This Row],[Pnr.]]=CL$7,Tb.Financiering[[#This Row],[Eigen
bijdrage]]+Tb.Financiering[[#This Row],[Andere
subsidie(s)]]+Tb.Financiering[[#This Row],[Anders]],0)</f>
        <v>0</v>
      </c>
      <c r="CM115" s="235">
        <f>IF(Tb.Financiering[[#This Row],[Pnr.]]=CM$7,Tb.Financiering[[#This Row],[Eigen
bijdrage]]+Tb.Financiering[[#This Row],[Andere
subsidie(s)]]+Tb.Financiering[[#This Row],[Anders]],0)</f>
        <v>0</v>
      </c>
      <c r="CN115" s="235">
        <f>IF(Tb.Financiering[[#This Row],[Pnr.]]=CN$7,Tb.Financiering[[#This Row],[Eigen
bijdrage]]+Tb.Financiering[[#This Row],[Andere
subsidie(s)]]+Tb.Financiering[[#This Row],[Anders]],0)</f>
        <v>0</v>
      </c>
      <c r="CO115" s="235">
        <f>IF(Tb.Financiering[[#This Row],[Pnr.]]=CO$7,Tb.Financiering[[#This Row],[Eigen
bijdrage]]+Tb.Financiering[[#This Row],[Andere
subsidie(s)]]+Tb.Financiering[[#This Row],[Anders]],0)</f>
        <v>0</v>
      </c>
      <c r="CP115" s="235">
        <f>IF(Tb.Financiering[[#This Row],[Pnr.]]=CP$7,Tb.Financiering[[#This Row],[Eigen
bijdrage]]+Tb.Financiering[[#This Row],[Andere
subsidie(s)]]+Tb.Financiering[[#This Row],[Anders]],0)</f>
        <v>0</v>
      </c>
      <c r="CQ115" s="235">
        <f>IF(Tb.Financiering[[#This Row],[Pnr.]]=CQ$7,Tb.Financiering[[#This Row],[Eigen
bijdrage]]+Tb.Financiering[[#This Row],[Andere
subsidie(s)]]+Tb.Financiering[[#This Row],[Anders]],0)</f>
        <v>0</v>
      </c>
      <c r="CR115" s="235">
        <f>IF(Tb.Financiering[[#This Row],[Pnr.]]=CR$7,Tb.Financiering[[#This Row],[Eigen
bijdrage]]+Tb.Financiering[[#This Row],[Andere
subsidie(s)]]+Tb.Financiering[[#This Row],[Anders]],0)</f>
        <v>0</v>
      </c>
      <c r="CS115" s="235">
        <f>IF(Tb.Financiering[[#This Row],[Pnr.]]=CS$7,Tb.Financiering[[#This Row],[Eigen
bijdrage]]+Tb.Financiering[[#This Row],[Andere
subsidie(s)]]+Tb.Financiering[[#This Row],[Anders]],0)</f>
        <v>0</v>
      </c>
      <c r="CT115" s="235">
        <f>IF(Tb.Financiering[[#This Row],[Pnr.]]=CT$7,Tb.Financiering[[#This Row],[Eigen
bijdrage]]+Tb.Financiering[[#This Row],[Andere
subsidie(s)]]+Tb.Financiering[[#This Row],[Anders]],0)</f>
        <v>0</v>
      </c>
      <c r="CU115" s="235">
        <f>IF(Tb.Financiering[[#This Row],[Pnr.]]=CU$7,Tb.Financiering[[#This Row],[Eigen
bijdrage]]+Tb.Financiering[[#This Row],[Andere
subsidie(s)]]+Tb.Financiering[[#This Row],[Anders]],0)</f>
        <v>0</v>
      </c>
      <c r="CV115" s="235">
        <f>IF(Tb.Financiering[[#This Row],[Pnr.]]=CV$7,Tb.Financiering[[#This Row],[Eigen
bijdrage]]+Tb.Financiering[[#This Row],[Andere
subsidie(s)]]+Tb.Financiering[[#This Row],[Anders]],0)</f>
        <v>0</v>
      </c>
      <c r="CW115" s="235">
        <f>IF(Tb.Financiering[[#This Row],[Pnr.]]=CW$7,Tb.Financiering[[#This Row],[Eigen
bijdrage]]+Tb.Financiering[[#This Row],[Andere
subsidie(s)]]+Tb.Financiering[[#This Row],[Anders]],0)</f>
        <v>0</v>
      </c>
      <c r="CX115" s="235">
        <f>IF(Tb.Financiering[[#This Row],[Pnr.]]=CX$7,Tb.Financiering[[#This Row],[Eigen
bijdrage]]+Tb.Financiering[[#This Row],[Andere
subsidie(s)]]+Tb.Financiering[[#This Row],[Anders]],0)</f>
        <v>0</v>
      </c>
      <c r="CY115" s="235">
        <f>IF(Tb.Financiering[[#This Row],[Pnr.]]=CY$7,Tb.Financiering[[#This Row],[Eigen
bijdrage]]+Tb.Financiering[[#This Row],[Andere
subsidie(s)]]+Tb.Financiering[[#This Row],[Anders]],0)</f>
        <v>0</v>
      </c>
      <c r="CZ115" s="235">
        <f>IF(Tb.Financiering[[#This Row],[Pnr.]]=CZ$7,Tb.Financiering[[#This Row],[Eigen
bijdrage]]+Tb.Financiering[[#This Row],[Andere
subsidie(s)]]+Tb.Financiering[[#This Row],[Anders]],0)</f>
        <v>0</v>
      </c>
      <c r="DA115" s="235">
        <f>IF(Tb.Financiering[[#This Row],[Pnr.]]=DA$7,Tb.Financiering[[#This Row],[Eigen
bijdrage]]+Tb.Financiering[[#This Row],[Andere
subsidie(s)]]+Tb.Financiering[[#This Row],[Anders]],0)</f>
        <v>0</v>
      </c>
      <c r="DB115" s="235">
        <f>IF(Tb.Financiering[[#This Row],[Pnr.]]=DB$7,Tb.Financiering[[#This Row],[Eigen
bijdrage]]+Tb.Financiering[[#This Row],[Andere
subsidie(s)]]+Tb.Financiering[[#This Row],[Anders]],0)</f>
        <v>0</v>
      </c>
      <c r="DC115" s="235">
        <f>IF(Tb.Financiering[[#This Row],[Pnr.]]=DC$7,Tb.Financiering[[#This Row],[Eigen
bijdrage]]+Tb.Financiering[[#This Row],[Andere
subsidie(s)]]+Tb.Financiering[[#This Row],[Anders]],0)</f>
        <v>0</v>
      </c>
      <c r="DD115" s="235">
        <f>IF(Tb.Financiering[[#This Row],[Pnr.]]=DD$7,Tb.Financiering[[#This Row],[Eigen
bijdrage]]+Tb.Financiering[[#This Row],[Andere
subsidie(s)]]+Tb.Financiering[[#This Row],[Anders]],0)</f>
        <v>0</v>
      </c>
      <c r="DE115" s="235">
        <f>IF(Tb.Financiering[[#This Row],[Pnr.]]=DE$7,Tb.Financiering[[#This Row],[Eigen
bijdrage]]+Tb.Financiering[[#This Row],[Andere
subsidie(s)]]+Tb.Financiering[[#This Row],[Anders]],0)</f>
        <v>0</v>
      </c>
      <c r="DF115" s="235">
        <f>IF(Tb.Financiering[[#This Row],[Pnr.]]=DF$7,Tb.Financiering[[#This Row],[Eigen
bijdrage]]+Tb.Financiering[[#This Row],[Andere
subsidie(s)]]+Tb.Financiering[[#This Row],[Anders]],0)</f>
        <v>0</v>
      </c>
      <c r="DG115" s="235">
        <f>IF(Tb.Financiering[[#This Row],[Pnr.]]=DG$7,Tb.Financiering[[#This Row],[Eigen
bijdrage]]+Tb.Financiering[[#This Row],[Andere
subsidie(s)]]+Tb.Financiering[[#This Row],[Anders]],0)</f>
        <v>0</v>
      </c>
      <c r="DH115" s="235">
        <f>IF(Tb.Financiering[[#This Row],[Pnr.]]=DH$7,Tb.Financiering[[#This Row],[Eigen
bijdrage]]+Tb.Financiering[[#This Row],[Andere
subsidie(s)]]+Tb.Financiering[[#This Row],[Anders]],0)</f>
        <v>0</v>
      </c>
      <c r="DI115" s="235">
        <f>IF(Tb.Financiering[[#This Row],[Pnr.]]=DI$7,Tb.Financiering[[#This Row],[Eigen
bijdrage]]+Tb.Financiering[[#This Row],[Andere
subsidie(s)]]+Tb.Financiering[[#This Row],[Anders]],0)</f>
        <v>0</v>
      </c>
      <c r="DJ115" s="235">
        <f>IF(Tb.Financiering[[#This Row],[Pnr.]]=DJ$7,Tb.Financiering[[#This Row],[Eigen
bijdrage]]+Tb.Financiering[[#This Row],[Andere
subsidie(s)]]+Tb.Financiering[[#This Row],[Anders]],0)</f>
        <v>0</v>
      </c>
      <c r="DK115" s="235">
        <f>IF(Tb.Financiering[[#This Row],[Pnr.]]=DK$7,Tb.Financiering[[#This Row],[Eigen
bijdrage]]+Tb.Financiering[[#This Row],[Andere
subsidie(s)]]+Tb.Financiering[[#This Row],[Anders]],0)</f>
        <v>0</v>
      </c>
      <c r="XFD115" s="31"/>
    </row>
    <row r="116" spans="1:115 16384:16384" s="4" customFormat="1" x14ac:dyDescent="0.3">
      <c r="A116" s="31"/>
      <c r="B116" s="137"/>
      <c r="C116" s="137"/>
      <c r="D116" s="11">
        <f>SUMIF(Tbl.Kosten[PSAnr.],Tb.Financiering[[#This Row],[PSAnr.]],Tbl.Kosten[Totaal kosten])</f>
        <v>0</v>
      </c>
      <c r="E116" s="154">
        <f>SUMIF(Tbl.Kosten[PSAnr.],Tb.Financiering[[#This Row],[PSAnr.]],Tbl.Kosten[Subsidie])</f>
        <v>0</v>
      </c>
      <c r="F116" s="155"/>
      <c r="G116" s="154">
        <f>Tb.Financiering[[#This Row],[Begrote kosten]]-Tb.Financiering[[#This Row],[Berekende GLB subsidie]]-Tb.Financiering[[#This Row],[Correctie GLB subsidie]]</f>
        <v>0</v>
      </c>
      <c r="H116" s="156"/>
      <c r="I116" s="156"/>
      <c r="J116" s="156"/>
      <c r="K116" s="152"/>
      <c r="L116" s="97">
        <f>Tb.Financiering[[#This Row],[Te financieren]]-SUM(Tb.Financiering[[#This Row],[Eigen
bijdrage]:[Anders]])</f>
        <v>0</v>
      </c>
      <c r="M116" s="160" t="str">
        <f>IFERROR(VLOOKUP(Tb.Financiering[[#This Row],[Partnernaam]],Tbl.Projectpartners[[Naam]:[PNr.]],9,FALSE),"")</f>
        <v/>
      </c>
      <c r="N116" s="142" t="str">
        <f>IFERROR(VLOOKUP(Tb.Financiering[[#This Row],[Subsidiabele activiteit]],Tbl.Subsidiehoogte[[Subsidieactiviteit]:[SAnr.]],3,FALSE),"")</f>
        <v/>
      </c>
      <c r="O116" s="142" t="str">
        <f>_xlfn.CONCAT(Tb.Financiering[[#This Row],[Pnr.]],Tb.Financiering[[#This Row],[SAnr.]])</f>
        <v/>
      </c>
      <c r="P116" s="144">
        <f>IF(Tb.Financiering[[#This Row],[Pnr.]]=P$7,Tb.Financiering[[#This Row],[Te financieren]]-Tb.Financiering[[#This Row],[Eigen
bijdrage]]-Tb.Financiering[[#This Row],[Andere
subsidie(s)]]-Tb.Financiering[[#This Row],[Anders]],0)</f>
        <v>0</v>
      </c>
      <c r="Q116" s="144">
        <f>IF(Tb.Financiering[[#This Row],[Pnr.]]=Q$7,Tb.Financiering[[#This Row],[Te financieren]]-Tb.Financiering[[#This Row],[Eigen
bijdrage]]-Tb.Financiering[[#This Row],[Andere
subsidie(s)]]-Tb.Financiering[[#This Row],[Anders]],0)</f>
        <v>0</v>
      </c>
      <c r="R116" s="144">
        <f>IF(Tb.Financiering[[#This Row],[Pnr.]]=R$7,Tb.Financiering[[#This Row],[Te financieren]]-Tb.Financiering[[#This Row],[Eigen
bijdrage]]-Tb.Financiering[[#This Row],[Andere
subsidie(s)]]-Tb.Financiering[[#This Row],[Anders]],0)</f>
        <v>0</v>
      </c>
      <c r="S116" s="144">
        <f>IF(Tb.Financiering[[#This Row],[Pnr.]]=S$7,Tb.Financiering[[#This Row],[Te financieren]]-Tb.Financiering[[#This Row],[Eigen
bijdrage]]-Tb.Financiering[[#This Row],[Andere
subsidie(s)]]-Tb.Financiering[[#This Row],[Anders]],0)</f>
        <v>0</v>
      </c>
      <c r="T116" s="144">
        <f>IF(Tb.Financiering[[#This Row],[Pnr.]]=T$7,Tb.Financiering[[#This Row],[Te financieren]]-Tb.Financiering[[#This Row],[Eigen
bijdrage]]-Tb.Financiering[[#This Row],[Andere
subsidie(s)]]-Tb.Financiering[[#This Row],[Anders]],0)</f>
        <v>0</v>
      </c>
      <c r="U116" s="144">
        <f>IF(Tb.Financiering[[#This Row],[Pnr.]]=U$7,Tb.Financiering[[#This Row],[Te financieren]]-Tb.Financiering[[#This Row],[Eigen
bijdrage]]-Tb.Financiering[[#This Row],[Andere
subsidie(s)]]-Tb.Financiering[[#This Row],[Anders]],0)</f>
        <v>0</v>
      </c>
      <c r="V116" s="144">
        <f>IF(Tb.Financiering[[#This Row],[Pnr.]]=V$7,Tb.Financiering[[#This Row],[Te financieren]]-Tb.Financiering[[#This Row],[Eigen
bijdrage]]-Tb.Financiering[[#This Row],[Andere
subsidie(s)]]-Tb.Financiering[[#This Row],[Anders]],0)</f>
        <v>0</v>
      </c>
      <c r="W116" s="144">
        <f>IF(Tb.Financiering[[#This Row],[Pnr.]]=W$7,Tb.Financiering[[#This Row],[Te financieren]]-Tb.Financiering[[#This Row],[Eigen
bijdrage]]-Tb.Financiering[[#This Row],[Andere
subsidie(s)]]-Tb.Financiering[[#This Row],[Anders]],0)</f>
        <v>0</v>
      </c>
      <c r="X116" s="144">
        <f>IF(Tb.Financiering[[#This Row],[Pnr.]]=X$7,Tb.Financiering[[#This Row],[Te financieren]]-Tb.Financiering[[#This Row],[Eigen
bijdrage]]-Tb.Financiering[[#This Row],[Andere
subsidie(s)]]-Tb.Financiering[[#This Row],[Anders]],0)</f>
        <v>0</v>
      </c>
      <c r="Y116" s="144">
        <f>IF(Tb.Financiering[[#This Row],[Pnr.]]=Y$7,Tb.Financiering[[#This Row],[Te financieren]]-Tb.Financiering[[#This Row],[Eigen
bijdrage]]-Tb.Financiering[[#This Row],[Andere
subsidie(s)]]-Tb.Financiering[[#This Row],[Anders]],0)</f>
        <v>0</v>
      </c>
      <c r="Z116" s="144">
        <f>IF(Tb.Financiering[[#This Row],[Pnr.]]=Z$7,Tb.Financiering[[#This Row],[Te financieren]]-Tb.Financiering[[#This Row],[Eigen
bijdrage]]-Tb.Financiering[[#This Row],[Andere
subsidie(s)]]-Tb.Financiering[[#This Row],[Anders]],0)</f>
        <v>0</v>
      </c>
      <c r="AA116" s="144">
        <f>IF(Tb.Financiering[[#This Row],[Pnr.]]=AA$7,Tb.Financiering[[#This Row],[Te financieren]]-Tb.Financiering[[#This Row],[Eigen
bijdrage]]-Tb.Financiering[[#This Row],[Andere
subsidie(s)]]-Tb.Financiering[[#This Row],[Anders]],0)</f>
        <v>0</v>
      </c>
      <c r="AB116" s="144">
        <f>IF(Tb.Financiering[[#This Row],[Pnr.]]=AB$7,Tb.Financiering[[#This Row],[Te financieren]]-Tb.Financiering[[#This Row],[Eigen
bijdrage]]-Tb.Financiering[[#This Row],[Andere
subsidie(s)]]-Tb.Financiering[[#This Row],[Anders]],0)</f>
        <v>0</v>
      </c>
      <c r="AC116" s="144">
        <f>IF(Tb.Financiering[[#This Row],[Pnr.]]=AC$7,Tb.Financiering[[#This Row],[Te financieren]]-Tb.Financiering[[#This Row],[Eigen
bijdrage]]-Tb.Financiering[[#This Row],[Andere
subsidie(s)]]-Tb.Financiering[[#This Row],[Anders]],0)</f>
        <v>0</v>
      </c>
      <c r="AD116" s="144">
        <f>IF(Tb.Financiering[[#This Row],[Pnr.]]=AD$7,Tb.Financiering[[#This Row],[Te financieren]]-Tb.Financiering[[#This Row],[Eigen
bijdrage]]-Tb.Financiering[[#This Row],[Andere
subsidie(s)]]-Tb.Financiering[[#This Row],[Anders]],0)</f>
        <v>0</v>
      </c>
      <c r="AE116" s="144">
        <f>IF(Tb.Financiering[[#This Row],[Pnr.]]=AE$7,Tb.Financiering[[#This Row],[Te financieren]]-Tb.Financiering[[#This Row],[Eigen
bijdrage]]-Tb.Financiering[[#This Row],[Andere
subsidie(s)]]-Tb.Financiering[[#This Row],[Anders]],0)</f>
        <v>0</v>
      </c>
      <c r="AF116" s="144">
        <f>IF(Tb.Financiering[[#This Row],[Pnr.]]=AF$7,Tb.Financiering[[#This Row],[Te financieren]]-Tb.Financiering[[#This Row],[Eigen
bijdrage]]-Tb.Financiering[[#This Row],[Andere
subsidie(s)]]-Tb.Financiering[[#This Row],[Anders]],0)</f>
        <v>0</v>
      </c>
      <c r="AG116" s="144">
        <f>IF(Tb.Financiering[[#This Row],[Pnr.]]=AG$7,Tb.Financiering[[#This Row],[Te financieren]]-Tb.Financiering[[#This Row],[Eigen
bijdrage]]-Tb.Financiering[[#This Row],[Andere
subsidie(s)]]-Tb.Financiering[[#This Row],[Anders]],0)</f>
        <v>0</v>
      </c>
      <c r="AH116" s="144">
        <f>IF(Tb.Financiering[[#This Row],[Pnr.]]=AH$7,Tb.Financiering[[#This Row],[Te financieren]]-Tb.Financiering[[#This Row],[Eigen
bijdrage]]-Tb.Financiering[[#This Row],[Andere
subsidie(s)]]-Tb.Financiering[[#This Row],[Anders]],0)</f>
        <v>0</v>
      </c>
      <c r="AI116" s="144">
        <f>IF(Tb.Financiering[[#This Row],[Pnr.]]=AI$7,Tb.Financiering[[#This Row],[Te financieren]]-Tb.Financiering[[#This Row],[Eigen
bijdrage]]-Tb.Financiering[[#This Row],[Andere
subsidie(s)]]-Tb.Financiering[[#This Row],[Anders]],0)</f>
        <v>0</v>
      </c>
      <c r="AJ116" s="144">
        <f>IF(Tb.Financiering[[#This Row],[Pnr.]]=AJ$7,Tb.Financiering[[#This Row],[Te financieren]]-Tb.Financiering[[#This Row],[Eigen
bijdrage]]-Tb.Financiering[[#This Row],[Andere
subsidie(s)]]-Tb.Financiering[[#This Row],[Anders]],0)</f>
        <v>0</v>
      </c>
      <c r="AK116" s="144">
        <f>IF(Tb.Financiering[[#This Row],[Pnr.]]=AK$7,Tb.Financiering[[#This Row],[Te financieren]]-Tb.Financiering[[#This Row],[Eigen
bijdrage]]-Tb.Financiering[[#This Row],[Andere
subsidie(s)]]-Tb.Financiering[[#This Row],[Anders]],0)</f>
        <v>0</v>
      </c>
      <c r="AL116" s="144">
        <f>IF(Tb.Financiering[[#This Row],[Pnr.]]=AL$7,Tb.Financiering[[#This Row],[Te financieren]]-Tb.Financiering[[#This Row],[Eigen
bijdrage]]-Tb.Financiering[[#This Row],[Andere
subsidie(s)]]-Tb.Financiering[[#This Row],[Anders]],0)</f>
        <v>0</v>
      </c>
      <c r="AM116" s="144">
        <f>IF(Tb.Financiering[[#This Row],[Pnr.]]=AM$7,Tb.Financiering[[#This Row],[Te financieren]]-Tb.Financiering[[#This Row],[Eigen
bijdrage]]-Tb.Financiering[[#This Row],[Andere
subsidie(s)]]-Tb.Financiering[[#This Row],[Anders]],0)</f>
        <v>0</v>
      </c>
      <c r="AN116" s="144">
        <f>IF(Tb.Financiering[[#This Row],[Pnr.]]=AN$7,Tb.Financiering[[#This Row],[Te financieren]]-Tb.Financiering[[#This Row],[Eigen
bijdrage]]-Tb.Financiering[[#This Row],[Andere
subsidie(s)]]-Tb.Financiering[[#This Row],[Anders]],0)</f>
        <v>0</v>
      </c>
      <c r="AO116" s="144">
        <f>IF(Tb.Financiering[[#This Row],[Pnr.]]=AO$7,Tb.Financiering[[#This Row],[Te financieren]]-Tb.Financiering[[#This Row],[Eigen
bijdrage]]-Tb.Financiering[[#This Row],[Andere
subsidie(s)]]-Tb.Financiering[[#This Row],[Anders]],0)</f>
        <v>0</v>
      </c>
      <c r="AP116" s="144">
        <f>IF(Tb.Financiering[[#This Row],[Pnr.]]=AP$7,Tb.Financiering[[#This Row],[Te financieren]]-Tb.Financiering[[#This Row],[Eigen
bijdrage]]-Tb.Financiering[[#This Row],[Andere
subsidie(s)]]-Tb.Financiering[[#This Row],[Anders]],0)</f>
        <v>0</v>
      </c>
      <c r="AQ116" s="144">
        <f>IF(Tb.Financiering[[#This Row],[Pnr.]]=AQ$7,Tb.Financiering[[#This Row],[Te financieren]]-Tb.Financiering[[#This Row],[Eigen
bijdrage]]-Tb.Financiering[[#This Row],[Andere
subsidie(s)]]-Tb.Financiering[[#This Row],[Anders]],0)</f>
        <v>0</v>
      </c>
      <c r="AR116" s="144">
        <f>IF(Tb.Financiering[[#This Row],[Pnr.]]=AR$7,Tb.Financiering[[#This Row],[Te financieren]]-Tb.Financiering[[#This Row],[Eigen
bijdrage]]-Tb.Financiering[[#This Row],[Andere
subsidie(s)]]-Tb.Financiering[[#This Row],[Anders]],0)</f>
        <v>0</v>
      </c>
      <c r="AS116" s="144">
        <f>IF(Tb.Financiering[[#This Row],[Pnr.]]=AS$7,Tb.Financiering[[#This Row],[Te financieren]]-Tb.Financiering[[#This Row],[Eigen
bijdrage]]-Tb.Financiering[[#This Row],[Andere
subsidie(s)]]-Tb.Financiering[[#This Row],[Anders]],0)</f>
        <v>0</v>
      </c>
      <c r="AT116" s="144">
        <f>IF(Tb.Financiering[[#This Row],[Pnr.]]=AT$7,Tb.Financiering[[#This Row],[Te financieren]]-Tb.Financiering[[#This Row],[Eigen
bijdrage]]-Tb.Financiering[[#This Row],[Andere
subsidie(s)]]-Tb.Financiering[[#This Row],[Anders]],0)</f>
        <v>0</v>
      </c>
      <c r="AU116" s="144">
        <f>IF(Tb.Financiering[[#This Row],[Pnr.]]=AU$7,Tb.Financiering[[#This Row],[Te financieren]]-Tb.Financiering[[#This Row],[Eigen
bijdrage]]-Tb.Financiering[[#This Row],[Andere
subsidie(s)]]-Tb.Financiering[[#This Row],[Anders]],0)</f>
        <v>0</v>
      </c>
      <c r="AV116" s="144">
        <f>IF(Tb.Financiering[[#This Row],[Pnr.]]=AV$7,Tb.Financiering[[#This Row],[Te financieren]]-Tb.Financiering[[#This Row],[Eigen
bijdrage]]-Tb.Financiering[[#This Row],[Andere
subsidie(s)]]-Tb.Financiering[[#This Row],[Anders]],0)</f>
        <v>0</v>
      </c>
      <c r="AW116" s="144">
        <f>IF(Tb.Financiering[[#This Row],[Pnr.]]=AW$7,Tb.Financiering[[#This Row],[Te financieren]]-Tb.Financiering[[#This Row],[Eigen
bijdrage]]-Tb.Financiering[[#This Row],[Andere
subsidie(s)]]-Tb.Financiering[[#This Row],[Anders]],0)</f>
        <v>0</v>
      </c>
      <c r="AX116" s="144">
        <f>IF(Tb.Financiering[[#This Row],[Pnr.]]=AX$7,Tb.Financiering[[#This Row],[Te financieren]]-Tb.Financiering[[#This Row],[Eigen
bijdrage]]-Tb.Financiering[[#This Row],[Andere
subsidie(s)]]-Tb.Financiering[[#This Row],[Anders]],0)</f>
        <v>0</v>
      </c>
      <c r="AY116" s="144">
        <f>IF(Tb.Financiering[[#This Row],[Pnr.]]=AY$7,Tb.Financiering[[#This Row],[Te financieren]]-Tb.Financiering[[#This Row],[Eigen
bijdrage]]-Tb.Financiering[[#This Row],[Andere
subsidie(s)]]-Tb.Financiering[[#This Row],[Anders]],0)</f>
        <v>0</v>
      </c>
      <c r="AZ116" s="144">
        <f>IF(Tb.Financiering[[#This Row],[Pnr.]]=AZ$7,Tb.Financiering[[#This Row],[Te financieren]]-Tb.Financiering[[#This Row],[Eigen
bijdrage]]-Tb.Financiering[[#This Row],[Andere
subsidie(s)]]-Tb.Financiering[[#This Row],[Anders]],0)</f>
        <v>0</v>
      </c>
      <c r="BA116" s="144">
        <f>IF(Tb.Financiering[[#This Row],[Pnr.]]=BA$7,Tb.Financiering[[#This Row],[Te financieren]]-Tb.Financiering[[#This Row],[Eigen
bijdrage]]-Tb.Financiering[[#This Row],[Andere
subsidie(s)]]-Tb.Financiering[[#This Row],[Anders]],0)</f>
        <v>0</v>
      </c>
      <c r="BB116" s="144">
        <f>IF(Tb.Financiering[[#This Row],[Pnr.]]=BB$7,Tb.Financiering[[#This Row],[Te financieren]]-Tb.Financiering[[#This Row],[Eigen
bijdrage]]-Tb.Financiering[[#This Row],[Andere
subsidie(s)]]-Tb.Financiering[[#This Row],[Anders]],0)</f>
        <v>0</v>
      </c>
      <c r="BC116" s="144">
        <f>IF(Tb.Financiering[[#This Row],[Pnr.]]=BC$7,Tb.Financiering[[#This Row],[Te financieren]]-Tb.Financiering[[#This Row],[Eigen
bijdrage]]-Tb.Financiering[[#This Row],[Andere
subsidie(s)]]-Tb.Financiering[[#This Row],[Anders]],0)</f>
        <v>0</v>
      </c>
      <c r="BD116" s="144">
        <f>IF(Tb.Financiering[[#This Row],[Pnr.]]=BD$7,Tb.Financiering[[#This Row],[Te financieren]]-Tb.Financiering[[#This Row],[Eigen
bijdrage]]-Tb.Financiering[[#This Row],[Andere
subsidie(s)]]-Tb.Financiering[[#This Row],[Anders]],0)</f>
        <v>0</v>
      </c>
      <c r="BE116" s="144">
        <f>IF(Tb.Financiering[[#This Row],[Pnr.]]=BE$7,Tb.Financiering[[#This Row],[Te financieren]]-Tb.Financiering[[#This Row],[Eigen
bijdrage]]-Tb.Financiering[[#This Row],[Andere
subsidie(s)]]-Tb.Financiering[[#This Row],[Anders]],0)</f>
        <v>0</v>
      </c>
      <c r="BF116" s="144">
        <f>IF(Tb.Financiering[[#This Row],[Pnr.]]=BF$7,Tb.Financiering[[#This Row],[Te financieren]]-Tb.Financiering[[#This Row],[Eigen
bijdrage]]-Tb.Financiering[[#This Row],[Andere
subsidie(s)]]-Tb.Financiering[[#This Row],[Anders]],0)</f>
        <v>0</v>
      </c>
      <c r="BG116" s="144">
        <f>IF(Tb.Financiering[[#This Row],[Pnr.]]=BG$7,Tb.Financiering[[#This Row],[Te financieren]]-Tb.Financiering[[#This Row],[Eigen
bijdrage]]-Tb.Financiering[[#This Row],[Andere
subsidie(s)]]-Tb.Financiering[[#This Row],[Anders]],0)</f>
        <v>0</v>
      </c>
      <c r="BH116" s="144">
        <f>IF(Tb.Financiering[[#This Row],[Pnr.]]=BH$7,Tb.Financiering[[#This Row],[Te financieren]]-Tb.Financiering[[#This Row],[Eigen
bijdrage]]-Tb.Financiering[[#This Row],[Andere
subsidie(s)]]-Tb.Financiering[[#This Row],[Anders]],0)</f>
        <v>0</v>
      </c>
      <c r="BI116" s="144">
        <f>IF(Tb.Financiering[[#This Row],[Pnr.]]=BI$7,Tb.Financiering[[#This Row],[Te financieren]]-Tb.Financiering[[#This Row],[Eigen
bijdrage]]-Tb.Financiering[[#This Row],[Andere
subsidie(s)]]-Tb.Financiering[[#This Row],[Anders]],0)</f>
        <v>0</v>
      </c>
      <c r="BJ116" s="144">
        <f>IF(Tb.Financiering[[#This Row],[Pnr.]]=BJ$7,Tb.Financiering[[#This Row],[Te financieren]]-Tb.Financiering[[#This Row],[Eigen
bijdrage]]-Tb.Financiering[[#This Row],[Andere
subsidie(s)]]-Tb.Financiering[[#This Row],[Anders]],0)</f>
        <v>0</v>
      </c>
      <c r="BK116" s="144">
        <f>IF(Tb.Financiering[[#This Row],[Pnr.]]=BK$7,Tb.Financiering[[#This Row],[Te financieren]]-Tb.Financiering[[#This Row],[Eigen
bijdrage]]-Tb.Financiering[[#This Row],[Andere
subsidie(s)]]-Tb.Financiering[[#This Row],[Anders]],0)</f>
        <v>0</v>
      </c>
      <c r="BL116" s="144">
        <f>IF(Tb.Financiering[[#This Row],[Pnr.]]=BL$7,Tb.Financiering[[#This Row],[Te financieren]]-Tb.Financiering[[#This Row],[Eigen
bijdrage]]-Tb.Financiering[[#This Row],[Andere
subsidie(s)]]-Tb.Financiering[[#This Row],[Anders]],0)</f>
        <v>0</v>
      </c>
      <c r="BM116" s="144">
        <f>IF(Tb.Financiering[[#This Row],[Pnr.]]=BM$7,Tb.Financiering[[#This Row],[Te financieren]]-Tb.Financiering[[#This Row],[Eigen
bijdrage]]-Tb.Financiering[[#This Row],[Andere
subsidie(s)]]-Tb.Financiering[[#This Row],[Anders]],0)</f>
        <v>0</v>
      </c>
      <c r="BN116" s="235">
        <f>IF(Tb.Financiering[[#This Row],[Pnr.]]=BN$7,Tb.Financiering[[#This Row],[Eigen
bijdrage]]+Tb.Financiering[[#This Row],[Andere
subsidie(s)]]+Tb.Financiering[[#This Row],[Anders]],0)</f>
        <v>0</v>
      </c>
      <c r="BO116" s="235">
        <f>IF(Tb.Financiering[[#This Row],[Pnr.]]=BO$7,Tb.Financiering[[#This Row],[Eigen
bijdrage]]+Tb.Financiering[[#This Row],[Andere
subsidie(s)]]+Tb.Financiering[[#This Row],[Anders]],0)</f>
        <v>0</v>
      </c>
      <c r="BP116" s="235">
        <f>IF(Tb.Financiering[[#This Row],[Pnr.]]=BP$7,Tb.Financiering[[#This Row],[Eigen
bijdrage]]+Tb.Financiering[[#This Row],[Andere
subsidie(s)]]+Tb.Financiering[[#This Row],[Anders]],0)</f>
        <v>0</v>
      </c>
      <c r="BQ116" s="235">
        <f>IF(Tb.Financiering[[#This Row],[Pnr.]]=BQ$7,Tb.Financiering[[#This Row],[Eigen
bijdrage]]+Tb.Financiering[[#This Row],[Andere
subsidie(s)]]+Tb.Financiering[[#This Row],[Anders]],0)</f>
        <v>0</v>
      </c>
      <c r="BR116" s="235">
        <f>IF(Tb.Financiering[[#This Row],[Pnr.]]=BR$7,Tb.Financiering[[#This Row],[Eigen
bijdrage]]+Tb.Financiering[[#This Row],[Andere
subsidie(s)]]+Tb.Financiering[[#This Row],[Anders]],0)</f>
        <v>0</v>
      </c>
      <c r="BS116" s="235">
        <f>IF(Tb.Financiering[[#This Row],[Pnr.]]=BS$7,Tb.Financiering[[#This Row],[Eigen
bijdrage]]+Tb.Financiering[[#This Row],[Andere
subsidie(s)]]+Tb.Financiering[[#This Row],[Anders]],0)</f>
        <v>0</v>
      </c>
      <c r="BT116" s="235">
        <f>IF(Tb.Financiering[[#This Row],[Pnr.]]=BT$7,Tb.Financiering[[#This Row],[Eigen
bijdrage]]+Tb.Financiering[[#This Row],[Andere
subsidie(s)]]+Tb.Financiering[[#This Row],[Anders]],0)</f>
        <v>0</v>
      </c>
      <c r="BU116" s="235">
        <f>IF(Tb.Financiering[[#This Row],[Pnr.]]=BU$7,Tb.Financiering[[#This Row],[Eigen
bijdrage]]+Tb.Financiering[[#This Row],[Andere
subsidie(s)]]+Tb.Financiering[[#This Row],[Anders]],0)</f>
        <v>0</v>
      </c>
      <c r="BV116" s="235">
        <f>IF(Tb.Financiering[[#This Row],[Pnr.]]=BV$7,Tb.Financiering[[#This Row],[Eigen
bijdrage]]+Tb.Financiering[[#This Row],[Andere
subsidie(s)]]+Tb.Financiering[[#This Row],[Anders]],0)</f>
        <v>0</v>
      </c>
      <c r="BW116" s="235">
        <f>IF(Tb.Financiering[[#This Row],[Pnr.]]=BW$7,Tb.Financiering[[#This Row],[Eigen
bijdrage]]+Tb.Financiering[[#This Row],[Andere
subsidie(s)]]+Tb.Financiering[[#This Row],[Anders]],0)</f>
        <v>0</v>
      </c>
      <c r="BX116" s="235">
        <f>IF(Tb.Financiering[[#This Row],[Pnr.]]=BX$7,Tb.Financiering[[#This Row],[Eigen
bijdrage]]+Tb.Financiering[[#This Row],[Andere
subsidie(s)]]+Tb.Financiering[[#This Row],[Anders]],0)</f>
        <v>0</v>
      </c>
      <c r="BY116" s="235">
        <f>IF(Tb.Financiering[[#This Row],[Pnr.]]=BY$7,Tb.Financiering[[#This Row],[Eigen
bijdrage]]+Tb.Financiering[[#This Row],[Andere
subsidie(s)]]+Tb.Financiering[[#This Row],[Anders]],0)</f>
        <v>0</v>
      </c>
      <c r="BZ116" s="235">
        <f>IF(Tb.Financiering[[#This Row],[Pnr.]]=BZ$7,Tb.Financiering[[#This Row],[Eigen
bijdrage]]+Tb.Financiering[[#This Row],[Andere
subsidie(s)]]+Tb.Financiering[[#This Row],[Anders]],0)</f>
        <v>0</v>
      </c>
      <c r="CA116" s="235">
        <f>IF(Tb.Financiering[[#This Row],[Pnr.]]=CA$7,Tb.Financiering[[#This Row],[Eigen
bijdrage]]+Tb.Financiering[[#This Row],[Andere
subsidie(s)]]+Tb.Financiering[[#This Row],[Anders]],0)</f>
        <v>0</v>
      </c>
      <c r="CB116" s="235">
        <f>IF(Tb.Financiering[[#This Row],[Pnr.]]=CB$7,Tb.Financiering[[#This Row],[Eigen
bijdrage]]+Tb.Financiering[[#This Row],[Andere
subsidie(s)]]+Tb.Financiering[[#This Row],[Anders]],0)</f>
        <v>0</v>
      </c>
      <c r="CC116" s="235">
        <f>IF(Tb.Financiering[[#This Row],[Pnr.]]=CC$7,Tb.Financiering[[#This Row],[Eigen
bijdrage]]+Tb.Financiering[[#This Row],[Andere
subsidie(s)]]+Tb.Financiering[[#This Row],[Anders]],0)</f>
        <v>0</v>
      </c>
      <c r="CD116" s="235">
        <f>IF(Tb.Financiering[[#This Row],[Pnr.]]=CD$7,Tb.Financiering[[#This Row],[Eigen
bijdrage]]+Tb.Financiering[[#This Row],[Andere
subsidie(s)]]+Tb.Financiering[[#This Row],[Anders]],0)</f>
        <v>0</v>
      </c>
      <c r="CE116" s="235">
        <f>IF(Tb.Financiering[[#This Row],[Pnr.]]=CE$7,Tb.Financiering[[#This Row],[Eigen
bijdrage]]+Tb.Financiering[[#This Row],[Andere
subsidie(s)]]+Tb.Financiering[[#This Row],[Anders]],0)</f>
        <v>0</v>
      </c>
      <c r="CF116" s="235">
        <f>IF(Tb.Financiering[[#This Row],[Pnr.]]=CF$7,Tb.Financiering[[#This Row],[Eigen
bijdrage]]+Tb.Financiering[[#This Row],[Andere
subsidie(s)]]+Tb.Financiering[[#This Row],[Anders]],0)</f>
        <v>0</v>
      </c>
      <c r="CG116" s="235">
        <f>IF(Tb.Financiering[[#This Row],[Pnr.]]=CG$7,Tb.Financiering[[#This Row],[Eigen
bijdrage]]+Tb.Financiering[[#This Row],[Andere
subsidie(s)]]+Tb.Financiering[[#This Row],[Anders]],0)</f>
        <v>0</v>
      </c>
      <c r="CH116" s="235">
        <f>IF(Tb.Financiering[[#This Row],[Pnr.]]=CH$7,Tb.Financiering[[#This Row],[Eigen
bijdrage]]+Tb.Financiering[[#This Row],[Andere
subsidie(s)]]+Tb.Financiering[[#This Row],[Anders]],0)</f>
        <v>0</v>
      </c>
      <c r="CI116" s="235">
        <f>IF(Tb.Financiering[[#This Row],[Pnr.]]=CI$7,Tb.Financiering[[#This Row],[Eigen
bijdrage]]+Tb.Financiering[[#This Row],[Andere
subsidie(s)]]+Tb.Financiering[[#This Row],[Anders]],0)</f>
        <v>0</v>
      </c>
      <c r="CJ116" s="235">
        <f>IF(Tb.Financiering[[#This Row],[Pnr.]]=CJ$7,Tb.Financiering[[#This Row],[Eigen
bijdrage]]+Tb.Financiering[[#This Row],[Andere
subsidie(s)]]+Tb.Financiering[[#This Row],[Anders]],0)</f>
        <v>0</v>
      </c>
      <c r="CK116" s="235">
        <f>IF(Tb.Financiering[[#This Row],[Pnr.]]=CK$7,Tb.Financiering[[#This Row],[Eigen
bijdrage]]+Tb.Financiering[[#This Row],[Andere
subsidie(s)]]+Tb.Financiering[[#This Row],[Anders]],0)</f>
        <v>0</v>
      </c>
      <c r="CL116" s="235">
        <f>IF(Tb.Financiering[[#This Row],[Pnr.]]=CL$7,Tb.Financiering[[#This Row],[Eigen
bijdrage]]+Tb.Financiering[[#This Row],[Andere
subsidie(s)]]+Tb.Financiering[[#This Row],[Anders]],0)</f>
        <v>0</v>
      </c>
      <c r="CM116" s="235">
        <f>IF(Tb.Financiering[[#This Row],[Pnr.]]=CM$7,Tb.Financiering[[#This Row],[Eigen
bijdrage]]+Tb.Financiering[[#This Row],[Andere
subsidie(s)]]+Tb.Financiering[[#This Row],[Anders]],0)</f>
        <v>0</v>
      </c>
      <c r="CN116" s="235">
        <f>IF(Tb.Financiering[[#This Row],[Pnr.]]=CN$7,Tb.Financiering[[#This Row],[Eigen
bijdrage]]+Tb.Financiering[[#This Row],[Andere
subsidie(s)]]+Tb.Financiering[[#This Row],[Anders]],0)</f>
        <v>0</v>
      </c>
      <c r="CO116" s="235">
        <f>IF(Tb.Financiering[[#This Row],[Pnr.]]=CO$7,Tb.Financiering[[#This Row],[Eigen
bijdrage]]+Tb.Financiering[[#This Row],[Andere
subsidie(s)]]+Tb.Financiering[[#This Row],[Anders]],0)</f>
        <v>0</v>
      </c>
      <c r="CP116" s="235">
        <f>IF(Tb.Financiering[[#This Row],[Pnr.]]=CP$7,Tb.Financiering[[#This Row],[Eigen
bijdrage]]+Tb.Financiering[[#This Row],[Andere
subsidie(s)]]+Tb.Financiering[[#This Row],[Anders]],0)</f>
        <v>0</v>
      </c>
      <c r="CQ116" s="235">
        <f>IF(Tb.Financiering[[#This Row],[Pnr.]]=CQ$7,Tb.Financiering[[#This Row],[Eigen
bijdrage]]+Tb.Financiering[[#This Row],[Andere
subsidie(s)]]+Tb.Financiering[[#This Row],[Anders]],0)</f>
        <v>0</v>
      </c>
      <c r="CR116" s="235">
        <f>IF(Tb.Financiering[[#This Row],[Pnr.]]=CR$7,Tb.Financiering[[#This Row],[Eigen
bijdrage]]+Tb.Financiering[[#This Row],[Andere
subsidie(s)]]+Tb.Financiering[[#This Row],[Anders]],0)</f>
        <v>0</v>
      </c>
      <c r="CS116" s="235">
        <f>IF(Tb.Financiering[[#This Row],[Pnr.]]=CS$7,Tb.Financiering[[#This Row],[Eigen
bijdrage]]+Tb.Financiering[[#This Row],[Andere
subsidie(s)]]+Tb.Financiering[[#This Row],[Anders]],0)</f>
        <v>0</v>
      </c>
      <c r="CT116" s="235">
        <f>IF(Tb.Financiering[[#This Row],[Pnr.]]=CT$7,Tb.Financiering[[#This Row],[Eigen
bijdrage]]+Tb.Financiering[[#This Row],[Andere
subsidie(s)]]+Tb.Financiering[[#This Row],[Anders]],0)</f>
        <v>0</v>
      </c>
      <c r="CU116" s="235">
        <f>IF(Tb.Financiering[[#This Row],[Pnr.]]=CU$7,Tb.Financiering[[#This Row],[Eigen
bijdrage]]+Tb.Financiering[[#This Row],[Andere
subsidie(s)]]+Tb.Financiering[[#This Row],[Anders]],0)</f>
        <v>0</v>
      </c>
      <c r="CV116" s="235">
        <f>IF(Tb.Financiering[[#This Row],[Pnr.]]=CV$7,Tb.Financiering[[#This Row],[Eigen
bijdrage]]+Tb.Financiering[[#This Row],[Andere
subsidie(s)]]+Tb.Financiering[[#This Row],[Anders]],0)</f>
        <v>0</v>
      </c>
      <c r="CW116" s="235">
        <f>IF(Tb.Financiering[[#This Row],[Pnr.]]=CW$7,Tb.Financiering[[#This Row],[Eigen
bijdrage]]+Tb.Financiering[[#This Row],[Andere
subsidie(s)]]+Tb.Financiering[[#This Row],[Anders]],0)</f>
        <v>0</v>
      </c>
      <c r="CX116" s="235">
        <f>IF(Tb.Financiering[[#This Row],[Pnr.]]=CX$7,Tb.Financiering[[#This Row],[Eigen
bijdrage]]+Tb.Financiering[[#This Row],[Andere
subsidie(s)]]+Tb.Financiering[[#This Row],[Anders]],0)</f>
        <v>0</v>
      </c>
      <c r="CY116" s="235">
        <f>IF(Tb.Financiering[[#This Row],[Pnr.]]=CY$7,Tb.Financiering[[#This Row],[Eigen
bijdrage]]+Tb.Financiering[[#This Row],[Andere
subsidie(s)]]+Tb.Financiering[[#This Row],[Anders]],0)</f>
        <v>0</v>
      </c>
      <c r="CZ116" s="235">
        <f>IF(Tb.Financiering[[#This Row],[Pnr.]]=CZ$7,Tb.Financiering[[#This Row],[Eigen
bijdrage]]+Tb.Financiering[[#This Row],[Andere
subsidie(s)]]+Tb.Financiering[[#This Row],[Anders]],0)</f>
        <v>0</v>
      </c>
      <c r="DA116" s="235">
        <f>IF(Tb.Financiering[[#This Row],[Pnr.]]=DA$7,Tb.Financiering[[#This Row],[Eigen
bijdrage]]+Tb.Financiering[[#This Row],[Andere
subsidie(s)]]+Tb.Financiering[[#This Row],[Anders]],0)</f>
        <v>0</v>
      </c>
      <c r="DB116" s="235">
        <f>IF(Tb.Financiering[[#This Row],[Pnr.]]=DB$7,Tb.Financiering[[#This Row],[Eigen
bijdrage]]+Tb.Financiering[[#This Row],[Andere
subsidie(s)]]+Tb.Financiering[[#This Row],[Anders]],0)</f>
        <v>0</v>
      </c>
      <c r="DC116" s="235">
        <f>IF(Tb.Financiering[[#This Row],[Pnr.]]=DC$7,Tb.Financiering[[#This Row],[Eigen
bijdrage]]+Tb.Financiering[[#This Row],[Andere
subsidie(s)]]+Tb.Financiering[[#This Row],[Anders]],0)</f>
        <v>0</v>
      </c>
      <c r="DD116" s="235">
        <f>IF(Tb.Financiering[[#This Row],[Pnr.]]=DD$7,Tb.Financiering[[#This Row],[Eigen
bijdrage]]+Tb.Financiering[[#This Row],[Andere
subsidie(s)]]+Tb.Financiering[[#This Row],[Anders]],0)</f>
        <v>0</v>
      </c>
      <c r="DE116" s="235">
        <f>IF(Tb.Financiering[[#This Row],[Pnr.]]=DE$7,Tb.Financiering[[#This Row],[Eigen
bijdrage]]+Tb.Financiering[[#This Row],[Andere
subsidie(s)]]+Tb.Financiering[[#This Row],[Anders]],0)</f>
        <v>0</v>
      </c>
      <c r="DF116" s="235">
        <f>IF(Tb.Financiering[[#This Row],[Pnr.]]=DF$7,Tb.Financiering[[#This Row],[Eigen
bijdrage]]+Tb.Financiering[[#This Row],[Andere
subsidie(s)]]+Tb.Financiering[[#This Row],[Anders]],0)</f>
        <v>0</v>
      </c>
      <c r="DG116" s="235">
        <f>IF(Tb.Financiering[[#This Row],[Pnr.]]=DG$7,Tb.Financiering[[#This Row],[Eigen
bijdrage]]+Tb.Financiering[[#This Row],[Andere
subsidie(s)]]+Tb.Financiering[[#This Row],[Anders]],0)</f>
        <v>0</v>
      </c>
      <c r="DH116" s="235">
        <f>IF(Tb.Financiering[[#This Row],[Pnr.]]=DH$7,Tb.Financiering[[#This Row],[Eigen
bijdrage]]+Tb.Financiering[[#This Row],[Andere
subsidie(s)]]+Tb.Financiering[[#This Row],[Anders]],0)</f>
        <v>0</v>
      </c>
      <c r="DI116" s="235">
        <f>IF(Tb.Financiering[[#This Row],[Pnr.]]=DI$7,Tb.Financiering[[#This Row],[Eigen
bijdrage]]+Tb.Financiering[[#This Row],[Andere
subsidie(s)]]+Tb.Financiering[[#This Row],[Anders]],0)</f>
        <v>0</v>
      </c>
      <c r="DJ116" s="235">
        <f>IF(Tb.Financiering[[#This Row],[Pnr.]]=DJ$7,Tb.Financiering[[#This Row],[Eigen
bijdrage]]+Tb.Financiering[[#This Row],[Andere
subsidie(s)]]+Tb.Financiering[[#This Row],[Anders]],0)</f>
        <v>0</v>
      </c>
      <c r="DK116" s="235">
        <f>IF(Tb.Financiering[[#This Row],[Pnr.]]=DK$7,Tb.Financiering[[#This Row],[Eigen
bijdrage]]+Tb.Financiering[[#This Row],[Andere
subsidie(s)]]+Tb.Financiering[[#This Row],[Anders]],0)</f>
        <v>0</v>
      </c>
      <c r="XFD116" s="31"/>
    </row>
    <row r="117" spans="1:115 16384:16384" s="4" customFormat="1" x14ac:dyDescent="0.3">
      <c r="A117" s="31"/>
      <c r="B117" s="137"/>
      <c r="C117" s="137"/>
      <c r="D117" s="11">
        <f>SUMIF(Tbl.Kosten[PSAnr.],Tb.Financiering[[#This Row],[PSAnr.]],Tbl.Kosten[Totaal kosten])</f>
        <v>0</v>
      </c>
      <c r="E117" s="154">
        <f>SUMIF(Tbl.Kosten[PSAnr.],Tb.Financiering[[#This Row],[PSAnr.]],Tbl.Kosten[Subsidie])</f>
        <v>0</v>
      </c>
      <c r="F117" s="155"/>
      <c r="G117" s="154">
        <f>Tb.Financiering[[#This Row],[Begrote kosten]]-Tb.Financiering[[#This Row],[Berekende GLB subsidie]]-Tb.Financiering[[#This Row],[Correctie GLB subsidie]]</f>
        <v>0</v>
      </c>
      <c r="H117" s="156"/>
      <c r="I117" s="156"/>
      <c r="J117" s="156"/>
      <c r="K117" s="152"/>
      <c r="L117" s="97">
        <f>Tb.Financiering[[#This Row],[Te financieren]]-SUM(Tb.Financiering[[#This Row],[Eigen
bijdrage]:[Anders]])</f>
        <v>0</v>
      </c>
      <c r="M117" s="160" t="str">
        <f>IFERROR(VLOOKUP(Tb.Financiering[[#This Row],[Partnernaam]],Tbl.Projectpartners[[Naam]:[PNr.]],9,FALSE),"")</f>
        <v/>
      </c>
      <c r="N117" s="142" t="str">
        <f>IFERROR(VLOOKUP(Tb.Financiering[[#This Row],[Subsidiabele activiteit]],Tbl.Subsidiehoogte[[Subsidieactiviteit]:[SAnr.]],3,FALSE),"")</f>
        <v/>
      </c>
      <c r="O117" s="142" t="str">
        <f>_xlfn.CONCAT(Tb.Financiering[[#This Row],[Pnr.]],Tb.Financiering[[#This Row],[SAnr.]])</f>
        <v/>
      </c>
      <c r="P117" s="144">
        <f>IF(Tb.Financiering[[#This Row],[Pnr.]]=P$7,Tb.Financiering[[#This Row],[Te financieren]]-Tb.Financiering[[#This Row],[Eigen
bijdrage]]-Tb.Financiering[[#This Row],[Andere
subsidie(s)]]-Tb.Financiering[[#This Row],[Anders]],0)</f>
        <v>0</v>
      </c>
      <c r="Q117" s="144">
        <f>IF(Tb.Financiering[[#This Row],[Pnr.]]=Q$7,Tb.Financiering[[#This Row],[Te financieren]]-Tb.Financiering[[#This Row],[Eigen
bijdrage]]-Tb.Financiering[[#This Row],[Andere
subsidie(s)]]-Tb.Financiering[[#This Row],[Anders]],0)</f>
        <v>0</v>
      </c>
      <c r="R117" s="144">
        <f>IF(Tb.Financiering[[#This Row],[Pnr.]]=R$7,Tb.Financiering[[#This Row],[Te financieren]]-Tb.Financiering[[#This Row],[Eigen
bijdrage]]-Tb.Financiering[[#This Row],[Andere
subsidie(s)]]-Tb.Financiering[[#This Row],[Anders]],0)</f>
        <v>0</v>
      </c>
      <c r="S117" s="144">
        <f>IF(Tb.Financiering[[#This Row],[Pnr.]]=S$7,Tb.Financiering[[#This Row],[Te financieren]]-Tb.Financiering[[#This Row],[Eigen
bijdrage]]-Tb.Financiering[[#This Row],[Andere
subsidie(s)]]-Tb.Financiering[[#This Row],[Anders]],0)</f>
        <v>0</v>
      </c>
      <c r="T117" s="144">
        <f>IF(Tb.Financiering[[#This Row],[Pnr.]]=T$7,Tb.Financiering[[#This Row],[Te financieren]]-Tb.Financiering[[#This Row],[Eigen
bijdrage]]-Tb.Financiering[[#This Row],[Andere
subsidie(s)]]-Tb.Financiering[[#This Row],[Anders]],0)</f>
        <v>0</v>
      </c>
      <c r="U117" s="144">
        <f>IF(Tb.Financiering[[#This Row],[Pnr.]]=U$7,Tb.Financiering[[#This Row],[Te financieren]]-Tb.Financiering[[#This Row],[Eigen
bijdrage]]-Tb.Financiering[[#This Row],[Andere
subsidie(s)]]-Tb.Financiering[[#This Row],[Anders]],0)</f>
        <v>0</v>
      </c>
      <c r="V117" s="144">
        <f>IF(Tb.Financiering[[#This Row],[Pnr.]]=V$7,Tb.Financiering[[#This Row],[Te financieren]]-Tb.Financiering[[#This Row],[Eigen
bijdrage]]-Tb.Financiering[[#This Row],[Andere
subsidie(s)]]-Tb.Financiering[[#This Row],[Anders]],0)</f>
        <v>0</v>
      </c>
      <c r="W117" s="144">
        <f>IF(Tb.Financiering[[#This Row],[Pnr.]]=W$7,Tb.Financiering[[#This Row],[Te financieren]]-Tb.Financiering[[#This Row],[Eigen
bijdrage]]-Tb.Financiering[[#This Row],[Andere
subsidie(s)]]-Tb.Financiering[[#This Row],[Anders]],0)</f>
        <v>0</v>
      </c>
      <c r="X117" s="144">
        <f>IF(Tb.Financiering[[#This Row],[Pnr.]]=X$7,Tb.Financiering[[#This Row],[Te financieren]]-Tb.Financiering[[#This Row],[Eigen
bijdrage]]-Tb.Financiering[[#This Row],[Andere
subsidie(s)]]-Tb.Financiering[[#This Row],[Anders]],0)</f>
        <v>0</v>
      </c>
      <c r="Y117" s="144">
        <f>IF(Tb.Financiering[[#This Row],[Pnr.]]=Y$7,Tb.Financiering[[#This Row],[Te financieren]]-Tb.Financiering[[#This Row],[Eigen
bijdrage]]-Tb.Financiering[[#This Row],[Andere
subsidie(s)]]-Tb.Financiering[[#This Row],[Anders]],0)</f>
        <v>0</v>
      </c>
      <c r="Z117" s="144">
        <f>IF(Tb.Financiering[[#This Row],[Pnr.]]=Z$7,Tb.Financiering[[#This Row],[Te financieren]]-Tb.Financiering[[#This Row],[Eigen
bijdrage]]-Tb.Financiering[[#This Row],[Andere
subsidie(s)]]-Tb.Financiering[[#This Row],[Anders]],0)</f>
        <v>0</v>
      </c>
      <c r="AA117" s="144">
        <f>IF(Tb.Financiering[[#This Row],[Pnr.]]=AA$7,Tb.Financiering[[#This Row],[Te financieren]]-Tb.Financiering[[#This Row],[Eigen
bijdrage]]-Tb.Financiering[[#This Row],[Andere
subsidie(s)]]-Tb.Financiering[[#This Row],[Anders]],0)</f>
        <v>0</v>
      </c>
      <c r="AB117" s="144">
        <f>IF(Tb.Financiering[[#This Row],[Pnr.]]=AB$7,Tb.Financiering[[#This Row],[Te financieren]]-Tb.Financiering[[#This Row],[Eigen
bijdrage]]-Tb.Financiering[[#This Row],[Andere
subsidie(s)]]-Tb.Financiering[[#This Row],[Anders]],0)</f>
        <v>0</v>
      </c>
      <c r="AC117" s="144">
        <f>IF(Tb.Financiering[[#This Row],[Pnr.]]=AC$7,Tb.Financiering[[#This Row],[Te financieren]]-Tb.Financiering[[#This Row],[Eigen
bijdrage]]-Tb.Financiering[[#This Row],[Andere
subsidie(s)]]-Tb.Financiering[[#This Row],[Anders]],0)</f>
        <v>0</v>
      </c>
      <c r="AD117" s="144">
        <f>IF(Tb.Financiering[[#This Row],[Pnr.]]=AD$7,Tb.Financiering[[#This Row],[Te financieren]]-Tb.Financiering[[#This Row],[Eigen
bijdrage]]-Tb.Financiering[[#This Row],[Andere
subsidie(s)]]-Tb.Financiering[[#This Row],[Anders]],0)</f>
        <v>0</v>
      </c>
      <c r="AE117" s="144">
        <f>IF(Tb.Financiering[[#This Row],[Pnr.]]=AE$7,Tb.Financiering[[#This Row],[Te financieren]]-Tb.Financiering[[#This Row],[Eigen
bijdrage]]-Tb.Financiering[[#This Row],[Andere
subsidie(s)]]-Tb.Financiering[[#This Row],[Anders]],0)</f>
        <v>0</v>
      </c>
      <c r="AF117" s="144">
        <f>IF(Tb.Financiering[[#This Row],[Pnr.]]=AF$7,Tb.Financiering[[#This Row],[Te financieren]]-Tb.Financiering[[#This Row],[Eigen
bijdrage]]-Tb.Financiering[[#This Row],[Andere
subsidie(s)]]-Tb.Financiering[[#This Row],[Anders]],0)</f>
        <v>0</v>
      </c>
      <c r="AG117" s="144">
        <f>IF(Tb.Financiering[[#This Row],[Pnr.]]=AG$7,Tb.Financiering[[#This Row],[Te financieren]]-Tb.Financiering[[#This Row],[Eigen
bijdrage]]-Tb.Financiering[[#This Row],[Andere
subsidie(s)]]-Tb.Financiering[[#This Row],[Anders]],0)</f>
        <v>0</v>
      </c>
      <c r="AH117" s="144">
        <f>IF(Tb.Financiering[[#This Row],[Pnr.]]=AH$7,Tb.Financiering[[#This Row],[Te financieren]]-Tb.Financiering[[#This Row],[Eigen
bijdrage]]-Tb.Financiering[[#This Row],[Andere
subsidie(s)]]-Tb.Financiering[[#This Row],[Anders]],0)</f>
        <v>0</v>
      </c>
      <c r="AI117" s="144">
        <f>IF(Tb.Financiering[[#This Row],[Pnr.]]=AI$7,Tb.Financiering[[#This Row],[Te financieren]]-Tb.Financiering[[#This Row],[Eigen
bijdrage]]-Tb.Financiering[[#This Row],[Andere
subsidie(s)]]-Tb.Financiering[[#This Row],[Anders]],0)</f>
        <v>0</v>
      </c>
      <c r="AJ117" s="144">
        <f>IF(Tb.Financiering[[#This Row],[Pnr.]]=AJ$7,Tb.Financiering[[#This Row],[Te financieren]]-Tb.Financiering[[#This Row],[Eigen
bijdrage]]-Tb.Financiering[[#This Row],[Andere
subsidie(s)]]-Tb.Financiering[[#This Row],[Anders]],0)</f>
        <v>0</v>
      </c>
      <c r="AK117" s="144">
        <f>IF(Tb.Financiering[[#This Row],[Pnr.]]=AK$7,Tb.Financiering[[#This Row],[Te financieren]]-Tb.Financiering[[#This Row],[Eigen
bijdrage]]-Tb.Financiering[[#This Row],[Andere
subsidie(s)]]-Tb.Financiering[[#This Row],[Anders]],0)</f>
        <v>0</v>
      </c>
      <c r="AL117" s="144">
        <f>IF(Tb.Financiering[[#This Row],[Pnr.]]=AL$7,Tb.Financiering[[#This Row],[Te financieren]]-Tb.Financiering[[#This Row],[Eigen
bijdrage]]-Tb.Financiering[[#This Row],[Andere
subsidie(s)]]-Tb.Financiering[[#This Row],[Anders]],0)</f>
        <v>0</v>
      </c>
      <c r="AM117" s="144">
        <f>IF(Tb.Financiering[[#This Row],[Pnr.]]=AM$7,Tb.Financiering[[#This Row],[Te financieren]]-Tb.Financiering[[#This Row],[Eigen
bijdrage]]-Tb.Financiering[[#This Row],[Andere
subsidie(s)]]-Tb.Financiering[[#This Row],[Anders]],0)</f>
        <v>0</v>
      </c>
      <c r="AN117" s="144">
        <f>IF(Tb.Financiering[[#This Row],[Pnr.]]=AN$7,Tb.Financiering[[#This Row],[Te financieren]]-Tb.Financiering[[#This Row],[Eigen
bijdrage]]-Tb.Financiering[[#This Row],[Andere
subsidie(s)]]-Tb.Financiering[[#This Row],[Anders]],0)</f>
        <v>0</v>
      </c>
      <c r="AO117" s="144">
        <f>IF(Tb.Financiering[[#This Row],[Pnr.]]=AO$7,Tb.Financiering[[#This Row],[Te financieren]]-Tb.Financiering[[#This Row],[Eigen
bijdrage]]-Tb.Financiering[[#This Row],[Andere
subsidie(s)]]-Tb.Financiering[[#This Row],[Anders]],0)</f>
        <v>0</v>
      </c>
      <c r="AP117" s="144">
        <f>IF(Tb.Financiering[[#This Row],[Pnr.]]=AP$7,Tb.Financiering[[#This Row],[Te financieren]]-Tb.Financiering[[#This Row],[Eigen
bijdrage]]-Tb.Financiering[[#This Row],[Andere
subsidie(s)]]-Tb.Financiering[[#This Row],[Anders]],0)</f>
        <v>0</v>
      </c>
      <c r="AQ117" s="144">
        <f>IF(Tb.Financiering[[#This Row],[Pnr.]]=AQ$7,Tb.Financiering[[#This Row],[Te financieren]]-Tb.Financiering[[#This Row],[Eigen
bijdrage]]-Tb.Financiering[[#This Row],[Andere
subsidie(s)]]-Tb.Financiering[[#This Row],[Anders]],0)</f>
        <v>0</v>
      </c>
      <c r="AR117" s="144">
        <f>IF(Tb.Financiering[[#This Row],[Pnr.]]=AR$7,Tb.Financiering[[#This Row],[Te financieren]]-Tb.Financiering[[#This Row],[Eigen
bijdrage]]-Tb.Financiering[[#This Row],[Andere
subsidie(s)]]-Tb.Financiering[[#This Row],[Anders]],0)</f>
        <v>0</v>
      </c>
      <c r="AS117" s="144">
        <f>IF(Tb.Financiering[[#This Row],[Pnr.]]=AS$7,Tb.Financiering[[#This Row],[Te financieren]]-Tb.Financiering[[#This Row],[Eigen
bijdrage]]-Tb.Financiering[[#This Row],[Andere
subsidie(s)]]-Tb.Financiering[[#This Row],[Anders]],0)</f>
        <v>0</v>
      </c>
      <c r="AT117" s="144">
        <f>IF(Tb.Financiering[[#This Row],[Pnr.]]=AT$7,Tb.Financiering[[#This Row],[Te financieren]]-Tb.Financiering[[#This Row],[Eigen
bijdrage]]-Tb.Financiering[[#This Row],[Andere
subsidie(s)]]-Tb.Financiering[[#This Row],[Anders]],0)</f>
        <v>0</v>
      </c>
      <c r="AU117" s="144">
        <f>IF(Tb.Financiering[[#This Row],[Pnr.]]=AU$7,Tb.Financiering[[#This Row],[Te financieren]]-Tb.Financiering[[#This Row],[Eigen
bijdrage]]-Tb.Financiering[[#This Row],[Andere
subsidie(s)]]-Tb.Financiering[[#This Row],[Anders]],0)</f>
        <v>0</v>
      </c>
      <c r="AV117" s="144">
        <f>IF(Tb.Financiering[[#This Row],[Pnr.]]=AV$7,Tb.Financiering[[#This Row],[Te financieren]]-Tb.Financiering[[#This Row],[Eigen
bijdrage]]-Tb.Financiering[[#This Row],[Andere
subsidie(s)]]-Tb.Financiering[[#This Row],[Anders]],0)</f>
        <v>0</v>
      </c>
      <c r="AW117" s="144">
        <f>IF(Tb.Financiering[[#This Row],[Pnr.]]=AW$7,Tb.Financiering[[#This Row],[Te financieren]]-Tb.Financiering[[#This Row],[Eigen
bijdrage]]-Tb.Financiering[[#This Row],[Andere
subsidie(s)]]-Tb.Financiering[[#This Row],[Anders]],0)</f>
        <v>0</v>
      </c>
      <c r="AX117" s="144">
        <f>IF(Tb.Financiering[[#This Row],[Pnr.]]=AX$7,Tb.Financiering[[#This Row],[Te financieren]]-Tb.Financiering[[#This Row],[Eigen
bijdrage]]-Tb.Financiering[[#This Row],[Andere
subsidie(s)]]-Tb.Financiering[[#This Row],[Anders]],0)</f>
        <v>0</v>
      </c>
      <c r="AY117" s="144">
        <f>IF(Tb.Financiering[[#This Row],[Pnr.]]=AY$7,Tb.Financiering[[#This Row],[Te financieren]]-Tb.Financiering[[#This Row],[Eigen
bijdrage]]-Tb.Financiering[[#This Row],[Andere
subsidie(s)]]-Tb.Financiering[[#This Row],[Anders]],0)</f>
        <v>0</v>
      </c>
      <c r="AZ117" s="144">
        <f>IF(Tb.Financiering[[#This Row],[Pnr.]]=AZ$7,Tb.Financiering[[#This Row],[Te financieren]]-Tb.Financiering[[#This Row],[Eigen
bijdrage]]-Tb.Financiering[[#This Row],[Andere
subsidie(s)]]-Tb.Financiering[[#This Row],[Anders]],0)</f>
        <v>0</v>
      </c>
      <c r="BA117" s="144">
        <f>IF(Tb.Financiering[[#This Row],[Pnr.]]=BA$7,Tb.Financiering[[#This Row],[Te financieren]]-Tb.Financiering[[#This Row],[Eigen
bijdrage]]-Tb.Financiering[[#This Row],[Andere
subsidie(s)]]-Tb.Financiering[[#This Row],[Anders]],0)</f>
        <v>0</v>
      </c>
      <c r="BB117" s="144">
        <f>IF(Tb.Financiering[[#This Row],[Pnr.]]=BB$7,Tb.Financiering[[#This Row],[Te financieren]]-Tb.Financiering[[#This Row],[Eigen
bijdrage]]-Tb.Financiering[[#This Row],[Andere
subsidie(s)]]-Tb.Financiering[[#This Row],[Anders]],0)</f>
        <v>0</v>
      </c>
      <c r="BC117" s="144">
        <f>IF(Tb.Financiering[[#This Row],[Pnr.]]=BC$7,Tb.Financiering[[#This Row],[Te financieren]]-Tb.Financiering[[#This Row],[Eigen
bijdrage]]-Tb.Financiering[[#This Row],[Andere
subsidie(s)]]-Tb.Financiering[[#This Row],[Anders]],0)</f>
        <v>0</v>
      </c>
      <c r="BD117" s="144">
        <f>IF(Tb.Financiering[[#This Row],[Pnr.]]=BD$7,Tb.Financiering[[#This Row],[Te financieren]]-Tb.Financiering[[#This Row],[Eigen
bijdrage]]-Tb.Financiering[[#This Row],[Andere
subsidie(s)]]-Tb.Financiering[[#This Row],[Anders]],0)</f>
        <v>0</v>
      </c>
      <c r="BE117" s="144">
        <f>IF(Tb.Financiering[[#This Row],[Pnr.]]=BE$7,Tb.Financiering[[#This Row],[Te financieren]]-Tb.Financiering[[#This Row],[Eigen
bijdrage]]-Tb.Financiering[[#This Row],[Andere
subsidie(s)]]-Tb.Financiering[[#This Row],[Anders]],0)</f>
        <v>0</v>
      </c>
      <c r="BF117" s="144">
        <f>IF(Tb.Financiering[[#This Row],[Pnr.]]=BF$7,Tb.Financiering[[#This Row],[Te financieren]]-Tb.Financiering[[#This Row],[Eigen
bijdrage]]-Tb.Financiering[[#This Row],[Andere
subsidie(s)]]-Tb.Financiering[[#This Row],[Anders]],0)</f>
        <v>0</v>
      </c>
      <c r="BG117" s="144">
        <f>IF(Tb.Financiering[[#This Row],[Pnr.]]=BG$7,Tb.Financiering[[#This Row],[Te financieren]]-Tb.Financiering[[#This Row],[Eigen
bijdrage]]-Tb.Financiering[[#This Row],[Andere
subsidie(s)]]-Tb.Financiering[[#This Row],[Anders]],0)</f>
        <v>0</v>
      </c>
      <c r="BH117" s="144">
        <f>IF(Tb.Financiering[[#This Row],[Pnr.]]=BH$7,Tb.Financiering[[#This Row],[Te financieren]]-Tb.Financiering[[#This Row],[Eigen
bijdrage]]-Tb.Financiering[[#This Row],[Andere
subsidie(s)]]-Tb.Financiering[[#This Row],[Anders]],0)</f>
        <v>0</v>
      </c>
      <c r="BI117" s="144">
        <f>IF(Tb.Financiering[[#This Row],[Pnr.]]=BI$7,Tb.Financiering[[#This Row],[Te financieren]]-Tb.Financiering[[#This Row],[Eigen
bijdrage]]-Tb.Financiering[[#This Row],[Andere
subsidie(s)]]-Tb.Financiering[[#This Row],[Anders]],0)</f>
        <v>0</v>
      </c>
      <c r="BJ117" s="144">
        <f>IF(Tb.Financiering[[#This Row],[Pnr.]]=BJ$7,Tb.Financiering[[#This Row],[Te financieren]]-Tb.Financiering[[#This Row],[Eigen
bijdrage]]-Tb.Financiering[[#This Row],[Andere
subsidie(s)]]-Tb.Financiering[[#This Row],[Anders]],0)</f>
        <v>0</v>
      </c>
      <c r="BK117" s="144">
        <f>IF(Tb.Financiering[[#This Row],[Pnr.]]=BK$7,Tb.Financiering[[#This Row],[Te financieren]]-Tb.Financiering[[#This Row],[Eigen
bijdrage]]-Tb.Financiering[[#This Row],[Andere
subsidie(s)]]-Tb.Financiering[[#This Row],[Anders]],0)</f>
        <v>0</v>
      </c>
      <c r="BL117" s="144">
        <f>IF(Tb.Financiering[[#This Row],[Pnr.]]=BL$7,Tb.Financiering[[#This Row],[Te financieren]]-Tb.Financiering[[#This Row],[Eigen
bijdrage]]-Tb.Financiering[[#This Row],[Andere
subsidie(s)]]-Tb.Financiering[[#This Row],[Anders]],0)</f>
        <v>0</v>
      </c>
      <c r="BM117" s="144">
        <f>IF(Tb.Financiering[[#This Row],[Pnr.]]=BM$7,Tb.Financiering[[#This Row],[Te financieren]]-Tb.Financiering[[#This Row],[Eigen
bijdrage]]-Tb.Financiering[[#This Row],[Andere
subsidie(s)]]-Tb.Financiering[[#This Row],[Anders]],0)</f>
        <v>0</v>
      </c>
      <c r="BN117" s="235">
        <f>IF(Tb.Financiering[[#This Row],[Pnr.]]=BN$7,Tb.Financiering[[#This Row],[Eigen
bijdrage]]+Tb.Financiering[[#This Row],[Andere
subsidie(s)]]+Tb.Financiering[[#This Row],[Anders]],0)</f>
        <v>0</v>
      </c>
      <c r="BO117" s="235">
        <f>IF(Tb.Financiering[[#This Row],[Pnr.]]=BO$7,Tb.Financiering[[#This Row],[Eigen
bijdrage]]+Tb.Financiering[[#This Row],[Andere
subsidie(s)]]+Tb.Financiering[[#This Row],[Anders]],0)</f>
        <v>0</v>
      </c>
      <c r="BP117" s="235">
        <f>IF(Tb.Financiering[[#This Row],[Pnr.]]=BP$7,Tb.Financiering[[#This Row],[Eigen
bijdrage]]+Tb.Financiering[[#This Row],[Andere
subsidie(s)]]+Tb.Financiering[[#This Row],[Anders]],0)</f>
        <v>0</v>
      </c>
      <c r="BQ117" s="235">
        <f>IF(Tb.Financiering[[#This Row],[Pnr.]]=BQ$7,Tb.Financiering[[#This Row],[Eigen
bijdrage]]+Tb.Financiering[[#This Row],[Andere
subsidie(s)]]+Tb.Financiering[[#This Row],[Anders]],0)</f>
        <v>0</v>
      </c>
      <c r="BR117" s="235">
        <f>IF(Tb.Financiering[[#This Row],[Pnr.]]=BR$7,Tb.Financiering[[#This Row],[Eigen
bijdrage]]+Tb.Financiering[[#This Row],[Andere
subsidie(s)]]+Tb.Financiering[[#This Row],[Anders]],0)</f>
        <v>0</v>
      </c>
      <c r="BS117" s="235">
        <f>IF(Tb.Financiering[[#This Row],[Pnr.]]=BS$7,Tb.Financiering[[#This Row],[Eigen
bijdrage]]+Tb.Financiering[[#This Row],[Andere
subsidie(s)]]+Tb.Financiering[[#This Row],[Anders]],0)</f>
        <v>0</v>
      </c>
      <c r="BT117" s="235">
        <f>IF(Tb.Financiering[[#This Row],[Pnr.]]=BT$7,Tb.Financiering[[#This Row],[Eigen
bijdrage]]+Tb.Financiering[[#This Row],[Andere
subsidie(s)]]+Tb.Financiering[[#This Row],[Anders]],0)</f>
        <v>0</v>
      </c>
      <c r="BU117" s="235">
        <f>IF(Tb.Financiering[[#This Row],[Pnr.]]=BU$7,Tb.Financiering[[#This Row],[Eigen
bijdrage]]+Tb.Financiering[[#This Row],[Andere
subsidie(s)]]+Tb.Financiering[[#This Row],[Anders]],0)</f>
        <v>0</v>
      </c>
      <c r="BV117" s="235">
        <f>IF(Tb.Financiering[[#This Row],[Pnr.]]=BV$7,Tb.Financiering[[#This Row],[Eigen
bijdrage]]+Tb.Financiering[[#This Row],[Andere
subsidie(s)]]+Tb.Financiering[[#This Row],[Anders]],0)</f>
        <v>0</v>
      </c>
      <c r="BW117" s="235">
        <f>IF(Tb.Financiering[[#This Row],[Pnr.]]=BW$7,Tb.Financiering[[#This Row],[Eigen
bijdrage]]+Tb.Financiering[[#This Row],[Andere
subsidie(s)]]+Tb.Financiering[[#This Row],[Anders]],0)</f>
        <v>0</v>
      </c>
      <c r="BX117" s="235">
        <f>IF(Tb.Financiering[[#This Row],[Pnr.]]=BX$7,Tb.Financiering[[#This Row],[Eigen
bijdrage]]+Tb.Financiering[[#This Row],[Andere
subsidie(s)]]+Tb.Financiering[[#This Row],[Anders]],0)</f>
        <v>0</v>
      </c>
      <c r="BY117" s="235">
        <f>IF(Tb.Financiering[[#This Row],[Pnr.]]=BY$7,Tb.Financiering[[#This Row],[Eigen
bijdrage]]+Tb.Financiering[[#This Row],[Andere
subsidie(s)]]+Tb.Financiering[[#This Row],[Anders]],0)</f>
        <v>0</v>
      </c>
      <c r="BZ117" s="235">
        <f>IF(Tb.Financiering[[#This Row],[Pnr.]]=BZ$7,Tb.Financiering[[#This Row],[Eigen
bijdrage]]+Tb.Financiering[[#This Row],[Andere
subsidie(s)]]+Tb.Financiering[[#This Row],[Anders]],0)</f>
        <v>0</v>
      </c>
      <c r="CA117" s="235">
        <f>IF(Tb.Financiering[[#This Row],[Pnr.]]=CA$7,Tb.Financiering[[#This Row],[Eigen
bijdrage]]+Tb.Financiering[[#This Row],[Andere
subsidie(s)]]+Tb.Financiering[[#This Row],[Anders]],0)</f>
        <v>0</v>
      </c>
      <c r="CB117" s="235">
        <f>IF(Tb.Financiering[[#This Row],[Pnr.]]=CB$7,Tb.Financiering[[#This Row],[Eigen
bijdrage]]+Tb.Financiering[[#This Row],[Andere
subsidie(s)]]+Tb.Financiering[[#This Row],[Anders]],0)</f>
        <v>0</v>
      </c>
      <c r="CC117" s="235">
        <f>IF(Tb.Financiering[[#This Row],[Pnr.]]=CC$7,Tb.Financiering[[#This Row],[Eigen
bijdrage]]+Tb.Financiering[[#This Row],[Andere
subsidie(s)]]+Tb.Financiering[[#This Row],[Anders]],0)</f>
        <v>0</v>
      </c>
      <c r="CD117" s="235">
        <f>IF(Tb.Financiering[[#This Row],[Pnr.]]=CD$7,Tb.Financiering[[#This Row],[Eigen
bijdrage]]+Tb.Financiering[[#This Row],[Andere
subsidie(s)]]+Tb.Financiering[[#This Row],[Anders]],0)</f>
        <v>0</v>
      </c>
      <c r="CE117" s="235">
        <f>IF(Tb.Financiering[[#This Row],[Pnr.]]=CE$7,Tb.Financiering[[#This Row],[Eigen
bijdrage]]+Tb.Financiering[[#This Row],[Andere
subsidie(s)]]+Tb.Financiering[[#This Row],[Anders]],0)</f>
        <v>0</v>
      </c>
      <c r="CF117" s="235">
        <f>IF(Tb.Financiering[[#This Row],[Pnr.]]=CF$7,Tb.Financiering[[#This Row],[Eigen
bijdrage]]+Tb.Financiering[[#This Row],[Andere
subsidie(s)]]+Tb.Financiering[[#This Row],[Anders]],0)</f>
        <v>0</v>
      </c>
      <c r="CG117" s="235">
        <f>IF(Tb.Financiering[[#This Row],[Pnr.]]=CG$7,Tb.Financiering[[#This Row],[Eigen
bijdrage]]+Tb.Financiering[[#This Row],[Andere
subsidie(s)]]+Tb.Financiering[[#This Row],[Anders]],0)</f>
        <v>0</v>
      </c>
      <c r="CH117" s="235">
        <f>IF(Tb.Financiering[[#This Row],[Pnr.]]=CH$7,Tb.Financiering[[#This Row],[Eigen
bijdrage]]+Tb.Financiering[[#This Row],[Andere
subsidie(s)]]+Tb.Financiering[[#This Row],[Anders]],0)</f>
        <v>0</v>
      </c>
      <c r="CI117" s="235">
        <f>IF(Tb.Financiering[[#This Row],[Pnr.]]=CI$7,Tb.Financiering[[#This Row],[Eigen
bijdrage]]+Tb.Financiering[[#This Row],[Andere
subsidie(s)]]+Tb.Financiering[[#This Row],[Anders]],0)</f>
        <v>0</v>
      </c>
      <c r="CJ117" s="235">
        <f>IF(Tb.Financiering[[#This Row],[Pnr.]]=CJ$7,Tb.Financiering[[#This Row],[Eigen
bijdrage]]+Tb.Financiering[[#This Row],[Andere
subsidie(s)]]+Tb.Financiering[[#This Row],[Anders]],0)</f>
        <v>0</v>
      </c>
      <c r="CK117" s="235">
        <f>IF(Tb.Financiering[[#This Row],[Pnr.]]=CK$7,Tb.Financiering[[#This Row],[Eigen
bijdrage]]+Tb.Financiering[[#This Row],[Andere
subsidie(s)]]+Tb.Financiering[[#This Row],[Anders]],0)</f>
        <v>0</v>
      </c>
      <c r="CL117" s="235">
        <f>IF(Tb.Financiering[[#This Row],[Pnr.]]=CL$7,Tb.Financiering[[#This Row],[Eigen
bijdrage]]+Tb.Financiering[[#This Row],[Andere
subsidie(s)]]+Tb.Financiering[[#This Row],[Anders]],0)</f>
        <v>0</v>
      </c>
      <c r="CM117" s="235">
        <f>IF(Tb.Financiering[[#This Row],[Pnr.]]=CM$7,Tb.Financiering[[#This Row],[Eigen
bijdrage]]+Tb.Financiering[[#This Row],[Andere
subsidie(s)]]+Tb.Financiering[[#This Row],[Anders]],0)</f>
        <v>0</v>
      </c>
      <c r="CN117" s="235">
        <f>IF(Tb.Financiering[[#This Row],[Pnr.]]=CN$7,Tb.Financiering[[#This Row],[Eigen
bijdrage]]+Tb.Financiering[[#This Row],[Andere
subsidie(s)]]+Tb.Financiering[[#This Row],[Anders]],0)</f>
        <v>0</v>
      </c>
      <c r="CO117" s="235">
        <f>IF(Tb.Financiering[[#This Row],[Pnr.]]=CO$7,Tb.Financiering[[#This Row],[Eigen
bijdrage]]+Tb.Financiering[[#This Row],[Andere
subsidie(s)]]+Tb.Financiering[[#This Row],[Anders]],0)</f>
        <v>0</v>
      </c>
      <c r="CP117" s="235">
        <f>IF(Tb.Financiering[[#This Row],[Pnr.]]=CP$7,Tb.Financiering[[#This Row],[Eigen
bijdrage]]+Tb.Financiering[[#This Row],[Andere
subsidie(s)]]+Tb.Financiering[[#This Row],[Anders]],0)</f>
        <v>0</v>
      </c>
      <c r="CQ117" s="235">
        <f>IF(Tb.Financiering[[#This Row],[Pnr.]]=CQ$7,Tb.Financiering[[#This Row],[Eigen
bijdrage]]+Tb.Financiering[[#This Row],[Andere
subsidie(s)]]+Tb.Financiering[[#This Row],[Anders]],0)</f>
        <v>0</v>
      </c>
      <c r="CR117" s="235">
        <f>IF(Tb.Financiering[[#This Row],[Pnr.]]=CR$7,Tb.Financiering[[#This Row],[Eigen
bijdrage]]+Tb.Financiering[[#This Row],[Andere
subsidie(s)]]+Tb.Financiering[[#This Row],[Anders]],0)</f>
        <v>0</v>
      </c>
      <c r="CS117" s="235">
        <f>IF(Tb.Financiering[[#This Row],[Pnr.]]=CS$7,Tb.Financiering[[#This Row],[Eigen
bijdrage]]+Tb.Financiering[[#This Row],[Andere
subsidie(s)]]+Tb.Financiering[[#This Row],[Anders]],0)</f>
        <v>0</v>
      </c>
      <c r="CT117" s="235">
        <f>IF(Tb.Financiering[[#This Row],[Pnr.]]=CT$7,Tb.Financiering[[#This Row],[Eigen
bijdrage]]+Tb.Financiering[[#This Row],[Andere
subsidie(s)]]+Tb.Financiering[[#This Row],[Anders]],0)</f>
        <v>0</v>
      </c>
      <c r="CU117" s="235">
        <f>IF(Tb.Financiering[[#This Row],[Pnr.]]=CU$7,Tb.Financiering[[#This Row],[Eigen
bijdrage]]+Tb.Financiering[[#This Row],[Andere
subsidie(s)]]+Tb.Financiering[[#This Row],[Anders]],0)</f>
        <v>0</v>
      </c>
      <c r="CV117" s="235">
        <f>IF(Tb.Financiering[[#This Row],[Pnr.]]=CV$7,Tb.Financiering[[#This Row],[Eigen
bijdrage]]+Tb.Financiering[[#This Row],[Andere
subsidie(s)]]+Tb.Financiering[[#This Row],[Anders]],0)</f>
        <v>0</v>
      </c>
      <c r="CW117" s="235">
        <f>IF(Tb.Financiering[[#This Row],[Pnr.]]=CW$7,Tb.Financiering[[#This Row],[Eigen
bijdrage]]+Tb.Financiering[[#This Row],[Andere
subsidie(s)]]+Tb.Financiering[[#This Row],[Anders]],0)</f>
        <v>0</v>
      </c>
      <c r="CX117" s="235">
        <f>IF(Tb.Financiering[[#This Row],[Pnr.]]=CX$7,Tb.Financiering[[#This Row],[Eigen
bijdrage]]+Tb.Financiering[[#This Row],[Andere
subsidie(s)]]+Tb.Financiering[[#This Row],[Anders]],0)</f>
        <v>0</v>
      </c>
      <c r="CY117" s="235">
        <f>IF(Tb.Financiering[[#This Row],[Pnr.]]=CY$7,Tb.Financiering[[#This Row],[Eigen
bijdrage]]+Tb.Financiering[[#This Row],[Andere
subsidie(s)]]+Tb.Financiering[[#This Row],[Anders]],0)</f>
        <v>0</v>
      </c>
      <c r="CZ117" s="235">
        <f>IF(Tb.Financiering[[#This Row],[Pnr.]]=CZ$7,Tb.Financiering[[#This Row],[Eigen
bijdrage]]+Tb.Financiering[[#This Row],[Andere
subsidie(s)]]+Tb.Financiering[[#This Row],[Anders]],0)</f>
        <v>0</v>
      </c>
      <c r="DA117" s="235">
        <f>IF(Tb.Financiering[[#This Row],[Pnr.]]=DA$7,Tb.Financiering[[#This Row],[Eigen
bijdrage]]+Tb.Financiering[[#This Row],[Andere
subsidie(s)]]+Tb.Financiering[[#This Row],[Anders]],0)</f>
        <v>0</v>
      </c>
      <c r="DB117" s="235">
        <f>IF(Tb.Financiering[[#This Row],[Pnr.]]=DB$7,Tb.Financiering[[#This Row],[Eigen
bijdrage]]+Tb.Financiering[[#This Row],[Andere
subsidie(s)]]+Tb.Financiering[[#This Row],[Anders]],0)</f>
        <v>0</v>
      </c>
      <c r="DC117" s="235">
        <f>IF(Tb.Financiering[[#This Row],[Pnr.]]=DC$7,Tb.Financiering[[#This Row],[Eigen
bijdrage]]+Tb.Financiering[[#This Row],[Andere
subsidie(s)]]+Tb.Financiering[[#This Row],[Anders]],0)</f>
        <v>0</v>
      </c>
      <c r="DD117" s="235">
        <f>IF(Tb.Financiering[[#This Row],[Pnr.]]=DD$7,Tb.Financiering[[#This Row],[Eigen
bijdrage]]+Tb.Financiering[[#This Row],[Andere
subsidie(s)]]+Tb.Financiering[[#This Row],[Anders]],0)</f>
        <v>0</v>
      </c>
      <c r="DE117" s="235">
        <f>IF(Tb.Financiering[[#This Row],[Pnr.]]=DE$7,Tb.Financiering[[#This Row],[Eigen
bijdrage]]+Tb.Financiering[[#This Row],[Andere
subsidie(s)]]+Tb.Financiering[[#This Row],[Anders]],0)</f>
        <v>0</v>
      </c>
      <c r="DF117" s="235">
        <f>IF(Tb.Financiering[[#This Row],[Pnr.]]=DF$7,Tb.Financiering[[#This Row],[Eigen
bijdrage]]+Tb.Financiering[[#This Row],[Andere
subsidie(s)]]+Tb.Financiering[[#This Row],[Anders]],0)</f>
        <v>0</v>
      </c>
      <c r="DG117" s="235">
        <f>IF(Tb.Financiering[[#This Row],[Pnr.]]=DG$7,Tb.Financiering[[#This Row],[Eigen
bijdrage]]+Tb.Financiering[[#This Row],[Andere
subsidie(s)]]+Tb.Financiering[[#This Row],[Anders]],0)</f>
        <v>0</v>
      </c>
      <c r="DH117" s="235">
        <f>IF(Tb.Financiering[[#This Row],[Pnr.]]=DH$7,Tb.Financiering[[#This Row],[Eigen
bijdrage]]+Tb.Financiering[[#This Row],[Andere
subsidie(s)]]+Tb.Financiering[[#This Row],[Anders]],0)</f>
        <v>0</v>
      </c>
      <c r="DI117" s="235">
        <f>IF(Tb.Financiering[[#This Row],[Pnr.]]=DI$7,Tb.Financiering[[#This Row],[Eigen
bijdrage]]+Tb.Financiering[[#This Row],[Andere
subsidie(s)]]+Tb.Financiering[[#This Row],[Anders]],0)</f>
        <v>0</v>
      </c>
      <c r="DJ117" s="235">
        <f>IF(Tb.Financiering[[#This Row],[Pnr.]]=DJ$7,Tb.Financiering[[#This Row],[Eigen
bijdrage]]+Tb.Financiering[[#This Row],[Andere
subsidie(s)]]+Tb.Financiering[[#This Row],[Anders]],0)</f>
        <v>0</v>
      </c>
      <c r="DK117" s="235">
        <f>IF(Tb.Financiering[[#This Row],[Pnr.]]=DK$7,Tb.Financiering[[#This Row],[Eigen
bijdrage]]+Tb.Financiering[[#This Row],[Andere
subsidie(s)]]+Tb.Financiering[[#This Row],[Anders]],0)</f>
        <v>0</v>
      </c>
      <c r="XFD117" s="31"/>
    </row>
    <row r="118" spans="1:115 16384:16384" s="4" customFormat="1" x14ac:dyDescent="0.3">
      <c r="A118" s="31"/>
      <c r="B118" s="137"/>
      <c r="C118" s="137"/>
      <c r="D118" s="11">
        <f>SUMIF(Tbl.Kosten[PSAnr.],Tb.Financiering[[#This Row],[PSAnr.]],Tbl.Kosten[Totaal kosten])</f>
        <v>0</v>
      </c>
      <c r="E118" s="154">
        <f>SUMIF(Tbl.Kosten[PSAnr.],Tb.Financiering[[#This Row],[PSAnr.]],Tbl.Kosten[Subsidie])</f>
        <v>0</v>
      </c>
      <c r="F118" s="155"/>
      <c r="G118" s="154">
        <f>Tb.Financiering[[#This Row],[Begrote kosten]]-Tb.Financiering[[#This Row],[Berekende GLB subsidie]]-Tb.Financiering[[#This Row],[Correctie GLB subsidie]]</f>
        <v>0</v>
      </c>
      <c r="H118" s="156"/>
      <c r="I118" s="156"/>
      <c r="J118" s="156"/>
      <c r="K118" s="152"/>
      <c r="L118" s="97">
        <f>Tb.Financiering[[#This Row],[Te financieren]]-SUM(Tb.Financiering[[#This Row],[Eigen
bijdrage]:[Anders]])</f>
        <v>0</v>
      </c>
      <c r="M118" s="160" t="str">
        <f>IFERROR(VLOOKUP(Tb.Financiering[[#This Row],[Partnernaam]],Tbl.Projectpartners[[Naam]:[PNr.]],9,FALSE),"")</f>
        <v/>
      </c>
      <c r="N118" s="142" t="str">
        <f>IFERROR(VLOOKUP(Tb.Financiering[[#This Row],[Subsidiabele activiteit]],Tbl.Subsidiehoogte[[Subsidieactiviteit]:[SAnr.]],3,FALSE),"")</f>
        <v/>
      </c>
      <c r="O118" s="142" t="str">
        <f>_xlfn.CONCAT(Tb.Financiering[[#This Row],[Pnr.]],Tb.Financiering[[#This Row],[SAnr.]])</f>
        <v/>
      </c>
      <c r="P118" s="144">
        <f>IF(Tb.Financiering[[#This Row],[Pnr.]]=P$7,Tb.Financiering[[#This Row],[Te financieren]]-Tb.Financiering[[#This Row],[Eigen
bijdrage]]-Tb.Financiering[[#This Row],[Andere
subsidie(s)]]-Tb.Financiering[[#This Row],[Anders]],0)</f>
        <v>0</v>
      </c>
      <c r="Q118" s="144">
        <f>IF(Tb.Financiering[[#This Row],[Pnr.]]=Q$7,Tb.Financiering[[#This Row],[Te financieren]]-Tb.Financiering[[#This Row],[Eigen
bijdrage]]-Tb.Financiering[[#This Row],[Andere
subsidie(s)]]-Tb.Financiering[[#This Row],[Anders]],0)</f>
        <v>0</v>
      </c>
      <c r="R118" s="144">
        <f>IF(Tb.Financiering[[#This Row],[Pnr.]]=R$7,Tb.Financiering[[#This Row],[Te financieren]]-Tb.Financiering[[#This Row],[Eigen
bijdrage]]-Tb.Financiering[[#This Row],[Andere
subsidie(s)]]-Tb.Financiering[[#This Row],[Anders]],0)</f>
        <v>0</v>
      </c>
      <c r="S118" s="144">
        <f>IF(Tb.Financiering[[#This Row],[Pnr.]]=S$7,Tb.Financiering[[#This Row],[Te financieren]]-Tb.Financiering[[#This Row],[Eigen
bijdrage]]-Tb.Financiering[[#This Row],[Andere
subsidie(s)]]-Tb.Financiering[[#This Row],[Anders]],0)</f>
        <v>0</v>
      </c>
      <c r="T118" s="144">
        <f>IF(Tb.Financiering[[#This Row],[Pnr.]]=T$7,Tb.Financiering[[#This Row],[Te financieren]]-Tb.Financiering[[#This Row],[Eigen
bijdrage]]-Tb.Financiering[[#This Row],[Andere
subsidie(s)]]-Tb.Financiering[[#This Row],[Anders]],0)</f>
        <v>0</v>
      </c>
      <c r="U118" s="144">
        <f>IF(Tb.Financiering[[#This Row],[Pnr.]]=U$7,Tb.Financiering[[#This Row],[Te financieren]]-Tb.Financiering[[#This Row],[Eigen
bijdrage]]-Tb.Financiering[[#This Row],[Andere
subsidie(s)]]-Tb.Financiering[[#This Row],[Anders]],0)</f>
        <v>0</v>
      </c>
      <c r="V118" s="144">
        <f>IF(Tb.Financiering[[#This Row],[Pnr.]]=V$7,Tb.Financiering[[#This Row],[Te financieren]]-Tb.Financiering[[#This Row],[Eigen
bijdrage]]-Tb.Financiering[[#This Row],[Andere
subsidie(s)]]-Tb.Financiering[[#This Row],[Anders]],0)</f>
        <v>0</v>
      </c>
      <c r="W118" s="144">
        <f>IF(Tb.Financiering[[#This Row],[Pnr.]]=W$7,Tb.Financiering[[#This Row],[Te financieren]]-Tb.Financiering[[#This Row],[Eigen
bijdrage]]-Tb.Financiering[[#This Row],[Andere
subsidie(s)]]-Tb.Financiering[[#This Row],[Anders]],0)</f>
        <v>0</v>
      </c>
      <c r="X118" s="144">
        <f>IF(Tb.Financiering[[#This Row],[Pnr.]]=X$7,Tb.Financiering[[#This Row],[Te financieren]]-Tb.Financiering[[#This Row],[Eigen
bijdrage]]-Tb.Financiering[[#This Row],[Andere
subsidie(s)]]-Tb.Financiering[[#This Row],[Anders]],0)</f>
        <v>0</v>
      </c>
      <c r="Y118" s="144">
        <f>IF(Tb.Financiering[[#This Row],[Pnr.]]=Y$7,Tb.Financiering[[#This Row],[Te financieren]]-Tb.Financiering[[#This Row],[Eigen
bijdrage]]-Tb.Financiering[[#This Row],[Andere
subsidie(s)]]-Tb.Financiering[[#This Row],[Anders]],0)</f>
        <v>0</v>
      </c>
      <c r="Z118" s="144">
        <f>IF(Tb.Financiering[[#This Row],[Pnr.]]=Z$7,Tb.Financiering[[#This Row],[Te financieren]]-Tb.Financiering[[#This Row],[Eigen
bijdrage]]-Tb.Financiering[[#This Row],[Andere
subsidie(s)]]-Tb.Financiering[[#This Row],[Anders]],0)</f>
        <v>0</v>
      </c>
      <c r="AA118" s="144">
        <f>IF(Tb.Financiering[[#This Row],[Pnr.]]=AA$7,Tb.Financiering[[#This Row],[Te financieren]]-Tb.Financiering[[#This Row],[Eigen
bijdrage]]-Tb.Financiering[[#This Row],[Andere
subsidie(s)]]-Tb.Financiering[[#This Row],[Anders]],0)</f>
        <v>0</v>
      </c>
      <c r="AB118" s="144">
        <f>IF(Tb.Financiering[[#This Row],[Pnr.]]=AB$7,Tb.Financiering[[#This Row],[Te financieren]]-Tb.Financiering[[#This Row],[Eigen
bijdrage]]-Tb.Financiering[[#This Row],[Andere
subsidie(s)]]-Tb.Financiering[[#This Row],[Anders]],0)</f>
        <v>0</v>
      </c>
      <c r="AC118" s="144">
        <f>IF(Tb.Financiering[[#This Row],[Pnr.]]=AC$7,Tb.Financiering[[#This Row],[Te financieren]]-Tb.Financiering[[#This Row],[Eigen
bijdrage]]-Tb.Financiering[[#This Row],[Andere
subsidie(s)]]-Tb.Financiering[[#This Row],[Anders]],0)</f>
        <v>0</v>
      </c>
      <c r="AD118" s="144">
        <f>IF(Tb.Financiering[[#This Row],[Pnr.]]=AD$7,Tb.Financiering[[#This Row],[Te financieren]]-Tb.Financiering[[#This Row],[Eigen
bijdrage]]-Tb.Financiering[[#This Row],[Andere
subsidie(s)]]-Tb.Financiering[[#This Row],[Anders]],0)</f>
        <v>0</v>
      </c>
      <c r="AE118" s="144">
        <f>IF(Tb.Financiering[[#This Row],[Pnr.]]=AE$7,Tb.Financiering[[#This Row],[Te financieren]]-Tb.Financiering[[#This Row],[Eigen
bijdrage]]-Tb.Financiering[[#This Row],[Andere
subsidie(s)]]-Tb.Financiering[[#This Row],[Anders]],0)</f>
        <v>0</v>
      </c>
      <c r="AF118" s="144">
        <f>IF(Tb.Financiering[[#This Row],[Pnr.]]=AF$7,Tb.Financiering[[#This Row],[Te financieren]]-Tb.Financiering[[#This Row],[Eigen
bijdrage]]-Tb.Financiering[[#This Row],[Andere
subsidie(s)]]-Tb.Financiering[[#This Row],[Anders]],0)</f>
        <v>0</v>
      </c>
      <c r="AG118" s="144">
        <f>IF(Tb.Financiering[[#This Row],[Pnr.]]=AG$7,Tb.Financiering[[#This Row],[Te financieren]]-Tb.Financiering[[#This Row],[Eigen
bijdrage]]-Tb.Financiering[[#This Row],[Andere
subsidie(s)]]-Tb.Financiering[[#This Row],[Anders]],0)</f>
        <v>0</v>
      </c>
      <c r="AH118" s="144">
        <f>IF(Tb.Financiering[[#This Row],[Pnr.]]=AH$7,Tb.Financiering[[#This Row],[Te financieren]]-Tb.Financiering[[#This Row],[Eigen
bijdrage]]-Tb.Financiering[[#This Row],[Andere
subsidie(s)]]-Tb.Financiering[[#This Row],[Anders]],0)</f>
        <v>0</v>
      </c>
      <c r="AI118" s="144">
        <f>IF(Tb.Financiering[[#This Row],[Pnr.]]=AI$7,Tb.Financiering[[#This Row],[Te financieren]]-Tb.Financiering[[#This Row],[Eigen
bijdrage]]-Tb.Financiering[[#This Row],[Andere
subsidie(s)]]-Tb.Financiering[[#This Row],[Anders]],0)</f>
        <v>0</v>
      </c>
      <c r="AJ118" s="144">
        <f>IF(Tb.Financiering[[#This Row],[Pnr.]]=AJ$7,Tb.Financiering[[#This Row],[Te financieren]]-Tb.Financiering[[#This Row],[Eigen
bijdrage]]-Tb.Financiering[[#This Row],[Andere
subsidie(s)]]-Tb.Financiering[[#This Row],[Anders]],0)</f>
        <v>0</v>
      </c>
      <c r="AK118" s="144">
        <f>IF(Tb.Financiering[[#This Row],[Pnr.]]=AK$7,Tb.Financiering[[#This Row],[Te financieren]]-Tb.Financiering[[#This Row],[Eigen
bijdrage]]-Tb.Financiering[[#This Row],[Andere
subsidie(s)]]-Tb.Financiering[[#This Row],[Anders]],0)</f>
        <v>0</v>
      </c>
      <c r="AL118" s="144">
        <f>IF(Tb.Financiering[[#This Row],[Pnr.]]=AL$7,Tb.Financiering[[#This Row],[Te financieren]]-Tb.Financiering[[#This Row],[Eigen
bijdrage]]-Tb.Financiering[[#This Row],[Andere
subsidie(s)]]-Tb.Financiering[[#This Row],[Anders]],0)</f>
        <v>0</v>
      </c>
      <c r="AM118" s="144">
        <f>IF(Tb.Financiering[[#This Row],[Pnr.]]=AM$7,Tb.Financiering[[#This Row],[Te financieren]]-Tb.Financiering[[#This Row],[Eigen
bijdrage]]-Tb.Financiering[[#This Row],[Andere
subsidie(s)]]-Tb.Financiering[[#This Row],[Anders]],0)</f>
        <v>0</v>
      </c>
      <c r="AN118" s="144">
        <f>IF(Tb.Financiering[[#This Row],[Pnr.]]=AN$7,Tb.Financiering[[#This Row],[Te financieren]]-Tb.Financiering[[#This Row],[Eigen
bijdrage]]-Tb.Financiering[[#This Row],[Andere
subsidie(s)]]-Tb.Financiering[[#This Row],[Anders]],0)</f>
        <v>0</v>
      </c>
      <c r="AO118" s="144">
        <f>IF(Tb.Financiering[[#This Row],[Pnr.]]=AO$7,Tb.Financiering[[#This Row],[Te financieren]]-Tb.Financiering[[#This Row],[Eigen
bijdrage]]-Tb.Financiering[[#This Row],[Andere
subsidie(s)]]-Tb.Financiering[[#This Row],[Anders]],0)</f>
        <v>0</v>
      </c>
      <c r="AP118" s="144">
        <f>IF(Tb.Financiering[[#This Row],[Pnr.]]=AP$7,Tb.Financiering[[#This Row],[Te financieren]]-Tb.Financiering[[#This Row],[Eigen
bijdrage]]-Tb.Financiering[[#This Row],[Andere
subsidie(s)]]-Tb.Financiering[[#This Row],[Anders]],0)</f>
        <v>0</v>
      </c>
      <c r="AQ118" s="144">
        <f>IF(Tb.Financiering[[#This Row],[Pnr.]]=AQ$7,Tb.Financiering[[#This Row],[Te financieren]]-Tb.Financiering[[#This Row],[Eigen
bijdrage]]-Tb.Financiering[[#This Row],[Andere
subsidie(s)]]-Tb.Financiering[[#This Row],[Anders]],0)</f>
        <v>0</v>
      </c>
      <c r="AR118" s="144">
        <f>IF(Tb.Financiering[[#This Row],[Pnr.]]=AR$7,Tb.Financiering[[#This Row],[Te financieren]]-Tb.Financiering[[#This Row],[Eigen
bijdrage]]-Tb.Financiering[[#This Row],[Andere
subsidie(s)]]-Tb.Financiering[[#This Row],[Anders]],0)</f>
        <v>0</v>
      </c>
      <c r="AS118" s="144">
        <f>IF(Tb.Financiering[[#This Row],[Pnr.]]=AS$7,Tb.Financiering[[#This Row],[Te financieren]]-Tb.Financiering[[#This Row],[Eigen
bijdrage]]-Tb.Financiering[[#This Row],[Andere
subsidie(s)]]-Tb.Financiering[[#This Row],[Anders]],0)</f>
        <v>0</v>
      </c>
      <c r="AT118" s="144">
        <f>IF(Tb.Financiering[[#This Row],[Pnr.]]=AT$7,Tb.Financiering[[#This Row],[Te financieren]]-Tb.Financiering[[#This Row],[Eigen
bijdrage]]-Tb.Financiering[[#This Row],[Andere
subsidie(s)]]-Tb.Financiering[[#This Row],[Anders]],0)</f>
        <v>0</v>
      </c>
      <c r="AU118" s="144">
        <f>IF(Tb.Financiering[[#This Row],[Pnr.]]=AU$7,Tb.Financiering[[#This Row],[Te financieren]]-Tb.Financiering[[#This Row],[Eigen
bijdrage]]-Tb.Financiering[[#This Row],[Andere
subsidie(s)]]-Tb.Financiering[[#This Row],[Anders]],0)</f>
        <v>0</v>
      </c>
      <c r="AV118" s="144">
        <f>IF(Tb.Financiering[[#This Row],[Pnr.]]=AV$7,Tb.Financiering[[#This Row],[Te financieren]]-Tb.Financiering[[#This Row],[Eigen
bijdrage]]-Tb.Financiering[[#This Row],[Andere
subsidie(s)]]-Tb.Financiering[[#This Row],[Anders]],0)</f>
        <v>0</v>
      </c>
      <c r="AW118" s="144">
        <f>IF(Tb.Financiering[[#This Row],[Pnr.]]=AW$7,Tb.Financiering[[#This Row],[Te financieren]]-Tb.Financiering[[#This Row],[Eigen
bijdrage]]-Tb.Financiering[[#This Row],[Andere
subsidie(s)]]-Tb.Financiering[[#This Row],[Anders]],0)</f>
        <v>0</v>
      </c>
      <c r="AX118" s="144">
        <f>IF(Tb.Financiering[[#This Row],[Pnr.]]=AX$7,Tb.Financiering[[#This Row],[Te financieren]]-Tb.Financiering[[#This Row],[Eigen
bijdrage]]-Tb.Financiering[[#This Row],[Andere
subsidie(s)]]-Tb.Financiering[[#This Row],[Anders]],0)</f>
        <v>0</v>
      </c>
      <c r="AY118" s="144">
        <f>IF(Tb.Financiering[[#This Row],[Pnr.]]=AY$7,Tb.Financiering[[#This Row],[Te financieren]]-Tb.Financiering[[#This Row],[Eigen
bijdrage]]-Tb.Financiering[[#This Row],[Andere
subsidie(s)]]-Tb.Financiering[[#This Row],[Anders]],0)</f>
        <v>0</v>
      </c>
      <c r="AZ118" s="144">
        <f>IF(Tb.Financiering[[#This Row],[Pnr.]]=AZ$7,Tb.Financiering[[#This Row],[Te financieren]]-Tb.Financiering[[#This Row],[Eigen
bijdrage]]-Tb.Financiering[[#This Row],[Andere
subsidie(s)]]-Tb.Financiering[[#This Row],[Anders]],0)</f>
        <v>0</v>
      </c>
      <c r="BA118" s="144">
        <f>IF(Tb.Financiering[[#This Row],[Pnr.]]=BA$7,Tb.Financiering[[#This Row],[Te financieren]]-Tb.Financiering[[#This Row],[Eigen
bijdrage]]-Tb.Financiering[[#This Row],[Andere
subsidie(s)]]-Tb.Financiering[[#This Row],[Anders]],0)</f>
        <v>0</v>
      </c>
      <c r="BB118" s="144">
        <f>IF(Tb.Financiering[[#This Row],[Pnr.]]=BB$7,Tb.Financiering[[#This Row],[Te financieren]]-Tb.Financiering[[#This Row],[Eigen
bijdrage]]-Tb.Financiering[[#This Row],[Andere
subsidie(s)]]-Tb.Financiering[[#This Row],[Anders]],0)</f>
        <v>0</v>
      </c>
      <c r="BC118" s="144">
        <f>IF(Tb.Financiering[[#This Row],[Pnr.]]=BC$7,Tb.Financiering[[#This Row],[Te financieren]]-Tb.Financiering[[#This Row],[Eigen
bijdrage]]-Tb.Financiering[[#This Row],[Andere
subsidie(s)]]-Tb.Financiering[[#This Row],[Anders]],0)</f>
        <v>0</v>
      </c>
      <c r="BD118" s="144">
        <f>IF(Tb.Financiering[[#This Row],[Pnr.]]=BD$7,Tb.Financiering[[#This Row],[Te financieren]]-Tb.Financiering[[#This Row],[Eigen
bijdrage]]-Tb.Financiering[[#This Row],[Andere
subsidie(s)]]-Tb.Financiering[[#This Row],[Anders]],0)</f>
        <v>0</v>
      </c>
      <c r="BE118" s="144">
        <f>IF(Tb.Financiering[[#This Row],[Pnr.]]=BE$7,Tb.Financiering[[#This Row],[Te financieren]]-Tb.Financiering[[#This Row],[Eigen
bijdrage]]-Tb.Financiering[[#This Row],[Andere
subsidie(s)]]-Tb.Financiering[[#This Row],[Anders]],0)</f>
        <v>0</v>
      </c>
      <c r="BF118" s="144">
        <f>IF(Tb.Financiering[[#This Row],[Pnr.]]=BF$7,Tb.Financiering[[#This Row],[Te financieren]]-Tb.Financiering[[#This Row],[Eigen
bijdrage]]-Tb.Financiering[[#This Row],[Andere
subsidie(s)]]-Tb.Financiering[[#This Row],[Anders]],0)</f>
        <v>0</v>
      </c>
      <c r="BG118" s="144">
        <f>IF(Tb.Financiering[[#This Row],[Pnr.]]=BG$7,Tb.Financiering[[#This Row],[Te financieren]]-Tb.Financiering[[#This Row],[Eigen
bijdrage]]-Tb.Financiering[[#This Row],[Andere
subsidie(s)]]-Tb.Financiering[[#This Row],[Anders]],0)</f>
        <v>0</v>
      </c>
      <c r="BH118" s="144">
        <f>IF(Tb.Financiering[[#This Row],[Pnr.]]=BH$7,Tb.Financiering[[#This Row],[Te financieren]]-Tb.Financiering[[#This Row],[Eigen
bijdrage]]-Tb.Financiering[[#This Row],[Andere
subsidie(s)]]-Tb.Financiering[[#This Row],[Anders]],0)</f>
        <v>0</v>
      </c>
      <c r="BI118" s="144">
        <f>IF(Tb.Financiering[[#This Row],[Pnr.]]=BI$7,Tb.Financiering[[#This Row],[Te financieren]]-Tb.Financiering[[#This Row],[Eigen
bijdrage]]-Tb.Financiering[[#This Row],[Andere
subsidie(s)]]-Tb.Financiering[[#This Row],[Anders]],0)</f>
        <v>0</v>
      </c>
      <c r="BJ118" s="144">
        <f>IF(Tb.Financiering[[#This Row],[Pnr.]]=BJ$7,Tb.Financiering[[#This Row],[Te financieren]]-Tb.Financiering[[#This Row],[Eigen
bijdrage]]-Tb.Financiering[[#This Row],[Andere
subsidie(s)]]-Tb.Financiering[[#This Row],[Anders]],0)</f>
        <v>0</v>
      </c>
      <c r="BK118" s="144">
        <f>IF(Tb.Financiering[[#This Row],[Pnr.]]=BK$7,Tb.Financiering[[#This Row],[Te financieren]]-Tb.Financiering[[#This Row],[Eigen
bijdrage]]-Tb.Financiering[[#This Row],[Andere
subsidie(s)]]-Tb.Financiering[[#This Row],[Anders]],0)</f>
        <v>0</v>
      </c>
      <c r="BL118" s="144">
        <f>IF(Tb.Financiering[[#This Row],[Pnr.]]=BL$7,Tb.Financiering[[#This Row],[Te financieren]]-Tb.Financiering[[#This Row],[Eigen
bijdrage]]-Tb.Financiering[[#This Row],[Andere
subsidie(s)]]-Tb.Financiering[[#This Row],[Anders]],0)</f>
        <v>0</v>
      </c>
      <c r="BM118" s="144">
        <f>IF(Tb.Financiering[[#This Row],[Pnr.]]=BM$7,Tb.Financiering[[#This Row],[Te financieren]]-Tb.Financiering[[#This Row],[Eigen
bijdrage]]-Tb.Financiering[[#This Row],[Andere
subsidie(s)]]-Tb.Financiering[[#This Row],[Anders]],0)</f>
        <v>0</v>
      </c>
      <c r="BN118" s="235">
        <f>IF(Tb.Financiering[[#This Row],[Pnr.]]=BN$7,Tb.Financiering[[#This Row],[Eigen
bijdrage]]+Tb.Financiering[[#This Row],[Andere
subsidie(s)]]+Tb.Financiering[[#This Row],[Anders]],0)</f>
        <v>0</v>
      </c>
      <c r="BO118" s="235">
        <f>IF(Tb.Financiering[[#This Row],[Pnr.]]=BO$7,Tb.Financiering[[#This Row],[Eigen
bijdrage]]+Tb.Financiering[[#This Row],[Andere
subsidie(s)]]+Tb.Financiering[[#This Row],[Anders]],0)</f>
        <v>0</v>
      </c>
      <c r="BP118" s="235">
        <f>IF(Tb.Financiering[[#This Row],[Pnr.]]=BP$7,Tb.Financiering[[#This Row],[Eigen
bijdrage]]+Tb.Financiering[[#This Row],[Andere
subsidie(s)]]+Tb.Financiering[[#This Row],[Anders]],0)</f>
        <v>0</v>
      </c>
      <c r="BQ118" s="235">
        <f>IF(Tb.Financiering[[#This Row],[Pnr.]]=BQ$7,Tb.Financiering[[#This Row],[Eigen
bijdrage]]+Tb.Financiering[[#This Row],[Andere
subsidie(s)]]+Tb.Financiering[[#This Row],[Anders]],0)</f>
        <v>0</v>
      </c>
      <c r="BR118" s="235">
        <f>IF(Tb.Financiering[[#This Row],[Pnr.]]=BR$7,Tb.Financiering[[#This Row],[Eigen
bijdrage]]+Tb.Financiering[[#This Row],[Andere
subsidie(s)]]+Tb.Financiering[[#This Row],[Anders]],0)</f>
        <v>0</v>
      </c>
      <c r="BS118" s="235">
        <f>IF(Tb.Financiering[[#This Row],[Pnr.]]=BS$7,Tb.Financiering[[#This Row],[Eigen
bijdrage]]+Tb.Financiering[[#This Row],[Andere
subsidie(s)]]+Tb.Financiering[[#This Row],[Anders]],0)</f>
        <v>0</v>
      </c>
      <c r="BT118" s="235">
        <f>IF(Tb.Financiering[[#This Row],[Pnr.]]=BT$7,Tb.Financiering[[#This Row],[Eigen
bijdrage]]+Tb.Financiering[[#This Row],[Andere
subsidie(s)]]+Tb.Financiering[[#This Row],[Anders]],0)</f>
        <v>0</v>
      </c>
      <c r="BU118" s="235">
        <f>IF(Tb.Financiering[[#This Row],[Pnr.]]=BU$7,Tb.Financiering[[#This Row],[Eigen
bijdrage]]+Tb.Financiering[[#This Row],[Andere
subsidie(s)]]+Tb.Financiering[[#This Row],[Anders]],0)</f>
        <v>0</v>
      </c>
      <c r="BV118" s="235">
        <f>IF(Tb.Financiering[[#This Row],[Pnr.]]=BV$7,Tb.Financiering[[#This Row],[Eigen
bijdrage]]+Tb.Financiering[[#This Row],[Andere
subsidie(s)]]+Tb.Financiering[[#This Row],[Anders]],0)</f>
        <v>0</v>
      </c>
      <c r="BW118" s="235">
        <f>IF(Tb.Financiering[[#This Row],[Pnr.]]=BW$7,Tb.Financiering[[#This Row],[Eigen
bijdrage]]+Tb.Financiering[[#This Row],[Andere
subsidie(s)]]+Tb.Financiering[[#This Row],[Anders]],0)</f>
        <v>0</v>
      </c>
      <c r="BX118" s="235">
        <f>IF(Tb.Financiering[[#This Row],[Pnr.]]=BX$7,Tb.Financiering[[#This Row],[Eigen
bijdrage]]+Tb.Financiering[[#This Row],[Andere
subsidie(s)]]+Tb.Financiering[[#This Row],[Anders]],0)</f>
        <v>0</v>
      </c>
      <c r="BY118" s="235">
        <f>IF(Tb.Financiering[[#This Row],[Pnr.]]=BY$7,Tb.Financiering[[#This Row],[Eigen
bijdrage]]+Tb.Financiering[[#This Row],[Andere
subsidie(s)]]+Tb.Financiering[[#This Row],[Anders]],0)</f>
        <v>0</v>
      </c>
      <c r="BZ118" s="235">
        <f>IF(Tb.Financiering[[#This Row],[Pnr.]]=BZ$7,Tb.Financiering[[#This Row],[Eigen
bijdrage]]+Tb.Financiering[[#This Row],[Andere
subsidie(s)]]+Tb.Financiering[[#This Row],[Anders]],0)</f>
        <v>0</v>
      </c>
      <c r="CA118" s="235">
        <f>IF(Tb.Financiering[[#This Row],[Pnr.]]=CA$7,Tb.Financiering[[#This Row],[Eigen
bijdrage]]+Tb.Financiering[[#This Row],[Andere
subsidie(s)]]+Tb.Financiering[[#This Row],[Anders]],0)</f>
        <v>0</v>
      </c>
      <c r="CB118" s="235">
        <f>IF(Tb.Financiering[[#This Row],[Pnr.]]=CB$7,Tb.Financiering[[#This Row],[Eigen
bijdrage]]+Tb.Financiering[[#This Row],[Andere
subsidie(s)]]+Tb.Financiering[[#This Row],[Anders]],0)</f>
        <v>0</v>
      </c>
      <c r="CC118" s="235">
        <f>IF(Tb.Financiering[[#This Row],[Pnr.]]=CC$7,Tb.Financiering[[#This Row],[Eigen
bijdrage]]+Tb.Financiering[[#This Row],[Andere
subsidie(s)]]+Tb.Financiering[[#This Row],[Anders]],0)</f>
        <v>0</v>
      </c>
      <c r="CD118" s="235">
        <f>IF(Tb.Financiering[[#This Row],[Pnr.]]=CD$7,Tb.Financiering[[#This Row],[Eigen
bijdrage]]+Tb.Financiering[[#This Row],[Andere
subsidie(s)]]+Tb.Financiering[[#This Row],[Anders]],0)</f>
        <v>0</v>
      </c>
      <c r="CE118" s="235">
        <f>IF(Tb.Financiering[[#This Row],[Pnr.]]=CE$7,Tb.Financiering[[#This Row],[Eigen
bijdrage]]+Tb.Financiering[[#This Row],[Andere
subsidie(s)]]+Tb.Financiering[[#This Row],[Anders]],0)</f>
        <v>0</v>
      </c>
      <c r="CF118" s="235">
        <f>IF(Tb.Financiering[[#This Row],[Pnr.]]=CF$7,Tb.Financiering[[#This Row],[Eigen
bijdrage]]+Tb.Financiering[[#This Row],[Andere
subsidie(s)]]+Tb.Financiering[[#This Row],[Anders]],0)</f>
        <v>0</v>
      </c>
      <c r="CG118" s="235">
        <f>IF(Tb.Financiering[[#This Row],[Pnr.]]=CG$7,Tb.Financiering[[#This Row],[Eigen
bijdrage]]+Tb.Financiering[[#This Row],[Andere
subsidie(s)]]+Tb.Financiering[[#This Row],[Anders]],0)</f>
        <v>0</v>
      </c>
      <c r="CH118" s="235">
        <f>IF(Tb.Financiering[[#This Row],[Pnr.]]=CH$7,Tb.Financiering[[#This Row],[Eigen
bijdrage]]+Tb.Financiering[[#This Row],[Andere
subsidie(s)]]+Tb.Financiering[[#This Row],[Anders]],0)</f>
        <v>0</v>
      </c>
      <c r="CI118" s="235">
        <f>IF(Tb.Financiering[[#This Row],[Pnr.]]=CI$7,Tb.Financiering[[#This Row],[Eigen
bijdrage]]+Tb.Financiering[[#This Row],[Andere
subsidie(s)]]+Tb.Financiering[[#This Row],[Anders]],0)</f>
        <v>0</v>
      </c>
      <c r="CJ118" s="235">
        <f>IF(Tb.Financiering[[#This Row],[Pnr.]]=CJ$7,Tb.Financiering[[#This Row],[Eigen
bijdrage]]+Tb.Financiering[[#This Row],[Andere
subsidie(s)]]+Tb.Financiering[[#This Row],[Anders]],0)</f>
        <v>0</v>
      </c>
      <c r="CK118" s="235">
        <f>IF(Tb.Financiering[[#This Row],[Pnr.]]=CK$7,Tb.Financiering[[#This Row],[Eigen
bijdrage]]+Tb.Financiering[[#This Row],[Andere
subsidie(s)]]+Tb.Financiering[[#This Row],[Anders]],0)</f>
        <v>0</v>
      </c>
      <c r="CL118" s="235">
        <f>IF(Tb.Financiering[[#This Row],[Pnr.]]=CL$7,Tb.Financiering[[#This Row],[Eigen
bijdrage]]+Tb.Financiering[[#This Row],[Andere
subsidie(s)]]+Tb.Financiering[[#This Row],[Anders]],0)</f>
        <v>0</v>
      </c>
      <c r="CM118" s="235">
        <f>IF(Tb.Financiering[[#This Row],[Pnr.]]=CM$7,Tb.Financiering[[#This Row],[Eigen
bijdrage]]+Tb.Financiering[[#This Row],[Andere
subsidie(s)]]+Tb.Financiering[[#This Row],[Anders]],0)</f>
        <v>0</v>
      </c>
      <c r="CN118" s="235">
        <f>IF(Tb.Financiering[[#This Row],[Pnr.]]=CN$7,Tb.Financiering[[#This Row],[Eigen
bijdrage]]+Tb.Financiering[[#This Row],[Andere
subsidie(s)]]+Tb.Financiering[[#This Row],[Anders]],0)</f>
        <v>0</v>
      </c>
      <c r="CO118" s="235">
        <f>IF(Tb.Financiering[[#This Row],[Pnr.]]=CO$7,Tb.Financiering[[#This Row],[Eigen
bijdrage]]+Tb.Financiering[[#This Row],[Andere
subsidie(s)]]+Tb.Financiering[[#This Row],[Anders]],0)</f>
        <v>0</v>
      </c>
      <c r="CP118" s="235">
        <f>IF(Tb.Financiering[[#This Row],[Pnr.]]=CP$7,Tb.Financiering[[#This Row],[Eigen
bijdrage]]+Tb.Financiering[[#This Row],[Andere
subsidie(s)]]+Tb.Financiering[[#This Row],[Anders]],0)</f>
        <v>0</v>
      </c>
      <c r="CQ118" s="235">
        <f>IF(Tb.Financiering[[#This Row],[Pnr.]]=CQ$7,Tb.Financiering[[#This Row],[Eigen
bijdrage]]+Tb.Financiering[[#This Row],[Andere
subsidie(s)]]+Tb.Financiering[[#This Row],[Anders]],0)</f>
        <v>0</v>
      </c>
      <c r="CR118" s="235">
        <f>IF(Tb.Financiering[[#This Row],[Pnr.]]=CR$7,Tb.Financiering[[#This Row],[Eigen
bijdrage]]+Tb.Financiering[[#This Row],[Andere
subsidie(s)]]+Tb.Financiering[[#This Row],[Anders]],0)</f>
        <v>0</v>
      </c>
      <c r="CS118" s="235">
        <f>IF(Tb.Financiering[[#This Row],[Pnr.]]=CS$7,Tb.Financiering[[#This Row],[Eigen
bijdrage]]+Tb.Financiering[[#This Row],[Andere
subsidie(s)]]+Tb.Financiering[[#This Row],[Anders]],0)</f>
        <v>0</v>
      </c>
      <c r="CT118" s="235">
        <f>IF(Tb.Financiering[[#This Row],[Pnr.]]=CT$7,Tb.Financiering[[#This Row],[Eigen
bijdrage]]+Tb.Financiering[[#This Row],[Andere
subsidie(s)]]+Tb.Financiering[[#This Row],[Anders]],0)</f>
        <v>0</v>
      </c>
      <c r="CU118" s="235">
        <f>IF(Tb.Financiering[[#This Row],[Pnr.]]=CU$7,Tb.Financiering[[#This Row],[Eigen
bijdrage]]+Tb.Financiering[[#This Row],[Andere
subsidie(s)]]+Tb.Financiering[[#This Row],[Anders]],0)</f>
        <v>0</v>
      </c>
      <c r="CV118" s="235">
        <f>IF(Tb.Financiering[[#This Row],[Pnr.]]=CV$7,Tb.Financiering[[#This Row],[Eigen
bijdrage]]+Tb.Financiering[[#This Row],[Andere
subsidie(s)]]+Tb.Financiering[[#This Row],[Anders]],0)</f>
        <v>0</v>
      </c>
      <c r="CW118" s="235">
        <f>IF(Tb.Financiering[[#This Row],[Pnr.]]=CW$7,Tb.Financiering[[#This Row],[Eigen
bijdrage]]+Tb.Financiering[[#This Row],[Andere
subsidie(s)]]+Tb.Financiering[[#This Row],[Anders]],0)</f>
        <v>0</v>
      </c>
      <c r="CX118" s="235">
        <f>IF(Tb.Financiering[[#This Row],[Pnr.]]=CX$7,Tb.Financiering[[#This Row],[Eigen
bijdrage]]+Tb.Financiering[[#This Row],[Andere
subsidie(s)]]+Tb.Financiering[[#This Row],[Anders]],0)</f>
        <v>0</v>
      </c>
      <c r="CY118" s="235">
        <f>IF(Tb.Financiering[[#This Row],[Pnr.]]=CY$7,Tb.Financiering[[#This Row],[Eigen
bijdrage]]+Tb.Financiering[[#This Row],[Andere
subsidie(s)]]+Tb.Financiering[[#This Row],[Anders]],0)</f>
        <v>0</v>
      </c>
      <c r="CZ118" s="235">
        <f>IF(Tb.Financiering[[#This Row],[Pnr.]]=CZ$7,Tb.Financiering[[#This Row],[Eigen
bijdrage]]+Tb.Financiering[[#This Row],[Andere
subsidie(s)]]+Tb.Financiering[[#This Row],[Anders]],0)</f>
        <v>0</v>
      </c>
      <c r="DA118" s="235">
        <f>IF(Tb.Financiering[[#This Row],[Pnr.]]=DA$7,Tb.Financiering[[#This Row],[Eigen
bijdrage]]+Tb.Financiering[[#This Row],[Andere
subsidie(s)]]+Tb.Financiering[[#This Row],[Anders]],0)</f>
        <v>0</v>
      </c>
      <c r="DB118" s="235">
        <f>IF(Tb.Financiering[[#This Row],[Pnr.]]=DB$7,Tb.Financiering[[#This Row],[Eigen
bijdrage]]+Tb.Financiering[[#This Row],[Andere
subsidie(s)]]+Tb.Financiering[[#This Row],[Anders]],0)</f>
        <v>0</v>
      </c>
      <c r="DC118" s="235">
        <f>IF(Tb.Financiering[[#This Row],[Pnr.]]=DC$7,Tb.Financiering[[#This Row],[Eigen
bijdrage]]+Tb.Financiering[[#This Row],[Andere
subsidie(s)]]+Tb.Financiering[[#This Row],[Anders]],0)</f>
        <v>0</v>
      </c>
      <c r="DD118" s="235">
        <f>IF(Tb.Financiering[[#This Row],[Pnr.]]=DD$7,Tb.Financiering[[#This Row],[Eigen
bijdrage]]+Tb.Financiering[[#This Row],[Andere
subsidie(s)]]+Tb.Financiering[[#This Row],[Anders]],0)</f>
        <v>0</v>
      </c>
      <c r="DE118" s="235">
        <f>IF(Tb.Financiering[[#This Row],[Pnr.]]=DE$7,Tb.Financiering[[#This Row],[Eigen
bijdrage]]+Tb.Financiering[[#This Row],[Andere
subsidie(s)]]+Tb.Financiering[[#This Row],[Anders]],0)</f>
        <v>0</v>
      </c>
      <c r="DF118" s="235">
        <f>IF(Tb.Financiering[[#This Row],[Pnr.]]=DF$7,Tb.Financiering[[#This Row],[Eigen
bijdrage]]+Tb.Financiering[[#This Row],[Andere
subsidie(s)]]+Tb.Financiering[[#This Row],[Anders]],0)</f>
        <v>0</v>
      </c>
      <c r="DG118" s="235">
        <f>IF(Tb.Financiering[[#This Row],[Pnr.]]=DG$7,Tb.Financiering[[#This Row],[Eigen
bijdrage]]+Tb.Financiering[[#This Row],[Andere
subsidie(s)]]+Tb.Financiering[[#This Row],[Anders]],0)</f>
        <v>0</v>
      </c>
      <c r="DH118" s="235">
        <f>IF(Tb.Financiering[[#This Row],[Pnr.]]=DH$7,Tb.Financiering[[#This Row],[Eigen
bijdrage]]+Tb.Financiering[[#This Row],[Andere
subsidie(s)]]+Tb.Financiering[[#This Row],[Anders]],0)</f>
        <v>0</v>
      </c>
      <c r="DI118" s="235">
        <f>IF(Tb.Financiering[[#This Row],[Pnr.]]=DI$7,Tb.Financiering[[#This Row],[Eigen
bijdrage]]+Tb.Financiering[[#This Row],[Andere
subsidie(s)]]+Tb.Financiering[[#This Row],[Anders]],0)</f>
        <v>0</v>
      </c>
      <c r="DJ118" s="235">
        <f>IF(Tb.Financiering[[#This Row],[Pnr.]]=DJ$7,Tb.Financiering[[#This Row],[Eigen
bijdrage]]+Tb.Financiering[[#This Row],[Andere
subsidie(s)]]+Tb.Financiering[[#This Row],[Anders]],0)</f>
        <v>0</v>
      </c>
      <c r="DK118" s="235">
        <f>IF(Tb.Financiering[[#This Row],[Pnr.]]=DK$7,Tb.Financiering[[#This Row],[Eigen
bijdrage]]+Tb.Financiering[[#This Row],[Andere
subsidie(s)]]+Tb.Financiering[[#This Row],[Anders]],0)</f>
        <v>0</v>
      </c>
      <c r="XFD118" s="31"/>
    </row>
    <row r="119" spans="1:115 16384:16384" s="4" customFormat="1" x14ac:dyDescent="0.3">
      <c r="A119" s="31"/>
      <c r="B119" s="137"/>
      <c r="C119" s="137"/>
      <c r="D119" s="11">
        <f>SUMIF(Tbl.Kosten[PSAnr.],Tb.Financiering[[#This Row],[PSAnr.]],Tbl.Kosten[Totaal kosten])</f>
        <v>0</v>
      </c>
      <c r="E119" s="154">
        <f>SUMIF(Tbl.Kosten[PSAnr.],Tb.Financiering[[#This Row],[PSAnr.]],Tbl.Kosten[Subsidie])</f>
        <v>0</v>
      </c>
      <c r="F119" s="155"/>
      <c r="G119" s="154">
        <f>Tb.Financiering[[#This Row],[Begrote kosten]]-Tb.Financiering[[#This Row],[Berekende GLB subsidie]]-Tb.Financiering[[#This Row],[Correctie GLB subsidie]]</f>
        <v>0</v>
      </c>
      <c r="H119" s="156"/>
      <c r="I119" s="156"/>
      <c r="J119" s="156"/>
      <c r="K119" s="152"/>
      <c r="L119" s="97">
        <f>Tb.Financiering[[#This Row],[Te financieren]]-SUM(Tb.Financiering[[#This Row],[Eigen
bijdrage]:[Anders]])</f>
        <v>0</v>
      </c>
      <c r="M119" s="160" t="str">
        <f>IFERROR(VLOOKUP(Tb.Financiering[[#This Row],[Partnernaam]],Tbl.Projectpartners[[Naam]:[PNr.]],9,FALSE),"")</f>
        <v/>
      </c>
      <c r="N119" s="142" t="str">
        <f>IFERROR(VLOOKUP(Tb.Financiering[[#This Row],[Subsidiabele activiteit]],Tbl.Subsidiehoogte[[Subsidieactiviteit]:[SAnr.]],3,FALSE),"")</f>
        <v/>
      </c>
      <c r="O119" s="142" t="str">
        <f>_xlfn.CONCAT(Tb.Financiering[[#This Row],[Pnr.]],Tb.Financiering[[#This Row],[SAnr.]])</f>
        <v/>
      </c>
      <c r="P119" s="144">
        <f>IF(Tb.Financiering[[#This Row],[Pnr.]]=P$7,Tb.Financiering[[#This Row],[Te financieren]]-Tb.Financiering[[#This Row],[Eigen
bijdrage]]-Tb.Financiering[[#This Row],[Andere
subsidie(s)]]-Tb.Financiering[[#This Row],[Anders]],0)</f>
        <v>0</v>
      </c>
      <c r="Q119" s="144">
        <f>IF(Tb.Financiering[[#This Row],[Pnr.]]=Q$7,Tb.Financiering[[#This Row],[Te financieren]]-Tb.Financiering[[#This Row],[Eigen
bijdrage]]-Tb.Financiering[[#This Row],[Andere
subsidie(s)]]-Tb.Financiering[[#This Row],[Anders]],0)</f>
        <v>0</v>
      </c>
      <c r="R119" s="144">
        <f>IF(Tb.Financiering[[#This Row],[Pnr.]]=R$7,Tb.Financiering[[#This Row],[Te financieren]]-Tb.Financiering[[#This Row],[Eigen
bijdrage]]-Tb.Financiering[[#This Row],[Andere
subsidie(s)]]-Tb.Financiering[[#This Row],[Anders]],0)</f>
        <v>0</v>
      </c>
      <c r="S119" s="144">
        <f>IF(Tb.Financiering[[#This Row],[Pnr.]]=S$7,Tb.Financiering[[#This Row],[Te financieren]]-Tb.Financiering[[#This Row],[Eigen
bijdrage]]-Tb.Financiering[[#This Row],[Andere
subsidie(s)]]-Tb.Financiering[[#This Row],[Anders]],0)</f>
        <v>0</v>
      </c>
      <c r="T119" s="144">
        <f>IF(Tb.Financiering[[#This Row],[Pnr.]]=T$7,Tb.Financiering[[#This Row],[Te financieren]]-Tb.Financiering[[#This Row],[Eigen
bijdrage]]-Tb.Financiering[[#This Row],[Andere
subsidie(s)]]-Tb.Financiering[[#This Row],[Anders]],0)</f>
        <v>0</v>
      </c>
      <c r="U119" s="144">
        <f>IF(Tb.Financiering[[#This Row],[Pnr.]]=U$7,Tb.Financiering[[#This Row],[Te financieren]]-Tb.Financiering[[#This Row],[Eigen
bijdrage]]-Tb.Financiering[[#This Row],[Andere
subsidie(s)]]-Tb.Financiering[[#This Row],[Anders]],0)</f>
        <v>0</v>
      </c>
      <c r="V119" s="144">
        <f>IF(Tb.Financiering[[#This Row],[Pnr.]]=V$7,Tb.Financiering[[#This Row],[Te financieren]]-Tb.Financiering[[#This Row],[Eigen
bijdrage]]-Tb.Financiering[[#This Row],[Andere
subsidie(s)]]-Tb.Financiering[[#This Row],[Anders]],0)</f>
        <v>0</v>
      </c>
      <c r="W119" s="144">
        <f>IF(Tb.Financiering[[#This Row],[Pnr.]]=W$7,Tb.Financiering[[#This Row],[Te financieren]]-Tb.Financiering[[#This Row],[Eigen
bijdrage]]-Tb.Financiering[[#This Row],[Andere
subsidie(s)]]-Tb.Financiering[[#This Row],[Anders]],0)</f>
        <v>0</v>
      </c>
      <c r="X119" s="144">
        <f>IF(Tb.Financiering[[#This Row],[Pnr.]]=X$7,Tb.Financiering[[#This Row],[Te financieren]]-Tb.Financiering[[#This Row],[Eigen
bijdrage]]-Tb.Financiering[[#This Row],[Andere
subsidie(s)]]-Tb.Financiering[[#This Row],[Anders]],0)</f>
        <v>0</v>
      </c>
      <c r="Y119" s="144">
        <f>IF(Tb.Financiering[[#This Row],[Pnr.]]=Y$7,Tb.Financiering[[#This Row],[Te financieren]]-Tb.Financiering[[#This Row],[Eigen
bijdrage]]-Tb.Financiering[[#This Row],[Andere
subsidie(s)]]-Tb.Financiering[[#This Row],[Anders]],0)</f>
        <v>0</v>
      </c>
      <c r="Z119" s="144">
        <f>IF(Tb.Financiering[[#This Row],[Pnr.]]=Z$7,Tb.Financiering[[#This Row],[Te financieren]]-Tb.Financiering[[#This Row],[Eigen
bijdrage]]-Tb.Financiering[[#This Row],[Andere
subsidie(s)]]-Tb.Financiering[[#This Row],[Anders]],0)</f>
        <v>0</v>
      </c>
      <c r="AA119" s="144">
        <f>IF(Tb.Financiering[[#This Row],[Pnr.]]=AA$7,Tb.Financiering[[#This Row],[Te financieren]]-Tb.Financiering[[#This Row],[Eigen
bijdrage]]-Tb.Financiering[[#This Row],[Andere
subsidie(s)]]-Tb.Financiering[[#This Row],[Anders]],0)</f>
        <v>0</v>
      </c>
      <c r="AB119" s="144">
        <f>IF(Tb.Financiering[[#This Row],[Pnr.]]=AB$7,Tb.Financiering[[#This Row],[Te financieren]]-Tb.Financiering[[#This Row],[Eigen
bijdrage]]-Tb.Financiering[[#This Row],[Andere
subsidie(s)]]-Tb.Financiering[[#This Row],[Anders]],0)</f>
        <v>0</v>
      </c>
      <c r="AC119" s="144">
        <f>IF(Tb.Financiering[[#This Row],[Pnr.]]=AC$7,Tb.Financiering[[#This Row],[Te financieren]]-Tb.Financiering[[#This Row],[Eigen
bijdrage]]-Tb.Financiering[[#This Row],[Andere
subsidie(s)]]-Tb.Financiering[[#This Row],[Anders]],0)</f>
        <v>0</v>
      </c>
      <c r="AD119" s="144">
        <f>IF(Tb.Financiering[[#This Row],[Pnr.]]=AD$7,Tb.Financiering[[#This Row],[Te financieren]]-Tb.Financiering[[#This Row],[Eigen
bijdrage]]-Tb.Financiering[[#This Row],[Andere
subsidie(s)]]-Tb.Financiering[[#This Row],[Anders]],0)</f>
        <v>0</v>
      </c>
      <c r="AE119" s="144">
        <f>IF(Tb.Financiering[[#This Row],[Pnr.]]=AE$7,Tb.Financiering[[#This Row],[Te financieren]]-Tb.Financiering[[#This Row],[Eigen
bijdrage]]-Tb.Financiering[[#This Row],[Andere
subsidie(s)]]-Tb.Financiering[[#This Row],[Anders]],0)</f>
        <v>0</v>
      </c>
      <c r="AF119" s="144">
        <f>IF(Tb.Financiering[[#This Row],[Pnr.]]=AF$7,Tb.Financiering[[#This Row],[Te financieren]]-Tb.Financiering[[#This Row],[Eigen
bijdrage]]-Tb.Financiering[[#This Row],[Andere
subsidie(s)]]-Tb.Financiering[[#This Row],[Anders]],0)</f>
        <v>0</v>
      </c>
      <c r="AG119" s="144">
        <f>IF(Tb.Financiering[[#This Row],[Pnr.]]=AG$7,Tb.Financiering[[#This Row],[Te financieren]]-Tb.Financiering[[#This Row],[Eigen
bijdrage]]-Tb.Financiering[[#This Row],[Andere
subsidie(s)]]-Tb.Financiering[[#This Row],[Anders]],0)</f>
        <v>0</v>
      </c>
      <c r="AH119" s="144">
        <f>IF(Tb.Financiering[[#This Row],[Pnr.]]=AH$7,Tb.Financiering[[#This Row],[Te financieren]]-Tb.Financiering[[#This Row],[Eigen
bijdrage]]-Tb.Financiering[[#This Row],[Andere
subsidie(s)]]-Tb.Financiering[[#This Row],[Anders]],0)</f>
        <v>0</v>
      </c>
      <c r="AI119" s="144">
        <f>IF(Tb.Financiering[[#This Row],[Pnr.]]=AI$7,Tb.Financiering[[#This Row],[Te financieren]]-Tb.Financiering[[#This Row],[Eigen
bijdrage]]-Tb.Financiering[[#This Row],[Andere
subsidie(s)]]-Tb.Financiering[[#This Row],[Anders]],0)</f>
        <v>0</v>
      </c>
      <c r="AJ119" s="144">
        <f>IF(Tb.Financiering[[#This Row],[Pnr.]]=AJ$7,Tb.Financiering[[#This Row],[Te financieren]]-Tb.Financiering[[#This Row],[Eigen
bijdrage]]-Tb.Financiering[[#This Row],[Andere
subsidie(s)]]-Tb.Financiering[[#This Row],[Anders]],0)</f>
        <v>0</v>
      </c>
      <c r="AK119" s="144">
        <f>IF(Tb.Financiering[[#This Row],[Pnr.]]=AK$7,Tb.Financiering[[#This Row],[Te financieren]]-Tb.Financiering[[#This Row],[Eigen
bijdrage]]-Tb.Financiering[[#This Row],[Andere
subsidie(s)]]-Tb.Financiering[[#This Row],[Anders]],0)</f>
        <v>0</v>
      </c>
      <c r="AL119" s="144">
        <f>IF(Tb.Financiering[[#This Row],[Pnr.]]=AL$7,Tb.Financiering[[#This Row],[Te financieren]]-Tb.Financiering[[#This Row],[Eigen
bijdrage]]-Tb.Financiering[[#This Row],[Andere
subsidie(s)]]-Tb.Financiering[[#This Row],[Anders]],0)</f>
        <v>0</v>
      </c>
      <c r="AM119" s="144">
        <f>IF(Tb.Financiering[[#This Row],[Pnr.]]=AM$7,Tb.Financiering[[#This Row],[Te financieren]]-Tb.Financiering[[#This Row],[Eigen
bijdrage]]-Tb.Financiering[[#This Row],[Andere
subsidie(s)]]-Tb.Financiering[[#This Row],[Anders]],0)</f>
        <v>0</v>
      </c>
      <c r="AN119" s="144">
        <f>IF(Tb.Financiering[[#This Row],[Pnr.]]=AN$7,Tb.Financiering[[#This Row],[Te financieren]]-Tb.Financiering[[#This Row],[Eigen
bijdrage]]-Tb.Financiering[[#This Row],[Andere
subsidie(s)]]-Tb.Financiering[[#This Row],[Anders]],0)</f>
        <v>0</v>
      </c>
      <c r="AO119" s="144">
        <f>IF(Tb.Financiering[[#This Row],[Pnr.]]=AO$7,Tb.Financiering[[#This Row],[Te financieren]]-Tb.Financiering[[#This Row],[Eigen
bijdrage]]-Tb.Financiering[[#This Row],[Andere
subsidie(s)]]-Tb.Financiering[[#This Row],[Anders]],0)</f>
        <v>0</v>
      </c>
      <c r="AP119" s="144">
        <f>IF(Tb.Financiering[[#This Row],[Pnr.]]=AP$7,Tb.Financiering[[#This Row],[Te financieren]]-Tb.Financiering[[#This Row],[Eigen
bijdrage]]-Tb.Financiering[[#This Row],[Andere
subsidie(s)]]-Tb.Financiering[[#This Row],[Anders]],0)</f>
        <v>0</v>
      </c>
      <c r="AQ119" s="144">
        <f>IF(Tb.Financiering[[#This Row],[Pnr.]]=AQ$7,Tb.Financiering[[#This Row],[Te financieren]]-Tb.Financiering[[#This Row],[Eigen
bijdrage]]-Tb.Financiering[[#This Row],[Andere
subsidie(s)]]-Tb.Financiering[[#This Row],[Anders]],0)</f>
        <v>0</v>
      </c>
      <c r="AR119" s="144">
        <f>IF(Tb.Financiering[[#This Row],[Pnr.]]=AR$7,Tb.Financiering[[#This Row],[Te financieren]]-Tb.Financiering[[#This Row],[Eigen
bijdrage]]-Tb.Financiering[[#This Row],[Andere
subsidie(s)]]-Tb.Financiering[[#This Row],[Anders]],0)</f>
        <v>0</v>
      </c>
      <c r="AS119" s="144">
        <f>IF(Tb.Financiering[[#This Row],[Pnr.]]=AS$7,Tb.Financiering[[#This Row],[Te financieren]]-Tb.Financiering[[#This Row],[Eigen
bijdrage]]-Tb.Financiering[[#This Row],[Andere
subsidie(s)]]-Tb.Financiering[[#This Row],[Anders]],0)</f>
        <v>0</v>
      </c>
      <c r="AT119" s="144">
        <f>IF(Tb.Financiering[[#This Row],[Pnr.]]=AT$7,Tb.Financiering[[#This Row],[Te financieren]]-Tb.Financiering[[#This Row],[Eigen
bijdrage]]-Tb.Financiering[[#This Row],[Andere
subsidie(s)]]-Tb.Financiering[[#This Row],[Anders]],0)</f>
        <v>0</v>
      </c>
      <c r="AU119" s="144">
        <f>IF(Tb.Financiering[[#This Row],[Pnr.]]=AU$7,Tb.Financiering[[#This Row],[Te financieren]]-Tb.Financiering[[#This Row],[Eigen
bijdrage]]-Tb.Financiering[[#This Row],[Andere
subsidie(s)]]-Tb.Financiering[[#This Row],[Anders]],0)</f>
        <v>0</v>
      </c>
      <c r="AV119" s="144">
        <f>IF(Tb.Financiering[[#This Row],[Pnr.]]=AV$7,Tb.Financiering[[#This Row],[Te financieren]]-Tb.Financiering[[#This Row],[Eigen
bijdrage]]-Tb.Financiering[[#This Row],[Andere
subsidie(s)]]-Tb.Financiering[[#This Row],[Anders]],0)</f>
        <v>0</v>
      </c>
      <c r="AW119" s="144">
        <f>IF(Tb.Financiering[[#This Row],[Pnr.]]=AW$7,Tb.Financiering[[#This Row],[Te financieren]]-Tb.Financiering[[#This Row],[Eigen
bijdrage]]-Tb.Financiering[[#This Row],[Andere
subsidie(s)]]-Tb.Financiering[[#This Row],[Anders]],0)</f>
        <v>0</v>
      </c>
      <c r="AX119" s="144">
        <f>IF(Tb.Financiering[[#This Row],[Pnr.]]=AX$7,Tb.Financiering[[#This Row],[Te financieren]]-Tb.Financiering[[#This Row],[Eigen
bijdrage]]-Tb.Financiering[[#This Row],[Andere
subsidie(s)]]-Tb.Financiering[[#This Row],[Anders]],0)</f>
        <v>0</v>
      </c>
      <c r="AY119" s="144">
        <f>IF(Tb.Financiering[[#This Row],[Pnr.]]=AY$7,Tb.Financiering[[#This Row],[Te financieren]]-Tb.Financiering[[#This Row],[Eigen
bijdrage]]-Tb.Financiering[[#This Row],[Andere
subsidie(s)]]-Tb.Financiering[[#This Row],[Anders]],0)</f>
        <v>0</v>
      </c>
      <c r="AZ119" s="144">
        <f>IF(Tb.Financiering[[#This Row],[Pnr.]]=AZ$7,Tb.Financiering[[#This Row],[Te financieren]]-Tb.Financiering[[#This Row],[Eigen
bijdrage]]-Tb.Financiering[[#This Row],[Andere
subsidie(s)]]-Tb.Financiering[[#This Row],[Anders]],0)</f>
        <v>0</v>
      </c>
      <c r="BA119" s="144">
        <f>IF(Tb.Financiering[[#This Row],[Pnr.]]=BA$7,Tb.Financiering[[#This Row],[Te financieren]]-Tb.Financiering[[#This Row],[Eigen
bijdrage]]-Tb.Financiering[[#This Row],[Andere
subsidie(s)]]-Tb.Financiering[[#This Row],[Anders]],0)</f>
        <v>0</v>
      </c>
      <c r="BB119" s="144">
        <f>IF(Tb.Financiering[[#This Row],[Pnr.]]=BB$7,Tb.Financiering[[#This Row],[Te financieren]]-Tb.Financiering[[#This Row],[Eigen
bijdrage]]-Tb.Financiering[[#This Row],[Andere
subsidie(s)]]-Tb.Financiering[[#This Row],[Anders]],0)</f>
        <v>0</v>
      </c>
      <c r="BC119" s="144">
        <f>IF(Tb.Financiering[[#This Row],[Pnr.]]=BC$7,Tb.Financiering[[#This Row],[Te financieren]]-Tb.Financiering[[#This Row],[Eigen
bijdrage]]-Tb.Financiering[[#This Row],[Andere
subsidie(s)]]-Tb.Financiering[[#This Row],[Anders]],0)</f>
        <v>0</v>
      </c>
      <c r="BD119" s="144">
        <f>IF(Tb.Financiering[[#This Row],[Pnr.]]=BD$7,Tb.Financiering[[#This Row],[Te financieren]]-Tb.Financiering[[#This Row],[Eigen
bijdrage]]-Tb.Financiering[[#This Row],[Andere
subsidie(s)]]-Tb.Financiering[[#This Row],[Anders]],0)</f>
        <v>0</v>
      </c>
      <c r="BE119" s="144">
        <f>IF(Tb.Financiering[[#This Row],[Pnr.]]=BE$7,Tb.Financiering[[#This Row],[Te financieren]]-Tb.Financiering[[#This Row],[Eigen
bijdrage]]-Tb.Financiering[[#This Row],[Andere
subsidie(s)]]-Tb.Financiering[[#This Row],[Anders]],0)</f>
        <v>0</v>
      </c>
      <c r="BF119" s="144">
        <f>IF(Tb.Financiering[[#This Row],[Pnr.]]=BF$7,Tb.Financiering[[#This Row],[Te financieren]]-Tb.Financiering[[#This Row],[Eigen
bijdrage]]-Tb.Financiering[[#This Row],[Andere
subsidie(s)]]-Tb.Financiering[[#This Row],[Anders]],0)</f>
        <v>0</v>
      </c>
      <c r="BG119" s="144">
        <f>IF(Tb.Financiering[[#This Row],[Pnr.]]=BG$7,Tb.Financiering[[#This Row],[Te financieren]]-Tb.Financiering[[#This Row],[Eigen
bijdrage]]-Tb.Financiering[[#This Row],[Andere
subsidie(s)]]-Tb.Financiering[[#This Row],[Anders]],0)</f>
        <v>0</v>
      </c>
      <c r="BH119" s="144">
        <f>IF(Tb.Financiering[[#This Row],[Pnr.]]=BH$7,Tb.Financiering[[#This Row],[Te financieren]]-Tb.Financiering[[#This Row],[Eigen
bijdrage]]-Tb.Financiering[[#This Row],[Andere
subsidie(s)]]-Tb.Financiering[[#This Row],[Anders]],0)</f>
        <v>0</v>
      </c>
      <c r="BI119" s="144">
        <f>IF(Tb.Financiering[[#This Row],[Pnr.]]=BI$7,Tb.Financiering[[#This Row],[Te financieren]]-Tb.Financiering[[#This Row],[Eigen
bijdrage]]-Tb.Financiering[[#This Row],[Andere
subsidie(s)]]-Tb.Financiering[[#This Row],[Anders]],0)</f>
        <v>0</v>
      </c>
      <c r="BJ119" s="144">
        <f>IF(Tb.Financiering[[#This Row],[Pnr.]]=BJ$7,Tb.Financiering[[#This Row],[Te financieren]]-Tb.Financiering[[#This Row],[Eigen
bijdrage]]-Tb.Financiering[[#This Row],[Andere
subsidie(s)]]-Tb.Financiering[[#This Row],[Anders]],0)</f>
        <v>0</v>
      </c>
      <c r="BK119" s="144">
        <f>IF(Tb.Financiering[[#This Row],[Pnr.]]=BK$7,Tb.Financiering[[#This Row],[Te financieren]]-Tb.Financiering[[#This Row],[Eigen
bijdrage]]-Tb.Financiering[[#This Row],[Andere
subsidie(s)]]-Tb.Financiering[[#This Row],[Anders]],0)</f>
        <v>0</v>
      </c>
      <c r="BL119" s="144">
        <f>IF(Tb.Financiering[[#This Row],[Pnr.]]=BL$7,Tb.Financiering[[#This Row],[Te financieren]]-Tb.Financiering[[#This Row],[Eigen
bijdrage]]-Tb.Financiering[[#This Row],[Andere
subsidie(s)]]-Tb.Financiering[[#This Row],[Anders]],0)</f>
        <v>0</v>
      </c>
      <c r="BM119" s="144">
        <f>IF(Tb.Financiering[[#This Row],[Pnr.]]=BM$7,Tb.Financiering[[#This Row],[Te financieren]]-Tb.Financiering[[#This Row],[Eigen
bijdrage]]-Tb.Financiering[[#This Row],[Andere
subsidie(s)]]-Tb.Financiering[[#This Row],[Anders]],0)</f>
        <v>0</v>
      </c>
      <c r="BN119" s="235">
        <f>IF(Tb.Financiering[[#This Row],[Pnr.]]=BN$7,Tb.Financiering[[#This Row],[Eigen
bijdrage]]+Tb.Financiering[[#This Row],[Andere
subsidie(s)]]+Tb.Financiering[[#This Row],[Anders]],0)</f>
        <v>0</v>
      </c>
      <c r="BO119" s="235">
        <f>IF(Tb.Financiering[[#This Row],[Pnr.]]=BO$7,Tb.Financiering[[#This Row],[Eigen
bijdrage]]+Tb.Financiering[[#This Row],[Andere
subsidie(s)]]+Tb.Financiering[[#This Row],[Anders]],0)</f>
        <v>0</v>
      </c>
      <c r="BP119" s="235">
        <f>IF(Tb.Financiering[[#This Row],[Pnr.]]=BP$7,Tb.Financiering[[#This Row],[Eigen
bijdrage]]+Tb.Financiering[[#This Row],[Andere
subsidie(s)]]+Tb.Financiering[[#This Row],[Anders]],0)</f>
        <v>0</v>
      </c>
      <c r="BQ119" s="235">
        <f>IF(Tb.Financiering[[#This Row],[Pnr.]]=BQ$7,Tb.Financiering[[#This Row],[Eigen
bijdrage]]+Tb.Financiering[[#This Row],[Andere
subsidie(s)]]+Tb.Financiering[[#This Row],[Anders]],0)</f>
        <v>0</v>
      </c>
      <c r="BR119" s="235">
        <f>IF(Tb.Financiering[[#This Row],[Pnr.]]=BR$7,Tb.Financiering[[#This Row],[Eigen
bijdrage]]+Tb.Financiering[[#This Row],[Andere
subsidie(s)]]+Tb.Financiering[[#This Row],[Anders]],0)</f>
        <v>0</v>
      </c>
      <c r="BS119" s="235">
        <f>IF(Tb.Financiering[[#This Row],[Pnr.]]=BS$7,Tb.Financiering[[#This Row],[Eigen
bijdrage]]+Tb.Financiering[[#This Row],[Andere
subsidie(s)]]+Tb.Financiering[[#This Row],[Anders]],0)</f>
        <v>0</v>
      </c>
      <c r="BT119" s="235">
        <f>IF(Tb.Financiering[[#This Row],[Pnr.]]=BT$7,Tb.Financiering[[#This Row],[Eigen
bijdrage]]+Tb.Financiering[[#This Row],[Andere
subsidie(s)]]+Tb.Financiering[[#This Row],[Anders]],0)</f>
        <v>0</v>
      </c>
      <c r="BU119" s="235">
        <f>IF(Tb.Financiering[[#This Row],[Pnr.]]=BU$7,Tb.Financiering[[#This Row],[Eigen
bijdrage]]+Tb.Financiering[[#This Row],[Andere
subsidie(s)]]+Tb.Financiering[[#This Row],[Anders]],0)</f>
        <v>0</v>
      </c>
      <c r="BV119" s="235">
        <f>IF(Tb.Financiering[[#This Row],[Pnr.]]=BV$7,Tb.Financiering[[#This Row],[Eigen
bijdrage]]+Tb.Financiering[[#This Row],[Andere
subsidie(s)]]+Tb.Financiering[[#This Row],[Anders]],0)</f>
        <v>0</v>
      </c>
      <c r="BW119" s="235">
        <f>IF(Tb.Financiering[[#This Row],[Pnr.]]=BW$7,Tb.Financiering[[#This Row],[Eigen
bijdrage]]+Tb.Financiering[[#This Row],[Andere
subsidie(s)]]+Tb.Financiering[[#This Row],[Anders]],0)</f>
        <v>0</v>
      </c>
      <c r="BX119" s="235">
        <f>IF(Tb.Financiering[[#This Row],[Pnr.]]=BX$7,Tb.Financiering[[#This Row],[Eigen
bijdrage]]+Tb.Financiering[[#This Row],[Andere
subsidie(s)]]+Tb.Financiering[[#This Row],[Anders]],0)</f>
        <v>0</v>
      </c>
      <c r="BY119" s="235">
        <f>IF(Tb.Financiering[[#This Row],[Pnr.]]=BY$7,Tb.Financiering[[#This Row],[Eigen
bijdrage]]+Tb.Financiering[[#This Row],[Andere
subsidie(s)]]+Tb.Financiering[[#This Row],[Anders]],0)</f>
        <v>0</v>
      </c>
      <c r="BZ119" s="235">
        <f>IF(Tb.Financiering[[#This Row],[Pnr.]]=BZ$7,Tb.Financiering[[#This Row],[Eigen
bijdrage]]+Tb.Financiering[[#This Row],[Andere
subsidie(s)]]+Tb.Financiering[[#This Row],[Anders]],0)</f>
        <v>0</v>
      </c>
      <c r="CA119" s="235">
        <f>IF(Tb.Financiering[[#This Row],[Pnr.]]=CA$7,Tb.Financiering[[#This Row],[Eigen
bijdrage]]+Tb.Financiering[[#This Row],[Andere
subsidie(s)]]+Tb.Financiering[[#This Row],[Anders]],0)</f>
        <v>0</v>
      </c>
      <c r="CB119" s="235">
        <f>IF(Tb.Financiering[[#This Row],[Pnr.]]=CB$7,Tb.Financiering[[#This Row],[Eigen
bijdrage]]+Tb.Financiering[[#This Row],[Andere
subsidie(s)]]+Tb.Financiering[[#This Row],[Anders]],0)</f>
        <v>0</v>
      </c>
      <c r="CC119" s="235">
        <f>IF(Tb.Financiering[[#This Row],[Pnr.]]=CC$7,Tb.Financiering[[#This Row],[Eigen
bijdrage]]+Tb.Financiering[[#This Row],[Andere
subsidie(s)]]+Tb.Financiering[[#This Row],[Anders]],0)</f>
        <v>0</v>
      </c>
      <c r="CD119" s="235">
        <f>IF(Tb.Financiering[[#This Row],[Pnr.]]=CD$7,Tb.Financiering[[#This Row],[Eigen
bijdrage]]+Tb.Financiering[[#This Row],[Andere
subsidie(s)]]+Tb.Financiering[[#This Row],[Anders]],0)</f>
        <v>0</v>
      </c>
      <c r="CE119" s="235">
        <f>IF(Tb.Financiering[[#This Row],[Pnr.]]=CE$7,Tb.Financiering[[#This Row],[Eigen
bijdrage]]+Tb.Financiering[[#This Row],[Andere
subsidie(s)]]+Tb.Financiering[[#This Row],[Anders]],0)</f>
        <v>0</v>
      </c>
      <c r="CF119" s="235">
        <f>IF(Tb.Financiering[[#This Row],[Pnr.]]=CF$7,Tb.Financiering[[#This Row],[Eigen
bijdrage]]+Tb.Financiering[[#This Row],[Andere
subsidie(s)]]+Tb.Financiering[[#This Row],[Anders]],0)</f>
        <v>0</v>
      </c>
      <c r="CG119" s="235">
        <f>IF(Tb.Financiering[[#This Row],[Pnr.]]=CG$7,Tb.Financiering[[#This Row],[Eigen
bijdrage]]+Tb.Financiering[[#This Row],[Andere
subsidie(s)]]+Tb.Financiering[[#This Row],[Anders]],0)</f>
        <v>0</v>
      </c>
      <c r="CH119" s="235">
        <f>IF(Tb.Financiering[[#This Row],[Pnr.]]=CH$7,Tb.Financiering[[#This Row],[Eigen
bijdrage]]+Tb.Financiering[[#This Row],[Andere
subsidie(s)]]+Tb.Financiering[[#This Row],[Anders]],0)</f>
        <v>0</v>
      </c>
      <c r="CI119" s="235">
        <f>IF(Tb.Financiering[[#This Row],[Pnr.]]=CI$7,Tb.Financiering[[#This Row],[Eigen
bijdrage]]+Tb.Financiering[[#This Row],[Andere
subsidie(s)]]+Tb.Financiering[[#This Row],[Anders]],0)</f>
        <v>0</v>
      </c>
      <c r="CJ119" s="235">
        <f>IF(Tb.Financiering[[#This Row],[Pnr.]]=CJ$7,Tb.Financiering[[#This Row],[Eigen
bijdrage]]+Tb.Financiering[[#This Row],[Andere
subsidie(s)]]+Tb.Financiering[[#This Row],[Anders]],0)</f>
        <v>0</v>
      </c>
      <c r="CK119" s="235">
        <f>IF(Tb.Financiering[[#This Row],[Pnr.]]=CK$7,Tb.Financiering[[#This Row],[Eigen
bijdrage]]+Tb.Financiering[[#This Row],[Andere
subsidie(s)]]+Tb.Financiering[[#This Row],[Anders]],0)</f>
        <v>0</v>
      </c>
      <c r="CL119" s="235">
        <f>IF(Tb.Financiering[[#This Row],[Pnr.]]=CL$7,Tb.Financiering[[#This Row],[Eigen
bijdrage]]+Tb.Financiering[[#This Row],[Andere
subsidie(s)]]+Tb.Financiering[[#This Row],[Anders]],0)</f>
        <v>0</v>
      </c>
      <c r="CM119" s="235">
        <f>IF(Tb.Financiering[[#This Row],[Pnr.]]=CM$7,Tb.Financiering[[#This Row],[Eigen
bijdrage]]+Tb.Financiering[[#This Row],[Andere
subsidie(s)]]+Tb.Financiering[[#This Row],[Anders]],0)</f>
        <v>0</v>
      </c>
      <c r="CN119" s="235">
        <f>IF(Tb.Financiering[[#This Row],[Pnr.]]=CN$7,Tb.Financiering[[#This Row],[Eigen
bijdrage]]+Tb.Financiering[[#This Row],[Andere
subsidie(s)]]+Tb.Financiering[[#This Row],[Anders]],0)</f>
        <v>0</v>
      </c>
      <c r="CO119" s="235">
        <f>IF(Tb.Financiering[[#This Row],[Pnr.]]=CO$7,Tb.Financiering[[#This Row],[Eigen
bijdrage]]+Tb.Financiering[[#This Row],[Andere
subsidie(s)]]+Tb.Financiering[[#This Row],[Anders]],0)</f>
        <v>0</v>
      </c>
      <c r="CP119" s="235">
        <f>IF(Tb.Financiering[[#This Row],[Pnr.]]=CP$7,Tb.Financiering[[#This Row],[Eigen
bijdrage]]+Tb.Financiering[[#This Row],[Andere
subsidie(s)]]+Tb.Financiering[[#This Row],[Anders]],0)</f>
        <v>0</v>
      </c>
      <c r="CQ119" s="235">
        <f>IF(Tb.Financiering[[#This Row],[Pnr.]]=CQ$7,Tb.Financiering[[#This Row],[Eigen
bijdrage]]+Tb.Financiering[[#This Row],[Andere
subsidie(s)]]+Tb.Financiering[[#This Row],[Anders]],0)</f>
        <v>0</v>
      </c>
      <c r="CR119" s="235">
        <f>IF(Tb.Financiering[[#This Row],[Pnr.]]=CR$7,Tb.Financiering[[#This Row],[Eigen
bijdrage]]+Tb.Financiering[[#This Row],[Andere
subsidie(s)]]+Tb.Financiering[[#This Row],[Anders]],0)</f>
        <v>0</v>
      </c>
      <c r="CS119" s="235">
        <f>IF(Tb.Financiering[[#This Row],[Pnr.]]=CS$7,Tb.Financiering[[#This Row],[Eigen
bijdrage]]+Tb.Financiering[[#This Row],[Andere
subsidie(s)]]+Tb.Financiering[[#This Row],[Anders]],0)</f>
        <v>0</v>
      </c>
      <c r="CT119" s="235">
        <f>IF(Tb.Financiering[[#This Row],[Pnr.]]=CT$7,Tb.Financiering[[#This Row],[Eigen
bijdrage]]+Tb.Financiering[[#This Row],[Andere
subsidie(s)]]+Tb.Financiering[[#This Row],[Anders]],0)</f>
        <v>0</v>
      </c>
      <c r="CU119" s="235">
        <f>IF(Tb.Financiering[[#This Row],[Pnr.]]=CU$7,Tb.Financiering[[#This Row],[Eigen
bijdrage]]+Tb.Financiering[[#This Row],[Andere
subsidie(s)]]+Tb.Financiering[[#This Row],[Anders]],0)</f>
        <v>0</v>
      </c>
      <c r="CV119" s="235">
        <f>IF(Tb.Financiering[[#This Row],[Pnr.]]=CV$7,Tb.Financiering[[#This Row],[Eigen
bijdrage]]+Tb.Financiering[[#This Row],[Andere
subsidie(s)]]+Tb.Financiering[[#This Row],[Anders]],0)</f>
        <v>0</v>
      </c>
      <c r="CW119" s="235">
        <f>IF(Tb.Financiering[[#This Row],[Pnr.]]=CW$7,Tb.Financiering[[#This Row],[Eigen
bijdrage]]+Tb.Financiering[[#This Row],[Andere
subsidie(s)]]+Tb.Financiering[[#This Row],[Anders]],0)</f>
        <v>0</v>
      </c>
      <c r="CX119" s="235">
        <f>IF(Tb.Financiering[[#This Row],[Pnr.]]=CX$7,Tb.Financiering[[#This Row],[Eigen
bijdrage]]+Tb.Financiering[[#This Row],[Andere
subsidie(s)]]+Tb.Financiering[[#This Row],[Anders]],0)</f>
        <v>0</v>
      </c>
      <c r="CY119" s="235">
        <f>IF(Tb.Financiering[[#This Row],[Pnr.]]=CY$7,Tb.Financiering[[#This Row],[Eigen
bijdrage]]+Tb.Financiering[[#This Row],[Andere
subsidie(s)]]+Tb.Financiering[[#This Row],[Anders]],0)</f>
        <v>0</v>
      </c>
      <c r="CZ119" s="235">
        <f>IF(Tb.Financiering[[#This Row],[Pnr.]]=CZ$7,Tb.Financiering[[#This Row],[Eigen
bijdrage]]+Tb.Financiering[[#This Row],[Andere
subsidie(s)]]+Tb.Financiering[[#This Row],[Anders]],0)</f>
        <v>0</v>
      </c>
      <c r="DA119" s="235">
        <f>IF(Tb.Financiering[[#This Row],[Pnr.]]=DA$7,Tb.Financiering[[#This Row],[Eigen
bijdrage]]+Tb.Financiering[[#This Row],[Andere
subsidie(s)]]+Tb.Financiering[[#This Row],[Anders]],0)</f>
        <v>0</v>
      </c>
      <c r="DB119" s="235">
        <f>IF(Tb.Financiering[[#This Row],[Pnr.]]=DB$7,Tb.Financiering[[#This Row],[Eigen
bijdrage]]+Tb.Financiering[[#This Row],[Andere
subsidie(s)]]+Tb.Financiering[[#This Row],[Anders]],0)</f>
        <v>0</v>
      </c>
      <c r="DC119" s="235">
        <f>IF(Tb.Financiering[[#This Row],[Pnr.]]=DC$7,Tb.Financiering[[#This Row],[Eigen
bijdrage]]+Tb.Financiering[[#This Row],[Andere
subsidie(s)]]+Tb.Financiering[[#This Row],[Anders]],0)</f>
        <v>0</v>
      </c>
      <c r="DD119" s="235">
        <f>IF(Tb.Financiering[[#This Row],[Pnr.]]=DD$7,Tb.Financiering[[#This Row],[Eigen
bijdrage]]+Tb.Financiering[[#This Row],[Andere
subsidie(s)]]+Tb.Financiering[[#This Row],[Anders]],0)</f>
        <v>0</v>
      </c>
      <c r="DE119" s="235">
        <f>IF(Tb.Financiering[[#This Row],[Pnr.]]=DE$7,Tb.Financiering[[#This Row],[Eigen
bijdrage]]+Tb.Financiering[[#This Row],[Andere
subsidie(s)]]+Tb.Financiering[[#This Row],[Anders]],0)</f>
        <v>0</v>
      </c>
      <c r="DF119" s="235">
        <f>IF(Tb.Financiering[[#This Row],[Pnr.]]=DF$7,Tb.Financiering[[#This Row],[Eigen
bijdrage]]+Tb.Financiering[[#This Row],[Andere
subsidie(s)]]+Tb.Financiering[[#This Row],[Anders]],0)</f>
        <v>0</v>
      </c>
      <c r="DG119" s="235">
        <f>IF(Tb.Financiering[[#This Row],[Pnr.]]=DG$7,Tb.Financiering[[#This Row],[Eigen
bijdrage]]+Tb.Financiering[[#This Row],[Andere
subsidie(s)]]+Tb.Financiering[[#This Row],[Anders]],0)</f>
        <v>0</v>
      </c>
      <c r="DH119" s="235">
        <f>IF(Tb.Financiering[[#This Row],[Pnr.]]=DH$7,Tb.Financiering[[#This Row],[Eigen
bijdrage]]+Tb.Financiering[[#This Row],[Andere
subsidie(s)]]+Tb.Financiering[[#This Row],[Anders]],0)</f>
        <v>0</v>
      </c>
      <c r="DI119" s="235">
        <f>IF(Tb.Financiering[[#This Row],[Pnr.]]=DI$7,Tb.Financiering[[#This Row],[Eigen
bijdrage]]+Tb.Financiering[[#This Row],[Andere
subsidie(s)]]+Tb.Financiering[[#This Row],[Anders]],0)</f>
        <v>0</v>
      </c>
      <c r="DJ119" s="235">
        <f>IF(Tb.Financiering[[#This Row],[Pnr.]]=DJ$7,Tb.Financiering[[#This Row],[Eigen
bijdrage]]+Tb.Financiering[[#This Row],[Andere
subsidie(s)]]+Tb.Financiering[[#This Row],[Anders]],0)</f>
        <v>0</v>
      </c>
      <c r="DK119" s="235">
        <f>IF(Tb.Financiering[[#This Row],[Pnr.]]=DK$7,Tb.Financiering[[#This Row],[Eigen
bijdrage]]+Tb.Financiering[[#This Row],[Andere
subsidie(s)]]+Tb.Financiering[[#This Row],[Anders]],0)</f>
        <v>0</v>
      </c>
      <c r="XFD119" s="31"/>
    </row>
    <row r="120" spans="1:115 16384:16384" s="4" customFormat="1" x14ac:dyDescent="0.3">
      <c r="A120" s="31"/>
      <c r="B120" s="137"/>
      <c r="C120" s="137"/>
      <c r="D120" s="11">
        <f>SUMIF(Tbl.Kosten[PSAnr.],Tb.Financiering[[#This Row],[PSAnr.]],Tbl.Kosten[Totaal kosten])</f>
        <v>0</v>
      </c>
      <c r="E120" s="154">
        <f>SUMIF(Tbl.Kosten[PSAnr.],Tb.Financiering[[#This Row],[PSAnr.]],Tbl.Kosten[Subsidie])</f>
        <v>0</v>
      </c>
      <c r="F120" s="155"/>
      <c r="G120" s="154">
        <f>Tb.Financiering[[#This Row],[Begrote kosten]]-Tb.Financiering[[#This Row],[Berekende GLB subsidie]]-Tb.Financiering[[#This Row],[Correctie GLB subsidie]]</f>
        <v>0</v>
      </c>
      <c r="H120" s="156"/>
      <c r="I120" s="156"/>
      <c r="J120" s="156"/>
      <c r="K120" s="152"/>
      <c r="L120" s="97">
        <f>Tb.Financiering[[#This Row],[Te financieren]]-SUM(Tb.Financiering[[#This Row],[Eigen
bijdrage]:[Anders]])</f>
        <v>0</v>
      </c>
      <c r="M120" s="160" t="str">
        <f>IFERROR(VLOOKUP(Tb.Financiering[[#This Row],[Partnernaam]],Tbl.Projectpartners[[Naam]:[PNr.]],9,FALSE),"")</f>
        <v/>
      </c>
      <c r="N120" s="142" t="str">
        <f>IFERROR(VLOOKUP(Tb.Financiering[[#This Row],[Subsidiabele activiteit]],Tbl.Subsidiehoogte[[Subsidieactiviteit]:[SAnr.]],3,FALSE),"")</f>
        <v/>
      </c>
      <c r="O120" s="142" t="str">
        <f>_xlfn.CONCAT(Tb.Financiering[[#This Row],[Pnr.]],Tb.Financiering[[#This Row],[SAnr.]])</f>
        <v/>
      </c>
      <c r="P120" s="144">
        <f>IF(Tb.Financiering[[#This Row],[Pnr.]]=P$7,Tb.Financiering[[#This Row],[Te financieren]]-Tb.Financiering[[#This Row],[Eigen
bijdrage]]-Tb.Financiering[[#This Row],[Andere
subsidie(s)]]-Tb.Financiering[[#This Row],[Anders]],0)</f>
        <v>0</v>
      </c>
      <c r="Q120" s="144">
        <f>IF(Tb.Financiering[[#This Row],[Pnr.]]=Q$7,Tb.Financiering[[#This Row],[Te financieren]]-Tb.Financiering[[#This Row],[Eigen
bijdrage]]-Tb.Financiering[[#This Row],[Andere
subsidie(s)]]-Tb.Financiering[[#This Row],[Anders]],0)</f>
        <v>0</v>
      </c>
      <c r="R120" s="144">
        <f>IF(Tb.Financiering[[#This Row],[Pnr.]]=R$7,Tb.Financiering[[#This Row],[Te financieren]]-Tb.Financiering[[#This Row],[Eigen
bijdrage]]-Tb.Financiering[[#This Row],[Andere
subsidie(s)]]-Tb.Financiering[[#This Row],[Anders]],0)</f>
        <v>0</v>
      </c>
      <c r="S120" s="144">
        <f>IF(Tb.Financiering[[#This Row],[Pnr.]]=S$7,Tb.Financiering[[#This Row],[Te financieren]]-Tb.Financiering[[#This Row],[Eigen
bijdrage]]-Tb.Financiering[[#This Row],[Andere
subsidie(s)]]-Tb.Financiering[[#This Row],[Anders]],0)</f>
        <v>0</v>
      </c>
      <c r="T120" s="144">
        <f>IF(Tb.Financiering[[#This Row],[Pnr.]]=T$7,Tb.Financiering[[#This Row],[Te financieren]]-Tb.Financiering[[#This Row],[Eigen
bijdrage]]-Tb.Financiering[[#This Row],[Andere
subsidie(s)]]-Tb.Financiering[[#This Row],[Anders]],0)</f>
        <v>0</v>
      </c>
      <c r="U120" s="144">
        <f>IF(Tb.Financiering[[#This Row],[Pnr.]]=U$7,Tb.Financiering[[#This Row],[Te financieren]]-Tb.Financiering[[#This Row],[Eigen
bijdrage]]-Tb.Financiering[[#This Row],[Andere
subsidie(s)]]-Tb.Financiering[[#This Row],[Anders]],0)</f>
        <v>0</v>
      </c>
      <c r="V120" s="144">
        <f>IF(Tb.Financiering[[#This Row],[Pnr.]]=V$7,Tb.Financiering[[#This Row],[Te financieren]]-Tb.Financiering[[#This Row],[Eigen
bijdrage]]-Tb.Financiering[[#This Row],[Andere
subsidie(s)]]-Tb.Financiering[[#This Row],[Anders]],0)</f>
        <v>0</v>
      </c>
      <c r="W120" s="144">
        <f>IF(Tb.Financiering[[#This Row],[Pnr.]]=W$7,Tb.Financiering[[#This Row],[Te financieren]]-Tb.Financiering[[#This Row],[Eigen
bijdrage]]-Tb.Financiering[[#This Row],[Andere
subsidie(s)]]-Tb.Financiering[[#This Row],[Anders]],0)</f>
        <v>0</v>
      </c>
      <c r="X120" s="144">
        <f>IF(Tb.Financiering[[#This Row],[Pnr.]]=X$7,Tb.Financiering[[#This Row],[Te financieren]]-Tb.Financiering[[#This Row],[Eigen
bijdrage]]-Tb.Financiering[[#This Row],[Andere
subsidie(s)]]-Tb.Financiering[[#This Row],[Anders]],0)</f>
        <v>0</v>
      </c>
      <c r="Y120" s="144">
        <f>IF(Tb.Financiering[[#This Row],[Pnr.]]=Y$7,Tb.Financiering[[#This Row],[Te financieren]]-Tb.Financiering[[#This Row],[Eigen
bijdrage]]-Tb.Financiering[[#This Row],[Andere
subsidie(s)]]-Tb.Financiering[[#This Row],[Anders]],0)</f>
        <v>0</v>
      </c>
      <c r="Z120" s="144">
        <f>IF(Tb.Financiering[[#This Row],[Pnr.]]=Z$7,Tb.Financiering[[#This Row],[Te financieren]]-Tb.Financiering[[#This Row],[Eigen
bijdrage]]-Tb.Financiering[[#This Row],[Andere
subsidie(s)]]-Tb.Financiering[[#This Row],[Anders]],0)</f>
        <v>0</v>
      </c>
      <c r="AA120" s="144">
        <f>IF(Tb.Financiering[[#This Row],[Pnr.]]=AA$7,Tb.Financiering[[#This Row],[Te financieren]]-Tb.Financiering[[#This Row],[Eigen
bijdrage]]-Tb.Financiering[[#This Row],[Andere
subsidie(s)]]-Tb.Financiering[[#This Row],[Anders]],0)</f>
        <v>0</v>
      </c>
      <c r="AB120" s="144">
        <f>IF(Tb.Financiering[[#This Row],[Pnr.]]=AB$7,Tb.Financiering[[#This Row],[Te financieren]]-Tb.Financiering[[#This Row],[Eigen
bijdrage]]-Tb.Financiering[[#This Row],[Andere
subsidie(s)]]-Tb.Financiering[[#This Row],[Anders]],0)</f>
        <v>0</v>
      </c>
      <c r="AC120" s="144">
        <f>IF(Tb.Financiering[[#This Row],[Pnr.]]=AC$7,Tb.Financiering[[#This Row],[Te financieren]]-Tb.Financiering[[#This Row],[Eigen
bijdrage]]-Tb.Financiering[[#This Row],[Andere
subsidie(s)]]-Tb.Financiering[[#This Row],[Anders]],0)</f>
        <v>0</v>
      </c>
      <c r="AD120" s="144">
        <f>IF(Tb.Financiering[[#This Row],[Pnr.]]=AD$7,Tb.Financiering[[#This Row],[Te financieren]]-Tb.Financiering[[#This Row],[Eigen
bijdrage]]-Tb.Financiering[[#This Row],[Andere
subsidie(s)]]-Tb.Financiering[[#This Row],[Anders]],0)</f>
        <v>0</v>
      </c>
      <c r="AE120" s="144">
        <f>IF(Tb.Financiering[[#This Row],[Pnr.]]=AE$7,Tb.Financiering[[#This Row],[Te financieren]]-Tb.Financiering[[#This Row],[Eigen
bijdrage]]-Tb.Financiering[[#This Row],[Andere
subsidie(s)]]-Tb.Financiering[[#This Row],[Anders]],0)</f>
        <v>0</v>
      </c>
      <c r="AF120" s="144">
        <f>IF(Tb.Financiering[[#This Row],[Pnr.]]=AF$7,Tb.Financiering[[#This Row],[Te financieren]]-Tb.Financiering[[#This Row],[Eigen
bijdrage]]-Tb.Financiering[[#This Row],[Andere
subsidie(s)]]-Tb.Financiering[[#This Row],[Anders]],0)</f>
        <v>0</v>
      </c>
      <c r="AG120" s="144">
        <f>IF(Tb.Financiering[[#This Row],[Pnr.]]=AG$7,Tb.Financiering[[#This Row],[Te financieren]]-Tb.Financiering[[#This Row],[Eigen
bijdrage]]-Tb.Financiering[[#This Row],[Andere
subsidie(s)]]-Tb.Financiering[[#This Row],[Anders]],0)</f>
        <v>0</v>
      </c>
      <c r="AH120" s="144">
        <f>IF(Tb.Financiering[[#This Row],[Pnr.]]=AH$7,Tb.Financiering[[#This Row],[Te financieren]]-Tb.Financiering[[#This Row],[Eigen
bijdrage]]-Tb.Financiering[[#This Row],[Andere
subsidie(s)]]-Tb.Financiering[[#This Row],[Anders]],0)</f>
        <v>0</v>
      </c>
      <c r="AI120" s="144">
        <f>IF(Tb.Financiering[[#This Row],[Pnr.]]=AI$7,Tb.Financiering[[#This Row],[Te financieren]]-Tb.Financiering[[#This Row],[Eigen
bijdrage]]-Tb.Financiering[[#This Row],[Andere
subsidie(s)]]-Tb.Financiering[[#This Row],[Anders]],0)</f>
        <v>0</v>
      </c>
      <c r="AJ120" s="144">
        <f>IF(Tb.Financiering[[#This Row],[Pnr.]]=AJ$7,Tb.Financiering[[#This Row],[Te financieren]]-Tb.Financiering[[#This Row],[Eigen
bijdrage]]-Tb.Financiering[[#This Row],[Andere
subsidie(s)]]-Tb.Financiering[[#This Row],[Anders]],0)</f>
        <v>0</v>
      </c>
      <c r="AK120" s="144">
        <f>IF(Tb.Financiering[[#This Row],[Pnr.]]=AK$7,Tb.Financiering[[#This Row],[Te financieren]]-Tb.Financiering[[#This Row],[Eigen
bijdrage]]-Tb.Financiering[[#This Row],[Andere
subsidie(s)]]-Tb.Financiering[[#This Row],[Anders]],0)</f>
        <v>0</v>
      </c>
      <c r="AL120" s="144">
        <f>IF(Tb.Financiering[[#This Row],[Pnr.]]=AL$7,Tb.Financiering[[#This Row],[Te financieren]]-Tb.Financiering[[#This Row],[Eigen
bijdrage]]-Tb.Financiering[[#This Row],[Andere
subsidie(s)]]-Tb.Financiering[[#This Row],[Anders]],0)</f>
        <v>0</v>
      </c>
      <c r="AM120" s="144">
        <f>IF(Tb.Financiering[[#This Row],[Pnr.]]=AM$7,Tb.Financiering[[#This Row],[Te financieren]]-Tb.Financiering[[#This Row],[Eigen
bijdrage]]-Tb.Financiering[[#This Row],[Andere
subsidie(s)]]-Tb.Financiering[[#This Row],[Anders]],0)</f>
        <v>0</v>
      </c>
      <c r="AN120" s="144">
        <f>IF(Tb.Financiering[[#This Row],[Pnr.]]=AN$7,Tb.Financiering[[#This Row],[Te financieren]]-Tb.Financiering[[#This Row],[Eigen
bijdrage]]-Tb.Financiering[[#This Row],[Andere
subsidie(s)]]-Tb.Financiering[[#This Row],[Anders]],0)</f>
        <v>0</v>
      </c>
      <c r="AO120" s="144">
        <f>IF(Tb.Financiering[[#This Row],[Pnr.]]=AO$7,Tb.Financiering[[#This Row],[Te financieren]]-Tb.Financiering[[#This Row],[Eigen
bijdrage]]-Tb.Financiering[[#This Row],[Andere
subsidie(s)]]-Tb.Financiering[[#This Row],[Anders]],0)</f>
        <v>0</v>
      </c>
      <c r="AP120" s="144">
        <f>IF(Tb.Financiering[[#This Row],[Pnr.]]=AP$7,Tb.Financiering[[#This Row],[Te financieren]]-Tb.Financiering[[#This Row],[Eigen
bijdrage]]-Tb.Financiering[[#This Row],[Andere
subsidie(s)]]-Tb.Financiering[[#This Row],[Anders]],0)</f>
        <v>0</v>
      </c>
      <c r="AQ120" s="144">
        <f>IF(Tb.Financiering[[#This Row],[Pnr.]]=AQ$7,Tb.Financiering[[#This Row],[Te financieren]]-Tb.Financiering[[#This Row],[Eigen
bijdrage]]-Tb.Financiering[[#This Row],[Andere
subsidie(s)]]-Tb.Financiering[[#This Row],[Anders]],0)</f>
        <v>0</v>
      </c>
      <c r="AR120" s="144">
        <f>IF(Tb.Financiering[[#This Row],[Pnr.]]=AR$7,Tb.Financiering[[#This Row],[Te financieren]]-Tb.Financiering[[#This Row],[Eigen
bijdrage]]-Tb.Financiering[[#This Row],[Andere
subsidie(s)]]-Tb.Financiering[[#This Row],[Anders]],0)</f>
        <v>0</v>
      </c>
      <c r="AS120" s="144">
        <f>IF(Tb.Financiering[[#This Row],[Pnr.]]=AS$7,Tb.Financiering[[#This Row],[Te financieren]]-Tb.Financiering[[#This Row],[Eigen
bijdrage]]-Tb.Financiering[[#This Row],[Andere
subsidie(s)]]-Tb.Financiering[[#This Row],[Anders]],0)</f>
        <v>0</v>
      </c>
      <c r="AT120" s="144">
        <f>IF(Tb.Financiering[[#This Row],[Pnr.]]=AT$7,Tb.Financiering[[#This Row],[Te financieren]]-Tb.Financiering[[#This Row],[Eigen
bijdrage]]-Tb.Financiering[[#This Row],[Andere
subsidie(s)]]-Tb.Financiering[[#This Row],[Anders]],0)</f>
        <v>0</v>
      </c>
      <c r="AU120" s="144">
        <f>IF(Tb.Financiering[[#This Row],[Pnr.]]=AU$7,Tb.Financiering[[#This Row],[Te financieren]]-Tb.Financiering[[#This Row],[Eigen
bijdrage]]-Tb.Financiering[[#This Row],[Andere
subsidie(s)]]-Tb.Financiering[[#This Row],[Anders]],0)</f>
        <v>0</v>
      </c>
      <c r="AV120" s="144">
        <f>IF(Tb.Financiering[[#This Row],[Pnr.]]=AV$7,Tb.Financiering[[#This Row],[Te financieren]]-Tb.Financiering[[#This Row],[Eigen
bijdrage]]-Tb.Financiering[[#This Row],[Andere
subsidie(s)]]-Tb.Financiering[[#This Row],[Anders]],0)</f>
        <v>0</v>
      </c>
      <c r="AW120" s="144">
        <f>IF(Tb.Financiering[[#This Row],[Pnr.]]=AW$7,Tb.Financiering[[#This Row],[Te financieren]]-Tb.Financiering[[#This Row],[Eigen
bijdrage]]-Tb.Financiering[[#This Row],[Andere
subsidie(s)]]-Tb.Financiering[[#This Row],[Anders]],0)</f>
        <v>0</v>
      </c>
      <c r="AX120" s="144">
        <f>IF(Tb.Financiering[[#This Row],[Pnr.]]=AX$7,Tb.Financiering[[#This Row],[Te financieren]]-Tb.Financiering[[#This Row],[Eigen
bijdrage]]-Tb.Financiering[[#This Row],[Andere
subsidie(s)]]-Tb.Financiering[[#This Row],[Anders]],0)</f>
        <v>0</v>
      </c>
      <c r="AY120" s="144">
        <f>IF(Tb.Financiering[[#This Row],[Pnr.]]=AY$7,Tb.Financiering[[#This Row],[Te financieren]]-Tb.Financiering[[#This Row],[Eigen
bijdrage]]-Tb.Financiering[[#This Row],[Andere
subsidie(s)]]-Tb.Financiering[[#This Row],[Anders]],0)</f>
        <v>0</v>
      </c>
      <c r="AZ120" s="144">
        <f>IF(Tb.Financiering[[#This Row],[Pnr.]]=AZ$7,Tb.Financiering[[#This Row],[Te financieren]]-Tb.Financiering[[#This Row],[Eigen
bijdrage]]-Tb.Financiering[[#This Row],[Andere
subsidie(s)]]-Tb.Financiering[[#This Row],[Anders]],0)</f>
        <v>0</v>
      </c>
      <c r="BA120" s="144">
        <f>IF(Tb.Financiering[[#This Row],[Pnr.]]=BA$7,Tb.Financiering[[#This Row],[Te financieren]]-Tb.Financiering[[#This Row],[Eigen
bijdrage]]-Tb.Financiering[[#This Row],[Andere
subsidie(s)]]-Tb.Financiering[[#This Row],[Anders]],0)</f>
        <v>0</v>
      </c>
      <c r="BB120" s="144">
        <f>IF(Tb.Financiering[[#This Row],[Pnr.]]=BB$7,Tb.Financiering[[#This Row],[Te financieren]]-Tb.Financiering[[#This Row],[Eigen
bijdrage]]-Tb.Financiering[[#This Row],[Andere
subsidie(s)]]-Tb.Financiering[[#This Row],[Anders]],0)</f>
        <v>0</v>
      </c>
      <c r="BC120" s="144">
        <f>IF(Tb.Financiering[[#This Row],[Pnr.]]=BC$7,Tb.Financiering[[#This Row],[Te financieren]]-Tb.Financiering[[#This Row],[Eigen
bijdrage]]-Tb.Financiering[[#This Row],[Andere
subsidie(s)]]-Tb.Financiering[[#This Row],[Anders]],0)</f>
        <v>0</v>
      </c>
      <c r="BD120" s="144">
        <f>IF(Tb.Financiering[[#This Row],[Pnr.]]=BD$7,Tb.Financiering[[#This Row],[Te financieren]]-Tb.Financiering[[#This Row],[Eigen
bijdrage]]-Tb.Financiering[[#This Row],[Andere
subsidie(s)]]-Tb.Financiering[[#This Row],[Anders]],0)</f>
        <v>0</v>
      </c>
      <c r="BE120" s="144">
        <f>IF(Tb.Financiering[[#This Row],[Pnr.]]=BE$7,Tb.Financiering[[#This Row],[Te financieren]]-Tb.Financiering[[#This Row],[Eigen
bijdrage]]-Tb.Financiering[[#This Row],[Andere
subsidie(s)]]-Tb.Financiering[[#This Row],[Anders]],0)</f>
        <v>0</v>
      </c>
      <c r="BF120" s="144">
        <f>IF(Tb.Financiering[[#This Row],[Pnr.]]=BF$7,Tb.Financiering[[#This Row],[Te financieren]]-Tb.Financiering[[#This Row],[Eigen
bijdrage]]-Tb.Financiering[[#This Row],[Andere
subsidie(s)]]-Tb.Financiering[[#This Row],[Anders]],0)</f>
        <v>0</v>
      </c>
      <c r="BG120" s="144">
        <f>IF(Tb.Financiering[[#This Row],[Pnr.]]=BG$7,Tb.Financiering[[#This Row],[Te financieren]]-Tb.Financiering[[#This Row],[Eigen
bijdrage]]-Tb.Financiering[[#This Row],[Andere
subsidie(s)]]-Tb.Financiering[[#This Row],[Anders]],0)</f>
        <v>0</v>
      </c>
      <c r="BH120" s="144">
        <f>IF(Tb.Financiering[[#This Row],[Pnr.]]=BH$7,Tb.Financiering[[#This Row],[Te financieren]]-Tb.Financiering[[#This Row],[Eigen
bijdrage]]-Tb.Financiering[[#This Row],[Andere
subsidie(s)]]-Tb.Financiering[[#This Row],[Anders]],0)</f>
        <v>0</v>
      </c>
      <c r="BI120" s="144">
        <f>IF(Tb.Financiering[[#This Row],[Pnr.]]=BI$7,Tb.Financiering[[#This Row],[Te financieren]]-Tb.Financiering[[#This Row],[Eigen
bijdrage]]-Tb.Financiering[[#This Row],[Andere
subsidie(s)]]-Tb.Financiering[[#This Row],[Anders]],0)</f>
        <v>0</v>
      </c>
      <c r="BJ120" s="144">
        <f>IF(Tb.Financiering[[#This Row],[Pnr.]]=BJ$7,Tb.Financiering[[#This Row],[Te financieren]]-Tb.Financiering[[#This Row],[Eigen
bijdrage]]-Tb.Financiering[[#This Row],[Andere
subsidie(s)]]-Tb.Financiering[[#This Row],[Anders]],0)</f>
        <v>0</v>
      </c>
      <c r="BK120" s="144">
        <f>IF(Tb.Financiering[[#This Row],[Pnr.]]=BK$7,Tb.Financiering[[#This Row],[Te financieren]]-Tb.Financiering[[#This Row],[Eigen
bijdrage]]-Tb.Financiering[[#This Row],[Andere
subsidie(s)]]-Tb.Financiering[[#This Row],[Anders]],0)</f>
        <v>0</v>
      </c>
      <c r="BL120" s="144">
        <f>IF(Tb.Financiering[[#This Row],[Pnr.]]=BL$7,Tb.Financiering[[#This Row],[Te financieren]]-Tb.Financiering[[#This Row],[Eigen
bijdrage]]-Tb.Financiering[[#This Row],[Andere
subsidie(s)]]-Tb.Financiering[[#This Row],[Anders]],0)</f>
        <v>0</v>
      </c>
      <c r="BM120" s="144">
        <f>IF(Tb.Financiering[[#This Row],[Pnr.]]=BM$7,Tb.Financiering[[#This Row],[Te financieren]]-Tb.Financiering[[#This Row],[Eigen
bijdrage]]-Tb.Financiering[[#This Row],[Andere
subsidie(s)]]-Tb.Financiering[[#This Row],[Anders]],0)</f>
        <v>0</v>
      </c>
      <c r="BN120" s="235">
        <f>IF(Tb.Financiering[[#This Row],[Pnr.]]=BN$7,Tb.Financiering[[#This Row],[Eigen
bijdrage]]+Tb.Financiering[[#This Row],[Andere
subsidie(s)]]+Tb.Financiering[[#This Row],[Anders]],0)</f>
        <v>0</v>
      </c>
      <c r="BO120" s="235">
        <f>IF(Tb.Financiering[[#This Row],[Pnr.]]=BO$7,Tb.Financiering[[#This Row],[Eigen
bijdrage]]+Tb.Financiering[[#This Row],[Andere
subsidie(s)]]+Tb.Financiering[[#This Row],[Anders]],0)</f>
        <v>0</v>
      </c>
      <c r="BP120" s="235">
        <f>IF(Tb.Financiering[[#This Row],[Pnr.]]=BP$7,Tb.Financiering[[#This Row],[Eigen
bijdrage]]+Tb.Financiering[[#This Row],[Andere
subsidie(s)]]+Tb.Financiering[[#This Row],[Anders]],0)</f>
        <v>0</v>
      </c>
      <c r="BQ120" s="235">
        <f>IF(Tb.Financiering[[#This Row],[Pnr.]]=BQ$7,Tb.Financiering[[#This Row],[Eigen
bijdrage]]+Tb.Financiering[[#This Row],[Andere
subsidie(s)]]+Tb.Financiering[[#This Row],[Anders]],0)</f>
        <v>0</v>
      </c>
      <c r="BR120" s="235">
        <f>IF(Tb.Financiering[[#This Row],[Pnr.]]=BR$7,Tb.Financiering[[#This Row],[Eigen
bijdrage]]+Tb.Financiering[[#This Row],[Andere
subsidie(s)]]+Tb.Financiering[[#This Row],[Anders]],0)</f>
        <v>0</v>
      </c>
      <c r="BS120" s="235">
        <f>IF(Tb.Financiering[[#This Row],[Pnr.]]=BS$7,Tb.Financiering[[#This Row],[Eigen
bijdrage]]+Tb.Financiering[[#This Row],[Andere
subsidie(s)]]+Tb.Financiering[[#This Row],[Anders]],0)</f>
        <v>0</v>
      </c>
      <c r="BT120" s="235">
        <f>IF(Tb.Financiering[[#This Row],[Pnr.]]=BT$7,Tb.Financiering[[#This Row],[Eigen
bijdrage]]+Tb.Financiering[[#This Row],[Andere
subsidie(s)]]+Tb.Financiering[[#This Row],[Anders]],0)</f>
        <v>0</v>
      </c>
      <c r="BU120" s="235">
        <f>IF(Tb.Financiering[[#This Row],[Pnr.]]=BU$7,Tb.Financiering[[#This Row],[Eigen
bijdrage]]+Tb.Financiering[[#This Row],[Andere
subsidie(s)]]+Tb.Financiering[[#This Row],[Anders]],0)</f>
        <v>0</v>
      </c>
      <c r="BV120" s="235">
        <f>IF(Tb.Financiering[[#This Row],[Pnr.]]=BV$7,Tb.Financiering[[#This Row],[Eigen
bijdrage]]+Tb.Financiering[[#This Row],[Andere
subsidie(s)]]+Tb.Financiering[[#This Row],[Anders]],0)</f>
        <v>0</v>
      </c>
      <c r="BW120" s="235">
        <f>IF(Tb.Financiering[[#This Row],[Pnr.]]=BW$7,Tb.Financiering[[#This Row],[Eigen
bijdrage]]+Tb.Financiering[[#This Row],[Andere
subsidie(s)]]+Tb.Financiering[[#This Row],[Anders]],0)</f>
        <v>0</v>
      </c>
      <c r="BX120" s="235">
        <f>IF(Tb.Financiering[[#This Row],[Pnr.]]=BX$7,Tb.Financiering[[#This Row],[Eigen
bijdrage]]+Tb.Financiering[[#This Row],[Andere
subsidie(s)]]+Tb.Financiering[[#This Row],[Anders]],0)</f>
        <v>0</v>
      </c>
      <c r="BY120" s="235">
        <f>IF(Tb.Financiering[[#This Row],[Pnr.]]=BY$7,Tb.Financiering[[#This Row],[Eigen
bijdrage]]+Tb.Financiering[[#This Row],[Andere
subsidie(s)]]+Tb.Financiering[[#This Row],[Anders]],0)</f>
        <v>0</v>
      </c>
      <c r="BZ120" s="235">
        <f>IF(Tb.Financiering[[#This Row],[Pnr.]]=BZ$7,Tb.Financiering[[#This Row],[Eigen
bijdrage]]+Tb.Financiering[[#This Row],[Andere
subsidie(s)]]+Tb.Financiering[[#This Row],[Anders]],0)</f>
        <v>0</v>
      </c>
      <c r="CA120" s="235">
        <f>IF(Tb.Financiering[[#This Row],[Pnr.]]=CA$7,Tb.Financiering[[#This Row],[Eigen
bijdrage]]+Tb.Financiering[[#This Row],[Andere
subsidie(s)]]+Tb.Financiering[[#This Row],[Anders]],0)</f>
        <v>0</v>
      </c>
      <c r="CB120" s="235">
        <f>IF(Tb.Financiering[[#This Row],[Pnr.]]=CB$7,Tb.Financiering[[#This Row],[Eigen
bijdrage]]+Tb.Financiering[[#This Row],[Andere
subsidie(s)]]+Tb.Financiering[[#This Row],[Anders]],0)</f>
        <v>0</v>
      </c>
      <c r="CC120" s="235">
        <f>IF(Tb.Financiering[[#This Row],[Pnr.]]=CC$7,Tb.Financiering[[#This Row],[Eigen
bijdrage]]+Tb.Financiering[[#This Row],[Andere
subsidie(s)]]+Tb.Financiering[[#This Row],[Anders]],0)</f>
        <v>0</v>
      </c>
      <c r="CD120" s="235">
        <f>IF(Tb.Financiering[[#This Row],[Pnr.]]=CD$7,Tb.Financiering[[#This Row],[Eigen
bijdrage]]+Tb.Financiering[[#This Row],[Andere
subsidie(s)]]+Tb.Financiering[[#This Row],[Anders]],0)</f>
        <v>0</v>
      </c>
      <c r="CE120" s="235">
        <f>IF(Tb.Financiering[[#This Row],[Pnr.]]=CE$7,Tb.Financiering[[#This Row],[Eigen
bijdrage]]+Tb.Financiering[[#This Row],[Andere
subsidie(s)]]+Tb.Financiering[[#This Row],[Anders]],0)</f>
        <v>0</v>
      </c>
      <c r="CF120" s="235">
        <f>IF(Tb.Financiering[[#This Row],[Pnr.]]=CF$7,Tb.Financiering[[#This Row],[Eigen
bijdrage]]+Tb.Financiering[[#This Row],[Andere
subsidie(s)]]+Tb.Financiering[[#This Row],[Anders]],0)</f>
        <v>0</v>
      </c>
      <c r="CG120" s="235">
        <f>IF(Tb.Financiering[[#This Row],[Pnr.]]=CG$7,Tb.Financiering[[#This Row],[Eigen
bijdrage]]+Tb.Financiering[[#This Row],[Andere
subsidie(s)]]+Tb.Financiering[[#This Row],[Anders]],0)</f>
        <v>0</v>
      </c>
      <c r="CH120" s="235">
        <f>IF(Tb.Financiering[[#This Row],[Pnr.]]=CH$7,Tb.Financiering[[#This Row],[Eigen
bijdrage]]+Tb.Financiering[[#This Row],[Andere
subsidie(s)]]+Tb.Financiering[[#This Row],[Anders]],0)</f>
        <v>0</v>
      </c>
      <c r="CI120" s="235">
        <f>IF(Tb.Financiering[[#This Row],[Pnr.]]=CI$7,Tb.Financiering[[#This Row],[Eigen
bijdrage]]+Tb.Financiering[[#This Row],[Andere
subsidie(s)]]+Tb.Financiering[[#This Row],[Anders]],0)</f>
        <v>0</v>
      </c>
      <c r="CJ120" s="235">
        <f>IF(Tb.Financiering[[#This Row],[Pnr.]]=CJ$7,Tb.Financiering[[#This Row],[Eigen
bijdrage]]+Tb.Financiering[[#This Row],[Andere
subsidie(s)]]+Tb.Financiering[[#This Row],[Anders]],0)</f>
        <v>0</v>
      </c>
      <c r="CK120" s="235">
        <f>IF(Tb.Financiering[[#This Row],[Pnr.]]=CK$7,Tb.Financiering[[#This Row],[Eigen
bijdrage]]+Tb.Financiering[[#This Row],[Andere
subsidie(s)]]+Tb.Financiering[[#This Row],[Anders]],0)</f>
        <v>0</v>
      </c>
      <c r="CL120" s="235">
        <f>IF(Tb.Financiering[[#This Row],[Pnr.]]=CL$7,Tb.Financiering[[#This Row],[Eigen
bijdrage]]+Tb.Financiering[[#This Row],[Andere
subsidie(s)]]+Tb.Financiering[[#This Row],[Anders]],0)</f>
        <v>0</v>
      </c>
      <c r="CM120" s="235">
        <f>IF(Tb.Financiering[[#This Row],[Pnr.]]=CM$7,Tb.Financiering[[#This Row],[Eigen
bijdrage]]+Tb.Financiering[[#This Row],[Andere
subsidie(s)]]+Tb.Financiering[[#This Row],[Anders]],0)</f>
        <v>0</v>
      </c>
      <c r="CN120" s="235">
        <f>IF(Tb.Financiering[[#This Row],[Pnr.]]=CN$7,Tb.Financiering[[#This Row],[Eigen
bijdrage]]+Tb.Financiering[[#This Row],[Andere
subsidie(s)]]+Tb.Financiering[[#This Row],[Anders]],0)</f>
        <v>0</v>
      </c>
      <c r="CO120" s="235">
        <f>IF(Tb.Financiering[[#This Row],[Pnr.]]=CO$7,Tb.Financiering[[#This Row],[Eigen
bijdrage]]+Tb.Financiering[[#This Row],[Andere
subsidie(s)]]+Tb.Financiering[[#This Row],[Anders]],0)</f>
        <v>0</v>
      </c>
      <c r="CP120" s="235">
        <f>IF(Tb.Financiering[[#This Row],[Pnr.]]=CP$7,Tb.Financiering[[#This Row],[Eigen
bijdrage]]+Tb.Financiering[[#This Row],[Andere
subsidie(s)]]+Tb.Financiering[[#This Row],[Anders]],0)</f>
        <v>0</v>
      </c>
      <c r="CQ120" s="235">
        <f>IF(Tb.Financiering[[#This Row],[Pnr.]]=CQ$7,Tb.Financiering[[#This Row],[Eigen
bijdrage]]+Tb.Financiering[[#This Row],[Andere
subsidie(s)]]+Tb.Financiering[[#This Row],[Anders]],0)</f>
        <v>0</v>
      </c>
      <c r="CR120" s="235">
        <f>IF(Tb.Financiering[[#This Row],[Pnr.]]=CR$7,Tb.Financiering[[#This Row],[Eigen
bijdrage]]+Tb.Financiering[[#This Row],[Andere
subsidie(s)]]+Tb.Financiering[[#This Row],[Anders]],0)</f>
        <v>0</v>
      </c>
      <c r="CS120" s="235">
        <f>IF(Tb.Financiering[[#This Row],[Pnr.]]=CS$7,Tb.Financiering[[#This Row],[Eigen
bijdrage]]+Tb.Financiering[[#This Row],[Andere
subsidie(s)]]+Tb.Financiering[[#This Row],[Anders]],0)</f>
        <v>0</v>
      </c>
      <c r="CT120" s="235">
        <f>IF(Tb.Financiering[[#This Row],[Pnr.]]=CT$7,Tb.Financiering[[#This Row],[Eigen
bijdrage]]+Tb.Financiering[[#This Row],[Andere
subsidie(s)]]+Tb.Financiering[[#This Row],[Anders]],0)</f>
        <v>0</v>
      </c>
      <c r="CU120" s="235">
        <f>IF(Tb.Financiering[[#This Row],[Pnr.]]=CU$7,Tb.Financiering[[#This Row],[Eigen
bijdrage]]+Tb.Financiering[[#This Row],[Andere
subsidie(s)]]+Tb.Financiering[[#This Row],[Anders]],0)</f>
        <v>0</v>
      </c>
      <c r="CV120" s="235">
        <f>IF(Tb.Financiering[[#This Row],[Pnr.]]=CV$7,Tb.Financiering[[#This Row],[Eigen
bijdrage]]+Tb.Financiering[[#This Row],[Andere
subsidie(s)]]+Tb.Financiering[[#This Row],[Anders]],0)</f>
        <v>0</v>
      </c>
      <c r="CW120" s="235">
        <f>IF(Tb.Financiering[[#This Row],[Pnr.]]=CW$7,Tb.Financiering[[#This Row],[Eigen
bijdrage]]+Tb.Financiering[[#This Row],[Andere
subsidie(s)]]+Tb.Financiering[[#This Row],[Anders]],0)</f>
        <v>0</v>
      </c>
      <c r="CX120" s="235">
        <f>IF(Tb.Financiering[[#This Row],[Pnr.]]=CX$7,Tb.Financiering[[#This Row],[Eigen
bijdrage]]+Tb.Financiering[[#This Row],[Andere
subsidie(s)]]+Tb.Financiering[[#This Row],[Anders]],0)</f>
        <v>0</v>
      </c>
      <c r="CY120" s="235">
        <f>IF(Tb.Financiering[[#This Row],[Pnr.]]=CY$7,Tb.Financiering[[#This Row],[Eigen
bijdrage]]+Tb.Financiering[[#This Row],[Andere
subsidie(s)]]+Tb.Financiering[[#This Row],[Anders]],0)</f>
        <v>0</v>
      </c>
      <c r="CZ120" s="235">
        <f>IF(Tb.Financiering[[#This Row],[Pnr.]]=CZ$7,Tb.Financiering[[#This Row],[Eigen
bijdrage]]+Tb.Financiering[[#This Row],[Andere
subsidie(s)]]+Tb.Financiering[[#This Row],[Anders]],0)</f>
        <v>0</v>
      </c>
      <c r="DA120" s="235">
        <f>IF(Tb.Financiering[[#This Row],[Pnr.]]=DA$7,Tb.Financiering[[#This Row],[Eigen
bijdrage]]+Tb.Financiering[[#This Row],[Andere
subsidie(s)]]+Tb.Financiering[[#This Row],[Anders]],0)</f>
        <v>0</v>
      </c>
      <c r="DB120" s="235">
        <f>IF(Tb.Financiering[[#This Row],[Pnr.]]=DB$7,Tb.Financiering[[#This Row],[Eigen
bijdrage]]+Tb.Financiering[[#This Row],[Andere
subsidie(s)]]+Tb.Financiering[[#This Row],[Anders]],0)</f>
        <v>0</v>
      </c>
      <c r="DC120" s="235">
        <f>IF(Tb.Financiering[[#This Row],[Pnr.]]=DC$7,Tb.Financiering[[#This Row],[Eigen
bijdrage]]+Tb.Financiering[[#This Row],[Andere
subsidie(s)]]+Tb.Financiering[[#This Row],[Anders]],0)</f>
        <v>0</v>
      </c>
      <c r="DD120" s="235">
        <f>IF(Tb.Financiering[[#This Row],[Pnr.]]=DD$7,Tb.Financiering[[#This Row],[Eigen
bijdrage]]+Tb.Financiering[[#This Row],[Andere
subsidie(s)]]+Tb.Financiering[[#This Row],[Anders]],0)</f>
        <v>0</v>
      </c>
      <c r="DE120" s="235">
        <f>IF(Tb.Financiering[[#This Row],[Pnr.]]=DE$7,Tb.Financiering[[#This Row],[Eigen
bijdrage]]+Tb.Financiering[[#This Row],[Andere
subsidie(s)]]+Tb.Financiering[[#This Row],[Anders]],0)</f>
        <v>0</v>
      </c>
      <c r="DF120" s="235">
        <f>IF(Tb.Financiering[[#This Row],[Pnr.]]=DF$7,Tb.Financiering[[#This Row],[Eigen
bijdrage]]+Tb.Financiering[[#This Row],[Andere
subsidie(s)]]+Tb.Financiering[[#This Row],[Anders]],0)</f>
        <v>0</v>
      </c>
      <c r="DG120" s="235">
        <f>IF(Tb.Financiering[[#This Row],[Pnr.]]=DG$7,Tb.Financiering[[#This Row],[Eigen
bijdrage]]+Tb.Financiering[[#This Row],[Andere
subsidie(s)]]+Tb.Financiering[[#This Row],[Anders]],0)</f>
        <v>0</v>
      </c>
      <c r="DH120" s="235">
        <f>IF(Tb.Financiering[[#This Row],[Pnr.]]=DH$7,Tb.Financiering[[#This Row],[Eigen
bijdrage]]+Tb.Financiering[[#This Row],[Andere
subsidie(s)]]+Tb.Financiering[[#This Row],[Anders]],0)</f>
        <v>0</v>
      </c>
      <c r="DI120" s="235">
        <f>IF(Tb.Financiering[[#This Row],[Pnr.]]=DI$7,Tb.Financiering[[#This Row],[Eigen
bijdrage]]+Tb.Financiering[[#This Row],[Andere
subsidie(s)]]+Tb.Financiering[[#This Row],[Anders]],0)</f>
        <v>0</v>
      </c>
      <c r="DJ120" s="235">
        <f>IF(Tb.Financiering[[#This Row],[Pnr.]]=DJ$7,Tb.Financiering[[#This Row],[Eigen
bijdrage]]+Tb.Financiering[[#This Row],[Andere
subsidie(s)]]+Tb.Financiering[[#This Row],[Anders]],0)</f>
        <v>0</v>
      </c>
      <c r="DK120" s="235">
        <f>IF(Tb.Financiering[[#This Row],[Pnr.]]=DK$7,Tb.Financiering[[#This Row],[Eigen
bijdrage]]+Tb.Financiering[[#This Row],[Andere
subsidie(s)]]+Tb.Financiering[[#This Row],[Anders]],0)</f>
        <v>0</v>
      </c>
      <c r="XFD120" s="31"/>
    </row>
    <row r="121" spans="1:115 16384:16384" s="4" customFormat="1" x14ac:dyDescent="0.3">
      <c r="A121" s="31"/>
      <c r="B121" s="137"/>
      <c r="C121" s="137"/>
      <c r="D121" s="11">
        <f>SUMIF(Tbl.Kosten[PSAnr.],Tb.Financiering[[#This Row],[PSAnr.]],Tbl.Kosten[Totaal kosten])</f>
        <v>0</v>
      </c>
      <c r="E121" s="154">
        <f>SUMIF(Tbl.Kosten[PSAnr.],Tb.Financiering[[#This Row],[PSAnr.]],Tbl.Kosten[Subsidie])</f>
        <v>0</v>
      </c>
      <c r="F121" s="155"/>
      <c r="G121" s="154">
        <f>Tb.Financiering[[#This Row],[Begrote kosten]]-Tb.Financiering[[#This Row],[Berekende GLB subsidie]]-Tb.Financiering[[#This Row],[Correctie GLB subsidie]]</f>
        <v>0</v>
      </c>
      <c r="H121" s="156"/>
      <c r="I121" s="156"/>
      <c r="J121" s="156"/>
      <c r="K121" s="152"/>
      <c r="L121" s="97">
        <f>Tb.Financiering[[#This Row],[Te financieren]]-SUM(Tb.Financiering[[#This Row],[Eigen
bijdrage]:[Anders]])</f>
        <v>0</v>
      </c>
      <c r="M121" s="160" t="str">
        <f>IFERROR(VLOOKUP(Tb.Financiering[[#This Row],[Partnernaam]],Tbl.Projectpartners[[Naam]:[PNr.]],9,FALSE),"")</f>
        <v/>
      </c>
      <c r="N121" s="142" t="str">
        <f>IFERROR(VLOOKUP(Tb.Financiering[[#This Row],[Subsidiabele activiteit]],Tbl.Subsidiehoogte[[Subsidieactiviteit]:[SAnr.]],3,FALSE),"")</f>
        <v/>
      </c>
      <c r="O121" s="142" t="str">
        <f>_xlfn.CONCAT(Tb.Financiering[[#This Row],[Pnr.]],Tb.Financiering[[#This Row],[SAnr.]])</f>
        <v/>
      </c>
      <c r="P121" s="144">
        <f>IF(Tb.Financiering[[#This Row],[Pnr.]]=P$7,Tb.Financiering[[#This Row],[Te financieren]]-Tb.Financiering[[#This Row],[Eigen
bijdrage]]-Tb.Financiering[[#This Row],[Andere
subsidie(s)]]-Tb.Financiering[[#This Row],[Anders]],0)</f>
        <v>0</v>
      </c>
      <c r="Q121" s="144">
        <f>IF(Tb.Financiering[[#This Row],[Pnr.]]=Q$7,Tb.Financiering[[#This Row],[Te financieren]]-Tb.Financiering[[#This Row],[Eigen
bijdrage]]-Tb.Financiering[[#This Row],[Andere
subsidie(s)]]-Tb.Financiering[[#This Row],[Anders]],0)</f>
        <v>0</v>
      </c>
      <c r="R121" s="144">
        <f>IF(Tb.Financiering[[#This Row],[Pnr.]]=R$7,Tb.Financiering[[#This Row],[Te financieren]]-Tb.Financiering[[#This Row],[Eigen
bijdrage]]-Tb.Financiering[[#This Row],[Andere
subsidie(s)]]-Tb.Financiering[[#This Row],[Anders]],0)</f>
        <v>0</v>
      </c>
      <c r="S121" s="144">
        <f>IF(Tb.Financiering[[#This Row],[Pnr.]]=S$7,Tb.Financiering[[#This Row],[Te financieren]]-Tb.Financiering[[#This Row],[Eigen
bijdrage]]-Tb.Financiering[[#This Row],[Andere
subsidie(s)]]-Tb.Financiering[[#This Row],[Anders]],0)</f>
        <v>0</v>
      </c>
      <c r="T121" s="144">
        <f>IF(Tb.Financiering[[#This Row],[Pnr.]]=T$7,Tb.Financiering[[#This Row],[Te financieren]]-Tb.Financiering[[#This Row],[Eigen
bijdrage]]-Tb.Financiering[[#This Row],[Andere
subsidie(s)]]-Tb.Financiering[[#This Row],[Anders]],0)</f>
        <v>0</v>
      </c>
      <c r="U121" s="144">
        <f>IF(Tb.Financiering[[#This Row],[Pnr.]]=U$7,Tb.Financiering[[#This Row],[Te financieren]]-Tb.Financiering[[#This Row],[Eigen
bijdrage]]-Tb.Financiering[[#This Row],[Andere
subsidie(s)]]-Tb.Financiering[[#This Row],[Anders]],0)</f>
        <v>0</v>
      </c>
      <c r="V121" s="144">
        <f>IF(Tb.Financiering[[#This Row],[Pnr.]]=V$7,Tb.Financiering[[#This Row],[Te financieren]]-Tb.Financiering[[#This Row],[Eigen
bijdrage]]-Tb.Financiering[[#This Row],[Andere
subsidie(s)]]-Tb.Financiering[[#This Row],[Anders]],0)</f>
        <v>0</v>
      </c>
      <c r="W121" s="144">
        <f>IF(Tb.Financiering[[#This Row],[Pnr.]]=W$7,Tb.Financiering[[#This Row],[Te financieren]]-Tb.Financiering[[#This Row],[Eigen
bijdrage]]-Tb.Financiering[[#This Row],[Andere
subsidie(s)]]-Tb.Financiering[[#This Row],[Anders]],0)</f>
        <v>0</v>
      </c>
      <c r="X121" s="144">
        <f>IF(Tb.Financiering[[#This Row],[Pnr.]]=X$7,Tb.Financiering[[#This Row],[Te financieren]]-Tb.Financiering[[#This Row],[Eigen
bijdrage]]-Tb.Financiering[[#This Row],[Andere
subsidie(s)]]-Tb.Financiering[[#This Row],[Anders]],0)</f>
        <v>0</v>
      </c>
      <c r="Y121" s="144">
        <f>IF(Tb.Financiering[[#This Row],[Pnr.]]=Y$7,Tb.Financiering[[#This Row],[Te financieren]]-Tb.Financiering[[#This Row],[Eigen
bijdrage]]-Tb.Financiering[[#This Row],[Andere
subsidie(s)]]-Tb.Financiering[[#This Row],[Anders]],0)</f>
        <v>0</v>
      </c>
      <c r="Z121" s="144">
        <f>IF(Tb.Financiering[[#This Row],[Pnr.]]=Z$7,Tb.Financiering[[#This Row],[Te financieren]]-Tb.Financiering[[#This Row],[Eigen
bijdrage]]-Tb.Financiering[[#This Row],[Andere
subsidie(s)]]-Tb.Financiering[[#This Row],[Anders]],0)</f>
        <v>0</v>
      </c>
      <c r="AA121" s="144">
        <f>IF(Tb.Financiering[[#This Row],[Pnr.]]=AA$7,Tb.Financiering[[#This Row],[Te financieren]]-Tb.Financiering[[#This Row],[Eigen
bijdrage]]-Tb.Financiering[[#This Row],[Andere
subsidie(s)]]-Tb.Financiering[[#This Row],[Anders]],0)</f>
        <v>0</v>
      </c>
      <c r="AB121" s="144">
        <f>IF(Tb.Financiering[[#This Row],[Pnr.]]=AB$7,Tb.Financiering[[#This Row],[Te financieren]]-Tb.Financiering[[#This Row],[Eigen
bijdrage]]-Tb.Financiering[[#This Row],[Andere
subsidie(s)]]-Tb.Financiering[[#This Row],[Anders]],0)</f>
        <v>0</v>
      </c>
      <c r="AC121" s="144">
        <f>IF(Tb.Financiering[[#This Row],[Pnr.]]=AC$7,Tb.Financiering[[#This Row],[Te financieren]]-Tb.Financiering[[#This Row],[Eigen
bijdrage]]-Tb.Financiering[[#This Row],[Andere
subsidie(s)]]-Tb.Financiering[[#This Row],[Anders]],0)</f>
        <v>0</v>
      </c>
      <c r="AD121" s="144">
        <f>IF(Tb.Financiering[[#This Row],[Pnr.]]=AD$7,Tb.Financiering[[#This Row],[Te financieren]]-Tb.Financiering[[#This Row],[Eigen
bijdrage]]-Tb.Financiering[[#This Row],[Andere
subsidie(s)]]-Tb.Financiering[[#This Row],[Anders]],0)</f>
        <v>0</v>
      </c>
      <c r="AE121" s="144">
        <f>IF(Tb.Financiering[[#This Row],[Pnr.]]=AE$7,Tb.Financiering[[#This Row],[Te financieren]]-Tb.Financiering[[#This Row],[Eigen
bijdrage]]-Tb.Financiering[[#This Row],[Andere
subsidie(s)]]-Tb.Financiering[[#This Row],[Anders]],0)</f>
        <v>0</v>
      </c>
      <c r="AF121" s="144">
        <f>IF(Tb.Financiering[[#This Row],[Pnr.]]=AF$7,Tb.Financiering[[#This Row],[Te financieren]]-Tb.Financiering[[#This Row],[Eigen
bijdrage]]-Tb.Financiering[[#This Row],[Andere
subsidie(s)]]-Tb.Financiering[[#This Row],[Anders]],0)</f>
        <v>0</v>
      </c>
      <c r="AG121" s="144">
        <f>IF(Tb.Financiering[[#This Row],[Pnr.]]=AG$7,Tb.Financiering[[#This Row],[Te financieren]]-Tb.Financiering[[#This Row],[Eigen
bijdrage]]-Tb.Financiering[[#This Row],[Andere
subsidie(s)]]-Tb.Financiering[[#This Row],[Anders]],0)</f>
        <v>0</v>
      </c>
      <c r="AH121" s="144">
        <f>IF(Tb.Financiering[[#This Row],[Pnr.]]=AH$7,Tb.Financiering[[#This Row],[Te financieren]]-Tb.Financiering[[#This Row],[Eigen
bijdrage]]-Tb.Financiering[[#This Row],[Andere
subsidie(s)]]-Tb.Financiering[[#This Row],[Anders]],0)</f>
        <v>0</v>
      </c>
      <c r="AI121" s="144">
        <f>IF(Tb.Financiering[[#This Row],[Pnr.]]=AI$7,Tb.Financiering[[#This Row],[Te financieren]]-Tb.Financiering[[#This Row],[Eigen
bijdrage]]-Tb.Financiering[[#This Row],[Andere
subsidie(s)]]-Tb.Financiering[[#This Row],[Anders]],0)</f>
        <v>0</v>
      </c>
      <c r="AJ121" s="144">
        <f>IF(Tb.Financiering[[#This Row],[Pnr.]]=AJ$7,Tb.Financiering[[#This Row],[Te financieren]]-Tb.Financiering[[#This Row],[Eigen
bijdrage]]-Tb.Financiering[[#This Row],[Andere
subsidie(s)]]-Tb.Financiering[[#This Row],[Anders]],0)</f>
        <v>0</v>
      </c>
      <c r="AK121" s="144">
        <f>IF(Tb.Financiering[[#This Row],[Pnr.]]=AK$7,Tb.Financiering[[#This Row],[Te financieren]]-Tb.Financiering[[#This Row],[Eigen
bijdrage]]-Tb.Financiering[[#This Row],[Andere
subsidie(s)]]-Tb.Financiering[[#This Row],[Anders]],0)</f>
        <v>0</v>
      </c>
      <c r="AL121" s="144">
        <f>IF(Tb.Financiering[[#This Row],[Pnr.]]=AL$7,Tb.Financiering[[#This Row],[Te financieren]]-Tb.Financiering[[#This Row],[Eigen
bijdrage]]-Tb.Financiering[[#This Row],[Andere
subsidie(s)]]-Tb.Financiering[[#This Row],[Anders]],0)</f>
        <v>0</v>
      </c>
      <c r="AM121" s="144">
        <f>IF(Tb.Financiering[[#This Row],[Pnr.]]=AM$7,Tb.Financiering[[#This Row],[Te financieren]]-Tb.Financiering[[#This Row],[Eigen
bijdrage]]-Tb.Financiering[[#This Row],[Andere
subsidie(s)]]-Tb.Financiering[[#This Row],[Anders]],0)</f>
        <v>0</v>
      </c>
      <c r="AN121" s="144">
        <f>IF(Tb.Financiering[[#This Row],[Pnr.]]=AN$7,Tb.Financiering[[#This Row],[Te financieren]]-Tb.Financiering[[#This Row],[Eigen
bijdrage]]-Tb.Financiering[[#This Row],[Andere
subsidie(s)]]-Tb.Financiering[[#This Row],[Anders]],0)</f>
        <v>0</v>
      </c>
      <c r="AO121" s="144">
        <f>IF(Tb.Financiering[[#This Row],[Pnr.]]=AO$7,Tb.Financiering[[#This Row],[Te financieren]]-Tb.Financiering[[#This Row],[Eigen
bijdrage]]-Tb.Financiering[[#This Row],[Andere
subsidie(s)]]-Tb.Financiering[[#This Row],[Anders]],0)</f>
        <v>0</v>
      </c>
      <c r="AP121" s="144">
        <f>IF(Tb.Financiering[[#This Row],[Pnr.]]=AP$7,Tb.Financiering[[#This Row],[Te financieren]]-Tb.Financiering[[#This Row],[Eigen
bijdrage]]-Tb.Financiering[[#This Row],[Andere
subsidie(s)]]-Tb.Financiering[[#This Row],[Anders]],0)</f>
        <v>0</v>
      </c>
      <c r="AQ121" s="144">
        <f>IF(Tb.Financiering[[#This Row],[Pnr.]]=AQ$7,Tb.Financiering[[#This Row],[Te financieren]]-Tb.Financiering[[#This Row],[Eigen
bijdrage]]-Tb.Financiering[[#This Row],[Andere
subsidie(s)]]-Tb.Financiering[[#This Row],[Anders]],0)</f>
        <v>0</v>
      </c>
      <c r="AR121" s="144">
        <f>IF(Tb.Financiering[[#This Row],[Pnr.]]=AR$7,Tb.Financiering[[#This Row],[Te financieren]]-Tb.Financiering[[#This Row],[Eigen
bijdrage]]-Tb.Financiering[[#This Row],[Andere
subsidie(s)]]-Tb.Financiering[[#This Row],[Anders]],0)</f>
        <v>0</v>
      </c>
      <c r="AS121" s="144">
        <f>IF(Tb.Financiering[[#This Row],[Pnr.]]=AS$7,Tb.Financiering[[#This Row],[Te financieren]]-Tb.Financiering[[#This Row],[Eigen
bijdrage]]-Tb.Financiering[[#This Row],[Andere
subsidie(s)]]-Tb.Financiering[[#This Row],[Anders]],0)</f>
        <v>0</v>
      </c>
      <c r="AT121" s="144">
        <f>IF(Tb.Financiering[[#This Row],[Pnr.]]=AT$7,Tb.Financiering[[#This Row],[Te financieren]]-Tb.Financiering[[#This Row],[Eigen
bijdrage]]-Tb.Financiering[[#This Row],[Andere
subsidie(s)]]-Tb.Financiering[[#This Row],[Anders]],0)</f>
        <v>0</v>
      </c>
      <c r="AU121" s="144">
        <f>IF(Tb.Financiering[[#This Row],[Pnr.]]=AU$7,Tb.Financiering[[#This Row],[Te financieren]]-Tb.Financiering[[#This Row],[Eigen
bijdrage]]-Tb.Financiering[[#This Row],[Andere
subsidie(s)]]-Tb.Financiering[[#This Row],[Anders]],0)</f>
        <v>0</v>
      </c>
      <c r="AV121" s="144">
        <f>IF(Tb.Financiering[[#This Row],[Pnr.]]=AV$7,Tb.Financiering[[#This Row],[Te financieren]]-Tb.Financiering[[#This Row],[Eigen
bijdrage]]-Tb.Financiering[[#This Row],[Andere
subsidie(s)]]-Tb.Financiering[[#This Row],[Anders]],0)</f>
        <v>0</v>
      </c>
      <c r="AW121" s="144">
        <f>IF(Tb.Financiering[[#This Row],[Pnr.]]=AW$7,Tb.Financiering[[#This Row],[Te financieren]]-Tb.Financiering[[#This Row],[Eigen
bijdrage]]-Tb.Financiering[[#This Row],[Andere
subsidie(s)]]-Tb.Financiering[[#This Row],[Anders]],0)</f>
        <v>0</v>
      </c>
      <c r="AX121" s="144">
        <f>IF(Tb.Financiering[[#This Row],[Pnr.]]=AX$7,Tb.Financiering[[#This Row],[Te financieren]]-Tb.Financiering[[#This Row],[Eigen
bijdrage]]-Tb.Financiering[[#This Row],[Andere
subsidie(s)]]-Tb.Financiering[[#This Row],[Anders]],0)</f>
        <v>0</v>
      </c>
      <c r="AY121" s="144">
        <f>IF(Tb.Financiering[[#This Row],[Pnr.]]=AY$7,Tb.Financiering[[#This Row],[Te financieren]]-Tb.Financiering[[#This Row],[Eigen
bijdrage]]-Tb.Financiering[[#This Row],[Andere
subsidie(s)]]-Tb.Financiering[[#This Row],[Anders]],0)</f>
        <v>0</v>
      </c>
      <c r="AZ121" s="144">
        <f>IF(Tb.Financiering[[#This Row],[Pnr.]]=AZ$7,Tb.Financiering[[#This Row],[Te financieren]]-Tb.Financiering[[#This Row],[Eigen
bijdrage]]-Tb.Financiering[[#This Row],[Andere
subsidie(s)]]-Tb.Financiering[[#This Row],[Anders]],0)</f>
        <v>0</v>
      </c>
      <c r="BA121" s="144">
        <f>IF(Tb.Financiering[[#This Row],[Pnr.]]=BA$7,Tb.Financiering[[#This Row],[Te financieren]]-Tb.Financiering[[#This Row],[Eigen
bijdrage]]-Tb.Financiering[[#This Row],[Andere
subsidie(s)]]-Tb.Financiering[[#This Row],[Anders]],0)</f>
        <v>0</v>
      </c>
      <c r="BB121" s="144">
        <f>IF(Tb.Financiering[[#This Row],[Pnr.]]=BB$7,Tb.Financiering[[#This Row],[Te financieren]]-Tb.Financiering[[#This Row],[Eigen
bijdrage]]-Tb.Financiering[[#This Row],[Andere
subsidie(s)]]-Tb.Financiering[[#This Row],[Anders]],0)</f>
        <v>0</v>
      </c>
      <c r="BC121" s="144">
        <f>IF(Tb.Financiering[[#This Row],[Pnr.]]=BC$7,Tb.Financiering[[#This Row],[Te financieren]]-Tb.Financiering[[#This Row],[Eigen
bijdrage]]-Tb.Financiering[[#This Row],[Andere
subsidie(s)]]-Tb.Financiering[[#This Row],[Anders]],0)</f>
        <v>0</v>
      </c>
      <c r="BD121" s="144">
        <f>IF(Tb.Financiering[[#This Row],[Pnr.]]=BD$7,Tb.Financiering[[#This Row],[Te financieren]]-Tb.Financiering[[#This Row],[Eigen
bijdrage]]-Tb.Financiering[[#This Row],[Andere
subsidie(s)]]-Tb.Financiering[[#This Row],[Anders]],0)</f>
        <v>0</v>
      </c>
      <c r="BE121" s="144">
        <f>IF(Tb.Financiering[[#This Row],[Pnr.]]=BE$7,Tb.Financiering[[#This Row],[Te financieren]]-Tb.Financiering[[#This Row],[Eigen
bijdrage]]-Tb.Financiering[[#This Row],[Andere
subsidie(s)]]-Tb.Financiering[[#This Row],[Anders]],0)</f>
        <v>0</v>
      </c>
      <c r="BF121" s="144">
        <f>IF(Tb.Financiering[[#This Row],[Pnr.]]=BF$7,Tb.Financiering[[#This Row],[Te financieren]]-Tb.Financiering[[#This Row],[Eigen
bijdrage]]-Tb.Financiering[[#This Row],[Andere
subsidie(s)]]-Tb.Financiering[[#This Row],[Anders]],0)</f>
        <v>0</v>
      </c>
      <c r="BG121" s="144">
        <f>IF(Tb.Financiering[[#This Row],[Pnr.]]=BG$7,Tb.Financiering[[#This Row],[Te financieren]]-Tb.Financiering[[#This Row],[Eigen
bijdrage]]-Tb.Financiering[[#This Row],[Andere
subsidie(s)]]-Tb.Financiering[[#This Row],[Anders]],0)</f>
        <v>0</v>
      </c>
      <c r="BH121" s="144">
        <f>IF(Tb.Financiering[[#This Row],[Pnr.]]=BH$7,Tb.Financiering[[#This Row],[Te financieren]]-Tb.Financiering[[#This Row],[Eigen
bijdrage]]-Tb.Financiering[[#This Row],[Andere
subsidie(s)]]-Tb.Financiering[[#This Row],[Anders]],0)</f>
        <v>0</v>
      </c>
      <c r="BI121" s="144">
        <f>IF(Tb.Financiering[[#This Row],[Pnr.]]=BI$7,Tb.Financiering[[#This Row],[Te financieren]]-Tb.Financiering[[#This Row],[Eigen
bijdrage]]-Tb.Financiering[[#This Row],[Andere
subsidie(s)]]-Tb.Financiering[[#This Row],[Anders]],0)</f>
        <v>0</v>
      </c>
      <c r="BJ121" s="144">
        <f>IF(Tb.Financiering[[#This Row],[Pnr.]]=BJ$7,Tb.Financiering[[#This Row],[Te financieren]]-Tb.Financiering[[#This Row],[Eigen
bijdrage]]-Tb.Financiering[[#This Row],[Andere
subsidie(s)]]-Tb.Financiering[[#This Row],[Anders]],0)</f>
        <v>0</v>
      </c>
      <c r="BK121" s="144">
        <f>IF(Tb.Financiering[[#This Row],[Pnr.]]=BK$7,Tb.Financiering[[#This Row],[Te financieren]]-Tb.Financiering[[#This Row],[Eigen
bijdrage]]-Tb.Financiering[[#This Row],[Andere
subsidie(s)]]-Tb.Financiering[[#This Row],[Anders]],0)</f>
        <v>0</v>
      </c>
      <c r="BL121" s="144">
        <f>IF(Tb.Financiering[[#This Row],[Pnr.]]=BL$7,Tb.Financiering[[#This Row],[Te financieren]]-Tb.Financiering[[#This Row],[Eigen
bijdrage]]-Tb.Financiering[[#This Row],[Andere
subsidie(s)]]-Tb.Financiering[[#This Row],[Anders]],0)</f>
        <v>0</v>
      </c>
      <c r="BM121" s="144">
        <f>IF(Tb.Financiering[[#This Row],[Pnr.]]=BM$7,Tb.Financiering[[#This Row],[Te financieren]]-Tb.Financiering[[#This Row],[Eigen
bijdrage]]-Tb.Financiering[[#This Row],[Andere
subsidie(s)]]-Tb.Financiering[[#This Row],[Anders]],0)</f>
        <v>0</v>
      </c>
      <c r="BN121" s="235">
        <f>IF(Tb.Financiering[[#This Row],[Pnr.]]=BN$7,Tb.Financiering[[#This Row],[Eigen
bijdrage]]+Tb.Financiering[[#This Row],[Andere
subsidie(s)]]+Tb.Financiering[[#This Row],[Anders]],0)</f>
        <v>0</v>
      </c>
      <c r="BO121" s="235">
        <f>IF(Tb.Financiering[[#This Row],[Pnr.]]=BO$7,Tb.Financiering[[#This Row],[Eigen
bijdrage]]+Tb.Financiering[[#This Row],[Andere
subsidie(s)]]+Tb.Financiering[[#This Row],[Anders]],0)</f>
        <v>0</v>
      </c>
      <c r="BP121" s="235">
        <f>IF(Tb.Financiering[[#This Row],[Pnr.]]=BP$7,Tb.Financiering[[#This Row],[Eigen
bijdrage]]+Tb.Financiering[[#This Row],[Andere
subsidie(s)]]+Tb.Financiering[[#This Row],[Anders]],0)</f>
        <v>0</v>
      </c>
      <c r="BQ121" s="235">
        <f>IF(Tb.Financiering[[#This Row],[Pnr.]]=BQ$7,Tb.Financiering[[#This Row],[Eigen
bijdrage]]+Tb.Financiering[[#This Row],[Andere
subsidie(s)]]+Tb.Financiering[[#This Row],[Anders]],0)</f>
        <v>0</v>
      </c>
      <c r="BR121" s="235">
        <f>IF(Tb.Financiering[[#This Row],[Pnr.]]=BR$7,Tb.Financiering[[#This Row],[Eigen
bijdrage]]+Tb.Financiering[[#This Row],[Andere
subsidie(s)]]+Tb.Financiering[[#This Row],[Anders]],0)</f>
        <v>0</v>
      </c>
      <c r="BS121" s="235">
        <f>IF(Tb.Financiering[[#This Row],[Pnr.]]=BS$7,Tb.Financiering[[#This Row],[Eigen
bijdrage]]+Tb.Financiering[[#This Row],[Andere
subsidie(s)]]+Tb.Financiering[[#This Row],[Anders]],0)</f>
        <v>0</v>
      </c>
      <c r="BT121" s="235">
        <f>IF(Tb.Financiering[[#This Row],[Pnr.]]=BT$7,Tb.Financiering[[#This Row],[Eigen
bijdrage]]+Tb.Financiering[[#This Row],[Andere
subsidie(s)]]+Tb.Financiering[[#This Row],[Anders]],0)</f>
        <v>0</v>
      </c>
      <c r="BU121" s="235">
        <f>IF(Tb.Financiering[[#This Row],[Pnr.]]=BU$7,Tb.Financiering[[#This Row],[Eigen
bijdrage]]+Tb.Financiering[[#This Row],[Andere
subsidie(s)]]+Tb.Financiering[[#This Row],[Anders]],0)</f>
        <v>0</v>
      </c>
      <c r="BV121" s="235">
        <f>IF(Tb.Financiering[[#This Row],[Pnr.]]=BV$7,Tb.Financiering[[#This Row],[Eigen
bijdrage]]+Tb.Financiering[[#This Row],[Andere
subsidie(s)]]+Tb.Financiering[[#This Row],[Anders]],0)</f>
        <v>0</v>
      </c>
      <c r="BW121" s="235">
        <f>IF(Tb.Financiering[[#This Row],[Pnr.]]=BW$7,Tb.Financiering[[#This Row],[Eigen
bijdrage]]+Tb.Financiering[[#This Row],[Andere
subsidie(s)]]+Tb.Financiering[[#This Row],[Anders]],0)</f>
        <v>0</v>
      </c>
      <c r="BX121" s="235">
        <f>IF(Tb.Financiering[[#This Row],[Pnr.]]=BX$7,Tb.Financiering[[#This Row],[Eigen
bijdrage]]+Tb.Financiering[[#This Row],[Andere
subsidie(s)]]+Tb.Financiering[[#This Row],[Anders]],0)</f>
        <v>0</v>
      </c>
      <c r="BY121" s="235">
        <f>IF(Tb.Financiering[[#This Row],[Pnr.]]=BY$7,Tb.Financiering[[#This Row],[Eigen
bijdrage]]+Tb.Financiering[[#This Row],[Andere
subsidie(s)]]+Tb.Financiering[[#This Row],[Anders]],0)</f>
        <v>0</v>
      </c>
      <c r="BZ121" s="235">
        <f>IF(Tb.Financiering[[#This Row],[Pnr.]]=BZ$7,Tb.Financiering[[#This Row],[Eigen
bijdrage]]+Tb.Financiering[[#This Row],[Andere
subsidie(s)]]+Tb.Financiering[[#This Row],[Anders]],0)</f>
        <v>0</v>
      </c>
      <c r="CA121" s="235">
        <f>IF(Tb.Financiering[[#This Row],[Pnr.]]=CA$7,Tb.Financiering[[#This Row],[Eigen
bijdrage]]+Tb.Financiering[[#This Row],[Andere
subsidie(s)]]+Tb.Financiering[[#This Row],[Anders]],0)</f>
        <v>0</v>
      </c>
      <c r="CB121" s="235">
        <f>IF(Tb.Financiering[[#This Row],[Pnr.]]=CB$7,Tb.Financiering[[#This Row],[Eigen
bijdrage]]+Tb.Financiering[[#This Row],[Andere
subsidie(s)]]+Tb.Financiering[[#This Row],[Anders]],0)</f>
        <v>0</v>
      </c>
      <c r="CC121" s="235">
        <f>IF(Tb.Financiering[[#This Row],[Pnr.]]=CC$7,Tb.Financiering[[#This Row],[Eigen
bijdrage]]+Tb.Financiering[[#This Row],[Andere
subsidie(s)]]+Tb.Financiering[[#This Row],[Anders]],0)</f>
        <v>0</v>
      </c>
      <c r="CD121" s="235">
        <f>IF(Tb.Financiering[[#This Row],[Pnr.]]=CD$7,Tb.Financiering[[#This Row],[Eigen
bijdrage]]+Tb.Financiering[[#This Row],[Andere
subsidie(s)]]+Tb.Financiering[[#This Row],[Anders]],0)</f>
        <v>0</v>
      </c>
      <c r="CE121" s="235">
        <f>IF(Tb.Financiering[[#This Row],[Pnr.]]=CE$7,Tb.Financiering[[#This Row],[Eigen
bijdrage]]+Tb.Financiering[[#This Row],[Andere
subsidie(s)]]+Tb.Financiering[[#This Row],[Anders]],0)</f>
        <v>0</v>
      </c>
      <c r="CF121" s="235">
        <f>IF(Tb.Financiering[[#This Row],[Pnr.]]=CF$7,Tb.Financiering[[#This Row],[Eigen
bijdrage]]+Tb.Financiering[[#This Row],[Andere
subsidie(s)]]+Tb.Financiering[[#This Row],[Anders]],0)</f>
        <v>0</v>
      </c>
      <c r="CG121" s="235">
        <f>IF(Tb.Financiering[[#This Row],[Pnr.]]=CG$7,Tb.Financiering[[#This Row],[Eigen
bijdrage]]+Tb.Financiering[[#This Row],[Andere
subsidie(s)]]+Tb.Financiering[[#This Row],[Anders]],0)</f>
        <v>0</v>
      </c>
      <c r="CH121" s="235">
        <f>IF(Tb.Financiering[[#This Row],[Pnr.]]=CH$7,Tb.Financiering[[#This Row],[Eigen
bijdrage]]+Tb.Financiering[[#This Row],[Andere
subsidie(s)]]+Tb.Financiering[[#This Row],[Anders]],0)</f>
        <v>0</v>
      </c>
      <c r="CI121" s="235">
        <f>IF(Tb.Financiering[[#This Row],[Pnr.]]=CI$7,Tb.Financiering[[#This Row],[Eigen
bijdrage]]+Tb.Financiering[[#This Row],[Andere
subsidie(s)]]+Tb.Financiering[[#This Row],[Anders]],0)</f>
        <v>0</v>
      </c>
      <c r="CJ121" s="235">
        <f>IF(Tb.Financiering[[#This Row],[Pnr.]]=CJ$7,Tb.Financiering[[#This Row],[Eigen
bijdrage]]+Tb.Financiering[[#This Row],[Andere
subsidie(s)]]+Tb.Financiering[[#This Row],[Anders]],0)</f>
        <v>0</v>
      </c>
      <c r="CK121" s="235">
        <f>IF(Tb.Financiering[[#This Row],[Pnr.]]=CK$7,Tb.Financiering[[#This Row],[Eigen
bijdrage]]+Tb.Financiering[[#This Row],[Andere
subsidie(s)]]+Tb.Financiering[[#This Row],[Anders]],0)</f>
        <v>0</v>
      </c>
      <c r="CL121" s="235">
        <f>IF(Tb.Financiering[[#This Row],[Pnr.]]=CL$7,Tb.Financiering[[#This Row],[Eigen
bijdrage]]+Tb.Financiering[[#This Row],[Andere
subsidie(s)]]+Tb.Financiering[[#This Row],[Anders]],0)</f>
        <v>0</v>
      </c>
      <c r="CM121" s="235">
        <f>IF(Tb.Financiering[[#This Row],[Pnr.]]=CM$7,Tb.Financiering[[#This Row],[Eigen
bijdrage]]+Tb.Financiering[[#This Row],[Andere
subsidie(s)]]+Tb.Financiering[[#This Row],[Anders]],0)</f>
        <v>0</v>
      </c>
      <c r="CN121" s="235">
        <f>IF(Tb.Financiering[[#This Row],[Pnr.]]=CN$7,Tb.Financiering[[#This Row],[Eigen
bijdrage]]+Tb.Financiering[[#This Row],[Andere
subsidie(s)]]+Tb.Financiering[[#This Row],[Anders]],0)</f>
        <v>0</v>
      </c>
      <c r="CO121" s="235">
        <f>IF(Tb.Financiering[[#This Row],[Pnr.]]=CO$7,Tb.Financiering[[#This Row],[Eigen
bijdrage]]+Tb.Financiering[[#This Row],[Andere
subsidie(s)]]+Tb.Financiering[[#This Row],[Anders]],0)</f>
        <v>0</v>
      </c>
      <c r="CP121" s="235">
        <f>IF(Tb.Financiering[[#This Row],[Pnr.]]=CP$7,Tb.Financiering[[#This Row],[Eigen
bijdrage]]+Tb.Financiering[[#This Row],[Andere
subsidie(s)]]+Tb.Financiering[[#This Row],[Anders]],0)</f>
        <v>0</v>
      </c>
      <c r="CQ121" s="235">
        <f>IF(Tb.Financiering[[#This Row],[Pnr.]]=CQ$7,Tb.Financiering[[#This Row],[Eigen
bijdrage]]+Tb.Financiering[[#This Row],[Andere
subsidie(s)]]+Tb.Financiering[[#This Row],[Anders]],0)</f>
        <v>0</v>
      </c>
      <c r="CR121" s="235">
        <f>IF(Tb.Financiering[[#This Row],[Pnr.]]=CR$7,Tb.Financiering[[#This Row],[Eigen
bijdrage]]+Tb.Financiering[[#This Row],[Andere
subsidie(s)]]+Tb.Financiering[[#This Row],[Anders]],0)</f>
        <v>0</v>
      </c>
      <c r="CS121" s="235">
        <f>IF(Tb.Financiering[[#This Row],[Pnr.]]=CS$7,Tb.Financiering[[#This Row],[Eigen
bijdrage]]+Tb.Financiering[[#This Row],[Andere
subsidie(s)]]+Tb.Financiering[[#This Row],[Anders]],0)</f>
        <v>0</v>
      </c>
      <c r="CT121" s="235">
        <f>IF(Tb.Financiering[[#This Row],[Pnr.]]=CT$7,Tb.Financiering[[#This Row],[Eigen
bijdrage]]+Tb.Financiering[[#This Row],[Andere
subsidie(s)]]+Tb.Financiering[[#This Row],[Anders]],0)</f>
        <v>0</v>
      </c>
      <c r="CU121" s="235">
        <f>IF(Tb.Financiering[[#This Row],[Pnr.]]=CU$7,Tb.Financiering[[#This Row],[Eigen
bijdrage]]+Tb.Financiering[[#This Row],[Andere
subsidie(s)]]+Tb.Financiering[[#This Row],[Anders]],0)</f>
        <v>0</v>
      </c>
      <c r="CV121" s="235">
        <f>IF(Tb.Financiering[[#This Row],[Pnr.]]=CV$7,Tb.Financiering[[#This Row],[Eigen
bijdrage]]+Tb.Financiering[[#This Row],[Andere
subsidie(s)]]+Tb.Financiering[[#This Row],[Anders]],0)</f>
        <v>0</v>
      </c>
      <c r="CW121" s="235">
        <f>IF(Tb.Financiering[[#This Row],[Pnr.]]=CW$7,Tb.Financiering[[#This Row],[Eigen
bijdrage]]+Tb.Financiering[[#This Row],[Andere
subsidie(s)]]+Tb.Financiering[[#This Row],[Anders]],0)</f>
        <v>0</v>
      </c>
      <c r="CX121" s="235">
        <f>IF(Tb.Financiering[[#This Row],[Pnr.]]=CX$7,Tb.Financiering[[#This Row],[Eigen
bijdrage]]+Tb.Financiering[[#This Row],[Andere
subsidie(s)]]+Tb.Financiering[[#This Row],[Anders]],0)</f>
        <v>0</v>
      </c>
      <c r="CY121" s="235">
        <f>IF(Tb.Financiering[[#This Row],[Pnr.]]=CY$7,Tb.Financiering[[#This Row],[Eigen
bijdrage]]+Tb.Financiering[[#This Row],[Andere
subsidie(s)]]+Tb.Financiering[[#This Row],[Anders]],0)</f>
        <v>0</v>
      </c>
      <c r="CZ121" s="235">
        <f>IF(Tb.Financiering[[#This Row],[Pnr.]]=CZ$7,Tb.Financiering[[#This Row],[Eigen
bijdrage]]+Tb.Financiering[[#This Row],[Andere
subsidie(s)]]+Tb.Financiering[[#This Row],[Anders]],0)</f>
        <v>0</v>
      </c>
      <c r="DA121" s="235">
        <f>IF(Tb.Financiering[[#This Row],[Pnr.]]=DA$7,Tb.Financiering[[#This Row],[Eigen
bijdrage]]+Tb.Financiering[[#This Row],[Andere
subsidie(s)]]+Tb.Financiering[[#This Row],[Anders]],0)</f>
        <v>0</v>
      </c>
      <c r="DB121" s="235">
        <f>IF(Tb.Financiering[[#This Row],[Pnr.]]=DB$7,Tb.Financiering[[#This Row],[Eigen
bijdrage]]+Tb.Financiering[[#This Row],[Andere
subsidie(s)]]+Tb.Financiering[[#This Row],[Anders]],0)</f>
        <v>0</v>
      </c>
      <c r="DC121" s="235">
        <f>IF(Tb.Financiering[[#This Row],[Pnr.]]=DC$7,Tb.Financiering[[#This Row],[Eigen
bijdrage]]+Tb.Financiering[[#This Row],[Andere
subsidie(s)]]+Tb.Financiering[[#This Row],[Anders]],0)</f>
        <v>0</v>
      </c>
      <c r="DD121" s="235">
        <f>IF(Tb.Financiering[[#This Row],[Pnr.]]=DD$7,Tb.Financiering[[#This Row],[Eigen
bijdrage]]+Tb.Financiering[[#This Row],[Andere
subsidie(s)]]+Tb.Financiering[[#This Row],[Anders]],0)</f>
        <v>0</v>
      </c>
      <c r="DE121" s="235">
        <f>IF(Tb.Financiering[[#This Row],[Pnr.]]=DE$7,Tb.Financiering[[#This Row],[Eigen
bijdrage]]+Tb.Financiering[[#This Row],[Andere
subsidie(s)]]+Tb.Financiering[[#This Row],[Anders]],0)</f>
        <v>0</v>
      </c>
      <c r="DF121" s="235">
        <f>IF(Tb.Financiering[[#This Row],[Pnr.]]=DF$7,Tb.Financiering[[#This Row],[Eigen
bijdrage]]+Tb.Financiering[[#This Row],[Andere
subsidie(s)]]+Tb.Financiering[[#This Row],[Anders]],0)</f>
        <v>0</v>
      </c>
      <c r="DG121" s="235">
        <f>IF(Tb.Financiering[[#This Row],[Pnr.]]=DG$7,Tb.Financiering[[#This Row],[Eigen
bijdrage]]+Tb.Financiering[[#This Row],[Andere
subsidie(s)]]+Tb.Financiering[[#This Row],[Anders]],0)</f>
        <v>0</v>
      </c>
      <c r="DH121" s="235">
        <f>IF(Tb.Financiering[[#This Row],[Pnr.]]=DH$7,Tb.Financiering[[#This Row],[Eigen
bijdrage]]+Tb.Financiering[[#This Row],[Andere
subsidie(s)]]+Tb.Financiering[[#This Row],[Anders]],0)</f>
        <v>0</v>
      </c>
      <c r="DI121" s="235">
        <f>IF(Tb.Financiering[[#This Row],[Pnr.]]=DI$7,Tb.Financiering[[#This Row],[Eigen
bijdrage]]+Tb.Financiering[[#This Row],[Andere
subsidie(s)]]+Tb.Financiering[[#This Row],[Anders]],0)</f>
        <v>0</v>
      </c>
      <c r="DJ121" s="235">
        <f>IF(Tb.Financiering[[#This Row],[Pnr.]]=DJ$7,Tb.Financiering[[#This Row],[Eigen
bijdrage]]+Tb.Financiering[[#This Row],[Andere
subsidie(s)]]+Tb.Financiering[[#This Row],[Anders]],0)</f>
        <v>0</v>
      </c>
      <c r="DK121" s="235">
        <f>IF(Tb.Financiering[[#This Row],[Pnr.]]=DK$7,Tb.Financiering[[#This Row],[Eigen
bijdrage]]+Tb.Financiering[[#This Row],[Andere
subsidie(s)]]+Tb.Financiering[[#This Row],[Anders]],0)</f>
        <v>0</v>
      </c>
      <c r="XFD121" s="31"/>
    </row>
    <row r="122" spans="1:115 16384:16384" s="4" customFormat="1" x14ac:dyDescent="0.3">
      <c r="A122" s="31"/>
      <c r="B122" s="137"/>
      <c r="C122" s="137"/>
      <c r="D122" s="11">
        <f>SUMIF(Tbl.Kosten[PSAnr.],Tb.Financiering[[#This Row],[PSAnr.]],Tbl.Kosten[Totaal kosten])</f>
        <v>0</v>
      </c>
      <c r="E122" s="154">
        <f>SUMIF(Tbl.Kosten[PSAnr.],Tb.Financiering[[#This Row],[PSAnr.]],Tbl.Kosten[Subsidie])</f>
        <v>0</v>
      </c>
      <c r="F122" s="155"/>
      <c r="G122" s="154">
        <f>Tb.Financiering[[#This Row],[Begrote kosten]]-Tb.Financiering[[#This Row],[Berekende GLB subsidie]]-Tb.Financiering[[#This Row],[Correctie GLB subsidie]]</f>
        <v>0</v>
      </c>
      <c r="H122" s="156"/>
      <c r="I122" s="156"/>
      <c r="J122" s="156"/>
      <c r="K122" s="152"/>
      <c r="L122" s="97">
        <f>Tb.Financiering[[#This Row],[Te financieren]]-SUM(Tb.Financiering[[#This Row],[Eigen
bijdrage]:[Anders]])</f>
        <v>0</v>
      </c>
      <c r="M122" s="160" t="str">
        <f>IFERROR(VLOOKUP(Tb.Financiering[[#This Row],[Partnernaam]],Tbl.Projectpartners[[Naam]:[PNr.]],9,FALSE),"")</f>
        <v/>
      </c>
      <c r="N122" s="142" t="str">
        <f>IFERROR(VLOOKUP(Tb.Financiering[[#This Row],[Subsidiabele activiteit]],Tbl.Subsidiehoogte[[Subsidieactiviteit]:[SAnr.]],3,FALSE),"")</f>
        <v/>
      </c>
      <c r="O122" s="142" t="str">
        <f>_xlfn.CONCAT(Tb.Financiering[[#This Row],[Pnr.]],Tb.Financiering[[#This Row],[SAnr.]])</f>
        <v/>
      </c>
      <c r="P122" s="144">
        <f>IF(Tb.Financiering[[#This Row],[Pnr.]]=P$7,Tb.Financiering[[#This Row],[Te financieren]]-Tb.Financiering[[#This Row],[Eigen
bijdrage]]-Tb.Financiering[[#This Row],[Andere
subsidie(s)]]-Tb.Financiering[[#This Row],[Anders]],0)</f>
        <v>0</v>
      </c>
      <c r="Q122" s="144">
        <f>IF(Tb.Financiering[[#This Row],[Pnr.]]=Q$7,Tb.Financiering[[#This Row],[Te financieren]]-Tb.Financiering[[#This Row],[Eigen
bijdrage]]-Tb.Financiering[[#This Row],[Andere
subsidie(s)]]-Tb.Financiering[[#This Row],[Anders]],0)</f>
        <v>0</v>
      </c>
      <c r="R122" s="144">
        <f>IF(Tb.Financiering[[#This Row],[Pnr.]]=R$7,Tb.Financiering[[#This Row],[Te financieren]]-Tb.Financiering[[#This Row],[Eigen
bijdrage]]-Tb.Financiering[[#This Row],[Andere
subsidie(s)]]-Tb.Financiering[[#This Row],[Anders]],0)</f>
        <v>0</v>
      </c>
      <c r="S122" s="144">
        <f>IF(Tb.Financiering[[#This Row],[Pnr.]]=S$7,Tb.Financiering[[#This Row],[Te financieren]]-Tb.Financiering[[#This Row],[Eigen
bijdrage]]-Tb.Financiering[[#This Row],[Andere
subsidie(s)]]-Tb.Financiering[[#This Row],[Anders]],0)</f>
        <v>0</v>
      </c>
      <c r="T122" s="144">
        <f>IF(Tb.Financiering[[#This Row],[Pnr.]]=T$7,Tb.Financiering[[#This Row],[Te financieren]]-Tb.Financiering[[#This Row],[Eigen
bijdrage]]-Tb.Financiering[[#This Row],[Andere
subsidie(s)]]-Tb.Financiering[[#This Row],[Anders]],0)</f>
        <v>0</v>
      </c>
      <c r="U122" s="144">
        <f>IF(Tb.Financiering[[#This Row],[Pnr.]]=U$7,Tb.Financiering[[#This Row],[Te financieren]]-Tb.Financiering[[#This Row],[Eigen
bijdrage]]-Tb.Financiering[[#This Row],[Andere
subsidie(s)]]-Tb.Financiering[[#This Row],[Anders]],0)</f>
        <v>0</v>
      </c>
      <c r="V122" s="144">
        <f>IF(Tb.Financiering[[#This Row],[Pnr.]]=V$7,Tb.Financiering[[#This Row],[Te financieren]]-Tb.Financiering[[#This Row],[Eigen
bijdrage]]-Tb.Financiering[[#This Row],[Andere
subsidie(s)]]-Tb.Financiering[[#This Row],[Anders]],0)</f>
        <v>0</v>
      </c>
      <c r="W122" s="144">
        <f>IF(Tb.Financiering[[#This Row],[Pnr.]]=W$7,Tb.Financiering[[#This Row],[Te financieren]]-Tb.Financiering[[#This Row],[Eigen
bijdrage]]-Tb.Financiering[[#This Row],[Andere
subsidie(s)]]-Tb.Financiering[[#This Row],[Anders]],0)</f>
        <v>0</v>
      </c>
      <c r="X122" s="144">
        <f>IF(Tb.Financiering[[#This Row],[Pnr.]]=X$7,Tb.Financiering[[#This Row],[Te financieren]]-Tb.Financiering[[#This Row],[Eigen
bijdrage]]-Tb.Financiering[[#This Row],[Andere
subsidie(s)]]-Tb.Financiering[[#This Row],[Anders]],0)</f>
        <v>0</v>
      </c>
      <c r="Y122" s="144">
        <f>IF(Tb.Financiering[[#This Row],[Pnr.]]=Y$7,Tb.Financiering[[#This Row],[Te financieren]]-Tb.Financiering[[#This Row],[Eigen
bijdrage]]-Tb.Financiering[[#This Row],[Andere
subsidie(s)]]-Tb.Financiering[[#This Row],[Anders]],0)</f>
        <v>0</v>
      </c>
      <c r="Z122" s="144">
        <f>IF(Tb.Financiering[[#This Row],[Pnr.]]=Z$7,Tb.Financiering[[#This Row],[Te financieren]]-Tb.Financiering[[#This Row],[Eigen
bijdrage]]-Tb.Financiering[[#This Row],[Andere
subsidie(s)]]-Tb.Financiering[[#This Row],[Anders]],0)</f>
        <v>0</v>
      </c>
      <c r="AA122" s="144">
        <f>IF(Tb.Financiering[[#This Row],[Pnr.]]=AA$7,Tb.Financiering[[#This Row],[Te financieren]]-Tb.Financiering[[#This Row],[Eigen
bijdrage]]-Tb.Financiering[[#This Row],[Andere
subsidie(s)]]-Tb.Financiering[[#This Row],[Anders]],0)</f>
        <v>0</v>
      </c>
      <c r="AB122" s="144">
        <f>IF(Tb.Financiering[[#This Row],[Pnr.]]=AB$7,Tb.Financiering[[#This Row],[Te financieren]]-Tb.Financiering[[#This Row],[Eigen
bijdrage]]-Tb.Financiering[[#This Row],[Andere
subsidie(s)]]-Tb.Financiering[[#This Row],[Anders]],0)</f>
        <v>0</v>
      </c>
      <c r="AC122" s="144">
        <f>IF(Tb.Financiering[[#This Row],[Pnr.]]=AC$7,Tb.Financiering[[#This Row],[Te financieren]]-Tb.Financiering[[#This Row],[Eigen
bijdrage]]-Tb.Financiering[[#This Row],[Andere
subsidie(s)]]-Tb.Financiering[[#This Row],[Anders]],0)</f>
        <v>0</v>
      </c>
      <c r="AD122" s="144">
        <f>IF(Tb.Financiering[[#This Row],[Pnr.]]=AD$7,Tb.Financiering[[#This Row],[Te financieren]]-Tb.Financiering[[#This Row],[Eigen
bijdrage]]-Tb.Financiering[[#This Row],[Andere
subsidie(s)]]-Tb.Financiering[[#This Row],[Anders]],0)</f>
        <v>0</v>
      </c>
      <c r="AE122" s="144">
        <f>IF(Tb.Financiering[[#This Row],[Pnr.]]=AE$7,Tb.Financiering[[#This Row],[Te financieren]]-Tb.Financiering[[#This Row],[Eigen
bijdrage]]-Tb.Financiering[[#This Row],[Andere
subsidie(s)]]-Tb.Financiering[[#This Row],[Anders]],0)</f>
        <v>0</v>
      </c>
      <c r="AF122" s="144">
        <f>IF(Tb.Financiering[[#This Row],[Pnr.]]=AF$7,Tb.Financiering[[#This Row],[Te financieren]]-Tb.Financiering[[#This Row],[Eigen
bijdrage]]-Tb.Financiering[[#This Row],[Andere
subsidie(s)]]-Tb.Financiering[[#This Row],[Anders]],0)</f>
        <v>0</v>
      </c>
      <c r="AG122" s="144">
        <f>IF(Tb.Financiering[[#This Row],[Pnr.]]=AG$7,Tb.Financiering[[#This Row],[Te financieren]]-Tb.Financiering[[#This Row],[Eigen
bijdrage]]-Tb.Financiering[[#This Row],[Andere
subsidie(s)]]-Tb.Financiering[[#This Row],[Anders]],0)</f>
        <v>0</v>
      </c>
      <c r="AH122" s="144">
        <f>IF(Tb.Financiering[[#This Row],[Pnr.]]=AH$7,Tb.Financiering[[#This Row],[Te financieren]]-Tb.Financiering[[#This Row],[Eigen
bijdrage]]-Tb.Financiering[[#This Row],[Andere
subsidie(s)]]-Tb.Financiering[[#This Row],[Anders]],0)</f>
        <v>0</v>
      </c>
      <c r="AI122" s="144">
        <f>IF(Tb.Financiering[[#This Row],[Pnr.]]=AI$7,Tb.Financiering[[#This Row],[Te financieren]]-Tb.Financiering[[#This Row],[Eigen
bijdrage]]-Tb.Financiering[[#This Row],[Andere
subsidie(s)]]-Tb.Financiering[[#This Row],[Anders]],0)</f>
        <v>0</v>
      </c>
      <c r="AJ122" s="144">
        <f>IF(Tb.Financiering[[#This Row],[Pnr.]]=AJ$7,Tb.Financiering[[#This Row],[Te financieren]]-Tb.Financiering[[#This Row],[Eigen
bijdrage]]-Tb.Financiering[[#This Row],[Andere
subsidie(s)]]-Tb.Financiering[[#This Row],[Anders]],0)</f>
        <v>0</v>
      </c>
      <c r="AK122" s="144">
        <f>IF(Tb.Financiering[[#This Row],[Pnr.]]=AK$7,Tb.Financiering[[#This Row],[Te financieren]]-Tb.Financiering[[#This Row],[Eigen
bijdrage]]-Tb.Financiering[[#This Row],[Andere
subsidie(s)]]-Tb.Financiering[[#This Row],[Anders]],0)</f>
        <v>0</v>
      </c>
      <c r="AL122" s="144">
        <f>IF(Tb.Financiering[[#This Row],[Pnr.]]=AL$7,Tb.Financiering[[#This Row],[Te financieren]]-Tb.Financiering[[#This Row],[Eigen
bijdrage]]-Tb.Financiering[[#This Row],[Andere
subsidie(s)]]-Tb.Financiering[[#This Row],[Anders]],0)</f>
        <v>0</v>
      </c>
      <c r="AM122" s="144">
        <f>IF(Tb.Financiering[[#This Row],[Pnr.]]=AM$7,Tb.Financiering[[#This Row],[Te financieren]]-Tb.Financiering[[#This Row],[Eigen
bijdrage]]-Tb.Financiering[[#This Row],[Andere
subsidie(s)]]-Tb.Financiering[[#This Row],[Anders]],0)</f>
        <v>0</v>
      </c>
      <c r="AN122" s="144">
        <f>IF(Tb.Financiering[[#This Row],[Pnr.]]=AN$7,Tb.Financiering[[#This Row],[Te financieren]]-Tb.Financiering[[#This Row],[Eigen
bijdrage]]-Tb.Financiering[[#This Row],[Andere
subsidie(s)]]-Tb.Financiering[[#This Row],[Anders]],0)</f>
        <v>0</v>
      </c>
      <c r="AO122" s="144">
        <f>IF(Tb.Financiering[[#This Row],[Pnr.]]=AO$7,Tb.Financiering[[#This Row],[Te financieren]]-Tb.Financiering[[#This Row],[Eigen
bijdrage]]-Tb.Financiering[[#This Row],[Andere
subsidie(s)]]-Tb.Financiering[[#This Row],[Anders]],0)</f>
        <v>0</v>
      </c>
      <c r="AP122" s="144">
        <f>IF(Tb.Financiering[[#This Row],[Pnr.]]=AP$7,Tb.Financiering[[#This Row],[Te financieren]]-Tb.Financiering[[#This Row],[Eigen
bijdrage]]-Tb.Financiering[[#This Row],[Andere
subsidie(s)]]-Tb.Financiering[[#This Row],[Anders]],0)</f>
        <v>0</v>
      </c>
      <c r="AQ122" s="144">
        <f>IF(Tb.Financiering[[#This Row],[Pnr.]]=AQ$7,Tb.Financiering[[#This Row],[Te financieren]]-Tb.Financiering[[#This Row],[Eigen
bijdrage]]-Tb.Financiering[[#This Row],[Andere
subsidie(s)]]-Tb.Financiering[[#This Row],[Anders]],0)</f>
        <v>0</v>
      </c>
      <c r="AR122" s="144">
        <f>IF(Tb.Financiering[[#This Row],[Pnr.]]=AR$7,Tb.Financiering[[#This Row],[Te financieren]]-Tb.Financiering[[#This Row],[Eigen
bijdrage]]-Tb.Financiering[[#This Row],[Andere
subsidie(s)]]-Tb.Financiering[[#This Row],[Anders]],0)</f>
        <v>0</v>
      </c>
      <c r="AS122" s="144">
        <f>IF(Tb.Financiering[[#This Row],[Pnr.]]=AS$7,Tb.Financiering[[#This Row],[Te financieren]]-Tb.Financiering[[#This Row],[Eigen
bijdrage]]-Tb.Financiering[[#This Row],[Andere
subsidie(s)]]-Tb.Financiering[[#This Row],[Anders]],0)</f>
        <v>0</v>
      </c>
      <c r="AT122" s="144">
        <f>IF(Tb.Financiering[[#This Row],[Pnr.]]=AT$7,Tb.Financiering[[#This Row],[Te financieren]]-Tb.Financiering[[#This Row],[Eigen
bijdrage]]-Tb.Financiering[[#This Row],[Andere
subsidie(s)]]-Tb.Financiering[[#This Row],[Anders]],0)</f>
        <v>0</v>
      </c>
      <c r="AU122" s="144">
        <f>IF(Tb.Financiering[[#This Row],[Pnr.]]=AU$7,Tb.Financiering[[#This Row],[Te financieren]]-Tb.Financiering[[#This Row],[Eigen
bijdrage]]-Tb.Financiering[[#This Row],[Andere
subsidie(s)]]-Tb.Financiering[[#This Row],[Anders]],0)</f>
        <v>0</v>
      </c>
      <c r="AV122" s="144">
        <f>IF(Tb.Financiering[[#This Row],[Pnr.]]=AV$7,Tb.Financiering[[#This Row],[Te financieren]]-Tb.Financiering[[#This Row],[Eigen
bijdrage]]-Tb.Financiering[[#This Row],[Andere
subsidie(s)]]-Tb.Financiering[[#This Row],[Anders]],0)</f>
        <v>0</v>
      </c>
      <c r="AW122" s="144">
        <f>IF(Tb.Financiering[[#This Row],[Pnr.]]=AW$7,Tb.Financiering[[#This Row],[Te financieren]]-Tb.Financiering[[#This Row],[Eigen
bijdrage]]-Tb.Financiering[[#This Row],[Andere
subsidie(s)]]-Tb.Financiering[[#This Row],[Anders]],0)</f>
        <v>0</v>
      </c>
      <c r="AX122" s="144">
        <f>IF(Tb.Financiering[[#This Row],[Pnr.]]=AX$7,Tb.Financiering[[#This Row],[Te financieren]]-Tb.Financiering[[#This Row],[Eigen
bijdrage]]-Tb.Financiering[[#This Row],[Andere
subsidie(s)]]-Tb.Financiering[[#This Row],[Anders]],0)</f>
        <v>0</v>
      </c>
      <c r="AY122" s="144">
        <f>IF(Tb.Financiering[[#This Row],[Pnr.]]=AY$7,Tb.Financiering[[#This Row],[Te financieren]]-Tb.Financiering[[#This Row],[Eigen
bijdrage]]-Tb.Financiering[[#This Row],[Andere
subsidie(s)]]-Tb.Financiering[[#This Row],[Anders]],0)</f>
        <v>0</v>
      </c>
      <c r="AZ122" s="144">
        <f>IF(Tb.Financiering[[#This Row],[Pnr.]]=AZ$7,Tb.Financiering[[#This Row],[Te financieren]]-Tb.Financiering[[#This Row],[Eigen
bijdrage]]-Tb.Financiering[[#This Row],[Andere
subsidie(s)]]-Tb.Financiering[[#This Row],[Anders]],0)</f>
        <v>0</v>
      </c>
      <c r="BA122" s="144">
        <f>IF(Tb.Financiering[[#This Row],[Pnr.]]=BA$7,Tb.Financiering[[#This Row],[Te financieren]]-Tb.Financiering[[#This Row],[Eigen
bijdrage]]-Tb.Financiering[[#This Row],[Andere
subsidie(s)]]-Tb.Financiering[[#This Row],[Anders]],0)</f>
        <v>0</v>
      </c>
      <c r="BB122" s="144">
        <f>IF(Tb.Financiering[[#This Row],[Pnr.]]=BB$7,Tb.Financiering[[#This Row],[Te financieren]]-Tb.Financiering[[#This Row],[Eigen
bijdrage]]-Tb.Financiering[[#This Row],[Andere
subsidie(s)]]-Tb.Financiering[[#This Row],[Anders]],0)</f>
        <v>0</v>
      </c>
      <c r="BC122" s="144">
        <f>IF(Tb.Financiering[[#This Row],[Pnr.]]=BC$7,Tb.Financiering[[#This Row],[Te financieren]]-Tb.Financiering[[#This Row],[Eigen
bijdrage]]-Tb.Financiering[[#This Row],[Andere
subsidie(s)]]-Tb.Financiering[[#This Row],[Anders]],0)</f>
        <v>0</v>
      </c>
      <c r="BD122" s="144">
        <f>IF(Tb.Financiering[[#This Row],[Pnr.]]=BD$7,Tb.Financiering[[#This Row],[Te financieren]]-Tb.Financiering[[#This Row],[Eigen
bijdrage]]-Tb.Financiering[[#This Row],[Andere
subsidie(s)]]-Tb.Financiering[[#This Row],[Anders]],0)</f>
        <v>0</v>
      </c>
      <c r="BE122" s="144">
        <f>IF(Tb.Financiering[[#This Row],[Pnr.]]=BE$7,Tb.Financiering[[#This Row],[Te financieren]]-Tb.Financiering[[#This Row],[Eigen
bijdrage]]-Tb.Financiering[[#This Row],[Andere
subsidie(s)]]-Tb.Financiering[[#This Row],[Anders]],0)</f>
        <v>0</v>
      </c>
      <c r="BF122" s="144">
        <f>IF(Tb.Financiering[[#This Row],[Pnr.]]=BF$7,Tb.Financiering[[#This Row],[Te financieren]]-Tb.Financiering[[#This Row],[Eigen
bijdrage]]-Tb.Financiering[[#This Row],[Andere
subsidie(s)]]-Tb.Financiering[[#This Row],[Anders]],0)</f>
        <v>0</v>
      </c>
      <c r="BG122" s="144">
        <f>IF(Tb.Financiering[[#This Row],[Pnr.]]=BG$7,Tb.Financiering[[#This Row],[Te financieren]]-Tb.Financiering[[#This Row],[Eigen
bijdrage]]-Tb.Financiering[[#This Row],[Andere
subsidie(s)]]-Tb.Financiering[[#This Row],[Anders]],0)</f>
        <v>0</v>
      </c>
      <c r="BH122" s="144">
        <f>IF(Tb.Financiering[[#This Row],[Pnr.]]=BH$7,Tb.Financiering[[#This Row],[Te financieren]]-Tb.Financiering[[#This Row],[Eigen
bijdrage]]-Tb.Financiering[[#This Row],[Andere
subsidie(s)]]-Tb.Financiering[[#This Row],[Anders]],0)</f>
        <v>0</v>
      </c>
      <c r="BI122" s="144">
        <f>IF(Tb.Financiering[[#This Row],[Pnr.]]=BI$7,Tb.Financiering[[#This Row],[Te financieren]]-Tb.Financiering[[#This Row],[Eigen
bijdrage]]-Tb.Financiering[[#This Row],[Andere
subsidie(s)]]-Tb.Financiering[[#This Row],[Anders]],0)</f>
        <v>0</v>
      </c>
      <c r="BJ122" s="144">
        <f>IF(Tb.Financiering[[#This Row],[Pnr.]]=BJ$7,Tb.Financiering[[#This Row],[Te financieren]]-Tb.Financiering[[#This Row],[Eigen
bijdrage]]-Tb.Financiering[[#This Row],[Andere
subsidie(s)]]-Tb.Financiering[[#This Row],[Anders]],0)</f>
        <v>0</v>
      </c>
      <c r="BK122" s="144">
        <f>IF(Tb.Financiering[[#This Row],[Pnr.]]=BK$7,Tb.Financiering[[#This Row],[Te financieren]]-Tb.Financiering[[#This Row],[Eigen
bijdrage]]-Tb.Financiering[[#This Row],[Andere
subsidie(s)]]-Tb.Financiering[[#This Row],[Anders]],0)</f>
        <v>0</v>
      </c>
      <c r="BL122" s="144">
        <f>IF(Tb.Financiering[[#This Row],[Pnr.]]=BL$7,Tb.Financiering[[#This Row],[Te financieren]]-Tb.Financiering[[#This Row],[Eigen
bijdrage]]-Tb.Financiering[[#This Row],[Andere
subsidie(s)]]-Tb.Financiering[[#This Row],[Anders]],0)</f>
        <v>0</v>
      </c>
      <c r="BM122" s="144">
        <f>IF(Tb.Financiering[[#This Row],[Pnr.]]=BM$7,Tb.Financiering[[#This Row],[Te financieren]]-Tb.Financiering[[#This Row],[Eigen
bijdrage]]-Tb.Financiering[[#This Row],[Andere
subsidie(s)]]-Tb.Financiering[[#This Row],[Anders]],0)</f>
        <v>0</v>
      </c>
      <c r="BN122" s="235">
        <f>IF(Tb.Financiering[[#This Row],[Pnr.]]=BN$7,Tb.Financiering[[#This Row],[Eigen
bijdrage]]+Tb.Financiering[[#This Row],[Andere
subsidie(s)]]+Tb.Financiering[[#This Row],[Anders]],0)</f>
        <v>0</v>
      </c>
      <c r="BO122" s="235">
        <f>IF(Tb.Financiering[[#This Row],[Pnr.]]=BO$7,Tb.Financiering[[#This Row],[Eigen
bijdrage]]+Tb.Financiering[[#This Row],[Andere
subsidie(s)]]+Tb.Financiering[[#This Row],[Anders]],0)</f>
        <v>0</v>
      </c>
      <c r="BP122" s="235">
        <f>IF(Tb.Financiering[[#This Row],[Pnr.]]=BP$7,Tb.Financiering[[#This Row],[Eigen
bijdrage]]+Tb.Financiering[[#This Row],[Andere
subsidie(s)]]+Tb.Financiering[[#This Row],[Anders]],0)</f>
        <v>0</v>
      </c>
      <c r="BQ122" s="235">
        <f>IF(Tb.Financiering[[#This Row],[Pnr.]]=BQ$7,Tb.Financiering[[#This Row],[Eigen
bijdrage]]+Tb.Financiering[[#This Row],[Andere
subsidie(s)]]+Tb.Financiering[[#This Row],[Anders]],0)</f>
        <v>0</v>
      </c>
      <c r="BR122" s="235">
        <f>IF(Tb.Financiering[[#This Row],[Pnr.]]=BR$7,Tb.Financiering[[#This Row],[Eigen
bijdrage]]+Tb.Financiering[[#This Row],[Andere
subsidie(s)]]+Tb.Financiering[[#This Row],[Anders]],0)</f>
        <v>0</v>
      </c>
      <c r="BS122" s="235">
        <f>IF(Tb.Financiering[[#This Row],[Pnr.]]=BS$7,Tb.Financiering[[#This Row],[Eigen
bijdrage]]+Tb.Financiering[[#This Row],[Andere
subsidie(s)]]+Tb.Financiering[[#This Row],[Anders]],0)</f>
        <v>0</v>
      </c>
      <c r="BT122" s="235">
        <f>IF(Tb.Financiering[[#This Row],[Pnr.]]=BT$7,Tb.Financiering[[#This Row],[Eigen
bijdrage]]+Tb.Financiering[[#This Row],[Andere
subsidie(s)]]+Tb.Financiering[[#This Row],[Anders]],0)</f>
        <v>0</v>
      </c>
      <c r="BU122" s="235">
        <f>IF(Tb.Financiering[[#This Row],[Pnr.]]=BU$7,Tb.Financiering[[#This Row],[Eigen
bijdrage]]+Tb.Financiering[[#This Row],[Andere
subsidie(s)]]+Tb.Financiering[[#This Row],[Anders]],0)</f>
        <v>0</v>
      </c>
      <c r="BV122" s="235">
        <f>IF(Tb.Financiering[[#This Row],[Pnr.]]=BV$7,Tb.Financiering[[#This Row],[Eigen
bijdrage]]+Tb.Financiering[[#This Row],[Andere
subsidie(s)]]+Tb.Financiering[[#This Row],[Anders]],0)</f>
        <v>0</v>
      </c>
      <c r="BW122" s="235">
        <f>IF(Tb.Financiering[[#This Row],[Pnr.]]=BW$7,Tb.Financiering[[#This Row],[Eigen
bijdrage]]+Tb.Financiering[[#This Row],[Andere
subsidie(s)]]+Tb.Financiering[[#This Row],[Anders]],0)</f>
        <v>0</v>
      </c>
      <c r="BX122" s="235">
        <f>IF(Tb.Financiering[[#This Row],[Pnr.]]=BX$7,Tb.Financiering[[#This Row],[Eigen
bijdrage]]+Tb.Financiering[[#This Row],[Andere
subsidie(s)]]+Tb.Financiering[[#This Row],[Anders]],0)</f>
        <v>0</v>
      </c>
      <c r="BY122" s="235">
        <f>IF(Tb.Financiering[[#This Row],[Pnr.]]=BY$7,Tb.Financiering[[#This Row],[Eigen
bijdrage]]+Tb.Financiering[[#This Row],[Andere
subsidie(s)]]+Tb.Financiering[[#This Row],[Anders]],0)</f>
        <v>0</v>
      </c>
      <c r="BZ122" s="235">
        <f>IF(Tb.Financiering[[#This Row],[Pnr.]]=BZ$7,Tb.Financiering[[#This Row],[Eigen
bijdrage]]+Tb.Financiering[[#This Row],[Andere
subsidie(s)]]+Tb.Financiering[[#This Row],[Anders]],0)</f>
        <v>0</v>
      </c>
      <c r="CA122" s="235">
        <f>IF(Tb.Financiering[[#This Row],[Pnr.]]=CA$7,Tb.Financiering[[#This Row],[Eigen
bijdrage]]+Tb.Financiering[[#This Row],[Andere
subsidie(s)]]+Tb.Financiering[[#This Row],[Anders]],0)</f>
        <v>0</v>
      </c>
      <c r="CB122" s="235">
        <f>IF(Tb.Financiering[[#This Row],[Pnr.]]=CB$7,Tb.Financiering[[#This Row],[Eigen
bijdrage]]+Tb.Financiering[[#This Row],[Andere
subsidie(s)]]+Tb.Financiering[[#This Row],[Anders]],0)</f>
        <v>0</v>
      </c>
      <c r="CC122" s="235">
        <f>IF(Tb.Financiering[[#This Row],[Pnr.]]=CC$7,Tb.Financiering[[#This Row],[Eigen
bijdrage]]+Tb.Financiering[[#This Row],[Andere
subsidie(s)]]+Tb.Financiering[[#This Row],[Anders]],0)</f>
        <v>0</v>
      </c>
      <c r="CD122" s="235">
        <f>IF(Tb.Financiering[[#This Row],[Pnr.]]=CD$7,Tb.Financiering[[#This Row],[Eigen
bijdrage]]+Tb.Financiering[[#This Row],[Andere
subsidie(s)]]+Tb.Financiering[[#This Row],[Anders]],0)</f>
        <v>0</v>
      </c>
      <c r="CE122" s="235">
        <f>IF(Tb.Financiering[[#This Row],[Pnr.]]=CE$7,Tb.Financiering[[#This Row],[Eigen
bijdrage]]+Tb.Financiering[[#This Row],[Andere
subsidie(s)]]+Tb.Financiering[[#This Row],[Anders]],0)</f>
        <v>0</v>
      </c>
      <c r="CF122" s="235">
        <f>IF(Tb.Financiering[[#This Row],[Pnr.]]=CF$7,Tb.Financiering[[#This Row],[Eigen
bijdrage]]+Tb.Financiering[[#This Row],[Andere
subsidie(s)]]+Tb.Financiering[[#This Row],[Anders]],0)</f>
        <v>0</v>
      </c>
      <c r="CG122" s="235">
        <f>IF(Tb.Financiering[[#This Row],[Pnr.]]=CG$7,Tb.Financiering[[#This Row],[Eigen
bijdrage]]+Tb.Financiering[[#This Row],[Andere
subsidie(s)]]+Tb.Financiering[[#This Row],[Anders]],0)</f>
        <v>0</v>
      </c>
      <c r="CH122" s="235">
        <f>IF(Tb.Financiering[[#This Row],[Pnr.]]=CH$7,Tb.Financiering[[#This Row],[Eigen
bijdrage]]+Tb.Financiering[[#This Row],[Andere
subsidie(s)]]+Tb.Financiering[[#This Row],[Anders]],0)</f>
        <v>0</v>
      </c>
      <c r="CI122" s="235">
        <f>IF(Tb.Financiering[[#This Row],[Pnr.]]=CI$7,Tb.Financiering[[#This Row],[Eigen
bijdrage]]+Tb.Financiering[[#This Row],[Andere
subsidie(s)]]+Tb.Financiering[[#This Row],[Anders]],0)</f>
        <v>0</v>
      </c>
      <c r="CJ122" s="235">
        <f>IF(Tb.Financiering[[#This Row],[Pnr.]]=CJ$7,Tb.Financiering[[#This Row],[Eigen
bijdrage]]+Tb.Financiering[[#This Row],[Andere
subsidie(s)]]+Tb.Financiering[[#This Row],[Anders]],0)</f>
        <v>0</v>
      </c>
      <c r="CK122" s="235">
        <f>IF(Tb.Financiering[[#This Row],[Pnr.]]=CK$7,Tb.Financiering[[#This Row],[Eigen
bijdrage]]+Tb.Financiering[[#This Row],[Andere
subsidie(s)]]+Tb.Financiering[[#This Row],[Anders]],0)</f>
        <v>0</v>
      </c>
      <c r="CL122" s="235">
        <f>IF(Tb.Financiering[[#This Row],[Pnr.]]=CL$7,Tb.Financiering[[#This Row],[Eigen
bijdrage]]+Tb.Financiering[[#This Row],[Andere
subsidie(s)]]+Tb.Financiering[[#This Row],[Anders]],0)</f>
        <v>0</v>
      </c>
      <c r="CM122" s="235">
        <f>IF(Tb.Financiering[[#This Row],[Pnr.]]=CM$7,Tb.Financiering[[#This Row],[Eigen
bijdrage]]+Tb.Financiering[[#This Row],[Andere
subsidie(s)]]+Tb.Financiering[[#This Row],[Anders]],0)</f>
        <v>0</v>
      </c>
      <c r="CN122" s="235">
        <f>IF(Tb.Financiering[[#This Row],[Pnr.]]=CN$7,Tb.Financiering[[#This Row],[Eigen
bijdrage]]+Tb.Financiering[[#This Row],[Andere
subsidie(s)]]+Tb.Financiering[[#This Row],[Anders]],0)</f>
        <v>0</v>
      </c>
      <c r="CO122" s="235">
        <f>IF(Tb.Financiering[[#This Row],[Pnr.]]=CO$7,Tb.Financiering[[#This Row],[Eigen
bijdrage]]+Tb.Financiering[[#This Row],[Andere
subsidie(s)]]+Tb.Financiering[[#This Row],[Anders]],0)</f>
        <v>0</v>
      </c>
      <c r="CP122" s="235">
        <f>IF(Tb.Financiering[[#This Row],[Pnr.]]=CP$7,Tb.Financiering[[#This Row],[Eigen
bijdrage]]+Tb.Financiering[[#This Row],[Andere
subsidie(s)]]+Tb.Financiering[[#This Row],[Anders]],0)</f>
        <v>0</v>
      </c>
      <c r="CQ122" s="235">
        <f>IF(Tb.Financiering[[#This Row],[Pnr.]]=CQ$7,Tb.Financiering[[#This Row],[Eigen
bijdrage]]+Tb.Financiering[[#This Row],[Andere
subsidie(s)]]+Tb.Financiering[[#This Row],[Anders]],0)</f>
        <v>0</v>
      </c>
      <c r="CR122" s="235">
        <f>IF(Tb.Financiering[[#This Row],[Pnr.]]=CR$7,Tb.Financiering[[#This Row],[Eigen
bijdrage]]+Tb.Financiering[[#This Row],[Andere
subsidie(s)]]+Tb.Financiering[[#This Row],[Anders]],0)</f>
        <v>0</v>
      </c>
      <c r="CS122" s="235">
        <f>IF(Tb.Financiering[[#This Row],[Pnr.]]=CS$7,Tb.Financiering[[#This Row],[Eigen
bijdrage]]+Tb.Financiering[[#This Row],[Andere
subsidie(s)]]+Tb.Financiering[[#This Row],[Anders]],0)</f>
        <v>0</v>
      </c>
      <c r="CT122" s="235">
        <f>IF(Tb.Financiering[[#This Row],[Pnr.]]=CT$7,Tb.Financiering[[#This Row],[Eigen
bijdrage]]+Tb.Financiering[[#This Row],[Andere
subsidie(s)]]+Tb.Financiering[[#This Row],[Anders]],0)</f>
        <v>0</v>
      </c>
      <c r="CU122" s="235">
        <f>IF(Tb.Financiering[[#This Row],[Pnr.]]=CU$7,Tb.Financiering[[#This Row],[Eigen
bijdrage]]+Tb.Financiering[[#This Row],[Andere
subsidie(s)]]+Tb.Financiering[[#This Row],[Anders]],0)</f>
        <v>0</v>
      </c>
      <c r="CV122" s="235">
        <f>IF(Tb.Financiering[[#This Row],[Pnr.]]=CV$7,Tb.Financiering[[#This Row],[Eigen
bijdrage]]+Tb.Financiering[[#This Row],[Andere
subsidie(s)]]+Tb.Financiering[[#This Row],[Anders]],0)</f>
        <v>0</v>
      </c>
      <c r="CW122" s="235">
        <f>IF(Tb.Financiering[[#This Row],[Pnr.]]=CW$7,Tb.Financiering[[#This Row],[Eigen
bijdrage]]+Tb.Financiering[[#This Row],[Andere
subsidie(s)]]+Tb.Financiering[[#This Row],[Anders]],0)</f>
        <v>0</v>
      </c>
      <c r="CX122" s="235">
        <f>IF(Tb.Financiering[[#This Row],[Pnr.]]=CX$7,Tb.Financiering[[#This Row],[Eigen
bijdrage]]+Tb.Financiering[[#This Row],[Andere
subsidie(s)]]+Tb.Financiering[[#This Row],[Anders]],0)</f>
        <v>0</v>
      </c>
      <c r="CY122" s="235">
        <f>IF(Tb.Financiering[[#This Row],[Pnr.]]=CY$7,Tb.Financiering[[#This Row],[Eigen
bijdrage]]+Tb.Financiering[[#This Row],[Andere
subsidie(s)]]+Tb.Financiering[[#This Row],[Anders]],0)</f>
        <v>0</v>
      </c>
      <c r="CZ122" s="235">
        <f>IF(Tb.Financiering[[#This Row],[Pnr.]]=CZ$7,Tb.Financiering[[#This Row],[Eigen
bijdrage]]+Tb.Financiering[[#This Row],[Andere
subsidie(s)]]+Tb.Financiering[[#This Row],[Anders]],0)</f>
        <v>0</v>
      </c>
      <c r="DA122" s="235">
        <f>IF(Tb.Financiering[[#This Row],[Pnr.]]=DA$7,Tb.Financiering[[#This Row],[Eigen
bijdrage]]+Tb.Financiering[[#This Row],[Andere
subsidie(s)]]+Tb.Financiering[[#This Row],[Anders]],0)</f>
        <v>0</v>
      </c>
      <c r="DB122" s="235">
        <f>IF(Tb.Financiering[[#This Row],[Pnr.]]=DB$7,Tb.Financiering[[#This Row],[Eigen
bijdrage]]+Tb.Financiering[[#This Row],[Andere
subsidie(s)]]+Tb.Financiering[[#This Row],[Anders]],0)</f>
        <v>0</v>
      </c>
      <c r="DC122" s="235">
        <f>IF(Tb.Financiering[[#This Row],[Pnr.]]=DC$7,Tb.Financiering[[#This Row],[Eigen
bijdrage]]+Tb.Financiering[[#This Row],[Andere
subsidie(s)]]+Tb.Financiering[[#This Row],[Anders]],0)</f>
        <v>0</v>
      </c>
      <c r="DD122" s="235">
        <f>IF(Tb.Financiering[[#This Row],[Pnr.]]=DD$7,Tb.Financiering[[#This Row],[Eigen
bijdrage]]+Tb.Financiering[[#This Row],[Andere
subsidie(s)]]+Tb.Financiering[[#This Row],[Anders]],0)</f>
        <v>0</v>
      </c>
      <c r="DE122" s="235">
        <f>IF(Tb.Financiering[[#This Row],[Pnr.]]=DE$7,Tb.Financiering[[#This Row],[Eigen
bijdrage]]+Tb.Financiering[[#This Row],[Andere
subsidie(s)]]+Tb.Financiering[[#This Row],[Anders]],0)</f>
        <v>0</v>
      </c>
      <c r="DF122" s="235">
        <f>IF(Tb.Financiering[[#This Row],[Pnr.]]=DF$7,Tb.Financiering[[#This Row],[Eigen
bijdrage]]+Tb.Financiering[[#This Row],[Andere
subsidie(s)]]+Tb.Financiering[[#This Row],[Anders]],0)</f>
        <v>0</v>
      </c>
      <c r="DG122" s="235">
        <f>IF(Tb.Financiering[[#This Row],[Pnr.]]=DG$7,Tb.Financiering[[#This Row],[Eigen
bijdrage]]+Tb.Financiering[[#This Row],[Andere
subsidie(s)]]+Tb.Financiering[[#This Row],[Anders]],0)</f>
        <v>0</v>
      </c>
      <c r="DH122" s="235">
        <f>IF(Tb.Financiering[[#This Row],[Pnr.]]=DH$7,Tb.Financiering[[#This Row],[Eigen
bijdrage]]+Tb.Financiering[[#This Row],[Andere
subsidie(s)]]+Tb.Financiering[[#This Row],[Anders]],0)</f>
        <v>0</v>
      </c>
      <c r="DI122" s="235">
        <f>IF(Tb.Financiering[[#This Row],[Pnr.]]=DI$7,Tb.Financiering[[#This Row],[Eigen
bijdrage]]+Tb.Financiering[[#This Row],[Andere
subsidie(s)]]+Tb.Financiering[[#This Row],[Anders]],0)</f>
        <v>0</v>
      </c>
      <c r="DJ122" s="235">
        <f>IF(Tb.Financiering[[#This Row],[Pnr.]]=DJ$7,Tb.Financiering[[#This Row],[Eigen
bijdrage]]+Tb.Financiering[[#This Row],[Andere
subsidie(s)]]+Tb.Financiering[[#This Row],[Anders]],0)</f>
        <v>0</v>
      </c>
      <c r="DK122" s="235">
        <f>IF(Tb.Financiering[[#This Row],[Pnr.]]=DK$7,Tb.Financiering[[#This Row],[Eigen
bijdrage]]+Tb.Financiering[[#This Row],[Andere
subsidie(s)]]+Tb.Financiering[[#This Row],[Anders]],0)</f>
        <v>0</v>
      </c>
      <c r="XFD122" s="31"/>
    </row>
    <row r="123" spans="1:115 16384:16384" s="4" customFormat="1" x14ac:dyDescent="0.3">
      <c r="A123" s="31"/>
      <c r="B123" s="137"/>
      <c r="C123" s="137"/>
      <c r="D123" s="11">
        <f>SUMIF(Tbl.Kosten[PSAnr.],Tb.Financiering[[#This Row],[PSAnr.]],Tbl.Kosten[Totaal kosten])</f>
        <v>0</v>
      </c>
      <c r="E123" s="154">
        <f>SUMIF(Tbl.Kosten[PSAnr.],Tb.Financiering[[#This Row],[PSAnr.]],Tbl.Kosten[Subsidie])</f>
        <v>0</v>
      </c>
      <c r="F123" s="155"/>
      <c r="G123" s="154">
        <f>Tb.Financiering[[#This Row],[Begrote kosten]]-Tb.Financiering[[#This Row],[Berekende GLB subsidie]]-Tb.Financiering[[#This Row],[Correctie GLB subsidie]]</f>
        <v>0</v>
      </c>
      <c r="H123" s="156"/>
      <c r="I123" s="156"/>
      <c r="J123" s="156"/>
      <c r="K123" s="152"/>
      <c r="L123" s="97">
        <f>Tb.Financiering[[#This Row],[Te financieren]]-SUM(Tb.Financiering[[#This Row],[Eigen
bijdrage]:[Anders]])</f>
        <v>0</v>
      </c>
      <c r="M123" s="160" t="str">
        <f>IFERROR(VLOOKUP(Tb.Financiering[[#This Row],[Partnernaam]],Tbl.Projectpartners[[Naam]:[PNr.]],9,FALSE),"")</f>
        <v/>
      </c>
      <c r="N123" s="142" t="str">
        <f>IFERROR(VLOOKUP(Tb.Financiering[[#This Row],[Subsidiabele activiteit]],Tbl.Subsidiehoogte[[Subsidieactiviteit]:[SAnr.]],3,FALSE),"")</f>
        <v/>
      </c>
      <c r="O123" s="142" t="str">
        <f>_xlfn.CONCAT(Tb.Financiering[[#This Row],[Pnr.]],Tb.Financiering[[#This Row],[SAnr.]])</f>
        <v/>
      </c>
      <c r="P123" s="144">
        <f>IF(Tb.Financiering[[#This Row],[Pnr.]]=P$7,Tb.Financiering[[#This Row],[Te financieren]]-Tb.Financiering[[#This Row],[Eigen
bijdrage]]-Tb.Financiering[[#This Row],[Andere
subsidie(s)]]-Tb.Financiering[[#This Row],[Anders]],0)</f>
        <v>0</v>
      </c>
      <c r="Q123" s="144">
        <f>IF(Tb.Financiering[[#This Row],[Pnr.]]=Q$7,Tb.Financiering[[#This Row],[Te financieren]]-Tb.Financiering[[#This Row],[Eigen
bijdrage]]-Tb.Financiering[[#This Row],[Andere
subsidie(s)]]-Tb.Financiering[[#This Row],[Anders]],0)</f>
        <v>0</v>
      </c>
      <c r="R123" s="144">
        <f>IF(Tb.Financiering[[#This Row],[Pnr.]]=R$7,Tb.Financiering[[#This Row],[Te financieren]]-Tb.Financiering[[#This Row],[Eigen
bijdrage]]-Tb.Financiering[[#This Row],[Andere
subsidie(s)]]-Tb.Financiering[[#This Row],[Anders]],0)</f>
        <v>0</v>
      </c>
      <c r="S123" s="144">
        <f>IF(Tb.Financiering[[#This Row],[Pnr.]]=S$7,Tb.Financiering[[#This Row],[Te financieren]]-Tb.Financiering[[#This Row],[Eigen
bijdrage]]-Tb.Financiering[[#This Row],[Andere
subsidie(s)]]-Tb.Financiering[[#This Row],[Anders]],0)</f>
        <v>0</v>
      </c>
      <c r="T123" s="144">
        <f>IF(Tb.Financiering[[#This Row],[Pnr.]]=T$7,Tb.Financiering[[#This Row],[Te financieren]]-Tb.Financiering[[#This Row],[Eigen
bijdrage]]-Tb.Financiering[[#This Row],[Andere
subsidie(s)]]-Tb.Financiering[[#This Row],[Anders]],0)</f>
        <v>0</v>
      </c>
      <c r="U123" s="144">
        <f>IF(Tb.Financiering[[#This Row],[Pnr.]]=U$7,Tb.Financiering[[#This Row],[Te financieren]]-Tb.Financiering[[#This Row],[Eigen
bijdrage]]-Tb.Financiering[[#This Row],[Andere
subsidie(s)]]-Tb.Financiering[[#This Row],[Anders]],0)</f>
        <v>0</v>
      </c>
      <c r="V123" s="144">
        <f>IF(Tb.Financiering[[#This Row],[Pnr.]]=V$7,Tb.Financiering[[#This Row],[Te financieren]]-Tb.Financiering[[#This Row],[Eigen
bijdrage]]-Tb.Financiering[[#This Row],[Andere
subsidie(s)]]-Tb.Financiering[[#This Row],[Anders]],0)</f>
        <v>0</v>
      </c>
      <c r="W123" s="144">
        <f>IF(Tb.Financiering[[#This Row],[Pnr.]]=W$7,Tb.Financiering[[#This Row],[Te financieren]]-Tb.Financiering[[#This Row],[Eigen
bijdrage]]-Tb.Financiering[[#This Row],[Andere
subsidie(s)]]-Tb.Financiering[[#This Row],[Anders]],0)</f>
        <v>0</v>
      </c>
      <c r="X123" s="144">
        <f>IF(Tb.Financiering[[#This Row],[Pnr.]]=X$7,Tb.Financiering[[#This Row],[Te financieren]]-Tb.Financiering[[#This Row],[Eigen
bijdrage]]-Tb.Financiering[[#This Row],[Andere
subsidie(s)]]-Tb.Financiering[[#This Row],[Anders]],0)</f>
        <v>0</v>
      </c>
      <c r="Y123" s="144">
        <f>IF(Tb.Financiering[[#This Row],[Pnr.]]=Y$7,Tb.Financiering[[#This Row],[Te financieren]]-Tb.Financiering[[#This Row],[Eigen
bijdrage]]-Tb.Financiering[[#This Row],[Andere
subsidie(s)]]-Tb.Financiering[[#This Row],[Anders]],0)</f>
        <v>0</v>
      </c>
      <c r="Z123" s="144">
        <f>IF(Tb.Financiering[[#This Row],[Pnr.]]=Z$7,Tb.Financiering[[#This Row],[Te financieren]]-Tb.Financiering[[#This Row],[Eigen
bijdrage]]-Tb.Financiering[[#This Row],[Andere
subsidie(s)]]-Tb.Financiering[[#This Row],[Anders]],0)</f>
        <v>0</v>
      </c>
      <c r="AA123" s="144">
        <f>IF(Tb.Financiering[[#This Row],[Pnr.]]=AA$7,Tb.Financiering[[#This Row],[Te financieren]]-Tb.Financiering[[#This Row],[Eigen
bijdrage]]-Tb.Financiering[[#This Row],[Andere
subsidie(s)]]-Tb.Financiering[[#This Row],[Anders]],0)</f>
        <v>0</v>
      </c>
      <c r="AB123" s="144">
        <f>IF(Tb.Financiering[[#This Row],[Pnr.]]=AB$7,Tb.Financiering[[#This Row],[Te financieren]]-Tb.Financiering[[#This Row],[Eigen
bijdrage]]-Tb.Financiering[[#This Row],[Andere
subsidie(s)]]-Tb.Financiering[[#This Row],[Anders]],0)</f>
        <v>0</v>
      </c>
      <c r="AC123" s="144">
        <f>IF(Tb.Financiering[[#This Row],[Pnr.]]=AC$7,Tb.Financiering[[#This Row],[Te financieren]]-Tb.Financiering[[#This Row],[Eigen
bijdrage]]-Tb.Financiering[[#This Row],[Andere
subsidie(s)]]-Tb.Financiering[[#This Row],[Anders]],0)</f>
        <v>0</v>
      </c>
      <c r="AD123" s="144">
        <f>IF(Tb.Financiering[[#This Row],[Pnr.]]=AD$7,Tb.Financiering[[#This Row],[Te financieren]]-Tb.Financiering[[#This Row],[Eigen
bijdrage]]-Tb.Financiering[[#This Row],[Andere
subsidie(s)]]-Tb.Financiering[[#This Row],[Anders]],0)</f>
        <v>0</v>
      </c>
      <c r="AE123" s="144">
        <f>IF(Tb.Financiering[[#This Row],[Pnr.]]=AE$7,Tb.Financiering[[#This Row],[Te financieren]]-Tb.Financiering[[#This Row],[Eigen
bijdrage]]-Tb.Financiering[[#This Row],[Andere
subsidie(s)]]-Tb.Financiering[[#This Row],[Anders]],0)</f>
        <v>0</v>
      </c>
      <c r="AF123" s="144">
        <f>IF(Tb.Financiering[[#This Row],[Pnr.]]=AF$7,Tb.Financiering[[#This Row],[Te financieren]]-Tb.Financiering[[#This Row],[Eigen
bijdrage]]-Tb.Financiering[[#This Row],[Andere
subsidie(s)]]-Tb.Financiering[[#This Row],[Anders]],0)</f>
        <v>0</v>
      </c>
      <c r="AG123" s="144">
        <f>IF(Tb.Financiering[[#This Row],[Pnr.]]=AG$7,Tb.Financiering[[#This Row],[Te financieren]]-Tb.Financiering[[#This Row],[Eigen
bijdrage]]-Tb.Financiering[[#This Row],[Andere
subsidie(s)]]-Tb.Financiering[[#This Row],[Anders]],0)</f>
        <v>0</v>
      </c>
      <c r="AH123" s="144">
        <f>IF(Tb.Financiering[[#This Row],[Pnr.]]=AH$7,Tb.Financiering[[#This Row],[Te financieren]]-Tb.Financiering[[#This Row],[Eigen
bijdrage]]-Tb.Financiering[[#This Row],[Andere
subsidie(s)]]-Tb.Financiering[[#This Row],[Anders]],0)</f>
        <v>0</v>
      </c>
      <c r="AI123" s="144">
        <f>IF(Tb.Financiering[[#This Row],[Pnr.]]=AI$7,Tb.Financiering[[#This Row],[Te financieren]]-Tb.Financiering[[#This Row],[Eigen
bijdrage]]-Tb.Financiering[[#This Row],[Andere
subsidie(s)]]-Tb.Financiering[[#This Row],[Anders]],0)</f>
        <v>0</v>
      </c>
      <c r="AJ123" s="144">
        <f>IF(Tb.Financiering[[#This Row],[Pnr.]]=AJ$7,Tb.Financiering[[#This Row],[Te financieren]]-Tb.Financiering[[#This Row],[Eigen
bijdrage]]-Tb.Financiering[[#This Row],[Andere
subsidie(s)]]-Tb.Financiering[[#This Row],[Anders]],0)</f>
        <v>0</v>
      </c>
      <c r="AK123" s="144">
        <f>IF(Tb.Financiering[[#This Row],[Pnr.]]=AK$7,Tb.Financiering[[#This Row],[Te financieren]]-Tb.Financiering[[#This Row],[Eigen
bijdrage]]-Tb.Financiering[[#This Row],[Andere
subsidie(s)]]-Tb.Financiering[[#This Row],[Anders]],0)</f>
        <v>0</v>
      </c>
      <c r="AL123" s="144">
        <f>IF(Tb.Financiering[[#This Row],[Pnr.]]=AL$7,Tb.Financiering[[#This Row],[Te financieren]]-Tb.Financiering[[#This Row],[Eigen
bijdrage]]-Tb.Financiering[[#This Row],[Andere
subsidie(s)]]-Tb.Financiering[[#This Row],[Anders]],0)</f>
        <v>0</v>
      </c>
      <c r="AM123" s="144">
        <f>IF(Tb.Financiering[[#This Row],[Pnr.]]=AM$7,Tb.Financiering[[#This Row],[Te financieren]]-Tb.Financiering[[#This Row],[Eigen
bijdrage]]-Tb.Financiering[[#This Row],[Andere
subsidie(s)]]-Tb.Financiering[[#This Row],[Anders]],0)</f>
        <v>0</v>
      </c>
      <c r="AN123" s="144">
        <f>IF(Tb.Financiering[[#This Row],[Pnr.]]=AN$7,Tb.Financiering[[#This Row],[Te financieren]]-Tb.Financiering[[#This Row],[Eigen
bijdrage]]-Tb.Financiering[[#This Row],[Andere
subsidie(s)]]-Tb.Financiering[[#This Row],[Anders]],0)</f>
        <v>0</v>
      </c>
      <c r="AO123" s="144">
        <f>IF(Tb.Financiering[[#This Row],[Pnr.]]=AO$7,Tb.Financiering[[#This Row],[Te financieren]]-Tb.Financiering[[#This Row],[Eigen
bijdrage]]-Tb.Financiering[[#This Row],[Andere
subsidie(s)]]-Tb.Financiering[[#This Row],[Anders]],0)</f>
        <v>0</v>
      </c>
      <c r="AP123" s="144">
        <f>IF(Tb.Financiering[[#This Row],[Pnr.]]=AP$7,Tb.Financiering[[#This Row],[Te financieren]]-Tb.Financiering[[#This Row],[Eigen
bijdrage]]-Tb.Financiering[[#This Row],[Andere
subsidie(s)]]-Tb.Financiering[[#This Row],[Anders]],0)</f>
        <v>0</v>
      </c>
      <c r="AQ123" s="144">
        <f>IF(Tb.Financiering[[#This Row],[Pnr.]]=AQ$7,Tb.Financiering[[#This Row],[Te financieren]]-Tb.Financiering[[#This Row],[Eigen
bijdrage]]-Tb.Financiering[[#This Row],[Andere
subsidie(s)]]-Tb.Financiering[[#This Row],[Anders]],0)</f>
        <v>0</v>
      </c>
      <c r="AR123" s="144">
        <f>IF(Tb.Financiering[[#This Row],[Pnr.]]=AR$7,Tb.Financiering[[#This Row],[Te financieren]]-Tb.Financiering[[#This Row],[Eigen
bijdrage]]-Tb.Financiering[[#This Row],[Andere
subsidie(s)]]-Tb.Financiering[[#This Row],[Anders]],0)</f>
        <v>0</v>
      </c>
      <c r="AS123" s="144">
        <f>IF(Tb.Financiering[[#This Row],[Pnr.]]=AS$7,Tb.Financiering[[#This Row],[Te financieren]]-Tb.Financiering[[#This Row],[Eigen
bijdrage]]-Tb.Financiering[[#This Row],[Andere
subsidie(s)]]-Tb.Financiering[[#This Row],[Anders]],0)</f>
        <v>0</v>
      </c>
      <c r="AT123" s="144">
        <f>IF(Tb.Financiering[[#This Row],[Pnr.]]=AT$7,Tb.Financiering[[#This Row],[Te financieren]]-Tb.Financiering[[#This Row],[Eigen
bijdrage]]-Tb.Financiering[[#This Row],[Andere
subsidie(s)]]-Tb.Financiering[[#This Row],[Anders]],0)</f>
        <v>0</v>
      </c>
      <c r="AU123" s="144">
        <f>IF(Tb.Financiering[[#This Row],[Pnr.]]=AU$7,Tb.Financiering[[#This Row],[Te financieren]]-Tb.Financiering[[#This Row],[Eigen
bijdrage]]-Tb.Financiering[[#This Row],[Andere
subsidie(s)]]-Tb.Financiering[[#This Row],[Anders]],0)</f>
        <v>0</v>
      </c>
      <c r="AV123" s="144">
        <f>IF(Tb.Financiering[[#This Row],[Pnr.]]=AV$7,Tb.Financiering[[#This Row],[Te financieren]]-Tb.Financiering[[#This Row],[Eigen
bijdrage]]-Tb.Financiering[[#This Row],[Andere
subsidie(s)]]-Tb.Financiering[[#This Row],[Anders]],0)</f>
        <v>0</v>
      </c>
      <c r="AW123" s="144">
        <f>IF(Tb.Financiering[[#This Row],[Pnr.]]=AW$7,Tb.Financiering[[#This Row],[Te financieren]]-Tb.Financiering[[#This Row],[Eigen
bijdrage]]-Tb.Financiering[[#This Row],[Andere
subsidie(s)]]-Tb.Financiering[[#This Row],[Anders]],0)</f>
        <v>0</v>
      </c>
      <c r="AX123" s="144">
        <f>IF(Tb.Financiering[[#This Row],[Pnr.]]=AX$7,Tb.Financiering[[#This Row],[Te financieren]]-Tb.Financiering[[#This Row],[Eigen
bijdrage]]-Tb.Financiering[[#This Row],[Andere
subsidie(s)]]-Tb.Financiering[[#This Row],[Anders]],0)</f>
        <v>0</v>
      </c>
      <c r="AY123" s="144">
        <f>IF(Tb.Financiering[[#This Row],[Pnr.]]=AY$7,Tb.Financiering[[#This Row],[Te financieren]]-Tb.Financiering[[#This Row],[Eigen
bijdrage]]-Tb.Financiering[[#This Row],[Andere
subsidie(s)]]-Tb.Financiering[[#This Row],[Anders]],0)</f>
        <v>0</v>
      </c>
      <c r="AZ123" s="144">
        <f>IF(Tb.Financiering[[#This Row],[Pnr.]]=AZ$7,Tb.Financiering[[#This Row],[Te financieren]]-Tb.Financiering[[#This Row],[Eigen
bijdrage]]-Tb.Financiering[[#This Row],[Andere
subsidie(s)]]-Tb.Financiering[[#This Row],[Anders]],0)</f>
        <v>0</v>
      </c>
      <c r="BA123" s="144">
        <f>IF(Tb.Financiering[[#This Row],[Pnr.]]=BA$7,Tb.Financiering[[#This Row],[Te financieren]]-Tb.Financiering[[#This Row],[Eigen
bijdrage]]-Tb.Financiering[[#This Row],[Andere
subsidie(s)]]-Tb.Financiering[[#This Row],[Anders]],0)</f>
        <v>0</v>
      </c>
      <c r="BB123" s="144">
        <f>IF(Tb.Financiering[[#This Row],[Pnr.]]=BB$7,Tb.Financiering[[#This Row],[Te financieren]]-Tb.Financiering[[#This Row],[Eigen
bijdrage]]-Tb.Financiering[[#This Row],[Andere
subsidie(s)]]-Tb.Financiering[[#This Row],[Anders]],0)</f>
        <v>0</v>
      </c>
      <c r="BC123" s="144">
        <f>IF(Tb.Financiering[[#This Row],[Pnr.]]=BC$7,Tb.Financiering[[#This Row],[Te financieren]]-Tb.Financiering[[#This Row],[Eigen
bijdrage]]-Tb.Financiering[[#This Row],[Andere
subsidie(s)]]-Tb.Financiering[[#This Row],[Anders]],0)</f>
        <v>0</v>
      </c>
      <c r="BD123" s="144">
        <f>IF(Tb.Financiering[[#This Row],[Pnr.]]=BD$7,Tb.Financiering[[#This Row],[Te financieren]]-Tb.Financiering[[#This Row],[Eigen
bijdrage]]-Tb.Financiering[[#This Row],[Andere
subsidie(s)]]-Tb.Financiering[[#This Row],[Anders]],0)</f>
        <v>0</v>
      </c>
      <c r="BE123" s="144">
        <f>IF(Tb.Financiering[[#This Row],[Pnr.]]=BE$7,Tb.Financiering[[#This Row],[Te financieren]]-Tb.Financiering[[#This Row],[Eigen
bijdrage]]-Tb.Financiering[[#This Row],[Andere
subsidie(s)]]-Tb.Financiering[[#This Row],[Anders]],0)</f>
        <v>0</v>
      </c>
      <c r="BF123" s="144">
        <f>IF(Tb.Financiering[[#This Row],[Pnr.]]=BF$7,Tb.Financiering[[#This Row],[Te financieren]]-Tb.Financiering[[#This Row],[Eigen
bijdrage]]-Tb.Financiering[[#This Row],[Andere
subsidie(s)]]-Tb.Financiering[[#This Row],[Anders]],0)</f>
        <v>0</v>
      </c>
      <c r="BG123" s="144">
        <f>IF(Tb.Financiering[[#This Row],[Pnr.]]=BG$7,Tb.Financiering[[#This Row],[Te financieren]]-Tb.Financiering[[#This Row],[Eigen
bijdrage]]-Tb.Financiering[[#This Row],[Andere
subsidie(s)]]-Tb.Financiering[[#This Row],[Anders]],0)</f>
        <v>0</v>
      </c>
      <c r="BH123" s="144">
        <f>IF(Tb.Financiering[[#This Row],[Pnr.]]=BH$7,Tb.Financiering[[#This Row],[Te financieren]]-Tb.Financiering[[#This Row],[Eigen
bijdrage]]-Tb.Financiering[[#This Row],[Andere
subsidie(s)]]-Tb.Financiering[[#This Row],[Anders]],0)</f>
        <v>0</v>
      </c>
      <c r="BI123" s="144">
        <f>IF(Tb.Financiering[[#This Row],[Pnr.]]=BI$7,Tb.Financiering[[#This Row],[Te financieren]]-Tb.Financiering[[#This Row],[Eigen
bijdrage]]-Tb.Financiering[[#This Row],[Andere
subsidie(s)]]-Tb.Financiering[[#This Row],[Anders]],0)</f>
        <v>0</v>
      </c>
      <c r="BJ123" s="144">
        <f>IF(Tb.Financiering[[#This Row],[Pnr.]]=BJ$7,Tb.Financiering[[#This Row],[Te financieren]]-Tb.Financiering[[#This Row],[Eigen
bijdrage]]-Tb.Financiering[[#This Row],[Andere
subsidie(s)]]-Tb.Financiering[[#This Row],[Anders]],0)</f>
        <v>0</v>
      </c>
      <c r="BK123" s="144">
        <f>IF(Tb.Financiering[[#This Row],[Pnr.]]=BK$7,Tb.Financiering[[#This Row],[Te financieren]]-Tb.Financiering[[#This Row],[Eigen
bijdrage]]-Tb.Financiering[[#This Row],[Andere
subsidie(s)]]-Tb.Financiering[[#This Row],[Anders]],0)</f>
        <v>0</v>
      </c>
      <c r="BL123" s="144">
        <f>IF(Tb.Financiering[[#This Row],[Pnr.]]=BL$7,Tb.Financiering[[#This Row],[Te financieren]]-Tb.Financiering[[#This Row],[Eigen
bijdrage]]-Tb.Financiering[[#This Row],[Andere
subsidie(s)]]-Tb.Financiering[[#This Row],[Anders]],0)</f>
        <v>0</v>
      </c>
      <c r="BM123" s="144">
        <f>IF(Tb.Financiering[[#This Row],[Pnr.]]=BM$7,Tb.Financiering[[#This Row],[Te financieren]]-Tb.Financiering[[#This Row],[Eigen
bijdrage]]-Tb.Financiering[[#This Row],[Andere
subsidie(s)]]-Tb.Financiering[[#This Row],[Anders]],0)</f>
        <v>0</v>
      </c>
      <c r="BN123" s="235">
        <f>IF(Tb.Financiering[[#This Row],[Pnr.]]=BN$7,Tb.Financiering[[#This Row],[Eigen
bijdrage]]+Tb.Financiering[[#This Row],[Andere
subsidie(s)]]+Tb.Financiering[[#This Row],[Anders]],0)</f>
        <v>0</v>
      </c>
      <c r="BO123" s="235">
        <f>IF(Tb.Financiering[[#This Row],[Pnr.]]=BO$7,Tb.Financiering[[#This Row],[Eigen
bijdrage]]+Tb.Financiering[[#This Row],[Andere
subsidie(s)]]+Tb.Financiering[[#This Row],[Anders]],0)</f>
        <v>0</v>
      </c>
      <c r="BP123" s="235">
        <f>IF(Tb.Financiering[[#This Row],[Pnr.]]=BP$7,Tb.Financiering[[#This Row],[Eigen
bijdrage]]+Tb.Financiering[[#This Row],[Andere
subsidie(s)]]+Tb.Financiering[[#This Row],[Anders]],0)</f>
        <v>0</v>
      </c>
      <c r="BQ123" s="235">
        <f>IF(Tb.Financiering[[#This Row],[Pnr.]]=BQ$7,Tb.Financiering[[#This Row],[Eigen
bijdrage]]+Tb.Financiering[[#This Row],[Andere
subsidie(s)]]+Tb.Financiering[[#This Row],[Anders]],0)</f>
        <v>0</v>
      </c>
      <c r="BR123" s="235">
        <f>IF(Tb.Financiering[[#This Row],[Pnr.]]=BR$7,Tb.Financiering[[#This Row],[Eigen
bijdrage]]+Tb.Financiering[[#This Row],[Andere
subsidie(s)]]+Tb.Financiering[[#This Row],[Anders]],0)</f>
        <v>0</v>
      </c>
      <c r="BS123" s="235">
        <f>IF(Tb.Financiering[[#This Row],[Pnr.]]=BS$7,Tb.Financiering[[#This Row],[Eigen
bijdrage]]+Tb.Financiering[[#This Row],[Andere
subsidie(s)]]+Tb.Financiering[[#This Row],[Anders]],0)</f>
        <v>0</v>
      </c>
      <c r="BT123" s="235">
        <f>IF(Tb.Financiering[[#This Row],[Pnr.]]=BT$7,Tb.Financiering[[#This Row],[Eigen
bijdrage]]+Tb.Financiering[[#This Row],[Andere
subsidie(s)]]+Tb.Financiering[[#This Row],[Anders]],0)</f>
        <v>0</v>
      </c>
      <c r="BU123" s="235">
        <f>IF(Tb.Financiering[[#This Row],[Pnr.]]=BU$7,Tb.Financiering[[#This Row],[Eigen
bijdrage]]+Tb.Financiering[[#This Row],[Andere
subsidie(s)]]+Tb.Financiering[[#This Row],[Anders]],0)</f>
        <v>0</v>
      </c>
      <c r="BV123" s="235">
        <f>IF(Tb.Financiering[[#This Row],[Pnr.]]=BV$7,Tb.Financiering[[#This Row],[Eigen
bijdrage]]+Tb.Financiering[[#This Row],[Andere
subsidie(s)]]+Tb.Financiering[[#This Row],[Anders]],0)</f>
        <v>0</v>
      </c>
      <c r="BW123" s="235">
        <f>IF(Tb.Financiering[[#This Row],[Pnr.]]=BW$7,Tb.Financiering[[#This Row],[Eigen
bijdrage]]+Tb.Financiering[[#This Row],[Andere
subsidie(s)]]+Tb.Financiering[[#This Row],[Anders]],0)</f>
        <v>0</v>
      </c>
      <c r="BX123" s="235">
        <f>IF(Tb.Financiering[[#This Row],[Pnr.]]=BX$7,Tb.Financiering[[#This Row],[Eigen
bijdrage]]+Tb.Financiering[[#This Row],[Andere
subsidie(s)]]+Tb.Financiering[[#This Row],[Anders]],0)</f>
        <v>0</v>
      </c>
      <c r="BY123" s="235">
        <f>IF(Tb.Financiering[[#This Row],[Pnr.]]=BY$7,Tb.Financiering[[#This Row],[Eigen
bijdrage]]+Tb.Financiering[[#This Row],[Andere
subsidie(s)]]+Tb.Financiering[[#This Row],[Anders]],0)</f>
        <v>0</v>
      </c>
      <c r="BZ123" s="235">
        <f>IF(Tb.Financiering[[#This Row],[Pnr.]]=BZ$7,Tb.Financiering[[#This Row],[Eigen
bijdrage]]+Tb.Financiering[[#This Row],[Andere
subsidie(s)]]+Tb.Financiering[[#This Row],[Anders]],0)</f>
        <v>0</v>
      </c>
      <c r="CA123" s="235">
        <f>IF(Tb.Financiering[[#This Row],[Pnr.]]=CA$7,Tb.Financiering[[#This Row],[Eigen
bijdrage]]+Tb.Financiering[[#This Row],[Andere
subsidie(s)]]+Tb.Financiering[[#This Row],[Anders]],0)</f>
        <v>0</v>
      </c>
      <c r="CB123" s="235">
        <f>IF(Tb.Financiering[[#This Row],[Pnr.]]=CB$7,Tb.Financiering[[#This Row],[Eigen
bijdrage]]+Tb.Financiering[[#This Row],[Andere
subsidie(s)]]+Tb.Financiering[[#This Row],[Anders]],0)</f>
        <v>0</v>
      </c>
      <c r="CC123" s="235">
        <f>IF(Tb.Financiering[[#This Row],[Pnr.]]=CC$7,Tb.Financiering[[#This Row],[Eigen
bijdrage]]+Tb.Financiering[[#This Row],[Andere
subsidie(s)]]+Tb.Financiering[[#This Row],[Anders]],0)</f>
        <v>0</v>
      </c>
      <c r="CD123" s="235">
        <f>IF(Tb.Financiering[[#This Row],[Pnr.]]=CD$7,Tb.Financiering[[#This Row],[Eigen
bijdrage]]+Tb.Financiering[[#This Row],[Andere
subsidie(s)]]+Tb.Financiering[[#This Row],[Anders]],0)</f>
        <v>0</v>
      </c>
      <c r="CE123" s="235">
        <f>IF(Tb.Financiering[[#This Row],[Pnr.]]=CE$7,Tb.Financiering[[#This Row],[Eigen
bijdrage]]+Tb.Financiering[[#This Row],[Andere
subsidie(s)]]+Tb.Financiering[[#This Row],[Anders]],0)</f>
        <v>0</v>
      </c>
      <c r="CF123" s="235">
        <f>IF(Tb.Financiering[[#This Row],[Pnr.]]=CF$7,Tb.Financiering[[#This Row],[Eigen
bijdrage]]+Tb.Financiering[[#This Row],[Andere
subsidie(s)]]+Tb.Financiering[[#This Row],[Anders]],0)</f>
        <v>0</v>
      </c>
      <c r="CG123" s="235">
        <f>IF(Tb.Financiering[[#This Row],[Pnr.]]=CG$7,Tb.Financiering[[#This Row],[Eigen
bijdrage]]+Tb.Financiering[[#This Row],[Andere
subsidie(s)]]+Tb.Financiering[[#This Row],[Anders]],0)</f>
        <v>0</v>
      </c>
      <c r="CH123" s="235">
        <f>IF(Tb.Financiering[[#This Row],[Pnr.]]=CH$7,Tb.Financiering[[#This Row],[Eigen
bijdrage]]+Tb.Financiering[[#This Row],[Andere
subsidie(s)]]+Tb.Financiering[[#This Row],[Anders]],0)</f>
        <v>0</v>
      </c>
      <c r="CI123" s="235">
        <f>IF(Tb.Financiering[[#This Row],[Pnr.]]=CI$7,Tb.Financiering[[#This Row],[Eigen
bijdrage]]+Tb.Financiering[[#This Row],[Andere
subsidie(s)]]+Tb.Financiering[[#This Row],[Anders]],0)</f>
        <v>0</v>
      </c>
      <c r="CJ123" s="235">
        <f>IF(Tb.Financiering[[#This Row],[Pnr.]]=CJ$7,Tb.Financiering[[#This Row],[Eigen
bijdrage]]+Tb.Financiering[[#This Row],[Andere
subsidie(s)]]+Tb.Financiering[[#This Row],[Anders]],0)</f>
        <v>0</v>
      </c>
      <c r="CK123" s="235">
        <f>IF(Tb.Financiering[[#This Row],[Pnr.]]=CK$7,Tb.Financiering[[#This Row],[Eigen
bijdrage]]+Tb.Financiering[[#This Row],[Andere
subsidie(s)]]+Tb.Financiering[[#This Row],[Anders]],0)</f>
        <v>0</v>
      </c>
      <c r="CL123" s="235">
        <f>IF(Tb.Financiering[[#This Row],[Pnr.]]=CL$7,Tb.Financiering[[#This Row],[Eigen
bijdrage]]+Tb.Financiering[[#This Row],[Andere
subsidie(s)]]+Tb.Financiering[[#This Row],[Anders]],0)</f>
        <v>0</v>
      </c>
      <c r="CM123" s="235">
        <f>IF(Tb.Financiering[[#This Row],[Pnr.]]=CM$7,Tb.Financiering[[#This Row],[Eigen
bijdrage]]+Tb.Financiering[[#This Row],[Andere
subsidie(s)]]+Tb.Financiering[[#This Row],[Anders]],0)</f>
        <v>0</v>
      </c>
      <c r="CN123" s="235">
        <f>IF(Tb.Financiering[[#This Row],[Pnr.]]=CN$7,Tb.Financiering[[#This Row],[Eigen
bijdrage]]+Tb.Financiering[[#This Row],[Andere
subsidie(s)]]+Tb.Financiering[[#This Row],[Anders]],0)</f>
        <v>0</v>
      </c>
      <c r="CO123" s="235">
        <f>IF(Tb.Financiering[[#This Row],[Pnr.]]=CO$7,Tb.Financiering[[#This Row],[Eigen
bijdrage]]+Tb.Financiering[[#This Row],[Andere
subsidie(s)]]+Tb.Financiering[[#This Row],[Anders]],0)</f>
        <v>0</v>
      </c>
      <c r="CP123" s="235">
        <f>IF(Tb.Financiering[[#This Row],[Pnr.]]=CP$7,Tb.Financiering[[#This Row],[Eigen
bijdrage]]+Tb.Financiering[[#This Row],[Andere
subsidie(s)]]+Tb.Financiering[[#This Row],[Anders]],0)</f>
        <v>0</v>
      </c>
      <c r="CQ123" s="235">
        <f>IF(Tb.Financiering[[#This Row],[Pnr.]]=CQ$7,Tb.Financiering[[#This Row],[Eigen
bijdrage]]+Tb.Financiering[[#This Row],[Andere
subsidie(s)]]+Tb.Financiering[[#This Row],[Anders]],0)</f>
        <v>0</v>
      </c>
      <c r="CR123" s="235">
        <f>IF(Tb.Financiering[[#This Row],[Pnr.]]=CR$7,Tb.Financiering[[#This Row],[Eigen
bijdrage]]+Tb.Financiering[[#This Row],[Andere
subsidie(s)]]+Tb.Financiering[[#This Row],[Anders]],0)</f>
        <v>0</v>
      </c>
      <c r="CS123" s="235">
        <f>IF(Tb.Financiering[[#This Row],[Pnr.]]=CS$7,Tb.Financiering[[#This Row],[Eigen
bijdrage]]+Tb.Financiering[[#This Row],[Andere
subsidie(s)]]+Tb.Financiering[[#This Row],[Anders]],0)</f>
        <v>0</v>
      </c>
      <c r="CT123" s="235">
        <f>IF(Tb.Financiering[[#This Row],[Pnr.]]=CT$7,Tb.Financiering[[#This Row],[Eigen
bijdrage]]+Tb.Financiering[[#This Row],[Andere
subsidie(s)]]+Tb.Financiering[[#This Row],[Anders]],0)</f>
        <v>0</v>
      </c>
      <c r="CU123" s="235">
        <f>IF(Tb.Financiering[[#This Row],[Pnr.]]=CU$7,Tb.Financiering[[#This Row],[Eigen
bijdrage]]+Tb.Financiering[[#This Row],[Andere
subsidie(s)]]+Tb.Financiering[[#This Row],[Anders]],0)</f>
        <v>0</v>
      </c>
      <c r="CV123" s="235">
        <f>IF(Tb.Financiering[[#This Row],[Pnr.]]=CV$7,Tb.Financiering[[#This Row],[Eigen
bijdrage]]+Tb.Financiering[[#This Row],[Andere
subsidie(s)]]+Tb.Financiering[[#This Row],[Anders]],0)</f>
        <v>0</v>
      </c>
      <c r="CW123" s="235">
        <f>IF(Tb.Financiering[[#This Row],[Pnr.]]=CW$7,Tb.Financiering[[#This Row],[Eigen
bijdrage]]+Tb.Financiering[[#This Row],[Andere
subsidie(s)]]+Tb.Financiering[[#This Row],[Anders]],0)</f>
        <v>0</v>
      </c>
      <c r="CX123" s="235">
        <f>IF(Tb.Financiering[[#This Row],[Pnr.]]=CX$7,Tb.Financiering[[#This Row],[Eigen
bijdrage]]+Tb.Financiering[[#This Row],[Andere
subsidie(s)]]+Tb.Financiering[[#This Row],[Anders]],0)</f>
        <v>0</v>
      </c>
      <c r="CY123" s="235">
        <f>IF(Tb.Financiering[[#This Row],[Pnr.]]=CY$7,Tb.Financiering[[#This Row],[Eigen
bijdrage]]+Tb.Financiering[[#This Row],[Andere
subsidie(s)]]+Tb.Financiering[[#This Row],[Anders]],0)</f>
        <v>0</v>
      </c>
      <c r="CZ123" s="235">
        <f>IF(Tb.Financiering[[#This Row],[Pnr.]]=CZ$7,Tb.Financiering[[#This Row],[Eigen
bijdrage]]+Tb.Financiering[[#This Row],[Andere
subsidie(s)]]+Tb.Financiering[[#This Row],[Anders]],0)</f>
        <v>0</v>
      </c>
      <c r="DA123" s="235">
        <f>IF(Tb.Financiering[[#This Row],[Pnr.]]=DA$7,Tb.Financiering[[#This Row],[Eigen
bijdrage]]+Tb.Financiering[[#This Row],[Andere
subsidie(s)]]+Tb.Financiering[[#This Row],[Anders]],0)</f>
        <v>0</v>
      </c>
      <c r="DB123" s="235">
        <f>IF(Tb.Financiering[[#This Row],[Pnr.]]=DB$7,Tb.Financiering[[#This Row],[Eigen
bijdrage]]+Tb.Financiering[[#This Row],[Andere
subsidie(s)]]+Tb.Financiering[[#This Row],[Anders]],0)</f>
        <v>0</v>
      </c>
      <c r="DC123" s="235">
        <f>IF(Tb.Financiering[[#This Row],[Pnr.]]=DC$7,Tb.Financiering[[#This Row],[Eigen
bijdrage]]+Tb.Financiering[[#This Row],[Andere
subsidie(s)]]+Tb.Financiering[[#This Row],[Anders]],0)</f>
        <v>0</v>
      </c>
      <c r="DD123" s="235">
        <f>IF(Tb.Financiering[[#This Row],[Pnr.]]=DD$7,Tb.Financiering[[#This Row],[Eigen
bijdrage]]+Tb.Financiering[[#This Row],[Andere
subsidie(s)]]+Tb.Financiering[[#This Row],[Anders]],0)</f>
        <v>0</v>
      </c>
      <c r="DE123" s="235">
        <f>IF(Tb.Financiering[[#This Row],[Pnr.]]=DE$7,Tb.Financiering[[#This Row],[Eigen
bijdrage]]+Tb.Financiering[[#This Row],[Andere
subsidie(s)]]+Tb.Financiering[[#This Row],[Anders]],0)</f>
        <v>0</v>
      </c>
      <c r="DF123" s="235">
        <f>IF(Tb.Financiering[[#This Row],[Pnr.]]=DF$7,Tb.Financiering[[#This Row],[Eigen
bijdrage]]+Tb.Financiering[[#This Row],[Andere
subsidie(s)]]+Tb.Financiering[[#This Row],[Anders]],0)</f>
        <v>0</v>
      </c>
      <c r="DG123" s="235">
        <f>IF(Tb.Financiering[[#This Row],[Pnr.]]=DG$7,Tb.Financiering[[#This Row],[Eigen
bijdrage]]+Tb.Financiering[[#This Row],[Andere
subsidie(s)]]+Tb.Financiering[[#This Row],[Anders]],0)</f>
        <v>0</v>
      </c>
      <c r="DH123" s="235">
        <f>IF(Tb.Financiering[[#This Row],[Pnr.]]=DH$7,Tb.Financiering[[#This Row],[Eigen
bijdrage]]+Tb.Financiering[[#This Row],[Andere
subsidie(s)]]+Tb.Financiering[[#This Row],[Anders]],0)</f>
        <v>0</v>
      </c>
      <c r="DI123" s="235">
        <f>IF(Tb.Financiering[[#This Row],[Pnr.]]=DI$7,Tb.Financiering[[#This Row],[Eigen
bijdrage]]+Tb.Financiering[[#This Row],[Andere
subsidie(s)]]+Tb.Financiering[[#This Row],[Anders]],0)</f>
        <v>0</v>
      </c>
      <c r="DJ123" s="235">
        <f>IF(Tb.Financiering[[#This Row],[Pnr.]]=DJ$7,Tb.Financiering[[#This Row],[Eigen
bijdrage]]+Tb.Financiering[[#This Row],[Andere
subsidie(s)]]+Tb.Financiering[[#This Row],[Anders]],0)</f>
        <v>0</v>
      </c>
      <c r="DK123" s="235">
        <f>IF(Tb.Financiering[[#This Row],[Pnr.]]=DK$7,Tb.Financiering[[#This Row],[Eigen
bijdrage]]+Tb.Financiering[[#This Row],[Andere
subsidie(s)]]+Tb.Financiering[[#This Row],[Anders]],0)</f>
        <v>0</v>
      </c>
      <c r="XFD123" s="31"/>
    </row>
    <row r="124" spans="1:115 16384:16384" s="4" customFormat="1" x14ac:dyDescent="0.3">
      <c r="A124" s="31"/>
      <c r="B124" s="137"/>
      <c r="C124" s="137"/>
      <c r="D124" s="11">
        <f>SUMIF(Tbl.Kosten[PSAnr.],Tb.Financiering[[#This Row],[PSAnr.]],Tbl.Kosten[Totaal kosten])</f>
        <v>0</v>
      </c>
      <c r="E124" s="154">
        <f>SUMIF(Tbl.Kosten[PSAnr.],Tb.Financiering[[#This Row],[PSAnr.]],Tbl.Kosten[Subsidie])</f>
        <v>0</v>
      </c>
      <c r="F124" s="155"/>
      <c r="G124" s="154">
        <f>Tb.Financiering[[#This Row],[Begrote kosten]]-Tb.Financiering[[#This Row],[Berekende GLB subsidie]]-Tb.Financiering[[#This Row],[Correctie GLB subsidie]]</f>
        <v>0</v>
      </c>
      <c r="H124" s="156"/>
      <c r="I124" s="156"/>
      <c r="J124" s="156"/>
      <c r="K124" s="152"/>
      <c r="L124" s="97">
        <f>Tb.Financiering[[#This Row],[Te financieren]]-SUM(Tb.Financiering[[#This Row],[Eigen
bijdrage]:[Anders]])</f>
        <v>0</v>
      </c>
      <c r="M124" s="160" t="str">
        <f>IFERROR(VLOOKUP(Tb.Financiering[[#This Row],[Partnernaam]],Tbl.Projectpartners[[Naam]:[PNr.]],9,FALSE),"")</f>
        <v/>
      </c>
      <c r="N124" s="142" t="str">
        <f>IFERROR(VLOOKUP(Tb.Financiering[[#This Row],[Subsidiabele activiteit]],Tbl.Subsidiehoogte[[Subsidieactiviteit]:[SAnr.]],3,FALSE),"")</f>
        <v/>
      </c>
      <c r="O124" s="142" t="str">
        <f>_xlfn.CONCAT(Tb.Financiering[[#This Row],[Pnr.]],Tb.Financiering[[#This Row],[SAnr.]])</f>
        <v/>
      </c>
      <c r="P124" s="144">
        <f>IF(Tb.Financiering[[#This Row],[Pnr.]]=P$7,Tb.Financiering[[#This Row],[Te financieren]]-Tb.Financiering[[#This Row],[Eigen
bijdrage]]-Tb.Financiering[[#This Row],[Andere
subsidie(s)]]-Tb.Financiering[[#This Row],[Anders]],0)</f>
        <v>0</v>
      </c>
      <c r="Q124" s="144">
        <f>IF(Tb.Financiering[[#This Row],[Pnr.]]=Q$7,Tb.Financiering[[#This Row],[Te financieren]]-Tb.Financiering[[#This Row],[Eigen
bijdrage]]-Tb.Financiering[[#This Row],[Andere
subsidie(s)]]-Tb.Financiering[[#This Row],[Anders]],0)</f>
        <v>0</v>
      </c>
      <c r="R124" s="144">
        <f>IF(Tb.Financiering[[#This Row],[Pnr.]]=R$7,Tb.Financiering[[#This Row],[Te financieren]]-Tb.Financiering[[#This Row],[Eigen
bijdrage]]-Tb.Financiering[[#This Row],[Andere
subsidie(s)]]-Tb.Financiering[[#This Row],[Anders]],0)</f>
        <v>0</v>
      </c>
      <c r="S124" s="144">
        <f>IF(Tb.Financiering[[#This Row],[Pnr.]]=S$7,Tb.Financiering[[#This Row],[Te financieren]]-Tb.Financiering[[#This Row],[Eigen
bijdrage]]-Tb.Financiering[[#This Row],[Andere
subsidie(s)]]-Tb.Financiering[[#This Row],[Anders]],0)</f>
        <v>0</v>
      </c>
      <c r="T124" s="144">
        <f>IF(Tb.Financiering[[#This Row],[Pnr.]]=T$7,Tb.Financiering[[#This Row],[Te financieren]]-Tb.Financiering[[#This Row],[Eigen
bijdrage]]-Tb.Financiering[[#This Row],[Andere
subsidie(s)]]-Tb.Financiering[[#This Row],[Anders]],0)</f>
        <v>0</v>
      </c>
      <c r="U124" s="144">
        <f>IF(Tb.Financiering[[#This Row],[Pnr.]]=U$7,Tb.Financiering[[#This Row],[Te financieren]]-Tb.Financiering[[#This Row],[Eigen
bijdrage]]-Tb.Financiering[[#This Row],[Andere
subsidie(s)]]-Tb.Financiering[[#This Row],[Anders]],0)</f>
        <v>0</v>
      </c>
      <c r="V124" s="144">
        <f>IF(Tb.Financiering[[#This Row],[Pnr.]]=V$7,Tb.Financiering[[#This Row],[Te financieren]]-Tb.Financiering[[#This Row],[Eigen
bijdrage]]-Tb.Financiering[[#This Row],[Andere
subsidie(s)]]-Tb.Financiering[[#This Row],[Anders]],0)</f>
        <v>0</v>
      </c>
      <c r="W124" s="144">
        <f>IF(Tb.Financiering[[#This Row],[Pnr.]]=W$7,Tb.Financiering[[#This Row],[Te financieren]]-Tb.Financiering[[#This Row],[Eigen
bijdrage]]-Tb.Financiering[[#This Row],[Andere
subsidie(s)]]-Tb.Financiering[[#This Row],[Anders]],0)</f>
        <v>0</v>
      </c>
      <c r="X124" s="144">
        <f>IF(Tb.Financiering[[#This Row],[Pnr.]]=X$7,Tb.Financiering[[#This Row],[Te financieren]]-Tb.Financiering[[#This Row],[Eigen
bijdrage]]-Tb.Financiering[[#This Row],[Andere
subsidie(s)]]-Tb.Financiering[[#This Row],[Anders]],0)</f>
        <v>0</v>
      </c>
      <c r="Y124" s="144">
        <f>IF(Tb.Financiering[[#This Row],[Pnr.]]=Y$7,Tb.Financiering[[#This Row],[Te financieren]]-Tb.Financiering[[#This Row],[Eigen
bijdrage]]-Tb.Financiering[[#This Row],[Andere
subsidie(s)]]-Tb.Financiering[[#This Row],[Anders]],0)</f>
        <v>0</v>
      </c>
      <c r="Z124" s="144">
        <f>IF(Tb.Financiering[[#This Row],[Pnr.]]=Z$7,Tb.Financiering[[#This Row],[Te financieren]]-Tb.Financiering[[#This Row],[Eigen
bijdrage]]-Tb.Financiering[[#This Row],[Andere
subsidie(s)]]-Tb.Financiering[[#This Row],[Anders]],0)</f>
        <v>0</v>
      </c>
      <c r="AA124" s="144">
        <f>IF(Tb.Financiering[[#This Row],[Pnr.]]=AA$7,Tb.Financiering[[#This Row],[Te financieren]]-Tb.Financiering[[#This Row],[Eigen
bijdrage]]-Tb.Financiering[[#This Row],[Andere
subsidie(s)]]-Tb.Financiering[[#This Row],[Anders]],0)</f>
        <v>0</v>
      </c>
      <c r="AB124" s="144">
        <f>IF(Tb.Financiering[[#This Row],[Pnr.]]=AB$7,Tb.Financiering[[#This Row],[Te financieren]]-Tb.Financiering[[#This Row],[Eigen
bijdrage]]-Tb.Financiering[[#This Row],[Andere
subsidie(s)]]-Tb.Financiering[[#This Row],[Anders]],0)</f>
        <v>0</v>
      </c>
      <c r="AC124" s="144">
        <f>IF(Tb.Financiering[[#This Row],[Pnr.]]=AC$7,Tb.Financiering[[#This Row],[Te financieren]]-Tb.Financiering[[#This Row],[Eigen
bijdrage]]-Tb.Financiering[[#This Row],[Andere
subsidie(s)]]-Tb.Financiering[[#This Row],[Anders]],0)</f>
        <v>0</v>
      </c>
      <c r="AD124" s="144">
        <f>IF(Tb.Financiering[[#This Row],[Pnr.]]=AD$7,Tb.Financiering[[#This Row],[Te financieren]]-Tb.Financiering[[#This Row],[Eigen
bijdrage]]-Tb.Financiering[[#This Row],[Andere
subsidie(s)]]-Tb.Financiering[[#This Row],[Anders]],0)</f>
        <v>0</v>
      </c>
      <c r="AE124" s="144">
        <f>IF(Tb.Financiering[[#This Row],[Pnr.]]=AE$7,Tb.Financiering[[#This Row],[Te financieren]]-Tb.Financiering[[#This Row],[Eigen
bijdrage]]-Tb.Financiering[[#This Row],[Andere
subsidie(s)]]-Tb.Financiering[[#This Row],[Anders]],0)</f>
        <v>0</v>
      </c>
      <c r="AF124" s="144">
        <f>IF(Tb.Financiering[[#This Row],[Pnr.]]=AF$7,Tb.Financiering[[#This Row],[Te financieren]]-Tb.Financiering[[#This Row],[Eigen
bijdrage]]-Tb.Financiering[[#This Row],[Andere
subsidie(s)]]-Tb.Financiering[[#This Row],[Anders]],0)</f>
        <v>0</v>
      </c>
      <c r="AG124" s="144">
        <f>IF(Tb.Financiering[[#This Row],[Pnr.]]=AG$7,Tb.Financiering[[#This Row],[Te financieren]]-Tb.Financiering[[#This Row],[Eigen
bijdrage]]-Tb.Financiering[[#This Row],[Andere
subsidie(s)]]-Tb.Financiering[[#This Row],[Anders]],0)</f>
        <v>0</v>
      </c>
      <c r="AH124" s="144">
        <f>IF(Tb.Financiering[[#This Row],[Pnr.]]=AH$7,Tb.Financiering[[#This Row],[Te financieren]]-Tb.Financiering[[#This Row],[Eigen
bijdrage]]-Tb.Financiering[[#This Row],[Andere
subsidie(s)]]-Tb.Financiering[[#This Row],[Anders]],0)</f>
        <v>0</v>
      </c>
      <c r="AI124" s="144">
        <f>IF(Tb.Financiering[[#This Row],[Pnr.]]=AI$7,Tb.Financiering[[#This Row],[Te financieren]]-Tb.Financiering[[#This Row],[Eigen
bijdrage]]-Tb.Financiering[[#This Row],[Andere
subsidie(s)]]-Tb.Financiering[[#This Row],[Anders]],0)</f>
        <v>0</v>
      </c>
      <c r="AJ124" s="144">
        <f>IF(Tb.Financiering[[#This Row],[Pnr.]]=AJ$7,Tb.Financiering[[#This Row],[Te financieren]]-Tb.Financiering[[#This Row],[Eigen
bijdrage]]-Tb.Financiering[[#This Row],[Andere
subsidie(s)]]-Tb.Financiering[[#This Row],[Anders]],0)</f>
        <v>0</v>
      </c>
      <c r="AK124" s="144">
        <f>IF(Tb.Financiering[[#This Row],[Pnr.]]=AK$7,Tb.Financiering[[#This Row],[Te financieren]]-Tb.Financiering[[#This Row],[Eigen
bijdrage]]-Tb.Financiering[[#This Row],[Andere
subsidie(s)]]-Tb.Financiering[[#This Row],[Anders]],0)</f>
        <v>0</v>
      </c>
      <c r="AL124" s="144">
        <f>IF(Tb.Financiering[[#This Row],[Pnr.]]=AL$7,Tb.Financiering[[#This Row],[Te financieren]]-Tb.Financiering[[#This Row],[Eigen
bijdrage]]-Tb.Financiering[[#This Row],[Andere
subsidie(s)]]-Tb.Financiering[[#This Row],[Anders]],0)</f>
        <v>0</v>
      </c>
      <c r="AM124" s="144">
        <f>IF(Tb.Financiering[[#This Row],[Pnr.]]=AM$7,Tb.Financiering[[#This Row],[Te financieren]]-Tb.Financiering[[#This Row],[Eigen
bijdrage]]-Tb.Financiering[[#This Row],[Andere
subsidie(s)]]-Tb.Financiering[[#This Row],[Anders]],0)</f>
        <v>0</v>
      </c>
      <c r="AN124" s="144">
        <f>IF(Tb.Financiering[[#This Row],[Pnr.]]=AN$7,Tb.Financiering[[#This Row],[Te financieren]]-Tb.Financiering[[#This Row],[Eigen
bijdrage]]-Tb.Financiering[[#This Row],[Andere
subsidie(s)]]-Tb.Financiering[[#This Row],[Anders]],0)</f>
        <v>0</v>
      </c>
      <c r="AO124" s="144">
        <f>IF(Tb.Financiering[[#This Row],[Pnr.]]=AO$7,Tb.Financiering[[#This Row],[Te financieren]]-Tb.Financiering[[#This Row],[Eigen
bijdrage]]-Tb.Financiering[[#This Row],[Andere
subsidie(s)]]-Tb.Financiering[[#This Row],[Anders]],0)</f>
        <v>0</v>
      </c>
      <c r="AP124" s="144">
        <f>IF(Tb.Financiering[[#This Row],[Pnr.]]=AP$7,Tb.Financiering[[#This Row],[Te financieren]]-Tb.Financiering[[#This Row],[Eigen
bijdrage]]-Tb.Financiering[[#This Row],[Andere
subsidie(s)]]-Tb.Financiering[[#This Row],[Anders]],0)</f>
        <v>0</v>
      </c>
      <c r="AQ124" s="144">
        <f>IF(Tb.Financiering[[#This Row],[Pnr.]]=AQ$7,Tb.Financiering[[#This Row],[Te financieren]]-Tb.Financiering[[#This Row],[Eigen
bijdrage]]-Tb.Financiering[[#This Row],[Andere
subsidie(s)]]-Tb.Financiering[[#This Row],[Anders]],0)</f>
        <v>0</v>
      </c>
      <c r="AR124" s="144">
        <f>IF(Tb.Financiering[[#This Row],[Pnr.]]=AR$7,Tb.Financiering[[#This Row],[Te financieren]]-Tb.Financiering[[#This Row],[Eigen
bijdrage]]-Tb.Financiering[[#This Row],[Andere
subsidie(s)]]-Tb.Financiering[[#This Row],[Anders]],0)</f>
        <v>0</v>
      </c>
      <c r="AS124" s="144">
        <f>IF(Tb.Financiering[[#This Row],[Pnr.]]=AS$7,Tb.Financiering[[#This Row],[Te financieren]]-Tb.Financiering[[#This Row],[Eigen
bijdrage]]-Tb.Financiering[[#This Row],[Andere
subsidie(s)]]-Tb.Financiering[[#This Row],[Anders]],0)</f>
        <v>0</v>
      </c>
      <c r="AT124" s="144">
        <f>IF(Tb.Financiering[[#This Row],[Pnr.]]=AT$7,Tb.Financiering[[#This Row],[Te financieren]]-Tb.Financiering[[#This Row],[Eigen
bijdrage]]-Tb.Financiering[[#This Row],[Andere
subsidie(s)]]-Tb.Financiering[[#This Row],[Anders]],0)</f>
        <v>0</v>
      </c>
      <c r="AU124" s="144">
        <f>IF(Tb.Financiering[[#This Row],[Pnr.]]=AU$7,Tb.Financiering[[#This Row],[Te financieren]]-Tb.Financiering[[#This Row],[Eigen
bijdrage]]-Tb.Financiering[[#This Row],[Andere
subsidie(s)]]-Tb.Financiering[[#This Row],[Anders]],0)</f>
        <v>0</v>
      </c>
      <c r="AV124" s="144">
        <f>IF(Tb.Financiering[[#This Row],[Pnr.]]=AV$7,Tb.Financiering[[#This Row],[Te financieren]]-Tb.Financiering[[#This Row],[Eigen
bijdrage]]-Tb.Financiering[[#This Row],[Andere
subsidie(s)]]-Tb.Financiering[[#This Row],[Anders]],0)</f>
        <v>0</v>
      </c>
      <c r="AW124" s="144">
        <f>IF(Tb.Financiering[[#This Row],[Pnr.]]=AW$7,Tb.Financiering[[#This Row],[Te financieren]]-Tb.Financiering[[#This Row],[Eigen
bijdrage]]-Tb.Financiering[[#This Row],[Andere
subsidie(s)]]-Tb.Financiering[[#This Row],[Anders]],0)</f>
        <v>0</v>
      </c>
      <c r="AX124" s="144">
        <f>IF(Tb.Financiering[[#This Row],[Pnr.]]=AX$7,Tb.Financiering[[#This Row],[Te financieren]]-Tb.Financiering[[#This Row],[Eigen
bijdrage]]-Tb.Financiering[[#This Row],[Andere
subsidie(s)]]-Tb.Financiering[[#This Row],[Anders]],0)</f>
        <v>0</v>
      </c>
      <c r="AY124" s="144">
        <f>IF(Tb.Financiering[[#This Row],[Pnr.]]=AY$7,Tb.Financiering[[#This Row],[Te financieren]]-Tb.Financiering[[#This Row],[Eigen
bijdrage]]-Tb.Financiering[[#This Row],[Andere
subsidie(s)]]-Tb.Financiering[[#This Row],[Anders]],0)</f>
        <v>0</v>
      </c>
      <c r="AZ124" s="144">
        <f>IF(Tb.Financiering[[#This Row],[Pnr.]]=AZ$7,Tb.Financiering[[#This Row],[Te financieren]]-Tb.Financiering[[#This Row],[Eigen
bijdrage]]-Tb.Financiering[[#This Row],[Andere
subsidie(s)]]-Tb.Financiering[[#This Row],[Anders]],0)</f>
        <v>0</v>
      </c>
      <c r="BA124" s="144">
        <f>IF(Tb.Financiering[[#This Row],[Pnr.]]=BA$7,Tb.Financiering[[#This Row],[Te financieren]]-Tb.Financiering[[#This Row],[Eigen
bijdrage]]-Tb.Financiering[[#This Row],[Andere
subsidie(s)]]-Tb.Financiering[[#This Row],[Anders]],0)</f>
        <v>0</v>
      </c>
      <c r="BB124" s="144">
        <f>IF(Tb.Financiering[[#This Row],[Pnr.]]=BB$7,Tb.Financiering[[#This Row],[Te financieren]]-Tb.Financiering[[#This Row],[Eigen
bijdrage]]-Tb.Financiering[[#This Row],[Andere
subsidie(s)]]-Tb.Financiering[[#This Row],[Anders]],0)</f>
        <v>0</v>
      </c>
      <c r="BC124" s="144">
        <f>IF(Tb.Financiering[[#This Row],[Pnr.]]=BC$7,Tb.Financiering[[#This Row],[Te financieren]]-Tb.Financiering[[#This Row],[Eigen
bijdrage]]-Tb.Financiering[[#This Row],[Andere
subsidie(s)]]-Tb.Financiering[[#This Row],[Anders]],0)</f>
        <v>0</v>
      </c>
      <c r="BD124" s="144">
        <f>IF(Tb.Financiering[[#This Row],[Pnr.]]=BD$7,Tb.Financiering[[#This Row],[Te financieren]]-Tb.Financiering[[#This Row],[Eigen
bijdrage]]-Tb.Financiering[[#This Row],[Andere
subsidie(s)]]-Tb.Financiering[[#This Row],[Anders]],0)</f>
        <v>0</v>
      </c>
      <c r="BE124" s="144">
        <f>IF(Tb.Financiering[[#This Row],[Pnr.]]=BE$7,Tb.Financiering[[#This Row],[Te financieren]]-Tb.Financiering[[#This Row],[Eigen
bijdrage]]-Tb.Financiering[[#This Row],[Andere
subsidie(s)]]-Tb.Financiering[[#This Row],[Anders]],0)</f>
        <v>0</v>
      </c>
      <c r="BF124" s="144">
        <f>IF(Tb.Financiering[[#This Row],[Pnr.]]=BF$7,Tb.Financiering[[#This Row],[Te financieren]]-Tb.Financiering[[#This Row],[Eigen
bijdrage]]-Tb.Financiering[[#This Row],[Andere
subsidie(s)]]-Tb.Financiering[[#This Row],[Anders]],0)</f>
        <v>0</v>
      </c>
      <c r="BG124" s="144">
        <f>IF(Tb.Financiering[[#This Row],[Pnr.]]=BG$7,Tb.Financiering[[#This Row],[Te financieren]]-Tb.Financiering[[#This Row],[Eigen
bijdrage]]-Tb.Financiering[[#This Row],[Andere
subsidie(s)]]-Tb.Financiering[[#This Row],[Anders]],0)</f>
        <v>0</v>
      </c>
      <c r="BH124" s="144">
        <f>IF(Tb.Financiering[[#This Row],[Pnr.]]=BH$7,Tb.Financiering[[#This Row],[Te financieren]]-Tb.Financiering[[#This Row],[Eigen
bijdrage]]-Tb.Financiering[[#This Row],[Andere
subsidie(s)]]-Tb.Financiering[[#This Row],[Anders]],0)</f>
        <v>0</v>
      </c>
      <c r="BI124" s="144">
        <f>IF(Tb.Financiering[[#This Row],[Pnr.]]=BI$7,Tb.Financiering[[#This Row],[Te financieren]]-Tb.Financiering[[#This Row],[Eigen
bijdrage]]-Tb.Financiering[[#This Row],[Andere
subsidie(s)]]-Tb.Financiering[[#This Row],[Anders]],0)</f>
        <v>0</v>
      </c>
      <c r="BJ124" s="144">
        <f>IF(Tb.Financiering[[#This Row],[Pnr.]]=BJ$7,Tb.Financiering[[#This Row],[Te financieren]]-Tb.Financiering[[#This Row],[Eigen
bijdrage]]-Tb.Financiering[[#This Row],[Andere
subsidie(s)]]-Tb.Financiering[[#This Row],[Anders]],0)</f>
        <v>0</v>
      </c>
      <c r="BK124" s="144">
        <f>IF(Tb.Financiering[[#This Row],[Pnr.]]=BK$7,Tb.Financiering[[#This Row],[Te financieren]]-Tb.Financiering[[#This Row],[Eigen
bijdrage]]-Tb.Financiering[[#This Row],[Andere
subsidie(s)]]-Tb.Financiering[[#This Row],[Anders]],0)</f>
        <v>0</v>
      </c>
      <c r="BL124" s="144">
        <f>IF(Tb.Financiering[[#This Row],[Pnr.]]=BL$7,Tb.Financiering[[#This Row],[Te financieren]]-Tb.Financiering[[#This Row],[Eigen
bijdrage]]-Tb.Financiering[[#This Row],[Andere
subsidie(s)]]-Tb.Financiering[[#This Row],[Anders]],0)</f>
        <v>0</v>
      </c>
      <c r="BM124" s="144">
        <f>IF(Tb.Financiering[[#This Row],[Pnr.]]=BM$7,Tb.Financiering[[#This Row],[Te financieren]]-Tb.Financiering[[#This Row],[Eigen
bijdrage]]-Tb.Financiering[[#This Row],[Andere
subsidie(s)]]-Tb.Financiering[[#This Row],[Anders]],0)</f>
        <v>0</v>
      </c>
      <c r="BN124" s="235">
        <f>IF(Tb.Financiering[[#This Row],[Pnr.]]=BN$7,Tb.Financiering[[#This Row],[Eigen
bijdrage]]+Tb.Financiering[[#This Row],[Andere
subsidie(s)]]+Tb.Financiering[[#This Row],[Anders]],0)</f>
        <v>0</v>
      </c>
      <c r="BO124" s="235">
        <f>IF(Tb.Financiering[[#This Row],[Pnr.]]=BO$7,Tb.Financiering[[#This Row],[Eigen
bijdrage]]+Tb.Financiering[[#This Row],[Andere
subsidie(s)]]+Tb.Financiering[[#This Row],[Anders]],0)</f>
        <v>0</v>
      </c>
      <c r="BP124" s="235">
        <f>IF(Tb.Financiering[[#This Row],[Pnr.]]=BP$7,Tb.Financiering[[#This Row],[Eigen
bijdrage]]+Tb.Financiering[[#This Row],[Andere
subsidie(s)]]+Tb.Financiering[[#This Row],[Anders]],0)</f>
        <v>0</v>
      </c>
      <c r="BQ124" s="235">
        <f>IF(Tb.Financiering[[#This Row],[Pnr.]]=BQ$7,Tb.Financiering[[#This Row],[Eigen
bijdrage]]+Tb.Financiering[[#This Row],[Andere
subsidie(s)]]+Tb.Financiering[[#This Row],[Anders]],0)</f>
        <v>0</v>
      </c>
      <c r="BR124" s="235">
        <f>IF(Tb.Financiering[[#This Row],[Pnr.]]=BR$7,Tb.Financiering[[#This Row],[Eigen
bijdrage]]+Tb.Financiering[[#This Row],[Andere
subsidie(s)]]+Tb.Financiering[[#This Row],[Anders]],0)</f>
        <v>0</v>
      </c>
      <c r="BS124" s="235">
        <f>IF(Tb.Financiering[[#This Row],[Pnr.]]=BS$7,Tb.Financiering[[#This Row],[Eigen
bijdrage]]+Tb.Financiering[[#This Row],[Andere
subsidie(s)]]+Tb.Financiering[[#This Row],[Anders]],0)</f>
        <v>0</v>
      </c>
      <c r="BT124" s="235">
        <f>IF(Tb.Financiering[[#This Row],[Pnr.]]=BT$7,Tb.Financiering[[#This Row],[Eigen
bijdrage]]+Tb.Financiering[[#This Row],[Andere
subsidie(s)]]+Tb.Financiering[[#This Row],[Anders]],0)</f>
        <v>0</v>
      </c>
      <c r="BU124" s="235">
        <f>IF(Tb.Financiering[[#This Row],[Pnr.]]=BU$7,Tb.Financiering[[#This Row],[Eigen
bijdrage]]+Tb.Financiering[[#This Row],[Andere
subsidie(s)]]+Tb.Financiering[[#This Row],[Anders]],0)</f>
        <v>0</v>
      </c>
      <c r="BV124" s="235">
        <f>IF(Tb.Financiering[[#This Row],[Pnr.]]=BV$7,Tb.Financiering[[#This Row],[Eigen
bijdrage]]+Tb.Financiering[[#This Row],[Andere
subsidie(s)]]+Tb.Financiering[[#This Row],[Anders]],0)</f>
        <v>0</v>
      </c>
      <c r="BW124" s="235">
        <f>IF(Tb.Financiering[[#This Row],[Pnr.]]=BW$7,Tb.Financiering[[#This Row],[Eigen
bijdrage]]+Tb.Financiering[[#This Row],[Andere
subsidie(s)]]+Tb.Financiering[[#This Row],[Anders]],0)</f>
        <v>0</v>
      </c>
      <c r="BX124" s="235">
        <f>IF(Tb.Financiering[[#This Row],[Pnr.]]=BX$7,Tb.Financiering[[#This Row],[Eigen
bijdrage]]+Tb.Financiering[[#This Row],[Andere
subsidie(s)]]+Tb.Financiering[[#This Row],[Anders]],0)</f>
        <v>0</v>
      </c>
      <c r="BY124" s="235">
        <f>IF(Tb.Financiering[[#This Row],[Pnr.]]=BY$7,Tb.Financiering[[#This Row],[Eigen
bijdrage]]+Tb.Financiering[[#This Row],[Andere
subsidie(s)]]+Tb.Financiering[[#This Row],[Anders]],0)</f>
        <v>0</v>
      </c>
      <c r="BZ124" s="235">
        <f>IF(Tb.Financiering[[#This Row],[Pnr.]]=BZ$7,Tb.Financiering[[#This Row],[Eigen
bijdrage]]+Tb.Financiering[[#This Row],[Andere
subsidie(s)]]+Tb.Financiering[[#This Row],[Anders]],0)</f>
        <v>0</v>
      </c>
      <c r="CA124" s="235">
        <f>IF(Tb.Financiering[[#This Row],[Pnr.]]=CA$7,Tb.Financiering[[#This Row],[Eigen
bijdrage]]+Tb.Financiering[[#This Row],[Andere
subsidie(s)]]+Tb.Financiering[[#This Row],[Anders]],0)</f>
        <v>0</v>
      </c>
      <c r="CB124" s="235">
        <f>IF(Tb.Financiering[[#This Row],[Pnr.]]=CB$7,Tb.Financiering[[#This Row],[Eigen
bijdrage]]+Tb.Financiering[[#This Row],[Andere
subsidie(s)]]+Tb.Financiering[[#This Row],[Anders]],0)</f>
        <v>0</v>
      </c>
      <c r="CC124" s="235">
        <f>IF(Tb.Financiering[[#This Row],[Pnr.]]=CC$7,Tb.Financiering[[#This Row],[Eigen
bijdrage]]+Tb.Financiering[[#This Row],[Andere
subsidie(s)]]+Tb.Financiering[[#This Row],[Anders]],0)</f>
        <v>0</v>
      </c>
      <c r="CD124" s="235">
        <f>IF(Tb.Financiering[[#This Row],[Pnr.]]=CD$7,Tb.Financiering[[#This Row],[Eigen
bijdrage]]+Tb.Financiering[[#This Row],[Andere
subsidie(s)]]+Tb.Financiering[[#This Row],[Anders]],0)</f>
        <v>0</v>
      </c>
      <c r="CE124" s="235">
        <f>IF(Tb.Financiering[[#This Row],[Pnr.]]=CE$7,Tb.Financiering[[#This Row],[Eigen
bijdrage]]+Tb.Financiering[[#This Row],[Andere
subsidie(s)]]+Tb.Financiering[[#This Row],[Anders]],0)</f>
        <v>0</v>
      </c>
      <c r="CF124" s="235">
        <f>IF(Tb.Financiering[[#This Row],[Pnr.]]=CF$7,Tb.Financiering[[#This Row],[Eigen
bijdrage]]+Tb.Financiering[[#This Row],[Andere
subsidie(s)]]+Tb.Financiering[[#This Row],[Anders]],0)</f>
        <v>0</v>
      </c>
      <c r="CG124" s="235">
        <f>IF(Tb.Financiering[[#This Row],[Pnr.]]=CG$7,Tb.Financiering[[#This Row],[Eigen
bijdrage]]+Tb.Financiering[[#This Row],[Andere
subsidie(s)]]+Tb.Financiering[[#This Row],[Anders]],0)</f>
        <v>0</v>
      </c>
      <c r="CH124" s="235">
        <f>IF(Tb.Financiering[[#This Row],[Pnr.]]=CH$7,Tb.Financiering[[#This Row],[Eigen
bijdrage]]+Tb.Financiering[[#This Row],[Andere
subsidie(s)]]+Tb.Financiering[[#This Row],[Anders]],0)</f>
        <v>0</v>
      </c>
      <c r="CI124" s="235">
        <f>IF(Tb.Financiering[[#This Row],[Pnr.]]=CI$7,Tb.Financiering[[#This Row],[Eigen
bijdrage]]+Tb.Financiering[[#This Row],[Andere
subsidie(s)]]+Tb.Financiering[[#This Row],[Anders]],0)</f>
        <v>0</v>
      </c>
      <c r="CJ124" s="235">
        <f>IF(Tb.Financiering[[#This Row],[Pnr.]]=CJ$7,Tb.Financiering[[#This Row],[Eigen
bijdrage]]+Tb.Financiering[[#This Row],[Andere
subsidie(s)]]+Tb.Financiering[[#This Row],[Anders]],0)</f>
        <v>0</v>
      </c>
      <c r="CK124" s="235">
        <f>IF(Tb.Financiering[[#This Row],[Pnr.]]=CK$7,Tb.Financiering[[#This Row],[Eigen
bijdrage]]+Tb.Financiering[[#This Row],[Andere
subsidie(s)]]+Tb.Financiering[[#This Row],[Anders]],0)</f>
        <v>0</v>
      </c>
      <c r="CL124" s="235">
        <f>IF(Tb.Financiering[[#This Row],[Pnr.]]=CL$7,Tb.Financiering[[#This Row],[Eigen
bijdrage]]+Tb.Financiering[[#This Row],[Andere
subsidie(s)]]+Tb.Financiering[[#This Row],[Anders]],0)</f>
        <v>0</v>
      </c>
      <c r="CM124" s="235">
        <f>IF(Tb.Financiering[[#This Row],[Pnr.]]=CM$7,Tb.Financiering[[#This Row],[Eigen
bijdrage]]+Tb.Financiering[[#This Row],[Andere
subsidie(s)]]+Tb.Financiering[[#This Row],[Anders]],0)</f>
        <v>0</v>
      </c>
      <c r="CN124" s="235">
        <f>IF(Tb.Financiering[[#This Row],[Pnr.]]=CN$7,Tb.Financiering[[#This Row],[Eigen
bijdrage]]+Tb.Financiering[[#This Row],[Andere
subsidie(s)]]+Tb.Financiering[[#This Row],[Anders]],0)</f>
        <v>0</v>
      </c>
      <c r="CO124" s="235">
        <f>IF(Tb.Financiering[[#This Row],[Pnr.]]=CO$7,Tb.Financiering[[#This Row],[Eigen
bijdrage]]+Tb.Financiering[[#This Row],[Andere
subsidie(s)]]+Tb.Financiering[[#This Row],[Anders]],0)</f>
        <v>0</v>
      </c>
      <c r="CP124" s="235">
        <f>IF(Tb.Financiering[[#This Row],[Pnr.]]=CP$7,Tb.Financiering[[#This Row],[Eigen
bijdrage]]+Tb.Financiering[[#This Row],[Andere
subsidie(s)]]+Tb.Financiering[[#This Row],[Anders]],0)</f>
        <v>0</v>
      </c>
      <c r="CQ124" s="235">
        <f>IF(Tb.Financiering[[#This Row],[Pnr.]]=CQ$7,Tb.Financiering[[#This Row],[Eigen
bijdrage]]+Tb.Financiering[[#This Row],[Andere
subsidie(s)]]+Tb.Financiering[[#This Row],[Anders]],0)</f>
        <v>0</v>
      </c>
      <c r="CR124" s="235">
        <f>IF(Tb.Financiering[[#This Row],[Pnr.]]=CR$7,Tb.Financiering[[#This Row],[Eigen
bijdrage]]+Tb.Financiering[[#This Row],[Andere
subsidie(s)]]+Tb.Financiering[[#This Row],[Anders]],0)</f>
        <v>0</v>
      </c>
      <c r="CS124" s="235">
        <f>IF(Tb.Financiering[[#This Row],[Pnr.]]=CS$7,Tb.Financiering[[#This Row],[Eigen
bijdrage]]+Tb.Financiering[[#This Row],[Andere
subsidie(s)]]+Tb.Financiering[[#This Row],[Anders]],0)</f>
        <v>0</v>
      </c>
      <c r="CT124" s="235">
        <f>IF(Tb.Financiering[[#This Row],[Pnr.]]=CT$7,Tb.Financiering[[#This Row],[Eigen
bijdrage]]+Tb.Financiering[[#This Row],[Andere
subsidie(s)]]+Tb.Financiering[[#This Row],[Anders]],0)</f>
        <v>0</v>
      </c>
      <c r="CU124" s="235">
        <f>IF(Tb.Financiering[[#This Row],[Pnr.]]=CU$7,Tb.Financiering[[#This Row],[Eigen
bijdrage]]+Tb.Financiering[[#This Row],[Andere
subsidie(s)]]+Tb.Financiering[[#This Row],[Anders]],0)</f>
        <v>0</v>
      </c>
      <c r="CV124" s="235">
        <f>IF(Tb.Financiering[[#This Row],[Pnr.]]=CV$7,Tb.Financiering[[#This Row],[Eigen
bijdrage]]+Tb.Financiering[[#This Row],[Andere
subsidie(s)]]+Tb.Financiering[[#This Row],[Anders]],0)</f>
        <v>0</v>
      </c>
      <c r="CW124" s="235">
        <f>IF(Tb.Financiering[[#This Row],[Pnr.]]=CW$7,Tb.Financiering[[#This Row],[Eigen
bijdrage]]+Tb.Financiering[[#This Row],[Andere
subsidie(s)]]+Tb.Financiering[[#This Row],[Anders]],0)</f>
        <v>0</v>
      </c>
      <c r="CX124" s="235">
        <f>IF(Tb.Financiering[[#This Row],[Pnr.]]=CX$7,Tb.Financiering[[#This Row],[Eigen
bijdrage]]+Tb.Financiering[[#This Row],[Andere
subsidie(s)]]+Tb.Financiering[[#This Row],[Anders]],0)</f>
        <v>0</v>
      </c>
      <c r="CY124" s="235">
        <f>IF(Tb.Financiering[[#This Row],[Pnr.]]=CY$7,Tb.Financiering[[#This Row],[Eigen
bijdrage]]+Tb.Financiering[[#This Row],[Andere
subsidie(s)]]+Tb.Financiering[[#This Row],[Anders]],0)</f>
        <v>0</v>
      </c>
      <c r="CZ124" s="235">
        <f>IF(Tb.Financiering[[#This Row],[Pnr.]]=CZ$7,Tb.Financiering[[#This Row],[Eigen
bijdrage]]+Tb.Financiering[[#This Row],[Andere
subsidie(s)]]+Tb.Financiering[[#This Row],[Anders]],0)</f>
        <v>0</v>
      </c>
      <c r="DA124" s="235">
        <f>IF(Tb.Financiering[[#This Row],[Pnr.]]=DA$7,Tb.Financiering[[#This Row],[Eigen
bijdrage]]+Tb.Financiering[[#This Row],[Andere
subsidie(s)]]+Tb.Financiering[[#This Row],[Anders]],0)</f>
        <v>0</v>
      </c>
      <c r="DB124" s="235">
        <f>IF(Tb.Financiering[[#This Row],[Pnr.]]=DB$7,Tb.Financiering[[#This Row],[Eigen
bijdrage]]+Tb.Financiering[[#This Row],[Andere
subsidie(s)]]+Tb.Financiering[[#This Row],[Anders]],0)</f>
        <v>0</v>
      </c>
      <c r="DC124" s="235">
        <f>IF(Tb.Financiering[[#This Row],[Pnr.]]=DC$7,Tb.Financiering[[#This Row],[Eigen
bijdrage]]+Tb.Financiering[[#This Row],[Andere
subsidie(s)]]+Tb.Financiering[[#This Row],[Anders]],0)</f>
        <v>0</v>
      </c>
      <c r="DD124" s="235">
        <f>IF(Tb.Financiering[[#This Row],[Pnr.]]=DD$7,Tb.Financiering[[#This Row],[Eigen
bijdrage]]+Tb.Financiering[[#This Row],[Andere
subsidie(s)]]+Tb.Financiering[[#This Row],[Anders]],0)</f>
        <v>0</v>
      </c>
      <c r="DE124" s="235">
        <f>IF(Tb.Financiering[[#This Row],[Pnr.]]=DE$7,Tb.Financiering[[#This Row],[Eigen
bijdrage]]+Tb.Financiering[[#This Row],[Andere
subsidie(s)]]+Tb.Financiering[[#This Row],[Anders]],0)</f>
        <v>0</v>
      </c>
      <c r="DF124" s="235">
        <f>IF(Tb.Financiering[[#This Row],[Pnr.]]=DF$7,Tb.Financiering[[#This Row],[Eigen
bijdrage]]+Tb.Financiering[[#This Row],[Andere
subsidie(s)]]+Tb.Financiering[[#This Row],[Anders]],0)</f>
        <v>0</v>
      </c>
      <c r="DG124" s="235">
        <f>IF(Tb.Financiering[[#This Row],[Pnr.]]=DG$7,Tb.Financiering[[#This Row],[Eigen
bijdrage]]+Tb.Financiering[[#This Row],[Andere
subsidie(s)]]+Tb.Financiering[[#This Row],[Anders]],0)</f>
        <v>0</v>
      </c>
      <c r="DH124" s="235">
        <f>IF(Tb.Financiering[[#This Row],[Pnr.]]=DH$7,Tb.Financiering[[#This Row],[Eigen
bijdrage]]+Tb.Financiering[[#This Row],[Andere
subsidie(s)]]+Tb.Financiering[[#This Row],[Anders]],0)</f>
        <v>0</v>
      </c>
      <c r="DI124" s="235">
        <f>IF(Tb.Financiering[[#This Row],[Pnr.]]=DI$7,Tb.Financiering[[#This Row],[Eigen
bijdrage]]+Tb.Financiering[[#This Row],[Andere
subsidie(s)]]+Tb.Financiering[[#This Row],[Anders]],0)</f>
        <v>0</v>
      </c>
      <c r="DJ124" s="235">
        <f>IF(Tb.Financiering[[#This Row],[Pnr.]]=DJ$7,Tb.Financiering[[#This Row],[Eigen
bijdrage]]+Tb.Financiering[[#This Row],[Andere
subsidie(s)]]+Tb.Financiering[[#This Row],[Anders]],0)</f>
        <v>0</v>
      </c>
      <c r="DK124" s="235">
        <f>IF(Tb.Financiering[[#This Row],[Pnr.]]=DK$7,Tb.Financiering[[#This Row],[Eigen
bijdrage]]+Tb.Financiering[[#This Row],[Andere
subsidie(s)]]+Tb.Financiering[[#This Row],[Anders]],0)</f>
        <v>0</v>
      </c>
      <c r="XFD124" s="31"/>
    </row>
    <row r="125" spans="1:115 16384:16384" s="4" customFormat="1" x14ac:dyDescent="0.3">
      <c r="A125" s="31"/>
      <c r="B125" s="137"/>
      <c r="C125" s="137"/>
      <c r="D125" s="11">
        <f>SUMIF(Tbl.Kosten[PSAnr.],Tb.Financiering[[#This Row],[PSAnr.]],Tbl.Kosten[Totaal kosten])</f>
        <v>0</v>
      </c>
      <c r="E125" s="154">
        <f>SUMIF(Tbl.Kosten[PSAnr.],Tb.Financiering[[#This Row],[PSAnr.]],Tbl.Kosten[Subsidie])</f>
        <v>0</v>
      </c>
      <c r="F125" s="155"/>
      <c r="G125" s="154">
        <f>Tb.Financiering[[#This Row],[Begrote kosten]]-Tb.Financiering[[#This Row],[Berekende GLB subsidie]]-Tb.Financiering[[#This Row],[Correctie GLB subsidie]]</f>
        <v>0</v>
      </c>
      <c r="H125" s="156"/>
      <c r="I125" s="156"/>
      <c r="J125" s="156"/>
      <c r="K125" s="152"/>
      <c r="L125" s="97">
        <f>Tb.Financiering[[#This Row],[Te financieren]]-SUM(Tb.Financiering[[#This Row],[Eigen
bijdrage]:[Anders]])</f>
        <v>0</v>
      </c>
      <c r="M125" s="160" t="str">
        <f>IFERROR(VLOOKUP(Tb.Financiering[[#This Row],[Partnernaam]],Tbl.Projectpartners[[Naam]:[PNr.]],9,FALSE),"")</f>
        <v/>
      </c>
      <c r="N125" s="142" t="str">
        <f>IFERROR(VLOOKUP(Tb.Financiering[[#This Row],[Subsidiabele activiteit]],Tbl.Subsidiehoogte[[Subsidieactiviteit]:[SAnr.]],3,FALSE),"")</f>
        <v/>
      </c>
      <c r="O125" s="142" t="str">
        <f>_xlfn.CONCAT(Tb.Financiering[[#This Row],[Pnr.]],Tb.Financiering[[#This Row],[SAnr.]])</f>
        <v/>
      </c>
      <c r="P125" s="144">
        <f>IF(Tb.Financiering[[#This Row],[Pnr.]]=P$7,Tb.Financiering[[#This Row],[Te financieren]]-Tb.Financiering[[#This Row],[Eigen
bijdrage]]-Tb.Financiering[[#This Row],[Andere
subsidie(s)]]-Tb.Financiering[[#This Row],[Anders]],0)</f>
        <v>0</v>
      </c>
      <c r="Q125" s="144">
        <f>IF(Tb.Financiering[[#This Row],[Pnr.]]=Q$7,Tb.Financiering[[#This Row],[Te financieren]]-Tb.Financiering[[#This Row],[Eigen
bijdrage]]-Tb.Financiering[[#This Row],[Andere
subsidie(s)]]-Tb.Financiering[[#This Row],[Anders]],0)</f>
        <v>0</v>
      </c>
      <c r="R125" s="144">
        <f>IF(Tb.Financiering[[#This Row],[Pnr.]]=R$7,Tb.Financiering[[#This Row],[Te financieren]]-Tb.Financiering[[#This Row],[Eigen
bijdrage]]-Tb.Financiering[[#This Row],[Andere
subsidie(s)]]-Tb.Financiering[[#This Row],[Anders]],0)</f>
        <v>0</v>
      </c>
      <c r="S125" s="144">
        <f>IF(Tb.Financiering[[#This Row],[Pnr.]]=S$7,Tb.Financiering[[#This Row],[Te financieren]]-Tb.Financiering[[#This Row],[Eigen
bijdrage]]-Tb.Financiering[[#This Row],[Andere
subsidie(s)]]-Tb.Financiering[[#This Row],[Anders]],0)</f>
        <v>0</v>
      </c>
      <c r="T125" s="144">
        <f>IF(Tb.Financiering[[#This Row],[Pnr.]]=T$7,Tb.Financiering[[#This Row],[Te financieren]]-Tb.Financiering[[#This Row],[Eigen
bijdrage]]-Tb.Financiering[[#This Row],[Andere
subsidie(s)]]-Tb.Financiering[[#This Row],[Anders]],0)</f>
        <v>0</v>
      </c>
      <c r="U125" s="144">
        <f>IF(Tb.Financiering[[#This Row],[Pnr.]]=U$7,Tb.Financiering[[#This Row],[Te financieren]]-Tb.Financiering[[#This Row],[Eigen
bijdrage]]-Tb.Financiering[[#This Row],[Andere
subsidie(s)]]-Tb.Financiering[[#This Row],[Anders]],0)</f>
        <v>0</v>
      </c>
      <c r="V125" s="144">
        <f>IF(Tb.Financiering[[#This Row],[Pnr.]]=V$7,Tb.Financiering[[#This Row],[Te financieren]]-Tb.Financiering[[#This Row],[Eigen
bijdrage]]-Tb.Financiering[[#This Row],[Andere
subsidie(s)]]-Tb.Financiering[[#This Row],[Anders]],0)</f>
        <v>0</v>
      </c>
      <c r="W125" s="144">
        <f>IF(Tb.Financiering[[#This Row],[Pnr.]]=W$7,Tb.Financiering[[#This Row],[Te financieren]]-Tb.Financiering[[#This Row],[Eigen
bijdrage]]-Tb.Financiering[[#This Row],[Andere
subsidie(s)]]-Tb.Financiering[[#This Row],[Anders]],0)</f>
        <v>0</v>
      </c>
      <c r="X125" s="144">
        <f>IF(Tb.Financiering[[#This Row],[Pnr.]]=X$7,Tb.Financiering[[#This Row],[Te financieren]]-Tb.Financiering[[#This Row],[Eigen
bijdrage]]-Tb.Financiering[[#This Row],[Andere
subsidie(s)]]-Tb.Financiering[[#This Row],[Anders]],0)</f>
        <v>0</v>
      </c>
      <c r="Y125" s="144">
        <f>IF(Tb.Financiering[[#This Row],[Pnr.]]=Y$7,Tb.Financiering[[#This Row],[Te financieren]]-Tb.Financiering[[#This Row],[Eigen
bijdrage]]-Tb.Financiering[[#This Row],[Andere
subsidie(s)]]-Tb.Financiering[[#This Row],[Anders]],0)</f>
        <v>0</v>
      </c>
      <c r="Z125" s="144">
        <f>IF(Tb.Financiering[[#This Row],[Pnr.]]=Z$7,Tb.Financiering[[#This Row],[Te financieren]]-Tb.Financiering[[#This Row],[Eigen
bijdrage]]-Tb.Financiering[[#This Row],[Andere
subsidie(s)]]-Tb.Financiering[[#This Row],[Anders]],0)</f>
        <v>0</v>
      </c>
      <c r="AA125" s="144">
        <f>IF(Tb.Financiering[[#This Row],[Pnr.]]=AA$7,Tb.Financiering[[#This Row],[Te financieren]]-Tb.Financiering[[#This Row],[Eigen
bijdrage]]-Tb.Financiering[[#This Row],[Andere
subsidie(s)]]-Tb.Financiering[[#This Row],[Anders]],0)</f>
        <v>0</v>
      </c>
      <c r="AB125" s="144">
        <f>IF(Tb.Financiering[[#This Row],[Pnr.]]=AB$7,Tb.Financiering[[#This Row],[Te financieren]]-Tb.Financiering[[#This Row],[Eigen
bijdrage]]-Tb.Financiering[[#This Row],[Andere
subsidie(s)]]-Tb.Financiering[[#This Row],[Anders]],0)</f>
        <v>0</v>
      </c>
      <c r="AC125" s="144">
        <f>IF(Tb.Financiering[[#This Row],[Pnr.]]=AC$7,Tb.Financiering[[#This Row],[Te financieren]]-Tb.Financiering[[#This Row],[Eigen
bijdrage]]-Tb.Financiering[[#This Row],[Andere
subsidie(s)]]-Tb.Financiering[[#This Row],[Anders]],0)</f>
        <v>0</v>
      </c>
      <c r="AD125" s="144">
        <f>IF(Tb.Financiering[[#This Row],[Pnr.]]=AD$7,Tb.Financiering[[#This Row],[Te financieren]]-Tb.Financiering[[#This Row],[Eigen
bijdrage]]-Tb.Financiering[[#This Row],[Andere
subsidie(s)]]-Tb.Financiering[[#This Row],[Anders]],0)</f>
        <v>0</v>
      </c>
      <c r="AE125" s="144">
        <f>IF(Tb.Financiering[[#This Row],[Pnr.]]=AE$7,Tb.Financiering[[#This Row],[Te financieren]]-Tb.Financiering[[#This Row],[Eigen
bijdrage]]-Tb.Financiering[[#This Row],[Andere
subsidie(s)]]-Tb.Financiering[[#This Row],[Anders]],0)</f>
        <v>0</v>
      </c>
      <c r="AF125" s="144">
        <f>IF(Tb.Financiering[[#This Row],[Pnr.]]=AF$7,Tb.Financiering[[#This Row],[Te financieren]]-Tb.Financiering[[#This Row],[Eigen
bijdrage]]-Tb.Financiering[[#This Row],[Andere
subsidie(s)]]-Tb.Financiering[[#This Row],[Anders]],0)</f>
        <v>0</v>
      </c>
      <c r="AG125" s="144">
        <f>IF(Tb.Financiering[[#This Row],[Pnr.]]=AG$7,Tb.Financiering[[#This Row],[Te financieren]]-Tb.Financiering[[#This Row],[Eigen
bijdrage]]-Tb.Financiering[[#This Row],[Andere
subsidie(s)]]-Tb.Financiering[[#This Row],[Anders]],0)</f>
        <v>0</v>
      </c>
      <c r="AH125" s="144">
        <f>IF(Tb.Financiering[[#This Row],[Pnr.]]=AH$7,Tb.Financiering[[#This Row],[Te financieren]]-Tb.Financiering[[#This Row],[Eigen
bijdrage]]-Tb.Financiering[[#This Row],[Andere
subsidie(s)]]-Tb.Financiering[[#This Row],[Anders]],0)</f>
        <v>0</v>
      </c>
      <c r="AI125" s="144">
        <f>IF(Tb.Financiering[[#This Row],[Pnr.]]=AI$7,Tb.Financiering[[#This Row],[Te financieren]]-Tb.Financiering[[#This Row],[Eigen
bijdrage]]-Tb.Financiering[[#This Row],[Andere
subsidie(s)]]-Tb.Financiering[[#This Row],[Anders]],0)</f>
        <v>0</v>
      </c>
      <c r="AJ125" s="144">
        <f>IF(Tb.Financiering[[#This Row],[Pnr.]]=AJ$7,Tb.Financiering[[#This Row],[Te financieren]]-Tb.Financiering[[#This Row],[Eigen
bijdrage]]-Tb.Financiering[[#This Row],[Andere
subsidie(s)]]-Tb.Financiering[[#This Row],[Anders]],0)</f>
        <v>0</v>
      </c>
      <c r="AK125" s="144">
        <f>IF(Tb.Financiering[[#This Row],[Pnr.]]=AK$7,Tb.Financiering[[#This Row],[Te financieren]]-Tb.Financiering[[#This Row],[Eigen
bijdrage]]-Tb.Financiering[[#This Row],[Andere
subsidie(s)]]-Tb.Financiering[[#This Row],[Anders]],0)</f>
        <v>0</v>
      </c>
      <c r="AL125" s="144">
        <f>IF(Tb.Financiering[[#This Row],[Pnr.]]=AL$7,Tb.Financiering[[#This Row],[Te financieren]]-Tb.Financiering[[#This Row],[Eigen
bijdrage]]-Tb.Financiering[[#This Row],[Andere
subsidie(s)]]-Tb.Financiering[[#This Row],[Anders]],0)</f>
        <v>0</v>
      </c>
      <c r="AM125" s="144">
        <f>IF(Tb.Financiering[[#This Row],[Pnr.]]=AM$7,Tb.Financiering[[#This Row],[Te financieren]]-Tb.Financiering[[#This Row],[Eigen
bijdrage]]-Tb.Financiering[[#This Row],[Andere
subsidie(s)]]-Tb.Financiering[[#This Row],[Anders]],0)</f>
        <v>0</v>
      </c>
      <c r="AN125" s="144">
        <f>IF(Tb.Financiering[[#This Row],[Pnr.]]=AN$7,Tb.Financiering[[#This Row],[Te financieren]]-Tb.Financiering[[#This Row],[Eigen
bijdrage]]-Tb.Financiering[[#This Row],[Andere
subsidie(s)]]-Tb.Financiering[[#This Row],[Anders]],0)</f>
        <v>0</v>
      </c>
      <c r="AO125" s="144">
        <f>IF(Tb.Financiering[[#This Row],[Pnr.]]=AO$7,Tb.Financiering[[#This Row],[Te financieren]]-Tb.Financiering[[#This Row],[Eigen
bijdrage]]-Tb.Financiering[[#This Row],[Andere
subsidie(s)]]-Tb.Financiering[[#This Row],[Anders]],0)</f>
        <v>0</v>
      </c>
      <c r="AP125" s="144">
        <f>IF(Tb.Financiering[[#This Row],[Pnr.]]=AP$7,Tb.Financiering[[#This Row],[Te financieren]]-Tb.Financiering[[#This Row],[Eigen
bijdrage]]-Tb.Financiering[[#This Row],[Andere
subsidie(s)]]-Tb.Financiering[[#This Row],[Anders]],0)</f>
        <v>0</v>
      </c>
      <c r="AQ125" s="144">
        <f>IF(Tb.Financiering[[#This Row],[Pnr.]]=AQ$7,Tb.Financiering[[#This Row],[Te financieren]]-Tb.Financiering[[#This Row],[Eigen
bijdrage]]-Tb.Financiering[[#This Row],[Andere
subsidie(s)]]-Tb.Financiering[[#This Row],[Anders]],0)</f>
        <v>0</v>
      </c>
      <c r="AR125" s="144">
        <f>IF(Tb.Financiering[[#This Row],[Pnr.]]=AR$7,Tb.Financiering[[#This Row],[Te financieren]]-Tb.Financiering[[#This Row],[Eigen
bijdrage]]-Tb.Financiering[[#This Row],[Andere
subsidie(s)]]-Tb.Financiering[[#This Row],[Anders]],0)</f>
        <v>0</v>
      </c>
      <c r="AS125" s="144">
        <f>IF(Tb.Financiering[[#This Row],[Pnr.]]=AS$7,Tb.Financiering[[#This Row],[Te financieren]]-Tb.Financiering[[#This Row],[Eigen
bijdrage]]-Tb.Financiering[[#This Row],[Andere
subsidie(s)]]-Tb.Financiering[[#This Row],[Anders]],0)</f>
        <v>0</v>
      </c>
      <c r="AT125" s="144">
        <f>IF(Tb.Financiering[[#This Row],[Pnr.]]=AT$7,Tb.Financiering[[#This Row],[Te financieren]]-Tb.Financiering[[#This Row],[Eigen
bijdrage]]-Tb.Financiering[[#This Row],[Andere
subsidie(s)]]-Tb.Financiering[[#This Row],[Anders]],0)</f>
        <v>0</v>
      </c>
      <c r="AU125" s="144">
        <f>IF(Tb.Financiering[[#This Row],[Pnr.]]=AU$7,Tb.Financiering[[#This Row],[Te financieren]]-Tb.Financiering[[#This Row],[Eigen
bijdrage]]-Tb.Financiering[[#This Row],[Andere
subsidie(s)]]-Tb.Financiering[[#This Row],[Anders]],0)</f>
        <v>0</v>
      </c>
      <c r="AV125" s="144">
        <f>IF(Tb.Financiering[[#This Row],[Pnr.]]=AV$7,Tb.Financiering[[#This Row],[Te financieren]]-Tb.Financiering[[#This Row],[Eigen
bijdrage]]-Tb.Financiering[[#This Row],[Andere
subsidie(s)]]-Tb.Financiering[[#This Row],[Anders]],0)</f>
        <v>0</v>
      </c>
      <c r="AW125" s="144">
        <f>IF(Tb.Financiering[[#This Row],[Pnr.]]=AW$7,Tb.Financiering[[#This Row],[Te financieren]]-Tb.Financiering[[#This Row],[Eigen
bijdrage]]-Tb.Financiering[[#This Row],[Andere
subsidie(s)]]-Tb.Financiering[[#This Row],[Anders]],0)</f>
        <v>0</v>
      </c>
      <c r="AX125" s="144">
        <f>IF(Tb.Financiering[[#This Row],[Pnr.]]=AX$7,Tb.Financiering[[#This Row],[Te financieren]]-Tb.Financiering[[#This Row],[Eigen
bijdrage]]-Tb.Financiering[[#This Row],[Andere
subsidie(s)]]-Tb.Financiering[[#This Row],[Anders]],0)</f>
        <v>0</v>
      </c>
      <c r="AY125" s="144">
        <f>IF(Tb.Financiering[[#This Row],[Pnr.]]=AY$7,Tb.Financiering[[#This Row],[Te financieren]]-Tb.Financiering[[#This Row],[Eigen
bijdrage]]-Tb.Financiering[[#This Row],[Andere
subsidie(s)]]-Tb.Financiering[[#This Row],[Anders]],0)</f>
        <v>0</v>
      </c>
      <c r="AZ125" s="144">
        <f>IF(Tb.Financiering[[#This Row],[Pnr.]]=AZ$7,Tb.Financiering[[#This Row],[Te financieren]]-Tb.Financiering[[#This Row],[Eigen
bijdrage]]-Tb.Financiering[[#This Row],[Andere
subsidie(s)]]-Tb.Financiering[[#This Row],[Anders]],0)</f>
        <v>0</v>
      </c>
      <c r="BA125" s="144">
        <f>IF(Tb.Financiering[[#This Row],[Pnr.]]=BA$7,Tb.Financiering[[#This Row],[Te financieren]]-Tb.Financiering[[#This Row],[Eigen
bijdrage]]-Tb.Financiering[[#This Row],[Andere
subsidie(s)]]-Tb.Financiering[[#This Row],[Anders]],0)</f>
        <v>0</v>
      </c>
      <c r="BB125" s="144">
        <f>IF(Tb.Financiering[[#This Row],[Pnr.]]=BB$7,Tb.Financiering[[#This Row],[Te financieren]]-Tb.Financiering[[#This Row],[Eigen
bijdrage]]-Tb.Financiering[[#This Row],[Andere
subsidie(s)]]-Tb.Financiering[[#This Row],[Anders]],0)</f>
        <v>0</v>
      </c>
      <c r="BC125" s="144">
        <f>IF(Tb.Financiering[[#This Row],[Pnr.]]=BC$7,Tb.Financiering[[#This Row],[Te financieren]]-Tb.Financiering[[#This Row],[Eigen
bijdrage]]-Tb.Financiering[[#This Row],[Andere
subsidie(s)]]-Tb.Financiering[[#This Row],[Anders]],0)</f>
        <v>0</v>
      </c>
      <c r="BD125" s="144">
        <f>IF(Tb.Financiering[[#This Row],[Pnr.]]=BD$7,Tb.Financiering[[#This Row],[Te financieren]]-Tb.Financiering[[#This Row],[Eigen
bijdrage]]-Tb.Financiering[[#This Row],[Andere
subsidie(s)]]-Tb.Financiering[[#This Row],[Anders]],0)</f>
        <v>0</v>
      </c>
      <c r="BE125" s="144">
        <f>IF(Tb.Financiering[[#This Row],[Pnr.]]=BE$7,Tb.Financiering[[#This Row],[Te financieren]]-Tb.Financiering[[#This Row],[Eigen
bijdrage]]-Tb.Financiering[[#This Row],[Andere
subsidie(s)]]-Tb.Financiering[[#This Row],[Anders]],0)</f>
        <v>0</v>
      </c>
      <c r="BF125" s="144">
        <f>IF(Tb.Financiering[[#This Row],[Pnr.]]=BF$7,Tb.Financiering[[#This Row],[Te financieren]]-Tb.Financiering[[#This Row],[Eigen
bijdrage]]-Tb.Financiering[[#This Row],[Andere
subsidie(s)]]-Tb.Financiering[[#This Row],[Anders]],0)</f>
        <v>0</v>
      </c>
      <c r="BG125" s="144">
        <f>IF(Tb.Financiering[[#This Row],[Pnr.]]=BG$7,Tb.Financiering[[#This Row],[Te financieren]]-Tb.Financiering[[#This Row],[Eigen
bijdrage]]-Tb.Financiering[[#This Row],[Andere
subsidie(s)]]-Tb.Financiering[[#This Row],[Anders]],0)</f>
        <v>0</v>
      </c>
      <c r="BH125" s="144">
        <f>IF(Tb.Financiering[[#This Row],[Pnr.]]=BH$7,Tb.Financiering[[#This Row],[Te financieren]]-Tb.Financiering[[#This Row],[Eigen
bijdrage]]-Tb.Financiering[[#This Row],[Andere
subsidie(s)]]-Tb.Financiering[[#This Row],[Anders]],0)</f>
        <v>0</v>
      </c>
      <c r="BI125" s="144">
        <f>IF(Tb.Financiering[[#This Row],[Pnr.]]=BI$7,Tb.Financiering[[#This Row],[Te financieren]]-Tb.Financiering[[#This Row],[Eigen
bijdrage]]-Tb.Financiering[[#This Row],[Andere
subsidie(s)]]-Tb.Financiering[[#This Row],[Anders]],0)</f>
        <v>0</v>
      </c>
      <c r="BJ125" s="144">
        <f>IF(Tb.Financiering[[#This Row],[Pnr.]]=BJ$7,Tb.Financiering[[#This Row],[Te financieren]]-Tb.Financiering[[#This Row],[Eigen
bijdrage]]-Tb.Financiering[[#This Row],[Andere
subsidie(s)]]-Tb.Financiering[[#This Row],[Anders]],0)</f>
        <v>0</v>
      </c>
      <c r="BK125" s="144">
        <f>IF(Tb.Financiering[[#This Row],[Pnr.]]=BK$7,Tb.Financiering[[#This Row],[Te financieren]]-Tb.Financiering[[#This Row],[Eigen
bijdrage]]-Tb.Financiering[[#This Row],[Andere
subsidie(s)]]-Tb.Financiering[[#This Row],[Anders]],0)</f>
        <v>0</v>
      </c>
      <c r="BL125" s="144">
        <f>IF(Tb.Financiering[[#This Row],[Pnr.]]=BL$7,Tb.Financiering[[#This Row],[Te financieren]]-Tb.Financiering[[#This Row],[Eigen
bijdrage]]-Tb.Financiering[[#This Row],[Andere
subsidie(s)]]-Tb.Financiering[[#This Row],[Anders]],0)</f>
        <v>0</v>
      </c>
      <c r="BM125" s="144">
        <f>IF(Tb.Financiering[[#This Row],[Pnr.]]=BM$7,Tb.Financiering[[#This Row],[Te financieren]]-Tb.Financiering[[#This Row],[Eigen
bijdrage]]-Tb.Financiering[[#This Row],[Andere
subsidie(s)]]-Tb.Financiering[[#This Row],[Anders]],0)</f>
        <v>0</v>
      </c>
      <c r="BN125" s="235">
        <f>IF(Tb.Financiering[[#This Row],[Pnr.]]=BN$7,Tb.Financiering[[#This Row],[Eigen
bijdrage]]+Tb.Financiering[[#This Row],[Andere
subsidie(s)]]+Tb.Financiering[[#This Row],[Anders]],0)</f>
        <v>0</v>
      </c>
      <c r="BO125" s="235">
        <f>IF(Tb.Financiering[[#This Row],[Pnr.]]=BO$7,Tb.Financiering[[#This Row],[Eigen
bijdrage]]+Tb.Financiering[[#This Row],[Andere
subsidie(s)]]+Tb.Financiering[[#This Row],[Anders]],0)</f>
        <v>0</v>
      </c>
      <c r="BP125" s="235">
        <f>IF(Tb.Financiering[[#This Row],[Pnr.]]=BP$7,Tb.Financiering[[#This Row],[Eigen
bijdrage]]+Tb.Financiering[[#This Row],[Andere
subsidie(s)]]+Tb.Financiering[[#This Row],[Anders]],0)</f>
        <v>0</v>
      </c>
      <c r="BQ125" s="235">
        <f>IF(Tb.Financiering[[#This Row],[Pnr.]]=BQ$7,Tb.Financiering[[#This Row],[Eigen
bijdrage]]+Tb.Financiering[[#This Row],[Andere
subsidie(s)]]+Tb.Financiering[[#This Row],[Anders]],0)</f>
        <v>0</v>
      </c>
      <c r="BR125" s="235">
        <f>IF(Tb.Financiering[[#This Row],[Pnr.]]=BR$7,Tb.Financiering[[#This Row],[Eigen
bijdrage]]+Tb.Financiering[[#This Row],[Andere
subsidie(s)]]+Tb.Financiering[[#This Row],[Anders]],0)</f>
        <v>0</v>
      </c>
      <c r="BS125" s="235">
        <f>IF(Tb.Financiering[[#This Row],[Pnr.]]=BS$7,Tb.Financiering[[#This Row],[Eigen
bijdrage]]+Tb.Financiering[[#This Row],[Andere
subsidie(s)]]+Tb.Financiering[[#This Row],[Anders]],0)</f>
        <v>0</v>
      </c>
      <c r="BT125" s="235">
        <f>IF(Tb.Financiering[[#This Row],[Pnr.]]=BT$7,Tb.Financiering[[#This Row],[Eigen
bijdrage]]+Tb.Financiering[[#This Row],[Andere
subsidie(s)]]+Tb.Financiering[[#This Row],[Anders]],0)</f>
        <v>0</v>
      </c>
      <c r="BU125" s="235">
        <f>IF(Tb.Financiering[[#This Row],[Pnr.]]=BU$7,Tb.Financiering[[#This Row],[Eigen
bijdrage]]+Tb.Financiering[[#This Row],[Andere
subsidie(s)]]+Tb.Financiering[[#This Row],[Anders]],0)</f>
        <v>0</v>
      </c>
      <c r="BV125" s="235">
        <f>IF(Tb.Financiering[[#This Row],[Pnr.]]=BV$7,Tb.Financiering[[#This Row],[Eigen
bijdrage]]+Tb.Financiering[[#This Row],[Andere
subsidie(s)]]+Tb.Financiering[[#This Row],[Anders]],0)</f>
        <v>0</v>
      </c>
      <c r="BW125" s="235">
        <f>IF(Tb.Financiering[[#This Row],[Pnr.]]=BW$7,Tb.Financiering[[#This Row],[Eigen
bijdrage]]+Tb.Financiering[[#This Row],[Andere
subsidie(s)]]+Tb.Financiering[[#This Row],[Anders]],0)</f>
        <v>0</v>
      </c>
      <c r="BX125" s="235">
        <f>IF(Tb.Financiering[[#This Row],[Pnr.]]=BX$7,Tb.Financiering[[#This Row],[Eigen
bijdrage]]+Tb.Financiering[[#This Row],[Andere
subsidie(s)]]+Tb.Financiering[[#This Row],[Anders]],0)</f>
        <v>0</v>
      </c>
      <c r="BY125" s="235">
        <f>IF(Tb.Financiering[[#This Row],[Pnr.]]=BY$7,Tb.Financiering[[#This Row],[Eigen
bijdrage]]+Tb.Financiering[[#This Row],[Andere
subsidie(s)]]+Tb.Financiering[[#This Row],[Anders]],0)</f>
        <v>0</v>
      </c>
      <c r="BZ125" s="235">
        <f>IF(Tb.Financiering[[#This Row],[Pnr.]]=BZ$7,Tb.Financiering[[#This Row],[Eigen
bijdrage]]+Tb.Financiering[[#This Row],[Andere
subsidie(s)]]+Tb.Financiering[[#This Row],[Anders]],0)</f>
        <v>0</v>
      </c>
      <c r="CA125" s="235">
        <f>IF(Tb.Financiering[[#This Row],[Pnr.]]=CA$7,Tb.Financiering[[#This Row],[Eigen
bijdrage]]+Tb.Financiering[[#This Row],[Andere
subsidie(s)]]+Tb.Financiering[[#This Row],[Anders]],0)</f>
        <v>0</v>
      </c>
      <c r="CB125" s="235">
        <f>IF(Tb.Financiering[[#This Row],[Pnr.]]=CB$7,Tb.Financiering[[#This Row],[Eigen
bijdrage]]+Tb.Financiering[[#This Row],[Andere
subsidie(s)]]+Tb.Financiering[[#This Row],[Anders]],0)</f>
        <v>0</v>
      </c>
      <c r="CC125" s="235">
        <f>IF(Tb.Financiering[[#This Row],[Pnr.]]=CC$7,Tb.Financiering[[#This Row],[Eigen
bijdrage]]+Tb.Financiering[[#This Row],[Andere
subsidie(s)]]+Tb.Financiering[[#This Row],[Anders]],0)</f>
        <v>0</v>
      </c>
      <c r="CD125" s="235">
        <f>IF(Tb.Financiering[[#This Row],[Pnr.]]=CD$7,Tb.Financiering[[#This Row],[Eigen
bijdrage]]+Tb.Financiering[[#This Row],[Andere
subsidie(s)]]+Tb.Financiering[[#This Row],[Anders]],0)</f>
        <v>0</v>
      </c>
      <c r="CE125" s="235">
        <f>IF(Tb.Financiering[[#This Row],[Pnr.]]=CE$7,Tb.Financiering[[#This Row],[Eigen
bijdrage]]+Tb.Financiering[[#This Row],[Andere
subsidie(s)]]+Tb.Financiering[[#This Row],[Anders]],0)</f>
        <v>0</v>
      </c>
      <c r="CF125" s="235">
        <f>IF(Tb.Financiering[[#This Row],[Pnr.]]=CF$7,Tb.Financiering[[#This Row],[Eigen
bijdrage]]+Tb.Financiering[[#This Row],[Andere
subsidie(s)]]+Tb.Financiering[[#This Row],[Anders]],0)</f>
        <v>0</v>
      </c>
      <c r="CG125" s="235">
        <f>IF(Tb.Financiering[[#This Row],[Pnr.]]=CG$7,Tb.Financiering[[#This Row],[Eigen
bijdrage]]+Tb.Financiering[[#This Row],[Andere
subsidie(s)]]+Tb.Financiering[[#This Row],[Anders]],0)</f>
        <v>0</v>
      </c>
      <c r="CH125" s="235">
        <f>IF(Tb.Financiering[[#This Row],[Pnr.]]=CH$7,Tb.Financiering[[#This Row],[Eigen
bijdrage]]+Tb.Financiering[[#This Row],[Andere
subsidie(s)]]+Tb.Financiering[[#This Row],[Anders]],0)</f>
        <v>0</v>
      </c>
      <c r="CI125" s="235">
        <f>IF(Tb.Financiering[[#This Row],[Pnr.]]=CI$7,Tb.Financiering[[#This Row],[Eigen
bijdrage]]+Tb.Financiering[[#This Row],[Andere
subsidie(s)]]+Tb.Financiering[[#This Row],[Anders]],0)</f>
        <v>0</v>
      </c>
      <c r="CJ125" s="235">
        <f>IF(Tb.Financiering[[#This Row],[Pnr.]]=CJ$7,Tb.Financiering[[#This Row],[Eigen
bijdrage]]+Tb.Financiering[[#This Row],[Andere
subsidie(s)]]+Tb.Financiering[[#This Row],[Anders]],0)</f>
        <v>0</v>
      </c>
      <c r="CK125" s="235">
        <f>IF(Tb.Financiering[[#This Row],[Pnr.]]=CK$7,Tb.Financiering[[#This Row],[Eigen
bijdrage]]+Tb.Financiering[[#This Row],[Andere
subsidie(s)]]+Tb.Financiering[[#This Row],[Anders]],0)</f>
        <v>0</v>
      </c>
      <c r="CL125" s="235">
        <f>IF(Tb.Financiering[[#This Row],[Pnr.]]=CL$7,Tb.Financiering[[#This Row],[Eigen
bijdrage]]+Tb.Financiering[[#This Row],[Andere
subsidie(s)]]+Tb.Financiering[[#This Row],[Anders]],0)</f>
        <v>0</v>
      </c>
      <c r="CM125" s="235">
        <f>IF(Tb.Financiering[[#This Row],[Pnr.]]=CM$7,Tb.Financiering[[#This Row],[Eigen
bijdrage]]+Tb.Financiering[[#This Row],[Andere
subsidie(s)]]+Tb.Financiering[[#This Row],[Anders]],0)</f>
        <v>0</v>
      </c>
      <c r="CN125" s="235">
        <f>IF(Tb.Financiering[[#This Row],[Pnr.]]=CN$7,Tb.Financiering[[#This Row],[Eigen
bijdrage]]+Tb.Financiering[[#This Row],[Andere
subsidie(s)]]+Tb.Financiering[[#This Row],[Anders]],0)</f>
        <v>0</v>
      </c>
      <c r="CO125" s="235">
        <f>IF(Tb.Financiering[[#This Row],[Pnr.]]=CO$7,Tb.Financiering[[#This Row],[Eigen
bijdrage]]+Tb.Financiering[[#This Row],[Andere
subsidie(s)]]+Tb.Financiering[[#This Row],[Anders]],0)</f>
        <v>0</v>
      </c>
      <c r="CP125" s="235">
        <f>IF(Tb.Financiering[[#This Row],[Pnr.]]=CP$7,Tb.Financiering[[#This Row],[Eigen
bijdrage]]+Tb.Financiering[[#This Row],[Andere
subsidie(s)]]+Tb.Financiering[[#This Row],[Anders]],0)</f>
        <v>0</v>
      </c>
      <c r="CQ125" s="235">
        <f>IF(Tb.Financiering[[#This Row],[Pnr.]]=CQ$7,Tb.Financiering[[#This Row],[Eigen
bijdrage]]+Tb.Financiering[[#This Row],[Andere
subsidie(s)]]+Tb.Financiering[[#This Row],[Anders]],0)</f>
        <v>0</v>
      </c>
      <c r="CR125" s="235">
        <f>IF(Tb.Financiering[[#This Row],[Pnr.]]=CR$7,Tb.Financiering[[#This Row],[Eigen
bijdrage]]+Tb.Financiering[[#This Row],[Andere
subsidie(s)]]+Tb.Financiering[[#This Row],[Anders]],0)</f>
        <v>0</v>
      </c>
      <c r="CS125" s="235">
        <f>IF(Tb.Financiering[[#This Row],[Pnr.]]=CS$7,Tb.Financiering[[#This Row],[Eigen
bijdrage]]+Tb.Financiering[[#This Row],[Andere
subsidie(s)]]+Tb.Financiering[[#This Row],[Anders]],0)</f>
        <v>0</v>
      </c>
      <c r="CT125" s="235">
        <f>IF(Tb.Financiering[[#This Row],[Pnr.]]=CT$7,Tb.Financiering[[#This Row],[Eigen
bijdrage]]+Tb.Financiering[[#This Row],[Andere
subsidie(s)]]+Tb.Financiering[[#This Row],[Anders]],0)</f>
        <v>0</v>
      </c>
      <c r="CU125" s="235">
        <f>IF(Tb.Financiering[[#This Row],[Pnr.]]=CU$7,Tb.Financiering[[#This Row],[Eigen
bijdrage]]+Tb.Financiering[[#This Row],[Andere
subsidie(s)]]+Tb.Financiering[[#This Row],[Anders]],0)</f>
        <v>0</v>
      </c>
      <c r="CV125" s="235">
        <f>IF(Tb.Financiering[[#This Row],[Pnr.]]=CV$7,Tb.Financiering[[#This Row],[Eigen
bijdrage]]+Tb.Financiering[[#This Row],[Andere
subsidie(s)]]+Tb.Financiering[[#This Row],[Anders]],0)</f>
        <v>0</v>
      </c>
      <c r="CW125" s="235">
        <f>IF(Tb.Financiering[[#This Row],[Pnr.]]=CW$7,Tb.Financiering[[#This Row],[Eigen
bijdrage]]+Tb.Financiering[[#This Row],[Andere
subsidie(s)]]+Tb.Financiering[[#This Row],[Anders]],0)</f>
        <v>0</v>
      </c>
      <c r="CX125" s="235">
        <f>IF(Tb.Financiering[[#This Row],[Pnr.]]=CX$7,Tb.Financiering[[#This Row],[Eigen
bijdrage]]+Tb.Financiering[[#This Row],[Andere
subsidie(s)]]+Tb.Financiering[[#This Row],[Anders]],0)</f>
        <v>0</v>
      </c>
      <c r="CY125" s="235">
        <f>IF(Tb.Financiering[[#This Row],[Pnr.]]=CY$7,Tb.Financiering[[#This Row],[Eigen
bijdrage]]+Tb.Financiering[[#This Row],[Andere
subsidie(s)]]+Tb.Financiering[[#This Row],[Anders]],0)</f>
        <v>0</v>
      </c>
      <c r="CZ125" s="235">
        <f>IF(Tb.Financiering[[#This Row],[Pnr.]]=CZ$7,Tb.Financiering[[#This Row],[Eigen
bijdrage]]+Tb.Financiering[[#This Row],[Andere
subsidie(s)]]+Tb.Financiering[[#This Row],[Anders]],0)</f>
        <v>0</v>
      </c>
      <c r="DA125" s="235">
        <f>IF(Tb.Financiering[[#This Row],[Pnr.]]=DA$7,Tb.Financiering[[#This Row],[Eigen
bijdrage]]+Tb.Financiering[[#This Row],[Andere
subsidie(s)]]+Tb.Financiering[[#This Row],[Anders]],0)</f>
        <v>0</v>
      </c>
      <c r="DB125" s="235">
        <f>IF(Tb.Financiering[[#This Row],[Pnr.]]=DB$7,Tb.Financiering[[#This Row],[Eigen
bijdrage]]+Tb.Financiering[[#This Row],[Andere
subsidie(s)]]+Tb.Financiering[[#This Row],[Anders]],0)</f>
        <v>0</v>
      </c>
      <c r="DC125" s="235">
        <f>IF(Tb.Financiering[[#This Row],[Pnr.]]=DC$7,Tb.Financiering[[#This Row],[Eigen
bijdrage]]+Tb.Financiering[[#This Row],[Andere
subsidie(s)]]+Tb.Financiering[[#This Row],[Anders]],0)</f>
        <v>0</v>
      </c>
      <c r="DD125" s="235">
        <f>IF(Tb.Financiering[[#This Row],[Pnr.]]=DD$7,Tb.Financiering[[#This Row],[Eigen
bijdrage]]+Tb.Financiering[[#This Row],[Andere
subsidie(s)]]+Tb.Financiering[[#This Row],[Anders]],0)</f>
        <v>0</v>
      </c>
      <c r="DE125" s="235">
        <f>IF(Tb.Financiering[[#This Row],[Pnr.]]=DE$7,Tb.Financiering[[#This Row],[Eigen
bijdrage]]+Tb.Financiering[[#This Row],[Andere
subsidie(s)]]+Tb.Financiering[[#This Row],[Anders]],0)</f>
        <v>0</v>
      </c>
      <c r="DF125" s="235">
        <f>IF(Tb.Financiering[[#This Row],[Pnr.]]=DF$7,Tb.Financiering[[#This Row],[Eigen
bijdrage]]+Tb.Financiering[[#This Row],[Andere
subsidie(s)]]+Tb.Financiering[[#This Row],[Anders]],0)</f>
        <v>0</v>
      </c>
      <c r="DG125" s="235">
        <f>IF(Tb.Financiering[[#This Row],[Pnr.]]=DG$7,Tb.Financiering[[#This Row],[Eigen
bijdrage]]+Tb.Financiering[[#This Row],[Andere
subsidie(s)]]+Tb.Financiering[[#This Row],[Anders]],0)</f>
        <v>0</v>
      </c>
      <c r="DH125" s="235">
        <f>IF(Tb.Financiering[[#This Row],[Pnr.]]=DH$7,Tb.Financiering[[#This Row],[Eigen
bijdrage]]+Tb.Financiering[[#This Row],[Andere
subsidie(s)]]+Tb.Financiering[[#This Row],[Anders]],0)</f>
        <v>0</v>
      </c>
      <c r="DI125" s="235">
        <f>IF(Tb.Financiering[[#This Row],[Pnr.]]=DI$7,Tb.Financiering[[#This Row],[Eigen
bijdrage]]+Tb.Financiering[[#This Row],[Andere
subsidie(s)]]+Tb.Financiering[[#This Row],[Anders]],0)</f>
        <v>0</v>
      </c>
      <c r="DJ125" s="235">
        <f>IF(Tb.Financiering[[#This Row],[Pnr.]]=DJ$7,Tb.Financiering[[#This Row],[Eigen
bijdrage]]+Tb.Financiering[[#This Row],[Andere
subsidie(s)]]+Tb.Financiering[[#This Row],[Anders]],0)</f>
        <v>0</v>
      </c>
      <c r="DK125" s="235">
        <f>IF(Tb.Financiering[[#This Row],[Pnr.]]=DK$7,Tb.Financiering[[#This Row],[Eigen
bijdrage]]+Tb.Financiering[[#This Row],[Andere
subsidie(s)]]+Tb.Financiering[[#This Row],[Anders]],0)</f>
        <v>0</v>
      </c>
      <c r="XFD125" s="31"/>
    </row>
    <row r="126" spans="1:115 16384:16384" s="4" customFormat="1" x14ac:dyDescent="0.3">
      <c r="A126" s="31"/>
      <c r="B126" s="137"/>
      <c r="C126" s="137"/>
      <c r="D126" s="11">
        <f>SUMIF(Tbl.Kosten[PSAnr.],Tb.Financiering[[#This Row],[PSAnr.]],Tbl.Kosten[Totaal kosten])</f>
        <v>0</v>
      </c>
      <c r="E126" s="154">
        <f>SUMIF(Tbl.Kosten[PSAnr.],Tb.Financiering[[#This Row],[PSAnr.]],Tbl.Kosten[Subsidie])</f>
        <v>0</v>
      </c>
      <c r="F126" s="155"/>
      <c r="G126" s="154">
        <f>Tb.Financiering[[#This Row],[Begrote kosten]]-Tb.Financiering[[#This Row],[Berekende GLB subsidie]]-Tb.Financiering[[#This Row],[Correctie GLB subsidie]]</f>
        <v>0</v>
      </c>
      <c r="H126" s="156"/>
      <c r="I126" s="156"/>
      <c r="J126" s="156"/>
      <c r="K126" s="152"/>
      <c r="L126" s="97">
        <f>Tb.Financiering[[#This Row],[Te financieren]]-SUM(Tb.Financiering[[#This Row],[Eigen
bijdrage]:[Anders]])</f>
        <v>0</v>
      </c>
      <c r="M126" s="160" t="str">
        <f>IFERROR(VLOOKUP(Tb.Financiering[[#This Row],[Partnernaam]],Tbl.Projectpartners[[Naam]:[PNr.]],9,FALSE),"")</f>
        <v/>
      </c>
      <c r="N126" s="142" t="str">
        <f>IFERROR(VLOOKUP(Tb.Financiering[[#This Row],[Subsidiabele activiteit]],Tbl.Subsidiehoogte[[Subsidieactiviteit]:[SAnr.]],3,FALSE),"")</f>
        <v/>
      </c>
      <c r="O126" s="142" t="str">
        <f>_xlfn.CONCAT(Tb.Financiering[[#This Row],[Pnr.]],Tb.Financiering[[#This Row],[SAnr.]])</f>
        <v/>
      </c>
      <c r="P126" s="144">
        <f>IF(Tb.Financiering[[#This Row],[Pnr.]]=P$7,Tb.Financiering[[#This Row],[Te financieren]]-Tb.Financiering[[#This Row],[Eigen
bijdrage]]-Tb.Financiering[[#This Row],[Andere
subsidie(s)]]-Tb.Financiering[[#This Row],[Anders]],0)</f>
        <v>0</v>
      </c>
      <c r="Q126" s="144">
        <f>IF(Tb.Financiering[[#This Row],[Pnr.]]=Q$7,Tb.Financiering[[#This Row],[Te financieren]]-Tb.Financiering[[#This Row],[Eigen
bijdrage]]-Tb.Financiering[[#This Row],[Andere
subsidie(s)]]-Tb.Financiering[[#This Row],[Anders]],0)</f>
        <v>0</v>
      </c>
      <c r="R126" s="144">
        <f>IF(Tb.Financiering[[#This Row],[Pnr.]]=R$7,Tb.Financiering[[#This Row],[Te financieren]]-Tb.Financiering[[#This Row],[Eigen
bijdrage]]-Tb.Financiering[[#This Row],[Andere
subsidie(s)]]-Tb.Financiering[[#This Row],[Anders]],0)</f>
        <v>0</v>
      </c>
      <c r="S126" s="144">
        <f>IF(Tb.Financiering[[#This Row],[Pnr.]]=S$7,Tb.Financiering[[#This Row],[Te financieren]]-Tb.Financiering[[#This Row],[Eigen
bijdrage]]-Tb.Financiering[[#This Row],[Andere
subsidie(s)]]-Tb.Financiering[[#This Row],[Anders]],0)</f>
        <v>0</v>
      </c>
      <c r="T126" s="144">
        <f>IF(Tb.Financiering[[#This Row],[Pnr.]]=T$7,Tb.Financiering[[#This Row],[Te financieren]]-Tb.Financiering[[#This Row],[Eigen
bijdrage]]-Tb.Financiering[[#This Row],[Andere
subsidie(s)]]-Tb.Financiering[[#This Row],[Anders]],0)</f>
        <v>0</v>
      </c>
      <c r="U126" s="144">
        <f>IF(Tb.Financiering[[#This Row],[Pnr.]]=U$7,Tb.Financiering[[#This Row],[Te financieren]]-Tb.Financiering[[#This Row],[Eigen
bijdrage]]-Tb.Financiering[[#This Row],[Andere
subsidie(s)]]-Tb.Financiering[[#This Row],[Anders]],0)</f>
        <v>0</v>
      </c>
      <c r="V126" s="144">
        <f>IF(Tb.Financiering[[#This Row],[Pnr.]]=V$7,Tb.Financiering[[#This Row],[Te financieren]]-Tb.Financiering[[#This Row],[Eigen
bijdrage]]-Tb.Financiering[[#This Row],[Andere
subsidie(s)]]-Tb.Financiering[[#This Row],[Anders]],0)</f>
        <v>0</v>
      </c>
      <c r="W126" s="144">
        <f>IF(Tb.Financiering[[#This Row],[Pnr.]]=W$7,Tb.Financiering[[#This Row],[Te financieren]]-Tb.Financiering[[#This Row],[Eigen
bijdrage]]-Tb.Financiering[[#This Row],[Andere
subsidie(s)]]-Tb.Financiering[[#This Row],[Anders]],0)</f>
        <v>0</v>
      </c>
      <c r="X126" s="144">
        <f>IF(Tb.Financiering[[#This Row],[Pnr.]]=X$7,Tb.Financiering[[#This Row],[Te financieren]]-Tb.Financiering[[#This Row],[Eigen
bijdrage]]-Tb.Financiering[[#This Row],[Andere
subsidie(s)]]-Tb.Financiering[[#This Row],[Anders]],0)</f>
        <v>0</v>
      </c>
      <c r="Y126" s="144">
        <f>IF(Tb.Financiering[[#This Row],[Pnr.]]=Y$7,Tb.Financiering[[#This Row],[Te financieren]]-Tb.Financiering[[#This Row],[Eigen
bijdrage]]-Tb.Financiering[[#This Row],[Andere
subsidie(s)]]-Tb.Financiering[[#This Row],[Anders]],0)</f>
        <v>0</v>
      </c>
      <c r="Z126" s="144">
        <f>IF(Tb.Financiering[[#This Row],[Pnr.]]=Z$7,Tb.Financiering[[#This Row],[Te financieren]]-Tb.Financiering[[#This Row],[Eigen
bijdrage]]-Tb.Financiering[[#This Row],[Andere
subsidie(s)]]-Tb.Financiering[[#This Row],[Anders]],0)</f>
        <v>0</v>
      </c>
      <c r="AA126" s="144">
        <f>IF(Tb.Financiering[[#This Row],[Pnr.]]=AA$7,Tb.Financiering[[#This Row],[Te financieren]]-Tb.Financiering[[#This Row],[Eigen
bijdrage]]-Tb.Financiering[[#This Row],[Andere
subsidie(s)]]-Tb.Financiering[[#This Row],[Anders]],0)</f>
        <v>0</v>
      </c>
      <c r="AB126" s="144">
        <f>IF(Tb.Financiering[[#This Row],[Pnr.]]=AB$7,Tb.Financiering[[#This Row],[Te financieren]]-Tb.Financiering[[#This Row],[Eigen
bijdrage]]-Tb.Financiering[[#This Row],[Andere
subsidie(s)]]-Tb.Financiering[[#This Row],[Anders]],0)</f>
        <v>0</v>
      </c>
      <c r="AC126" s="144">
        <f>IF(Tb.Financiering[[#This Row],[Pnr.]]=AC$7,Tb.Financiering[[#This Row],[Te financieren]]-Tb.Financiering[[#This Row],[Eigen
bijdrage]]-Tb.Financiering[[#This Row],[Andere
subsidie(s)]]-Tb.Financiering[[#This Row],[Anders]],0)</f>
        <v>0</v>
      </c>
      <c r="AD126" s="144">
        <f>IF(Tb.Financiering[[#This Row],[Pnr.]]=AD$7,Tb.Financiering[[#This Row],[Te financieren]]-Tb.Financiering[[#This Row],[Eigen
bijdrage]]-Tb.Financiering[[#This Row],[Andere
subsidie(s)]]-Tb.Financiering[[#This Row],[Anders]],0)</f>
        <v>0</v>
      </c>
      <c r="AE126" s="144">
        <f>IF(Tb.Financiering[[#This Row],[Pnr.]]=AE$7,Tb.Financiering[[#This Row],[Te financieren]]-Tb.Financiering[[#This Row],[Eigen
bijdrage]]-Tb.Financiering[[#This Row],[Andere
subsidie(s)]]-Tb.Financiering[[#This Row],[Anders]],0)</f>
        <v>0</v>
      </c>
      <c r="AF126" s="144">
        <f>IF(Tb.Financiering[[#This Row],[Pnr.]]=AF$7,Tb.Financiering[[#This Row],[Te financieren]]-Tb.Financiering[[#This Row],[Eigen
bijdrage]]-Tb.Financiering[[#This Row],[Andere
subsidie(s)]]-Tb.Financiering[[#This Row],[Anders]],0)</f>
        <v>0</v>
      </c>
      <c r="AG126" s="144">
        <f>IF(Tb.Financiering[[#This Row],[Pnr.]]=AG$7,Tb.Financiering[[#This Row],[Te financieren]]-Tb.Financiering[[#This Row],[Eigen
bijdrage]]-Tb.Financiering[[#This Row],[Andere
subsidie(s)]]-Tb.Financiering[[#This Row],[Anders]],0)</f>
        <v>0</v>
      </c>
      <c r="AH126" s="144">
        <f>IF(Tb.Financiering[[#This Row],[Pnr.]]=AH$7,Tb.Financiering[[#This Row],[Te financieren]]-Tb.Financiering[[#This Row],[Eigen
bijdrage]]-Tb.Financiering[[#This Row],[Andere
subsidie(s)]]-Tb.Financiering[[#This Row],[Anders]],0)</f>
        <v>0</v>
      </c>
      <c r="AI126" s="144">
        <f>IF(Tb.Financiering[[#This Row],[Pnr.]]=AI$7,Tb.Financiering[[#This Row],[Te financieren]]-Tb.Financiering[[#This Row],[Eigen
bijdrage]]-Tb.Financiering[[#This Row],[Andere
subsidie(s)]]-Tb.Financiering[[#This Row],[Anders]],0)</f>
        <v>0</v>
      </c>
      <c r="AJ126" s="144">
        <f>IF(Tb.Financiering[[#This Row],[Pnr.]]=AJ$7,Tb.Financiering[[#This Row],[Te financieren]]-Tb.Financiering[[#This Row],[Eigen
bijdrage]]-Tb.Financiering[[#This Row],[Andere
subsidie(s)]]-Tb.Financiering[[#This Row],[Anders]],0)</f>
        <v>0</v>
      </c>
      <c r="AK126" s="144">
        <f>IF(Tb.Financiering[[#This Row],[Pnr.]]=AK$7,Tb.Financiering[[#This Row],[Te financieren]]-Tb.Financiering[[#This Row],[Eigen
bijdrage]]-Tb.Financiering[[#This Row],[Andere
subsidie(s)]]-Tb.Financiering[[#This Row],[Anders]],0)</f>
        <v>0</v>
      </c>
      <c r="AL126" s="144">
        <f>IF(Tb.Financiering[[#This Row],[Pnr.]]=AL$7,Tb.Financiering[[#This Row],[Te financieren]]-Tb.Financiering[[#This Row],[Eigen
bijdrage]]-Tb.Financiering[[#This Row],[Andere
subsidie(s)]]-Tb.Financiering[[#This Row],[Anders]],0)</f>
        <v>0</v>
      </c>
      <c r="AM126" s="144">
        <f>IF(Tb.Financiering[[#This Row],[Pnr.]]=AM$7,Tb.Financiering[[#This Row],[Te financieren]]-Tb.Financiering[[#This Row],[Eigen
bijdrage]]-Tb.Financiering[[#This Row],[Andere
subsidie(s)]]-Tb.Financiering[[#This Row],[Anders]],0)</f>
        <v>0</v>
      </c>
      <c r="AN126" s="144">
        <f>IF(Tb.Financiering[[#This Row],[Pnr.]]=AN$7,Tb.Financiering[[#This Row],[Te financieren]]-Tb.Financiering[[#This Row],[Eigen
bijdrage]]-Tb.Financiering[[#This Row],[Andere
subsidie(s)]]-Tb.Financiering[[#This Row],[Anders]],0)</f>
        <v>0</v>
      </c>
      <c r="AO126" s="144">
        <f>IF(Tb.Financiering[[#This Row],[Pnr.]]=AO$7,Tb.Financiering[[#This Row],[Te financieren]]-Tb.Financiering[[#This Row],[Eigen
bijdrage]]-Tb.Financiering[[#This Row],[Andere
subsidie(s)]]-Tb.Financiering[[#This Row],[Anders]],0)</f>
        <v>0</v>
      </c>
      <c r="AP126" s="144">
        <f>IF(Tb.Financiering[[#This Row],[Pnr.]]=AP$7,Tb.Financiering[[#This Row],[Te financieren]]-Tb.Financiering[[#This Row],[Eigen
bijdrage]]-Tb.Financiering[[#This Row],[Andere
subsidie(s)]]-Tb.Financiering[[#This Row],[Anders]],0)</f>
        <v>0</v>
      </c>
      <c r="AQ126" s="144">
        <f>IF(Tb.Financiering[[#This Row],[Pnr.]]=AQ$7,Tb.Financiering[[#This Row],[Te financieren]]-Tb.Financiering[[#This Row],[Eigen
bijdrage]]-Tb.Financiering[[#This Row],[Andere
subsidie(s)]]-Tb.Financiering[[#This Row],[Anders]],0)</f>
        <v>0</v>
      </c>
      <c r="AR126" s="144">
        <f>IF(Tb.Financiering[[#This Row],[Pnr.]]=AR$7,Tb.Financiering[[#This Row],[Te financieren]]-Tb.Financiering[[#This Row],[Eigen
bijdrage]]-Tb.Financiering[[#This Row],[Andere
subsidie(s)]]-Tb.Financiering[[#This Row],[Anders]],0)</f>
        <v>0</v>
      </c>
      <c r="AS126" s="144">
        <f>IF(Tb.Financiering[[#This Row],[Pnr.]]=AS$7,Tb.Financiering[[#This Row],[Te financieren]]-Tb.Financiering[[#This Row],[Eigen
bijdrage]]-Tb.Financiering[[#This Row],[Andere
subsidie(s)]]-Tb.Financiering[[#This Row],[Anders]],0)</f>
        <v>0</v>
      </c>
      <c r="AT126" s="144">
        <f>IF(Tb.Financiering[[#This Row],[Pnr.]]=AT$7,Tb.Financiering[[#This Row],[Te financieren]]-Tb.Financiering[[#This Row],[Eigen
bijdrage]]-Tb.Financiering[[#This Row],[Andere
subsidie(s)]]-Tb.Financiering[[#This Row],[Anders]],0)</f>
        <v>0</v>
      </c>
      <c r="AU126" s="144">
        <f>IF(Tb.Financiering[[#This Row],[Pnr.]]=AU$7,Tb.Financiering[[#This Row],[Te financieren]]-Tb.Financiering[[#This Row],[Eigen
bijdrage]]-Tb.Financiering[[#This Row],[Andere
subsidie(s)]]-Tb.Financiering[[#This Row],[Anders]],0)</f>
        <v>0</v>
      </c>
      <c r="AV126" s="144">
        <f>IF(Tb.Financiering[[#This Row],[Pnr.]]=AV$7,Tb.Financiering[[#This Row],[Te financieren]]-Tb.Financiering[[#This Row],[Eigen
bijdrage]]-Tb.Financiering[[#This Row],[Andere
subsidie(s)]]-Tb.Financiering[[#This Row],[Anders]],0)</f>
        <v>0</v>
      </c>
      <c r="AW126" s="144">
        <f>IF(Tb.Financiering[[#This Row],[Pnr.]]=AW$7,Tb.Financiering[[#This Row],[Te financieren]]-Tb.Financiering[[#This Row],[Eigen
bijdrage]]-Tb.Financiering[[#This Row],[Andere
subsidie(s)]]-Tb.Financiering[[#This Row],[Anders]],0)</f>
        <v>0</v>
      </c>
      <c r="AX126" s="144">
        <f>IF(Tb.Financiering[[#This Row],[Pnr.]]=AX$7,Tb.Financiering[[#This Row],[Te financieren]]-Tb.Financiering[[#This Row],[Eigen
bijdrage]]-Tb.Financiering[[#This Row],[Andere
subsidie(s)]]-Tb.Financiering[[#This Row],[Anders]],0)</f>
        <v>0</v>
      </c>
      <c r="AY126" s="144">
        <f>IF(Tb.Financiering[[#This Row],[Pnr.]]=AY$7,Tb.Financiering[[#This Row],[Te financieren]]-Tb.Financiering[[#This Row],[Eigen
bijdrage]]-Tb.Financiering[[#This Row],[Andere
subsidie(s)]]-Tb.Financiering[[#This Row],[Anders]],0)</f>
        <v>0</v>
      </c>
      <c r="AZ126" s="144">
        <f>IF(Tb.Financiering[[#This Row],[Pnr.]]=AZ$7,Tb.Financiering[[#This Row],[Te financieren]]-Tb.Financiering[[#This Row],[Eigen
bijdrage]]-Tb.Financiering[[#This Row],[Andere
subsidie(s)]]-Tb.Financiering[[#This Row],[Anders]],0)</f>
        <v>0</v>
      </c>
      <c r="BA126" s="144">
        <f>IF(Tb.Financiering[[#This Row],[Pnr.]]=BA$7,Tb.Financiering[[#This Row],[Te financieren]]-Tb.Financiering[[#This Row],[Eigen
bijdrage]]-Tb.Financiering[[#This Row],[Andere
subsidie(s)]]-Tb.Financiering[[#This Row],[Anders]],0)</f>
        <v>0</v>
      </c>
      <c r="BB126" s="144">
        <f>IF(Tb.Financiering[[#This Row],[Pnr.]]=BB$7,Tb.Financiering[[#This Row],[Te financieren]]-Tb.Financiering[[#This Row],[Eigen
bijdrage]]-Tb.Financiering[[#This Row],[Andere
subsidie(s)]]-Tb.Financiering[[#This Row],[Anders]],0)</f>
        <v>0</v>
      </c>
      <c r="BC126" s="144">
        <f>IF(Tb.Financiering[[#This Row],[Pnr.]]=BC$7,Tb.Financiering[[#This Row],[Te financieren]]-Tb.Financiering[[#This Row],[Eigen
bijdrage]]-Tb.Financiering[[#This Row],[Andere
subsidie(s)]]-Tb.Financiering[[#This Row],[Anders]],0)</f>
        <v>0</v>
      </c>
      <c r="BD126" s="144">
        <f>IF(Tb.Financiering[[#This Row],[Pnr.]]=BD$7,Tb.Financiering[[#This Row],[Te financieren]]-Tb.Financiering[[#This Row],[Eigen
bijdrage]]-Tb.Financiering[[#This Row],[Andere
subsidie(s)]]-Tb.Financiering[[#This Row],[Anders]],0)</f>
        <v>0</v>
      </c>
      <c r="BE126" s="144">
        <f>IF(Tb.Financiering[[#This Row],[Pnr.]]=BE$7,Tb.Financiering[[#This Row],[Te financieren]]-Tb.Financiering[[#This Row],[Eigen
bijdrage]]-Tb.Financiering[[#This Row],[Andere
subsidie(s)]]-Tb.Financiering[[#This Row],[Anders]],0)</f>
        <v>0</v>
      </c>
      <c r="BF126" s="144">
        <f>IF(Tb.Financiering[[#This Row],[Pnr.]]=BF$7,Tb.Financiering[[#This Row],[Te financieren]]-Tb.Financiering[[#This Row],[Eigen
bijdrage]]-Tb.Financiering[[#This Row],[Andere
subsidie(s)]]-Tb.Financiering[[#This Row],[Anders]],0)</f>
        <v>0</v>
      </c>
      <c r="BG126" s="144">
        <f>IF(Tb.Financiering[[#This Row],[Pnr.]]=BG$7,Tb.Financiering[[#This Row],[Te financieren]]-Tb.Financiering[[#This Row],[Eigen
bijdrage]]-Tb.Financiering[[#This Row],[Andere
subsidie(s)]]-Tb.Financiering[[#This Row],[Anders]],0)</f>
        <v>0</v>
      </c>
      <c r="BH126" s="144">
        <f>IF(Tb.Financiering[[#This Row],[Pnr.]]=BH$7,Tb.Financiering[[#This Row],[Te financieren]]-Tb.Financiering[[#This Row],[Eigen
bijdrage]]-Tb.Financiering[[#This Row],[Andere
subsidie(s)]]-Tb.Financiering[[#This Row],[Anders]],0)</f>
        <v>0</v>
      </c>
      <c r="BI126" s="144">
        <f>IF(Tb.Financiering[[#This Row],[Pnr.]]=BI$7,Tb.Financiering[[#This Row],[Te financieren]]-Tb.Financiering[[#This Row],[Eigen
bijdrage]]-Tb.Financiering[[#This Row],[Andere
subsidie(s)]]-Tb.Financiering[[#This Row],[Anders]],0)</f>
        <v>0</v>
      </c>
      <c r="BJ126" s="144">
        <f>IF(Tb.Financiering[[#This Row],[Pnr.]]=BJ$7,Tb.Financiering[[#This Row],[Te financieren]]-Tb.Financiering[[#This Row],[Eigen
bijdrage]]-Tb.Financiering[[#This Row],[Andere
subsidie(s)]]-Tb.Financiering[[#This Row],[Anders]],0)</f>
        <v>0</v>
      </c>
      <c r="BK126" s="144">
        <f>IF(Tb.Financiering[[#This Row],[Pnr.]]=BK$7,Tb.Financiering[[#This Row],[Te financieren]]-Tb.Financiering[[#This Row],[Eigen
bijdrage]]-Tb.Financiering[[#This Row],[Andere
subsidie(s)]]-Tb.Financiering[[#This Row],[Anders]],0)</f>
        <v>0</v>
      </c>
      <c r="BL126" s="144">
        <f>IF(Tb.Financiering[[#This Row],[Pnr.]]=BL$7,Tb.Financiering[[#This Row],[Te financieren]]-Tb.Financiering[[#This Row],[Eigen
bijdrage]]-Tb.Financiering[[#This Row],[Andere
subsidie(s)]]-Tb.Financiering[[#This Row],[Anders]],0)</f>
        <v>0</v>
      </c>
      <c r="BM126" s="144">
        <f>IF(Tb.Financiering[[#This Row],[Pnr.]]=BM$7,Tb.Financiering[[#This Row],[Te financieren]]-Tb.Financiering[[#This Row],[Eigen
bijdrage]]-Tb.Financiering[[#This Row],[Andere
subsidie(s)]]-Tb.Financiering[[#This Row],[Anders]],0)</f>
        <v>0</v>
      </c>
      <c r="BN126" s="235">
        <f>IF(Tb.Financiering[[#This Row],[Pnr.]]=BN$7,Tb.Financiering[[#This Row],[Eigen
bijdrage]]+Tb.Financiering[[#This Row],[Andere
subsidie(s)]]+Tb.Financiering[[#This Row],[Anders]],0)</f>
        <v>0</v>
      </c>
      <c r="BO126" s="235">
        <f>IF(Tb.Financiering[[#This Row],[Pnr.]]=BO$7,Tb.Financiering[[#This Row],[Eigen
bijdrage]]+Tb.Financiering[[#This Row],[Andere
subsidie(s)]]+Tb.Financiering[[#This Row],[Anders]],0)</f>
        <v>0</v>
      </c>
      <c r="BP126" s="235">
        <f>IF(Tb.Financiering[[#This Row],[Pnr.]]=BP$7,Tb.Financiering[[#This Row],[Eigen
bijdrage]]+Tb.Financiering[[#This Row],[Andere
subsidie(s)]]+Tb.Financiering[[#This Row],[Anders]],0)</f>
        <v>0</v>
      </c>
      <c r="BQ126" s="235">
        <f>IF(Tb.Financiering[[#This Row],[Pnr.]]=BQ$7,Tb.Financiering[[#This Row],[Eigen
bijdrage]]+Tb.Financiering[[#This Row],[Andere
subsidie(s)]]+Tb.Financiering[[#This Row],[Anders]],0)</f>
        <v>0</v>
      </c>
      <c r="BR126" s="235">
        <f>IF(Tb.Financiering[[#This Row],[Pnr.]]=BR$7,Tb.Financiering[[#This Row],[Eigen
bijdrage]]+Tb.Financiering[[#This Row],[Andere
subsidie(s)]]+Tb.Financiering[[#This Row],[Anders]],0)</f>
        <v>0</v>
      </c>
      <c r="BS126" s="235">
        <f>IF(Tb.Financiering[[#This Row],[Pnr.]]=BS$7,Tb.Financiering[[#This Row],[Eigen
bijdrage]]+Tb.Financiering[[#This Row],[Andere
subsidie(s)]]+Tb.Financiering[[#This Row],[Anders]],0)</f>
        <v>0</v>
      </c>
      <c r="BT126" s="235">
        <f>IF(Tb.Financiering[[#This Row],[Pnr.]]=BT$7,Tb.Financiering[[#This Row],[Eigen
bijdrage]]+Tb.Financiering[[#This Row],[Andere
subsidie(s)]]+Tb.Financiering[[#This Row],[Anders]],0)</f>
        <v>0</v>
      </c>
      <c r="BU126" s="235">
        <f>IF(Tb.Financiering[[#This Row],[Pnr.]]=BU$7,Tb.Financiering[[#This Row],[Eigen
bijdrage]]+Tb.Financiering[[#This Row],[Andere
subsidie(s)]]+Tb.Financiering[[#This Row],[Anders]],0)</f>
        <v>0</v>
      </c>
      <c r="BV126" s="235">
        <f>IF(Tb.Financiering[[#This Row],[Pnr.]]=BV$7,Tb.Financiering[[#This Row],[Eigen
bijdrage]]+Tb.Financiering[[#This Row],[Andere
subsidie(s)]]+Tb.Financiering[[#This Row],[Anders]],0)</f>
        <v>0</v>
      </c>
      <c r="BW126" s="235">
        <f>IF(Tb.Financiering[[#This Row],[Pnr.]]=BW$7,Tb.Financiering[[#This Row],[Eigen
bijdrage]]+Tb.Financiering[[#This Row],[Andere
subsidie(s)]]+Tb.Financiering[[#This Row],[Anders]],0)</f>
        <v>0</v>
      </c>
      <c r="BX126" s="235">
        <f>IF(Tb.Financiering[[#This Row],[Pnr.]]=BX$7,Tb.Financiering[[#This Row],[Eigen
bijdrage]]+Tb.Financiering[[#This Row],[Andere
subsidie(s)]]+Tb.Financiering[[#This Row],[Anders]],0)</f>
        <v>0</v>
      </c>
      <c r="BY126" s="235">
        <f>IF(Tb.Financiering[[#This Row],[Pnr.]]=BY$7,Tb.Financiering[[#This Row],[Eigen
bijdrage]]+Tb.Financiering[[#This Row],[Andere
subsidie(s)]]+Tb.Financiering[[#This Row],[Anders]],0)</f>
        <v>0</v>
      </c>
      <c r="BZ126" s="235">
        <f>IF(Tb.Financiering[[#This Row],[Pnr.]]=BZ$7,Tb.Financiering[[#This Row],[Eigen
bijdrage]]+Tb.Financiering[[#This Row],[Andere
subsidie(s)]]+Tb.Financiering[[#This Row],[Anders]],0)</f>
        <v>0</v>
      </c>
      <c r="CA126" s="235">
        <f>IF(Tb.Financiering[[#This Row],[Pnr.]]=CA$7,Tb.Financiering[[#This Row],[Eigen
bijdrage]]+Tb.Financiering[[#This Row],[Andere
subsidie(s)]]+Tb.Financiering[[#This Row],[Anders]],0)</f>
        <v>0</v>
      </c>
      <c r="CB126" s="235">
        <f>IF(Tb.Financiering[[#This Row],[Pnr.]]=CB$7,Tb.Financiering[[#This Row],[Eigen
bijdrage]]+Tb.Financiering[[#This Row],[Andere
subsidie(s)]]+Tb.Financiering[[#This Row],[Anders]],0)</f>
        <v>0</v>
      </c>
      <c r="CC126" s="235">
        <f>IF(Tb.Financiering[[#This Row],[Pnr.]]=CC$7,Tb.Financiering[[#This Row],[Eigen
bijdrage]]+Tb.Financiering[[#This Row],[Andere
subsidie(s)]]+Tb.Financiering[[#This Row],[Anders]],0)</f>
        <v>0</v>
      </c>
      <c r="CD126" s="235">
        <f>IF(Tb.Financiering[[#This Row],[Pnr.]]=CD$7,Tb.Financiering[[#This Row],[Eigen
bijdrage]]+Tb.Financiering[[#This Row],[Andere
subsidie(s)]]+Tb.Financiering[[#This Row],[Anders]],0)</f>
        <v>0</v>
      </c>
      <c r="CE126" s="235">
        <f>IF(Tb.Financiering[[#This Row],[Pnr.]]=CE$7,Tb.Financiering[[#This Row],[Eigen
bijdrage]]+Tb.Financiering[[#This Row],[Andere
subsidie(s)]]+Tb.Financiering[[#This Row],[Anders]],0)</f>
        <v>0</v>
      </c>
      <c r="CF126" s="235">
        <f>IF(Tb.Financiering[[#This Row],[Pnr.]]=CF$7,Tb.Financiering[[#This Row],[Eigen
bijdrage]]+Tb.Financiering[[#This Row],[Andere
subsidie(s)]]+Tb.Financiering[[#This Row],[Anders]],0)</f>
        <v>0</v>
      </c>
      <c r="CG126" s="235">
        <f>IF(Tb.Financiering[[#This Row],[Pnr.]]=CG$7,Tb.Financiering[[#This Row],[Eigen
bijdrage]]+Tb.Financiering[[#This Row],[Andere
subsidie(s)]]+Tb.Financiering[[#This Row],[Anders]],0)</f>
        <v>0</v>
      </c>
      <c r="CH126" s="235">
        <f>IF(Tb.Financiering[[#This Row],[Pnr.]]=CH$7,Tb.Financiering[[#This Row],[Eigen
bijdrage]]+Tb.Financiering[[#This Row],[Andere
subsidie(s)]]+Tb.Financiering[[#This Row],[Anders]],0)</f>
        <v>0</v>
      </c>
      <c r="CI126" s="235">
        <f>IF(Tb.Financiering[[#This Row],[Pnr.]]=CI$7,Tb.Financiering[[#This Row],[Eigen
bijdrage]]+Tb.Financiering[[#This Row],[Andere
subsidie(s)]]+Tb.Financiering[[#This Row],[Anders]],0)</f>
        <v>0</v>
      </c>
      <c r="CJ126" s="235">
        <f>IF(Tb.Financiering[[#This Row],[Pnr.]]=CJ$7,Tb.Financiering[[#This Row],[Eigen
bijdrage]]+Tb.Financiering[[#This Row],[Andere
subsidie(s)]]+Tb.Financiering[[#This Row],[Anders]],0)</f>
        <v>0</v>
      </c>
      <c r="CK126" s="235">
        <f>IF(Tb.Financiering[[#This Row],[Pnr.]]=CK$7,Tb.Financiering[[#This Row],[Eigen
bijdrage]]+Tb.Financiering[[#This Row],[Andere
subsidie(s)]]+Tb.Financiering[[#This Row],[Anders]],0)</f>
        <v>0</v>
      </c>
      <c r="CL126" s="235">
        <f>IF(Tb.Financiering[[#This Row],[Pnr.]]=CL$7,Tb.Financiering[[#This Row],[Eigen
bijdrage]]+Tb.Financiering[[#This Row],[Andere
subsidie(s)]]+Tb.Financiering[[#This Row],[Anders]],0)</f>
        <v>0</v>
      </c>
      <c r="CM126" s="235">
        <f>IF(Tb.Financiering[[#This Row],[Pnr.]]=CM$7,Tb.Financiering[[#This Row],[Eigen
bijdrage]]+Tb.Financiering[[#This Row],[Andere
subsidie(s)]]+Tb.Financiering[[#This Row],[Anders]],0)</f>
        <v>0</v>
      </c>
      <c r="CN126" s="235">
        <f>IF(Tb.Financiering[[#This Row],[Pnr.]]=CN$7,Tb.Financiering[[#This Row],[Eigen
bijdrage]]+Tb.Financiering[[#This Row],[Andere
subsidie(s)]]+Tb.Financiering[[#This Row],[Anders]],0)</f>
        <v>0</v>
      </c>
      <c r="CO126" s="235">
        <f>IF(Tb.Financiering[[#This Row],[Pnr.]]=CO$7,Tb.Financiering[[#This Row],[Eigen
bijdrage]]+Tb.Financiering[[#This Row],[Andere
subsidie(s)]]+Tb.Financiering[[#This Row],[Anders]],0)</f>
        <v>0</v>
      </c>
      <c r="CP126" s="235">
        <f>IF(Tb.Financiering[[#This Row],[Pnr.]]=CP$7,Tb.Financiering[[#This Row],[Eigen
bijdrage]]+Tb.Financiering[[#This Row],[Andere
subsidie(s)]]+Tb.Financiering[[#This Row],[Anders]],0)</f>
        <v>0</v>
      </c>
      <c r="CQ126" s="235">
        <f>IF(Tb.Financiering[[#This Row],[Pnr.]]=CQ$7,Tb.Financiering[[#This Row],[Eigen
bijdrage]]+Tb.Financiering[[#This Row],[Andere
subsidie(s)]]+Tb.Financiering[[#This Row],[Anders]],0)</f>
        <v>0</v>
      </c>
      <c r="CR126" s="235">
        <f>IF(Tb.Financiering[[#This Row],[Pnr.]]=CR$7,Tb.Financiering[[#This Row],[Eigen
bijdrage]]+Tb.Financiering[[#This Row],[Andere
subsidie(s)]]+Tb.Financiering[[#This Row],[Anders]],0)</f>
        <v>0</v>
      </c>
      <c r="CS126" s="235">
        <f>IF(Tb.Financiering[[#This Row],[Pnr.]]=CS$7,Tb.Financiering[[#This Row],[Eigen
bijdrage]]+Tb.Financiering[[#This Row],[Andere
subsidie(s)]]+Tb.Financiering[[#This Row],[Anders]],0)</f>
        <v>0</v>
      </c>
      <c r="CT126" s="235">
        <f>IF(Tb.Financiering[[#This Row],[Pnr.]]=CT$7,Tb.Financiering[[#This Row],[Eigen
bijdrage]]+Tb.Financiering[[#This Row],[Andere
subsidie(s)]]+Tb.Financiering[[#This Row],[Anders]],0)</f>
        <v>0</v>
      </c>
      <c r="CU126" s="235">
        <f>IF(Tb.Financiering[[#This Row],[Pnr.]]=CU$7,Tb.Financiering[[#This Row],[Eigen
bijdrage]]+Tb.Financiering[[#This Row],[Andere
subsidie(s)]]+Tb.Financiering[[#This Row],[Anders]],0)</f>
        <v>0</v>
      </c>
      <c r="CV126" s="235">
        <f>IF(Tb.Financiering[[#This Row],[Pnr.]]=CV$7,Tb.Financiering[[#This Row],[Eigen
bijdrage]]+Tb.Financiering[[#This Row],[Andere
subsidie(s)]]+Tb.Financiering[[#This Row],[Anders]],0)</f>
        <v>0</v>
      </c>
      <c r="CW126" s="235">
        <f>IF(Tb.Financiering[[#This Row],[Pnr.]]=CW$7,Tb.Financiering[[#This Row],[Eigen
bijdrage]]+Tb.Financiering[[#This Row],[Andere
subsidie(s)]]+Tb.Financiering[[#This Row],[Anders]],0)</f>
        <v>0</v>
      </c>
      <c r="CX126" s="235">
        <f>IF(Tb.Financiering[[#This Row],[Pnr.]]=CX$7,Tb.Financiering[[#This Row],[Eigen
bijdrage]]+Tb.Financiering[[#This Row],[Andere
subsidie(s)]]+Tb.Financiering[[#This Row],[Anders]],0)</f>
        <v>0</v>
      </c>
      <c r="CY126" s="235">
        <f>IF(Tb.Financiering[[#This Row],[Pnr.]]=CY$7,Tb.Financiering[[#This Row],[Eigen
bijdrage]]+Tb.Financiering[[#This Row],[Andere
subsidie(s)]]+Tb.Financiering[[#This Row],[Anders]],0)</f>
        <v>0</v>
      </c>
      <c r="CZ126" s="235">
        <f>IF(Tb.Financiering[[#This Row],[Pnr.]]=CZ$7,Tb.Financiering[[#This Row],[Eigen
bijdrage]]+Tb.Financiering[[#This Row],[Andere
subsidie(s)]]+Tb.Financiering[[#This Row],[Anders]],0)</f>
        <v>0</v>
      </c>
      <c r="DA126" s="235">
        <f>IF(Tb.Financiering[[#This Row],[Pnr.]]=DA$7,Tb.Financiering[[#This Row],[Eigen
bijdrage]]+Tb.Financiering[[#This Row],[Andere
subsidie(s)]]+Tb.Financiering[[#This Row],[Anders]],0)</f>
        <v>0</v>
      </c>
      <c r="DB126" s="235">
        <f>IF(Tb.Financiering[[#This Row],[Pnr.]]=DB$7,Tb.Financiering[[#This Row],[Eigen
bijdrage]]+Tb.Financiering[[#This Row],[Andere
subsidie(s)]]+Tb.Financiering[[#This Row],[Anders]],0)</f>
        <v>0</v>
      </c>
      <c r="DC126" s="235">
        <f>IF(Tb.Financiering[[#This Row],[Pnr.]]=DC$7,Tb.Financiering[[#This Row],[Eigen
bijdrage]]+Tb.Financiering[[#This Row],[Andere
subsidie(s)]]+Tb.Financiering[[#This Row],[Anders]],0)</f>
        <v>0</v>
      </c>
      <c r="DD126" s="235">
        <f>IF(Tb.Financiering[[#This Row],[Pnr.]]=DD$7,Tb.Financiering[[#This Row],[Eigen
bijdrage]]+Tb.Financiering[[#This Row],[Andere
subsidie(s)]]+Tb.Financiering[[#This Row],[Anders]],0)</f>
        <v>0</v>
      </c>
      <c r="DE126" s="235">
        <f>IF(Tb.Financiering[[#This Row],[Pnr.]]=DE$7,Tb.Financiering[[#This Row],[Eigen
bijdrage]]+Tb.Financiering[[#This Row],[Andere
subsidie(s)]]+Tb.Financiering[[#This Row],[Anders]],0)</f>
        <v>0</v>
      </c>
      <c r="DF126" s="235">
        <f>IF(Tb.Financiering[[#This Row],[Pnr.]]=DF$7,Tb.Financiering[[#This Row],[Eigen
bijdrage]]+Tb.Financiering[[#This Row],[Andere
subsidie(s)]]+Tb.Financiering[[#This Row],[Anders]],0)</f>
        <v>0</v>
      </c>
      <c r="DG126" s="235">
        <f>IF(Tb.Financiering[[#This Row],[Pnr.]]=DG$7,Tb.Financiering[[#This Row],[Eigen
bijdrage]]+Tb.Financiering[[#This Row],[Andere
subsidie(s)]]+Tb.Financiering[[#This Row],[Anders]],0)</f>
        <v>0</v>
      </c>
      <c r="DH126" s="235">
        <f>IF(Tb.Financiering[[#This Row],[Pnr.]]=DH$7,Tb.Financiering[[#This Row],[Eigen
bijdrage]]+Tb.Financiering[[#This Row],[Andere
subsidie(s)]]+Tb.Financiering[[#This Row],[Anders]],0)</f>
        <v>0</v>
      </c>
      <c r="DI126" s="235">
        <f>IF(Tb.Financiering[[#This Row],[Pnr.]]=DI$7,Tb.Financiering[[#This Row],[Eigen
bijdrage]]+Tb.Financiering[[#This Row],[Andere
subsidie(s)]]+Tb.Financiering[[#This Row],[Anders]],0)</f>
        <v>0</v>
      </c>
      <c r="DJ126" s="235">
        <f>IF(Tb.Financiering[[#This Row],[Pnr.]]=DJ$7,Tb.Financiering[[#This Row],[Eigen
bijdrage]]+Tb.Financiering[[#This Row],[Andere
subsidie(s)]]+Tb.Financiering[[#This Row],[Anders]],0)</f>
        <v>0</v>
      </c>
      <c r="DK126" s="235">
        <f>IF(Tb.Financiering[[#This Row],[Pnr.]]=DK$7,Tb.Financiering[[#This Row],[Eigen
bijdrage]]+Tb.Financiering[[#This Row],[Andere
subsidie(s)]]+Tb.Financiering[[#This Row],[Anders]],0)</f>
        <v>0</v>
      </c>
      <c r="XFD126" s="31"/>
    </row>
    <row r="127" spans="1:115 16384:16384" s="4" customFormat="1" x14ac:dyDescent="0.3">
      <c r="A127" s="31"/>
      <c r="B127" s="137"/>
      <c r="C127" s="137"/>
      <c r="D127" s="11">
        <f>SUMIF(Tbl.Kosten[PSAnr.],Tb.Financiering[[#This Row],[PSAnr.]],Tbl.Kosten[Totaal kosten])</f>
        <v>0</v>
      </c>
      <c r="E127" s="154">
        <f>SUMIF(Tbl.Kosten[PSAnr.],Tb.Financiering[[#This Row],[PSAnr.]],Tbl.Kosten[Subsidie])</f>
        <v>0</v>
      </c>
      <c r="F127" s="155"/>
      <c r="G127" s="154">
        <f>Tb.Financiering[[#This Row],[Begrote kosten]]-Tb.Financiering[[#This Row],[Berekende GLB subsidie]]-Tb.Financiering[[#This Row],[Correctie GLB subsidie]]</f>
        <v>0</v>
      </c>
      <c r="H127" s="156"/>
      <c r="I127" s="156"/>
      <c r="J127" s="156"/>
      <c r="K127" s="152"/>
      <c r="L127" s="97">
        <f>Tb.Financiering[[#This Row],[Te financieren]]-SUM(Tb.Financiering[[#This Row],[Eigen
bijdrage]:[Anders]])</f>
        <v>0</v>
      </c>
      <c r="M127" s="160" t="str">
        <f>IFERROR(VLOOKUP(Tb.Financiering[[#This Row],[Partnernaam]],Tbl.Projectpartners[[Naam]:[PNr.]],9,FALSE),"")</f>
        <v/>
      </c>
      <c r="N127" s="142" t="str">
        <f>IFERROR(VLOOKUP(Tb.Financiering[[#This Row],[Subsidiabele activiteit]],Tbl.Subsidiehoogte[[Subsidieactiviteit]:[SAnr.]],3,FALSE),"")</f>
        <v/>
      </c>
      <c r="O127" s="142" t="str">
        <f>_xlfn.CONCAT(Tb.Financiering[[#This Row],[Pnr.]],Tb.Financiering[[#This Row],[SAnr.]])</f>
        <v/>
      </c>
      <c r="P127" s="144">
        <f>IF(Tb.Financiering[[#This Row],[Pnr.]]=P$7,Tb.Financiering[[#This Row],[Te financieren]]-Tb.Financiering[[#This Row],[Eigen
bijdrage]]-Tb.Financiering[[#This Row],[Andere
subsidie(s)]]-Tb.Financiering[[#This Row],[Anders]],0)</f>
        <v>0</v>
      </c>
      <c r="Q127" s="144">
        <f>IF(Tb.Financiering[[#This Row],[Pnr.]]=Q$7,Tb.Financiering[[#This Row],[Te financieren]]-Tb.Financiering[[#This Row],[Eigen
bijdrage]]-Tb.Financiering[[#This Row],[Andere
subsidie(s)]]-Tb.Financiering[[#This Row],[Anders]],0)</f>
        <v>0</v>
      </c>
      <c r="R127" s="144">
        <f>IF(Tb.Financiering[[#This Row],[Pnr.]]=R$7,Tb.Financiering[[#This Row],[Te financieren]]-Tb.Financiering[[#This Row],[Eigen
bijdrage]]-Tb.Financiering[[#This Row],[Andere
subsidie(s)]]-Tb.Financiering[[#This Row],[Anders]],0)</f>
        <v>0</v>
      </c>
      <c r="S127" s="144">
        <f>IF(Tb.Financiering[[#This Row],[Pnr.]]=S$7,Tb.Financiering[[#This Row],[Te financieren]]-Tb.Financiering[[#This Row],[Eigen
bijdrage]]-Tb.Financiering[[#This Row],[Andere
subsidie(s)]]-Tb.Financiering[[#This Row],[Anders]],0)</f>
        <v>0</v>
      </c>
      <c r="T127" s="144">
        <f>IF(Tb.Financiering[[#This Row],[Pnr.]]=T$7,Tb.Financiering[[#This Row],[Te financieren]]-Tb.Financiering[[#This Row],[Eigen
bijdrage]]-Tb.Financiering[[#This Row],[Andere
subsidie(s)]]-Tb.Financiering[[#This Row],[Anders]],0)</f>
        <v>0</v>
      </c>
      <c r="U127" s="144">
        <f>IF(Tb.Financiering[[#This Row],[Pnr.]]=U$7,Tb.Financiering[[#This Row],[Te financieren]]-Tb.Financiering[[#This Row],[Eigen
bijdrage]]-Tb.Financiering[[#This Row],[Andere
subsidie(s)]]-Tb.Financiering[[#This Row],[Anders]],0)</f>
        <v>0</v>
      </c>
      <c r="V127" s="144">
        <f>IF(Tb.Financiering[[#This Row],[Pnr.]]=V$7,Tb.Financiering[[#This Row],[Te financieren]]-Tb.Financiering[[#This Row],[Eigen
bijdrage]]-Tb.Financiering[[#This Row],[Andere
subsidie(s)]]-Tb.Financiering[[#This Row],[Anders]],0)</f>
        <v>0</v>
      </c>
      <c r="W127" s="144">
        <f>IF(Tb.Financiering[[#This Row],[Pnr.]]=W$7,Tb.Financiering[[#This Row],[Te financieren]]-Tb.Financiering[[#This Row],[Eigen
bijdrage]]-Tb.Financiering[[#This Row],[Andere
subsidie(s)]]-Tb.Financiering[[#This Row],[Anders]],0)</f>
        <v>0</v>
      </c>
      <c r="X127" s="144">
        <f>IF(Tb.Financiering[[#This Row],[Pnr.]]=X$7,Tb.Financiering[[#This Row],[Te financieren]]-Tb.Financiering[[#This Row],[Eigen
bijdrage]]-Tb.Financiering[[#This Row],[Andere
subsidie(s)]]-Tb.Financiering[[#This Row],[Anders]],0)</f>
        <v>0</v>
      </c>
      <c r="Y127" s="144">
        <f>IF(Tb.Financiering[[#This Row],[Pnr.]]=Y$7,Tb.Financiering[[#This Row],[Te financieren]]-Tb.Financiering[[#This Row],[Eigen
bijdrage]]-Tb.Financiering[[#This Row],[Andere
subsidie(s)]]-Tb.Financiering[[#This Row],[Anders]],0)</f>
        <v>0</v>
      </c>
      <c r="Z127" s="144">
        <f>IF(Tb.Financiering[[#This Row],[Pnr.]]=Z$7,Tb.Financiering[[#This Row],[Te financieren]]-Tb.Financiering[[#This Row],[Eigen
bijdrage]]-Tb.Financiering[[#This Row],[Andere
subsidie(s)]]-Tb.Financiering[[#This Row],[Anders]],0)</f>
        <v>0</v>
      </c>
      <c r="AA127" s="144">
        <f>IF(Tb.Financiering[[#This Row],[Pnr.]]=AA$7,Tb.Financiering[[#This Row],[Te financieren]]-Tb.Financiering[[#This Row],[Eigen
bijdrage]]-Tb.Financiering[[#This Row],[Andere
subsidie(s)]]-Tb.Financiering[[#This Row],[Anders]],0)</f>
        <v>0</v>
      </c>
      <c r="AB127" s="144">
        <f>IF(Tb.Financiering[[#This Row],[Pnr.]]=AB$7,Tb.Financiering[[#This Row],[Te financieren]]-Tb.Financiering[[#This Row],[Eigen
bijdrage]]-Tb.Financiering[[#This Row],[Andere
subsidie(s)]]-Tb.Financiering[[#This Row],[Anders]],0)</f>
        <v>0</v>
      </c>
      <c r="AC127" s="144">
        <f>IF(Tb.Financiering[[#This Row],[Pnr.]]=AC$7,Tb.Financiering[[#This Row],[Te financieren]]-Tb.Financiering[[#This Row],[Eigen
bijdrage]]-Tb.Financiering[[#This Row],[Andere
subsidie(s)]]-Tb.Financiering[[#This Row],[Anders]],0)</f>
        <v>0</v>
      </c>
      <c r="AD127" s="144">
        <f>IF(Tb.Financiering[[#This Row],[Pnr.]]=AD$7,Tb.Financiering[[#This Row],[Te financieren]]-Tb.Financiering[[#This Row],[Eigen
bijdrage]]-Tb.Financiering[[#This Row],[Andere
subsidie(s)]]-Tb.Financiering[[#This Row],[Anders]],0)</f>
        <v>0</v>
      </c>
      <c r="AE127" s="144">
        <f>IF(Tb.Financiering[[#This Row],[Pnr.]]=AE$7,Tb.Financiering[[#This Row],[Te financieren]]-Tb.Financiering[[#This Row],[Eigen
bijdrage]]-Tb.Financiering[[#This Row],[Andere
subsidie(s)]]-Tb.Financiering[[#This Row],[Anders]],0)</f>
        <v>0</v>
      </c>
      <c r="AF127" s="144">
        <f>IF(Tb.Financiering[[#This Row],[Pnr.]]=AF$7,Tb.Financiering[[#This Row],[Te financieren]]-Tb.Financiering[[#This Row],[Eigen
bijdrage]]-Tb.Financiering[[#This Row],[Andere
subsidie(s)]]-Tb.Financiering[[#This Row],[Anders]],0)</f>
        <v>0</v>
      </c>
      <c r="AG127" s="144">
        <f>IF(Tb.Financiering[[#This Row],[Pnr.]]=AG$7,Tb.Financiering[[#This Row],[Te financieren]]-Tb.Financiering[[#This Row],[Eigen
bijdrage]]-Tb.Financiering[[#This Row],[Andere
subsidie(s)]]-Tb.Financiering[[#This Row],[Anders]],0)</f>
        <v>0</v>
      </c>
      <c r="AH127" s="144">
        <f>IF(Tb.Financiering[[#This Row],[Pnr.]]=AH$7,Tb.Financiering[[#This Row],[Te financieren]]-Tb.Financiering[[#This Row],[Eigen
bijdrage]]-Tb.Financiering[[#This Row],[Andere
subsidie(s)]]-Tb.Financiering[[#This Row],[Anders]],0)</f>
        <v>0</v>
      </c>
      <c r="AI127" s="144">
        <f>IF(Tb.Financiering[[#This Row],[Pnr.]]=AI$7,Tb.Financiering[[#This Row],[Te financieren]]-Tb.Financiering[[#This Row],[Eigen
bijdrage]]-Tb.Financiering[[#This Row],[Andere
subsidie(s)]]-Tb.Financiering[[#This Row],[Anders]],0)</f>
        <v>0</v>
      </c>
      <c r="AJ127" s="144">
        <f>IF(Tb.Financiering[[#This Row],[Pnr.]]=AJ$7,Tb.Financiering[[#This Row],[Te financieren]]-Tb.Financiering[[#This Row],[Eigen
bijdrage]]-Tb.Financiering[[#This Row],[Andere
subsidie(s)]]-Tb.Financiering[[#This Row],[Anders]],0)</f>
        <v>0</v>
      </c>
      <c r="AK127" s="144">
        <f>IF(Tb.Financiering[[#This Row],[Pnr.]]=AK$7,Tb.Financiering[[#This Row],[Te financieren]]-Tb.Financiering[[#This Row],[Eigen
bijdrage]]-Tb.Financiering[[#This Row],[Andere
subsidie(s)]]-Tb.Financiering[[#This Row],[Anders]],0)</f>
        <v>0</v>
      </c>
      <c r="AL127" s="144">
        <f>IF(Tb.Financiering[[#This Row],[Pnr.]]=AL$7,Tb.Financiering[[#This Row],[Te financieren]]-Tb.Financiering[[#This Row],[Eigen
bijdrage]]-Tb.Financiering[[#This Row],[Andere
subsidie(s)]]-Tb.Financiering[[#This Row],[Anders]],0)</f>
        <v>0</v>
      </c>
      <c r="AM127" s="144">
        <f>IF(Tb.Financiering[[#This Row],[Pnr.]]=AM$7,Tb.Financiering[[#This Row],[Te financieren]]-Tb.Financiering[[#This Row],[Eigen
bijdrage]]-Tb.Financiering[[#This Row],[Andere
subsidie(s)]]-Tb.Financiering[[#This Row],[Anders]],0)</f>
        <v>0</v>
      </c>
      <c r="AN127" s="144">
        <f>IF(Tb.Financiering[[#This Row],[Pnr.]]=AN$7,Tb.Financiering[[#This Row],[Te financieren]]-Tb.Financiering[[#This Row],[Eigen
bijdrage]]-Tb.Financiering[[#This Row],[Andere
subsidie(s)]]-Tb.Financiering[[#This Row],[Anders]],0)</f>
        <v>0</v>
      </c>
      <c r="AO127" s="144">
        <f>IF(Tb.Financiering[[#This Row],[Pnr.]]=AO$7,Tb.Financiering[[#This Row],[Te financieren]]-Tb.Financiering[[#This Row],[Eigen
bijdrage]]-Tb.Financiering[[#This Row],[Andere
subsidie(s)]]-Tb.Financiering[[#This Row],[Anders]],0)</f>
        <v>0</v>
      </c>
      <c r="AP127" s="144">
        <f>IF(Tb.Financiering[[#This Row],[Pnr.]]=AP$7,Tb.Financiering[[#This Row],[Te financieren]]-Tb.Financiering[[#This Row],[Eigen
bijdrage]]-Tb.Financiering[[#This Row],[Andere
subsidie(s)]]-Tb.Financiering[[#This Row],[Anders]],0)</f>
        <v>0</v>
      </c>
      <c r="AQ127" s="144">
        <f>IF(Tb.Financiering[[#This Row],[Pnr.]]=AQ$7,Tb.Financiering[[#This Row],[Te financieren]]-Tb.Financiering[[#This Row],[Eigen
bijdrage]]-Tb.Financiering[[#This Row],[Andere
subsidie(s)]]-Tb.Financiering[[#This Row],[Anders]],0)</f>
        <v>0</v>
      </c>
      <c r="AR127" s="144">
        <f>IF(Tb.Financiering[[#This Row],[Pnr.]]=AR$7,Tb.Financiering[[#This Row],[Te financieren]]-Tb.Financiering[[#This Row],[Eigen
bijdrage]]-Tb.Financiering[[#This Row],[Andere
subsidie(s)]]-Tb.Financiering[[#This Row],[Anders]],0)</f>
        <v>0</v>
      </c>
      <c r="AS127" s="144">
        <f>IF(Tb.Financiering[[#This Row],[Pnr.]]=AS$7,Tb.Financiering[[#This Row],[Te financieren]]-Tb.Financiering[[#This Row],[Eigen
bijdrage]]-Tb.Financiering[[#This Row],[Andere
subsidie(s)]]-Tb.Financiering[[#This Row],[Anders]],0)</f>
        <v>0</v>
      </c>
      <c r="AT127" s="144">
        <f>IF(Tb.Financiering[[#This Row],[Pnr.]]=AT$7,Tb.Financiering[[#This Row],[Te financieren]]-Tb.Financiering[[#This Row],[Eigen
bijdrage]]-Tb.Financiering[[#This Row],[Andere
subsidie(s)]]-Tb.Financiering[[#This Row],[Anders]],0)</f>
        <v>0</v>
      </c>
      <c r="AU127" s="144">
        <f>IF(Tb.Financiering[[#This Row],[Pnr.]]=AU$7,Tb.Financiering[[#This Row],[Te financieren]]-Tb.Financiering[[#This Row],[Eigen
bijdrage]]-Tb.Financiering[[#This Row],[Andere
subsidie(s)]]-Tb.Financiering[[#This Row],[Anders]],0)</f>
        <v>0</v>
      </c>
      <c r="AV127" s="144">
        <f>IF(Tb.Financiering[[#This Row],[Pnr.]]=AV$7,Tb.Financiering[[#This Row],[Te financieren]]-Tb.Financiering[[#This Row],[Eigen
bijdrage]]-Tb.Financiering[[#This Row],[Andere
subsidie(s)]]-Tb.Financiering[[#This Row],[Anders]],0)</f>
        <v>0</v>
      </c>
      <c r="AW127" s="144">
        <f>IF(Tb.Financiering[[#This Row],[Pnr.]]=AW$7,Tb.Financiering[[#This Row],[Te financieren]]-Tb.Financiering[[#This Row],[Eigen
bijdrage]]-Tb.Financiering[[#This Row],[Andere
subsidie(s)]]-Tb.Financiering[[#This Row],[Anders]],0)</f>
        <v>0</v>
      </c>
      <c r="AX127" s="144">
        <f>IF(Tb.Financiering[[#This Row],[Pnr.]]=AX$7,Tb.Financiering[[#This Row],[Te financieren]]-Tb.Financiering[[#This Row],[Eigen
bijdrage]]-Tb.Financiering[[#This Row],[Andere
subsidie(s)]]-Tb.Financiering[[#This Row],[Anders]],0)</f>
        <v>0</v>
      </c>
      <c r="AY127" s="144">
        <f>IF(Tb.Financiering[[#This Row],[Pnr.]]=AY$7,Tb.Financiering[[#This Row],[Te financieren]]-Tb.Financiering[[#This Row],[Eigen
bijdrage]]-Tb.Financiering[[#This Row],[Andere
subsidie(s)]]-Tb.Financiering[[#This Row],[Anders]],0)</f>
        <v>0</v>
      </c>
      <c r="AZ127" s="144">
        <f>IF(Tb.Financiering[[#This Row],[Pnr.]]=AZ$7,Tb.Financiering[[#This Row],[Te financieren]]-Tb.Financiering[[#This Row],[Eigen
bijdrage]]-Tb.Financiering[[#This Row],[Andere
subsidie(s)]]-Tb.Financiering[[#This Row],[Anders]],0)</f>
        <v>0</v>
      </c>
      <c r="BA127" s="144">
        <f>IF(Tb.Financiering[[#This Row],[Pnr.]]=BA$7,Tb.Financiering[[#This Row],[Te financieren]]-Tb.Financiering[[#This Row],[Eigen
bijdrage]]-Tb.Financiering[[#This Row],[Andere
subsidie(s)]]-Tb.Financiering[[#This Row],[Anders]],0)</f>
        <v>0</v>
      </c>
      <c r="BB127" s="144">
        <f>IF(Tb.Financiering[[#This Row],[Pnr.]]=BB$7,Tb.Financiering[[#This Row],[Te financieren]]-Tb.Financiering[[#This Row],[Eigen
bijdrage]]-Tb.Financiering[[#This Row],[Andere
subsidie(s)]]-Tb.Financiering[[#This Row],[Anders]],0)</f>
        <v>0</v>
      </c>
      <c r="BC127" s="144">
        <f>IF(Tb.Financiering[[#This Row],[Pnr.]]=BC$7,Tb.Financiering[[#This Row],[Te financieren]]-Tb.Financiering[[#This Row],[Eigen
bijdrage]]-Tb.Financiering[[#This Row],[Andere
subsidie(s)]]-Tb.Financiering[[#This Row],[Anders]],0)</f>
        <v>0</v>
      </c>
      <c r="BD127" s="144">
        <f>IF(Tb.Financiering[[#This Row],[Pnr.]]=BD$7,Tb.Financiering[[#This Row],[Te financieren]]-Tb.Financiering[[#This Row],[Eigen
bijdrage]]-Tb.Financiering[[#This Row],[Andere
subsidie(s)]]-Tb.Financiering[[#This Row],[Anders]],0)</f>
        <v>0</v>
      </c>
      <c r="BE127" s="144">
        <f>IF(Tb.Financiering[[#This Row],[Pnr.]]=BE$7,Tb.Financiering[[#This Row],[Te financieren]]-Tb.Financiering[[#This Row],[Eigen
bijdrage]]-Tb.Financiering[[#This Row],[Andere
subsidie(s)]]-Tb.Financiering[[#This Row],[Anders]],0)</f>
        <v>0</v>
      </c>
      <c r="BF127" s="144">
        <f>IF(Tb.Financiering[[#This Row],[Pnr.]]=BF$7,Tb.Financiering[[#This Row],[Te financieren]]-Tb.Financiering[[#This Row],[Eigen
bijdrage]]-Tb.Financiering[[#This Row],[Andere
subsidie(s)]]-Tb.Financiering[[#This Row],[Anders]],0)</f>
        <v>0</v>
      </c>
      <c r="BG127" s="144">
        <f>IF(Tb.Financiering[[#This Row],[Pnr.]]=BG$7,Tb.Financiering[[#This Row],[Te financieren]]-Tb.Financiering[[#This Row],[Eigen
bijdrage]]-Tb.Financiering[[#This Row],[Andere
subsidie(s)]]-Tb.Financiering[[#This Row],[Anders]],0)</f>
        <v>0</v>
      </c>
      <c r="BH127" s="144">
        <f>IF(Tb.Financiering[[#This Row],[Pnr.]]=BH$7,Tb.Financiering[[#This Row],[Te financieren]]-Tb.Financiering[[#This Row],[Eigen
bijdrage]]-Tb.Financiering[[#This Row],[Andere
subsidie(s)]]-Tb.Financiering[[#This Row],[Anders]],0)</f>
        <v>0</v>
      </c>
      <c r="BI127" s="144">
        <f>IF(Tb.Financiering[[#This Row],[Pnr.]]=BI$7,Tb.Financiering[[#This Row],[Te financieren]]-Tb.Financiering[[#This Row],[Eigen
bijdrage]]-Tb.Financiering[[#This Row],[Andere
subsidie(s)]]-Tb.Financiering[[#This Row],[Anders]],0)</f>
        <v>0</v>
      </c>
      <c r="BJ127" s="144">
        <f>IF(Tb.Financiering[[#This Row],[Pnr.]]=BJ$7,Tb.Financiering[[#This Row],[Te financieren]]-Tb.Financiering[[#This Row],[Eigen
bijdrage]]-Tb.Financiering[[#This Row],[Andere
subsidie(s)]]-Tb.Financiering[[#This Row],[Anders]],0)</f>
        <v>0</v>
      </c>
      <c r="BK127" s="144">
        <f>IF(Tb.Financiering[[#This Row],[Pnr.]]=BK$7,Tb.Financiering[[#This Row],[Te financieren]]-Tb.Financiering[[#This Row],[Eigen
bijdrage]]-Tb.Financiering[[#This Row],[Andere
subsidie(s)]]-Tb.Financiering[[#This Row],[Anders]],0)</f>
        <v>0</v>
      </c>
      <c r="BL127" s="144">
        <f>IF(Tb.Financiering[[#This Row],[Pnr.]]=BL$7,Tb.Financiering[[#This Row],[Te financieren]]-Tb.Financiering[[#This Row],[Eigen
bijdrage]]-Tb.Financiering[[#This Row],[Andere
subsidie(s)]]-Tb.Financiering[[#This Row],[Anders]],0)</f>
        <v>0</v>
      </c>
      <c r="BM127" s="144">
        <f>IF(Tb.Financiering[[#This Row],[Pnr.]]=BM$7,Tb.Financiering[[#This Row],[Te financieren]]-Tb.Financiering[[#This Row],[Eigen
bijdrage]]-Tb.Financiering[[#This Row],[Andere
subsidie(s)]]-Tb.Financiering[[#This Row],[Anders]],0)</f>
        <v>0</v>
      </c>
      <c r="BN127" s="235">
        <f>IF(Tb.Financiering[[#This Row],[Pnr.]]=BN$7,Tb.Financiering[[#This Row],[Eigen
bijdrage]]+Tb.Financiering[[#This Row],[Andere
subsidie(s)]]+Tb.Financiering[[#This Row],[Anders]],0)</f>
        <v>0</v>
      </c>
      <c r="BO127" s="235">
        <f>IF(Tb.Financiering[[#This Row],[Pnr.]]=BO$7,Tb.Financiering[[#This Row],[Eigen
bijdrage]]+Tb.Financiering[[#This Row],[Andere
subsidie(s)]]+Tb.Financiering[[#This Row],[Anders]],0)</f>
        <v>0</v>
      </c>
      <c r="BP127" s="235">
        <f>IF(Tb.Financiering[[#This Row],[Pnr.]]=BP$7,Tb.Financiering[[#This Row],[Eigen
bijdrage]]+Tb.Financiering[[#This Row],[Andere
subsidie(s)]]+Tb.Financiering[[#This Row],[Anders]],0)</f>
        <v>0</v>
      </c>
      <c r="BQ127" s="235">
        <f>IF(Tb.Financiering[[#This Row],[Pnr.]]=BQ$7,Tb.Financiering[[#This Row],[Eigen
bijdrage]]+Tb.Financiering[[#This Row],[Andere
subsidie(s)]]+Tb.Financiering[[#This Row],[Anders]],0)</f>
        <v>0</v>
      </c>
      <c r="BR127" s="235">
        <f>IF(Tb.Financiering[[#This Row],[Pnr.]]=BR$7,Tb.Financiering[[#This Row],[Eigen
bijdrage]]+Tb.Financiering[[#This Row],[Andere
subsidie(s)]]+Tb.Financiering[[#This Row],[Anders]],0)</f>
        <v>0</v>
      </c>
      <c r="BS127" s="235">
        <f>IF(Tb.Financiering[[#This Row],[Pnr.]]=BS$7,Tb.Financiering[[#This Row],[Eigen
bijdrage]]+Tb.Financiering[[#This Row],[Andere
subsidie(s)]]+Tb.Financiering[[#This Row],[Anders]],0)</f>
        <v>0</v>
      </c>
      <c r="BT127" s="235">
        <f>IF(Tb.Financiering[[#This Row],[Pnr.]]=BT$7,Tb.Financiering[[#This Row],[Eigen
bijdrage]]+Tb.Financiering[[#This Row],[Andere
subsidie(s)]]+Tb.Financiering[[#This Row],[Anders]],0)</f>
        <v>0</v>
      </c>
      <c r="BU127" s="235">
        <f>IF(Tb.Financiering[[#This Row],[Pnr.]]=BU$7,Tb.Financiering[[#This Row],[Eigen
bijdrage]]+Tb.Financiering[[#This Row],[Andere
subsidie(s)]]+Tb.Financiering[[#This Row],[Anders]],0)</f>
        <v>0</v>
      </c>
      <c r="BV127" s="235">
        <f>IF(Tb.Financiering[[#This Row],[Pnr.]]=BV$7,Tb.Financiering[[#This Row],[Eigen
bijdrage]]+Tb.Financiering[[#This Row],[Andere
subsidie(s)]]+Tb.Financiering[[#This Row],[Anders]],0)</f>
        <v>0</v>
      </c>
      <c r="BW127" s="235">
        <f>IF(Tb.Financiering[[#This Row],[Pnr.]]=BW$7,Tb.Financiering[[#This Row],[Eigen
bijdrage]]+Tb.Financiering[[#This Row],[Andere
subsidie(s)]]+Tb.Financiering[[#This Row],[Anders]],0)</f>
        <v>0</v>
      </c>
      <c r="BX127" s="235">
        <f>IF(Tb.Financiering[[#This Row],[Pnr.]]=BX$7,Tb.Financiering[[#This Row],[Eigen
bijdrage]]+Tb.Financiering[[#This Row],[Andere
subsidie(s)]]+Tb.Financiering[[#This Row],[Anders]],0)</f>
        <v>0</v>
      </c>
      <c r="BY127" s="235">
        <f>IF(Tb.Financiering[[#This Row],[Pnr.]]=BY$7,Tb.Financiering[[#This Row],[Eigen
bijdrage]]+Tb.Financiering[[#This Row],[Andere
subsidie(s)]]+Tb.Financiering[[#This Row],[Anders]],0)</f>
        <v>0</v>
      </c>
      <c r="BZ127" s="235">
        <f>IF(Tb.Financiering[[#This Row],[Pnr.]]=BZ$7,Tb.Financiering[[#This Row],[Eigen
bijdrage]]+Tb.Financiering[[#This Row],[Andere
subsidie(s)]]+Tb.Financiering[[#This Row],[Anders]],0)</f>
        <v>0</v>
      </c>
      <c r="CA127" s="235">
        <f>IF(Tb.Financiering[[#This Row],[Pnr.]]=CA$7,Tb.Financiering[[#This Row],[Eigen
bijdrage]]+Tb.Financiering[[#This Row],[Andere
subsidie(s)]]+Tb.Financiering[[#This Row],[Anders]],0)</f>
        <v>0</v>
      </c>
      <c r="CB127" s="235">
        <f>IF(Tb.Financiering[[#This Row],[Pnr.]]=CB$7,Tb.Financiering[[#This Row],[Eigen
bijdrage]]+Tb.Financiering[[#This Row],[Andere
subsidie(s)]]+Tb.Financiering[[#This Row],[Anders]],0)</f>
        <v>0</v>
      </c>
      <c r="CC127" s="235">
        <f>IF(Tb.Financiering[[#This Row],[Pnr.]]=CC$7,Tb.Financiering[[#This Row],[Eigen
bijdrage]]+Tb.Financiering[[#This Row],[Andere
subsidie(s)]]+Tb.Financiering[[#This Row],[Anders]],0)</f>
        <v>0</v>
      </c>
      <c r="CD127" s="235">
        <f>IF(Tb.Financiering[[#This Row],[Pnr.]]=CD$7,Tb.Financiering[[#This Row],[Eigen
bijdrage]]+Tb.Financiering[[#This Row],[Andere
subsidie(s)]]+Tb.Financiering[[#This Row],[Anders]],0)</f>
        <v>0</v>
      </c>
      <c r="CE127" s="235">
        <f>IF(Tb.Financiering[[#This Row],[Pnr.]]=CE$7,Tb.Financiering[[#This Row],[Eigen
bijdrage]]+Tb.Financiering[[#This Row],[Andere
subsidie(s)]]+Tb.Financiering[[#This Row],[Anders]],0)</f>
        <v>0</v>
      </c>
      <c r="CF127" s="235">
        <f>IF(Tb.Financiering[[#This Row],[Pnr.]]=CF$7,Tb.Financiering[[#This Row],[Eigen
bijdrage]]+Tb.Financiering[[#This Row],[Andere
subsidie(s)]]+Tb.Financiering[[#This Row],[Anders]],0)</f>
        <v>0</v>
      </c>
      <c r="CG127" s="235">
        <f>IF(Tb.Financiering[[#This Row],[Pnr.]]=CG$7,Tb.Financiering[[#This Row],[Eigen
bijdrage]]+Tb.Financiering[[#This Row],[Andere
subsidie(s)]]+Tb.Financiering[[#This Row],[Anders]],0)</f>
        <v>0</v>
      </c>
      <c r="CH127" s="235">
        <f>IF(Tb.Financiering[[#This Row],[Pnr.]]=CH$7,Tb.Financiering[[#This Row],[Eigen
bijdrage]]+Tb.Financiering[[#This Row],[Andere
subsidie(s)]]+Tb.Financiering[[#This Row],[Anders]],0)</f>
        <v>0</v>
      </c>
      <c r="CI127" s="235">
        <f>IF(Tb.Financiering[[#This Row],[Pnr.]]=CI$7,Tb.Financiering[[#This Row],[Eigen
bijdrage]]+Tb.Financiering[[#This Row],[Andere
subsidie(s)]]+Tb.Financiering[[#This Row],[Anders]],0)</f>
        <v>0</v>
      </c>
      <c r="CJ127" s="235">
        <f>IF(Tb.Financiering[[#This Row],[Pnr.]]=CJ$7,Tb.Financiering[[#This Row],[Eigen
bijdrage]]+Tb.Financiering[[#This Row],[Andere
subsidie(s)]]+Tb.Financiering[[#This Row],[Anders]],0)</f>
        <v>0</v>
      </c>
      <c r="CK127" s="235">
        <f>IF(Tb.Financiering[[#This Row],[Pnr.]]=CK$7,Tb.Financiering[[#This Row],[Eigen
bijdrage]]+Tb.Financiering[[#This Row],[Andere
subsidie(s)]]+Tb.Financiering[[#This Row],[Anders]],0)</f>
        <v>0</v>
      </c>
      <c r="CL127" s="235">
        <f>IF(Tb.Financiering[[#This Row],[Pnr.]]=CL$7,Tb.Financiering[[#This Row],[Eigen
bijdrage]]+Tb.Financiering[[#This Row],[Andere
subsidie(s)]]+Tb.Financiering[[#This Row],[Anders]],0)</f>
        <v>0</v>
      </c>
      <c r="CM127" s="235">
        <f>IF(Tb.Financiering[[#This Row],[Pnr.]]=CM$7,Tb.Financiering[[#This Row],[Eigen
bijdrage]]+Tb.Financiering[[#This Row],[Andere
subsidie(s)]]+Tb.Financiering[[#This Row],[Anders]],0)</f>
        <v>0</v>
      </c>
      <c r="CN127" s="235">
        <f>IF(Tb.Financiering[[#This Row],[Pnr.]]=CN$7,Tb.Financiering[[#This Row],[Eigen
bijdrage]]+Tb.Financiering[[#This Row],[Andere
subsidie(s)]]+Tb.Financiering[[#This Row],[Anders]],0)</f>
        <v>0</v>
      </c>
      <c r="CO127" s="235">
        <f>IF(Tb.Financiering[[#This Row],[Pnr.]]=CO$7,Tb.Financiering[[#This Row],[Eigen
bijdrage]]+Tb.Financiering[[#This Row],[Andere
subsidie(s)]]+Tb.Financiering[[#This Row],[Anders]],0)</f>
        <v>0</v>
      </c>
      <c r="CP127" s="235">
        <f>IF(Tb.Financiering[[#This Row],[Pnr.]]=CP$7,Tb.Financiering[[#This Row],[Eigen
bijdrage]]+Tb.Financiering[[#This Row],[Andere
subsidie(s)]]+Tb.Financiering[[#This Row],[Anders]],0)</f>
        <v>0</v>
      </c>
      <c r="CQ127" s="235">
        <f>IF(Tb.Financiering[[#This Row],[Pnr.]]=CQ$7,Tb.Financiering[[#This Row],[Eigen
bijdrage]]+Tb.Financiering[[#This Row],[Andere
subsidie(s)]]+Tb.Financiering[[#This Row],[Anders]],0)</f>
        <v>0</v>
      </c>
      <c r="CR127" s="235">
        <f>IF(Tb.Financiering[[#This Row],[Pnr.]]=CR$7,Tb.Financiering[[#This Row],[Eigen
bijdrage]]+Tb.Financiering[[#This Row],[Andere
subsidie(s)]]+Tb.Financiering[[#This Row],[Anders]],0)</f>
        <v>0</v>
      </c>
      <c r="CS127" s="235">
        <f>IF(Tb.Financiering[[#This Row],[Pnr.]]=CS$7,Tb.Financiering[[#This Row],[Eigen
bijdrage]]+Tb.Financiering[[#This Row],[Andere
subsidie(s)]]+Tb.Financiering[[#This Row],[Anders]],0)</f>
        <v>0</v>
      </c>
      <c r="CT127" s="235">
        <f>IF(Tb.Financiering[[#This Row],[Pnr.]]=CT$7,Tb.Financiering[[#This Row],[Eigen
bijdrage]]+Tb.Financiering[[#This Row],[Andere
subsidie(s)]]+Tb.Financiering[[#This Row],[Anders]],0)</f>
        <v>0</v>
      </c>
      <c r="CU127" s="235">
        <f>IF(Tb.Financiering[[#This Row],[Pnr.]]=CU$7,Tb.Financiering[[#This Row],[Eigen
bijdrage]]+Tb.Financiering[[#This Row],[Andere
subsidie(s)]]+Tb.Financiering[[#This Row],[Anders]],0)</f>
        <v>0</v>
      </c>
      <c r="CV127" s="235">
        <f>IF(Tb.Financiering[[#This Row],[Pnr.]]=CV$7,Tb.Financiering[[#This Row],[Eigen
bijdrage]]+Tb.Financiering[[#This Row],[Andere
subsidie(s)]]+Tb.Financiering[[#This Row],[Anders]],0)</f>
        <v>0</v>
      </c>
      <c r="CW127" s="235">
        <f>IF(Tb.Financiering[[#This Row],[Pnr.]]=CW$7,Tb.Financiering[[#This Row],[Eigen
bijdrage]]+Tb.Financiering[[#This Row],[Andere
subsidie(s)]]+Tb.Financiering[[#This Row],[Anders]],0)</f>
        <v>0</v>
      </c>
      <c r="CX127" s="235">
        <f>IF(Tb.Financiering[[#This Row],[Pnr.]]=CX$7,Tb.Financiering[[#This Row],[Eigen
bijdrage]]+Tb.Financiering[[#This Row],[Andere
subsidie(s)]]+Tb.Financiering[[#This Row],[Anders]],0)</f>
        <v>0</v>
      </c>
      <c r="CY127" s="235">
        <f>IF(Tb.Financiering[[#This Row],[Pnr.]]=CY$7,Tb.Financiering[[#This Row],[Eigen
bijdrage]]+Tb.Financiering[[#This Row],[Andere
subsidie(s)]]+Tb.Financiering[[#This Row],[Anders]],0)</f>
        <v>0</v>
      </c>
      <c r="CZ127" s="235">
        <f>IF(Tb.Financiering[[#This Row],[Pnr.]]=CZ$7,Tb.Financiering[[#This Row],[Eigen
bijdrage]]+Tb.Financiering[[#This Row],[Andere
subsidie(s)]]+Tb.Financiering[[#This Row],[Anders]],0)</f>
        <v>0</v>
      </c>
      <c r="DA127" s="235">
        <f>IF(Tb.Financiering[[#This Row],[Pnr.]]=DA$7,Tb.Financiering[[#This Row],[Eigen
bijdrage]]+Tb.Financiering[[#This Row],[Andere
subsidie(s)]]+Tb.Financiering[[#This Row],[Anders]],0)</f>
        <v>0</v>
      </c>
      <c r="DB127" s="235">
        <f>IF(Tb.Financiering[[#This Row],[Pnr.]]=DB$7,Tb.Financiering[[#This Row],[Eigen
bijdrage]]+Tb.Financiering[[#This Row],[Andere
subsidie(s)]]+Tb.Financiering[[#This Row],[Anders]],0)</f>
        <v>0</v>
      </c>
      <c r="DC127" s="235">
        <f>IF(Tb.Financiering[[#This Row],[Pnr.]]=DC$7,Tb.Financiering[[#This Row],[Eigen
bijdrage]]+Tb.Financiering[[#This Row],[Andere
subsidie(s)]]+Tb.Financiering[[#This Row],[Anders]],0)</f>
        <v>0</v>
      </c>
      <c r="DD127" s="235">
        <f>IF(Tb.Financiering[[#This Row],[Pnr.]]=DD$7,Tb.Financiering[[#This Row],[Eigen
bijdrage]]+Tb.Financiering[[#This Row],[Andere
subsidie(s)]]+Tb.Financiering[[#This Row],[Anders]],0)</f>
        <v>0</v>
      </c>
      <c r="DE127" s="235">
        <f>IF(Tb.Financiering[[#This Row],[Pnr.]]=DE$7,Tb.Financiering[[#This Row],[Eigen
bijdrage]]+Tb.Financiering[[#This Row],[Andere
subsidie(s)]]+Tb.Financiering[[#This Row],[Anders]],0)</f>
        <v>0</v>
      </c>
      <c r="DF127" s="235">
        <f>IF(Tb.Financiering[[#This Row],[Pnr.]]=DF$7,Tb.Financiering[[#This Row],[Eigen
bijdrage]]+Tb.Financiering[[#This Row],[Andere
subsidie(s)]]+Tb.Financiering[[#This Row],[Anders]],0)</f>
        <v>0</v>
      </c>
      <c r="DG127" s="235">
        <f>IF(Tb.Financiering[[#This Row],[Pnr.]]=DG$7,Tb.Financiering[[#This Row],[Eigen
bijdrage]]+Tb.Financiering[[#This Row],[Andere
subsidie(s)]]+Tb.Financiering[[#This Row],[Anders]],0)</f>
        <v>0</v>
      </c>
      <c r="DH127" s="235">
        <f>IF(Tb.Financiering[[#This Row],[Pnr.]]=DH$7,Tb.Financiering[[#This Row],[Eigen
bijdrage]]+Tb.Financiering[[#This Row],[Andere
subsidie(s)]]+Tb.Financiering[[#This Row],[Anders]],0)</f>
        <v>0</v>
      </c>
      <c r="DI127" s="235">
        <f>IF(Tb.Financiering[[#This Row],[Pnr.]]=DI$7,Tb.Financiering[[#This Row],[Eigen
bijdrage]]+Tb.Financiering[[#This Row],[Andere
subsidie(s)]]+Tb.Financiering[[#This Row],[Anders]],0)</f>
        <v>0</v>
      </c>
      <c r="DJ127" s="235">
        <f>IF(Tb.Financiering[[#This Row],[Pnr.]]=DJ$7,Tb.Financiering[[#This Row],[Eigen
bijdrage]]+Tb.Financiering[[#This Row],[Andere
subsidie(s)]]+Tb.Financiering[[#This Row],[Anders]],0)</f>
        <v>0</v>
      </c>
      <c r="DK127" s="235">
        <f>IF(Tb.Financiering[[#This Row],[Pnr.]]=DK$7,Tb.Financiering[[#This Row],[Eigen
bijdrage]]+Tb.Financiering[[#This Row],[Andere
subsidie(s)]]+Tb.Financiering[[#This Row],[Anders]],0)</f>
        <v>0</v>
      </c>
      <c r="XFD127" s="31"/>
    </row>
    <row r="128" spans="1:115 16384:16384" s="4" customFormat="1" x14ac:dyDescent="0.3">
      <c r="A128" s="31"/>
      <c r="B128" s="137"/>
      <c r="C128" s="137"/>
      <c r="D128" s="11">
        <f>SUMIF(Tbl.Kosten[PSAnr.],Tb.Financiering[[#This Row],[PSAnr.]],Tbl.Kosten[Totaal kosten])</f>
        <v>0</v>
      </c>
      <c r="E128" s="154">
        <f>SUMIF(Tbl.Kosten[PSAnr.],Tb.Financiering[[#This Row],[PSAnr.]],Tbl.Kosten[Subsidie])</f>
        <v>0</v>
      </c>
      <c r="F128" s="155"/>
      <c r="G128" s="154">
        <f>Tb.Financiering[[#This Row],[Begrote kosten]]-Tb.Financiering[[#This Row],[Berekende GLB subsidie]]-Tb.Financiering[[#This Row],[Correctie GLB subsidie]]</f>
        <v>0</v>
      </c>
      <c r="H128" s="156"/>
      <c r="I128" s="156"/>
      <c r="J128" s="156"/>
      <c r="K128" s="152"/>
      <c r="L128" s="97">
        <f>Tb.Financiering[[#This Row],[Te financieren]]-SUM(Tb.Financiering[[#This Row],[Eigen
bijdrage]:[Anders]])</f>
        <v>0</v>
      </c>
      <c r="M128" s="160" t="str">
        <f>IFERROR(VLOOKUP(Tb.Financiering[[#This Row],[Partnernaam]],Tbl.Projectpartners[[Naam]:[PNr.]],9,FALSE),"")</f>
        <v/>
      </c>
      <c r="N128" s="142" t="str">
        <f>IFERROR(VLOOKUP(Tb.Financiering[[#This Row],[Subsidiabele activiteit]],Tbl.Subsidiehoogte[[Subsidieactiviteit]:[SAnr.]],3,FALSE),"")</f>
        <v/>
      </c>
      <c r="O128" s="142" t="str">
        <f>_xlfn.CONCAT(Tb.Financiering[[#This Row],[Pnr.]],Tb.Financiering[[#This Row],[SAnr.]])</f>
        <v/>
      </c>
      <c r="P128" s="144">
        <f>IF(Tb.Financiering[[#This Row],[Pnr.]]=P$7,Tb.Financiering[[#This Row],[Te financieren]]-Tb.Financiering[[#This Row],[Eigen
bijdrage]]-Tb.Financiering[[#This Row],[Andere
subsidie(s)]]-Tb.Financiering[[#This Row],[Anders]],0)</f>
        <v>0</v>
      </c>
      <c r="Q128" s="144">
        <f>IF(Tb.Financiering[[#This Row],[Pnr.]]=Q$7,Tb.Financiering[[#This Row],[Te financieren]]-Tb.Financiering[[#This Row],[Eigen
bijdrage]]-Tb.Financiering[[#This Row],[Andere
subsidie(s)]]-Tb.Financiering[[#This Row],[Anders]],0)</f>
        <v>0</v>
      </c>
      <c r="R128" s="144">
        <f>IF(Tb.Financiering[[#This Row],[Pnr.]]=R$7,Tb.Financiering[[#This Row],[Te financieren]]-Tb.Financiering[[#This Row],[Eigen
bijdrage]]-Tb.Financiering[[#This Row],[Andere
subsidie(s)]]-Tb.Financiering[[#This Row],[Anders]],0)</f>
        <v>0</v>
      </c>
      <c r="S128" s="144">
        <f>IF(Tb.Financiering[[#This Row],[Pnr.]]=S$7,Tb.Financiering[[#This Row],[Te financieren]]-Tb.Financiering[[#This Row],[Eigen
bijdrage]]-Tb.Financiering[[#This Row],[Andere
subsidie(s)]]-Tb.Financiering[[#This Row],[Anders]],0)</f>
        <v>0</v>
      </c>
      <c r="T128" s="144">
        <f>IF(Tb.Financiering[[#This Row],[Pnr.]]=T$7,Tb.Financiering[[#This Row],[Te financieren]]-Tb.Financiering[[#This Row],[Eigen
bijdrage]]-Tb.Financiering[[#This Row],[Andere
subsidie(s)]]-Tb.Financiering[[#This Row],[Anders]],0)</f>
        <v>0</v>
      </c>
      <c r="U128" s="144">
        <f>IF(Tb.Financiering[[#This Row],[Pnr.]]=U$7,Tb.Financiering[[#This Row],[Te financieren]]-Tb.Financiering[[#This Row],[Eigen
bijdrage]]-Tb.Financiering[[#This Row],[Andere
subsidie(s)]]-Tb.Financiering[[#This Row],[Anders]],0)</f>
        <v>0</v>
      </c>
      <c r="V128" s="144">
        <f>IF(Tb.Financiering[[#This Row],[Pnr.]]=V$7,Tb.Financiering[[#This Row],[Te financieren]]-Tb.Financiering[[#This Row],[Eigen
bijdrage]]-Tb.Financiering[[#This Row],[Andere
subsidie(s)]]-Tb.Financiering[[#This Row],[Anders]],0)</f>
        <v>0</v>
      </c>
      <c r="W128" s="144">
        <f>IF(Tb.Financiering[[#This Row],[Pnr.]]=W$7,Tb.Financiering[[#This Row],[Te financieren]]-Tb.Financiering[[#This Row],[Eigen
bijdrage]]-Tb.Financiering[[#This Row],[Andere
subsidie(s)]]-Tb.Financiering[[#This Row],[Anders]],0)</f>
        <v>0</v>
      </c>
      <c r="X128" s="144">
        <f>IF(Tb.Financiering[[#This Row],[Pnr.]]=X$7,Tb.Financiering[[#This Row],[Te financieren]]-Tb.Financiering[[#This Row],[Eigen
bijdrage]]-Tb.Financiering[[#This Row],[Andere
subsidie(s)]]-Tb.Financiering[[#This Row],[Anders]],0)</f>
        <v>0</v>
      </c>
      <c r="Y128" s="144">
        <f>IF(Tb.Financiering[[#This Row],[Pnr.]]=Y$7,Tb.Financiering[[#This Row],[Te financieren]]-Tb.Financiering[[#This Row],[Eigen
bijdrage]]-Tb.Financiering[[#This Row],[Andere
subsidie(s)]]-Tb.Financiering[[#This Row],[Anders]],0)</f>
        <v>0</v>
      </c>
      <c r="Z128" s="144">
        <f>IF(Tb.Financiering[[#This Row],[Pnr.]]=Z$7,Tb.Financiering[[#This Row],[Te financieren]]-Tb.Financiering[[#This Row],[Eigen
bijdrage]]-Tb.Financiering[[#This Row],[Andere
subsidie(s)]]-Tb.Financiering[[#This Row],[Anders]],0)</f>
        <v>0</v>
      </c>
      <c r="AA128" s="144">
        <f>IF(Tb.Financiering[[#This Row],[Pnr.]]=AA$7,Tb.Financiering[[#This Row],[Te financieren]]-Tb.Financiering[[#This Row],[Eigen
bijdrage]]-Tb.Financiering[[#This Row],[Andere
subsidie(s)]]-Tb.Financiering[[#This Row],[Anders]],0)</f>
        <v>0</v>
      </c>
      <c r="AB128" s="144">
        <f>IF(Tb.Financiering[[#This Row],[Pnr.]]=AB$7,Tb.Financiering[[#This Row],[Te financieren]]-Tb.Financiering[[#This Row],[Eigen
bijdrage]]-Tb.Financiering[[#This Row],[Andere
subsidie(s)]]-Tb.Financiering[[#This Row],[Anders]],0)</f>
        <v>0</v>
      </c>
      <c r="AC128" s="144">
        <f>IF(Tb.Financiering[[#This Row],[Pnr.]]=AC$7,Tb.Financiering[[#This Row],[Te financieren]]-Tb.Financiering[[#This Row],[Eigen
bijdrage]]-Tb.Financiering[[#This Row],[Andere
subsidie(s)]]-Tb.Financiering[[#This Row],[Anders]],0)</f>
        <v>0</v>
      </c>
      <c r="AD128" s="144">
        <f>IF(Tb.Financiering[[#This Row],[Pnr.]]=AD$7,Tb.Financiering[[#This Row],[Te financieren]]-Tb.Financiering[[#This Row],[Eigen
bijdrage]]-Tb.Financiering[[#This Row],[Andere
subsidie(s)]]-Tb.Financiering[[#This Row],[Anders]],0)</f>
        <v>0</v>
      </c>
      <c r="AE128" s="144">
        <f>IF(Tb.Financiering[[#This Row],[Pnr.]]=AE$7,Tb.Financiering[[#This Row],[Te financieren]]-Tb.Financiering[[#This Row],[Eigen
bijdrage]]-Tb.Financiering[[#This Row],[Andere
subsidie(s)]]-Tb.Financiering[[#This Row],[Anders]],0)</f>
        <v>0</v>
      </c>
      <c r="AF128" s="144">
        <f>IF(Tb.Financiering[[#This Row],[Pnr.]]=AF$7,Tb.Financiering[[#This Row],[Te financieren]]-Tb.Financiering[[#This Row],[Eigen
bijdrage]]-Tb.Financiering[[#This Row],[Andere
subsidie(s)]]-Tb.Financiering[[#This Row],[Anders]],0)</f>
        <v>0</v>
      </c>
      <c r="AG128" s="144">
        <f>IF(Tb.Financiering[[#This Row],[Pnr.]]=AG$7,Tb.Financiering[[#This Row],[Te financieren]]-Tb.Financiering[[#This Row],[Eigen
bijdrage]]-Tb.Financiering[[#This Row],[Andere
subsidie(s)]]-Tb.Financiering[[#This Row],[Anders]],0)</f>
        <v>0</v>
      </c>
      <c r="AH128" s="144">
        <f>IF(Tb.Financiering[[#This Row],[Pnr.]]=AH$7,Tb.Financiering[[#This Row],[Te financieren]]-Tb.Financiering[[#This Row],[Eigen
bijdrage]]-Tb.Financiering[[#This Row],[Andere
subsidie(s)]]-Tb.Financiering[[#This Row],[Anders]],0)</f>
        <v>0</v>
      </c>
      <c r="AI128" s="144">
        <f>IF(Tb.Financiering[[#This Row],[Pnr.]]=AI$7,Tb.Financiering[[#This Row],[Te financieren]]-Tb.Financiering[[#This Row],[Eigen
bijdrage]]-Tb.Financiering[[#This Row],[Andere
subsidie(s)]]-Tb.Financiering[[#This Row],[Anders]],0)</f>
        <v>0</v>
      </c>
      <c r="AJ128" s="144">
        <f>IF(Tb.Financiering[[#This Row],[Pnr.]]=AJ$7,Tb.Financiering[[#This Row],[Te financieren]]-Tb.Financiering[[#This Row],[Eigen
bijdrage]]-Tb.Financiering[[#This Row],[Andere
subsidie(s)]]-Tb.Financiering[[#This Row],[Anders]],0)</f>
        <v>0</v>
      </c>
      <c r="AK128" s="144">
        <f>IF(Tb.Financiering[[#This Row],[Pnr.]]=AK$7,Tb.Financiering[[#This Row],[Te financieren]]-Tb.Financiering[[#This Row],[Eigen
bijdrage]]-Tb.Financiering[[#This Row],[Andere
subsidie(s)]]-Tb.Financiering[[#This Row],[Anders]],0)</f>
        <v>0</v>
      </c>
      <c r="AL128" s="144">
        <f>IF(Tb.Financiering[[#This Row],[Pnr.]]=AL$7,Tb.Financiering[[#This Row],[Te financieren]]-Tb.Financiering[[#This Row],[Eigen
bijdrage]]-Tb.Financiering[[#This Row],[Andere
subsidie(s)]]-Tb.Financiering[[#This Row],[Anders]],0)</f>
        <v>0</v>
      </c>
      <c r="AM128" s="144">
        <f>IF(Tb.Financiering[[#This Row],[Pnr.]]=AM$7,Tb.Financiering[[#This Row],[Te financieren]]-Tb.Financiering[[#This Row],[Eigen
bijdrage]]-Tb.Financiering[[#This Row],[Andere
subsidie(s)]]-Tb.Financiering[[#This Row],[Anders]],0)</f>
        <v>0</v>
      </c>
      <c r="AN128" s="144">
        <f>IF(Tb.Financiering[[#This Row],[Pnr.]]=AN$7,Tb.Financiering[[#This Row],[Te financieren]]-Tb.Financiering[[#This Row],[Eigen
bijdrage]]-Tb.Financiering[[#This Row],[Andere
subsidie(s)]]-Tb.Financiering[[#This Row],[Anders]],0)</f>
        <v>0</v>
      </c>
      <c r="AO128" s="144">
        <f>IF(Tb.Financiering[[#This Row],[Pnr.]]=AO$7,Tb.Financiering[[#This Row],[Te financieren]]-Tb.Financiering[[#This Row],[Eigen
bijdrage]]-Tb.Financiering[[#This Row],[Andere
subsidie(s)]]-Tb.Financiering[[#This Row],[Anders]],0)</f>
        <v>0</v>
      </c>
      <c r="AP128" s="144">
        <f>IF(Tb.Financiering[[#This Row],[Pnr.]]=AP$7,Tb.Financiering[[#This Row],[Te financieren]]-Tb.Financiering[[#This Row],[Eigen
bijdrage]]-Tb.Financiering[[#This Row],[Andere
subsidie(s)]]-Tb.Financiering[[#This Row],[Anders]],0)</f>
        <v>0</v>
      </c>
      <c r="AQ128" s="144">
        <f>IF(Tb.Financiering[[#This Row],[Pnr.]]=AQ$7,Tb.Financiering[[#This Row],[Te financieren]]-Tb.Financiering[[#This Row],[Eigen
bijdrage]]-Tb.Financiering[[#This Row],[Andere
subsidie(s)]]-Tb.Financiering[[#This Row],[Anders]],0)</f>
        <v>0</v>
      </c>
      <c r="AR128" s="144">
        <f>IF(Tb.Financiering[[#This Row],[Pnr.]]=AR$7,Tb.Financiering[[#This Row],[Te financieren]]-Tb.Financiering[[#This Row],[Eigen
bijdrage]]-Tb.Financiering[[#This Row],[Andere
subsidie(s)]]-Tb.Financiering[[#This Row],[Anders]],0)</f>
        <v>0</v>
      </c>
      <c r="AS128" s="144">
        <f>IF(Tb.Financiering[[#This Row],[Pnr.]]=AS$7,Tb.Financiering[[#This Row],[Te financieren]]-Tb.Financiering[[#This Row],[Eigen
bijdrage]]-Tb.Financiering[[#This Row],[Andere
subsidie(s)]]-Tb.Financiering[[#This Row],[Anders]],0)</f>
        <v>0</v>
      </c>
      <c r="AT128" s="144">
        <f>IF(Tb.Financiering[[#This Row],[Pnr.]]=AT$7,Tb.Financiering[[#This Row],[Te financieren]]-Tb.Financiering[[#This Row],[Eigen
bijdrage]]-Tb.Financiering[[#This Row],[Andere
subsidie(s)]]-Tb.Financiering[[#This Row],[Anders]],0)</f>
        <v>0</v>
      </c>
      <c r="AU128" s="144">
        <f>IF(Tb.Financiering[[#This Row],[Pnr.]]=AU$7,Tb.Financiering[[#This Row],[Te financieren]]-Tb.Financiering[[#This Row],[Eigen
bijdrage]]-Tb.Financiering[[#This Row],[Andere
subsidie(s)]]-Tb.Financiering[[#This Row],[Anders]],0)</f>
        <v>0</v>
      </c>
      <c r="AV128" s="144">
        <f>IF(Tb.Financiering[[#This Row],[Pnr.]]=AV$7,Tb.Financiering[[#This Row],[Te financieren]]-Tb.Financiering[[#This Row],[Eigen
bijdrage]]-Tb.Financiering[[#This Row],[Andere
subsidie(s)]]-Tb.Financiering[[#This Row],[Anders]],0)</f>
        <v>0</v>
      </c>
      <c r="AW128" s="144">
        <f>IF(Tb.Financiering[[#This Row],[Pnr.]]=AW$7,Tb.Financiering[[#This Row],[Te financieren]]-Tb.Financiering[[#This Row],[Eigen
bijdrage]]-Tb.Financiering[[#This Row],[Andere
subsidie(s)]]-Tb.Financiering[[#This Row],[Anders]],0)</f>
        <v>0</v>
      </c>
      <c r="AX128" s="144">
        <f>IF(Tb.Financiering[[#This Row],[Pnr.]]=AX$7,Tb.Financiering[[#This Row],[Te financieren]]-Tb.Financiering[[#This Row],[Eigen
bijdrage]]-Tb.Financiering[[#This Row],[Andere
subsidie(s)]]-Tb.Financiering[[#This Row],[Anders]],0)</f>
        <v>0</v>
      </c>
      <c r="AY128" s="144">
        <f>IF(Tb.Financiering[[#This Row],[Pnr.]]=AY$7,Tb.Financiering[[#This Row],[Te financieren]]-Tb.Financiering[[#This Row],[Eigen
bijdrage]]-Tb.Financiering[[#This Row],[Andere
subsidie(s)]]-Tb.Financiering[[#This Row],[Anders]],0)</f>
        <v>0</v>
      </c>
      <c r="AZ128" s="144">
        <f>IF(Tb.Financiering[[#This Row],[Pnr.]]=AZ$7,Tb.Financiering[[#This Row],[Te financieren]]-Tb.Financiering[[#This Row],[Eigen
bijdrage]]-Tb.Financiering[[#This Row],[Andere
subsidie(s)]]-Tb.Financiering[[#This Row],[Anders]],0)</f>
        <v>0</v>
      </c>
      <c r="BA128" s="144">
        <f>IF(Tb.Financiering[[#This Row],[Pnr.]]=BA$7,Tb.Financiering[[#This Row],[Te financieren]]-Tb.Financiering[[#This Row],[Eigen
bijdrage]]-Tb.Financiering[[#This Row],[Andere
subsidie(s)]]-Tb.Financiering[[#This Row],[Anders]],0)</f>
        <v>0</v>
      </c>
      <c r="BB128" s="144">
        <f>IF(Tb.Financiering[[#This Row],[Pnr.]]=BB$7,Tb.Financiering[[#This Row],[Te financieren]]-Tb.Financiering[[#This Row],[Eigen
bijdrage]]-Tb.Financiering[[#This Row],[Andere
subsidie(s)]]-Tb.Financiering[[#This Row],[Anders]],0)</f>
        <v>0</v>
      </c>
      <c r="BC128" s="144">
        <f>IF(Tb.Financiering[[#This Row],[Pnr.]]=BC$7,Tb.Financiering[[#This Row],[Te financieren]]-Tb.Financiering[[#This Row],[Eigen
bijdrage]]-Tb.Financiering[[#This Row],[Andere
subsidie(s)]]-Tb.Financiering[[#This Row],[Anders]],0)</f>
        <v>0</v>
      </c>
      <c r="BD128" s="144">
        <f>IF(Tb.Financiering[[#This Row],[Pnr.]]=BD$7,Tb.Financiering[[#This Row],[Te financieren]]-Tb.Financiering[[#This Row],[Eigen
bijdrage]]-Tb.Financiering[[#This Row],[Andere
subsidie(s)]]-Tb.Financiering[[#This Row],[Anders]],0)</f>
        <v>0</v>
      </c>
      <c r="BE128" s="144">
        <f>IF(Tb.Financiering[[#This Row],[Pnr.]]=BE$7,Tb.Financiering[[#This Row],[Te financieren]]-Tb.Financiering[[#This Row],[Eigen
bijdrage]]-Tb.Financiering[[#This Row],[Andere
subsidie(s)]]-Tb.Financiering[[#This Row],[Anders]],0)</f>
        <v>0</v>
      </c>
      <c r="BF128" s="144">
        <f>IF(Tb.Financiering[[#This Row],[Pnr.]]=BF$7,Tb.Financiering[[#This Row],[Te financieren]]-Tb.Financiering[[#This Row],[Eigen
bijdrage]]-Tb.Financiering[[#This Row],[Andere
subsidie(s)]]-Tb.Financiering[[#This Row],[Anders]],0)</f>
        <v>0</v>
      </c>
      <c r="BG128" s="144">
        <f>IF(Tb.Financiering[[#This Row],[Pnr.]]=BG$7,Tb.Financiering[[#This Row],[Te financieren]]-Tb.Financiering[[#This Row],[Eigen
bijdrage]]-Tb.Financiering[[#This Row],[Andere
subsidie(s)]]-Tb.Financiering[[#This Row],[Anders]],0)</f>
        <v>0</v>
      </c>
      <c r="BH128" s="144">
        <f>IF(Tb.Financiering[[#This Row],[Pnr.]]=BH$7,Tb.Financiering[[#This Row],[Te financieren]]-Tb.Financiering[[#This Row],[Eigen
bijdrage]]-Tb.Financiering[[#This Row],[Andere
subsidie(s)]]-Tb.Financiering[[#This Row],[Anders]],0)</f>
        <v>0</v>
      </c>
      <c r="BI128" s="144">
        <f>IF(Tb.Financiering[[#This Row],[Pnr.]]=BI$7,Tb.Financiering[[#This Row],[Te financieren]]-Tb.Financiering[[#This Row],[Eigen
bijdrage]]-Tb.Financiering[[#This Row],[Andere
subsidie(s)]]-Tb.Financiering[[#This Row],[Anders]],0)</f>
        <v>0</v>
      </c>
      <c r="BJ128" s="144">
        <f>IF(Tb.Financiering[[#This Row],[Pnr.]]=BJ$7,Tb.Financiering[[#This Row],[Te financieren]]-Tb.Financiering[[#This Row],[Eigen
bijdrage]]-Tb.Financiering[[#This Row],[Andere
subsidie(s)]]-Tb.Financiering[[#This Row],[Anders]],0)</f>
        <v>0</v>
      </c>
      <c r="BK128" s="144">
        <f>IF(Tb.Financiering[[#This Row],[Pnr.]]=BK$7,Tb.Financiering[[#This Row],[Te financieren]]-Tb.Financiering[[#This Row],[Eigen
bijdrage]]-Tb.Financiering[[#This Row],[Andere
subsidie(s)]]-Tb.Financiering[[#This Row],[Anders]],0)</f>
        <v>0</v>
      </c>
      <c r="BL128" s="144">
        <f>IF(Tb.Financiering[[#This Row],[Pnr.]]=BL$7,Tb.Financiering[[#This Row],[Te financieren]]-Tb.Financiering[[#This Row],[Eigen
bijdrage]]-Tb.Financiering[[#This Row],[Andere
subsidie(s)]]-Tb.Financiering[[#This Row],[Anders]],0)</f>
        <v>0</v>
      </c>
      <c r="BM128" s="144">
        <f>IF(Tb.Financiering[[#This Row],[Pnr.]]=BM$7,Tb.Financiering[[#This Row],[Te financieren]]-Tb.Financiering[[#This Row],[Eigen
bijdrage]]-Tb.Financiering[[#This Row],[Andere
subsidie(s)]]-Tb.Financiering[[#This Row],[Anders]],0)</f>
        <v>0</v>
      </c>
      <c r="BN128" s="235">
        <f>IF(Tb.Financiering[[#This Row],[Pnr.]]=BN$7,Tb.Financiering[[#This Row],[Eigen
bijdrage]]+Tb.Financiering[[#This Row],[Andere
subsidie(s)]]+Tb.Financiering[[#This Row],[Anders]],0)</f>
        <v>0</v>
      </c>
      <c r="BO128" s="235">
        <f>IF(Tb.Financiering[[#This Row],[Pnr.]]=BO$7,Tb.Financiering[[#This Row],[Eigen
bijdrage]]+Tb.Financiering[[#This Row],[Andere
subsidie(s)]]+Tb.Financiering[[#This Row],[Anders]],0)</f>
        <v>0</v>
      </c>
      <c r="BP128" s="235">
        <f>IF(Tb.Financiering[[#This Row],[Pnr.]]=BP$7,Tb.Financiering[[#This Row],[Eigen
bijdrage]]+Tb.Financiering[[#This Row],[Andere
subsidie(s)]]+Tb.Financiering[[#This Row],[Anders]],0)</f>
        <v>0</v>
      </c>
      <c r="BQ128" s="235">
        <f>IF(Tb.Financiering[[#This Row],[Pnr.]]=BQ$7,Tb.Financiering[[#This Row],[Eigen
bijdrage]]+Tb.Financiering[[#This Row],[Andere
subsidie(s)]]+Tb.Financiering[[#This Row],[Anders]],0)</f>
        <v>0</v>
      </c>
      <c r="BR128" s="235">
        <f>IF(Tb.Financiering[[#This Row],[Pnr.]]=BR$7,Tb.Financiering[[#This Row],[Eigen
bijdrage]]+Tb.Financiering[[#This Row],[Andere
subsidie(s)]]+Tb.Financiering[[#This Row],[Anders]],0)</f>
        <v>0</v>
      </c>
      <c r="BS128" s="235">
        <f>IF(Tb.Financiering[[#This Row],[Pnr.]]=BS$7,Tb.Financiering[[#This Row],[Eigen
bijdrage]]+Tb.Financiering[[#This Row],[Andere
subsidie(s)]]+Tb.Financiering[[#This Row],[Anders]],0)</f>
        <v>0</v>
      </c>
      <c r="BT128" s="235">
        <f>IF(Tb.Financiering[[#This Row],[Pnr.]]=BT$7,Tb.Financiering[[#This Row],[Eigen
bijdrage]]+Tb.Financiering[[#This Row],[Andere
subsidie(s)]]+Tb.Financiering[[#This Row],[Anders]],0)</f>
        <v>0</v>
      </c>
      <c r="BU128" s="235">
        <f>IF(Tb.Financiering[[#This Row],[Pnr.]]=BU$7,Tb.Financiering[[#This Row],[Eigen
bijdrage]]+Tb.Financiering[[#This Row],[Andere
subsidie(s)]]+Tb.Financiering[[#This Row],[Anders]],0)</f>
        <v>0</v>
      </c>
      <c r="BV128" s="235">
        <f>IF(Tb.Financiering[[#This Row],[Pnr.]]=BV$7,Tb.Financiering[[#This Row],[Eigen
bijdrage]]+Tb.Financiering[[#This Row],[Andere
subsidie(s)]]+Tb.Financiering[[#This Row],[Anders]],0)</f>
        <v>0</v>
      </c>
      <c r="BW128" s="235">
        <f>IF(Tb.Financiering[[#This Row],[Pnr.]]=BW$7,Tb.Financiering[[#This Row],[Eigen
bijdrage]]+Tb.Financiering[[#This Row],[Andere
subsidie(s)]]+Tb.Financiering[[#This Row],[Anders]],0)</f>
        <v>0</v>
      </c>
      <c r="BX128" s="235">
        <f>IF(Tb.Financiering[[#This Row],[Pnr.]]=BX$7,Tb.Financiering[[#This Row],[Eigen
bijdrage]]+Tb.Financiering[[#This Row],[Andere
subsidie(s)]]+Tb.Financiering[[#This Row],[Anders]],0)</f>
        <v>0</v>
      </c>
      <c r="BY128" s="235">
        <f>IF(Tb.Financiering[[#This Row],[Pnr.]]=BY$7,Tb.Financiering[[#This Row],[Eigen
bijdrage]]+Tb.Financiering[[#This Row],[Andere
subsidie(s)]]+Tb.Financiering[[#This Row],[Anders]],0)</f>
        <v>0</v>
      </c>
      <c r="BZ128" s="235">
        <f>IF(Tb.Financiering[[#This Row],[Pnr.]]=BZ$7,Tb.Financiering[[#This Row],[Eigen
bijdrage]]+Tb.Financiering[[#This Row],[Andere
subsidie(s)]]+Tb.Financiering[[#This Row],[Anders]],0)</f>
        <v>0</v>
      </c>
      <c r="CA128" s="235">
        <f>IF(Tb.Financiering[[#This Row],[Pnr.]]=CA$7,Tb.Financiering[[#This Row],[Eigen
bijdrage]]+Tb.Financiering[[#This Row],[Andere
subsidie(s)]]+Tb.Financiering[[#This Row],[Anders]],0)</f>
        <v>0</v>
      </c>
      <c r="CB128" s="235">
        <f>IF(Tb.Financiering[[#This Row],[Pnr.]]=CB$7,Tb.Financiering[[#This Row],[Eigen
bijdrage]]+Tb.Financiering[[#This Row],[Andere
subsidie(s)]]+Tb.Financiering[[#This Row],[Anders]],0)</f>
        <v>0</v>
      </c>
      <c r="CC128" s="235">
        <f>IF(Tb.Financiering[[#This Row],[Pnr.]]=CC$7,Tb.Financiering[[#This Row],[Eigen
bijdrage]]+Tb.Financiering[[#This Row],[Andere
subsidie(s)]]+Tb.Financiering[[#This Row],[Anders]],0)</f>
        <v>0</v>
      </c>
      <c r="CD128" s="235">
        <f>IF(Tb.Financiering[[#This Row],[Pnr.]]=CD$7,Tb.Financiering[[#This Row],[Eigen
bijdrage]]+Tb.Financiering[[#This Row],[Andere
subsidie(s)]]+Tb.Financiering[[#This Row],[Anders]],0)</f>
        <v>0</v>
      </c>
      <c r="CE128" s="235">
        <f>IF(Tb.Financiering[[#This Row],[Pnr.]]=CE$7,Tb.Financiering[[#This Row],[Eigen
bijdrage]]+Tb.Financiering[[#This Row],[Andere
subsidie(s)]]+Tb.Financiering[[#This Row],[Anders]],0)</f>
        <v>0</v>
      </c>
      <c r="CF128" s="235">
        <f>IF(Tb.Financiering[[#This Row],[Pnr.]]=CF$7,Tb.Financiering[[#This Row],[Eigen
bijdrage]]+Tb.Financiering[[#This Row],[Andere
subsidie(s)]]+Tb.Financiering[[#This Row],[Anders]],0)</f>
        <v>0</v>
      </c>
      <c r="CG128" s="235">
        <f>IF(Tb.Financiering[[#This Row],[Pnr.]]=CG$7,Tb.Financiering[[#This Row],[Eigen
bijdrage]]+Tb.Financiering[[#This Row],[Andere
subsidie(s)]]+Tb.Financiering[[#This Row],[Anders]],0)</f>
        <v>0</v>
      </c>
      <c r="CH128" s="235">
        <f>IF(Tb.Financiering[[#This Row],[Pnr.]]=CH$7,Tb.Financiering[[#This Row],[Eigen
bijdrage]]+Tb.Financiering[[#This Row],[Andere
subsidie(s)]]+Tb.Financiering[[#This Row],[Anders]],0)</f>
        <v>0</v>
      </c>
      <c r="CI128" s="235">
        <f>IF(Tb.Financiering[[#This Row],[Pnr.]]=CI$7,Tb.Financiering[[#This Row],[Eigen
bijdrage]]+Tb.Financiering[[#This Row],[Andere
subsidie(s)]]+Tb.Financiering[[#This Row],[Anders]],0)</f>
        <v>0</v>
      </c>
      <c r="CJ128" s="235">
        <f>IF(Tb.Financiering[[#This Row],[Pnr.]]=CJ$7,Tb.Financiering[[#This Row],[Eigen
bijdrage]]+Tb.Financiering[[#This Row],[Andere
subsidie(s)]]+Tb.Financiering[[#This Row],[Anders]],0)</f>
        <v>0</v>
      </c>
      <c r="CK128" s="235">
        <f>IF(Tb.Financiering[[#This Row],[Pnr.]]=CK$7,Tb.Financiering[[#This Row],[Eigen
bijdrage]]+Tb.Financiering[[#This Row],[Andere
subsidie(s)]]+Tb.Financiering[[#This Row],[Anders]],0)</f>
        <v>0</v>
      </c>
      <c r="CL128" s="235">
        <f>IF(Tb.Financiering[[#This Row],[Pnr.]]=CL$7,Tb.Financiering[[#This Row],[Eigen
bijdrage]]+Tb.Financiering[[#This Row],[Andere
subsidie(s)]]+Tb.Financiering[[#This Row],[Anders]],0)</f>
        <v>0</v>
      </c>
      <c r="CM128" s="235">
        <f>IF(Tb.Financiering[[#This Row],[Pnr.]]=CM$7,Tb.Financiering[[#This Row],[Eigen
bijdrage]]+Tb.Financiering[[#This Row],[Andere
subsidie(s)]]+Tb.Financiering[[#This Row],[Anders]],0)</f>
        <v>0</v>
      </c>
      <c r="CN128" s="235">
        <f>IF(Tb.Financiering[[#This Row],[Pnr.]]=CN$7,Tb.Financiering[[#This Row],[Eigen
bijdrage]]+Tb.Financiering[[#This Row],[Andere
subsidie(s)]]+Tb.Financiering[[#This Row],[Anders]],0)</f>
        <v>0</v>
      </c>
      <c r="CO128" s="235">
        <f>IF(Tb.Financiering[[#This Row],[Pnr.]]=CO$7,Tb.Financiering[[#This Row],[Eigen
bijdrage]]+Tb.Financiering[[#This Row],[Andere
subsidie(s)]]+Tb.Financiering[[#This Row],[Anders]],0)</f>
        <v>0</v>
      </c>
      <c r="CP128" s="235">
        <f>IF(Tb.Financiering[[#This Row],[Pnr.]]=CP$7,Tb.Financiering[[#This Row],[Eigen
bijdrage]]+Tb.Financiering[[#This Row],[Andere
subsidie(s)]]+Tb.Financiering[[#This Row],[Anders]],0)</f>
        <v>0</v>
      </c>
      <c r="CQ128" s="235">
        <f>IF(Tb.Financiering[[#This Row],[Pnr.]]=CQ$7,Tb.Financiering[[#This Row],[Eigen
bijdrage]]+Tb.Financiering[[#This Row],[Andere
subsidie(s)]]+Tb.Financiering[[#This Row],[Anders]],0)</f>
        <v>0</v>
      </c>
      <c r="CR128" s="235">
        <f>IF(Tb.Financiering[[#This Row],[Pnr.]]=CR$7,Tb.Financiering[[#This Row],[Eigen
bijdrage]]+Tb.Financiering[[#This Row],[Andere
subsidie(s)]]+Tb.Financiering[[#This Row],[Anders]],0)</f>
        <v>0</v>
      </c>
      <c r="CS128" s="235">
        <f>IF(Tb.Financiering[[#This Row],[Pnr.]]=CS$7,Tb.Financiering[[#This Row],[Eigen
bijdrage]]+Tb.Financiering[[#This Row],[Andere
subsidie(s)]]+Tb.Financiering[[#This Row],[Anders]],0)</f>
        <v>0</v>
      </c>
      <c r="CT128" s="235">
        <f>IF(Tb.Financiering[[#This Row],[Pnr.]]=CT$7,Tb.Financiering[[#This Row],[Eigen
bijdrage]]+Tb.Financiering[[#This Row],[Andere
subsidie(s)]]+Tb.Financiering[[#This Row],[Anders]],0)</f>
        <v>0</v>
      </c>
      <c r="CU128" s="235">
        <f>IF(Tb.Financiering[[#This Row],[Pnr.]]=CU$7,Tb.Financiering[[#This Row],[Eigen
bijdrage]]+Tb.Financiering[[#This Row],[Andere
subsidie(s)]]+Tb.Financiering[[#This Row],[Anders]],0)</f>
        <v>0</v>
      </c>
      <c r="CV128" s="235">
        <f>IF(Tb.Financiering[[#This Row],[Pnr.]]=CV$7,Tb.Financiering[[#This Row],[Eigen
bijdrage]]+Tb.Financiering[[#This Row],[Andere
subsidie(s)]]+Tb.Financiering[[#This Row],[Anders]],0)</f>
        <v>0</v>
      </c>
      <c r="CW128" s="235">
        <f>IF(Tb.Financiering[[#This Row],[Pnr.]]=CW$7,Tb.Financiering[[#This Row],[Eigen
bijdrage]]+Tb.Financiering[[#This Row],[Andere
subsidie(s)]]+Tb.Financiering[[#This Row],[Anders]],0)</f>
        <v>0</v>
      </c>
      <c r="CX128" s="235">
        <f>IF(Tb.Financiering[[#This Row],[Pnr.]]=CX$7,Tb.Financiering[[#This Row],[Eigen
bijdrage]]+Tb.Financiering[[#This Row],[Andere
subsidie(s)]]+Tb.Financiering[[#This Row],[Anders]],0)</f>
        <v>0</v>
      </c>
      <c r="CY128" s="235">
        <f>IF(Tb.Financiering[[#This Row],[Pnr.]]=CY$7,Tb.Financiering[[#This Row],[Eigen
bijdrage]]+Tb.Financiering[[#This Row],[Andere
subsidie(s)]]+Tb.Financiering[[#This Row],[Anders]],0)</f>
        <v>0</v>
      </c>
      <c r="CZ128" s="235">
        <f>IF(Tb.Financiering[[#This Row],[Pnr.]]=CZ$7,Tb.Financiering[[#This Row],[Eigen
bijdrage]]+Tb.Financiering[[#This Row],[Andere
subsidie(s)]]+Tb.Financiering[[#This Row],[Anders]],0)</f>
        <v>0</v>
      </c>
      <c r="DA128" s="235">
        <f>IF(Tb.Financiering[[#This Row],[Pnr.]]=DA$7,Tb.Financiering[[#This Row],[Eigen
bijdrage]]+Tb.Financiering[[#This Row],[Andere
subsidie(s)]]+Tb.Financiering[[#This Row],[Anders]],0)</f>
        <v>0</v>
      </c>
      <c r="DB128" s="235">
        <f>IF(Tb.Financiering[[#This Row],[Pnr.]]=DB$7,Tb.Financiering[[#This Row],[Eigen
bijdrage]]+Tb.Financiering[[#This Row],[Andere
subsidie(s)]]+Tb.Financiering[[#This Row],[Anders]],0)</f>
        <v>0</v>
      </c>
      <c r="DC128" s="235">
        <f>IF(Tb.Financiering[[#This Row],[Pnr.]]=DC$7,Tb.Financiering[[#This Row],[Eigen
bijdrage]]+Tb.Financiering[[#This Row],[Andere
subsidie(s)]]+Tb.Financiering[[#This Row],[Anders]],0)</f>
        <v>0</v>
      </c>
      <c r="DD128" s="235">
        <f>IF(Tb.Financiering[[#This Row],[Pnr.]]=DD$7,Tb.Financiering[[#This Row],[Eigen
bijdrage]]+Tb.Financiering[[#This Row],[Andere
subsidie(s)]]+Tb.Financiering[[#This Row],[Anders]],0)</f>
        <v>0</v>
      </c>
      <c r="DE128" s="235">
        <f>IF(Tb.Financiering[[#This Row],[Pnr.]]=DE$7,Tb.Financiering[[#This Row],[Eigen
bijdrage]]+Tb.Financiering[[#This Row],[Andere
subsidie(s)]]+Tb.Financiering[[#This Row],[Anders]],0)</f>
        <v>0</v>
      </c>
      <c r="DF128" s="235">
        <f>IF(Tb.Financiering[[#This Row],[Pnr.]]=DF$7,Tb.Financiering[[#This Row],[Eigen
bijdrage]]+Tb.Financiering[[#This Row],[Andere
subsidie(s)]]+Tb.Financiering[[#This Row],[Anders]],0)</f>
        <v>0</v>
      </c>
      <c r="DG128" s="235">
        <f>IF(Tb.Financiering[[#This Row],[Pnr.]]=DG$7,Tb.Financiering[[#This Row],[Eigen
bijdrage]]+Tb.Financiering[[#This Row],[Andere
subsidie(s)]]+Tb.Financiering[[#This Row],[Anders]],0)</f>
        <v>0</v>
      </c>
      <c r="DH128" s="235">
        <f>IF(Tb.Financiering[[#This Row],[Pnr.]]=DH$7,Tb.Financiering[[#This Row],[Eigen
bijdrage]]+Tb.Financiering[[#This Row],[Andere
subsidie(s)]]+Tb.Financiering[[#This Row],[Anders]],0)</f>
        <v>0</v>
      </c>
      <c r="DI128" s="235">
        <f>IF(Tb.Financiering[[#This Row],[Pnr.]]=DI$7,Tb.Financiering[[#This Row],[Eigen
bijdrage]]+Tb.Financiering[[#This Row],[Andere
subsidie(s)]]+Tb.Financiering[[#This Row],[Anders]],0)</f>
        <v>0</v>
      </c>
      <c r="DJ128" s="235">
        <f>IF(Tb.Financiering[[#This Row],[Pnr.]]=DJ$7,Tb.Financiering[[#This Row],[Eigen
bijdrage]]+Tb.Financiering[[#This Row],[Andere
subsidie(s)]]+Tb.Financiering[[#This Row],[Anders]],0)</f>
        <v>0</v>
      </c>
      <c r="DK128" s="235">
        <f>IF(Tb.Financiering[[#This Row],[Pnr.]]=DK$7,Tb.Financiering[[#This Row],[Eigen
bijdrage]]+Tb.Financiering[[#This Row],[Andere
subsidie(s)]]+Tb.Financiering[[#This Row],[Anders]],0)</f>
        <v>0</v>
      </c>
      <c r="XFD128" s="31"/>
    </row>
    <row r="129" spans="1:115 16384:16384" s="4" customFormat="1" x14ac:dyDescent="0.3">
      <c r="A129" s="31"/>
      <c r="B129" s="137"/>
      <c r="C129" s="137"/>
      <c r="D129" s="11">
        <f>SUMIF(Tbl.Kosten[PSAnr.],Tb.Financiering[[#This Row],[PSAnr.]],Tbl.Kosten[Totaal kosten])</f>
        <v>0</v>
      </c>
      <c r="E129" s="154">
        <f>SUMIF(Tbl.Kosten[PSAnr.],Tb.Financiering[[#This Row],[PSAnr.]],Tbl.Kosten[Subsidie])</f>
        <v>0</v>
      </c>
      <c r="F129" s="155"/>
      <c r="G129" s="154">
        <f>Tb.Financiering[[#This Row],[Begrote kosten]]-Tb.Financiering[[#This Row],[Berekende GLB subsidie]]-Tb.Financiering[[#This Row],[Correctie GLB subsidie]]</f>
        <v>0</v>
      </c>
      <c r="H129" s="156"/>
      <c r="I129" s="156"/>
      <c r="J129" s="156"/>
      <c r="K129" s="152"/>
      <c r="L129" s="97">
        <f>Tb.Financiering[[#This Row],[Te financieren]]-SUM(Tb.Financiering[[#This Row],[Eigen
bijdrage]:[Anders]])</f>
        <v>0</v>
      </c>
      <c r="M129" s="160" t="str">
        <f>IFERROR(VLOOKUP(Tb.Financiering[[#This Row],[Partnernaam]],Tbl.Projectpartners[[Naam]:[PNr.]],9,FALSE),"")</f>
        <v/>
      </c>
      <c r="N129" s="142" t="str">
        <f>IFERROR(VLOOKUP(Tb.Financiering[[#This Row],[Subsidiabele activiteit]],Tbl.Subsidiehoogte[[Subsidieactiviteit]:[SAnr.]],3,FALSE),"")</f>
        <v/>
      </c>
      <c r="O129" s="142" t="str">
        <f>_xlfn.CONCAT(Tb.Financiering[[#This Row],[Pnr.]],Tb.Financiering[[#This Row],[SAnr.]])</f>
        <v/>
      </c>
      <c r="P129" s="144">
        <f>IF(Tb.Financiering[[#This Row],[Pnr.]]=P$7,Tb.Financiering[[#This Row],[Te financieren]]-Tb.Financiering[[#This Row],[Eigen
bijdrage]]-Tb.Financiering[[#This Row],[Andere
subsidie(s)]]-Tb.Financiering[[#This Row],[Anders]],0)</f>
        <v>0</v>
      </c>
      <c r="Q129" s="144">
        <f>IF(Tb.Financiering[[#This Row],[Pnr.]]=Q$7,Tb.Financiering[[#This Row],[Te financieren]]-Tb.Financiering[[#This Row],[Eigen
bijdrage]]-Tb.Financiering[[#This Row],[Andere
subsidie(s)]]-Tb.Financiering[[#This Row],[Anders]],0)</f>
        <v>0</v>
      </c>
      <c r="R129" s="144">
        <f>IF(Tb.Financiering[[#This Row],[Pnr.]]=R$7,Tb.Financiering[[#This Row],[Te financieren]]-Tb.Financiering[[#This Row],[Eigen
bijdrage]]-Tb.Financiering[[#This Row],[Andere
subsidie(s)]]-Tb.Financiering[[#This Row],[Anders]],0)</f>
        <v>0</v>
      </c>
      <c r="S129" s="144">
        <f>IF(Tb.Financiering[[#This Row],[Pnr.]]=S$7,Tb.Financiering[[#This Row],[Te financieren]]-Tb.Financiering[[#This Row],[Eigen
bijdrage]]-Tb.Financiering[[#This Row],[Andere
subsidie(s)]]-Tb.Financiering[[#This Row],[Anders]],0)</f>
        <v>0</v>
      </c>
      <c r="T129" s="144">
        <f>IF(Tb.Financiering[[#This Row],[Pnr.]]=T$7,Tb.Financiering[[#This Row],[Te financieren]]-Tb.Financiering[[#This Row],[Eigen
bijdrage]]-Tb.Financiering[[#This Row],[Andere
subsidie(s)]]-Tb.Financiering[[#This Row],[Anders]],0)</f>
        <v>0</v>
      </c>
      <c r="U129" s="144">
        <f>IF(Tb.Financiering[[#This Row],[Pnr.]]=U$7,Tb.Financiering[[#This Row],[Te financieren]]-Tb.Financiering[[#This Row],[Eigen
bijdrage]]-Tb.Financiering[[#This Row],[Andere
subsidie(s)]]-Tb.Financiering[[#This Row],[Anders]],0)</f>
        <v>0</v>
      </c>
      <c r="V129" s="144">
        <f>IF(Tb.Financiering[[#This Row],[Pnr.]]=V$7,Tb.Financiering[[#This Row],[Te financieren]]-Tb.Financiering[[#This Row],[Eigen
bijdrage]]-Tb.Financiering[[#This Row],[Andere
subsidie(s)]]-Tb.Financiering[[#This Row],[Anders]],0)</f>
        <v>0</v>
      </c>
      <c r="W129" s="144">
        <f>IF(Tb.Financiering[[#This Row],[Pnr.]]=W$7,Tb.Financiering[[#This Row],[Te financieren]]-Tb.Financiering[[#This Row],[Eigen
bijdrage]]-Tb.Financiering[[#This Row],[Andere
subsidie(s)]]-Tb.Financiering[[#This Row],[Anders]],0)</f>
        <v>0</v>
      </c>
      <c r="X129" s="144">
        <f>IF(Tb.Financiering[[#This Row],[Pnr.]]=X$7,Tb.Financiering[[#This Row],[Te financieren]]-Tb.Financiering[[#This Row],[Eigen
bijdrage]]-Tb.Financiering[[#This Row],[Andere
subsidie(s)]]-Tb.Financiering[[#This Row],[Anders]],0)</f>
        <v>0</v>
      </c>
      <c r="Y129" s="144">
        <f>IF(Tb.Financiering[[#This Row],[Pnr.]]=Y$7,Tb.Financiering[[#This Row],[Te financieren]]-Tb.Financiering[[#This Row],[Eigen
bijdrage]]-Tb.Financiering[[#This Row],[Andere
subsidie(s)]]-Tb.Financiering[[#This Row],[Anders]],0)</f>
        <v>0</v>
      </c>
      <c r="Z129" s="144">
        <f>IF(Tb.Financiering[[#This Row],[Pnr.]]=Z$7,Tb.Financiering[[#This Row],[Te financieren]]-Tb.Financiering[[#This Row],[Eigen
bijdrage]]-Tb.Financiering[[#This Row],[Andere
subsidie(s)]]-Tb.Financiering[[#This Row],[Anders]],0)</f>
        <v>0</v>
      </c>
      <c r="AA129" s="144">
        <f>IF(Tb.Financiering[[#This Row],[Pnr.]]=AA$7,Tb.Financiering[[#This Row],[Te financieren]]-Tb.Financiering[[#This Row],[Eigen
bijdrage]]-Tb.Financiering[[#This Row],[Andere
subsidie(s)]]-Tb.Financiering[[#This Row],[Anders]],0)</f>
        <v>0</v>
      </c>
      <c r="AB129" s="144">
        <f>IF(Tb.Financiering[[#This Row],[Pnr.]]=AB$7,Tb.Financiering[[#This Row],[Te financieren]]-Tb.Financiering[[#This Row],[Eigen
bijdrage]]-Tb.Financiering[[#This Row],[Andere
subsidie(s)]]-Tb.Financiering[[#This Row],[Anders]],0)</f>
        <v>0</v>
      </c>
      <c r="AC129" s="144">
        <f>IF(Tb.Financiering[[#This Row],[Pnr.]]=AC$7,Tb.Financiering[[#This Row],[Te financieren]]-Tb.Financiering[[#This Row],[Eigen
bijdrage]]-Tb.Financiering[[#This Row],[Andere
subsidie(s)]]-Tb.Financiering[[#This Row],[Anders]],0)</f>
        <v>0</v>
      </c>
      <c r="AD129" s="144">
        <f>IF(Tb.Financiering[[#This Row],[Pnr.]]=AD$7,Tb.Financiering[[#This Row],[Te financieren]]-Tb.Financiering[[#This Row],[Eigen
bijdrage]]-Tb.Financiering[[#This Row],[Andere
subsidie(s)]]-Tb.Financiering[[#This Row],[Anders]],0)</f>
        <v>0</v>
      </c>
      <c r="AE129" s="144">
        <f>IF(Tb.Financiering[[#This Row],[Pnr.]]=AE$7,Tb.Financiering[[#This Row],[Te financieren]]-Tb.Financiering[[#This Row],[Eigen
bijdrage]]-Tb.Financiering[[#This Row],[Andere
subsidie(s)]]-Tb.Financiering[[#This Row],[Anders]],0)</f>
        <v>0</v>
      </c>
      <c r="AF129" s="144">
        <f>IF(Tb.Financiering[[#This Row],[Pnr.]]=AF$7,Tb.Financiering[[#This Row],[Te financieren]]-Tb.Financiering[[#This Row],[Eigen
bijdrage]]-Tb.Financiering[[#This Row],[Andere
subsidie(s)]]-Tb.Financiering[[#This Row],[Anders]],0)</f>
        <v>0</v>
      </c>
      <c r="AG129" s="144">
        <f>IF(Tb.Financiering[[#This Row],[Pnr.]]=AG$7,Tb.Financiering[[#This Row],[Te financieren]]-Tb.Financiering[[#This Row],[Eigen
bijdrage]]-Tb.Financiering[[#This Row],[Andere
subsidie(s)]]-Tb.Financiering[[#This Row],[Anders]],0)</f>
        <v>0</v>
      </c>
      <c r="AH129" s="144">
        <f>IF(Tb.Financiering[[#This Row],[Pnr.]]=AH$7,Tb.Financiering[[#This Row],[Te financieren]]-Tb.Financiering[[#This Row],[Eigen
bijdrage]]-Tb.Financiering[[#This Row],[Andere
subsidie(s)]]-Tb.Financiering[[#This Row],[Anders]],0)</f>
        <v>0</v>
      </c>
      <c r="AI129" s="144">
        <f>IF(Tb.Financiering[[#This Row],[Pnr.]]=AI$7,Tb.Financiering[[#This Row],[Te financieren]]-Tb.Financiering[[#This Row],[Eigen
bijdrage]]-Tb.Financiering[[#This Row],[Andere
subsidie(s)]]-Tb.Financiering[[#This Row],[Anders]],0)</f>
        <v>0</v>
      </c>
      <c r="AJ129" s="144">
        <f>IF(Tb.Financiering[[#This Row],[Pnr.]]=AJ$7,Tb.Financiering[[#This Row],[Te financieren]]-Tb.Financiering[[#This Row],[Eigen
bijdrage]]-Tb.Financiering[[#This Row],[Andere
subsidie(s)]]-Tb.Financiering[[#This Row],[Anders]],0)</f>
        <v>0</v>
      </c>
      <c r="AK129" s="144">
        <f>IF(Tb.Financiering[[#This Row],[Pnr.]]=AK$7,Tb.Financiering[[#This Row],[Te financieren]]-Tb.Financiering[[#This Row],[Eigen
bijdrage]]-Tb.Financiering[[#This Row],[Andere
subsidie(s)]]-Tb.Financiering[[#This Row],[Anders]],0)</f>
        <v>0</v>
      </c>
      <c r="AL129" s="144">
        <f>IF(Tb.Financiering[[#This Row],[Pnr.]]=AL$7,Tb.Financiering[[#This Row],[Te financieren]]-Tb.Financiering[[#This Row],[Eigen
bijdrage]]-Tb.Financiering[[#This Row],[Andere
subsidie(s)]]-Tb.Financiering[[#This Row],[Anders]],0)</f>
        <v>0</v>
      </c>
      <c r="AM129" s="144">
        <f>IF(Tb.Financiering[[#This Row],[Pnr.]]=AM$7,Tb.Financiering[[#This Row],[Te financieren]]-Tb.Financiering[[#This Row],[Eigen
bijdrage]]-Tb.Financiering[[#This Row],[Andere
subsidie(s)]]-Tb.Financiering[[#This Row],[Anders]],0)</f>
        <v>0</v>
      </c>
      <c r="AN129" s="144">
        <f>IF(Tb.Financiering[[#This Row],[Pnr.]]=AN$7,Tb.Financiering[[#This Row],[Te financieren]]-Tb.Financiering[[#This Row],[Eigen
bijdrage]]-Tb.Financiering[[#This Row],[Andere
subsidie(s)]]-Tb.Financiering[[#This Row],[Anders]],0)</f>
        <v>0</v>
      </c>
      <c r="AO129" s="144">
        <f>IF(Tb.Financiering[[#This Row],[Pnr.]]=AO$7,Tb.Financiering[[#This Row],[Te financieren]]-Tb.Financiering[[#This Row],[Eigen
bijdrage]]-Tb.Financiering[[#This Row],[Andere
subsidie(s)]]-Tb.Financiering[[#This Row],[Anders]],0)</f>
        <v>0</v>
      </c>
      <c r="AP129" s="144">
        <f>IF(Tb.Financiering[[#This Row],[Pnr.]]=AP$7,Tb.Financiering[[#This Row],[Te financieren]]-Tb.Financiering[[#This Row],[Eigen
bijdrage]]-Tb.Financiering[[#This Row],[Andere
subsidie(s)]]-Tb.Financiering[[#This Row],[Anders]],0)</f>
        <v>0</v>
      </c>
      <c r="AQ129" s="144">
        <f>IF(Tb.Financiering[[#This Row],[Pnr.]]=AQ$7,Tb.Financiering[[#This Row],[Te financieren]]-Tb.Financiering[[#This Row],[Eigen
bijdrage]]-Tb.Financiering[[#This Row],[Andere
subsidie(s)]]-Tb.Financiering[[#This Row],[Anders]],0)</f>
        <v>0</v>
      </c>
      <c r="AR129" s="144">
        <f>IF(Tb.Financiering[[#This Row],[Pnr.]]=AR$7,Tb.Financiering[[#This Row],[Te financieren]]-Tb.Financiering[[#This Row],[Eigen
bijdrage]]-Tb.Financiering[[#This Row],[Andere
subsidie(s)]]-Tb.Financiering[[#This Row],[Anders]],0)</f>
        <v>0</v>
      </c>
      <c r="AS129" s="144">
        <f>IF(Tb.Financiering[[#This Row],[Pnr.]]=AS$7,Tb.Financiering[[#This Row],[Te financieren]]-Tb.Financiering[[#This Row],[Eigen
bijdrage]]-Tb.Financiering[[#This Row],[Andere
subsidie(s)]]-Tb.Financiering[[#This Row],[Anders]],0)</f>
        <v>0</v>
      </c>
      <c r="AT129" s="144">
        <f>IF(Tb.Financiering[[#This Row],[Pnr.]]=AT$7,Tb.Financiering[[#This Row],[Te financieren]]-Tb.Financiering[[#This Row],[Eigen
bijdrage]]-Tb.Financiering[[#This Row],[Andere
subsidie(s)]]-Tb.Financiering[[#This Row],[Anders]],0)</f>
        <v>0</v>
      </c>
      <c r="AU129" s="144">
        <f>IF(Tb.Financiering[[#This Row],[Pnr.]]=AU$7,Tb.Financiering[[#This Row],[Te financieren]]-Tb.Financiering[[#This Row],[Eigen
bijdrage]]-Tb.Financiering[[#This Row],[Andere
subsidie(s)]]-Tb.Financiering[[#This Row],[Anders]],0)</f>
        <v>0</v>
      </c>
      <c r="AV129" s="144">
        <f>IF(Tb.Financiering[[#This Row],[Pnr.]]=AV$7,Tb.Financiering[[#This Row],[Te financieren]]-Tb.Financiering[[#This Row],[Eigen
bijdrage]]-Tb.Financiering[[#This Row],[Andere
subsidie(s)]]-Tb.Financiering[[#This Row],[Anders]],0)</f>
        <v>0</v>
      </c>
      <c r="AW129" s="144">
        <f>IF(Tb.Financiering[[#This Row],[Pnr.]]=AW$7,Tb.Financiering[[#This Row],[Te financieren]]-Tb.Financiering[[#This Row],[Eigen
bijdrage]]-Tb.Financiering[[#This Row],[Andere
subsidie(s)]]-Tb.Financiering[[#This Row],[Anders]],0)</f>
        <v>0</v>
      </c>
      <c r="AX129" s="144">
        <f>IF(Tb.Financiering[[#This Row],[Pnr.]]=AX$7,Tb.Financiering[[#This Row],[Te financieren]]-Tb.Financiering[[#This Row],[Eigen
bijdrage]]-Tb.Financiering[[#This Row],[Andere
subsidie(s)]]-Tb.Financiering[[#This Row],[Anders]],0)</f>
        <v>0</v>
      </c>
      <c r="AY129" s="144">
        <f>IF(Tb.Financiering[[#This Row],[Pnr.]]=AY$7,Tb.Financiering[[#This Row],[Te financieren]]-Tb.Financiering[[#This Row],[Eigen
bijdrage]]-Tb.Financiering[[#This Row],[Andere
subsidie(s)]]-Tb.Financiering[[#This Row],[Anders]],0)</f>
        <v>0</v>
      </c>
      <c r="AZ129" s="144">
        <f>IF(Tb.Financiering[[#This Row],[Pnr.]]=AZ$7,Tb.Financiering[[#This Row],[Te financieren]]-Tb.Financiering[[#This Row],[Eigen
bijdrage]]-Tb.Financiering[[#This Row],[Andere
subsidie(s)]]-Tb.Financiering[[#This Row],[Anders]],0)</f>
        <v>0</v>
      </c>
      <c r="BA129" s="144">
        <f>IF(Tb.Financiering[[#This Row],[Pnr.]]=BA$7,Tb.Financiering[[#This Row],[Te financieren]]-Tb.Financiering[[#This Row],[Eigen
bijdrage]]-Tb.Financiering[[#This Row],[Andere
subsidie(s)]]-Tb.Financiering[[#This Row],[Anders]],0)</f>
        <v>0</v>
      </c>
      <c r="BB129" s="144">
        <f>IF(Tb.Financiering[[#This Row],[Pnr.]]=BB$7,Tb.Financiering[[#This Row],[Te financieren]]-Tb.Financiering[[#This Row],[Eigen
bijdrage]]-Tb.Financiering[[#This Row],[Andere
subsidie(s)]]-Tb.Financiering[[#This Row],[Anders]],0)</f>
        <v>0</v>
      </c>
      <c r="BC129" s="144">
        <f>IF(Tb.Financiering[[#This Row],[Pnr.]]=BC$7,Tb.Financiering[[#This Row],[Te financieren]]-Tb.Financiering[[#This Row],[Eigen
bijdrage]]-Tb.Financiering[[#This Row],[Andere
subsidie(s)]]-Tb.Financiering[[#This Row],[Anders]],0)</f>
        <v>0</v>
      </c>
      <c r="BD129" s="144">
        <f>IF(Tb.Financiering[[#This Row],[Pnr.]]=BD$7,Tb.Financiering[[#This Row],[Te financieren]]-Tb.Financiering[[#This Row],[Eigen
bijdrage]]-Tb.Financiering[[#This Row],[Andere
subsidie(s)]]-Tb.Financiering[[#This Row],[Anders]],0)</f>
        <v>0</v>
      </c>
      <c r="BE129" s="144">
        <f>IF(Tb.Financiering[[#This Row],[Pnr.]]=BE$7,Tb.Financiering[[#This Row],[Te financieren]]-Tb.Financiering[[#This Row],[Eigen
bijdrage]]-Tb.Financiering[[#This Row],[Andere
subsidie(s)]]-Tb.Financiering[[#This Row],[Anders]],0)</f>
        <v>0</v>
      </c>
      <c r="BF129" s="144">
        <f>IF(Tb.Financiering[[#This Row],[Pnr.]]=BF$7,Tb.Financiering[[#This Row],[Te financieren]]-Tb.Financiering[[#This Row],[Eigen
bijdrage]]-Tb.Financiering[[#This Row],[Andere
subsidie(s)]]-Tb.Financiering[[#This Row],[Anders]],0)</f>
        <v>0</v>
      </c>
      <c r="BG129" s="144">
        <f>IF(Tb.Financiering[[#This Row],[Pnr.]]=BG$7,Tb.Financiering[[#This Row],[Te financieren]]-Tb.Financiering[[#This Row],[Eigen
bijdrage]]-Tb.Financiering[[#This Row],[Andere
subsidie(s)]]-Tb.Financiering[[#This Row],[Anders]],0)</f>
        <v>0</v>
      </c>
      <c r="BH129" s="144">
        <f>IF(Tb.Financiering[[#This Row],[Pnr.]]=BH$7,Tb.Financiering[[#This Row],[Te financieren]]-Tb.Financiering[[#This Row],[Eigen
bijdrage]]-Tb.Financiering[[#This Row],[Andere
subsidie(s)]]-Tb.Financiering[[#This Row],[Anders]],0)</f>
        <v>0</v>
      </c>
      <c r="BI129" s="144">
        <f>IF(Tb.Financiering[[#This Row],[Pnr.]]=BI$7,Tb.Financiering[[#This Row],[Te financieren]]-Tb.Financiering[[#This Row],[Eigen
bijdrage]]-Tb.Financiering[[#This Row],[Andere
subsidie(s)]]-Tb.Financiering[[#This Row],[Anders]],0)</f>
        <v>0</v>
      </c>
      <c r="BJ129" s="144">
        <f>IF(Tb.Financiering[[#This Row],[Pnr.]]=BJ$7,Tb.Financiering[[#This Row],[Te financieren]]-Tb.Financiering[[#This Row],[Eigen
bijdrage]]-Tb.Financiering[[#This Row],[Andere
subsidie(s)]]-Tb.Financiering[[#This Row],[Anders]],0)</f>
        <v>0</v>
      </c>
      <c r="BK129" s="144">
        <f>IF(Tb.Financiering[[#This Row],[Pnr.]]=BK$7,Tb.Financiering[[#This Row],[Te financieren]]-Tb.Financiering[[#This Row],[Eigen
bijdrage]]-Tb.Financiering[[#This Row],[Andere
subsidie(s)]]-Tb.Financiering[[#This Row],[Anders]],0)</f>
        <v>0</v>
      </c>
      <c r="BL129" s="144">
        <f>IF(Tb.Financiering[[#This Row],[Pnr.]]=BL$7,Tb.Financiering[[#This Row],[Te financieren]]-Tb.Financiering[[#This Row],[Eigen
bijdrage]]-Tb.Financiering[[#This Row],[Andere
subsidie(s)]]-Tb.Financiering[[#This Row],[Anders]],0)</f>
        <v>0</v>
      </c>
      <c r="BM129" s="144">
        <f>IF(Tb.Financiering[[#This Row],[Pnr.]]=BM$7,Tb.Financiering[[#This Row],[Te financieren]]-Tb.Financiering[[#This Row],[Eigen
bijdrage]]-Tb.Financiering[[#This Row],[Andere
subsidie(s)]]-Tb.Financiering[[#This Row],[Anders]],0)</f>
        <v>0</v>
      </c>
      <c r="BN129" s="235">
        <f>IF(Tb.Financiering[[#This Row],[Pnr.]]=BN$7,Tb.Financiering[[#This Row],[Eigen
bijdrage]]+Tb.Financiering[[#This Row],[Andere
subsidie(s)]]+Tb.Financiering[[#This Row],[Anders]],0)</f>
        <v>0</v>
      </c>
      <c r="BO129" s="235">
        <f>IF(Tb.Financiering[[#This Row],[Pnr.]]=BO$7,Tb.Financiering[[#This Row],[Eigen
bijdrage]]+Tb.Financiering[[#This Row],[Andere
subsidie(s)]]+Tb.Financiering[[#This Row],[Anders]],0)</f>
        <v>0</v>
      </c>
      <c r="BP129" s="235">
        <f>IF(Tb.Financiering[[#This Row],[Pnr.]]=BP$7,Tb.Financiering[[#This Row],[Eigen
bijdrage]]+Tb.Financiering[[#This Row],[Andere
subsidie(s)]]+Tb.Financiering[[#This Row],[Anders]],0)</f>
        <v>0</v>
      </c>
      <c r="BQ129" s="235">
        <f>IF(Tb.Financiering[[#This Row],[Pnr.]]=BQ$7,Tb.Financiering[[#This Row],[Eigen
bijdrage]]+Tb.Financiering[[#This Row],[Andere
subsidie(s)]]+Tb.Financiering[[#This Row],[Anders]],0)</f>
        <v>0</v>
      </c>
      <c r="BR129" s="235">
        <f>IF(Tb.Financiering[[#This Row],[Pnr.]]=BR$7,Tb.Financiering[[#This Row],[Eigen
bijdrage]]+Tb.Financiering[[#This Row],[Andere
subsidie(s)]]+Tb.Financiering[[#This Row],[Anders]],0)</f>
        <v>0</v>
      </c>
      <c r="BS129" s="235">
        <f>IF(Tb.Financiering[[#This Row],[Pnr.]]=BS$7,Tb.Financiering[[#This Row],[Eigen
bijdrage]]+Tb.Financiering[[#This Row],[Andere
subsidie(s)]]+Tb.Financiering[[#This Row],[Anders]],0)</f>
        <v>0</v>
      </c>
      <c r="BT129" s="235">
        <f>IF(Tb.Financiering[[#This Row],[Pnr.]]=BT$7,Tb.Financiering[[#This Row],[Eigen
bijdrage]]+Tb.Financiering[[#This Row],[Andere
subsidie(s)]]+Tb.Financiering[[#This Row],[Anders]],0)</f>
        <v>0</v>
      </c>
      <c r="BU129" s="235">
        <f>IF(Tb.Financiering[[#This Row],[Pnr.]]=BU$7,Tb.Financiering[[#This Row],[Eigen
bijdrage]]+Tb.Financiering[[#This Row],[Andere
subsidie(s)]]+Tb.Financiering[[#This Row],[Anders]],0)</f>
        <v>0</v>
      </c>
      <c r="BV129" s="235">
        <f>IF(Tb.Financiering[[#This Row],[Pnr.]]=BV$7,Tb.Financiering[[#This Row],[Eigen
bijdrage]]+Tb.Financiering[[#This Row],[Andere
subsidie(s)]]+Tb.Financiering[[#This Row],[Anders]],0)</f>
        <v>0</v>
      </c>
      <c r="BW129" s="235">
        <f>IF(Tb.Financiering[[#This Row],[Pnr.]]=BW$7,Tb.Financiering[[#This Row],[Eigen
bijdrage]]+Tb.Financiering[[#This Row],[Andere
subsidie(s)]]+Tb.Financiering[[#This Row],[Anders]],0)</f>
        <v>0</v>
      </c>
      <c r="BX129" s="235">
        <f>IF(Tb.Financiering[[#This Row],[Pnr.]]=BX$7,Tb.Financiering[[#This Row],[Eigen
bijdrage]]+Tb.Financiering[[#This Row],[Andere
subsidie(s)]]+Tb.Financiering[[#This Row],[Anders]],0)</f>
        <v>0</v>
      </c>
      <c r="BY129" s="235">
        <f>IF(Tb.Financiering[[#This Row],[Pnr.]]=BY$7,Tb.Financiering[[#This Row],[Eigen
bijdrage]]+Tb.Financiering[[#This Row],[Andere
subsidie(s)]]+Tb.Financiering[[#This Row],[Anders]],0)</f>
        <v>0</v>
      </c>
      <c r="BZ129" s="235">
        <f>IF(Tb.Financiering[[#This Row],[Pnr.]]=BZ$7,Tb.Financiering[[#This Row],[Eigen
bijdrage]]+Tb.Financiering[[#This Row],[Andere
subsidie(s)]]+Tb.Financiering[[#This Row],[Anders]],0)</f>
        <v>0</v>
      </c>
      <c r="CA129" s="235">
        <f>IF(Tb.Financiering[[#This Row],[Pnr.]]=CA$7,Tb.Financiering[[#This Row],[Eigen
bijdrage]]+Tb.Financiering[[#This Row],[Andere
subsidie(s)]]+Tb.Financiering[[#This Row],[Anders]],0)</f>
        <v>0</v>
      </c>
      <c r="CB129" s="235">
        <f>IF(Tb.Financiering[[#This Row],[Pnr.]]=CB$7,Tb.Financiering[[#This Row],[Eigen
bijdrage]]+Tb.Financiering[[#This Row],[Andere
subsidie(s)]]+Tb.Financiering[[#This Row],[Anders]],0)</f>
        <v>0</v>
      </c>
      <c r="CC129" s="235">
        <f>IF(Tb.Financiering[[#This Row],[Pnr.]]=CC$7,Tb.Financiering[[#This Row],[Eigen
bijdrage]]+Tb.Financiering[[#This Row],[Andere
subsidie(s)]]+Tb.Financiering[[#This Row],[Anders]],0)</f>
        <v>0</v>
      </c>
      <c r="CD129" s="235">
        <f>IF(Tb.Financiering[[#This Row],[Pnr.]]=CD$7,Tb.Financiering[[#This Row],[Eigen
bijdrage]]+Tb.Financiering[[#This Row],[Andere
subsidie(s)]]+Tb.Financiering[[#This Row],[Anders]],0)</f>
        <v>0</v>
      </c>
      <c r="CE129" s="235">
        <f>IF(Tb.Financiering[[#This Row],[Pnr.]]=CE$7,Tb.Financiering[[#This Row],[Eigen
bijdrage]]+Tb.Financiering[[#This Row],[Andere
subsidie(s)]]+Tb.Financiering[[#This Row],[Anders]],0)</f>
        <v>0</v>
      </c>
      <c r="CF129" s="235">
        <f>IF(Tb.Financiering[[#This Row],[Pnr.]]=CF$7,Tb.Financiering[[#This Row],[Eigen
bijdrage]]+Tb.Financiering[[#This Row],[Andere
subsidie(s)]]+Tb.Financiering[[#This Row],[Anders]],0)</f>
        <v>0</v>
      </c>
      <c r="CG129" s="235">
        <f>IF(Tb.Financiering[[#This Row],[Pnr.]]=CG$7,Tb.Financiering[[#This Row],[Eigen
bijdrage]]+Tb.Financiering[[#This Row],[Andere
subsidie(s)]]+Tb.Financiering[[#This Row],[Anders]],0)</f>
        <v>0</v>
      </c>
      <c r="CH129" s="235">
        <f>IF(Tb.Financiering[[#This Row],[Pnr.]]=CH$7,Tb.Financiering[[#This Row],[Eigen
bijdrage]]+Tb.Financiering[[#This Row],[Andere
subsidie(s)]]+Tb.Financiering[[#This Row],[Anders]],0)</f>
        <v>0</v>
      </c>
      <c r="CI129" s="235">
        <f>IF(Tb.Financiering[[#This Row],[Pnr.]]=CI$7,Tb.Financiering[[#This Row],[Eigen
bijdrage]]+Tb.Financiering[[#This Row],[Andere
subsidie(s)]]+Tb.Financiering[[#This Row],[Anders]],0)</f>
        <v>0</v>
      </c>
      <c r="CJ129" s="235">
        <f>IF(Tb.Financiering[[#This Row],[Pnr.]]=CJ$7,Tb.Financiering[[#This Row],[Eigen
bijdrage]]+Tb.Financiering[[#This Row],[Andere
subsidie(s)]]+Tb.Financiering[[#This Row],[Anders]],0)</f>
        <v>0</v>
      </c>
      <c r="CK129" s="235">
        <f>IF(Tb.Financiering[[#This Row],[Pnr.]]=CK$7,Tb.Financiering[[#This Row],[Eigen
bijdrage]]+Tb.Financiering[[#This Row],[Andere
subsidie(s)]]+Tb.Financiering[[#This Row],[Anders]],0)</f>
        <v>0</v>
      </c>
      <c r="CL129" s="235">
        <f>IF(Tb.Financiering[[#This Row],[Pnr.]]=CL$7,Tb.Financiering[[#This Row],[Eigen
bijdrage]]+Tb.Financiering[[#This Row],[Andere
subsidie(s)]]+Tb.Financiering[[#This Row],[Anders]],0)</f>
        <v>0</v>
      </c>
      <c r="CM129" s="235">
        <f>IF(Tb.Financiering[[#This Row],[Pnr.]]=CM$7,Tb.Financiering[[#This Row],[Eigen
bijdrage]]+Tb.Financiering[[#This Row],[Andere
subsidie(s)]]+Tb.Financiering[[#This Row],[Anders]],0)</f>
        <v>0</v>
      </c>
      <c r="CN129" s="235">
        <f>IF(Tb.Financiering[[#This Row],[Pnr.]]=CN$7,Tb.Financiering[[#This Row],[Eigen
bijdrage]]+Tb.Financiering[[#This Row],[Andere
subsidie(s)]]+Tb.Financiering[[#This Row],[Anders]],0)</f>
        <v>0</v>
      </c>
      <c r="CO129" s="235">
        <f>IF(Tb.Financiering[[#This Row],[Pnr.]]=CO$7,Tb.Financiering[[#This Row],[Eigen
bijdrage]]+Tb.Financiering[[#This Row],[Andere
subsidie(s)]]+Tb.Financiering[[#This Row],[Anders]],0)</f>
        <v>0</v>
      </c>
      <c r="CP129" s="235">
        <f>IF(Tb.Financiering[[#This Row],[Pnr.]]=CP$7,Tb.Financiering[[#This Row],[Eigen
bijdrage]]+Tb.Financiering[[#This Row],[Andere
subsidie(s)]]+Tb.Financiering[[#This Row],[Anders]],0)</f>
        <v>0</v>
      </c>
      <c r="CQ129" s="235">
        <f>IF(Tb.Financiering[[#This Row],[Pnr.]]=CQ$7,Tb.Financiering[[#This Row],[Eigen
bijdrage]]+Tb.Financiering[[#This Row],[Andere
subsidie(s)]]+Tb.Financiering[[#This Row],[Anders]],0)</f>
        <v>0</v>
      </c>
      <c r="CR129" s="235">
        <f>IF(Tb.Financiering[[#This Row],[Pnr.]]=CR$7,Tb.Financiering[[#This Row],[Eigen
bijdrage]]+Tb.Financiering[[#This Row],[Andere
subsidie(s)]]+Tb.Financiering[[#This Row],[Anders]],0)</f>
        <v>0</v>
      </c>
      <c r="CS129" s="235">
        <f>IF(Tb.Financiering[[#This Row],[Pnr.]]=CS$7,Tb.Financiering[[#This Row],[Eigen
bijdrage]]+Tb.Financiering[[#This Row],[Andere
subsidie(s)]]+Tb.Financiering[[#This Row],[Anders]],0)</f>
        <v>0</v>
      </c>
      <c r="CT129" s="235">
        <f>IF(Tb.Financiering[[#This Row],[Pnr.]]=CT$7,Tb.Financiering[[#This Row],[Eigen
bijdrage]]+Tb.Financiering[[#This Row],[Andere
subsidie(s)]]+Tb.Financiering[[#This Row],[Anders]],0)</f>
        <v>0</v>
      </c>
      <c r="CU129" s="235">
        <f>IF(Tb.Financiering[[#This Row],[Pnr.]]=CU$7,Tb.Financiering[[#This Row],[Eigen
bijdrage]]+Tb.Financiering[[#This Row],[Andere
subsidie(s)]]+Tb.Financiering[[#This Row],[Anders]],0)</f>
        <v>0</v>
      </c>
      <c r="CV129" s="235">
        <f>IF(Tb.Financiering[[#This Row],[Pnr.]]=CV$7,Tb.Financiering[[#This Row],[Eigen
bijdrage]]+Tb.Financiering[[#This Row],[Andere
subsidie(s)]]+Tb.Financiering[[#This Row],[Anders]],0)</f>
        <v>0</v>
      </c>
      <c r="CW129" s="235">
        <f>IF(Tb.Financiering[[#This Row],[Pnr.]]=CW$7,Tb.Financiering[[#This Row],[Eigen
bijdrage]]+Tb.Financiering[[#This Row],[Andere
subsidie(s)]]+Tb.Financiering[[#This Row],[Anders]],0)</f>
        <v>0</v>
      </c>
      <c r="CX129" s="235">
        <f>IF(Tb.Financiering[[#This Row],[Pnr.]]=CX$7,Tb.Financiering[[#This Row],[Eigen
bijdrage]]+Tb.Financiering[[#This Row],[Andere
subsidie(s)]]+Tb.Financiering[[#This Row],[Anders]],0)</f>
        <v>0</v>
      </c>
      <c r="CY129" s="235">
        <f>IF(Tb.Financiering[[#This Row],[Pnr.]]=CY$7,Tb.Financiering[[#This Row],[Eigen
bijdrage]]+Tb.Financiering[[#This Row],[Andere
subsidie(s)]]+Tb.Financiering[[#This Row],[Anders]],0)</f>
        <v>0</v>
      </c>
      <c r="CZ129" s="235">
        <f>IF(Tb.Financiering[[#This Row],[Pnr.]]=CZ$7,Tb.Financiering[[#This Row],[Eigen
bijdrage]]+Tb.Financiering[[#This Row],[Andere
subsidie(s)]]+Tb.Financiering[[#This Row],[Anders]],0)</f>
        <v>0</v>
      </c>
      <c r="DA129" s="235">
        <f>IF(Tb.Financiering[[#This Row],[Pnr.]]=DA$7,Tb.Financiering[[#This Row],[Eigen
bijdrage]]+Tb.Financiering[[#This Row],[Andere
subsidie(s)]]+Tb.Financiering[[#This Row],[Anders]],0)</f>
        <v>0</v>
      </c>
      <c r="DB129" s="235">
        <f>IF(Tb.Financiering[[#This Row],[Pnr.]]=DB$7,Tb.Financiering[[#This Row],[Eigen
bijdrage]]+Tb.Financiering[[#This Row],[Andere
subsidie(s)]]+Tb.Financiering[[#This Row],[Anders]],0)</f>
        <v>0</v>
      </c>
      <c r="DC129" s="235">
        <f>IF(Tb.Financiering[[#This Row],[Pnr.]]=DC$7,Tb.Financiering[[#This Row],[Eigen
bijdrage]]+Tb.Financiering[[#This Row],[Andere
subsidie(s)]]+Tb.Financiering[[#This Row],[Anders]],0)</f>
        <v>0</v>
      </c>
      <c r="DD129" s="235">
        <f>IF(Tb.Financiering[[#This Row],[Pnr.]]=DD$7,Tb.Financiering[[#This Row],[Eigen
bijdrage]]+Tb.Financiering[[#This Row],[Andere
subsidie(s)]]+Tb.Financiering[[#This Row],[Anders]],0)</f>
        <v>0</v>
      </c>
      <c r="DE129" s="235">
        <f>IF(Tb.Financiering[[#This Row],[Pnr.]]=DE$7,Tb.Financiering[[#This Row],[Eigen
bijdrage]]+Tb.Financiering[[#This Row],[Andere
subsidie(s)]]+Tb.Financiering[[#This Row],[Anders]],0)</f>
        <v>0</v>
      </c>
      <c r="DF129" s="235">
        <f>IF(Tb.Financiering[[#This Row],[Pnr.]]=DF$7,Tb.Financiering[[#This Row],[Eigen
bijdrage]]+Tb.Financiering[[#This Row],[Andere
subsidie(s)]]+Tb.Financiering[[#This Row],[Anders]],0)</f>
        <v>0</v>
      </c>
      <c r="DG129" s="235">
        <f>IF(Tb.Financiering[[#This Row],[Pnr.]]=DG$7,Tb.Financiering[[#This Row],[Eigen
bijdrage]]+Tb.Financiering[[#This Row],[Andere
subsidie(s)]]+Tb.Financiering[[#This Row],[Anders]],0)</f>
        <v>0</v>
      </c>
      <c r="DH129" s="235">
        <f>IF(Tb.Financiering[[#This Row],[Pnr.]]=DH$7,Tb.Financiering[[#This Row],[Eigen
bijdrage]]+Tb.Financiering[[#This Row],[Andere
subsidie(s)]]+Tb.Financiering[[#This Row],[Anders]],0)</f>
        <v>0</v>
      </c>
      <c r="DI129" s="235">
        <f>IF(Tb.Financiering[[#This Row],[Pnr.]]=DI$7,Tb.Financiering[[#This Row],[Eigen
bijdrage]]+Tb.Financiering[[#This Row],[Andere
subsidie(s)]]+Tb.Financiering[[#This Row],[Anders]],0)</f>
        <v>0</v>
      </c>
      <c r="DJ129" s="235">
        <f>IF(Tb.Financiering[[#This Row],[Pnr.]]=DJ$7,Tb.Financiering[[#This Row],[Eigen
bijdrage]]+Tb.Financiering[[#This Row],[Andere
subsidie(s)]]+Tb.Financiering[[#This Row],[Anders]],0)</f>
        <v>0</v>
      </c>
      <c r="DK129" s="235">
        <f>IF(Tb.Financiering[[#This Row],[Pnr.]]=DK$7,Tb.Financiering[[#This Row],[Eigen
bijdrage]]+Tb.Financiering[[#This Row],[Andere
subsidie(s)]]+Tb.Financiering[[#This Row],[Anders]],0)</f>
        <v>0</v>
      </c>
      <c r="XFD129" s="31"/>
    </row>
    <row r="130" spans="1:115 16384:16384" s="4" customFormat="1" x14ac:dyDescent="0.3">
      <c r="A130" s="31"/>
      <c r="B130" s="137"/>
      <c r="C130" s="137"/>
      <c r="D130" s="11">
        <f>SUMIF(Tbl.Kosten[PSAnr.],Tb.Financiering[[#This Row],[PSAnr.]],Tbl.Kosten[Totaal kosten])</f>
        <v>0</v>
      </c>
      <c r="E130" s="154">
        <f>SUMIF(Tbl.Kosten[PSAnr.],Tb.Financiering[[#This Row],[PSAnr.]],Tbl.Kosten[Subsidie])</f>
        <v>0</v>
      </c>
      <c r="F130" s="155"/>
      <c r="G130" s="154">
        <f>Tb.Financiering[[#This Row],[Begrote kosten]]-Tb.Financiering[[#This Row],[Berekende GLB subsidie]]-Tb.Financiering[[#This Row],[Correctie GLB subsidie]]</f>
        <v>0</v>
      </c>
      <c r="H130" s="156"/>
      <c r="I130" s="156"/>
      <c r="J130" s="156"/>
      <c r="K130" s="152"/>
      <c r="L130" s="97">
        <f>Tb.Financiering[[#This Row],[Te financieren]]-SUM(Tb.Financiering[[#This Row],[Eigen
bijdrage]:[Anders]])</f>
        <v>0</v>
      </c>
      <c r="M130" s="160" t="str">
        <f>IFERROR(VLOOKUP(Tb.Financiering[[#This Row],[Partnernaam]],Tbl.Projectpartners[[Naam]:[PNr.]],9,FALSE),"")</f>
        <v/>
      </c>
      <c r="N130" s="142" t="str">
        <f>IFERROR(VLOOKUP(Tb.Financiering[[#This Row],[Subsidiabele activiteit]],Tbl.Subsidiehoogte[[Subsidieactiviteit]:[SAnr.]],3,FALSE),"")</f>
        <v/>
      </c>
      <c r="O130" s="142" t="str">
        <f>_xlfn.CONCAT(Tb.Financiering[[#This Row],[Pnr.]],Tb.Financiering[[#This Row],[SAnr.]])</f>
        <v/>
      </c>
      <c r="P130" s="144">
        <f>IF(Tb.Financiering[[#This Row],[Pnr.]]=P$7,Tb.Financiering[[#This Row],[Te financieren]]-Tb.Financiering[[#This Row],[Eigen
bijdrage]]-Tb.Financiering[[#This Row],[Andere
subsidie(s)]]-Tb.Financiering[[#This Row],[Anders]],0)</f>
        <v>0</v>
      </c>
      <c r="Q130" s="144">
        <f>IF(Tb.Financiering[[#This Row],[Pnr.]]=Q$7,Tb.Financiering[[#This Row],[Te financieren]]-Tb.Financiering[[#This Row],[Eigen
bijdrage]]-Tb.Financiering[[#This Row],[Andere
subsidie(s)]]-Tb.Financiering[[#This Row],[Anders]],0)</f>
        <v>0</v>
      </c>
      <c r="R130" s="144">
        <f>IF(Tb.Financiering[[#This Row],[Pnr.]]=R$7,Tb.Financiering[[#This Row],[Te financieren]]-Tb.Financiering[[#This Row],[Eigen
bijdrage]]-Tb.Financiering[[#This Row],[Andere
subsidie(s)]]-Tb.Financiering[[#This Row],[Anders]],0)</f>
        <v>0</v>
      </c>
      <c r="S130" s="144">
        <f>IF(Tb.Financiering[[#This Row],[Pnr.]]=S$7,Tb.Financiering[[#This Row],[Te financieren]]-Tb.Financiering[[#This Row],[Eigen
bijdrage]]-Tb.Financiering[[#This Row],[Andere
subsidie(s)]]-Tb.Financiering[[#This Row],[Anders]],0)</f>
        <v>0</v>
      </c>
      <c r="T130" s="144">
        <f>IF(Tb.Financiering[[#This Row],[Pnr.]]=T$7,Tb.Financiering[[#This Row],[Te financieren]]-Tb.Financiering[[#This Row],[Eigen
bijdrage]]-Tb.Financiering[[#This Row],[Andere
subsidie(s)]]-Tb.Financiering[[#This Row],[Anders]],0)</f>
        <v>0</v>
      </c>
      <c r="U130" s="144">
        <f>IF(Tb.Financiering[[#This Row],[Pnr.]]=U$7,Tb.Financiering[[#This Row],[Te financieren]]-Tb.Financiering[[#This Row],[Eigen
bijdrage]]-Tb.Financiering[[#This Row],[Andere
subsidie(s)]]-Tb.Financiering[[#This Row],[Anders]],0)</f>
        <v>0</v>
      </c>
      <c r="V130" s="144">
        <f>IF(Tb.Financiering[[#This Row],[Pnr.]]=V$7,Tb.Financiering[[#This Row],[Te financieren]]-Tb.Financiering[[#This Row],[Eigen
bijdrage]]-Tb.Financiering[[#This Row],[Andere
subsidie(s)]]-Tb.Financiering[[#This Row],[Anders]],0)</f>
        <v>0</v>
      </c>
      <c r="W130" s="144">
        <f>IF(Tb.Financiering[[#This Row],[Pnr.]]=W$7,Tb.Financiering[[#This Row],[Te financieren]]-Tb.Financiering[[#This Row],[Eigen
bijdrage]]-Tb.Financiering[[#This Row],[Andere
subsidie(s)]]-Tb.Financiering[[#This Row],[Anders]],0)</f>
        <v>0</v>
      </c>
      <c r="X130" s="144">
        <f>IF(Tb.Financiering[[#This Row],[Pnr.]]=X$7,Tb.Financiering[[#This Row],[Te financieren]]-Tb.Financiering[[#This Row],[Eigen
bijdrage]]-Tb.Financiering[[#This Row],[Andere
subsidie(s)]]-Tb.Financiering[[#This Row],[Anders]],0)</f>
        <v>0</v>
      </c>
      <c r="Y130" s="144">
        <f>IF(Tb.Financiering[[#This Row],[Pnr.]]=Y$7,Tb.Financiering[[#This Row],[Te financieren]]-Tb.Financiering[[#This Row],[Eigen
bijdrage]]-Tb.Financiering[[#This Row],[Andere
subsidie(s)]]-Tb.Financiering[[#This Row],[Anders]],0)</f>
        <v>0</v>
      </c>
      <c r="Z130" s="144">
        <f>IF(Tb.Financiering[[#This Row],[Pnr.]]=Z$7,Tb.Financiering[[#This Row],[Te financieren]]-Tb.Financiering[[#This Row],[Eigen
bijdrage]]-Tb.Financiering[[#This Row],[Andere
subsidie(s)]]-Tb.Financiering[[#This Row],[Anders]],0)</f>
        <v>0</v>
      </c>
      <c r="AA130" s="144">
        <f>IF(Tb.Financiering[[#This Row],[Pnr.]]=AA$7,Tb.Financiering[[#This Row],[Te financieren]]-Tb.Financiering[[#This Row],[Eigen
bijdrage]]-Tb.Financiering[[#This Row],[Andere
subsidie(s)]]-Tb.Financiering[[#This Row],[Anders]],0)</f>
        <v>0</v>
      </c>
      <c r="AB130" s="144">
        <f>IF(Tb.Financiering[[#This Row],[Pnr.]]=AB$7,Tb.Financiering[[#This Row],[Te financieren]]-Tb.Financiering[[#This Row],[Eigen
bijdrage]]-Tb.Financiering[[#This Row],[Andere
subsidie(s)]]-Tb.Financiering[[#This Row],[Anders]],0)</f>
        <v>0</v>
      </c>
      <c r="AC130" s="144">
        <f>IF(Tb.Financiering[[#This Row],[Pnr.]]=AC$7,Tb.Financiering[[#This Row],[Te financieren]]-Tb.Financiering[[#This Row],[Eigen
bijdrage]]-Tb.Financiering[[#This Row],[Andere
subsidie(s)]]-Tb.Financiering[[#This Row],[Anders]],0)</f>
        <v>0</v>
      </c>
      <c r="AD130" s="144">
        <f>IF(Tb.Financiering[[#This Row],[Pnr.]]=AD$7,Tb.Financiering[[#This Row],[Te financieren]]-Tb.Financiering[[#This Row],[Eigen
bijdrage]]-Tb.Financiering[[#This Row],[Andere
subsidie(s)]]-Tb.Financiering[[#This Row],[Anders]],0)</f>
        <v>0</v>
      </c>
      <c r="AE130" s="144">
        <f>IF(Tb.Financiering[[#This Row],[Pnr.]]=AE$7,Tb.Financiering[[#This Row],[Te financieren]]-Tb.Financiering[[#This Row],[Eigen
bijdrage]]-Tb.Financiering[[#This Row],[Andere
subsidie(s)]]-Tb.Financiering[[#This Row],[Anders]],0)</f>
        <v>0</v>
      </c>
      <c r="AF130" s="144">
        <f>IF(Tb.Financiering[[#This Row],[Pnr.]]=AF$7,Tb.Financiering[[#This Row],[Te financieren]]-Tb.Financiering[[#This Row],[Eigen
bijdrage]]-Tb.Financiering[[#This Row],[Andere
subsidie(s)]]-Tb.Financiering[[#This Row],[Anders]],0)</f>
        <v>0</v>
      </c>
      <c r="AG130" s="144">
        <f>IF(Tb.Financiering[[#This Row],[Pnr.]]=AG$7,Tb.Financiering[[#This Row],[Te financieren]]-Tb.Financiering[[#This Row],[Eigen
bijdrage]]-Tb.Financiering[[#This Row],[Andere
subsidie(s)]]-Tb.Financiering[[#This Row],[Anders]],0)</f>
        <v>0</v>
      </c>
      <c r="AH130" s="144">
        <f>IF(Tb.Financiering[[#This Row],[Pnr.]]=AH$7,Tb.Financiering[[#This Row],[Te financieren]]-Tb.Financiering[[#This Row],[Eigen
bijdrage]]-Tb.Financiering[[#This Row],[Andere
subsidie(s)]]-Tb.Financiering[[#This Row],[Anders]],0)</f>
        <v>0</v>
      </c>
      <c r="AI130" s="144">
        <f>IF(Tb.Financiering[[#This Row],[Pnr.]]=AI$7,Tb.Financiering[[#This Row],[Te financieren]]-Tb.Financiering[[#This Row],[Eigen
bijdrage]]-Tb.Financiering[[#This Row],[Andere
subsidie(s)]]-Tb.Financiering[[#This Row],[Anders]],0)</f>
        <v>0</v>
      </c>
      <c r="AJ130" s="144">
        <f>IF(Tb.Financiering[[#This Row],[Pnr.]]=AJ$7,Tb.Financiering[[#This Row],[Te financieren]]-Tb.Financiering[[#This Row],[Eigen
bijdrage]]-Tb.Financiering[[#This Row],[Andere
subsidie(s)]]-Tb.Financiering[[#This Row],[Anders]],0)</f>
        <v>0</v>
      </c>
      <c r="AK130" s="144">
        <f>IF(Tb.Financiering[[#This Row],[Pnr.]]=AK$7,Tb.Financiering[[#This Row],[Te financieren]]-Tb.Financiering[[#This Row],[Eigen
bijdrage]]-Tb.Financiering[[#This Row],[Andere
subsidie(s)]]-Tb.Financiering[[#This Row],[Anders]],0)</f>
        <v>0</v>
      </c>
      <c r="AL130" s="144">
        <f>IF(Tb.Financiering[[#This Row],[Pnr.]]=AL$7,Tb.Financiering[[#This Row],[Te financieren]]-Tb.Financiering[[#This Row],[Eigen
bijdrage]]-Tb.Financiering[[#This Row],[Andere
subsidie(s)]]-Tb.Financiering[[#This Row],[Anders]],0)</f>
        <v>0</v>
      </c>
      <c r="AM130" s="144">
        <f>IF(Tb.Financiering[[#This Row],[Pnr.]]=AM$7,Tb.Financiering[[#This Row],[Te financieren]]-Tb.Financiering[[#This Row],[Eigen
bijdrage]]-Tb.Financiering[[#This Row],[Andere
subsidie(s)]]-Tb.Financiering[[#This Row],[Anders]],0)</f>
        <v>0</v>
      </c>
      <c r="AN130" s="144">
        <f>IF(Tb.Financiering[[#This Row],[Pnr.]]=AN$7,Tb.Financiering[[#This Row],[Te financieren]]-Tb.Financiering[[#This Row],[Eigen
bijdrage]]-Tb.Financiering[[#This Row],[Andere
subsidie(s)]]-Tb.Financiering[[#This Row],[Anders]],0)</f>
        <v>0</v>
      </c>
      <c r="AO130" s="144">
        <f>IF(Tb.Financiering[[#This Row],[Pnr.]]=AO$7,Tb.Financiering[[#This Row],[Te financieren]]-Tb.Financiering[[#This Row],[Eigen
bijdrage]]-Tb.Financiering[[#This Row],[Andere
subsidie(s)]]-Tb.Financiering[[#This Row],[Anders]],0)</f>
        <v>0</v>
      </c>
      <c r="AP130" s="144">
        <f>IF(Tb.Financiering[[#This Row],[Pnr.]]=AP$7,Tb.Financiering[[#This Row],[Te financieren]]-Tb.Financiering[[#This Row],[Eigen
bijdrage]]-Tb.Financiering[[#This Row],[Andere
subsidie(s)]]-Tb.Financiering[[#This Row],[Anders]],0)</f>
        <v>0</v>
      </c>
      <c r="AQ130" s="144">
        <f>IF(Tb.Financiering[[#This Row],[Pnr.]]=AQ$7,Tb.Financiering[[#This Row],[Te financieren]]-Tb.Financiering[[#This Row],[Eigen
bijdrage]]-Tb.Financiering[[#This Row],[Andere
subsidie(s)]]-Tb.Financiering[[#This Row],[Anders]],0)</f>
        <v>0</v>
      </c>
      <c r="AR130" s="144">
        <f>IF(Tb.Financiering[[#This Row],[Pnr.]]=AR$7,Tb.Financiering[[#This Row],[Te financieren]]-Tb.Financiering[[#This Row],[Eigen
bijdrage]]-Tb.Financiering[[#This Row],[Andere
subsidie(s)]]-Tb.Financiering[[#This Row],[Anders]],0)</f>
        <v>0</v>
      </c>
      <c r="AS130" s="144">
        <f>IF(Tb.Financiering[[#This Row],[Pnr.]]=AS$7,Tb.Financiering[[#This Row],[Te financieren]]-Tb.Financiering[[#This Row],[Eigen
bijdrage]]-Tb.Financiering[[#This Row],[Andere
subsidie(s)]]-Tb.Financiering[[#This Row],[Anders]],0)</f>
        <v>0</v>
      </c>
      <c r="AT130" s="144">
        <f>IF(Tb.Financiering[[#This Row],[Pnr.]]=AT$7,Tb.Financiering[[#This Row],[Te financieren]]-Tb.Financiering[[#This Row],[Eigen
bijdrage]]-Tb.Financiering[[#This Row],[Andere
subsidie(s)]]-Tb.Financiering[[#This Row],[Anders]],0)</f>
        <v>0</v>
      </c>
      <c r="AU130" s="144">
        <f>IF(Tb.Financiering[[#This Row],[Pnr.]]=AU$7,Tb.Financiering[[#This Row],[Te financieren]]-Tb.Financiering[[#This Row],[Eigen
bijdrage]]-Tb.Financiering[[#This Row],[Andere
subsidie(s)]]-Tb.Financiering[[#This Row],[Anders]],0)</f>
        <v>0</v>
      </c>
      <c r="AV130" s="144">
        <f>IF(Tb.Financiering[[#This Row],[Pnr.]]=AV$7,Tb.Financiering[[#This Row],[Te financieren]]-Tb.Financiering[[#This Row],[Eigen
bijdrage]]-Tb.Financiering[[#This Row],[Andere
subsidie(s)]]-Tb.Financiering[[#This Row],[Anders]],0)</f>
        <v>0</v>
      </c>
      <c r="AW130" s="144">
        <f>IF(Tb.Financiering[[#This Row],[Pnr.]]=AW$7,Tb.Financiering[[#This Row],[Te financieren]]-Tb.Financiering[[#This Row],[Eigen
bijdrage]]-Tb.Financiering[[#This Row],[Andere
subsidie(s)]]-Tb.Financiering[[#This Row],[Anders]],0)</f>
        <v>0</v>
      </c>
      <c r="AX130" s="144">
        <f>IF(Tb.Financiering[[#This Row],[Pnr.]]=AX$7,Tb.Financiering[[#This Row],[Te financieren]]-Tb.Financiering[[#This Row],[Eigen
bijdrage]]-Tb.Financiering[[#This Row],[Andere
subsidie(s)]]-Tb.Financiering[[#This Row],[Anders]],0)</f>
        <v>0</v>
      </c>
      <c r="AY130" s="144">
        <f>IF(Tb.Financiering[[#This Row],[Pnr.]]=AY$7,Tb.Financiering[[#This Row],[Te financieren]]-Tb.Financiering[[#This Row],[Eigen
bijdrage]]-Tb.Financiering[[#This Row],[Andere
subsidie(s)]]-Tb.Financiering[[#This Row],[Anders]],0)</f>
        <v>0</v>
      </c>
      <c r="AZ130" s="144">
        <f>IF(Tb.Financiering[[#This Row],[Pnr.]]=AZ$7,Tb.Financiering[[#This Row],[Te financieren]]-Tb.Financiering[[#This Row],[Eigen
bijdrage]]-Tb.Financiering[[#This Row],[Andere
subsidie(s)]]-Tb.Financiering[[#This Row],[Anders]],0)</f>
        <v>0</v>
      </c>
      <c r="BA130" s="144">
        <f>IF(Tb.Financiering[[#This Row],[Pnr.]]=BA$7,Tb.Financiering[[#This Row],[Te financieren]]-Tb.Financiering[[#This Row],[Eigen
bijdrage]]-Tb.Financiering[[#This Row],[Andere
subsidie(s)]]-Tb.Financiering[[#This Row],[Anders]],0)</f>
        <v>0</v>
      </c>
      <c r="BB130" s="144">
        <f>IF(Tb.Financiering[[#This Row],[Pnr.]]=BB$7,Tb.Financiering[[#This Row],[Te financieren]]-Tb.Financiering[[#This Row],[Eigen
bijdrage]]-Tb.Financiering[[#This Row],[Andere
subsidie(s)]]-Tb.Financiering[[#This Row],[Anders]],0)</f>
        <v>0</v>
      </c>
      <c r="BC130" s="144">
        <f>IF(Tb.Financiering[[#This Row],[Pnr.]]=BC$7,Tb.Financiering[[#This Row],[Te financieren]]-Tb.Financiering[[#This Row],[Eigen
bijdrage]]-Tb.Financiering[[#This Row],[Andere
subsidie(s)]]-Tb.Financiering[[#This Row],[Anders]],0)</f>
        <v>0</v>
      </c>
      <c r="BD130" s="144">
        <f>IF(Tb.Financiering[[#This Row],[Pnr.]]=BD$7,Tb.Financiering[[#This Row],[Te financieren]]-Tb.Financiering[[#This Row],[Eigen
bijdrage]]-Tb.Financiering[[#This Row],[Andere
subsidie(s)]]-Tb.Financiering[[#This Row],[Anders]],0)</f>
        <v>0</v>
      </c>
      <c r="BE130" s="144">
        <f>IF(Tb.Financiering[[#This Row],[Pnr.]]=BE$7,Tb.Financiering[[#This Row],[Te financieren]]-Tb.Financiering[[#This Row],[Eigen
bijdrage]]-Tb.Financiering[[#This Row],[Andere
subsidie(s)]]-Tb.Financiering[[#This Row],[Anders]],0)</f>
        <v>0</v>
      </c>
      <c r="BF130" s="144">
        <f>IF(Tb.Financiering[[#This Row],[Pnr.]]=BF$7,Tb.Financiering[[#This Row],[Te financieren]]-Tb.Financiering[[#This Row],[Eigen
bijdrage]]-Tb.Financiering[[#This Row],[Andere
subsidie(s)]]-Tb.Financiering[[#This Row],[Anders]],0)</f>
        <v>0</v>
      </c>
      <c r="BG130" s="144">
        <f>IF(Tb.Financiering[[#This Row],[Pnr.]]=BG$7,Tb.Financiering[[#This Row],[Te financieren]]-Tb.Financiering[[#This Row],[Eigen
bijdrage]]-Tb.Financiering[[#This Row],[Andere
subsidie(s)]]-Tb.Financiering[[#This Row],[Anders]],0)</f>
        <v>0</v>
      </c>
      <c r="BH130" s="144">
        <f>IF(Tb.Financiering[[#This Row],[Pnr.]]=BH$7,Tb.Financiering[[#This Row],[Te financieren]]-Tb.Financiering[[#This Row],[Eigen
bijdrage]]-Tb.Financiering[[#This Row],[Andere
subsidie(s)]]-Tb.Financiering[[#This Row],[Anders]],0)</f>
        <v>0</v>
      </c>
      <c r="BI130" s="144">
        <f>IF(Tb.Financiering[[#This Row],[Pnr.]]=BI$7,Tb.Financiering[[#This Row],[Te financieren]]-Tb.Financiering[[#This Row],[Eigen
bijdrage]]-Tb.Financiering[[#This Row],[Andere
subsidie(s)]]-Tb.Financiering[[#This Row],[Anders]],0)</f>
        <v>0</v>
      </c>
      <c r="BJ130" s="144">
        <f>IF(Tb.Financiering[[#This Row],[Pnr.]]=BJ$7,Tb.Financiering[[#This Row],[Te financieren]]-Tb.Financiering[[#This Row],[Eigen
bijdrage]]-Tb.Financiering[[#This Row],[Andere
subsidie(s)]]-Tb.Financiering[[#This Row],[Anders]],0)</f>
        <v>0</v>
      </c>
      <c r="BK130" s="144">
        <f>IF(Tb.Financiering[[#This Row],[Pnr.]]=BK$7,Tb.Financiering[[#This Row],[Te financieren]]-Tb.Financiering[[#This Row],[Eigen
bijdrage]]-Tb.Financiering[[#This Row],[Andere
subsidie(s)]]-Tb.Financiering[[#This Row],[Anders]],0)</f>
        <v>0</v>
      </c>
      <c r="BL130" s="144">
        <f>IF(Tb.Financiering[[#This Row],[Pnr.]]=BL$7,Tb.Financiering[[#This Row],[Te financieren]]-Tb.Financiering[[#This Row],[Eigen
bijdrage]]-Tb.Financiering[[#This Row],[Andere
subsidie(s)]]-Tb.Financiering[[#This Row],[Anders]],0)</f>
        <v>0</v>
      </c>
      <c r="BM130" s="144">
        <f>IF(Tb.Financiering[[#This Row],[Pnr.]]=BM$7,Tb.Financiering[[#This Row],[Te financieren]]-Tb.Financiering[[#This Row],[Eigen
bijdrage]]-Tb.Financiering[[#This Row],[Andere
subsidie(s)]]-Tb.Financiering[[#This Row],[Anders]],0)</f>
        <v>0</v>
      </c>
      <c r="BN130" s="235">
        <f>IF(Tb.Financiering[[#This Row],[Pnr.]]=BN$7,Tb.Financiering[[#This Row],[Eigen
bijdrage]]+Tb.Financiering[[#This Row],[Andere
subsidie(s)]]+Tb.Financiering[[#This Row],[Anders]],0)</f>
        <v>0</v>
      </c>
      <c r="BO130" s="235">
        <f>IF(Tb.Financiering[[#This Row],[Pnr.]]=BO$7,Tb.Financiering[[#This Row],[Eigen
bijdrage]]+Tb.Financiering[[#This Row],[Andere
subsidie(s)]]+Tb.Financiering[[#This Row],[Anders]],0)</f>
        <v>0</v>
      </c>
      <c r="BP130" s="235">
        <f>IF(Tb.Financiering[[#This Row],[Pnr.]]=BP$7,Tb.Financiering[[#This Row],[Eigen
bijdrage]]+Tb.Financiering[[#This Row],[Andere
subsidie(s)]]+Tb.Financiering[[#This Row],[Anders]],0)</f>
        <v>0</v>
      </c>
      <c r="BQ130" s="235">
        <f>IF(Tb.Financiering[[#This Row],[Pnr.]]=BQ$7,Tb.Financiering[[#This Row],[Eigen
bijdrage]]+Tb.Financiering[[#This Row],[Andere
subsidie(s)]]+Tb.Financiering[[#This Row],[Anders]],0)</f>
        <v>0</v>
      </c>
      <c r="BR130" s="235">
        <f>IF(Tb.Financiering[[#This Row],[Pnr.]]=BR$7,Tb.Financiering[[#This Row],[Eigen
bijdrage]]+Tb.Financiering[[#This Row],[Andere
subsidie(s)]]+Tb.Financiering[[#This Row],[Anders]],0)</f>
        <v>0</v>
      </c>
      <c r="BS130" s="235">
        <f>IF(Tb.Financiering[[#This Row],[Pnr.]]=BS$7,Tb.Financiering[[#This Row],[Eigen
bijdrage]]+Tb.Financiering[[#This Row],[Andere
subsidie(s)]]+Tb.Financiering[[#This Row],[Anders]],0)</f>
        <v>0</v>
      </c>
      <c r="BT130" s="235">
        <f>IF(Tb.Financiering[[#This Row],[Pnr.]]=BT$7,Tb.Financiering[[#This Row],[Eigen
bijdrage]]+Tb.Financiering[[#This Row],[Andere
subsidie(s)]]+Tb.Financiering[[#This Row],[Anders]],0)</f>
        <v>0</v>
      </c>
      <c r="BU130" s="235">
        <f>IF(Tb.Financiering[[#This Row],[Pnr.]]=BU$7,Tb.Financiering[[#This Row],[Eigen
bijdrage]]+Tb.Financiering[[#This Row],[Andere
subsidie(s)]]+Tb.Financiering[[#This Row],[Anders]],0)</f>
        <v>0</v>
      </c>
      <c r="BV130" s="235">
        <f>IF(Tb.Financiering[[#This Row],[Pnr.]]=BV$7,Tb.Financiering[[#This Row],[Eigen
bijdrage]]+Tb.Financiering[[#This Row],[Andere
subsidie(s)]]+Tb.Financiering[[#This Row],[Anders]],0)</f>
        <v>0</v>
      </c>
      <c r="BW130" s="235">
        <f>IF(Tb.Financiering[[#This Row],[Pnr.]]=BW$7,Tb.Financiering[[#This Row],[Eigen
bijdrage]]+Tb.Financiering[[#This Row],[Andere
subsidie(s)]]+Tb.Financiering[[#This Row],[Anders]],0)</f>
        <v>0</v>
      </c>
      <c r="BX130" s="235">
        <f>IF(Tb.Financiering[[#This Row],[Pnr.]]=BX$7,Tb.Financiering[[#This Row],[Eigen
bijdrage]]+Tb.Financiering[[#This Row],[Andere
subsidie(s)]]+Tb.Financiering[[#This Row],[Anders]],0)</f>
        <v>0</v>
      </c>
      <c r="BY130" s="235">
        <f>IF(Tb.Financiering[[#This Row],[Pnr.]]=BY$7,Tb.Financiering[[#This Row],[Eigen
bijdrage]]+Tb.Financiering[[#This Row],[Andere
subsidie(s)]]+Tb.Financiering[[#This Row],[Anders]],0)</f>
        <v>0</v>
      </c>
      <c r="BZ130" s="235">
        <f>IF(Tb.Financiering[[#This Row],[Pnr.]]=BZ$7,Tb.Financiering[[#This Row],[Eigen
bijdrage]]+Tb.Financiering[[#This Row],[Andere
subsidie(s)]]+Tb.Financiering[[#This Row],[Anders]],0)</f>
        <v>0</v>
      </c>
      <c r="CA130" s="235">
        <f>IF(Tb.Financiering[[#This Row],[Pnr.]]=CA$7,Tb.Financiering[[#This Row],[Eigen
bijdrage]]+Tb.Financiering[[#This Row],[Andere
subsidie(s)]]+Tb.Financiering[[#This Row],[Anders]],0)</f>
        <v>0</v>
      </c>
      <c r="CB130" s="235">
        <f>IF(Tb.Financiering[[#This Row],[Pnr.]]=CB$7,Tb.Financiering[[#This Row],[Eigen
bijdrage]]+Tb.Financiering[[#This Row],[Andere
subsidie(s)]]+Tb.Financiering[[#This Row],[Anders]],0)</f>
        <v>0</v>
      </c>
      <c r="CC130" s="235">
        <f>IF(Tb.Financiering[[#This Row],[Pnr.]]=CC$7,Tb.Financiering[[#This Row],[Eigen
bijdrage]]+Tb.Financiering[[#This Row],[Andere
subsidie(s)]]+Tb.Financiering[[#This Row],[Anders]],0)</f>
        <v>0</v>
      </c>
      <c r="CD130" s="235">
        <f>IF(Tb.Financiering[[#This Row],[Pnr.]]=CD$7,Tb.Financiering[[#This Row],[Eigen
bijdrage]]+Tb.Financiering[[#This Row],[Andere
subsidie(s)]]+Tb.Financiering[[#This Row],[Anders]],0)</f>
        <v>0</v>
      </c>
      <c r="CE130" s="235">
        <f>IF(Tb.Financiering[[#This Row],[Pnr.]]=CE$7,Tb.Financiering[[#This Row],[Eigen
bijdrage]]+Tb.Financiering[[#This Row],[Andere
subsidie(s)]]+Tb.Financiering[[#This Row],[Anders]],0)</f>
        <v>0</v>
      </c>
      <c r="CF130" s="235">
        <f>IF(Tb.Financiering[[#This Row],[Pnr.]]=CF$7,Tb.Financiering[[#This Row],[Eigen
bijdrage]]+Tb.Financiering[[#This Row],[Andere
subsidie(s)]]+Tb.Financiering[[#This Row],[Anders]],0)</f>
        <v>0</v>
      </c>
      <c r="CG130" s="235">
        <f>IF(Tb.Financiering[[#This Row],[Pnr.]]=CG$7,Tb.Financiering[[#This Row],[Eigen
bijdrage]]+Tb.Financiering[[#This Row],[Andere
subsidie(s)]]+Tb.Financiering[[#This Row],[Anders]],0)</f>
        <v>0</v>
      </c>
      <c r="CH130" s="235">
        <f>IF(Tb.Financiering[[#This Row],[Pnr.]]=CH$7,Tb.Financiering[[#This Row],[Eigen
bijdrage]]+Tb.Financiering[[#This Row],[Andere
subsidie(s)]]+Tb.Financiering[[#This Row],[Anders]],0)</f>
        <v>0</v>
      </c>
      <c r="CI130" s="235">
        <f>IF(Tb.Financiering[[#This Row],[Pnr.]]=CI$7,Tb.Financiering[[#This Row],[Eigen
bijdrage]]+Tb.Financiering[[#This Row],[Andere
subsidie(s)]]+Tb.Financiering[[#This Row],[Anders]],0)</f>
        <v>0</v>
      </c>
      <c r="CJ130" s="235">
        <f>IF(Tb.Financiering[[#This Row],[Pnr.]]=CJ$7,Tb.Financiering[[#This Row],[Eigen
bijdrage]]+Tb.Financiering[[#This Row],[Andere
subsidie(s)]]+Tb.Financiering[[#This Row],[Anders]],0)</f>
        <v>0</v>
      </c>
      <c r="CK130" s="235">
        <f>IF(Tb.Financiering[[#This Row],[Pnr.]]=CK$7,Tb.Financiering[[#This Row],[Eigen
bijdrage]]+Tb.Financiering[[#This Row],[Andere
subsidie(s)]]+Tb.Financiering[[#This Row],[Anders]],0)</f>
        <v>0</v>
      </c>
      <c r="CL130" s="235">
        <f>IF(Tb.Financiering[[#This Row],[Pnr.]]=CL$7,Tb.Financiering[[#This Row],[Eigen
bijdrage]]+Tb.Financiering[[#This Row],[Andere
subsidie(s)]]+Tb.Financiering[[#This Row],[Anders]],0)</f>
        <v>0</v>
      </c>
      <c r="CM130" s="235">
        <f>IF(Tb.Financiering[[#This Row],[Pnr.]]=CM$7,Tb.Financiering[[#This Row],[Eigen
bijdrage]]+Tb.Financiering[[#This Row],[Andere
subsidie(s)]]+Tb.Financiering[[#This Row],[Anders]],0)</f>
        <v>0</v>
      </c>
      <c r="CN130" s="235">
        <f>IF(Tb.Financiering[[#This Row],[Pnr.]]=CN$7,Tb.Financiering[[#This Row],[Eigen
bijdrage]]+Tb.Financiering[[#This Row],[Andere
subsidie(s)]]+Tb.Financiering[[#This Row],[Anders]],0)</f>
        <v>0</v>
      </c>
      <c r="CO130" s="235">
        <f>IF(Tb.Financiering[[#This Row],[Pnr.]]=CO$7,Tb.Financiering[[#This Row],[Eigen
bijdrage]]+Tb.Financiering[[#This Row],[Andere
subsidie(s)]]+Tb.Financiering[[#This Row],[Anders]],0)</f>
        <v>0</v>
      </c>
      <c r="CP130" s="235">
        <f>IF(Tb.Financiering[[#This Row],[Pnr.]]=CP$7,Tb.Financiering[[#This Row],[Eigen
bijdrage]]+Tb.Financiering[[#This Row],[Andere
subsidie(s)]]+Tb.Financiering[[#This Row],[Anders]],0)</f>
        <v>0</v>
      </c>
      <c r="CQ130" s="235">
        <f>IF(Tb.Financiering[[#This Row],[Pnr.]]=CQ$7,Tb.Financiering[[#This Row],[Eigen
bijdrage]]+Tb.Financiering[[#This Row],[Andere
subsidie(s)]]+Tb.Financiering[[#This Row],[Anders]],0)</f>
        <v>0</v>
      </c>
      <c r="CR130" s="235">
        <f>IF(Tb.Financiering[[#This Row],[Pnr.]]=CR$7,Tb.Financiering[[#This Row],[Eigen
bijdrage]]+Tb.Financiering[[#This Row],[Andere
subsidie(s)]]+Tb.Financiering[[#This Row],[Anders]],0)</f>
        <v>0</v>
      </c>
      <c r="CS130" s="235">
        <f>IF(Tb.Financiering[[#This Row],[Pnr.]]=CS$7,Tb.Financiering[[#This Row],[Eigen
bijdrage]]+Tb.Financiering[[#This Row],[Andere
subsidie(s)]]+Tb.Financiering[[#This Row],[Anders]],0)</f>
        <v>0</v>
      </c>
      <c r="CT130" s="235">
        <f>IF(Tb.Financiering[[#This Row],[Pnr.]]=CT$7,Tb.Financiering[[#This Row],[Eigen
bijdrage]]+Tb.Financiering[[#This Row],[Andere
subsidie(s)]]+Tb.Financiering[[#This Row],[Anders]],0)</f>
        <v>0</v>
      </c>
      <c r="CU130" s="235">
        <f>IF(Tb.Financiering[[#This Row],[Pnr.]]=CU$7,Tb.Financiering[[#This Row],[Eigen
bijdrage]]+Tb.Financiering[[#This Row],[Andere
subsidie(s)]]+Tb.Financiering[[#This Row],[Anders]],0)</f>
        <v>0</v>
      </c>
      <c r="CV130" s="235">
        <f>IF(Tb.Financiering[[#This Row],[Pnr.]]=CV$7,Tb.Financiering[[#This Row],[Eigen
bijdrage]]+Tb.Financiering[[#This Row],[Andere
subsidie(s)]]+Tb.Financiering[[#This Row],[Anders]],0)</f>
        <v>0</v>
      </c>
      <c r="CW130" s="235">
        <f>IF(Tb.Financiering[[#This Row],[Pnr.]]=CW$7,Tb.Financiering[[#This Row],[Eigen
bijdrage]]+Tb.Financiering[[#This Row],[Andere
subsidie(s)]]+Tb.Financiering[[#This Row],[Anders]],0)</f>
        <v>0</v>
      </c>
      <c r="CX130" s="235">
        <f>IF(Tb.Financiering[[#This Row],[Pnr.]]=CX$7,Tb.Financiering[[#This Row],[Eigen
bijdrage]]+Tb.Financiering[[#This Row],[Andere
subsidie(s)]]+Tb.Financiering[[#This Row],[Anders]],0)</f>
        <v>0</v>
      </c>
      <c r="CY130" s="235">
        <f>IF(Tb.Financiering[[#This Row],[Pnr.]]=CY$7,Tb.Financiering[[#This Row],[Eigen
bijdrage]]+Tb.Financiering[[#This Row],[Andere
subsidie(s)]]+Tb.Financiering[[#This Row],[Anders]],0)</f>
        <v>0</v>
      </c>
      <c r="CZ130" s="235">
        <f>IF(Tb.Financiering[[#This Row],[Pnr.]]=CZ$7,Tb.Financiering[[#This Row],[Eigen
bijdrage]]+Tb.Financiering[[#This Row],[Andere
subsidie(s)]]+Tb.Financiering[[#This Row],[Anders]],0)</f>
        <v>0</v>
      </c>
      <c r="DA130" s="235">
        <f>IF(Tb.Financiering[[#This Row],[Pnr.]]=DA$7,Tb.Financiering[[#This Row],[Eigen
bijdrage]]+Tb.Financiering[[#This Row],[Andere
subsidie(s)]]+Tb.Financiering[[#This Row],[Anders]],0)</f>
        <v>0</v>
      </c>
      <c r="DB130" s="235">
        <f>IF(Tb.Financiering[[#This Row],[Pnr.]]=DB$7,Tb.Financiering[[#This Row],[Eigen
bijdrage]]+Tb.Financiering[[#This Row],[Andere
subsidie(s)]]+Tb.Financiering[[#This Row],[Anders]],0)</f>
        <v>0</v>
      </c>
      <c r="DC130" s="235">
        <f>IF(Tb.Financiering[[#This Row],[Pnr.]]=DC$7,Tb.Financiering[[#This Row],[Eigen
bijdrage]]+Tb.Financiering[[#This Row],[Andere
subsidie(s)]]+Tb.Financiering[[#This Row],[Anders]],0)</f>
        <v>0</v>
      </c>
      <c r="DD130" s="235">
        <f>IF(Tb.Financiering[[#This Row],[Pnr.]]=DD$7,Tb.Financiering[[#This Row],[Eigen
bijdrage]]+Tb.Financiering[[#This Row],[Andere
subsidie(s)]]+Tb.Financiering[[#This Row],[Anders]],0)</f>
        <v>0</v>
      </c>
      <c r="DE130" s="235">
        <f>IF(Tb.Financiering[[#This Row],[Pnr.]]=DE$7,Tb.Financiering[[#This Row],[Eigen
bijdrage]]+Tb.Financiering[[#This Row],[Andere
subsidie(s)]]+Tb.Financiering[[#This Row],[Anders]],0)</f>
        <v>0</v>
      </c>
      <c r="DF130" s="235">
        <f>IF(Tb.Financiering[[#This Row],[Pnr.]]=DF$7,Tb.Financiering[[#This Row],[Eigen
bijdrage]]+Tb.Financiering[[#This Row],[Andere
subsidie(s)]]+Tb.Financiering[[#This Row],[Anders]],0)</f>
        <v>0</v>
      </c>
      <c r="DG130" s="235">
        <f>IF(Tb.Financiering[[#This Row],[Pnr.]]=DG$7,Tb.Financiering[[#This Row],[Eigen
bijdrage]]+Tb.Financiering[[#This Row],[Andere
subsidie(s)]]+Tb.Financiering[[#This Row],[Anders]],0)</f>
        <v>0</v>
      </c>
      <c r="DH130" s="235">
        <f>IF(Tb.Financiering[[#This Row],[Pnr.]]=DH$7,Tb.Financiering[[#This Row],[Eigen
bijdrage]]+Tb.Financiering[[#This Row],[Andere
subsidie(s)]]+Tb.Financiering[[#This Row],[Anders]],0)</f>
        <v>0</v>
      </c>
      <c r="DI130" s="235">
        <f>IF(Tb.Financiering[[#This Row],[Pnr.]]=DI$7,Tb.Financiering[[#This Row],[Eigen
bijdrage]]+Tb.Financiering[[#This Row],[Andere
subsidie(s)]]+Tb.Financiering[[#This Row],[Anders]],0)</f>
        <v>0</v>
      </c>
      <c r="DJ130" s="235">
        <f>IF(Tb.Financiering[[#This Row],[Pnr.]]=DJ$7,Tb.Financiering[[#This Row],[Eigen
bijdrage]]+Tb.Financiering[[#This Row],[Andere
subsidie(s)]]+Tb.Financiering[[#This Row],[Anders]],0)</f>
        <v>0</v>
      </c>
      <c r="DK130" s="235">
        <f>IF(Tb.Financiering[[#This Row],[Pnr.]]=DK$7,Tb.Financiering[[#This Row],[Eigen
bijdrage]]+Tb.Financiering[[#This Row],[Andere
subsidie(s)]]+Tb.Financiering[[#This Row],[Anders]],0)</f>
        <v>0</v>
      </c>
      <c r="XFD130" s="31"/>
    </row>
    <row r="131" spans="1:115 16384:16384" s="4" customFormat="1" x14ac:dyDescent="0.3">
      <c r="A131" s="31"/>
      <c r="B131" s="137"/>
      <c r="C131" s="137"/>
      <c r="D131" s="11">
        <f>SUMIF(Tbl.Kosten[PSAnr.],Tb.Financiering[[#This Row],[PSAnr.]],Tbl.Kosten[Totaal kosten])</f>
        <v>0</v>
      </c>
      <c r="E131" s="154">
        <f>SUMIF(Tbl.Kosten[PSAnr.],Tb.Financiering[[#This Row],[PSAnr.]],Tbl.Kosten[Subsidie])</f>
        <v>0</v>
      </c>
      <c r="F131" s="155"/>
      <c r="G131" s="154">
        <f>Tb.Financiering[[#This Row],[Begrote kosten]]-Tb.Financiering[[#This Row],[Berekende GLB subsidie]]-Tb.Financiering[[#This Row],[Correctie GLB subsidie]]</f>
        <v>0</v>
      </c>
      <c r="H131" s="156"/>
      <c r="I131" s="156"/>
      <c r="J131" s="156"/>
      <c r="K131" s="152"/>
      <c r="L131" s="97">
        <f>Tb.Financiering[[#This Row],[Te financieren]]-SUM(Tb.Financiering[[#This Row],[Eigen
bijdrage]:[Anders]])</f>
        <v>0</v>
      </c>
      <c r="M131" s="160" t="str">
        <f>IFERROR(VLOOKUP(Tb.Financiering[[#This Row],[Partnernaam]],Tbl.Projectpartners[[Naam]:[PNr.]],9,FALSE),"")</f>
        <v/>
      </c>
      <c r="N131" s="142" t="str">
        <f>IFERROR(VLOOKUP(Tb.Financiering[[#This Row],[Subsidiabele activiteit]],Tbl.Subsidiehoogte[[Subsidieactiviteit]:[SAnr.]],3,FALSE),"")</f>
        <v/>
      </c>
      <c r="O131" s="142" t="str">
        <f>_xlfn.CONCAT(Tb.Financiering[[#This Row],[Pnr.]],Tb.Financiering[[#This Row],[SAnr.]])</f>
        <v/>
      </c>
      <c r="P131" s="144">
        <f>IF(Tb.Financiering[[#This Row],[Pnr.]]=P$7,Tb.Financiering[[#This Row],[Te financieren]]-Tb.Financiering[[#This Row],[Eigen
bijdrage]]-Tb.Financiering[[#This Row],[Andere
subsidie(s)]]-Tb.Financiering[[#This Row],[Anders]],0)</f>
        <v>0</v>
      </c>
      <c r="Q131" s="144">
        <f>IF(Tb.Financiering[[#This Row],[Pnr.]]=Q$7,Tb.Financiering[[#This Row],[Te financieren]]-Tb.Financiering[[#This Row],[Eigen
bijdrage]]-Tb.Financiering[[#This Row],[Andere
subsidie(s)]]-Tb.Financiering[[#This Row],[Anders]],0)</f>
        <v>0</v>
      </c>
      <c r="R131" s="144">
        <f>IF(Tb.Financiering[[#This Row],[Pnr.]]=R$7,Tb.Financiering[[#This Row],[Te financieren]]-Tb.Financiering[[#This Row],[Eigen
bijdrage]]-Tb.Financiering[[#This Row],[Andere
subsidie(s)]]-Tb.Financiering[[#This Row],[Anders]],0)</f>
        <v>0</v>
      </c>
      <c r="S131" s="144">
        <f>IF(Tb.Financiering[[#This Row],[Pnr.]]=S$7,Tb.Financiering[[#This Row],[Te financieren]]-Tb.Financiering[[#This Row],[Eigen
bijdrage]]-Tb.Financiering[[#This Row],[Andere
subsidie(s)]]-Tb.Financiering[[#This Row],[Anders]],0)</f>
        <v>0</v>
      </c>
      <c r="T131" s="144">
        <f>IF(Tb.Financiering[[#This Row],[Pnr.]]=T$7,Tb.Financiering[[#This Row],[Te financieren]]-Tb.Financiering[[#This Row],[Eigen
bijdrage]]-Tb.Financiering[[#This Row],[Andere
subsidie(s)]]-Tb.Financiering[[#This Row],[Anders]],0)</f>
        <v>0</v>
      </c>
      <c r="U131" s="144">
        <f>IF(Tb.Financiering[[#This Row],[Pnr.]]=U$7,Tb.Financiering[[#This Row],[Te financieren]]-Tb.Financiering[[#This Row],[Eigen
bijdrage]]-Tb.Financiering[[#This Row],[Andere
subsidie(s)]]-Tb.Financiering[[#This Row],[Anders]],0)</f>
        <v>0</v>
      </c>
      <c r="V131" s="144">
        <f>IF(Tb.Financiering[[#This Row],[Pnr.]]=V$7,Tb.Financiering[[#This Row],[Te financieren]]-Tb.Financiering[[#This Row],[Eigen
bijdrage]]-Tb.Financiering[[#This Row],[Andere
subsidie(s)]]-Tb.Financiering[[#This Row],[Anders]],0)</f>
        <v>0</v>
      </c>
      <c r="W131" s="144">
        <f>IF(Tb.Financiering[[#This Row],[Pnr.]]=W$7,Tb.Financiering[[#This Row],[Te financieren]]-Tb.Financiering[[#This Row],[Eigen
bijdrage]]-Tb.Financiering[[#This Row],[Andere
subsidie(s)]]-Tb.Financiering[[#This Row],[Anders]],0)</f>
        <v>0</v>
      </c>
      <c r="X131" s="144">
        <f>IF(Tb.Financiering[[#This Row],[Pnr.]]=X$7,Tb.Financiering[[#This Row],[Te financieren]]-Tb.Financiering[[#This Row],[Eigen
bijdrage]]-Tb.Financiering[[#This Row],[Andere
subsidie(s)]]-Tb.Financiering[[#This Row],[Anders]],0)</f>
        <v>0</v>
      </c>
      <c r="Y131" s="144">
        <f>IF(Tb.Financiering[[#This Row],[Pnr.]]=Y$7,Tb.Financiering[[#This Row],[Te financieren]]-Tb.Financiering[[#This Row],[Eigen
bijdrage]]-Tb.Financiering[[#This Row],[Andere
subsidie(s)]]-Tb.Financiering[[#This Row],[Anders]],0)</f>
        <v>0</v>
      </c>
      <c r="Z131" s="144">
        <f>IF(Tb.Financiering[[#This Row],[Pnr.]]=Z$7,Tb.Financiering[[#This Row],[Te financieren]]-Tb.Financiering[[#This Row],[Eigen
bijdrage]]-Tb.Financiering[[#This Row],[Andere
subsidie(s)]]-Tb.Financiering[[#This Row],[Anders]],0)</f>
        <v>0</v>
      </c>
      <c r="AA131" s="144">
        <f>IF(Tb.Financiering[[#This Row],[Pnr.]]=AA$7,Tb.Financiering[[#This Row],[Te financieren]]-Tb.Financiering[[#This Row],[Eigen
bijdrage]]-Tb.Financiering[[#This Row],[Andere
subsidie(s)]]-Tb.Financiering[[#This Row],[Anders]],0)</f>
        <v>0</v>
      </c>
      <c r="AB131" s="144">
        <f>IF(Tb.Financiering[[#This Row],[Pnr.]]=AB$7,Tb.Financiering[[#This Row],[Te financieren]]-Tb.Financiering[[#This Row],[Eigen
bijdrage]]-Tb.Financiering[[#This Row],[Andere
subsidie(s)]]-Tb.Financiering[[#This Row],[Anders]],0)</f>
        <v>0</v>
      </c>
      <c r="AC131" s="144">
        <f>IF(Tb.Financiering[[#This Row],[Pnr.]]=AC$7,Tb.Financiering[[#This Row],[Te financieren]]-Tb.Financiering[[#This Row],[Eigen
bijdrage]]-Tb.Financiering[[#This Row],[Andere
subsidie(s)]]-Tb.Financiering[[#This Row],[Anders]],0)</f>
        <v>0</v>
      </c>
      <c r="AD131" s="144">
        <f>IF(Tb.Financiering[[#This Row],[Pnr.]]=AD$7,Tb.Financiering[[#This Row],[Te financieren]]-Tb.Financiering[[#This Row],[Eigen
bijdrage]]-Tb.Financiering[[#This Row],[Andere
subsidie(s)]]-Tb.Financiering[[#This Row],[Anders]],0)</f>
        <v>0</v>
      </c>
      <c r="AE131" s="144">
        <f>IF(Tb.Financiering[[#This Row],[Pnr.]]=AE$7,Tb.Financiering[[#This Row],[Te financieren]]-Tb.Financiering[[#This Row],[Eigen
bijdrage]]-Tb.Financiering[[#This Row],[Andere
subsidie(s)]]-Tb.Financiering[[#This Row],[Anders]],0)</f>
        <v>0</v>
      </c>
      <c r="AF131" s="144">
        <f>IF(Tb.Financiering[[#This Row],[Pnr.]]=AF$7,Tb.Financiering[[#This Row],[Te financieren]]-Tb.Financiering[[#This Row],[Eigen
bijdrage]]-Tb.Financiering[[#This Row],[Andere
subsidie(s)]]-Tb.Financiering[[#This Row],[Anders]],0)</f>
        <v>0</v>
      </c>
      <c r="AG131" s="144">
        <f>IF(Tb.Financiering[[#This Row],[Pnr.]]=AG$7,Tb.Financiering[[#This Row],[Te financieren]]-Tb.Financiering[[#This Row],[Eigen
bijdrage]]-Tb.Financiering[[#This Row],[Andere
subsidie(s)]]-Tb.Financiering[[#This Row],[Anders]],0)</f>
        <v>0</v>
      </c>
      <c r="AH131" s="144">
        <f>IF(Tb.Financiering[[#This Row],[Pnr.]]=AH$7,Tb.Financiering[[#This Row],[Te financieren]]-Tb.Financiering[[#This Row],[Eigen
bijdrage]]-Tb.Financiering[[#This Row],[Andere
subsidie(s)]]-Tb.Financiering[[#This Row],[Anders]],0)</f>
        <v>0</v>
      </c>
      <c r="AI131" s="144">
        <f>IF(Tb.Financiering[[#This Row],[Pnr.]]=AI$7,Tb.Financiering[[#This Row],[Te financieren]]-Tb.Financiering[[#This Row],[Eigen
bijdrage]]-Tb.Financiering[[#This Row],[Andere
subsidie(s)]]-Tb.Financiering[[#This Row],[Anders]],0)</f>
        <v>0</v>
      </c>
      <c r="AJ131" s="144">
        <f>IF(Tb.Financiering[[#This Row],[Pnr.]]=AJ$7,Tb.Financiering[[#This Row],[Te financieren]]-Tb.Financiering[[#This Row],[Eigen
bijdrage]]-Tb.Financiering[[#This Row],[Andere
subsidie(s)]]-Tb.Financiering[[#This Row],[Anders]],0)</f>
        <v>0</v>
      </c>
      <c r="AK131" s="144">
        <f>IF(Tb.Financiering[[#This Row],[Pnr.]]=AK$7,Tb.Financiering[[#This Row],[Te financieren]]-Tb.Financiering[[#This Row],[Eigen
bijdrage]]-Tb.Financiering[[#This Row],[Andere
subsidie(s)]]-Tb.Financiering[[#This Row],[Anders]],0)</f>
        <v>0</v>
      </c>
      <c r="AL131" s="144">
        <f>IF(Tb.Financiering[[#This Row],[Pnr.]]=AL$7,Tb.Financiering[[#This Row],[Te financieren]]-Tb.Financiering[[#This Row],[Eigen
bijdrage]]-Tb.Financiering[[#This Row],[Andere
subsidie(s)]]-Tb.Financiering[[#This Row],[Anders]],0)</f>
        <v>0</v>
      </c>
      <c r="AM131" s="144">
        <f>IF(Tb.Financiering[[#This Row],[Pnr.]]=AM$7,Tb.Financiering[[#This Row],[Te financieren]]-Tb.Financiering[[#This Row],[Eigen
bijdrage]]-Tb.Financiering[[#This Row],[Andere
subsidie(s)]]-Tb.Financiering[[#This Row],[Anders]],0)</f>
        <v>0</v>
      </c>
      <c r="AN131" s="144">
        <f>IF(Tb.Financiering[[#This Row],[Pnr.]]=AN$7,Tb.Financiering[[#This Row],[Te financieren]]-Tb.Financiering[[#This Row],[Eigen
bijdrage]]-Tb.Financiering[[#This Row],[Andere
subsidie(s)]]-Tb.Financiering[[#This Row],[Anders]],0)</f>
        <v>0</v>
      </c>
      <c r="AO131" s="144">
        <f>IF(Tb.Financiering[[#This Row],[Pnr.]]=AO$7,Tb.Financiering[[#This Row],[Te financieren]]-Tb.Financiering[[#This Row],[Eigen
bijdrage]]-Tb.Financiering[[#This Row],[Andere
subsidie(s)]]-Tb.Financiering[[#This Row],[Anders]],0)</f>
        <v>0</v>
      </c>
      <c r="AP131" s="144">
        <f>IF(Tb.Financiering[[#This Row],[Pnr.]]=AP$7,Tb.Financiering[[#This Row],[Te financieren]]-Tb.Financiering[[#This Row],[Eigen
bijdrage]]-Tb.Financiering[[#This Row],[Andere
subsidie(s)]]-Tb.Financiering[[#This Row],[Anders]],0)</f>
        <v>0</v>
      </c>
      <c r="AQ131" s="144">
        <f>IF(Tb.Financiering[[#This Row],[Pnr.]]=AQ$7,Tb.Financiering[[#This Row],[Te financieren]]-Tb.Financiering[[#This Row],[Eigen
bijdrage]]-Tb.Financiering[[#This Row],[Andere
subsidie(s)]]-Tb.Financiering[[#This Row],[Anders]],0)</f>
        <v>0</v>
      </c>
      <c r="AR131" s="144">
        <f>IF(Tb.Financiering[[#This Row],[Pnr.]]=AR$7,Tb.Financiering[[#This Row],[Te financieren]]-Tb.Financiering[[#This Row],[Eigen
bijdrage]]-Tb.Financiering[[#This Row],[Andere
subsidie(s)]]-Tb.Financiering[[#This Row],[Anders]],0)</f>
        <v>0</v>
      </c>
      <c r="AS131" s="144">
        <f>IF(Tb.Financiering[[#This Row],[Pnr.]]=AS$7,Tb.Financiering[[#This Row],[Te financieren]]-Tb.Financiering[[#This Row],[Eigen
bijdrage]]-Tb.Financiering[[#This Row],[Andere
subsidie(s)]]-Tb.Financiering[[#This Row],[Anders]],0)</f>
        <v>0</v>
      </c>
      <c r="AT131" s="144">
        <f>IF(Tb.Financiering[[#This Row],[Pnr.]]=AT$7,Tb.Financiering[[#This Row],[Te financieren]]-Tb.Financiering[[#This Row],[Eigen
bijdrage]]-Tb.Financiering[[#This Row],[Andere
subsidie(s)]]-Tb.Financiering[[#This Row],[Anders]],0)</f>
        <v>0</v>
      </c>
      <c r="AU131" s="144">
        <f>IF(Tb.Financiering[[#This Row],[Pnr.]]=AU$7,Tb.Financiering[[#This Row],[Te financieren]]-Tb.Financiering[[#This Row],[Eigen
bijdrage]]-Tb.Financiering[[#This Row],[Andere
subsidie(s)]]-Tb.Financiering[[#This Row],[Anders]],0)</f>
        <v>0</v>
      </c>
      <c r="AV131" s="144">
        <f>IF(Tb.Financiering[[#This Row],[Pnr.]]=AV$7,Tb.Financiering[[#This Row],[Te financieren]]-Tb.Financiering[[#This Row],[Eigen
bijdrage]]-Tb.Financiering[[#This Row],[Andere
subsidie(s)]]-Tb.Financiering[[#This Row],[Anders]],0)</f>
        <v>0</v>
      </c>
      <c r="AW131" s="144">
        <f>IF(Tb.Financiering[[#This Row],[Pnr.]]=AW$7,Tb.Financiering[[#This Row],[Te financieren]]-Tb.Financiering[[#This Row],[Eigen
bijdrage]]-Tb.Financiering[[#This Row],[Andere
subsidie(s)]]-Tb.Financiering[[#This Row],[Anders]],0)</f>
        <v>0</v>
      </c>
      <c r="AX131" s="144">
        <f>IF(Tb.Financiering[[#This Row],[Pnr.]]=AX$7,Tb.Financiering[[#This Row],[Te financieren]]-Tb.Financiering[[#This Row],[Eigen
bijdrage]]-Tb.Financiering[[#This Row],[Andere
subsidie(s)]]-Tb.Financiering[[#This Row],[Anders]],0)</f>
        <v>0</v>
      </c>
      <c r="AY131" s="144">
        <f>IF(Tb.Financiering[[#This Row],[Pnr.]]=AY$7,Tb.Financiering[[#This Row],[Te financieren]]-Tb.Financiering[[#This Row],[Eigen
bijdrage]]-Tb.Financiering[[#This Row],[Andere
subsidie(s)]]-Tb.Financiering[[#This Row],[Anders]],0)</f>
        <v>0</v>
      </c>
      <c r="AZ131" s="144">
        <f>IF(Tb.Financiering[[#This Row],[Pnr.]]=AZ$7,Tb.Financiering[[#This Row],[Te financieren]]-Tb.Financiering[[#This Row],[Eigen
bijdrage]]-Tb.Financiering[[#This Row],[Andere
subsidie(s)]]-Tb.Financiering[[#This Row],[Anders]],0)</f>
        <v>0</v>
      </c>
      <c r="BA131" s="144">
        <f>IF(Tb.Financiering[[#This Row],[Pnr.]]=BA$7,Tb.Financiering[[#This Row],[Te financieren]]-Tb.Financiering[[#This Row],[Eigen
bijdrage]]-Tb.Financiering[[#This Row],[Andere
subsidie(s)]]-Tb.Financiering[[#This Row],[Anders]],0)</f>
        <v>0</v>
      </c>
      <c r="BB131" s="144">
        <f>IF(Tb.Financiering[[#This Row],[Pnr.]]=BB$7,Tb.Financiering[[#This Row],[Te financieren]]-Tb.Financiering[[#This Row],[Eigen
bijdrage]]-Tb.Financiering[[#This Row],[Andere
subsidie(s)]]-Tb.Financiering[[#This Row],[Anders]],0)</f>
        <v>0</v>
      </c>
      <c r="BC131" s="144">
        <f>IF(Tb.Financiering[[#This Row],[Pnr.]]=BC$7,Tb.Financiering[[#This Row],[Te financieren]]-Tb.Financiering[[#This Row],[Eigen
bijdrage]]-Tb.Financiering[[#This Row],[Andere
subsidie(s)]]-Tb.Financiering[[#This Row],[Anders]],0)</f>
        <v>0</v>
      </c>
      <c r="BD131" s="144">
        <f>IF(Tb.Financiering[[#This Row],[Pnr.]]=BD$7,Tb.Financiering[[#This Row],[Te financieren]]-Tb.Financiering[[#This Row],[Eigen
bijdrage]]-Tb.Financiering[[#This Row],[Andere
subsidie(s)]]-Tb.Financiering[[#This Row],[Anders]],0)</f>
        <v>0</v>
      </c>
      <c r="BE131" s="144">
        <f>IF(Tb.Financiering[[#This Row],[Pnr.]]=BE$7,Tb.Financiering[[#This Row],[Te financieren]]-Tb.Financiering[[#This Row],[Eigen
bijdrage]]-Tb.Financiering[[#This Row],[Andere
subsidie(s)]]-Tb.Financiering[[#This Row],[Anders]],0)</f>
        <v>0</v>
      </c>
      <c r="BF131" s="144">
        <f>IF(Tb.Financiering[[#This Row],[Pnr.]]=BF$7,Tb.Financiering[[#This Row],[Te financieren]]-Tb.Financiering[[#This Row],[Eigen
bijdrage]]-Tb.Financiering[[#This Row],[Andere
subsidie(s)]]-Tb.Financiering[[#This Row],[Anders]],0)</f>
        <v>0</v>
      </c>
      <c r="BG131" s="144">
        <f>IF(Tb.Financiering[[#This Row],[Pnr.]]=BG$7,Tb.Financiering[[#This Row],[Te financieren]]-Tb.Financiering[[#This Row],[Eigen
bijdrage]]-Tb.Financiering[[#This Row],[Andere
subsidie(s)]]-Tb.Financiering[[#This Row],[Anders]],0)</f>
        <v>0</v>
      </c>
      <c r="BH131" s="144">
        <f>IF(Tb.Financiering[[#This Row],[Pnr.]]=BH$7,Tb.Financiering[[#This Row],[Te financieren]]-Tb.Financiering[[#This Row],[Eigen
bijdrage]]-Tb.Financiering[[#This Row],[Andere
subsidie(s)]]-Tb.Financiering[[#This Row],[Anders]],0)</f>
        <v>0</v>
      </c>
      <c r="BI131" s="144">
        <f>IF(Tb.Financiering[[#This Row],[Pnr.]]=BI$7,Tb.Financiering[[#This Row],[Te financieren]]-Tb.Financiering[[#This Row],[Eigen
bijdrage]]-Tb.Financiering[[#This Row],[Andere
subsidie(s)]]-Tb.Financiering[[#This Row],[Anders]],0)</f>
        <v>0</v>
      </c>
      <c r="BJ131" s="144">
        <f>IF(Tb.Financiering[[#This Row],[Pnr.]]=BJ$7,Tb.Financiering[[#This Row],[Te financieren]]-Tb.Financiering[[#This Row],[Eigen
bijdrage]]-Tb.Financiering[[#This Row],[Andere
subsidie(s)]]-Tb.Financiering[[#This Row],[Anders]],0)</f>
        <v>0</v>
      </c>
      <c r="BK131" s="144">
        <f>IF(Tb.Financiering[[#This Row],[Pnr.]]=BK$7,Tb.Financiering[[#This Row],[Te financieren]]-Tb.Financiering[[#This Row],[Eigen
bijdrage]]-Tb.Financiering[[#This Row],[Andere
subsidie(s)]]-Tb.Financiering[[#This Row],[Anders]],0)</f>
        <v>0</v>
      </c>
      <c r="BL131" s="144">
        <f>IF(Tb.Financiering[[#This Row],[Pnr.]]=BL$7,Tb.Financiering[[#This Row],[Te financieren]]-Tb.Financiering[[#This Row],[Eigen
bijdrage]]-Tb.Financiering[[#This Row],[Andere
subsidie(s)]]-Tb.Financiering[[#This Row],[Anders]],0)</f>
        <v>0</v>
      </c>
      <c r="BM131" s="144">
        <f>IF(Tb.Financiering[[#This Row],[Pnr.]]=BM$7,Tb.Financiering[[#This Row],[Te financieren]]-Tb.Financiering[[#This Row],[Eigen
bijdrage]]-Tb.Financiering[[#This Row],[Andere
subsidie(s)]]-Tb.Financiering[[#This Row],[Anders]],0)</f>
        <v>0</v>
      </c>
      <c r="BN131" s="235">
        <f>IF(Tb.Financiering[[#This Row],[Pnr.]]=BN$7,Tb.Financiering[[#This Row],[Eigen
bijdrage]]+Tb.Financiering[[#This Row],[Andere
subsidie(s)]]+Tb.Financiering[[#This Row],[Anders]],0)</f>
        <v>0</v>
      </c>
      <c r="BO131" s="235">
        <f>IF(Tb.Financiering[[#This Row],[Pnr.]]=BO$7,Tb.Financiering[[#This Row],[Eigen
bijdrage]]+Tb.Financiering[[#This Row],[Andere
subsidie(s)]]+Tb.Financiering[[#This Row],[Anders]],0)</f>
        <v>0</v>
      </c>
      <c r="BP131" s="235">
        <f>IF(Tb.Financiering[[#This Row],[Pnr.]]=BP$7,Tb.Financiering[[#This Row],[Eigen
bijdrage]]+Tb.Financiering[[#This Row],[Andere
subsidie(s)]]+Tb.Financiering[[#This Row],[Anders]],0)</f>
        <v>0</v>
      </c>
      <c r="BQ131" s="235">
        <f>IF(Tb.Financiering[[#This Row],[Pnr.]]=BQ$7,Tb.Financiering[[#This Row],[Eigen
bijdrage]]+Tb.Financiering[[#This Row],[Andere
subsidie(s)]]+Tb.Financiering[[#This Row],[Anders]],0)</f>
        <v>0</v>
      </c>
      <c r="BR131" s="235">
        <f>IF(Tb.Financiering[[#This Row],[Pnr.]]=BR$7,Tb.Financiering[[#This Row],[Eigen
bijdrage]]+Tb.Financiering[[#This Row],[Andere
subsidie(s)]]+Tb.Financiering[[#This Row],[Anders]],0)</f>
        <v>0</v>
      </c>
      <c r="BS131" s="235">
        <f>IF(Tb.Financiering[[#This Row],[Pnr.]]=BS$7,Tb.Financiering[[#This Row],[Eigen
bijdrage]]+Tb.Financiering[[#This Row],[Andere
subsidie(s)]]+Tb.Financiering[[#This Row],[Anders]],0)</f>
        <v>0</v>
      </c>
      <c r="BT131" s="235">
        <f>IF(Tb.Financiering[[#This Row],[Pnr.]]=BT$7,Tb.Financiering[[#This Row],[Eigen
bijdrage]]+Tb.Financiering[[#This Row],[Andere
subsidie(s)]]+Tb.Financiering[[#This Row],[Anders]],0)</f>
        <v>0</v>
      </c>
      <c r="BU131" s="235">
        <f>IF(Tb.Financiering[[#This Row],[Pnr.]]=BU$7,Tb.Financiering[[#This Row],[Eigen
bijdrage]]+Tb.Financiering[[#This Row],[Andere
subsidie(s)]]+Tb.Financiering[[#This Row],[Anders]],0)</f>
        <v>0</v>
      </c>
      <c r="BV131" s="235">
        <f>IF(Tb.Financiering[[#This Row],[Pnr.]]=BV$7,Tb.Financiering[[#This Row],[Eigen
bijdrage]]+Tb.Financiering[[#This Row],[Andere
subsidie(s)]]+Tb.Financiering[[#This Row],[Anders]],0)</f>
        <v>0</v>
      </c>
      <c r="BW131" s="235">
        <f>IF(Tb.Financiering[[#This Row],[Pnr.]]=BW$7,Tb.Financiering[[#This Row],[Eigen
bijdrage]]+Tb.Financiering[[#This Row],[Andere
subsidie(s)]]+Tb.Financiering[[#This Row],[Anders]],0)</f>
        <v>0</v>
      </c>
      <c r="BX131" s="235">
        <f>IF(Tb.Financiering[[#This Row],[Pnr.]]=BX$7,Tb.Financiering[[#This Row],[Eigen
bijdrage]]+Tb.Financiering[[#This Row],[Andere
subsidie(s)]]+Tb.Financiering[[#This Row],[Anders]],0)</f>
        <v>0</v>
      </c>
      <c r="BY131" s="235">
        <f>IF(Tb.Financiering[[#This Row],[Pnr.]]=BY$7,Tb.Financiering[[#This Row],[Eigen
bijdrage]]+Tb.Financiering[[#This Row],[Andere
subsidie(s)]]+Tb.Financiering[[#This Row],[Anders]],0)</f>
        <v>0</v>
      </c>
      <c r="BZ131" s="235">
        <f>IF(Tb.Financiering[[#This Row],[Pnr.]]=BZ$7,Tb.Financiering[[#This Row],[Eigen
bijdrage]]+Tb.Financiering[[#This Row],[Andere
subsidie(s)]]+Tb.Financiering[[#This Row],[Anders]],0)</f>
        <v>0</v>
      </c>
      <c r="CA131" s="235">
        <f>IF(Tb.Financiering[[#This Row],[Pnr.]]=CA$7,Tb.Financiering[[#This Row],[Eigen
bijdrage]]+Tb.Financiering[[#This Row],[Andere
subsidie(s)]]+Tb.Financiering[[#This Row],[Anders]],0)</f>
        <v>0</v>
      </c>
      <c r="CB131" s="235">
        <f>IF(Tb.Financiering[[#This Row],[Pnr.]]=CB$7,Tb.Financiering[[#This Row],[Eigen
bijdrage]]+Tb.Financiering[[#This Row],[Andere
subsidie(s)]]+Tb.Financiering[[#This Row],[Anders]],0)</f>
        <v>0</v>
      </c>
      <c r="CC131" s="235">
        <f>IF(Tb.Financiering[[#This Row],[Pnr.]]=CC$7,Tb.Financiering[[#This Row],[Eigen
bijdrage]]+Tb.Financiering[[#This Row],[Andere
subsidie(s)]]+Tb.Financiering[[#This Row],[Anders]],0)</f>
        <v>0</v>
      </c>
      <c r="CD131" s="235">
        <f>IF(Tb.Financiering[[#This Row],[Pnr.]]=CD$7,Tb.Financiering[[#This Row],[Eigen
bijdrage]]+Tb.Financiering[[#This Row],[Andere
subsidie(s)]]+Tb.Financiering[[#This Row],[Anders]],0)</f>
        <v>0</v>
      </c>
      <c r="CE131" s="235">
        <f>IF(Tb.Financiering[[#This Row],[Pnr.]]=CE$7,Tb.Financiering[[#This Row],[Eigen
bijdrage]]+Tb.Financiering[[#This Row],[Andere
subsidie(s)]]+Tb.Financiering[[#This Row],[Anders]],0)</f>
        <v>0</v>
      </c>
      <c r="CF131" s="235">
        <f>IF(Tb.Financiering[[#This Row],[Pnr.]]=CF$7,Tb.Financiering[[#This Row],[Eigen
bijdrage]]+Tb.Financiering[[#This Row],[Andere
subsidie(s)]]+Tb.Financiering[[#This Row],[Anders]],0)</f>
        <v>0</v>
      </c>
      <c r="CG131" s="235">
        <f>IF(Tb.Financiering[[#This Row],[Pnr.]]=CG$7,Tb.Financiering[[#This Row],[Eigen
bijdrage]]+Tb.Financiering[[#This Row],[Andere
subsidie(s)]]+Tb.Financiering[[#This Row],[Anders]],0)</f>
        <v>0</v>
      </c>
      <c r="CH131" s="235">
        <f>IF(Tb.Financiering[[#This Row],[Pnr.]]=CH$7,Tb.Financiering[[#This Row],[Eigen
bijdrage]]+Tb.Financiering[[#This Row],[Andere
subsidie(s)]]+Tb.Financiering[[#This Row],[Anders]],0)</f>
        <v>0</v>
      </c>
      <c r="CI131" s="235">
        <f>IF(Tb.Financiering[[#This Row],[Pnr.]]=CI$7,Tb.Financiering[[#This Row],[Eigen
bijdrage]]+Tb.Financiering[[#This Row],[Andere
subsidie(s)]]+Tb.Financiering[[#This Row],[Anders]],0)</f>
        <v>0</v>
      </c>
      <c r="CJ131" s="235">
        <f>IF(Tb.Financiering[[#This Row],[Pnr.]]=CJ$7,Tb.Financiering[[#This Row],[Eigen
bijdrage]]+Tb.Financiering[[#This Row],[Andere
subsidie(s)]]+Tb.Financiering[[#This Row],[Anders]],0)</f>
        <v>0</v>
      </c>
      <c r="CK131" s="235">
        <f>IF(Tb.Financiering[[#This Row],[Pnr.]]=CK$7,Tb.Financiering[[#This Row],[Eigen
bijdrage]]+Tb.Financiering[[#This Row],[Andere
subsidie(s)]]+Tb.Financiering[[#This Row],[Anders]],0)</f>
        <v>0</v>
      </c>
      <c r="CL131" s="235">
        <f>IF(Tb.Financiering[[#This Row],[Pnr.]]=CL$7,Tb.Financiering[[#This Row],[Eigen
bijdrage]]+Tb.Financiering[[#This Row],[Andere
subsidie(s)]]+Tb.Financiering[[#This Row],[Anders]],0)</f>
        <v>0</v>
      </c>
      <c r="CM131" s="235">
        <f>IF(Tb.Financiering[[#This Row],[Pnr.]]=CM$7,Tb.Financiering[[#This Row],[Eigen
bijdrage]]+Tb.Financiering[[#This Row],[Andere
subsidie(s)]]+Tb.Financiering[[#This Row],[Anders]],0)</f>
        <v>0</v>
      </c>
      <c r="CN131" s="235">
        <f>IF(Tb.Financiering[[#This Row],[Pnr.]]=CN$7,Tb.Financiering[[#This Row],[Eigen
bijdrage]]+Tb.Financiering[[#This Row],[Andere
subsidie(s)]]+Tb.Financiering[[#This Row],[Anders]],0)</f>
        <v>0</v>
      </c>
      <c r="CO131" s="235">
        <f>IF(Tb.Financiering[[#This Row],[Pnr.]]=CO$7,Tb.Financiering[[#This Row],[Eigen
bijdrage]]+Tb.Financiering[[#This Row],[Andere
subsidie(s)]]+Tb.Financiering[[#This Row],[Anders]],0)</f>
        <v>0</v>
      </c>
      <c r="CP131" s="235">
        <f>IF(Tb.Financiering[[#This Row],[Pnr.]]=CP$7,Tb.Financiering[[#This Row],[Eigen
bijdrage]]+Tb.Financiering[[#This Row],[Andere
subsidie(s)]]+Tb.Financiering[[#This Row],[Anders]],0)</f>
        <v>0</v>
      </c>
      <c r="CQ131" s="235">
        <f>IF(Tb.Financiering[[#This Row],[Pnr.]]=CQ$7,Tb.Financiering[[#This Row],[Eigen
bijdrage]]+Tb.Financiering[[#This Row],[Andere
subsidie(s)]]+Tb.Financiering[[#This Row],[Anders]],0)</f>
        <v>0</v>
      </c>
      <c r="CR131" s="235">
        <f>IF(Tb.Financiering[[#This Row],[Pnr.]]=CR$7,Tb.Financiering[[#This Row],[Eigen
bijdrage]]+Tb.Financiering[[#This Row],[Andere
subsidie(s)]]+Tb.Financiering[[#This Row],[Anders]],0)</f>
        <v>0</v>
      </c>
      <c r="CS131" s="235">
        <f>IF(Tb.Financiering[[#This Row],[Pnr.]]=CS$7,Tb.Financiering[[#This Row],[Eigen
bijdrage]]+Tb.Financiering[[#This Row],[Andere
subsidie(s)]]+Tb.Financiering[[#This Row],[Anders]],0)</f>
        <v>0</v>
      </c>
      <c r="CT131" s="235">
        <f>IF(Tb.Financiering[[#This Row],[Pnr.]]=CT$7,Tb.Financiering[[#This Row],[Eigen
bijdrage]]+Tb.Financiering[[#This Row],[Andere
subsidie(s)]]+Tb.Financiering[[#This Row],[Anders]],0)</f>
        <v>0</v>
      </c>
      <c r="CU131" s="235">
        <f>IF(Tb.Financiering[[#This Row],[Pnr.]]=CU$7,Tb.Financiering[[#This Row],[Eigen
bijdrage]]+Tb.Financiering[[#This Row],[Andere
subsidie(s)]]+Tb.Financiering[[#This Row],[Anders]],0)</f>
        <v>0</v>
      </c>
      <c r="CV131" s="235">
        <f>IF(Tb.Financiering[[#This Row],[Pnr.]]=CV$7,Tb.Financiering[[#This Row],[Eigen
bijdrage]]+Tb.Financiering[[#This Row],[Andere
subsidie(s)]]+Tb.Financiering[[#This Row],[Anders]],0)</f>
        <v>0</v>
      </c>
      <c r="CW131" s="235">
        <f>IF(Tb.Financiering[[#This Row],[Pnr.]]=CW$7,Tb.Financiering[[#This Row],[Eigen
bijdrage]]+Tb.Financiering[[#This Row],[Andere
subsidie(s)]]+Tb.Financiering[[#This Row],[Anders]],0)</f>
        <v>0</v>
      </c>
      <c r="CX131" s="235">
        <f>IF(Tb.Financiering[[#This Row],[Pnr.]]=CX$7,Tb.Financiering[[#This Row],[Eigen
bijdrage]]+Tb.Financiering[[#This Row],[Andere
subsidie(s)]]+Tb.Financiering[[#This Row],[Anders]],0)</f>
        <v>0</v>
      </c>
      <c r="CY131" s="235">
        <f>IF(Tb.Financiering[[#This Row],[Pnr.]]=CY$7,Tb.Financiering[[#This Row],[Eigen
bijdrage]]+Tb.Financiering[[#This Row],[Andere
subsidie(s)]]+Tb.Financiering[[#This Row],[Anders]],0)</f>
        <v>0</v>
      </c>
      <c r="CZ131" s="235">
        <f>IF(Tb.Financiering[[#This Row],[Pnr.]]=CZ$7,Tb.Financiering[[#This Row],[Eigen
bijdrage]]+Tb.Financiering[[#This Row],[Andere
subsidie(s)]]+Tb.Financiering[[#This Row],[Anders]],0)</f>
        <v>0</v>
      </c>
      <c r="DA131" s="235">
        <f>IF(Tb.Financiering[[#This Row],[Pnr.]]=DA$7,Tb.Financiering[[#This Row],[Eigen
bijdrage]]+Tb.Financiering[[#This Row],[Andere
subsidie(s)]]+Tb.Financiering[[#This Row],[Anders]],0)</f>
        <v>0</v>
      </c>
      <c r="DB131" s="235">
        <f>IF(Tb.Financiering[[#This Row],[Pnr.]]=DB$7,Tb.Financiering[[#This Row],[Eigen
bijdrage]]+Tb.Financiering[[#This Row],[Andere
subsidie(s)]]+Tb.Financiering[[#This Row],[Anders]],0)</f>
        <v>0</v>
      </c>
      <c r="DC131" s="235">
        <f>IF(Tb.Financiering[[#This Row],[Pnr.]]=DC$7,Tb.Financiering[[#This Row],[Eigen
bijdrage]]+Tb.Financiering[[#This Row],[Andere
subsidie(s)]]+Tb.Financiering[[#This Row],[Anders]],0)</f>
        <v>0</v>
      </c>
      <c r="DD131" s="235">
        <f>IF(Tb.Financiering[[#This Row],[Pnr.]]=DD$7,Tb.Financiering[[#This Row],[Eigen
bijdrage]]+Tb.Financiering[[#This Row],[Andere
subsidie(s)]]+Tb.Financiering[[#This Row],[Anders]],0)</f>
        <v>0</v>
      </c>
      <c r="DE131" s="235">
        <f>IF(Tb.Financiering[[#This Row],[Pnr.]]=DE$7,Tb.Financiering[[#This Row],[Eigen
bijdrage]]+Tb.Financiering[[#This Row],[Andere
subsidie(s)]]+Tb.Financiering[[#This Row],[Anders]],0)</f>
        <v>0</v>
      </c>
      <c r="DF131" s="235">
        <f>IF(Tb.Financiering[[#This Row],[Pnr.]]=DF$7,Tb.Financiering[[#This Row],[Eigen
bijdrage]]+Tb.Financiering[[#This Row],[Andere
subsidie(s)]]+Tb.Financiering[[#This Row],[Anders]],0)</f>
        <v>0</v>
      </c>
      <c r="DG131" s="235">
        <f>IF(Tb.Financiering[[#This Row],[Pnr.]]=DG$7,Tb.Financiering[[#This Row],[Eigen
bijdrage]]+Tb.Financiering[[#This Row],[Andere
subsidie(s)]]+Tb.Financiering[[#This Row],[Anders]],0)</f>
        <v>0</v>
      </c>
      <c r="DH131" s="235">
        <f>IF(Tb.Financiering[[#This Row],[Pnr.]]=DH$7,Tb.Financiering[[#This Row],[Eigen
bijdrage]]+Tb.Financiering[[#This Row],[Andere
subsidie(s)]]+Tb.Financiering[[#This Row],[Anders]],0)</f>
        <v>0</v>
      </c>
      <c r="DI131" s="235">
        <f>IF(Tb.Financiering[[#This Row],[Pnr.]]=DI$7,Tb.Financiering[[#This Row],[Eigen
bijdrage]]+Tb.Financiering[[#This Row],[Andere
subsidie(s)]]+Tb.Financiering[[#This Row],[Anders]],0)</f>
        <v>0</v>
      </c>
      <c r="DJ131" s="235">
        <f>IF(Tb.Financiering[[#This Row],[Pnr.]]=DJ$7,Tb.Financiering[[#This Row],[Eigen
bijdrage]]+Tb.Financiering[[#This Row],[Andere
subsidie(s)]]+Tb.Financiering[[#This Row],[Anders]],0)</f>
        <v>0</v>
      </c>
      <c r="DK131" s="235">
        <f>IF(Tb.Financiering[[#This Row],[Pnr.]]=DK$7,Tb.Financiering[[#This Row],[Eigen
bijdrage]]+Tb.Financiering[[#This Row],[Andere
subsidie(s)]]+Tb.Financiering[[#This Row],[Anders]],0)</f>
        <v>0</v>
      </c>
      <c r="XFD131" s="31"/>
    </row>
    <row r="132" spans="1:115 16384:16384" s="4" customFormat="1" x14ac:dyDescent="0.3">
      <c r="A132" s="31"/>
      <c r="B132" s="137"/>
      <c r="C132" s="137"/>
      <c r="D132" s="11">
        <f>SUMIF(Tbl.Kosten[PSAnr.],Tb.Financiering[[#This Row],[PSAnr.]],Tbl.Kosten[Totaal kosten])</f>
        <v>0</v>
      </c>
      <c r="E132" s="154">
        <f>SUMIF(Tbl.Kosten[PSAnr.],Tb.Financiering[[#This Row],[PSAnr.]],Tbl.Kosten[Subsidie])</f>
        <v>0</v>
      </c>
      <c r="F132" s="155"/>
      <c r="G132" s="154">
        <f>Tb.Financiering[[#This Row],[Begrote kosten]]-Tb.Financiering[[#This Row],[Berekende GLB subsidie]]-Tb.Financiering[[#This Row],[Correctie GLB subsidie]]</f>
        <v>0</v>
      </c>
      <c r="H132" s="156"/>
      <c r="I132" s="156"/>
      <c r="J132" s="156"/>
      <c r="K132" s="152"/>
      <c r="L132" s="97">
        <f>Tb.Financiering[[#This Row],[Te financieren]]-SUM(Tb.Financiering[[#This Row],[Eigen
bijdrage]:[Anders]])</f>
        <v>0</v>
      </c>
      <c r="M132" s="160" t="str">
        <f>IFERROR(VLOOKUP(Tb.Financiering[[#This Row],[Partnernaam]],Tbl.Projectpartners[[Naam]:[PNr.]],9,FALSE),"")</f>
        <v/>
      </c>
      <c r="N132" s="142" t="str">
        <f>IFERROR(VLOOKUP(Tb.Financiering[[#This Row],[Subsidiabele activiteit]],Tbl.Subsidiehoogte[[Subsidieactiviteit]:[SAnr.]],3,FALSE),"")</f>
        <v/>
      </c>
      <c r="O132" s="142" t="str">
        <f>_xlfn.CONCAT(Tb.Financiering[[#This Row],[Pnr.]],Tb.Financiering[[#This Row],[SAnr.]])</f>
        <v/>
      </c>
      <c r="P132" s="144">
        <f>IF(Tb.Financiering[[#This Row],[Pnr.]]=P$7,Tb.Financiering[[#This Row],[Te financieren]]-Tb.Financiering[[#This Row],[Eigen
bijdrage]]-Tb.Financiering[[#This Row],[Andere
subsidie(s)]]-Tb.Financiering[[#This Row],[Anders]],0)</f>
        <v>0</v>
      </c>
      <c r="Q132" s="144">
        <f>IF(Tb.Financiering[[#This Row],[Pnr.]]=Q$7,Tb.Financiering[[#This Row],[Te financieren]]-Tb.Financiering[[#This Row],[Eigen
bijdrage]]-Tb.Financiering[[#This Row],[Andere
subsidie(s)]]-Tb.Financiering[[#This Row],[Anders]],0)</f>
        <v>0</v>
      </c>
      <c r="R132" s="144">
        <f>IF(Tb.Financiering[[#This Row],[Pnr.]]=R$7,Tb.Financiering[[#This Row],[Te financieren]]-Tb.Financiering[[#This Row],[Eigen
bijdrage]]-Tb.Financiering[[#This Row],[Andere
subsidie(s)]]-Tb.Financiering[[#This Row],[Anders]],0)</f>
        <v>0</v>
      </c>
      <c r="S132" s="144">
        <f>IF(Tb.Financiering[[#This Row],[Pnr.]]=S$7,Tb.Financiering[[#This Row],[Te financieren]]-Tb.Financiering[[#This Row],[Eigen
bijdrage]]-Tb.Financiering[[#This Row],[Andere
subsidie(s)]]-Tb.Financiering[[#This Row],[Anders]],0)</f>
        <v>0</v>
      </c>
      <c r="T132" s="144">
        <f>IF(Tb.Financiering[[#This Row],[Pnr.]]=T$7,Tb.Financiering[[#This Row],[Te financieren]]-Tb.Financiering[[#This Row],[Eigen
bijdrage]]-Tb.Financiering[[#This Row],[Andere
subsidie(s)]]-Tb.Financiering[[#This Row],[Anders]],0)</f>
        <v>0</v>
      </c>
      <c r="U132" s="144">
        <f>IF(Tb.Financiering[[#This Row],[Pnr.]]=U$7,Tb.Financiering[[#This Row],[Te financieren]]-Tb.Financiering[[#This Row],[Eigen
bijdrage]]-Tb.Financiering[[#This Row],[Andere
subsidie(s)]]-Tb.Financiering[[#This Row],[Anders]],0)</f>
        <v>0</v>
      </c>
      <c r="V132" s="144">
        <f>IF(Tb.Financiering[[#This Row],[Pnr.]]=V$7,Tb.Financiering[[#This Row],[Te financieren]]-Tb.Financiering[[#This Row],[Eigen
bijdrage]]-Tb.Financiering[[#This Row],[Andere
subsidie(s)]]-Tb.Financiering[[#This Row],[Anders]],0)</f>
        <v>0</v>
      </c>
      <c r="W132" s="144">
        <f>IF(Tb.Financiering[[#This Row],[Pnr.]]=W$7,Tb.Financiering[[#This Row],[Te financieren]]-Tb.Financiering[[#This Row],[Eigen
bijdrage]]-Tb.Financiering[[#This Row],[Andere
subsidie(s)]]-Tb.Financiering[[#This Row],[Anders]],0)</f>
        <v>0</v>
      </c>
      <c r="X132" s="144">
        <f>IF(Tb.Financiering[[#This Row],[Pnr.]]=X$7,Tb.Financiering[[#This Row],[Te financieren]]-Tb.Financiering[[#This Row],[Eigen
bijdrage]]-Tb.Financiering[[#This Row],[Andere
subsidie(s)]]-Tb.Financiering[[#This Row],[Anders]],0)</f>
        <v>0</v>
      </c>
      <c r="Y132" s="144">
        <f>IF(Tb.Financiering[[#This Row],[Pnr.]]=Y$7,Tb.Financiering[[#This Row],[Te financieren]]-Tb.Financiering[[#This Row],[Eigen
bijdrage]]-Tb.Financiering[[#This Row],[Andere
subsidie(s)]]-Tb.Financiering[[#This Row],[Anders]],0)</f>
        <v>0</v>
      </c>
      <c r="Z132" s="144">
        <f>IF(Tb.Financiering[[#This Row],[Pnr.]]=Z$7,Tb.Financiering[[#This Row],[Te financieren]]-Tb.Financiering[[#This Row],[Eigen
bijdrage]]-Tb.Financiering[[#This Row],[Andere
subsidie(s)]]-Tb.Financiering[[#This Row],[Anders]],0)</f>
        <v>0</v>
      </c>
      <c r="AA132" s="144">
        <f>IF(Tb.Financiering[[#This Row],[Pnr.]]=AA$7,Tb.Financiering[[#This Row],[Te financieren]]-Tb.Financiering[[#This Row],[Eigen
bijdrage]]-Tb.Financiering[[#This Row],[Andere
subsidie(s)]]-Tb.Financiering[[#This Row],[Anders]],0)</f>
        <v>0</v>
      </c>
      <c r="AB132" s="144">
        <f>IF(Tb.Financiering[[#This Row],[Pnr.]]=AB$7,Tb.Financiering[[#This Row],[Te financieren]]-Tb.Financiering[[#This Row],[Eigen
bijdrage]]-Tb.Financiering[[#This Row],[Andere
subsidie(s)]]-Tb.Financiering[[#This Row],[Anders]],0)</f>
        <v>0</v>
      </c>
      <c r="AC132" s="144">
        <f>IF(Tb.Financiering[[#This Row],[Pnr.]]=AC$7,Tb.Financiering[[#This Row],[Te financieren]]-Tb.Financiering[[#This Row],[Eigen
bijdrage]]-Tb.Financiering[[#This Row],[Andere
subsidie(s)]]-Tb.Financiering[[#This Row],[Anders]],0)</f>
        <v>0</v>
      </c>
      <c r="AD132" s="144">
        <f>IF(Tb.Financiering[[#This Row],[Pnr.]]=AD$7,Tb.Financiering[[#This Row],[Te financieren]]-Tb.Financiering[[#This Row],[Eigen
bijdrage]]-Tb.Financiering[[#This Row],[Andere
subsidie(s)]]-Tb.Financiering[[#This Row],[Anders]],0)</f>
        <v>0</v>
      </c>
      <c r="AE132" s="144">
        <f>IF(Tb.Financiering[[#This Row],[Pnr.]]=AE$7,Tb.Financiering[[#This Row],[Te financieren]]-Tb.Financiering[[#This Row],[Eigen
bijdrage]]-Tb.Financiering[[#This Row],[Andere
subsidie(s)]]-Tb.Financiering[[#This Row],[Anders]],0)</f>
        <v>0</v>
      </c>
      <c r="AF132" s="144">
        <f>IF(Tb.Financiering[[#This Row],[Pnr.]]=AF$7,Tb.Financiering[[#This Row],[Te financieren]]-Tb.Financiering[[#This Row],[Eigen
bijdrage]]-Tb.Financiering[[#This Row],[Andere
subsidie(s)]]-Tb.Financiering[[#This Row],[Anders]],0)</f>
        <v>0</v>
      </c>
      <c r="AG132" s="144">
        <f>IF(Tb.Financiering[[#This Row],[Pnr.]]=AG$7,Tb.Financiering[[#This Row],[Te financieren]]-Tb.Financiering[[#This Row],[Eigen
bijdrage]]-Tb.Financiering[[#This Row],[Andere
subsidie(s)]]-Tb.Financiering[[#This Row],[Anders]],0)</f>
        <v>0</v>
      </c>
      <c r="AH132" s="144">
        <f>IF(Tb.Financiering[[#This Row],[Pnr.]]=AH$7,Tb.Financiering[[#This Row],[Te financieren]]-Tb.Financiering[[#This Row],[Eigen
bijdrage]]-Tb.Financiering[[#This Row],[Andere
subsidie(s)]]-Tb.Financiering[[#This Row],[Anders]],0)</f>
        <v>0</v>
      </c>
      <c r="AI132" s="144">
        <f>IF(Tb.Financiering[[#This Row],[Pnr.]]=AI$7,Tb.Financiering[[#This Row],[Te financieren]]-Tb.Financiering[[#This Row],[Eigen
bijdrage]]-Tb.Financiering[[#This Row],[Andere
subsidie(s)]]-Tb.Financiering[[#This Row],[Anders]],0)</f>
        <v>0</v>
      </c>
      <c r="AJ132" s="144">
        <f>IF(Tb.Financiering[[#This Row],[Pnr.]]=AJ$7,Tb.Financiering[[#This Row],[Te financieren]]-Tb.Financiering[[#This Row],[Eigen
bijdrage]]-Tb.Financiering[[#This Row],[Andere
subsidie(s)]]-Tb.Financiering[[#This Row],[Anders]],0)</f>
        <v>0</v>
      </c>
      <c r="AK132" s="144">
        <f>IF(Tb.Financiering[[#This Row],[Pnr.]]=AK$7,Tb.Financiering[[#This Row],[Te financieren]]-Tb.Financiering[[#This Row],[Eigen
bijdrage]]-Tb.Financiering[[#This Row],[Andere
subsidie(s)]]-Tb.Financiering[[#This Row],[Anders]],0)</f>
        <v>0</v>
      </c>
      <c r="AL132" s="144">
        <f>IF(Tb.Financiering[[#This Row],[Pnr.]]=AL$7,Tb.Financiering[[#This Row],[Te financieren]]-Tb.Financiering[[#This Row],[Eigen
bijdrage]]-Tb.Financiering[[#This Row],[Andere
subsidie(s)]]-Tb.Financiering[[#This Row],[Anders]],0)</f>
        <v>0</v>
      </c>
      <c r="AM132" s="144">
        <f>IF(Tb.Financiering[[#This Row],[Pnr.]]=AM$7,Tb.Financiering[[#This Row],[Te financieren]]-Tb.Financiering[[#This Row],[Eigen
bijdrage]]-Tb.Financiering[[#This Row],[Andere
subsidie(s)]]-Tb.Financiering[[#This Row],[Anders]],0)</f>
        <v>0</v>
      </c>
      <c r="AN132" s="144">
        <f>IF(Tb.Financiering[[#This Row],[Pnr.]]=AN$7,Tb.Financiering[[#This Row],[Te financieren]]-Tb.Financiering[[#This Row],[Eigen
bijdrage]]-Tb.Financiering[[#This Row],[Andere
subsidie(s)]]-Tb.Financiering[[#This Row],[Anders]],0)</f>
        <v>0</v>
      </c>
      <c r="AO132" s="144">
        <f>IF(Tb.Financiering[[#This Row],[Pnr.]]=AO$7,Tb.Financiering[[#This Row],[Te financieren]]-Tb.Financiering[[#This Row],[Eigen
bijdrage]]-Tb.Financiering[[#This Row],[Andere
subsidie(s)]]-Tb.Financiering[[#This Row],[Anders]],0)</f>
        <v>0</v>
      </c>
      <c r="AP132" s="144">
        <f>IF(Tb.Financiering[[#This Row],[Pnr.]]=AP$7,Tb.Financiering[[#This Row],[Te financieren]]-Tb.Financiering[[#This Row],[Eigen
bijdrage]]-Tb.Financiering[[#This Row],[Andere
subsidie(s)]]-Tb.Financiering[[#This Row],[Anders]],0)</f>
        <v>0</v>
      </c>
      <c r="AQ132" s="144">
        <f>IF(Tb.Financiering[[#This Row],[Pnr.]]=AQ$7,Tb.Financiering[[#This Row],[Te financieren]]-Tb.Financiering[[#This Row],[Eigen
bijdrage]]-Tb.Financiering[[#This Row],[Andere
subsidie(s)]]-Tb.Financiering[[#This Row],[Anders]],0)</f>
        <v>0</v>
      </c>
      <c r="AR132" s="144">
        <f>IF(Tb.Financiering[[#This Row],[Pnr.]]=AR$7,Tb.Financiering[[#This Row],[Te financieren]]-Tb.Financiering[[#This Row],[Eigen
bijdrage]]-Tb.Financiering[[#This Row],[Andere
subsidie(s)]]-Tb.Financiering[[#This Row],[Anders]],0)</f>
        <v>0</v>
      </c>
      <c r="AS132" s="144">
        <f>IF(Tb.Financiering[[#This Row],[Pnr.]]=AS$7,Tb.Financiering[[#This Row],[Te financieren]]-Tb.Financiering[[#This Row],[Eigen
bijdrage]]-Tb.Financiering[[#This Row],[Andere
subsidie(s)]]-Tb.Financiering[[#This Row],[Anders]],0)</f>
        <v>0</v>
      </c>
      <c r="AT132" s="144">
        <f>IF(Tb.Financiering[[#This Row],[Pnr.]]=AT$7,Tb.Financiering[[#This Row],[Te financieren]]-Tb.Financiering[[#This Row],[Eigen
bijdrage]]-Tb.Financiering[[#This Row],[Andere
subsidie(s)]]-Tb.Financiering[[#This Row],[Anders]],0)</f>
        <v>0</v>
      </c>
      <c r="AU132" s="144">
        <f>IF(Tb.Financiering[[#This Row],[Pnr.]]=AU$7,Tb.Financiering[[#This Row],[Te financieren]]-Tb.Financiering[[#This Row],[Eigen
bijdrage]]-Tb.Financiering[[#This Row],[Andere
subsidie(s)]]-Tb.Financiering[[#This Row],[Anders]],0)</f>
        <v>0</v>
      </c>
      <c r="AV132" s="144">
        <f>IF(Tb.Financiering[[#This Row],[Pnr.]]=AV$7,Tb.Financiering[[#This Row],[Te financieren]]-Tb.Financiering[[#This Row],[Eigen
bijdrage]]-Tb.Financiering[[#This Row],[Andere
subsidie(s)]]-Tb.Financiering[[#This Row],[Anders]],0)</f>
        <v>0</v>
      </c>
      <c r="AW132" s="144">
        <f>IF(Tb.Financiering[[#This Row],[Pnr.]]=AW$7,Tb.Financiering[[#This Row],[Te financieren]]-Tb.Financiering[[#This Row],[Eigen
bijdrage]]-Tb.Financiering[[#This Row],[Andere
subsidie(s)]]-Tb.Financiering[[#This Row],[Anders]],0)</f>
        <v>0</v>
      </c>
      <c r="AX132" s="144">
        <f>IF(Tb.Financiering[[#This Row],[Pnr.]]=AX$7,Tb.Financiering[[#This Row],[Te financieren]]-Tb.Financiering[[#This Row],[Eigen
bijdrage]]-Tb.Financiering[[#This Row],[Andere
subsidie(s)]]-Tb.Financiering[[#This Row],[Anders]],0)</f>
        <v>0</v>
      </c>
      <c r="AY132" s="144">
        <f>IF(Tb.Financiering[[#This Row],[Pnr.]]=AY$7,Tb.Financiering[[#This Row],[Te financieren]]-Tb.Financiering[[#This Row],[Eigen
bijdrage]]-Tb.Financiering[[#This Row],[Andere
subsidie(s)]]-Tb.Financiering[[#This Row],[Anders]],0)</f>
        <v>0</v>
      </c>
      <c r="AZ132" s="144">
        <f>IF(Tb.Financiering[[#This Row],[Pnr.]]=AZ$7,Tb.Financiering[[#This Row],[Te financieren]]-Tb.Financiering[[#This Row],[Eigen
bijdrage]]-Tb.Financiering[[#This Row],[Andere
subsidie(s)]]-Tb.Financiering[[#This Row],[Anders]],0)</f>
        <v>0</v>
      </c>
      <c r="BA132" s="144">
        <f>IF(Tb.Financiering[[#This Row],[Pnr.]]=BA$7,Tb.Financiering[[#This Row],[Te financieren]]-Tb.Financiering[[#This Row],[Eigen
bijdrage]]-Tb.Financiering[[#This Row],[Andere
subsidie(s)]]-Tb.Financiering[[#This Row],[Anders]],0)</f>
        <v>0</v>
      </c>
      <c r="BB132" s="144">
        <f>IF(Tb.Financiering[[#This Row],[Pnr.]]=BB$7,Tb.Financiering[[#This Row],[Te financieren]]-Tb.Financiering[[#This Row],[Eigen
bijdrage]]-Tb.Financiering[[#This Row],[Andere
subsidie(s)]]-Tb.Financiering[[#This Row],[Anders]],0)</f>
        <v>0</v>
      </c>
      <c r="BC132" s="144">
        <f>IF(Tb.Financiering[[#This Row],[Pnr.]]=BC$7,Tb.Financiering[[#This Row],[Te financieren]]-Tb.Financiering[[#This Row],[Eigen
bijdrage]]-Tb.Financiering[[#This Row],[Andere
subsidie(s)]]-Tb.Financiering[[#This Row],[Anders]],0)</f>
        <v>0</v>
      </c>
      <c r="BD132" s="144">
        <f>IF(Tb.Financiering[[#This Row],[Pnr.]]=BD$7,Tb.Financiering[[#This Row],[Te financieren]]-Tb.Financiering[[#This Row],[Eigen
bijdrage]]-Tb.Financiering[[#This Row],[Andere
subsidie(s)]]-Tb.Financiering[[#This Row],[Anders]],0)</f>
        <v>0</v>
      </c>
      <c r="BE132" s="144">
        <f>IF(Tb.Financiering[[#This Row],[Pnr.]]=BE$7,Tb.Financiering[[#This Row],[Te financieren]]-Tb.Financiering[[#This Row],[Eigen
bijdrage]]-Tb.Financiering[[#This Row],[Andere
subsidie(s)]]-Tb.Financiering[[#This Row],[Anders]],0)</f>
        <v>0</v>
      </c>
      <c r="BF132" s="144">
        <f>IF(Tb.Financiering[[#This Row],[Pnr.]]=BF$7,Tb.Financiering[[#This Row],[Te financieren]]-Tb.Financiering[[#This Row],[Eigen
bijdrage]]-Tb.Financiering[[#This Row],[Andere
subsidie(s)]]-Tb.Financiering[[#This Row],[Anders]],0)</f>
        <v>0</v>
      </c>
      <c r="BG132" s="144">
        <f>IF(Tb.Financiering[[#This Row],[Pnr.]]=BG$7,Tb.Financiering[[#This Row],[Te financieren]]-Tb.Financiering[[#This Row],[Eigen
bijdrage]]-Tb.Financiering[[#This Row],[Andere
subsidie(s)]]-Tb.Financiering[[#This Row],[Anders]],0)</f>
        <v>0</v>
      </c>
      <c r="BH132" s="144">
        <f>IF(Tb.Financiering[[#This Row],[Pnr.]]=BH$7,Tb.Financiering[[#This Row],[Te financieren]]-Tb.Financiering[[#This Row],[Eigen
bijdrage]]-Tb.Financiering[[#This Row],[Andere
subsidie(s)]]-Tb.Financiering[[#This Row],[Anders]],0)</f>
        <v>0</v>
      </c>
      <c r="BI132" s="144">
        <f>IF(Tb.Financiering[[#This Row],[Pnr.]]=BI$7,Tb.Financiering[[#This Row],[Te financieren]]-Tb.Financiering[[#This Row],[Eigen
bijdrage]]-Tb.Financiering[[#This Row],[Andere
subsidie(s)]]-Tb.Financiering[[#This Row],[Anders]],0)</f>
        <v>0</v>
      </c>
      <c r="BJ132" s="144">
        <f>IF(Tb.Financiering[[#This Row],[Pnr.]]=BJ$7,Tb.Financiering[[#This Row],[Te financieren]]-Tb.Financiering[[#This Row],[Eigen
bijdrage]]-Tb.Financiering[[#This Row],[Andere
subsidie(s)]]-Tb.Financiering[[#This Row],[Anders]],0)</f>
        <v>0</v>
      </c>
      <c r="BK132" s="144">
        <f>IF(Tb.Financiering[[#This Row],[Pnr.]]=BK$7,Tb.Financiering[[#This Row],[Te financieren]]-Tb.Financiering[[#This Row],[Eigen
bijdrage]]-Tb.Financiering[[#This Row],[Andere
subsidie(s)]]-Tb.Financiering[[#This Row],[Anders]],0)</f>
        <v>0</v>
      </c>
      <c r="BL132" s="144">
        <f>IF(Tb.Financiering[[#This Row],[Pnr.]]=BL$7,Tb.Financiering[[#This Row],[Te financieren]]-Tb.Financiering[[#This Row],[Eigen
bijdrage]]-Tb.Financiering[[#This Row],[Andere
subsidie(s)]]-Tb.Financiering[[#This Row],[Anders]],0)</f>
        <v>0</v>
      </c>
      <c r="BM132" s="144">
        <f>IF(Tb.Financiering[[#This Row],[Pnr.]]=BM$7,Tb.Financiering[[#This Row],[Te financieren]]-Tb.Financiering[[#This Row],[Eigen
bijdrage]]-Tb.Financiering[[#This Row],[Andere
subsidie(s)]]-Tb.Financiering[[#This Row],[Anders]],0)</f>
        <v>0</v>
      </c>
      <c r="BN132" s="235">
        <f>IF(Tb.Financiering[[#This Row],[Pnr.]]=BN$7,Tb.Financiering[[#This Row],[Eigen
bijdrage]]+Tb.Financiering[[#This Row],[Andere
subsidie(s)]]+Tb.Financiering[[#This Row],[Anders]],0)</f>
        <v>0</v>
      </c>
      <c r="BO132" s="235">
        <f>IF(Tb.Financiering[[#This Row],[Pnr.]]=BO$7,Tb.Financiering[[#This Row],[Eigen
bijdrage]]+Tb.Financiering[[#This Row],[Andere
subsidie(s)]]+Tb.Financiering[[#This Row],[Anders]],0)</f>
        <v>0</v>
      </c>
      <c r="BP132" s="235">
        <f>IF(Tb.Financiering[[#This Row],[Pnr.]]=BP$7,Tb.Financiering[[#This Row],[Eigen
bijdrage]]+Tb.Financiering[[#This Row],[Andere
subsidie(s)]]+Tb.Financiering[[#This Row],[Anders]],0)</f>
        <v>0</v>
      </c>
      <c r="BQ132" s="235">
        <f>IF(Tb.Financiering[[#This Row],[Pnr.]]=BQ$7,Tb.Financiering[[#This Row],[Eigen
bijdrage]]+Tb.Financiering[[#This Row],[Andere
subsidie(s)]]+Tb.Financiering[[#This Row],[Anders]],0)</f>
        <v>0</v>
      </c>
      <c r="BR132" s="235">
        <f>IF(Tb.Financiering[[#This Row],[Pnr.]]=BR$7,Tb.Financiering[[#This Row],[Eigen
bijdrage]]+Tb.Financiering[[#This Row],[Andere
subsidie(s)]]+Tb.Financiering[[#This Row],[Anders]],0)</f>
        <v>0</v>
      </c>
      <c r="BS132" s="235">
        <f>IF(Tb.Financiering[[#This Row],[Pnr.]]=BS$7,Tb.Financiering[[#This Row],[Eigen
bijdrage]]+Tb.Financiering[[#This Row],[Andere
subsidie(s)]]+Tb.Financiering[[#This Row],[Anders]],0)</f>
        <v>0</v>
      </c>
      <c r="BT132" s="235">
        <f>IF(Tb.Financiering[[#This Row],[Pnr.]]=BT$7,Tb.Financiering[[#This Row],[Eigen
bijdrage]]+Tb.Financiering[[#This Row],[Andere
subsidie(s)]]+Tb.Financiering[[#This Row],[Anders]],0)</f>
        <v>0</v>
      </c>
      <c r="BU132" s="235">
        <f>IF(Tb.Financiering[[#This Row],[Pnr.]]=BU$7,Tb.Financiering[[#This Row],[Eigen
bijdrage]]+Tb.Financiering[[#This Row],[Andere
subsidie(s)]]+Tb.Financiering[[#This Row],[Anders]],0)</f>
        <v>0</v>
      </c>
      <c r="BV132" s="235">
        <f>IF(Tb.Financiering[[#This Row],[Pnr.]]=BV$7,Tb.Financiering[[#This Row],[Eigen
bijdrage]]+Tb.Financiering[[#This Row],[Andere
subsidie(s)]]+Tb.Financiering[[#This Row],[Anders]],0)</f>
        <v>0</v>
      </c>
      <c r="BW132" s="235">
        <f>IF(Tb.Financiering[[#This Row],[Pnr.]]=BW$7,Tb.Financiering[[#This Row],[Eigen
bijdrage]]+Tb.Financiering[[#This Row],[Andere
subsidie(s)]]+Tb.Financiering[[#This Row],[Anders]],0)</f>
        <v>0</v>
      </c>
      <c r="BX132" s="235">
        <f>IF(Tb.Financiering[[#This Row],[Pnr.]]=BX$7,Tb.Financiering[[#This Row],[Eigen
bijdrage]]+Tb.Financiering[[#This Row],[Andere
subsidie(s)]]+Tb.Financiering[[#This Row],[Anders]],0)</f>
        <v>0</v>
      </c>
      <c r="BY132" s="235">
        <f>IF(Tb.Financiering[[#This Row],[Pnr.]]=BY$7,Tb.Financiering[[#This Row],[Eigen
bijdrage]]+Tb.Financiering[[#This Row],[Andere
subsidie(s)]]+Tb.Financiering[[#This Row],[Anders]],0)</f>
        <v>0</v>
      </c>
      <c r="BZ132" s="235">
        <f>IF(Tb.Financiering[[#This Row],[Pnr.]]=BZ$7,Tb.Financiering[[#This Row],[Eigen
bijdrage]]+Tb.Financiering[[#This Row],[Andere
subsidie(s)]]+Tb.Financiering[[#This Row],[Anders]],0)</f>
        <v>0</v>
      </c>
      <c r="CA132" s="235">
        <f>IF(Tb.Financiering[[#This Row],[Pnr.]]=CA$7,Tb.Financiering[[#This Row],[Eigen
bijdrage]]+Tb.Financiering[[#This Row],[Andere
subsidie(s)]]+Tb.Financiering[[#This Row],[Anders]],0)</f>
        <v>0</v>
      </c>
      <c r="CB132" s="235">
        <f>IF(Tb.Financiering[[#This Row],[Pnr.]]=CB$7,Tb.Financiering[[#This Row],[Eigen
bijdrage]]+Tb.Financiering[[#This Row],[Andere
subsidie(s)]]+Tb.Financiering[[#This Row],[Anders]],0)</f>
        <v>0</v>
      </c>
      <c r="CC132" s="235">
        <f>IF(Tb.Financiering[[#This Row],[Pnr.]]=CC$7,Tb.Financiering[[#This Row],[Eigen
bijdrage]]+Tb.Financiering[[#This Row],[Andere
subsidie(s)]]+Tb.Financiering[[#This Row],[Anders]],0)</f>
        <v>0</v>
      </c>
      <c r="CD132" s="235">
        <f>IF(Tb.Financiering[[#This Row],[Pnr.]]=CD$7,Tb.Financiering[[#This Row],[Eigen
bijdrage]]+Tb.Financiering[[#This Row],[Andere
subsidie(s)]]+Tb.Financiering[[#This Row],[Anders]],0)</f>
        <v>0</v>
      </c>
      <c r="CE132" s="235">
        <f>IF(Tb.Financiering[[#This Row],[Pnr.]]=CE$7,Tb.Financiering[[#This Row],[Eigen
bijdrage]]+Tb.Financiering[[#This Row],[Andere
subsidie(s)]]+Tb.Financiering[[#This Row],[Anders]],0)</f>
        <v>0</v>
      </c>
      <c r="CF132" s="235">
        <f>IF(Tb.Financiering[[#This Row],[Pnr.]]=CF$7,Tb.Financiering[[#This Row],[Eigen
bijdrage]]+Tb.Financiering[[#This Row],[Andere
subsidie(s)]]+Tb.Financiering[[#This Row],[Anders]],0)</f>
        <v>0</v>
      </c>
      <c r="CG132" s="235">
        <f>IF(Tb.Financiering[[#This Row],[Pnr.]]=CG$7,Tb.Financiering[[#This Row],[Eigen
bijdrage]]+Tb.Financiering[[#This Row],[Andere
subsidie(s)]]+Tb.Financiering[[#This Row],[Anders]],0)</f>
        <v>0</v>
      </c>
      <c r="CH132" s="235">
        <f>IF(Tb.Financiering[[#This Row],[Pnr.]]=CH$7,Tb.Financiering[[#This Row],[Eigen
bijdrage]]+Tb.Financiering[[#This Row],[Andere
subsidie(s)]]+Tb.Financiering[[#This Row],[Anders]],0)</f>
        <v>0</v>
      </c>
      <c r="CI132" s="235">
        <f>IF(Tb.Financiering[[#This Row],[Pnr.]]=CI$7,Tb.Financiering[[#This Row],[Eigen
bijdrage]]+Tb.Financiering[[#This Row],[Andere
subsidie(s)]]+Tb.Financiering[[#This Row],[Anders]],0)</f>
        <v>0</v>
      </c>
      <c r="CJ132" s="235">
        <f>IF(Tb.Financiering[[#This Row],[Pnr.]]=CJ$7,Tb.Financiering[[#This Row],[Eigen
bijdrage]]+Tb.Financiering[[#This Row],[Andere
subsidie(s)]]+Tb.Financiering[[#This Row],[Anders]],0)</f>
        <v>0</v>
      </c>
      <c r="CK132" s="235">
        <f>IF(Tb.Financiering[[#This Row],[Pnr.]]=CK$7,Tb.Financiering[[#This Row],[Eigen
bijdrage]]+Tb.Financiering[[#This Row],[Andere
subsidie(s)]]+Tb.Financiering[[#This Row],[Anders]],0)</f>
        <v>0</v>
      </c>
      <c r="CL132" s="235">
        <f>IF(Tb.Financiering[[#This Row],[Pnr.]]=CL$7,Tb.Financiering[[#This Row],[Eigen
bijdrage]]+Tb.Financiering[[#This Row],[Andere
subsidie(s)]]+Tb.Financiering[[#This Row],[Anders]],0)</f>
        <v>0</v>
      </c>
      <c r="CM132" s="235">
        <f>IF(Tb.Financiering[[#This Row],[Pnr.]]=CM$7,Tb.Financiering[[#This Row],[Eigen
bijdrage]]+Tb.Financiering[[#This Row],[Andere
subsidie(s)]]+Tb.Financiering[[#This Row],[Anders]],0)</f>
        <v>0</v>
      </c>
      <c r="CN132" s="235">
        <f>IF(Tb.Financiering[[#This Row],[Pnr.]]=CN$7,Tb.Financiering[[#This Row],[Eigen
bijdrage]]+Tb.Financiering[[#This Row],[Andere
subsidie(s)]]+Tb.Financiering[[#This Row],[Anders]],0)</f>
        <v>0</v>
      </c>
      <c r="CO132" s="235">
        <f>IF(Tb.Financiering[[#This Row],[Pnr.]]=CO$7,Tb.Financiering[[#This Row],[Eigen
bijdrage]]+Tb.Financiering[[#This Row],[Andere
subsidie(s)]]+Tb.Financiering[[#This Row],[Anders]],0)</f>
        <v>0</v>
      </c>
      <c r="CP132" s="235">
        <f>IF(Tb.Financiering[[#This Row],[Pnr.]]=CP$7,Tb.Financiering[[#This Row],[Eigen
bijdrage]]+Tb.Financiering[[#This Row],[Andere
subsidie(s)]]+Tb.Financiering[[#This Row],[Anders]],0)</f>
        <v>0</v>
      </c>
      <c r="CQ132" s="235">
        <f>IF(Tb.Financiering[[#This Row],[Pnr.]]=CQ$7,Tb.Financiering[[#This Row],[Eigen
bijdrage]]+Tb.Financiering[[#This Row],[Andere
subsidie(s)]]+Tb.Financiering[[#This Row],[Anders]],0)</f>
        <v>0</v>
      </c>
      <c r="CR132" s="235">
        <f>IF(Tb.Financiering[[#This Row],[Pnr.]]=CR$7,Tb.Financiering[[#This Row],[Eigen
bijdrage]]+Tb.Financiering[[#This Row],[Andere
subsidie(s)]]+Tb.Financiering[[#This Row],[Anders]],0)</f>
        <v>0</v>
      </c>
      <c r="CS132" s="235">
        <f>IF(Tb.Financiering[[#This Row],[Pnr.]]=CS$7,Tb.Financiering[[#This Row],[Eigen
bijdrage]]+Tb.Financiering[[#This Row],[Andere
subsidie(s)]]+Tb.Financiering[[#This Row],[Anders]],0)</f>
        <v>0</v>
      </c>
      <c r="CT132" s="235">
        <f>IF(Tb.Financiering[[#This Row],[Pnr.]]=CT$7,Tb.Financiering[[#This Row],[Eigen
bijdrage]]+Tb.Financiering[[#This Row],[Andere
subsidie(s)]]+Tb.Financiering[[#This Row],[Anders]],0)</f>
        <v>0</v>
      </c>
      <c r="CU132" s="235">
        <f>IF(Tb.Financiering[[#This Row],[Pnr.]]=CU$7,Tb.Financiering[[#This Row],[Eigen
bijdrage]]+Tb.Financiering[[#This Row],[Andere
subsidie(s)]]+Tb.Financiering[[#This Row],[Anders]],0)</f>
        <v>0</v>
      </c>
      <c r="CV132" s="235">
        <f>IF(Tb.Financiering[[#This Row],[Pnr.]]=CV$7,Tb.Financiering[[#This Row],[Eigen
bijdrage]]+Tb.Financiering[[#This Row],[Andere
subsidie(s)]]+Tb.Financiering[[#This Row],[Anders]],0)</f>
        <v>0</v>
      </c>
      <c r="CW132" s="235">
        <f>IF(Tb.Financiering[[#This Row],[Pnr.]]=CW$7,Tb.Financiering[[#This Row],[Eigen
bijdrage]]+Tb.Financiering[[#This Row],[Andere
subsidie(s)]]+Tb.Financiering[[#This Row],[Anders]],0)</f>
        <v>0</v>
      </c>
      <c r="CX132" s="235">
        <f>IF(Tb.Financiering[[#This Row],[Pnr.]]=CX$7,Tb.Financiering[[#This Row],[Eigen
bijdrage]]+Tb.Financiering[[#This Row],[Andere
subsidie(s)]]+Tb.Financiering[[#This Row],[Anders]],0)</f>
        <v>0</v>
      </c>
      <c r="CY132" s="235">
        <f>IF(Tb.Financiering[[#This Row],[Pnr.]]=CY$7,Tb.Financiering[[#This Row],[Eigen
bijdrage]]+Tb.Financiering[[#This Row],[Andere
subsidie(s)]]+Tb.Financiering[[#This Row],[Anders]],0)</f>
        <v>0</v>
      </c>
      <c r="CZ132" s="235">
        <f>IF(Tb.Financiering[[#This Row],[Pnr.]]=CZ$7,Tb.Financiering[[#This Row],[Eigen
bijdrage]]+Tb.Financiering[[#This Row],[Andere
subsidie(s)]]+Tb.Financiering[[#This Row],[Anders]],0)</f>
        <v>0</v>
      </c>
      <c r="DA132" s="235">
        <f>IF(Tb.Financiering[[#This Row],[Pnr.]]=DA$7,Tb.Financiering[[#This Row],[Eigen
bijdrage]]+Tb.Financiering[[#This Row],[Andere
subsidie(s)]]+Tb.Financiering[[#This Row],[Anders]],0)</f>
        <v>0</v>
      </c>
      <c r="DB132" s="235">
        <f>IF(Tb.Financiering[[#This Row],[Pnr.]]=DB$7,Tb.Financiering[[#This Row],[Eigen
bijdrage]]+Tb.Financiering[[#This Row],[Andere
subsidie(s)]]+Tb.Financiering[[#This Row],[Anders]],0)</f>
        <v>0</v>
      </c>
      <c r="DC132" s="235">
        <f>IF(Tb.Financiering[[#This Row],[Pnr.]]=DC$7,Tb.Financiering[[#This Row],[Eigen
bijdrage]]+Tb.Financiering[[#This Row],[Andere
subsidie(s)]]+Tb.Financiering[[#This Row],[Anders]],0)</f>
        <v>0</v>
      </c>
      <c r="DD132" s="235">
        <f>IF(Tb.Financiering[[#This Row],[Pnr.]]=DD$7,Tb.Financiering[[#This Row],[Eigen
bijdrage]]+Tb.Financiering[[#This Row],[Andere
subsidie(s)]]+Tb.Financiering[[#This Row],[Anders]],0)</f>
        <v>0</v>
      </c>
      <c r="DE132" s="235">
        <f>IF(Tb.Financiering[[#This Row],[Pnr.]]=DE$7,Tb.Financiering[[#This Row],[Eigen
bijdrage]]+Tb.Financiering[[#This Row],[Andere
subsidie(s)]]+Tb.Financiering[[#This Row],[Anders]],0)</f>
        <v>0</v>
      </c>
      <c r="DF132" s="235">
        <f>IF(Tb.Financiering[[#This Row],[Pnr.]]=DF$7,Tb.Financiering[[#This Row],[Eigen
bijdrage]]+Tb.Financiering[[#This Row],[Andere
subsidie(s)]]+Tb.Financiering[[#This Row],[Anders]],0)</f>
        <v>0</v>
      </c>
      <c r="DG132" s="235">
        <f>IF(Tb.Financiering[[#This Row],[Pnr.]]=DG$7,Tb.Financiering[[#This Row],[Eigen
bijdrage]]+Tb.Financiering[[#This Row],[Andere
subsidie(s)]]+Tb.Financiering[[#This Row],[Anders]],0)</f>
        <v>0</v>
      </c>
      <c r="DH132" s="235">
        <f>IF(Tb.Financiering[[#This Row],[Pnr.]]=DH$7,Tb.Financiering[[#This Row],[Eigen
bijdrage]]+Tb.Financiering[[#This Row],[Andere
subsidie(s)]]+Tb.Financiering[[#This Row],[Anders]],0)</f>
        <v>0</v>
      </c>
      <c r="DI132" s="235">
        <f>IF(Tb.Financiering[[#This Row],[Pnr.]]=DI$7,Tb.Financiering[[#This Row],[Eigen
bijdrage]]+Tb.Financiering[[#This Row],[Andere
subsidie(s)]]+Tb.Financiering[[#This Row],[Anders]],0)</f>
        <v>0</v>
      </c>
      <c r="DJ132" s="235">
        <f>IF(Tb.Financiering[[#This Row],[Pnr.]]=DJ$7,Tb.Financiering[[#This Row],[Eigen
bijdrage]]+Tb.Financiering[[#This Row],[Andere
subsidie(s)]]+Tb.Financiering[[#This Row],[Anders]],0)</f>
        <v>0</v>
      </c>
      <c r="DK132" s="235">
        <f>IF(Tb.Financiering[[#This Row],[Pnr.]]=DK$7,Tb.Financiering[[#This Row],[Eigen
bijdrage]]+Tb.Financiering[[#This Row],[Andere
subsidie(s)]]+Tb.Financiering[[#This Row],[Anders]],0)</f>
        <v>0</v>
      </c>
      <c r="XFD132" s="31"/>
    </row>
    <row r="133" spans="1:115 16384:16384" s="4" customFormat="1" x14ac:dyDescent="0.3">
      <c r="A133" s="31"/>
      <c r="B133" s="137"/>
      <c r="C133" s="137"/>
      <c r="D133" s="11">
        <f>SUMIF(Tbl.Kosten[PSAnr.],Tb.Financiering[[#This Row],[PSAnr.]],Tbl.Kosten[Totaal kosten])</f>
        <v>0</v>
      </c>
      <c r="E133" s="154">
        <f>SUMIF(Tbl.Kosten[PSAnr.],Tb.Financiering[[#This Row],[PSAnr.]],Tbl.Kosten[Subsidie])</f>
        <v>0</v>
      </c>
      <c r="F133" s="155"/>
      <c r="G133" s="154">
        <f>Tb.Financiering[[#This Row],[Begrote kosten]]-Tb.Financiering[[#This Row],[Berekende GLB subsidie]]-Tb.Financiering[[#This Row],[Correctie GLB subsidie]]</f>
        <v>0</v>
      </c>
      <c r="H133" s="156"/>
      <c r="I133" s="156"/>
      <c r="J133" s="156"/>
      <c r="K133" s="152"/>
      <c r="L133" s="97">
        <f>Tb.Financiering[[#This Row],[Te financieren]]-SUM(Tb.Financiering[[#This Row],[Eigen
bijdrage]:[Anders]])</f>
        <v>0</v>
      </c>
      <c r="M133" s="160" t="str">
        <f>IFERROR(VLOOKUP(Tb.Financiering[[#This Row],[Partnernaam]],Tbl.Projectpartners[[Naam]:[PNr.]],9,FALSE),"")</f>
        <v/>
      </c>
      <c r="N133" s="142" t="str">
        <f>IFERROR(VLOOKUP(Tb.Financiering[[#This Row],[Subsidiabele activiteit]],Tbl.Subsidiehoogte[[Subsidieactiviteit]:[SAnr.]],3,FALSE),"")</f>
        <v/>
      </c>
      <c r="O133" s="142" t="str">
        <f>_xlfn.CONCAT(Tb.Financiering[[#This Row],[Pnr.]],Tb.Financiering[[#This Row],[SAnr.]])</f>
        <v/>
      </c>
      <c r="P133" s="144">
        <f>IF(Tb.Financiering[[#This Row],[Pnr.]]=P$7,Tb.Financiering[[#This Row],[Te financieren]]-Tb.Financiering[[#This Row],[Eigen
bijdrage]]-Tb.Financiering[[#This Row],[Andere
subsidie(s)]]-Tb.Financiering[[#This Row],[Anders]],0)</f>
        <v>0</v>
      </c>
      <c r="Q133" s="144">
        <f>IF(Tb.Financiering[[#This Row],[Pnr.]]=Q$7,Tb.Financiering[[#This Row],[Te financieren]]-Tb.Financiering[[#This Row],[Eigen
bijdrage]]-Tb.Financiering[[#This Row],[Andere
subsidie(s)]]-Tb.Financiering[[#This Row],[Anders]],0)</f>
        <v>0</v>
      </c>
      <c r="R133" s="144">
        <f>IF(Tb.Financiering[[#This Row],[Pnr.]]=R$7,Tb.Financiering[[#This Row],[Te financieren]]-Tb.Financiering[[#This Row],[Eigen
bijdrage]]-Tb.Financiering[[#This Row],[Andere
subsidie(s)]]-Tb.Financiering[[#This Row],[Anders]],0)</f>
        <v>0</v>
      </c>
      <c r="S133" s="144">
        <f>IF(Tb.Financiering[[#This Row],[Pnr.]]=S$7,Tb.Financiering[[#This Row],[Te financieren]]-Tb.Financiering[[#This Row],[Eigen
bijdrage]]-Tb.Financiering[[#This Row],[Andere
subsidie(s)]]-Tb.Financiering[[#This Row],[Anders]],0)</f>
        <v>0</v>
      </c>
      <c r="T133" s="144">
        <f>IF(Tb.Financiering[[#This Row],[Pnr.]]=T$7,Tb.Financiering[[#This Row],[Te financieren]]-Tb.Financiering[[#This Row],[Eigen
bijdrage]]-Tb.Financiering[[#This Row],[Andere
subsidie(s)]]-Tb.Financiering[[#This Row],[Anders]],0)</f>
        <v>0</v>
      </c>
      <c r="U133" s="144">
        <f>IF(Tb.Financiering[[#This Row],[Pnr.]]=U$7,Tb.Financiering[[#This Row],[Te financieren]]-Tb.Financiering[[#This Row],[Eigen
bijdrage]]-Tb.Financiering[[#This Row],[Andere
subsidie(s)]]-Tb.Financiering[[#This Row],[Anders]],0)</f>
        <v>0</v>
      </c>
      <c r="V133" s="144">
        <f>IF(Tb.Financiering[[#This Row],[Pnr.]]=V$7,Tb.Financiering[[#This Row],[Te financieren]]-Tb.Financiering[[#This Row],[Eigen
bijdrage]]-Tb.Financiering[[#This Row],[Andere
subsidie(s)]]-Tb.Financiering[[#This Row],[Anders]],0)</f>
        <v>0</v>
      </c>
      <c r="W133" s="144">
        <f>IF(Tb.Financiering[[#This Row],[Pnr.]]=W$7,Tb.Financiering[[#This Row],[Te financieren]]-Tb.Financiering[[#This Row],[Eigen
bijdrage]]-Tb.Financiering[[#This Row],[Andere
subsidie(s)]]-Tb.Financiering[[#This Row],[Anders]],0)</f>
        <v>0</v>
      </c>
      <c r="X133" s="144">
        <f>IF(Tb.Financiering[[#This Row],[Pnr.]]=X$7,Tb.Financiering[[#This Row],[Te financieren]]-Tb.Financiering[[#This Row],[Eigen
bijdrage]]-Tb.Financiering[[#This Row],[Andere
subsidie(s)]]-Tb.Financiering[[#This Row],[Anders]],0)</f>
        <v>0</v>
      </c>
      <c r="Y133" s="144">
        <f>IF(Tb.Financiering[[#This Row],[Pnr.]]=Y$7,Tb.Financiering[[#This Row],[Te financieren]]-Tb.Financiering[[#This Row],[Eigen
bijdrage]]-Tb.Financiering[[#This Row],[Andere
subsidie(s)]]-Tb.Financiering[[#This Row],[Anders]],0)</f>
        <v>0</v>
      </c>
      <c r="Z133" s="144">
        <f>IF(Tb.Financiering[[#This Row],[Pnr.]]=Z$7,Tb.Financiering[[#This Row],[Te financieren]]-Tb.Financiering[[#This Row],[Eigen
bijdrage]]-Tb.Financiering[[#This Row],[Andere
subsidie(s)]]-Tb.Financiering[[#This Row],[Anders]],0)</f>
        <v>0</v>
      </c>
      <c r="AA133" s="144">
        <f>IF(Tb.Financiering[[#This Row],[Pnr.]]=AA$7,Tb.Financiering[[#This Row],[Te financieren]]-Tb.Financiering[[#This Row],[Eigen
bijdrage]]-Tb.Financiering[[#This Row],[Andere
subsidie(s)]]-Tb.Financiering[[#This Row],[Anders]],0)</f>
        <v>0</v>
      </c>
      <c r="AB133" s="144">
        <f>IF(Tb.Financiering[[#This Row],[Pnr.]]=AB$7,Tb.Financiering[[#This Row],[Te financieren]]-Tb.Financiering[[#This Row],[Eigen
bijdrage]]-Tb.Financiering[[#This Row],[Andere
subsidie(s)]]-Tb.Financiering[[#This Row],[Anders]],0)</f>
        <v>0</v>
      </c>
      <c r="AC133" s="144">
        <f>IF(Tb.Financiering[[#This Row],[Pnr.]]=AC$7,Tb.Financiering[[#This Row],[Te financieren]]-Tb.Financiering[[#This Row],[Eigen
bijdrage]]-Tb.Financiering[[#This Row],[Andere
subsidie(s)]]-Tb.Financiering[[#This Row],[Anders]],0)</f>
        <v>0</v>
      </c>
      <c r="AD133" s="144">
        <f>IF(Tb.Financiering[[#This Row],[Pnr.]]=AD$7,Tb.Financiering[[#This Row],[Te financieren]]-Tb.Financiering[[#This Row],[Eigen
bijdrage]]-Tb.Financiering[[#This Row],[Andere
subsidie(s)]]-Tb.Financiering[[#This Row],[Anders]],0)</f>
        <v>0</v>
      </c>
      <c r="AE133" s="144">
        <f>IF(Tb.Financiering[[#This Row],[Pnr.]]=AE$7,Tb.Financiering[[#This Row],[Te financieren]]-Tb.Financiering[[#This Row],[Eigen
bijdrage]]-Tb.Financiering[[#This Row],[Andere
subsidie(s)]]-Tb.Financiering[[#This Row],[Anders]],0)</f>
        <v>0</v>
      </c>
      <c r="AF133" s="144">
        <f>IF(Tb.Financiering[[#This Row],[Pnr.]]=AF$7,Tb.Financiering[[#This Row],[Te financieren]]-Tb.Financiering[[#This Row],[Eigen
bijdrage]]-Tb.Financiering[[#This Row],[Andere
subsidie(s)]]-Tb.Financiering[[#This Row],[Anders]],0)</f>
        <v>0</v>
      </c>
      <c r="AG133" s="144">
        <f>IF(Tb.Financiering[[#This Row],[Pnr.]]=AG$7,Tb.Financiering[[#This Row],[Te financieren]]-Tb.Financiering[[#This Row],[Eigen
bijdrage]]-Tb.Financiering[[#This Row],[Andere
subsidie(s)]]-Tb.Financiering[[#This Row],[Anders]],0)</f>
        <v>0</v>
      </c>
      <c r="AH133" s="144">
        <f>IF(Tb.Financiering[[#This Row],[Pnr.]]=AH$7,Tb.Financiering[[#This Row],[Te financieren]]-Tb.Financiering[[#This Row],[Eigen
bijdrage]]-Tb.Financiering[[#This Row],[Andere
subsidie(s)]]-Tb.Financiering[[#This Row],[Anders]],0)</f>
        <v>0</v>
      </c>
      <c r="AI133" s="144">
        <f>IF(Tb.Financiering[[#This Row],[Pnr.]]=AI$7,Tb.Financiering[[#This Row],[Te financieren]]-Tb.Financiering[[#This Row],[Eigen
bijdrage]]-Tb.Financiering[[#This Row],[Andere
subsidie(s)]]-Tb.Financiering[[#This Row],[Anders]],0)</f>
        <v>0</v>
      </c>
      <c r="AJ133" s="144">
        <f>IF(Tb.Financiering[[#This Row],[Pnr.]]=AJ$7,Tb.Financiering[[#This Row],[Te financieren]]-Tb.Financiering[[#This Row],[Eigen
bijdrage]]-Tb.Financiering[[#This Row],[Andere
subsidie(s)]]-Tb.Financiering[[#This Row],[Anders]],0)</f>
        <v>0</v>
      </c>
      <c r="AK133" s="144">
        <f>IF(Tb.Financiering[[#This Row],[Pnr.]]=AK$7,Tb.Financiering[[#This Row],[Te financieren]]-Tb.Financiering[[#This Row],[Eigen
bijdrage]]-Tb.Financiering[[#This Row],[Andere
subsidie(s)]]-Tb.Financiering[[#This Row],[Anders]],0)</f>
        <v>0</v>
      </c>
      <c r="AL133" s="144">
        <f>IF(Tb.Financiering[[#This Row],[Pnr.]]=AL$7,Tb.Financiering[[#This Row],[Te financieren]]-Tb.Financiering[[#This Row],[Eigen
bijdrage]]-Tb.Financiering[[#This Row],[Andere
subsidie(s)]]-Tb.Financiering[[#This Row],[Anders]],0)</f>
        <v>0</v>
      </c>
      <c r="AM133" s="144">
        <f>IF(Tb.Financiering[[#This Row],[Pnr.]]=AM$7,Tb.Financiering[[#This Row],[Te financieren]]-Tb.Financiering[[#This Row],[Eigen
bijdrage]]-Tb.Financiering[[#This Row],[Andere
subsidie(s)]]-Tb.Financiering[[#This Row],[Anders]],0)</f>
        <v>0</v>
      </c>
      <c r="AN133" s="144">
        <f>IF(Tb.Financiering[[#This Row],[Pnr.]]=AN$7,Tb.Financiering[[#This Row],[Te financieren]]-Tb.Financiering[[#This Row],[Eigen
bijdrage]]-Tb.Financiering[[#This Row],[Andere
subsidie(s)]]-Tb.Financiering[[#This Row],[Anders]],0)</f>
        <v>0</v>
      </c>
      <c r="AO133" s="144">
        <f>IF(Tb.Financiering[[#This Row],[Pnr.]]=AO$7,Tb.Financiering[[#This Row],[Te financieren]]-Tb.Financiering[[#This Row],[Eigen
bijdrage]]-Tb.Financiering[[#This Row],[Andere
subsidie(s)]]-Tb.Financiering[[#This Row],[Anders]],0)</f>
        <v>0</v>
      </c>
      <c r="AP133" s="144">
        <f>IF(Tb.Financiering[[#This Row],[Pnr.]]=AP$7,Tb.Financiering[[#This Row],[Te financieren]]-Tb.Financiering[[#This Row],[Eigen
bijdrage]]-Tb.Financiering[[#This Row],[Andere
subsidie(s)]]-Tb.Financiering[[#This Row],[Anders]],0)</f>
        <v>0</v>
      </c>
      <c r="AQ133" s="144">
        <f>IF(Tb.Financiering[[#This Row],[Pnr.]]=AQ$7,Tb.Financiering[[#This Row],[Te financieren]]-Tb.Financiering[[#This Row],[Eigen
bijdrage]]-Tb.Financiering[[#This Row],[Andere
subsidie(s)]]-Tb.Financiering[[#This Row],[Anders]],0)</f>
        <v>0</v>
      </c>
      <c r="AR133" s="144">
        <f>IF(Tb.Financiering[[#This Row],[Pnr.]]=AR$7,Tb.Financiering[[#This Row],[Te financieren]]-Tb.Financiering[[#This Row],[Eigen
bijdrage]]-Tb.Financiering[[#This Row],[Andere
subsidie(s)]]-Tb.Financiering[[#This Row],[Anders]],0)</f>
        <v>0</v>
      </c>
      <c r="AS133" s="144">
        <f>IF(Tb.Financiering[[#This Row],[Pnr.]]=AS$7,Tb.Financiering[[#This Row],[Te financieren]]-Tb.Financiering[[#This Row],[Eigen
bijdrage]]-Tb.Financiering[[#This Row],[Andere
subsidie(s)]]-Tb.Financiering[[#This Row],[Anders]],0)</f>
        <v>0</v>
      </c>
      <c r="AT133" s="144">
        <f>IF(Tb.Financiering[[#This Row],[Pnr.]]=AT$7,Tb.Financiering[[#This Row],[Te financieren]]-Tb.Financiering[[#This Row],[Eigen
bijdrage]]-Tb.Financiering[[#This Row],[Andere
subsidie(s)]]-Tb.Financiering[[#This Row],[Anders]],0)</f>
        <v>0</v>
      </c>
      <c r="AU133" s="144">
        <f>IF(Tb.Financiering[[#This Row],[Pnr.]]=AU$7,Tb.Financiering[[#This Row],[Te financieren]]-Tb.Financiering[[#This Row],[Eigen
bijdrage]]-Tb.Financiering[[#This Row],[Andere
subsidie(s)]]-Tb.Financiering[[#This Row],[Anders]],0)</f>
        <v>0</v>
      </c>
      <c r="AV133" s="144">
        <f>IF(Tb.Financiering[[#This Row],[Pnr.]]=AV$7,Tb.Financiering[[#This Row],[Te financieren]]-Tb.Financiering[[#This Row],[Eigen
bijdrage]]-Tb.Financiering[[#This Row],[Andere
subsidie(s)]]-Tb.Financiering[[#This Row],[Anders]],0)</f>
        <v>0</v>
      </c>
      <c r="AW133" s="144">
        <f>IF(Tb.Financiering[[#This Row],[Pnr.]]=AW$7,Tb.Financiering[[#This Row],[Te financieren]]-Tb.Financiering[[#This Row],[Eigen
bijdrage]]-Tb.Financiering[[#This Row],[Andere
subsidie(s)]]-Tb.Financiering[[#This Row],[Anders]],0)</f>
        <v>0</v>
      </c>
      <c r="AX133" s="144">
        <f>IF(Tb.Financiering[[#This Row],[Pnr.]]=AX$7,Tb.Financiering[[#This Row],[Te financieren]]-Tb.Financiering[[#This Row],[Eigen
bijdrage]]-Tb.Financiering[[#This Row],[Andere
subsidie(s)]]-Tb.Financiering[[#This Row],[Anders]],0)</f>
        <v>0</v>
      </c>
      <c r="AY133" s="144">
        <f>IF(Tb.Financiering[[#This Row],[Pnr.]]=AY$7,Tb.Financiering[[#This Row],[Te financieren]]-Tb.Financiering[[#This Row],[Eigen
bijdrage]]-Tb.Financiering[[#This Row],[Andere
subsidie(s)]]-Tb.Financiering[[#This Row],[Anders]],0)</f>
        <v>0</v>
      </c>
      <c r="AZ133" s="144">
        <f>IF(Tb.Financiering[[#This Row],[Pnr.]]=AZ$7,Tb.Financiering[[#This Row],[Te financieren]]-Tb.Financiering[[#This Row],[Eigen
bijdrage]]-Tb.Financiering[[#This Row],[Andere
subsidie(s)]]-Tb.Financiering[[#This Row],[Anders]],0)</f>
        <v>0</v>
      </c>
      <c r="BA133" s="144">
        <f>IF(Tb.Financiering[[#This Row],[Pnr.]]=BA$7,Tb.Financiering[[#This Row],[Te financieren]]-Tb.Financiering[[#This Row],[Eigen
bijdrage]]-Tb.Financiering[[#This Row],[Andere
subsidie(s)]]-Tb.Financiering[[#This Row],[Anders]],0)</f>
        <v>0</v>
      </c>
      <c r="BB133" s="144">
        <f>IF(Tb.Financiering[[#This Row],[Pnr.]]=BB$7,Tb.Financiering[[#This Row],[Te financieren]]-Tb.Financiering[[#This Row],[Eigen
bijdrage]]-Tb.Financiering[[#This Row],[Andere
subsidie(s)]]-Tb.Financiering[[#This Row],[Anders]],0)</f>
        <v>0</v>
      </c>
      <c r="BC133" s="144">
        <f>IF(Tb.Financiering[[#This Row],[Pnr.]]=BC$7,Tb.Financiering[[#This Row],[Te financieren]]-Tb.Financiering[[#This Row],[Eigen
bijdrage]]-Tb.Financiering[[#This Row],[Andere
subsidie(s)]]-Tb.Financiering[[#This Row],[Anders]],0)</f>
        <v>0</v>
      </c>
      <c r="BD133" s="144">
        <f>IF(Tb.Financiering[[#This Row],[Pnr.]]=BD$7,Tb.Financiering[[#This Row],[Te financieren]]-Tb.Financiering[[#This Row],[Eigen
bijdrage]]-Tb.Financiering[[#This Row],[Andere
subsidie(s)]]-Tb.Financiering[[#This Row],[Anders]],0)</f>
        <v>0</v>
      </c>
      <c r="BE133" s="144">
        <f>IF(Tb.Financiering[[#This Row],[Pnr.]]=BE$7,Tb.Financiering[[#This Row],[Te financieren]]-Tb.Financiering[[#This Row],[Eigen
bijdrage]]-Tb.Financiering[[#This Row],[Andere
subsidie(s)]]-Tb.Financiering[[#This Row],[Anders]],0)</f>
        <v>0</v>
      </c>
      <c r="BF133" s="144">
        <f>IF(Tb.Financiering[[#This Row],[Pnr.]]=BF$7,Tb.Financiering[[#This Row],[Te financieren]]-Tb.Financiering[[#This Row],[Eigen
bijdrage]]-Tb.Financiering[[#This Row],[Andere
subsidie(s)]]-Tb.Financiering[[#This Row],[Anders]],0)</f>
        <v>0</v>
      </c>
      <c r="BG133" s="144">
        <f>IF(Tb.Financiering[[#This Row],[Pnr.]]=BG$7,Tb.Financiering[[#This Row],[Te financieren]]-Tb.Financiering[[#This Row],[Eigen
bijdrage]]-Tb.Financiering[[#This Row],[Andere
subsidie(s)]]-Tb.Financiering[[#This Row],[Anders]],0)</f>
        <v>0</v>
      </c>
      <c r="BH133" s="144">
        <f>IF(Tb.Financiering[[#This Row],[Pnr.]]=BH$7,Tb.Financiering[[#This Row],[Te financieren]]-Tb.Financiering[[#This Row],[Eigen
bijdrage]]-Tb.Financiering[[#This Row],[Andere
subsidie(s)]]-Tb.Financiering[[#This Row],[Anders]],0)</f>
        <v>0</v>
      </c>
      <c r="BI133" s="144">
        <f>IF(Tb.Financiering[[#This Row],[Pnr.]]=BI$7,Tb.Financiering[[#This Row],[Te financieren]]-Tb.Financiering[[#This Row],[Eigen
bijdrage]]-Tb.Financiering[[#This Row],[Andere
subsidie(s)]]-Tb.Financiering[[#This Row],[Anders]],0)</f>
        <v>0</v>
      </c>
      <c r="BJ133" s="144">
        <f>IF(Tb.Financiering[[#This Row],[Pnr.]]=BJ$7,Tb.Financiering[[#This Row],[Te financieren]]-Tb.Financiering[[#This Row],[Eigen
bijdrage]]-Tb.Financiering[[#This Row],[Andere
subsidie(s)]]-Tb.Financiering[[#This Row],[Anders]],0)</f>
        <v>0</v>
      </c>
      <c r="BK133" s="144">
        <f>IF(Tb.Financiering[[#This Row],[Pnr.]]=BK$7,Tb.Financiering[[#This Row],[Te financieren]]-Tb.Financiering[[#This Row],[Eigen
bijdrage]]-Tb.Financiering[[#This Row],[Andere
subsidie(s)]]-Tb.Financiering[[#This Row],[Anders]],0)</f>
        <v>0</v>
      </c>
      <c r="BL133" s="144">
        <f>IF(Tb.Financiering[[#This Row],[Pnr.]]=BL$7,Tb.Financiering[[#This Row],[Te financieren]]-Tb.Financiering[[#This Row],[Eigen
bijdrage]]-Tb.Financiering[[#This Row],[Andere
subsidie(s)]]-Tb.Financiering[[#This Row],[Anders]],0)</f>
        <v>0</v>
      </c>
      <c r="BM133" s="144">
        <f>IF(Tb.Financiering[[#This Row],[Pnr.]]=BM$7,Tb.Financiering[[#This Row],[Te financieren]]-Tb.Financiering[[#This Row],[Eigen
bijdrage]]-Tb.Financiering[[#This Row],[Andere
subsidie(s)]]-Tb.Financiering[[#This Row],[Anders]],0)</f>
        <v>0</v>
      </c>
      <c r="BN133" s="235">
        <f>IF(Tb.Financiering[[#This Row],[Pnr.]]=BN$7,Tb.Financiering[[#This Row],[Eigen
bijdrage]]+Tb.Financiering[[#This Row],[Andere
subsidie(s)]]+Tb.Financiering[[#This Row],[Anders]],0)</f>
        <v>0</v>
      </c>
      <c r="BO133" s="235">
        <f>IF(Tb.Financiering[[#This Row],[Pnr.]]=BO$7,Tb.Financiering[[#This Row],[Eigen
bijdrage]]+Tb.Financiering[[#This Row],[Andere
subsidie(s)]]+Tb.Financiering[[#This Row],[Anders]],0)</f>
        <v>0</v>
      </c>
      <c r="BP133" s="235">
        <f>IF(Tb.Financiering[[#This Row],[Pnr.]]=BP$7,Tb.Financiering[[#This Row],[Eigen
bijdrage]]+Tb.Financiering[[#This Row],[Andere
subsidie(s)]]+Tb.Financiering[[#This Row],[Anders]],0)</f>
        <v>0</v>
      </c>
      <c r="BQ133" s="235">
        <f>IF(Tb.Financiering[[#This Row],[Pnr.]]=BQ$7,Tb.Financiering[[#This Row],[Eigen
bijdrage]]+Tb.Financiering[[#This Row],[Andere
subsidie(s)]]+Tb.Financiering[[#This Row],[Anders]],0)</f>
        <v>0</v>
      </c>
      <c r="BR133" s="235">
        <f>IF(Tb.Financiering[[#This Row],[Pnr.]]=BR$7,Tb.Financiering[[#This Row],[Eigen
bijdrage]]+Tb.Financiering[[#This Row],[Andere
subsidie(s)]]+Tb.Financiering[[#This Row],[Anders]],0)</f>
        <v>0</v>
      </c>
      <c r="BS133" s="235">
        <f>IF(Tb.Financiering[[#This Row],[Pnr.]]=BS$7,Tb.Financiering[[#This Row],[Eigen
bijdrage]]+Tb.Financiering[[#This Row],[Andere
subsidie(s)]]+Tb.Financiering[[#This Row],[Anders]],0)</f>
        <v>0</v>
      </c>
      <c r="BT133" s="235">
        <f>IF(Tb.Financiering[[#This Row],[Pnr.]]=BT$7,Tb.Financiering[[#This Row],[Eigen
bijdrage]]+Tb.Financiering[[#This Row],[Andere
subsidie(s)]]+Tb.Financiering[[#This Row],[Anders]],0)</f>
        <v>0</v>
      </c>
      <c r="BU133" s="235">
        <f>IF(Tb.Financiering[[#This Row],[Pnr.]]=BU$7,Tb.Financiering[[#This Row],[Eigen
bijdrage]]+Tb.Financiering[[#This Row],[Andere
subsidie(s)]]+Tb.Financiering[[#This Row],[Anders]],0)</f>
        <v>0</v>
      </c>
      <c r="BV133" s="235">
        <f>IF(Tb.Financiering[[#This Row],[Pnr.]]=BV$7,Tb.Financiering[[#This Row],[Eigen
bijdrage]]+Tb.Financiering[[#This Row],[Andere
subsidie(s)]]+Tb.Financiering[[#This Row],[Anders]],0)</f>
        <v>0</v>
      </c>
      <c r="BW133" s="235">
        <f>IF(Tb.Financiering[[#This Row],[Pnr.]]=BW$7,Tb.Financiering[[#This Row],[Eigen
bijdrage]]+Tb.Financiering[[#This Row],[Andere
subsidie(s)]]+Tb.Financiering[[#This Row],[Anders]],0)</f>
        <v>0</v>
      </c>
      <c r="BX133" s="235">
        <f>IF(Tb.Financiering[[#This Row],[Pnr.]]=BX$7,Tb.Financiering[[#This Row],[Eigen
bijdrage]]+Tb.Financiering[[#This Row],[Andere
subsidie(s)]]+Tb.Financiering[[#This Row],[Anders]],0)</f>
        <v>0</v>
      </c>
      <c r="BY133" s="235">
        <f>IF(Tb.Financiering[[#This Row],[Pnr.]]=BY$7,Tb.Financiering[[#This Row],[Eigen
bijdrage]]+Tb.Financiering[[#This Row],[Andere
subsidie(s)]]+Tb.Financiering[[#This Row],[Anders]],0)</f>
        <v>0</v>
      </c>
      <c r="BZ133" s="235">
        <f>IF(Tb.Financiering[[#This Row],[Pnr.]]=BZ$7,Tb.Financiering[[#This Row],[Eigen
bijdrage]]+Tb.Financiering[[#This Row],[Andere
subsidie(s)]]+Tb.Financiering[[#This Row],[Anders]],0)</f>
        <v>0</v>
      </c>
      <c r="CA133" s="235">
        <f>IF(Tb.Financiering[[#This Row],[Pnr.]]=CA$7,Tb.Financiering[[#This Row],[Eigen
bijdrage]]+Tb.Financiering[[#This Row],[Andere
subsidie(s)]]+Tb.Financiering[[#This Row],[Anders]],0)</f>
        <v>0</v>
      </c>
      <c r="CB133" s="235">
        <f>IF(Tb.Financiering[[#This Row],[Pnr.]]=CB$7,Tb.Financiering[[#This Row],[Eigen
bijdrage]]+Tb.Financiering[[#This Row],[Andere
subsidie(s)]]+Tb.Financiering[[#This Row],[Anders]],0)</f>
        <v>0</v>
      </c>
      <c r="CC133" s="235">
        <f>IF(Tb.Financiering[[#This Row],[Pnr.]]=CC$7,Tb.Financiering[[#This Row],[Eigen
bijdrage]]+Tb.Financiering[[#This Row],[Andere
subsidie(s)]]+Tb.Financiering[[#This Row],[Anders]],0)</f>
        <v>0</v>
      </c>
      <c r="CD133" s="235">
        <f>IF(Tb.Financiering[[#This Row],[Pnr.]]=CD$7,Tb.Financiering[[#This Row],[Eigen
bijdrage]]+Tb.Financiering[[#This Row],[Andere
subsidie(s)]]+Tb.Financiering[[#This Row],[Anders]],0)</f>
        <v>0</v>
      </c>
      <c r="CE133" s="235">
        <f>IF(Tb.Financiering[[#This Row],[Pnr.]]=CE$7,Tb.Financiering[[#This Row],[Eigen
bijdrage]]+Tb.Financiering[[#This Row],[Andere
subsidie(s)]]+Tb.Financiering[[#This Row],[Anders]],0)</f>
        <v>0</v>
      </c>
      <c r="CF133" s="235">
        <f>IF(Tb.Financiering[[#This Row],[Pnr.]]=CF$7,Tb.Financiering[[#This Row],[Eigen
bijdrage]]+Tb.Financiering[[#This Row],[Andere
subsidie(s)]]+Tb.Financiering[[#This Row],[Anders]],0)</f>
        <v>0</v>
      </c>
      <c r="CG133" s="235">
        <f>IF(Tb.Financiering[[#This Row],[Pnr.]]=CG$7,Tb.Financiering[[#This Row],[Eigen
bijdrage]]+Tb.Financiering[[#This Row],[Andere
subsidie(s)]]+Tb.Financiering[[#This Row],[Anders]],0)</f>
        <v>0</v>
      </c>
      <c r="CH133" s="235">
        <f>IF(Tb.Financiering[[#This Row],[Pnr.]]=CH$7,Tb.Financiering[[#This Row],[Eigen
bijdrage]]+Tb.Financiering[[#This Row],[Andere
subsidie(s)]]+Tb.Financiering[[#This Row],[Anders]],0)</f>
        <v>0</v>
      </c>
      <c r="CI133" s="235">
        <f>IF(Tb.Financiering[[#This Row],[Pnr.]]=CI$7,Tb.Financiering[[#This Row],[Eigen
bijdrage]]+Tb.Financiering[[#This Row],[Andere
subsidie(s)]]+Tb.Financiering[[#This Row],[Anders]],0)</f>
        <v>0</v>
      </c>
      <c r="CJ133" s="235">
        <f>IF(Tb.Financiering[[#This Row],[Pnr.]]=CJ$7,Tb.Financiering[[#This Row],[Eigen
bijdrage]]+Tb.Financiering[[#This Row],[Andere
subsidie(s)]]+Tb.Financiering[[#This Row],[Anders]],0)</f>
        <v>0</v>
      </c>
      <c r="CK133" s="235">
        <f>IF(Tb.Financiering[[#This Row],[Pnr.]]=CK$7,Tb.Financiering[[#This Row],[Eigen
bijdrage]]+Tb.Financiering[[#This Row],[Andere
subsidie(s)]]+Tb.Financiering[[#This Row],[Anders]],0)</f>
        <v>0</v>
      </c>
      <c r="CL133" s="235">
        <f>IF(Tb.Financiering[[#This Row],[Pnr.]]=CL$7,Tb.Financiering[[#This Row],[Eigen
bijdrage]]+Tb.Financiering[[#This Row],[Andere
subsidie(s)]]+Tb.Financiering[[#This Row],[Anders]],0)</f>
        <v>0</v>
      </c>
      <c r="CM133" s="235">
        <f>IF(Tb.Financiering[[#This Row],[Pnr.]]=CM$7,Tb.Financiering[[#This Row],[Eigen
bijdrage]]+Tb.Financiering[[#This Row],[Andere
subsidie(s)]]+Tb.Financiering[[#This Row],[Anders]],0)</f>
        <v>0</v>
      </c>
      <c r="CN133" s="235">
        <f>IF(Tb.Financiering[[#This Row],[Pnr.]]=CN$7,Tb.Financiering[[#This Row],[Eigen
bijdrage]]+Tb.Financiering[[#This Row],[Andere
subsidie(s)]]+Tb.Financiering[[#This Row],[Anders]],0)</f>
        <v>0</v>
      </c>
      <c r="CO133" s="235">
        <f>IF(Tb.Financiering[[#This Row],[Pnr.]]=CO$7,Tb.Financiering[[#This Row],[Eigen
bijdrage]]+Tb.Financiering[[#This Row],[Andere
subsidie(s)]]+Tb.Financiering[[#This Row],[Anders]],0)</f>
        <v>0</v>
      </c>
      <c r="CP133" s="235">
        <f>IF(Tb.Financiering[[#This Row],[Pnr.]]=CP$7,Tb.Financiering[[#This Row],[Eigen
bijdrage]]+Tb.Financiering[[#This Row],[Andere
subsidie(s)]]+Tb.Financiering[[#This Row],[Anders]],0)</f>
        <v>0</v>
      </c>
      <c r="CQ133" s="235">
        <f>IF(Tb.Financiering[[#This Row],[Pnr.]]=CQ$7,Tb.Financiering[[#This Row],[Eigen
bijdrage]]+Tb.Financiering[[#This Row],[Andere
subsidie(s)]]+Tb.Financiering[[#This Row],[Anders]],0)</f>
        <v>0</v>
      </c>
      <c r="CR133" s="235">
        <f>IF(Tb.Financiering[[#This Row],[Pnr.]]=CR$7,Tb.Financiering[[#This Row],[Eigen
bijdrage]]+Tb.Financiering[[#This Row],[Andere
subsidie(s)]]+Tb.Financiering[[#This Row],[Anders]],0)</f>
        <v>0</v>
      </c>
      <c r="CS133" s="235">
        <f>IF(Tb.Financiering[[#This Row],[Pnr.]]=CS$7,Tb.Financiering[[#This Row],[Eigen
bijdrage]]+Tb.Financiering[[#This Row],[Andere
subsidie(s)]]+Tb.Financiering[[#This Row],[Anders]],0)</f>
        <v>0</v>
      </c>
      <c r="CT133" s="235">
        <f>IF(Tb.Financiering[[#This Row],[Pnr.]]=CT$7,Tb.Financiering[[#This Row],[Eigen
bijdrage]]+Tb.Financiering[[#This Row],[Andere
subsidie(s)]]+Tb.Financiering[[#This Row],[Anders]],0)</f>
        <v>0</v>
      </c>
      <c r="CU133" s="235">
        <f>IF(Tb.Financiering[[#This Row],[Pnr.]]=CU$7,Tb.Financiering[[#This Row],[Eigen
bijdrage]]+Tb.Financiering[[#This Row],[Andere
subsidie(s)]]+Tb.Financiering[[#This Row],[Anders]],0)</f>
        <v>0</v>
      </c>
      <c r="CV133" s="235">
        <f>IF(Tb.Financiering[[#This Row],[Pnr.]]=CV$7,Tb.Financiering[[#This Row],[Eigen
bijdrage]]+Tb.Financiering[[#This Row],[Andere
subsidie(s)]]+Tb.Financiering[[#This Row],[Anders]],0)</f>
        <v>0</v>
      </c>
      <c r="CW133" s="235">
        <f>IF(Tb.Financiering[[#This Row],[Pnr.]]=CW$7,Tb.Financiering[[#This Row],[Eigen
bijdrage]]+Tb.Financiering[[#This Row],[Andere
subsidie(s)]]+Tb.Financiering[[#This Row],[Anders]],0)</f>
        <v>0</v>
      </c>
      <c r="CX133" s="235">
        <f>IF(Tb.Financiering[[#This Row],[Pnr.]]=CX$7,Tb.Financiering[[#This Row],[Eigen
bijdrage]]+Tb.Financiering[[#This Row],[Andere
subsidie(s)]]+Tb.Financiering[[#This Row],[Anders]],0)</f>
        <v>0</v>
      </c>
      <c r="CY133" s="235">
        <f>IF(Tb.Financiering[[#This Row],[Pnr.]]=CY$7,Tb.Financiering[[#This Row],[Eigen
bijdrage]]+Tb.Financiering[[#This Row],[Andere
subsidie(s)]]+Tb.Financiering[[#This Row],[Anders]],0)</f>
        <v>0</v>
      </c>
      <c r="CZ133" s="235">
        <f>IF(Tb.Financiering[[#This Row],[Pnr.]]=CZ$7,Tb.Financiering[[#This Row],[Eigen
bijdrage]]+Tb.Financiering[[#This Row],[Andere
subsidie(s)]]+Tb.Financiering[[#This Row],[Anders]],0)</f>
        <v>0</v>
      </c>
      <c r="DA133" s="235">
        <f>IF(Tb.Financiering[[#This Row],[Pnr.]]=DA$7,Tb.Financiering[[#This Row],[Eigen
bijdrage]]+Tb.Financiering[[#This Row],[Andere
subsidie(s)]]+Tb.Financiering[[#This Row],[Anders]],0)</f>
        <v>0</v>
      </c>
      <c r="DB133" s="235">
        <f>IF(Tb.Financiering[[#This Row],[Pnr.]]=DB$7,Tb.Financiering[[#This Row],[Eigen
bijdrage]]+Tb.Financiering[[#This Row],[Andere
subsidie(s)]]+Tb.Financiering[[#This Row],[Anders]],0)</f>
        <v>0</v>
      </c>
      <c r="DC133" s="235">
        <f>IF(Tb.Financiering[[#This Row],[Pnr.]]=DC$7,Tb.Financiering[[#This Row],[Eigen
bijdrage]]+Tb.Financiering[[#This Row],[Andere
subsidie(s)]]+Tb.Financiering[[#This Row],[Anders]],0)</f>
        <v>0</v>
      </c>
      <c r="DD133" s="235">
        <f>IF(Tb.Financiering[[#This Row],[Pnr.]]=DD$7,Tb.Financiering[[#This Row],[Eigen
bijdrage]]+Tb.Financiering[[#This Row],[Andere
subsidie(s)]]+Tb.Financiering[[#This Row],[Anders]],0)</f>
        <v>0</v>
      </c>
      <c r="DE133" s="235">
        <f>IF(Tb.Financiering[[#This Row],[Pnr.]]=DE$7,Tb.Financiering[[#This Row],[Eigen
bijdrage]]+Tb.Financiering[[#This Row],[Andere
subsidie(s)]]+Tb.Financiering[[#This Row],[Anders]],0)</f>
        <v>0</v>
      </c>
      <c r="DF133" s="235">
        <f>IF(Tb.Financiering[[#This Row],[Pnr.]]=DF$7,Tb.Financiering[[#This Row],[Eigen
bijdrage]]+Tb.Financiering[[#This Row],[Andere
subsidie(s)]]+Tb.Financiering[[#This Row],[Anders]],0)</f>
        <v>0</v>
      </c>
      <c r="DG133" s="235">
        <f>IF(Tb.Financiering[[#This Row],[Pnr.]]=DG$7,Tb.Financiering[[#This Row],[Eigen
bijdrage]]+Tb.Financiering[[#This Row],[Andere
subsidie(s)]]+Tb.Financiering[[#This Row],[Anders]],0)</f>
        <v>0</v>
      </c>
      <c r="DH133" s="235">
        <f>IF(Tb.Financiering[[#This Row],[Pnr.]]=DH$7,Tb.Financiering[[#This Row],[Eigen
bijdrage]]+Tb.Financiering[[#This Row],[Andere
subsidie(s)]]+Tb.Financiering[[#This Row],[Anders]],0)</f>
        <v>0</v>
      </c>
      <c r="DI133" s="235">
        <f>IF(Tb.Financiering[[#This Row],[Pnr.]]=DI$7,Tb.Financiering[[#This Row],[Eigen
bijdrage]]+Tb.Financiering[[#This Row],[Andere
subsidie(s)]]+Tb.Financiering[[#This Row],[Anders]],0)</f>
        <v>0</v>
      </c>
      <c r="DJ133" s="235">
        <f>IF(Tb.Financiering[[#This Row],[Pnr.]]=DJ$7,Tb.Financiering[[#This Row],[Eigen
bijdrage]]+Tb.Financiering[[#This Row],[Andere
subsidie(s)]]+Tb.Financiering[[#This Row],[Anders]],0)</f>
        <v>0</v>
      </c>
      <c r="DK133" s="235">
        <f>IF(Tb.Financiering[[#This Row],[Pnr.]]=DK$7,Tb.Financiering[[#This Row],[Eigen
bijdrage]]+Tb.Financiering[[#This Row],[Andere
subsidie(s)]]+Tb.Financiering[[#This Row],[Anders]],0)</f>
        <v>0</v>
      </c>
      <c r="XFD133" s="31"/>
    </row>
    <row r="134" spans="1:115 16384:16384" s="4" customFormat="1" x14ac:dyDescent="0.3">
      <c r="A134" s="31"/>
      <c r="B134" s="137"/>
      <c r="C134" s="137"/>
      <c r="D134" s="11">
        <f>SUMIF(Tbl.Kosten[PSAnr.],Tb.Financiering[[#This Row],[PSAnr.]],Tbl.Kosten[Totaal kosten])</f>
        <v>0</v>
      </c>
      <c r="E134" s="154">
        <f>SUMIF(Tbl.Kosten[PSAnr.],Tb.Financiering[[#This Row],[PSAnr.]],Tbl.Kosten[Subsidie])</f>
        <v>0</v>
      </c>
      <c r="F134" s="155"/>
      <c r="G134" s="154">
        <f>Tb.Financiering[[#This Row],[Begrote kosten]]-Tb.Financiering[[#This Row],[Berekende GLB subsidie]]-Tb.Financiering[[#This Row],[Correctie GLB subsidie]]</f>
        <v>0</v>
      </c>
      <c r="H134" s="156"/>
      <c r="I134" s="156"/>
      <c r="J134" s="156"/>
      <c r="K134" s="153"/>
      <c r="L134" s="97">
        <f>Tb.Financiering[[#This Row],[Te financieren]]-SUM(Tb.Financiering[[#This Row],[Eigen
bijdrage]:[Anders]])</f>
        <v>0</v>
      </c>
      <c r="M134" s="160" t="str">
        <f>IFERROR(VLOOKUP(Tb.Financiering[[#This Row],[Partnernaam]],Tbl.Projectpartners[[Naam]:[PNr.]],9,FALSE),"")</f>
        <v/>
      </c>
      <c r="N134" s="142" t="str">
        <f>IFERROR(VLOOKUP(Tb.Financiering[[#This Row],[Subsidiabele activiteit]],Tbl.Subsidiehoogte[[Subsidieactiviteit]:[SAnr.]],3,FALSE),"")</f>
        <v/>
      </c>
      <c r="O134" s="142" t="str">
        <f>_xlfn.CONCAT(Tb.Financiering[[#This Row],[Pnr.]],Tb.Financiering[[#This Row],[SAnr.]])</f>
        <v/>
      </c>
      <c r="P134" s="144">
        <f>IF(Tb.Financiering[[#This Row],[Pnr.]]=P$7,Tb.Financiering[[#This Row],[Te financieren]]-Tb.Financiering[[#This Row],[Eigen
bijdrage]]-Tb.Financiering[[#This Row],[Andere
subsidie(s)]]-Tb.Financiering[[#This Row],[Anders]],0)</f>
        <v>0</v>
      </c>
      <c r="Q134" s="144">
        <f>IF(Tb.Financiering[[#This Row],[Pnr.]]=Q$7,Tb.Financiering[[#This Row],[Te financieren]]-Tb.Financiering[[#This Row],[Eigen
bijdrage]]-Tb.Financiering[[#This Row],[Andere
subsidie(s)]]-Tb.Financiering[[#This Row],[Anders]],0)</f>
        <v>0</v>
      </c>
      <c r="R134" s="144">
        <f>IF(Tb.Financiering[[#This Row],[Pnr.]]=R$7,Tb.Financiering[[#This Row],[Te financieren]]-Tb.Financiering[[#This Row],[Eigen
bijdrage]]-Tb.Financiering[[#This Row],[Andere
subsidie(s)]]-Tb.Financiering[[#This Row],[Anders]],0)</f>
        <v>0</v>
      </c>
      <c r="S134" s="144">
        <f>IF(Tb.Financiering[[#This Row],[Pnr.]]=S$7,Tb.Financiering[[#This Row],[Te financieren]]-Tb.Financiering[[#This Row],[Eigen
bijdrage]]-Tb.Financiering[[#This Row],[Andere
subsidie(s)]]-Tb.Financiering[[#This Row],[Anders]],0)</f>
        <v>0</v>
      </c>
      <c r="T134" s="144">
        <f>IF(Tb.Financiering[[#This Row],[Pnr.]]=T$7,Tb.Financiering[[#This Row],[Te financieren]]-Tb.Financiering[[#This Row],[Eigen
bijdrage]]-Tb.Financiering[[#This Row],[Andere
subsidie(s)]]-Tb.Financiering[[#This Row],[Anders]],0)</f>
        <v>0</v>
      </c>
      <c r="U134" s="144">
        <f>IF(Tb.Financiering[[#This Row],[Pnr.]]=U$7,Tb.Financiering[[#This Row],[Te financieren]]-Tb.Financiering[[#This Row],[Eigen
bijdrage]]-Tb.Financiering[[#This Row],[Andere
subsidie(s)]]-Tb.Financiering[[#This Row],[Anders]],0)</f>
        <v>0</v>
      </c>
      <c r="V134" s="144">
        <f>IF(Tb.Financiering[[#This Row],[Pnr.]]=V$7,Tb.Financiering[[#This Row],[Te financieren]]-Tb.Financiering[[#This Row],[Eigen
bijdrage]]-Tb.Financiering[[#This Row],[Andere
subsidie(s)]]-Tb.Financiering[[#This Row],[Anders]],0)</f>
        <v>0</v>
      </c>
      <c r="W134" s="144">
        <f>IF(Tb.Financiering[[#This Row],[Pnr.]]=W$7,Tb.Financiering[[#This Row],[Te financieren]]-Tb.Financiering[[#This Row],[Eigen
bijdrage]]-Tb.Financiering[[#This Row],[Andere
subsidie(s)]]-Tb.Financiering[[#This Row],[Anders]],0)</f>
        <v>0</v>
      </c>
      <c r="X134" s="144">
        <f>IF(Tb.Financiering[[#This Row],[Pnr.]]=X$7,Tb.Financiering[[#This Row],[Te financieren]]-Tb.Financiering[[#This Row],[Eigen
bijdrage]]-Tb.Financiering[[#This Row],[Andere
subsidie(s)]]-Tb.Financiering[[#This Row],[Anders]],0)</f>
        <v>0</v>
      </c>
      <c r="Y134" s="144">
        <f>IF(Tb.Financiering[[#This Row],[Pnr.]]=Y$7,Tb.Financiering[[#This Row],[Te financieren]]-Tb.Financiering[[#This Row],[Eigen
bijdrage]]-Tb.Financiering[[#This Row],[Andere
subsidie(s)]]-Tb.Financiering[[#This Row],[Anders]],0)</f>
        <v>0</v>
      </c>
      <c r="Z134" s="144">
        <f>IF(Tb.Financiering[[#This Row],[Pnr.]]=Z$7,Tb.Financiering[[#This Row],[Te financieren]]-Tb.Financiering[[#This Row],[Eigen
bijdrage]]-Tb.Financiering[[#This Row],[Andere
subsidie(s)]]-Tb.Financiering[[#This Row],[Anders]],0)</f>
        <v>0</v>
      </c>
      <c r="AA134" s="144">
        <f>IF(Tb.Financiering[[#This Row],[Pnr.]]=AA$7,Tb.Financiering[[#This Row],[Te financieren]]-Tb.Financiering[[#This Row],[Eigen
bijdrage]]-Tb.Financiering[[#This Row],[Andere
subsidie(s)]]-Tb.Financiering[[#This Row],[Anders]],0)</f>
        <v>0</v>
      </c>
      <c r="AB134" s="144">
        <f>IF(Tb.Financiering[[#This Row],[Pnr.]]=AB$7,Tb.Financiering[[#This Row],[Te financieren]]-Tb.Financiering[[#This Row],[Eigen
bijdrage]]-Tb.Financiering[[#This Row],[Andere
subsidie(s)]]-Tb.Financiering[[#This Row],[Anders]],0)</f>
        <v>0</v>
      </c>
      <c r="AC134" s="144">
        <f>IF(Tb.Financiering[[#This Row],[Pnr.]]=AC$7,Tb.Financiering[[#This Row],[Te financieren]]-Tb.Financiering[[#This Row],[Eigen
bijdrage]]-Tb.Financiering[[#This Row],[Andere
subsidie(s)]]-Tb.Financiering[[#This Row],[Anders]],0)</f>
        <v>0</v>
      </c>
      <c r="AD134" s="144">
        <f>IF(Tb.Financiering[[#This Row],[Pnr.]]=AD$7,Tb.Financiering[[#This Row],[Te financieren]]-Tb.Financiering[[#This Row],[Eigen
bijdrage]]-Tb.Financiering[[#This Row],[Andere
subsidie(s)]]-Tb.Financiering[[#This Row],[Anders]],0)</f>
        <v>0</v>
      </c>
      <c r="AE134" s="144">
        <f>IF(Tb.Financiering[[#This Row],[Pnr.]]=AE$7,Tb.Financiering[[#This Row],[Te financieren]]-Tb.Financiering[[#This Row],[Eigen
bijdrage]]-Tb.Financiering[[#This Row],[Andere
subsidie(s)]]-Tb.Financiering[[#This Row],[Anders]],0)</f>
        <v>0</v>
      </c>
      <c r="AF134" s="144">
        <f>IF(Tb.Financiering[[#This Row],[Pnr.]]=AF$7,Tb.Financiering[[#This Row],[Te financieren]]-Tb.Financiering[[#This Row],[Eigen
bijdrage]]-Tb.Financiering[[#This Row],[Andere
subsidie(s)]]-Tb.Financiering[[#This Row],[Anders]],0)</f>
        <v>0</v>
      </c>
      <c r="AG134" s="144">
        <f>IF(Tb.Financiering[[#This Row],[Pnr.]]=AG$7,Tb.Financiering[[#This Row],[Te financieren]]-Tb.Financiering[[#This Row],[Eigen
bijdrage]]-Tb.Financiering[[#This Row],[Andere
subsidie(s)]]-Tb.Financiering[[#This Row],[Anders]],0)</f>
        <v>0</v>
      </c>
      <c r="AH134" s="144">
        <f>IF(Tb.Financiering[[#This Row],[Pnr.]]=AH$7,Tb.Financiering[[#This Row],[Te financieren]]-Tb.Financiering[[#This Row],[Eigen
bijdrage]]-Tb.Financiering[[#This Row],[Andere
subsidie(s)]]-Tb.Financiering[[#This Row],[Anders]],0)</f>
        <v>0</v>
      </c>
      <c r="AI134" s="144">
        <f>IF(Tb.Financiering[[#This Row],[Pnr.]]=AI$7,Tb.Financiering[[#This Row],[Te financieren]]-Tb.Financiering[[#This Row],[Eigen
bijdrage]]-Tb.Financiering[[#This Row],[Andere
subsidie(s)]]-Tb.Financiering[[#This Row],[Anders]],0)</f>
        <v>0</v>
      </c>
      <c r="AJ134" s="144">
        <f>IF(Tb.Financiering[[#This Row],[Pnr.]]=AJ$7,Tb.Financiering[[#This Row],[Te financieren]]-Tb.Financiering[[#This Row],[Eigen
bijdrage]]-Tb.Financiering[[#This Row],[Andere
subsidie(s)]]-Tb.Financiering[[#This Row],[Anders]],0)</f>
        <v>0</v>
      </c>
      <c r="AK134" s="144">
        <f>IF(Tb.Financiering[[#This Row],[Pnr.]]=AK$7,Tb.Financiering[[#This Row],[Te financieren]]-Tb.Financiering[[#This Row],[Eigen
bijdrage]]-Tb.Financiering[[#This Row],[Andere
subsidie(s)]]-Tb.Financiering[[#This Row],[Anders]],0)</f>
        <v>0</v>
      </c>
      <c r="AL134" s="144">
        <f>IF(Tb.Financiering[[#This Row],[Pnr.]]=AL$7,Tb.Financiering[[#This Row],[Te financieren]]-Tb.Financiering[[#This Row],[Eigen
bijdrage]]-Tb.Financiering[[#This Row],[Andere
subsidie(s)]]-Tb.Financiering[[#This Row],[Anders]],0)</f>
        <v>0</v>
      </c>
      <c r="AM134" s="144">
        <f>IF(Tb.Financiering[[#This Row],[Pnr.]]=AM$7,Tb.Financiering[[#This Row],[Te financieren]]-Tb.Financiering[[#This Row],[Eigen
bijdrage]]-Tb.Financiering[[#This Row],[Andere
subsidie(s)]]-Tb.Financiering[[#This Row],[Anders]],0)</f>
        <v>0</v>
      </c>
      <c r="AN134" s="144">
        <f>IF(Tb.Financiering[[#This Row],[Pnr.]]=AN$7,Tb.Financiering[[#This Row],[Te financieren]]-Tb.Financiering[[#This Row],[Eigen
bijdrage]]-Tb.Financiering[[#This Row],[Andere
subsidie(s)]]-Tb.Financiering[[#This Row],[Anders]],0)</f>
        <v>0</v>
      </c>
      <c r="AO134" s="144">
        <f>IF(Tb.Financiering[[#This Row],[Pnr.]]=AO$7,Tb.Financiering[[#This Row],[Te financieren]]-Tb.Financiering[[#This Row],[Eigen
bijdrage]]-Tb.Financiering[[#This Row],[Andere
subsidie(s)]]-Tb.Financiering[[#This Row],[Anders]],0)</f>
        <v>0</v>
      </c>
      <c r="AP134" s="144">
        <f>IF(Tb.Financiering[[#This Row],[Pnr.]]=AP$7,Tb.Financiering[[#This Row],[Te financieren]]-Tb.Financiering[[#This Row],[Eigen
bijdrage]]-Tb.Financiering[[#This Row],[Andere
subsidie(s)]]-Tb.Financiering[[#This Row],[Anders]],0)</f>
        <v>0</v>
      </c>
      <c r="AQ134" s="144">
        <f>IF(Tb.Financiering[[#This Row],[Pnr.]]=AQ$7,Tb.Financiering[[#This Row],[Te financieren]]-Tb.Financiering[[#This Row],[Eigen
bijdrage]]-Tb.Financiering[[#This Row],[Andere
subsidie(s)]]-Tb.Financiering[[#This Row],[Anders]],0)</f>
        <v>0</v>
      </c>
      <c r="AR134" s="144">
        <f>IF(Tb.Financiering[[#This Row],[Pnr.]]=AR$7,Tb.Financiering[[#This Row],[Te financieren]]-Tb.Financiering[[#This Row],[Eigen
bijdrage]]-Tb.Financiering[[#This Row],[Andere
subsidie(s)]]-Tb.Financiering[[#This Row],[Anders]],0)</f>
        <v>0</v>
      </c>
      <c r="AS134" s="144">
        <f>IF(Tb.Financiering[[#This Row],[Pnr.]]=AS$7,Tb.Financiering[[#This Row],[Te financieren]]-Tb.Financiering[[#This Row],[Eigen
bijdrage]]-Tb.Financiering[[#This Row],[Andere
subsidie(s)]]-Tb.Financiering[[#This Row],[Anders]],0)</f>
        <v>0</v>
      </c>
      <c r="AT134" s="144">
        <f>IF(Tb.Financiering[[#This Row],[Pnr.]]=AT$7,Tb.Financiering[[#This Row],[Te financieren]]-Tb.Financiering[[#This Row],[Eigen
bijdrage]]-Tb.Financiering[[#This Row],[Andere
subsidie(s)]]-Tb.Financiering[[#This Row],[Anders]],0)</f>
        <v>0</v>
      </c>
      <c r="AU134" s="144">
        <f>IF(Tb.Financiering[[#This Row],[Pnr.]]=AU$7,Tb.Financiering[[#This Row],[Te financieren]]-Tb.Financiering[[#This Row],[Eigen
bijdrage]]-Tb.Financiering[[#This Row],[Andere
subsidie(s)]]-Tb.Financiering[[#This Row],[Anders]],0)</f>
        <v>0</v>
      </c>
      <c r="AV134" s="144">
        <f>IF(Tb.Financiering[[#This Row],[Pnr.]]=AV$7,Tb.Financiering[[#This Row],[Te financieren]]-Tb.Financiering[[#This Row],[Eigen
bijdrage]]-Tb.Financiering[[#This Row],[Andere
subsidie(s)]]-Tb.Financiering[[#This Row],[Anders]],0)</f>
        <v>0</v>
      </c>
      <c r="AW134" s="144">
        <f>IF(Tb.Financiering[[#This Row],[Pnr.]]=AW$7,Tb.Financiering[[#This Row],[Te financieren]]-Tb.Financiering[[#This Row],[Eigen
bijdrage]]-Tb.Financiering[[#This Row],[Andere
subsidie(s)]]-Tb.Financiering[[#This Row],[Anders]],0)</f>
        <v>0</v>
      </c>
      <c r="AX134" s="144">
        <f>IF(Tb.Financiering[[#This Row],[Pnr.]]=AX$7,Tb.Financiering[[#This Row],[Te financieren]]-Tb.Financiering[[#This Row],[Eigen
bijdrage]]-Tb.Financiering[[#This Row],[Andere
subsidie(s)]]-Tb.Financiering[[#This Row],[Anders]],0)</f>
        <v>0</v>
      </c>
      <c r="AY134" s="144">
        <f>IF(Tb.Financiering[[#This Row],[Pnr.]]=AY$7,Tb.Financiering[[#This Row],[Te financieren]]-Tb.Financiering[[#This Row],[Eigen
bijdrage]]-Tb.Financiering[[#This Row],[Andere
subsidie(s)]]-Tb.Financiering[[#This Row],[Anders]],0)</f>
        <v>0</v>
      </c>
      <c r="AZ134" s="144">
        <f>IF(Tb.Financiering[[#This Row],[Pnr.]]=AZ$7,Tb.Financiering[[#This Row],[Te financieren]]-Tb.Financiering[[#This Row],[Eigen
bijdrage]]-Tb.Financiering[[#This Row],[Andere
subsidie(s)]]-Tb.Financiering[[#This Row],[Anders]],0)</f>
        <v>0</v>
      </c>
      <c r="BA134" s="144">
        <f>IF(Tb.Financiering[[#This Row],[Pnr.]]=BA$7,Tb.Financiering[[#This Row],[Te financieren]]-Tb.Financiering[[#This Row],[Eigen
bijdrage]]-Tb.Financiering[[#This Row],[Andere
subsidie(s)]]-Tb.Financiering[[#This Row],[Anders]],0)</f>
        <v>0</v>
      </c>
      <c r="BB134" s="144">
        <f>IF(Tb.Financiering[[#This Row],[Pnr.]]=BB$7,Tb.Financiering[[#This Row],[Te financieren]]-Tb.Financiering[[#This Row],[Eigen
bijdrage]]-Tb.Financiering[[#This Row],[Andere
subsidie(s)]]-Tb.Financiering[[#This Row],[Anders]],0)</f>
        <v>0</v>
      </c>
      <c r="BC134" s="144">
        <f>IF(Tb.Financiering[[#This Row],[Pnr.]]=BC$7,Tb.Financiering[[#This Row],[Te financieren]]-Tb.Financiering[[#This Row],[Eigen
bijdrage]]-Tb.Financiering[[#This Row],[Andere
subsidie(s)]]-Tb.Financiering[[#This Row],[Anders]],0)</f>
        <v>0</v>
      </c>
      <c r="BD134" s="144">
        <f>IF(Tb.Financiering[[#This Row],[Pnr.]]=BD$7,Tb.Financiering[[#This Row],[Te financieren]]-Tb.Financiering[[#This Row],[Eigen
bijdrage]]-Tb.Financiering[[#This Row],[Andere
subsidie(s)]]-Tb.Financiering[[#This Row],[Anders]],0)</f>
        <v>0</v>
      </c>
      <c r="BE134" s="144">
        <f>IF(Tb.Financiering[[#This Row],[Pnr.]]=BE$7,Tb.Financiering[[#This Row],[Te financieren]]-Tb.Financiering[[#This Row],[Eigen
bijdrage]]-Tb.Financiering[[#This Row],[Andere
subsidie(s)]]-Tb.Financiering[[#This Row],[Anders]],0)</f>
        <v>0</v>
      </c>
      <c r="BF134" s="144">
        <f>IF(Tb.Financiering[[#This Row],[Pnr.]]=BF$7,Tb.Financiering[[#This Row],[Te financieren]]-Tb.Financiering[[#This Row],[Eigen
bijdrage]]-Tb.Financiering[[#This Row],[Andere
subsidie(s)]]-Tb.Financiering[[#This Row],[Anders]],0)</f>
        <v>0</v>
      </c>
      <c r="BG134" s="144">
        <f>IF(Tb.Financiering[[#This Row],[Pnr.]]=BG$7,Tb.Financiering[[#This Row],[Te financieren]]-Tb.Financiering[[#This Row],[Eigen
bijdrage]]-Tb.Financiering[[#This Row],[Andere
subsidie(s)]]-Tb.Financiering[[#This Row],[Anders]],0)</f>
        <v>0</v>
      </c>
      <c r="BH134" s="144">
        <f>IF(Tb.Financiering[[#This Row],[Pnr.]]=BH$7,Tb.Financiering[[#This Row],[Te financieren]]-Tb.Financiering[[#This Row],[Eigen
bijdrage]]-Tb.Financiering[[#This Row],[Andere
subsidie(s)]]-Tb.Financiering[[#This Row],[Anders]],0)</f>
        <v>0</v>
      </c>
      <c r="BI134" s="144">
        <f>IF(Tb.Financiering[[#This Row],[Pnr.]]=BI$7,Tb.Financiering[[#This Row],[Te financieren]]-Tb.Financiering[[#This Row],[Eigen
bijdrage]]-Tb.Financiering[[#This Row],[Andere
subsidie(s)]]-Tb.Financiering[[#This Row],[Anders]],0)</f>
        <v>0</v>
      </c>
      <c r="BJ134" s="144">
        <f>IF(Tb.Financiering[[#This Row],[Pnr.]]=BJ$7,Tb.Financiering[[#This Row],[Te financieren]]-Tb.Financiering[[#This Row],[Eigen
bijdrage]]-Tb.Financiering[[#This Row],[Andere
subsidie(s)]]-Tb.Financiering[[#This Row],[Anders]],0)</f>
        <v>0</v>
      </c>
      <c r="BK134" s="144">
        <f>IF(Tb.Financiering[[#This Row],[Pnr.]]=BK$7,Tb.Financiering[[#This Row],[Te financieren]]-Tb.Financiering[[#This Row],[Eigen
bijdrage]]-Tb.Financiering[[#This Row],[Andere
subsidie(s)]]-Tb.Financiering[[#This Row],[Anders]],0)</f>
        <v>0</v>
      </c>
      <c r="BL134" s="144">
        <f>IF(Tb.Financiering[[#This Row],[Pnr.]]=BL$7,Tb.Financiering[[#This Row],[Te financieren]]-Tb.Financiering[[#This Row],[Eigen
bijdrage]]-Tb.Financiering[[#This Row],[Andere
subsidie(s)]]-Tb.Financiering[[#This Row],[Anders]],0)</f>
        <v>0</v>
      </c>
      <c r="BM134" s="144">
        <f>IF(Tb.Financiering[[#This Row],[Pnr.]]=BM$7,Tb.Financiering[[#This Row],[Te financieren]]-Tb.Financiering[[#This Row],[Eigen
bijdrage]]-Tb.Financiering[[#This Row],[Andere
subsidie(s)]]-Tb.Financiering[[#This Row],[Anders]],0)</f>
        <v>0</v>
      </c>
      <c r="BN134" s="235">
        <f>IF(Tb.Financiering[[#This Row],[Pnr.]]=BN$7,Tb.Financiering[[#This Row],[Eigen
bijdrage]]+Tb.Financiering[[#This Row],[Andere
subsidie(s)]]+Tb.Financiering[[#This Row],[Anders]],0)</f>
        <v>0</v>
      </c>
      <c r="BO134" s="235">
        <f>IF(Tb.Financiering[[#This Row],[Pnr.]]=BO$7,Tb.Financiering[[#This Row],[Eigen
bijdrage]]+Tb.Financiering[[#This Row],[Andere
subsidie(s)]]+Tb.Financiering[[#This Row],[Anders]],0)</f>
        <v>0</v>
      </c>
      <c r="BP134" s="235">
        <f>IF(Tb.Financiering[[#This Row],[Pnr.]]=BP$7,Tb.Financiering[[#This Row],[Eigen
bijdrage]]+Tb.Financiering[[#This Row],[Andere
subsidie(s)]]+Tb.Financiering[[#This Row],[Anders]],0)</f>
        <v>0</v>
      </c>
      <c r="BQ134" s="235">
        <f>IF(Tb.Financiering[[#This Row],[Pnr.]]=BQ$7,Tb.Financiering[[#This Row],[Eigen
bijdrage]]+Tb.Financiering[[#This Row],[Andere
subsidie(s)]]+Tb.Financiering[[#This Row],[Anders]],0)</f>
        <v>0</v>
      </c>
      <c r="BR134" s="235">
        <f>IF(Tb.Financiering[[#This Row],[Pnr.]]=BR$7,Tb.Financiering[[#This Row],[Eigen
bijdrage]]+Tb.Financiering[[#This Row],[Andere
subsidie(s)]]+Tb.Financiering[[#This Row],[Anders]],0)</f>
        <v>0</v>
      </c>
      <c r="BS134" s="235">
        <f>IF(Tb.Financiering[[#This Row],[Pnr.]]=BS$7,Tb.Financiering[[#This Row],[Eigen
bijdrage]]+Tb.Financiering[[#This Row],[Andere
subsidie(s)]]+Tb.Financiering[[#This Row],[Anders]],0)</f>
        <v>0</v>
      </c>
      <c r="BT134" s="235">
        <f>IF(Tb.Financiering[[#This Row],[Pnr.]]=BT$7,Tb.Financiering[[#This Row],[Eigen
bijdrage]]+Tb.Financiering[[#This Row],[Andere
subsidie(s)]]+Tb.Financiering[[#This Row],[Anders]],0)</f>
        <v>0</v>
      </c>
      <c r="BU134" s="235">
        <f>IF(Tb.Financiering[[#This Row],[Pnr.]]=BU$7,Tb.Financiering[[#This Row],[Eigen
bijdrage]]+Tb.Financiering[[#This Row],[Andere
subsidie(s)]]+Tb.Financiering[[#This Row],[Anders]],0)</f>
        <v>0</v>
      </c>
      <c r="BV134" s="235">
        <f>IF(Tb.Financiering[[#This Row],[Pnr.]]=BV$7,Tb.Financiering[[#This Row],[Eigen
bijdrage]]+Tb.Financiering[[#This Row],[Andere
subsidie(s)]]+Tb.Financiering[[#This Row],[Anders]],0)</f>
        <v>0</v>
      </c>
      <c r="BW134" s="235">
        <f>IF(Tb.Financiering[[#This Row],[Pnr.]]=BW$7,Tb.Financiering[[#This Row],[Eigen
bijdrage]]+Tb.Financiering[[#This Row],[Andere
subsidie(s)]]+Tb.Financiering[[#This Row],[Anders]],0)</f>
        <v>0</v>
      </c>
      <c r="BX134" s="235">
        <f>IF(Tb.Financiering[[#This Row],[Pnr.]]=BX$7,Tb.Financiering[[#This Row],[Eigen
bijdrage]]+Tb.Financiering[[#This Row],[Andere
subsidie(s)]]+Tb.Financiering[[#This Row],[Anders]],0)</f>
        <v>0</v>
      </c>
      <c r="BY134" s="235">
        <f>IF(Tb.Financiering[[#This Row],[Pnr.]]=BY$7,Tb.Financiering[[#This Row],[Eigen
bijdrage]]+Tb.Financiering[[#This Row],[Andere
subsidie(s)]]+Tb.Financiering[[#This Row],[Anders]],0)</f>
        <v>0</v>
      </c>
      <c r="BZ134" s="235">
        <f>IF(Tb.Financiering[[#This Row],[Pnr.]]=BZ$7,Tb.Financiering[[#This Row],[Eigen
bijdrage]]+Tb.Financiering[[#This Row],[Andere
subsidie(s)]]+Tb.Financiering[[#This Row],[Anders]],0)</f>
        <v>0</v>
      </c>
      <c r="CA134" s="235">
        <f>IF(Tb.Financiering[[#This Row],[Pnr.]]=CA$7,Tb.Financiering[[#This Row],[Eigen
bijdrage]]+Tb.Financiering[[#This Row],[Andere
subsidie(s)]]+Tb.Financiering[[#This Row],[Anders]],0)</f>
        <v>0</v>
      </c>
      <c r="CB134" s="235">
        <f>IF(Tb.Financiering[[#This Row],[Pnr.]]=CB$7,Tb.Financiering[[#This Row],[Eigen
bijdrage]]+Tb.Financiering[[#This Row],[Andere
subsidie(s)]]+Tb.Financiering[[#This Row],[Anders]],0)</f>
        <v>0</v>
      </c>
      <c r="CC134" s="235">
        <f>IF(Tb.Financiering[[#This Row],[Pnr.]]=CC$7,Tb.Financiering[[#This Row],[Eigen
bijdrage]]+Tb.Financiering[[#This Row],[Andere
subsidie(s)]]+Tb.Financiering[[#This Row],[Anders]],0)</f>
        <v>0</v>
      </c>
      <c r="CD134" s="235">
        <f>IF(Tb.Financiering[[#This Row],[Pnr.]]=CD$7,Tb.Financiering[[#This Row],[Eigen
bijdrage]]+Tb.Financiering[[#This Row],[Andere
subsidie(s)]]+Tb.Financiering[[#This Row],[Anders]],0)</f>
        <v>0</v>
      </c>
      <c r="CE134" s="235">
        <f>IF(Tb.Financiering[[#This Row],[Pnr.]]=CE$7,Tb.Financiering[[#This Row],[Eigen
bijdrage]]+Tb.Financiering[[#This Row],[Andere
subsidie(s)]]+Tb.Financiering[[#This Row],[Anders]],0)</f>
        <v>0</v>
      </c>
      <c r="CF134" s="235">
        <f>IF(Tb.Financiering[[#This Row],[Pnr.]]=CF$7,Tb.Financiering[[#This Row],[Eigen
bijdrage]]+Tb.Financiering[[#This Row],[Andere
subsidie(s)]]+Tb.Financiering[[#This Row],[Anders]],0)</f>
        <v>0</v>
      </c>
      <c r="CG134" s="235">
        <f>IF(Tb.Financiering[[#This Row],[Pnr.]]=CG$7,Tb.Financiering[[#This Row],[Eigen
bijdrage]]+Tb.Financiering[[#This Row],[Andere
subsidie(s)]]+Tb.Financiering[[#This Row],[Anders]],0)</f>
        <v>0</v>
      </c>
      <c r="CH134" s="235">
        <f>IF(Tb.Financiering[[#This Row],[Pnr.]]=CH$7,Tb.Financiering[[#This Row],[Eigen
bijdrage]]+Tb.Financiering[[#This Row],[Andere
subsidie(s)]]+Tb.Financiering[[#This Row],[Anders]],0)</f>
        <v>0</v>
      </c>
      <c r="CI134" s="235">
        <f>IF(Tb.Financiering[[#This Row],[Pnr.]]=CI$7,Tb.Financiering[[#This Row],[Eigen
bijdrage]]+Tb.Financiering[[#This Row],[Andere
subsidie(s)]]+Tb.Financiering[[#This Row],[Anders]],0)</f>
        <v>0</v>
      </c>
      <c r="CJ134" s="235">
        <f>IF(Tb.Financiering[[#This Row],[Pnr.]]=CJ$7,Tb.Financiering[[#This Row],[Eigen
bijdrage]]+Tb.Financiering[[#This Row],[Andere
subsidie(s)]]+Tb.Financiering[[#This Row],[Anders]],0)</f>
        <v>0</v>
      </c>
      <c r="CK134" s="235">
        <f>IF(Tb.Financiering[[#This Row],[Pnr.]]=CK$7,Tb.Financiering[[#This Row],[Eigen
bijdrage]]+Tb.Financiering[[#This Row],[Andere
subsidie(s)]]+Tb.Financiering[[#This Row],[Anders]],0)</f>
        <v>0</v>
      </c>
      <c r="CL134" s="235">
        <f>IF(Tb.Financiering[[#This Row],[Pnr.]]=CL$7,Tb.Financiering[[#This Row],[Eigen
bijdrage]]+Tb.Financiering[[#This Row],[Andere
subsidie(s)]]+Tb.Financiering[[#This Row],[Anders]],0)</f>
        <v>0</v>
      </c>
      <c r="CM134" s="235">
        <f>IF(Tb.Financiering[[#This Row],[Pnr.]]=CM$7,Tb.Financiering[[#This Row],[Eigen
bijdrage]]+Tb.Financiering[[#This Row],[Andere
subsidie(s)]]+Tb.Financiering[[#This Row],[Anders]],0)</f>
        <v>0</v>
      </c>
      <c r="CN134" s="235">
        <f>IF(Tb.Financiering[[#This Row],[Pnr.]]=CN$7,Tb.Financiering[[#This Row],[Eigen
bijdrage]]+Tb.Financiering[[#This Row],[Andere
subsidie(s)]]+Tb.Financiering[[#This Row],[Anders]],0)</f>
        <v>0</v>
      </c>
      <c r="CO134" s="235">
        <f>IF(Tb.Financiering[[#This Row],[Pnr.]]=CO$7,Tb.Financiering[[#This Row],[Eigen
bijdrage]]+Tb.Financiering[[#This Row],[Andere
subsidie(s)]]+Tb.Financiering[[#This Row],[Anders]],0)</f>
        <v>0</v>
      </c>
      <c r="CP134" s="235">
        <f>IF(Tb.Financiering[[#This Row],[Pnr.]]=CP$7,Tb.Financiering[[#This Row],[Eigen
bijdrage]]+Tb.Financiering[[#This Row],[Andere
subsidie(s)]]+Tb.Financiering[[#This Row],[Anders]],0)</f>
        <v>0</v>
      </c>
      <c r="CQ134" s="235">
        <f>IF(Tb.Financiering[[#This Row],[Pnr.]]=CQ$7,Tb.Financiering[[#This Row],[Eigen
bijdrage]]+Tb.Financiering[[#This Row],[Andere
subsidie(s)]]+Tb.Financiering[[#This Row],[Anders]],0)</f>
        <v>0</v>
      </c>
      <c r="CR134" s="235">
        <f>IF(Tb.Financiering[[#This Row],[Pnr.]]=CR$7,Tb.Financiering[[#This Row],[Eigen
bijdrage]]+Tb.Financiering[[#This Row],[Andere
subsidie(s)]]+Tb.Financiering[[#This Row],[Anders]],0)</f>
        <v>0</v>
      </c>
      <c r="CS134" s="235">
        <f>IF(Tb.Financiering[[#This Row],[Pnr.]]=CS$7,Tb.Financiering[[#This Row],[Eigen
bijdrage]]+Tb.Financiering[[#This Row],[Andere
subsidie(s)]]+Tb.Financiering[[#This Row],[Anders]],0)</f>
        <v>0</v>
      </c>
      <c r="CT134" s="235">
        <f>IF(Tb.Financiering[[#This Row],[Pnr.]]=CT$7,Tb.Financiering[[#This Row],[Eigen
bijdrage]]+Tb.Financiering[[#This Row],[Andere
subsidie(s)]]+Tb.Financiering[[#This Row],[Anders]],0)</f>
        <v>0</v>
      </c>
      <c r="CU134" s="235">
        <f>IF(Tb.Financiering[[#This Row],[Pnr.]]=CU$7,Tb.Financiering[[#This Row],[Eigen
bijdrage]]+Tb.Financiering[[#This Row],[Andere
subsidie(s)]]+Tb.Financiering[[#This Row],[Anders]],0)</f>
        <v>0</v>
      </c>
      <c r="CV134" s="235">
        <f>IF(Tb.Financiering[[#This Row],[Pnr.]]=CV$7,Tb.Financiering[[#This Row],[Eigen
bijdrage]]+Tb.Financiering[[#This Row],[Andere
subsidie(s)]]+Tb.Financiering[[#This Row],[Anders]],0)</f>
        <v>0</v>
      </c>
      <c r="CW134" s="235">
        <f>IF(Tb.Financiering[[#This Row],[Pnr.]]=CW$7,Tb.Financiering[[#This Row],[Eigen
bijdrage]]+Tb.Financiering[[#This Row],[Andere
subsidie(s)]]+Tb.Financiering[[#This Row],[Anders]],0)</f>
        <v>0</v>
      </c>
      <c r="CX134" s="235">
        <f>IF(Tb.Financiering[[#This Row],[Pnr.]]=CX$7,Tb.Financiering[[#This Row],[Eigen
bijdrage]]+Tb.Financiering[[#This Row],[Andere
subsidie(s)]]+Tb.Financiering[[#This Row],[Anders]],0)</f>
        <v>0</v>
      </c>
      <c r="CY134" s="235">
        <f>IF(Tb.Financiering[[#This Row],[Pnr.]]=CY$7,Tb.Financiering[[#This Row],[Eigen
bijdrage]]+Tb.Financiering[[#This Row],[Andere
subsidie(s)]]+Tb.Financiering[[#This Row],[Anders]],0)</f>
        <v>0</v>
      </c>
      <c r="CZ134" s="235">
        <f>IF(Tb.Financiering[[#This Row],[Pnr.]]=CZ$7,Tb.Financiering[[#This Row],[Eigen
bijdrage]]+Tb.Financiering[[#This Row],[Andere
subsidie(s)]]+Tb.Financiering[[#This Row],[Anders]],0)</f>
        <v>0</v>
      </c>
      <c r="DA134" s="235">
        <f>IF(Tb.Financiering[[#This Row],[Pnr.]]=DA$7,Tb.Financiering[[#This Row],[Eigen
bijdrage]]+Tb.Financiering[[#This Row],[Andere
subsidie(s)]]+Tb.Financiering[[#This Row],[Anders]],0)</f>
        <v>0</v>
      </c>
      <c r="DB134" s="235">
        <f>IF(Tb.Financiering[[#This Row],[Pnr.]]=DB$7,Tb.Financiering[[#This Row],[Eigen
bijdrage]]+Tb.Financiering[[#This Row],[Andere
subsidie(s)]]+Tb.Financiering[[#This Row],[Anders]],0)</f>
        <v>0</v>
      </c>
      <c r="DC134" s="235">
        <f>IF(Tb.Financiering[[#This Row],[Pnr.]]=DC$7,Tb.Financiering[[#This Row],[Eigen
bijdrage]]+Tb.Financiering[[#This Row],[Andere
subsidie(s)]]+Tb.Financiering[[#This Row],[Anders]],0)</f>
        <v>0</v>
      </c>
      <c r="DD134" s="235">
        <f>IF(Tb.Financiering[[#This Row],[Pnr.]]=DD$7,Tb.Financiering[[#This Row],[Eigen
bijdrage]]+Tb.Financiering[[#This Row],[Andere
subsidie(s)]]+Tb.Financiering[[#This Row],[Anders]],0)</f>
        <v>0</v>
      </c>
      <c r="DE134" s="235">
        <f>IF(Tb.Financiering[[#This Row],[Pnr.]]=DE$7,Tb.Financiering[[#This Row],[Eigen
bijdrage]]+Tb.Financiering[[#This Row],[Andere
subsidie(s)]]+Tb.Financiering[[#This Row],[Anders]],0)</f>
        <v>0</v>
      </c>
      <c r="DF134" s="235">
        <f>IF(Tb.Financiering[[#This Row],[Pnr.]]=DF$7,Tb.Financiering[[#This Row],[Eigen
bijdrage]]+Tb.Financiering[[#This Row],[Andere
subsidie(s)]]+Tb.Financiering[[#This Row],[Anders]],0)</f>
        <v>0</v>
      </c>
      <c r="DG134" s="235">
        <f>IF(Tb.Financiering[[#This Row],[Pnr.]]=DG$7,Tb.Financiering[[#This Row],[Eigen
bijdrage]]+Tb.Financiering[[#This Row],[Andere
subsidie(s)]]+Tb.Financiering[[#This Row],[Anders]],0)</f>
        <v>0</v>
      </c>
      <c r="DH134" s="235">
        <f>IF(Tb.Financiering[[#This Row],[Pnr.]]=DH$7,Tb.Financiering[[#This Row],[Eigen
bijdrage]]+Tb.Financiering[[#This Row],[Andere
subsidie(s)]]+Tb.Financiering[[#This Row],[Anders]],0)</f>
        <v>0</v>
      </c>
      <c r="DI134" s="235">
        <f>IF(Tb.Financiering[[#This Row],[Pnr.]]=DI$7,Tb.Financiering[[#This Row],[Eigen
bijdrage]]+Tb.Financiering[[#This Row],[Andere
subsidie(s)]]+Tb.Financiering[[#This Row],[Anders]],0)</f>
        <v>0</v>
      </c>
      <c r="DJ134" s="235">
        <f>IF(Tb.Financiering[[#This Row],[Pnr.]]=DJ$7,Tb.Financiering[[#This Row],[Eigen
bijdrage]]+Tb.Financiering[[#This Row],[Andere
subsidie(s)]]+Tb.Financiering[[#This Row],[Anders]],0)</f>
        <v>0</v>
      </c>
      <c r="DK134" s="235">
        <f>IF(Tb.Financiering[[#This Row],[Pnr.]]=DK$7,Tb.Financiering[[#This Row],[Eigen
bijdrage]]+Tb.Financiering[[#This Row],[Andere
subsidie(s)]]+Tb.Financiering[[#This Row],[Anders]],0)</f>
        <v>0</v>
      </c>
      <c r="XFD134" s="31"/>
    </row>
    <row r="135" spans="1:115 16384:16384" s="4" customFormat="1" x14ac:dyDescent="0.3">
      <c r="A135" s="31"/>
      <c r="B135" s="137"/>
      <c r="C135" s="137"/>
      <c r="D135" s="11">
        <f>SUMIF(Tbl.Kosten[PSAnr.],Tb.Financiering[[#This Row],[PSAnr.]],Tbl.Kosten[Totaal kosten])</f>
        <v>0</v>
      </c>
      <c r="E135" s="154">
        <f>SUMIF(Tbl.Kosten[PSAnr.],Tb.Financiering[[#This Row],[PSAnr.]],Tbl.Kosten[Subsidie])</f>
        <v>0</v>
      </c>
      <c r="F135" s="155"/>
      <c r="G135" s="154">
        <f>Tb.Financiering[[#This Row],[Begrote kosten]]-Tb.Financiering[[#This Row],[Berekende GLB subsidie]]-Tb.Financiering[[#This Row],[Correctie GLB subsidie]]</f>
        <v>0</v>
      </c>
      <c r="H135" s="156"/>
      <c r="I135" s="156"/>
      <c r="J135" s="156"/>
      <c r="K135" s="152"/>
      <c r="L135" s="97">
        <f>Tb.Financiering[[#This Row],[Te financieren]]-SUM(Tb.Financiering[[#This Row],[Eigen
bijdrage]:[Anders]])</f>
        <v>0</v>
      </c>
      <c r="M135" s="160" t="str">
        <f>IFERROR(VLOOKUP(Tb.Financiering[[#This Row],[Partnernaam]],Tbl.Projectpartners[[Naam]:[PNr.]],9,FALSE),"")</f>
        <v/>
      </c>
      <c r="N135" s="142" t="str">
        <f>IFERROR(VLOOKUP(Tb.Financiering[[#This Row],[Subsidiabele activiteit]],Tbl.Subsidiehoogte[[Subsidieactiviteit]:[SAnr.]],3,FALSE),"")</f>
        <v/>
      </c>
      <c r="O135" s="142" t="str">
        <f>_xlfn.CONCAT(Tb.Financiering[[#This Row],[Pnr.]],Tb.Financiering[[#This Row],[SAnr.]])</f>
        <v/>
      </c>
      <c r="P135" s="144">
        <f>IF(Tb.Financiering[[#This Row],[Pnr.]]=P$7,Tb.Financiering[[#This Row],[Te financieren]]-Tb.Financiering[[#This Row],[Eigen
bijdrage]]-Tb.Financiering[[#This Row],[Andere
subsidie(s)]]-Tb.Financiering[[#This Row],[Anders]],0)</f>
        <v>0</v>
      </c>
      <c r="Q135" s="144">
        <f>IF(Tb.Financiering[[#This Row],[Pnr.]]=Q$7,Tb.Financiering[[#This Row],[Te financieren]]-Tb.Financiering[[#This Row],[Eigen
bijdrage]]-Tb.Financiering[[#This Row],[Andere
subsidie(s)]]-Tb.Financiering[[#This Row],[Anders]],0)</f>
        <v>0</v>
      </c>
      <c r="R135" s="144">
        <f>IF(Tb.Financiering[[#This Row],[Pnr.]]=R$7,Tb.Financiering[[#This Row],[Te financieren]]-Tb.Financiering[[#This Row],[Eigen
bijdrage]]-Tb.Financiering[[#This Row],[Andere
subsidie(s)]]-Tb.Financiering[[#This Row],[Anders]],0)</f>
        <v>0</v>
      </c>
      <c r="S135" s="144">
        <f>IF(Tb.Financiering[[#This Row],[Pnr.]]=S$7,Tb.Financiering[[#This Row],[Te financieren]]-Tb.Financiering[[#This Row],[Eigen
bijdrage]]-Tb.Financiering[[#This Row],[Andere
subsidie(s)]]-Tb.Financiering[[#This Row],[Anders]],0)</f>
        <v>0</v>
      </c>
      <c r="T135" s="144">
        <f>IF(Tb.Financiering[[#This Row],[Pnr.]]=T$7,Tb.Financiering[[#This Row],[Te financieren]]-Tb.Financiering[[#This Row],[Eigen
bijdrage]]-Tb.Financiering[[#This Row],[Andere
subsidie(s)]]-Tb.Financiering[[#This Row],[Anders]],0)</f>
        <v>0</v>
      </c>
      <c r="U135" s="144">
        <f>IF(Tb.Financiering[[#This Row],[Pnr.]]=U$7,Tb.Financiering[[#This Row],[Te financieren]]-Tb.Financiering[[#This Row],[Eigen
bijdrage]]-Tb.Financiering[[#This Row],[Andere
subsidie(s)]]-Tb.Financiering[[#This Row],[Anders]],0)</f>
        <v>0</v>
      </c>
      <c r="V135" s="144">
        <f>IF(Tb.Financiering[[#This Row],[Pnr.]]=V$7,Tb.Financiering[[#This Row],[Te financieren]]-Tb.Financiering[[#This Row],[Eigen
bijdrage]]-Tb.Financiering[[#This Row],[Andere
subsidie(s)]]-Tb.Financiering[[#This Row],[Anders]],0)</f>
        <v>0</v>
      </c>
      <c r="W135" s="144">
        <f>IF(Tb.Financiering[[#This Row],[Pnr.]]=W$7,Tb.Financiering[[#This Row],[Te financieren]]-Tb.Financiering[[#This Row],[Eigen
bijdrage]]-Tb.Financiering[[#This Row],[Andere
subsidie(s)]]-Tb.Financiering[[#This Row],[Anders]],0)</f>
        <v>0</v>
      </c>
      <c r="X135" s="144">
        <f>IF(Tb.Financiering[[#This Row],[Pnr.]]=X$7,Tb.Financiering[[#This Row],[Te financieren]]-Tb.Financiering[[#This Row],[Eigen
bijdrage]]-Tb.Financiering[[#This Row],[Andere
subsidie(s)]]-Tb.Financiering[[#This Row],[Anders]],0)</f>
        <v>0</v>
      </c>
      <c r="Y135" s="144">
        <f>IF(Tb.Financiering[[#This Row],[Pnr.]]=Y$7,Tb.Financiering[[#This Row],[Te financieren]]-Tb.Financiering[[#This Row],[Eigen
bijdrage]]-Tb.Financiering[[#This Row],[Andere
subsidie(s)]]-Tb.Financiering[[#This Row],[Anders]],0)</f>
        <v>0</v>
      </c>
      <c r="Z135" s="144">
        <f>IF(Tb.Financiering[[#This Row],[Pnr.]]=Z$7,Tb.Financiering[[#This Row],[Te financieren]]-Tb.Financiering[[#This Row],[Eigen
bijdrage]]-Tb.Financiering[[#This Row],[Andere
subsidie(s)]]-Tb.Financiering[[#This Row],[Anders]],0)</f>
        <v>0</v>
      </c>
      <c r="AA135" s="144">
        <f>IF(Tb.Financiering[[#This Row],[Pnr.]]=AA$7,Tb.Financiering[[#This Row],[Te financieren]]-Tb.Financiering[[#This Row],[Eigen
bijdrage]]-Tb.Financiering[[#This Row],[Andere
subsidie(s)]]-Tb.Financiering[[#This Row],[Anders]],0)</f>
        <v>0</v>
      </c>
      <c r="AB135" s="144">
        <f>IF(Tb.Financiering[[#This Row],[Pnr.]]=AB$7,Tb.Financiering[[#This Row],[Te financieren]]-Tb.Financiering[[#This Row],[Eigen
bijdrage]]-Tb.Financiering[[#This Row],[Andere
subsidie(s)]]-Tb.Financiering[[#This Row],[Anders]],0)</f>
        <v>0</v>
      </c>
      <c r="AC135" s="144">
        <f>IF(Tb.Financiering[[#This Row],[Pnr.]]=AC$7,Tb.Financiering[[#This Row],[Te financieren]]-Tb.Financiering[[#This Row],[Eigen
bijdrage]]-Tb.Financiering[[#This Row],[Andere
subsidie(s)]]-Tb.Financiering[[#This Row],[Anders]],0)</f>
        <v>0</v>
      </c>
      <c r="AD135" s="144">
        <f>IF(Tb.Financiering[[#This Row],[Pnr.]]=AD$7,Tb.Financiering[[#This Row],[Te financieren]]-Tb.Financiering[[#This Row],[Eigen
bijdrage]]-Tb.Financiering[[#This Row],[Andere
subsidie(s)]]-Tb.Financiering[[#This Row],[Anders]],0)</f>
        <v>0</v>
      </c>
      <c r="AE135" s="144">
        <f>IF(Tb.Financiering[[#This Row],[Pnr.]]=AE$7,Tb.Financiering[[#This Row],[Te financieren]]-Tb.Financiering[[#This Row],[Eigen
bijdrage]]-Tb.Financiering[[#This Row],[Andere
subsidie(s)]]-Tb.Financiering[[#This Row],[Anders]],0)</f>
        <v>0</v>
      </c>
      <c r="AF135" s="144">
        <f>IF(Tb.Financiering[[#This Row],[Pnr.]]=AF$7,Tb.Financiering[[#This Row],[Te financieren]]-Tb.Financiering[[#This Row],[Eigen
bijdrage]]-Tb.Financiering[[#This Row],[Andere
subsidie(s)]]-Tb.Financiering[[#This Row],[Anders]],0)</f>
        <v>0</v>
      </c>
      <c r="AG135" s="144">
        <f>IF(Tb.Financiering[[#This Row],[Pnr.]]=AG$7,Tb.Financiering[[#This Row],[Te financieren]]-Tb.Financiering[[#This Row],[Eigen
bijdrage]]-Tb.Financiering[[#This Row],[Andere
subsidie(s)]]-Tb.Financiering[[#This Row],[Anders]],0)</f>
        <v>0</v>
      </c>
      <c r="AH135" s="144">
        <f>IF(Tb.Financiering[[#This Row],[Pnr.]]=AH$7,Tb.Financiering[[#This Row],[Te financieren]]-Tb.Financiering[[#This Row],[Eigen
bijdrage]]-Tb.Financiering[[#This Row],[Andere
subsidie(s)]]-Tb.Financiering[[#This Row],[Anders]],0)</f>
        <v>0</v>
      </c>
      <c r="AI135" s="144">
        <f>IF(Tb.Financiering[[#This Row],[Pnr.]]=AI$7,Tb.Financiering[[#This Row],[Te financieren]]-Tb.Financiering[[#This Row],[Eigen
bijdrage]]-Tb.Financiering[[#This Row],[Andere
subsidie(s)]]-Tb.Financiering[[#This Row],[Anders]],0)</f>
        <v>0</v>
      </c>
      <c r="AJ135" s="144">
        <f>IF(Tb.Financiering[[#This Row],[Pnr.]]=AJ$7,Tb.Financiering[[#This Row],[Te financieren]]-Tb.Financiering[[#This Row],[Eigen
bijdrage]]-Tb.Financiering[[#This Row],[Andere
subsidie(s)]]-Tb.Financiering[[#This Row],[Anders]],0)</f>
        <v>0</v>
      </c>
      <c r="AK135" s="144">
        <f>IF(Tb.Financiering[[#This Row],[Pnr.]]=AK$7,Tb.Financiering[[#This Row],[Te financieren]]-Tb.Financiering[[#This Row],[Eigen
bijdrage]]-Tb.Financiering[[#This Row],[Andere
subsidie(s)]]-Tb.Financiering[[#This Row],[Anders]],0)</f>
        <v>0</v>
      </c>
      <c r="AL135" s="144">
        <f>IF(Tb.Financiering[[#This Row],[Pnr.]]=AL$7,Tb.Financiering[[#This Row],[Te financieren]]-Tb.Financiering[[#This Row],[Eigen
bijdrage]]-Tb.Financiering[[#This Row],[Andere
subsidie(s)]]-Tb.Financiering[[#This Row],[Anders]],0)</f>
        <v>0</v>
      </c>
      <c r="AM135" s="144">
        <f>IF(Tb.Financiering[[#This Row],[Pnr.]]=AM$7,Tb.Financiering[[#This Row],[Te financieren]]-Tb.Financiering[[#This Row],[Eigen
bijdrage]]-Tb.Financiering[[#This Row],[Andere
subsidie(s)]]-Tb.Financiering[[#This Row],[Anders]],0)</f>
        <v>0</v>
      </c>
      <c r="AN135" s="144">
        <f>IF(Tb.Financiering[[#This Row],[Pnr.]]=AN$7,Tb.Financiering[[#This Row],[Te financieren]]-Tb.Financiering[[#This Row],[Eigen
bijdrage]]-Tb.Financiering[[#This Row],[Andere
subsidie(s)]]-Tb.Financiering[[#This Row],[Anders]],0)</f>
        <v>0</v>
      </c>
      <c r="AO135" s="144">
        <f>IF(Tb.Financiering[[#This Row],[Pnr.]]=AO$7,Tb.Financiering[[#This Row],[Te financieren]]-Tb.Financiering[[#This Row],[Eigen
bijdrage]]-Tb.Financiering[[#This Row],[Andere
subsidie(s)]]-Tb.Financiering[[#This Row],[Anders]],0)</f>
        <v>0</v>
      </c>
      <c r="AP135" s="144">
        <f>IF(Tb.Financiering[[#This Row],[Pnr.]]=AP$7,Tb.Financiering[[#This Row],[Te financieren]]-Tb.Financiering[[#This Row],[Eigen
bijdrage]]-Tb.Financiering[[#This Row],[Andere
subsidie(s)]]-Tb.Financiering[[#This Row],[Anders]],0)</f>
        <v>0</v>
      </c>
      <c r="AQ135" s="144">
        <f>IF(Tb.Financiering[[#This Row],[Pnr.]]=AQ$7,Tb.Financiering[[#This Row],[Te financieren]]-Tb.Financiering[[#This Row],[Eigen
bijdrage]]-Tb.Financiering[[#This Row],[Andere
subsidie(s)]]-Tb.Financiering[[#This Row],[Anders]],0)</f>
        <v>0</v>
      </c>
      <c r="AR135" s="144">
        <f>IF(Tb.Financiering[[#This Row],[Pnr.]]=AR$7,Tb.Financiering[[#This Row],[Te financieren]]-Tb.Financiering[[#This Row],[Eigen
bijdrage]]-Tb.Financiering[[#This Row],[Andere
subsidie(s)]]-Tb.Financiering[[#This Row],[Anders]],0)</f>
        <v>0</v>
      </c>
      <c r="AS135" s="144">
        <f>IF(Tb.Financiering[[#This Row],[Pnr.]]=AS$7,Tb.Financiering[[#This Row],[Te financieren]]-Tb.Financiering[[#This Row],[Eigen
bijdrage]]-Tb.Financiering[[#This Row],[Andere
subsidie(s)]]-Tb.Financiering[[#This Row],[Anders]],0)</f>
        <v>0</v>
      </c>
      <c r="AT135" s="144">
        <f>IF(Tb.Financiering[[#This Row],[Pnr.]]=AT$7,Tb.Financiering[[#This Row],[Te financieren]]-Tb.Financiering[[#This Row],[Eigen
bijdrage]]-Tb.Financiering[[#This Row],[Andere
subsidie(s)]]-Tb.Financiering[[#This Row],[Anders]],0)</f>
        <v>0</v>
      </c>
      <c r="AU135" s="144">
        <f>IF(Tb.Financiering[[#This Row],[Pnr.]]=AU$7,Tb.Financiering[[#This Row],[Te financieren]]-Tb.Financiering[[#This Row],[Eigen
bijdrage]]-Tb.Financiering[[#This Row],[Andere
subsidie(s)]]-Tb.Financiering[[#This Row],[Anders]],0)</f>
        <v>0</v>
      </c>
      <c r="AV135" s="144">
        <f>IF(Tb.Financiering[[#This Row],[Pnr.]]=AV$7,Tb.Financiering[[#This Row],[Te financieren]]-Tb.Financiering[[#This Row],[Eigen
bijdrage]]-Tb.Financiering[[#This Row],[Andere
subsidie(s)]]-Tb.Financiering[[#This Row],[Anders]],0)</f>
        <v>0</v>
      </c>
      <c r="AW135" s="144">
        <f>IF(Tb.Financiering[[#This Row],[Pnr.]]=AW$7,Tb.Financiering[[#This Row],[Te financieren]]-Tb.Financiering[[#This Row],[Eigen
bijdrage]]-Tb.Financiering[[#This Row],[Andere
subsidie(s)]]-Tb.Financiering[[#This Row],[Anders]],0)</f>
        <v>0</v>
      </c>
      <c r="AX135" s="144">
        <f>IF(Tb.Financiering[[#This Row],[Pnr.]]=AX$7,Tb.Financiering[[#This Row],[Te financieren]]-Tb.Financiering[[#This Row],[Eigen
bijdrage]]-Tb.Financiering[[#This Row],[Andere
subsidie(s)]]-Tb.Financiering[[#This Row],[Anders]],0)</f>
        <v>0</v>
      </c>
      <c r="AY135" s="144">
        <f>IF(Tb.Financiering[[#This Row],[Pnr.]]=AY$7,Tb.Financiering[[#This Row],[Te financieren]]-Tb.Financiering[[#This Row],[Eigen
bijdrage]]-Tb.Financiering[[#This Row],[Andere
subsidie(s)]]-Tb.Financiering[[#This Row],[Anders]],0)</f>
        <v>0</v>
      </c>
      <c r="AZ135" s="144">
        <f>IF(Tb.Financiering[[#This Row],[Pnr.]]=AZ$7,Tb.Financiering[[#This Row],[Te financieren]]-Tb.Financiering[[#This Row],[Eigen
bijdrage]]-Tb.Financiering[[#This Row],[Andere
subsidie(s)]]-Tb.Financiering[[#This Row],[Anders]],0)</f>
        <v>0</v>
      </c>
      <c r="BA135" s="144">
        <f>IF(Tb.Financiering[[#This Row],[Pnr.]]=BA$7,Tb.Financiering[[#This Row],[Te financieren]]-Tb.Financiering[[#This Row],[Eigen
bijdrage]]-Tb.Financiering[[#This Row],[Andere
subsidie(s)]]-Tb.Financiering[[#This Row],[Anders]],0)</f>
        <v>0</v>
      </c>
      <c r="BB135" s="144">
        <f>IF(Tb.Financiering[[#This Row],[Pnr.]]=BB$7,Tb.Financiering[[#This Row],[Te financieren]]-Tb.Financiering[[#This Row],[Eigen
bijdrage]]-Tb.Financiering[[#This Row],[Andere
subsidie(s)]]-Tb.Financiering[[#This Row],[Anders]],0)</f>
        <v>0</v>
      </c>
      <c r="BC135" s="144">
        <f>IF(Tb.Financiering[[#This Row],[Pnr.]]=BC$7,Tb.Financiering[[#This Row],[Te financieren]]-Tb.Financiering[[#This Row],[Eigen
bijdrage]]-Tb.Financiering[[#This Row],[Andere
subsidie(s)]]-Tb.Financiering[[#This Row],[Anders]],0)</f>
        <v>0</v>
      </c>
      <c r="BD135" s="144">
        <f>IF(Tb.Financiering[[#This Row],[Pnr.]]=BD$7,Tb.Financiering[[#This Row],[Te financieren]]-Tb.Financiering[[#This Row],[Eigen
bijdrage]]-Tb.Financiering[[#This Row],[Andere
subsidie(s)]]-Tb.Financiering[[#This Row],[Anders]],0)</f>
        <v>0</v>
      </c>
      <c r="BE135" s="144">
        <f>IF(Tb.Financiering[[#This Row],[Pnr.]]=BE$7,Tb.Financiering[[#This Row],[Te financieren]]-Tb.Financiering[[#This Row],[Eigen
bijdrage]]-Tb.Financiering[[#This Row],[Andere
subsidie(s)]]-Tb.Financiering[[#This Row],[Anders]],0)</f>
        <v>0</v>
      </c>
      <c r="BF135" s="144">
        <f>IF(Tb.Financiering[[#This Row],[Pnr.]]=BF$7,Tb.Financiering[[#This Row],[Te financieren]]-Tb.Financiering[[#This Row],[Eigen
bijdrage]]-Tb.Financiering[[#This Row],[Andere
subsidie(s)]]-Tb.Financiering[[#This Row],[Anders]],0)</f>
        <v>0</v>
      </c>
      <c r="BG135" s="144">
        <f>IF(Tb.Financiering[[#This Row],[Pnr.]]=BG$7,Tb.Financiering[[#This Row],[Te financieren]]-Tb.Financiering[[#This Row],[Eigen
bijdrage]]-Tb.Financiering[[#This Row],[Andere
subsidie(s)]]-Tb.Financiering[[#This Row],[Anders]],0)</f>
        <v>0</v>
      </c>
      <c r="BH135" s="144">
        <f>IF(Tb.Financiering[[#This Row],[Pnr.]]=BH$7,Tb.Financiering[[#This Row],[Te financieren]]-Tb.Financiering[[#This Row],[Eigen
bijdrage]]-Tb.Financiering[[#This Row],[Andere
subsidie(s)]]-Tb.Financiering[[#This Row],[Anders]],0)</f>
        <v>0</v>
      </c>
      <c r="BI135" s="144">
        <f>IF(Tb.Financiering[[#This Row],[Pnr.]]=BI$7,Tb.Financiering[[#This Row],[Te financieren]]-Tb.Financiering[[#This Row],[Eigen
bijdrage]]-Tb.Financiering[[#This Row],[Andere
subsidie(s)]]-Tb.Financiering[[#This Row],[Anders]],0)</f>
        <v>0</v>
      </c>
      <c r="BJ135" s="144">
        <f>IF(Tb.Financiering[[#This Row],[Pnr.]]=BJ$7,Tb.Financiering[[#This Row],[Te financieren]]-Tb.Financiering[[#This Row],[Eigen
bijdrage]]-Tb.Financiering[[#This Row],[Andere
subsidie(s)]]-Tb.Financiering[[#This Row],[Anders]],0)</f>
        <v>0</v>
      </c>
      <c r="BK135" s="144">
        <f>IF(Tb.Financiering[[#This Row],[Pnr.]]=BK$7,Tb.Financiering[[#This Row],[Te financieren]]-Tb.Financiering[[#This Row],[Eigen
bijdrage]]-Tb.Financiering[[#This Row],[Andere
subsidie(s)]]-Tb.Financiering[[#This Row],[Anders]],0)</f>
        <v>0</v>
      </c>
      <c r="BL135" s="144">
        <f>IF(Tb.Financiering[[#This Row],[Pnr.]]=BL$7,Tb.Financiering[[#This Row],[Te financieren]]-Tb.Financiering[[#This Row],[Eigen
bijdrage]]-Tb.Financiering[[#This Row],[Andere
subsidie(s)]]-Tb.Financiering[[#This Row],[Anders]],0)</f>
        <v>0</v>
      </c>
      <c r="BM135" s="144">
        <f>IF(Tb.Financiering[[#This Row],[Pnr.]]=BM$7,Tb.Financiering[[#This Row],[Te financieren]]-Tb.Financiering[[#This Row],[Eigen
bijdrage]]-Tb.Financiering[[#This Row],[Andere
subsidie(s)]]-Tb.Financiering[[#This Row],[Anders]],0)</f>
        <v>0</v>
      </c>
      <c r="BN135" s="235">
        <f>IF(Tb.Financiering[[#This Row],[Pnr.]]=BN$7,Tb.Financiering[[#This Row],[Eigen
bijdrage]]+Tb.Financiering[[#This Row],[Andere
subsidie(s)]]+Tb.Financiering[[#This Row],[Anders]],0)</f>
        <v>0</v>
      </c>
      <c r="BO135" s="235">
        <f>IF(Tb.Financiering[[#This Row],[Pnr.]]=BO$7,Tb.Financiering[[#This Row],[Eigen
bijdrage]]+Tb.Financiering[[#This Row],[Andere
subsidie(s)]]+Tb.Financiering[[#This Row],[Anders]],0)</f>
        <v>0</v>
      </c>
      <c r="BP135" s="235">
        <f>IF(Tb.Financiering[[#This Row],[Pnr.]]=BP$7,Tb.Financiering[[#This Row],[Eigen
bijdrage]]+Tb.Financiering[[#This Row],[Andere
subsidie(s)]]+Tb.Financiering[[#This Row],[Anders]],0)</f>
        <v>0</v>
      </c>
      <c r="BQ135" s="235">
        <f>IF(Tb.Financiering[[#This Row],[Pnr.]]=BQ$7,Tb.Financiering[[#This Row],[Eigen
bijdrage]]+Tb.Financiering[[#This Row],[Andere
subsidie(s)]]+Tb.Financiering[[#This Row],[Anders]],0)</f>
        <v>0</v>
      </c>
      <c r="BR135" s="235">
        <f>IF(Tb.Financiering[[#This Row],[Pnr.]]=BR$7,Tb.Financiering[[#This Row],[Eigen
bijdrage]]+Tb.Financiering[[#This Row],[Andere
subsidie(s)]]+Tb.Financiering[[#This Row],[Anders]],0)</f>
        <v>0</v>
      </c>
      <c r="BS135" s="235">
        <f>IF(Tb.Financiering[[#This Row],[Pnr.]]=BS$7,Tb.Financiering[[#This Row],[Eigen
bijdrage]]+Tb.Financiering[[#This Row],[Andere
subsidie(s)]]+Tb.Financiering[[#This Row],[Anders]],0)</f>
        <v>0</v>
      </c>
      <c r="BT135" s="235">
        <f>IF(Tb.Financiering[[#This Row],[Pnr.]]=BT$7,Tb.Financiering[[#This Row],[Eigen
bijdrage]]+Tb.Financiering[[#This Row],[Andere
subsidie(s)]]+Tb.Financiering[[#This Row],[Anders]],0)</f>
        <v>0</v>
      </c>
      <c r="BU135" s="235">
        <f>IF(Tb.Financiering[[#This Row],[Pnr.]]=BU$7,Tb.Financiering[[#This Row],[Eigen
bijdrage]]+Tb.Financiering[[#This Row],[Andere
subsidie(s)]]+Tb.Financiering[[#This Row],[Anders]],0)</f>
        <v>0</v>
      </c>
      <c r="BV135" s="235">
        <f>IF(Tb.Financiering[[#This Row],[Pnr.]]=BV$7,Tb.Financiering[[#This Row],[Eigen
bijdrage]]+Tb.Financiering[[#This Row],[Andere
subsidie(s)]]+Tb.Financiering[[#This Row],[Anders]],0)</f>
        <v>0</v>
      </c>
      <c r="BW135" s="235">
        <f>IF(Tb.Financiering[[#This Row],[Pnr.]]=BW$7,Tb.Financiering[[#This Row],[Eigen
bijdrage]]+Tb.Financiering[[#This Row],[Andere
subsidie(s)]]+Tb.Financiering[[#This Row],[Anders]],0)</f>
        <v>0</v>
      </c>
      <c r="BX135" s="235">
        <f>IF(Tb.Financiering[[#This Row],[Pnr.]]=BX$7,Tb.Financiering[[#This Row],[Eigen
bijdrage]]+Tb.Financiering[[#This Row],[Andere
subsidie(s)]]+Tb.Financiering[[#This Row],[Anders]],0)</f>
        <v>0</v>
      </c>
      <c r="BY135" s="235">
        <f>IF(Tb.Financiering[[#This Row],[Pnr.]]=BY$7,Tb.Financiering[[#This Row],[Eigen
bijdrage]]+Tb.Financiering[[#This Row],[Andere
subsidie(s)]]+Tb.Financiering[[#This Row],[Anders]],0)</f>
        <v>0</v>
      </c>
      <c r="BZ135" s="235">
        <f>IF(Tb.Financiering[[#This Row],[Pnr.]]=BZ$7,Tb.Financiering[[#This Row],[Eigen
bijdrage]]+Tb.Financiering[[#This Row],[Andere
subsidie(s)]]+Tb.Financiering[[#This Row],[Anders]],0)</f>
        <v>0</v>
      </c>
      <c r="CA135" s="235">
        <f>IF(Tb.Financiering[[#This Row],[Pnr.]]=CA$7,Tb.Financiering[[#This Row],[Eigen
bijdrage]]+Tb.Financiering[[#This Row],[Andere
subsidie(s)]]+Tb.Financiering[[#This Row],[Anders]],0)</f>
        <v>0</v>
      </c>
      <c r="CB135" s="235">
        <f>IF(Tb.Financiering[[#This Row],[Pnr.]]=CB$7,Tb.Financiering[[#This Row],[Eigen
bijdrage]]+Tb.Financiering[[#This Row],[Andere
subsidie(s)]]+Tb.Financiering[[#This Row],[Anders]],0)</f>
        <v>0</v>
      </c>
      <c r="CC135" s="235">
        <f>IF(Tb.Financiering[[#This Row],[Pnr.]]=CC$7,Tb.Financiering[[#This Row],[Eigen
bijdrage]]+Tb.Financiering[[#This Row],[Andere
subsidie(s)]]+Tb.Financiering[[#This Row],[Anders]],0)</f>
        <v>0</v>
      </c>
      <c r="CD135" s="235">
        <f>IF(Tb.Financiering[[#This Row],[Pnr.]]=CD$7,Tb.Financiering[[#This Row],[Eigen
bijdrage]]+Tb.Financiering[[#This Row],[Andere
subsidie(s)]]+Tb.Financiering[[#This Row],[Anders]],0)</f>
        <v>0</v>
      </c>
      <c r="CE135" s="235">
        <f>IF(Tb.Financiering[[#This Row],[Pnr.]]=CE$7,Tb.Financiering[[#This Row],[Eigen
bijdrage]]+Tb.Financiering[[#This Row],[Andere
subsidie(s)]]+Tb.Financiering[[#This Row],[Anders]],0)</f>
        <v>0</v>
      </c>
      <c r="CF135" s="235">
        <f>IF(Tb.Financiering[[#This Row],[Pnr.]]=CF$7,Tb.Financiering[[#This Row],[Eigen
bijdrage]]+Tb.Financiering[[#This Row],[Andere
subsidie(s)]]+Tb.Financiering[[#This Row],[Anders]],0)</f>
        <v>0</v>
      </c>
      <c r="CG135" s="235">
        <f>IF(Tb.Financiering[[#This Row],[Pnr.]]=CG$7,Tb.Financiering[[#This Row],[Eigen
bijdrage]]+Tb.Financiering[[#This Row],[Andere
subsidie(s)]]+Tb.Financiering[[#This Row],[Anders]],0)</f>
        <v>0</v>
      </c>
      <c r="CH135" s="235">
        <f>IF(Tb.Financiering[[#This Row],[Pnr.]]=CH$7,Tb.Financiering[[#This Row],[Eigen
bijdrage]]+Tb.Financiering[[#This Row],[Andere
subsidie(s)]]+Tb.Financiering[[#This Row],[Anders]],0)</f>
        <v>0</v>
      </c>
      <c r="CI135" s="235">
        <f>IF(Tb.Financiering[[#This Row],[Pnr.]]=CI$7,Tb.Financiering[[#This Row],[Eigen
bijdrage]]+Tb.Financiering[[#This Row],[Andere
subsidie(s)]]+Tb.Financiering[[#This Row],[Anders]],0)</f>
        <v>0</v>
      </c>
      <c r="CJ135" s="235">
        <f>IF(Tb.Financiering[[#This Row],[Pnr.]]=CJ$7,Tb.Financiering[[#This Row],[Eigen
bijdrage]]+Tb.Financiering[[#This Row],[Andere
subsidie(s)]]+Tb.Financiering[[#This Row],[Anders]],0)</f>
        <v>0</v>
      </c>
      <c r="CK135" s="235">
        <f>IF(Tb.Financiering[[#This Row],[Pnr.]]=CK$7,Tb.Financiering[[#This Row],[Eigen
bijdrage]]+Tb.Financiering[[#This Row],[Andere
subsidie(s)]]+Tb.Financiering[[#This Row],[Anders]],0)</f>
        <v>0</v>
      </c>
      <c r="CL135" s="235">
        <f>IF(Tb.Financiering[[#This Row],[Pnr.]]=CL$7,Tb.Financiering[[#This Row],[Eigen
bijdrage]]+Tb.Financiering[[#This Row],[Andere
subsidie(s)]]+Tb.Financiering[[#This Row],[Anders]],0)</f>
        <v>0</v>
      </c>
      <c r="CM135" s="235">
        <f>IF(Tb.Financiering[[#This Row],[Pnr.]]=CM$7,Tb.Financiering[[#This Row],[Eigen
bijdrage]]+Tb.Financiering[[#This Row],[Andere
subsidie(s)]]+Tb.Financiering[[#This Row],[Anders]],0)</f>
        <v>0</v>
      </c>
      <c r="CN135" s="235">
        <f>IF(Tb.Financiering[[#This Row],[Pnr.]]=CN$7,Tb.Financiering[[#This Row],[Eigen
bijdrage]]+Tb.Financiering[[#This Row],[Andere
subsidie(s)]]+Tb.Financiering[[#This Row],[Anders]],0)</f>
        <v>0</v>
      </c>
      <c r="CO135" s="235">
        <f>IF(Tb.Financiering[[#This Row],[Pnr.]]=CO$7,Tb.Financiering[[#This Row],[Eigen
bijdrage]]+Tb.Financiering[[#This Row],[Andere
subsidie(s)]]+Tb.Financiering[[#This Row],[Anders]],0)</f>
        <v>0</v>
      </c>
      <c r="CP135" s="235">
        <f>IF(Tb.Financiering[[#This Row],[Pnr.]]=CP$7,Tb.Financiering[[#This Row],[Eigen
bijdrage]]+Tb.Financiering[[#This Row],[Andere
subsidie(s)]]+Tb.Financiering[[#This Row],[Anders]],0)</f>
        <v>0</v>
      </c>
      <c r="CQ135" s="235">
        <f>IF(Tb.Financiering[[#This Row],[Pnr.]]=CQ$7,Tb.Financiering[[#This Row],[Eigen
bijdrage]]+Tb.Financiering[[#This Row],[Andere
subsidie(s)]]+Tb.Financiering[[#This Row],[Anders]],0)</f>
        <v>0</v>
      </c>
      <c r="CR135" s="235">
        <f>IF(Tb.Financiering[[#This Row],[Pnr.]]=CR$7,Tb.Financiering[[#This Row],[Eigen
bijdrage]]+Tb.Financiering[[#This Row],[Andere
subsidie(s)]]+Tb.Financiering[[#This Row],[Anders]],0)</f>
        <v>0</v>
      </c>
      <c r="CS135" s="235">
        <f>IF(Tb.Financiering[[#This Row],[Pnr.]]=CS$7,Tb.Financiering[[#This Row],[Eigen
bijdrage]]+Tb.Financiering[[#This Row],[Andere
subsidie(s)]]+Tb.Financiering[[#This Row],[Anders]],0)</f>
        <v>0</v>
      </c>
      <c r="CT135" s="235">
        <f>IF(Tb.Financiering[[#This Row],[Pnr.]]=CT$7,Tb.Financiering[[#This Row],[Eigen
bijdrage]]+Tb.Financiering[[#This Row],[Andere
subsidie(s)]]+Tb.Financiering[[#This Row],[Anders]],0)</f>
        <v>0</v>
      </c>
      <c r="CU135" s="235">
        <f>IF(Tb.Financiering[[#This Row],[Pnr.]]=CU$7,Tb.Financiering[[#This Row],[Eigen
bijdrage]]+Tb.Financiering[[#This Row],[Andere
subsidie(s)]]+Tb.Financiering[[#This Row],[Anders]],0)</f>
        <v>0</v>
      </c>
      <c r="CV135" s="235">
        <f>IF(Tb.Financiering[[#This Row],[Pnr.]]=CV$7,Tb.Financiering[[#This Row],[Eigen
bijdrage]]+Tb.Financiering[[#This Row],[Andere
subsidie(s)]]+Tb.Financiering[[#This Row],[Anders]],0)</f>
        <v>0</v>
      </c>
      <c r="CW135" s="235">
        <f>IF(Tb.Financiering[[#This Row],[Pnr.]]=CW$7,Tb.Financiering[[#This Row],[Eigen
bijdrage]]+Tb.Financiering[[#This Row],[Andere
subsidie(s)]]+Tb.Financiering[[#This Row],[Anders]],0)</f>
        <v>0</v>
      </c>
      <c r="CX135" s="235">
        <f>IF(Tb.Financiering[[#This Row],[Pnr.]]=CX$7,Tb.Financiering[[#This Row],[Eigen
bijdrage]]+Tb.Financiering[[#This Row],[Andere
subsidie(s)]]+Tb.Financiering[[#This Row],[Anders]],0)</f>
        <v>0</v>
      </c>
      <c r="CY135" s="235">
        <f>IF(Tb.Financiering[[#This Row],[Pnr.]]=CY$7,Tb.Financiering[[#This Row],[Eigen
bijdrage]]+Tb.Financiering[[#This Row],[Andere
subsidie(s)]]+Tb.Financiering[[#This Row],[Anders]],0)</f>
        <v>0</v>
      </c>
      <c r="CZ135" s="235">
        <f>IF(Tb.Financiering[[#This Row],[Pnr.]]=CZ$7,Tb.Financiering[[#This Row],[Eigen
bijdrage]]+Tb.Financiering[[#This Row],[Andere
subsidie(s)]]+Tb.Financiering[[#This Row],[Anders]],0)</f>
        <v>0</v>
      </c>
      <c r="DA135" s="235">
        <f>IF(Tb.Financiering[[#This Row],[Pnr.]]=DA$7,Tb.Financiering[[#This Row],[Eigen
bijdrage]]+Tb.Financiering[[#This Row],[Andere
subsidie(s)]]+Tb.Financiering[[#This Row],[Anders]],0)</f>
        <v>0</v>
      </c>
      <c r="DB135" s="235">
        <f>IF(Tb.Financiering[[#This Row],[Pnr.]]=DB$7,Tb.Financiering[[#This Row],[Eigen
bijdrage]]+Tb.Financiering[[#This Row],[Andere
subsidie(s)]]+Tb.Financiering[[#This Row],[Anders]],0)</f>
        <v>0</v>
      </c>
      <c r="DC135" s="235">
        <f>IF(Tb.Financiering[[#This Row],[Pnr.]]=DC$7,Tb.Financiering[[#This Row],[Eigen
bijdrage]]+Tb.Financiering[[#This Row],[Andere
subsidie(s)]]+Tb.Financiering[[#This Row],[Anders]],0)</f>
        <v>0</v>
      </c>
      <c r="DD135" s="235">
        <f>IF(Tb.Financiering[[#This Row],[Pnr.]]=DD$7,Tb.Financiering[[#This Row],[Eigen
bijdrage]]+Tb.Financiering[[#This Row],[Andere
subsidie(s)]]+Tb.Financiering[[#This Row],[Anders]],0)</f>
        <v>0</v>
      </c>
      <c r="DE135" s="235">
        <f>IF(Tb.Financiering[[#This Row],[Pnr.]]=DE$7,Tb.Financiering[[#This Row],[Eigen
bijdrage]]+Tb.Financiering[[#This Row],[Andere
subsidie(s)]]+Tb.Financiering[[#This Row],[Anders]],0)</f>
        <v>0</v>
      </c>
      <c r="DF135" s="235">
        <f>IF(Tb.Financiering[[#This Row],[Pnr.]]=DF$7,Tb.Financiering[[#This Row],[Eigen
bijdrage]]+Tb.Financiering[[#This Row],[Andere
subsidie(s)]]+Tb.Financiering[[#This Row],[Anders]],0)</f>
        <v>0</v>
      </c>
      <c r="DG135" s="235">
        <f>IF(Tb.Financiering[[#This Row],[Pnr.]]=DG$7,Tb.Financiering[[#This Row],[Eigen
bijdrage]]+Tb.Financiering[[#This Row],[Andere
subsidie(s)]]+Tb.Financiering[[#This Row],[Anders]],0)</f>
        <v>0</v>
      </c>
      <c r="DH135" s="235">
        <f>IF(Tb.Financiering[[#This Row],[Pnr.]]=DH$7,Tb.Financiering[[#This Row],[Eigen
bijdrage]]+Tb.Financiering[[#This Row],[Andere
subsidie(s)]]+Tb.Financiering[[#This Row],[Anders]],0)</f>
        <v>0</v>
      </c>
      <c r="DI135" s="235">
        <f>IF(Tb.Financiering[[#This Row],[Pnr.]]=DI$7,Tb.Financiering[[#This Row],[Eigen
bijdrage]]+Tb.Financiering[[#This Row],[Andere
subsidie(s)]]+Tb.Financiering[[#This Row],[Anders]],0)</f>
        <v>0</v>
      </c>
      <c r="DJ135" s="235">
        <f>IF(Tb.Financiering[[#This Row],[Pnr.]]=DJ$7,Tb.Financiering[[#This Row],[Eigen
bijdrage]]+Tb.Financiering[[#This Row],[Andere
subsidie(s)]]+Tb.Financiering[[#This Row],[Anders]],0)</f>
        <v>0</v>
      </c>
      <c r="DK135" s="235">
        <f>IF(Tb.Financiering[[#This Row],[Pnr.]]=DK$7,Tb.Financiering[[#This Row],[Eigen
bijdrage]]+Tb.Financiering[[#This Row],[Andere
subsidie(s)]]+Tb.Financiering[[#This Row],[Anders]],0)</f>
        <v>0</v>
      </c>
      <c r="XFD135" s="31"/>
    </row>
    <row r="136" spans="1:115 16384:16384" s="4" customFormat="1" x14ac:dyDescent="0.3">
      <c r="A136" s="31"/>
      <c r="B136" s="137"/>
      <c r="C136" s="137"/>
      <c r="D136" s="11">
        <f>SUMIF(Tbl.Kosten[PSAnr.],Tb.Financiering[[#This Row],[PSAnr.]],Tbl.Kosten[Totaal kosten])</f>
        <v>0</v>
      </c>
      <c r="E136" s="154">
        <f>SUMIF(Tbl.Kosten[PSAnr.],Tb.Financiering[[#This Row],[PSAnr.]],Tbl.Kosten[Subsidie])</f>
        <v>0</v>
      </c>
      <c r="F136" s="155"/>
      <c r="G136" s="154">
        <f>Tb.Financiering[[#This Row],[Begrote kosten]]-Tb.Financiering[[#This Row],[Berekende GLB subsidie]]-Tb.Financiering[[#This Row],[Correctie GLB subsidie]]</f>
        <v>0</v>
      </c>
      <c r="H136" s="156"/>
      <c r="I136" s="156"/>
      <c r="J136" s="156"/>
      <c r="K136" s="152"/>
      <c r="L136" s="97">
        <f>Tb.Financiering[[#This Row],[Te financieren]]-SUM(Tb.Financiering[[#This Row],[Eigen
bijdrage]:[Anders]])</f>
        <v>0</v>
      </c>
      <c r="M136" s="160" t="str">
        <f>IFERROR(VLOOKUP(Tb.Financiering[[#This Row],[Partnernaam]],Tbl.Projectpartners[[Naam]:[PNr.]],9,FALSE),"")</f>
        <v/>
      </c>
      <c r="N136" s="142" t="str">
        <f>IFERROR(VLOOKUP(Tb.Financiering[[#This Row],[Subsidiabele activiteit]],Tbl.Subsidiehoogte[[Subsidieactiviteit]:[SAnr.]],3,FALSE),"")</f>
        <v/>
      </c>
      <c r="O136" s="142" t="str">
        <f>_xlfn.CONCAT(Tb.Financiering[[#This Row],[Pnr.]],Tb.Financiering[[#This Row],[SAnr.]])</f>
        <v/>
      </c>
      <c r="P136" s="144">
        <f>IF(Tb.Financiering[[#This Row],[Pnr.]]=P$7,Tb.Financiering[[#This Row],[Te financieren]]-Tb.Financiering[[#This Row],[Eigen
bijdrage]]-Tb.Financiering[[#This Row],[Andere
subsidie(s)]]-Tb.Financiering[[#This Row],[Anders]],0)</f>
        <v>0</v>
      </c>
      <c r="Q136" s="144">
        <f>IF(Tb.Financiering[[#This Row],[Pnr.]]=Q$7,Tb.Financiering[[#This Row],[Te financieren]]-Tb.Financiering[[#This Row],[Eigen
bijdrage]]-Tb.Financiering[[#This Row],[Andere
subsidie(s)]]-Tb.Financiering[[#This Row],[Anders]],0)</f>
        <v>0</v>
      </c>
      <c r="R136" s="144">
        <f>IF(Tb.Financiering[[#This Row],[Pnr.]]=R$7,Tb.Financiering[[#This Row],[Te financieren]]-Tb.Financiering[[#This Row],[Eigen
bijdrage]]-Tb.Financiering[[#This Row],[Andere
subsidie(s)]]-Tb.Financiering[[#This Row],[Anders]],0)</f>
        <v>0</v>
      </c>
      <c r="S136" s="144">
        <f>IF(Tb.Financiering[[#This Row],[Pnr.]]=S$7,Tb.Financiering[[#This Row],[Te financieren]]-Tb.Financiering[[#This Row],[Eigen
bijdrage]]-Tb.Financiering[[#This Row],[Andere
subsidie(s)]]-Tb.Financiering[[#This Row],[Anders]],0)</f>
        <v>0</v>
      </c>
      <c r="T136" s="144">
        <f>IF(Tb.Financiering[[#This Row],[Pnr.]]=T$7,Tb.Financiering[[#This Row],[Te financieren]]-Tb.Financiering[[#This Row],[Eigen
bijdrage]]-Tb.Financiering[[#This Row],[Andere
subsidie(s)]]-Tb.Financiering[[#This Row],[Anders]],0)</f>
        <v>0</v>
      </c>
      <c r="U136" s="144">
        <f>IF(Tb.Financiering[[#This Row],[Pnr.]]=U$7,Tb.Financiering[[#This Row],[Te financieren]]-Tb.Financiering[[#This Row],[Eigen
bijdrage]]-Tb.Financiering[[#This Row],[Andere
subsidie(s)]]-Tb.Financiering[[#This Row],[Anders]],0)</f>
        <v>0</v>
      </c>
      <c r="V136" s="144">
        <f>IF(Tb.Financiering[[#This Row],[Pnr.]]=V$7,Tb.Financiering[[#This Row],[Te financieren]]-Tb.Financiering[[#This Row],[Eigen
bijdrage]]-Tb.Financiering[[#This Row],[Andere
subsidie(s)]]-Tb.Financiering[[#This Row],[Anders]],0)</f>
        <v>0</v>
      </c>
      <c r="W136" s="144">
        <f>IF(Tb.Financiering[[#This Row],[Pnr.]]=W$7,Tb.Financiering[[#This Row],[Te financieren]]-Tb.Financiering[[#This Row],[Eigen
bijdrage]]-Tb.Financiering[[#This Row],[Andere
subsidie(s)]]-Tb.Financiering[[#This Row],[Anders]],0)</f>
        <v>0</v>
      </c>
      <c r="X136" s="144">
        <f>IF(Tb.Financiering[[#This Row],[Pnr.]]=X$7,Tb.Financiering[[#This Row],[Te financieren]]-Tb.Financiering[[#This Row],[Eigen
bijdrage]]-Tb.Financiering[[#This Row],[Andere
subsidie(s)]]-Tb.Financiering[[#This Row],[Anders]],0)</f>
        <v>0</v>
      </c>
      <c r="Y136" s="144">
        <f>IF(Tb.Financiering[[#This Row],[Pnr.]]=Y$7,Tb.Financiering[[#This Row],[Te financieren]]-Tb.Financiering[[#This Row],[Eigen
bijdrage]]-Tb.Financiering[[#This Row],[Andere
subsidie(s)]]-Tb.Financiering[[#This Row],[Anders]],0)</f>
        <v>0</v>
      </c>
      <c r="Z136" s="144">
        <f>IF(Tb.Financiering[[#This Row],[Pnr.]]=Z$7,Tb.Financiering[[#This Row],[Te financieren]]-Tb.Financiering[[#This Row],[Eigen
bijdrage]]-Tb.Financiering[[#This Row],[Andere
subsidie(s)]]-Tb.Financiering[[#This Row],[Anders]],0)</f>
        <v>0</v>
      </c>
      <c r="AA136" s="144">
        <f>IF(Tb.Financiering[[#This Row],[Pnr.]]=AA$7,Tb.Financiering[[#This Row],[Te financieren]]-Tb.Financiering[[#This Row],[Eigen
bijdrage]]-Tb.Financiering[[#This Row],[Andere
subsidie(s)]]-Tb.Financiering[[#This Row],[Anders]],0)</f>
        <v>0</v>
      </c>
      <c r="AB136" s="144">
        <f>IF(Tb.Financiering[[#This Row],[Pnr.]]=AB$7,Tb.Financiering[[#This Row],[Te financieren]]-Tb.Financiering[[#This Row],[Eigen
bijdrage]]-Tb.Financiering[[#This Row],[Andere
subsidie(s)]]-Tb.Financiering[[#This Row],[Anders]],0)</f>
        <v>0</v>
      </c>
      <c r="AC136" s="144">
        <f>IF(Tb.Financiering[[#This Row],[Pnr.]]=AC$7,Tb.Financiering[[#This Row],[Te financieren]]-Tb.Financiering[[#This Row],[Eigen
bijdrage]]-Tb.Financiering[[#This Row],[Andere
subsidie(s)]]-Tb.Financiering[[#This Row],[Anders]],0)</f>
        <v>0</v>
      </c>
      <c r="AD136" s="144">
        <f>IF(Tb.Financiering[[#This Row],[Pnr.]]=AD$7,Tb.Financiering[[#This Row],[Te financieren]]-Tb.Financiering[[#This Row],[Eigen
bijdrage]]-Tb.Financiering[[#This Row],[Andere
subsidie(s)]]-Tb.Financiering[[#This Row],[Anders]],0)</f>
        <v>0</v>
      </c>
      <c r="AE136" s="144">
        <f>IF(Tb.Financiering[[#This Row],[Pnr.]]=AE$7,Tb.Financiering[[#This Row],[Te financieren]]-Tb.Financiering[[#This Row],[Eigen
bijdrage]]-Tb.Financiering[[#This Row],[Andere
subsidie(s)]]-Tb.Financiering[[#This Row],[Anders]],0)</f>
        <v>0</v>
      </c>
      <c r="AF136" s="144">
        <f>IF(Tb.Financiering[[#This Row],[Pnr.]]=AF$7,Tb.Financiering[[#This Row],[Te financieren]]-Tb.Financiering[[#This Row],[Eigen
bijdrage]]-Tb.Financiering[[#This Row],[Andere
subsidie(s)]]-Tb.Financiering[[#This Row],[Anders]],0)</f>
        <v>0</v>
      </c>
      <c r="AG136" s="144">
        <f>IF(Tb.Financiering[[#This Row],[Pnr.]]=AG$7,Tb.Financiering[[#This Row],[Te financieren]]-Tb.Financiering[[#This Row],[Eigen
bijdrage]]-Tb.Financiering[[#This Row],[Andere
subsidie(s)]]-Tb.Financiering[[#This Row],[Anders]],0)</f>
        <v>0</v>
      </c>
      <c r="AH136" s="144">
        <f>IF(Tb.Financiering[[#This Row],[Pnr.]]=AH$7,Tb.Financiering[[#This Row],[Te financieren]]-Tb.Financiering[[#This Row],[Eigen
bijdrage]]-Tb.Financiering[[#This Row],[Andere
subsidie(s)]]-Tb.Financiering[[#This Row],[Anders]],0)</f>
        <v>0</v>
      </c>
      <c r="AI136" s="144">
        <f>IF(Tb.Financiering[[#This Row],[Pnr.]]=AI$7,Tb.Financiering[[#This Row],[Te financieren]]-Tb.Financiering[[#This Row],[Eigen
bijdrage]]-Tb.Financiering[[#This Row],[Andere
subsidie(s)]]-Tb.Financiering[[#This Row],[Anders]],0)</f>
        <v>0</v>
      </c>
      <c r="AJ136" s="144">
        <f>IF(Tb.Financiering[[#This Row],[Pnr.]]=AJ$7,Tb.Financiering[[#This Row],[Te financieren]]-Tb.Financiering[[#This Row],[Eigen
bijdrage]]-Tb.Financiering[[#This Row],[Andere
subsidie(s)]]-Tb.Financiering[[#This Row],[Anders]],0)</f>
        <v>0</v>
      </c>
      <c r="AK136" s="144">
        <f>IF(Tb.Financiering[[#This Row],[Pnr.]]=AK$7,Tb.Financiering[[#This Row],[Te financieren]]-Tb.Financiering[[#This Row],[Eigen
bijdrage]]-Tb.Financiering[[#This Row],[Andere
subsidie(s)]]-Tb.Financiering[[#This Row],[Anders]],0)</f>
        <v>0</v>
      </c>
      <c r="AL136" s="144">
        <f>IF(Tb.Financiering[[#This Row],[Pnr.]]=AL$7,Tb.Financiering[[#This Row],[Te financieren]]-Tb.Financiering[[#This Row],[Eigen
bijdrage]]-Tb.Financiering[[#This Row],[Andere
subsidie(s)]]-Tb.Financiering[[#This Row],[Anders]],0)</f>
        <v>0</v>
      </c>
      <c r="AM136" s="144">
        <f>IF(Tb.Financiering[[#This Row],[Pnr.]]=AM$7,Tb.Financiering[[#This Row],[Te financieren]]-Tb.Financiering[[#This Row],[Eigen
bijdrage]]-Tb.Financiering[[#This Row],[Andere
subsidie(s)]]-Tb.Financiering[[#This Row],[Anders]],0)</f>
        <v>0</v>
      </c>
      <c r="AN136" s="144">
        <f>IF(Tb.Financiering[[#This Row],[Pnr.]]=AN$7,Tb.Financiering[[#This Row],[Te financieren]]-Tb.Financiering[[#This Row],[Eigen
bijdrage]]-Tb.Financiering[[#This Row],[Andere
subsidie(s)]]-Tb.Financiering[[#This Row],[Anders]],0)</f>
        <v>0</v>
      </c>
      <c r="AO136" s="144">
        <f>IF(Tb.Financiering[[#This Row],[Pnr.]]=AO$7,Tb.Financiering[[#This Row],[Te financieren]]-Tb.Financiering[[#This Row],[Eigen
bijdrage]]-Tb.Financiering[[#This Row],[Andere
subsidie(s)]]-Tb.Financiering[[#This Row],[Anders]],0)</f>
        <v>0</v>
      </c>
      <c r="AP136" s="144">
        <f>IF(Tb.Financiering[[#This Row],[Pnr.]]=AP$7,Tb.Financiering[[#This Row],[Te financieren]]-Tb.Financiering[[#This Row],[Eigen
bijdrage]]-Tb.Financiering[[#This Row],[Andere
subsidie(s)]]-Tb.Financiering[[#This Row],[Anders]],0)</f>
        <v>0</v>
      </c>
      <c r="AQ136" s="144">
        <f>IF(Tb.Financiering[[#This Row],[Pnr.]]=AQ$7,Tb.Financiering[[#This Row],[Te financieren]]-Tb.Financiering[[#This Row],[Eigen
bijdrage]]-Tb.Financiering[[#This Row],[Andere
subsidie(s)]]-Tb.Financiering[[#This Row],[Anders]],0)</f>
        <v>0</v>
      </c>
      <c r="AR136" s="144">
        <f>IF(Tb.Financiering[[#This Row],[Pnr.]]=AR$7,Tb.Financiering[[#This Row],[Te financieren]]-Tb.Financiering[[#This Row],[Eigen
bijdrage]]-Tb.Financiering[[#This Row],[Andere
subsidie(s)]]-Tb.Financiering[[#This Row],[Anders]],0)</f>
        <v>0</v>
      </c>
      <c r="AS136" s="144">
        <f>IF(Tb.Financiering[[#This Row],[Pnr.]]=AS$7,Tb.Financiering[[#This Row],[Te financieren]]-Tb.Financiering[[#This Row],[Eigen
bijdrage]]-Tb.Financiering[[#This Row],[Andere
subsidie(s)]]-Tb.Financiering[[#This Row],[Anders]],0)</f>
        <v>0</v>
      </c>
      <c r="AT136" s="144">
        <f>IF(Tb.Financiering[[#This Row],[Pnr.]]=AT$7,Tb.Financiering[[#This Row],[Te financieren]]-Tb.Financiering[[#This Row],[Eigen
bijdrage]]-Tb.Financiering[[#This Row],[Andere
subsidie(s)]]-Tb.Financiering[[#This Row],[Anders]],0)</f>
        <v>0</v>
      </c>
      <c r="AU136" s="144">
        <f>IF(Tb.Financiering[[#This Row],[Pnr.]]=AU$7,Tb.Financiering[[#This Row],[Te financieren]]-Tb.Financiering[[#This Row],[Eigen
bijdrage]]-Tb.Financiering[[#This Row],[Andere
subsidie(s)]]-Tb.Financiering[[#This Row],[Anders]],0)</f>
        <v>0</v>
      </c>
      <c r="AV136" s="144">
        <f>IF(Tb.Financiering[[#This Row],[Pnr.]]=AV$7,Tb.Financiering[[#This Row],[Te financieren]]-Tb.Financiering[[#This Row],[Eigen
bijdrage]]-Tb.Financiering[[#This Row],[Andere
subsidie(s)]]-Tb.Financiering[[#This Row],[Anders]],0)</f>
        <v>0</v>
      </c>
      <c r="AW136" s="144">
        <f>IF(Tb.Financiering[[#This Row],[Pnr.]]=AW$7,Tb.Financiering[[#This Row],[Te financieren]]-Tb.Financiering[[#This Row],[Eigen
bijdrage]]-Tb.Financiering[[#This Row],[Andere
subsidie(s)]]-Tb.Financiering[[#This Row],[Anders]],0)</f>
        <v>0</v>
      </c>
      <c r="AX136" s="144">
        <f>IF(Tb.Financiering[[#This Row],[Pnr.]]=AX$7,Tb.Financiering[[#This Row],[Te financieren]]-Tb.Financiering[[#This Row],[Eigen
bijdrage]]-Tb.Financiering[[#This Row],[Andere
subsidie(s)]]-Tb.Financiering[[#This Row],[Anders]],0)</f>
        <v>0</v>
      </c>
      <c r="AY136" s="144">
        <f>IF(Tb.Financiering[[#This Row],[Pnr.]]=AY$7,Tb.Financiering[[#This Row],[Te financieren]]-Tb.Financiering[[#This Row],[Eigen
bijdrage]]-Tb.Financiering[[#This Row],[Andere
subsidie(s)]]-Tb.Financiering[[#This Row],[Anders]],0)</f>
        <v>0</v>
      </c>
      <c r="AZ136" s="144">
        <f>IF(Tb.Financiering[[#This Row],[Pnr.]]=AZ$7,Tb.Financiering[[#This Row],[Te financieren]]-Tb.Financiering[[#This Row],[Eigen
bijdrage]]-Tb.Financiering[[#This Row],[Andere
subsidie(s)]]-Tb.Financiering[[#This Row],[Anders]],0)</f>
        <v>0</v>
      </c>
      <c r="BA136" s="144">
        <f>IF(Tb.Financiering[[#This Row],[Pnr.]]=BA$7,Tb.Financiering[[#This Row],[Te financieren]]-Tb.Financiering[[#This Row],[Eigen
bijdrage]]-Tb.Financiering[[#This Row],[Andere
subsidie(s)]]-Tb.Financiering[[#This Row],[Anders]],0)</f>
        <v>0</v>
      </c>
      <c r="BB136" s="144">
        <f>IF(Tb.Financiering[[#This Row],[Pnr.]]=BB$7,Tb.Financiering[[#This Row],[Te financieren]]-Tb.Financiering[[#This Row],[Eigen
bijdrage]]-Tb.Financiering[[#This Row],[Andere
subsidie(s)]]-Tb.Financiering[[#This Row],[Anders]],0)</f>
        <v>0</v>
      </c>
      <c r="BC136" s="144">
        <f>IF(Tb.Financiering[[#This Row],[Pnr.]]=BC$7,Tb.Financiering[[#This Row],[Te financieren]]-Tb.Financiering[[#This Row],[Eigen
bijdrage]]-Tb.Financiering[[#This Row],[Andere
subsidie(s)]]-Tb.Financiering[[#This Row],[Anders]],0)</f>
        <v>0</v>
      </c>
      <c r="BD136" s="144">
        <f>IF(Tb.Financiering[[#This Row],[Pnr.]]=BD$7,Tb.Financiering[[#This Row],[Te financieren]]-Tb.Financiering[[#This Row],[Eigen
bijdrage]]-Tb.Financiering[[#This Row],[Andere
subsidie(s)]]-Tb.Financiering[[#This Row],[Anders]],0)</f>
        <v>0</v>
      </c>
      <c r="BE136" s="144">
        <f>IF(Tb.Financiering[[#This Row],[Pnr.]]=BE$7,Tb.Financiering[[#This Row],[Te financieren]]-Tb.Financiering[[#This Row],[Eigen
bijdrage]]-Tb.Financiering[[#This Row],[Andere
subsidie(s)]]-Tb.Financiering[[#This Row],[Anders]],0)</f>
        <v>0</v>
      </c>
      <c r="BF136" s="144">
        <f>IF(Tb.Financiering[[#This Row],[Pnr.]]=BF$7,Tb.Financiering[[#This Row],[Te financieren]]-Tb.Financiering[[#This Row],[Eigen
bijdrage]]-Tb.Financiering[[#This Row],[Andere
subsidie(s)]]-Tb.Financiering[[#This Row],[Anders]],0)</f>
        <v>0</v>
      </c>
      <c r="BG136" s="144">
        <f>IF(Tb.Financiering[[#This Row],[Pnr.]]=BG$7,Tb.Financiering[[#This Row],[Te financieren]]-Tb.Financiering[[#This Row],[Eigen
bijdrage]]-Tb.Financiering[[#This Row],[Andere
subsidie(s)]]-Tb.Financiering[[#This Row],[Anders]],0)</f>
        <v>0</v>
      </c>
      <c r="BH136" s="144">
        <f>IF(Tb.Financiering[[#This Row],[Pnr.]]=BH$7,Tb.Financiering[[#This Row],[Te financieren]]-Tb.Financiering[[#This Row],[Eigen
bijdrage]]-Tb.Financiering[[#This Row],[Andere
subsidie(s)]]-Tb.Financiering[[#This Row],[Anders]],0)</f>
        <v>0</v>
      </c>
      <c r="BI136" s="144">
        <f>IF(Tb.Financiering[[#This Row],[Pnr.]]=BI$7,Tb.Financiering[[#This Row],[Te financieren]]-Tb.Financiering[[#This Row],[Eigen
bijdrage]]-Tb.Financiering[[#This Row],[Andere
subsidie(s)]]-Tb.Financiering[[#This Row],[Anders]],0)</f>
        <v>0</v>
      </c>
      <c r="BJ136" s="144">
        <f>IF(Tb.Financiering[[#This Row],[Pnr.]]=BJ$7,Tb.Financiering[[#This Row],[Te financieren]]-Tb.Financiering[[#This Row],[Eigen
bijdrage]]-Tb.Financiering[[#This Row],[Andere
subsidie(s)]]-Tb.Financiering[[#This Row],[Anders]],0)</f>
        <v>0</v>
      </c>
      <c r="BK136" s="144">
        <f>IF(Tb.Financiering[[#This Row],[Pnr.]]=BK$7,Tb.Financiering[[#This Row],[Te financieren]]-Tb.Financiering[[#This Row],[Eigen
bijdrage]]-Tb.Financiering[[#This Row],[Andere
subsidie(s)]]-Tb.Financiering[[#This Row],[Anders]],0)</f>
        <v>0</v>
      </c>
      <c r="BL136" s="144">
        <f>IF(Tb.Financiering[[#This Row],[Pnr.]]=BL$7,Tb.Financiering[[#This Row],[Te financieren]]-Tb.Financiering[[#This Row],[Eigen
bijdrage]]-Tb.Financiering[[#This Row],[Andere
subsidie(s)]]-Tb.Financiering[[#This Row],[Anders]],0)</f>
        <v>0</v>
      </c>
      <c r="BM136" s="144">
        <f>IF(Tb.Financiering[[#This Row],[Pnr.]]=BM$7,Tb.Financiering[[#This Row],[Te financieren]]-Tb.Financiering[[#This Row],[Eigen
bijdrage]]-Tb.Financiering[[#This Row],[Andere
subsidie(s)]]-Tb.Financiering[[#This Row],[Anders]],0)</f>
        <v>0</v>
      </c>
      <c r="BN136" s="235">
        <f>IF(Tb.Financiering[[#This Row],[Pnr.]]=BN$7,Tb.Financiering[[#This Row],[Eigen
bijdrage]]+Tb.Financiering[[#This Row],[Andere
subsidie(s)]]+Tb.Financiering[[#This Row],[Anders]],0)</f>
        <v>0</v>
      </c>
      <c r="BO136" s="235">
        <f>IF(Tb.Financiering[[#This Row],[Pnr.]]=BO$7,Tb.Financiering[[#This Row],[Eigen
bijdrage]]+Tb.Financiering[[#This Row],[Andere
subsidie(s)]]+Tb.Financiering[[#This Row],[Anders]],0)</f>
        <v>0</v>
      </c>
      <c r="BP136" s="235">
        <f>IF(Tb.Financiering[[#This Row],[Pnr.]]=BP$7,Tb.Financiering[[#This Row],[Eigen
bijdrage]]+Tb.Financiering[[#This Row],[Andere
subsidie(s)]]+Tb.Financiering[[#This Row],[Anders]],0)</f>
        <v>0</v>
      </c>
      <c r="BQ136" s="235">
        <f>IF(Tb.Financiering[[#This Row],[Pnr.]]=BQ$7,Tb.Financiering[[#This Row],[Eigen
bijdrage]]+Tb.Financiering[[#This Row],[Andere
subsidie(s)]]+Tb.Financiering[[#This Row],[Anders]],0)</f>
        <v>0</v>
      </c>
      <c r="BR136" s="235">
        <f>IF(Tb.Financiering[[#This Row],[Pnr.]]=BR$7,Tb.Financiering[[#This Row],[Eigen
bijdrage]]+Tb.Financiering[[#This Row],[Andere
subsidie(s)]]+Tb.Financiering[[#This Row],[Anders]],0)</f>
        <v>0</v>
      </c>
      <c r="BS136" s="235">
        <f>IF(Tb.Financiering[[#This Row],[Pnr.]]=BS$7,Tb.Financiering[[#This Row],[Eigen
bijdrage]]+Tb.Financiering[[#This Row],[Andere
subsidie(s)]]+Tb.Financiering[[#This Row],[Anders]],0)</f>
        <v>0</v>
      </c>
      <c r="BT136" s="235">
        <f>IF(Tb.Financiering[[#This Row],[Pnr.]]=BT$7,Tb.Financiering[[#This Row],[Eigen
bijdrage]]+Tb.Financiering[[#This Row],[Andere
subsidie(s)]]+Tb.Financiering[[#This Row],[Anders]],0)</f>
        <v>0</v>
      </c>
      <c r="BU136" s="235">
        <f>IF(Tb.Financiering[[#This Row],[Pnr.]]=BU$7,Tb.Financiering[[#This Row],[Eigen
bijdrage]]+Tb.Financiering[[#This Row],[Andere
subsidie(s)]]+Tb.Financiering[[#This Row],[Anders]],0)</f>
        <v>0</v>
      </c>
      <c r="BV136" s="235">
        <f>IF(Tb.Financiering[[#This Row],[Pnr.]]=BV$7,Tb.Financiering[[#This Row],[Eigen
bijdrage]]+Tb.Financiering[[#This Row],[Andere
subsidie(s)]]+Tb.Financiering[[#This Row],[Anders]],0)</f>
        <v>0</v>
      </c>
      <c r="BW136" s="235">
        <f>IF(Tb.Financiering[[#This Row],[Pnr.]]=BW$7,Tb.Financiering[[#This Row],[Eigen
bijdrage]]+Tb.Financiering[[#This Row],[Andere
subsidie(s)]]+Tb.Financiering[[#This Row],[Anders]],0)</f>
        <v>0</v>
      </c>
      <c r="BX136" s="235">
        <f>IF(Tb.Financiering[[#This Row],[Pnr.]]=BX$7,Tb.Financiering[[#This Row],[Eigen
bijdrage]]+Tb.Financiering[[#This Row],[Andere
subsidie(s)]]+Tb.Financiering[[#This Row],[Anders]],0)</f>
        <v>0</v>
      </c>
      <c r="BY136" s="235">
        <f>IF(Tb.Financiering[[#This Row],[Pnr.]]=BY$7,Tb.Financiering[[#This Row],[Eigen
bijdrage]]+Tb.Financiering[[#This Row],[Andere
subsidie(s)]]+Tb.Financiering[[#This Row],[Anders]],0)</f>
        <v>0</v>
      </c>
      <c r="BZ136" s="235">
        <f>IF(Tb.Financiering[[#This Row],[Pnr.]]=BZ$7,Tb.Financiering[[#This Row],[Eigen
bijdrage]]+Tb.Financiering[[#This Row],[Andere
subsidie(s)]]+Tb.Financiering[[#This Row],[Anders]],0)</f>
        <v>0</v>
      </c>
      <c r="CA136" s="235">
        <f>IF(Tb.Financiering[[#This Row],[Pnr.]]=CA$7,Tb.Financiering[[#This Row],[Eigen
bijdrage]]+Tb.Financiering[[#This Row],[Andere
subsidie(s)]]+Tb.Financiering[[#This Row],[Anders]],0)</f>
        <v>0</v>
      </c>
      <c r="CB136" s="235">
        <f>IF(Tb.Financiering[[#This Row],[Pnr.]]=CB$7,Tb.Financiering[[#This Row],[Eigen
bijdrage]]+Tb.Financiering[[#This Row],[Andere
subsidie(s)]]+Tb.Financiering[[#This Row],[Anders]],0)</f>
        <v>0</v>
      </c>
      <c r="CC136" s="235">
        <f>IF(Tb.Financiering[[#This Row],[Pnr.]]=CC$7,Tb.Financiering[[#This Row],[Eigen
bijdrage]]+Tb.Financiering[[#This Row],[Andere
subsidie(s)]]+Tb.Financiering[[#This Row],[Anders]],0)</f>
        <v>0</v>
      </c>
      <c r="CD136" s="235">
        <f>IF(Tb.Financiering[[#This Row],[Pnr.]]=CD$7,Tb.Financiering[[#This Row],[Eigen
bijdrage]]+Tb.Financiering[[#This Row],[Andere
subsidie(s)]]+Tb.Financiering[[#This Row],[Anders]],0)</f>
        <v>0</v>
      </c>
      <c r="CE136" s="235">
        <f>IF(Tb.Financiering[[#This Row],[Pnr.]]=CE$7,Tb.Financiering[[#This Row],[Eigen
bijdrage]]+Tb.Financiering[[#This Row],[Andere
subsidie(s)]]+Tb.Financiering[[#This Row],[Anders]],0)</f>
        <v>0</v>
      </c>
      <c r="CF136" s="235">
        <f>IF(Tb.Financiering[[#This Row],[Pnr.]]=CF$7,Tb.Financiering[[#This Row],[Eigen
bijdrage]]+Tb.Financiering[[#This Row],[Andere
subsidie(s)]]+Tb.Financiering[[#This Row],[Anders]],0)</f>
        <v>0</v>
      </c>
      <c r="CG136" s="235">
        <f>IF(Tb.Financiering[[#This Row],[Pnr.]]=CG$7,Tb.Financiering[[#This Row],[Eigen
bijdrage]]+Tb.Financiering[[#This Row],[Andere
subsidie(s)]]+Tb.Financiering[[#This Row],[Anders]],0)</f>
        <v>0</v>
      </c>
      <c r="CH136" s="235">
        <f>IF(Tb.Financiering[[#This Row],[Pnr.]]=CH$7,Tb.Financiering[[#This Row],[Eigen
bijdrage]]+Tb.Financiering[[#This Row],[Andere
subsidie(s)]]+Tb.Financiering[[#This Row],[Anders]],0)</f>
        <v>0</v>
      </c>
      <c r="CI136" s="235">
        <f>IF(Tb.Financiering[[#This Row],[Pnr.]]=CI$7,Tb.Financiering[[#This Row],[Eigen
bijdrage]]+Tb.Financiering[[#This Row],[Andere
subsidie(s)]]+Tb.Financiering[[#This Row],[Anders]],0)</f>
        <v>0</v>
      </c>
      <c r="CJ136" s="235">
        <f>IF(Tb.Financiering[[#This Row],[Pnr.]]=CJ$7,Tb.Financiering[[#This Row],[Eigen
bijdrage]]+Tb.Financiering[[#This Row],[Andere
subsidie(s)]]+Tb.Financiering[[#This Row],[Anders]],0)</f>
        <v>0</v>
      </c>
      <c r="CK136" s="235">
        <f>IF(Tb.Financiering[[#This Row],[Pnr.]]=CK$7,Tb.Financiering[[#This Row],[Eigen
bijdrage]]+Tb.Financiering[[#This Row],[Andere
subsidie(s)]]+Tb.Financiering[[#This Row],[Anders]],0)</f>
        <v>0</v>
      </c>
      <c r="CL136" s="235">
        <f>IF(Tb.Financiering[[#This Row],[Pnr.]]=CL$7,Tb.Financiering[[#This Row],[Eigen
bijdrage]]+Tb.Financiering[[#This Row],[Andere
subsidie(s)]]+Tb.Financiering[[#This Row],[Anders]],0)</f>
        <v>0</v>
      </c>
      <c r="CM136" s="235">
        <f>IF(Tb.Financiering[[#This Row],[Pnr.]]=CM$7,Tb.Financiering[[#This Row],[Eigen
bijdrage]]+Tb.Financiering[[#This Row],[Andere
subsidie(s)]]+Tb.Financiering[[#This Row],[Anders]],0)</f>
        <v>0</v>
      </c>
      <c r="CN136" s="235">
        <f>IF(Tb.Financiering[[#This Row],[Pnr.]]=CN$7,Tb.Financiering[[#This Row],[Eigen
bijdrage]]+Tb.Financiering[[#This Row],[Andere
subsidie(s)]]+Tb.Financiering[[#This Row],[Anders]],0)</f>
        <v>0</v>
      </c>
      <c r="CO136" s="235">
        <f>IF(Tb.Financiering[[#This Row],[Pnr.]]=CO$7,Tb.Financiering[[#This Row],[Eigen
bijdrage]]+Tb.Financiering[[#This Row],[Andere
subsidie(s)]]+Tb.Financiering[[#This Row],[Anders]],0)</f>
        <v>0</v>
      </c>
      <c r="CP136" s="235">
        <f>IF(Tb.Financiering[[#This Row],[Pnr.]]=CP$7,Tb.Financiering[[#This Row],[Eigen
bijdrage]]+Tb.Financiering[[#This Row],[Andere
subsidie(s)]]+Tb.Financiering[[#This Row],[Anders]],0)</f>
        <v>0</v>
      </c>
      <c r="CQ136" s="235">
        <f>IF(Tb.Financiering[[#This Row],[Pnr.]]=CQ$7,Tb.Financiering[[#This Row],[Eigen
bijdrage]]+Tb.Financiering[[#This Row],[Andere
subsidie(s)]]+Tb.Financiering[[#This Row],[Anders]],0)</f>
        <v>0</v>
      </c>
      <c r="CR136" s="235">
        <f>IF(Tb.Financiering[[#This Row],[Pnr.]]=CR$7,Tb.Financiering[[#This Row],[Eigen
bijdrage]]+Tb.Financiering[[#This Row],[Andere
subsidie(s)]]+Tb.Financiering[[#This Row],[Anders]],0)</f>
        <v>0</v>
      </c>
      <c r="CS136" s="235">
        <f>IF(Tb.Financiering[[#This Row],[Pnr.]]=CS$7,Tb.Financiering[[#This Row],[Eigen
bijdrage]]+Tb.Financiering[[#This Row],[Andere
subsidie(s)]]+Tb.Financiering[[#This Row],[Anders]],0)</f>
        <v>0</v>
      </c>
      <c r="CT136" s="235">
        <f>IF(Tb.Financiering[[#This Row],[Pnr.]]=CT$7,Tb.Financiering[[#This Row],[Eigen
bijdrage]]+Tb.Financiering[[#This Row],[Andere
subsidie(s)]]+Tb.Financiering[[#This Row],[Anders]],0)</f>
        <v>0</v>
      </c>
      <c r="CU136" s="235">
        <f>IF(Tb.Financiering[[#This Row],[Pnr.]]=CU$7,Tb.Financiering[[#This Row],[Eigen
bijdrage]]+Tb.Financiering[[#This Row],[Andere
subsidie(s)]]+Tb.Financiering[[#This Row],[Anders]],0)</f>
        <v>0</v>
      </c>
      <c r="CV136" s="235">
        <f>IF(Tb.Financiering[[#This Row],[Pnr.]]=CV$7,Tb.Financiering[[#This Row],[Eigen
bijdrage]]+Tb.Financiering[[#This Row],[Andere
subsidie(s)]]+Tb.Financiering[[#This Row],[Anders]],0)</f>
        <v>0</v>
      </c>
      <c r="CW136" s="235">
        <f>IF(Tb.Financiering[[#This Row],[Pnr.]]=CW$7,Tb.Financiering[[#This Row],[Eigen
bijdrage]]+Tb.Financiering[[#This Row],[Andere
subsidie(s)]]+Tb.Financiering[[#This Row],[Anders]],0)</f>
        <v>0</v>
      </c>
      <c r="CX136" s="235">
        <f>IF(Tb.Financiering[[#This Row],[Pnr.]]=CX$7,Tb.Financiering[[#This Row],[Eigen
bijdrage]]+Tb.Financiering[[#This Row],[Andere
subsidie(s)]]+Tb.Financiering[[#This Row],[Anders]],0)</f>
        <v>0</v>
      </c>
      <c r="CY136" s="235">
        <f>IF(Tb.Financiering[[#This Row],[Pnr.]]=CY$7,Tb.Financiering[[#This Row],[Eigen
bijdrage]]+Tb.Financiering[[#This Row],[Andere
subsidie(s)]]+Tb.Financiering[[#This Row],[Anders]],0)</f>
        <v>0</v>
      </c>
      <c r="CZ136" s="235">
        <f>IF(Tb.Financiering[[#This Row],[Pnr.]]=CZ$7,Tb.Financiering[[#This Row],[Eigen
bijdrage]]+Tb.Financiering[[#This Row],[Andere
subsidie(s)]]+Tb.Financiering[[#This Row],[Anders]],0)</f>
        <v>0</v>
      </c>
      <c r="DA136" s="235">
        <f>IF(Tb.Financiering[[#This Row],[Pnr.]]=DA$7,Tb.Financiering[[#This Row],[Eigen
bijdrage]]+Tb.Financiering[[#This Row],[Andere
subsidie(s)]]+Tb.Financiering[[#This Row],[Anders]],0)</f>
        <v>0</v>
      </c>
      <c r="DB136" s="235">
        <f>IF(Tb.Financiering[[#This Row],[Pnr.]]=DB$7,Tb.Financiering[[#This Row],[Eigen
bijdrage]]+Tb.Financiering[[#This Row],[Andere
subsidie(s)]]+Tb.Financiering[[#This Row],[Anders]],0)</f>
        <v>0</v>
      </c>
      <c r="DC136" s="235">
        <f>IF(Tb.Financiering[[#This Row],[Pnr.]]=DC$7,Tb.Financiering[[#This Row],[Eigen
bijdrage]]+Tb.Financiering[[#This Row],[Andere
subsidie(s)]]+Tb.Financiering[[#This Row],[Anders]],0)</f>
        <v>0</v>
      </c>
      <c r="DD136" s="235">
        <f>IF(Tb.Financiering[[#This Row],[Pnr.]]=DD$7,Tb.Financiering[[#This Row],[Eigen
bijdrage]]+Tb.Financiering[[#This Row],[Andere
subsidie(s)]]+Tb.Financiering[[#This Row],[Anders]],0)</f>
        <v>0</v>
      </c>
      <c r="DE136" s="235">
        <f>IF(Tb.Financiering[[#This Row],[Pnr.]]=DE$7,Tb.Financiering[[#This Row],[Eigen
bijdrage]]+Tb.Financiering[[#This Row],[Andere
subsidie(s)]]+Tb.Financiering[[#This Row],[Anders]],0)</f>
        <v>0</v>
      </c>
      <c r="DF136" s="235">
        <f>IF(Tb.Financiering[[#This Row],[Pnr.]]=DF$7,Tb.Financiering[[#This Row],[Eigen
bijdrage]]+Tb.Financiering[[#This Row],[Andere
subsidie(s)]]+Tb.Financiering[[#This Row],[Anders]],0)</f>
        <v>0</v>
      </c>
      <c r="DG136" s="235">
        <f>IF(Tb.Financiering[[#This Row],[Pnr.]]=DG$7,Tb.Financiering[[#This Row],[Eigen
bijdrage]]+Tb.Financiering[[#This Row],[Andere
subsidie(s)]]+Tb.Financiering[[#This Row],[Anders]],0)</f>
        <v>0</v>
      </c>
      <c r="DH136" s="235">
        <f>IF(Tb.Financiering[[#This Row],[Pnr.]]=DH$7,Tb.Financiering[[#This Row],[Eigen
bijdrage]]+Tb.Financiering[[#This Row],[Andere
subsidie(s)]]+Tb.Financiering[[#This Row],[Anders]],0)</f>
        <v>0</v>
      </c>
      <c r="DI136" s="235">
        <f>IF(Tb.Financiering[[#This Row],[Pnr.]]=DI$7,Tb.Financiering[[#This Row],[Eigen
bijdrage]]+Tb.Financiering[[#This Row],[Andere
subsidie(s)]]+Tb.Financiering[[#This Row],[Anders]],0)</f>
        <v>0</v>
      </c>
      <c r="DJ136" s="235">
        <f>IF(Tb.Financiering[[#This Row],[Pnr.]]=DJ$7,Tb.Financiering[[#This Row],[Eigen
bijdrage]]+Tb.Financiering[[#This Row],[Andere
subsidie(s)]]+Tb.Financiering[[#This Row],[Anders]],0)</f>
        <v>0</v>
      </c>
      <c r="DK136" s="235">
        <f>IF(Tb.Financiering[[#This Row],[Pnr.]]=DK$7,Tb.Financiering[[#This Row],[Eigen
bijdrage]]+Tb.Financiering[[#This Row],[Andere
subsidie(s)]]+Tb.Financiering[[#This Row],[Anders]],0)</f>
        <v>0</v>
      </c>
      <c r="XFD136" s="31"/>
    </row>
    <row r="137" spans="1:115 16384:16384" s="4" customFormat="1" x14ac:dyDescent="0.3">
      <c r="A137" s="31"/>
      <c r="B137" s="137"/>
      <c r="C137" s="137"/>
      <c r="D137" s="11">
        <f>SUMIF(Tbl.Kosten[PSAnr.],Tb.Financiering[[#This Row],[PSAnr.]],Tbl.Kosten[Totaal kosten])</f>
        <v>0</v>
      </c>
      <c r="E137" s="154">
        <f>SUMIF(Tbl.Kosten[PSAnr.],Tb.Financiering[[#This Row],[PSAnr.]],Tbl.Kosten[Subsidie])</f>
        <v>0</v>
      </c>
      <c r="F137" s="155"/>
      <c r="G137" s="154">
        <f>Tb.Financiering[[#This Row],[Begrote kosten]]-Tb.Financiering[[#This Row],[Berekende GLB subsidie]]-Tb.Financiering[[#This Row],[Correctie GLB subsidie]]</f>
        <v>0</v>
      </c>
      <c r="H137" s="156"/>
      <c r="I137" s="156"/>
      <c r="J137" s="156"/>
      <c r="K137" s="152"/>
      <c r="L137" s="97">
        <f>Tb.Financiering[[#This Row],[Te financieren]]-SUM(Tb.Financiering[[#This Row],[Eigen
bijdrage]:[Anders]])</f>
        <v>0</v>
      </c>
      <c r="M137" s="160" t="str">
        <f>IFERROR(VLOOKUP(Tb.Financiering[[#This Row],[Partnernaam]],Tbl.Projectpartners[[Naam]:[PNr.]],9,FALSE),"")</f>
        <v/>
      </c>
      <c r="N137" s="142" t="str">
        <f>IFERROR(VLOOKUP(Tb.Financiering[[#This Row],[Subsidiabele activiteit]],Tbl.Subsidiehoogte[[Subsidieactiviteit]:[SAnr.]],3,FALSE),"")</f>
        <v/>
      </c>
      <c r="O137" s="142" t="str">
        <f>_xlfn.CONCAT(Tb.Financiering[[#This Row],[Pnr.]],Tb.Financiering[[#This Row],[SAnr.]])</f>
        <v/>
      </c>
      <c r="P137" s="144">
        <f>IF(Tb.Financiering[[#This Row],[Pnr.]]=P$7,Tb.Financiering[[#This Row],[Te financieren]]-Tb.Financiering[[#This Row],[Eigen
bijdrage]]-Tb.Financiering[[#This Row],[Andere
subsidie(s)]]-Tb.Financiering[[#This Row],[Anders]],0)</f>
        <v>0</v>
      </c>
      <c r="Q137" s="144">
        <f>IF(Tb.Financiering[[#This Row],[Pnr.]]=Q$7,Tb.Financiering[[#This Row],[Te financieren]]-Tb.Financiering[[#This Row],[Eigen
bijdrage]]-Tb.Financiering[[#This Row],[Andere
subsidie(s)]]-Tb.Financiering[[#This Row],[Anders]],0)</f>
        <v>0</v>
      </c>
      <c r="R137" s="144">
        <f>IF(Tb.Financiering[[#This Row],[Pnr.]]=R$7,Tb.Financiering[[#This Row],[Te financieren]]-Tb.Financiering[[#This Row],[Eigen
bijdrage]]-Tb.Financiering[[#This Row],[Andere
subsidie(s)]]-Tb.Financiering[[#This Row],[Anders]],0)</f>
        <v>0</v>
      </c>
      <c r="S137" s="144">
        <f>IF(Tb.Financiering[[#This Row],[Pnr.]]=S$7,Tb.Financiering[[#This Row],[Te financieren]]-Tb.Financiering[[#This Row],[Eigen
bijdrage]]-Tb.Financiering[[#This Row],[Andere
subsidie(s)]]-Tb.Financiering[[#This Row],[Anders]],0)</f>
        <v>0</v>
      </c>
      <c r="T137" s="144">
        <f>IF(Tb.Financiering[[#This Row],[Pnr.]]=T$7,Tb.Financiering[[#This Row],[Te financieren]]-Tb.Financiering[[#This Row],[Eigen
bijdrage]]-Tb.Financiering[[#This Row],[Andere
subsidie(s)]]-Tb.Financiering[[#This Row],[Anders]],0)</f>
        <v>0</v>
      </c>
      <c r="U137" s="144">
        <f>IF(Tb.Financiering[[#This Row],[Pnr.]]=U$7,Tb.Financiering[[#This Row],[Te financieren]]-Tb.Financiering[[#This Row],[Eigen
bijdrage]]-Tb.Financiering[[#This Row],[Andere
subsidie(s)]]-Tb.Financiering[[#This Row],[Anders]],0)</f>
        <v>0</v>
      </c>
      <c r="V137" s="144">
        <f>IF(Tb.Financiering[[#This Row],[Pnr.]]=V$7,Tb.Financiering[[#This Row],[Te financieren]]-Tb.Financiering[[#This Row],[Eigen
bijdrage]]-Tb.Financiering[[#This Row],[Andere
subsidie(s)]]-Tb.Financiering[[#This Row],[Anders]],0)</f>
        <v>0</v>
      </c>
      <c r="W137" s="144">
        <f>IF(Tb.Financiering[[#This Row],[Pnr.]]=W$7,Tb.Financiering[[#This Row],[Te financieren]]-Tb.Financiering[[#This Row],[Eigen
bijdrage]]-Tb.Financiering[[#This Row],[Andere
subsidie(s)]]-Tb.Financiering[[#This Row],[Anders]],0)</f>
        <v>0</v>
      </c>
      <c r="X137" s="144">
        <f>IF(Tb.Financiering[[#This Row],[Pnr.]]=X$7,Tb.Financiering[[#This Row],[Te financieren]]-Tb.Financiering[[#This Row],[Eigen
bijdrage]]-Tb.Financiering[[#This Row],[Andere
subsidie(s)]]-Tb.Financiering[[#This Row],[Anders]],0)</f>
        <v>0</v>
      </c>
      <c r="Y137" s="144">
        <f>IF(Tb.Financiering[[#This Row],[Pnr.]]=Y$7,Tb.Financiering[[#This Row],[Te financieren]]-Tb.Financiering[[#This Row],[Eigen
bijdrage]]-Tb.Financiering[[#This Row],[Andere
subsidie(s)]]-Tb.Financiering[[#This Row],[Anders]],0)</f>
        <v>0</v>
      </c>
      <c r="Z137" s="144">
        <f>IF(Tb.Financiering[[#This Row],[Pnr.]]=Z$7,Tb.Financiering[[#This Row],[Te financieren]]-Tb.Financiering[[#This Row],[Eigen
bijdrage]]-Tb.Financiering[[#This Row],[Andere
subsidie(s)]]-Tb.Financiering[[#This Row],[Anders]],0)</f>
        <v>0</v>
      </c>
      <c r="AA137" s="144">
        <f>IF(Tb.Financiering[[#This Row],[Pnr.]]=AA$7,Tb.Financiering[[#This Row],[Te financieren]]-Tb.Financiering[[#This Row],[Eigen
bijdrage]]-Tb.Financiering[[#This Row],[Andere
subsidie(s)]]-Tb.Financiering[[#This Row],[Anders]],0)</f>
        <v>0</v>
      </c>
      <c r="AB137" s="144">
        <f>IF(Tb.Financiering[[#This Row],[Pnr.]]=AB$7,Tb.Financiering[[#This Row],[Te financieren]]-Tb.Financiering[[#This Row],[Eigen
bijdrage]]-Tb.Financiering[[#This Row],[Andere
subsidie(s)]]-Tb.Financiering[[#This Row],[Anders]],0)</f>
        <v>0</v>
      </c>
      <c r="AC137" s="144">
        <f>IF(Tb.Financiering[[#This Row],[Pnr.]]=AC$7,Tb.Financiering[[#This Row],[Te financieren]]-Tb.Financiering[[#This Row],[Eigen
bijdrage]]-Tb.Financiering[[#This Row],[Andere
subsidie(s)]]-Tb.Financiering[[#This Row],[Anders]],0)</f>
        <v>0</v>
      </c>
      <c r="AD137" s="144">
        <f>IF(Tb.Financiering[[#This Row],[Pnr.]]=AD$7,Tb.Financiering[[#This Row],[Te financieren]]-Tb.Financiering[[#This Row],[Eigen
bijdrage]]-Tb.Financiering[[#This Row],[Andere
subsidie(s)]]-Tb.Financiering[[#This Row],[Anders]],0)</f>
        <v>0</v>
      </c>
      <c r="AE137" s="144">
        <f>IF(Tb.Financiering[[#This Row],[Pnr.]]=AE$7,Tb.Financiering[[#This Row],[Te financieren]]-Tb.Financiering[[#This Row],[Eigen
bijdrage]]-Tb.Financiering[[#This Row],[Andere
subsidie(s)]]-Tb.Financiering[[#This Row],[Anders]],0)</f>
        <v>0</v>
      </c>
      <c r="AF137" s="144">
        <f>IF(Tb.Financiering[[#This Row],[Pnr.]]=AF$7,Tb.Financiering[[#This Row],[Te financieren]]-Tb.Financiering[[#This Row],[Eigen
bijdrage]]-Tb.Financiering[[#This Row],[Andere
subsidie(s)]]-Tb.Financiering[[#This Row],[Anders]],0)</f>
        <v>0</v>
      </c>
      <c r="AG137" s="144">
        <f>IF(Tb.Financiering[[#This Row],[Pnr.]]=AG$7,Tb.Financiering[[#This Row],[Te financieren]]-Tb.Financiering[[#This Row],[Eigen
bijdrage]]-Tb.Financiering[[#This Row],[Andere
subsidie(s)]]-Tb.Financiering[[#This Row],[Anders]],0)</f>
        <v>0</v>
      </c>
      <c r="AH137" s="144">
        <f>IF(Tb.Financiering[[#This Row],[Pnr.]]=AH$7,Tb.Financiering[[#This Row],[Te financieren]]-Tb.Financiering[[#This Row],[Eigen
bijdrage]]-Tb.Financiering[[#This Row],[Andere
subsidie(s)]]-Tb.Financiering[[#This Row],[Anders]],0)</f>
        <v>0</v>
      </c>
      <c r="AI137" s="144">
        <f>IF(Tb.Financiering[[#This Row],[Pnr.]]=AI$7,Tb.Financiering[[#This Row],[Te financieren]]-Tb.Financiering[[#This Row],[Eigen
bijdrage]]-Tb.Financiering[[#This Row],[Andere
subsidie(s)]]-Tb.Financiering[[#This Row],[Anders]],0)</f>
        <v>0</v>
      </c>
      <c r="AJ137" s="144">
        <f>IF(Tb.Financiering[[#This Row],[Pnr.]]=AJ$7,Tb.Financiering[[#This Row],[Te financieren]]-Tb.Financiering[[#This Row],[Eigen
bijdrage]]-Tb.Financiering[[#This Row],[Andere
subsidie(s)]]-Tb.Financiering[[#This Row],[Anders]],0)</f>
        <v>0</v>
      </c>
      <c r="AK137" s="144">
        <f>IF(Tb.Financiering[[#This Row],[Pnr.]]=AK$7,Tb.Financiering[[#This Row],[Te financieren]]-Tb.Financiering[[#This Row],[Eigen
bijdrage]]-Tb.Financiering[[#This Row],[Andere
subsidie(s)]]-Tb.Financiering[[#This Row],[Anders]],0)</f>
        <v>0</v>
      </c>
      <c r="AL137" s="144">
        <f>IF(Tb.Financiering[[#This Row],[Pnr.]]=AL$7,Tb.Financiering[[#This Row],[Te financieren]]-Tb.Financiering[[#This Row],[Eigen
bijdrage]]-Tb.Financiering[[#This Row],[Andere
subsidie(s)]]-Tb.Financiering[[#This Row],[Anders]],0)</f>
        <v>0</v>
      </c>
      <c r="AM137" s="144">
        <f>IF(Tb.Financiering[[#This Row],[Pnr.]]=AM$7,Tb.Financiering[[#This Row],[Te financieren]]-Tb.Financiering[[#This Row],[Eigen
bijdrage]]-Tb.Financiering[[#This Row],[Andere
subsidie(s)]]-Tb.Financiering[[#This Row],[Anders]],0)</f>
        <v>0</v>
      </c>
      <c r="AN137" s="144">
        <f>IF(Tb.Financiering[[#This Row],[Pnr.]]=AN$7,Tb.Financiering[[#This Row],[Te financieren]]-Tb.Financiering[[#This Row],[Eigen
bijdrage]]-Tb.Financiering[[#This Row],[Andere
subsidie(s)]]-Tb.Financiering[[#This Row],[Anders]],0)</f>
        <v>0</v>
      </c>
      <c r="AO137" s="144">
        <f>IF(Tb.Financiering[[#This Row],[Pnr.]]=AO$7,Tb.Financiering[[#This Row],[Te financieren]]-Tb.Financiering[[#This Row],[Eigen
bijdrage]]-Tb.Financiering[[#This Row],[Andere
subsidie(s)]]-Tb.Financiering[[#This Row],[Anders]],0)</f>
        <v>0</v>
      </c>
      <c r="AP137" s="144">
        <f>IF(Tb.Financiering[[#This Row],[Pnr.]]=AP$7,Tb.Financiering[[#This Row],[Te financieren]]-Tb.Financiering[[#This Row],[Eigen
bijdrage]]-Tb.Financiering[[#This Row],[Andere
subsidie(s)]]-Tb.Financiering[[#This Row],[Anders]],0)</f>
        <v>0</v>
      </c>
      <c r="AQ137" s="144">
        <f>IF(Tb.Financiering[[#This Row],[Pnr.]]=AQ$7,Tb.Financiering[[#This Row],[Te financieren]]-Tb.Financiering[[#This Row],[Eigen
bijdrage]]-Tb.Financiering[[#This Row],[Andere
subsidie(s)]]-Tb.Financiering[[#This Row],[Anders]],0)</f>
        <v>0</v>
      </c>
      <c r="AR137" s="144">
        <f>IF(Tb.Financiering[[#This Row],[Pnr.]]=AR$7,Tb.Financiering[[#This Row],[Te financieren]]-Tb.Financiering[[#This Row],[Eigen
bijdrage]]-Tb.Financiering[[#This Row],[Andere
subsidie(s)]]-Tb.Financiering[[#This Row],[Anders]],0)</f>
        <v>0</v>
      </c>
      <c r="AS137" s="144">
        <f>IF(Tb.Financiering[[#This Row],[Pnr.]]=AS$7,Tb.Financiering[[#This Row],[Te financieren]]-Tb.Financiering[[#This Row],[Eigen
bijdrage]]-Tb.Financiering[[#This Row],[Andere
subsidie(s)]]-Tb.Financiering[[#This Row],[Anders]],0)</f>
        <v>0</v>
      </c>
      <c r="AT137" s="144">
        <f>IF(Tb.Financiering[[#This Row],[Pnr.]]=AT$7,Tb.Financiering[[#This Row],[Te financieren]]-Tb.Financiering[[#This Row],[Eigen
bijdrage]]-Tb.Financiering[[#This Row],[Andere
subsidie(s)]]-Tb.Financiering[[#This Row],[Anders]],0)</f>
        <v>0</v>
      </c>
      <c r="AU137" s="144">
        <f>IF(Tb.Financiering[[#This Row],[Pnr.]]=AU$7,Tb.Financiering[[#This Row],[Te financieren]]-Tb.Financiering[[#This Row],[Eigen
bijdrage]]-Tb.Financiering[[#This Row],[Andere
subsidie(s)]]-Tb.Financiering[[#This Row],[Anders]],0)</f>
        <v>0</v>
      </c>
      <c r="AV137" s="144">
        <f>IF(Tb.Financiering[[#This Row],[Pnr.]]=AV$7,Tb.Financiering[[#This Row],[Te financieren]]-Tb.Financiering[[#This Row],[Eigen
bijdrage]]-Tb.Financiering[[#This Row],[Andere
subsidie(s)]]-Tb.Financiering[[#This Row],[Anders]],0)</f>
        <v>0</v>
      </c>
      <c r="AW137" s="144">
        <f>IF(Tb.Financiering[[#This Row],[Pnr.]]=AW$7,Tb.Financiering[[#This Row],[Te financieren]]-Tb.Financiering[[#This Row],[Eigen
bijdrage]]-Tb.Financiering[[#This Row],[Andere
subsidie(s)]]-Tb.Financiering[[#This Row],[Anders]],0)</f>
        <v>0</v>
      </c>
      <c r="AX137" s="144">
        <f>IF(Tb.Financiering[[#This Row],[Pnr.]]=AX$7,Tb.Financiering[[#This Row],[Te financieren]]-Tb.Financiering[[#This Row],[Eigen
bijdrage]]-Tb.Financiering[[#This Row],[Andere
subsidie(s)]]-Tb.Financiering[[#This Row],[Anders]],0)</f>
        <v>0</v>
      </c>
      <c r="AY137" s="144">
        <f>IF(Tb.Financiering[[#This Row],[Pnr.]]=AY$7,Tb.Financiering[[#This Row],[Te financieren]]-Tb.Financiering[[#This Row],[Eigen
bijdrage]]-Tb.Financiering[[#This Row],[Andere
subsidie(s)]]-Tb.Financiering[[#This Row],[Anders]],0)</f>
        <v>0</v>
      </c>
      <c r="AZ137" s="144">
        <f>IF(Tb.Financiering[[#This Row],[Pnr.]]=AZ$7,Tb.Financiering[[#This Row],[Te financieren]]-Tb.Financiering[[#This Row],[Eigen
bijdrage]]-Tb.Financiering[[#This Row],[Andere
subsidie(s)]]-Tb.Financiering[[#This Row],[Anders]],0)</f>
        <v>0</v>
      </c>
      <c r="BA137" s="144">
        <f>IF(Tb.Financiering[[#This Row],[Pnr.]]=BA$7,Tb.Financiering[[#This Row],[Te financieren]]-Tb.Financiering[[#This Row],[Eigen
bijdrage]]-Tb.Financiering[[#This Row],[Andere
subsidie(s)]]-Tb.Financiering[[#This Row],[Anders]],0)</f>
        <v>0</v>
      </c>
      <c r="BB137" s="144">
        <f>IF(Tb.Financiering[[#This Row],[Pnr.]]=BB$7,Tb.Financiering[[#This Row],[Te financieren]]-Tb.Financiering[[#This Row],[Eigen
bijdrage]]-Tb.Financiering[[#This Row],[Andere
subsidie(s)]]-Tb.Financiering[[#This Row],[Anders]],0)</f>
        <v>0</v>
      </c>
      <c r="BC137" s="144">
        <f>IF(Tb.Financiering[[#This Row],[Pnr.]]=BC$7,Tb.Financiering[[#This Row],[Te financieren]]-Tb.Financiering[[#This Row],[Eigen
bijdrage]]-Tb.Financiering[[#This Row],[Andere
subsidie(s)]]-Tb.Financiering[[#This Row],[Anders]],0)</f>
        <v>0</v>
      </c>
      <c r="BD137" s="144">
        <f>IF(Tb.Financiering[[#This Row],[Pnr.]]=BD$7,Tb.Financiering[[#This Row],[Te financieren]]-Tb.Financiering[[#This Row],[Eigen
bijdrage]]-Tb.Financiering[[#This Row],[Andere
subsidie(s)]]-Tb.Financiering[[#This Row],[Anders]],0)</f>
        <v>0</v>
      </c>
      <c r="BE137" s="144">
        <f>IF(Tb.Financiering[[#This Row],[Pnr.]]=BE$7,Tb.Financiering[[#This Row],[Te financieren]]-Tb.Financiering[[#This Row],[Eigen
bijdrage]]-Tb.Financiering[[#This Row],[Andere
subsidie(s)]]-Tb.Financiering[[#This Row],[Anders]],0)</f>
        <v>0</v>
      </c>
      <c r="BF137" s="144">
        <f>IF(Tb.Financiering[[#This Row],[Pnr.]]=BF$7,Tb.Financiering[[#This Row],[Te financieren]]-Tb.Financiering[[#This Row],[Eigen
bijdrage]]-Tb.Financiering[[#This Row],[Andere
subsidie(s)]]-Tb.Financiering[[#This Row],[Anders]],0)</f>
        <v>0</v>
      </c>
      <c r="BG137" s="144">
        <f>IF(Tb.Financiering[[#This Row],[Pnr.]]=BG$7,Tb.Financiering[[#This Row],[Te financieren]]-Tb.Financiering[[#This Row],[Eigen
bijdrage]]-Tb.Financiering[[#This Row],[Andere
subsidie(s)]]-Tb.Financiering[[#This Row],[Anders]],0)</f>
        <v>0</v>
      </c>
      <c r="BH137" s="144">
        <f>IF(Tb.Financiering[[#This Row],[Pnr.]]=BH$7,Tb.Financiering[[#This Row],[Te financieren]]-Tb.Financiering[[#This Row],[Eigen
bijdrage]]-Tb.Financiering[[#This Row],[Andere
subsidie(s)]]-Tb.Financiering[[#This Row],[Anders]],0)</f>
        <v>0</v>
      </c>
      <c r="BI137" s="144">
        <f>IF(Tb.Financiering[[#This Row],[Pnr.]]=BI$7,Tb.Financiering[[#This Row],[Te financieren]]-Tb.Financiering[[#This Row],[Eigen
bijdrage]]-Tb.Financiering[[#This Row],[Andere
subsidie(s)]]-Tb.Financiering[[#This Row],[Anders]],0)</f>
        <v>0</v>
      </c>
      <c r="BJ137" s="144">
        <f>IF(Tb.Financiering[[#This Row],[Pnr.]]=BJ$7,Tb.Financiering[[#This Row],[Te financieren]]-Tb.Financiering[[#This Row],[Eigen
bijdrage]]-Tb.Financiering[[#This Row],[Andere
subsidie(s)]]-Tb.Financiering[[#This Row],[Anders]],0)</f>
        <v>0</v>
      </c>
      <c r="BK137" s="144">
        <f>IF(Tb.Financiering[[#This Row],[Pnr.]]=BK$7,Tb.Financiering[[#This Row],[Te financieren]]-Tb.Financiering[[#This Row],[Eigen
bijdrage]]-Tb.Financiering[[#This Row],[Andere
subsidie(s)]]-Tb.Financiering[[#This Row],[Anders]],0)</f>
        <v>0</v>
      </c>
      <c r="BL137" s="144">
        <f>IF(Tb.Financiering[[#This Row],[Pnr.]]=BL$7,Tb.Financiering[[#This Row],[Te financieren]]-Tb.Financiering[[#This Row],[Eigen
bijdrage]]-Tb.Financiering[[#This Row],[Andere
subsidie(s)]]-Tb.Financiering[[#This Row],[Anders]],0)</f>
        <v>0</v>
      </c>
      <c r="BM137" s="144">
        <f>IF(Tb.Financiering[[#This Row],[Pnr.]]=BM$7,Tb.Financiering[[#This Row],[Te financieren]]-Tb.Financiering[[#This Row],[Eigen
bijdrage]]-Tb.Financiering[[#This Row],[Andere
subsidie(s)]]-Tb.Financiering[[#This Row],[Anders]],0)</f>
        <v>0</v>
      </c>
      <c r="BN137" s="235">
        <f>IF(Tb.Financiering[[#This Row],[Pnr.]]=BN$7,Tb.Financiering[[#This Row],[Eigen
bijdrage]]+Tb.Financiering[[#This Row],[Andere
subsidie(s)]]+Tb.Financiering[[#This Row],[Anders]],0)</f>
        <v>0</v>
      </c>
      <c r="BO137" s="235">
        <f>IF(Tb.Financiering[[#This Row],[Pnr.]]=BO$7,Tb.Financiering[[#This Row],[Eigen
bijdrage]]+Tb.Financiering[[#This Row],[Andere
subsidie(s)]]+Tb.Financiering[[#This Row],[Anders]],0)</f>
        <v>0</v>
      </c>
      <c r="BP137" s="235">
        <f>IF(Tb.Financiering[[#This Row],[Pnr.]]=BP$7,Tb.Financiering[[#This Row],[Eigen
bijdrage]]+Tb.Financiering[[#This Row],[Andere
subsidie(s)]]+Tb.Financiering[[#This Row],[Anders]],0)</f>
        <v>0</v>
      </c>
      <c r="BQ137" s="235">
        <f>IF(Tb.Financiering[[#This Row],[Pnr.]]=BQ$7,Tb.Financiering[[#This Row],[Eigen
bijdrage]]+Tb.Financiering[[#This Row],[Andere
subsidie(s)]]+Tb.Financiering[[#This Row],[Anders]],0)</f>
        <v>0</v>
      </c>
      <c r="BR137" s="235">
        <f>IF(Tb.Financiering[[#This Row],[Pnr.]]=BR$7,Tb.Financiering[[#This Row],[Eigen
bijdrage]]+Tb.Financiering[[#This Row],[Andere
subsidie(s)]]+Tb.Financiering[[#This Row],[Anders]],0)</f>
        <v>0</v>
      </c>
      <c r="BS137" s="235">
        <f>IF(Tb.Financiering[[#This Row],[Pnr.]]=BS$7,Tb.Financiering[[#This Row],[Eigen
bijdrage]]+Tb.Financiering[[#This Row],[Andere
subsidie(s)]]+Tb.Financiering[[#This Row],[Anders]],0)</f>
        <v>0</v>
      </c>
      <c r="BT137" s="235">
        <f>IF(Tb.Financiering[[#This Row],[Pnr.]]=BT$7,Tb.Financiering[[#This Row],[Eigen
bijdrage]]+Tb.Financiering[[#This Row],[Andere
subsidie(s)]]+Tb.Financiering[[#This Row],[Anders]],0)</f>
        <v>0</v>
      </c>
      <c r="BU137" s="235">
        <f>IF(Tb.Financiering[[#This Row],[Pnr.]]=BU$7,Tb.Financiering[[#This Row],[Eigen
bijdrage]]+Tb.Financiering[[#This Row],[Andere
subsidie(s)]]+Tb.Financiering[[#This Row],[Anders]],0)</f>
        <v>0</v>
      </c>
      <c r="BV137" s="235">
        <f>IF(Tb.Financiering[[#This Row],[Pnr.]]=BV$7,Tb.Financiering[[#This Row],[Eigen
bijdrage]]+Tb.Financiering[[#This Row],[Andere
subsidie(s)]]+Tb.Financiering[[#This Row],[Anders]],0)</f>
        <v>0</v>
      </c>
      <c r="BW137" s="235">
        <f>IF(Tb.Financiering[[#This Row],[Pnr.]]=BW$7,Tb.Financiering[[#This Row],[Eigen
bijdrage]]+Tb.Financiering[[#This Row],[Andere
subsidie(s)]]+Tb.Financiering[[#This Row],[Anders]],0)</f>
        <v>0</v>
      </c>
      <c r="BX137" s="235">
        <f>IF(Tb.Financiering[[#This Row],[Pnr.]]=BX$7,Tb.Financiering[[#This Row],[Eigen
bijdrage]]+Tb.Financiering[[#This Row],[Andere
subsidie(s)]]+Tb.Financiering[[#This Row],[Anders]],0)</f>
        <v>0</v>
      </c>
      <c r="BY137" s="235">
        <f>IF(Tb.Financiering[[#This Row],[Pnr.]]=BY$7,Tb.Financiering[[#This Row],[Eigen
bijdrage]]+Tb.Financiering[[#This Row],[Andere
subsidie(s)]]+Tb.Financiering[[#This Row],[Anders]],0)</f>
        <v>0</v>
      </c>
      <c r="BZ137" s="235">
        <f>IF(Tb.Financiering[[#This Row],[Pnr.]]=BZ$7,Tb.Financiering[[#This Row],[Eigen
bijdrage]]+Tb.Financiering[[#This Row],[Andere
subsidie(s)]]+Tb.Financiering[[#This Row],[Anders]],0)</f>
        <v>0</v>
      </c>
      <c r="CA137" s="235">
        <f>IF(Tb.Financiering[[#This Row],[Pnr.]]=CA$7,Tb.Financiering[[#This Row],[Eigen
bijdrage]]+Tb.Financiering[[#This Row],[Andere
subsidie(s)]]+Tb.Financiering[[#This Row],[Anders]],0)</f>
        <v>0</v>
      </c>
      <c r="CB137" s="235">
        <f>IF(Tb.Financiering[[#This Row],[Pnr.]]=CB$7,Tb.Financiering[[#This Row],[Eigen
bijdrage]]+Tb.Financiering[[#This Row],[Andere
subsidie(s)]]+Tb.Financiering[[#This Row],[Anders]],0)</f>
        <v>0</v>
      </c>
      <c r="CC137" s="235">
        <f>IF(Tb.Financiering[[#This Row],[Pnr.]]=CC$7,Tb.Financiering[[#This Row],[Eigen
bijdrage]]+Tb.Financiering[[#This Row],[Andere
subsidie(s)]]+Tb.Financiering[[#This Row],[Anders]],0)</f>
        <v>0</v>
      </c>
      <c r="CD137" s="235">
        <f>IF(Tb.Financiering[[#This Row],[Pnr.]]=CD$7,Tb.Financiering[[#This Row],[Eigen
bijdrage]]+Tb.Financiering[[#This Row],[Andere
subsidie(s)]]+Tb.Financiering[[#This Row],[Anders]],0)</f>
        <v>0</v>
      </c>
      <c r="CE137" s="235">
        <f>IF(Tb.Financiering[[#This Row],[Pnr.]]=CE$7,Tb.Financiering[[#This Row],[Eigen
bijdrage]]+Tb.Financiering[[#This Row],[Andere
subsidie(s)]]+Tb.Financiering[[#This Row],[Anders]],0)</f>
        <v>0</v>
      </c>
      <c r="CF137" s="235">
        <f>IF(Tb.Financiering[[#This Row],[Pnr.]]=CF$7,Tb.Financiering[[#This Row],[Eigen
bijdrage]]+Tb.Financiering[[#This Row],[Andere
subsidie(s)]]+Tb.Financiering[[#This Row],[Anders]],0)</f>
        <v>0</v>
      </c>
      <c r="CG137" s="235">
        <f>IF(Tb.Financiering[[#This Row],[Pnr.]]=CG$7,Tb.Financiering[[#This Row],[Eigen
bijdrage]]+Tb.Financiering[[#This Row],[Andere
subsidie(s)]]+Tb.Financiering[[#This Row],[Anders]],0)</f>
        <v>0</v>
      </c>
      <c r="CH137" s="235">
        <f>IF(Tb.Financiering[[#This Row],[Pnr.]]=CH$7,Tb.Financiering[[#This Row],[Eigen
bijdrage]]+Tb.Financiering[[#This Row],[Andere
subsidie(s)]]+Tb.Financiering[[#This Row],[Anders]],0)</f>
        <v>0</v>
      </c>
      <c r="CI137" s="235">
        <f>IF(Tb.Financiering[[#This Row],[Pnr.]]=CI$7,Tb.Financiering[[#This Row],[Eigen
bijdrage]]+Tb.Financiering[[#This Row],[Andere
subsidie(s)]]+Tb.Financiering[[#This Row],[Anders]],0)</f>
        <v>0</v>
      </c>
      <c r="CJ137" s="235">
        <f>IF(Tb.Financiering[[#This Row],[Pnr.]]=CJ$7,Tb.Financiering[[#This Row],[Eigen
bijdrage]]+Tb.Financiering[[#This Row],[Andere
subsidie(s)]]+Tb.Financiering[[#This Row],[Anders]],0)</f>
        <v>0</v>
      </c>
      <c r="CK137" s="235">
        <f>IF(Tb.Financiering[[#This Row],[Pnr.]]=CK$7,Tb.Financiering[[#This Row],[Eigen
bijdrage]]+Tb.Financiering[[#This Row],[Andere
subsidie(s)]]+Tb.Financiering[[#This Row],[Anders]],0)</f>
        <v>0</v>
      </c>
      <c r="CL137" s="235">
        <f>IF(Tb.Financiering[[#This Row],[Pnr.]]=CL$7,Tb.Financiering[[#This Row],[Eigen
bijdrage]]+Tb.Financiering[[#This Row],[Andere
subsidie(s)]]+Tb.Financiering[[#This Row],[Anders]],0)</f>
        <v>0</v>
      </c>
      <c r="CM137" s="235">
        <f>IF(Tb.Financiering[[#This Row],[Pnr.]]=CM$7,Tb.Financiering[[#This Row],[Eigen
bijdrage]]+Tb.Financiering[[#This Row],[Andere
subsidie(s)]]+Tb.Financiering[[#This Row],[Anders]],0)</f>
        <v>0</v>
      </c>
      <c r="CN137" s="235">
        <f>IF(Tb.Financiering[[#This Row],[Pnr.]]=CN$7,Tb.Financiering[[#This Row],[Eigen
bijdrage]]+Tb.Financiering[[#This Row],[Andere
subsidie(s)]]+Tb.Financiering[[#This Row],[Anders]],0)</f>
        <v>0</v>
      </c>
      <c r="CO137" s="235">
        <f>IF(Tb.Financiering[[#This Row],[Pnr.]]=CO$7,Tb.Financiering[[#This Row],[Eigen
bijdrage]]+Tb.Financiering[[#This Row],[Andere
subsidie(s)]]+Tb.Financiering[[#This Row],[Anders]],0)</f>
        <v>0</v>
      </c>
      <c r="CP137" s="235">
        <f>IF(Tb.Financiering[[#This Row],[Pnr.]]=CP$7,Tb.Financiering[[#This Row],[Eigen
bijdrage]]+Tb.Financiering[[#This Row],[Andere
subsidie(s)]]+Tb.Financiering[[#This Row],[Anders]],0)</f>
        <v>0</v>
      </c>
      <c r="CQ137" s="235">
        <f>IF(Tb.Financiering[[#This Row],[Pnr.]]=CQ$7,Tb.Financiering[[#This Row],[Eigen
bijdrage]]+Tb.Financiering[[#This Row],[Andere
subsidie(s)]]+Tb.Financiering[[#This Row],[Anders]],0)</f>
        <v>0</v>
      </c>
      <c r="CR137" s="235">
        <f>IF(Tb.Financiering[[#This Row],[Pnr.]]=CR$7,Tb.Financiering[[#This Row],[Eigen
bijdrage]]+Tb.Financiering[[#This Row],[Andere
subsidie(s)]]+Tb.Financiering[[#This Row],[Anders]],0)</f>
        <v>0</v>
      </c>
      <c r="CS137" s="235">
        <f>IF(Tb.Financiering[[#This Row],[Pnr.]]=CS$7,Tb.Financiering[[#This Row],[Eigen
bijdrage]]+Tb.Financiering[[#This Row],[Andere
subsidie(s)]]+Tb.Financiering[[#This Row],[Anders]],0)</f>
        <v>0</v>
      </c>
      <c r="CT137" s="235">
        <f>IF(Tb.Financiering[[#This Row],[Pnr.]]=CT$7,Tb.Financiering[[#This Row],[Eigen
bijdrage]]+Tb.Financiering[[#This Row],[Andere
subsidie(s)]]+Tb.Financiering[[#This Row],[Anders]],0)</f>
        <v>0</v>
      </c>
      <c r="CU137" s="235">
        <f>IF(Tb.Financiering[[#This Row],[Pnr.]]=CU$7,Tb.Financiering[[#This Row],[Eigen
bijdrage]]+Tb.Financiering[[#This Row],[Andere
subsidie(s)]]+Tb.Financiering[[#This Row],[Anders]],0)</f>
        <v>0</v>
      </c>
      <c r="CV137" s="235">
        <f>IF(Tb.Financiering[[#This Row],[Pnr.]]=CV$7,Tb.Financiering[[#This Row],[Eigen
bijdrage]]+Tb.Financiering[[#This Row],[Andere
subsidie(s)]]+Tb.Financiering[[#This Row],[Anders]],0)</f>
        <v>0</v>
      </c>
      <c r="CW137" s="235">
        <f>IF(Tb.Financiering[[#This Row],[Pnr.]]=CW$7,Tb.Financiering[[#This Row],[Eigen
bijdrage]]+Tb.Financiering[[#This Row],[Andere
subsidie(s)]]+Tb.Financiering[[#This Row],[Anders]],0)</f>
        <v>0</v>
      </c>
      <c r="CX137" s="235">
        <f>IF(Tb.Financiering[[#This Row],[Pnr.]]=CX$7,Tb.Financiering[[#This Row],[Eigen
bijdrage]]+Tb.Financiering[[#This Row],[Andere
subsidie(s)]]+Tb.Financiering[[#This Row],[Anders]],0)</f>
        <v>0</v>
      </c>
      <c r="CY137" s="235">
        <f>IF(Tb.Financiering[[#This Row],[Pnr.]]=CY$7,Tb.Financiering[[#This Row],[Eigen
bijdrage]]+Tb.Financiering[[#This Row],[Andere
subsidie(s)]]+Tb.Financiering[[#This Row],[Anders]],0)</f>
        <v>0</v>
      </c>
      <c r="CZ137" s="235">
        <f>IF(Tb.Financiering[[#This Row],[Pnr.]]=CZ$7,Tb.Financiering[[#This Row],[Eigen
bijdrage]]+Tb.Financiering[[#This Row],[Andere
subsidie(s)]]+Tb.Financiering[[#This Row],[Anders]],0)</f>
        <v>0</v>
      </c>
      <c r="DA137" s="235">
        <f>IF(Tb.Financiering[[#This Row],[Pnr.]]=DA$7,Tb.Financiering[[#This Row],[Eigen
bijdrage]]+Tb.Financiering[[#This Row],[Andere
subsidie(s)]]+Tb.Financiering[[#This Row],[Anders]],0)</f>
        <v>0</v>
      </c>
      <c r="DB137" s="235">
        <f>IF(Tb.Financiering[[#This Row],[Pnr.]]=DB$7,Tb.Financiering[[#This Row],[Eigen
bijdrage]]+Tb.Financiering[[#This Row],[Andere
subsidie(s)]]+Tb.Financiering[[#This Row],[Anders]],0)</f>
        <v>0</v>
      </c>
      <c r="DC137" s="235">
        <f>IF(Tb.Financiering[[#This Row],[Pnr.]]=DC$7,Tb.Financiering[[#This Row],[Eigen
bijdrage]]+Tb.Financiering[[#This Row],[Andere
subsidie(s)]]+Tb.Financiering[[#This Row],[Anders]],0)</f>
        <v>0</v>
      </c>
      <c r="DD137" s="235">
        <f>IF(Tb.Financiering[[#This Row],[Pnr.]]=DD$7,Tb.Financiering[[#This Row],[Eigen
bijdrage]]+Tb.Financiering[[#This Row],[Andere
subsidie(s)]]+Tb.Financiering[[#This Row],[Anders]],0)</f>
        <v>0</v>
      </c>
      <c r="DE137" s="235">
        <f>IF(Tb.Financiering[[#This Row],[Pnr.]]=DE$7,Tb.Financiering[[#This Row],[Eigen
bijdrage]]+Tb.Financiering[[#This Row],[Andere
subsidie(s)]]+Tb.Financiering[[#This Row],[Anders]],0)</f>
        <v>0</v>
      </c>
      <c r="DF137" s="235">
        <f>IF(Tb.Financiering[[#This Row],[Pnr.]]=DF$7,Tb.Financiering[[#This Row],[Eigen
bijdrage]]+Tb.Financiering[[#This Row],[Andere
subsidie(s)]]+Tb.Financiering[[#This Row],[Anders]],0)</f>
        <v>0</v>
      </c>
      <c r="DG137" s="235">
        <f>IF(Tb.Financiering[[#This Row],[Pnr.]]=DG$7,Tb.Financiering[[#This Row],[Eigen
bijdrage]]+Tb.Financiering[[#This Row],[Andere
subsidie(s)]]+Tb.Financiering[[#This Row],[Anders]],0)</f>
        <v>0</v>
      </c>
      <c r="DH137" s="235">
        <f>IF(Tb.Financiering[[#This Row],[Pnr.]]=DH$7,Tb.Financiering[[#This Row],[Eigen
bijdrage]]+Tb.Financiering[[#This Row],[Andere
subsidie(s)]]+Tb.Financiering[[#This Row],[Anders]],0)</f>
        <v>0</v>
      </c>
      <c r="DI137" s="235">
        <f>IF(Tb.Financiering[[#This Row],[Pnr.]]=DI$7,Tb.Financiering[[#This Row],[Eigen
bijdrage]]+Tb.Financiering[[#This Row],[Andere
subsidie(s)]]+Tb.Financiering[[#This Row],[Anders]],0)</f>
        <v>0</v>
      </c>
      <c r="DJ137" s="235">
        <f>IF(Tb.Financiering[[#This Row],[Pnr.]]=DJ$7,Tb.Financiering[[#This Row],[Eigen
bijdrage]]+Tb.Financiering[[#This Row],[Andere
subsidie(s)]]+Tb.Financiering[[#This Row],[Anders]],0)</f>
        <v>0</v>
      </c>
      <c r="DK137" s="235">
        <f>IF(Tb.Financiering[[#This Row],[Pnr.]]=DK$7,Tb.Financiering[[#This Row],[Eigen
bijdrage]]+Tb.Financiering[[#This Row],[Andere
subsidie(s)]]+Tb.Financiering[[#This Row],[Anders]],0)</f>
        <v>0</v>
      </c>
      <c r="XFD137" s="31"/>
    </row>
    <row r="138" spans="1:115 16384:16384" s="4" customFormat="1" x14ac:dyDescent="0.3">
      <c r="A138" s="31"/>
      <c r="B138" s="137"/>
      <c r="C138" s="137"/>
      <c r="D138" s="11">
        <f>SUMIF(Tbl.Kosten[PSAnr.],Tb.Financiering[[#This Row],[PSAnr.]],Tbl.Kosten[Totaal kosten])</f>
        <v>0</v>
      </c>
      <c r="E138" s="154">
        <f>SUMIF(Tbl.Kosten[PSAnr.],Tb.Financiering[[#This Row],[PSAnr.]],Tbl.Kosten[Subsidie])</f>
        <v>0</v>
      </c>
      <c r="F138" s="155"/>
      <c r="G138" s="154">
        <f>Tb.Financiering[[#This Row],[Begrote kosten]]-Tb.Financiering[[#This Row],[Berekende GLB subsidie]]-Tb.Financiering[[#This Row],[Correctie GLB subsidie]]</f>
        <v>0</v>
      </c>
      <c r="H138" s="156"/>
      <c r="I138" s="156"/>
      <c r="J138" s="156"/>
      <c r="K138" s="152"/>
      <c r="L138" s="97">
        <f>Tb.Financiering[[#This Row],[Te financieren]]-SUM(Tb.Financiering[[#This Row],[Eigen
bijdrage]:[Anders]])</f>
        <v>0</v>
      </c>
      <c r="M138" s="160" t="str">
        <f>IFERROR(VLOOKUP(Tb.Financiering[[#This Row],[Partnernaam]],Tbl.Projectpartners[[Naam]:[PNr.]],9,FALSE),"")</f>
        <v/>
      </c>
      <c r="N138" s="142" t="str">
        <f>IFERROR(VLOOKUP(Tb.Financiering[[#This Row],[Subsidiabele activiteit]],Tbl.Subsidiehoogte[[Subsidieactiviteit]:[SAnr.]],3,FALSE),"")</f>
        <v/>
      </c>
      <c r="O138" s="142" t="str">
        <f>_xlfn.CONCAT(Tb.Financiering[[#This Row],[Pnr.]],Tb.Financiering[[#This Row],[SAnr.]])</f>
        <v/>
      </c>
      <c r="P138" s="144">
        <f>IF(Tb.Financiering[[#This Row],[Pnr.]]=P$7,Tb.Financiering[[#This Row],[Te financieren]]-Tb.Financiering[[#This Row],[Eigen
bijdrage]]-Tb.Financiering[[#This Row],[Andere
subsidie(s)]]-Tb.Financiering[[#This Row],[Anders]],0)</f>
        <v>0</v>
      </c>
      <c r="Q138" s="144">
        <f>IF(Tb.Financiering[[#This Row],[Pnr.]]=Q$7,Tb.Financiering[[#This Row],[Te financieren]]-Tb.Financiering[[#This Row],[Eigen
bijdrage]]-Tb.Financiering[[#This Row],[Andere
subsidie(s)]]-Tb.Financiering[[#This Row],[Anders]],0)</f>
        <v>0</v>
      </c>
      <c r="R138" s="144">
        <f>IF(Tb.Financiering[[#This Row],[Pnr.]]=R$7,Tb.Financiering[[#This Row],[Te financieren]]-Tb.Financiering[[#This Row],[Eigen
bijdrage]]-Tb.Financiering[[#This Row],[Andere
subsidie(s)]]-Tb.Financiering[[#This Row],[Anders]],0)</f>
        <v>0</v>
      </c>
      <c r="S138" s="144">
        <f>IF(Tb.Financiering[[#This Row],[Pnr.]]=S$7,Tb.Financiering[[#This Row],[Te financieren]]-Tb.Financiering[[#This Row],[Eigen
bijdrage]]-Tb.Financiering[[#This Row],[Andere
subsidie(s)]]-Tb.Financiering[[#This Row],[Anders]],0)</f>
        <v>0</v>
      </c>
      <c r="T138" s="144">
        <f>IF(Tb.Financiering[[#This Row],[Pnr.]]=T$7,Tb.Financiering[[#This Row],[Te financieren]]-Tb.Financiering[[#This Row],[Eigen
bijdrage]]-Tb.Financiering[[#This Row],[Andere
subsidie(s)]]-Tb.Financiering[[#This Row],[Anders]],0)</f>
        <v>0</v>
      </c>
      <c r="U138" s="144">
        <f>IF(Tb.Financiering[[#This Row],[Pnr.]]=U$7,Tb.Financiering[[#This Row],[Te financieren]]-Tb.Financiering[[#This Row],[Eigen
bijdrage]]-Tb.Financiering[[#This Row],[Andere
subsidie(s)]]-Tb.Financiering[[#This Row],[Anders]],0)</f>
        <v>0</v>
      </c>
      <c r="V138" s="144">
        <f>IF(Tb.Financiering[[#This Row],[Pnr.]]=V$7,Tb.Financiering[[#This Row],[Te financieren]]-Tb.Financiering[[#This Row],[Eigen
bijdrage]]-Tb.Financiering[[#This Row],[Andere
subsidie(s)]]-Tb.Financiering[[#This Row],[Anders]],0)</f>
        <v>0</v>
      </c>
      <c r="W138" s="144">
        <f>IF(Tb.Financiering[[#This Row],[Pnr.]]=W$7,Tb.Financiering[[#This Row],[Te financieren]]-Tb.Financiering[[#This Row],[Eigen
bijdrage]]-Tb.Financiering[[#This Row],[Andere
subsidie(s)]]-Tb.Financiering[[#This Row],[Anders]],0)</f>
        <v>0</v>
      </c>
      <c r="X138" s="144">
        <f>IF(Tb.Financiering[[#This Row],[Pnr.]]=X$7,Tb.Financiering[[#This Row],[Te financieren]]-Tb.Financiering[[#This Row],[Eigen
bijdrage]]-Tb.Financiering[[#This Row],[Andere
subsidie(s)]]-Tb.Financiering[[#This Row],[Anders]],0)</f>
        <v>0</v>
      </c>
      <c r="Y138" s="144">
        <f>IF(Tb.Financiering[[#This Row],[Pnr.]]=Y$7,Tb.Financiering[[#This Row],[Te financieren]]-Tb.Financiering[[#This Row],[Eigen
bijdrage]]-Tb.Financiering[[#This Row],[Andere
subsidie(s)]]-Tb.Financiering[[#This Row],[Anders]],0)</f>
        <v>0</v>
      </c>
      <c r="Z138" s="144">
        <f>IF(Tb.Financiering[[#This Row],[Pnr.]]=Z$7,Tb.Financiering[[#This Row],[Te financieren]]-Tb.Financiering[[#This Row],[Eigen
bijdrage]]-Tb.Financiering[[#This Row],[Andere
subsidie(s)]]-Tb.Financiering[[#This Row],[Anders]],0)</f>
        <v>0</v>
      </c>
      <c r="AA138" s="144">
        <f>IF(Tb.Financiering[[#This Row],[Pnr.]]=AA$7,Tb.Financiering[[#This Row],[Te financieren]]-Tb.Financiering[[#This Row],[Eigen
bijdrage]]-Tb.Financiering[[#This Row],[Andere
subsidie(s)]]-Tb.Financiering[[#This Row],[Anders]],0)</f>
        <v>0</v>
      </c>
      <c r="AB138" s="144">
        <f>IF(Tb.Financiering[[#This Row],[Pnr.]]=AB$7,Tb.Financiering[[#This Row],[Te financieren]]-Tb.Financiering[[#This Row],[Eigen
bijdrage]]-Tb.Financiering[[#This Row],[Andere
subsidie(s)]]-Tb.Financiering[[#This Row],[Anders]],0)</f>
        <v>0</v>
      </c>
      <c r="AC138" s="144">
        <f>IF(Tb.Financiering[[#This Row],[Pnr.]]=AC$7,Tb.Financiering[[#This Row],[Te financieren]]-Tb.Financiering[[#This Row],[Eigen
bijdrage]]-Tb.Financiering[[#This Row],[Andere
subsidie(s)]]-Tb.Financiering[[#This Row],[Anders]],0)</f>
        <v>0</v>
      </c>
      <c r="AD138" s="144">
        <f>IF(Tb.Financiering[[#This Row],[Pnr.]]=AD$7,Tb.Financiering[[#This Row],[Te financieren]]-Tb.Financiering[[#This Row],[Eigen
bijdrage]]-Tb.Financiering[[#This Row],[Andere
subsidie(s)]]-Tb.Financiering[[#This Row],[Anders]],0)</f>
        <v>0</v>
      </c>
      <c r="AE138" s="144">
        <f>IF(Tb.Financiering[[#This Row],[Pnr.]]=AE$7,Tb.Financiering[[#This Row],[Te financieren]]-Tb.Financiering[[#This Row],[Eigen
bijdrage]]-Tb.Financiering[[#This Row],[Andere
subsidie(s)]]-Tb.Financiering[[#This Row],[Anders]],0)</f>
        <v>0</v>
      </c>
      <c r="AF138" s="144">
        <f>IF(Tb.Financiering[[#This Row],[Pnr.]]=AF$7,Tb.Financiering[[#This Row],[Te financieren]]-Tb.Financiering[[#This Row],[Eigen
bijdrage]]-Tb.Financiering[[#This Row],[Andere
subsidie(s)]]-Tb.Financiering[[#This Row],[Anders]],0)</f>
        <v>0</v>
      </c>
      <c r="AG138" s="144">
        <f>IF(Tb.Financiering[[#This Row],[Pnr.]]=AG$7,Tb.Financiering[[#This Row],[Te financieren]]-Tb.Financiering[[#This Row],[Eigen
bijdrage]]-Tb.Financiering[[#This Row],[Andere
subsidie(s)]]-Tb.Financiering[[#This Row],[Anders]],0)</f>
        <v>0</v>
      </c>
      <c r="AH138" s="144">
        <f>IF(Tb.Financiering[[#This Row],[Pnr.]]=AH$7,Tb.Financiering[[#This Row],[Te financieren]]-Tb.Financiering[[#This Row],[Eigen
bijdrage]]-Tb.Financiering[[#This Row],[Andere
subsidie(s)]]-Tb.Financiering[[#This Row],[Anders]],0)</f>
        <v>0</v>
      </c>
      <c r="AI138" s="144">
        <f>IF(Tb.Financiering[[#This Row],[Pnr.]]=AI$7,Tb.Financiering[[#This Row],[Te financieren]]-Tb.Financiering[[#This Row],[Eigen
bijdrage]]-Tb.Financiering[[#This Row],[Andere
subsidie(s)]]-Tb.Financiering[[#This Row],[Anders]],0)</f>
        <v>0</v>
      </c>
      <c r="AJ138" s="144">
        <f>IF(Tb.Financiering[[#This Row],[Pnr.]]=AJ$7,Tb.Financiering[[#This Row],[Te financieren]]-Tb.Financiering[[#This Row],[Eigen
bijdrage]]-Tb.Financiering[[#This Row],[Andere
subsidie(s)]]-Tb.Financiering[[#This Row],[Anders]],0)</f>
        <v>0</v>
      </c>
      <c r="AK138" s="144">
        <f>IF(Tb.Financiering[[#This Row],[Pnr.]]=AK$7,Tb.Financiering[[#This Row],[Te financieren]]-Tb.Financiering[[#This Row],[Eigen
bijdrage]]-Tb.Financiering[[#This Row],[Andere
subsidie(s)]]-Tb.Financiering[[#This Row],[Anders]],0)</f>
        <v>0</v>
      </c>
      <c r="AL138" s="144">
        <f>IF(Tb.Financiering[[#This Row],[Pnr.]]=AL$7,Tb.Financiering[[#This Row],[Te financieren]]-Tb.Financiering[[#This Row],[Eigen
bijdrage]]-Tb.Financiering[[#This Row],[Andere
subsidie(s)]]-Tb.Financiering[[#This Row],[Anders]],0)</f>
        <v>0</v>
      </c>
      <c r="AM138" s="144">
        <f>IF(Tb.Financiering[[#This Row],[Pnr.]]=AM$7,Tb.Financiering[[#This Row],[Te financieren]]-Tb.Financiering[[#This Row],[Eigen
bijdrage]]-Tb.Financiering[[#This Row],[Andere
subsidie(s)]]-Tb.Financiering[[#This Row],[Anders]],0)</f>
        <v>0</v>
      </c>
      <c r="AN138" s="144">
        <f>IF(Tb.Financiering[[#This Row],[Pnr.]]=AN$7,Tb.Financiering[[#This Row],[Te financieren]]-Tb.Financiering[[#This Row],[Eigen
bijdrage]]-Tb.Financiering[[#This Row],[Andere
subsidie(s)]]-Tb.Financiering[[#This Row],[Anders]],0)</f>
        <v>0</v>
      </c>
      <c r="AO138" s="144">
        <f>IF(Tb.Financiering[[#This Row],[Pnr.]]=AO$7,Tb.Financiering[[#This Row],[Te financieren]]-Tb.Financiering[[#This Row],[Eigen
bijdrage]]-Tb.Financiering[[#This Row],[Andere
subsidie(s)]]-Tb.Financiering[[#This Row],[Anders]],0)</f>
        <v>0</v>
      </c>
      <c r="AP138" s="144">
        <f>IF(Tb.Financiering[[#This Row],[Pnr.]]=AP$7,Tb.Financiering[[#This Row],[Te financieren]]-Tb.Financiering[[#This Row],[Eigen
bijdrage]]-Tb.Financiering[[#This Row],[Andere
subsidie(s)]]-Tb.Financiering[[#This Row],[Anders]],0)</f>
        <v>0</v>
      </c>
      <c r="AQ138" s="144">
        <f>IF(Tb.Financiering[[#This Row],[Pnr.]]=AQ$7,Tb.Financiering[[#This Row],[Te financieren]]-Tb.Financiering[[#This Row],[Eigen
bijdrage]]-Tb.Financiering[[#This Row],[Andere
subsidie(s)]]-Tb.Financiering[[#This Row],[Anders]],0)</f>
        <v>0</v>
      </c>
      <c r="AR138" s="144">
        <f>IF(Tb.Financiering[[#This Row],[Pnr.]]=AR$7,Tb.Financiering[[#This Row],[Te financieren]]-Tb.Financiering[[#This Row],[Eigen
bijdrage]]-Tb.Financiering[[#This Row],[Andere
subsidie(s)]]-Tb.Financiering[[#This Row],[Anders]],0)</f>
        <v>0</v>
      </c>
      <c r="AS138" s="144">
        <f>IF(Tb.Financiering[[#This Row],[Pnr.]]=AS$7,Tb.Financiering[[#This Row],[Te financieren]]-Tb.Financiering[[#This Row],[Eigen
bijdrage]]-Tb.Financiering[[#This Row],[Andere
subsidie(s)]]-Tb.Financiering[[#This Row],[Anders]],0)</f>
        <v>0</v>
      </c>
      <c r="AT138" s="144">
        <f>IF(Tb.Financiering[[#This Row],[Pnr.]]=AT$7,Tb.Financiering[[#This Row],[Te financieren]]-Tb.Financiering[[#This Row],[Eigen
bijdrage]]-Tb.Financiering[[#This Row],[Andere
subsidie(s)]]-Tb.Financiering[[#This Row],[Anders]],0)</f>
        <v>0</v>
      </c>
      <c r="AU138" s="144">
        <f>IF(Tb.Financiering[[#This Row],[Pnr.]]=AU$7,Tb.Financiering[[#This Row],[Te financieren]]-Tb.Financiering[[#This Row],[Eigen
bijdrage]]-Tb.Financiering[[#This Row],[Andere
subsidie(s)]]-Tb.Financiering[[#This Row],[Anders]],0)</f>
        <v>0</v>
      </c>
      <c r="AV138" s="144">
        <f>IF(Tb.Financiering[[#This Row],[Pnr.]]=AV$7,Tb.Financiering[[#This Row],[Te financieren]]-Tb.Financiering[[#This Row],[Eigen
bijdrage]]-Tb.Financiering[[#This Row],[Andere
subsidie(s)]]-Tb.Financiering[[#This Row],[Anders]],0)</f>
        <v>0</v>
      </c>
      <c r="AW138" s="144">
        <f>IF(Tb.Financiering[[#This Row],[Pnr.]]=AW$7,Tb.Financiering[[#This Row],[Te financieren]]-Tb.Financiering[[#This Row],[Eigen
bijdrage]]-Tb.Financiering[[#This Row],[Andere
subsidie(s)]]-Tb.Financiering[[#This Row],[Anders]],0)</f>
        <v>0</v>
      </c>
      <c r="AX138" s="144">
        <f>IF(Tb.Financiering[[#This Row],[Pnr.]]=AX$7,Tb.Financiering[[#This Row],[Te financieren]]-Tb.Financiering[[#This Row],[Eigen
bijdrage]]-Tb.Financiering[[#This Row],[Andere
subsidie(s)]]-Tb.Financiering[[#This Row],[Anders]],0)</f>
        <v>0</v>
      </c>
      <c r="AY138" s="144">
        <f>IF(Tb.Financiering[[#This Row],[Pnr.]]=AY$7,Tb.Financiering[[#This Row],[Te financieren]]-Tb.Financiering[[#This Row],[Eigen
bijdrage]]-Tb.Financiering[[#This Row],[Andere
subsidie(s)]]-Tb.Financiering[[#This Row],[Anders]],0)</f>
        <v>0</v>
      </c>
      <c r="AZ138" s="144">
        <f>IF(Tb.Financiering[[#This Row],[Pnr.]]=AZ$7,Tb.Financiering[[#This Row],[Te financieren]]-Tb.Financiering[[#This Row],[Eigen
bijdrage]]-Tb.Financiering[[#This Row],[Andere
subsidie(s)]]-Tb.Financiering[[#This Row],[Anders]],0)</f>
        <v>0</v>
      </c>
      <c r="BA138" s="144">
        <f>IF(Tb.Financiering[[#This Row],[Pnr.]]=BA$7,Tb.Financiering[[#This Row],[Te financieren]]-Tb.Financiering[[#This Row],[Eigen
bijdrage]]-Tb.Financiering[[#This Row],[Andere
subsidie(s)]]-Tb.Financiering[[#This Row],[Anders]],0)</f>
        <v>0</v>
      </c>
      <c r="BB138" s="144">
        <f>IF(Tb.Financiering[[#This Row],[Pnr.]]=BB$7,Tb.Financiering[[#This Row],[Te financieren]]-Tb.Financiering[[#This Row],[Eigen
bijdrage]]-Tb.Financiering[[#This Row],[Andere
subsidie(s)]]-Tb.Financiering[[#This Row],[Anders]],0)</f>
        <v>0</v>
      </c>
      <c r="BC138" s="144">
        <f>IF(Tb.Financiering[[#This Row],[Pnr.]]=BC$7,Tb.Financiering[[#This Row],[Te financieren]]-Tb.Financiering[[#This Row],[Eigen
bijdrage]]-Tb.Financiering[[#This Row],[Andere
subsidie(s)]]-Tb.Financiering[[#This Row],[Anders]],0)</f>
        <v>0</v>
      </c>
      <c r="BD138" s="144">
        <f>IF(Tb.Financiering[[#This Row],[Pnr.]]=BD$7,Tb.Financiering[[#This Row],[Te financieren]]-Tb.Financiering[[#This Row],[Eigen
bijdrage]]-Tb.Financiering[[#This Row],[Andere
subsidie(s)]]-Tb.Financiering[[#This Row],[Anders]],0)</f>
        <v>0</v>
      </c>
      <c r="BE138" s="144">
        <f>IF(Tb.Financiering[[#This Row],[Pnr.]]=BE$7,Tb.Financiering[[#This Row],[Te financieren]]-Tb.Financiering[[#This Row],[Eigen
bijdrage]]-Tb.Financiering[[#This Row],[Andere
subsidie(s)]]-Tb.Financiering[[#This Row],[Anders]],0)</f>
        <v>0</v>
      </c>
      <c r="BF138" s="144">
        <f>IF(Tb.Financiering[[#This Row],[Pnr.]]=BF$7,Tb.Financiering[[#This Row],[Te financieren]]-Tb.Financiering[[#This Row],[Eigen
bijdrage]]-Tb.Financiering[[#This Row],[Andere
subsidie(s)]]-Tb.Financiering[[#This Row],[Anders]],0)</f>
        <v>0</v>
      </c>
      <c r="BG138" s="144">
        <f>IF(Tb.Financiering[[#This Row],[Pnr.]]=BG$7,Tb.Financiering[[#This Row],[Te financieren]]-Tb.Financiering[[#This Row],[Eigen
bijdrage]]-Tb.Financiering[[#This Row],[Andere
subsidie(s)]]-Tb.Financiering[[#This Row],[Anders]],0)</f>
        <v>0</v>
      </c>
      <c r="BH138" s="144">
        <f>IF(Tb.Financiering[[#This Row],[Pnr.]]=BH$7,Tb.Financiering[[#This Row],[Te financieren]]-Tb.Financiering[[#This Row],[Eigen
bijdrage]]-Tb.Financiering[[#This Row],[Andere
subsidie(s)]]-Tb.Financiering[[#This Row],[Anders]],0)</f>
        <v>0</v>
      </c>
      <c r="BI138" s="144">
        <f>IF(Tb.Financiering[[#This Row],[Pnr.]]=BI$7,Tb.Financiering[[#This Row],[Te financieren]]-Tb.Financiering[[#This Row],[Eigen
bijdrage]]-Tb.Financiering[[#This Row],[Andere
subsidie(s)]]-Tb.Financiering[[#This Row],[Anders]],0)</f>
        <v>0</v>
      </c>
      <c r="BJ138" s="144">
        <f>IF(Tb.Financiering[[#This Row],[Pnr.]]=BJ$7,Tb.Financiering[[#This Row],[Te financieren]]-Tb.Financiering[[#This Row],[Eigen
bijdrage]]-Tb.Financiering[[#This Row],[Andere
subsidie(s)]]-Tb.Financiering[[#This Row],[Anders]],0)</f>
        <v>0</v>
      </c>
      <c r="BK138" s="144">
        <f>IF(Tb.Financiering[[#This Row],[Pnr.]]=BK$7,Tb.Financiering[[#This Row],[Te financieren]]-Tb.Financiering[[#This Row],[Eigen
bijdrage]]-Tb.Financiering[[#This Row],[Andere
subsidie(s)]]-Tb.Financiering[[#This Row],[Anders]],0)</f>
        <v>0</v>
      </c>
      <c r="BL138" s="144">
        <f>IF(Tb.Financiering[[#This Row],[Pnr.]]=BL$7,Tb.Financiering[[#This Row],[Te financieren]]-Tb.Financiering[[#This Row],[Eigen
bijdrage]]-Tb.Financiering[[#This Row],[Andere
subsidie(s)]]-Tb.Financiering[[#This Row],[Anders]],0)</f>
        <v>0</v>
      </c>
      <c r="BM138" s="144">
        <f>IF(Tb.Financiering[[#This Row],[Pnr.]]=BM$7,Tb.Financiering[[#This Row],[Te financieren]]-Tb.Financiering[[#This Row],[Eigen
bijdrage]]-Tb.Financiering[[#This Row],[Andere
subsidie(s)]]-Tb.Financiering[[#This Row],[Anders]],0)</f>
        <v>0</v>
      </c>
      <c r="BN138" s="235">
        <f>IF(Tb.Financiering[[#This Row],[Pnr.]]=BN$7,Tb.Financiering[[#This Row],[Eigen
bijdrage]]+Tb.Financiering[[#This Row],[Andere
subsidie(s)]]+Tb.Financiering[[#This Row],[Anders]],0)</f>
        <v>0</v>
      </c>
      <c r="BO138" s="235">
        <f>IF(Tb.Financiering[[#This Row],[Pnr.]]=BO$7,Tb.Financiering[[#This Row],[Eigen
bijdrage]]+Tb.Financiering[[#This Row],[Andere
subsidie(s)]]+Tb.Financiering[[#This Row],[Anders]],0)</f>
        <v>0</v>
      </c>
      <c r="BP138" s="235">
        <f>IF(Tb.Financiering[[#This Row],[Pnr.]]=BP$7,Tb.Financiering[[#This Row],[Eigen
bijdrage]]+Tb.Financiering[[#This Row],[Andere
subsidie(s)]]+Tb.Financiering[[#This Row],[Anders]],0)</f>
        <v>0</v>
      </c>
      <c r="BQ138" s="235">
        <f>IF(Tb.Financiering[[#This Row],[Pnr.]]=BQ$7,Tb.Financiering[[#This Row],[Eigen
bijdrage]]+Tb.Financiering[[#This Row],[Andere
subsidie(s)]]+Tb.Financiering[[#This Row],[Anders]],0)</f>
        <v>0</v>
      </c>
      <c r="BR138" s="235">
        <f>IF(Tb.Financiering[[#This Row],[Pnr.]]=BR$7,Tb.Financiering[[#This Row],[Eigen
bijdrage]]+Tb.Financiering[[#This Row],[Andere
subsidie(s)]]+Tb.Financiering[[#This Row],[Anders]],0)</f>
        <v>0</v>
      </c>
      <c r="BS138" s="235">
        <f>IF(Tb.Financiering[[#This Row],[Pnr.]]=BS$7,Tb.Financiering[[#This Row],[Eigen
bijdrage]]+Tb.Financiering[[#This Row],[Andere
subsidie(s)]]+Tb.Financiering[[#This Row],[Anders]],0)</f>
        <v>0</v>
      </c>
      <c r="BT138" s="235">
        <f>IF(Tb.Financiering[[#This Row],[Pnr.]]=BT$7,Tb.Financiering[[#This Row],[Eigen
bijdrage]]+Tb.Financiering[[#This Row],[Andere
subsidie(s)]]+Tb.Financiering[[#This Row],[Anders]],0)</f>
        <v>0</v>
      </c>
      <c r="BU138" s="235">
        <f>IF(Tb.Financiering[[#This Row],[Pnr.]]=BU$7,Tb.Financiering[[#This Row],[Eigen
bijdrage]]+Tb.Financiering[[#This Row],[Andere
subsidie(s)]]+Tb.Financiering[[#This Row],[Anders]],0)</f>
        <v>0</v>
      </c>
      <c r="BV138" s="235">
        <f>IF(Tb.Financiering[[#This Row],[Pnr.]]=BV$7,Tb.Financiering[[#This Row],[Eigen
bijdrage]]+Tb.Financiering[[#This Row],[Andere
subsidie(s)]]+Tb.Financiering[[#This Row],[Anders]],0)</f>
        <v>0</v>
      </c>
      <c r="BW138" s="235">
        <f>IF(Tb.Financiering[[#This Row],[Pnr.]]=BW$7,Tb.Financiering[[#This Row],[Eigen
bijdrage]]+Tb.Financiering[[#This Row],[Andere
subsidie(s)]]+Tb.Financiering[[#This Row],[Anders]],0)</f>
        <v>0</v>
      </c>
      <c r="BX138" s="235">
        <f>IF(Tb.Financiering[[#This Row],[Pnr.]]=BX$7,Tb.Financiering[[#This Row],[Eigen
bijdrage]]+Tb.Financiering[[#This Row],[Andere
subsidie(s)]]+Tb.Financiering[[#This Row],[Anders]],0)</f>
        <v>0</v>
      </c>
      <c r="BY138" s="235">
        <f>IF(Tb.Financiering[[#This Row],[Pnr.]]=BY$7,Tb.Financiering[[#This Row],[Eigen
bijdrage]]+Tb.Financiering[[#This Row],[Andere
subsidie(s)]]+Tb.Financiering[[#This Row],[Anders]],0)</f>
        <v>0</v>
      </c>
      <c r="BZ138" s="235">
        <f>IF(Tb.Financiering[[#This Row],[Pnr.]]=BZ$7,Tb.Financiering[[#This Row],[Eigen
bijdrage]]+Tb.Financiering[[#This Row],[Andere
subsidie(s)]]+Tb.Financiering[[#This Row],[Anders]],0)</f>
        <v>0</v>
      </c>
      <c r="CA138" s="235">
        <f>IF(Tb.Financiering[[#This Row],[Pnr.]]=CA$7,Tb.Financiering[[#This Row],[Eigen
bijdrage]]+Tb.Financiering[[#This Row],[Andere
subsidie(s)]]+Tb.Financiering[[#This Row],[Anders]],0)</f>
        <v>0</v>
      </c>
      <c r="CB138" s="235">
        <f>IF(Tb.Financiering[[#This Row],[Pnr.]]=CB$7,Tb.Financiering[[#This Row],[Eigen
bijdrage]]+Tb.Financiering[[#This Row],[Andere
subsidie(s)]]+Tb.Financiering[[#This Row],[Anders]],0)</f>
        <v>0</v>
      </c>
      <c r="CC138" s="235">
        <f>IF(Tb.Financiering[[#This Row],[Pnr.]]=CC$7,Tb.Financiering[[#This Row],[Eigen
bijdrage]]+Tb.Financiering[[#This Row],[Andere
subsidie(s)]]+Tb.Financiering[[#This Row],[Anders]],0)</f>
        <v>0</v>
      </c>
      <c r="CD138" s="235">
        <f>IF(Tb.Financiering[[#This Row],[Pnr.]]=CD$7,Tb.Financiering[[#This Row],[Eigen
bijdrage]]+Tb.Financiering[[#This Row],[Andere
subsidie(s)]]+Tb.Financiering[[#This Row],[Anders]],0)</f>
        <v>0</v>
      </c>
      <c r="CE138" s="235">
        <f>IF(Tb.Financiering[[#This Row],[Pnr.]]=CE$7,Tb.Financiering[[#This Row],[Eigen
bijdrage]]+Tb.Financiering[[#This Row],[Andere
subsidie(s)]]+Tb.Financiering[[#This Row],[Anders]],0)</f>
        <v>0</v>
      </c>
      <c r="CF138" s="235">
        <f>IF(Tb.Financiering[[#This Row],[Pnr.]]=CF$7,Tb.Financiering[[#This Row],[Eigen
bijdrage]]+Tb.Financiering[[#This Row],[Andere
subsidie(s)]]+Tb.Financiering[[#This Row],[Anders]],0)</f>
        <v>0</v>
      </c>
      <c r="CG138" s="235">
        <f>IF(Tb.Financiering[[#This Row],[Pnr.]]=CG$7,Tb.Financiering[[#This Row],[Eigen
bijdrage]]+Tb.Financiering[[#This Row],[Andere
subsidie(s)]]+Tb.Financiering[[#This Row],[Anders]],0)</f>
        <v>0</v>
      </c>
      <c r="CH138" s="235">
        <f>IF(Tb.Financiering[[#This Row],[Pnr.]]=CH$7,Tb.Financiering[[#This Row],[Eigen
bijdrage]]+Tb.Financiering[[#This Row],[Andere
subsidie(s)]]+Tb.Financiering[[#This Row],[Anders]],0)</f>
        <v>0</v>
      </c>
      <c r="CI138" s="235">
        <f>IF(Tb.Financiering[[#This Row],[Pnr.]]=CI$7,Tb.Financiering[[#This Row],[Eigen
bijdrage]]+Tb.Financiering[[#This Row],[Andere
subsidie(s)]]+Tb.Financiering[[#This Row],[Anders]],0)</f>
        <v>0</v>
      </c>
      <c r="CJ138" s="235">
        <f>IF(Tb.Financiering[[#This Row],[Pnr.]]=CJ$7,Tb.Financiering[[#This Row],[Eigen
bijdrage]]+Tb.Financiering[[#This Row],[Andere
subsidie(s)]]+Tb.Financiering[[#This Row],[Anders]],0)</f>
        <v>0</v>
      </c>
      <c r="CK138" s="235">
        <f>IF(Tb.Financiering[[#This Row],[Pnr.]]=CK$7,Tb.Financiering[[#This Row],[Eigen
bijdrage]]+Tb.Financiering[[#This Row],[Andere
subsidie(s)]]+Tb.Financiering[[#This Row],[Anders]],0)</f>
        <v>0</v>
      </c>
      <c r="CL138" s="235">
        <f>IF(Tb.Financiering[[#This Row],[Pnr.]]=CL$7,Tb.Financiering[[#This Row],[Eigen
bijdrage]]+Tb.Financiering[[#This Row],[Andere
subsidie(s)]]+Tb.Financiering[[#This Row],[Anders]],0)</f>
        <v>0</v>
      </c>
      <c r="CM138" s="235">
        <f>IF(Tb.Financiering[[#This Row],[Pnr.]]=CM$7,Tb.Financiering[[#This Row],[Eigen
bijdrage]]+Tb.Financiering[[#This Row],[Andere
subsidie(s)]]+Tb.Financiering[[#This Row],[Anders]],0)</f>
        <v>0</v>
      </c>
      <c r="CN138" s="235">
        <f>IF(Tb.Financiering[[#This Row],[Pnr.]]=CN$7,Tb.Financiering[[#This Row],[Eigen
bijdrage]]+Tb.Financiering[[#This Row],[Andere
subsidie(s)]]+Tb.Financiering[[#This Row],[Anders]],0)</f>
        <v>0</v>
      </c>
      <c r="CO138" s="235">
        <f>IF(Tb.Financiering[[#This Row],[Pnr.]]=CO$7,Tb.Financiering[[#This Row],[Eigen
bijdrage]]+Tb.Financiering[[#This Row],[Andere
subsidie(s)]]+Tb.Financiering[[#This Row],[Anders]],0)</f>
        <v>0</v>
      </c>
      <c r="CP138" s="235">
        <f>IF(Tb.Financiering[[#This Row],[Pnr.]]=CP$7,Tb.Financiering[[#This Row],[Eigen
bijdrage]]+Tb.Financiering[[#This Row],[Andere
subsidie(s)]]+Tb.Financiering[[#This Row],[Anders]],0)</f>
        <v>0</v>
      </c>
      <c r="CQ138" s="235">
        <f>IF(Tb.Financiering[[#This Row],[Pnr.]]=CQ$7,Tb.Financiering[[#This Row],[Eigen
bijdrage]]+Tb.Financiering[[#This Row],[Andere
subsidie(s)]]+Tb.Financiering[[#This Row],[Anders]],0)</f>
        <v>0</v>
      </c>
      <c r="CR138" s="235">
        <f>IF(Tb.Financiering[[#This Row],[Pnr.]]=CR$7,Tb.Financiering[[#This Row],[Eigen
bijdrage]]+Tb.Financiering[[#This Row],[Andere
subsidie(s)]]+Tb.Financiering[[#This Row],[Anders]],0)</f>
        <v>0</v>
      </c>
      <c r="CS138" s="235">
        <f>IF(Tb.Financiering[[#This Row],[Pnr.]]=CS$7,Tb.Financiering[[#This Row],[Eigen
bijdrage]]+Tb.Financiering[[#This Row],[Andere
subsidie(s)]]+Tb.Financiering[[#This Row],[Anders]],0)</f>
        <v>0</v>
      </c>
      <c r="CT138" s="235">
        <f>IF(Tb.Financiering[[#This Row],[Pnr.]]=CT$7,Tb.Financiering[[#This Row],[Eigen
bijdrage]]+Tb.Financiering[[#This Row],[Andere
subsidie(s)]]+Tb.Financiering[[#This Row],[Anders]],0)</f>
        <v>0</v>
      </c>
      <c r="CU138" s="235">
        <f>IF(Tb.Financiering[[#This Row],[Pnr.]]=CU$7,Tb.Financiering[[#This Row],[Eigen
bijdrage]]+Tb.Financiering[[#This Row],[Andere
subsidie(s)]]+Tb.Financiering[[#This Row],[Anders]],0)</f>
        <v>0</v>
      </c>
      <c r="CV138" s="235">
        <f>IF(Tb.Financiering[[#This Row],[Pnr.]]=CV$7,Tb.Financiering[[#This Row],[Eigen
bijdrage]]+Tb.Financiering[[#This Row],[Andere
subsidie(s)]]+Tb.Financiering[[#This Row],[Anders]],0)</f>
        <v>0</v>
      </c>
      <c r="CW138" s="235">
        <f>IF(Tb.Financiering[[#This Row],[Pnr.]]=CW$7,Tb.Financiering[[#This Row],[Eigen
bijdrage]]+Tb.Financiering[[#This Row],[Andere
subsidie(s)]]+Tb.Financiering[[#This Row],[Anders]],0)</f>
        <v>0</v>
      </c>
      <c r="CX138" s="235">
        <f>IF(Tb.Financiering[[#This Row],[Pnr.]]=CX$7,Tb.Financiering[[#This Row],[Eigen
bijdrage]]+Tb.Financiering[[#This Row],[Andere
subsidie(s)]]+Tb.Financiering[[#This Row],[Anders]],0)</f>
        <v>0</v>
      </c>
      <c r="CY138" s="235">
        <f>IF(Tb.Financiering[[#This Row],[Pnr.]]=CY$7,Tb.Financiering[[#This Row],[Eigen
bijdrage]]+Tb.Financiering[[#This Row],[Andere
subsidie(s)]]+Tb.Financiering[[#This Row],[Anders]],0)</f>
        <v>0</v>
      </c>
      <c r="CZ138" s="235">
        <f>IF(Tb.Financiering[[#This Row],[Pnr.]]=CZ$7,Tb.Financiering[[#This Row],[Eigen
bijdrage]]+Tb.Financiering[[#This Row],[Andere
subsidie(s)]]+Tb.Financiering[[#This Row],[Anders]],0)</f>
        <v>0</v>
      </c>
      <c r="DA138" s="235">
        <f>IF(Tb.Financiering[[#This Row],[Pnr.]]=DA$7,Tb.Financiering[[#This Row],[Eigen
bijdrage]]+Tb.Financiering[[#This Row],[Andere
subsidie(s)]]+Tb.Financiering[[#This Row],[Anders]],0)</f>
        <v>0</v>
      </c>
      <c r="DB138" s="235">
        <f>IF(Tb.Financiering[[#This Row],[Pnr.]]=DB$7,Tb.Financiering[[#This Row],[Eigen
bijdrage]]+Tb.Financiering[[#This Row],[Andere
subsidie(s)]]+Tb.Financiering[[#This Row],[Anders]],0)</f>
        <v>0</v>
      </c>
      <c r="DC138" s="235">
        <f>IF(Tb.Financiering[[#This Row],[Pnr.]]=DC$7,Tb.Financiering[[#This Row],[Eigen
bijdrage]]+Tb.Financiering[[#This Row],[Andere
subsidie(s)]]+Tb.Financiering[[#This Row],[Anders]],0)</f>
        <v>0</v>
      </c>
      <c r="DD138" s="235">
        <f>IF(Tb.Financiering[[#This Row],[Pnr.]]=DD$7,Tb.Financiering[[#This Row],[Eigen
bijdrage]]+Tb.Financiering[[#This Row],[Andere
subsidie(s)]]+Tb.Financiering[[#This Row],[Anders]],0)</f>
        <v>0</v>
      </c>
      <c r="DE138" s="235">
        <f>IF(Tb.Financiering[[#This Row],[Pnr.]]=DE$7,Tb.Financiering[[#This Row],[Eigen
bijdrage]]+Tb.Financiering[[#This Row],[Andere
subsidie(s)]]+Tb.Financiering[[#This Row],[Anders]],0)</f>
        <v>0</v>
      </c>
      <c r="DF138" s="235">
        <f>IF(Tb.Financiering[[#This Row],[Pnr.]]=DF$7,Tb.Financiering[[#This Row],[Eigen
bijdrage]]+Tb.Financiering[[#This Row],[Andere
subsidie(s)]]+Tb.Financiering[[#This Row],[Anders]],0)</f>
        <v>0</v>
      </c>
      <c r="DG138" s="235">
        <f>IF(Tb.Financiering[[#This Row],[Pnr.]]=DG$7,Tb.Financiering[[#This Row],[Eigen
bijdrage]]+Tb.Financiering[[#This Row],[Andere
subsidie(s)]]+Tb.Financiering[[#This Row],[Anders]],0)</f>
        <v>0</v>
      </c>
      <c r="DH138" s="235">
        <f>IF(Tb.Financiering[[#This Row],[Pnr.]]=DH$7,Tb.Financiering[[#This Row],[Eigen
bijdrage]]+Tb.Financiering[[#This Row],[Andere
subsidie(s)]]+Tb.Financiering[[#This Row],[Anders]],0)</f>
        <v>0</v>
      </c>
      <c r="DI138" s="235">
        <f>IF(Tb.Financiering[[#This Row],[Pnr.]]=DI$7,Tb.Financiering[[#This Row],[Eigen
bijdrage]]+Tb.Financiering[[#This Row],[Andere
subsidie(s)]]+Tb.Financiering[[#This Row],[Anders]],0)</f>
        <v>0</v>
      </c>
      <c r="DJ138" s="235">
        <f>IF(Tb.Financiering[[#This Row],[Pnr.]]=DJ$7,Tb.Financiering[[#This Row],[Eigen
bijdrage]]+Tb.Financiering[[#This Row],[Andere
subsidie(s)]]+Tb.Financiering[[#This Row],[Anders]],0)</f>
        <v>0</v>
      </c>
      <c r="DK138" s="235">
        <f>IF(Tb.Financiering[[#This Row],[Pnr.]]=DK$7,Tb.Financiering[[#This Row],[Eigen
bijdrage]]+Tb.Financiering[[#This Row],[Andere
subsidie(s)]]+Tb.Financiering[[#This Row],[Anders]],0)</f>
        <v>0</v>
      </c>
      <c r="XFD138" s="31"/>
    </row>
    <row r="139" spans="1:115 16384:16384" s="4" customFormat="1" x14ac:dyDescent="0.3">
      <c r="A139" s="31"/>
      <c r="B139" s="137"/>
      <c r="C139" s="137"/>
      <c r="D139" s="11">
        <f>SUMIF(Tbl.Kosten[PSAnr.],Tb.Financiering[[#This Row],[PSAnr.]],Tbl.Kosten[Totaal kosten])</f>
        <v>0</v>
      </c>
      <c r="E139" s="154">
        <f>SUMIF(Tbl.Kosten[PSAnr.],Tb.Financiering[[#This Row],[PSAnr.]],Tbl.Kosten[Subsidie])</f>
        <v>0</v>
      </c>
      <c r="F139" s="155"/>
      <c r="G139" s="154">
        <f>Tb.Financiering[[#This Row],[Begrote kosten]]-Tb.Financiering[[#This Row],[Berekende GLB subsidie]]-Tb.Financiering[[#This Row],[Correctie GLB subsidie]]</f>
        <v>0</v>
      </c>
      <c r="H139" s="156"/>
      <c r="I139" s="156"/>
      <c r="J139" s="156"/>
      <c r="K139" s="152"/>
      <c r="L139" s="97">
        <f>Tb.Financiering[[#This Row],[Te financieren]]-SUM(Tb.Financiering[[#This Row],[Eigen
bijdrage]:[Anders]])</f>
        <v>0</v>
      </c>
      <c r="M139" s="160" t="str">
        <f>IFERROR(VLOOKUP(Tb.Financiering[[#This Row],[Partnernaam]],Tbl.Projectpartners[[Naam]:[PNr.]],9,FALSE),"")</f>
        <v/>
      </c>
      <c r="N139" s="142" t="str">
        <f>IFERROR(VLOOKUP(Tb.Financiering[[#This Row],[Subsidiabele activiteit]],Tbl.Subsidiehoogte[[Subsidieactiviteit]:[SAnr.]],3,FALSE),"")</f>
        <v/>
      </c>
      <c r="O139" s="142" t="str">
        <f>_xlfn.CONCAT(Tb.Financiering[[#This Row],[Pnr.]],Tb.Financiering[[#This Row],[SAnr.]])</f>
        <v/>
      </c>
      <c r="P139" s="144">
        <f>IF(Tb.Financiering[[#This Row],[Pnr.]]=P$7,Tb.Financiering[[#This Row],[Te financieren]]-Tb.Financiering[[#This Row],[Eigen
bijdrage]]-Tb.Financiering[[#This Row],[Andere
subsidie(s)]]-Tb.Financiering[[#This Row],[Anders]],0)</f>
        <v>0</v>
      </c>
      <c r="Q139" s="144">
        <f>IF(Tb.Financiering[[#This Row],[Pnr.]]=Q$7,Tb.Financiering[[#This Row],[Te financieren]]-Tb.Financiering[[#This Row],[Eigen
bijdrage]]-Tb.Financiering[[#This Row],[Andere
subsidie(s)]]-Tb.Financiering[[#This Row],[Anders]],0)</f>
        <v>0</v>
      </c>
      <c r="R139" s="144">
        <f>IF(Tb.Financiering[[#This Row],[Pnr.]]=R$7,Tb.Financiering[[#This Row],[Te financieren]]-Tb.Financiering[[#This Row],[Eigen
bijdrage]]-Tb.Financiering[[#This Row],[Andere
subsidie(s)]]-Tb.Financiering[[#This Row],[Anders]],0)</f>
        <v>0</v>
      </c>
      <c r="S139" s="144">
        <f>IF(Tb.Financiering[[#This Row],[Pnr.]]=S$7,Tb.Financiering[[#This Row],[Te financieren]]-Tb.Financiering[[#This Row],[Eigen
bijdrage]]-Tb.Financiering[[#This Row],[Andere
subsidie(s)]]-Tb.Financiering[[#This Row],[Anders]],0)</f>
        <v>0</v>
      </c>
      <c r="T139" s="144">
        <f>IF(Tb.Financiering[[#This Row],[Pnr.]]=T$7,Tb.Financiering[[#This Row],[Te financieren]]-Tb.Financiering[[#This Row],[Eigen
bijdrage]]-Tb.Financiering[[#This Row],[Andere
subsidie(s)]]-Tb.Financiering[[#This Row],[Anders]],0)</f>
        <v>0</v>
      </c>
      <c r="U139" s="144">
        <f>IF(Tb.Financiering[[#This Row],[Pnr.]]=U$7,Tb.Financiering[[#This Row],[Te financieren]]-Tb.Financiering[[#This Row],[Eigen
bijdrage]]-Tb.Financiering[[#This Row],[Andere
subsidie(s)]]-Tb.Financiering[[#This Row],[Anders]],0)</f>
        <v>0</v>
      </c>
      <c r="V139" s="144">
        <f>IF(Tb.Financiering[[#This Row],[Pnr.]]=V$7,Tb.Financiering[[#This Row],[Te financieren]]-Tb.Financiering[[#This Row],[Eigen
bijdrage]]-Tb.Financiering[[#This Row],[Andere
subsidie(s)]]-Tb.Financiering[[#This Row],[Anders]],0)</f>
        <v>0</v>
      </c>
      <c r="W139" s="144">
        <f>IF(Tb.Financiering[[#This Row],[Pnr.]]=W$7,Tb.Financiering[[#This Row],[Te financieren]]-Tb.Financiering[[#This Row],[Eigen
bijdrage]]-Tb.Financiering[[#This Row],[Andere
subsidie(s)]]-Tb.Financiering[[#This Row],[Anders]],0)</f>
        <v>0</v>
      </c>
      <c r="X139" s="144">
        <f>IF(Tb.Financiering[[#This Row],[Pnr.]]=X$7,Tb.Financiering[[#This Row],[Te financieren]]-Tb.Financiering[[#This Row],[Eigen
bijdrage]]-Tb.Financiering[[#This Row],[Andere
subsidie(s)]]-Tb.Financiering[[#This Row],[Anders]],0)</f>
        <v>0</v>
      </c>
      <c r="Y139" s="144">
        <f>IF(Tb.Financiering[[#This Row],[Pnr.]]=Y$7,Tb.Financiering[[#This Row],[Te financieren]]-Tb.Financiering[[#This Row],[Eigen
bijdrage]]-Tb.Financiering[[#This Row],[Andere
subsidie(s)]]-Tb.Financiering[[#This Row],[Anders]],0)</f>
        <v>0</v>
      </c>
      <c r="Z139" s="144">
        <f>IF(Tb.Financiering[[#This Row],[Pnr.]]=Z$7,Tb.Financiering[[#This Row],[Te financieren]]-Tb.Financiering[[#This Row],[Eigen
bijdrage]]-Tb.Financiering[[#This Row],[Andere
subsidie(s)]]-Tb.Financiering[[#This Row],[Anders]],0)</f>
        <v>0</v>
      </c>
      <c r="AA139" s="144">
        <f>IF(Tb.Financiering[[#This Row],[Pnr.]]=AA$7,Tb.Financiering[[#This Row],[Te financieren]]-Tb.Financiering[[#This Row],[Eigen
bijdrage]]-Tb.Financiering[[#This Row],[Andere
subsidie(s)]]-Tb.Financiering[[#This Row],[Anders]],0)</f>
        <v>0</v>
      </c>
      <c r="AB139" s="144">
        <f>IF(Tb.Financiering[[#This Row],[Pnr.]]=AB$7,Tb.Financiering[[#This Row],[Te financieren]]-Tb.Financiering[[#This Row],[Eigen
bijdrage]]-Tb.Financiering[[#This Row],[Andere
subsidie(s)]]-Tb.Financiering[[#This Row],[Anders]],0)</f>
        <v>0</v>
      </c>
      <c r="AC139" s="144">
        <f>IF(Tb.Financiering[[#This Row],[Pnr.]]=AC$7,Tb.Financiering[[#This Row],[Te financieren]]-Tb.Financiering[[#This Row],[Eigen
bijdrage]]-Tb.Financiering[[#This Row],[Andere
subsidie(s)]]-Tb.Financiering[[#This Row],[Anders]],0)</f>
        <v>0</v>
      </c>
      <c r="AD139" s="144">
        <f>IF(Tb.Financiering[[#This Row],[Pnr.]]=AD$7,Tb.Financiering[[#This Row],[Te financieren]]-Tb.Financiering[[#This Row],[Eigen
bijdrage]]-Tb.Financiering[[#This Row],[Andere
subsidie(s)]]-Tb.Financiering[[#This Row],[Anders]],0)</f>
        <v>0</v>
      </c>
      <c r="AE139" s="144">
        <f>IF(Tb.Financiering[[#This Row],[Pnr.]]=AE$7,Tb.Financiering[[#This Row],[Te financieren]]-Tb.Financiering[[#This Row],[Eigen
bijdrage]]-Tb.Financiering[[#This Row],[Andere
subsidie(s)]]-Tb.Financiering[[#This Row],[Anders]],0)</f>
        <v>0</v>
      </c>
      <c r="AF139" s="144">
        <f>IF(Tb.Financiering[[#This Row],[Pnr.]]=AF$7,Tb.Financiering[[#This Row],[Te financieren]]-Tb.Financiering[[#This Row],[Eigen
bijdrage]]-Tb.Financiering[[#This Row],[Andere
subsidie(s)]]-Tb.Financiering[[#This Row],[Anders]],0)</f>
        <v>0</v>
      </c>
      <c r="AG139" s="144">
        <f>IF(Tb.Financiering[[#This Row],[Pnr.]]=AG$7,Tb.Financiering[[#This Row],[Te financieren]]-Tb.Financiering[[#This Row],[Eigen
bijdrage]]-Tb.Financiering[[#This Row],[Andere
subsidie(s)]]-Tb.Financiering[[#This Row],[Anders]],0)</f>
        <v>0</v>
      </c>
      <c r="AH139" s="144">
        <f>IF(Tb.Financiering[[#This Row],[Pnr.]]=AH$7,Tb.Financiering[[#This Row],[Te financieren]]-Tb.Financiering[[#This Row],[Eigen
bijdrage]]-Tb.Financiering[[#This Row],[Andere
subsidie(s)]]-Tb.Financiering[[#This Row],[Anders]],0)</f>
        <v>0</v>
      </c>
      <c r="AI139" s="144">
        <f>IF(Tb.Financiering[[#This Row],[Pnr.]]=AI$7,Tb.Financiering[[#This Row],[Te financieren]]-Tb.Financiering[[#This Row],[Eigen
bijdrage]]-Tb.Financiering[[#This Row],[Andere
subsidie(s)]]-Tb.Financiering[[#This Row],[Anders]],0)</f>
        <v>0</v>
      </c>
      <c r="AJ139" s="144">
        <f>IF(Tb.Financiering[[#This Row],[Pnr.]]=AJ$7,Tb.Financiering[[#This Row],[Te financieren]]-Tb.Financiering[[#This Row],[Eigen
bijdrage]]-Tb.Financiering[[#This Row],[Andere
subsidie(s)]]-Tb.Financiering[[#This Row],[Anders]],0)</f>
        <v>0</v>
      </c>
      <c r="AK139" s="144">
        <f>IF(Tb.Financiering[[#This Row],[Pnr.]]=AK$7,Tb.Financiering[[#This Row],[Te financieren]]-Tb.Financiering[[#This Row],[Eigen
bijdrage]]-Tb.Financiering[[#This Row],[Andere
subsidie(s)]]-Tb.Financiering[[#This Row],[Anders]],0)</f>
        <v>0</v>
      </c>
      <c r="AL139" s="144">
        <f>IF(Tb.Financiering[[#This Row],[Pnr.]]=AL$7,Tb.Financiering[[#This Row],[Te financieren]]-Tb.Financiering[[#This Row],[Eigen
bijdrage]]-Tb.Financiering[[#This Row],[Andere
subsidie(s)]]-Tb.Financiering[[#This Row],[Anders]],0)</f>
        <v>0</v>
      </c>
      <c r="AM139" s="144">
        <f>IF(Tb.Financiering[[#This Row],[Pnr.]]=AM$7,Tb.Financiering[[#This Row],[Te financieren]]-Tb.Financiering[[#This Row],[Eigen
bijdrage]]-Tb.Financiering[[#This Row],[Andere
subsidie(s)]]-Tb.Financiering[[#This Row],[Anders]],0)</f>
        <v>0</v>
      </c>
      <c r="AN139" s="144">
        <f>IF(Tb.Financiering[[#This Row],[Pnr.]]=AN$7,Tb.Financiering[[#This Row],[Te financieren]]-Tb.Financiering[[#This Row],[Eigen
bijdrage]]-Tb.Financiering[[#This Row],[Andere
subsidie(s)]]-Tb.Financiering[[#This Row],[Anders]],0)</f>
        <v>0</v>
      </c>
      <c r="AO139" s="144">
        <f>IF(Tb.Financiering[[#This Row],[Pnr.]]=AO$7,Tb.Financiering[[#This Row],[Te financieren]]-Tb.Financiering[[#This Row],[Eigen
bijdrage]]-Tb.Financiering[[#This Row],[Andere
subsidie(s)]]-Tb.Financiering[[#This Row],[Anders]],0)</f>
        <v>0</v>
      </c>
      <c r="AP139" s="144">
        <f>IF(Tb.Financiering[[#This Row],[Pnr.]]=AP$7,Tb.Financiering[[#This Row],[Te financieren]]-Tb.Financiering[[#This Row],[Eigen
bijdrage]]-Tb.Financiering[[#This Row],[Andere
subsidie(s)]]-Tb.Financiering[[#This Row],[Anders]],0)</f>
        <v>0</v>
      </c>
      <c r="AQ139" s="144">
        <f>IF(Tb.Financiering[[#This Row],[Pnr.]]=AQ$7,Tb.Financiering[[#This Row],[Te financieren]]-Tb.Financiering[[#This Row],[Eigen
bijdrage]]-Tb.Financiering[[#This Row],[Andere
subsidie(s)]]-Tb.Financiering[[#This Row],[Anders]],0)</f>
        <v>0</v>
      </c>
      <c r="AR139" s="144">
        <f>IF(Tb.Financiering[[#This Row],[Pnr.]]=AR$7,Tb.Financiering[[#This Row],[Te financieren]]-Tb.Financiering[[#This Row],[Eigen
bijdrage]]-Tb.Financiering[[#This Row],[Andere
subsidie(s)]]-Tb.Financiering[[#This Row],[Anders]],0)</f>
        <v>0</v>
      </c>
      <c r="AS139" s="144">
        <f>IF(Tb.Financiering[[#This Row],[Pnr.]]=AS$7,Tb.Financiering[[#This Row],[Te financieren]]-Tb.Financiering[[#This Row],[Eigen
bijdrage]]-Tb.Financiering[[#This Row],[Andere
subsidie(s)]]-Tb.Financiering[[#This Row],[Anders]],0)</f>
        <v>0</v>
      </c>
      <c r="AT139" s="144">
        <f>IF(Tb.Financiering[[#This Row],[Pnr.]]=AT$7,Tb.Financiering[[#This Row],[Te financieren]]-Tb.Financiering[[#This Row],[Eigen
bijdrage]]-Tb.Financiering[[#This Row],[Andere
subsidie(s)]]-Tb.Financiering[[#This Row],[Anders]],0)</f>
        <v>0</v>
      </c>
      <c r="AU139" s="144">
        <f>IF(Tb.Financiering[[#This Row],[Pnr.]]=AU$7,Tb.Financiering[[#This Row],[Te financieren]]-Tb.Financiering[[#This Row],[Eigen
bijdrage]]-Tb.Financiering[[#This Row],[Andere
subsidie(s)]]-Tb.Financiering[[#This Row],[Anders]],0)</f>
        <v>0</v>
      </c>
      <c r="AV139" s="144">
        <f>IF(Tb.Financiering[[#This Row],[Pnr.]]=AV$7,Tb.Financiering[[#This Row],[Te financieren]]-Tb.Financiering[[#This Row],[Eigen
bijdrage]]-Tb.Financiering[[#This Row],[Andere
subsidie(s)]]-Tb.Financiering[[#This Row],[Anders]],0)</f>
        <v>0</v>
      </c>
      <c r="AW139" s="144">
        <f>IF(Tb.Financiering[[#This Row],[Pnr.]]=AW$7,Tb.Financiering[[#This Row],[Te financieren]]-Tb.Financiering[[#This Row],[Eigen
bijdrage]]-Tb.Financiering[[#This Row],[Andere
subsidie(s)]]-Tb.Financiering[[#This Row],[Anders]],0)</f>
        <v>0</v>
      </c>
      <c r="AX139" s="144">
        <f>IF(Tb.Financiering[[#This Row],[Pnr.]]=AX$7,Tb.Financiering[[#This Row],[Te financieren]]-Tb.Financiering[[#This Row],[Eigen
bijdrage]]-Tb.Financiering[[#This Row],[Andere
subsidie(s)]]-Tb.Financiering[[#This Row],[Anders]],0)</f>
        <v>0</v>
      </c>
      <c r="AY139" s="144">
        <f>IF(Tb.Financiering[[#This Row],[Pnr.]]=AY$7,Tb.Financiering[[#This Row],[Te financieren]]-Tb.Financiering[[#This Row],[Eigen
bijdrage]]-Tb.Financiering[[#This Row],[Andere
subsidie(s)]]-Tb.Financiering[[#This Row],[Anders]],0)</f>
        <v>0</v>
      </c>
      <c r="AZ139" s="144">
        <f>IF(Tb.Financiering[[#This Row],[Pnr.]]=AZ$7,Tb.Financiering[[#This Row],[Te financieren]]-Tb.Financiering[[#This Row],[Eigen
bijdrage]]-Tb.Financiering[[#This Row],[Andere
subsidie(s)]]-Tb.Financiering[[#This Row],[Anders]],0)</f>
        <v>0</v>
      </c>
      <c r="BA139" s="144">
        <f>IF(Tb.Financiering[[#This Row],[Pnr.]]=BA$7,Tb.Financiering[[#This Row],[Te financieren]]-Tb.Financiering[[#This Row],[Eigen
bijdrage]]-Tb.Financiering[[#This Row],[Andere
subsidie(s)]]-Tb.Financiering[[#This Row],[Anders]],0)</f>
        <v>0</v>
      </c>
      <c r="BB139" s="144">
        <f>IF(Tb.Financiering[[#This Row],[Pnr.]]=BB$7,Tb.Financiering[[#This Row],[Te financieren]]-Tb.Financiering[[#This Row],[Eigen
bijdrage]]-Tb.Financiering[[#This Row],[Andere
subsidie(s)]]-Tb.Financiering[[#This Row],[Anders]],0)</f>
        <v>0</v>
      </c>
      <c r="BC139" s="144">
        <f>IF(Tb.Financiering[[#This Row],[Pnr.]]=BC$7,Tb.Financiering[[#This Row],[Te financieren]]-Tb.Financiering[[#This Row],[Eigen
bijdrage]]-Tb.Financiering[[#This Row],[Andere
subsidie(s)]]-Tb.Financiering[[#This Row],[Anders]],0)</f>
        <v>0</v>
      </c>
      <c r="BD139" s="144">
        <f>IF(Tb.Financiering[[#This Row],[Pnr.]]=BD$7,Tb.Financiering[[#This Row],[Te financieren]]-Tb.Financiering[[#This Row],[Eigen
bijdrage]]-Tb.Financiering[[#This Row],[Andere
subsidie(s)]]-Tb.Financiering[[#This Row],[Anders]],0)</f>
        <v>0</v>
      </c>
      <c r="BE139" s="144">
        <f>IF(Tb.Financiering[[#This Row],[Pnr.]]=BE$7,Tb.Financiering[[#This Row],[Te financieren]]-Tb.Financiering[[#This Row],[Eigen
bijdrage]]-Tb.Financiering[[#This Row],[Andere
subsidie(s)]]-Tb.Financiering[[#This Row],[Anders]],0)</f>
        <v>0</v>
      </c>
      <c r="BF139" s="144">
        <f>IF(Tb.Financiering[[#This Row],[Pnr.]]=BF$7,Tb.Financiering[[#This Row],[Te financieren]]-Tb.Financiering[[#This Row],[Eigen
bijdrage]]-Tb.Financiering[[#This Row],[Andere
subsidie(s)]]-Tb.Financiering[[#This Row],[Anders]],0)</f>
        <v>0</v>
      </c>
      <c r="BG139" s="144">
        <f>IF(Tb.Financiering[[#This Row],[Pnr.]]=BG$7,Tb.Financiering[[#This Row],[Te financieren]]-Tb.Financiering[[#This Row],[Eigen
bijdrage]]-Tb.Financiering[[#This Row],[Andere
subsidie(s)]]-Tb.Financiering[[#This Row],[Anders]],0)</f>
        <v>0</v>
      </c>
      <c r="BH139" s="144">
        <f>IF(Tb.Financiering[[#This Row],[Pnr.]]=BH$7,Tb.Financiering[[#This Row],[Te financieren]]-Tb.Financiering[[#This Row],[Eigen
bijdrage]]-Tb.Financiering[[#This Row],[Andere
subsidie(s)]]-Tb.Financiering[[#This Row],[Anders]],0)</f>
        <v>0</v>
      </c>
      <c r="BI139" s="144">
        <f>IF(Tb.Financiering[[#This Row],[Pnr.]]=BI$7,Tb.Financiering[[#This Row],[Te financieren]]-Tb.Financiering[[#This Row],[Eigen
bijdrage]]-Tb.Financiering[[#This Row],[Andere
subsidie(s)]]-Tb.Financiering[[#This Row],[Anders]],0)</f>
        <v>0</v>
      </c>
      <c r="BJ139" s="144">
        <f>IF(Tb.Financiering[[#This Row],[Pnr.]]=BJ$7,Tb.Financiering[[#This Row],[Te financieren]]-Tb.Financiering[[#This Row],[Eigen
bijdrage]]-Tb.Financiering[[#This Row],[Andere
subsidie(s)]]-Tb.Financiering[[#This Row],[Anders]],0)</f>
        <v>0</v>
      </c>
      <c r="BK139" s="144">
        <f>IF(Tb.Financiering[[#This Row],[Pnr.]]=BK$7,Tb.Financiering[[#This Row],[Te financieren]]-Tb.Financiering[[#This Row],[Eigen
bijdrage]]-Tb.Financiering[[#This Row],[Andere
subsidie(s)]]-Tb.Financiering[[#This Row],[Anders]],0)</f>
        <v>0</v>
      </c>
      <c r="BL139" s="144">
        <f>IF(Tb.Financiering[[#This Row],[Pnr.]]=BL$7,Tb.Financiering[[#This Row],[Te financieren]]-Tb.Financiering[[#This Row],[Eigen
bijdrage]]-Tb.Financiering[[#This Row],[Andere
subsidie(s)]]-Tb.Financiering[[#This Row],[Anders]],0)</f>
        <v>0</v>
      </c>
      <c r="BM139" s="144">
        <f>IF(Tb.Financiering[[#This Row],[Pnr.]]=BM$7,Tb.Financiering[[#This Row],[Te financieren]]-Tb.Financiering[[#This Row],[Eigen
bijdrage]]-Tb.Financiering[[#This Row],[Andere
subsidie(s)]]-Tb.Financiering[[#This Row],[Anders]],0)</f>
        <v>0</v>
      </c>
      <c r="BN139" s="235">
        <f>IF(Tb.Financiering[[#This Row],[Pnr.]]=BN$7,Tb.Financiering[[#This Row],[Eigen
bijdrage]]+Tb.Financiering[[#This Row],[Andere
subsidie(s)]]+Tb.Financiering[[#This Row],[Anders]],0)</f>
        <v>0</v>
      </c>
      <c r="BO139" s="235">
        <f>IF(Tb.Financiering[[#This Row],[Pnr.]]=BO$7,Tb.Financiering[[#This Row],[Eigen
bijdrage]]+Tb.Financiering[[#This Row],[Andere
subsidie(s)]]+Tb.Financiering[[#This Row],[Anders]],0)</f>
        <v>0</v>
      </c>
      <c r="BP139" s="235">
        <f>IF(Tb.Financiering[[#This Row],[Pnr.]]=BP$7,Tb.Financiering[[#This Row],[Eigen
bijdrage]]+Tb.Financiering[[#This Row],[Andere
subsidie(s)]]+Tb.Financiering[[#This Row],[Anders]],0)</f>
        <v>0</v>
      </c>
      <c r="BQ139" s="235">
        <f>IF(Tb.Financiering[[#This Row],[Pnr.]]=BQ$7,Tb.Financiering[[#This Row],[Eigen
bijdrage]]+Tb.Financiering[[#This Row],[Andere
subsidie(s)]]+Tb.Financiering[[#This Row],[Anders]],0)</f>
        <v>0</v>
      </c>
      <c r="BR139" s="235">
        <f>IF(Tb.Financiering[[#This Row],[Pnr.]]=BR$7,Tb.Financiering[[#This Row],[Eigen
bijdrage]]+Tb.Financiering[[#This Row],[Andere
subsidie(s)]]+Tb.Financiering[[#This Row],[Anders]],0)</f>
        <v>0</v>
      </c>
      <c r="BS139" s="235">
        <f>IF(Tb.Financiering[[#This Row],[Pnr.]]=BS$7,Tb.Financiering[[#This Row],[Eigen
bijdrage]]+Tb.Financiering[[#This Row],[Andere
subsidie(s)]]+Tb.Financiering[[#This Row],[Anders]],0)</f>
        <v>0</v>
      </c>
      <c r="BT139" s="235">
        <f>IF(Tb.Financiering[[#This Row],[Pnr.]]=BT$7,Tb.Financiering[[#This Row],[Eigen
bijdrage]]+Tb.Financiering[[#This Row],[Andere
subsidie(s)]]+Tb.Financiering[[#This Row],[Anders]],0)</f>
        <v>0</v>
      </c>
      <c r="BU139" s="235">
        <f>IF(Tb.Financiering[[#This Row],[Pnr.]]=BU$7,Tb.Financiering[[#This Row],[Eigen
bijdrage]]+Tb.Financiering[[#This Row],[Andere
subsidie(s)]]+Tb.Financiering[[#This Row],[Anders]],0)</f>
        <v>0</v>
      </c>
      <c r="BV139" s="235">
        <f>IF(Tb.Financiering[[#This Row],[Pnr.]]=BV$7,Tb.Financiering[[#This Row],[Eigen
bijdrage]]+Tb.Financiering[[#This Row],[Andere
subsidie(s)]]+Tb.Financiering[[#This Row],[Anders]],0)</f>
        <v>0</v>
      </c>
      <c r="BW139" s="235">
        <f>IF(Tb.Financiering[[#This Row],[Pnr.]]=BW$7,Tb.Financiering[[#This Row],[Eigen
bijdrage]]+Tb.Financiering[[#This Row],[Andere
subsidie(s)]]+Tb.Financiering[[#This Row],[Anders]],0)</f>
        <v>0</v>
      </c>
      <c r="BX139" s="235">
        <f>IF(Tb.Financiering[[#This Row],[Pnr.]]=BX$7,Tb.Financiering[[#This Row],[Eigen
bijdrage]]+Tb.Financiering[[#This Row],[Andere
subsidie(s)]]+Tb.Financiering[[#This Row],[Anders]],0)</f>
        <v>0</v>
      </c>
      <c r="BY139" s="235">
        <f>IF(Tb.Financiering[[#This Row],[Pnr.]]=BY$7,Tb.Financiering[[#This Row],[Eigen
bijdrage]]+Tb.Financiering[[#This Row],[Andere
subsidie(s)]]+Tb.Financiering[[#This Row],[Anders]],0)</f>
        <v>0</v>
      </c>
      <c r="BZ139" s="235">
        <f>IF(Tb.Financiering[[#This Row],[Pnr.]]=BZ$7,Tb.Financiering[[#This Row],[Eigen
bijdrage]]+Tb.Financiering[[#This Row],[Andere
subsidie(s)]]+Tb.Financiering[[#This Row],[Anders]],0)</f>
        <v>0</v>
      </c>
      <c r="CA139" s="235">
        <f>IF(Tb.Financiering[[#This Row],[Pnr.]]=CA$7,Tb.Financiering[[#This Row],[Eigen
bijdrage]]+Tb.Financiering[[#This Row],[Andere
subsidie(s)]]+Tb.Financiering[[#This Row],[Anders]],0)</f>
        <v>0</v>
      </c>
      <c r="CB139" s="235">
        <f>IF(Tb.Financiering[[#This Row],[Pnr.]]=CB$7,Tb.Financiering[[#This Row],[Eigen
bijdrage]]+Tb.Financiering[[#This Row],[Andere
subsidie(s)]]+Tb.Financiering[[#This Row],[Anders]],0)</f>
        <v>0</v>
      </c>
      <c r="CC139" s="235">
        <f>IF(Tb.Financiering[[#This Row],[Pnr.]]=CC$7,Tb.Financiering[[#This Row],[Eigen
bijdrage]]+Tb.Financiering[[#This Row],[Andere
subsidie(s)]]+Tb.Financiering[[#This Row],[Anders]],0)</f>
        <v>0</v>
      </c>
      <c r="CD139" s="235">
        <f>IF(Tb.Financiering[[#This Row],[Pnr.]]=CD$7,Tb.Financiering[[#This Row],[Eigen
bijdrage]]+Tb.Financiering[[#This Row],[Andere
subsidie(s)]]+Tb.Financiering[[#This Row],[Anders]],0)</f>
        <v>0</v>
      </c>
      <c r="CE139" s="235">
        <f>IF(Tb.Financiering[[#This Row],[Pnr.]]=CE$7,Tb.Financiering[[#This Row],[Eigen
bijdrage]]+Tb.Financiering[[#This Row],[Andere
subsidie(s)]]+Tb.Financiering[[#This Row],[Anders]],0)</f>
        <v>0</v>
      </c>
      <c r="CF139" s="235">
        <f>IF(Tb.Financiering[[#This Row],[Pnr.]]=CF$7,Tb.Financiering[[#This Row],[Eigen
bijdrage]]+Tb.Financiering[[#This Row],[Andere
subsidie(s)]]+Tb.Financiering[[#This Row],[Anders]],0)</f>
        <v>0</v>
      </c>
      <c r="CG139" s="235">
        <f>IF(Tb.Financiering[[#This Row],[Pnr.]]=CG$7,Tb.Financiering[[#This Row],[Eigen
bijdrage]]+Tb.Financiering[[#This Row],[Andere
subsidie(s)]]+Tb.Financiering[[#This Row],[Anders]],0)</f>
        <v>0</v>
      </c>
      <c r="CH139" s="235">
        <f>IF(Tb.Financiering[[#This Row],[Pnr.]]=CH$7,Tb.Financiering[[#This Row],[Eigen
bijdrage]]+Tb.Financiering[[#This Row],[Andere
subsidie(s)]]+Tb.Financiering[[#This Row],[Anders]],0)</f>
        <v>0</v>
      </c>
      <c r="CI139" s="235">
        <f>IF(Tb.Financiering[[#This Row],[Pnr.]]=CI$7,Tb.Financiering[[#This Row],[Eigen
bijdrage]]+Tb.Financiering[[#This Row],[Andere
subsidie(s)]]+Tb.Financiering[[#This Row],[Anders]],0)</f>
        <v>0</v>
      </c>
      <c r="CJ139" s="235">
        <f>IF(Tb.Financiering[[#This Row],[Pnr.]]=CJ$7,Tb.Financiering[[#This Row],[Eigen
bijdrage]]+Tb.Financiering[[#This Row],[Andere
subsidie(s)]]+Tb.Financiering[[#This Row],[Anders]],0)</f>
        <v>0</v>
      </c>
      <c r="CK139" s="235">
        <f>IF(Tb.Financiering[[#This Row],[Pnr.]]=CK$7,Tb.Financiering[[#This Row],[Eigen
bijdrage]]+Tb.Financiering[[#This Row],[Andere
subsidie(s)]]+Tb.Financiering[[#This Row],[Anders]],0)</f>
        <v>0</v>
      </c>
      <c r="CL139" s="235">
        <f>IF(Tb.Financiering[[#This Row],[Pnr.]]=CL$7,Tb.Financiering[[#This Row],[Eigen
bijdrage]]+Tb.Financiering[[#This Row],[Andere
subsidie(s)]]+Tb.Financiering[[#This Row],[Anders]],0)</f>
        <v>0</v>
      </c>
      <c r="CM139" s="235">
        <f>IF(Tb.Financiering[[#This Row],[Pnr.]]=CM$7,Tb.Financiering[[#This Row],[Eigen
bijdrage]]+Tb.Financiering[[#This Row],[Andere
subsidie(s)]]+Tb.Financiering[[#This Row],[Anders]],0)</f>
        <v>0</v>
      </c>
      <c r="CN139" s="235">
        <f>IF(Tb.Financiering[[#This Row],[Pnr.]]=CN$7,Tb.Financiering[[#This Row],[Eigen
bijdrage]]+Tb.Financiering[[#This Row],[Andere
subsidie(s)]]+Tb.Financiering[[#This Row],[Anders]],0)</f>
        <v>0</v>
      </c>
      <c r="CO139" s="235">
        <f>IF(Tb.Financiering[[#This Row],[Pnr.]]=CO$7,Tb.Financiering[[#This Row],[Eigen
bijdrage]]+Tb.Financiering[[#This Row],[Andere
subsidie(s)]]+Tb.Financiering[[#This Row],[Anders]],0)</f>
        <v>0</v>
      </c>
      <c r="CP139" s="235">
        <f>IF(Tb.Financiering[[#This Row],[Pnr.]]=CP$7,Tb.Financiering[[#This Row],[Eigen
bijdrage]]+Tb.Financiering[[#This Row],[Andere
subsidie(s)]]+Tb.Financiering[[#This Row],[Anders]],0)</f>
        <v>0</v>
      </c>
      <c r="CQ139" s="235">
        <f>IF(Tb.Financiering[[#This Row],[Pnr.]]=CQ$7,Tb.Financiering[[#This Row],[Eigen
bijdrage]]+Tb.Financiering[[#This Row],[Andere
subsidie(s)]]+Tb.Financiering[[#This Row],[Anders]],0)</f>
        <v>0</v>
      </c>
      <c r="CR139" s="235">
        <f>IF(Tb.Financiering[[#This Row],[Pnr.]]=CR$7,Tb.Financiering[[#This Row],[Eigen
bijdrage]]+Tb.Financiering[[#This Row],[Andere
subsidie(s)]]+Tb.Financiering[[#This Row],[Anders]],0)</f>
        <v>0</v>
      </c>
      <c r="CS139" s="235">
        <f>IF(Tb.Financiering[[#This Row],[Pnr.]]=CS$7,Tb.Financiering[[#This Row],[Eigen
bijdrage]]+Tb.Financiering[[#This Row],[Andere
subsidie(s)]]+Tb.Financiering[[#This Row],[Anders]],0)</f>
        <v>0</v>
      </c>
      <c r="CT139" s="235">
        <f>IF(Tb.Financiering[[#This Row],[Pnr.]]=CT$7,Tb.Financiering[[#This Row],[Eigen
bijdrage]]+Tb.Financiering[[#This Row],[Andere
subsidie(s)]]+Tb.Financiering[[#This Row],[Anders]],0)</f>
        <v>0</v>
      </c>
      <c r="CU139" s="235">
        <f>IF(Tb.Financiering[[#This Row],[Pnr.]]=CU$7,Tb.Financiering[[#This Row],[Eigen
bijdrage]]+Tb.Financiering[[#This Row],[Andere
subsidie(s)]]+Tb.Financiering[[#This Row],[Anders]],0)</f>
        <v>0</v>
      </c>
      <c r="CV139" s="235">
        <f>IF(Tb.Financiering[[#This Row],[Pnr.]]=CV$7,Tb.Financiering[[#This Row],[Eigen
bijdrage]]+Tb.Financiering[[#This Row],[Andere
subsidie(s)]]+Tb.Financiering[[#This Row],[Anders]],0)</f>
        <v>0</v>
      </c>
      <c r="CW139" s="235">
        <f>IF(Tb.Financiering[[#This Row],[Pnr.]]=CW$7,Tb.Financiering[[#This Row],[Eigen
bijdrage]]+Tb.Financiering[[#This Row],[Andere
subsidie(s)]]+Tb.Financiering[[#This Row],[Anders]],0)</f>
        <v>0</v>
      </c>
      <c r="CX139" s="235">
        <f>IF(Tb.Financiering[[#This Row],[Pnr.]]=CX$7,Tb.Financiering[[#This Row],[Eigen
bijdrage]]+Tb.Financiering[[#This Row],[Andere
subsidie(s)]]+Tb.Financiering[[#This Row],[Anders]],0)</f>
        <v>0</v>
      </c>
      <c r="CY139" s="235">
        <f>IF(Tb.Financiering[[#This Row],[Pnr.]]=CY$7,Tb.Financiering[[#This Row],[Eigen
bijdrage]]+Tb.Financiering[[#This Row],[Andere
subsidie(s)]]+Tb.Financiering[[#This Row],[Anders]],0)</f>
        <v>0</v>
      </c>
      <c r="CZ139" s="235">
        <f>IF(Tb.Financiering[[#This Row],[Pnr.]]=CZ$7,Tb.Financiering[[#This Row],[Eigen
bijdrage]]+Tb.Financiering[[#This Row],[Andere
subsidie(s)]]+Tb.Financiering[[#This Row],[Anders]],0)</f>
        <v>0</v>
      </c>
      <c r="DA139" s="235">
        <f>IF(Tb.Financiering[[#This Row],[Pnr.]]=DA$7,Tb.Financiering[[#This Row],[Eigen
bijdrage]]+Tb.Financiering[[#This Row],[Andere
subsidie(s)]]+Tb.Financiering[[#This Row],[Anders]],0)</f>
        <v>0</v>
      </c>
      <c r="DB139" s="235">
        <f>IF(Tb.Financiering[[#This Row],[Pnr.]]=DB$7,Tb.Financiering[[#This Row],[Eigen
bijdrage]]+Tb.Financiering[[#This Row],[Andere
subsidie(s)]]+Tb.Financiering[[#This Row],[Anders]],0)</f>
        <v>0</v>
      </c>
      <c r="DC139" s="235">
        <f>IF(Tb.Financiering[[#This Row],[Pnr.]]=DC$7,Tb.Financiering[[#This Row],[Eigen
bijdrage]]+Tb.Financiering[[#This Row],[Andere
subsidie(s)]]+Tb.Financiering[[#This Row],[Anders]],0)</f>
        <v>0</v>
      </c>
      <c r="DD139" s="235">
        <f>IF(Tb.Financiering[[#This Row],[Pnr.]]=DD$7,Tb.Financiering[[#This Row],[Eigen
bijdrage]]+Tb.Financiering[[#This Row],[Andere
subsidie(s)]]+Tb.Financiering[[#This Row],[Anders]],0)</f>
        <v>0</v>
      </c>
      <c r="DE139" s="235">
        <f>IF(Tb.Financiering[[#This Row],[Pnr.]]=DE$7,Tb.Financiering[[#This Row],[Eigen
bijdrage]]+Tb.Financiering[[#This Row],[Andere
subsidie(s)]]+Tb.Financiering[[#This Row],[Anders]],0)</f>
        <v>0</v>
      </c>
      <c r="DF139" s="235">
        <f>IF(Tb.Financiering[[#This Row],[Pnr.]]=DF$7,Tb.Financiering[[#This Row],[Eigen
bijdrage]]+Tb.Financiering[[#This Row],[Andere
subsidie(s)]]+Tb.Financiering[[#This Row],[Anders]],0)</f>
        <v>0</v>
      </c>
      <c r="DG139" s="235">
        <f>IF(Tb.Financiering[[#This Row],[Pnr.]]=DG$7,Tb.Financiering[[#This Row],[Eigen
bijdrage]]+Tb.Financiering[[#This Row],[Andere
subsidie(s)]]+Tb.Financiering[[#This Row],[Anders]],0)</f>
        <v>0</v>
      </c>
      <c r="DH139" s="235">
        <f>IF(Tb.Financiering[[#This Row],[Pnr.]]=DH$7,Tb.Financiering[[#This Row],[Eigen
bijdrage]]+Tb.Financiering[[#This Row],[Andere
subsidie(s)]]+Tb.Financiering[[#This Row],[Anders]],0)</f>
        <v>0</v>
      </c>
      <c r="DI139" s="235">
        <f>IF(Tb.Financiering[[#This Row],[Pnr.]]=DI$7,Tb.Financiering[[#This Row],[Eigen
bijdrage]]+Tb.Financiering[[#This Row],[Andere
subsidie(s)]]+Tb.Financiering[[#This Row],[Anders]],0)</f>
        <v>0</v>
      </c>
      <c r="DJ139" s="235">
        <f>IF(Tb.Financiering[[#This Row],[Pnr.]]=DJ$7,Tb.Financiering[[#This Row],[Eigen
bijdrage]]+Tb.Financiering[[#This Row],[Andere
subsidie(s)]]+Tb.Financiering[[#This Row],[Anders]],0)</f>
        <v>0</v>
      </c>
      <c r="DK139" s="235">
        <f>IF(Tb.Financiering[[#This Row],[Pnr.]]=DK$7,Tb.Financiering[[#This Row],[Eigen
bijdrage]]+Tb.Financiering[[#This Row],[Andere
subsidie(s)]]+Tb.Financiering[[#This Row],[Anders]],0)</f>
        <v>0</v>
      </c>
      <c r="XFD139" s="31"/>
    </row>
    <row r="140" spans="1:115 16384:16384" s="4" customFormat="1" x14ac:dyDescent="0.3">
      <c r="A140" s="31"/>
      <c r="B140" s="137"/>
      <c r="C140" s="137"/>
      <c r="D140" s="11">
        <f>SUMIF(Tbl.Kosten[PSAnr.],Tb.Financiering[[#This Row],[PSAnr.]],Tbl.Kosten[Totaal kosten])</f>
        <v>0</v>
      </c>
      <c r="E140" s="154">
        <f>SUMIF(Tbl.Kosten[PSAnr.],Tb.Financiering[[#This Row],[PSAnr.]],Tbl.Kosten[Subsidie])</f>
        <v>0</v>
      </c>
      <c r="F140" s="155"/>
      <c r="G140" s="154">
        <f>Tb.Financiering[[#This Row],[Begrote kosten]]-Tb.Financiering[[#This Row],[Berekende GLB subsidie]]-Tb.Financiering[[#This Row],[Correctie GLB subsidie]]</f>
        <v>0</v>
      </c>
      <c r="H140" s="156"/>
      <c r="I140" s="156"/>
      <c r="J140" s="156"/>
      <c r="K140" s="152"/>
      <c r="L140" s="97">
        <f>Tb.Financiering[[#This Row],[Te financieren]]-SUM(Tb.Financiering[[#This Row],[Eigen
bijdrage]:[Anders]])</f>
        <v>0</v>
      </c>
      <c r="M140" s="160" t="str">
        <f>IFERROR(VLOOKUP(Tb.Financiering[[#This Row],[Partnernaam]],Tbl.Projectpartners[[Naam]:[PNr.]],9,FALSE),"")</f>
        <v/>
      </c>
      <c r="N140" s="142" t="str">
        <f>IFERROR(VLOOKUP(Tb.Financiering[[#This Row],[Subsidiabele activiteit]],Tbl.Subsidiehoogte[[Subsidieactiviteit]:[SAnr.]],3,FALSE),"")</f>
        <v/>
      </c>
      <c r="O140" s="142" t="str">
        <f>_xlfn.CONCAT(Tb.Financiering[[#This Row],[Pnr.]],Tb.Financiering[[#This Row],[SAnr.]])</f>
        <v/>
      </c>
      <c r="P140" s="144">
        <f>IF(Tb.Financiering[[#This Row],[Pnr.]]=P$7,Tb.Financiering[[#This Row],[Te financieren]]-Tb.Financiering[[#This Row],[Eigen
bijdrage]]-Tb.Financiering[[#This Row],[Andere
subsidie(s)]]-Tb.Financiering[[#This Row],[Anders]],0)</f>
        <v>0</v>
      </c>
      <c r="Q140" s="144">
        <f>IF(Tb.Financiering[[#This Row],[Pnr.]]=Q$7,Tb.Financiering[[#This Row],[Te financieren]]-Tb.Financiering[[#This Row],[Eigen
bijdrage]]-Tb.Financiering[[#This Row],[Andere
subsidie(s)]]-Tb.Financiering[[#This Row],[Anders]],0)</f>
        <v>0</v>
      </c>
      <c r="R140" s="144">
        <f>IF(Tb.Financiering[[#This Row],[Pnr.]]=R$7,Tb.Financiering[[#This Row],[Te financieren]]-Tb.Financiering[[#This Row],[Eigen
bijdrage]]-Tb.Financiering[[#This Row],[Andere
subsidie(s)]]-Tb.Financiering[[#This Row],[Anders]],0)</f>
        <v>0</v>
      </c>
      <c r="S140" s="144">
        <f>IF(Tb.Financiering[[#This Row],[Pnr.]]=S$7,Tb.Financiering[[#This Row],[Te financieren]]-Tb.Financiering[[#This Row],[Eigen
bijdrage]]-Tb.Financiering[[#This Row],[Andere
subsidie(s)]]-Tb.Financiering[[#This Row],[Anders]],0)</f>
        <v>0</v>
      </c>
      <c r="T140" s="144">
        <f>IF(Tb.Financiering[[#This Row],[Pnr.]]=T$7,Tb.Financiering[[#This Row],[Te financieren]]-Tb.Financiering[[#This Row],[Eigen
bijdrage]]-Tb.Financiering[[#This Row],[Andere
subsidie(s)]]-Tb.Financiering[[#This Row],[Anders]],0)</f>
        <v>0</v>
      </c>
      <c r="U140" s="144">
        <f>IF(Tb.Financiering[[#This Row],[Pnr.]]=U$7,Tb.Financiering[[#This Row],[Te financieren]]-Tb.Financiering[[#This Row],[Eigen
bijdrage]]-Tb.Financiering[[#This Row],[Andere
subsidie(s)]]-Tb.Financiering[[#This Row],[Anders]],0)</f>
        <v>0</v>
      </c>
      <c r="V140" s="144">
        <f>IF(Tb.Financiering[[#This Row],[Pnr.]]=V$7,Tb.Financiering[[#This Row],[Te financieren]]-Tb.Financiering[[#This Row],[Eigen
bijdrage]]-Tb.Financiering[[#This Row],[Andere
subsidie(s)]]-Tb.Financiering[[#This Row],[Anders]],0)</f>
        <v>0</v>
      </c>
      <c r="W140" s="144">
        <f>IF(Tb.Financiering[[#This Row],[Pnr.]]=W$7,Tb.Financiering[[#This Row],[Te financieren]]-Tb.Financiering[[#This Row],[Eigen
bijdrage]]-Tb.Financiering[[#This Row],[Andere
subsidie(s)]]-Tb.Financiering[[#This Row],[Anders]],0)</f>
        <v>0</v>
      </c>
      <c r="X140" s="144">
        <f>IF(Tb.Financiering[[#This Row],[Pnr.]]=X$7,Tb.Financiering[[#This Row],[Te financieren]]-Tb.Financiering[[#This Row],[Eigen
bijdrage]]-Tb.Financiering[[#This Row],[Andere
subsidie(s)]]-Tb.Financiering[[#This Row],[Anders]],0)</f>
        <v>0</v>
      </c>
      <c r="Y140" s="144">
        <f>IF(Tb.Financiering[[#This Row],[Pnr.]]=Y$7,Tb.Financiering[[#This Row],[Te financieren]]-Tb.Financiering[[#This Row],[Eigen
bijdrage]]-Tb.Financiering[[#This Row],[Andere
subsidie(s)]]-Tb.Financiering[[#This Row],[Anders]],0)</f>
        <v>0</v>
      </c>
      <c r="Z140" s="144">
        <f>IF(Tb.Financiering[[#This Row],[Pnr.]]=Z$7,Tb.Financiering[[#This Row],[Te financieren]]-Tb.Financiering[[#This Row],[Eigen
bijdrage]]-Tb.Financiering[[#This Row],[Andere
subsidie(s)]]-Tb.Financiering[[#This Row],[Anders]],0)</f>
        <v>0</v>
      </c>
      <c r="AA140" s="144">
        <f>IF(Tb.Financiering[[#This Row],[Pnr.]]=AA$7,Tb.Financiering[[#This Row],[Te financieren]]-Tb.Financiering[[#This Row],[Eigen
bijdrage]]-Tb.Financiering[[#This Row],[Andere
subsidie(s)]]-Tb.Financiering[[#This Row],[Anders]],0)</f>
        <v>0</v>
      </c>
      <c r="AB140" s="144">
        <f>IF(Tb.Financiering[[#This Row],[Pnr.]]=AB$7,Tb.Financiering[[#This Row],[Te financieren]]-Tb.Financiering[[#This Row],[Eigen
bijdrage]]-Tb.Financiering[[#This Row],[Andere
subsidie(s)]]-Tb.Financiering[[#This Row],[Anders]],0)</f>
        <v>0</v>
      </c>
      <c r="AC140" s="144">
        <f>IF(Tb.Financiering[[#This Row],[Pnr.]]=AC$7,Tb.Financiering[[#This Row],[Te financieren]]-Tb.Financiering[[#This Row],[Eigen
bijdrage]]-Tb.Financiering[[#This Row],[Andere
subsidie(s)]]-Tb.Financiering[[#This Row],[Anders]],0)</f>
        <v>0</v>
      </c>
      <c r="AD140" s="144">
        <f>IF(Tb.Financiering[[#This Row],[Pnr.]]=AD$7,Tb.Financiering[[#This Row],[Te financieren]]-Tb.Financiering[[#This Row],[Eigen
bijdrage]]-Tb.Financiering[[#This Row],[Andere
subsidie(s)]]-Tb.Financiering[[#This Row],[Anders]],0)</f>
        <v>0</v>
      </c>
      <c r="AE140" s="144">
        <f>IF(Tb.Financiering[[#This Row],[Pnr.]]=AE$7,Tb.Financiering[[#This Row],[Te financieren]]-Tb.Financiering[[#This Row],[Eigen
bijdrage]]-Tb.Financiering[[#This Row],[Andere
subsidie(s)]]-Tb.Financiering[[#This Row],[Anders]],0)</f>
        <v>0</v>
      </c>
      <c r="AF140" s="144">
        <f>IF(Tb.Financiering[[#This Row],[Pnr.]]=AF$7,Tb.Financiering[[#This Row],[Te financieren]]-Tb.Financiering[[#This Row],[Eigen
bijdrage]]-Tb.Financiering[[#This Row],[Andere
subsidie(s)]]-Tb.Financiering[[#This Row],[Anders]],0)</f>
        <v>0</v>
      </c>
      <c r="AG140" s="144">
        <f>IF(Tb.Financiering[[#This Row],[Pnr.]]=AG$7,Tb.Financiering[[#This Row],[Te financieren]]-Tb.Financiering[[#This Row],[Eigen
bijdrage]]-Tb.Financiering[[#This Row],[Andere
subsidie(s)]]-Tb.Financiering[[#This Row],[Anders]],0)</f>
        <v>0</v>
      </c>
      <c r="AH140" s="144">
        <f>IF(Tb.Financiering[[#This Row],[Pnr.]]=AH$7,Tb.Financiering[[#This Row],[Te financieren]]-Tb.Financiering[[#This Row],[Eigen
bijdrage]]-Tb.Financiering[[#This Row],[Andere
subsidie(s)]]-Tb.Financiering[[#This Row],[Anders]],0)</f>
        <v>0</v>
      </c>
      <c r="AI140" s="144">
        <f>IF(Tb.Financiering[[#This Row],[Pnr.]]=AI$7,Tb.Financiering[[#This Row],[Te financieren]]-Tb.Financiering[[#This Row],[Eigen
bijdrage]]-Tb.Financiering[[#This Row],[Andere
subsidie(s)]]-Tb.Financiering[[#This Row],[Anders]],0)</f>
        <v>0</v>
      </c>
      <c r="AJ140" s="144">
        <f>IF(Tb.Financiering[[#This Row],[Pnr.]]=AJ$7,Tb.Financiering[[#This Row],[Te financieren]]-Tb.Financiering[[#This Row],[Eigen
bijdrage]]-Tb.Financiering[[#This Row],[Andere
subsidie(s)]]-Tb.Financiering[[#This Row],[Anders]],0)</f>
        <v>0</v>
      </c>
      <c r="AK140" s="144">
        <f>IF(Tb.Financiering[[#This Row],[Pnr.]]=AK$7,Tb.Financiering[[#This Row],[Te financieren]]-Tb.Financiering[[#This Row],[Eigen
bijdrage]]-Tb.Financiering[[#This Row],[Andere
subsidie(s)]]-Tb.Financiering[[#This Row],[Anders]],0)</f>
        <v>0</v>
      </c>
      <c r="AL140" s="144">
        <f>IF(Tb.Financiering[[#This Row],[Pnr.]]=AL$7,Tb.Financiering[[#This Row],[Te financieren]]-Tb.Financiering[[#This Row],[Eigen
bijdrage]]-Tb.Financiering[[#This Row],[Andere
subsidie(s)]]-Tb.Financiering[[#This Row],[Anders]],0)</f>
        <v>0</v>
      </c>
      <c r="AM140" s="144">
        <f>IF(Tb.Financiering[[#This Row],[Pnr.]]=AM$7,Tb.Financiering[[#This Row],[Te financieren]]-Tb.Financiering[[#This Row],[Eigen
bijdrage]]-Tb.Financiering[[#This Row],[Andere
subsidie(s)]]-Tb.Financiering[[#This Row],[Anders]],0)</f>
        <v>0</v>
      </c>
      <c r="AN140" s="144">
        <f>IF(Tb.Financiering[[#This Row],[Pnr.]]=AN$7,Tb.Financiering[[#This Row],[Te financieren]]-Tb.Financiering[[#This Row],[Eigen
bijdrage]]-Tb.Financiering[[#This Row],[Andere
subsidie(s)]]-Tb.Financiering[[#This Row],[Anders]],0)</f>
        <v>0</v>
      </c>
      <c r="AO140" s="144">
        <f>IF(Tb.Financiering[[#This Row],[Pnr.]]=AO$7,Tb.Financiering[[#This Row],[Te financieren]]-Tb.Financiering[[#This Row],[Eigen
bijdrage]]-Tb.Financiering[[#This Row],[Andere
subsidie(s)]]-Tb.Financiering[[#This Row],[Anders]],0)</f>
        <v>0</v>
      </c>
      <c r="AP140" s="144">
        <f>IF(Tb.Financiering[[#This Row],[Pnr.]]=AP$7,Tb.Financiering[[#This Row],[Te financieren]]-Tb.Financiering[[#This Row],[Eigen
bijdrage]]-Tb.Financiering[[#This Row],[Andere
subsidie(s)]]-Tb.Financiering[[#This Row],[Anders]],0)</f>
        <v>0</v>
      </c>
      <c r="AQ140" s="144">
        <f>IF(Tb.Financiering[[#This Row],[Pnr.]]=AQ$7,Tb.Financiering[[#This Row],[Te financieren]]-Tb.Financiering[[#This Row],[Eigen
bijdrage]]-Tb.Financiering[[#This Row],[Andere
subsidie(s)]]-Tb.Financiering[[#This Row],[Anders]],0)</f>
        <v>0</v>
      </c>
      <c r="AR140" s="144">
        <f>IF(Tb.Financiering[[#This Row],[Pnr.]]=AR$7,Tb.Financiering[[#This Row],[Te financieren]]-Tb.Financiering[[#This Row],[Eigen
bijdrage]]-Tb.Financiering[[#This Row],[Andere
subsidie(s)]]-Tb.Financiering[[#This Row],[Anders]],0)</f>
        <v>0</v>
      </c>
      <c r="AS140" s="144">
        <f>IF(Tb.Financiering[[#This Row],[Pnr.]]=AS$7,Tb.Financiering[[#This Row],[Te financieren]]-Tb.Financiering[[#This Row],[Eigen
bijdrage]]-Tb.Financiering[[#This Row],[Andere
subsidie(s)]]-Tb.Financiering[[#This Row],[Anders]],0)</f>
        <v>0</v>
      </c>
      <c r="AT140" s="144">
        <f>IF(Tb.Financiering[[#This Row],[Pnr.]]=AT$7,Tb.Financiering[[#This Row],[Te financieren]]-Tb.Financiering[[#This Row],[Eigen
bijdrage]]-Tb.Financiering[[#This Row],[Andere
subsidie(s)]]-Tb.Financiering[[#This Row],[Anders]],0)</f>
        <v>0</v>
      </c>
      <c r="AU140" s="144">
        <f>IF(Tb.Financiering[[#This Row],[Pnr.]]=AU$7,Tb.Financiering[[#This Row],[Te financieren]]-Tb.Financiering[[#This Row],[Eigen
bijdrage]]-Tb.Financiering[[#This Row],[Andere
subsidie(s)]]-Tb.Financiering[[#This Row],[Anders]],0)</f>
        <v>0</v>
      </c>
      <c r="AV140" s="144">
        <f>IF(Tb.Financiering[[#This Row],[Pnr.]]=AV$7,Tb.Financiering[[#This Row],[Te financieren]]-Tb.Financiering[[#This Row],[Eigen
bijdrage]]-Tb.Financiering[[#This Row],[Andere
subsidie(s)]]-Tb.Financiering[[#This Row],[Anders]],0)</f>
        <v>0</v>
      </c>
      <c r="AW140" s="144">
        <f>IF(Tb.Financiering[[#This Row],[Pnr.]]=AW$7,Tb.Financiering[[#This Row],[Te financieren]]-Tb.Financiering[[#This Row],[Eigen
bijdrage]]-Tb.Financiering[[#This Row],[Andere
subsidie(s)]]-Tb.Financiering[[#This Row],[Anders]],0)</f>
        <v>0</v>
      </c>
      <c r="AX140" s="144">
        <f>IF(Tb.Financiering[[#This Row],[Pnr.]]=AX$7,Tb.Financiering[[#This Row],[Te financieren]]-Tb.Financiering[[#This Row],[Eigen
bijdrage]]-Tb.Financiering[[#This Row],[Andere
subsidie(s)]]-Tb.Financiering[[#This Row],[Anders]],0)</f>
        <v>0</v>
      </c>
      <c r="AY140" s="144">
        <f>IF(Tb.Financiering[[#This Row],[Pnr.]]=AY$7,Tb.Financiering[[#This Row],[Te financieren]]-Tb.Financiering[[#This Row],[Eigen
bijdrage]]-Tb.Financiering[[#This Row],[Andere
subsidie(s)]]-Tb.Financiering[[#This Row],[Anders]],0)</f>
        <v>0</v>
      </c>
      <c r="AZ140" s="144">
        <f>IF(Tb.Financiering[[#This Row],[Pnr.]]=AZ$7,Tb.Financiering[[#This Row],[Te financieren]]-Tb.Financiering[[#This Row],[Eigen
bijdrage]]-Tb.Financiering[[#This Row],[Andere
subsidie(s)]]-Tb.Financiering[[#This Row],[Anders]],0)</f>
        <v>0</v>
      </c>
      <c r="BA140" s="144">
        <f>IF(Tb.Financiering[[#This Row],[Pnr.]]=BA$7,Tb.Financiering[[#This Row],[Te financieren]]-Tb.Financiering[[#This Row],[Eigen
bijdrage]]-Tb.Financiering[[#This Row],[Andere
subsidie(s)]]-Tb.Financiering[[#This Row],[Anders]],0)</f>
        <v>0</v>
      </c>
      <c r="BB140" s="144">
        <f>IF(Tb.Financiering[[#This Row],[Pnr.]]=BB$7,Tb.Financiering[[#This Row],[Te financieren]]-Tb.Financiering[[#This Row],[Eigen
bijdrage]]-Tb.Financiering[[#This Row],[Andere
subsidie(s)]]-Tb.Financiering[[#This Row],[Anders]],0)</f>
        <v>0</v>
      </c>
      <c r="BC140" s="144">
        <f>IF(Tb.Financiering[[#This Row],[Pnr.]]=BC$7,Tb.Financiering[[#This Row],[Te financieren]]-Tb.Financiering[[#This Row],[Eigen
bijdrage]]-Tb.Financiering[[#This Row],[Andere
subsidie(s)]]-Tb.Financiering[[#This Row],[Anders]],0)</f>
        <v>0</v>
      </c>
      <c r="BD140" s="144">
        <f>IF(Tb.Financiering[[#This Row],[Pnr.]]=BD$7,Tb.Financiering[[#This Row],[Te financieren]]-Tb.Financiering[[#This Row],[Eigen
bijdrage]]-Tb.Financiering[[#This Row],[Andere
subsidie(s)]]-Tb.Financiering[[#This Row],[Anders]],0)</f>
        <v>0</v>
      </c>
      <c r="BE140" s="144">
        <f>IF(Tb.Financiering[[#This Row],[Pnr.]]=BE$7,Tb.Financiering[[#This Row],[Te financieren]]-Tb.Financiering[[#This Row],[Eigen
bijdrage]]-Tb.Financiering[[#This Row],[Andere
subsidie(s)]]-Tb.Financiering[[#This Row],[Anders]],0)</f>
        <v>0</v>
      </c>
      <c r="BF140" s="144">
        <f>IF(Tb.Financiering[[#This Row],[Pnr.]]=BF$7,Tb.Financiering[[#This Row],[Te financieren]]-Tb.Financiering[[#This Row],[Eigen
bijdrage]]-Tb.Financiering[[#This Row],[Andere
subsidie(s)]]-Tb.Financiering[[#This Row],[Anders]],0)</f>
        <v>0</v>
      </c>
      <c r="BG140" s="144">
        <f>IF(Tb.Financiering[[#This Row],[Pnr.]]=BG$7,Tb.Financiering[[#This Row],[Te financieren]]-Tb.Financiering[[#This Row],[Eigen
bijdrage]]-Tb.Financiering[[#This Row],[Andere
subsidie(s)]]-Tb.Financiering[[#This Row],[Anders]],0)</f>
        <v>0</v>
      </c>
      <c r="BH140" s="144">
        <f>IF(Tb.Financiering[[#This Row],[Pnr.]]=BH$7,Tb.Financiering[[#This Row],[Te financieren]]-Tb.Financiering[[#This Row],[Eigen
bijdrage]]-Tb.Financiering[[#This Row],[Andere
subsidie(s)]]-Tb.Financiering[[#This Row],[Anders]],0)</f>
        <v>0</v>
      </c>
      <c r="BI140" s="144">
        <f>IF(Tb.Financiering[[#This Row],[Pnr.]]=BI$7,Tb.Financiering[[#This Row],[Te financieren]]-Tb.Financiering[[#This Row],[Eigen
bijdrage]]-Tb.Financiering[[#This Row],[Andere
subsidie(s)]]-Tb.Financiering[[#This Row],[Anders]],0)</f>
        <v>0</v>
      </c>
      <c r="BJ140" s="144">
        <f>IF(Tb.Financiering[[#This Row],[Pnr.]]=BJ$7,Tb.Financiering[[#This Row],[Te financieren]]-Tb.Financiering[[#This Row],[Eigen
bijdrage]]-Tb.Financiering[[#This Row],[Andere
subsidie(s)]]-Tb.Financiering[[#This Row],[Anders]],0)</f>
        <v>0</v>
      </c>
      <c r="BK140" s="144">
        <f>IF(Tb.Financiering[[#This Row],[Pnr.]]=BK$7,Tb.Financiering[[#This Row],[Te financieren]]-Tb.Financiering[[#This Row],[Eigen
bijdrage]]-Tb.Financiering[[#This Row],[Andere
subsidie(s)]]-Tb.Financiering[[#This Row],[Anders]],0)</f>
        <v>0</v>
      </c>
      <c r="BL140" s="144">
        <f>IF(Tb.Financiering[[#This Row],[Pnr.]]=BL$7,Tb.Financiering[[#This Row],[Te financieren]]-Tb.Financiering[[#This Row],[Eigen
bijdrage]]-Tb.Financiering[[#This Row],[Andere
subsidie(s)]]-Tb.Financiering[[#This Row],[Anders]],0)</f>
        <v>0</v>
      </c>
      <c r="BM140" s="144">
        <f>IF(Tb.Financiering[[#This Row],[Pnr.]]=BM$7,Tb.Financiering[[#This Row],[Te financieren]]-Tb.Financiering[[#This Row],[Eigen
bijdrage]]-Tb.Financiering[[#This Row],[Andere
subsidie(s)]]-Tb.Financiering[[#This Row],[Anders]],0)</f>
        <v>0</v>
      </c>
      <c r="BN140" s="235">
        <f>IF(Tb.Financiering[[#This Row],[Pnr.]]=BN$7,Tb.Financiering[[#This Row],[Eigen
bijdrage]]+Tb.Financiering[[#This Row],[Andere
subsidie(s)]]+Tb.Financiering[[#This Row],[Anders]],0)</f>
        <v>0</v>
      </c>
      <c r="BO140" s="235">
        <f>IF(Tb.Financiering[[#This Row],[Pnr.]]=BO$7,Tb.Financiering[[#This Row],[Eigen
bijdrage]]+Tb.Financiering[[#This Row],[Andere
subsidie(s)]]+Tb.Financiering[[#This Row],[Anders]],0)</f>
        <v>0</v>
      </c>
      <c r="BP140" s="235">
        <f>IF(Tb.Financiering[[#This Row],[Pnr.]]=BP$7,Tb.Financiering[[#This Row],[Eigen
bijdrage]]+Tb.Financiering[[#This Row],[Andere
subsidie(s)]]+Tb.Financiering[[#This Row],[Anders]],0)</f>
        <v>0</v>
      </c>
      <c r="BQ140" s="235">
        <f>IF(Tb.Financiering[[#This Row],[Pnr.]]=BQ$7,Tb.Financiering[[#This Row],[Eigen
bijdrage]]+Tb.Financiering[[#This Row],[Andere
subsidie(s)]]+Tb.Financiering[[#This Row],[Anders]],0)</f>
        <v>0</v>
      </c>
      <c r="BR140" s="235">
        <f>IF(Tb.Financiering[[#This Row],[Pnr.]]=BR$7,Tb.Financiering[[#This Row],[Eigen
bijdrage]]+Tb.Financiering[[#This Row],[Andere
subsidie(s)]]+Tb.Financiering[[#This Row],[Anders]],0)</f>
        <v>0</v>
      </c>
      <c r="BS140" s="235">
        <f>IF(Tb.Financiering[[#This Row],[Pnr.]]=BS$7,Tb.Financiering[[#This Row],[Eigen
bijdrage]]+Tb.Financiering[[#This Row],[Andere
subsidie(s)]]+Tb.Financiering[[#This Row],[Anders]],0)</f>
        <v>0</v>
      </c>
      <c r="BT140" s="235">
        <f>IF(Tb.Financiering[[#This Row],[Pnr.]]=BT$7,Tb.Financiering[[#This Row],[Eigen
bijdrage]]+Tb.Financiering[[#This Row],[Andere
subsidie(s)]]+Tb.Financiering[[#This Row],[Anders]],0)</f>
        <v>0</v>
      </c>
      <c r="BU140" s="235">
        <f>IF(Tb.Financiering[[#This Row],[Pnr.]]=BU$7,Tb.Financiering[[#This Row],[Eigen
bijdrage]]+Tb.Financiering[[#This Row],[Andere
subsidie(s)]]+Tb.Financiering[[#This Row],[Anders]],0)</f>
        <v>0</v>
      </c>
      <c r="BV140" s="235">
        <f>IF(Tb.Financiering[[#This Row],[Pnr.]]=BV$7,Tb.Financiering[[#This Row],[Eigen
bijdrage]]+Tb.Financiering[[#This Row],[Andere
subsidie(s)]]+Tb.Financiering[[#This Row],[Anders]],0)</f>
        <v>0</v>
      </c>
      <c r="BW140" s="235">
        <f>IF(Tb.Financiering[[#This Row],[Pnr.]]=BW$7,Tb.Financiering[[#This Row],[Eigen
bijdrage]]+Tb.Financiering[[#This Row],[Andere
subsidie(s)]]+Tb.Financiering[[#This Row],[Anders]],0)</f>
        <v>0</v>
      </c>
      <c r="BX140" s="235">
        <f>IF(Tb.Financiering[[#This Row],[Pnr.]]=BX$7,Tb.Financiering[[#This Row],[Eigen
bijdrage]]+Tb.Financiering[[#This Row],[Andere
subsidie(s)]]+Tb.Financiering[[#This Row],[Anders]],0)</f>
        <v>0</v>
      </c>
      <c r="BY140" s="235">
        <f>IF(Tb.Financiering[[#This Row],[Pnr.]]=BY$7,Tb.Financiering[[#This Row],[Eigen
bijdrage]]+Tb.Financiering[[#This Row],[Andere
subsidie(s)]]+Tb.Financiering[[#This Row],[Anders]],0)</f>
        <v>0</v>
      </c>
      <c r="BZ140" s="235">
        <f>IF(Tb.Financiering[[#This Row],[Pnr.]]=BZ$7,Tb.Financiering[[#This Row],[Eigen
bijdrage]]+Tb.Financiering[[#This Row],[Andere
subsidie(s)]]+Tb.Financiering[[#This Row],[Anders]],0)</f>
        <v>0</v>
      </c>
      <c r="CA140" s="235">
        <f>IF(Tb.Financiering[[#This Row],[Pnr.]]=CA$7,Tb.Financiering[[#This Row],[Eigen
bijdrage]]+Tb.Financiering[[#This Row],[Andere
subsidie(s)]]+Tb.Financiering[[#This Row],[Anders]],0)</f>
        <v>0</v>
      </c>
      <c r="CB140" s="235">
        <f>IF(Tb.Financiering[[#This Row],[Pnr.]]=CB$7,Tb.Financiering[[#This Row],[Eigen
bijdrage]]+Tb.Financiering[[#This Row],[Andere
subsidie(s)]]+Tb.Financiering[[#This Row],[Anders]],0)</f>
        <v>0</v>
      </c>
      <c r="CC140" s="235">
        <f>IF(Tb.Financiering[[#This Row],[Pnr.]]=CC$7,Tb.Financiering[[#This Row],[Eigen
bijdrage]]+Tb.Financiering[[#This Row],[Andere
subsidie(s)]]+Tb.Financiering[[#This Row],[Anders]],0)</f>
        <v>0</v>
      </c>
      <c r="CD140" s="235">
        <f>IF(Tb.Financiering[[#This Row],[Pnr.]]=CD$7,Tb.Financiering[[#This Row],[Eigen
bijdrage]]+Tb.Financiering[[#This Row],[Andere
subsidie(s)]]+Tb.Financiering[[#This Row],[Anders]],0)</f>
        <v>0</v>
      </c>
      <c r="CE140" s="235">
        <f>IF(Tb.Financiering[[#This Row],[Pnr.]]=CE$7,Tb.Financiering[[#This Row],[Eigen
bijdrage]]+Tb.Financiering[[#This Row],[Andere
subsidie(s)]]+Tb.Financiering[[#This Row],[Anders]],0)</f>
        <v>0</v>
      </c>
      <c r="CF140" s="235">
        <f>IF(Tb.Financiering[[#This Row],[Pnr.]]=CF$7,Tb.Financiering[[#This Row],[Eigen
bijdrage]]+Tb.Financiering[[#This Row],[Andere
subsidie(s)]]+Tb.Financiering[[#This Row],[Anders]],0)</f>
        <v>0</v>
      </c>
      <c r="CG140" s="235">
        <f>IF(Tb.Financiering[[#This Row],[Pnr.]]=CG$7,Tb.Financiering[[#This Row],[Eigen
bijdrage]]+Tb.Financiering[[#This Row],[Andere
subsidie(s)]]+Tb.Financiering[[#This Row],[Anders]],0)</f>
        <v>0</v>
      </c>
      <c r="CH140" s="235">
        <f>IF(Tb.Financiering[[#This Row],[Pnr.]]=CH$7,Tb.Financiering[[#This Row],[Eigen
bijdrage]]+Tb.Financiering[[#This Row],[Andere
subsidie(s)]]+Tb.Financiering[[#This Row],[Anders]],0)</f>
        <v>0</v>
      </c>
      <c r="CI140" s="235">
        <f>IF(Tb.Financiering[[#This Row],[Pnr.]]=CI$7,Tb.Financiering[[#This Row],[Eigen
bijdrage]]+Tb.Financiering[[#This Row],[Andere
subsidie(s)]]+Tb.Financiering[[#This Row],[Anders]],0)</f>
        <v>0</v>
      </c>
      <c r="CJ140" s="235">
        <f>IF(Tb.Financiering[[#This Row],[Pnr.]]=CJ$7,Tb.Financiering[[#This Row],[Eigen
bijdrage]]+Tb.Financiering[[#This Row],[Andere
subsidie(s)]]+Tb.Financiering[[#This Row],[Anders]],0)</f>
        <v>0</v>
      </c>
      <c r="CK140" s="235">
        <f>IF(Tb.Financiering[[#This Row],[Pnr.]]=CK$7,Tb.Financiering[[#This Row],[Eigen
bijdrage]]+Tb.Financiering[[#This Row],[Andere
subsidie(s)]]+Tb.Financiering[[#This Row],[Anders]],0)</f>
        <v>0</v>
      </c>
      <c r="CL140" s="235">
        <f>IF(Tb.Financiering[[#This Row],[Pnr.]]=CL$7,Tb.Financiering[[#This Row],[Eigen
bijdrage]]+Tb.Financiering[[#This Row],[Andere
subsidie(s)]]+Tb.Financiering[[#This Row],[Anders]],0)</f>
        <v>0</v>
      </c>
      <c r="CM140" s="235">
        <f>IF(Tb.Financiering[[#This Row],[Pnr.]]=CM$7,Tb.Financiering[[#This Row],[Eigen
bijdrage]]+Tb.Financiering[[#This Row],[Andere
subsidie(s)]]+Tb.Financiering[[#This Row],[Anders]],0)</f>
        <v>0</v>
      </c>
      <c r="CN140" s="235">
        <f>IF(Tb.Financiering[[#This Row],[Pnr.]]=CN$7,Tb.Financiering[[#This Row],[Eigen
bijdrage]]+Tb.Financiering[[#This Row],[Andere
subsidie(s)]]+Tb.Financiering[[#This Row],[Anders]],0)</f>
        <v>0</v>
      </c>
      <c r="CO140" s="235">
        <f>IF(Tb.Financiering[[#This Row],[Pnr.]]=CO$7,Tb.Financiering[[#This Row],[Eigen
bijdrage]]+Tb.Financiering[[#This Row],[Andere
subsidie(s)]]+Tb.Financiering[[#This Row],[Anders]],0)</f>
        <v>0</v>
      </c>
      <c r="CP140" s="235">
        <f>IF(Tb.Financiering[[#This Row],[Pnr.]]=CP$7,Tb.Financiering[[#This Row],[Eigen
bijdrage]]+Tb.Financiering[[#This Row],[Andere
subsidie(s)]]+Tb.Financiering[[#This Row],[Anders]],0)</f>
        <v>0</v>
      </c>
      <c r="CQ140" s="235">
        <f>IF(Tb.Financiering[[#This Row],[Pnr.]]=CQ$7,Tb.Financiering[[#This Row],[Eigen
bijdrage]]+Tb.Financiering[[#This Row],[Andere
subsidie(s)]]+Tb.Financiering[[#This Row],[Anders]],0)</f>
        <v>0</v>
      </c>
      <c r="CR140" s="235">
        <f>IF(Tb.Financiering[[#This Row],[Pnr.]]=CR$7,Tb.Financiering[[#This Row],[Eigen
bijdrage]]+Tb.Financiering[[#This Row],[Andere
subsidie(s)]]+Tb.Financiering[[#This Row],[Anders]],0)</f>
        <v>0</v>
      </c>
      <c r="CS140" s="235">
        <f>IF(Tb.Financiering[[#This Row],[Pnr.]]=CS$7,Tb.Financiering[[#This Row],[Eigen
bijdrage]]+Tb.Financiering[[#This Row],[Andere
subsidie(s)]]+Tb.Financiering[[#This Row],[Anders]],0)</f>
        <v>0</v>
      </c>
      <c r="CT140" s="235">
        <f>IF(Tb.Financiering[[#This Row],[Pnr.]]=CT$7,Tb.Financiering[[#This Row],[Eigen
bijdrage]]+Tb.Financiering[[#This Row],[Andere
subsidie(s)]]+Tb.Financiering[[#This Row],[Anders]],0)</f>
        <v>0</v>
      </c>
      <c r="CU140" s="235">
        <f>IF(Tb.Financiering[[#This Row],[Pnr.]]=CU$7,Tb.Financiering[[#This Row],[Eigen
bijdrage]]+Tb.Financiering[[#This Row],[Andere
subsidie(s)]]+Tb.Financiering[[#This Row],[Anders]],0)</f>
        <v>0</v>
      </c>
      <c r="CV140" s="235">
        <f>IF(Tb.Financiering[[#This Row],[Pnr.]]=CV$7,Tb.Financiering[[#This Row],[Eigen
bijdrage]]+Tb.Financiering[[#This Row],[Andere
subsidie(s)]]+Tb.Financiering[[#This Row],[Anders]],0)</f>
        <v>0</v>
      </c>
      <c r="CW140" s="235">
        <f>IF(Tb.Financiering[[#This Row],[Pnr.]]=CW$7,Tb.Financiering[[#This Row],[Eigen
bijdrage]]+Tb.Financiering[[#This Row],[Andere
subsidie(s)]]+Tb.Financiering[[#This Row],[Anders]],0)</f>
        <v>0</v>
      </c>
      <c r="CX140" s="235">
        <f>IF(Tb.Financiering[[#This Row],[Pnr.]]=CX$7,Tb.Financiering[[#This Row],[Eigen
bijdrage]]+Tb.Financiering[[#This Row],[Andere
subsidie(s)]]+Tb.Financiering[[#This Row],[Anders]],0)</f>
        <v>0</v>
      </c>
      <c r="CY140" s="235">
        <f>IF(Tb.Financiering[[#This Row],[Pnr.]]=CY$7,Tb.Financiering[[#This Row],[Eigen
bijdrage]]+Tb.Financiering[[#This Row],[Andere
subsidie(s)]]+Tb.Financiering[[#This Row],[Anders]],0)</f>
        <v>0</v>
      </c>
      <c r="CZ140" s="235">
        <f>IF(Tb.Financiering[[#This Row],[Pnr.]]=CZ$7,Tb.Financiering[[#This Row],[Eigen
bijdrage]]+Tb.Financiering[[#This Row],[Andere
subsidie(s)]]+Tb.Financiering[[#This Row],[Anders]],0)</f>
        <v>0</v>
      </c>
      <c r="DA140" s="235">
        <f>IF(Tb.Financiering[[#This Row],[Pnr.]]=DA$7,Tb.Financiering[[#This Row],[Eigen
bijdrage]]+Tb.Financiering[[#This Row],[Andere
subsidie(s)]]+Tb.Financiering[[#This Row],[Anders]],0)</f>
        <v>0</v>
      </c>
      <c r="DB140" s="235">
        <f>IF(Tb.Financiering[[#This Row],[Pnr.]]=DB$7,Tb.Financiering[[#This Row],[Eigen
bijdrage]]+Tb.Financiering[[#This Row],[Andere
subsidie(s)]]+Tb.Financiering[[#This Row],[Anders]],0)</f>
        <v>0</v>
      </c>
      <c r="DC140" s="235">
        <f>IF(Tb.Financiering[[#This Row],[Pnr.]]=DC$7,Tb.Financiering[[#This Row],[Eigen
bijdrage]]+Tb.Financiering[[#This Row],[Andere
subsidie(s)]]+Tb.Financiering[[#This Row],[Anders]],0)</f>
        <v>0</v>
      </c>
      <c r="DD140" s="235">
        <f>IF(Tb.Financiering[[#This Row],[Pnr.]]=DD$7,Tb.Financiering[[#This Row],[Eigen
bijdrage]]+Tb.Financiering[[#This Row],[Andere
subsidie(s)]]+Tb.Financiering[[#This Row],[Anders]],0)</f>
        <v>0</v>
      </c>
      <c r="DE140" s="235">
        <f>IF(Tb.Financiering[[#This Row],[Pnr.]]=DE$7,Tb.Financiering[[#This Row],[Eigen
bijdrage]]+Tb.Financiering[[#This Row],[Andere
subsidie(s)]]+Tb.Financiering[[#This Row],[Anders]],0)</f>
        <v>0</v>
      </c>
      <c r="DF140" s="235">
        <f>IF(Tb.Financiering[[#This Row],[Pnr.]]=DF$7,Tb.Financiering[[#This Row],[Eigen
bijdrage]]+Tb.Financiering[[#This Row],[Andere
subsidie(s)]]+Tb.Financiering[[#This Row],[Anders]],0)</f>
        <v>0</v>
      </c>
      <c r="DG140" s="235">
        <f>IF(Tb.Financiering[[#This Row],[Pnr.]]=DG$7,Tb.Financiering[[#This Row],[Eigen
bijdrage]]+Tb.Financiering[[#This Row],[Andere
subsidie(s)]]+Tb.Financiering[[#This Row],[Anders]],0)</f>
        <v>0</v>
      </c>
      <c r="DH140" s="235">
        <f>IF(Tb.Financiering[[#This Row],[Pnr.]]=DH$7,Tb.Financiering[[#This Row],[Eigen
bijdrage]]+Tb.Financiering[[#This Row],[Andere
subsidie(s)]]+Tb.Financiering[[#This Row],[Anders]],0)</f>
        <v>0</v>
      </c>
      <c r="DI140" s="235">
        <f>IF(Tb.Financiering[[#This Row],[Pnr.]]=DI$7,Tb.Financiering[[#This Row],[Eigen
bijdrage]]+Tb.Financiering[[#This Row],[Andere
subsidie(s)]]+Tb.Financiering[[#This Row],[Anders]],0)</f>
        <v>0</v>
      </c>
      <c r="DJ140" s="235">
        <f>IF(Tb.Financiering[[#This Row],[Pnr.]]=DJ$7,Tb.Financiering[[#This Row],[Eigen
bijdrage]]+Tb.Financiering[[#This Row],[Andere
subsidie(s)]]+Tb.Financiering[[#This Row],[Anders]],0)</f>
        <v>0</v>
      </c>
      <c r="DK140" s="235">
        <f>IF(Tb.Financiering[[#This Row],[Pnr.]]=DK$7,Tb.Financiering[[#This Row],[Eigen
bijdrage]]+Tb.Financiering[[#This Row],[Andere
subsidie(s)]]+Tb.Financiering[[#This Row],[Anders]],0)</f>
        <v>0</v>
      </c>
      <c r="XFD140" s="31"/>
    </row>
    <row r="141" spans="1:115 16384:16384" s="4" customFormat="1" x14ac:dyDescent="0.3">
      <c r="A141" s="31"/>
      <c r="B141" s="137"/>
      <c r="C141" s="137"/>
      <c r="D141" s="11">
        <f>SUMIF(Tbl.Kosten[PSAnr.],Tb.Financiering[[#This Row],[PSAnr.]],Tbl.Kosten[Totaal kosten])</f>
        <v>0</v>
      </c>
      <c r="E141" s="154">
        <f>SUMIF(Tbl.Kosten[PSAnr.],Tb.Financiering[[#This Row],[PSAnr.]],Tbl.Kosten[Subsidie])</f>
        <v>0</v>
      </c>
      <c r="F141" s="155"/>
      <c r="G141" s="154">
        <f>Tb.Financiering[[#This Row],[Begrote kosten]]-Tb.Financiering[[#This Row],[Berekende GLB subsidie]]-Tb.Financiering[[#This Row],[Correctie GLB subsidie]]</f>
        <v>0</v>
      </c>
      <c r="H141" s="156"/>
      <c r="I141" s="156"/>
      <c r="J141" s="156"/>
      <c r="K141" s="152"/>
      <c r="L141" s="97">
        <f>Tb.Financiering[[#This Row],[Te financieren]]-SUM(Tb.Financiering[[#This Row],[Eigen
bijdrage]:[Anders]])</f>
        <v>0</v>
      </c>
      <c r="M141" s="160" t="str">
        <f>IFERROR(VLOOKUP(Tb.Financiering[[#This Row],[Partnernaam]],Tbl.Projectpartners[[Naam]:[PNr.]],9,FALSE),"")</f>
        <v/>
      </c>
      <c r="N141" s="142" t="str">
        <f>IFERROR(VLOOKUP(Tb.Financiering[[#This Row],[Subsidiabele activiteit]],Tbl.Subsidiehoogte[[Subsidieactiviteit]:[SAnr.]],3,FALSE),"")</f>
        <v/>
      </c>
      <c r="O141" s="142" t="str">
        <f>_xlfn.CONCAT(Tb.Financiering[[#This Row],[Pnr.]],Tb.Financiering[[#This Row],[SAnr.]])</f>
        <v/>
      </c>
      <c r="P141" s="144">
        <f>IF(Tb.Financiering[[#This Row],[Pnr.]]=P$7,Tb.Financiering[[#This Row],[Te financieren]]-Tb.Financiering[[#This Row],[Eigen
bijdrage]]-Tb.Financiering[[#This Row],[Andere
subsidie(s)]]-Tb.Financiering[[#This Row],[Anders]],0)</f>
        <v>0</v>
      </c>
      <c r="Q141" s="144">
        <f>IF(Tb.Financiering[[#This Row],[Pnr.]]=Q$7,Tb.Financiering[[#This Row],[Te financieren]]-Tb.Financiering[[#This Row],[Eigen
bijdrage]]-Tb.Financiering[[#This Row],[Andere
subsidie(s)]]-Tb.Financiering[[#This Row],[Anders]],0)</f>
        <v>0</v>
      </c>
      <c r="R141" s="144">
        <f>IF(Tb.Financiering[[#This Row],[Pnr.]]=R$7,Tb.Financiering[[#This Row],[Te financieren]]-Tb.Financiering[[#This Row],[Eigen
bijdrage]]-Tb.Financiering[[#This Row],[Andere
subsidie(s)]]-Tb.Financiering[[#This Row],[Anders]],0)</f>
        <v>0</v>
      </c>
      <c r="S141" s="144">
        <f>IF(Tb.Financiering[[#This Row],[Pnr.]]=S$7,Tb.Financiering[[#This Row],[Te financieren]]-Tb.Financiering[[#This Row],[Eigen
bijdrage]]-Tb.Financiering[[#This Row],[Andere
subsidie(s)]]-Tb.Financiering[[#This Row],[Anders]],0)</f>
        <v>0</v>
      </c>
      <c r="T141" s="144">
        <f>IF(Tb.Financiering[[#This Row],[Pnr.]]=T$7,Tb.Financiering[[#This Row],[Te financieren]]-Tb.Financiering[[#This Row],[Eigen
bijdrage]]-Tb.Financiering[[#This Row],[Andere
subsidie(s)]]-Tb.Financiering[[#This Row],[Anders]],0)</f>
        <v>0</v>
      </c>
      <c r="U141" s="144">
        <f>IF(Tb.Financiering[[#This Row],[Pnr.]]=U$7,Tb.Financiering[[#This Row],[Te financieren]]-Tb.Financiering[[#This Row],[Eigen
bijdrage]]-Tb.Financiering[[#This Row],[Andere
subsidie(s)]]-Tb.Financiering[[#This Row],[Anders]],0)</f>
        <v>0</v>
      </c>
      <c r="V141" s="144">
        <f>IF(Tb.Financiering[[#This Row],[Pnr.]]=V$7,Tb.Financiering[[#This Row],[Te financieren]]-Tb.Financiering[[#This Row],[Eigen
bijdrage]]-Tb.Financiering[[#This Row],[Andere
subsidie(s)]]-Tb.Financiering[[#This Row],[Anders]],0)</f>
        <v>0</v>
      </c>
      <c r="W141" s="144">
        <f>IF(Tb.Financiering[[#This Row],[Pnr.]]=W$7,Tb.Financiering[[#This Row],[Te financieren]]-Tb.Financiering[[#This Row],[Eigen
bijdrage]]-Tb.Financiering[[#This Row],[Andere
subsidie(s)]]-Tb.Financiering[[#This Row],[Anders]],0)</f>
        <v>0</v>
      </c>
      <c r="X141" s="144">
        <f>IF(Tb.Financiering[[#This Row],[Pnr.]]=X$7,Tb.Financiering[[#This Row],[Te financieren]]-Tb.Financiering[[#This Row],[Eigen
bijdrage]]-Tb.Financiering[[#This Row],[Andere
subsidie(s)]]-Tb.Financiering[[#This Row],[Anders]],0)</f>
        <v>0</v>
      </c>
      <c r="Y141" s="144">
        <f>IF(Tb.Financiering[[#This Row],[Pnr.]]=Y$7,Tb.Financiering[[#This Row],[Te financieren]]-Tb.Financiering[[#This Row],[Eigen
bijdrage]]-Tb.Financiering[[#This Row],[Andere
subsidie(s)]]-Tb.Financiering[[#This Row],[Anders]],0)</f>
        <v>0</v>
      </c>
      <c r="Z141" s="144">
        <f>IF(Tb.Financiering[[#This Row],[Pnr.]]=Z$7,Tb.Financiering[[#This Row],[Te financieren]]-Tb.Financiering[[#This Row],[Eigen
bijdrage]]-Tb.Financiering[[#This Row],[Andere
subsidie(s)]]-Tb.Financiering[[#This Row],[Anders]],0)</f>
        <v>0</v>
      </c>
      <c r="AA141" s="144">
        <f>IF(Tb.Financiering[[#This Row],[Pnr.]]=AA$7,Tb.Financiering[[#This Row],[Te financieren]]-Tb.Financiering[[#This Row],[Eigen
bijdrage]]-Tb.Financiering[[#This Row],[Andere
subsidie(s)]]-Tb.Financiering[[#This Row],[Anders]],0)</f>
        <v>0</v>
      </c>
      <c r="AB141" s="144">
        <f>IF(Tb.Financiering[[#This Row],[Pnr.]]=AB$7,Tb.Financiering[[#This Row],[Te financieren]]-Tb.Financiering[[#This Row],[Eigen
bijdrage]]-Tb.Financiering[[#This Row],[Andere
subsidie(s)]]-Tb.Financiering[[#This Row],[Anders]],0)</f>
        <v>0</v>
      </c>
      <c r="AC141" s="144">
        <f>IF(Tb.Financiering[[#This Row],[Pnr.]]=AC$7,Tb.Financiering[[#This Row],[Te financieren]]-Tb.Financiering[[#This Row],[Eigen
bijdrage]]-Tb.Financiering[[#This Row],[Andere
subsidie(s)]]-Tb.Financiering[[#This Row],[Anders]],0)</f>
        <v>0</v>
      </c>
      <c r="AD141" s="144">
        <f>IF(Tb.Financiering[[#This Row],[Pnr.]]=AD$7,Tb.Financiering[[#This Row],[Te financieren]]-Tb.Financiering[[#This Row],[Eigen
bijdrage]]-Tb.Financiering[[#This Row],[Andere
subsidie(s)]]-Tb.Financiering[[#This Row],[Anders]],0)</f>
        <v>0</v>
      </c>
      <c r="AE141" s="144">
        <f>IF(Tb.Financiering[[#This Row],[Pnr.]]=AE$7,Tb.Financiering[[#This Row],[Te financieren]]-Tb.Financiering[[#This Row],[Eigen
bijdrage]]-Tb.Financiering[[#This Row],[Andere
subsidie(s)]]-Tb.Financiering[[#This Row],[Anders]],0)</f>
        <v>0</v>
      </c>
      <c r="AF141" s="144">
        <f>IF(Tb.Financiering[[#This Row],[Pnr.]]=AF$7,Tb.Financiering[[#This Row],[Te financieren]]-Tb.Financiering[[#This Row],[Eigen
bijdrage]]-Tb.Financiering[[#This Row],[Andere
subsidie(s)]]-Tb.Financiering[[#This Row],[Anders]],0)</f>
        <v>0</v>
      </c>
      <c r="AG141" s="144">
        <f>IF(Tb.Financiering[[#This Row],[Pnr.]]=AG$7,Tb.Financiering[[#This Row],[Te financieren]]-Tb.Financiering[[#This Row],[Eigen
bijdrage]]-Tb.Financiering[[#This Row],[Andere
subsidie(s)]]-Tb.Financiering[[#This Row],[Anders]],0)</f>
        <v>0</v>
      </c>
      <c r="AH141" s="144">
        <f>IF(Tb.Financiering[[#This Row],[Pnr.]]=AH$7,Tb.Financiering[[#This Row],[Te financieren]]-Tb.Financiering[[#This Row],[Eigen
bijdrage]]-Tb.Financiering[[#This Row],[Andere
subsidie(s)]]-Tb.Financiering[[#This Row],[Anders]],0)</f>
        <v>0</v>
      </c>
      <c r="AI141" s="144">
        <f>IF(Tb.Financiering[[#This Row],[Pnr.]]=AI$7,Tb.Financiering[[#This Row],[Te financieren]]-Tb.Financiering[[#This Row],[Eigen
bijdrage]]-Tb.Financiering[[#This Row],[Andere
subsidie(s)]]-Tb.Financiering[[#This Row],[Anders]],0)</f>
        <v>0</v>
      </c>
      <c r="AJ141" s="144">
        <f>IF(Tb.Financiering[[#This Row],[Pnr.]]=AJ$7,Tb.Financiering[[#This Row],[Te financieren]]-Tb.Financiering[[#This Row],[Eigen
bijdrage]]-Tb.Financiering[[#This Row],[Andere
subsidie(s)]]-Tb.Financiering[[#This Row],[Anders]],0)</f>
        <v>0</v>
      </c>
      <c r="AK141" s="144">
        <f>IF(Tb.Financiering[[#This Row],[Pnr.]]=AK$7,Tb.Financiering[[#This Row],[Te financieren]]-Tb.Financiering[[#This Row],[Eigen
bijdrage]]-Tb.Financiering[[#This Row],[Andere
subsidie(s)]]-Tb.Financiering[[#This Row],[Anders]],0)</f>
        <v>0</v>
      </c>
      <c r="AL141" s="144">
        <f>IF(Tb.Financiering[[#This Row],[Pnr.]]=AL$7,Tb.Financiering[[#This Row],[Te financieren]]-Tb.Financiering[[#This Row],[Eigen
bijdrage]]-Tb.Financiering[[#This Row],[Andere
subsidie(s)]]-Tb.Financiering[[#This Row],[Anders]],0)</f>
        <v>0</v>
      </c>
      <c r="AM141" s="144">
        <f>IF(Tb.Financiering[[#This Row],[Pnr.]]=AM$7,Tb.Financiering[[#This Row],[Te financieren]]-Tb.Financiering[[#This Row],[Eigen
bijdrage]]-Tb.Financiering[[#This Row],[Andere
subsidie(s)]]-Tb.Financiering[[#This Row],[Anders]],0)</f>
        <v>0</v>
      </c>
      <c r="AN141" s="144">
        <f>IF(Tb.Financiering[[#This Row],[Pnr.]]=AN$7,Tb.Financiering[[#This Row],[Te financieren]]-Tb.Financiering[[#This Row],[Eigen
bijdrage]]-Tb.Financiering[[#This Row],[Andere
subsidie(s)]]-Tb.Financiering[[#This Row],[Anders]],0)</f>
        <v>0</v>
      </c>
      <c r="AO141" s="144">
        <f>IF(Tb.Financiering[[#This Row],[Pnr.]]=AO$7,Tb.Financiering[[#This Row],[Te financieren]]-Tb.Financiering[[#This Row],[Eigen
bijdrage]]-Tb.Financiering[[#This Row],[Andere
subsidie(s)]]-Tb.Financiering[[#This Row],[Anders]],0)</f>
        <v>0</v>
      </c>
      <c r="AP141" s="144">
        <f>IF(Tb.Financiering[[#This Row],[Pnr.]]=AP$7,Tb.Financiering[[#This Row],[Te financieren]]-Tb.Financiering[[#This Row],[Eigen
bijdrage]]-Tb.Financiering[[#This Row],[Andere
subsidie(s)]]-Tb.Financiering[[#This Row],[Anders]],0)</f>
        <v>0</v>
      </c>
      <c r="AQ141" s="144">
        <f>IF(Tb.Financiering[[#This Row],[Pnr.]]=AQ$7,Tb.Financiering[[#This Row],[Te financieren]]-Tb.Financiering[[#This Row],[Eigen
bijdrage]]-Tb.Financiering[[#This Row],[Andere
subsidie(s)]]-Tb.Financiering[[#This Row],[Anders]],0)</f>
        <v>0</v>
      </c>
      <c r="AR141" s="144">
        <f>IF(Tb.Financiering[[#This Row],[Pnr.]]=AR$7,Tb.Financiering[[#This Row],[Te financieren]]-Tb.Financiering[[#This Row],[Eigen
bijdrage]]-Tb.Financiering[[#This Row],[Andere
subsidie(s)]]-Tb.Financiering[[#This Row],[Anders]],0)</f>
        <v>0</v>
      </c>
      <c r="AS141" s="144">
        <f>IF(Tb.Financiering[[#This Row],[Pnr.]]=AS$7,Tb.Financiering[[#This Row],[Te financieren]]-Tb.Financiering[[#This Row],[Eigen
bijdrage]]-Tb.Financiering[[#This Row],[Andere
subsidie(s)]]-Tb.Financiering[[#This Row],[Anders]],0)</f>
        <v>0</v>
      </c>
      <c r="AT141" s="144">
        <f>IF(Tb.Financiering[[#This Row],[Pnr.]]=AT$7,Tb.Financiering[[#This Row],[Te financieren]]-Tb.Financiering[[#This Row],[Eigen
bijdrage]]-Tb.Financiering[[#This Row],[Andere
subsidie(s)]]-Tb.Financiering[[#This Row],[Anders]],0)</f>
        <v>0</v>
      </c>
      <c r="AU141" s="144">
        <f>IF(Tb.Financiering[[#This Row],[Pnr.]]=AU$7,Tb.Financiering[[#This Row],[Te financieren]]-Tb.Financiering[[#This Row],[Eigen
bijdrage]]-Tb.Financiering[[#This Row],[Andere
subsidie(s)]]-Tb.Financiering[[#This Row],[Anders]],0)</f>
        <v>0</v>
      </c>
      <c r="AV141" s="144">
        <f>IF(Tb.Financiering[[#This Row],[Pnr.]]=AV$7,Tb.Financiering[[#This Row],[Te financieren]]-Tb.Financiering[[#This Row],[Eigen
bijdrage]]-Tb.Financiering[[#This Row],[Andere
subsidie(s)]]-Tb.Financiering[[#This Row],[Anders]],0)</f>
        <v>0</v>
      </c>
      <c r="AW141" s="144">
        <f>IF(Tb.Financiering[[#This Row],[Pnr.]]=AW$7,Tb.Financiering[[#This Row],[Te financieren]]-Tb.Financiering[[#This Row],[Eigen
bijdrage]]-Tb.Financiering[[#This Row],[Andere
subsidie(s)]]-Tb.Financiering[[#This Row],[Anders]],0)</f>
        <v>0</v>
      </c>
      <c r="AX141" s="144">
        <f>IF(Tb.Financiering[[#This Row],[Pnr.]]=AX$7,Tb.Financiering[[#This Row],[Te financieren]]-Tb.Financiering[[#This Row],[Eigen
bijdrage]]-Tb.Financiering[[#This Row],[Andere
subsidie(s)]]-Tb.Financiering[[#This Row],[Anders]],0)</f>
        <v>0</v>
      </c>
      <c r="AY141" s="144">
        <f>IF(Tb.Financiering[[#This Row],[Pnr.]]=AY$7,Tb.Financiering[[#This Row],[Te financieren]]-Tb.Financiering[[#This Row],[Eigen
bijdrage]]-Tb.Financiering[[#This Row],[Andere
subsidie(s)]]-Tb.Financiering[[#This Row],[Anders]],0)</f>
        <v>0</v>
      </c>
      <c r="AZ141" s="144">
        <f>IF(Tb.Financiering[[#This Row],[Pnr.]]=AZ$7,Tb.Financiering[[#This Row],[Te financieren]]-Tb.Financiering[[#This Row],[Eigen
bijdrage]]-Tb.Financiering[[#This Row],[Andere
subsidie(s)]]-Tb.Financiering[[#This Row],[Anders]],0)</f>
        <v>0</v>
      </c>
      <c r="BA141" s="144">
        <f>IF(Tb.Financiering[[#This Row],[Pnr.]]=BA$7,Tb.Financiering[[#This Row],[Te financieren]]-Tb.Financiering[[#This Row],[Eigen
bijdrage]]-Tb.Financiering[[#This Row],[Andere
subsidie(s)]]-Tb.Financiering[[#This Row],[Anders]],0)</f>
        <v>0</v>
      </c>
      <c r="BB141" s="144">
        <f>IF(Tb.Financiering[[#This Row],[Pnr.]]=BB$7,Tb.Financiering[[#This Row],[Te financieren]]-Tb.Financiering[[#This Row],[Eigen
bijdrage]]-Tb.Financiering[[#This Row],[Andere
subsidie(s)]]-Tb.Financiering[[#This Row],[Anders]],0)</f>
        <v>0</v>
      </c>
      <c r="BC141" s="144">
        <f>IF(Tb.Financiering[[#This Row],[Pnr.]]=BC$7,Tb.Financiering[[#This Row],[Te financieren]]-Tb.Financiering[[#This Row],[Eigen
bijdrage]]-Tb.Financiering[[#This Row],[Andere
subsidie(s)]]-Tb.Financiering[[#This Row],[Anders]],0)</f>
        <v>0</v>
      </c>
      <c r="BD141" s="144">
        <f>IF(Tb.Financiering[[#This Row],[Pnr.]]=BD$7,Tb.Financiering[[#This Row],[Te financieren]]-Tb.Financiering[[#This Row],[Eigen
bijdrage]]-Tb.Financiering[[#This Row],[Andere
subsidie(s)]]-Tb.Financiering[[#This Row],[Anders]],0)</f>
        <v>0</v>
      </c>
      <c r="BE141" s="144">
        <f>IF(Tb.Financiering[[#This Row],[Pnr.]]=BE$7,Tb.Financiering[[#This Row],[Te financieren]]-Tb.Financiering[[#This Row],[Eigen
bijdrage]]-Tb.Financiering[[#This Row],[Andere
subsidie(s)]]-Tb.Financiering[[#This Row],[Anders]],0)</f>
        <v>0</v>
      </c>
      <c r="BF141" s="144">
        <f>IF(Tb.Financiering[[#This Row],[Pnr.]]=BF$7,Tb.Financiering[[#This Row],[Te financieren]]-Tb.Financiering[[#This Row],[Eigen
bijdrage]]-Tb.Financiering[[#This Row],[Andere
subsidie(s)]]-Tb.Financiering[[#This Row],[Anders]],0)</f>
        <v>0</v>
      </c>
      <c r="BG141" s="144">
        <f>IF(Tb.Financiering[[#This Row],[Pnr.]]=BG$7,Tb.Financiering[[#This Row],[Te financieren]]-Tb.Financiering[[#This Row],[Eigen
bijdrage]]-Tb.Financiering[[#This Row],[Andere
subsidie(s)]]-Tb.Financiering[[#This Row],[Anders]],0)</f>
        <v>0</v>
      </c>
      <c r="BH141" s="144">
        <f>IF(Tb.Financiering[[#This Row],[Pnr.]]=BH$7,Tb.Financiering[[#This Row],[Te financieren]]-Tb.Financiering[[#This Row],[Eigen
bijdrage]]-Tb.Financiering[[#This Row],[Andere
subsidie(s)]]-Tb.Financiering[[#This Row],[Anders]],0)</f>
        <v>0</v>
      </c>
      <c r="BI141" s="144">
        <f>IF(Tb.Financiering[[#This Row],[Pnr.]]=BI$7,Tb.Financiering[[#This Row],[Te financieren]]-Tb.Financiering[[#This Row],[Eigen
bijdrage]]-Tb.Financiering[[#This Row],[Andere
subsidie(s)]]-Tb.Financiering[[#This Row],[Anders]],0)</f>
        <v>0</v>
      </c>
      <c r="BJ141" s="144">
        <f>IF(Tb.Financiering[[#This Row],[Pnr.]]=BJ$7,Tb.Financiering[[#This Row],[Te financieren]]-Tb.Financiering[[#This Row],[Eigen
bijdrage]]-Tb.Financiering[[#This Row],[Andere
subsidie(s)]]-Tb.Financiering[[#This Row],[Anders]],0)</f>
        <v>0</v>
      </c>
      <c r="BK141" s="144">
        <f>IF(Tb.Financiering[[#This Row],[Pnr.]]=BK$7,Tb.Financiering[[#This Row],[Te financieren]]-Tb.Financiering[[#This Row],[Eigen
bijdrage]]-Tb.Financiering[[#This Row],[Andere
subsidie(s)]]-Tb.Financiering[[#This Row],[Anders]],0)</f>
        <v>0</v>
      </c>
      <c r="BL141" s="144">
        <f>IF(Tb.Financiering[[#This Row],[Pnr.]]=BL$7,Tb.Financiering[[#This Row],[Te financieren]]-Tb.Financiering[[#This Row],[Eigen
bijdrage]]-Tb.Financiering[[#This Row],[Andere
subsidie(s)]]-Tb.Financiering[[#This Row],[Anders]],0)</f>
        <v>0</v>
      </c>
      <c r="BM141" s="144">
        <f>IF(Tb.Financiering[[#This Row],[Pnr.]]=BM$7,Tb.Financiering[[#This Row],[Te financieren]]-Tb.Financiering[[#This Row],[Eigen
bijdrage]]-Tb.Financiering[[#This Row],[Andere
subsidie(s)]]-Tb.Financiering[[#This Row],[Anders]],0)</f>
        <v>0</v>
      </c>
      <c r="BN141" s="235">
        <f>IF(Tb.Financiering[[#This Row],[Pnr.]]=BN$7,Tb.Financiering[[#This Row],[Eigen
bijdrage]]+Tb.Financiering[[#This Row],[Andere
subsidie(s)]]+Tb.Financiering[[#This Row],[Anders]],0)</f>
        <v>0</v>
      </c>
      <c r="BO141" s="235">
        <f>IF(Tb.Financiering[[#This Row],[Pnr.]]=BO$7,Tb.Financiering[[#This Row],[Eigen
bijdrage]]+Tb.Financiering[[#This Row],[Andere
subsidie(s)]]+Tb.Financiering[[#This Row],[Anders]],0)</f>
        <v>0</v>
      </c>
      <c r="BP141" s="235">
        <f>IF(Tb.Financiering[[#This Row],[Pnr.]]=BP$7,Tb.Financiering[[#This Row],[Eigen
bijdrage]]+Tb.Financiering[[#This Row],[Andere
subsidie(s)]]+Tb.Financiering[[#This Row],[Anders]],0)</f>
        <v>0</v>
      </c>
      <c r="BQ141" s="235">
        <f>IF(Tb.Financiering[[#This Row],[Pnr.]]=BQ$7,Tb.Financiering[[#This Row],[Eigen
bijdrage]]+Tb.Financiering[[#This Row],[Andere
subsidie(s)]]+Tb.Financiering[[#This Row],[Anders]],0)</f>
        <v>0</v>
      </c>
      <c r="BR141" s="235">
        <f>IF(Tb.Financiering[[#This Row],[Pnr.]]=BR$7,Tb.Financiering[[#This Row],[Eigen
bijdrage]]+Tb.Financiering[[#This Row],[Andere
subsidie(s)]]+Tb.Financiering[[#This Row],[Anders]],0)</f>
        <v>0</v>
      </c>
      <c r="BS141" s="235">
        <f>IF(Tb.Financiering[[#This Row],[Pnr.]]=BS$7,Tb.Financiering[[#This Row],[Eigen
bijdrage]]+Tb.Financiering[[#This Row],[Andere
subsidie(s)]]+Tb.Financiering[[#This Row],[Anders]],0)</f>
        <v>0</v>
      </c>
      <c r="BT141" s="235">
        <f>IF(Tb.Financiering[[#This Row],[Pnr.]]=BT$7,Tb.Financiering[[#This Row],[Eigen
bijdrage]]+Tb.Financiering[[#This Row],[Andere
subsidie(s)]]+Tb.Financiering[[#This Row],[Anders]],0)</f>
        <v>0</v>
      </c>
      <c r="BU141" s="235">
        <f>IF(Tb.Financiering[[#This Row],[Pnr.]]=BU$7,Tb.Financiering[[#This Row],[Eigen
bijdrage]]+Tb.Financiering[[#This Row],[Andere
subsidie(s)]]+Tb.Financiering[[#This Row],[Anders]],0)</f>
        <v>0</v>
      </c>
      <c r="BV141" s="235">
        <f>IF(Tb.Financiering[[#This Row],[Pnr.]]=BV$7,Tb.Financiering[[#This Row],[Eigen
bijdrage]]+Tb.Financiering[[#This Row],[Andere
subsidie(s)]]+Tb.Financiering[[#This Row],[Anders]],0)</f>
        <v>0</v>
      </c>
      <c r="BW141" s="235">
        <f>IF(Tb.Financiering[[#This Row],[Pnr.]]=BW$7,Tb.Financiering[[#This Row],[Eigen
bijdrage]]+Tb.Financiering[[#This Row],[Andere
subsidie(s)]]+Tb.Financiering[[#This Row],[Anders]],0)</f>
        <v>0</v>
      </c>
      <c r="BX141" s="235">
        <f>IF(Tb.Financiering[[#This Row],[Pnr.]]=BX$7,Tb.Financiering[[#This Row],[Eigen
bijdrage]]+Tb.Financiering[[#This Row],[Andere
subsidie(s)]]+Tb.Financiering[[#This Row],[Anders]],0)</f>
        <v>0</v>
      </c>
      <c r="BY141" s="235">
        <f>IF(Tb.Financiering[[#This Row],[Pnr.]]=BY$7,Tb.Financiering[[#This Row],[Eigen
bijdrage]]+Tb.Financiering[[#This Row],[Andere
subsidie(s)]]+Tb.Financiering[[#This Row],[Anders]],0)</f>
        <v>0</v>
      </c>
      <c r="BZ141" s="235">
        <f>IF(Tb.Financiering[[#This Row],[Pnr.]]=BZ$7,Tb.Financiering[[#This Row],[Eigen
bijdrage]]+Tb.Financiering[[#This Row],[Andere
subsidie(s)]]+Tb.Financiering[[#This Row],[Anders]],0)</f>
        <v>0</v>
      </c>
      <c r="CA141" s="235">
        <f>IF(Tb.Financiering[[#This Row],[Pnr.]]=CA$7,Tb.Financiering[[#This Row],[Eigen
bijdrage]]+Tb.Financiering[[#This Row],[Andere
subsidie(s)]]+Tb.Financiering[[#This Row],[Anders]],0)</f>
        <v>0</v>
      </c>
      <c r="CB141" s="235">
        <f>IF(Tb.Financiering[[#This Row],[Pnr.]]=CB$7,Tb.Financiering[[#This Row],[Eigen
bijdrage]]+Tb.Financiering[[#This Row],[Andere
subsidie(s)]]+Tb.Financiering[[#This Row],[Anders]],0)</f>
        <v>0</v>
      </c>
      <c r="CC141" s="235">
        <f>IF(Tb.Financiering[[#This Row],[Pnr.]]=CC$7,Tb.Financiering[[#This Row],[Eigen
bijdrage]]+Tb.Financiering[[#This Row],[Andere
subsidie(s)]]+Tb.Financiering[[#This Row],[Anders]],0)</f>
        <v>0</v>
      </c>
      <c r="CD141" s="235">
        <f>IF(Tb.Financiering[[#This Row],[Pnr.]]=CD$7,Tb.Financiering[[#This Row],[Eigen
bijdrage]]+Tb.Financiering[[#This Row],[Andere
subsidie(s)]]+Tb.Financiering[[#This Row],[Anders]],0)</f>
        <v>0</v>
      </c>
      <c r="CE141" s="235">
        <f>IF(Tb.Financiering[[#This Row],[Pnr.]]=CE$7,Tb.Financiering[[#This Row],[Eigen
bijdrage]]+Tb.Financiering[[#This Row],[Andere
subsidie(s)]]+Tb.Financiering[[#This Row],[Anders]],0)</f>
        <v>0</v>
      </c>
      <c r="CF141" s="235">
        <f>IF(Tb.Financiering[[#This Row],[Pnr.]]=CF$7,Tb.Financiering[[#This Row],[Eigen
bijdrage]]+Tb.Financiering[[#This Row],[Andere
subsidie(s)]]+Tb.Financiering[[#This Row],[Anders]],0)</f>
        <v>0</v>
      </c>
      <c r="CG141" s="235">
        <f>IF(Tb.Financiering[[#This Row],[Pnr.]]=CG$7,Tb.Financiering[[#This Row],[Eigen
bijdrage]]+Tb.Financiering[[#This Row],[Andere
subsidie(s)]]+Tb.Financiering[[#This Row],[Anders]],0)</f>
        <v>0</v>
      </c>
      <c r="CH141" s="235">
        <f>IF(Tb.Financiering[[#This Row],[Pnr.]]=CH$7,Tb.Financiering[[#This Row],[Eigen
bijdrage]]+Tb.Financiering[[#This Row],[Andere
subsidie(s)]]+Tb.Financiering[[#This Row],[Anders]],0)</f>
        <v>0</v>
      </c>
      <c r="CI141" s="235">
        <f>IF(Tb.Financiering[[#This Row],[Pnr.]]=CI$7,Tb.Financiering[[#This Row],[Eigen
bijdrage]]+Tb.Financiering[[#This Row],[Andere
subsidie(s)]]+Tb.Financiering[[#This Row],[Anders]],0)</f>
        <v>0</v>
      </c>
      <c r="CJ141" s="235">
        <f>IF(Tb.Financiering[[#This Row],[Pnr.]]=CJ$7,Tb.Financiering[[#This Row],[Eigen
bijdrage]]+Tb.Financiering[[#This Row],[Andere
subsidie(s)]]+Tb.Financiering[[#This Row],[Anders]],0)</f>
        <v>0</v>
      </c>
      <c r="CK141" s="235">
        <f>IF(Tb.Financiering[[#This Row],[Pnr.]]=CK$7,Tb.Financiering[[#This Row],[Eigen
bijdrage]]+Tb.Financiering[[#This Row],[Andere
subsidie(s)]]+Tb.Financiering[[#This Row],[Anders]],0)</f>
        <v>0</v>
      </c>
      <c r="CL141" s="235">
        <f>IF(Tb.Financiering[[#This Row],[Pnr.]]=CL$7,Tb.Financiering[[#This Row],[Eigen
bijdrage]]+Tb.Financiering[[#This Row],[Andere
subsidie(s)]]+Tb.Financiering[[#This Row],[Anders]],0)</f>
        <v>0</v>
      </c>
      <c r="CM141" s="235">
        <f>IF(Tb.Financiering[[#This Row],[Pnr.]]=CM$7,Tb.Financiering[[#This Row],[Eigen
bijdrage]]+Tb.Financiering[[#This Row],[Andere
subsidie(s)]]+Tb.Financiering[[#This Row],[Anders]],0)</f>
        <v>0</v>
      </c>
      <c r="CN141" s="235">
        <f>IF(Tb.Financiering[[#This Row],[Pnr.]]=CN$7,Tb.Financiering[[#This Row],[Eigen
bijdrage]]+Tb.Financiering[[#This Row],[Andere
subsidie(s)]]+Tb.Financiering[[#This Row],[Anders]],0)</f>
        <v>0</v>
      </c>
      <c r="CO141" s="235">
        <f>IF(Tb.Financiering[[#This Row],[Pnr.]]=CO$7,Tb.Financiering[[#This Row],[Eigen
bijdrage]]+Tb.Financiering[[#This Row],[Andere
subsidie(s)]]+Tb.Financiering[[#This Row],[Anders]],0)</f>
        <v>0</v>
      </c>
      <c r="CP141" s="235">
        <f>IF(Tb.Financiering[[#This Row],[Pnr.]]=CP$7,Tb.Financiering[[#This Row],[Eigen
bijdrage]]+Tb.Financiering[[#This Row],[Andere
subsidie(s)]]+Tb.Financiering[[#This Row],[Anders]],0)</f>
        <v>0</v>
      </c>
      <c r="CQ141" s="235">
        <f>IF(Tb.Financiering[[#This Row],[Pnr.]]=CQ$7,Tb.Financiering[[#This Row],[Eigen
bijdrage]]+Tb.Financiering[[#This Row],[Andere
subsidie(s)]]+Tb.Financiering[[#This Row],[Anders]],0)</f>
        <v>0</v>
      </c>
      <c r="CR141" s="235">
        <f>IF(Tb.Financiering[[#This Row],[Pnr.]]=CR$7,Tb.Financiering[[#This Row],[Eigen
bijdrage]]+Tb.Financiering[[#This Row],[Andere
subsidie(s)]]+Tb.Financiering[[#This Row],[Anders]],0)</f>
        <v>0</v>
      </c>
      <c r="CS141" s="235">
        <f>IF(Tb.Financiering[[#This Row],[Pnr.]]=CS$7,Tb.Financiering[[#This Row],[Eigen
bijdrage]]+Tb.Financiering[[#This Row],[Andere
subsidie(s)]]+Tb.Financiering[[#This Row],[Anders]],0)</f>
        <v>0</v>
      </c>
      <c r="CT141" s="235">
        <f>IF(Tb.Financiering[[#This Row],[Pnr.]]=CT$7,Tb.Financiering[[#This Row],[Eigen
bijdrage]]+Tb.Financiering[[#This Row],[Andere
subsidie(s)]]+Tb.Financiering[[#This Row],[Anders]],0)</f>
        <v>0</v>
      </c>
      <c r="CU141" s="235">
        <f>IF(Tb.Financiering[[#This Row],[Pnr.]]=CU$7,Tb.Financiering[[#This Row],[Eigen
bijdrage]]+Tb.Financiering[[#This Row],[Andere
subsidie(s)]]+Tb.Financiering[[#This Row],[Anders]],0)</f>
        <v>0</v>
      </c>
      <c r="CV141" s="235">
        <f>IF(Tb.Financiering[[#This Row],[Pnr.]]=CV$7,Tb.Financiering[[#This Row],[Eigen
bijdrage]]+Tb.Financiering[[#This Row],[Andere
subsidie(s)]]+Tb.Financiering[[#This Row],[Anders]],0)</f>
        <v>0</v>
      </c>
      <c r="CW141" s="235">
        <f>IF(Tb.Financiering[[#This Row],[Pnr.]]=CW$7,Tb.Financiering[[#This Row],[Eigen
bijdrage]]+Tb.Financiering[[#This Row],[Andere
subsidie(s)]]+Tb.Financiering[[#This Row],[Anders]],0)</f>
        <v>0</v>
      </c>
      <c r="CX141" s="235">
        <f>IF(Tb.Financiering[[#This Row],[Pnr.]]=CX$7,Tb.Financiering[[#This Row],[Eigen
bijdrage]]+Tb.Financiering[[#This Row],[Andere
subsidie(s)]]+Tb.Financiering[[#This Row],[Anders]],0)</f>
        <v>0</v>
      </c>
      <c r="CY141" s="235">
        <f>IF(Tb.Financiering[[#This Row],[Pnr.]]=CY$7,Tb.Financiering[[#This Row],[Eigen
bijdrage]]+Tb.Financiering[[#This Row],[Andere
subsidie(s)]]+Tb.Financiering[[#This Row],[Anders]],0)</f>
        <v>0</v>
      </c>
      <c r="CZ141" s="235">
        <f>IF(Tb.Financiering[[#This Row],[Pnr.]]=CZ$7,Tb.Financiering[[#This Row],[Eigen
bijdrage]]+Tb.Financiering[[#This Row],[Andere
subsidie(s)]]+Tb.Financiering[[#This Row],[Anders]],0)</f>
        <v>0</v>
      </c>
      <c r="DA141" s="235">
        <f>IF(Tb.Financiering[[#This Row],[Pnr.]]=DA$7,Tb.Financiering[[#This Row],[Eigen
bijdrage]]+Tb.Financiering[[#This Row],[Andere
subsidie(s)]]+Tb.Financiering[[#This Row],[Anders]],0)</f>
        <v>0</v>
      </c>
      <c r="DB141" s="235">
        <f>IF(Tb.Financiering[[#This Row],[Pnr.]]=DB$7,Tb.Financiering[[#This Row],[Eigen
bijdrage]]+Tb.Financiering[[#This Row],[Andere
subsidie(s)]]+Tb.Financiering[[#This Row],[Anders]],0)</f>
        <v>0</v>
      </c>
      <c r="DC141" s="235">
        <f>IF(Tb.Financiering[[#This Row],[Pnr.]]=DC$7,Tb.Financiering[[#This Row],[Eigen
bijdrage]]+Tb.Financiering[[#This Row],[Andere
subsidie(s)]]+Tb.Financiering[[#This Row],[Anders]],0)</f>
        <v>0</v>
      </c>
      <c r="DD141" s="235">
        <f>IF(Tb.Financiering[[#This Row],[Pnr.]]=DD$7,Tb.Financiering[[#This Row],[Eigen
bijdrage]]+Tb.Financiering[[#This Row],[Andere
subsidie(s)]]+Tb.Financiering[[#This Row],[Anders]],0)</f>
        <v>0</v>
      </c>
      <c r="DE141" s="235">
        <f>IF(Tb.Financiering[[#This Row],[Pnr.]]=DE$7,Tb.Financiering[[#This Row],[Eigen
bijdrage]]+Tb.Financiering[[#This Row],[Andere
subsidie(s)]]+Tb.Financiering[[#This Row],[Anders]],0)</f>
        <v>0</v>
      </c>
      <c r="DF141" s="235">
        <f>IF(Tb.Financiering[[#This Row],[Pnr.]]=DF$7,Tb.Financiering[[#This Row],[Eigen
bijdrage]]+Tb.Financiering[[#This Row],[Andere
subsidie(s)]]+Tb.Financiering[[#This Row],[Anders]],0)</f>
        <v>0</v>
      </c>
      <c r="DG141" s="235">
        <f>IF(Tb.Financiering[[#This Row],[Pnr.]]=DG$7,Tb.Financiering[[#This Row],[Eigen
bijdrage]]+Tb.Financiering[[#This Row],[Andere
subsidie(s)]]+Tb.Financiering[[#This Row],[Anders]],0)</f>
        <v>0</v>
      </c>
      <c r="DH141" s="235">
        <f>IF(Tb.Financiering[[#This Row],[Pnr.]]=DH$7,Tb.Financiering[[#This Row],[Eigen
bijdrage]]+Tb.Financiering[[#This Row],[Andere
subsidie(s)]]+Tb.Financiering[[#This Row],[Anders]],0)</f>
        <v>0</v>
      </c>
      <c r="DI141" s="235">
        <f>IF(Tb.Financiering[[#This Row],[Pnr.]]=DI$7,Tb.Financiering[[#This Row],[Eigen
bijdrage]]+Tb.Financiering[[#This Row],[Andere
subsidie(s)]]+Tb.Financiering[[#This Row],[Anders]],0)</f>
        <v>0</v>
      </c>
      <c r="DJ141" s="235">
        <f>IF(Tb.Financiering[[#This Row],[Pnr.]]=DJ$7,Tb.Financiering[[#This Row],[Eigen
bijdrage]]+Tb.Financiering[[#This Row],[Andere
subsidie(s)]]+Tb.Financiering[[#This Row],[Anders]],0)</f>
        <v>0</v>
      </c>
      <c r="DK141" s="235">
        <f>IF(Tb.Financiering[[#This Row],[Pnr.]]=DK$7,Tb.Financiering[[#This Row],[Eigen
bijdrage]]+Tb.Financiering[[#This Row],[Andere
subsidie(s)]]+Tb.Financiering[[#This Row],[Anders]],0)</f>
        <v>0</v>
      </c>
      <c r="XFD141" s="31"/>
    </row>
    <row r="142" spans="1:115 16384:16384" s="4" customFormat="1" x14ac:dyDescent="0.3">
      <c r="A142" s="31"/>
      <c r="B142" s="137"/>
      <c r="C142" s="137"/>
      <c r="D142" s="11">
        <f>SUMIF(Tbl.Kosten[PSAnr.],Tb.Financiering[[#This Row],[PSAnr.]],Tbl.Kosten[Totaal kosten])</f>
        <v>0</v>
      </c>
      <c r="E142" s="154">
        <f>SUMIF(Tbl.Kosten[PSAnr.],Tb.Financiering[[#This Row],[PSAnr.]],Tbl.Kosten[Subsidie])</f>
        <v>0</v>
      </c>
      <c r="F142" s="155"/>
      <c r="G142" s="154">
        <f>Tb.Financiering[[#This Row],[Begrote kosten]]-Tb.Financiering[[#This Row],[Berekende GLB subsidie]]-Tb.Financiering[[#This Row],[Correctie GLB subsidie]]</f>
        <v>0</v>
      </c>
      <c r="H142" s="156"/>
      <c r="I142" s="156"/>
      <c r="J142" s="156"/>
      <c r="K142" s="152"/>
      <c r="L142" s="97">
        <f>Tb.Financiering[[#This Row],[Te financieren]]-SUM(Tb.Financiering[[#This Row],[Eigen
bijdrage]:[Anders]])</f>
        <v>0</v>
      </c>
      <c r="M142" s="160" t="str">
        <f>IFERROR(VLOOKUP(Tb.Financiering[[#This Row],[Partnernaam]],Tbl.Projectpartners[[Naam]:[PNr.]],9,FALSE),"")</f>
        <v/>
      </c>
      <c r="N142" s="142" t="str">
        <f>IFERROR(VLOOKUP(Tb.Financiering[[#This Row],[Subsidiabele activiteit]],Tbl.Subsidiehoogte[[Subsidieactiviteit]:[SAnr.]],3,FALSE),"")</f>
        <v/>
      </c>
      <c r="O142" s="142" t="str">
        <f>_xlfn.CONCAT(Tb.Financiering[[#This Row],[Pnr.]],Tb.Financiering[[#This Row],[SAnr.]])</f>
        <v/>
      </c>
      <c r="P142" s="144">
        <f>IF(Tb.Financiering[[#This Row],[Pnr.]]=P$7,Tb.Financiering[[#This Row],[Te financieren]]-Tb.Financiering[[#This Row],[Eigen
bijdrage]]-Tb.Financiering[[#This Row],[Andere
subsidie(s)]]-Tb.Financiering[[#This Row],[Anders]],0)</f>
        <v>0</v>
      </c>
      <c r="Q142" s="144">
        <f>IF(Tb.Financiering[[#This Row],[Pnr.]]=Q$7,Tb.Financiering[[#This Row],[Te financieren]]-Tb.Financiering[[#This Row],[Eigen
bijdrage]]-Tb.Financiering[[#This Row],[Andere
subsidie(s)]]-Tb.Financiering[[#This Row],[Anders]],0)</f>
        <v>0</v>
      </c>
      <c r="R142" s="144">
        <f>IF(Tb.Financiering[[#This Row],[Pnr.]]=R$7,Tb.Financiering[[#This Row],[Te financieren]]-Tb.Financiering[[#This Row],[Eigen
bijdrage]]-Tb.Financiering[[#This Row],[Andere
subsidie(s)]]-Tb.Financiering[[#This Row],[Anders]],0)</f>
        <v>0</v>
      </c>
      <c r="S142" s="144">
        <f>IF(Tb.Financiering[[#This Row],[Pnr.]]=S$7,Tb.Financiering[[#This Row],[Te financieren]]-Tb.Financiering[[#This Row],[Eigen
bijdrage]]-Tb.Financiering[[#This Row],[Andere
subsidie(s)]]-Tb.Financiering[[#This Row],[Anders]],0)</f>
        <v>0</v>
      </c>
      <c r="T142" s="144">
        <f>IF(Tb.Financiering[[#This Row],[Pnr.]]=T$7,Tb.Financiering[[#This Row],[Te financieren]]-Tb.Financiering[[#This Row],[Eigen
bijdrage]]-Tb.Financiering[[#This Row],[Andere
subsidie(s)]]-Tb.Financiering[[#This Row],[Anders]],0)</f>
        <v>0</v>
      </c>
      <c r="U142" s="144">
        <f>IF(Tb.Financiering[[#This Row],[Pnr.]]=U$7,Tb.Financiering[[#This Row],[Te financieren]]-Tb.Financiering[[#This Row],[Eigen
bijdrage]]-Tb.Financiering[[#This Row],[Andere
subsidie(s)]]-Tb.Financiering[[#This Row],[Anders]],0)</f>
        <v>0</v>
      </c>
      <c r="V142" s="144">
        <f>IF(Tb.Financiering[[#This Row],[Pnr.]]=V$7,Tb.Financiering[[#This Row],[Te financieren]]-Tb.Financiering[[#This Row],[Eigen
bijdrage]]-Tb.Financiering[[#This Row],[Andere
subsidie(s)]]-Tb.Financiering[[#This Row],[Anders]],0)</f>
        <v>0</v>
      </c>
      <c r="W142" s="144">
        <f>IF(Tb.Financiering[[#This Row],[Pnr.]]=W$7,Tb.Financiering[[#This Row],[Te financieren]]-Tb.Financiering[[#This Row],[Eigen
bijdrage]]-Tb.Financiering[[#This Row],[Andere
subsidie(s)]]-Tb.Financiering[[#This Row],[Anders]],0)</f>
        <v>0</v>
      </c>
      <c r="X142" s="144">
        <f>IF(Tb.Financiering[[#This Row],[Pnr.]]=X$7,Tb.Financiering[[#This Row],[Te financieren]]-Tb.Financiering[[#This Row],[Eigen
bijdrage]]-Tb.Financiering[[#This Row],[Andere
subsidie(s)]]-Tb.Financiering[[#This Row],[Anders]],0)</f>
        <v>0</v>
      </c>
      <c r="Y142" s="144">
        <f>IF(Tb.Financiering[[#This Row],[Pnr.]]=Y$7,Tb.Financiering[[#This Row],[Te financieren]]-Tb.Financiering[[#This Row],[Eigen
bijdrage]]-Tb.Financiering[[#This Row],[Andere
subsidie(s)]]-Tb.Financiering[[#This Row],[Anders]],0)</f>
        <v>0</v>
      </c>
      <c r="Z142" s="144">
        <f>IF(Tb.Financiering[[#This Row],[Pnr.]]=Z$7,Tb.Financiering[[#This Row],[Te financieren]]-Tb.Financiering[[#This Row],[Eigen
bijdrage]]-Tb.Financiering[[#This Row],[Andere
subsidie(s)]]-Tb.Financiering[[#This Row],[Anders]],0)</f>
        <v>0</v>
      </c>
      <c r="AA142" s="144">
        <f>IF(Tb.Financiering[[#This Row],[Pnr.]]=AA$7,Tb.Financiering[[#This Row],[Te financieren]]-Tb.Financiering[[#This Row],[Eigen
bijdrage]]-Tb.Financiering[[#This Row],[Andere
subsidie(s)]]-Tb.Financiering[[#This Row],[Anders]],0)</f>
        <v>0</v>
      </c>
      <c r="AB142" s="144">
        <f>IF(Tb.Financiering[[#This Row],[Pnr.]]=AB$7,Tb.Financiering[[#This Row],[Te financieren]]-Tb.Financiering[[#This Row],[Eigen
bijdrage]]-Tb.Financiering[[#This Row],[Andere
subsidie(s)]]-Tb.Financiering[[#This Row],[Anders]],0)</f>
        <v>0</v>
      </c>
      <c r="AC142" s="144">
        <f>IF(Tb.Financiering[[#This Row],[Pnr.]]=AC$7,Tb.Financiering[[#This Row],[Te financieren]]-Tb.Financiering[[#This Row],[Eigen
bijdrage]]-Tb.Financiering[[#This Row],[Andere
subsidie(s)]]-Tb.Financiering[[#This Row],[Anders]],0)</f>
        <v>0</v>
      </c>
      <c r="AD142" s="144">
        <f>IF(Tb.Financiering[[#This Row],[Pnr.]]=AD$7,Tb.Financiering[[#This Row],[Te financieren]]-Tb.Financiering[[#This Row],[Eigen
bijdrage]]-Tb.Financiering[[#This Row],[Andere
subsidie(s)]]-Tb.Financiering[[#This Row],[Anders]],0)</f>
        <v>0</v>
      </c>
      <c r="AE142" s="144">
        <f>IF(Tb.Financiering[[#This Row],[Pnr.]]=AE$7,Tb.Financiering[[#This Row],[Te financieren]]-Tb.Financiering[[#This Row],[Eigen
bijdrage]]-Tb.Financiering[[#This Row],[Andere
subsidie(s)]]-Tb.Financiering[[#This Row],[Anders]],0)</f>
        <v>0</v>
      </c>
      <c r="AF142" s="144">
        <f>IF(Tb.Financiering[[#This Row],[Pnr.]]=AF$7,Tb.Financiering[[#This Row],[Te financieren]]-Tb.Financiering[[#This Row],[Eigen
bijdrage]]-Tb.Financiering[[#This Row],[Andere
subsidie(s)]]-Tb.Financiering[[#This Row],[Anders]],0)</f>
        <v>0</v>
      </c>
      <c r="AG142" s="144">
        <f>IF(Tb.Financiering[[#This Row],[Pnr.]]=AG$7,Tb.Financiering[[#This Row],[Te financieren]]-Tb.Financiering[[#This Row],[Eigen
bijdrage]]-Tb.Financiering[[#This Row],[Andere
subsidie(s)]]-Tb.Financiering[[#This Row],[Anders]],0)</f>
        <v>0</v>
      </c>
      <c r="AH142" s="144">
        <f>IF(Tb.Financiering[[#This Row],[Pnr.]]=AH$7,Tb.Financiering[[#This Row],[Te financieren]]-Tb.Financiering[[#This Row],[Eigen
bijdrage]]-Tb.Financiering[[#This Row],[Andere
subsidie(s)]]-Tb.Financiering[[#This Row],[Anders]],0)</f>
        <v>0</v>
      </c>
      <c r="AI142" s="144">
        <f>IF(Tb.Financiering[[#This Row],[Pnr.]]=AI$7,Tb.Financiering[[#This Row],[Te financieren]]-Tb.Financiering[[#This Row],[Eigen
bijdrage]]-Tb.Financiering[[#This Row],[Andere
subsidie(s)]]-Tb.Financiering[[#This Row],[Anders]],0)</f>
        <v>0</v>
      </c>
      <c r="AJ142" s="144">
        <f>IF(Tb.Financiering[[#This Row],[Pnr.]]=AJ$7,Tb.Financiering[[#This Row],[Te financieren]]-Tb.Financiering[[#This Row],[Eigen
bijdrage]]-Tb.Financiering[[#This Row],[Andere
subsidie(s)]]-Tb.Financiering[[#This Row],[Anders]],0)</f>
        <v>0</v>
      </c>
      <c r="AK142" s="144">
        <f>IF(Tb.Financiering[[#This Row],[Pnr.]]=AK$7,Tb.Financiering[[#This Row],[Te financieren]]-Tb.Financiering[[#This Row],[Eigen
bijdrage]]-Tb.Financiering[[#This Row],[Andere
subsidie(s)]]-Tb.Financiering[[#This Row],[Anders]],0)</f>
        <v>0</v>
      </c>
      <c r="AL142" s="144">
        <f>IF(Tb.Financiering[[#This Row],[Pnr.]]=AL$7,Tb.Financiering[[#This Row],[Te financieren]]-Tb.Financiering[[#This Row],[Eigen
bijdrage]]-Tb.Financiering[[#This Row],[Andere
subsidie(s)]]-Tb.Financiering[[#This Row],[Anders]],0)</f>
        <v>0</v>
      </c>
      <c r="AM142" s="144">
        <f>IF(Tb.Financiering[[#This Row],[Pnr.]]=AM$7,Tb.Financiering[[#This Row],[Te financieren]]-Tb.Financiering[[#This Row],[Eigen
bijdrage]]-Tb.Financiering[[#This Row],[Andere
subsidie(s)]]-Tb.Financiering[[#This Row],[Anders]],0)</f>
        <v>0</v>
      </c>
      <c r="AN142" s="144">
        <f>IF(Tb.Financiering[[#This Row],[Pnr.]]=AN$7,Tb.Financiering[[#This Row],[Te financieren]]-Tb.Financiering[[#This Row],[Eigen
bijdrage]]-Tb.Financiering[[#This Row],[Andere
subsidie(s)]]-Tb.Financiering[[#This Row],[Anders]],0)</f>
        <v>0</v>
      </c>
      <c r="AO142" s="144">
        <f>IF(Tb.Financiering[[#This Row],[Pnr.]]=AO$7,Tb.Financiering[[#This Row],[Te financieren]]-Tb.Financiering[[#This Row],[Eigen
bijdrage]]-Tb.Financiering[[#This Row],[Andere
subsidie(s)]]-Tb.Financiering[[#This Row],[Anders]],0)</f>
        <v>0</v>
      </c>
      <c r="AP142" s="144">
        <f>IF(Tb.Financiering[[#This Row],[Pnr.]]=AP$7,Tb.Financiering[[#This Row],[Te financieren]]-Tb.Financiering[[#This Row],[Eigen
bijdrage]]-Tb.Financiering[[#This Row],[Andere
subsidie(s)]]-Tb.Financiering[[#This Row],[Anders]],0)</f>
        <v>0</v>
      </c>
      <c r="AQ142" s="144">
        <f>IF(Tb.Financiering[[#This Row],[Pnr.]]=AQ$7,Tb.Financiering[[#This Row],[Te financieren]]-Tb.Financiering[[#This Row],[Eigen
bijdrage]]-Tb.Financiering[[#This Row],[Andere
subsidie(s)]]-Tb.Financiering[[#This Row],[Anders]],0)</f>
        <v>0</v>
      </c>
      <c r="AR142" s="144">
        <f>IF(Tb.Financiering[[#This Row],[Pnr.]]=AR$7,Tb.Financiering[[#This Row],[Te financieren]]-Tb.Financiering[[#This Row],[Eigen
bijdrage]]-Tb.Financiering[[#This Row],[Andere
subsidie(s)]]-Tb.Financiering[[#This Row],[Anders]],0)</f>
        <v>0</v>
      </c>
      <c r="AS142" s="144">
        <f>IF(Tb.Financiering[[#This Row],[Pnr.]]=AS$7,Tb.Financiering[[#This Row],[Te financieren]]-Tb.Financiering[[#This Row],[Eigen
bijdrage]]-Tb.Financiering[[#This Row],[Andere
subsidie(s)]]-Tb.Financiering[[#This Row],[Anders]],0)</f>
        <v>0</v>
      </c>
      <c r="AT142" s="144">
        <f>IF(Tb.Financiering[[#This Row],[Pnr.]]=AT$7,Tb.Financiering[[#This Row],[Te financieren]]-Tb.Financiering[[#This Row],[Eigen
bijdrage]]-Tb.Financiering[[#This Row],[Andere
subsidie(s)]]-Tb.Financiering[[#This Row],[Anders]],0)</f>
        <v>0</v>
      </c>
      <c r="AU142" s="144">
        <f>IF(Tb.Financiering[[#This Row],[Pnr.]]=AU$7,Tb.Financiering[[#This Row],[Te financieren]]-Tb.Financiering[[#This Row],[Eigen
bijdrage]]-Tb.Financiering[[#This Row],[Andere
subsidie(s)]]-Tb.Financiering[[#This Row],[Anders]],0)</f>
        <v>0</v>
      </c>
      <c r="AV142" s="144">
        <f>IF(Tb.Financiering[[#This Row],[Pnr.]]=AV$7,Tb.Financiering[[#This Row],[Te financieren]]-Tb.Financiering[[#This Row],[Eigen
bijdrage]]-Tb.Financiering[[#This Row],[Andere
subsidie(s)]]-Tb.Financiering[[#This Row],[Anders]],0)</f>
        <v>0</v>
      </c>
      <c r="AW142" s="144">
        <f>IF(Tb.Financiering[[#This Row],[Pnr.]]=AW$7,Tb.Financiering[[#This Row],[Te financieren]]-Tb.Financiering[[#This Row],[Eigen
bijdrage]]-Tb.Financiering[[#This Row],[Andere
subsidie(s)]]-Tb.Financiering[[#This Row],[Anders]],0)</f>
        <v>0</v>
      </c>
      <c r="AX142" s="144">
        <f>IF(Tb.Financiering[[#This Row],[Pnr.]]=AX$7,Tb.Financiering[[#This Row],[Te financieren]]-Tb.Financiering[[#This Row],[Eigen
bijdrage]]-Tb.Financiering[[#This Row],[Andere
subsidie(s)]]-Tb.Financiering[[#This Row],[Anders]],0)</f>
        <v>0</v>
      </c>
      <c r="AY142" s="144">
        <f>IF(Tb.Financiering[[#This Row],[Pnr.]]=AY$7,Tb.Financiering[[#This Row],[Te financieren]]-Tb.Financiering[[#This Row],[Eigen
bijdrage]]-Tb.Financiering[[#This Row],[Andere
subsidie(s)]]-Tb.Financiering[[#This Row],[Anders]],0)</f>
        <v>0</v>
      </c>
      <c r="AZ142" s="144">
        <f>IF(Tb.Financiering[[#This Row],[Pnr.]]=AZ$7,Tb.Financiering[[#This Row],[Te financieren]]-Tb.Financiering[[#This Row],[Eigen
bijdrage]]-Tb.Financiering[[#This Row],[Andere
subsidie(s)]]-Tb.Financiering[[#This Row],[Anders]],0)</f>
        <v>0</v>
      </c>
      <c r="BA142" s="144">
        <f>IF(Tb.Financiering[[#This Row],[Pnr.]]=BA$7,Tb.Financiering[[#This Row],[Te financieren]]-Tb.Financiering[[#This Row],[Eigen
bijdrage]]-Tb.Financiering[[#This Row],[Andere
subsidie(s)]]-Tb.Financiering[[#This Row],[Anders]],0)</f>
        <v>0</v>
      </c>
      <c r="BB142" s="144">
        <f>IF(Tb.Financiering[[#This Row],[Pnr.]]=BB$7,Tb.Financiering[[#This Row],[Te financieren]]-Tb.Financiering[[#This Row],[Eigen
bijdrage]]-Tb.Financiering[[#This Row],[Andere
subsidie(s)]]-Tb.Financiering[[#This Row],[Anders]],0)</f>
        <v>0</v>
      </c>
      <c r="BC142" s="144">
        <f>IF(Tb.Financiering[[#This Row],[Pnr.]]=BC$7,Tb.Financiering[[#This Row],[Te financieren]]-Tb.Financiering[[#This Row],[Eigen
bijdrage]]-Tb.Financiering[[#This Row],[Andere
subsidie(s)]]-Tb.Financiering[[#This Row],[Anders]],0)</f>
        <v>0</v>
      </c>
      <c r="BD142" s="144">
        <f>IF(Tb.Financiering[[#This Row],[Pnr.]]=BD$7,Tb.Financiering[[#This Row],[Te financieren]]-Tb.Financiering[[#This Row],[Eigen
bijdrage]]-Tb.Financiering[[#This Row],[Andere
subsidie(s)]]-Tb.Financiering[[#This Row],[Anders]],0)</f>
        <v>0</v>
      </c>
      <c r="BE142" s="144">
        <f>IF(Tb.Financiering[[#This Row],[Pnr.]]=BE$7,Tb.Financiering[[#This Row],[Te financieren]]-Tb.Financiering[[#This Row],[Eigen
bijdrage]]-Tb.Financiering[[#This Row],[Andere
subsidie(s)]]-Tb.Financiering[[#This Row],[Anders]],0)</f>
        <v>0</v>
      </c>
      <c r="BF142" s="144">
        <f>IF(Tb.Financiering[[#This Row],[Pnr.]]=BF$7,Tb.Financiering[[#This Row],[Te financieren]]-Tb.Financiering[[#This Row],[Eigen
bijdrage]]-Tb.Financiering[[#This Row],[Andere
subsidie(s)]]-Tb.Financiering[[#This Row],[Anders]],0)</f>
        <v>0</v>
      </c>
      <c r="BG142" s="144">
        <f>IF(Tb.Financiering[[#This Row],[Pnr.]]=BG$7,Tb.Financiering[[#This Row],[Te financieren]]-Tb.Financiering[[#This Row],[Eigen
bijdrage]]-Tb.Financiering[[#This Row],[Andere
subsidie(s)]]-Tb.Financiering[[#This Row],[Anders]],0)</f>
        <v>0</v>
      </c>
      <c r="BH142" s="144">
        <f>IF(Tb.Financiering[[#This Row],[Pnr.]]=BH$7,Tb.Financiering[[#This Row],[Te financieren]]-Tb.Financiering[[#This Row],[Eigen
bijdrage]]-Tb.Financiering[[#This Row],[Andere
subsidie(s)]]-Tb.Financiering[[#This Row],[Anders]],0)</f>
        <v>0</v>
      </c>
      <c r="BI142" s="144">
        <f>IF(Tb.Financiering[[#This Row],[Pnr.]]=BI$7,Tb.Financiering[[#This Row],[Te financieren]]-Tb.Financiering[[#This Row],[Eigen
bijdrage]]-Tb.Financiering[[#This Row],[Andere
subsidie(s)]]-Tb.Financiering[[#This Row],[Anders]],0)</f>
        <v>0</v>
      </c>
      <c r="BJ142" s="144">
        <f>IF(Tb.Financiering[[#This Row],[Pnr.]]=BJ$7,Tb.Financiering[[#This Row],[Te financieren]]-Tb.Financiering[[#This Row],[Eigen
bijdrage]]-Tb.Financiering[[#This Row],[Andere
subsidie(s)]]-Tb.Financiering[[#This Row],[Anders]],0)</f>
        <v>0</v>
      </c>
      <c r="BK142" s="144">
        <f>IF(Tb.Financiering[[#This Row],[Pnr.]]=BK$7,Tb.Financiering[[#This Row],[Te financieren]]-Tb.Financiering[[#This Row],[Eigen
bijdrage]]-Tb.Financiering[[#This Row],[Andere
subsidie(s)]]-Tb.Financiering[[#This Row],[Anders]],0)</f>
        <v>0</v>
      </c>
      <c r="BL142" s="144">
        <f>IF(Tb.Financiering[[#This Row],[Pnr.]]=BL$7,Tb.Financiering[[#This Row],[Te financieren]]-Tb.Financiering[[#This Row],[Eigen
bijdrage]]-Tb.Financiering[[#This Row],[Andere
subsidie(s)]]-Tb.Financiering[[#This Row],[Anders]],0)</f>
        <v>0</v>
      </c>
      <c r="BM142" s="144">
        <f>IF(Tb.Financiering[[#This Row],[Pnr.]]=BM$7,Tb.Financiering[[#This Row],[Te financieren]]-Tb.Financiering[[#This Row],[Eigen
bijdrage]]-Tb.Financiering[[#This Row],[Andere
subsidie(s)]]-Tb.Financiering[[#This Row],[Anders]],0)</f>
        <v>0</v>
      </c>
      <c r="BN142" s="235">
        <f>IF(Tb.Financiering[[#This Row],[Pnr.]]=BN$7,Tb.Financiering[[#This Row],[Eigen
bijdrage]]+Tb.Financiering[[#This Row],[Andere
subsidie(s)]]+Tb.Financiering[[#This Row],[Anders]],0)</f>
        <v>0</v>
      </c>
      <c r="BO142" s="235">
        <f>IF(Tb.Financiering[[#This Row],[Pnr.]]=BO$7,Tb.Financiering[[#This Row],[Eigen
bijdrage]]+Tb.Financiering[[#This Row],[Andere
subsidie(s)]]+Tb.Financiering[[#This Row],[Anders]],0)</f>
        <v>0</v>
      </c>
      <c r="BP142" s="235">
        <f>IF(Tb.Financiering[[#This Row],[Pnr.]]=BP$7,Tb.Financiering[[#This Row],[Eigen
bijdrage]]+Tb.Financiering[[#This Row],[Andere
subsidie(s)]]+Tb.Financiering[[#This Row],[Anders]],0)</f>
        <v>0</v>
      </c>
      <c r="BQ142" s="235">
        <f>IF(Tb.Financiering[[#This Row],[Pnr.]]=BQ$7,Tb.Financiering[[#This Row],[Eigen
bijdrage]]+Tb.Financiering[[#This Row],[Andere
subsidie(s)]]+Tb.Financiering[[#This Row],[Anders]],0)</f>
        <v>0</v>
      </c>
      <c r="BR142" s="235">
        <f>IF(Tb.Financiering[[#This Row],[Pnr.]]=BR$7,Tb.Financiering[[#This Row],[Eigen
bijdrage]]+Tb.Financiering[[#This Row],[Andere
subsidie(s)]]+Tb.Financiering[[#This Row],[Anders]],0)</f>
        <v>0</v>
      </c>
      <c r="BS142" s="235">
        <f>IF(Tb.Financiering[[#This Row],[Pnr.]]=BS$7,Tb.Financiering[[#This Row],[Eigen
bijdrage]]+Tb.Financiering[[#This Row],[Andere
subsidie(s)]]+Tb.Financiering[[#This Row],[Anders]],0)</f>
        <v>0</v>
      </c>
      <c r="BT142" s="235">
        <f>IF(Tb.Financiering[[#This Row],[Pnr.]]=BT$7,Tb.Financiering[[#This Row],[Eigen
bijdrage]]+Tb.Financiering[[#This Row],[Andere
subsidie(s)]]+Tb.Financiering[[#This Row],[Anders]],0)</f>
        <v>0</v>
      </c>
      <c r="BU142" s="235">
        <f>IF(Tb.Financiering[[#This Row],[Pnr.]]=BU$7,Tb.Financiering[[#This Row],[Eigen
bijdrage]]+Tb.Financiering[[#This Row],[Andere
subsidie(s)]]+Tb.Financiering[[#This Row],[Anders]],0)</f>
        <v>0</v>
      </c>
      <c r="BV142" s="235">
        <f>IF(Tb.Financiering[[#This Row],[Pnr.]]=BV$7,Tb.Financiering[[#This Row],[Eigen
bijdrage]]+Tb.Financiering[[#This Row],[Andere
subsidie(s)]]+Tb.Financiering[[#This Row],[Anders]],0)</f>
        <v>0</v>
      </c>
      <c r="BW142" s="235">
        <f>IF(Tb.Financiering[[#This Row],[Pnr.]]=BW$7,Tb.Financiering[[#This Row],[Eigen
bijdrage]]+Tb.Financiering[[#This Row],[Andere
subsidie(s)]]+Tb.Financiering[[#This Row],[Anders]],0)</f>
        <v>0</v>
      </c>
      <c r="BX142" s="235">
        <f>IF(Tb.Financiering[[#This Row],[Pnr.]]=BX$7,Tb.Financiering[[#This Row],[Eigen
bijdrage]]+Tb.Financiering[[#This Row],[Andere
subsidie(s)]]+Tb.Financiering[[#This Row],[Anders]],0)</f>
        <v>0</v>
      </c>
      <c r="BY142" s="235">
        <f>IF(Tb.Financiering[[#This Row],[Pnr.]]=BY$7,Tb.Financiering[[#This Row],[Eigen
bijdrage]]+Tb.Financiering[[#This Row],[Andere
subsidie(s)]]+Tb.Financiering[[#This Row],[Anders]],0)</f>
        <v>0</v>
      </c>
      <c r="BZ142" s="235">
        <f>IF(Tb.Financiering[[#This Row],[Pnr.]]=BZ$7,Tb.Financiering[[#This Row],[Eigen
bijdrage]]+Tb.Financiering[[#This Row],[Andere
subsidie(s)]]+Tb.Financiering[[#This Row],[Anders]],0)</f>
        <v>0</v>
      </c>
      <c r="CA142" s="235">
        <f>IF(Tb.Financiering[[#This Row],[Pnr.]]=CA$7,Tb.Financiering[[#This Row],[Eigen
bijdrage]]+Tb.Financiering[[#This Row],[Andere
subsidie(s)]]+Tb.Financiering[[#This Row],[Anders]],0)</f>
        <v>0</v>
      </c>
      <c r="CB142" s="235">
        <f>IF(Tb.Financiering[[#This Row],[Pnr.]]=CB$7,Tb.Financiering[[#This Row],[Eigen
bijdrage]]+Tb.Financiering[[#This Row],[Andere
subsidie(s)]]+Tb.Financiering[[#This Row],[Anders]],0)</f>
        <v>0</v>
      </c>
      <c r="CC142" s="235">
        <f>IF(Tb.Financiering[[#This Row],[Pnr.]]=CC$7,Tb.Financiering[[#This Row],[Eigen
bijdrage]]+Tb.Financiering[[#This Row],[Andere
subsidie(s)]]+Tb.Financiering[[#This Row],[Anders]],0)</f>
        <v>0</v>
      </c>
      <c r="CD142" s="235">
        <f>IF(Tb.Financiering[[#This Row],[Pnr.]]=CD$7,Tb.Financiering[[#This Row],[Eigen
bijdrage]]+Tb.Financiering[[#This Row],[Andere
subsidie(s)]]+Tb.Financiering[[#This Row],[Anders]],0)</f>
        <v>0</v>
      </c>
      <c r="CE142" s="235">
        <f>IF(Tb.Financiering[[#This Row],[Pnr.]]=CE$7,Tb.Financiering[[#This Row],[Eigen
bijdrage]]+Tb.Financiering[[#This Row],[Andere
subsidie(s)]]+Tb.Financiering[[#This Row],[Anders]],0)</f>
        <v>0</v>
      </c>
      <c r="CF142" s="235">
        <f>IF(Tb.Financiering[[#This Row],[Pnr.]]=CF$7,Tb.Financiering[[#This Row],[Eigen
bijdrage]]+Tb.Financiering[[#This Row],[Andere
subsidie(s)]]+Tb.Financiering[[#This Row],[Anders]],0)</f>
        <v>0</v>
      </c>
      <c r="CG142" s="235">
        <f>IF(Tb.Financiering[[#This Row],[Pnr.]]=CG$7,Tb.Financiering[[#This Row],[Eigen
bijdrage]]+Tb.Financiering[[#This Row],[Andere
subsidie(s)]]+Tb.Financiering[[#This Row],[Anders]],0)</f>
        <v>0</v>
      </c>
      <c r="CH142" s="235">
        <f>IF(Tb.Financiering[[#This Row],[Pnr.]]=CH$7,Tb.Financiering[[#This Row],[Eigen
bijdrage]]+Tb.Financiering[[#This Row],[Andere
subsidie(s)]]+Tb.Financiering[[#This Row],[Anders]],0)</f>
        <v>0</v>
      </c>
      <c r="CI142" s="235">
        <f>IF(Tb.Financiering[[#This Row],[Pnr.]]=CI$7,Tb.Financiering[[#This Row],[Eigen
bijdrage]]+Tb.Financiering[[#This Row],[Andere
subsidie(s)]]+Tb.Financiering[[#This Row],[Anders]],0)</f>
        <v>0</v>
      </c>
      <c r="CJ142" s="235">
        <f>IF(Tb.Financiering[[#This Row],[Pnr.]]=CJ$7,Tb.Financiering[[#This Row],[Eigen
bijdrage]]+Tb.Financiering[[#This Row],[Andere
subsidie(s)]]+Tb.Financiering[[#This Row],[Anders]],0)</f>
        <v>0</v>
      </c>
      <c r="CK142" s="235">
        <f>IF(Tb.Financiering[[#This Row],[Pnr.]]=CK$7,Tb.Financiering[[#This Row],[Eigen
bijdrage]]+Tb.Financiering[[#This Row],[Andere
subsidie(s)]]+Tb.Financiering[[#This Row],[Anders]],0)</f>
        <v>0</v>
      </c>
      <c r="CL142" s="235">
        <f>IF(Tb.Financiering[[#This Row],[Pnr.]]=CL$7,Tb.Financiering[[#This Row],[Eigen
bijdrage]]+Tb.Financiering[[#This Row],[Andere
subsidie(s)]]+Tb.Financiering[[#This Row],[Anders]],0)</f>
        <v>0</v>
      </c>
      <c r="CM142" s="235">
        <f>IF(Tb.Financiering[[#This Row],[Pnr.]]=CM$7,Tb.Financiering[[#This Row],[Eigen
bijdrage]]+Tb.Financiering[[#This Row],[Andere
subsidie(s)]]+Tb.Financiering[[#This Row],[Anders]],0)</f>
        <v>0</v>
      </c>
      <c r="CN142" s="235">
        <f>IF(Tb.Financiering[[#This Row],[Pnr.]]=CN$7,Tb.Financiering[[#This Row],[Eigen
bijdrage]]+Tb.Financiering[[#This Row],[Andere
subsidie(s)]]+Tb.Financiering[[#This Row],[Anders]],0)</f>
        <v>0</v>
      </c>
      <c r="CO142" s="235">
        <f>IF(Tb.Financiering[[#This Row],[Pnr.]]=CO$7,Tb.Financiering[[#This Row],[Eigen
bijdrage]]+Tb.Financiering[[#This Row],[Andere
subsidie(s)]]+Tb.Financiering[[#This Row],[Anders]],0)</f>
        <v>0</v>
      </c>
      <c r="CP142" s="235">
        <f>IF(Tb.Financiering[[#This Row],[Pnr.]]=CP$7,Tb.Financiering[[#This Row],[Eigen
bijdrage]]+Tb.Financiering[[#This Row],[Andere
subsidie(s)]]+Tb.Financiering[[#This Row],[Anders]],0)</f>
        <v>0</v>
      </c>
      <c r="CQ142" s="235">
        <f>IF(Tb.Financiering[[#This Row],[Pnr.]]=CQ$7,Tb.Financiering[[#This Row],[Eigen
bijdrage]]+Tb.Financiering[[#This Row],[Andere
subsidie(s)]]+Tb.Financiering[[#This Row],[Anders]],0)</f>
        <v>0</v>
      </c>
      <c r="CR142" s="235">
        <f>IF(Tb.Financiering[[#This Row],[Pnr.]]=CR$7,Tb.Financiering[[#This Row],[Eigen
bijdrage]]+Tb.Financiering[[#This Row],[Andere
subsidie(s)]]+Tb.Financiering[[#This Row],[Anders]],0)</f>
        <v>0</v>
      </c>
      <c r="CS142" s="235">
        <f>IF(Tb.Financiering[[#This Row],[Pnr.]]=CS$7,Tb.Financiering[[#This Row],[Eigen
bijdrage]]+Tb.Financiering[[#This Row],[Andere
subsidie(s)]]+Tb.Financiering[[#This Row],[Anders]],0)</f>
        <v>0</v>
      </c>
      <c r="CT142" s="235">
        <f>IF(Tb.Financiering[[#This Row],[Pnr.]]=CT$7,Tb.Financiering[[#This Row],[Eigen
bijdrage]]+Tb.Financiering[[#This Row],[Andere
subsidie(s)]]+Tb.Financiering[[#This Row],[Anders]],0)</f>
        <v>0</v>
      </c>
      <c r="CU142" s="235">
        <f>IF(Tb.Financiering[[#This Row],[Pnr.]]=CU$7,Tb.Financiering[[#This Row],[Eigen
bijdrage]]+Tb.Financiering[[#This Row],[Andere
subsidie(s)]]+Tb.Financiering[[#This Row],[Anders]],0)</f>
        <v>0</v>
      </c>
      <c r="CV142" s="235">
        <f>IF(Tb.Financiering[[#This Row],[Pnr.]]=CV$7,Tb.Financiering[[#This Row],[Eigen
bijdrage]]+Tb.Financiering[[#This Row],[Andere
subsidie(s)]]+Tb.Financiering[[#This Row],[Anders]],0)</f>
        <v>0</v>
      </c>
      <c r="CW142" s="235">
        <f>IF(Tb.Financiering[[#This Row],[Pnr.]]=CW$7,Tb.Financiering[[#This Row],[Eigen
bijdrage]]+Tb.Financiering[[#This Row],[Andere
subsidie(s)]]+Tb.Financiering[[#This Row],[Anders]],0)</f>
        <v>0</v>
      </c>
      <c r="CX142" s="235">
        <f>IF(Tb.Financiering[[#This Row],[Pnr.]]=CX$7,Tb.Financiering[[#This Row],[Eigen
bijdrage]]+Tb.Financiering[[#This Row],[Andere
subsidie(s)]]+Tb.Financiering[[#This Row],[Anders]],0)</f>
        <v>0</v>
      </c>
      <c r="CY142" s="235">
        <f>IF(Tb.Financiering[[#This Row],[Pnr.]]=CY$7,Tb.Financiering[[#This Row],[Eigen
bijdrage]]+Tb.Financiering[[#This Row],[Andere
subsidie(s)]]+Tb.Financiering[[#This Row],[Anders]],0)</f>
        <v>0</v>
      </c>
      <c r="CZ142" s="235">
        <f>IF(Tb.Financiering[[#This Row],[Pnr.]]=CZ$7,Tb.Financiering[[#This Row],[Eigen
bijdrage]]+Tb.Financiering[[#This Row],[Andere
subsidie(s)]]+Tb.Financiering[[#This Row],[Anders]],0)</f>
        <v>0</v>
      </c>
      <c r="DA142" s="235">
        <f>IF(Tb.Financiering[[#This Row],[Pnr.]]=DA$7,Tb.Financiering[[#This Row],[Eigen
bijdrage]]+Tb.Financiering[[#This Row],[Andere
subsidie(s)]]+Tb.Financiering[[#This Row],[Anders]],0)</f>
        <v>0</v>
      </c>
      <c r="DB142" s="235">
        <f>IF(Tb.Financiering[[#This Row],[Pnr.]]=DB$7,Tb.Financiering[[#This Row],[Eigen
bijdrage]]+Tb.Financiering[[#This Row],[Andere
subsidie(s)]]+Tb.Financiering[[#This Row],[Anders]],0)</f>
        <v>0</v>
      </c>
      <c r="DC142" s="235">
        <f>IF(Tb.Financiering[[#This Row],[Pnr.]]=DC$7,Tb.Financiering[[#This Row],[Eigen
bijdrage]]+Tb.Financiering[[#This Row],[Andere
subsidie(s)]]+Tb.Financiering[[#This Row],[Anders]],0)</f>
        <v>0</v>
      </c>
      <c r="DD142" s="235">
        <f>IF(Tb.Financiering[[#This Row],[Pnr.]]=DD$7,Tb.Financiering[[#This Row],[Eigen
bijdrage]]+Tb.Financiering[[#This Row],[Andere
subsidie(s)]]+Tb.Financiering[[#This Row],[Anders]],0)</f>
        <v>0</v>
      </c>
      <c r="DE142" s="235">
        <f>IF(Tb.Financiering[[#This Row],[Pnr.]]=DE$7,Tb.Financiering[[#This Row],[Eigen
bijdrage]]+Tb.Financiering[[#This Row],[Andere
subsidie(s)]]+Tb.Financiering[[#This Row],[Anders]],0)</f>
        <v>0</v>
      </c>
      <c r="DF142" s="235">
        <f>IF(Tb.Financiering[[#This Row],[Pnr.]]=DF$7,Tb.Financiering[[#This Row],[Eigen
bijdrage]]+Tb.Financiering[[#This Row],[Andere
subsidie(s)]]+Tb.Financiering[[#This Row],[Anders]],0)</f>
        <v>0</v>
      </c>
      <c r="DG142" s="235">
        <f>IF(Tb.Financiering[[#This Row],[Pnr.]]=DG$7,Tb.Financiering[[#This Row],[Eigen
bijdrage]]+Tb.Financiering[[#This Row],[Andere
subsidie(s)]]+Tb.Financiering[[#This Row],[Anders]],0)</f>
        <v>0</v>
      </c>
      <c r="DH142" s="235">
        <f>IF(Tb.Financiering[[#This Row],[Pnr.]]=DH$7,Tb.Financiering[[#This Row],[Eigen
bijdrage]]+Tb.Financiering[[#This Row],[Andere
subsidie(s)]]+Tb.Financiering[[#This Row],[Anders]],0)</f>
        <v>0</v>
      </c>
      <c r="DI142" s="235">
        <f>IF(Tb.Financiering[[#This Row],[Pnr.]]=DI$7,Tb.Financiering[[#This Row],[Eigen
bijdrage]]+Tb.Financiering[[#This Row],[Andere
subsidie(s)]]+Tb.Financiering[[#This Row],[Anders]],0)</f>
        <v>0</v>
      </c>
      <c r="DJ142" s="235">
        <f>IF(Tb.Financiering[[#This Row],[Pnr.]]=DJ$7,Tb.Financiering[[#This Row],[Eigen
bijdrage]]+Tb.Financiering[[#This Row],[Andere
subsidie(s)]]+Tb.Financiering[[#This Row],[Anders]],0)</f>
        <v>0</v>
      </c>
      <c r="DK142" s="235">
        <f>IF(Tb.Financiering[[#This Row],[Pnr.]]=DK$7,Tb.Financiering[[#This Row],[Eigen
bijdrage]]+Tb.Financiering[[#This Row],[Andere
subsidie(s)]]+Tb.Financiering[[#This Row],[Anders]],0)</f>
        <v>0</v>
      </c>
      <c r="XFD142" s="31"/>
    </row>
    <row r="143" spans="1:115 16384:16384" s="4" customFormat="1" x14ac:dyDescent="0.3">
      <c r="A143" s="31"/>
      <c r="B143" s="137"/>
      <c r="C143" s="137"/>
      <c r="D143" s="11">
        <f>SUMIF(Tbl.Kosten[PSAnr.],Tb.Financiering[[#This Row],[PSAnr.]],Tbl.Kosten[Totaal kosten])</f>
        <v>0</v>
      </c>
      <c r="E143" s="154">
        <f>SUMIF(Tbl.Kosten[PSAnr.],Tb.Financiering[[#This Row],[PSAnr.]],Tbl.Kosten[Subsidie])</f>
        <v>0</v>
      </c>
      <c r="F143" s="155"/>
      <c r="G143" s="154">
        <f>Tb.Financiering[[#This Row],[Begrote kosten]]-Tb.Financiering[[#This Row],[Berekende GLB subsidie]]-Tb.Financiering[[#This Row],[Correctie GLB subsidie]]</f>
        <v>0</v>
      </c>
      <c r="H143" s="156"/>
      <c r="I143" s="156"/>
      <c r="J143" s="156"/>
      <c r="K143" s="152"/>
      <c r="L143" s="97">
        <f>Tb.Financiering[[#This Row],[Te financieren]]-SUM(Tb.Financiering[[#This Row],[Eigen
bijdrage]:[Anders]])</f>
        <v>0</v>
      </c>
      <c r="M143" s="160" t="str">
        <f>IFERROR(VLOOKUP(Tb.Financiering[[#This Row],[Partnernaam]],Tbl.Projectpartners[[Naam]:[PNr.]],9,FALSE),"")</f>
        <v/>
      </c>
      <c r="N143" s="142" t="str">
        <f>IFERROR(VLOOKUP(Tb.Financiering[[#This Row],[Subsidiabele activiteit]],Tbl.Subsidiehoogte[[Subsidieactiviteit]:[SAnr.]],3,FALSE),"")</f>
        <v/>
      </c>
      <c r="O143" s="142" t="str">
        <f>_xlfn.CONCAT(Tb.Financiering[[#This Row],[Pnr.]],Tb.Financiering[[#This Row],[SAnr.]])</f>
        <v/>
      </c>
      <c r="P143" s="144">
        <f>IF(Tb.Financiering[[#This Row],[Pnr.]]=P$7,Tb.Financiering[[#This Row],[Te financieren]]-Tb.Financiering[[#This Row],[Eigen
bijdrage]]-Tb.Financiering[[#This Row],[Andere
subsidie(s)]]-Tb.Financiering[[#This Row],[Anders]],0)</f>
        <v>0</v>
      </c>
      <c r="Q143" s="144">
        <f>IF(Tb.Financiering[[#This Row],[Pnr.]]=Q$7,Tb.Financiering[[#This Row],[Te financieren]]-Tb.Financiering[[#This Row],[Eigen
bijdrage]]-Tb.Financiering[[#This Row],[Andere
subsidie(s)]]-Tb.Financiering[[#This Row],[Anders]],0)</f>
        <v>0</v>
      </c>
      <c r="R143" s="144">
        <f>IF(Tb.Financiering[[#This Row],[Pnr.]]=R$7,Tb.Financiering[[#This Row],[Te financieren]]-Tb.Financiering[[#This Row],[Eigen
bijdrage]]-Tb.Financiering[[#This Row],[Andere
subsidie(s)]]-Tb.Financiering[[#This Row],[Anders]],0)</f>
        <v>0</v>
      </c>
      <c r="S143" s="144">
        <f>IF(Tb.Financiering[[#This Row],[Pnr.]]=S$7,Tb.Financiering[[#This Row],[Te financieren]]-Tb.Financiering[[#This Row],[Eigen
bijdrage]]-Tb.Financiering[[#This Row],[Andere
subsidie(s)]]-Tb.Financiering[[#This Row],[Anders]],0)</f>
        <v>0</v>
      </c>
      <c r="T143" s="144">
        <f>IF(Tb.Financiering[[#This Row],[Pnr.]]=T$7,Tb.Financiering[[#This Row],[Te financieren]]-Tb.Financiering[[#This Row],[Eigen
bijdrage]]-Tb.Financiering[[#This Row],[Andere
subsidie(s)]]-Tb.Financiering[[#This Row],[Anders]],0)</f>
        <v>0</v>
      </c>
      <c r="U143" s="144">
        <f>IF(Tb.Financiering[[#This Row],[Pnr.]]=U$7,Tb.Financiering[[#This Row],[Te financieren]]-Tb.Financiering[[#This Row],[Eigen
bijdrage]]-Tb.Financiering[[#This Row],[Andere
subsidie(s)]]-Tb.Financiering[[#This Row],[Anders]],0)</f>
        <v>0</v>
      </c>
      <c r="V143" s="144">
        <f>IF(Tb.Financiering[[#This Row],[Pnr.]]=V$7,Tb.Financiering[[#This Row],[Te financieren]]-Tb.Financiering[[#This Row],[Eigen
bijdrage]]-Tb.Financiering[[#This Row],[Andere
subsidie(s)]]-Tb.Financiering[[#This Row],[Anders]],0)</f>
        <v>0</v>
      </c>
      <c r="W143" s="144">
        <f>IF(Tb.Financiering[[#This Row],[Pnr.]]=W$7,Tb.Financiering[[#This Row],[Te financieren]]-Tb.Financiering[[#This Row],[Eigen
bijdrage]]-Tb.Financiering[[#This Row],[Andere
subsidie(s)]]-Tb.Financiering[[#This Row],[Anders]],0)</f>
        <v>0</v>
      </c>
      <c r="X143" s="144">
        <f>IF(Tb.Financiering[[#This Row],[Pnr.]]=X$7,Tb.Financiering[[#This Row],[Te financieren]]-Tb.Financiering[[#This Row],[Eigen
bijdrage]]-Tb.Financiering[[#This Row],[Andere
subsidie(s)]]-Tb.Financiering[[#This Row],[Anders]],0)</f>
        <v>0</v>
      </c>
      <c r="Y143" s="144">
        <f>IF(Tb.Financiering[[#This Row],[Pnr.]]=Y$7,Tb.Financiering[[#This Row],[Te financieren]]-Tb.Financiering[[#This Row],[Eigen
bijdrage]]-Tb.Financiering[[#This Row],[Andere
subsidie(s)]]-Tb.Financiering[[#This Row],[Anders]],0)</f>
        <v>0</v>
      </c>
      <c r="Z143" s="144">
        <f>IF(Tb.Financiering[[#This Row],[Pnr.]]=Z$7,Tb.Financiering[[#This Row],[Te financieren]]-Tb.Financiering[[#This Row],[Eigen
bijdrage]]-Tb.Financiering[[#This Row],[Andere
subsidie(s)]]-Tb.Financiering[[#This Row],[Anders]],0)</f>
        <v>0</v>
      </c>
      <c r="AA143" s="144">
        <f>IF(Tb.Financiering[[#This Row],[Pnr.]]=AA$7,Tb.Financiering[[#This Row],[Te financieren]]-Tb.Financiering[[#This Row],[Eigen
bijdrage]]-Tb.Financiering[[#This Row],[Andere
subsidie(s)]]-Tb.Financiering[[#This Row],[Anders]],0)</f>
        <v>0</v>
      </c>
      <c r="AB143" s="144">
        <f>IF(Tb.Financiering[[#This Row],[Pnr.]]=AB$7,Tb.Financiering[[#This Row],[Te financieren]]-Tb.Financiering[[#This Row],[Eigen
bijdrage]]-Tb.Financiering[[#This Row],[Andere
subsidie(s)]]-Tb.Financiering[[#This Row],[Anders]],0)</f>
        <v>0</v>
      </c>
      <c r="AC143" s="144">
        <f>IF(Tb.Financiering[[#This Row],[Pnr.]]=AC$7,Tb.Financiering[[#This Row],[Te financieren]]-Tb.Financiering[[#This Row],[Eigen
bijdrage]]-Tb.Financiering[[#This Row],[Andere
subsidie(s)]]-Tb.Financiering[[#This Row],[Anders]],0)</f>
        <v>0</v>
      </c>
      <c r="AD143" s="144">
        <f>IF(Tb.Financiering[[#This Row],[Pnr.]]=AD$7,Tb.Financiering[[#This Row],[Te financieren]]-Tb.Financiering[[#This Row],[Eigen
bijdrage]]-Tb.Financiering[[#This Row],[Andere
subsidie(s)]]-Tb.Financiering[[#This Row],[Anders]],0)</f>
        <v>0</v>
      </c>
      <c r="AE143" s="144">
        <f>IF(Tb.Financiering[[#This Row],[Pnr.]]=AE$7,Tb.Financiering[[#This Row],[Te financieren]]-Tb.Financiering[[#This Row],[Eigen
bijdrage]]-Tb.Financiering[[#This Row],[Andere
subsidie(s)]]-Tb.Financiering[[#This Row],[Anders]],0)</f>
        <v>0</v>
      </c>
      <c r="AF143" s="144">
        <f>IF(Tb.Financiering[[#This Row],[Pnr.]]=AF$7,Tb.Financiering[[#This Row],[Te financieren]]-Tb.Financiering[[#This Row],[Eigen
bijdrage]]-Tb.Financiering[[#This Row],[Andere
subsidie(s)]]-Tb.Financiering[[#This Row],[Anders]],0)</f>
        <v>0</v>
      </c>
      <c r="AG143" s="144">
        <f>IF(Tb.Financiering[[#This Row],[Pnr.]]=AG$7,Tb.Financiering[[#This Row],[Te financieren]]-Tb.Financiering[[#This Row],[Eigen
bijdrage]]-Tb.Financiering[[#This Row],[Andere
subsidie(s)]]-Tb.Financiering[[#This Row],[Anders]],0)</f>
        <v>0</v>
      </c>
      <c r="AH143" s="144">
        <f>IF(Tb.Financiering[[#This Row],[Pnr.]]=AH$7,Tb.Financiering[[#This Row],[Te financieren]]-Tb.Financiering[[#This Row],[Eigen
bijdrage]]-Tb.Financiering[[#This Row],[Andere
subsidie(s)]]-Tb.Financiering[[#This Row],[Anders]],0)</f>
        <v>0</v>
      </c>
      <c r="AI143" s="144">
        <f>IF(Tb.Financiering[[#This Row],[Pnr.]]=AI$7,Tb.Financiering[[#This Row],[Te financieren]]-Tb.Financiering[[#This Row],[Eigen
bijdrage]]-Tb.Financiering[[#This Row],[Andere
subsidie(s)]]-Tb.Financiering[[#This Row],[Anders]],0)</f>
        <v>0</v>
      </c>
      <c r="AJ143" s="144">
        <f>IF(Tb.Financiering[[#This Row],[Pnr.]]=AJ$7,Tb.Financiering[[#This Row],[Te financieren]]-Tb.Financiering[[#This Row],[Eigen
bijdrage]]-Tb.Financiering[[#This Row],[Andere
subsidie(s)]]-Tb.Financiering[[#This Row],[Anders]],0)</f>
        <v>0</v>
      </c>
      <c r="AK143" s="144">
        <f>IF(Tb.Financiering[[#This Row],[Pnr.]]=AK$7,Tb.Financiering[[#This Row],[Te financieren]]-Tb.Financiering[[#This Row],[Eigen
bijdrage]]-Tb.Financiering[[#This Row],[Andere
subsidie(s)]]-Tb.Financiering[[#This Row],[Anders]],0)</f>
        <v>0</v>
      </c>
      <c r="AL143" s="144">
        <f>IF(Tb.Financiering[[#This Row],[Pnr.]]=AL$7,Tb.Financiering[[#This Row],[Te financieren]]-Tb.Financiering[[#This Row],[Eigen
bijdrage]]-Tb.Financiering[[#This Row],[Andere
subsidie(s)]]-Tb.Financiering[[#This Row],[Anders]],0)</f>
        <v>0</v>
      </c>
      <c r="AM143" s="144">
        <f>IF(Tb.Financiering[[#This Row],[Pnr.]]=AM$7,Tb.Financiering[[#This Row],[Te financieren]]-Tb.Financiering[[#This Row],[Eigen
bijdrage]]-Tb.Financiering[[#This Row],[Andere
subsidie(s)]]-Tb.Financiering[[#This Row],[Anders]],0)</f>
        <v>0</v>
      </c>
      <c r="AN143" s="144">
        <f>IF(Tb.Financiering[[#This Row],[Pnr.]]=AN$7,Tb.Financiering[[#This Row],[Te financieren]]-Tb.Financiering[[#This Row],[Eigen
bijdrage]]-Tb.Financiering[[#This Row],[Andere
subsidie(s)]]-Tb.Financiering[[#This Row],[Anders]],0)</f>
        <v>0</v>
      </c>
      <c r="AO143" s="144">
        <f>IF(Tb.Financiering[[#This Row],[Pnr.]]=AO$7,Tb.Financiering[[#This Row],[Te financieren]]-Tb.Financiering[[#This Row],[Eigen
bijdrage]]-Tb.Financiering[[#This Row],[Andere
subsidie(s)]]-Tb.Financiering[[#This Row],[Anders]],0)</f>
        <v>0</v>
      </c>
      <c r="AP143" s="144">
        <f>IF(Tb.Financiering[[#This Row],[Pnr.]]=AP$7,Tb.Financiering[[#This Row],[Te financieren]]-Tb.Financiering[[#This Row],[Eigen
bijdrage]]-Tb.Financiering[[#This Row],[Andere
subsidie(s)]]-Tb.Financiering[[#This Row],[Anders]],0)</f>
        <v>0</v>
      </c>
      <c r="AQ143" s="144">
        <f>IF(Tb.Financiering[[#This Row],[Pnr.]]=AQ$7,Tb.Financiering[[#This Row],[Te financieren]]-Tb.Financiering[[#This Row],[Eigen
bijdrage]]-Tb.Financiering[[#This Row],[Andere
subsidie(s)]]-Tb.Financiering[[#This Row],[Anders]],0)</f>
        <v>0</v>
      </c>
      <c r="AR143" s="144">
        <f>IF(Tb.Financiering[[#This Row],[Pnr.]]=AR$7,Tb.Financiering[[#This Row],[Te financieren]]-Tb.Financiering[[#This Row],[Eigen
bijdrage]]-Tb.Financiering[[#This Row],[Andere
subsidie(s)]]-Tb.Financiering[[#This Row],[Anders]],0)</f>
        <v>0</v>
      </c>
      <c r="AS143" s="144">
        <f>IF(Tb.Financiering[[#This Row],[Pnr.]]=AS$7,Tb.Financiering[[#This Row],[Te financieren]]-Tb.Financiering[[#This Row],[Eigen
bijdrage]]-Tb.Financiering[[#This Row],[Andere
subsidie(s)]]-Tb.Financiering[[#This Row],[Anders]],0)</f>
        <v>0</v>
      </c>
      <c r="AT143" s="144">
        <f>IF(Tb.Financiering[[#This Row],[Pnr.]]=AT$7,Tb.Financiering[[#This Row],[Te financieren]]-Tb.Financiering[[#This Row],[Eigen
bijdrage]]-Tb.Financiering[[#This Row],[Andere
subsidie(s)]]-Tb.Financiering[[#This Row],[Anders]],0)</f>
        <v>0</v>
      </c>
      <c r="AU143" s="144">
        <f>IF(Tb.Financiering[[#This Row],[Pnr.]]=AU$7,Tb.Financiering[[#This Row],[Te financieren]]-Tb.Financiering[[#This Row],[Eigen
bijdrage]]-Tb.Financiering[[#This Row],[Andere
subsidie(s)]]-Tb.Financiering[[#This Row],[Anders]],0)</f>
        <v>0</v>
      </c>
      <c r="AV143" s="144">
        <f>IF(Tb.Financiering[[#This Row],[Pnr.]]=AV$7,Tb.Financiering[[#This Row],[Te financieren]]-Tb.Financiering[[#This Row],[Eigen
bijdrage]]-Tb.Financiering[[#This Row],[Andere
subsidie(s)]]-Tb.Financiering[[#This Row],[Anders]],0)</f>
        <v>0</v>
      </c>
      <c r="AW143" s="144">
        <f>IF(Tb.Financiering[[#This Row],[Pnr.]]=AW$7,Tb.Financiering[[#This Row],[Te financieren]]-Tb.Financiering[[#This Row],[Eigen
bijdrage]]-Tb.Financiering[[#This Row],[Andere
subsidie(s)]]-Tb.Financiering[[#This Row],[Anders]],0)</f>
        <v>0</v>
      </c>
      <c r="AX143" s="144">
        <f>IF(Tb.Financiering[[#This Row],[Pnr.]]=AX$7,Tb.Financiering[[#This Row],[Te financieren]]-Tb.Financiering[[#This Row],[Eigen
bijdrage]]-Tb.Financiering[[#This Row],[Andere
subsidie(s)]]-Tb.Financiering[[#This Row],[Anders]],0)</f>
        <v>0</v>
      </c>
      <c r="AY143" s="144">
        <f>IF(Tb.Financiering[[#This Row],[Pnr.]]=AY$7,Tb.Financiering[[#This Row],[Te financieren]]-Tb.Financiering[[#This Row],[Eigen
bijdrage]]-Tb.Financiering[[#This Row],[Andere
subsidie(s)]]-Tb.Financiering[[#This Row],[Anders]],0)</f>
        <v>0</v>
      </c>
      <c r="AZ143" s="144">
        <f>IF(Tb.Financiering[[#This Row],[Pnr.]]=AZ$7,Tb.Financiering[[#This Row],[Te financieren]]-Tb.Financiering[[#This Row],[Eigen
bijdrage]]-Tb.Financiering[[#This Row],[Andere
subsidie(s)]]-Tb.Financiering[[#This Row],[Anders]],0)</f>
        <v>0</v>
      </c>
      <c r="BA143" s="144">
        <f>IF(Tb.Financiering[[#This Row],[Pnr.]]=BA$7,Tb.Financiering[[#This Row],[Te financieren]]-Tb.Financiering[[#This Row],[Eigen
bijdrage]]-Tb.Financiering[[#This Row],[Andere
subsidie(s)]]-Tb.Financiering[[#This Row],[Anders]],0)</f>
        <v>0</v>
      </c>
      <c r="BB143" s="144">
        <f>IF(Tb.Financiering[[#This Row],[Pnr.]]=BB$7,Tb.Financiering[[#This Row],[Te financieren]]-Tb.Financiering[[#This Row],[Eigen
bijdrage]]-Tb.Financiering[[#This Row],[Andere
subsidie(s)]]-Tb.Financiering[[#This Row],[Anders]],0)</f>
        <v>0</v>
      </c>
      <c r="BC143" s="144">
        <f>IF(Tb.Financiering[[#This Row],[Pnr.]]=BC$7,Tb.Financiering[[#This Row],[Te financieren]]-Tb.Financiering[[#This Row],[Eigen
bijdrage]]-Tb.Financiering[[#This Row],[Andere
subsidie(s)]]-Tb.Financiering[[#This Row],[Anders]],0)</f>
        <v>0</v>
      </c>
      <c r="BD143" s="144">
        <f>IF(Tb.Financiering[[#This Row],[Pnr.]]=BD$7,Tb.Financiering[[#This Row],[Te financieren]]-Tb.Financiering[[#This Row],[Eigen
bijdrage]]-Tb.Financiering[[#This Row],[Andere
subsidie(s)]]-Tb.Financiering[[#This Row],[Anders]],0)</f>
        <v>0</v>
      </c>
      <c r="BE143" s="144">
        <f>IF(Tb.Financiering[[#This Row],[Pnr.]]=BE$7,Tb.Financiering[[#This Row],[Te financieren]]-Tb.Financiering[[#This Row],[Eigen
bijdrage]]-Tb.Financiering[[#This Row],[Andere
subsidie(s)]]-Tb.Financiering[[#This Row],[Anders]],0)</f>
        <v>0</v>
      </c>
      <c r="BF143" s="144">
        <f>IF(Tb.Financiering[[#This Row],[Pnr.]]=BF$7,Tb.Financiering[[#This Row],[Te financieren]]-Tb.Financiering[[#This Row],[Eigen
bijdrage]]-Tb.Financiering[[#This Row],[Andere
subsidie(s)]]-Tb.Financiering[[#This Row],[Anders]],0)</f>
        <v>0</v>
      </c>
      <c r="BG143" s="144">
        <f>IF(Tb.Financiering[[#This Row],[Pnr.]]=BG$7,Tb.Financiering[[#This Row],[Te financieren]]-Tb.Financiering[[#This Row],[Eigen
bijdrage]]-Tb.Financiering[[#This Row],[Andere
subsidie(s)]]-Tb.Financiering[[#This Row],[Anders]],0)</f>
        <v>0</v>
      </c>
      <c r="BH143" s="144">
        <f>IF(Tb.Financiering[[#This Row],[Pnr.]]=BH$7,Tb.Financiering[[#This Row],[Te financieren]]-Tb.Financiering[[#This Row],[Eigen
bijdrage]]-Tb.Financiering[[#This Row],[Andere
subsidie(s)]]-Tb.Financiering[[#This Row],[Anders]],0)</f>
        <v>0</v>
      </c>
      <c r="BI143" s="144">
        <f>IF(Tb.Financiering[[#This Row],[Pnr.]]=BI$7,Tb.Financiering[[#This Row],[Te financieren]]-Tb.Financiering[[#This Row],[Eigen
bijdrage]]-Tb.Financiering[[#This Row],[Andere
subsidie(s)]]-Tb.Financiering[[#This Row],[Anders]],0)</f>
        <v>0</v>
      </c>
      <c r="BJ143" s="144">
        <f>IF(Tb.Financiering[[#This Row],[Pnr.]]=BJ$7,Tb.Financiering[[#This Row],[Te financieren]]-Tb.Financiering[[#This Row],[Eigen
bijdrage]]-Tb.Financiering[[#This Row],[Andere
subsidie(s)]]-Tb.Financiering[[#This Row],[Anders]],0)</f>
        <v>0</v>
      </c>
      <c r="BK143" s="144">
        <f>IF(Tb.Financiering[[#This Row],[Pnr.]]=BK$7,Tb.Financiering[[#This Row],[Te financieren]]-Tb.Financiering[[#This Row],[Eigen
bijdrage]]-Tb.Financiering[[#This Row],[Andere
subsidie(s)]]-Tb.Financiering[[#This Row],[Anders]],0)</f>
        <v>0</v>
      </c>
      <c r="BL143" s="144">
        <f>IF(Tb.Financiering[[#This Row],[Pnr.]]=BL$7,Tb.Financiering[[#This Row],[Te financieren]]-Tb.Financiering[[#This Row],[Eigen
bijdrage]]-Tb.Financiering[[#This Row],[Andere
subsidie(s)]]-Tb.Financiering[[#This Row],[Anders]],0)</f>
        <v>0</v>
      </c>
      <c r="BM143" s="144">
        <f>IF(Tb.Financiering[[#This Row],[Pnr.]]=BM$7,Tb.Financiering[[#This Row],[Te financieren]]-Tb.Financiering[[#This Row],[Eigen
bijdrage]]-Tb.Financiering[[#This Row],[Andere
subsidie(s)]]-Tb.Financiering[[#This Row],[Anders]],0)</f>
        <v>0</v>
      </c>
      <c r="BN143" s="235">
        <f>IF(Tb.Financiering[[#This Row],[Pnr.]]=BN$7,Tb.Financiering[[#This Row],[Eigen
bijdrage]]+Tb.Financiering[[#This Row],[Andere
subsidie(s)]]+Tb.Financiering[[#This Row],[Anders]],0)</f>
        <v>0</v>
      </c>
      <c r="BO143" s="235">
        <f>IF(Tb.Financiering[[#This Row],[Pnr.]]=BO$7,Tb.Financiering[[#This Row],[Eigen
bijdrage]]+Tb.Financiering[[#This Row],[Andere
subsidie(s)]]+Tb.Financiering[[#This Row],[Anders]],0)</f>
        <v>0</v>
      </c>
      <c r="BP143" s="235">
        <f>IF(Tb.Financiering[[#This Row],[Pnr.]]=BP$7,Tb.Financiering[[#This Row],[Eigen
bijdrage]]+Tb.Financiering[[#This Row],[Andere
subsidie(s)]]+Tb.Financiering[[#This Row],[Anders]],0)</f>
        <v>0</v>
      </c>
      <c r="BQ143" s="235">
        <f>IF(Tb.Financiering[[#This Row],[Pnr.]]=BQ$7,Tb.Financiering[[#This Row],[Eigen
bijdrage]]+Tb.Financiering[[#This Row],[Andere
subsidie(s)]]+Tb.Financiering[[#This Row],[Anders]],0)</f>
        <v>0</v>
      </c>
      <c r="BR143" s="235">
        <f>IF(Tb.Financiering[[#This Row],[Pnr.]]=BR$7,Tb.Financiering[[#This Row],[Eigen
bijdrage]]+Tb.Financiering[[#This Row],[Andere
subsidie(s)]]+Tb.Financiering[[#This Row],[Anders]],0)</f>
        <v>0</v>
      </c>
      <c r="BS143" s="235">
        <f>IF(Tb.Financiering[[#This Row],[Pnr.]]=BS$7,Tb.Financiering[[#This Row],[Eigen
bijdrage]]+Tb.Financiering[[#This Row],[Andere
subsidie(s)]]+Tb.Financiering[[#This Row],[Anders]],0)</f>
        <v>0</v>
      </c>
      <c r="BT143" s="235">
        <f>IF(Tb.Financiering[[#This Row],[Pnr.]]=BT$7,Tb.Financiering[[#This Row],[Eigen
bijdrage]]+Tb.Financiering[[#This Row],[Andere
subsidie(s)]]+Tb.Financiering[[#This Row],[Anders]],0)</f>
        <v>0</v>
      </c>
      <c r="BU143" s="235">
        <f>IF(Tb.Financiering[[#This Row],[Pnr.]]=BU$7,Tb.Financiering[[#This Row],[Eigen
bijdrage]]+Tb.Financiering[[#This Row],[Andere
subsidie(s)]]+Tb.Financiering[[#This Row],[Anders]],0)</f>
        <v>0</v>
      </c>
      <c r="BV143" s="235">
        <f>IF(Tb.Financiering[[#This Row],[Pnr.]]=BV$7,Tb.Financiering[[#This Row],[Eigen
bijdrage]]+Tb.Financiering[[#This Row],[Andere
subsidie(s)]]+Tb.Financiering[[#This Row],[Anders]],0)</f>
        <v>0</v>
      </c>
      <c r="BW143" s="235">
        <f>IF(Tb.Financiering[[#This Row],[Pnr.]]=BW$7,Tb.Financiering[[#This Row],[Eigen
bijdrage]]+Tb.Financiering[[#This Row],[Andere
subsidie(s)]]+Tb.Financiering[[#This Row],[Anders]],0)</f>
        <v>0</v>
      </c>
      <c r="BX143" s="235">
        <f>IF(Tb.Financiering[[#This Row],[Pnr.]]=BX$7,Tb.Financiering[[#This Row],[Eigen
bijdrage]]+Tb.Financiering[[#This Row],[Andere
subsidie(s)]]+Tb.Financiering[[#This Row],[Anders]],0)</f>
        <v>0</v>
      </c>
      <c r="BY143" s="235">
        <f>IF(Tb.Financiering[[#This Row],[Pnr.]]=BY$7,Tb.Financiering[[#This Row],[Eigen
bijdrage]]+Tb.Financiering[[#This Row],[Andere
subsidie(s)]]+Tb.Financiering[[#This Row],[Anders]],0)</f>
        <v>0</v>
      </c>
      <c r="BZ143" s="235">
        <f>IF(Tb.Financiering[[#This Row],[Pnr.]]=BZ$7,Tb.Financiering[[#This Row],[Eigen
bijdrage]]+Tb.Financiering[[#This Row],[Andere
subsidie(s)]]+Tb.Financiering[[#This Row],[Anders]],0)</f>
        <v>0</v>
      </c>
      <c r="CA143" s="235">
        <f>IF(Tb.Financiering[[#This Row],[Pnr.]]=CA$7,Tb.Financiering[[#This Row],[Eigen
bijdrage]]+Tb.Financiering[[#This Row],[Andere
subsidie(s)]]+Tb.Financiering[[#This Row],[Anders]],0)</f>
        <v>0</v>
      </c>
      <c r="CB143" s="235">
        <f>IF(Tb.Financiering[[#This Row],[Pnr.]]=CB$7,Tb.Financiering[[#This Row],[Eigen
bijdrage]]+Tb.Financiering[[#This Row],[Andere
subsidie(s)]]+Tb.Financiering[[#This Row],[Anders]],0)</f>
        <v>0</v>
      </c>
      <c r="CC143" s="235">
        <f>IF(Tb.Financiering[[#This Row],[Pnr.]]=CC$7,Tb.Financiering[[#This Row],[Eigen
bijdrage]]+Tb.Financiering[[#This Row],[Andere
subsidie(s)]]+Tb.Financiering[[#This Row],[Anders]],0)</f>
        <v>0</v>
      </c>
      <c r="CD143" s="235">
        <f>IF(Tb.Financiering[[#This Row],[Pnr.]]=CD$7,Tb.Financiering[[#This Row],[Eigen
bijdrage]]+Tb.Financiering[[#This Row],[Andere
subsidie(s)]]+Tb.Financiering[[#This Row],[Anders]],0)</f>
        <v>0</v>
      </c>
      <c r="CE143" s="235">
        <f>IF(Tb.Financiering[[#This Row],[Pnr.]]=CE$7,Tb.Financiering[[#This Row],[Eigen
bijdrage]]+Tb.Financiering[[#This Row],[Andere
subsidie(s)]]+Tb.Financiering[[#This Row],[Anders]],0)</f>
        <v>0</v>
      </c>
      <c r="CF143" s="235">
        <f>IF(Tb.Financiering[[#This Row],[Pnr.]]=CF$7,Tb.Financiering[[#This Row],[Eigen
bijdrage]]+Tb.Financiering[[#This Row],[Andere
subsidie(s)]]+Tb.Financiering[[#This Row],[Anders]],0)</f>
        <v>0</v>
      </c>
      <c r="CG143" s="235">
        <f>IF(Tb.Financiering[[#This Row],[Pnr.]]=CG$7,Tb.Financiering[[#This Row],[Eigen
bijdrage]]+Tb.Financiering[[#This Row],[Andere
subsidie(s)]]+Tb.Financiering[[#This Row],[Anders]],0)</f>
        <v>0</v>
      </c>
      <c r="CH143" s="235">
        <f>IF(Tb.Financiering[[#This Row],[Pnr.]]=CH$7,Tb.Financiering[[#This Row],[Eigen
bijdrage]]+Tb.Financiering[[#This Row],[Andere
subsidie(s)]]+Tb.Financiering[[#This Row],[Anders]],0)</f>
        <v>0</v>
      </c>
      <c r="CI143" s="235">
        <f>IF(Tb.Financiering[[#This Row],[Pnr.]]=CI$7,Tb.Financiering[[#This Row],[Eigen
bijdrage]]+Tb.Financiering[[#This Row],[Andere
subsidie(s)]]+Tb.Financiering[[#This Row],[Anders]],0)</f>
        <v>0</v>
      </c>
      <c r="CJ143" s="235">
        <f>IF(Tb.Financiering[[#This Row],[Pnr.]]=CJ$7,Tb.Financiering[[#This Row],[Eigen
bijdrage]]+Tb.Financiering[[#This Row],[Andere
subsidie(s)]]+Tb.Financiering[[#This Row],[Anders]],0)</f>
        <v>0</v>
      </c>
      <c r="CK143" s="235">
        <f>IF(Tb.Financiering[[#This Row],[Pnr.]]=CK$7,Tb.Financiering[[#This Row],[Eigen
bijdrage]]+Tb.Financiering[[#This Row],[Andere
subsidie(s)]]+Tb.Financiering[[#This Row],[Anders]],0)</f>
        <v>0</v>
      </c>
      <c r="CL143" s="235">
        <f>IF(Tb.Financiering[[#This Row],[Pnr.]]=CL$7,Tb.Financiering[[#This Row],[Eigen
bijdrage]]+Tb.Financiering[[#This Row],[Andere
subsidie(s)]]+Tb.Financiering[[#This Row],[Anders]],0)</f>
        <v>0</v>
      </c>
      <c r="CM143" s="235">
        <f>IF(Tb.Financiering[[#This Row],[Pnr.]]=CM$7,Tb.Financiering[[#This Row],[Eigen
bijdrage]]+Tb.Financiering[[#This Row],[Andere
subsidie(s)]]+Tb.Financiering[[#This Row],[Anders]],0)</f>
        <v>0</v>
      </c>
      <c r="CN143" s="235">
        <f>IF(Tb.Financiering[[#This Row],[Pnr.]]=CN$7,Tb.Financiering[[#This Row],[Eigen
bijdrage]]+Tb.Financiering[[#This Row],[Andere
subsidie(s)]]+Tb.Financiering[[#This Row],[Anders]],0)</f>
        <v>0</v>
      </c>
      <c r="CO143" s="235">
        <f>IF(Tb.Financiering[[#This Row],[Pnr.]]=CO$7,Tb.Financiering[[#This Row],[Eigen
bijdrage]]+Tb.Financiering[[#This Row],[Andere
subsidie(s)]]+Tb.Financiering[[#This Row],[Anders]],0)</f>
        <v>0</v>
      </c>
      <c r="CP143" s="235">
        <f>IF(Tb.Financiering[[#This Row],[Pnr.]]=CP$7,Tb.Financiering[[#This Row],[Eigen
bijdrage]]+Tb.Financiering[[#This Row],[Andere
subsidie(s)]]+Tb.Financiering[[#This Row],[Anders]],0)</f>
        <v>0</v>
      </c>
      <c r="CQ143" s="235">
        <f>IF(Tb.Financiering[[#This Row],[Pnr.]]=CQ$7,Tb.Financiering[[#This Row],[Eigen
bijdrage]]+Tb.Financiering[[#This Row],[Andere
subsidie(s)]]+Tb.Financiering[[#This Row],[Anders]],0)</f>
        <v>0</v>
      </c>
      <c r="CR143" s="235">
        <f>IF(Tb.Financiering[[#This Row],[Pnr.]]=CR$7,Tb.Financiering[[#This Row],[Eigen
bijdrage]]+Tb.Financiering[[#This Row],[Andere
subsidie(s)]]+Tb.Financiering[[#This Row],[Anders]],0)</f>
        <v>0</v>
      </c>
      <c r="CS143" s="235">
        <f>IF(Tb.Financiering[[#This Row],[Pnr.]]=CS$7,Tb.Financiering[[#This Row],[Eigen
bijdrage]]+Tb.Financiering[[#This Row],[Andere
subsidie(s)]]+Tb.Financiering[[#This Row],[Anders]],0)</f>
        <v>0</v>
      </c>
      <c r="CT143" s="235">
        <f>IF(Tb.Financiering[[#This Row],[Pnr.]]=CT$7,Tb.Financiering[[#This Row],[Eigen
bijdrage]]+Tb.Financiering[[#This Row],[Andere
subsidie(s)]]+Tb.Financiering[[#This Row],[Anders]],0)</f>
        <v>0</v>
      </c>
      <c r="CU143" s="235">
        <f>IF(Tb.Financiering[[#This Row],[Pnr.]]=CU$7,Tb.Financiering[[#This Row],[Eigen
bijdrage]]+Tb.Financiering[[#This Row],[Andere
subsidie(s)]]+Tb.Financiering[[#This Row],[Anders]],0)</f>
        <v>0</v>
      </c>
      <c r="CV143" s="235">
        <f>IF(Tb.Financiering[[#This Row],[Pnr.]]=CV$7,Tb.Financiering[[#This Row],[Eigen
bijdrage]]+Tb.Financiering[[#This Row],[Andere
subsidie(s)]]+Tb.Financiering[[#This Row],[Anders]],0)</f>
        <v>0</v>
      </c>
      <c r="CW143" s="235">
        <f>IF(Tb.Financiering[[#This Row],[Pnr.]]=CW$7,Tb.Financiering[[#This Row],[Eigen
bijdrage]]+Tb.Financiering[[#This Row],[Andere
subsidie(s)]]+Tb.Financiering[[#This Row],[Anders]],0)</f>
        <v>0</v>
      </c>
      <c r="CX143" s="235">
        <f>IF(Tb.Financiering[[#This Row],[Pnr.]]=CX$7,Tb.Financiering[[#This Row],[Eigen
bijdrage]]+Tb.Financiering[[#This Row],[Andere
subsidie(s)]]+Tb.Financiering[[#This Row],[Anders]],0)</f>
        <v>0</v>
      </c>
      <c r="CY143" s="235">
        <f>IF(Tb.Financiering[[#This Row],[Pnr.]]=CY$7,Tb.Financiering[[#This Row],[Eigen
bijdrage]]+Tb.Financiering[[#This Row],[Andere
subsidie(s)]]+Tb.Financiering[[#This Row],[Anders]],0)</f>
        <v>0</v>
      </c>
      <c r="CZ143" s="235">
        <f>IF(Tb.Financiering[[#This Row],[Pnr.]]=CZ$7,Tb.Financiering[[#This Row],[Eigen
bijdrage]]+Tb.Financiering[[#This Row],[Andere
subsidie(s)]]+Tb.Financiering[[#This Row],[Anders]],0)</f>
        <v>0</v>
      </c>
      <c r="DA143" s="235">
        <f>IF(Tb.Financiering[[#This Row],[Pnr.]]=DA$7,Tb.Financiering[[#This Row],[Eigen
bijdrage]]+Tb.Financiering[[#This Row],[Andere
subsidie(s)]]+Tb.Financiering[[#This Row],[Anders]],0)</f>
        <v>0</v>
      </c>
      <c r="DB143" s="235">
        <f>IF(Tb.Financiering[[#This Row],[Pnr.]]=DB$7,Tb.Financiering[[#This Row],[Eigen
bijdrage]]+Tb.Financiering[[#This Row],[Andere
subsidie(s)]]+Tb.Financiering[[#This Row],[Anders]],0)</f>
        <v>0</v>
      </c>
      <c r="DC143" s="235">
        <f>IF(Tb.Financiering[[#This Row],[Pnr.]]=DC$7,Tb.Financiering[[#This Row],[Eigen
bijdrage]]+Tb.Financiering[[#This Row],[Andere
subsidie(s)]]+Tb.Financiering[[#This Row],[Anders]],0)</f>
        <v>0</v>
      </c>
      <c r="DD143" s="235">
        <f>IF(Tb.Financiering[[#This Row],[Pnr.]]=DD$7,Tb.Financiering[[#This Row],[Eigen
bijdrage]]+Tb.Financiering[[#This Row],[Andere
subsidie(s)]]+Tb.Financiering[[#This Row],[Anders]],0)</f>
        <v>0</v>
      </c>
      <c r="DE143" s="235">
        <f>IF(Tb.Financiering[[#This Row],[Pnr.]]=DE$7,Tb.Financiering[[#This Row],[Eigen
bijdrage]]+Tb.Financiering[[#This Row],[Andere
subsidie(s)]]+Tb.Financiering[[#This Row],[Anders]],0)</f>
        <v>0</v>
      </c>
      <c r="DF143" s="235">
        <f>IF(Tb.Financiering[[#This Row],[Pnr.]]=DF$7,Tb.Financiering[[#This Row],[Eigen
bijdrage]]+Tb.Financiering[[#This Row],[Andere
subsidie(s)]]+Tb.Financiering[[#This Row],[Anders]],0)</f>
        <v>0</v>
      </c>
      <c r="DG143" s="235">
        <f>IF(Tb.Financiering[[#This Row],[Pnr.]]=DG$7,Tb.Financiering[[#This Row],[Eigen
bijdrage]]+Tb.Financiering[[#This Row],[Andere
subsidie(s)]]+Tb.Financiering[[#This Row],[Anders]],0)</f>
        <v>0</v>
      </c>
      <c r="DH143" s="235">
        <f>IF(Tb.Financiering[[#This Row],[Pnr.]]=DH$7,Tb.Financiering[[#This Row],[Eigen
bijdrage]]+Tb.Financiering[[#This Row],[Andere
subsidie(s)]]+Tb.Financiering[[#This Row],[Anders]],0)</f>
        <v>0</v>
      </c>
      <c r="DI143" s="235">
        <f>IF(Tb.Financiering[[#This Row],[Pnr.]]=DI$7,Tb.Financiering[[#This Row],[Eigen
bijdrage]]+Tb.Financiering[[#This Row],[Andere
subsidie(s)]]+Tb.Financiering[[#This Row],[Anders]],0)</f>
        <v>0</v>
      </c>
      <c r="DJ143" s="235">
        <f>IF(Tb.Financiering[[#This Row],[Pnr.]]=DJ$7,Tb.Financiering[[#This Row],[Eigen
bijdrage]]+Tb.Financiering[[#This Row],[Andere
subsidie(s)]]+Tb.Financiering[[#This Row],[Anders]],0)</f>
        <v>0</v>
      </c>
      <c r="DK143" s="235">
        <f>IF(Tb.Financiering[[#This Row],[Pnr.]]=DK$7,Tb.Financiering[[#This Row],[Eigen
bijdrage]]+Tb.Financiering[[#This Row],[Andere
subsidie(s)]]+Tb.Financiering[[#This Row],[Anders]],0)</f>
        <v>0</v>
      </c>
      <c r="XFD143" s="31"/>
    </row>
    <row r="144" spans="1:115 16384:16384" s="4" customFormat="1" x14ac:dyDescent="0.3">
      <c r="A144" s="31"/>
      <c r="B144" s="137"/>
      <c r="C144" s="137"/>
      <c r="D144" s="11">
        <f>SUMIF(Tbl.Kosten[PSAnr.],Tb.Financiering[[#This Row],[PSAnr.]],Tbl.Kosten[Totaal kosten])</f>
        <v>0</v>
      </c>
      <c r="E144" s="154">
        <f>SUMIF(Tbl.Kosten[PSAnr.],Tb.Financiering[[#This Row],[PSAnr.]],Tbl.Kosten[Subsidie])</f>
        <v>0</v>
      </c>
      <c r="F144" s="155"/>
      <c r="G144" s="154">
        <f>Tb.Financiering[[#This Row],[Begrote kosten]]-Tb.Financiering[[#This Row],[Berekende GLB subsidie]]-Tb.Financiering[[#This Row],[Correctie GLB subsidie]]</f>
        <v>0</v>
      </c>
      <c r="H144" s="156"/>
      <c r="I144" s="156"/>
      <c r="J144" s="156"/>
      <c r="K144" s="152"/>
      <c r="L144" s="97">
        <f>Tb.Financiering[[#This Row],[Te financieren]]-SUM(Tb.Financiering[[#This Row],[Eigen
bijdrage]:[Anders]])</f>
        <v>0</v>
      </c>
      <c r="M144" s="160" t="str">
        <f>IFERROR(VLOOKUP(Tb.Financiering[[#This Row],[Partnernaam]],Tbl.Projectpartners[[Naam]:[PNr.]],9,FALSE),"")</f>
        <v/>
      </c>
      <c r="N144" s="142" t="str">
        <f>IFERROR(VLOOKUP(Tb.Financiering[[#This Row],[Subsidiabele activiteit]],Tbl.Subsidiehoogte[[Subsidieactiviteit]:[SAnr.]],3,FALSE),"")</f>
        <v/>
      </c>
      <c r="O144" s="142" t="str">
        <f>_xlfn.CONCAT(Tb.Financiering[[#This Row],[Pnr.]],Tb.Financiering[[#This Row],[SAnr.]])</f>
        <v/>
      </c>
      <c r="P144" s="144">
        <f>IF(Tb.Financiering[[#This Row],[Pnr.]]=P$7,Tb.Financiering[[#This Row],[Te financieren]]-Tb.Financiering[[#This Row],[Eigen
bijdrage]]-Tb.Financiering[[#This Row],[Andere
subsidie(s)]]-Tb.Financiering[[#This Row],[Anders]],0)</f>
        <v>0</v>
      </c>
      <c r="Q144" s="144">
        <f>IF(Tb.Financiering[[#This Row],[Pnr.]]=Q$7,Tb.Financiering[[#This Row],[Te financieren]]-Tb.Financiering[[#This Row],[Eigen
bijdrage]]-Tb.Financiering[[#This Row],[Andere
subsidie(s)]]-Tb.Financiering[[#This Row],[Anders]],0)</f>
        <v>0</v>
      </c>
      <c r="R144" s="144">
        <f>IF(Tb.Financiering[[#This Row],[Pnr.]]=R$7,Tb.Financiering[[#This Row],[Te financieren]]-Tb.Financiering[[#This Row],[Eigen
bijdrage]]-Tb.Financiering[[#This Row],[Andere
subsidie(s)]]-Tb.Financiering[[#This Row],[Anders]],0)</f>
        <v>0</v>
      </c>
      <c r="S144" s="144">
        <f>IF(Tb.Financiering[[#This Row],[Pnr.]]=S$7,Tb.Financiering[[#This Row],[Te financieren]]-Tb.Financiering[[#This Row],[Eigen
bijdrage]]-Tb.Financiering[[#This Row],[Andere
subsidie(s)]]-Tb.Financiering[[#This Row],[Anders]],0)</f>
        <v>0</v>
      </c>
      <c r="T144" s="144">
        <f>IF(Tb.Financiering[[#This Row],[Pnr.]]=T$7,Tb.Financiering[[#This Row],[Te financieren]]-Tb.Financiering[[#This Row],[Eigen
bijdrage]]-Tb.Financiering[[#This Row],[Andere
subsidie(s)]]-Tb.Financiering[[#This Row],[Anders]],0)</f>
        <v>0</v>
      </c>
      <c r="U144" s="144">
        <f>IF(Tb.Financiering[[#This Row],[Pnr.]]=U$7,Tb.Financiering[[#This Row],[Te financieren]]-Tb.Financiering[[#This Row],[Eigen
bijdrage]]-Tb.Financiering[[#This Row],[Andere
subsidie(s)]]-Tb.Financiering[[#This Row],[Anders]],0)</f>
        <v>0</v>
      </c>
      <c r="V144" s="144">
        <f>IF(Tb.Financiering[[#This Row],[Pnr.]]=V$7,Tb.Financiering[[#This Row],[Te financieren]]-Tb.Financiering[[#This Row],[Eigen
bijdrage]]-Tb.Financiering[[#This Row],[Andere
subsidie(s)]]-Tb.Financiering[[#This Row],[Anders]],0)</f>
        <v>0</v>
      </c>
      <c r="W144" s="144">
        <f>IF(Tb.Financiering[[#This Row],[Pnr.]]=W$7,Tb.Financiering[[#This Row],[Te financieren]]-Tb.Financiering[[#This Row],[Eigen
bijdrage]]-Tb.Financiering[[#This Row],[Andere
subsidie(s)]]-Tb.Financiering[[#This Row],[Anders]],0)</f>
        <v>0</v>
      </c>
      <c r="X144" s="144">
        <f>IF(Tb.Financiering[[#This Row],[Pnr.]]=X$7,Tb.Financiering[[#This Row],[Te financieren]]-Tb.Financiering[[#This Row],[Eigen
bijdrage]]-Tb.Financiering[[#This Row],[Andere
subsidie(s)]]-Tb.Financiering[[#This Row],[Anders]],0)</f>
        <v>0</v>
      </c>
      <c r="Y144" s="144">
        <f>IF(Tb.Financiering[[#This Row],[Pnr.]]=Y$7,Tb.Financiering[[#This Row],[Te financieren]]-Tb.Financiering[[#This Row],[Eigen
bijdrage]]-Tb.Financiering[[#This Row],[Andere
subsidie(s)]]-Tb.Financiering[[#This Row],[Anders]],0)</f>
        <v>0</v>
      </c>
      <c r="Z144" s="144">
        <f>IF(Tb.Financiering[[#This Row],[Pnr.]]=Z$7,Tb.Financiering[[#This Row],[Te financieren]]-Tb.Financiering[[#This Row],[Eigen
bijdrage]]-Tb.Financiering[[#This Row],[Andere
subsidie(s)]]-Tb.Financiering[[#This Row],[Anders]],0)</f>
        <v>0</v>
      </c>
      <c r="AA144" s="144">
        <f>IF(Tb.Financiering[[#This Row],[Pnr.]]=AA$7,Tb.Financiering[[#This Row],[Te financieren]]-Tb.Financiering[[#This Row],[Eigen
bijdrage]]-Tb.Financiering[[#This Row],[Andere
subsidie(s)]]-Tb.Financiering[[#This Row],[Anders]],0)</f>
        <v>0</v>
      </c>
      <c r="AB144" s="144">
        <f>IF(Tb.Financiering[[#This Row],[Pnr.]]=AB$7,Tb.Financiering[[#This Row],[Te financieren]]-Tb.Financiering[[#This Row],[Eigen
bijdrage]]-Tb.Financiering[[#This Row],[Andere
subsidie(s)]]-Tb.Financiering[[#This Row],[Anders]],0)</f>
        <v>0</v>
      </c>
      <c r="AC144" s="144">
        <f>IF(Tb.Financiering[[#This Row],[Pnr.]]=AC$7,Tb.Financiering[[#This Row],[Te financieren]]-Tb.Financiering[[#This Row],[Eigen
bijdrage]]-Tb.Financiering[[#This Row],[Andere
subsidie(s)]]-Tb.Financiering[[#This Row],[Anders]],0)</f>
        <v>0</v>
      </c>
      <c r="AD144" s="144">
        <f>IF(Tb.Financiering[[#This Row],[Pnr.]]=AD$7,Tb.Financiering[[#This Row],[Te financieren]]-Tb.Financiering[[#This Row],[Eigen
bijdrage]]-Tb.Financiering[[#This Row],[Andere
subsidie(s)]]-Tb.Financiering[[#This Row],[Anders]],0)</f>
        <v>0</v>
      </c>
      <c r="AE144" s="144">
        <f>IF(Tb.Financiering[[#This Row],[Pnr.]]=AE$7,Tb.Financiering[[#This Row],[Te financieren]]-Tb.Financiering[[#This Row],[Eigen
bijdrage]]-Tb.Financiering[[#This Row],[Andere
subsidie(s)]]-Tb.Financiering[[#This Row],[Anders]],0)</f>
        <v>0</v>
      </c>
      <c r="AF144" s="144">
        <f>IF(Tb.Financiering[[#This Row],[Pnr.]]=AF$7,Tb.Financiering[[#This Row],[Te financieren]]-Tb.Financiering[[#This Row],[Eigen
bijdrage]]-Tb.Financiering[[#This Row],[Andere
subsidie(s)]]-Tb.Financiering[[#This Row],[Anders]],0)</f>
        <v>0</v>
      </c>
      <c r="AG144" s="144">
        <f>IF(Tb.Financiering[[#This Row],[Pnr.]]=AG$7,Tb.Financiering[[#This Row],[Te financieren]]-Tb.Financiering[[#This Row],[Eigen
bijdrage]]-Tb.Financiering[[#This Row],[Andere
subsidie(s)]]-Tb.Financiering[[#This Row],[Anders]],0)</f>
        <v>0</v>
      </c>
      <c r="AH144" s="144">
        <f>IF(Tb.Financiering[[#This Row],[Pnr.]]=AH$7,Tb.Financiering[[#This Row],[Te financieren]]-Tb.Financiering[[#This Row],[Eigen
bijdrage]]-Tb.Financiering[[#This Row],[Andere
subsidie(s)]]-Tb.Financiering[[#This Row],[Anders]],0)</f>
        <v>0</v>
      </c>
      <c r="AI144" s="144">
        <f>IF(Tb.Financiering[[#This Row],[Pnr.]]=AI$7,Tb.Financiering[[#This Row],[Te financieren]]-Tb.Financiering[[#This Row],[Eigen
bijdrage]]-Tb.Financiering[[#This Row],[Andere
subsidie(s)]]-Tb.Financiering[[#This Row],[Anders]],0)</f>
        <v>0</v>
      </c>
      <c r="AJ144" s="144">
        <f>IF(Tb.Financiering[[#This Row],[Pnr.]]=AJ$7,Tb.Financiering[[#This Row],[Te financieren]]-Tb.Financiering[[#This Row],[Eigen
bijdrage]]-Tb.Financiering[[#This Row],[Andere
subsidie(s)]]-Tb.Financiering[[#This Row],[Anders]],0)</f>
        <v>0</v>
      </c>
      <c r="AK144" s="144">
        <f>IF(Tb.Financiering[[#This Row],[Pnr.]]=AK$7,Tb.Financiering[[#This Row],[Te financieren]]-Tb.Financiering[[#This Row],[Eigen
bijdrage]]-Tb.Financiering[[#This Row],[Andere
subsidie(s)]]-Tb.Financiering[[#This Row],[Anders]],0)</f>
        <v>0</v>
      </c>
      <c r="AL144" s="144">
        <f>IF(Tb.Financiering[[#This Row],[Pnr.]]=AL$7,Tb.Financiering[[#This Row],[Te financieren]]-Tb.Financiering[[#This Row],[Eigen
bijdrage]]-Tb.Financiering[[#This Row],[Andere
subsidie(s)]]-Tb.Financiering[[#This Row],[Anders]],0)</f>
        <v>0</v>
      </c>
      <c r="AM144" s="144">
        <f>IF(Tb.Financiering[[#This Row],[Pnr.]]=AM$7,Tb.Financiering[[#This Row],[Te financieren]]-Tb.Financiering[[#This Row],[Eigen
bijdrage]]-Tb.Financiering[[#This Row],[Andere
subsidie(s)]]-Tb.Financiering[[#This Row],[Anders]],0)</f>
        <v>0</v>
      </c>
      <c r="AN144" s="144">
        <f>IF(Tb.Financiering[[#This Row],[Pnr.]]=AN$7,Tb.Financiering[[#This Row],[Te financieren]]-Tb.Financiering[[#This Row],[Eigen
bijdrage]]-Tb.Financiering[[#This Row],[Andere
subsidie(s)]]-Tb.Financiering[[#This Row],[Anders]],0)</f>
        <v>0</v>
      </c>
      <c r="AO144" s="144">
        <f>IF(Tb.Financiering[[#This Row],[Pnr.]]=AO$7,Tb.Financiering[[#This Row],[Te financieren]]-Tb.Financiering[[#This Row],[Eigen
bijdrage]]-Tb.Financiering[[#This Row],[Andere
subsidie(s)]]-Tb.Financiering[[#This Row],[Anders]],0)</f>
        <v>0</v>
      </c>
      <c r="AP144" s="144">
        <f>IF(Tb.Financiering[[#This Row],[Pnr.]]=AP$7,Tb.Financiering[[#This Row],[Te financieren]]-Tb.Financiering[[#This Row],[Eigen
bijdrage]]-Tb.Financiering[[#This Row],[Andere
subsidie(s)]]-Tb.Financiering[[#This Row],[Anders]],0)</f>
        <v>0</v>
      </c>
      <c r="AQ144" s="144">
        <f>IF(Tb.Financiering[[#This Row],[Pnr.]]=AQ$7,Tb.Financiering[[#This Row],[Te financieren]]-Tb.Financiering[[#This Row],[Eigen
bijdrage]]-Tb.Financiering[[#This Row],[Andere
subsidie(s)]]-Tb.Financiering[[#This Row],[Anders]],0)</f>
        <v>0</v>
      </c>
      <c r="AR144" s="144">
        <f>IF(Tb.Financiering[[#This Row],[Pnr.]]=AR$7,Tb.Financiering[[#This Row],[Te financieren]]-Tb.Financiering[[#This Row],[Eigen
bijdrage]]-Tb.Financiering[[#This Row],[Andere
subsidie(s)]]-Tb.Financiering[[#This Row],[Anders]],0)</f>
        <v>0</v>
      </c>
      <c r="AS144" s="144">
        <f>IF(Tb.Financiering[[#This Row],[Pnr.]]=AS$7,Tb.Financiering[[#This Row],[Te financieren]]-Tb.Financiering[[#This Row],[Eigen
bijdrage]]-Tb.Financiering[[#This Row],[Andere
subsidie(s)]]-Tb.Financiering[[#This Row],[Anders]],0)</f>
        <v>0</v>
      </c>
      <c r="AT144" s="144">
        <f>IF(Tb.Financiering[[#This Row],[Pnr.]]=AT$7,Tb.Financiering[[#This Row],[Te financieren]]-Tb.Financiering[[#This Row],[Eigen
bijdrage]]-Tb.Financiering[[#This Row],[Andere
subsidie(s)]]-Tb.Financiering[[#This Row],[Anders]],0)</f>
        <v>0</v>
      </c>
      <c r="AU144" s="144">
        <f>IF(Tb.Financiering[[#This Row],[Pnr.]]=AU$7,Tb.Financiering[[#This Row],[Te financieren]]-Tb.Financiering[[#This Row],[Eigen
bijdrage]]-Tb.Financiering[[#This Row],[Andere
subsidie(s)]]-Tb.Financiering[[#This Row],[Anders]],0)</f>
        <v>0</v>
      </c>
      <c r="AV144" s="144">
        <f>IF(Tb.Financiering[[#This Row],[Pnr.]]=AV$7,Tb.Financiering[[#This Row],[Te financieren]]-Tb.Financiering[[#This Row],[Eigen
bijdrage]]-Tb.Financiering[[#This Row],[Andere
subsidie(s)]]-Tb.Financiering[[#This Row],[Anders]],0)</f>
        <v>0</v>
      </c>
      <c r="AW144" s="144">
        <f>IF(Tb.Financiering[[#This Row],[Pnr.]]=AW$7,Tb.Financiering[[#This Row],[Te financieren]]-Tb.Financiering[[#This Row],[Eigen
bijdrage]]-Tb.Financiering[[#This Row],[Andere
subsidie(s)]]-Tb.Financiering[[#This Row],[Anders]],0)</f>
        <v>0</v>
      </c>
      <c r="AX144" s="144">
        <f>IF(Tb.Financiering[[#This Row],[Pnr.]]=AX$7,Tb.Financiering[[#This Row],[Te financieren]]-Tb.Financiering[[#This Row],[Eigen
bijdrage]]-Tb.Financiering[[#This Row],[Andere
subsidie(s)]]-Tb.Financiering[[#This Row],[Anders]],0)</f>
        <v>0</v>
      </c>
      <c r="AY144" s="144">
        <f>IF(Tb.Financiering[[#This Row],[Pnr.]]=AY$7,Tb.Financiering[[#This Row],[Te financieren]]-Tb.Financiering[[#This Row],[Eigen
bijdrage]]-Tb.Financiering[[#This Row],[Andere
subsidie(s)]]-Tb.Financiering[[#This Row],[Anders]],0)</f>
        <v>0</v>
      </c>
      <c r="AZ144" s="144">
        <f>IF(Tb.Financiering[[#This Row],[Pnr.]]=AZ$7,Tb.Financiering[[#This Row],[Te financieren]]-Tb.Financiering[[#This Row],[Eigen
bijdrage]]-Tb.Financiering[[#This Row],[Andere
subsidie(s)]]-Tb.Financiering[[#This Row],[Anders]],0)</f>
        <v>0</v>
      </c>
      <c r="BA144" s="144">
        <f>IF(Tb.Financiering[[#This Row],[Pnr.]]=BA$7,Tb.Financiering[[#This Row],[Te financieren]]-Tb.Financiering[[#This Row],[Eigen
bijdrage]]-Tb.Financiering[[#This Row],[Andere
subsidie(s)]]-Tb.Financiering[[#This Row],[Anders]],0)</f>
        <v>0</v>
      </c>
      <c r="BB144" s="144">
        <f>IF(Tb.Financiering[[#This Row],[Pnr.]]=BB$7,Tb.Financiering[[#This Row],[Te financieren]]-Tb.Financiering[[#This Row],[Eigen
bijdrage]]-Tb.Financiering[[#This Row],[Andere
subsidie(s)]]-Tb.Financiering[[#This Row],[Anders]],0)</f>
        <v>0</v>
      </c>
      <c r="BC144" s="144">
        <f>IF(Tb.Financiering[[#This Row],[Pnr.]]=BC$7,Tb.Financiering[[#This Row],[Te financieren]]-Tb.Financiering[[#This Row],[Eigen
bijdrage]]-Tb.Financiering[[#This Row],[Andere
subsidie(s)]]-Tb.Financiering[[#This Row],[Anders]],0)</f>
        <v>0</v>
      </c>
      <c r="BD144" s="144">
        <f>IF(Tb.Financiering[[#This Row],[Pnr.]]=BD$7,Tb.Financiering[[#This Row],[Te financieren]]-Tb.Financiering[[#This Row],[Eigen
bijdrage]]-Tb.Financiering[[#This Row],[Andere
subsidie(s)]]-Tb.Financiering[[#This Row],[Anders]],0)</f>
        <v>0</v>
      </c>
      <c r="BE144" s="144">
        <f>IF(Tb.Financiering[[#This Row],[Pnr.]]=BE$7,Tb.Financiering[[#This Row],[Te financieren]]-Tb.Financiering[[#This Row],[Eigen
bijdrage]]-Tb.Financiering[[#This Row],[Andere
subsidie(s)]]-Tb.Financiering[[#This Row],[Anders]],0)</f>
        <v>0</v>
      </c>
      <c r="BF144" s="144">
        <f>IF(Tb.Financiering[[#This Row],[Pnr.]]=BF$7,Tb.Financiering[[#This Row],[Te financieren]]-Tb.Financiering[[#This Row],[Eigen
bijdrage]]-Tb.Financiering[[#This Row],[Andere
subsidie(s)]]-Tb.Financiering[[#This Row],[Anders]],0)</f>
        <v>0</v>
      </c>
      <c r="BG144" s="144">
        <f>IF(Tb.Financiering[[#This Row],[Pnr.]]=BG$7,Tb.Financiering[[#This Row],[Te financieren]]-Tb.Financiering[[#This Row],[Eigen
bijdrage]]-Tb.Financiering[[#This Row],[Andere
subsidie(s)]]-Tb.Financiering[[#This Row],[Anders]],0)</f>
        <v>0</v>
      </c>
      <c r="BH144" s="144">
        <f>IF(Tb.Financiering[[#This Row],[Pnr.]]=BH$7,Tb.Financiering[[#This Row],[Te financieren]]-Tb.Financiering[[#This Row],[Eigen
bijdrage]]-Tb.Financiering[[#This Row],[Andere
subsidie(s)]]-Tb.Financiering[[#This Row],[Anders]],0)</f>
        <v>0</v>
      </c>
      <c r="BI144" s="144">
        <f>IF(Tb.Financiering[[#This Row],[Pnr.]]=BI$7,Tb.Financiering[[#This Row],[Te financieren]]-Tb.Financiering[[#This Row],[Eigen
bijdrage]]-Tb.Financiering[[#This Row],[Andere
subsidie(s)]]-Tb.Financiering[[#This Row],[Anders]],0)</f>
        <v>0</v>
      </c>
      <c r="BJ144" s="144">
        <f>IF(Tb.Financiering[[#This Row],[Pnr.]]=BJ$7,Tb.Financiering[[#This Row],[Te financieren]]-Tb.Financiering[[#This Row],[Eigen
bijdrage]]-Tb.Financiering[[#This Row],[Andere
subsidie(s)]]-Tb.Financiering[[#This Row],[Anders]],0)</f>
        <v>0</v>
      </c>
      <c r="BK144" s="144">
        <f>IF(Tb.Financiering[[#This Row],[Pnr.]]=BK$7,Tb.Financiering[[#This Row],[Te financieren]]-Tb.Financiering[[#This Row],[Eigen
bijdrage]]-Tb.Financiering[[#This Row],[Andere
subsidie(s)]]-Tb.Financiering[[#This Row],[Anders]],0)</f>
        <v>0</v>
      </c>
      <c r="BL144" s="144">
        <f>IF(Tb.Financiering[[#This Row],[Pnr.]]=BL$7,Tb.Financiering[[#This Row],[Te financieren]]-Tb.Financiering[[#This Row],[Eigen
bijdrage]]-Tb.Financiering[[#This Row],[Andere
subsidie(s)]]-Tb.Financiering[[#This Row],[Anders]],0)</f>
        <v>0</v>
      </c>
      <c r="BM144" s="144">
        <f>IF(Tb.Financiering[[#This Row],[Pnr.]]=BM$7,Tb.Financiering[[#This Row],[Te financieren]]-Tb.Financiering[[#This Row],[Eigen
bijdrage]]-Tb.Financiering[[#This Row],[Andere
subsidie(s)]]-Tb.Financiering[[#This Row],[Anders]],0)</f>
        <v>0</v>
      </c>
      <c r="BN144" s="235">
        <f>IF(Tb.Financiering[[#This Row],[Pnr.]]=BN$7,Tb.Financiering[[#This Row],[Eigen
bijdrage]]+Tb.Financiering[[#This Row],[Andere
subsidie(s)]]+Tb.Financiering[[#This Row],[Anders]],0)</f>
        <v>0</v>
      </c>
      <c r="BO144" s="235">
        <f>IF(Tb.Financiering[[#This Row],[Pnr.]]=BO$7,Tb.Financiering[[#This Row],[Eigen
bijdrage]]+Tb.Financiering[[#This Row],[Andere
subsidie(s)]]+Tb.Financiering[[#This Row],[Anders]],0)</f>
        <v>0</v>
      </c>
      <c r="BP144" s="235">
        <f>IF(Tb.Financiering[[#This Row],[Pnr.]]=BP$7,Tb.Financiering[[#This Row],[Eigen
bijdrage]]+Tb.Financiering[[#This Row],[Andere
subsidie(s)]]+Tb.Financiering[[#This Row],[Anders]],0)</f>
        <v>0</v>
      </c>
      <c r="BQ144" s="235">
        <f>IF(Tb.Financiering[[#This Row],[Pnr.]]=BQ$7,Tb.Financiering[[#This Row],[Eigen
bijdrage]]+Tb.Financiering[[#This Row],[Andere
subsidie(s)]]+Tb.Financiering[[#This Row],[Anders]],0)</f>
        <v>0</v>
      </c>
      <c r="BR144" s="235">
        <f>IF(Tb.Financiering[[#This Row],[Pnr.]]=BR$7,Tb.Financiering[[#This Row],[Eigen
bijdrage]]+Tb.Financiering[[#This Row],[Andere
subsidie(s)]]+Tb.Financiering[[#This Row],[Anders]],0)</f>
        <v>0</v>
      </c>
      <c r="BS144" s="235">
        <f>IF(Tb.Financiering[[#This Row],[Pnr.]]=BS$7,Tb.Financiering[[#This Row],[Eigen
bijdrage]]+Tb.Financiering[[#This Row],[Andere
subsidie(s)]]+Tb.Financiering[[#This Row],[Anders]],0)</f>
        <v>0</v>
      </c>
      <c r="BT144" s="235">
        <f>IF(Tb.Financiering[[#This Row],[Pnr.]]=BT$7,Tb.Financiering[[#This Row],[Eigen
bijdrage]]+Tb.Financiering[[#This Row],[Andere
subsidie(s)]]+Tb.Financiering[[#This Row],[Anders]],0)</f>
        <v>0</v>
      </c>
      <c r="BU144" s="235">
        <f>IF(Tb.Financiering[[#This Row],[Pnr.]]=BU$7,Tb.Financiering[[#This Row],[Eigen
bijdrage]]+Tb.Financiering[[#This Row],[Andere
subsidie(s)]]+Tb.Financiering[[#This Row],[Anders]],0)</f>
        <v>0</v>
      </c>
      <c r="BV144" s="235">
        <f>IF(Tb.Financiering[[#This Row],[Pnr.]]=BV$7,Tb.Financiering[[#This Row],[Eigen
bijdrage]]+Tb.Financiering[[#This Row],[Andere
subsidie(s)]]+Tb.Financiering[[#This Row],[Anders]],0)</f>
        <v>0</v>
      </c>
      <c r="BW144" s="235">
        <f>IF(Tb.Financiering[[#This Row],[Pnr.]]=BW$7,Tb.Financiering[[#This Row],[Eigen
bijdrage]]+Tb.Financiering[[#This Row],[Andere
subsidie(s)]]+Tb.Financiering[[#This Row],[Anders]],0)</f>
        <v>0</v>
      </c>
      <c r="BX144" s="235">
        <f>IF(Tb.Financiering[[#This Row],[Pnr.]]=BX$7,Tb.Financiering[[#This Row],[Eigen
bijdrage]]+Tb.Financiering[[#This Row],[Andere
subsidie(s)]]+Tb.Financiering[[#This Row],[Anders]],0)</f>
        <v>0</v>
      </c>
      <c r="BY144" s="235">
        <f>IF(Tb.Financiering[[#This Row],[Pnr.]]=BY$7,Tb.Financiering[[#This Row],[Eigen
bijdrage]]+Tb.Financiering[[#This Row],[Andere
subsidie(s)]]+Tb.Financiering[[#This Row],[Anders]],0)</f>
        <v>0</v>
      </c>
      <c r="BZ144" s="235">
        <f>IF(Tb.Financiering[[#This Row],[Pnr.]]=BZ$7,Tb.Financiering[[#This Row],[Eigen
bijdrage]]+Tb.Financiering[[#This Row],[Andere
subsidie(s)]]+Tb.Financiering[[#This Row],[Anders]],0)</f>
        <v>0</v>
      </c>
      <c r="CA144" s="235">
        <f>IF(Tb.Financiering[[#This Row],[Pnr.]]=CA$7,Tb.Financiering[[#This Row],[Eigen
bijdrage]]+Tb.Financiering[[#This Row],[Andere
subsidie(s)]]+Tb.Financiering[[#This Row],[Anders]],0)</f>
        <v>0</v>
      </c>
      <c r="CB144" s="235">
        <f>IF(Tb.Financiering[[#This Row],[Pnr.]]=CB$7,Tb.Financiering[[#This Row],[Eigen
bijdrage]]+Tb.Financiering[[#This Row],[Andere
subsidie(s)]]+Tb.Financiering[[#This Row],[Anders]],0)</f>
        <v>0</v>
      </c>
      <c r="CC144" s="235">
        <f>IF(Tb.Financiering[[#This Row],[Pnr.]]=CC$7,Tb.Financiering[[#This Row],[Eigen
bijdrage]]+Tb.Financiering[[#This Row],[Andere
subsidie(s)]]+Tb.Financiering[[#This Row],[Anders]],0)</f>
        <v>0</v>
      </c>
      <c r="CD144" s="235">
        <f>IF(Tb.Financiering[[#This Row],[Pnr.]]=CD$7,Tb.Financiering[[#This Row],[Eigen
bijdrage]]+Tb.Financiering[[#This Row],[Andere
subsidie(s)]]+Tb.Financiering[[#This Row],[Anders]],0)</f>
        <v>0</v>
      </c>
      <c r="CE144" s="235">
        <f>IF(Tb.Financiering[[#This Row],[Pnr.]]=CE$7,Tb.Financiering[[#This Row],[Eigen
bijdrage]]+Tb.Financiering[[#This Row],[Andere
subsidie(s)]]+Tb.Financiering[[#This Row],[Anders]],0)</f>
        <v>0</v>
      </c>
      <c r="CF144" s="235">
        <f>IF(Tb.Financiering[[#This Row],[Pnr.]]=CF$7,Tb.Financiering[[#This Row],[Eigen
bijdrage]]+Tb.Financiering[[#This Row],[Andere
subsidie(s)]]+Tb.Financiering[[#This Row],[Anders]],0)</f>
        <v>0</v>
      </c>
      <c r="CG144" s="235">
        <f>IF(Tb.Financiering[[#This Row],[Pnr.]]=CG$7,Tb.Financiering[[#This Row],[Eigen
bijdrage]]+Tb.Financiering[[#This Row],[Andere
subsidie(s)]]+Tb.Financiering[[#This Row],[Anders]],0)</f>
        <v>0</v>
      </c>
      <c r="CH144" s="235">
        <f>IF(Tb.Financiering[[#This Row],[Pnr.]]=CH$7,Tb.Financiering[[#This Row],[Eigen
bijdrage]]+Tb.Financiering[[#This Row],[Andere
subsidie(s)]]+Tb.Financiering[[#This Row],[Anders]],0)</f>
        <v>0</v>
      </c>
      <c r="CI144" s="235">
        <f>IF(Tb.Financiering[[#This Row],[Pnr.]]=CI$7,Tb.Financiering[[#This Row],[Eigen
bijdrage]]+Tb.Financiering[[#This Row],[Andere
subsidie(s)]]+Tb.Financiering[[#This Row],[Anders]],0)</f>
        <v>0</v>
      </c>
      <c r="CJ144" s="235">
        <f>IF(Tb.Financiering[[#This Row],[Pnr.]]=CJ$7,Tb.Financiering[[#This Row],[Eigen
bijdrage]]+Tb.Financiering[[#This Row],[Andere
subsidie(s)]]+Tb.Financiering[[#This Row],[Anders]],0)</f>
        <v>0</v>
      </c>
      <c r="CK144" s="235">
        <f>IF(Tb.Financiering[[#This Row],[Pnr.]]=CK$7,Tb.Financiering[[#This Row],[Eigen
bijdrage]]+Tb.Financiering[[#This Row],[Andere
subsidie(s)]]+Tb.Financiering[[#This Row],[Anders]],0)</f>
        <v>0</v>
      </c>
      <c r="CL144" s="235">
        <f>IF(Tb.Financiering[[#This Row],[Pnr.]]=CL$7,Tb.Financiering[[#This Row],[Eigen
bijdrage]]+Tb.Financiering[[#This Row],[Andere
subsidie(s)]]+Tb.Financiering[[#This Row],[Anders]],0)</f>
        <v>0</v>
      </c>
      <c r="CM144" s="235">
        <f>IF(Tb.Financiering[[#This Row],[Pnr.]]=CM$7,Tb.Financiering[[#This Row],[Eigen
bijdrage]]+Tb.Financiering[[#This Row],[Andere
subsidie(s)]]+Tb.Financiering[[#This Row],[Anders]],0)</f>
        <v>0</v>
      </c>
      <c r="CN144" s="235">
        <f>IF(Tb.Financiering[[#This Row],[Pnr.]]=CN$7,Tb.Financiering[[#This Row],[Eigen
bijdrage]]+Tb.Financiering[[#This Row],[Andere
subsidie(s)]]+Tb.Financiering[[#This Row],[Anders]],0)</f>
        <v>0</v>
      </c>
      <c r="CO144" s="235">
        <f>IF(Tb.Financiering[[#This Row],[Pnr.]]=CO$7,Tb.Financiering[[#This Row],[Eigen
bijdrage]]+Tb.Financiering[[#This Row],[Andere
subsidie(s)]]+Tb.Financiering[[#This Row],[Anders]],0)</f>
        <v>0</v>
      </c>
      <c r="CP144" s="235">
        <f>IF(Tb.Financiering[[#This Row],[Pnr.]]=CP$7,Tb.Financiering[[#This Row],[Eigen
bijdrage]]+Tb.Financiering[[#This Row],[Andere
subsidie(s)]]+Tb.Financiering[[#This Row],[Anders]],0)</f>
        <v>0</v>
      </c>
      <c r="CQ144" s="235">
        <f>IF(Tb.Financiering[[#This Row],[Pnr.]]=CQ$7,Tb.Financiering[[#This Row],[Eigen
bijdrage]]+Tb.Financiering[[#This Row],[Andere
subsidie(s)]]+Tb.Financiering[[#This Row],[Anders]],0)</f>
        <v>0</v>
      </c>
      <c r="CR144" s="235">
        <f>IF(Tb.Financiering[[#This Row],[Pnr.]]=CR$7,Tb.Financiering[[#This Row],[Eigen
bijdrage]]+Tb.Financiering[[#This Row],[Andere
subsidie(s)]]+Tb.Financiering[[#This Row],[Anders]],0)</f>
        <v>0</v>
      </c>
      <c r="CS144" s="235">
        <f>IF(Tb.Financiering[[#This Row],[Pnr.]]=CS$7,Tb.Financiering[[#This Row],[Eigen
bijdrage]]+Tb.Financiering[[#This Row],[Andere
subsidie(s)]]+Tb.Financiering[[#This Row],[Anders]],0)</f>
        <v>0</v>
      </c>
      <c r="CT144" s="235">
        <f>IF(Tb.Financiering[[#This Row],[Pnr.]]=CT$7,Tb.Financiering[[#This Row],[Eigen
bijdrage]]+Tb.Financiering[[#This Row],[Andere
subsidie(s)]]+Tb.Financiering[[#This Row],[Anders]],0)</f>
        <v>0</v>
      </c>
      <c r="CU144" s="235">
        <f>IF(Tb.Financiering[[#This Row],[Pnr.]]=CU$7,Tb.Financiering[[#This Row],[Eigen
bijdrage]]+Tb.Financiering[[#This Row],[Andere
subsidie(s)]]+Tb.Financiering[[#This Row],[Anders]],0)</f>
        <v>0</v>
      </c>
      <c r="CV144" s="235">
        <f>IF(Tb.Financiering[[#This Row],[Pnr.]]=CV$7,Tb.Financiering[[#This Row],[Eigen
bijdrage]]+Tb.Financiering[[#This Row],[Andere
subsidie(s)]]+Tb.Financiering[[#This Row],[Anders]],0)</f>
        <v>0</v>
      </c>
      <c r="CW144" s="235">
        <f>IF(Tb.Financiering[[#This Row],[Pnr.]]=CW$7,Tb.Financiering[[#This Row],[Eigen
bijdrage]]+Tb.Financiering[[#This Row],[Andere
subsidie(s)]]+Tb.Financiering[[#This Row],[Anders]],0)</f>
        <v>0</v>
      </c>
      <c r="CX144" s="235">
        <f>IF(Tb.Financiering[[#This Row],[Pnr.]]=CX$7,Tb.Financiering[[#This Row],[Eigen
bijdrage]]+Tb.Financiering[[#This Row],[Andere
subsidie(s)]]+Tb.Financiering[[#This Row],[Anders]],0)</f>
        <v>0</v>
      </c>
      <c r="CY144" s="235">
        <f>IF(Tb.Financiering[[#This Row],[Pnr.]]=CY$7,Tb.Financiering[[#This Row],[Eigen
bijdrage]]+Tb.Financiering[[#This Row],[Andere
subsidie(s)]]+Tb.Financiering[[#This Row],[Anders]],0)</f>
        <v>0</v>
      </c>
      <c r="CZ144" s="235">
        <f>IF(Tb.Financiering[[#This Row],[Pnr.]]=CZ$7,Tb.Financiering[[#This Row],[Eigen
bijdrage]]+Tb.Financiering[[#This Row],[Andere
subsidie(s)]]+Tb.Financiering[[#This Row],[Anders]],0)</f>
        <v>0</v>
      </c>
      <c r="DA144" s="235">
        <f>IF(Tb.Financiering[[#This Row],[Pnr.]]=DA$7,Tb.Financiering[[#This Row],[Eigen
bijdrage]]+Tb.Financiering[[#This Row],[Andere
subsidie(s)]]+Tb.Financiering[[#This Row],[Anders]],0)</f>
        <v>0</v>
      </c>
      <c r="DB144" s="235">
        <f>IF(Tb.Financiering[[#This Row],[Pnr.]]=DB$7,Tb.Financiering[[#This Row],[Eigen
bijdrage]]+Tb.Financiering[[#This Row],[Andere
subsidie(s)]]+Tb.Financiering[[#This Row],[Anders]],0)</f>
        <v>0</v>
      </c>
      <c r="DC144" s="235">
        <f>IF(Tb.Financiering[[#This Row],[Pnr.]]=DC$7,Tb.Financiering[[#This Row],[Eigen
bijdrage]]+Tb.Financiering[[#This Row],[Andere
subsidie(s)]]+Tb.Financiering[[#This Row],[Anders]],0)</f>
        <v>0</v>
      </c>
      <c r="DD144" s="235">
        <f>IF(Tb.Financiering[[#This Row],[Pnr.]]=DD$7,Tb.Financiering[[#This Row],[Eigen
bijdrage]]+Tb.Financiering[[#This Row],[Andere
subsidie(s)]]+Tb.Financiering[[#This Row],[Anders]],0)</f>
        <v>0</v>
      </c>
      <c r="DE144" s="235">
        <f>IF(Tb.Financiering[[#This Row],[Pnr.]]=DE$7,Tb.Financiering[[#This Row],[Eigen
bijdrage]]+Tb.Financiering[[#This Row],[Andere
subsidie(s)]]+Tb.Financiering[[#This Row],[Anders]],0)</f>
        <v>0</v>
      </c>
      <c r="DF144" s="235">
        <f>IF(Tb.Financiering[[#This Row],[Pnr.]]=DF$7,Tb.Financiering[[#This Row],[Eigen
bijdrage]]+Tb.Financiering[[#This Row],[Andere
subsidie(s)]]+Tb.Financiering[[#This Row],[Anders]],0)</f>
        <v>0</v>
      </c>
      <c r="DG144" s="235">
        <f>IF(Tb.Financiering[[#This Row],[Pnr.]]=DG$7,Tb.Financiering[[#This Row],[Eigen
bijdrage]]+Tb.Financiering[[#This Row],[Andere
subsidie(s)]]+Tb.Financiering[[#This Row],[Anders]],0)</f>
        <v>0</v>
      </c>
      <c r="DH144" s="235">
        <f>IF(Tb.Financiering[[#This Row],[Pnr.]]=DH$7,Tb.Financiering[[#This Row],[Eigen
bijdrage]]+Tb.Financiering[[#This Row],[Andere
subsidie(s)]]+Tb.Financiering[[#This Row],[Anders]],0)</f>
        <v>0</v>
      </c>
      <c r="DI144" s="235">
        <f>IF(Tb.Financiering[[#This Row],[Pnr.]]=DI$7,Tb.Financiering[[#This Row],[Eigen
bijdrage]]+Tb.Financiering[[#This Row],[Andere
subsidie(s)]]+Tb.Financiering[[#This Row],[Anders]],0)</f>
        <v>0</v>
      </c>
      <c r="DJ144" s="235">
        <f>IF(Tb.Financiering[[#This Row],[Pnr.]]=DJ$7,Tb.Financiering[[#This Row],[Eigen
bijdrage]]+Tb.Financiering[[#This Row],[Andere
subsidie(s)]]+Tb.Financiering[[#This Row],[Anders]],0)</f>
        <v>0</v>
      </c>
      <c r="DK144" s="235">
        <f>IF(Tb.Financiering[[#This Row],[Pnr.]]=DK$7,Tb.Financiering[[#This Row],[Eigen
bijdrage]]+Tb.Financiering[[#This Row],[Andere
subsidie(s)]]+Tb.Financiering[[#This Row],[Anders]],0)</f>
        <v>0</v>
      </c>
      <c r="XFD144" s="31"/>
    </row>
    <row r="145" spans="1:115 16384:16384" s="4" customFormat="1" x14ac:dyDescent="0.3">
      <c r="A145" s="31"/>
      <c r="B145" s="137"/>
      <c r="C145" s="137"/>
      <c r="D145" s="11">
        <f>SUMIF(Tbl.Kosten[PSAnr.],Tb.Financiering[[#This Row],[PSAnr.]],Tbl.Kosten[Totaal kosten])</f>
        <v>0</v>
      </c>
      <c r="E145" s="154">
        <f>SUMIF(Tbl.Kosten[PSAnr.],Tb.Financiering[[#This Row],[PSAnr.]],Tbl.Kosten[Subsidie])</f>
        <v>0</v>
      </c>
      <c r="F145" s="155"/>
      <c r="G145" s="154">
        <f>Tb.Financiering[[#This Row],[Begrote kosten]]-Tb.Financiering[[#This Row],[Berekende GLB subsidie]]-Tb.Financiering[[#This Row],[Correctie GLB subsidie]]</f>
        <v>0</v>
      </c>
      <c r="H145" s="156"/>
      <c r="I145" s="156"/>
      <c r="J145" s="156"/>
      <c r="K145" s="152"/>
      <c r="L145" s="97">
        <f>Tb.Financiering[[#This Row],[Te financieren]]-SUM(Tb.Financiering[[#This Row],[Eigen
bijdrage]:[Anders]])</f>
        <v>0</v>
      </c>
      <c r="M145" s="160" t="str">
        <f>IFERROR(VLOOKUP(Tb.Financiering[[#This Row],[Partnernaam]],Tbl.Projectpartners[[Naam]:[PNr.]],9,FALSE),"")</f>
        <v/>
      </c>
      <c r="N145" s="142" t="str">
        <f>IFERROR(VLOOKUP(Tb.Financiering[[#This Row],[Subsidiabele activiteit]],Tbl.Subsidiehoogte[[Subsidieactiviteit]:[SAnr.]],3,FALSE),"")</f>
        <v/>
      </c>
      <c r="O145" s="142" t="str">
        <f>_xlfn.CONCAT(Tb.Financiering[[#This Row],[Pnr.]],Tb.Financiering[[#This Row],[SAnr.]])</f>
        <v/>
      </c>
      <c r="P145" s="144">
        <f>IF(Tb.Financiering[[#This Row],[Pnr.]]=P$7,Tb.Financiering[[#This Row],[Te financieren]]-Tb.Financiering[[#This Row],[Eigen
bijdrage]]-Tb.Financiering[[#This Row],[Andere
subsidie(s)]]-Tb.Financiering[[#This Row],[Anders]],0)</f>
        <v>0</v>
      </c>
      <c r="Q145" s="144">
        <f>IF(Tb.Financiering[[#This Row],[Pnr.]]=Q$7,Tb.Financiering[[#This Row],[Te financieren]]-Tb.Financiering[[#This Row],[Eigen
bijdrage]]-Tb.Financiering[[#This Row],[Andere
subsidie(s)]]-Tb.Financiering[[#This Row],[Anders]],0)</f>
        <v>0</v>
      </c>
      <c r="R145" s="144">
        <f>IF(Tb.Financiering[[#This Row],[Pnr.]]=R$7,Tb.Financiering[[#This Row],[Te financieren]]-Tb.Financiering[[#This Row],[Eigen
bijdrage]]-Tb.Financiering[[#This Row],[Andere
subsidie(s)]]-Tb.Financiering[[#This Row],[Anders]],0)</f>
        <v>0</v>
      </c>
      <c r="S145" s="144">
        <f>IF(Tb.Financiering[[#This Row],[Pnr.]]=S$7,Tb.Financiering[[#This Row],[Te financieren]]-Tb.Financiering[[#This Row],[Eigen
bijdrage]]-Tb.Financiering[[#This Row],[Andere
subsidie(s)]]-Tb.Financiering[[#This Row],[Anders]],0)</f>
        <v>0</v>
      </c>
      <c r="T145" s="144">
        <f>IF(Tb.Financiering[[#This Row],[Pnr.]]=T$7,Tb.Financiering[[#This Row],[Te financieren]]-Tb.Financiering[[#This Row],[Eigen
bijdrage]]-Tb.Financiering[[#This Row],[Andere
subsidie(s)]]-Tb.Financiering[[#This Row],[Anders]],0)</f>
        <v>0</v>
      </c>
      <c r="U145" s="144">
        <f>IF(Tb.Financiering[[#This Row],[Pnr.]]=U$7,Tb.Financiering[[#This Row],[Te financieren]]-Tb.Financiering[[#This Row],[Eigen
bijdrage]]-Tb.Financiering[[#This Row],[Andere
subsidie(s)]]-Tb.Financiering[[#This Row],[Anders]],0)</f>
        <v>0</v>
      </c>
      <c r="V145" s="144">
        <f>IF(Tb.Financiering[[#This Row],[Pnr.]]=V$7,Tb.Financiering[[#This Row],[Te financieren]]-Tb.Financiering[[#This Row],[Eigen
bijdrage]]-Tb.Financiering[[#This Row],[Andere
subsidie(s)]]-Tb.Financiering[[#This Row],[Anders]],0)</f>
        <v>0</v>
      </c>
      <c r="W145" s="144">
        <f>IF(Tb.Financiering[[#This Row],[Pnr.]]=W$7,Tb.Financiering[[#This Row],[Te financieren]]-Tb.Financiering[[#This Row],[Eigen
bijdrage]]-Tb.Financiering[[#This Row],[Andere
subsidie(s)]]-Tb.Financiering[[#This Row],[Anders]],0)</f>
        <v>0</v>
      </c>
      <c r="X145" s="144">
        <f>IF(Tb.Financiering[[#This Row],[Pnr.]]=X$7,Tb.Financiering[[#This Row],[Te financieren]]-Tb.Financiering[[#This Row],[Eigen
bijdrage]]-Tb.Financiering[[#This Row],[Andere
subsidie(s)]]-Tb.Financiering[[#This Row],[Anders]],0)</f>
        <v>0</v>
      </c>
      <c r="Y145" s="144">
        <f>IF(Tb.Financiering[[#This Row],[Pnr.]]=Y$7,Tb.Financiering[[#This Row],[Te financieren]]-Tb.Financiering[[#This Row],[Eigen
bijdrage]]-Tb.Financiering[[#This Row],[Andere
subsidie(s)]]-Tb.Financiering[[#This Row],[Anders]],0)</f>
        <v>0</v>
      </c>
      <c r="Z145" s="144">
        <f>IF(Tb.Financiering[[#This Row],[Pnr.]]=Z$7,Tb.Financiering[[#This Row],[Te financieren]]-Tb.Financiering[[#This Row],[Eigen
bijdrage]]-Tb.Financiering[[#This Row],[Andere
subsidie(s)]]-Tb.Financiering[[#This Row],[Anders]],0)</f>
        <v>0</v>
      </c>
      <c r="AA145" s="144">
        <f>IF(Tb.Financiering[[#This Row],[Pnr.]]=AA$7,Tb.Financiering[[#This Row],[Te financieren]]-Tb.Financiering[[#This Row],[Eigen
bijdrage]]-Tb.Financiering[[#This Row],[Andere
subsidie(s)]]-Tb.Financiering[[#This Row],[Anders]],0)</f>
        <v>0</v>
      </c>
      <c r="AB145" s="144">
        <f>IF(Tb.Financiering[[#This Row],[Pnr.]]=AB$7,Tb.Financiering[[#This Row],[Te financieren]]-Tb.Financiering[[#This Row],[Eigen
bijdrage]]-Tb.Financiering[[#This Row],[Andere
subsidie(s)]]-Tb.Financiering[[#This Row],[Anders]],0)</f>
        <v>0</v>
      </c>
      <c r="AC145" s="144">
        <f>IF(Tb.Financiering[[#This Row],[Pnr.]]=AC$7,Tb.Financiering[[#This Row],[Te financieren]]-Tb.Financiering[[#This Row],[Eigen
bijdrage]]-Tb.Financiering[[#This Row],[Andere
subsidie(s)]]-Tb.Financiering[[#This Row],[Anders]],0)</f>
        <v>0</v>
      </c>
      <c r="AD145" s="144">
        <f>IF(Tb.Financiering[[#This Row],[Pnr.]]=AD$7,Tb.Financiering[[#This Row],[Te financieren]]-Tb.Financiering[[#This Row],[Eigen
bijdrage]]-Tb.Financiering[[#This Row],[Andere
subsidie(s)]]-Tb.Financiering[[#This Row],[Anders]],0)</f>
        <v>0</v>
      </c>
      <c r="AE145" s="144">
        <f>IF(Tb.Financiering[[#This Row],[Pnr.]]=AE$7,Tb.Financiering[[#This Row],[Te financieren]]-Tb.Financiering[[#This Row],[Eigen
bijdrage]]-Tb.Financiering[[#This Row],[Andere
subsidie(s)]]-Tb.Financiering[[#This Row],[Anders]],0)</f>
        <v>0</v>
      </c>
      <c r="AF145" s="144">
        <f>IF(Tb.Financiering[[#This Row],[Pnr.]]=AF$7,Tb.Financiering[[#This Row],[Te financieren]]-Tb.Financiering[[#This Row],[Eigen
bijdrage]]-Tb.Financiering[[#This Row],[Andere
subsidie(s)]]-Tb.Financiering[[#This Row],[Anders]],0)</f>
        <v>0</v>
      </c>
      <c r="AG145" s="144">
        <f>IF(Tb.Financiering[[#This Row],[Pnr.]]=AG$7,Tb.Financiering[[#This Row],[Te financieren]]-Tb.Financiering[[#This Row],[Eigen
bijdrage]]-Tb.Financiering[[#This Row],[Andere
subsidie(s)]]-Tb.Financiering[[#This Row],[Anders]],0)</f>
        <v>0</v>
      </c>
      <c r="AH145" s="144">
        <f>IF(Tb.Financiering[[#This Row],[Pnr.]]=AH$7,Tb.Financiering[[#This Row],[Te financieren]]-Tb.Financiering[[#This Row],[Eigen
bijdrage]]-Tb.Financiering[[#This Row],[Andere
subsidie(s)]]-Tb.Financiering[[#This Row],[Anders]],0)</f>
        <v>0</v>
      </c>
      <c r="AI145" s="144">
        <f>IF(Tb.Financiering[[#This Row],[Pnr.]]=AI$7,Tb.Financiering[[#This Row],[Te financieren]]-Tb.Financiering[[#This Row],[Eigen
bijdrage]]-Tb.Financiering[[#This Row],[Andere
subsidie(s)]]-Tb.Financiering[[#This Row],[Anders]],0)</f>
        <v>0</v>
      </c>
      <c r="AJ145" s="144">
        <f>IF(Tb.Financiering[[#This Row],[Pnr.]]=AJ$7,Tb.Financiering[[#This Row],[Te financieren]]-Tb.Financiering[[#This Row],[Eigen
bijdrage]]-Tb.Financiering[[#This Row],[Andere
subsidie(s)]]-Tb.Financiering[[#This Row],[Anders]],0)</f>
        <v>0</v>
      </c>
      <c r="AK145" s="144">
        <f>IF(Tb.Financiering[[#This Row],[Pnr.]]=AK$7,Tb.Financiering[[#This Row],[Te financieren]]-Tb.Financiering[[#This Row],[Eigen
bijdrage]]-Tb.Financiering[[#This Row],[Andere
subsidie(s)]]-Tb.Financiering[[#This Row],[Anders]],0)</f>
        <v>0</v>
      </c>
      <c r="AL145" s="144">
        <f>IF(Tb.Financiering[[#This Row],[Pnr.]]=AL$7,Tb.Financiering[[#This Row],[Te financieren]]-Tb.Financiering[[#This Row],[Eigen
bijdrage]]-Tb.Financiering[[#This Row],[Andere
subsidie(s)]]-Tb.Financiering[[#This Row],[Anders]],0)</f>
        <v>0</v>
      </c>
      <c r="AM145" s="144">
        <f>IF(Tb.Financiering[[#This Row],[Pnr.]]=AM$7,Tb.Financiering[[#This Row],[Te financieren]]-Tb.Financiering[[#This Row],[Eigen
bijdrage]]-Tb.Financiering[[#This Row],[Andere
subsidie(s)]]-Tb.Financiering[[#This Row],[Anders]],0)</f>
        <v>0</v>
      </c>
      <c r="AN145" s="144">
        <f>IF(Tb.Financiering[[#This Row],[Pnr.]]=AN$7,Tb.Financiering[[#This Row],[Te financieren]]-Tb.Financiering[[#This Row],[Eigen
bijdrage]]-Tb.Financiering[[#This Row],[Andere
subsidie(s)]]-Tb.Financiering[[#This Row],[Anders]],0)</f>
        <v>0</v>
      </c>
      <c r="AO145" s="144">
        <f>IF(Tb.Financiering[[#This Row],[Pnr.]]=AO$7,Tb.Financiering[[#This Row],[Te financieren]]-Tb.Financiering[[#This Row],[Eigen
bijdrage]]-Tb.Financiering[[#This Row],[Andere
subsidie(s)]]-Tb.Financiering[[#This Row],[Anders]],0)</f>
        <v>0</v>
      </c>
      <c r="AP145" s="144">
        <f>IF(Tb.Financiering[[#This Row],[Pnr.]]=AP$7,Tb.Financiering[[#This Row],[Te financieren]]-Tb.Financiering[[#This Row],[Eigen
bijdrage]]-Tb.Financiering[[#This Row],[Andere
subsidie(s)]]-Tb.Financiering[[#This Row],[Anders]],0)</f>
        <v>0</v>
      </c>
      <c r="AQ145" s="144">
        <f>IF(Tb.Financiering[[#This Row],[Pnr.]]=AQ$7,Tb.Financiering[[#This Row],[Te financieren]]-Tb.Financiering[[#This Row],[Eigen
bijdrage]]-Tb.Financiering[[#This Row],[Andere
subsidie(s)]]-Tb.Financiering[[#This Row],[Anders]],0)</f>
        <v>0</v>
      </c>
      <c r="AR145" s="144">
        <f>IF(Tb.Financiering[[#This Row],[Pnr.]]=AR$7,Tb.Financiering[[#This Row],[Te financieren]]-Tb.Financiering[[#This Row],[Eigen
bijdrage]]-Tb.Financiering[[#This Row],[Andere
subsidie(s)]]-Tb.Financiering[[#This Row],[Anders]],0)</f>
        <v>0</v>
      </c>
      <c r="AS145" s="144">
        <f>IF(Tb.Financiering[[#This Row],[Pnr.]]=AS$7,Tb.Financiering[[#This Row],[Te financieren]]-Tb.Financiering[[#This Row],[Eigen
bijdrage]]-Tb.Financiering[[#This Row],[Andere
subsidie(s)]]-Tb.Financiering[[#This Row],[Anders]],0)</f>
        <v>0</v>
      </c>
      <c r="AT145" s="144">
        <f>IF(Tb.Financiering[[#This Row],[Pnr.]]=AT$7,Tb.Financiering[[#This Row],[Te financieren]]-Tb.Financiering[[#This Row],[Eigen
bijdrage]]-Tb.Financiering[[#This Row],[Andere
subsidie(s)]]-Tb.Financiering[[#This Row],[Anders]],0)</f>
        <v>0</v>
      </c>
      <c r="AU145" s="144">
        <f>IF(Tb.Financiering[[#This Row],[Pnr.]]=AU$7,Tb.Financiering[[#This Row],[Te financieren]]-Tb.Financiering[[#This Row],[Eigen
bijdrage]]-Tb.Financiering[[#This Row],[Andere
subsidie(s)]]-Tb.Financiering[[#This Row],[Anders]],0)</f>
        <v>0</v>
      </c>
      <c r="AV145" s="144">
        <f>IF(Tb.Financiering[[#This Row],[Pnr.]]=AV$7,Tb.Financiering[[#This Row],[Te financieren]]-Tb.Financiering[[#This Row],[Eigen
bijdrage]]-Tb.Financiering[[#This Row],[Andere
subsidie(s)]]-Tb.Financiering[[#This Row],[Anders]],0)</f>
        <v>0</v>
      </c>
      <c r="AW145" s="144">
        <f>IF(Tb.Financiering[[#This Row],[Pnr.]]=AW$7,Tb.Financiering[[#This Row],[Te financieren]]-Tb.Financiering[[#This Row],[Eigen
bijdrage]]-Tb.Financiering[[#This Row],[Andere
subsidie(s)]]-Tb.Financiering[[#This Row],[Anders]],0)</f>
        <v>0</v>
      </c>
      <c r="AX145" s="144">
        <f>IF(Tb.Financiering[[#This Row],[Pnr.]]=AX$7,Tb.Financiering[[#This Row],[Te financieren]]-Tb.Financiering[[#This Row],[Eigen
bijdrage]]-Tb.Financiering[[#This Row],[Andere
subsidie(s)]]-Tb.Financiering[[#This Row],[Anders]],0)</f>
        <v>0</v>
      </c>
      <c r="AY145" s="144">
        <f>IF(Tb.Financiering[[#This Row],[Pnr.]]=AY$7,Tb.Financiering[[#This Row],[Te financieren]]-Tb.Financiering[[#This Row],[Eigen
bijdrage]]-Tb.Financiering[[#This Row],[Andere
subsidie(s)]]-Tb.Financiering[[#This Row],[Anders]],0)</f>
        <v>0</v>
      </c>
      <c r="AZ145" s="144">
        <f>IF(Tb.Financiering[[#This Row],[Pnr.]]=AZ$7,Tb.Financiering[[#This Row],[Te financieren]]-Tb.Financiering[[#This Row],[Eigen
bijdrage]]-Tb.Financiering[[#This Row],[Andere
subsidie(s)]]-Tb.Financiering[[#This Row],[Anders]],0)</f>
        <v>0</v>
      </c>
      <c r="BA145" s="144">
        <f>IF(Tb.Financiering[[#This Row],[Pnr.]]=BA$7,Tb.Financiering[[#This Row],[Te financieren]]-Tb.Financiering[[#This Row],[Eigen
bijdrage]]-Tb.Financiering[[#This Row],[Andere
subsidie(s)]]-Tb.Financiering[[#This Row],[Anders]],0)</f>
        <v>0</v>
      </c>
      <c r="BB145" s="144">
        <f>IF(Tb.Financiering[[#This Row],[Pnr.]]=BB$7,Tb.Financiering[[#This Row],[Te financieren]]-Tb.Financiering[[#This Row],[Eigen
bijdrage]]-Tb.Financiering[[#This Row],[Andere
subsidie(s)]]-Tb.Financiering[[#This Row],[Anders]],0)</f>
        <v>0</v>
      </c>
      <c r="BC145" s="144">
        <f>IF(Tb.Financiering[[#This Row],[Pnr.]]=BC$7,Tb.Financiering[[#This Row],[Te financieren]]-Tb.Financiering[[#This Row],[Eigen
bijdrage]]-Tb.Financiering[[#This Row],[Andere
subsidie(s)]]-Tb.Financiering[[#This Row],[Anders]],0)</f>
        <v>0</v>
      </c>
      <c r="BD145" s="144">
        <f>IF(Tb.Financiering[[#This Row],[Pnr.]]=BD$7,Tb.Financiering[[#This Row],[Te financieren]]-Tb.Financiering[[#This Row],[Eigen
bijdrage]]-Tb.Financiering[[#This Row],[Andere
subsidie(s)]]-Tb.Financiering[[#This Row],[Anders]],0)</f>
        <v>0</v>
      </c>
      <c r="BE145" s="144">
        <f>IF(Tb.Financiering[[#This Row],[Pnr.]]=BE$7,Tb.Financiering[[#This Row],[Te financieren]]-Tb.Financiering[[#This Row],[Eigen
bijdrage]]-Tb.Financiering[[#This Row],[Andere
subsidie(s)]]-Tb.Financiering[[#This Row],[Anders]],0)</f>
        <v>0</v>
      </c>
      <c r="BF145" s="144">
        <f>IF(Tb.Financiering[[#This Row],[Pnr.]]=BF$7,Tb.Financiering[[#This Row],[Te financieren]]-Tb.Financiering[[#This Row],[Eigen
bijdrage]]-Tb.Financiering[[#This Row],[Andere
subsidie(s)]]-Tb.Financiering[[#This Row],[Anders]],0)</f>
        <v>0</v>
      </c>
      <c r="BG145" s="144">
        <f>IF(Tb.Financiering[[#This Row],[Pnr.]]=BG$7,Tb.Financiering[[#This Row],[Te financieren]]-Tb.Financiering[[#This Row],[Eigen
bijdrage]]-Tb.Financiering[[#This Row],[Andere
subsidie(s)]]-Tb.Financiering[[#This Row],[Anders]],0)</f>
        <v>0</v>
      </c>
      <c r="BH145" s="144">
        <f>IF(Tb.Financiering[[#This Row],[Pnr.]]=BH$7,Tb.Financiering[[#This Row],[Te financieren]]-Tb.Financiering[[#This Row],[Eigen
bijdrage]]-Tb.Financiering[[#This Row],[Andere
subsidie(s)]]-Tb.Financiering[[#This Row],[Anders]],0)</f>
        <v>0</v>
      </c>
      <c r="BI145" s="144">
        <f>IF(Tb.Financiering[[#This Row],[Pnr.]]=BI$7,Tb.Financiering[[#This Row],[Te financieren]]-Tb.Financiering[[#This Row],[Eigen
bijdrage]]-Tb.Financiering[[#This Row],[Andere
subsidie(s)]]-Tb.Financiering[[#This Row],[Anders]],0)</f>
        <v>0</v>
      </c>
      <c r="BJ145" s="144">
        <f>IF(Tb.Financiering[[#This Row],[Pnr.]]=BJ$7,Tb.Financiering[[#This Row],[Te financieren]]-Tb.Financiering[[#This Row],[Eigen
bijdrage]]-Tb.Financiering[[#This Row],[Andere
subsidie(s)]]-Tb.Financiering[[#This Row],[Anders]],0)</f>
        <v>0</v>
      </c>
      <c r="BK145" s="144">
        <f>IF(Tb.Financiering[[#This Row],[Pnr.]]=BK$7,Tb.Financiering[[#This Row],[Te financieren]]-Tb.Financiering[[#This Row],[Eigen
bijdrage]]-Tb.Financiering[[#This Row],[Andere
subsidie(s)]]-Tb.Financiering[[#This Row],[Anders]],0)</f>
        <v>0</v>
      </c>
      <c r="BL145" s="144">
        <f>IF(Tb.Financiering[[#This Row],[Pnr.]]=BL$7,Tb.Financiering[[#This Row],[Te financieren]]-Tb.Financiering[[#This Row],[Eigen
bijdrage]]-Tb.Financiering[[#This Row],[Andere
subsidie(s)]]-Tb.Financiering[[#This Row],[Anders]],0)</f>
        <v>0</v>
      </c>
      <c r="BM145" s="144">
        <f>IF(Tb.Financiering[[#This Row],[Pnr.]]=BM$7,Tb.Financiering[[#This Row],[Te financieren]]-Tb.Financiering[[#This Row],[Eigen
bijdrage]]-Tb.Financiering[[#This Row],[Andere
subsidie(s)]]-Tb.Financiering[[#This Row],[Anders]],0)</f>
        <v>0</v>
      </c>
      <c r="BN145" s="235">
        <f>IF(Tb.Financiering[[#This Row],[Pnr.]]=BN$7,Tb.Financiering[[#This Row],[Eigen
bijdrage]]+Tb.Financiering[[#This Row],[Andere
subsidie(s)]]+Tb.Financiering[[#This Row],[Anders]],0)</f>
        <v>0</v>
      </c>
      <c r="BO145" s="235">
        <f>IF(Tb.Financiering[[#This Row],[Pnr.]]=BO$7,Tb.Financiering[[#This Row],[Eigen
bijdrage]]+Tb.Financiering[[#This Row],[Andere
subsidie(s)]]+Tb.Financiering[[#This Row],[Anders]],0)</f>
        <v>0</v>
      </c>
      <c r="BP145" s="235">
        <f>IF(Tb.Financiering[[#This Row],[Pnr.]]=BP$7,Tb.Financiering[[#This Row],[Eigen
bijdrage]]+Tb.Financiering[[#This Row],[Andere
subsidie(s)]]+Tb.Financiering[[#This Row],[Anders]],0)</f>
        <v>0</v>
      </c>
      <c r="BQ145" s="235">
        <f>IF(Tb.Financiering[[#This Row],[Pnr.]]=BQ$7,Tb.Financiering[[#This Row],[Eigen
bijdrage]]+Tb.Financiering[[#This Row],[Andere
subsidie(s)]]+Tb.Financiering[[#This Row],[Anders]],0)</f>
        <v>0</v>
      </c>
      <c r="BR145" s="235">
        <f>IF(Tb.Financiering[[#This Row],[Pnr.]]=BR$7,Tb.Financiering[[#This Row],[Eigen
bijdrage]]+Tb.Financiering[[#This Row],[Andere
subsidie(s)]]+Tb.Financiering[[#This Row],[Anders]],0)</f>
        <v>0</v>
      </c>
      <c r="BS145" s="235">
        <f>IF(Tb.Financiering[[#This Row],[Pnr.]]=BS$7,Tb.Financiering[[#This Row],[Eigen
bijdrage]]+Tb.Financiering[[#This Row],[Andere
subsidie(s)]]+Tb.Financiering[[#This Row],[Anders]],0)</f>
        <v>0</v>
      </c>
      <c r="BT145" s="235">
        <f>IF(Tb.Financiering[[#This Row],[Pnr.]]=BT$7,Tb.Financiering[[#This Row],[Eigen
bijdrage]]+Tb.Financiering[[#This Row],[Andere
subsidie(s)]]+Tb.Financiering[[#This Row],[Anders]],0)</f>
        <v>0</v>
      </c>
      <c r="BU145" s="235">
        <f>IF(Tb.Financiering[[#This Row],[Pnr.]]=BU$7,Tb.Financiering[[#This Row],[Eigen
bijdrage]]+Tb.Financiering[[#This Row],[Andere
subsidie(s)]]+Tb.Financiering[[#This Row],[Anders]],0)</f>
        <v>0</v>
      </c>
      <c r="BV145" s="235">
        <f>IF(Tb.Financiering[[#This Row],[Pnr.]]=BV$7,Tb.Financiering[[#This Row],[Eigen
bijdrage]]+Tb.Financiering[[#This Row],[Andere
subsidie(s)]]+Tb.Financiering[[#This Row],[Anders]],0)</f>
        <v>0</v>
      </c>
      <c r="BW145" s="235">
        <f>IF(Tb.Financiering[[#This Row],[Pnr.]]=BW$7,Tb.Financiering[[#This Row],[Eigen
bijdrage]]+Tb.Financiering[[#This Row],[Andere
subsidie(s)]]+Tb.Financiering[[#This Row],[Anders]],0)</f>
        <v>0</v>
      </c>
      <c r="BX145" s="235">
        <f>IF(Tb.Financiering[[#This Row],[Pnr.]]=BX$7,Tb.Financiering[[#This Row],[Eigen
bijdrage]]+Tb.Financiering[[#This Row],[Andere
subsidie(s)]]+Tb.Financiering[[#This Row],[Anders]],0)</f>
        <v>0</v>
      </c>
      <c r="BY145" s="235">
        <f>IF(Tb.Financiering[[#This Row],[Pnr.]]=BY$7,Tb.Financiering[[#This Row],[Eigen
bijdrage]]+Tb.Financiering[[#This Row],[Andere
subsidie(s)]]+Tb.Financiering[[#This Row],[Anders]],0)</f>
        <v>0</v>
      </c>
      <c r="BZ145" s="235">
        <f>IF(Tb.Financiering[[#This Row],[Pnr.]]=BZ$7,Tb.Financiering[[#This Row],[Eigen
bijdrage]]+Tb.Financiering[[#This Row],[Andere
subsidie(s)]]+Tb.Financiering[[#This Row],[Anders]],0)</f>
        <v>0</v>
      </c>
      <c r="CA145" s="235">
        <f>IF(Tb.Financiering[[#This Row],[Pnr.]]=CA$7,Tb.Financiering[[#This Row],[Eigen
bijdrage]]+Tb.Financiering[[#This Row],[Andere
subsidie(s)]]+Tb.Financiering[[#This Row],[Anders]],0)</f>
        <v>0</v>
      </c>
      <c r="CB145" s="235">
        <f>IF(Tb.Financiering[[#This Row],[Pnr.]]=CB$7,Tb.Financiering[[#This Row],[Eigen
bijdrage]]+Tb.Financiering[[#This Row],[Andere
subsidie(s)]]+Tb.Financiering[[#This Row],[Anders]],0)</f>
        <v>0</v>
      </c>
      <c r="CC145" s="235">
        <f>IF(Tb.Financiering[[#This Row],[Pnr.]]=CC$7,Tb.Financiering[[#This Row],[Eigen
bijdrage]]+Tb.Financiering[[#This Row],[Andere
subsidie(s)]]+Tb.Financiering[[#This Row],[Anders]],0)</f>
        <v>0</v>
      </c>
      <c r="CD145" s="235">
        <f>IF(Tb.Financiering[[#This Row],[Pnr.]]=CD$7,Tb.Financiering[[#This Row],[Eigen
bijdrage]]+Tb.Financiering[[#This Row],[Andere
subsidie(s)]]+Tb.Financiering[[#This Row],[Anders]],0)</f>
        <v>0</v>
      </c>
      <c r="CE145" s="235">
        <f>IF(Tb.Financiering[[#This Row],[Pnr.]]=CE$7,Tb.Financiering[[#This Row],[Eigen
bijdrage]]+Tb.Financiering[[#This Row],[Andere
subsidie(s)]]+Tb.Financiering[[#This Row],[Anders]],0)</f>
        <v>0</v>
      </c>
      <c r="CF145" s="235">
        <f>IF(Tb.Financiering[[#This Row],[Pnr.]]=CF$7,Tb.Financiering[[#This Row],[Eigen
bijdrage]]+Tb.Financiering[[#This Row],[Andere
subsidie(s)]]+Tb.Financiering[[#This Row],[Anders]],0)</f>
        <v>0</v>
      </c>
      <c r="CG145" s="235">
        <f>IF(Tb.Financiering[[#This Row],[Pnr.]]=CG$7,Tb.Financiering[[#This Row],[Eigen
bijdrage]]+Tb.Financiering[[#This Row],[Andere
subsidie(s)]]+Tb.Financiering[[#This Row],[Anders]],0)</f>
        <v>0</v>
      </c>
      <c r="CH145" s="235">
        <f>IF(Tb.Financiering[[#This Row],[Pnr.]]=CH$7,Tb.Financiering[[#This Row],[Eigen
bijdrage]]+Tb.Financiering[[#This Row],[Andere
subsidie(s)]]+Tb.Financiering[[#This Row],[Anders]],0)</f>
        <v>0</v>
      </c>
      <c r="CI145" s="235">
        <f>IF(Tb.Financiering[[#This Row],[Pnr.]]=CI$7,Tb.Financiering[[#This Row],[Eigen
bijdrage]]+Tb.Financiering[[#This Row],[Andere
subsidie(s)]]+Tb.Financiering[[#This Row],[Anders]],0)</f>
        <v>0</v>
      </c>
      <c r="CJ145" s="235">
        <f>IF(Tb.Financiering[[#This Row],[Pnr.]]=CJ$7,Tb.Financiering[[#This Row],[Eigen
bijdrage]]+Tb.Financiering[[#This Row],[Andere
subsidie(s)]]+Tb.Financiering[[#This Row],[Anders]],0)</f>
        <v>0</v>
      </c>
      <c r="CK145" s="235">
        <f>IF(Tb.Financiering[[#This Row],[Pnr.]]=CK$7,Tb.Financiering[[#This Row],[Eigen
bijdrage]]+Tb.Financiering[[#This Row],[Andere
subsidie(s)]]+Tb.Financiering[[#This Row],[Anders]],0)</f>
        <v>0</v>
      </c>
      <c r="CL145" s="235">
        <f>IF(Tb.Financiering[[#This Row],[Pnr.]]=CL$7,Tb.Financiering[[#This Row],[Eigen
bijdrage]]+Tb.Financiering[[#This Row],[Andere
subsidie(s)]]+Tb.Financiering[[#This Row],[Anders]],0)</f>
        <v>0</v>
      </c>
      <c r="CM145" s="235">
        <f>IF(Tb.Financiering[[#This Row],[Pnr.]]=CM$7,Tb.Financiering[[#This Row],[Eigen
bijdrage]]+Tb.Financiering[[#This Row],[Andere
subsidie(s)]]+Tb.Financiering[[#This Row],[Anders]],0)</f>
        <v>0</v>
      </c>
      <c r="CN145" s="235">
        <f>IF(Tb.Financiering[[#This Row],[Pnr.]]=CN$7,Tb.Financiering[[#This Row],[Eigen
bijdrage]]+Tb.Financiering[[#This Row],[Andere
subsidie(s)]]+Tb.Financiering[[#This Row],[Anders]],0)</f>
        <v>0</v>
      </c>
      <c r="CO145" s="235">
        <f>IF(Tb.Financiering[[#This Row],[Pnr.]]=CO$7,Tb.Financiering[[#This Row],[Eigen
bijdrage]]+Tb.Financiering[[#This Row],[Andere
subsidie(s)]]+Tb.Financiering[[#This Row],[Anders]],0)</f>
        <v>0</v>
      </c>
      <c r="CP145" s="235">
        <f>IF(Tb.Financiering[[#This Row],[Pnr.]]=CP$7,Tb.Financiering[[#This Row],[Eigen
bijdrage]]+Tb.Financiering[[#This Row],[Andere
subsidie(s)]]+Tb.Financiering[[#This Row],[Anders]],0)</f>
        <v>0</v>
      </c>
      <c r="CQ145" s="235">
        <f>IF(Tb.Financiering[[#This Row],[Pnr.]]=CQ$7,Tb.Financiering[[#This Row],[Eigen
bijdrage]]+Tb.Financiering[[#This Row],[Andere
subsidie(s)]]+Tb.Financiering[[#This Row],[Anders]],0)</f>
        <v>0</v>
      </c>
      <c r="CR145" s="235">
        <f>IF(Tb.Financiering[[#This Row],[Pnr.]]=CR$7,Tb.Financiering[[#This Row],[Eigen
bijdrage]]+Tb.Financiering[[#This Row],[Andere
subsidie(s)]]+Tb.Financiering[[#This Row],[Anders]],0)</f>
        <v>0</v>
      </c>
      <c r="CS145" s="235">
        <f>IF(Tb.Financiering[[#This Row],[Pnr.]]=CS$7,Tb.Financiering[[#This Row],[Eigen
bijdrage]]+Tb.Financiering[[#This Row],[Andere
subsidie(s)]]+Tb.Financiering[[#This Row],[Anders]],0)</f>
        <v>0</v>
      </c>
      <c r="CT145" s="235">
        <f>IF(Tb.Financiering[[#This Row],[Pnr.]]=CT$7,Tb.Financiering[[#This Row],[Eigen
bijdrage]]+Tb.Financiering[[#This Row],[Andere
subsidie(s)]]+Tb.Financiering[[#This Row],[Anders]],0)</f>
        <v>0</v>
      </c>
      <c r="CU145" s="235">
        <f>IF(Tb.Financiering[[#This Row],[Pnr.]]=CU$7,Tb.Financiering[[#This Row],[Eigen
bijdrage]]+Tb.Financiering[[#This Row],[Andere
subsidie(s)]]+Tb.Financiering[[#This Row],[Anders]],0)</f>
        <v>0</v>
      </c>
      <c r="CV145" s="235">
        <f>IF(Tb.Financiering[[#This Row],[Pnr.]]=CV$7,Tb.Financiering[[#This Row],[Eigen
bijdrage]]+Tb.Financiering[[#This Row],[Andere
subsidie(s)]]+Tb.Financiering[[#This Row],[Anders]],0)</f>
        <v>0</v>
      </c>
      <c r="CW145" s="235">
        <f>IF(Tb.Financiering[[#This Row],[Pnr.]]=CW$7,Tb.Financiering[[#This Row],[Eigen
bijdrage]]+Tb.Financiering[[#This Row],[Andere
subsidie(s)]]+Tb.Financiering[[#This Row],[Anders]],0)</f>
        <v>0</v>
      </c>
      <c r="CX145" s="235">
        <f>IF(Tb.Financiering[[#This Row],[Pnr.]]=CX$7,Tb.Financiering[[#This Row],[Eigen
bijdrage]]+Tb.Financiering[[#This Row],[Andere
subsidie(s)]]+Tb.Financiering[[#This Row],[Anders]],0)</f>
        <v>0</v>
      </c>
      <c r="CY145" s="235">
        <f>IF(Tb.Financiering[[#This Row],[Pnr.]]=CY$7,Tb.Financiering[[#This Row],[Eigen
bijdrage]]+Tb.Financiering[[#This Row],[Andere
subsidie(s)]]+Tb.Financiering[[#This Row],[Anders]],0)</f>
        <v>0</v>
      </c>
      <c r="CZ145" s="235">
        <f>IF(Tb.Financiering[[#This Row],[Pnr.]]=CZ$7,Tb.Financiering[[#This Row],[Eigen
bijdrage]]+Tb.Financiering[[#This Row],[Andere
subsidie(s)]]+Tb.Financiering[[#This Row],[Anders]],0)</f>
        <v>0</v>
      </c>
      <c r="DA145" s="235">
        <f>IF(Tb.Financiering[[#This Row],[Pnr.]]=DA$7,Tb.Financiering[[#This Row],[Eigen
bijdrage]]+Tb.Financiering[[#This Row],[Andere
subsidie(s)]]+Tb.Financiering[[#This Row],[Anders]],0)</f>
        <v>0</v>
      </c>
      <c r="DB145" s="235">
        <f>IF(Tb.Financiering[[#This Row],[Pnr.]]=DB$7,Tb.Financiering[[#This Row],[Eigen
bijdrage]]+Tb.Financiering[[#This Row],[Andere
subsidie(s)]]+Tb.Financiering[[#This Row],[Anders]],0)</f>
        <v>0</v>
      </c>
      <c r="DC145" s="235">
        <f>IF(Tb.Financiering[[#This Row],[Pnr.]]=DC$7,Tb.Financiering[[#This Row],[Eigen
bijdrage]]+Tb.Financiering[[#This Row],[Andere
subsidie(s)]]+Tb.Financiering[[#This Row],[Anders]],0)</f>
        <v>0</v>
      </c>
      <c r="DD145" s="235">
        <f>IF(Tb.Financiering[[#This Row],[Pnr.]]=DD$7,Tb.Financiering[[#This Row],[Eigen
bijdrage]]+Tb.Financiering[[#This Row],[Andere
subsidie(s)]]+Tb.Financiering[[#This Row],[Anders]],0)</f>
        <v>0</v>
      </c>
      <c r="DE145" s="235">
        <f>IF(Tb.Financiering[[#This Row],[Pnr.]]=DE$7,Tb.Financiering[[#This Row],[Eigen
bijdrage]]+Tb.Financiering[[#This Row],[Andere
subsidie(s)]]+Tb.Financiering[[#This Row],[Anders]],0)</f>
        <v>0</v>
      </c>
      <c r="DF145" s="235">
        <f>IF(Tb.Financiering[[#This Row],[Pnr.]]=DF$7,Tb.Financiering[[#This Row],[Eigen
bijdrage]]+Tb.Financiering[[#This Row],[Andere
subsidie(s)]]+Tb.Financiering[[#This Row],[Anders]],0)</f>
        <v>0</v>
      </c>
      <c r="DG145" s="235">
        <f>IF(Tb.Financiering[[#This Row],[Pnr.]]=DG$7,Tb.Financiering[[#This Row],[Eigen
bijdrage]]+Tb.Financiering[[#This Row],[Andere
subsidie(s)]]+Tb.Financiering[[#This Row],[Anders]],0)</f>
        <v>0</v>
      </c>
      <c r="DH145" s="235">
        <f>IF(Tb.Financiering[[#This Row],[Pnr.]]=DH$7,Tb.Financiering[[#This Row],[Eigen
bijdrage]]+Tb.Financiering[[#This Row],[Andere
subsidie(s)]]+Tb.Financiering[[#This Row],[Anders]],0)</f>
        <v>0</v>
      </c>
      <c r="DI145" s="235">
        <f>IF(Tb.Financiering[[#This Row],[Pnr.]]=DI$7,Tb.Financiering[[#This Row],[Eigen
bijdrage]]+Tb.Financiering[[#This Row],[Andere
subsidie(s)]]+Tb.Financiering[[#This Row],[Anders]],0)</f>
        <v>0</v>
      </c>
      <c r="DJ145" s="235">
        <f>IF(Tb.Financiering[[#This Row],[Pnr.]]=DJ$7,Tb.Financiering[[#This Row],[Eigen
bijdrage]]+Tb.Financiering[[#This Row],[Andere
subsidie(s)]]+Tb.Financiering[[#This Row],[Anders]],0)</f>
        <v>0</v>
      </c>
      <c r="DK145" s="235">
        <f>IF(Tb.Financiering[[#This Row],[Pnr.]]=DK$7,Tb.Financiering[[#This Row],[Eigen
bijdrage]]+Tb.Financiering[[#This Row],[Andere
subsidie(s)]]+Tb.Financiering[[#This Row],[Anders]],0)</f>
        <v>0</v>
      </c>
      <c r="XFD145" s="31"/>
    </row>
    <row r="146" spans="1:115 16384:16384" s="4" customFormat="1" x14ac:dyDescent="0.3">
      <c r="A146" s="31"/>
      <c r="B146" s="137"/>
      <c r="C146" s="137"/>
      <c r="D146" s="11">
        <f>SUMIF(Tbl.Kosten[PSAnr.],Tb.Financiering[[#This Row],[PSAnr.]],Tbl.Kosten[Totaal kosten])</f>
        <v>0</v>
      </c>
      <c r="E146" s="154">
        <f>SUMIF(Tbl.Kosten[PSAnr.],Tb.Financiering[[#This Row],[PSAnr.]],Tbl.Kosten[Subsidie])</f>
        <v>0</v>
      </c>
      <c r="F146" s="155"/>
      <c r="G146" s="154">
        <f>Tb.Financiering[[#This Row],[Begrote kosten]]-Tb.Financiering[[#This Row],[Berekende GLB subsidie]]-Tb.Financiering[[#This Row],[Correctie GLB subsidie]]</f>
        <v>0</v>
      </c>
      <c r="H146" s="156"/>
      <c r="I146" s="156"/>
      <c r="J146" s="156"/>
      <c r="K146" s="152"/>
      <c r="L146" s="97">
        <f>Tb.Financiering[[#This Row],[Te financieren]]-SUM(Tb.Financiering[[#This Row],[Eigen
bijdrage]:[Anders]])</f>
        <v>0</v>
      </c>
      <c r="M146" s="160" t="str">
        <f>IFERROR(VLOOKUP(Tb.Financiering[[#This Row],[Partnernaam]],Tbl.Projectpartners[[Naam]:[PNr.]],9,FALSE),"")</f>
        <v/>
      </c>
      <c r="N146" s="142" t="str">
        <f>IFERROR(VLOOKUP(Tb.Financiering[[#This Row],[Subsidiabele activiteit]],Tbl.Subsidiehoogte[[Subsidieactiviteit]:[SAnr.]],3,FALSE),"")</f>
        <v/>
      </c>
      <c r="O146" s="142" t="str">
        <f>_xlfn.CONCAT(Tb.Financiering[[#This Row],[Pnr.]],Tb.Financiering[[#This Row],[SAnr.]])</f>
        <v/>
      </c>
      <c r="P146" s="144">
        <f>IF(Tb.Financiering[[#This Row],[Pnr.]]=P$7,Tb.Financiering[[#This Row],[Te financieren]]-Tb.Financiering[[#This Row],[Eigen
bijdrage]]-Tb.Financiering[[#This Row],[Andere
subsidie(s)]]-Tb.Financiering[[#This Row],[Anders]],0)</f>
        <v>0</v>
      </c>
      <c r="Q146" s="144">
        <f>IF(Tb.Financiering[[#This Row],[Pnr.]]=Q$7,Tb.Financiering[[#This Row],[Te financieren]]-Tb.Financiering[[#This Row],[Eigen
bijdrage]]-Tb.Financiering[[#This Row],[Andere
subsidie(s)]]-Tb.Financiering[[#This Row],[Anders]],0)</f>
        <v>0</v>
      </c>
      <c r="R146" s="144">
        <f>IF(Tb.Financiering[[#This Row],[Pnr.]]=R$7,Tb.Financiering[[#This Row],[Te financieren]]-Tb.Financiering[[#This Row],[Eigen
bijdrage]]-Tb.Financiering[[#This Row],[Andere
subsidie(s)]]-Tb.Financiering[[#This Row],[Anders]],0)</f>
        <v>0</v>
      </c>
      <c r="S146" s="144">
        <f>IF(Tb.Financiering[[#This Row],[Pnr.]]=S$7,Tb.Financiering[[#This Row],[Te financieren]]-Tb.Financiering[[#This Row],[Eigen
bijdrage]]-Tb.Financiering[[#This Row],[Andere
subsidie(s)]]-Tb.Financiering[[#This Row],[Anders]],0)</f>
        <v>0</v>
      </c>
      <c r="T146" s="144">
        <f>IF(Tb.Financiering[[#This Row],[Pnr.]]=T$7,Tb.Financiering[[#This Row],[Te financieren]]-Tb.Financiering[[#This Row],[Eigen
bijdrage]]-Tb.Financiering[[#This Row],[Andere
subsidie(s)]]-Tb.Financiering[[#This Row],[Anders]],0)</f>
        <v>0</v>
      </c>
      <c r="U146" s="144">
        <f>IF(Tb.Financiering[[#This Row],[Pnr.]]=U$7,Tb.Financiering[[#This Row],[Te financieren]]-Tb.Financiering[[#This Row],[Eigen
bijdrage]]-Tb.Financiering[[#This Row],[Andere
subsidie(s)]]-Tb.Financiering[[#This Row],[Anders]],0)</f>
        <v>0</v>
      </c>
      <c r="V146" s="144">
        <f>IF(Tb.Financiering[[#This Row],[Pnr.]]=V$7,Tb.Financiering[[#This Row],[Te financieren]]-Tb.Financiering[[#This Row],[Eigen
bijdrage]]-Tb.Financiering[[#This Row],[Andere
subsidie(s)]]-Tb.Financiering[[#This Row],[Anders]],0)</f>
        <v>0</v>
      </c>
      <c r="W146" s="144">
        <f>IF(Tb.Financiering[[#This Row],[Pnr.]]=W$7,Tb.Financiering[[#This Row],[Te financieren]]-Tb.Financiering[[#This Row],[Eigen
bijdrage]]-Tb.Financiering[[#This Row],[Andere
subsidie(s)]]-Tb.Financiering[[#This Row],[Anders]],0)</f>
        <v>0</v>
      </c>
      <c r="X146" s="144">
        <f>IF(Tb.Financiering[[#This Row],[Pnr.]]=X$7,Tb.Financiering[[#This Row],[Te financieren]]-Tb.Financiering[[#This Row],[Eigen
bijdrage]]-Tb.Financiering[[#This Row],[Andere
subsidie(s)]]-Tb.Financiering[[#This Row],[Anders]],0)</f>
        <v>0</v>
      </c>
      <c r="Y146" s="144">
        <f>IF(Tb.Financiering[[#This Row],[Pnr.]]=Y$7,Tb.Financiering[[#This Row],[Te financieren]]-Tb.Financiering[[#This Row],[Eigen
bijdrage]]-Tb.Financiering[[#This Row],[Andere
subsidie(s)]]-Tb.Financiering[[#This Row],[Anders]],0)</f>
        <v>0</v>
      </c>
      <c r="Z146" s="144">
        <f>IF(Tb.Financiering[[#This Row],[Pnr.]]=Z$7,Tb.Financiering[[#This Row],[Te financieren]]-Tb.Financiering[[#This Row],[Eigen
bijdrage]]-Tb.Financiering[[#This Row],[Andere
subsidie(s)]]-Tb.Financiering[[#This Row],[Anders]],0)</f>
        <v>0</v>
      </c>
      <c r="AA146" s="144">
        <f>IF(Tb.Financiering[[#This Row],[Pnr.]]=AA$7,Tb.Financiering[[#This Row],[Te financieren]]-Tb.Financiering[[#This Row],[Eigen
bijdrage]]-Tb.Financiering[[#This Row],[Andere
subsidie(s)]]-Tb.Financiering[[#This Row],[Anders]],0)</f>
        <v>0</v>
      </c>
      <c r="AB146" s="144">
        <f>IF(Tb.Financiering[[#This Row],[Pnr.]]=AB$7,Tb.Financiering[[#This Row],[Te financieren]]-Tb.Financiering[[#This Row],[Eigen
bijdrage]]-Tb.Financiering[[#This Row],[Andere
subsidie(s)]]-Tb.Financiering[[#This Row],[Anders]],0)</f>
        <v>0</v>
      </c>
      <c r="AC146" s="144">
        <f>IF(Tb.Financiering[[#This Row],[Pnr.]]=AC$7,Tb.Financiering[[#This Row],[Te financieren]]-Tb.Financiering[[#This Row],[Eigen
bijdrage]]-Tb.Financiering[[#This Row],[Andere
subsidie(s)]]-Tb.Financiering[[#This Row],[Anders]],0)</f>
        <v>0</v>
      </c>
      <c r="AD146" s="144">
        <f>IF(Tb.Financiering[[#This Row],[Pnr.]]=AD$7,Tb.Financiering[[#This Row],[Te financieren]]-Tb.Financiering[[#This Row],[Eigen
bijdrage]]-Tb.Financiering[[#This Row],[Andere
subsidie(s)]]-Tb.Financiering[[#This Row],[Anders]],0)</f>
        <v>0</v>
      </c>
      <c r="AE146" s="144">
        <f>IF(Tb.Financiering[[#This Row],[Pnr.]]=AE$7,Tb.Financiering[[#This Row],[Te financieren]]-Tb.Financiering[[#This Row],[Eigen
bijdrage]]-Tb.Financiering[[#This Row],[Andere
subsidie(s)]]-Tb.Financiering[[#This Row],[Anders]],0)</f>
        <v>0</v>
      </c>
      <c r="AF146" s="144">
        <f>IF(Tb.Financiering[[#This Row],[Pnr.]]=AF$7,Tb.Financiering[[#This Row],[Te financieren]]-Tb.Financiering[[#This Row],[Eigen
bijdrage]]-Tb.Financiering[[#This Row],[Andere
subsidie(s)]]-Tb.Financiering[[#This Row],[Anders]],0)</f>
        <v>0</v>
      </c>
      <c r="AG146" s="144">
        <f>IF(Tb.Financiering[[#This Row],[Pnr.]]=AG$7,Tb.Financiering[[#This Row],[Te financieren]]-Tb.Financiering[[#This Row],[Eigen
bijdrage]]-Tb.Financiering[[#This Row],[Andere
subsidie(s)]]-Tb.Financiering[[#This Row],[Anders]],0)</f>
        <v>0</v>
      </c>
      <c r="AH146" s="144">
        <f>IF(Tb.Financiering[[#This Row],[Pnr.]]=AH$7,Tb.Financiering[[#This Row],[Te financieren]]-Tb.Financiering[[#This Row],[Eigen
bijdrage]]-Tb.Financiering[[#This Row],[Andere
subsidie(s)]]-Tb.Financiering[[#This Row],[Anders]],0)</f>
        <v>0</v>
      </c>
      <c r="AI146" s="144">
        <f>IF(Tb.Financiering[[#This Row],[Pnr.]]=AI$7,Tb.Financiering[[#This Row],[Te financieren]]-Tb.Financiering[[#This Row],[Eigen
bijdrage]]-Tb.Financiering[[#This Row],[Andere
subsidie(s)]]-Tb.Financiering[[#This Row],[Anders]],0)</f>
        <v>0</v>
      </c>
      <c r="AJ146" s="144">
        <f>IF(Tb.Financiering[[#This Row],[Pnr.]]=AJ$7,Tb.Financiering[[#This Row],[Te financieren]]-Tb.Financiering[[#This Row],[Eigen
bijdrage]]-Tb.Financiering[[#This Row],[Andere
subsidie(s)]]-Tb.Financiering[[#This Row],[Anders]],0)</f>
        <v>0</v>
      </c>
      <c r="AK146" s="144">
        <f>IF(Tb.Financiering[[#This Row],[Pnr.]]=AK$7,Tb.Financiering[[#This Row],[Te financieren]]-Tb.Financiering[[#This Row],[Eigen
bijdrage]]-Tb.Financiering[[#This Row],[Andere
subsidie(s)]]-Tb.Financiering[[#This Row],[Anders]],0)</f>
        <v>0</v>
      </c>
      <c r="AL146" s="144">
        <f>IF(Tb.Financiering[[#This Row],[Pnr.]]=AL$7,Tb.Financiering[[#This Row],[Te financieren]]-Tb.Financiering[[#This Row],[Eigen
bijdrage]]-Tb.Financiering[[#This Row],[Andere
subsidie(s)]]-Tb.Financiering[[#This Row],[Anders]],0)</f>
        <v>0</v>
      </c>
      <c r="AM146" s="144">
        <f>IF(Tb.Financiering[[#This Row],[Pnr.]]=AM$7,Tb.Financiering[[#This Row],[Te financieren]]-Tb.Financiering[[#This Row],[Eigen
bijdrage]]-Tb.Financiering[[#This Row],[Andere
subsidie(s)]]-Tb.Financiering[[#This Row],[Anders]],0)</f>
        <v>0</v>
      </c>
      <c r="AN146" s="144">
        <f>IF(Tb.Financiering[[#This Row],[Pnr.]]=AN$7,Tb.Financiering[[#This Row],[Te financieren]]-Tb.Financiering[[#This Row],[Eigen
bijdrage]]-Tb.Financiering[[#This Row],[Andere
subsidie(s)]]-Tb.Financiering[[#This Row],[Anders]],0)</f>
        <v>0</v>
      </c>
      <c r="AO146" s="144">
        <f>IF(Tb.Financiering[[#This Row],[Pnr.]]=AO$7,Tb.Financiering[[#This Row],[Te financieren]]-Tb.Financiering[[#This Row],[Eigen
bijdrage]]-Tb.Financiering[[#This Row],[Andere
subsidie(s)]]-Tb.Financiering[[#This Row],[Anders]],0)</f>
        <v>0</v>
      </c>
      <c r="AP146" s="144">
        <f>IF(Tb.Financiering[[#This Row],[Pnr.]]=AP$7,Tb.Financiering[[#This Row],[Te financieren]]-Tb.Financiering[[#This Row],[Eigen
bijdrage]]-Tb.Financiering[[#This Row],[Andere
subsidie(s)]]-Tb.Financiering[[#This Row],[Anders]],0)</f>
        <v>0</v>
      </c>
      <c r="AQ146" s="144">
        <f>IF(Tb.Financiering[[#This Row],[Pnr.]]=AQ$7,Tb.Financiering[[#This Row],[Te financieren]]-Tb.Financiering[[#This Row],[Eigen
bijdrage]]-Tb.Financiering[[#This Row],[Andere
subsidie(s)]]-Tb.Financiering[[#This Row],[Anders]],0)</f>
        <v>0</v>
      </c>
      <c r="AR146" s="144">
        <f>IF(Tb.Financiering[[#This Row],[Pnr.]]=AR$7,Tb.Financiering[[#This Row],[Te financieren]]-Tb.Financiering[[#This Row],[Eigen
bijdrage]]-Tb.Financiering[[#This Row],[Andere
subsidie(s)]]-Tb.Financiering[[#This Row],[Anders]],0)</f>
        <v>0</v>
      </c>
      <c r="AS146" s="144">
        <f>IF(Tb.Financiering[[#This Row],[Pnr.]]=AS$7,Tb.Financiering[[#This Row],[Te financieren]]-Tb.Financiering[[#This Row],[Eigen
bijdrage]]-Tb.Financiering[[#This Row],[Andere
subsidie(s)]]-Tb.Financiering[[#This Row],[Anders]],0)</f>
        <v>0</v>
      </c>
      <c r="AT146" s="144">
        <f>IF(Tb.Financiering[[#This Row],[Pnr.]]=AT$7,Tb.Financiering[[#This Row],[Te financieren]]-Tb.Financiering[[#This Row],[Eigen
bijdrage]]-Tb.Financiering[[#This Row],[Andere
subsidie(s)]]-Tb.Financiering[[#This Row],[Anders]],0)</f>
        <v>0</v>
      </c>
      <c r="AU146" s="144">
        <f>IF(Tb.Financiering[[#This Row],[Pnr.]]=AU$7,Tb.Financiering[[#This Row],[Te financieren]]-Tb.Financiering[[#This Row],[Eigen
bijdrage]]-Tb.Financiering[[#This Row],[Andere
subsidie(s)]]-Tb.Financiering[[#This Row],[Anders]],0)</f>
        <v>0</v>
      </c>
      <c r="AV146" s="144">
        <f>IF(Tb.Financiering[[#This Row],[Pnr.]]=AV$7,Tb.Financiering[[#This Row],[Te financieren]]-Tb.Financiering[[#This Row],[Eigen
bijdrage]]-Tb.Financiering[[#This Row],[Andere
subsidie(s)]]-Tb.Financiering[[#This Row],[Anders]],0)</f>
        <v>0</v>
      </c>
      <c r="AW146" s="144">
        <f>IF(Tb.Financiering[[#This Row],[Pnr.]]=AW$7,Tb.Financiering[[#This Row],[Te financieren]]-Tb.Financiering[[#This Row],[Eigen
bijdrage]]-Tb.Financiering[[#This Row],[Andere
subsidie(s)]]-Tb.Financiering[[#This Row],[Anders]],0)</f>
        <v>0</v>
      </c>
      <c r="AX146" s="144">
        <f>IF(Tb.Financiering[[#This Row],[Pnr.]]=AX$7,Tb.Financiering[[#This Row],[Te financieren]]-Tb.Financiering[[#This Row],[Eigen
bijdrage]]-Tb.Financiering[[#This Row],[Andere
subsidie(s)]]-Tb.Financiering[[#This Row],[Anders]],0)</f>
        <v>0</v>
      </c>
      <c r="AY146" s="144">
        <f>IF(Tb.Financiering[[#This Row],[Pnr.]]=AY$7,Tb.Financiering[[#This Row],[Te financieren]]-Tb.Financiering[[#This Row],[Eigen
bijdrage]]-Tb.Financiering[[#This Row],[Andere
subsidie(s)]]-Tb.Financiering[[#This Row],[Anders]],0)</f>
        <v>0</v>
      </c>
      <c r="AZ146" s="144">
        <f>IF(Tb.Financiering[[#This Row],[Pnr.]]=AZ$7,Tb.Financiering[[#This Row],[Te financieren]]-Tb.Financiering[[#This Row],[Eigen
bijdrage]]-Tb.Financiering[[#This Row],[Andere
subsidie(s)]]-Tb.Financiering[[#This Row],[Anders]],0)</f>
        <v>0</v>
      </c>
      <c r="BA146" s="144">
        <f>IF(Tb.Financiering[[#This Row],[Pnr.]]=BA$7,Tb.Financiering[[#This Row],[Te financieren]]-Tb.Financiering[[#This Row],[Eigen
bijdrage]]-Tb.Financiering[[#This Row],[Andere
subsidie(s)]]-Tb.Financiering[[#This Row],[Anders]],0)</f>
        <v>0</v>
      </c>
      <c r="BB146" s="144">
        <f>IF(Tb.Financiering[[#This Row],[Pnr.]]=BB$7,Tb.Financiering[[#This Row],[Te financieren]]-Tb.Financiering[[#This Row],[Eigen
bijdrage]]-Tb.Financiering[[#This Row],[Andere
subsidie(s)]]-Tb.Financiering[[#This Row],[Anders]],0)</f>
        <v>0</v>
      </c>
      <c r="BC146" s="144">
        <f>IF(Tb.Financiering[[#This Row],[Pnr.]]=BC$7,Tb.Financiering[[#This Row],[Te financieren]]-Tb.Financiering[[#This Row],[Eigen
bijdrage]]-Tb.Financiering[[#This Row],[Andere
subsidie(s)]]-Tb.Financiering[[#This Row],[Anders]],0)</f>
        <v>0</v>
      </c>
      <c r="BD146" s="144">
        <f>IF(Tb.Financiering[[#This Row],[Pnr.]]=BD$7,Tb.Financiering[[#This Row],[Te financieren]]-Tb.Financiering[[#This Row],[Eigen
bijdrage]]-Tb.Financiering[[#This Row],[Andere
subsidie(s)]]-Tb.Financiering[[#This Row],[Anders]],0)</f>
        <v>0</v>
      </c>
      <c r="BE146" s="144">
        <f>IF(Tb.Financiering[[#This Row],[Pnr.]]=BE$7,Tb.Financiering[[#This Row],[Te financieren]]-Tb.Financiering[[#This Row],[Eigen
bijdrage]]-Tb.Financiering[[#This Row],[Andere
subsidie(s)]]-Tb.Financiering[[#This Row],[Anders]],0)</f>
        <v>0</v>
      </c>
      <c r="BF146" s="144">
        <f>IF(Tb.Financiering[[#This Row],[Pnr.]]=BF$7,Tb.Financiering[[#This Row],[Te financieren]]-Tb.Financiering[[#This Row],[Eigen
bijdrage]]-Tb.Financiering[[#This Row],[Andere
subsidie(s)]]-Tb.Financiering[[#This Row],[Anders]],0)</f>
        <v>0</v>
      </c>
      <c r="BG146" s="144">
        <f>IF(Tb.Financiering[[#This Row],[Pnr.]]=BG$7,Tb.Financiering[[#This Row],[Te financieren]]-Tb.Financiering[[#This Row],[Eigen
bijdrage]]-Tb.Financiering[[#This Row],[Andere
subsidie(s)]]-Tb.Financiering[[#This Row],[Anders]],0)</f>
        <v>0</v>
      </c>
      <c r="BH146" s="144">
        <f>IF(Tb.Financiering[[#This Row],[Pnr.]]=BH$7,Tb.Financiering[[#This Row],[Te financieren]]-Tb.Financiering[[#This Row],[Eigen
bijdrage]]-Tb.Financiering[[#This Row],[Andere
subsidie(s)]]-Tb.Financiering[[#This Row],[Anders]],0)</f>
        <v>0</v>
      </c>
      <c r="BI146" s="144">
        <f>IF(Tb.Financiering[[#This Row],[Pnr.]]=BI$7,Tb.Financiering[[#This Row],[Te financieren]]-Tb.Financiering[[#This Row],[Eigen
bijdrage]]-Tb.Financiering[[#This Row],[Andere
subsidie(s)]]-Tb.Financiering[[#This Row],[Anders]],0)</f>
        <v>0</v>
      </c>
      <c r="BJ146" s="144">
        <f>IF(Tb.Financiering[[#This Row],[Pnr.]]=BJ$7,Tb.Financiering[[#This Row],[Te financieren]]-Tb.Financiering[[#This Row],[Eigen
bijdrage]]-Tb.Financiering[[#This Row],[Andere
subsidie(s)]]-Tb.Financiering[[#This Row],[Anders]],0)</f>
        <v>0</v>
      </c>
      <c r="BK146" s="144">
        <f>IF(Tb.Financiering[[#This Row],[Pnr.]]=BK$7,Tb.Financiering[[#This Row],[Te financieren]]-Tb.Financiering[[#This Row],[Eigen
bijdrage]]-Tb.Financiering[[#This Row],[Andere
subsidie(s)]]-Tb.Financiering[[#This Row],[Anders]],0)</f>
        <v>0</v>
      </c>
      <c r="BL146" s="144">
        <f>IF(Tb.Financiering[[#This Row],[Pnr.]]=BL$7,Tb.Financiering[[#This Row],[Te financieren]]-Tb.Financiering[[#This Row],[Eigen
bijdrage]]-Tb.Financiering[[#This Row],[Andere
subsidie(s)]]-Tb.Financiering[[#This Row],[Anders]],0)</f>
        <v>0</v>
      </c>
      <c r="BM146" s="144">
        <f>IF(Tb.Financiering[[#This Row],[Pnr.]]=BM$7,Tb.Financiering[[#This Row],[Te financieren]]-Tb.Financiering[[#This Row],[Eigen
bijdrage]]-Tb.Financiering[[#This Row],[Andere
subsidie(s)]]-Tb.Financiering[[#This Row],[Anders]],0)</f>
        <v>0</v>
      </c>
      <c r="BN146" s="235">
        <f>IF(Tb.Financiering[[#This Row],[Pnr.]]=BN$7,Tb.Financiering[[#This Row],[Eigen
bijdrage]]+Tb.Financiering[[#This Row],[Andere
subsidie(s)]]+Tb.Financiering[[#This Row],[Anders]],0)</f>
        <v>0</v>
      </c>
      <c r="BO146" s="235">
        <f>IF(Tb.Financiering[[#This Row],[Pnr.]]=BO$7,Tb.Financiering[[#This Row],[Eigen
bijdrage]]+Tb.Financiering[[#This Row],[Andere
subsidie(s)]]+Tb.Financiering[[#This Row],[Anders]],0)</f>
        <v>0</v>
      </c>
      <c r="BP146" s="235">
        <f>IF(Tb.Financiering[[#This Row],[Pnr.]]=BP$7,Tb.Financiering[[#This Row],[Eigen
bijdrage]]+Tb.Financiering[[#This Row],[Andere
subsidie(s)]]+Tb.Financiering[[#This Row],[Anders]],0)</f>
        <v>0</v>
      </c>
      <c r="BQ146" s="235">
        <f>IF(Tb.Financiering[[#This Row],[Pnr.]]=BQ$7,Tb.Financiering[[#This Row],[Eigen
bijdrage]]+Tb.Financiering[[#This Row],[Andere
subsidie(s)]]+Tb.Financiering[[#This Row],[Anders]],0)</f>
        <v>0</v>
      </c>
      <c r="BR146" s="235">
        <f>IF(Tb.Financiering[[#This Row],[Pnr.]]=BR$7,Tb.Financiering[[#This Row],[Eigen
bijdrage]]+Tb.Financiering[[#This Row],[Andere
subsidie(s)]]+Tb.Financiering[[#This Row],[Anders]],0)</f>
        <v>0</v>
      </c>
      <c r="BS146" s="235">
        <f>IF(Tb.Financiering[[#This Row],[Pnr.]]=BS$7,Tb.Financiering[[#This Row],[Eigen
bijdrage]]+Tb.Financiering[[#This Row],[Andere
subsidie(s)]]+Tb.Financiering[[#This Row],[Anders]],0)</f>
        <v>0</v>
      </c>
      <c r="BT146" s="235">
        <f>IF(Tb.Financiering[[#This Row],[Pnr.]]=BT$7,Tb.Financiering[[#This Row],[Eigen
bijdrage]]+Tb.Financiering[[#This Row],[Andere
subsidie(s)]]+Tb.Financiering[[#This Row],[Anders]],0)</f>
        <v>0</v>
      </c>
      <c r="BU146" s="235">
        <f>IF(Tb.Financiering[[#This Row],[Pnr.]]=BU$7,Tb.Financiering[[#This Row],[Eigen
bijdrage]]+Tb.Financiering[[#This Row],[Andere
subsidie(s)]]+Tb.Financiering[[#This Row],[Anders]],0)</f>
        <v>0</v>
      </c>
      <c r="BV146" s="235">
        <f>IF(Tb.Financiering[[#This Row],[Pnr.]]=BV$7,Tb.Financiering[[#This Row],[Eigen
bijdrage]]+Tb.Financiering[[#This Row],[Andere
subsidie(s)]]+Tb.Financiering[[#This Row],[Anders]],0)</f>
        <v>0</v>
      </c>
      <c r="BW146" s="235">
        <f>IF(Tb.Financiering[[#This Row],[Pnr.]]=BW$7,Tb.Financiering[[#This Row],[Eigen
bijdrage]]+Tb.Financiering[[#This Row],[Andere
subsidie(s)]]+Tb.Financiering[[#This Row],[Anders]],0)</f>
        <v>0</v>
      </c>
      <c r="BX146" s="235">
        <f>IF(Tb.Financiering[[#This Row],[Pnr.]]=BX$7,Tb.Financiering[[#This Row],[Eigen
bijdrage]]+Tb.Financiering[[#This Row],[Andere
subsidie(s)]]+Tb.Financiering[[#This Row],[Anders]],0)</f>
        <v>0</v>
      </c>
      <c r="BY146" s="235">
        <f>IF(Tb.Financiering[[#This Row],[Pnr.]]=BY$7,Tb.Financiering[[#This Row],[Eigen
bijdrage]]+Tb.Financiering[[#This Row],[Andere
subsidie(s)]]+Tb.Financiering[[#This Row],[Anders]],0)</f>
        <v>0</v>
      </c>
      <c r="BZ146" s="235">
        <f>IF(Tb.Financiering[[#This Row],[Pnr.]]=BZ$7,Tb.Financiering[[#This Row],[Eigen
bijdrage]]+Tb.Financiering[[#This Row],[Andere
subsidie(s)]]+Tb.Financiering[[#This Row],[Anders]],0)</f>
        <v>0</v>
      </c>
      <c r="CA146" s="235">
        <f>IF(Tb.Financiering[[#This Row],[Pnr.]]=CA$7,Tb.Financiering[[#This Row],[Eigen
bijdrage]]+Tb.Financiering[[#This Row],[Andere
subsidie(s)]]+Tb.Financiering[[#This Row],[Anders]],0)</f>
        <v>0</v>
      </c>
      <c r="CB146" s="235">
        <f>IF(Tb.Financiering[[#This Row],[Pnr.]]=CB$7,Tb.Financiering[[#This Row],[Eigen
bijdrage]]+Tb.Financiering[[#This Row],[Andere
subsidie(s)]]+Tb.Financiering[[#This Row],[Anders]],0)</f>
        <v>0</v>
      </c>
      <c r="CC146" s="235">
        <f>IF(Tb.Financiering[[#This Row],[Pnr.]]=CC$7,Tb.Financiering[[#This Row],[Eigen
bijdrage]]+Tb.Financiering[[#This Row],[Andere
subsidie(s)]]+Tb.Financiering[[#This Row],[Anders]],0)</f>
        <v>0</v>
      </c>
      <c r="CD146" s="235">
        <f>IF(Tb.Financiering[[#This Row],[Pnr.]]=CD$7,Tb.Financiering[[#This Row],[Eigen
bijdrage]]+Tb.Financiering[[#This Row],[Andere
subsidie(s)]]+Tb.Financiering[[#This Row],[Anders]],0)</f>
        <v>0</v>
      </c>
      <c r="CE146" s="235">
        <f>IF(Tb.Financiering[[#This Row],[Pnr.]]=CE$7,Tb.Financiering[[#This Row],[Eigen
bijdrage]]+Tb.Financiering[[#This Row],[Andere
subsidie(s)]]+Tb.Financiering[[#This Row],[Anders]],0)</f>
        <v>0</v>
      </c>
      <c r="CF146" s="235">
        <f>IF(Tb.Financiering[[#This Row],[Pnr.]]=CF$7,Tb.Financiering[[#This Row],[Eigen
bijdrage]]+Tb.Financiering[[#This Row],[Andere
subsidie(s)]]+Tb.Financiering[[#This Row],[Anders]],0)</f>
        <v>0</v>
      </c>
      <c r="CG146" s="235">
        <f>IF(Tb.Financiering[[#This Row],[Pnr.]]=CG$7,Tb.Financiering[[#This Row],[Eigen
bijdrage]]+Tb.Financiering[[#This Row],[Andere
subsidie(s)]]+Tb.Financiering[[#This Row],[Anders]],0)</f>
        <v>0</v>
      </c>
      <c r="CH146" s="235">
        <f>IF(Tb.Financiering[[#This Row],[Pnr.]]=CH$7,Tb.Financiering[[#This Row],[Eigen
bijdrage]]+Tb.Financiering[[#This Row],[Andere
subsidie(s)]]+Tb.Financiering[[#This Row],[Anders]],0)</f>
        <v>0</v>
      </c>
      <c r="CI146" s="235">
        <f>IF(Tb.Financiering[[#This Row],[Pnr.]]=CI$7,Tb.Financiering[[#This Row],[Eigen
bijdrage]]+Tb.Financiering[[#This Row],[Andere
subsidie(s)]]+Tb.Financiering[[#This Row],[Anders]],0)</f>
        <v>0</v>
      </c>
      <c r="CJ146" s="235">
        <f>IF(Tb.Financiering[[#This Row],[Pnr.]]=CJ$7,Tb.Financiering[[#This Row],[Eigen
bijdrage]]+Tb.Financiering[[#This Row],[Andere
subsidie(s)]]+Tb.Financiering[[#This Row],[Anders]],0)</f>
        <v>0</v>
      </c>
      <c r="CK146" s="235">
        <f>IF(Tb.Financiering[[#This Row],[Pnr.]]=CK$7,Tb.Financiering[[#This Row],[Eigen
bijdrage]]+Tb.Financiering[[#This Row],[Andere
subsidie(s)]]+Tb.Financiering[[#This Row],[Anders]],0)</f>
        <v>0</v>
      </c>
      <c r="CL146" s="235">
        <f>IF(Tb.Financiering[[#This Row],[Pnr.]]=CL$7,Tb.Financiering[[#This Row],[Eigen
bijdrage]]+Tb.Financiering[[#This Row],[Andere
subsidie(s)]]+Tb.Financiering[[#This Row],[Anders]],0)</f>
        <v>0</v>
      </c>
      <c r="CM146" s="235">
        <f>IF(Tb.Financiering[[#This Row],[Pnr.]]=CM$7,Tb.Financiering[[#This Row],[Eigen
bijdrage]]+Tb.Financiering[[#This Row],[Andere
subsidie(s)]]+Tb.Financiering[[#This Row],[Anders]],0)</f>
        <v>0</v>
      </c>
      <c r="CN146" s="235">
        <f>IF(Tb.Financiering[[#This Row],[Pnr.]]=CN$7,Tb.Financiering[[#This Row],[Eigen
bijdrage]]+Tb.Financiering[[#This Row],[Andere
subsidie(s)]]+Tb.Financiering[[#This Row],[Anders]],0)</f>
        <v>0</v>
      </c>
      <c r="CO146" s="235">
        <f>IF(Tb.Financiering[[#This Row],[Pnr.]]=CO$7,Tb.Financiering[[#This Row],[Eigen
bijdrage]]+Tb.Financiering[[#This Row],[Andere
subsidie(s)]]+Tb.Financiering[[#This Row],[Anders]],0)</f>
        <v>0</v>
      </c>
      <c r="CP146" s="235">
        <f>IF(Tb.Financiering[[#This Row],[Pnr.]]=CP$7,Tb.Financiering[[#This Row],[Eigen
bijdrage]]+Tb.Financiering[[#This Row],[Andere
subsidie(s)]]+Tb.Financiering[[#This Row],[Anders]],0)</f>
        <v>0</v>
      </c>
      <c r="CQ146" s="235">
        <f>IF(Tb.Financiering[[#This Row],[Pnr.]]=CQ$7,Tb.Financiering[[#This Row],[Eigen
bijdrage]]+Tb.Financiering[[#This Row],[Andere
subsidie(s)]]+Tb.Financiering[[#This Row],[Anders]],0)</f>
        <v>0</v>
      </c>
      <c r="CR146" s="235">
        <f>IF(Tb.Financiering[[#This Row],[Pnr.]]=CR$7,Tb.Financiering[[#This Row],[Eigen
bijdrage]]+Tb.Financiering[[#This Row],[Andere
subsidie(s)]]+Tb.Financiering[[#This Row],[Anders]],0)</f>
        <v>0</v>
      </c>
      <c r="CS146" s="235">
        <f>IF(Tb.Financiering[[#This Row],[Pnr.]]=CS$7,Tb.Financiering[[#This Row],[Eigen
bijdrage]]+Tb.Financiering[[#This Row],[Andere
subsidie(s)]]+Tb.Financiering[[#This Row],[Anders]],0)</f>
        <v>0</v>
      </c>
      <c r="CT146" s="235">
        <f>IF(Tb.Financiering[[#This Row],[Pnr.]]=CT$7,Tb.Financiering[[#This Row],[Eigen
bijdrage]]+Tb.Financiering[[#This Row],[Andere
subsidie(s)]]+Tb.Financiering[[#This Row],[Anders]],0)</f>
        <v>0</v>
      </c>
      <c r="CU146" s="235">
        <f>IF(Tb.Financiering[[#This Row],[Pnr.]]=CU$7,Tb.Financiering[[#This Row],[Eigen
bijdrage]]+Tb.Financiering[[#This Row],[Andere
subsidie(s)]]+Tb.Financiering[[#This Row],[Anders]],0)</f>
        <v>0</v>
      </c>
      <c r="CV146" s="235">
        <f>IF(Tb.Financiering[[#This Row],[Pnr.]]=CV$7,Tb.Financiering[[#This Row],[Eigen
bijdrage]]+Tb.Financiering[[#This Row],[Andere
subsidie(s)]]+Tb.Financiering[[#This Row],[Anders]],0)</f>
        <v>0</v>
      </c>
      <c r="CW146" s="235">
        <f>IF(Tb.Financiering[[#This Row],[Pnr.]]=CW$7,Tb.Financiering[[#This Row],[Eigen
bijdrage]]+Tb.Financiering[[#This Row],[Andere
subsidie(s)]]+Tb.Financiering[[#This Row],[Anders]],0)</f>
        <v>0</v>
      </c>
      <c r="CX146" s="235">
        <f>IF(Tb.Financiering[[#This Row],[Pnr.]]=CX$7,Tb.Financiering[[#This Row],[Eigen
bijdrage]]+Tb.Financiering[[#This Row],[Andere
subsidie(s)]]+Tb.Financiering[[#This Row],[Anders]],0)</f>
        <v>0</v>
      </c>
      <c r="CY146" s="235">
        <f>IF(Tb.Financiering[[#This Row],[Pnr.]]=CY$7,Tb.Financiering[[#This Row],[Eigen
bijdrage]]+Tb.Financiering[[#This Row],[Andere
subsidie(s)]]+Tb.Financiering[[#This Row],[Anders]],0)</f>
        <v>0</v>
      </c>
      <c r="CZ146" s="235">
        <f>IF(Tb.Financiering[[#This Row],[Pnr.]]=CZ$7,Tb.Financiering[[#This Row],[Eigen
bijdrage]]+Tb.Financiering[[#This Row],[Andere
subsidie(s)]]+Tb.Financiering[[#This Row],[Anders]],0)</f>
        <v>0</v>
      </c>
      <c r="DA146" s="235">
        <f>IF(Tb.Financiering[[#This Row],[Pnr.]]=DA$7,Tb.Financiering[[#This Row],[Eigen
bijdrage]]+Tb.Financiering[[#This Row],[Andere
subsidie(s)]]+Tb.Financiering[[#This Row],[Anders]],0)</f>
        <v>0</v>
      </c>
      <c r="DB146" s="235">
        <f>IF(Tb.Financiering[[#This Row],[Pnr.]]=DB$7,Tb.Financiering[[#This Row],[Eigen
bijdrage]]+Tb.Financiering[[#This Row],[Andere
subsidie(s)]]+Tb.Financiering[[#This Row],[Anders]],0)</f>
        <v>0</v>
      </c>
      <c r="DC146" s="235">
        <f>IF(Tb.Financiering[[#This Row],[Pnr.]]=DC$7,Tb.Financiering[[#This Row],[Eigen
bijdrage]]+Tb.Financiering[[#This Row],[Andere
subsidie(s)]]+Tb.Financiering[[#This Row],[Anders]],0)</f>
        <v>0</v>
      </c>
      <c r="DD146" s="235">
        <f>IF(Tb.Financiering[[#This Row],[Pnr.]]=DD$7,Tb.Financiering[[#This Row],[Eigen
bijdrage]]+Tb.Financiering[[#This Row],[Andere
subsidie(s)]]+Tb.Financiering[[#This Row],[Anders]],0)</f>
        <v>0</v>
      </c>
      <c r="DE146" s="235">
        <f>IF(Tb.Financiering[[#This Row],[Pnr.]]=DE$7,Tb.Financiering[[#This Row],[Eigen
bijdrage]]+Tb.Financiering[[#This Row],[Andere
subsidie(s)]]+Tb.Financiering[[#This Row],[Anders]],0)</f>
        <v>0</v>
      </c>
      <c r="DF146" s="235">
        <f>IF(Tb.Financiering[[#This Row],[Pnr.]]=DF$7,Tb.Financiering[[#This Row],[Eigen
bijdrage]]+Tb.Financiering[[#This Row],[Andere
subsidie(s)]]+Tb.Financiering[[#This Row],[Anders]],0)</f>
        <v>0</v>
      </c>
      <c r="DG146" s="235">
        <f>IF(Tb.Financiering[[#This Row],[Pnr.]]=DG$7,Tb.Financiering[[#This Row],[Eigen
bijdrage]]+Tb.Financiering[[#This Row],[Andere
subsidie(s)]]+Tb.Financiering[[#This Row],[Anders]],0)</f>
        <v>0</v>
      </c>
      <c r="DH146" s="235">
        <f>IF(Tb.Financiering[[#This Row],[Pnr.]]=DH$7,Tb.Financiering[[#This Row],[Eigen
bijdrage]]+Tb.Financiering[[#This Row],[Andere
subsidie(s)]]+Tb.Financiering[[#This Row],[Anders]],0)</f>
        <v>0</v>
      </c>
      <c r="DI146" s="235">
        <f>IF(Tb.Financiering[[#This Row],[Pnr.]]=DI$7,Tb.Financiering[[#This Row],[Eigen
bijdrage]]+Tb.Financiering[[#This Row],[Andere
subsidie(s)]]+Tb.Financiering[[#This Row],[Anders]],0)</f>
        <v>0</v>
      </c>
      <c r="DJ146" s="235">
        <f>IF(Tb.Financiering[[#This Row],[Pnr.]]=DJ$7,Tb.Financiering[[#This Row],[Eigen
bijdrage]]+Tb.Financiering[[#This Row],[Andere
subsidie(s)]]+Tb.Financiering[[#This Row],[Anders]],0)</f>
        <v>0</v>
      </c>
      <c r="DK146" s="235">
        <f>IF(Tb.Financiering[[#This Row],[Pnr.]]=DK$7,Tb.Financiering[[#This Row],[Eigen
bijdrage]]+Tb.Financiering[[#This Row],[Andere
subsidie(s)]]+Tb.Financiering[[#This Row],[Anders]],0)</f>
        <v>0</v>
      </c>
      <c r="XFD146" s="31"/>
    </row>
    <row r="147" spans="1:115 16384:16384" s="4" customFormat="1" x14ac:dyDescent="0.3">
      <c r="A147" s="31"/>
      <c r="B147" s="137"/>
      <c r="C147" s="137"/>
      <c r="D147" s="11">
        <f>SUMIF(Tbl.Kosten[PSAnr.],Tb.Financiering[[#This Row],[PSAnr.]],Tbl.Kosten[Totaal kosten])</f>
        <v>0</v>
      </c>
      <c r="E147" s="154">
        <f>SUMIF(Tbl.Kosten[PSAnr.],Tb.Financiering[[#This Row],[PSAnr.]],Tbl.Kosten[Subsidie])</f>
        <v>0</v>
      </c>
      <c r="F147" s="155"/>
      <c r="G147" s="154">
        <f>Tb.Financiering[[#This Row],[Begrote kosten]]-Tb.Financiering[[#This Row],[Berekende GLB subsidie]]-Tb.Financiering[[#This Row],[Correctie GLB subsidie]]</f>
        <v>0</v>
      </c>
      <c r="H147" s="156"/>
      <c r="I147" s="156"/>
      <c r="J147" s="156"/>
      <c r="K147" s="152"/>
      <c r="L147" s="97">
        <f>Tb.Financiering[[#This Row],[Te financieren]]-SUM(Tb.Financiering[[#This Row],[Eigen
bijdrage]:[Anders]])</f>
        <v>0</v>
      </c>
      <c r="M147" s="160" t="str">
        <f>IFERROR(VLOOKUP(Tb.Financiering[[#This Row],[Partnernaam]],Tbl.Projectpartners[[Naam]:[PNr.]],9,FALSE),"")</f>
        <v/>
      </c>
      <c r="N147" s="142" t="str">
        <f>IFERROR(VLOOKUP(Tb.Financiering[[#This Row],[Subsidiabele activiteit]],Tbl.Subsidiehoogte[[Subsidieactiviteit]:[SAnr.]],3,FALSE),"")</f>
        <v/>
      </c>
      <c r="O147" s="142" t="str">
        <f>_xlfn.CONCAT(Tb.Financiering[[#This Row],[Pnr.]],Tb.Financiering[[#This Row],[SAnr.]])</f>
        <v/>
      </c>
      <c r="P147" s="144">
        <f>IF(Tb.Financiering[[#This Row],[Pnr.]]=P$7,Tb.Financiering[[#This Row],[Te financieren]]-Tb.Financiering[[#This Row],[Eigen
bijdrage]]-Tb.Financiering[[#This Row],[Andere
subsidie(s)]]-Tb.Financiering[[#This Row],[Anders]],0)</f>
        <v>0</v>
      </c>
      <c r="Q147" s="144">
        <f>IF(Tb.Financiering[[#This Row],[Pnr.]]=Q$7,Tb.Financiering[[#This Row],[Te financieren]]-Tb.Financiering[[#This Row],[Eigen
bijdrage]]-Tb.Financiering[[#This Row],[Andere
subsidie(s)]]-Tb.Financiering[[#This Row],[Anders]],0)</f>
        <v>0</v>
      </c>
      <c r="R147" s="144">
        <f>IF(Tb.Financiering[[#This Row],[Pnr.]]=R$7,Tb.Financiering[[#This Row],[Te financieren]]-Tb.Financiering[[#This Row],[Eigen
bijdrage]]-Tb.Financiering[[#This Row],[Andere
subsidie(s)]]-Tb.Financiering[[#This Row],[Anders]],0)</f>
        <v>0</v>
      </c>
      <c r="S147" s="144">
        <f>IF(Tb.Financiering[[#This Row],[Pnr.]]=S$7,Tb.Financiering[[#This Row],[Te financieren]]-Tb.Financiering[[#This Row],[Eigen
bijdrage]]-Tb.Financiering[[#This Row],[Andere
subsidie(s)]]-Tb.Financiering[[#This Row],[Anders]],0)</f>
        <v>0</v>
      </c>
      <c r="T147" s="144">
        <f>IF(Tb.Financiering[[#This Row],[Pnr.]]=T$7,Tb.Financiering[[#This Row],[Te financieren]]-Tb.Financiering[[#This Row],[Eigen
bijdrage]]-Tb.Financiering[[#This Row],[Andere
subsidie(s)]]-Tb.Financiering[[#This Row],[Anders]],0)</f>
        <v>0</v>
      </c>
      <c r="U147" s="144">
        <f>IF(Tb.Financiering[[#This Row],[Pnr.]]=U$7,Tb.Financiering[[#This Row],[Te financieren]]-Tb.Financiering[[#This Row],[Eigen
bijdrage]]-Tb.Financiering[[#This Row],[Andere
subsidie(s)]]-Tb.Financiering[[#This Row],[Anders]],0)</f>
        <v>0</v>
      </c>
      <c r="V147" s="144">
        <f>IF(Tb.Financiering[[#This Row],[Pnr.]]=V$7,Tb.Financiering[[#This Row],[Te financieren]]-Tb.Financiering[[#This Row],[Eigen
bijdrage]]-Tb.Financiering[[#This Row],[Andere
subsidie(s)]]-Tb.Financiering[[#This Row],[Anders]],0)</f>
        <v>0</v>
      </c>
      <c r="W147" s="144">
        <f>IF(Tb.Financiering[[#This Row],[Pnr.]]=W$7,Tb.Financiering[[#This Row],[Te financieren]]-Tb.Financiering[[#This Row],[Eigen
bijdrage]]-Tb.Financiering[[#This Row],[Andere
subsidie(s)]]-Tb.Financiering[[#This Row],[Anders]],0)</f>
        <v>0</v>
      </c>
      <c r="X147" s="144">
        <f>IF(Tb.Financiering[[#This Row],[Pnr.]]=X$7,Tb.Financiering[[#This Row],[Te financieren]]-Tb.Financiering[[#This Row],[Eigen
bijdrage]]-Tb.Financiering[[#This Row],[Andere
subsidie(s)]]-Tb.Financiering[[#This Row],[Anders]],0)</f>
        <v>0</v>
      </c>
      <c r="Y147" s="144">
        <f>IF(Tb.Financiering[[#This Row],[Pnr.]]=Y$7,Tb.Financiering[[#This Row],[Te financieren]]-Tb.Financiering[[#This Row],[Eigen
bijdrage]]-Tb.Financiering[[#This Row],[Andere
subsidie(s)]]-Tb.Financiering[[#This Row],[Anders]],0)</f>
        <v>0</v>
      </c>
      <c r="Z147" s="144">
        <f>IF(Tb.Financiering[[#This Row],[Pnr.]]=Z$7,Tb.Financiering[[#This Row],[Te financieren]]-Tb.Financiering[[#This Row],[Eigen
bijdrage]]-Tb.Financiering[[#This Row],[Andere
subsidie(s)]]-Tb.Financiering[[#This Row],[Anders]],0)</f>
        <v>0</v>
      </c>
      <c r="AA147" s="144">
        <f>IF(Tb.Financiering[[#This Row],[Pnr.]]=AA$7,Tb.Financiering[[#This Row],[Te financieren]]-Tb.Financiering[[#This Row],[Eigen
bijdrage]]-Tb.Financiering[[#This Row],[Andere
subsidie(s)]]-Tb.Financiering[[#This Row],[Anders]],0)</f>
        <v>0</v>
      </c>
      <c r="AB147" s="144">
        <f>IF(Tb.Financiering[[#This Row],[Pnr.]]=AB$7,Tb.Financiering[[#This Row],[Te financieren]]-Tb.Financiering[[#This Row],[Eigen
bijdrage]]-Tb.Financiering[[#This Row],[Andere
subsidie(s)]]-Tb.Financiering[[#This Row],[Anders]],0)</f>
        <v>0</v>
      </c>
      <c r="AC147" s="144">
        <f>IF(Tb.Financiering[[#This Row],[Pnr.]]=AC$7,Tb.Financiering[[#This Row],[Te financieren]]-Tb.Financiering[[#This Row],[Eigen
bijdrage]]-Tb.Financiering[[#This Row],[Andere
subsidie(s)]]-Tb.Financiering[[#This Row],[Anders]],0)</f>
        <v>0</v>
      </c>
      <c r="AD147" s="144">
        <f>IF(Tb.Financiering[[#This Row],[Pnr.]]=AD$7,Tb.Financiering[[#This Row],[Te financieren]]-Tb.Financiering[[#This Row],[Eigen
bijdrage]]-Tb.Financiering[[#This Row],[Andere
subsidie(s)]]-Tb.Financiering[[#This Row],[Anders]],0)</f>
        <v>0</v>
      </c>
      <c r="AE147" s="144">
        <f>IF(Tb.Financiering[[#This Row],[Pnr.]]=AE$7,Tb.Financiering[[#This Row],[Te financieren]]-Tb.Financiering[[#This Row],[Eigen
bijdrage]]-Tb.Financiering[[#This Row],[Andere
subsidie(s)]]-Tb.Financiering[[#This Row],[Anders]],0)</f>
        <v>0</v>
      </c>
      <c r="AF147" s="144">
        <f>IF(Tb.Financiering[[#This Row],[Pnr.]]=AF$7,Tb.Financiering[[#This Row],[Te financieren]]-Tb.Financiering[[#This Row],[Eigen
bijdrage]]-Tb.Financiering[[#This Row],[Andere
subsidie(s)]]-Tb.Financiering[[#This Row],[Anders]],0)</f>
        <v>0</v>
      </c>
      <c r="AG147" s="144">
        <f>IF(Tb.Financiering[[#This Row],[Pnr.]]=AG$7,Tb.Financiering[[#This Row],[Te financieren]]-Tb.Financiering[[#This Row],[Eigen
bijdrage]]-Tb.Financiering[[#This Row],[Andere
subsidie(s)]]-Tb.Financiering[[#This Row],[Anders]],0)</f>
        <v>0</v>
      </c>
      <c r="AH147" s="144">
        <f>IF(Tb.Financiering[[#This Row],[Pnr.]]=AH$7,Tb.Financiering[[#This Row],[Te financieren]]-Tb.Financiering[[#This Row],[Eigen
bijdrage]]-Tb.Financiering[[#This Row],[Andere
subsidie(s)]]-Tb.Financiering[[#This Row],[Anders]],0)</f>
        <v>0</v>
      </c>
      <c r="AI147" s="144">
        <f>IF(Tb.Financiering[[#This Row],[Pnr.]]=AI$7,Tb.Financiering[[#This Row],[Te financieren]]-Tb.Financiering[[#This Row],[Eigen
bijdrage]]-Tb.Financiering[[#This Row],[Andere
subsidie(s)]]-Tb.Financiering[[#This Row],[Anders]],0)</f>
        <v>0</v>
      </c>
      <c r="AJ147" s="144">
        <f>IF(Tb.Financiering[[#This Row],[Pnr.]]=AJ$7,Tb.Financiering[[#This Row],[Te financieren]]-Tb.Financiering[[#This Row],[Eigen
bijdrage]]-Tb.Financiering[[#This Row],[Andere
subsidie(s)]]-Tb.Financiering[[#This Row],[Anders]],0)</f>
        <v>0</v>
      </c>
      <c r="AK147" s="144">
        <f>IF(Tb.Financiering[[#This Row],[Pnr.]]=AK$7,Tb.Financiering[[#This Row],[Te financieren]]-Tb.Financiering[[#This Row],[Eigen
bijdrage]]-Tb.Financiering[[#This Row],[Andere
subsidie(s)]]-Tb.Financiering[[#This Row],[Anders]],0)</f>
        <v>0</v>
      </c>
      <c r="AL147" s="144">
        <f>IF(Tb.Financiering[[#This Row],[Pnr.]]=AL$7,Tb.Financiering[[#This Row],[Te financieren]]-Tb.Financiering[[#This Row],[Eigen
bijdrage]]-Tb.Financiering[[#This Row],[Andere
subsidie(s)]]-Tb.Financiering[[#This Row],[Anders]],0)</f>
        <v>0</v>
      </c>
      <c r="AM147" s="144">
        <f>IF(Tb.Financiering[[#This Row],[Pnr.]]=AM$7,Tb.Financiering[[#This Row],[Te financieren]]-Tb.Financiering[[#This Row],[Eigen
bijdrage]]-Tb.Financiering[[#This Row],[Andere
subsidie(s)]]-Tb.Financiering[[#This Row],[Anders]],0)</f>
        <v>0</v>
      </c>
      <c r="AN147" s="144">
        <f>IF(Tb.Financiering[[#This Row],[Pnr.]]=AN$7,Tb.Financiering[[#This Row],[Te financieren]]-Tb.Financiering[[#This Row],[Eigen
bijdrage]]-Tb.Financiering[[#This Row],[Andere
subsidie(s)]]-Tb.Financiering[[#This Row],[Anders]],0)</f>
        <v>0</v>
      </c>
      <c r="AO147" s="144">
        <f>IF(Tb.Financiering[[#This Row],[Pnr.]]=AO$7,Tb.Financiering[[#This Row],[Te financieren]]-Tb.Financiering[[#This Row],[Eigen
bijdrage]]-Tb.Financiering[[#This Row],[Andere
subsidie(s)]]-Tb.Financiering[[#This Row],[Anders]],0)</f>
        <v>0</v>
      </c>
      <c r="AP147" s="144">
        <f>IF(Tb.Financiering[[#This Row],[Pnr.]]=AP$7,Tb.Financiering[[#This Row],[Te financieren]]-Tb.Financiering[[#This Row],[Eigen
bijdrage]]-Tb.Financiering[[#This Row],[Andere
subsidie(s)]]-Tb.Financiering[[#This Row],[Anders]],0)</f>
        <v>0</v>
      </c>
      <c r="AQ147" s="144">
        <f>IF(Tb.Financiering[[#This Row],[Pnr.]]=AQ$7,Tb.Financiering[[#This Row],[Te financieren]]-Tb.Financiering[[#This Row],[Eigen
bijdrage]]-Tb.Financiering[[#This Row],[Andere
subsidie(s)]]-Tb.Financiering[[#This Row],[Anders]],0)</f>
        <v>0</v>
      </c>
      <c r="AR147" s="144">
        <f>IF(Tb.Financiering[[#This Row],[Pnr.]]=AR$7,Tb.Financiering[[#This Row],[Te financieren]]-Tb.Financiering[[#This Row],[Eigen
bijdrage]]-Tb.Financiering[[#This Row],[Andere
subsidie(s)]]-Tb.Financiering[[#This Row],[Anders]],0)</f>
        <v>0</v>
      </c>
      <c r="AS147" s="144">
        <f>IF(Tb.Financiering[[#This Row],[Pnr.]]=AS$7,Tb.Financiering[[#This Row],[Te financieren]]-Tb.Financiering[[#This Row],[Eigen
bijdrage]]-Tb.Financiering[[#This Row],[Andere
subsidie(s)]]-Tb.Financiering[[#This Row],[Anders]],0)</f>
        <v>0</v>
      </c>
      <c r="AT147" s="144">
        <f>IF(Tb.Financiering[[#This Row],[Pnr.]]=AT$7,Tb.Financiering[[#This Row],[Te financieren]]-Tb.Financiering[[#This Row],[Eigen
bijdrage]]-Tb.Financiering[[#This Row],[Andere
subsidie(s)]]-Tb.Financiering[[#This Row],[Anders]],0)</f>
        <v>0</v>
      </c>
      <c r="AU147" s="144">
        <f>IF(Tb.Financiering[[#This Row],[Pnr.]]=AU$7,Tb.Financiering[[#This Row],[Te financieren]]-Tb.Financiering[[#This Row],[Eigen
bijdrage]]-Tb.Financiering[[#This Row],[Andere
subsidie(s)]]-Tb.Financiering[[#This Row],[Anders]],0)</f>
        <v>0</v>
      </c>
      <c r="AV147" s="144">
        <f>IF(Tb.Financiering[[#This Row],[Pnr.]]=AV$7,Tb.Financiering[[#This Row],[Te financieren]]-Tb.Financiering[[#This Row],[Eigen
bijdrage]]-Tb.Financiering[[#This Row],[Andere
subsidie(s)]]-Tb.Financiering[[#This Row],[Anders]],0)</f>
        <v>0</v>
      </c>
      <c r="AW147" s="144">
        <f>IF(Tb.Financiering[[#This Row],[Pnr.]]=AW$7,Tb.Financiering[[#This Row],[Te financieren]]-Tb.Financiering[[#This Row],[Eigen
bijdrage]]-Tb.Financiering[[#This Row],[Andere
subsidie(s)]]-Tb.Financiering[[#This Row],[Anders]],0)</f>
        <v>0</v>
      </c>
      <c r="AX147" s="144">
        <f>IF(Tb.Financiering[[#This Row],[Pnr.]]=AX$7,Tb.Financiering[[#This Row],[Te financieren]]-Tb.Financiering[[#This Row],[Eigen
bijdrage]]-Tb.Financiering[[#This Row],[Andere
subsidie(s)]]-Tb.Financiering[[#This Row],[Anders]],0)</f>
        <v>0</v>
      </c>
      <c r="AY147" s="144">
        <f>IF(Tb.Financiering[[#This Row],[Pnr.]]=AY$7,Tb.Financiering[[#This Row],[Te financieren]]-Tb.Financiering[[#This Row],[Eigen
bijdrage]]-Tb.Financiering[[#This Row],[Andere
subsidie(s)]]-Tb.Financiering[[#This Row],[Anders]],0)</f>
        <v>0</v>
      </c>
      <c r="AZ147" s="144">
        <f>IF(Tb.Financiering[[#This Row],[Pnr.]]=AZ$7,Tb.Financiering[[#This Row],[Te financieren]]-Tb.Financiering[[#This Row],[Eigen
bijdrage]]-Tb.Financiering[[#This Row],[Andere
subsidie(s)]]-Tb.Financiering[[#This Row],[Anders]],0)</f>
        <v>0</v>
      </c>
      <c r="BA147" s="144">
        <f>IF(Tb.Financiering[[#This Row],[Pnr.]]=BA$7,Tb.Financiering[[#This Row],[Te financieren]]-Tb.Financiering[[#This Row],[Eigen
bijdrage]]-Tb.Financiering[[#This Row],[Andere
subsidie(s)]]-Tb.Financiering[[#This Row],[Anders]],0)</f>
        <v>0</v>
      </c>
      <c r="BB147" s="144">
        <f>IF(Tb.Financiering[[#This Row],[Pnr.]]=BB$7,Tb.Financiering[[#This Row],[Te financieren]]-Tb.Financiering[[#This Row],[Eigen
bijdrage]]-Tb.Financiering[[#This Row],[Andere
subsidie(s)]]-Tb.Financiering[[#This Row],[Anders]],0)</f>
        <v>0</v>
      </c>
      <c r="BC147" s="144">
        <f>IF(Tb.Financiering[[#This Row],[Pnr.]]=BC$7,Tb.Financiering[[#This Row],[Te financieren]]-Tb.Financiering[[#This Row],[Eigen
bijdrage]]-Tb.Financiering[[#This Row],[Andere
subsidie(s)]]-Tb.Financiering[[#This Row],[Anders]],0)</f>
        <v>0</v>
      </c>
      <c r="BD147" s="144">
        <f>IF(Tb.Financiering[[#This Row],[Pnr.]]=BD$7,Tb.Financiering[[#This Row],[Te financieren]]-Tb.Financiering[[#This Row],[Eigen
bijdrage]]-Tb.Financiering[[#This Row],[Andere
subsidie(s)]]-Tb.Financiering[[#This Row],[Anders]],0)</f>
        <v>0</v>
      </c>
      <c r="BE147" s="144">
        <f>IF(Tb.Financiering[[#This Row],[Pnr.]]=BE$7,Tb.Financiering[[#This Row],[Te financieren]]-Tb.Financiering[[#This Row],[Eigen
bijdrage]]-Tb.Financiering[[#This Row],[Andere
subsidie(s)]]-Tb.Financiering[[#This Row],[Anders]],0)</f>
        <v>0</v>
      </c>
      <c r="BF147" s="144">
        <f>IF(Tb.Financiering[[#This Row],[Pnr.]]=BF$7,Tb.Financiering[[#This Row],[Te financieren]]-Tb.Financiering[[#This Row],[Eigen
bijdrage]]-Tb.Financiering[[#This Row],[Andere
subsidie(s)]]-Tb.Financiering[[#This Row],[Anders]],0)</f>
        <v>0</v>
      </c>
      <c r="BG147" s="144">
        <f>IF(Tb.Financiering[[#This Row],[Pnr.]]=BG$7,Tb.Financiering[[#This Row],[Te financieren]]-Tb.Financiering[[#This Row],[Eigen
bijdrage]]-Tb.Financiering[[#This Row],[Andere
subsidie(s)]]-Tb.Financiering[[#This Row],[Anders]],0)</f>
        <v>0</v>
      </c>
      <c r="BH147" s="144">
        <f>IF(Tb.Financiering[[#This Row],[Pnr.]]=BH$7,Tb.Financiering[[#This Row],[Te financieren]]-Tb.Financiering[[#This Row],[Eigen
bijdrage]]-Tb.Financiering[[#This Row],[Andere
subsidie(s)]]-Tb.Financiering[[#This Row],[Anders]],0)</f>
        <v>0</v>
      </c>
      <c r="BI147" s="144">
        <f>IF(Tb.Financiering[[#This Row],[Pnr.]]=BI$7,Tb.Financiering[[#This Row],[Te financieren]]-Tb.Financiering[[#This Row],[Eigen
bijdrage]]-Tb.Financiering[[#This Row],[Andere
subsidie(s)]]-Tb.Financiering[[#This Row],[Anders]],0)</f>
        <v>0</v>
      </c>
      <c r="BJ147" s="144">
        <f>IF(Tb.Financiering[[#This Row],[Pnr.]]=BJ$7,Tb.Financiering[[#This Row],[Te financieren]]-Tb.Financiering[[#This Row],[Eigen
bijdrage]]-Tb.Financiering[[#This Row],[Andere
subsidie(s)]]-Tb.Financiering[[#This Row],[Anders]],0)</f>
        <v>0</v>
      </c>
      <c r="BK147" s="144">
        <f>IF(Tb.Financiering[[#This Row],[Pnr.]]=BK$7,Tb.Financiering[[#This Row],[Te financieren]]-Tb.Financiering[[#This Row],[Eigen
bijdrage]]-Tb.Financiering[[#This Row],[Andere
subsidie(s)]]-Tb.Financiering[[#This Row],[Anders]],0)</f>
        <v>0</v>
      </c>
      <c r="BL147" s="144">
        <f>IF(Tb.Financiering[[#This Row],[Pnr.]]=BL$7,Tb.Financiering[[#This Row],[Te financieren]]-Tb.Financiering[[#This Row],[Eigen
bijdrage]]-Tb.Financiering[[#This Row],[Andere
subsidie(s)]]-Tb.Financiering[[#This Row],[Anders]],0)</f>
        <v>0</v>
      </c>
      <c r="BM147" s="144">
        <f>IF(Tb.Financiering[[#This Row],[Pnr.]]=BM$7,Tb.Financiering[[#This Row],[Te financieren]]-Tb.Financiering[[#This Row],[Eigen
bijdrage]]-Tb.Financiering[[#This Row],[Andere
subsidie(s)]]-Tb.Financiering[[#This Row],[Anders]],0)</f>
        <v>0</v>
      </c>
      <c r="BN147" s="235">
        <f>IF(Tb.Financiering[[#This Row],[Pnr.]]=BN$7,Tb.Financiering[[#This Row],[Eigen
bijdrage]]+Tb.Financiering[[#This Row],[Andere
subsidie(s)]]+Tb.Financiering[[#This Row],[Anders]],0)</f>
        <v>0</v>
      </c>
      <c r="BO147" s="235">
        <f>IF(Tb.Financiering[[#This Row],[Pnr.]]=BO$7,Tb.Financiering[[#This Row],[Eigen
bijdrage]]+Tb.Financiering[[#This Row],[Andere
subsidie(s)]]+Tb.Financiering[[#This Row],[Anders]],0)</f>
        <v>0</v>
      </c>
      <c r="BP147" s="235">
        <f>IF(Tb.Financiering[[#This Row],[Pnr.]]=BP$7,Tb.Financiering[[#This Row],[Eigen
bijdrage]]+Tb.Financiering[[#This Row],[Andere
subsidie(s)]]+Tb.Financiering[[#This Row],[Anders]],0)</f>
        <v>0</v>
      </c>
      <c r="BQ147" s="235">
        <f>IF(Tb.Financiering[[#This Row],[Pnr.]]=BQ$7,Tb.Financiering[[#This Row],[Eigen
bijdrage]]+Tb.Financiering[[#This Row],[Andere
subsidie(s)]]+Tb.Financiering[[#This Row],[Anders]],0)</f>
        <v>0</v>
      </c>
      <c r="BR147" s="235">
        <f>IF(Tb.Financiering[[#This Row],[Pnr.]]=BR$7,Tb.Financiering[[#This Row],[Eigen
bijdrage]]+Tb.Financiering[[#This Row],[Andere
subsidie(s)]]+Tb.Financiering[[#This Row],[Anders]],0)</f>
        <v>0</v>
      </c>
      <c r="BS147" s="235">
        <f>IF(Tb.Financiering[[#This Row],[Pnr.]]=BS$7,Tb.Financiering[[#This Row],[Eigen
bijdrage]]+Tb.Financiering[[#This Row],[Andere
subsidie(s)]]+Tb.Financiering[[#This Row],[Anders]],0)</f>
        <v>0</v>
      </c>
      <c r="BT147" s="235">
        <f>IF(Tb.Financiering[[#This Row],[Pnr.]]=BT$7,Tb.Financiering[[#This Row],[Eigen
bijdrage]]+Tb.Financiering[[#This Row],[Andere
subsidie(s)]]+Tb.Financiering[[#This Row],[Anders]],0)</f>
        <v>0</v>
      </c>
      <c r="BU147" s="235">
        <f>IF(Tb.Financiering[[#This Row],[Pnr.]]=BU$7,Tb.Financiering[[#This Row],[Eigen
bijdrage]]+Tb.Financiering[[#This Row],[Andere
subsidie(s)]]+Tb.Financiering[[#This Row],[Anders]],0)</f>
        <v>0</v>
      </c>
      <c r="BV147" s="235">
        <f>IF(Tb.Financiering[[#This Row],[Pnr.]]=BV$7,Tb.Financiering[[#This Row],[Eigen
bijdrage]]+Tb.Financiering[[#This Row],[Andere
subsidie(s)]]+Tb.Financiering[[#This Row],[Anders]],0)</f>
        <v>0</v>
      </c>
      <c r="BW147" s="235">
        <f>IF(Tb.Financiering[[#This Row],[Pnr.]]=BW$7,Tb.Financiering[[#This Row],[Eigen
bijdrage]]+Tb.Financiering[[#This Row],[Andere
subsidie(s)]]+Tb.Financiering[[#This Row],[Anders]],0)</f>
        <v>0</v>
      </c>
      <c r="BX147" s="235">
        <f>IF(Tb.Financiering[[#This Row],[Pnr.]]=BX$7,Tb.Financiering[[#This Row],[Eigen
bijdrage]]+Tb.Financiering[[#This Row],[Andere
subsidie(s)]]+Tb.Financiering[[#This Row],[Anders]],0)</f>
        <v>0</v>
      </c>
      <c r="BY147" s="235">
        <f>IF(Tb.Financiering[[#This Row],[Pnr.]]=BY$7,Tb.Financiering[[#This Row],[Eigen
bijdrage]]+Tb.Financiering[[#This Row],[Andere
subsidie(s)]]+Tb.Financiering[[#This Row],[Anders]],0)</f>
        <v>0</v>
      </c>
      <c r="BZ147" s="235">
        <f>IF(Tb.Financiering[[#This Row],[Pnr.]]=BZ$7,Tb.Financiering[[#This Row],[Eigen
bijdrage]]+Tb.Financiering[[#This Row],[Andere
subsidie(s)]]+Tb.Financiering[[#This Row],[Anders]],0)</f>
        <v>0</v>
      </c>
      <c r="CA147" s="235">
        <f>IF(Tb.Financiering[[#This Row],[Pnr.]]=CA$7,Tb.Financiering[[#This Row],[Eigen
bijdrage]]+Tb.Financiering[[#This Row],[Andere
subsidie(s)]]+Tb.Financiering[[#This Row],[Anders]],0)</f>
        <v>0</v>
      </c>
      <c r="CB147" s="235">
        <f>IF(Tb.Financiering[[#This Row],[Pnr.]]=CB$7,Tb.Financiering[[#This Row],[Eigen
bijdrage]]+Tb.Financiering[[#This Row],[Andere
subsidie(s)]]+Tb.Financiering[[#This Row],[Anders]],0)</f>
        <v>0</v>
      </c>
      <c r="CC147" s="235">
        <f>IF(Tb.Financiering[[#This Row],[Pnr.]]=CC$7,Tb.Financiering[[#This Row],[Eigen
bijdrage]]+Tb.Financiering[[#This Row],[Andere
subsidie(s)]]+Tb.Financiering[[#This Row],[Anders]],0)</f>
        <v>0</v>
      </c>
      <c r="CD147" s="235">
        <f>IF(Tb.Financiering[[#This Row],[Pnr.]]=CD$7,Tb.Financiering[[#This Row],[Eigen
bijdrage]]+Tb.Financiering[[#This Row],[Andere
subsidie(s)]]+Tb.Financiering[[#This Row],[Anders]],0)</f>
        <v>0</v>
      </c>
      <c r="CE147" s="235">
        <f>IF(Tb.Financiering[[#This Row],[Pnr.]]=CE$7,Tb.Financiering[[#This Row],[Eigen
bijdrage]]+Tb.Financiering[[#This Row],[Andere
subsidie(s)]]+Tb.Financiering[[#This Row],[Anders]],0)</f>
        <v>0</v>
      </c>
      <c r="CF147" s="235">
        <f>IF(Tb.Financiering[[#This Row],[Pnr.]]=CF$7,Tb.Financiering[[#This Row],[Eigen
bijdrage]]+Tb.Financiering[[#This Row],[Andere
subsidie(s)]]+Tb.Financiering[[#This Row],[Anders]],0)</f>
        <v>0</v>
      </c>
      <c r="CG147" s="235">
        <f>IF(Tb.Financiering[[#This Row],[Pnr.]]=CG$7,Tb.Financiering[[#This Row],[Eigen
bijdrage]]+Tb.Financiering[[#This Row],[Andere
subsidie(s)]]+Tb.Financiering[[#This Row],[Anders]],0)</f>
        <v>0</v>
      </c>
      <c r="CH147" s="235">
        <f>IF(Tb.Financiering[[#This Row],[Pnr.]]=CH$7,Tb.Financiering[[#This Row],[Eigen
bijdrage]]+Tb.Financiering[[#This Row],[Andere
subsidie(s)]]+Tb.Financiering[[#This Row],[Anders]],0)</f>
        <v>0</v>
      </c>
      <c r="CI147" s="235">
        <f>IF(Tb.Financiering[[#This Row],[Pnr.]]=CI$7,Tb.Financiering[[#This Row],[Eigen
bijdrage]]+Tb.Financiering[[#This Row],[Andere
subsidie(s)]]+Tb.Financiering[[#This Row],[Anders]],0)</f>
        <v>0</v>
      </c>
      <c r="CJ147" s="235">
        <f>IF(Tb.Financiering[[#This Row],[Pnr.]]=CJ$7,Tb.Financiering[[#This Row],[Eigen
bijdrage]]+Tb.Financiering[[#This Row],[Andere
subsidie(s)]]+Tb.Financiering[[#This Row],[Anders]],0)</f>
        <v>0</v>
      </c>
      <c r="CK147" s="235">
        <f>IF(Tb.Financiering[[#This Row],[Pnr.]]=CK$7,Tb.Financiering[[#This Row],[Eigen
bijdrage]]+Tb.Financiering[[#This Row],[Andere
subsidie(s)]]+Tb.Financiering[[#This Row],[Anders]],0)</f>
        <v>0</v>
      </c>
      <c r="CL147" s="235">
        <f>IF(Tb.Financiering[[#This Row],[Pnr.]]=CL$7,Tb.Financiering[[#This Row],[Eigen
bijdrage]]+Tb.Financiering[[#This Row],[Andere
subsidie(s)]]+Tb.Financiering[[#This Row],[Anders]],0)</f>
        <v>0</v>
      </c>
      <c r="CM147" s="235">
        <f>IF(Tb.Financiering[[#This Row],[Pnr.]]=CM$7,Tb.Financiering[[#This Row],[Eigen
bijdrage]]+Tb.Financiering[[#This Row],[Andere
subsidie(s)]]+Tb.Financiering[[#This Row],[Anders]],0)</f>
        <v>0</v>
      </c>
      <c r="CN147" s="235">
        <f>IF(Tb.Financiering[[#This Row],[Pnr.]]=CN$7,Tb.Financiering[[#This Row],[Eigen
bijdrage]]+Tb.Financiering[[#This Row],[Andere
subsidie(s)]]+Tb.Financiering[[#This Row],[Anders]],0)</f>
        <v>0</v>
      </c>
      <c r="CO147" s="235">
        <f>IF(Tb.Financiering[[#This Row],[Pnr.]]=CO$7,Tb.Financiering[[#This Row],[Eigen
bijdrage]]+Tb.Financiering[[#This Row],[Andere
subsidie(s)]]+Tb.Financiering[[#This Row],[Anders]],0)</f>
        <v>0</v>
      </c>
      <c r="CP147" s="235">
        <f>IF(Tb.Financiering[[#This Row],[Pnr.]]=CP$7,Tb.Financiering[[#This Row],[Eigen
bijdrage]]+Tb.Financiering[[#This Row],[Andere
subsidie(s)]]+Tb.Financiering[[#This Row],[Anders]],0)</f>
        <v>0</v>
      </c>
      <c r="CQ147" s="235">
        <f>IF(Tb.Financiering[[#This Row],[Pnr.]]=CQ$7,Tb.Financiering[[#This Row],[Eigen
bijdrage]]+Tb.Financiering[[#This Row],[Andere
subsidie(s)]]+Tb.Financiering[[#This Row],[Anders]],0)</f>
        <v>0</v>
      </c>
      <c r="CR147" s="235">
        <f>IF(Tb.Financiering[[#This Row],[Pnr.]]=CR$7,Tb.Financiering[[#This Row],[Eigen
bijdrage]]+Tb.Financiering[[#This Row],[Andere
subsidie(s)]]+Tb.Financiering[[#This Row],[Anders]],0)</f>
        <v>0</v>
      </c>
      <c r="CS147" s="235">
        <f>IF(Tb.Financiering[[#This Row],[Pnr.]]=CS$7,Tb.Financiering[[#This Row],[Eigen
bijdrage]]+Tb.Financiering[[#This Row],[Andere
subsidie(s)]]+Tb.Financiering[[#This Row],[Anders]],0)</f>
        <v>0</v>
      </c>
      <c r="CT147" s="235">
        <f>IF(Tb.Financiering[[#This Row],[Pnr.]]=CT$7,Tb.Financiering[[#This Row],[Eigen
bijdrage]]+Tb.Financiering[[#This Row],[Andere
subsidie(s)]]+Tb.Financiering[[#This Row],[Anders]],0)</f>
        <v>0</v>
      </c>
      <c r="CU147" s="235">
        <f>IF(Tb.Financiering[[#This Row],[Pnr.]]=CU$7,Tb.Financiering[[#This Row],[Eigen
bijdrage]]+Tb.Financiering[[#This Row],[Andere
subsidie(s)]]+Tb.Financiering[[#This Row],[Anders]],0)</f>
        <v>0</v>
      </c>
      <c r="CV147" s="235">
        <f>IF(Tb.Financiering[[#This Row],[Pnr.]]=CV$7,Tb.Financiering[[#This Row],[Eigen
bijdrage]]+Tb.Financiering[[#This Row],[Andere
subsidie(s)]]+Tb.Financiering[[#This Row],[Anders]],0)</f>
        <v>0</v>
      </c>
      <c r="CW147" s="235">
        <f>IF(Tb.Financiering[[#This Row],[Pnr.]]=CW$7,Tb.Financiering[[#This Row],[Eigen
bijdrage]]+Tb.Financiering[[#This Row],[Andere
subsidie(s)]]+Tb.Financiering[[#This Row],[Anders]],0)</f>
        <v>0</v>
      </c>
      <c r="CX147" s="235">
        <f>IF(Tb.Financiering[[#This Row],[Pnr.]]=CX$7,Tb.Financiering[[#This Row],[Eigen
bijdrage]]+Tb.Financiering[[#This Row],[Andere
subsidie(s)]]+Tb.Financiering[[#This Row],[Anders]],0)</f>
        <v>0</v>
      </c>
      <c r="CY147" s="235">
        <f>IF(Tb.Financiering[[#This Row],[Pnr.]]=CY$7,Tb.Financiering[[#This Row],[Eigen
bijdrage]]+Tb.Financiering[[#This Row],[Andere
subsidie(s)]]+Tb.Financiering[[#This Row],[Anders]],0)</f>
        <v>0</v>
      </c>
      <c r="CZ147" s="235">
        <f>IF(Tb.Financiering[[#This Row],[Pnr.]]=CZ$7,Tb.Financiering[[#This Row],[Eigen
bijdrage]]+Tb.Financiering[[#This Row],[Andere
subsidie(s)]]+Tb.Financiering[[#This Row],[Anders]],0)</f>
        <v>0</v>
      </c>
      <c r="DA147" s="235">
        <f>IF(Tb.Financiering[[#This Row],[Pnr.]]=DA$7,Tb.Financiering[[#This Row],[Eigen
bijdrage]]+Tb.Financiering[[#This Row],[Andere
subsidie(s)]]+Tb.Financiering[[#This Row],[Anders]],0)</f>
        <v>0</v>
      </c>
      <c r="DB147" s="235">
        <f>IF(Tb.Financiering[[#This Row],[Pnr.]]=DB$7,Tb.Financiering[[#This Row],[Eigen
bijdrage]]+Tb.Financiering[[#This Row],[Andere
subsidie(s)]]+Tb.Financiering[[#This Row],[Anders]],0)</f>
        <v>0</v>
      </c>
      <c r="DC147" s="235">
        <f>IF(Tb.Financiering[[#This Row],[Pnr.]]=DC$7,Tb.Financiering[[#This Row],[Eigen
bijdrage]]+Tb.Financiering[[#This Row],[Andere
subsidie(s)]]+Tb.Financiering[[#This Row],[Anders]],0)</f>
        <v>0</v>
      </c>
      <c r="DD147" s="235">
        <f>IF(Tb.Financiering[[#This Row],[Pnr.]]=DD$7,Tb.Financiering[[#This Row],[Eigen
bijdrage]]+Tb.Financiering[[#This Row],[Andere
subsidie(s)]]+Tb.Financiering[[#This Row],[Anders]],0)</f>
        <v>0</v>
      </c>
      <c r="DE147" s="235">
        <f>IF(Tb.Financiering[[#This Row],[Pnr.]]=DE$7,Tb.Financiering[[#This Row],[Eigen
bijdrage]]+Tb.Financiering[[#This Row],[Andere
subsidie(s)]]+Tb.Financiering[[#This Row],[Anders]],0)</f>
        <v>0</v>
      </c>
      <c r="DF147" s="235">
        <f>IF(Tb.Financiering[[#This Row],[Pnr.]]=DF$7,Tb.Financiering[[#This Row],[Eigen
bijdrage]]+Tb.Financiering[[#This Row],[Andere
subsidie(s)]]+Tb.Financiering[[#This Row],[Anders]],0)</f>
        <v>0</v>
      </c>
      <c r="DG147" s="235">
        <f>IF(Tb.Financiering[[#This Row],[Pnr.]]=DG$7,Tb.Financiering[[#This Row],[Eigen
bijdrage]]+Tb.Financiering[[#This Row],[Andere
subsidie(s)]]+Tb.Financiering[[#This Row],[Anders]],0)</f>
        <v>0</v>
      </c>
      <c r="DH147" s="235">
        <f>IF(Tb.Financiering[[#This Row],[Pnr.]]=DH$7,Tb.Financiering[[#This Row],[Eigen
bijdrage]]+Tb.Financiering[[#This Row],[Andere
subsidie(s)]]+Tb.Financiering[[#This Row],[Anders]],0)</f>
        <v>0</v>
      </c>
      <c r="DI147" s="235">
        <f>IF(Tb.Financiering[[#This Row],[Pnr.]]=DI$7,Tb.Financiering[[#This Row],[Eigen
bijdrage]]+Tb.Financiering[[#This Row],[Andere
subsidie(s)]]+Tb.Financiering[[#This Row],[Anders]],0)</f>
        <v>0</v>
      </c>
      <c r="DJ147" s="235">
        <f>IF(Tb.Financiering[[#This Row],[Pnr.]]=DJ$7,Tb.Financiering[[#This Row],[Eigen
bijdrage]]+Tb.Financiering[[#This Row],[Andere
subsidie(s)]]+Tb.Financiering[[#This Row],[Anders]],0)</f>
        <v>0</v>
      </c>
      <c r="DK147" s="235">
        <f>IF(Tb.Financiering[[#This Row],[Pnr.]]=DK$7,Tb.Financiering[[#This Row],[Eigen
bijdrage]]+Tb.Financiering[[#This Row],[Andere
subsidie(s)]]+Tb.Financiering[[#This Row],[Anders]],0)</f>
        <v>0</v>
      </c>
      <c r="XFD147" s="31"/>
    </row>
    <row r="148" spans="1:115 16384:16384" s="4" customFormat="1" x14ac:dyDescent="0.3">
      <c r="A148" s="31"/>
      <c r="B148" s="137"/>
      <c r="C148" s="137"/>
      <c r="D148" s="11">
        <f>SUMIF(Tbl.Kosten[PSAnr.],Tb.Financiering[[#This Row],[PSAnr.]],Tbl.Kosten[Totaal kosten])</f>
        <v>0</v>
      </c>
      <c r="E148" s="154">
        <f>SUMIF(Tbl.Kosten[PSAnr.],Tb.Financiering[[#This Row],[PSAnr.]],Tbl.Kosten[Subsidie])</f>
        <v>0</v>
      </c>
      <c r="F148" s="155"/>
      <c r="G148" s="154">
        <f>Tb.Financiering[[#This Row],[Begrote kosten]]-Tb.Financiering[[#This Row],[Berekende GLB subsidie]]-Tb.Financiering[[#This Row],[Correctie GLB subsidie]]</f>
        <v>0</v>
      </c>
      <c r="H148" s="156"/>
      <c r="I148" s="156"/>
      <c r="J148" s="156"/>
      <c r="K148" s="152"/>
      <c r="L148" s="97">
        <f>Tb.Financiering[[#This Row],[Te financieren]]-SUM(Tb.Financiering[[#This Row],[Eigen
bijdrage]:[Anders]])</f>
        <v>0</v>
      </c>
      <c r="M148" s="160" t="str">
        <f>IFERROR(VLOOKUP(Tb.Financiering[[#This Row],[Partnernaam]],Tbl.Projectpartners[[Naam]:[PNr.]],9,FALSE),"")</f>
        <v/>
      </c>
      <c r="N148" s="142" t="str">
        <f>IFERROR(VLOOKUP(Tb.Financiering[[#This Row],[Subsidiabele activiteit]],Tbl.Subsidiehoogte[[Subsidieactiviteit]:[SAnr.]],3,FALSE),"")</f>
        <v/>
      </c>
      <c r="O148" s="142" t="str">
        <f>_xlfn.CONCAT(Tb.Financiering[[#This Row],[Pnr.]],Tb.Financiering[[#This Row],[SAnr.]])</f>
        <v/>
      </c>
      <c r="P148" s="144">
        <f>IF(Tb.Financiering[[#This Row],[Pnr.]]=P$7,Tb.Financiering[[#This Row],[Te financieren]]-Tb.Financiering[[#This Row],[Eigen
bijdrage]]-Tb.Financiering[[#This Row],[Andere
subsidie(s)]]-Tb.Financiering[[#This Row],[Anders]],0)</f>
        <v>0</v>
      </c>
      <c r="Q148" s="144">
        <f>IF(Tb.Financiering[[#This Row],[Pnr.]]=Q$7,Tb.Financiering[[#This Row],[Te financieren]]-Tb.Financiering[[#This Row],[Eigen
bijdrage]]-Tb.Financiering[[#This Row],[Andere
subsidie(s)]]-Tb.Financiering[[#This Row],[Anders]],0)</f>
        <v>0</v>
      </c>
      <c r="R148" s="144">
        <f>IF(Tb.Financiering[[#This Row],[Pnr.]]=R$7,Tb.Financiering[[#This Row],[Te financieren]]-Tb.Financiering[[#This Row],[Eigen
bijdrage]]-Tb.Financiering[[#This Row],[Andere
subsidie(s)]]-Tb.Financiering[[#This Row],[Anders]],0)</f>
        <v>0</v>
      </c>
      <c r="S148" s="144">
        <f>IF(Tb.Financiering[[#This Row],[Pnr.]]=S$7,Tb.Financiering[[#This Row],[Te financieren]]-Tb.Financiering[[#This Row],[Eigen
bijdrage]]-Tb.Financiering[[#This Row],[Andere
subsidie(s)]]-Tb.Financiering[[#This Row],[Anders]],0)</f>
        <v>0</v>
      </c>
      <c r="T148" s="144">
        <f>IF(Tb.Financiering[[#This Row],[Pnr.]]=T$7,Tb.Financiering[[#This Row],[Te financieren]]-Tb.Financiering[[#This Row],[Eigen
bijdrage]]-Tb.Financiering[[#This Row],[Andere
subsidie(s)]]-Tb.Financiering[[#This Row],[Anders]],0)</f>
        <v>0</v>
      </c>
      <c r="U148" s="144">
        <f>IF(Tb.Financiering[[#This Row],[Pnr.]]=U$7,Tb.Financiering[[#This Row],[Te financieren]]-Tb.Financiering[[#This Row],[Eigen
bijdrage]]-Tb.Financiering[[#This Row],[Andere
subsidie(s)]]-Tb.Financiering[[#This Row],[Anders]],0)</f>
        <v>0</v>
      </c>
      <c r="V148" s="144">
        <f>IF(Tb.Financiering[[#This Row],[Pnr.]]=V$7,Tb.Financiering[[#This Row],[Te financieren]]-Tb.Financiering[[#This Row],[Eigen
bijdrage]]-Tb.Financiering[[#This Row],[Andere
subsidie(s)]]-Tb.Financiering[[#This Row],[Anders]],0)</f>
        <v>0</v>
      </c>
      <c r="W148" s="144">
        <f>IF(Tb.Financiering[[#This Row],[Pnr.]]=W$7,Tb.Financiering[[#This Row],[Te financieren]]-Tb.Financiering[[#This Row],[Eigen
bijdrage]]-Tb.Financiering[[#This Row],[Andere
subsidie(s)]]-Tb.Financiering[[#This Row],[Anders]],0)</f>
        <v>0</v>
      </c>
      <c r="X148" s="144">
        <f>IF(Tb.Financiering[[#This Row],[Pnr.]]=X$7,Tb.Financiering[[#This Row],[Te financieren]]-Tb.Financiering[[#This Row],[Eigen
bijdrage]]-Tb.Financiering[[#This Row],[Andere
subsidie(s)]]-Tb.Financiering[[#This Row],[Anders]],0)</f>
        <v>0</v>
      </c>
      <c r="Y148" s="144">
        <f>IF(Tb.Financiering[[#This Row],[Pnr.]]=Y$7,Tb.Financiering[[#This Row],[Te financieren]]-Tb.Financiering[[#This Row],[Eigen
bijdrage]]-Tb.Financiering[[#This Row],[Andere
subsidie(s)]]-Tb.Financiering[[#This Row],[Anders]],0)</f>
        <v>0</v>
      </c>
      <c r="Z148" s="144">
        <f>IF(Tb.Financiering[[#This Row],[Pnr.]]=Z$7,Tb.Financiering[[#This Row],[Te financieren]]-Tb.Financiering[[#This Row],[Eigen
bijdrage]]-Tb.Financiering[[#This Row],[Andere
subsidie(s)]]-Tb.Financiering[[#This Row],[Anders]],0)</f>
        <v>0</v>
      </c>
      <c r="AA148" s="144">
        <f>IF(Tb.Financiering[[#This Row],[Pnr.]]=AA$7,Tb.Financiering[[#This Row],[Te financieren]]-Tb.Financiering[[#This Row],[Eigen
bijdrage]]-Tb.Financiering[[#This Row],[Andere
subsidie(s)]]-Tb.Financiering[[#This Row],[Anders]],0)</f>
        <v>0</v>
      </c>
      <c r="AB148" s="144">
        <f>IF(Tb.Financiering[[#This Row],[Pnr.]]=AB$7,Tb.Financiering[[#This Row],[Te financieren]]-Tb.Financiering[[#This Row],[Eigen
bijdrage]]-Tb.Financiering[[#This Row],[Andere
subsidie(s)]]-Tb.Financiering[[#This Row],[Anders]],0)</f>
        <v>0</v>
      </c>
      <c r="AC148" s="144">
        <f>IF(Tb.Financiering[[#This Row],[Pnr.]]=AC$7,Tb.Financiering[[#This Row],[Te financieren]]-Tb.Financiering[[#This Row],[Eigen
bijdrage]]-Tb.Financiering[[#This Row],[Andere
subsidie(s)]]-Tb.Financiering[[#This Row],[Anders]],0)</f>
        <v>0</v>
      </c>
      <c r="AD148" s="144">
        <f>IF(Tb.Financiering[[#This Row],[Pnr.]]=AD$7,Tb.Financiering[[#This Row],[Te financieren]]-Tb.Financiering[[#This Row],[Eigen
bijdrage]]-Tb.Financiering[[#This Row],[Andere
subsidie(s)]]-Tb.Financiering[[#This Row],[Anders]],0)</f>
        <v>0</v>
      </c>
      <c r="AE148" s="144">
        <f>IF(Tb.Financiering[[#This Row],[Pnr.]]=AE$7,Tb.Financiering[[#This Row],[Te financieren]]-Tb.Financiering[[#This Row],[Eigen
bijdrage]]-Tb.Financiering[[#This Row],[Andere
subsidie(s)]]-Tb.Financiering[[#This Row],[Anders]],0)</f>
        <v>0</v>
      </c>
      <c r="AF148" s="144">
        <f>IF(Tb.Financiering[[#This Row],[Pnr.]]=AF$7,Tb.Financiering[[#This Row],[Te financieren]]-Tb.Financiering[[#This Row],[Eigen
bijdrage]]-Tb.Financiering[[#This Row],[Andere
subsidie(s)]]-Tb.Financiering[[#This Row],[Anders]],0)</f>
        <v>0</v>
      </c>
      <c r="AG148" s="144">
        <f>IF(Tb.Financiering[[#This Row],[Pnr.]]=AG$7,Tb.Financiering[[#This Row],[Te financieren]]-Tb.Financiering[[#This Row],[Eigen
bijdrage]]-Tb.Financiering[[#This Row],[Andere
subsidie(s)]]-Tb.Financiering[[#This Row],[Anders]],0)</f>
        <v>0</v>
      </c>
      <c r="AH148" s="144">
        <f>IF(Tb.Financiering[[#This Row],[Pnr.]]=AH$7,Tb.Financiering[[#This Row],[Te financieren]]-Tb.Financiering[[#This Row],[Eigen
bijdrage]]-Tb.Financiering[[#This Row],[Andere
subsidie(s)]]-Tb.Financiering[[#This Row],[Anders]],0)</f>
        <v>0</v>
      </c>
      <c r="AI148" s="144">
        <f>IF(Tb.Financiering[[#This Row],[Pnr.]]=AI$7,Tb.Financiering[[#This Row],[Te financieren]]-Tb.Financiering[[#This Row],[Eigen
bijdrage]]-Tb.Financiering[[#This Row],[Andere
subsidie(s)]]-Tb.Financiering[[#This Row],[Anders]],0)</f>
        <v>0</v>
      </c>
      <c r="AJ148" s="144">
        <f>IF(Tb.Financiering[[#This Row],[Pnr.]]=AJ$7,Tb.Financiering[[#This Row],[Te financieren]]-Tb.Financiering[[#This Row],[Eigen
bijdrage]]-Tb.Financiering[[#This Row],[Andere
subsidie(s)]]-Tb.Financiering[[#This Row],[Anders]],0)</f>
        <v>0</v>
      </c>
      <c r="AK148" s="144">
        <f>IF(Tb.Financiering[[#This Row],[Pnr.]]=AK$7,Tb.Financiering[[#This Row],[Te financieren]]-Tb.Financiering[[#This Row],[Eigen
bijdrage]]-Tb.Financiering[[#This Row],[Andere
subsidie(s)]]-Tb.Financiering[[#This Row],[Anders]],0)</f>
        <v>0</v>
      </c>
      <c r="AL148" s="144">
        <f>IF(Tb.Financiering[[#This Row],[Pnr.]]=AL$7,Tb.Financiering[[#This Row],[Te financieren]]-Tb.Financiering[[#This Row],[Eigen
bijdrage]]-Tb.Financiering[[#This Row],[Andere
subsidie(s)]]-Tb.Financiering[[#This Row],[Anders]],0)</f>
        <v>0</v>
      </c>
      <c r="AM148" s="144">
        <f>IF(Tb.Financiering[[#This Row],[Pnr.]]=AM$7,Tb.Financiering[[#This Row],[Te financieren]]-Tb.Financiering[[#This Row],[Eigen
bijdrage]]-Tb.Financiering[[#This Row],[Andere
subsidie(s)]]-Tb.Financiering[[#This Row],[Anders]],0)</f>
        <v>0</v>
      </c>
      <c r="AN148" s="144">
        <f>IF(Tb.Financiering[[#This Row],[Pnr.]]=AN$7,Tb.Financiering[[#This Row],[Te financieren]]-Tb.Financiering[[#This Row],[Eigen
bijdrage]]-Tb.Financiering[[#This Row],[Andere
subsidie(s)]]-Tb.Financiering[[#This Row],[Anders]],0)</f>
        <v>0</v>
      </c>
      <c r="AO148" s="144">
        <f>IF(Tb.Financiering[[#This Row],[Pnr.]]=AO$7,Tb.Financiering[[#This Row],[Te financieren]]-Tb.Financiering[[#This Row],[Eigen
bijdrage]]-Tb.Financiering[[#This Row],[Andere
subsidie(s)]]-Tb.Financiering[[#This Row],[Anders]],0)</f>
        <v>0</v>
      </c>
      <c r="AP148" s="144">
        <f>IF(Tb.Financiering[[#This Row],[Pnr.]]=AP$7,Tb.Financiering[[#This Row],[Te financieren]]-Tb.Financiering[[#This Row],[Eigen
bijdrage]]-Tb.Financiering[[#This Row],[Andere
subsidie(s)]]-Tb.Financiering[[#This Row],[Anders]],0)</f>
        <v>0</v>
      </c>
      <c r="AQ148" s="144">
        <f>IF(Tb.Financiering[[#This Row],[Pnr.]]=AQ$7,Tb.Financiering[[#This Row],[Te financieren]]-Tb.Financiering[[#This Row],[Eigen
bijdrage]]-Tb.Financiering[[#This Row],[Andere
subsidie(s)]]-Tb.Financiering[[#This Row],[Anders]],0)</f>
        <v>0</v>
      </c>
      <c r="AR148" s="144">
        <f>IF(Tb.Financiering[[#This Row],[Pnr.]]=AR$7,Tb.Financiering[[#This Row],[Te financieren]]-Tb.Financiering[[#This Row],[Eigen
bijdrage]]-Tb.Financiering[[#This Row],[Andere
subsidie(s)]]-Tb.Financiering[[#This Row],[Anders]],0)</f>
        <v>0</v>
      </c>
      <c r="AS148" s="144">
        <f>IF(Tb.Financiering[[#This Row],[Pnr.]]=AS$7,Tb.Financiering[[#This Row],[Te financieren]]-Tb.Financiering[[#This Row],[Eigen
bijdrage]]-Tb.Financiering[[#This Row],[Andere
subsidie(s)]]-Tb.Financiering[[#This Row],[Anders]],0)</f>
        <v>0</v>
      </c>
      <c r="AT148" s="144">
        <f>IF(Tb.Financiering[[#This Row],[Pnr.]]=AT$7,Tb.Financiering[[#This Row],[Te financieren]]-Tb.Financiering[[#This Row],[Eigen
bijdrage]]-Tb.Financiering[[#This Row],[Andere
subsidie(s)]]-Tb.Financiering[[#This Row],[Anders]],0)</f>
        <v>0</v>
      </c>
      <c r="AU148" s="144">
        <f>IF(Tb.Financiering[[#This Row],[Pnr.]]=AU$7,Tb.Financiering[[#This Row],[Te financieren]]-Tb.Financiering[[#This Row],[Eigen
bijdrage]]-Tb.Financiering[[#This Row],[Andere
subsidie(s)]]-Tb.Financiering[[#This Row],[Anders]],0)</f>
        <v>0</v>
      </c>
      <c r="AV148" s="144">
        <f>IF(Tb.Financiering[[#This Row],[Pnr.]]=AV$7,Tb.Financiering[[#This Row],[Te financieren]]-Tb.Financiering[[#This Row],[Eigen
bijdrage]]-Tb.Financiering[[#This Row],[Andere
subsidie(s)]]-Tb.Financiering[[#This Row],[Anders]],0)</f>
        <v>0</v>
      </c>
      <c r="AW148" s="144">
        <f>IF(Tb.Financiering[[#This Row],[Pnr.]]=AW$7,Tb.Financiering[[#This Row],[Te financieren]]-Tb.Financiering[[#This Row],[Eigen
bijdrage]]-Tb.Financiering[[#This Row],[Andere
subsidie(s)]]-Tb.Financiering[[#This Row],[Anders]],0)</f>
        <v>0</v>
      </c>
      <c r="AX148" s="144">
        <f>IF(Tb.Financiering[[#This Row],[Pnr.]]=AX$7,Tb.Financiering[[#This Row],[Te financieren]]-Tb.Financiering[[#This Row],[Eigen
bijdrage]]-Tb.Financiering[[#This Row],[Andere
subsidie(s)]]-Tb.Financiering[[#This Row],[Anders]],0)</f>
        <v>0</v>
      </c>
      <c r="AY148" s="144">
        <f>IF(Tb.Financiering[[#This Row],[Pnr.]]=AY$7,Tb.Financiering[[#This Row],[Te financieren]]-Tb.Financiering[[#This Row],[Eigen
bijdrage]]-Tb.Financiering[[#This Row],[Andere
subsidie(s)]]-Tb.Financiering[[#This Row],[Anders]],0)</f>
        <v>0</v>
      </c>
      <c r="AZ148" s="144">
        <f>IF(Tb.Financiering[[#This Row],[Pnr.]]=AZ$7,Tb.Financiering[[#This Row],[Te financieren]]-Tb.Financiering[[#This Row],[Eigen
bijdrage]]-Tb.Financiering[[#This Row],[Andere
subsidie(s)]]-Tb.Financiering[[#This Row],[Anders]],0)</f>
        <v>0</v>
      </c>
      <c r="BA148" s="144">
        <f>IF(Tb.Financiering[[#This Row],[Pnr.]]=BA$7,Tb.Financiering[[#This Row],[Te financieren]]-Tb.Financiering[[#This Row],[Eigen
bijdrage]]-Tb.Financiering[[#This Row],[Andere
subsidie(s)]]-Tb.Financiering[[#This Row],[Anders]],0)</f>
        <v>0</v>
      </c>
      <c r="BB148" s="144">
        <f>IF(Tb.Financiering[[#This Row],[Pnr.]]=BB$7,Tb.Financiering[[#This Row],[Te financieren]]-Tb.Financiering[[#This Row],[Eigen
bijdrage]]-Tb.Financiering[[#This Row],[Andere
subsidie(s)]]-Tb.Financiering[[#This Row],[Anders]],0)</f>
        <v>0</v>
      </c>
      <c r="BC148" s="144">
        <f>IF(Tb.Financiering[[#This Row],[Pnr.]]=BC$7,Tb.Financiering[[#This Row],[Te financieren]]-Tb.Financiering[[#This Row],[Eigen
bijdrage]]-Tb.Financiering[[#This Row],[Andere
subsidie(s)]]-Tb.Financiering[[#This Row],[Anders]],0)</f>
        <v>0</v>
      </c>
      <c r="BD148" s="144">
        <f>IF(Tb.Financiering[[#This Row],[Pnr.]]=BD$7,Tb.Financiering[[#This Row],[Te financieren]]-Tb.Financiering[[#This Row],[Eigen
bijdrage]]-Tb.Financiering[[#This Row],[Andere
subsidie(s)]]-Tb.Financiering[[#This Row],[Anders]],0)</f>
        <v>0</v>
      </c>
      <c r="BE148" s="144">
        <f>IF(Tb.Financiering[[#This Row],[Pnr.]]=BE$7,Tb.Financiering[[#This Row],[Te financieren]]-Tb.Financiering[[#This Row],[Eigen
bijdrage]]-Tb.Financiering[[#This Row],[Andere
subsidie(s)]]-Tb.Financiering[[#This Row],[Anders]],0)</f>
        <v>0</v>
      </c>
      <c r="BF148" s="144">
        <f>IF(Tb.Financiering[[#This Row],[Pnr.]]=BF$7,Tb.Financiering[[#This Row],[Te financieren]]-Tb.Financiering[[#This Row],[Eigen
bijdrage]]-Tb.Financiering[[#This Row],[Andere
subsidie(s)]]-Tb.Financiering[[#This Row],[Anders]],0)</f>
        <v>0</v>
      </c>
      <c r="BG148" s="144">
        <f>IF(Tb.Financiering[[#This Row],[Pnr.]]=BG$7,Tb.Financiering[[#This Row],[Te financieren]]-Tb.Financiering[[#This Row],[Eigen
bijdrage]]-Tb.Financiering[[#This Row],[Andere
subsidie(s)]]-Tb.Financiering[[#This Row],[Anders]],0)</f>
        <v>0</v>
      </c>
      <c r="BH148" s="144">
        <f>IF(Tb.Financiering[[#This Row],[Pnr.]]=BH$7,Tb.Financiering[[#This Row],[Te financieren]]-Tb.Financiering[[#This Row],[Eigen
bijdrage]]-Tb.Financiering[[#This Row],[Andere
subsidie(s)]]-Tb.Financiering[[#This Row],[Anders]],0)</f>
        <v>0</v>
      </c>
      <c r="BI148" s="144">
        <f>IF(Tb.Financiering[[#This Row],[Pnr.]]=BI$7,Tb.Financiering[[#This Row],[Te financieren]]-Tb.Financiering[[#This Row],[Eigen
bijdrage]]-Tb.Financiering[[#This Row],[Andere
subsidie(s)]]-Tb.Financiering[[#This Row],[Anders]],0)</f>
        <v>0</v>
      </c>
      <c r="BJ148" s="144">
        <f>IF(Tb.Financiering[[#This Row],[Pnr.]]=BJ$7,Tb.Financiering[[#This Row],[Te financieren]]-Tb.Financiering[[#This Row],[Eigen
bijdrage]]-Tb.Financiering[[#This Row],[Andere
subsidie(s)]]-Tb.Financiering[[#This Row],[Anders]],0)</f>
        <v>0</v>
      </c>
      <c r="BK148" s="144">
        <f>IF(Tb.Financiering[[#This Row],[Pnr.]]=BK$7,Tb.Financiering[[#This Row],[Te financieren]]-Tb.Financiering[[#This Row],[Eigen
bijdrage]]-Tb.Financiering[[#This Row],[Andere
subsidie(s)]]-Tb.Financiering[[#This Row],[Anders]],0)</f>
        <v>0</v>
      </c>
      <c r="BL148" s="144">
        <f>IF(Tb.Financiering[[#This Row],[Pnr.]]=BL$7,Tb.Financiering[[#This Row],[Te financieren]]-Tb.Financiering[[#This Row],[Eigen
bijdrage]]-Tb.Financiering[[#This Row],[Andere
subsidie(s)]]-Tb.Financiering[[#This Row],[Anders]],0)</f>
        <v>0</v>
      </c>
      <c r="BM148" s="144">
        <f>IF(Tb.Financiering[[#This Row],[Pnr.]]=BM$7,Tb.Financiering[[#This Row],[Te financieren]]-Tb.Financiering[[#This Row],[Eigen
bijdrage]]-Tb.Financiering[[#This Row],[Andere
subsidie(s)]]-Tb.Financiering[[#This Row],[Anders]],0)</f>
        <v>0</v>
      </c>
      <c r="BN148" s="235">
        <f>IF(Tb.Financiering[[#This Row],[Pnr.]]=BN$7,Tb.Financiering[[#This Row],[Eigen
bijdrage]]+Tb.Financiering[[#This Row],[Andere
subsidie(s)]]+Tb.Financiering[[#This Row],[Anders]],0)</f>
        <v>0</v>
      </c>
      <c r="BO148" s="235">
        <f>IF(Tb.Financiering[[#This Row],[Pnr.]]=BO$7,Tb.Financiering[[#This Row],[Eigen
bijdrage]]+Tb.Financiering[[#This Row],[Andere
subsidie(s)]]+Tb.Financiering[[#This Row],[Anders]],0)</f>
        <v>0</v>
      </c>
      <c r="BP148" s="235">
        <f>IF(Tb.Financiering[[#This Row],[Pnr.]]=BP$7,Tb.Financiering[[#This Row],[Eigen
bijdrage]]+Tb.Financiering[[#This Row],[Andere
subsidie(s)]]+Tb.Financiering[[#This Row],[Anders]],0)</f>
        <v>0</v>
      </c>
      <c r="BQ148" s="235">
        <f>IF(Tb.Financiering[[#This Row],[Pnr.]]=BQ$7,Tb.Financiering[[#This Row],[Eigen
bijdrage]]+Tb.Financiering[[#This Row],[Andere
subsidie(s)]]+Tb.Financiering[[#This Row],[Anders]],0)</f>
        <v>0</v>
      </c>
      <c r="BR148" s="235">
        <f>IF(Tb.Financiering[[#This Row],[Pnr.]]=BR$7,Tb.Financiering[[#This Row],[Eigen
bijdrage]]+Tb.Financiering[[#This Row],[Andere
subsidie(s)]]+Tb.Financiering[[#This Row],[Anders]],0)</f>
        <v>0</v>
      </c>
      <c r="BS148" s="235">
        <f>IF(Tb.Financiering[[#This Row],[Pnr.]]=BS$7,Tb.Financiering[[#This Row],[Eigen
bijdrage]]+Tb.Financiering[[#This Row],[Andere
subsidie(s)]]+Tb.Financiering[[#This Row],[Anders]],0)</f>
        <v>0</v>
      </c>
      <c r="BT148" s="235">
        <f>IF(Tb.Financiering[[#This Row],[Pnr.]]=BT$7,Tb.Financiering[[#This Row],[Eigen
bijdrage]]+Tb.Financiering[[#This Row],[Andere
subsidie(s)]]+Tb.Financiering[[#This Row],[Anders]],0)</f>
        <v>0</v>
      </c>
      <c r="BU148" s="235">
        <f>IF(Tb.Financiering[[#This Row],[Pnr.]]=BU$7,Tb.Financiering[[#This Row],[Eigen
bijdrage]]+Tb.Financiering[[#This Row],[Andere
subsidie(s)]]+Tb.Financiering[[#This Row],[Anders]],0)</f>
        <v>0</v>
      </c>
      <c r="BV148" s="235">
        <f>IF(Tb.Financiering[[#This Row],[Pnr.]]=BV$7,Tb.Financiering[[#This Row],[Eigen
bijdrage]]+Tb.Financiering[[#This Row],[Andere
subsidie(s)]]+Tb.Financiering[[#This Row],[Anders]],0)</f>
        <v>0</v>
      </c>
      <c r="BW148" s="235">
        <f>IF(Tb.Financiering[[#This Row],[Pnr.]]=BW$7,Tb.Financiering[[#This Row],[Eigen
bijdrage]]+Tb.Financiering[[#This Row],[Andere
subsidie(s)]]+Tb.Financiering[[#This Row],[Anders]],0)</f>
        <v>0</v>
      </c>
      <c r="BX148" s="235">
        <f>IF(Tb.Financiering[[#This Row],[Pnr.]]=BX$7,Tb.Financiering[[#This Row],[Eigen
bijdrage]]+Tb.Financiering[[#This Row],[Andere
subsidie(s)]]+Tb.Financiering[[#This Row],[Anders]],0)</f>
        <v>0</v>
      </c>
      <c r="BY148" s="235">
        <f>IF(Tb.Financiering[[#This Row],[Pnr.]]=BY$7,Tb.Financiering[[#This Row],[Eigen
bijdrage]]+Tb.Financiering[[#This Row],[Andere
subsidie(s)]]+Tb.Financiering[[#This Row],[Anders]],0)</f>
        <v>0</v>
      </c>
      <c r="BZ148" s="235">
        <f>IF(Tb.Financiering[[#This Row],[Pnr.]]=BZ$7,Tb.Financiering[[#This Row],[Eigen
bijdrage]]+Tb.Financiering[[#This Row],[Andere
subsidie(s)]]+Tb.Financiering[[#This Row],[Anders]],0)</f>
        <v>0</v>
      </c>
      <c r="CA148" s="235">
        <f>IF(Tb.Financiering[[#This Row],[Pnr.]]=CA$7,Tb.Financiering[[#This Row],[Eigen
bijdrage]]+Tb.Financiering[[#This Row],[Andere
subsidie(s)]]+Tb.Financiering[[#This Row],[Anders]],0)</f>
        <v>0</v>
      </c>
      <c r="CB148" s="235">
        <f>IF(Tb.Financiering[[#This Row],[Pnr.]]=CB$7,Tb.Financiering[[#This Row],[Eigen
bijdrage]]+Tb.Financiering[[#This Row],[Andere
subsidie(s)]]+Tb.Financiering[[#This Row],[Anders]],0)</f>
        <v>0</v>
      </c>
      <c r="CC148" s="235">
        <f>IF(Tb.Financiering[[#This Row],[Pnr.]]=CC$7,Tb.Financiering[[#This Row],[Eigen
bijdrage]]+Tb.Financiering[[#This Row],[Andere
subsidie(s)]]+Tb.Financiering[[#This Row],[Anders]],0)</f>
        <v>0</v>
      </c>
      <c r="CD148" s="235">
        <f>IF(Tb.Financiering[[#This Row],[Pnr.]]=CD$7,Tb.Financiering[[#This Row],[Eigen
bijdrage]]+Tb.Financiering[[#This Row],[Andere
subsidie(s)]]+Tb.Financiering[[#This Row],[Anders]],0)</f>
        <v>0</v>
      </c>
      <c r="CE148" s="235">
        <f>IF(Tb.Financiering[[#This Row],[Pnr.]]=CE$7,Tb.Financiering[[#This Row],[Eigen
bijdrage]]+Tb.Financiering[[#This Row],[Andere
subsidie(s)]]+Tb.Financiering[[#This Row],[Anders]],0)</f>
        <v>0</v>
      </c>
      <c r="CF148" s="235">
        <f>IF(Tb.Financiering[[#This Row],[Pnr.]]=CF$7,Tb.Financiering[[#This Row],[Eigen
bijdrage]]+Tb.Financiering[[#This Row],[Andere
subsidie(s)]]+Tb.Financiering[[#This Row],[Anders]],0)</f>
        <v>0</v>
      </c>
      <c r="CG148" s="235">
        <f>IF(Tb.Financiering[[#This Row],[Pnr.]]=CG$7,Tb.Financiering[[#This Row],[Eigen
bijdrage]]+Tb.Financiering[[#This Row],[Andere
subsidie(s)]]+Tb.Financiering[[#This Row],[Anders]],0)</f>
        <v>0</v>
      </c>
      <c r="CH148" s="235">
        <f>IF(Tb.Financiering[[#This Row],[Pnr.]]=CH$7,Tb.Financiering[[#This Row],[Eigen
bijdrage]]+Tb.Financiering[[#This Row],[Andere
subsidie(s)]]+Tb.Financiering[[#This Row],[Anders]],0)</f>
        <v>0</v>
      </c>
      <c r="CI148" s="235">
        <f>IF(Tb.Financiering[[#This Row],[Pnr.]]=CI$7,Tb.Financiering[[#This Row],[Eigen
bijdrage]]+Tb.Financiering[[#This Row],[Andere
subsidie(s)]]+Tb.Financiering[[#This Row],[Anders]],0)</f>
        <v>0</v>
      </c>
      <c r="CJ148" s="235">
        <f>IF(Tb.Financiering[[#This Row],[Pnr.]]=CJ$7,Tb.Financiering[[#This Row],[Eigen
bijdrage]]+Tb.Financiering[[#This Row],[Andere
subsidie(s)]]+Tb.Financiering[[#This Row],[Anders]],0)</f>
        <v>0</v>
      </c>
      <c r="CK148" s="235">
        <f>IF(Tb.Financiering[[#This Row],[Pnr.]]=CK$7,Tb.Financiering[[#This Row],[Eigen
bijdrage]]+Tb.Financiering[[#This Row],[Andere
subsidie(s)]]+Tb.Financiering[[#This Row],[Anders]],0)</f>
        <v>0</v>
      </c>
      <c r="CL148" s="235">
        <f>IF(Tb.Financiering[[#This Row],[Pnr.]]=CL$7,Tb.Financiering[[#This Row],[Eigen
bijdrage]]+Tb.Financiering[[#This Row],[Andere
subsidie(s)]]+Tb.Financiering[[#This Row],[Anders]],0)</f>
        <v>0</v>
      </c>
      <c r="CM148" s="235">
        <f>IF(Tb.Financiering[[#This Row],[Pnr.]]=CM$7,Tb.Financiering[[#This Row],[Eigen
bijdrage]]+Tb.Financiering[[#This Row],[Andere
subsidie(s)]]+Tb.Financiering[[#This Row],[Anders]],0)</f>
        <v>0</v>
      </c>
      <c r="CN148" s="235">
        <f>IF(Tb.Financiering[[#This Row],[Pnr.]]=CN$7,Tb.Financiering[[#This Row],[Eigen
bijdrage]]+Tb.Financiering[[#This Row],[Andere
subsidie(s)]]+Tb.Financiering[[#This Row],[Anders]],0)</f>
        <v>0</v>
      </c>
      <c r="CO148" s="235">
        <f>IF(Tb.Financiering[[#This Row],[Pnr.]]=CO$7,Tb.Financiering[[#This Row],[Eigen
bijdrage]]+Tb.Financiering[[#This Row],[Andere
subsidie(s)]]+Tb.Financiering[[#This Row],[Anders]],0)</f>
        <v>0</v>
      </c>
      <c r="CP148" s="235">
        <f>IF(Tb.Financiering[[#This Row],[Pnr.]]=CP$7,Tb.Financiering[[#This Row],[Eigen
bijdrage]]+Tb.Financiering[[#This Row],[Andere
subsidie(s)]]+Tb.Financiering[[#This Row],[Anders]],0)</f>
        <v>0</v>
      </c>
      <c r="CQ148" s="235">
        <f>IF(Tb.Financiering[[#This Row],[Pnr.]]=CQ$7,Tb.Financiering[[#This Row],[Eigen
bijdrage]]+Tb.Financiering[[#This Row],[Andere
subsidie(s)]]+Tb.Financiering[[#This Row],[Anders]],0)</f>
        <v>0</v>
      </c>
      <c r="CR148" s="235">
        <f>IF(Tb.Financiering[[#This Row],[Pnr.]]=CR$7,Tb.Financiering[[#This Row],[Eigen
bijdrage]]+Tb.Financiering[[#This Row],[Andere
subsidie(s)]]+Tb.Financiering[[#This Row],[Anders]],0)</f>
        <v>0</v>
      </c>
      <c r="CS148" s="235">
        <f>IF(Tb.Financiering[[#This Row],[Pnr.]]=CS$7,Tb.Financiering[[#This Row],[Eigen
bijdrage]]+Tb.Financiering[[#This Row],[Andere
subsidie(s)]]+Tb.Financiering[[#This Row],[Anders]],0)</f>
        <v>0</v>
      </c>
      <c r="CT148" s="235">
        <f>IF(Tb.Financiering[[#This Row],[Pnr.]]=CT$7,Tb.Financiering[[#This Row],[Eigen
bijdrage]]+Tb.Financiering[[#This Row],[Andere
subsidie(s)]]+Tb.Financiering[[#This Row],[Anders]],0)</f>
        <v>0</v>
      </c>
      <c r="CU148" s="235">
        <f>IF(Tb.Financiering[[#This Row],[Pnr.]]=CU$7,Tb.Financiering[[#This Row],[Eigen
bijdrage]]+Tb.Financiering[[#This Row],[Andere
subsidie(s)]]+Tb.Financiering[[#This Row],[Anders]],0)</f>
        <v>0</v>
      </c>
      <c r="CV148" s="235">
        <f>IF(Tb.Financiering[[#This Row],[Pnr.]]=CV$7,Tb.Financiering[[#This Row],[Eigen
bijdrage]]+Tb.Financiering[[#This Row],[Andere
subsidie(s)]]+Tb.Financiering[[#This Row],[Anders]],0)</f>
        <v>0</v>
      </c>
      <c r="CW148" s="235">
        <f>IF(Tb.Financiering[[#This Row],[Pnr.]]=CW$7,Tb.Financiering[[#This Row],[Eigen
bijdrage]]+Tb.Financiering[[#This Row],[Andere
subsidie(s)]]+Tb.Financiering[[#This Row],[Anders]],0)</f>
        <v>0</v>
      </c>
      <c r="CX148" s="235">
        <f>IF(Tb.Financiering[[#This Row],[Pnr.]]=CX$7,Tb.Financiering[[#This Row],[Eigen
bijdrage]]+Tb.Financiering[[#This Row],[Andere
subsidie(s)]]+Tb.Financiering[[#This Row],[Anders]],0)</f>
        <v>0</v>
      </c>
      <c r="CY148" s="235">
        <f>IF(Tb.Financiering[[#This Row],[Pnr.]]=CY$7,Tb.Financiering[[#This Row],[Eigen
bijdrage]]+Tb.Financiering[[#This Row],[Andere
subsidie(s)]]+Tb.Financiering[[#This Row],[Anders]],0)</f>
        <v>0</v>
      </c>
      <c r="CZ148" s="235">
        <f>IF(Tb.Financiering[[#This Row],[Pnr.]]=CZ$7,Tb.Financiering[[#This Row],[Eigen
bijdrage]]+Tb.Financiering[[#This Row],[Andere
subsidie(s)]]+Tb.Financiering[[#This Row],[Anders]],0)</f>
        <v>0</v>
      </c>
      <c r="DA148" s="235">
        <f>IF(Tb.Financiering[[#This Row],[Pnr.]]=DA$7,Tb.Financiering[[#This Row],[Eigen
bijdrage]]+Tb.Financiering[[#This Row],[Andere
subsidie(s)]]+Tb.Financiering[[#This Row],[Anders]],0)</f>
        <v>0</v>
      </c>
      <c r="DB148" s="235">
        <f>IF(Tb.Financiering[[#This Row],[Pnr.]]=DB$7,Tb.Financiering[[#This Row],[Eigen
bijdrage]]+Tb.Financiering[[#This Row],[Andere
subsidie(s)]]+Tb.Financiering[[#This Row],[Anders]],0)</f>
        <v>0</v>
      </c>
      <c r="DC148" s="235">
        <f>IF(Tb.Financiering[[#This Row],[Pnr.]]=DC$7,Tb.Financiering[[#This Row],[Eigen
bijdrage]]+Tb.Financiering[[#This Row],[Andere
subsidie(s)]]+Tb.Financiering[[#This Row],[Anders]],0)</f>
        <v>0</v>
      </c>
      <c r="DD148" s="235">
        <f>IF(Tb.Financiering[[#This Row],[Pnr.]]=DD$7,Tb.Financiering[[#This Row],[Eigen
bijdrage]]+Tb.Financiering[[#This Row],[Andere
subsidie(s)]]+Tb.Financiering[[#This Row],[Anders]],0)</f>
        <v>0</v>
      </c>
      <c r="DE148" s="235">
        <f>IF(Tb.Financiering[[#This Row],[Pnr.]]=DE$7,Tb.Financiering[[#This Row],[Eigen
bijdrage]]+Tb.Financiering[[#This Row],[Andere
subsidie(s)]]+Tb.Financiering[[#This Row],[Anders]],0)</f>
        <v>0</v>
      </c>
      <c r="DF148" s="235">
        <f>IF(Tb.Financiering[[#This Row],[Pnr.]]=DF$7,Tb.Financiering[[#This Row],[Eigen
bijdrage]]+Tb.Financiering[[#This Row],[Andere
subsidie(s)]]+Tb.Financiering[[#This Row],[Anders]],0)</f>
        <v>0</v>
      </c>
      <c r="DG148" s="235">
        <f>IF(Tb.Financiering[[#This Row],[Pnr.]]=DG$7,Tb.Financiering[[#This Row],[Eigen
bijdrage]]+Tb.Financiering[[#This Row],[Andere
subsidie(s)]]+Tb.Financiering[[#This Row],[Anders]],0)</f>
        <v>0</v>
      </c>
      <c r="DH148" s="235">
        <f>IF(Tb.Financiering[[#This Row],[Pnr.]]=DH$7,Tb.Financiering[[#This Row],[Eigen
bijdrage]]+Tb.Financiering[[#This Row],[Andere
subsidie(s)]]+Tb.Financiering[[#This Row],[Anders]],0)</f>
        <v>0</v>
      </c>
      <c r="DI148" s="235">
        <f>IF(Tb.Financiering[[#This Row],[Pnr.]]=DI$7,Tb.Financiering[[#This Row],[Eigen
bijdrage]]+Tb.Financiering[[#This Row],[Andere
subsidie(s)]]+Tb.Financiering[[#This Row],[Anders]],0)</f>
        <v>0</v>
      </c>
      <c r="DJ148" s="235">
        <f>IF(Tb.Financiering[[#This Row],[Pnr.]]=DJ$7,Tb.Financiering[[#This Row],[Eigen
bijdrage]]+Tb.Financiering[[#This Row],[Andere
subsidie(s)]]+Tb.Financiering[[#This Row],[Anders]],0)</f>
        <v>0</v>
      </c>
      <c r="DK148" s="235">
        <f>IF(Tb.Financiering[[#This Row],[Pnr.]]=DK$7,Tb.Financiering[[#This Row],[Eigen
bijdrage]]+Tb.Financiering[[#This Row],[Andere
subsidie(s)]]+Tb.Financiering[[#This Row],[Anders]],0)</f>
        <v>0</v>
      </c>
      <c r="XFD148" s="31"/>
    </row>
    <row r="149" spans="1:115 16384:16384" s="4" customFormat="1" x14ac:dyDescent="0.3">
      <c r="A149" s="31"/>
      <c r="B149" s="137"/>
      <c r="C149" s="137"/>
      <c r="D149" s="11">
        <f>SUMIF(Tbl.Kosten[PSAnr.],Tb.Financiering[[#This Row],[PSAnr.]],Tbl.Kosten[Totaal kosten])</f>
        <v>0</v>
      </c>
      <c r="E149" s="154">
        <f>SUMIF(Tbl.Kosten[PSAnr.],Tb.Financiering[[#This Row],[PSAnr.]],Tbl.Kosten[Subsidie])</f>
        <v>0</v>
      </c>
      <c r="F149" s="155"/>
      <c r="G149" s="154">
        <f>Tb.Financiering[[#This Row],[Begrote kosten]]-Tb.Financiering[[#This Row],[Berekende GLB subsidie]]-Tb.Financiering[[#This Row],[Correctie GLB subsidie]]</f>
        <v>0</v>
      </c>
      <c r="H149" s="156"/>
      <c r="I149" s="156"/>
      <c r="J149" s="156"/>
      <c r="K149" s="152"/>
      <c r="L149" s="97">
        <f>Tb.Financiering[[#This Row],[Te financieren]]-SUM(Tb.Financiering[[#This Row],[Eigen
bijdrage]:[Anders]])</f>
        <v>0</v>
      </c>
      <c r="M149" s="160" t="str">
        <f>IFERROR(VLOOKUP(Tb.Financiering[[#This Row],[Partnernaam]],Tbl.Projectpartners[[Naam]:[PNr.]],9,FALSE),"")</f>
        <v/>
      </c>
      <c r="N149" s="142" t="str">
        <f>IFERROR(VLOOKUP(Tb.Financiering[[#This Row],[Subsidiabele activiteit]],Tbl.Subsidiehoogte[[Subsidieactiviteit]:[SAnr.]],3,FALSE),"")</f>
        <v/>
      </c>
      <c r="O149" s="142" t="str">
        <f>_xlfn.CONCAT(Tb.Financiering[[#This Row],[Pnr.]],Tb.Financiering[[#This Row],[SAnr.]])</f>
        <v/>
      </c>
      <c r="P149" s="144">
        <f>IF(Tb.Financiering[[#This Row],[Pnr.]]=P$7,Tb.Financiering[[#This Row],[Te financieren]]-Tb.Financiering[[#This Row],[Eigen
bijdrage]]-Tb.Financiering[[#This Row],[Andere
subsidie(s)]]-Tb.Financiering[[#This Row],[Anders]],0)</f>
        <v>0</v>
      </c>
      <c r="Q149" s="144">
        <f>IF(Tb.Financiering[[#This Row],[Pnr.]]=Q$7,Tb.Financiering[[#This Row],[Te financieren]]-Tb.Financiering[[#This Row],[Eigen
bijdrage]]-Tb.Financiering[[#This Row],[Andere
subsidie(s)]]-Tb.Financiering[[#This Row],[Anders]],0)</f>
        <v>0</v>
      </c>
      <c r="R149" s="144">
        <f>IF(Tb.Financiering[[#This Row],[Pnr.]]=R$7,Tb.Financiering[[#This Row],[Te financieren]]-Tb.Financiering[[#This Row],[Eigen
bijdrage]]-Tb.Financiering[[#This Row],[Andere
subsidie(s)]]-Tb.Financiering[[#This Row],[Anders]],0)</f>
        <v>0</v>
      </c>
      <c r="S149" s="144">
        <f>IF(Tb.Financiering[[#This Row],[Pnr.]]=S$7,Tb.Financiering[[#This Row],[Te financieren]]-Tb.Financiering[[#This Row],[Eigen
bijdrage]]-Tb.Financiering[[#This Row],[Andere
subsidie(s)]]-Tb.Financiering[[#This Row],[Anders]],0)</f>
        <v>0</v>
      </c>
      <c r="T149" s="144">
        <f>IF(Tb.Financiering[[#This Row],[Pnr.]]=T$7,Tb.Financiering[[#This Row],[Te financieren]]-Tb.Financiering[[#This Row],[Eigen
bijdrage]]-Tb.Financiering[[#This Row],[Andere
subsidie(s)]]-Tb.Financiering[[#This Row],[Anders]],0)</f>
        <v>0</v>
      </c>
      <c r="U149" s="144">
        <f>IF(Tb.Financiering[[#This Row],[Pnr.]]=U$7,Tb.Financiering[[#This Row],[Te financieren]]-Tb.Financiering[[#This Row],[Eigen
bijdrage]]-Tb.Financiering[[#This Row],[Andere
subsidie(s)]]-Tb.Financiering[[#This Row],[Anders]],0)</f>
        <v>0</v>
      </c>
      <c r="V149" s="144">
        <f>IF(Tb.Financiering[[#This Row],[Pnr.]]=V$7,Tb.Financiering[[#This Row],[Te financieren]]-Tb.Financiering[[#This Row],[Eigen
bijdrage]]-Tb.Financiering[[#This Row],[Andere
subsidie(s)]]-Tb.Financiering[[#This Row],[Anders]],0)</f>
        <v>0</v>
      </c>
      <c r="W149" s="144">
        <f>IF(Tb.Financiering[[#This Row],[Pnr.]]=W$7,Tb.Financiering[[#This Row],[Te financieren]]-Tb.Financiering[[#This Row],[Eigen
bijdrage]]-Tb.Financiering[[#This Row],[Andere
subsidie(s)]]-Tb.Financiering[[#This Row],[Anders]],0)</f>
        <v>0</v>
      </c>
      <c r="X149" s="144">
        <f>IF(Tb.Financiering[[#This Row],[Pnr.]]=X$7,Tb.Financiering[[#This Row],[Te financieren]]-Tb.Financiering[[#This Row],[Eigen
bijdrage]]-Tb.Financiering[[#This Row],[Andere
subsidie(s)]]-Tb.Financiering[[#This Row],[Anders]],0)</f>
        <v>0</v>
      </c>
      <c r="Y149" s="144">
        <f>IF(Tb.Financiering[[#This Row],[Pnr.]]=Y$7,Tb.Financiering[[#This Row],[Te financieren]]-Tb.Financiering[[#This Row],[Eigen
bijdrage]]-Tb.Financiering[[#This Row],[Andere
subsidie(s)]]-Tb.Financiering[[#This Row],[Anders]],0)</f>
        <v>0</v>
      </c>
      <c r="Z149" s="144">
        <f>IF(Tb.Financiering[[#This Row],[Pnr.]]=Z$7,Tb.Financiering[[#This Row],[Te financieren]]-Tb.Financiering[[#This Row],[Eigen
bijdrage]]-Tb.Financiering[[#This Row],[Andere
subsidie(s)]]-Tb.Financiering[[#This Row],[Anders]],0)</f>
        <v>0</v>
      </c>
      <c r="AA149" s="144">
        <f>IF(Tb.Financiering[[#This Row],[Pnr.]]=AA$7,Tb.Financiering[[#This Row],[Te financieren]]-Tb.Financiering[[#This Row],[Eigen
bijdrage]]-Tb.Financiering[[#This Row],[Andere
subsidie(s)]]-Tb.Financiering[[#This Row],[Anders]],0)</f>
        <v>0</v>
      </c>
      <c r="AB149" s="144">
        <f>IF(Tb.Financiering[[#This Row],[Pnr.]]=AB$7,Tb.Financiering[[#This Row],[Te financieren]]-Tb.Financiering[[#This Row],[Eigen
bijdrage]]-Tb.Financiering[[#This Row],[Andere
subsidie(s)]]-Tb.Financiering[[#This Row],[Anders]],0)</f>
        <v>0</v>
      </c>
      <c r="AC149" s="144">
        <f>IF(Tb.Financiering[[#This Row],[Pnr.]]=AC$7,Tb.Financiering[[#This Row],[Te financieren]]-Tb.Financiering[[#This Row],[Eigen
bijdrage]]-Tb.Financiering[[#This Row],[Andere
subsidie(s)]]-Tb.Financiering[[#This Row],[Anders]],0)</f>
        <v>0</v>
      </c>
      <c r="AD149" s="144">
        <f>IF(Tb.Financiering[[#This Row],[Pnr.]]=AD$7,Tb.Financiering[[#This Row],[Te financieren]]-Tb.Financiering[[#This Row],[Eigen
bijdrage]]-Tb.Financiering[[#This Row],[Andere
subsidie(s)]]-Tb.Financiering[[#This Row],[Anders]],0)</f>
        <v>0</v>
      </c>
      <c r="AE149" s="144">
        <f>IF(Tb.Financiering[[#This Row],[Pnr.]]=AE$7,Tb.Financiering[[#This Row],[Te financieren]]-Tb.Financiering[[#This Row],[Eigen
bijdrage]]-Tb.Financiering[[#This Row],[Andere
subsidie(s)]]-Tb.Financiering[[#This Row],[Anders]],0)</f>
        <v>0</v>
      </c>
      <c r="AF149" s="144">
        <f>IF(Tb.Financiering[[#This Row],[Pnr.]]=AF$7,Tb.Financiering[[#This Row],[Te financieren]]-Tb.Financiering[[#This Row],[Eigen
bijdrage]]-Tb.Financiering[[#This Row],[Andere
subsidie(s)]]-Tb.Financiering[[#This Row],[Anders]],0)</f>
        <v>0</v>
      </c>
      <c r="AG149" s="144">
        <f>IF(Tb.Financiering[[#This Row],[Pnr.]]=AG$7,Tb.Financiering[[#This Row],[Te financieren]]-Tb.Financiering[[#This Row],[Eigen
bijdrage]]-Tb.Financiering[[#This Row],[Andere
subsidie(s)]]-Tb.Financiering[[#This Row],[Anders]],0)</f>
        <v>0</v>
      </c>
      <c r="AH149" s="144">
        <f>IF(Tb.Financiering[[#This Row],[Pnr.]]=AH$7,Tb.Financiering[[#This Row],[Te financieren]]-Tb.Financiering[[#This Row],[Eigen
bijdrage]]-Tb.Financiering[[#This Row],[Andere
subsidie(s)]]-Tb.Financiering[[#This Row],[Anders]],0)</f>
        <v>0</v>
      </c>
      <c r="AI149" s="144">
        <f>IF(Tb.Financiering[[#This Row],[Pnr.]]=AI$7,Tb.Financiering[[#This Row],[Te financieren]]-Tb.Financiering[[#This Row],[Eigen
bijdrage]]-Tb.Financiering[[#This Row],[Andere
subsidie(s)]]-Tb.Financiering[[#This Row],[Anders]],0)</f>
        <v>0</v>
      </c>
      <c r="AJ149" s="144">
        <f>IF(Tb.Financiering[[#This Row],[Pnr.]]=AJ$7,Tb.Financiering[[#This Row],[Te financieren]]-Tb.Financiering[[#This Row],[Eigen
bijdrage]]-Tb.Financiering[[#This Row],[Andere
subsidie(s)]]-Tb.Financiering[[#This Row],[Anders]],0)</f>
        <v>0</v>
      </c>
      <c r="AK149" s="144">
        <f>IF(Tb.Financiering[[#This Row],[Pnr.]]=AK$7,Tb.Financiering[[#This Row],[Te financieren]]-Tb.Financiering[[#This Row],[Eigen
bijdrage]]-Tb.Financiering[[#This Row],[Andere
subsidie(s)]]-Tb.Financiering[[#This Row],[Anders]],0)</f>
        <v>0</v>
      </c>
      <c r="AL149" s="144">
        <f>IF(Tb.Financiering[[#This Row],[Pnr.]]=AL$7,Tb.Financiering[[#This Row],[Te financieren]]-Tb.Financiering[[#This Row],[Eigen
bijdrage]]-Tb.Financiering[[#This Row],[Andere
subsidie(s)]]-Tb.Financiering[[#This Row],[Anders]],0)</f>
        <v>0</v>
      </c>
      <c r="AM149" s="144">
        <f>IF(Tb.Financiering[[#This Row],[Pnr.]]=AM$7,Tb.Financiering[[#This Row],[Te financieren]]-Tb.Financiering[[#This Row],[Eigen
bijdrage]]-Tb.Financiering[[#This Row],[Andere
subsidie(s)]]-Tb.Financiering[[#This Row],[Anders]],0)</f>
        <v>0</v>
      </c>
      <c r="AN149" s="144">
        <f>IF(Tb.Financiering[[#This Row],[Pnr.]]=AN$7,Tb.Financiering[[#This Row],[Te financieren]]-Tb.Financiering[[#This Row],[Eigen
bijdrage]]-Tb.Financiering[[#This Row],[Andere
subsidie(s)]]-Tb.Financiering[[#This Row],[Anders]],0)</f>
        <v>0</v>
      </c>
      <c r="AO149" s="144">
        <f>IF(Tb.Financiering[[#This Row],[Pnr.]]=AO$7,Tb.Financiering[[#This Row],[Te financieren]]-Tb.Financiering[[#This Row],[Eigen
bijdrage]]-Tb.Financiering[[#This Row],[Andere
subsidie(s)]]-Tb.Financiering[[#This Row],[Anders]],0)</f>
        <v>0</v>
      </c>
      <c r="AP149" s="144">
        <f>IF(Tb.Financiering[[#This Row],[Pnr.]]=AP$7,Tb.Financiering[[#This Row],[Te financieren]]-Tb.Financiering[[#This Row],[Eigen
bijdrage]]-Tb.Financiering[[#This Row],[Andere
subsidie(s)]]-Tb.Financiering[[#This Row],[Anders]],0)</f>
        <v>0</v>
      </c>
      <c r="AQ149" s="144">
        <f>IF(Tb.Financiering[[#This Row],[Pnr.]]=AQ$7,Tb.Financiering[[#This Row],[Te financieren]]-Tb.Financiering[[#This Row],[Eigen
bijdrage]]-Tb.Financiering[[#This Row],[Andere
subsidie(s)]]-Tb.Financiering[[#This Row],[Anders]],0)</f>
        <v>0</v>
      </c>
      <c r="AR149" s="144">
        <f>IF(Tb.Financiering[[#This Row],[Pnr.]]=AR$7,Tb.Financiering[[#This Row],[Te financieren]]-Tb.Financiering[[#This Row],[Eigen
bijdrage]]-Tb.Financiering[[#This Row],[Andere
subsidie(s)]]-Tb.Financiering[[#This Row],[Anders]],0)</f>
        <v>0</v>
      </c>
      <c r="AS149" s="144">
        <f>IF(Tb.Financiering[[#This Row],[Pnr.]]=AS$7,Tb.Financiering[[#This Row],[Te financieren]]-Tb.Financiering[[#This Row],[Eigen
bijdrage]]-Tb.Financiering[[#This Row],[Andere
subsidie(s)]]-Tb.Financiering[[#This Row],[Anders]],0)</f>
        <v>0</v>
      </c>
      <c r="AT149" s="144">
        <f>IF(Tb.Financiering[[#This Row],[Pnr.]]=AT$7,Tb.Financiering[[#This Row],[Te financieren]]-Tb.Financiering[[#This Row],[Eigen
bijdrage]]-Tb.Financiering[[#This Row],[Andere
subsidie(s)]]-Tb.Financiering[[#This Row],[Anders]],0)</f>
        <v>0</v>
      </c>
      <c r="AU149" s="144">
        <f>IF(Tb.Financiering[[#This Row],[Pnr.]]=AU$7,Tb.Financiering[[#This Row],[Te financieren]]-Tb.Financiering[[#This Row],[Eigen
bijdrage]]-Tb.Financiering[[#This Row],[Andere
subsidie(s)]]-Tb.Financiering[[#This Row],[Anders]],0)</f>
        <v>0</v>
      </c>
      <c r="AV149" s="144">
        <f>IF(Tb.Financiering[[#This Row],[Pnr.]]=AV$7,Tb.Financiering[[#This Row],[Te financieren]]-Tb.Financiering[[#This Row],[Eigen
bijdrage]]-Tb.Financiering[[#This Row],[Andere
subsidie(s)]]-Tb.Financiering[[#This Row],[Anders]],0)</f>
        <v>0</v>
      </c>
      <c r="AW149" s="144">
        <f>IF(Tb.Financiering[[#This Row],[Pnr.]]=AW$7,Tb.Financiering[[#This Row],[Te financieren]]-Tb.Financiering[[#This Row],[Eigen
bijdrage]]-Tb.Financiering[[#This Row],[Andere
subsidie(s)]]-Tb.Financiering[[#This Row],[Anders]],0)</f>
        <v>0</v>
      </c>
      <c r="AX149" s="144">
        <f>IF(Tb.Financiering[[#This Row],[Pnr.]]=AX$7,Tb.Financiering[[#This Row],[Te financieren]]-Tb.Financiering[[#This Row],[Eigen
bijdrage]]-Tb.Financiering[[#This Row],[Andere
subsidie(s)]]-Tb.Financiering[[#This Row],[Anders]],0)</f>
        <v>0</v>
      </c>
      <c r="AY149" s="144">
        <f>IF(Tb.Financiering[[#This Row],[Pnr.]]=AY$7,Tb.Financiering[[#This Row],[Te financieren]]-Tb.Financiering[[#This Row],[Eigen
bijdrage]]-Tb.Financiering[[#This Row],[Andere
subsidie(s)]]-Tb.Financiering[[#This Row],[Anders]],0)</f>
        <v>0</v>
      </c>
      <c r="AZ149" s="144">
        <f>IF(Tb.Financiering[[#This Row],[Pnr.]]=AZ$7,Tb.Financiering[[#This Row],[Te financieren]]-Tb.Financiering[[#This Row],[Eigen
bijdrage]]-Tb.Financiering[[#This Row],[Andere
subsidie(s)]]-Tb.Financiering[[#This Row],[Anders]],0)</f>
        <v>0</v>
      </c>
      <c r="BA149" s="144">
        <f>IF(Tb.Financiering[[#This Row],[Pnr.]]=BA$7,Tb.Financiering[[#This Row],[Te financieren]]-Tb.Financiering[[#This Row],[Eigen
bijdrage]]-Tb.Financiering[[#This Row],[Andere
subsidie(s)]]-Tb.Financiering[[#This Row],[Anders]],0)</f>
        <v>0</v>
      </c>
      <c r="BB149" s="144">
        <f>IF(Tb.Financiering[[#This Row],[Pnr.]]=BB$7,Tb.Financiering[[#This Row],[Te financieren]]-Tb.Financiering[[#This Row],[Eigen
bijdrage]]-Tb.Financiering[[#This Row],[Andere
subsidie(s)]]-Tb.Financiering[[#This Row],[Anders]],0)</f>
        <v>0</v>
      </c>
      <c r="BC149" s="144">
        <f>IF(Tb.Financiering[[#This Row],[Pnr.]]=BC$7,Tb.Financiering[[#This Row],[Te financieren]]-Tb.Financiering[[#This Row],[Eigen
bijdrage]]-Tb.Financiering[[#This Row],[Andere
subsidie(s)]]-Tb.Financiering[[#This Row],[Anders]],0)</f>
        <v>0</v>
      </c>
      <c r="BD149" s="144">
        <f>IF(Tb.Financiering[[#This Row],[Pnr.]]=BD$7,Tb.Financiering[[#This Row],[Te financieren]]-Tb.Financiering[[#This Row],[Eigen
bijdrage]]-Tb.Financiering[[#This Row],[Andere
subsidie(s)]]-Tb.Financiering[[#This Row],[Anders]],0)</f>
        <v>0</v>
      </c>
      <c r="BE149" s="144">
        <f>IF(Tb.Financiering[[#This Row],[Pnr.]]=BE$7,Tb.Financiering[[#This Row],[Te financieren]]-Tb.Financiering[[#This Row],[Eigen
bijdrage]]-Tb.Financiering[[#This Row],[Andere
subsidie(s)]]-Tb.Financiering[[#This Row],[Anders]],0)</f>
        <v>0</v>
      </c>
      <c r="BF149" s="144">
        <f>IF(Tb.Financiering[[#This Row],[Pnr.]]=BF$7,Tb.Financiering[[#This Row],[Te financieren]]-Tb.Financiering[[#This Row],[Eigen
bijdrage]]-Tb.Financiering[[#This Row],[Andere
subsidie(s)]]-Tb.Financiering[[#This Row],[Anders]],0)</f>
        <v>0</v>
      </c>
      <c r="BG149" s="144">
        <f>IF(Tb.Financiering[[#This Row],[Pnr.]]=BG$7,Tb.Financiering[[#This Row],[Te financieren]]-Tb.Financiering[[#This Row],[Eigen
bijdrage]]-Tb.Financiering[[#This Row],[Andere
subsidie(s)]]-Tb.Financiering[[#This Row],[Anders]],0)</f>
        <v>0</v>
      </c>
      <c r="BH149" s="144">
        <f>IF(Tb.Financiering[[#This Row],[Pnr.]]=BH$7,Tb.Financiering[[#This Row],[Te financieren]]-Tb.Financiering[[#This Row],[Eigen
bijdrage]]-Tb.Financiering[[#This Row],[Andere
subsidie(s)]]-Tb.Financiering[[#This Row],[Anders]],0)</f>
        <v>0</v>
      </c>
      <c r="BI149" s="144">
        <f>IF(Tb.Financiering[[#This Row],[Pnr.]]=BI$7,Tb.Financiering[[#This Row],[Te financieren]]-Tb.Financiering[[#This Row],[Eigen
bijdrage]]-Tb.Financiering[[#This Row],[Andere
subsidie(s)]]-Tb.Financiering[[#This Row],[Anders]],0)</f>
        <v>0</v>
      </c>
      <c r="BJ149" s="144">
        <f>IF(Tb.Financiering[[#This Row],[Pnr.]]=BJ$7,Tb.Financiering[[#This Row],[Te financieren]]-Tb.Financiering[[#This Row],[Eigen
bijdrage]]-Tb.Financiering[[#This Row],[Andere
subsidie(s)]]-Tb.Financiering[[#This Row],[Anders]],0)</f>
        <v>0</v>
      </c>
      <c r="BK149" s="144">
        <f>IF(Tb.Financiering[[#This Row],[Pnr.]]=BK$7,Tb.Financiering[[#This Row],[Te financieren]]-Tb.Financiering[[#This Row],[Eigen
bijdrage]]-Tb.Financiering[[#This Row],[Andere
subsidie(s)]]-Tb.Financiering[[#This Row],[Anders]],0)</f>
        <v>0</v>
      </c>
      <c r="BL149" s="144">
        <f>IF(Tb.Financiering[[#This Row],[Pnr.]]=BL$7,Tb.Financiering[[#This Row],[Te financieren]]-Tb.Financiering[[#This Row],[Eigen
bijdrage]]-Tb.Financiering[[#This Row],[Andere
subsidie(s)]]-Tb.Financiering[[#This Row],[Anders]],0)</f>
        <v>0</v>
      </c>
      <c r="BM149" s="144">
        <f>IF(Tb.Financiering[[#This Row],[Pnr.]]=BM$7,Tb.Financiering[[#This Row],[Te financieren]]-Tb.Financiering[[#This Row],[Eigen
bijdrage]]-Tb.Financiering[[#This Row],[Andere
subsidie(s)]]-Tb.Financiering[[#This Row],[Anders]],0)</f>
        <v>0</v>
      </c>
      <c r="BN149" s="235">
        <f>IF(Tb.Financiering[[#This Row],[Pnr.]]=BN$7,Tb.Financiering[[#This Row],[Eigen
bijdrage]]+Tb.Financiering[[#This Row],[Andere
subsidie(s)]]+Tb.Financiering[[#This Row],[Anders]],0)</f>
        <v>0</v>
      </c>
      <c r="BO149" s="235">
        <f>IF(Tb.Financiering[[#This Row],[Pnr.]]=BO$7,Tb.Financiering[[#This Row],[Eigen
bijdrage]]+Tb.Financiering[[#This Row],[Andere
subsidie(s)]]+Tb.Financiering[[#This Row],[Anders]],0)</f>
        <v>0</v>
      </c>
      <c r="BP149" s="235">
        <f>IF(Tb.Financiering[[#This Row],[Pnr.]]=BP$7,Tb.Financiering[[#This Row],[Eigen
bijdrage]]+Tb.Financiering[[#This Row],[Andere
subsidie(s)]]+Tb.Financiering[[#This Row],[Anders]],0)</f>
        <v>0</v>
      </c>
      <c r="BQ149" s="235">
        <f>IF(Tb.Financiering[[#This Row],[Pnr.]]=BQ$7,Tb.Financiering[[#This Row],[Eigen
bijdrage]]+Tb.Financiering[[#This Row],[Andere
subsidie(s)]]+Tb.Financiering[[#This Row],[Anders]],0)</f>
        <v>0</v>
      </c>
      <c r="BR149" s="235">
        <f>IF(Tb.Financiering[[#This Row],[Pnr.]]=BR$7,Tb.Financiering[[#This Row],[Eigen
bijdrage]]+Tb.Financiering[[#This Row],[Andere
subsidie(s)]]+Tb.Financiering[[#This Row],[Anders]],0)</f>
        <v>0</v>
      </c>
      <c r="BS149" s="235">
        <f>IF(Tb.Financiering[[#This Row],[Pnr.]]=BS$7,Tb.Financiering[[#This Row],[Eigen
bijdrage]]+Tb.Financiering[[#This Row],[Andere
subsidie(s)]]+Tb.Financiering[[#This Row],[Anders]],0)</f>
        <v>0</v>
      </c>
      <c r="BT149" s="235">
        <f>IF(Tb.Financiering[[#This Row],[Pnr.]]=BT$7,Tb.Financiering[[#This Row],[Eigen
bijdrage]]+Tb.Financiering[[#This Row],[Andere
subsidie(s)]]+Tb.Financiering[[#This Row],[Anders]],0)</f>
        <v>0</v>
      </c>
      <c r="BU149" s="235">
        <f>IF(Tb.Financiering[[#This Row],[Pnr.]]=BU$7,Tb.Financiering[[#This Row],[Eigen
bijdrage]]+Tb.Financiering[[#This Row],[Andere
subsidie(s)]]+Tb.Financiering[[#This Row],[Anders]],0)</f>
        <v>0</v>
      </c>
      <c r="BV149" s="235">
        <f>IF(Tb.Financiering[[#This Row],[Pnr.]]=BV$7,Tb.Financiering[[#This Row],[Eigen
bijdrage]]+Tb.Financiering[[#This Row],[Andere
subsidie(s)]]+Tb.Financiering[[#This Row],[Anders]],0)</f>
        <v>0</v>
      </c>
      <c r="BW149" s="235">
        <f>IF(Tb.Financiering[[#This Row],[Pnr.]]=BW$7,Tb.Financiering[[#This Row],[Eigen
bijdrage]]+Tb.Financiering[[#This Row],[Andere
subsidie(s)]]+Tb.Financiering[[#This Row],[Anders]],0)</f>
        <v>0</v>
      </c>
      <c r="BX149" s="235">
        <f>IF(Tb.Financiering[[#This Row],[Pnr.]]=BX$7,Tb.Financiering[[#This Row],[Eigen
bijdrage]]+Tb.Financiering[[#This Row],[Andere
subsidie(s)]]+Tb.Financiering[[#This Row],[Anders]],0)</f>
        <v>0</v>
      </c>
      <c r="BY149" s="235">
        <f>IF(Tb.Financiering[[#This Row],[Pnr.]]=BY$7,Tb.Financiering[[#This Row],[Eigen
bijdrage]]+Tb.Financiering[[#This Row],[Andere
subsidie(s)]]+Tb.Financiering[[#This Row],[Anders]],0)</f>
        <v>0</v>
      </c>
      <c r="BZ149" s="235">
        <f>IF(Tb.Financiering[[#This Row],[Pnr.]]=BZ$7,Tb.Financiering[[#This Row],[Eigen
bijdrage]]+Tb.Financiering[[#This Row],[Andere
subsidie(s)]]+Tb.Financiering[[#This Row],[Anders]],0)</f>
        <v>0</v>
      </c>
      <c r="CA149" s="235">
        <f>IF(Tb.Financiering[[#This Row],[Pnr.]]=CA$7,Tb.Financiering[[#This Row],[Eigen
bijdrage]]+Tb.Financiering[[#This Row],[Andere
subsidie(s)]]+Tb.Financiering[[#This Row],[Anders]],0)</f>
        <v>0</v>
      </c>
      <c r="CB149" s="235">
        <f>IF(Tb.Financiering[[#This Row],[Pnr.]]=CB$7,Tb.Financiering[[#This Row],[Eigen
bijdrage]]+Tb.Financiering[[#This Row],[Andere
subsidie(s)]]+Tb.Financiering[[#This Row],[Anders]],0)</f>
        <v>0</v>
      </c>
      <c r="CC149" s="235">
        <f>IF(Tb.Financiering[[#This Row],[Pnr.]]=CC$7,Tb.Financiering[[#This Row],[Eigen
bijdrage]]+Tb.Financiering[[#This Row],[Andere
subsidie(s)]]+Tb.Financiering[[#This Row],[Anders]],0)</f>
        <v>0</v>
      </c>
      <c r="CD149" s="235">
        <f>IF(Tb.Financiering[[#This Row],[Pnr.]]=CD$7,Tb.Financiering[[#This Row],[Eigen
bijdrage]]+Tb.Financiering[[#This Row],[Andere
subsidie(s)]]+Tb.Financiering[[#This Row],[Anders]],0)</f>
        <v>0</v>
      </c>
      <c r="CE149" s="235">
        <f>IF(Tb.Financiering[[#This Row],[Pnr.]]=CE$7,Tb.Financiering[[#This Row],[Eigen
bijdrage]]+Tb.Financiering[[#This Row],[Andere
subsidie(s)]]+Tb.Financiering[[#This Row],[Anders]],0)</f>
        <v>0</v>
      </c>
      <c r="CF149" s="235">
        <f>IF(Tb.Financiering[[#This Row],[Pnr.]]=CF$7,Tb.Financiering[[#This Row],[Eigen
bijdrage]]+Tb.Financiering[[#This Row],[Andere
subsidie(s)]]+Tb.Financiering[[#This Row],[Anders]],0)</f>
        <v>0</v>
      </c>
      <c r="CG149" s="235">
        <f>IF(Tb.Financiering[[#This Row],[Pnr.]]=CG$7,Tb.Financiering[[#This Row],[Eigen
bijdrage]]+Tb.Financiering[[#This Row],[Andere
subsidie(s)]]+Tb.Financiering[[#This Row],[Anders]],0)</f>
        <v>0</v>
      </c>
      <c r="CH149" s="235">
        <f>IF(Tb.Financiering[[#This Row],[Pnr.]]=CH$7,Tb.Financiering[[#This Row],[Eigen
bijdrage]]+Tb.Financiering[[#This Row],[Andere
subsidie(s)]]+Tb.Financiering[[#This Row],[Anders]],0)</f>
        <v>0</v>
      </c>
      <c r="CI149" s="235">
        <f>IF(Tb.Financiering[[#This Row],[Pnr.]]=CI$7,Tb.Financiering[[#This Row],[Eigen
bijdrage]]+Tb.Financiering[[#This Row],[Andere
subsidie(s)]]+Tb.Financiering[[#This Row],[Anders]],0)</f>
        <v>0</v>
      </c>
      <c r="CJ149" s="235">
        <f>IF(Tb.Financiering[[#This Row],[Pnr.]]=CJ$7,Tb.Financiering[[#This Row],[Eigen
bijdrage]]+Tb.Financiering[[#This Row],[Andere
subsidie(s)]]+Tb.Financiering[[#This Row],[Anders]],0)</f>
        <v>0</v>
      </c>
      <c r="CK149" s="235">
        <f>IF(Tb.Financiering[[#This Row],[Pnr.]]=CK$7,Tb.Financiering[[#This Row],[Eigen
bijdrage]]+Tb.Financiering[[#This Row],[Andere
subsidie(s)]]+Tb.Financiering[[#This Row],[Anders]],0)</f>
        <v>0</v>
      </c>
      <c r="CL149" s="235">
        <f>IF(Tb.Financiering[[#This Row],[Pnr.]]=CL$7,Tb.Financiering[[#This Row],[Eigen
bijdrage]]+Tb.Financiering[[#This Row],[Andere
subsidie(s)]]+Tb.Financiering[[#This Row],[Anders]],0)</f>
        <v>0</v>
      </c>
      <c r="CM149" s="235">
        <f>IF(Tb.Financiering[[#This Row],[Pnr.]]=CM$7,Tb.Financiering[[#This Row],[Eigen
bijdrage]]+Tb.Financiering[[#This Row],[Andere
subsidie(s)]]+Tb.Financiering[[#This Row],[Anders]],0)</f>
        <v>0</v>
      </c>
      <c r="CN149" s="235">
        <f>IF(Tb.Financiering[[#This Row],[Pnr.]]=CN$7,Tb.Financiering[[#This Row],[Eigen
bijdrage]]+Tb.Financiering[[#This Row],[Andere
subsidie(s)]]+Tb.Financiering[[#This Row],[Anders]],0)</f>
        <v>0</v>
      </c>
      <c r="CO149" s="235">
        <f>IF(Tb.Financiering[[#This Row],[Pnr.]]=CO$7,Tb.Financiering[[#This Row],[Eigen
bijdrage]]+Tb.Financiering[[#This Row],[Andere
subsidie(s)]]+Tb.Financiering[[#This Row],[Anders]],0)</f>
        <v>0</v>
      </c>
      <c r="CP149" s="235">
        <f>IF(Tb.Financiering[[#This Row],[Pnr.]]=CP$7,Tb.Financiering[[#This Row],[Eigen
bijdrage]]+Tb.Financiering[[#This Row],[Andere
subsidie(s)]]+Tb.Financiering[[#This Row],[Anders]],0)</f>
        <v>0</v>
      </c>
      <c r="CQ149" s="235">
        <f>IF(Tb.Financiering[[#This Row],[Pnr.]]=CQ$7,Tb.Financiering[[#This Row],[Eigen
bijdrage]]+Tb.Financiering[[#This Row],[Andere
subsidie(s)]]+Tb.Financiering[[#This Row],[Anders]],0)</f>
        <v>0</v>
      </c>
      <c r="CR149" s="235">
        <f>IF(Tb.Financiering[[#This Row],[Pnr.]]=CR$7,Tb.Financiering[[#This Row],[Eigen
bijdrage]]+Tb.Financiering[[#This Row],[Andere
subsidie(s)]]+Tb.Financiering[[#This Row],[Anders]],0)</f>
        <v>0</v>
      </c>
      <c r="CS149" s="235">
        <f>IF(Tb.Financiering[[#This Row],[Pnr.]]=CS$7,Tb.Financiering[[#This Row],[Eigen
bijdrage]]+Tb.Financiering[[#This Row],[Andere
subsidie(s)]]+Tb.Financiering[[#This Row],[Anders]],0)</f>
        <v>0</v>
      </c>
      <c r="CT149" s="235">
        <f>IF(Tb.Financiering[[#This Row],[Pnr.]]=CT$7,Tb.Financiering[[#This Row],[Eigen
bijdrage]]+Tb.Financiering[[#This Row],[Andere
subsidie(s)]]+Tb.Financiering[[#This Row],[Anders]],0)</f>
        <v>0</v>
      </c>
      <c r="CU149" s="235">
        <f>IF(Tb.Financiering[[#This Row],[Pnr.]]=CU$7,Tb.Financiering[[#This Row],[Eigen
bijdrage]]+Tb.Financiering[[#This Row],[Andere
subsidie(s)]]+Tb.Financiering[[#This Row],[Anders]],0)</f>
        <v>0</v>
      </c>
      <c r="CV149" s="235">
        <f>IF(Tb.Financiering[[#This Row],[Pnr.]]=CV$7,Tb.Financiering[[#This Row],[Eigen
bijdrage]]+Tb.Financiering[[#This Row],[Andere
subsidie(s)]]+Tb.Financiering[[#This Row],[Anders]],0)</f>
        <v>0</v>
      </c>
      <c r="CW149" s="235">
        <f>IF(Tb.Financiering[[#This Row],[Pnr.]]=CW$7,Tb.Financiering[[#This Row],[Eigen
bijdrage]]+Tb.Financiering[[#This Row],[Andere
subsidie(s)]]+Tb.Financiering[[#This Row],[Anders]],0)</f>
        <v>0</v>
      </c>
      <c r="CX149" s="235">
        <f>IF(Tb.Financiering[[#This Row],[Pnr.]]=CX$7,Tb.Financiering[[#This Row],[Eigen
bijdrage]]+Tb.Financiering[[#This Row],[Andere
subsidie(s)]]+Tb.Financiering[[#This Row],[Anders]],0)</f>
        <v>0</v>
      </c>
      <c r="CY149" s="235">
        <f>IF(Tb.Financiering[[#This Row],[Pnr.]]=CY$7,Tb.Financiering[[#This Row],[Eigen
bijdrage]]+Tb.Financiering[[#This Row],[Andere
subsidie(s)]]+Tb.Financiering[[#This Row],[Anders]],0)</f>
        <v>0</v>
      </c>
      <c r="CZ149" s="235">
        <f>IF(Tb.Financiering[[#This Row],[Pnr.]]=CZ$7,Tb.Financiering[[#This Row],[Eigen
bijdrage]]+Tb.Financiering[[#This Row],[Andere
subsidie(s)]]+Tb.Financiering[[#This Row],[Anders]],0)</f>
        <v>0</v>
      </c>
      <c r="DA149" s="235">
        <f>IF(Tb.Financiering[[#This Row],[Pnr.]]=DA$7,Tb.Financiering[[#This Row],[Eigen
bijdrage]]+Tb.Financiering[[#This Row],[Andere
subsidie(s)]]+Tb.Financiering[[#This Row],[Anders]],0)</f>
        <v>0</v>
      </c>
      <c r="DB149" s="235">
        <f>IF(Tb.Financiering[[#This Row],[Pnr.]]=DB$7,Tb.Financiering[[#This Row],[Eigen
bijdrage]]+Tb.Financiering[[#This Row],[Andere
subsidie(s)]]+Tb.Financiering[[#This Row],[Anders]],0)</f>
        <v>0</v>
      </c>
      <c r="DC149" s="235">
        <f>IF(Tb.Financiering[[#This Row],[Pnr.]]=DC$7,Tb.Financiering[[#This Row],[Eigen
bijdrage]]+Tb.Financiering[[#This Row],[Andere
subsidie(s)]]+Tb.Financiering[[#This Row],[Anders]],0)</f>
        <v>0</v>
      </c>
      <c r="DD149" s="235">
        <f>IF(Tb.Financiering[[#This Row],[Pnr.]]=DD$7,Tb.Financiering[[#This Row],[Eigen
bijdrage]]+Tb.Financiering[[#This Row],[Andere
subsidie(s)]]+Tb.Financiering[[#This Row],[Anders]],0)</f>
        <v>0</v>
      </c>
      <c r="DE149" s="235">
        <f>IF(Tb.Financiering[[#This Row],[Pnr.]]=DE$7,Tb.Financiering[[#This Row],[Eigen
bijdrage]]+Tb.Financiering[[#This Row],[Andere
subsidie(s)]]+Tb.Financiering[[#This Row],[Anders]],0)</f>
        <v>0</v>
      </c>
      <c r="DF149" s="235">
        <f>IF(Tb.Financiering[[#This Row],[Pnr.]]=DF$7,Tb.Financiering[[#This Row],[Eigen
bijdrage]]+Tb.Financiering[[#This Row],[Andere
subsidie(s)]]+Tb.Financiering[[#This Row],[Anders]],0)</f>
        <v>0</v>
      </c>
      <c r="DG149" s="235">
        <f>IF(Tb.Financiering[[#This Row],[Pnr.]]=DG$7,Tb.Financiering[[#This Row],[Eigen
bijdrage]]+Tb.Financiering[[#This Row],[Andere
subsidie(s)]]+Tb.Financiering[[#This Row],[Anders]],0)</f>
        <v>0</v>
      </c>
      <c r="DH149" s="235">
        <f>IF(Tb.Financiering[[#This Row],[Pnr.]]=DH$7,Tb.Financiering[[#This Row],[Eigen
bijdrage]]+Tb.Financiering[[#This Row],[Andere
subsidie(s)]]+Tb.Financiering[[#This Row],[Anders]],0)</f>
        <v>0</v>
      </c>
      <c r="DI149" s="235">
        <f>IF(Tb.Financiering[[#This Row],[Pnr.]]=DI$7,Tb.Financiering[[#This Row],[Eigen
bijdrage]]+Tb.Financiering[[#This Row],[Andere
subsidie(s)]]+Tb.Financiering[[#This Row],[Anders]],0)</f>
        <v>0</v>
      </c>
      <c r="DJ149" s="235">
        <f>IF(Tb.Financiering[[#This Row],[Pnr.]]=DJ$7,Tb.Financiering[[#This Row],[Eigen
bijdrage]]+Tb.Financiering[[#This Row],[Andere
subsidie(s)]]+Tb.Financiering[[#This Row],[Anders]],0)</f>
        <v>0</v>
      </c>
      <c r="DK149" s="235">
        <f>IF(Tb.Financiering[[#This Row],[Pnr.]]=DK$7,Tb.Financiering[[#This Row],[Eigen
bijdrage]]+Tb.Financiering[[#This Row],[Andere
subsidie(s)]]+Tb.Financiering[[#This Row],[Anders]],0)</f>
        <v>0</v>
      </c>
      <c r="XFD149" s="31"/>
    </row>
    <row r="150" spans="1:115 16384:16384" s="4" customFormat="1" x14ac:dyDescent="0.3">
      <c r="A150" s="31"/>
      <c r="B150" s="137"/>
      <c r="C150" s="137"/>
      <c r="D150" s="11">
        <f>SUMIF(Tbl.Kosten[PSAnr.],Tb.Financiering[[#This Row],[PSAnr.]],Tbl.Kosten[Totaal kosten])</f>
        <v>0</v>
      </c>
      <c r="E150" s="154">
        <f>SUMIF(Tbl.Kosten[PSAnr.],Tb.Financiering[[#This Row],[PSAnr.]],Tbl.Kosten[Subsidie])</f>
        <v>0</v>
      </c>
      <c r="F150" s="155"/>
      <c r="G150" s="154">
        <f>Tb.Financiering[[#This Row],[Begrote kosten]]-Tb.Financiering[[#This Row],[Berekende GLB subsidie]]-Tb.Financiering[[#This Row],[Correctie GLB subsidie]]</f>
        <v>0</v>
      </c>
      <c r="H150" s="156"/>
      <c r="I150" s="156"/>
      <c r="J150" s="156"/>
      <c r="K150" s="152"/>
      <c r="L150" s="97">
        <f>Tb.Financiering[[#This Row],[Te financieren]]-SUM(Tb.Financiering[[#This Row],[Eigen
bijdrage]:[Anders]])</f>
        <v>0</v>
      </c>
      <c r="M150" s="160" t="str">
        <f>IFERROR(VLOOKUP(Tb.Financiering[[#This Row],[Partnernaam]],Tbl.Projectpartners[[Naam]:[PNr.]],9,FALSE),"")</f>
        <v/>
      </c>
      <c r="N150" s="142" t="str">
        <f>IFERROR(VLOOKUP(Tb.Financiering[[#This Row],[Subsidiabele activiteit]],Tbl.Subsidiehoogte[[Subsidieactiviteit]:[SAnr.]],3,FALSE),"")</f>
        <v/>
      </c>
      <c r="O150" s="142" t="str">
        <f>_xlfn.CONCAT(Tb.Financiering[[#This Row],[Pnr.]],Tb.Financiering[[#This Row],[SAnr.]])</f>
        <v/>
      </c>
      <c r="P150" s="144">
        <f>IF(Tb.Financiering[[#This Row],[Pnr.]]=P$7,Tb.Financiering[[#This Row],[Te financieren]]-Tb.Financiering[[#This Row],[Eigen
bijdrage]]-Tb.Financiering[[#This Row],[Andere
subsidie(s)]]-Tb.Financiering[[#This Row],[Anders]],0)</f>
        <v>0</v>
      </c>
      <c r="Q150" s="144">
        <f>IF(Tb.Financiering[[#This Row],[Pnr.]]=Q$7,Tb.Financiering[[#This Row],[Te financieren]]-Tb.Financiering[[#This Row],[Eigen
bijdrage]]-Tb.Financiering[[#This Row],[Andere
subsidie(s)]]-Tb.Financiering[[#This Row],[Anders]],0)</f>
        <v>0</v>
      </c>
      <c r="R150" s="144">
        <f>IF(Tb.Financiering[[#This Row],[Pnr.]]=R$7,Tb.Financiering[[#This Row],[Te financieren]]-Tb.Financiering[[#This Row],[Eigen
bijdrage]]-Tb.Financiering[[#This Row],[Andere
subsidie(s)]]-Tb.Financiering[[#This Row],[Anders]],0)</f>
        <v>0</v>
      </c>
      <c r="S150" s="144">
        <f>IF(Tb.Financiering[[#This Row],[Pnr.]]=S$7,Tb.Financiering[[#This Row],[Te financieren]]-Tb.Financiering[[#This Row],[Eigen
bijdrage]]-Tb.Financiering[[#This Row],[Andere
subsidie(s)]]-Tb.Financiering[[#This Row],[Anders]],0)</f>
        <v>0</v>
      </c>
      <c r="T150" s="144">
        <f>IF(Tb.Financiering[[#This Row],[Pnr.]]=T$7,Tb.Financiering[[#This Row],[Te financieren]]-Tb.Financiering[[#This Row],[Eigen
bijdrage]]-Tb.Financiering[[#This Row],[Andere
subsidie(s)]]-Tb.Financiering[[#This Row],[Anders]],0)</f>
        <v>0</v>
      </c>
      <c r="U150" s="144">
        <f>IF(Tb.Financiering[[#This Row],[Pnr.]]=U$7,Tb.Financiering[[#This Row],[Te financieren]]-Tb.Financiering[[#This Row],[Eigen
bijdrage]]-Tb.Financiering[[#This Row],[Andere
subsidie(s)]]-Tb.Financiering[[#This Row],[Anders]],0)</f>
        <v>0</v>
      </c>
      <c r="V150" s="144">
        <f>IF(Tb.Financiering[[#This Row],[Pnr.]]=V$7,Tb.Financiering[[#This Row],[Te financieren]]-Tb.Financiering[[#This Row],[Eigen
bijdrage]]-Tb.Financiering[[#This Row],[Andere
subsidie(s)]]-Tb.Financiering[[#This Row],[Anders]],0)</f>
        <v>0</v>
      </c>
      <c r="W150" s="144">
        <f>IF(Tb.Financiering[[#This Row],[Pnr.]]=W$7,Tb.Financiering[[#This Row],[Te financieren]]-Tb.Financiering[[#This Row],[Eigen
bijdrage]]-Tb.Financiering[[#This Row],[Andere
subsidie(s)]]-Tb.Financiering[[#This Row],[Anders]],0)</f>
        <v>0</v>
      </c>
      <c r="X150" s="144">
        <f>IF(Tb.Financiering[[#This Row],[Pnr.]]=X$7,Tb.Financiering[[#This Row],[Te financieren]]-Tb.Financiering[[#This Row],[Eigen
bijdrage]]-Tb.Financiering[[#This Row],[Andere
subsidie(s)]]-Tb.Financiering[[#This Row],[Anders]],0)</f>
        <v>0</v>
      </c>
      <c r="Y150" s="144">
        <f>IF(Tb.Financiering[[#This Row],[Pnr.]]=Y$7,Tb.Financiering[[#This Row],[Te financieren]]-Tb.Financiering[[#This Row],[Eigen
bijdrage]]-Tb.Financiering[[#This Row],[Andere
subsidie(s)]]-Tb.Financiering[[#This Row],[Anders]],0)</f>
        <v>0</v>
      </c>
      <c r="Z150" s="144">
        <f>IF(Tb.Financiering[[#This Row],[Pnr.]]=Z$7,Tb.Financiering[[#This Row],[Te financieren]]-Tb.Financiering[[#This Row],[Eigen
bijdrage]]-Tb.Financiering[[#This Row],[Andere
subsidie(s)]]-Tb.Financiering[[#This Row],[Anders]],0)</f>
        <v>0</v>
      </c>
      <c r="AA150" s="144">
        <f>IF(Tb.Financiering[[#This Row],[Pnr.]]=AA$7,Tb.Financiering[[#This Row],[Te financieren]]-Tb.Financiering[[#This Row],[Eigen
bijdrage]]-Tb.Financiering[[#This Row],[Andere
subsidie(s)]]-Tb.Financiering[[#This Row],[Anders]],0)</f>
        <v>0</v>
      </c>
      <c r="AB150" s="144">
        <f>IF(Tb.Financiering[[#This Row],[Pnr.]]=AB$7,Tb.Financiering[[#This Row],[Te financieren]]-Tb.Financiering[[#This Row],[Eigen
bijdrage]]-Tb.Financiering[[#This Row],[Andere
subsidie(s)]]-Tb.Financiering[[#This Row],[Anders]],0)</f>
        <v>0</v>
      </c>
      <c r="AC150" s="144">
        <f>IF(Tb.Financiering[[#This Row],[Pnr.]]=AC$7,Tb.Financiering[[#This Row],[Te financieren]]-Tb.Financiering[[#This Row],[Eigen
bijdrage]]-Tb.Financiering[[#This Row],[Andere
subsidie(s)]]-Tb.Financiering[[#This Row],[Anders]],0)</f>
        <v>0</v>
      </c>
      <c r="AD150" s="144">
        <f>IF(Tb.Financiering[[#This Row],[Pnr.]]=AD$7,Tb.Financiering[[#This Row],[Te financieren]]-Tb.Financiering[[#This Row],[Eigen
bijdrage]]-Tb.Financiering[[#This Row],[Andere
subsidie(s)]]-Tb.Financiering[[#This Row],[Anders]],0)</f>
        <v>0</v>
      </c>
      <c r="AE150" s="144">
        <f>IF(Tb.Financiering[[#This Row],[Pnr.]]=AE$7,Tb.Financiering[[#This Row],[Te financieren]]-Tb.Financiering[[#This Row],[Eigen
bijdrage]]-Tb.Financiering[[#This Row],[Andere
subsidie(s)]]-Tb.Financiering[[#This Row],[Anders]],0)</f>
        <v>0</v>
      </c>
      <c r="AF150" s="144">
        <f>IF(Tb.Financiering[[#This Row],[Pnr.]]=AF$7,Tb.Financiering[[#This Row],[Te financieren]]-Tb.Financiering[[#This Row],[Eigen
bijdrage]]-Tb.Financiering[[#This Row],[Andere
subsidie(s)]]-Tb.Financiering[[#This Row],[Anders]],0)</f>
        <v>0</v>
      </c>
      <c r="AG150" s="144">
        <f>IF(Tb.Financiering[[#This Row],[Pnr.]]=AG$7,Tb.Financiering[[#This Row],[Te financieren]]-Tb.Financiering[[#This Row],[Eigen
bijdrage]]-Tb.Financiering[[#This Row],[Andere
subsidie(s)]]-Tb.Financiering[[#This Row],[Anders]],0)</f>
        <v>0</v>
      </c>
      <c r="AH150" s="144">
        <f>IF(Tb.Financiering[[#This Row],[Pnr.]]=AH$7,Tb.Financiering[[#This Row],[Te financieren]]-Tb.Financiering[[#This Row],[Eigen
bijdrage]]-Tb.Financiering[[#This Row],[Andere
subsidie(s)]]-Tb.Financiering[[#This Row],[Anders]],0)</f>
        <v>0</v>
      </c>
      <c r="AI150" s="144">
        <f>IF(Tb.Financiering[[#This Row],[Pnr.]]=AI$7,Tb.Financiering[[#This Row],[Te financieren]]-Tb.Financiering[[#This Row],[Eigen
bijdrage]]-Tb.Financiering[[#This Row],[Andere
subsidie(s)]]-Tb.Financiering[[#This Row],[Anders]],0)</f>
        <v>0</v>
      </c>
      <c r="AJ150" s="144">
        <f>IF(Tb.Financiering[[#This Row],[Pnr.]]=AJ$7,Tb.Financiering[[#This Row],[Te financieren]]-Tb.Financiering[[#This Row],[Eigen
bijdrage]]-Tb.Financiering[[#This Row],[Andere
subsidie(s)]]-Tb.Financiering[[#This Row],[Anders]],0)</f>
        <v>0</v>
      </c>
      <c r="AK150" s="144">
        <f>IF(Tb.Financiering[[#This Row],[Pnr.]]=AK$7,Tb.Financiering[[#This Row],[Te financieren]]-Tb.Financiering[[#This Row],[Eigen
bijdrage]]-Tb.Financiering[[#This Row],[Andere
subsidie(s)]]-Tb.Financiering[[#This Row],[Anders]],0)</f>
        <v>0</v>
      </c>
      <c r="AL150" s="144">
        <f>IF(Tb.Financiering[[#This Row],[Pnr.]]=AL$7,Tb.Financiering[[#This Row],[Te financieren]]-Tb.Financiering[[#This Row],[Eigen
bijdrage]]-Tb.Financiering[[#This Row],[Andere
subsidie(s)]]-Tb.Financiering[[#This Row],[Anders]],0)</f>
        <v>0</v>
      </c>
      <c r="AM150" s="144">
        <f>IF(Tb.Financiering[[#This Row],[Pnr.]]=AM$7,Tb.Financiering[[#This Row],[Te financieren]]-Tb.Financiering[[#This Row],[Eigen
bijdrage]]-Tb.Financiering[[#This Row],[Andere
subsidie(s)]]-Tb.Financiering[[#This Row],[Anders]],0)</f>
        <v>0</v>
      </c>
      <c r="AN150" s="144">
        <f>IF(Tb.Financiering[[#This Row],[Pnr.]]=AN$7,Tb.Financiering[[#This Row],[Te financieren]]-Tb.Financiering[[#This Row],[Eigen
bijdrage]]-Tb.Financiering[[#This Row],[Andere
subsidie(s)]]-Tb.Financiering[[#This Row],[Anders]],0)</f>
        <v>0</v>
      </c>
      <c r="AO150" s="144">
        <f>IF(Tb.Financiering[[#This Row],[Pnr.]]=AO$7,Tb.Financiering[[#This Row],[Te financieren]]-Tb.Financiering[[#This Row],[Eigen
bijdrage]]-Tb.Financiering[[#This Row],[Andere
subsidie(s)]]-Tb.Financiering[[#This Row],[Anders]],0)</f>
        <v>0</v>
      </c>
      <c r="AP150" s="144">
        <f>IF(Tb.Financiering[[#This Row],[Pnr.]]=AP$7,Tb.Financiering[[#This Row],[Te financieren]]-Tb.Financiering[[#This Row],[Eigen
bijdrage]]-Tb.Financiering[[#This Row],[Andere
subsidie(s)]]-Tb.Financiering[[#This Row],[Anders]],0)</f>
        <v>0</v>
      </c>
      <c r="AQ150" s="144">
        <f>IF(Tb.Financiering[[#This Row],[Pnr.]]=AQ$7,Tb.Financiering[[#This Row],[Te financieren]]-Tb.Financiering[[#This Row],[Eigen
bijdrage]]-Tb.Financiering[[#This Row],[Andere
subsidie(s)]]-Tb.Financiering[[#This Row],[Anders]],0)</f>
        <v>0</v>
      </c>
      <c r="AR150" s="144">
        <f>IF(Tb.Financiering[[#This Row],[Pnr.]]=AR$7,Tb.Financiering[[#This Row],[Te financieren]]-Tb.Financiering[[#This Row],[Eigen
bijdrage]]-Tb.Financiering[[#This Row],[Andere
subsidie(s)]]-Tb.Financiering[[#This Row],[Anders]],0)</f>
        <v>0</v>
      </c>
      <c r="AS150" s="144">
        <f>IF(Tb.Financiering[[#This Row],[Pnr.]]=AS$7,Tb.Financiering[[#This Row],[Te financieren]]-Tb.Financiering[[#This Row],[Eigen
bijdrage]]-Tb.Financiering[[#This Row],[Andere
subsidie(s)]]-Tb.Financiering[[#This Row],[Anders]],0)</f>
        <v>0</v>
      </c>
      <c r="AT150" s="144">
        <f>IF(Tb.Financiering[[#This Row],[Pnr.]]=AT$7,Tb.Financiering[[#This Row],[Te financieren]]-Tb.Financiering[[#This Row],[Eigen
bijdrage]]-Tb.Financiering[[#This Row],[Andere
subsidie(s)]]-Tb.Financiering[[#This Row],[Anders]],0)</f>
        <v>0</v>
      </c>
      <c r="AU150" s="144">
        <f>IF(Tb.Financiering[[#This Row],[Pnr.]]=AU$7,Tb.Financiering[[#This Row],[Te financieren]]-Tb.Financiering[[#This Row],[Eigen
bijdrage]]-Tb.Financiering[[#This Row],[Andere
subsidie(s)]]-Tb.Financiering[[#This Row],[Anders]],0)</f>
        <v>0</v>
      </c>
      <c r="AV150" s="144">
        <f>IF(Tb.Financiering[[#This Row],[Pnr.]]=AV$7,Tb.Financiering[[#This Row],[Te financieren]]-Tb.Financiering[[#This Row],[Eigen
bijdrage]]-Tb.Financiering[[#This Row],[Andere
subsidie(s)]]-Tb.Financiering[[#This Row],[Anders]],0)</f>
        <v>0</v>
      </c>
      <c r="AW150" s="144">
        <f>IF(Tb.Financiering[[#This Row],[Pnr.]]=AW$7,Tb.Financiering[[#This Row],[Te financieren]]-Tb.Financiering[[#This Row],[Eigen
bijdrage]]-Tb.Financiering[[#This Row],[Andere
subsidie(s)]]-Tb.Financiering[[#This Row],[Anders]],0)</f>
        <v>0</v>
      </c>
      <c r="AX150" s="144">
        <f>IF(Tb.Financiering[[#This Row],[Pnr.]]=AX$7,Tb.Financiering[[#This Row],[Te financieren]]-Tb.Financiering[[#This Row],[Eigen
bijdrage]]-Tb.Financiering[[#This Row],[Andere
subsidie(s)]]-Tb.Financiering[[#This Row],[Anders]],0)</f>
        <v>0</v>
      </c>
      <c r="AY150" s="144">
        <f>IF(Tb.Financiering[[#This Row],[Pnr.]]=AY$7,Tb.Financiering[[#This Row],[Te financieren]]-Tb.Financiering[[#This Row],[Eigen
bijdrage]]-Tb.Financiering[[#This Row],[Andere
subsidie(s)]]-Tb.Financiering[[#This Row],[Anders]],0)</f>
        <v>0</v>
      </c>
      <c r="AZ150" s="144">
        <f>IF(Tb.Financiering[[#This Row],[Pnr.]]=AZ$7,Tb.Financiering[[#This Row],[Te financieren]]-Tb.Financiering[[#This Row],[Eigen
bijdrage]]-Tb.Financiering[[#This Row],[Andere
subsidie(s)]]-Tb.Financiering[[#This Row],[Anders]],0)</f>
        <v>0</v>
      </c>
      <c r="BA150" s="144">
        <f>IF(Tb.Financiering[[#This Row],[Pnr.]]=BA$7,Tb.Financiering[[#This Row],[Te financieren]]-Tb.Financiering[[#This Row],[Eigen
bijdrage]]-Tb.Financiering[[#This Row],[Andere
subsidie(s)]]-Tb.Financiering[[#This Row],[Anders]],0)</f>
        <v>0</v>
      </c>
      <c r="BB150" s="144">
        <f>IF(Tb.Financiering[[#This Row],[Pnr.]]=BB$7,Tb.Financiering[[#This Row],[Te financieren]]-Tb.Financiering[[#This Row],[Eigen
bijdrage]]-Tb.Financiering[[#This Row],[Andere
subsidie(s)]]-Tb.Financiering[[#This Row],[Anders]],0)</f>
        <v>0</v>
      </c>
      <c r="BC150" s="144">
        <f>IF(Tb.Financiering[[#This Row],[Pnr.]]=BC$7,Tb.Financiering[[#This Row],[Te financieren]]-Tb.Financiering[[#This Row],[Eigen
bijdrage]]-Tb.Financiering[[#This Row],[Andere
subsidie(s)]]-Tb.Financiering[[#This Row],[Anders]],0)</f>
        <v>0</v>
      </c>
      <c r="BD150" s="144">
        <f>IF(Tb.Financiering[[#This Row],[Pnr.]]=BD$7,Tb.Financiering[[#This Row],[Te financieren]]-Tb.Financiering[[#This Row],[Eigen
bijdrage]]-Tb.Financiering[[#This Row],[Andere
subsidie(s)]]-Tb.Financiering[[#This Row],[Anders]],0)</f>
        <v>0</v>
      </c>
      <c r="BE150" s="144">
        <f>IF(Tb.Financiering[[#This Row],[Pnr.]]=BE$7,Tb.Financiering[[#This Row],[Te financieren]]-Tb.Financiering[[#This Row],[Eigen
bijdrage]]-Tb.Financiering[[#This Row],[Andere
subsidie(s)]]-Tb.Financiering[[#This Row],[Anders]],0)</f>
        <v>0</v>
      </c>
      <c r="BF150" s="144">
        <f>IF(Tb.Financiering[[#This Row],[Pnr.]]=BF$7,Tb.Financiering[[#This Row],[Te financieren]]-Tb.Financiering[[#This Row],[Eigen
bijdrage]]-Tb.Financiering[[#This Row],[Andere
subsidie(s)]]-Tb.Financiering[[#This Row],[Anders]],0)</f>
        <v>0</v>
      </c>
      <c r="BG150" s="144">
        <f>IF(Tb.Financiering[[#This Row],[Pnr.]]=BG$7,Tb.Financiering[[#This Row],[Te financieren]]-Tb.Financiering[[#This Row],[Eigen
bijdrage]]-Tb.Financiering[[#This Row],[Andere
subsidie(s)]]-Tb.Financiering[[#This Row],[Anders]],0)</f>
        <v>0</v>
      </c>
      <c r="BH150" s="144">
        <f>IF(Tb.Financiering[[#This Row],[Pnr.]]=BH$7,Tb.Financiering[[#This Row],[Te financieren]]-Tb.Financiering[[#This Row],[Eigen
bijdrage]]-Tb.Financiering[[#This Row],[Andere
subsidie(s)]]-Tb.Financiering[[#This Row],[Anders]],0)</f>
        <v>0</v>
      </c>
      <c r="BI150" s="144">
        <f>IF(Tb.Financiering[[#This Row],[Pnr.]]=BI$7,Tb.Financiering[[#This Row],[Te financieren]]-Tb.Financiering[[#This Row],[Eigen
bijdrage]]-Tb.Financiering[[#This Row],[Andere
subsidie(s)]]-Tb.Financiering[[#This Row],[Anders]],0)</f>
        <v>0</v>
      </c>
      <c r="BJ150" s="144">
        <f>IF(Tb.Financiering[[#This Row],[Pnr.]]=BJ$7,Tb.Financiering[[#This Row],[Te financieren]]-Tb.Financiering[[#This Row],[Eigen
bijdrage]]-Tb.Financiering[[#This Row],[Andere
subsidie(s)]]-Tb.Financiering[[#This Row],[Anders]],0)</f>
        <v>0</v>
      </c>
      <c r="BK150" s="144">
        <f>IF(Tb.Financiering[[#This Row],[Pnr.]]=BK$7,Tb.Financiering[[#This Row],[Te financieren]]-Tb.Financiering[[#This Row],[Eigen
bijdrage]]-Tb.Financiering[[#This Row],[Andere
subsidie(s)]]-Tb.Financiering[[#This Row],[Anders]],0)</f>
        <v>0</v>
      </c>
      <c r="BL150" s="144">
        <f>IF(Tb.Financiering[[#This Row],[Pnr.]]=BL$7,Tb.Financiering[[#This Row],[Te financieren]]-Tb.Financiering[[#This Row],[Eigen
bijdrage]]-Tb.Financiering[[#This Row],[Andere
subsidie(s)]]-Tb.Financiering[[#This Row],[Anders]],0)</f>
        <v>0</v>
      </c>
      <c r="BM150" s="144">
        <f>IF(Tb.Financiering[[#This Row],[Pnr.]]=BM$7,Tb.Financiering[[#This Row],[Te financieren]]-Tb.Financiering[[#This Row],[Eigen
bijdrage]]-Tb.Financiering[[#This Row],[Andere
subsidie(s)]]-Tb.Financiering[[#This Row],[Anders]],0)</f>
        <v>0</v>
      </c>
      <c r="BN150" s="235">
        <f>IF(Tb.Financiering[[#This Row],[Pnr.]]=BN$7,Tb.Financiering[[#This Row],[Eigen
bijdrage]]+Tb.Financiering[[#This Row],[Andere
subsidie(s)]]+Tb.Financiering[[#This Row],[Anders]],0)</f>
        <v>0</v>
      </c>
      <c r="BO150" s="235">
        <f>IF(Tb.Financiering[[#This Row],[Pnr.]]=BO$7,Tb.Financiering[[#This Row],[Eigen
bijdrage]]+Tb.Financiering[[#This Row],[Andere
subsidie(s)]]+Tb.Financiering[[#This Row],[Anders]],0)</f>
        <v>0</v>
      </c>
      <c r="BP150" s="235">
        <f>IF(Tb.Financiering[[#This Row],[Pnr.]]=BP$7,Tb.Financiering[[#This Row],[Eigen
bijdrage]]+Tb.Financiering[[#This Row],[Andere
subsidie(s)]]+Tb.Financiering[[#This Row],[Anders]],0)</f>
        <v>0</v>
      </c>
      <c r="BQ150" s="235">
        <f>IF(Tb.Financiering[[#This Row],[Pnr.]]=BQ$7,Tb.Financiering[[#This Row],[Eigen
bijdrage]]+Tb.Financiering[[#This Row],[Andere
subsidie(s)]]+Tb.Financiering[[#This Row],[Anders]],0)</f>
        <v>0</v>
      </c>
      <c r="BR150" s="235">
        <f>IF(Tb.Financiering[[#This Row],[Pnr.]]=BR$7,Tb.Financiering[[#This Row],[Eigen
bijdrage]]+Tb.Financiering[[#This Row],[Andere
subsidie(s)]]+Tb.Financiering[[#This Row],[Anders]],0)</f>
        <v>0</v>
      </c>
      <c r="BS150" s="235">
        <f>IF(Tb.Financiering[[#This Row],[Pnr.]]=BS$7,Tb.Financiering[[#This Row],[Eigen
bijdrage]]+Tb.Financiering[[#This Row],[Andere
subsidie(s)]]+Tb.Financiering[[#This Row],[Anders]],0)</f>
        <v>0</v>
      </c>
      <c r="BT150" s="235">
        <f>IF(Tb.Financiering[[#This Row],[Pnr.]]=BT$7,Tb.Financiering[[#This Row],[Eigen
bijdrage]]+Tb.Financiering[[#This Row],[Andere
subsidie(s)]]+Tb.Financiering[[#This Row],[Anders]],0)</f>
        <v>0</v>
      </c>
      <c r="BU150" s="235">
        <f>IF(Tb.Financiering[[#This Row],[Pnr.]]=BU$7,Tb.Financiering[[#This Row],[Eigen
bijdrage]]+Tb.Financiering[[#This Row],[Andere
subsidie(s)]]+Tb.Financiering[[#This Row],[Anders]],0)</f>
        <v>0</v>
      </c>
      <c r="BV150" s="235">
        <f>IF(Tb.Financiering[[#This Row],[Pnr.]]=BV$7,Tb.Financiering[[#This Row],[Eigen
bijdrage]]+Tb.Financiering[[#This Row],[Andere
subsidie(s)]]+Tb.Financiering[[#This Row],[Anders]],0)</f>
        <v>0</v>
      </c>
      <c r="BW150" s="235">
        <f>IF(Tb.Financiering[[#This Row],[Pnr.]]=BW$7,Tb.Financiering[[#This Row],[Eigen
bijdrage]]+Tb.Financiering[[#This Row],[Andere
subsidie(s)]]+Tb.Financiering[[#This Row],[Anders]],0)</f>
        <v>0</v>
      </c>
      <c r="BX150" s="235">
        <f>IF(Tb.Financiering[[#This Row],[Pnr.]]=BX$7,Tb.Financiering[[#This Row],[Eigen
bijdrage]]+Tb.Financiering[[#This Row],[Andere
subsidie(s)]]+Tb.Financiering[[#This Row],[Anders]],0)</f>
        <v>0</v>
      </c>
      <c r="BY150" s="235">
        <f>IF(Tb.Financiering[[#This Row],[Pnr.]]=BY$7,Tb.Financiering[[#This Row],[Eigen
bijdrage]]+Tb.Financiering[[#This Row],[Andere
subsidie(s)]]+Tb.Financiering[[#This Row],[Anders]],0)</f>
        <v>0</v>
      </c>
      <c r="BZ150" s="235">
        <f>IF(Tb.Financiering[[#This Row],[Pnr.]]=BZ$7,Tb.Financiering[[#This Row],[Eigen
bijdrage]]+Tb.Financiering[[#This Row],[Andere
subsidie(s)]]+Tb.Financiering[[#This Row],[Anders]],0)</f>
        <v>0</v>
      </c>
      <c r="CA150" s="235">
        <f>IF(Tb.Financiering[[#This Row],[Pnr.]]=CA$7,Tb.Financiering[[#This Row],[Eigen
bijdrage]]+Tb.Financiering[[#This Row],[Andere
subsidie(s)]]+Tb.Financiering[[#This Row],[Anders]],0)</f>
        <v>0</v>
      </c>
      <c r="CB150" s="235">
        <f>IF(Tb.Financiering[[#This Row],[Pnr.]]=CB$7,Tb.Financiering[[#This Row],[Eigen
bijdrage]]+Tb.Financiering[[#This Row],[Andere
subsidie(s)]]+Tb.Financiering[[#This Row],[Anders]],0)</f>
        <v>0</v>
      </c>
      <c r="CC150" s="235">
        <f>IF(Tb.Financiering[[#This Row],[Pnr.]]=CC$7,Tb.Financiering[[#This Row],[Eigen
bijdrage]]+Tb.Financiering[[#This Row],[Andere
subsidie(s)]]+Tb.Financiering[[#This Row],[Anders]],0)</f>
        <v>0</v>
      </c>
      <c r="CD150" s="235">
        <f>IF(Tb.Financiering[[#This Row],[Pnr.]]=CD$7,Tb.Financiering[[#This Row],[Eigen
bijdrage]]+Tb.Financiering[[#This Row],[Andere
subsidie(s)]]+Tb.Financiering[[#This Row],[Anders]],0)</f>
        <v>0</v>
      </c>
      <c r="CE150" s="235">
        <f>IF(Tb.Financiering[[#This Row],[Pnr.]]=CE$7,Tb.Financiering[[#This Row],[Eigen
bijdrage]]+Tb.Financiering[[#This Row],[Andere
subsidie(s)]]+Tb.Financiering[[#This Row],[Anders]],0)</f>
        <v>0</v>
      </c>
      <c r="CF150" s="235">
        <f>IF(Tb.Financiering[[#This Row],[Pnr.]]=CF$7,Tb.Financiering[[#This Row],[Eigen
bijdrage]]+Tb.Financiering[[#This Row],[Andere
subsidie(s)]]+Tb.Financiering[[#This Row],[Anders]],0)</f>
        <v>0</v>
      </c>
      <c r="CG150" s="235">
        <f>IF(Tb.Financiering[[#This Row],[Pnr.]]=CG$7,Tb.Financiering[[#This Row],[Eigen
bijdrage]]+Tb.Financiering[[#This Row],[Andere
subsidie(s)]]+Tb.Financiering[[#This Row],[Anders]],0)</f>
        <v>0</v>
      </c>
      <c r="CH150" s="235">
        <f>IF(Tb.Financiering[[#This Row],[Pnr.]]=CH$7,Tb.Financiering[[#This Row],[Eigen
bijdrage]]+Tb.Financiering[[#This Row],[Andere
subsidie(s)]]+Tb.Financiering[[#This Row],[Anders]],0)</f>
        <v>0</v>
      </c>
      <c r="CI150" s="235">
        <f>IF(Tb.Financiering[[#This Row],[Pnr.]]=CI$7,Tb.Financiering[[#This Row],[Eigen
bijdrage]]+Tb.Financiering[[#This Row],[Andere
subsidie(s)]]+Tb.Financiering[[#This Row],[Anders]],0)</f>
        <v>0</v>
      </c>
      <c r="CJ150" s="235">
        <f>IF(Tb.Financiering[[#This Row],[Pnr.]]=CJ$7,Tb.Financiering[[#This Row],[Eigen
bijdrage]]+Tb.Financiering[[#This Row],[Andere
subsidie(s)]]+Tb.Financiering[[#This Row],[Anders]],0)</f>
        <v>0</v>
      </c>
      <c r="CK150" s="235">
        <f>IF(Tb.Financiering[[#This Row],[Pnr.]]=CK$7,Tb.Financiering[[#This Row],[Eigen
bijdrage]]+Tb.Financiering[[#This Row],[Andere
subsidie(s)]]+Tb.Financiering[[#This Row],[Anders]],0)</f>
        <v>0</v>
      </c>
      <c r="CL150" s="235">
        <f>IF(Tb.Financiering[[#This Row],[Pnr.]]=CL$7,Tb.Financiering[[#This Row],[Eigen
bijdrage]]+Tb.Financiering[[#This Row],[Andere
subsidie(s)]]+Tb.Financiering[[#This Row],[Anders]],0)</f>
        <v>0</v>
      </c>
      <c r="CM150" s="235">
        <f>IF(Tb.Financiering[[#This Row],[Pnr.]]=CM$7,Tb.Financiering[[#This Row],[Eigen
bijdrage]]+Tb.Financiering[[#This Row],[Andere
subsidie(s)]]+Tb.Financiering[[#This Row],[Anders]],0)</f>
        <v>0</v>
      </c>
      <c r="CN150" s="235">
        <f>IF(Tb.Financiering[[#This Row],[Pnr.]]=CN$7,Tb.Financiering[[#This Row],[Eigen
bijdrage]]+Tb.Financiering[[#This Row],[Andere
subsidie(s)]]+Tb.Financiering[[#This Row],[Anders]],0)</f>
        <v>0</v>
      </c>
      <c r="CO150" s="235">
        <f>IF(Tb.Financiering[[#This Row],[Pnr.]]=CO$7,Tb.Financiering[[#This Row],[Eigen
bijdrage]]+Tb.Financiering[[#This Row],[Andere
subsidie(s)]]+Tb.Financiering[[#This Row],[Anders]],0)</f>
        <v>0</v>
      </c>
      <c r="CP150" s="235">
        <f>IF(Tb.Financiering[[#This Row],[Pnr.]]=CP$7,Tb.Financiering[[#This Row],[Eigen
bijdrage]]+Tb.Financiering[[#This Row],[Andere
subsidie(s)]]+Tb.Financiering[[#This Row],[Anders]],0)</f>
        <v>0</v>
      </c>
      <c r="CQ150" s="235">
        <f>IF(Tb.Financiering[[#This Row],[Pnr.]]=CQ$7,Tb.Financiering[[#This Row],[Eigen
bijdrage]]+Tb.Financiering[[#This Row],[Andere
subsidie(s)]]+Tb.Financiering[[#This Row],[Anders]],0)</f>
        <v>0</v>
      </c>
      <c r="CR150" s="235">
        <f>IF(Tb.Financiering[[#This Row],[Pnr.]]=CR$7,Tb.Financiering[[#This Row],[Eigen
bijdrage]]+Tb.Financiering[[#This Row],[Andere
subsidie(s)]]+Tb.Financiering[[#This Row],[Anders]],0)</f>
        <v>0</v>
      </c>
      <c r="CS150" s="235">
        <f>IF(Tb.Financiering[[#This Row],[Pnr.]]=CS$7,Tb.Financiering[[#This Row],[Eigen
bijdrage]]+Tb.Financiering[[#This Row],[Andere
subsidie(s)]]+Tb.Financiering[[#This Row],[Anders]],0)</f>
        <v>0</v>
      </c>
      <c r="CT150" s="235">
        <f>IF(Tb.Financiering[[#This Row],[Pnr.]]=CT$7,Tb.Financiering[[#This Row],[Eigen
bijdrage]]+Tb.Financiering[[#This Row],[Andere
subsidie(s)]]+Tb.Financiering[[#This Row],[Anders]],0)</f>
        <v>0</v>
      </c>
      <c r="CU150" s="235">
        <f>IF(Tb.Financiering[[#This Row],[Pnr.]]=CU$7,Tb.Financiering[[#This Row],[Eigen
bijdrage]]+Tb.Financiering[[#This Row],[Andere
subsidie(s)]]+Tb.Financiering[[#This Row],[Anders]],0)</f>
        <v>0</v>
      </c>
      <c r="CV150" s="235">
        <f>IF(Tb.Financiering[[#This Row],[Pnr.]]=CV$7,Tb.Financiering[[#This Row],[Eigen
bijdrage]]+Tb.Financiering[[#This Row],[Andere
subsidie(s)]]+Tb.Financiering[[#This Row],[Anders]],0)</f>
        <v>0</v>
      </c>
      <c r="CW150" s="235">
        <f>IF(Tb.Financiering[[#This Row],[Pnr.]]=CW$7,Tb.Financiering[[#This Row],[Eigen
bijdrage]]+Tb.Financiering[[#This Row],[Andere
subsidie(s)]]+Tb.Financiering[[#This Row],[Anders]],0)</f>
        <v>0</v>
      </c>
      <c r="CX150" s="235">
        <f>IF(Tb.Financiering[[#This Row],[Pnr.]]=CX$7,Tb.Financiering[[#This Row],[Eigen
bijdrage]]+Tb.Financiering[[#This Row],[Andere
subsidie(s)]]+Tb.Financiering[[#This Row],[Anders]],0)</f>
        <v>0</v>
      </c>
      <c r="CY150" s="235">
        <f>IF(Tb.Financiering[[#This Row],[Pnr.]]=CY$7,Tb.Financiering[[#This Row],[Eigen
bijdrage]]+Tb.Financiering[[#This Row],[Andere
subsidie(s)]]+Tb.Financiering[[#This Row],[Anders]],0)</f>
        <v>0</v>
      </c>
      <c r="CZ150" s="235">
        <f>IF(Tb.Financiering[[#This Row],[Pnr.]]=CZ$7,Tb.Financiering[[#This Row],[Eigen
bijdrage]]+Tb.Financiering[[#This Row],[Andere
subsidie(s)]]+Tb.Financiering[[#This Row],[Anders]],0)</f>
        <v>0</v>
      </c>
      <c r="DA150" s="235">
        <f>IF(Tb.Financiering[[#This Row],[Pnr.]]=DA$7,Tb.Financiering[[#This Row],[Eigen
bijdrage]]+Tb.Financiering[[#This Row],[Andere
subsidie(s)]]+Tb.Financiering[[#This Row],[Anders]],0)</f>
        <v>0</v>
      </c>
      <c r="DB150" s="235">
        <f>IF(Tb.Financiering[[#This Row],[Pnr.]]=DB$7,Tb.Financiering[[#This Row],[Eigen
bijdrage]]+Tb.Financiering[[#This Row],[Andere
subsidie(s)]]+Tb.Financiering[[#This Row],[Anders]],0)</f>
        <v>0</v>
      </c>
      <c r="DC150" s="235">
        <f>IF(Tb.Financiering[[#This Row],[Pnr.]]=DC$7,Tb.Financiering[[#This Row],[Eigen
bijdrage]]+Tb.Financiering[[#This Row],[Andere
subsidie(s)]]+Tb.Financiering[[#This Row],[Anders]],0)</f>
        <v>0</v>
      </c>
      <c r="DD150" s="235">
        <f>IF(Tb.Financiering[[#This Row],[Pnr.]]=DD$7,Tb.Financiering[[#This Row],[Eigen
bijdrage]]+Tb.Financiering[[#This Row],[Andere
subsidie(s)]]+Tb.Financiering[[#This Row],[Anders]],0)</f>
        <v>0</v>
      </c>
      <c r="DE150" s="235">
        <f>IF(Tb.Financiering[[#This Row],[Pnr.]]=DE$7,Tb.Financiering[[#This Row],[Eigen
bijdrage]]+Tb.Financiering[[#This Row],[Andere
subsidie(s)]]+Tb.Financiering[[#This Row],[Anders]],0)</f>
        <v>0</v>
      </c>
      <c r="DF150" s="235">
        <f>IF(Tb.Financiering[[#This Row],[Pnr.]]=DF$7,Tb.Financiering[[#This Row],[Eigen
bijdrage]]+Tb.Financiering[[#This Row],[Andere
subsidie(s)]]+Tb.Financiering[[#This Row],[Anders]],0)</f>
        <v>0</v>
      </c>
      <c r="DG150" s="235">
        <f>IF(Tb.Financiering[[#This Row],[Pnr.]]=DG$7,Tb.Financiering[[#This Row],[Eigen
bijdrage]]+Tb.Financiering[[#This Row],[Andere
subsidie(s)]]+Tb.Financiering[[#This Row],[Anders]],0)</f>
        <v>0</v>
      </c>
      <c r="DH150" s="235">
        <f>IF(Tb.Financiering[[#This Row],[Pnr.]]=DH$7,Tb.Financiering[[#This Row],[Eigen
bijdrage]]+Tb.Financiering[[#This Row],[Andere
subsidie(s)]]+Tb.Financiering[[#This Row],[Anders]],0)</f>
        <v>0</v>
      </c>
      <c r="DI150" s="235">
        <f>IF(Tb.Financiering[[#This Row],[Pnr.]]=DI$7,Tb.Financiering[[#This Row],[Eigen
bijdrage]]+Tb.Financiering[[#This Row],[Andere
subsidie(s)]]+Tb.Financiering[[#This Row],[Anders]],0)</f>
        <v>0</v>
      </c>
      <c r="DJ150" s="235">
        <f>IF(Tb.Financiering[[#This Row],[Pnr.]]=DJ$7,Tb.Financiering[[#This Row],[Eigen
bijdrage]]+Tb.Financiering[[#This Row],[Andere
subsidie(s)]]+Tb.Financiering[[#This Row],[Anders]],0)</f>
        <v>0</v>
      </c>
      <c r="DK150" s="235">
        <f>IF(Tb.Financiering[[#This Row],[Pnr.]]=DK$7,Tb.Financiering[[#This Row],[Eigen
bijdrage]]+Tb.Financiering[[#This Row],[Andere
subsidie(s)]]+Tb.Financiering[[#This Row],[Anders]],0)</f>
        <v>0</v>
      </c>
      <c r="XFD150" s="31"/>
    </row>
    <row r="151" spans="1:115 16384:16384" s="4" customFormat="1" x14ac:dyDescent="0.3">
      <c r="A151" s="31"/>
      <c r="B151" s="137"/>
      <c r="C151" s="137"/>
      <c r="D151" s="11">
        <f>SUMIF(Tbl.Kosten[PSAnr.],Tb.Financiering[[#This Row],[PSAnr.]],Tbl.Kosten[Totaal kosten])</f>
        <v>0</v>
      </c>
      <c r="E151" s="154">
        <f>SUMIF(Tbl.Kosten[PSAnr.],Tb.Financiering[[#This Row],[PSAnr.]],Tbl.Kosten[Subsidie])</f>
        <v>0</v>
      </c>
      <c r="F151" s="155"/>
      <c r="G151" s="154">
        <f>Tb.Financiering[[#This Row],[Begrote kosten]]-Tb.Financiering[[#This Row],[Berekende GLB subsidie]]-Tb.Financiering[[#This Row],[Correctie GLB subsidie]]</f>
        <v>0</v>
      </c>
      <c r="H151" s="156"/>
      <c r="I151" s="156"/>
      <c r="J151" s="156"/>
      <c r="K151" s="152"/>
      <c r="L151" s="97">
        <f>Tb.Financiering[[#This Row],[Te financieren]]-SUM(Tb.Financiering[[#This Row],[Eigen
bijdrage]:[Anders]])</f>
        <v>0</v>
      </c>
      <c r="M151" s="160" t="str">
        <f>IFERROR(VLOOKUP(Tb.Financiering[[#This Row],[Partnernaam]],Tbl.Projectpartners[[Naam]:[PNr.]],9,FALSE),"")</f>
        <v/>
      </c>
      <c r="N151" s="142" t="str">
        <f>IFERROR(VLOOKUP(Tb.Financiering[[#This Row],[Subsidiabele activiteit]],Tbl.Subsidiehoogte[[Subsidieactiviteit]:[SAnr.]],3,FALSE),"")</f>
        <v/>
      </c>
      <c r="O151" s="142" t="str">
        <f>_xlfn.CONCAT(Tb.Financiering[[#This Row],[Pnr.]],Tb.Financiering[[#This Row],[SAnr.]])</f>
        <v/>
      </c>
      <c r="P151" s="144">
        <f>IF(Tb.Financiering[[#This Row],[Pnr.]]=P$7,Tb.Financiering[[#This Row],[Te financieren]]-Tb.Financiering[[#This Row],[Eigen
bijdrage]]-Tb.Financiering[[#This Row],[Andere
subsidie(s)]]-Tb.Financiering[[#This Row],[Anders]],0)</f>
        <v>0</v>
      </c>
      <c r="Q151" s="144">
        <f>IF(Tb.Financiering[[#This Row],[Pnr.]]=Q$7,Tb.Financiering[[#This Row],[Te financieren]]-Tb.Financiering[[#This Row],[Eigen
bijdrage]]-Tb.Financiering[[#This Row],[Andere
subsidie(s)]]-Tb.Financiering[[#This Row],[Anders]],0)</f>
        <v>0</v>
      </c>
      <c r="R151" s="144">
        <f>IF(Tb.Financiering[[#This Row],[Pnr.]]=R$7,Tb.Financiering[[#This Row],[Te financieren]]-Tb.Financiering[[#This Row],[Eigen
bijdrage]]-Tb.Financiering[[#This Row],[Andere
subsidie(s)]]-Tb.Financiering[[#This Row],[Anders]],0)</f>
        <v>0</v>
      </c>
      <c r="S151" s="144">
        <f>IF(Tb.Financiering[[#This Row],[Pnr.]]=S$7,Tb.Financiering[[#This Row],[Te financieren]]-Tb.Financiering[[#This Row],[Eigen
bijdrage]]-Tb.Financiering[[#This Row],[Andere
subsidie(s)]]-Tb.Financiering[[#This Row],[Anders]],0)</f>
        <v>0</v>
      </c>
      <c r="T151" s="144">
        <f>IF(Tb.Financiering[[#This Row],[Pnr.]]=T$7,Tb.Financiering[[#This Row],[Te financieren]]-Tb.Financiering[[#This Row],[Eigen
bijdrage]]-Tb.Financiering[[#This Row],[Andere
subsidie(s)]]-Tb.Financiering[[#This Row],[Anders]],0)</f>
        <v>0</v>
      </c>
      <c r="U151" s="144">
        <f>IF(Tb.Financiering[[#This Row],[Pnr.]]=U$7,Tb.Financiering[[#This Row],[Te financieren]]-Tb.Financiering[[#This Row],[Eigen
bijdrage]]-Tb.Financiering[[#This Row],[Andere
subsidie(s)]]-Tb.Financiering[[#This Row],[Anders]],0)</f>
        <v>0</v>
      </c>
      <c r="V151" s="144">
        <f>IF(Tb.Financiering[[#This Row],[Pnr.]]=V$7,Tb.Financiering[[#This Row],[Te financieren]]-Tb.Financiering[[#This Row],[Eigen
bijdrage]]-Tb.Financiering[[#This Row],[Andere
subsidie(s)]]-Tb.Financiering[[#This Row],[Anders]],0)</f>
        <v>0</v>
      </c>
      <c r="W151" s="144">
        <f>IF(Tb.Financiering[[#This Row],[Pnr.]]=W$7,Tb.Financiering[[#This Row],[Te financieren]]-Tb.Financiering[[#This Row],[Eigen
bijdrage]]-Tb.Financiering[[#This Row],[Andere
subsidie(s)]]-Tb.Financiering[[#This Row],[Anders]],0)</f>
        <v>0</v>
      </c>
      <c r="X151" s="144">
        <f>IF(Tb.Financiering[[#This Row],[Pnr.]]=X$7,Tb.Financiering[[#This Row],[Te financieren]]-Tb.Financiering[[#This Row],[Eigen
bijdrage]]-Tb.Financiering[[#This Row],[Andere
subsidie(s)]]-Tb.Financiering[[#This Row],[Anders]],0)</f>
        <v>0</v>
      </c>
      <c r="Y151" s="144">
        <f>IF(Tb.Financiering[[#This Row],[Pnr.]]=Y$7,Tb.Financiering[[#This Row],[Te financieren]]-Tb.Financiering[[#This Row],[Eigen
bijdrage]]-Tb.Financiering[[#This Row],[Andere
subsidie(s)]]-Tb.Financiering[[#This Row],[Anders]],0)</f>
        <v>0</v>
      </c>
      <c r="Z151" s="144">
        <f>IF(Tb.Financiering[[#This Row],[Pnr.]]=Z$7,Tb.Financiering[[#This Row],[Te financieren]]-Tb.Financiering[[#This Row],[Eigen
bijdrage]]-Tb.Financiering[[#This Row],[Andere
subsidie(s)]]-Tb.Financiering[[#This Row],[Anders]],0)</f>
        <v>0</v>
      </c>
      <c r="AA151" s="144">
        <f>IF(Tb.Financiering[[#This Row],[Pnr.]]=AA$7,Tb.Financiering[[#This Row],[Te financieren]]-Tb.Financiering[[#This Row],[Eigen
bijdrage]]-Tb.Financiering[[#This Row],[Andere
subsidie(s)]]-Tb.Financiering[[#This Row],[Anders]],0)</f>
        <v>0</v>
      </c>
      <c r="AB151" s="144">
        <f>IF(Tb.Financiering[[#This Row],[Pnr.]]=AB$7,Tb.Financiering[[#This Row],[Te financieren]]-Tb.Financiering[[#This Row],[Eigen
bijdrage]]-Tb.Financiering[[#This Row],[Andere
subsidie(s)]]-Tb.Financiering[[#This Row],[Anders]],0)</f>
        <v>0</v>
      </c>
      <c r="AC151" s="144">
        <f>IF(Tb.Financiering[[#This Row],[Pnr.]]=AC$7,Tb.Financiering[[#This Row],[Te financieren]]-Tb.Financiering[[#This Row],[Eigen
bijdrage]]-Tb.Financiering[[#This Row],[Andere
subsidie(s)]]-Tb.Financiering[[#This Row],[Anders]],0)</f>
        <v>0</v>
      </c>
      <c r="AD151" s="144">
        <f>IF(Tb.Financiering[[#This Row],[Pnr.]]=AD$7,Tb.Financiering[[#This Row],[Te financieren]]-Tb.Financiering[[#This Row],[Eigen
bijdrage]]-Tb.Financiering[[#This Row],[Andere
subsidie(s)]]-Tb.Financiering[[#This Row],[Anders]],0)</f>
        <v>0</v>
      </c>
      <c r="AE151" s="144">
        <f>IF(Tb.Financiering[[#This Row],[Pnr.]]=AE$7,Tb.Financiering[[#This Row],[Te financieren]]-Tb.Financiering[[#This Row],[Eigen
bijdrage]]-Tb.Financiering[[#This Row],[Andere
subsidie(s)]]-Tb.Financiering[[#This Row],[Anders]],0)</f>
        <v>0</v>
      </c>
      <c r="AF151" s="144">
        <f>IF(Tb.Financiering[[#This Row],[Pnr.]]=AF$7,Tb.Financiering[[#This Row],[Te financieren]]-Tb.Financiering[[#This Row],[Eigen
bijdrage]]-Tb.Financiering[[#This Row],[Andere
subsidie(s)]]-Tb.Financiering[[#This Row],[Anders]],0)</f>
        <v>0</v>
      </c>
      <c r="AG151" s="144">
        <f>IF(Tb.Financiering[[#This Row],[Pnr.]]=AG$7,Tb.Financiering[[#This Row],[Te financieren]]-Tb.Financiering[[#This Row],[Eigen
bijdrage]]-Tb.Financiering[[#This Row],[Andere
subsidie(s)]]-Tb.Financiering[[#This Row],[Anders]],0)</f>
        <v>0</v>
      </c>
      <c r="AH151" s="144">
        <f>IF(Tb.Financiering[[#This Row],[Pnr.]]=AH$7,Tb.Financiering[[#This Row],[Te financieren]]-Tb.Financiering[[#This Row],[Eigen
bijdrage]]-Tb.Financiering[[#This Row],[Andere
subsidie(s)]]-Tb.Financiering[[#This Row],[Anders]],0)</f>
        <v>0</v>
      </c>
      <c r="AI151" s="144">
        <f>IF(Tb.Financiering[[#This Row],[Pnr.]]=AI$7,Tb.Financiering[[#This Row],[Te financieren]]-Tb.Financiering[[#This Row],[Eigen
bijdrage]]-Tb.Financiering[[#This Row],[Andere
subsidie(s)]]-Tb.Financiering[[#This Row],[Anders]],0)</f>
        <v>0</v>
      </c>
      <c r="AJ151" s="144">
        <f>IF(Tb.Financiering[[#This Row],[Pnr.]]=AJ$7,Tb.Financiering[[#This Row],[Te financieren]]-Tb.Financiering[[#This Row],[Eigen
bijdrage]]-Tb.Financiering[[#This Row],[Andere
subsidie(s)]]-Tb.Financiering[[#This Row],[Anders]],0)</f>
        <v>0</v>
      </c>
      <c r="AK151" s="144">
        <f>IF(Tb.Financiering[[#This Row],[Pnr.]]=AK$7,Tb.Financiering[[#This Row],[Te financieren]]-Tb.Financiering[[#This Row],[Eigen
bijdrage]]-Tb.Financiering[[#This Row],[Andere
subsidie(s)]]-Tb.Financiering[[#This Row],[Anders]],0)</f>
        <v>0</v>
      </c>
      <c r="AL151" s="144">
        <f>IF(Tb.Financiering[[#This Row],[Pnr.]]=AL$7,Tb.Financiering[[#This Row],[Te financieren]]-Tb.Financiering[[#This Row],[Eigen
bijdrage]]-Tb.Financiering[[#This Row],[Andere
subsidie(s)]]-Tb.Financiering[[#This Row],[Anders]],0)</f>
        <v>0</v>
      </c>
      <c r="AM151" s="144">
        <f>IF(Tb.Financiering[[#This Row],[Pnr.]]=AM$7,Tb.Financiering[[#This Row],[Te financieren]]-Tb.Financiering[[#This Row],[Eigen
bijdrage]]-Tb.Financiering[[#This Row],[Andere
subsidie(s)]]-Tb.Financiering[[#This Row],[Anders]],0)</f>
        <v>0</v>
      </c>
      <c r="AN151" s="144">
        <f>IF(Tb.Financiering[[#This Row],[Pnr.]]=AN$7,Tb.Financiering[[#This Row],[Te financieren]]-Tb.Financiering[[#This Row],[Eigen
bijdrage]]-Tb.Financiering[[#This Row],[Andere
subsidie(s)]]-Tb.Financiering[[#This Row],[Anders]],0)</f>
        <v>0</v>
      </c>
      <c r="AO151" s="144">
        <f>IF(Tb.Financiering[[#This Row],[Pnr.]]=AO$7,Tb.Financiering[[#This Row],[Te financieren]]-Tb.Financiering[[#This Row],[Eigen
bijdrage]]-Tb.Financiering[[#This Row],[Andere
subsidie(s)]]-Tb.Financiering[[#This Row],[Anders]],0)</f>
        <v>0</v>
      </c>
      <c r="AP151" s="144">
        <f>IF(Tb.Financiering[[#This Row],[Pnr.]]=AP$7,Tb.Financiering[[#This Row],[Te financieren]]-Tb.Financiering[[#This Row],[Eigen
bijdrage]]-Tb.Financiering[[#This Row],[Andere
subsidie(s)]]-Tb.Financiering[[#This Row],[Anders]],0)</f>
        <v>0</v>
      </c>
      <c r="AQ151" s="144">
        <f>IF(Tb.Financiering[[#This Row],[Pnr.]]=AQ$7,Tb.Financiering[[#This Row],[Te financieren]]-Tb.Financiering[[#This Row],[Eigen
bijdrage]]-Tb.Financiering[[#This Row],[Andere
subsidie(s)]]-Tb.Financiering[[#This Row],[Anders]],0)</f>
        <v>0</v>
      </c>
      <c r="AR151" s="144">
        <f>IF(Tb.Financiering[[#This Row],[Pnr.]]=AR$7,Tb.Financiering[[#This Row],[Te financieren]]-Tb.Financiering[[#This Row],[Eigen
bijdrage]]-Tb.Financiering[[#This Row],[Andere
subsidie(s)]]-Tb.Financiering[[#This Row],[Anders]],0)</f>
        <v>0</v>
      </c>
      <c r="AS151" s="144">
        <f>IF(Tb.Financiering[[#This Row],[Pnr.]]=AS$7,Tb.Financiering[[#This Row],[Te financieren]]-Tb.Financiering[[#This Row],[Eigen
bijdrage]]-Tb.Financiering[[#This Row],[Andere
subsidie(s)]]-Tb.Financiering[[#This Row],[Anders]],0)</f>
        <v>0</v>
      </c>
      <c r="AT151" s="144">
        <f>IF(Tb.Financiering[[#This Row],[Pnr.]]=AT$7,Tb.Financiering[[#This Row],[Te financieren]]-Tb.Financiering[[#This Row],[Eigen
bijdrage]]-Tb.Financiering[[#This Row],[Andere
subsidie(s)]]-Tb.Financiering[[#This Row],[Anders]],0)</f>
        <v>0</v>
      </c>
      <c r="AU151" s="144">
        <f>IF(Tb.Financiering[[#This Row],[Pnr.]]=AU$7,Tb.Financiering[[#This Row],[Te financieren]]-Tb.Financiering[[#This Row],[Eigen
bijdrage]]-Tb.Financiering[[#This Row],[Andere
subsidie(s)]]-Tb.Financiering[[#This Row],[Anders]],0)</f>
        <v>0</v>
      </c>
      <c r="AV151" s="144">
        <f>IF(Tb.Financiering[[#This Row],[Pnr.]]=AV$7,Tb.Financiering[[#This Row],[Te financieren]]-Tb.Financiering[[#This Row],[Eigen
bijdrage]]-Tb.Financiering[[#This Row],[Andere
subsidie(s)]]-Tb.Financiering[[#This Row],[Anders]],0)</f>
        <v>0</v>
      </c>
      <c r="AW151" s="144">
        <f>IF(Tb.Financiering[[#This Row],[Pnr.]]=AW$7,Tb.Financiering[[#This Row],[Te financieren]]-Tb.Financiering[[#This Row],[Eigen
bijdrage]]-Tb.Financiering[[#This Row],[Andere
subsidie(s)]]-Tb.Financiering[[#This Row],[Anders]],0)</f>
        <v>0</v>
      </c>
      <c r="AX151" s="144">
        <f>IF(Tb.Financiering[[#This Row],[Pnr.]]=AX$7,Tb.Financiering[[#This Row],[Te financieren]]-Tb.Financiering[[#This Row],[Eigen
bijdrage]]-Tb.Financiering[[#This Row],[Andere
subsidie(s)]]-Tb.Financiering[[#This Row],[Anders]],0)</f>
        <v>0</v>
      </c>
      <c r="AY151" s="144">
        <f>IF(Tb.Financiering[[#This Row],[Pnr.]]=AY$7,Tb.Financiering[[#This Row],[Te financieren]]-Tb.Financiering[[#This Row],[Eigen
bijdrage]]-Tb.Financiering[[#This Row],[Andere
subsidie(s)]]-Tb.Financiering[[#This Row],[Anders]],0)</f>
        <v>0</v>
      </c>
      <c r="AZ151" s="144">
        <f>IF(Tb.Financiering[[#This Row],[Pnr.]]=AZ$7,Tb.Financiering[[#This Row],[Te financieren]]-Tb.Financiering[[#This Row],[Eigen
bijdrage]]-Tb.Financiering[[#This Row],[Andere
subsidie(s)]]-Tb.Financiering[[#This Row],[Anders]],0)</f>
        <v>0</v>
      </c>
      <c r="BA151" s="144">
        <f>IF(Tb.Financiering[[#This Row],[Pnr.]]=BA$7,Tb.Financiering[[#This Row],[Te financieren]]-Tb.Financiering[[#This Row],[Eigen
bijdrage]]-Tb.Financiering[[#This Row],[Andere
subsidie(s)]]-Tb.Financiering[[#This Row],[Anders]],0)</f>
        <v>0</v>
      </c>
      <c r="BB151" s="144">
        <f>IF(Tb.Financiering[[#This Row],[Pnr.]]=BB$7,Tb.Financiering[[#This Row],[Te financieren]]-Tb.Financiering[[#This Row],[Eigen
bijdrage]]-Tb.Financiering[[#This Row],[Andere
subsidie(s)]]-Tb.Financiering[[#This Row],[Anders]],0)</f>
        <v>0</v>
      </c>
      <c r="BC151" s="144">
        <f>IF(Tb.Financiering[[#This Row],[Pnr.]]=BC$7,Tb.Financiering[[#This Row],[Te financieren]]-Tb.Financiering[[#This Row],[Eigen
bijdrage]]-Tb.Financiering[[#This Row],[Andere
subsidie(s)]]-Tb.Financiering[[#This Row],[Anders]],0)</f>
        <v>0</v>
      </c>
      <c r="BD151" s="144">
        <f>IF(Tb.Financiering[[#This Row],[Pnr.]]=BD$7,Tb.Financiering[[#This Row],[Te financieren]]-Tb.Financiering[[#This Row],[Eigen
bijdrage]]-Tb.Financiering[[#This Row],[Andere
subsidie(s)]]-Tb.Financiering[[#This Row],[Anders]],0)</f>
        <v>0</v>
      </c>
      <c r="BE151" s="144">
        <f>IF(Tb.Financiering[[#This Row],[Pnr.]]=BE$7,Tb.Financiering[[#This Row],[Te financieren]]-Tb.Financiering[[#This Row],[Eigen
bijdrage]]-Tb.Financiering[[#This Row],[Andere
subsidie(s)]]-Tb.Financiering[[#This Row],[Anders]],0)</f>
        <v>0</v>
      </c>
      <c r="BF151" s="144">
        <f>IF(Tb.Financiering[[#This Row],[Pnr.]]=BF$7,Tb.Financiering[[#This Row],[Te financieren]]-Tb.Financiering[[#This Row],[Eigen
bijdrage]]-Tb.Financiering[[#This Row],[Andere
subsidie(s)]]-Tb.Financiering[[#This Row],[Anders]],0)</f>
        <v>0</v>
      </c>
      <c r="BG151" s="144">
        <f>IF(Tb.Financiering[[#This Row],[Pnr.]]=BG$7,Tb.Financiering[[#This Row],[Te financieren]]-Tb.Financiering[[#This Row],[Eigen
bijdrage]]-Tb.Financiering[[#This Row],[Andere
subsidie(s)]]-Tb.Financiering[[#This Row],[Anders]],0)</f>
        <v>0</v>
      </c>
      <c r="BH151" s="144">
        <f>IF(Tb.Financiering[[#This Row],[Pnr.]]=BH$7,Tb.Financiering[[#This Row],[Te financieren]]-Tb.Financiering[[#This Row],[Eigen
bijdrage]]-Tb.Financiering[[#This Row],[Andere
subsidie(s)]]-Tb.Financiering[[#This Row],[Anders]],0)</f>
        <v>0</v>
      </c>
      <c r="BI151" s="144">
        <f>IF(Tb.Financiering[[#This Row],[Pnr.]]=BI$7,Tb.Financiering[[#This Row],[Te financieren]]-Tb.Financiering[[#This Row],[Eigen
bijdrage]]-Tb.Financiering[[#This Row],[Andere
subsidie(s)]]-Tb.Financiering[[#This Row],[Anders]],0)</f>
        <v>0</v>
      </c>
      <c r="BJ151" s="144">
        <f>IF(Tb.Financiering[[#This Row],[Pnr.]]=BJ$7,Tb.Financiering[[#This Row],[Te financieren]]-Tb.Financiering[[#This Row],[Eigen
bijdrage]]-Tb.Financiering[[#This Row],[Andere
subsidie(s)]]-Tb.Financiering[[#This Row],[Anders]],0)</f>
        <v>0</v>
      </c>
      <c r="BK151" s="144">
        <f>IF(Tb.Financiering[[#This Row],[Pnr.]]=BK$7,Tb.Financiering[[#This Row],[Te financieren]]-Tb.Financiering[[#This Row],[Eigen
bijdrage]]-Tb.Financiering[[#This Row],[Andere
subsidie(s)]]-Tb.Financiering[[#This Row],[Anders]],0)</f>
        <v>0</v>
      </c>
      <c r="BL151" s="144">
        <f>IF(Tb.Financiering[[#This Row],[Pnr.]]=BL$7,Tb.Financiering[[#This Row],[Te financieren]]-Tb.Financiering[[#This Row],[Eigen
bijdrage]]-Tb.Financiering[[#This Row],[Andere
subsidie(s)]]-Tb.Financiering[[#This Row],[Anders]],0)</f>
        <v>0</v>
      </c>
      <c r="BM151" s="144">
        <f>IF(Tb.Financiering[[#This Row],[Pnr.]]=BM$7,Tb.Financiering[[#This Row],[Te financieren]]-Tb.Financiering[[#This Row],[Eigen
bijdrage]]-Tb.Financiering[[#This Row],[Andere
subsidie(s)]]-Tb.Financiering[[#This Row],[Anders]],0)</f>
        <v>0</v>
      </c>
      <c r="BN151" s="235">
        <f>IF(Tb.Financiering[[#This Row],[Pnr.]]=BN$7,Tb.Financiering[[#This Row],[Eigen
bijdrage]]+Tb.Financiering[[#This Row],[Andere
subsidie(s)]]+Tb.Financiering[[#This Row],[Anders]],0)</f>
        <v>0</v>
      </c>
      <c r="BO151" s="235">
        <f>IF(Tb.Financiering[[#This Row],[Pnr.]]=BO$7,Tb.Financiering[[#This Row],[Eigen
bijdrage]]+Tb.Financiering[[#This Row],[Andere
subsidie(s)]]+Tb.Financiering[[#This Row],[Anders]],0)</f>
        <v>0</v>
      </c>
      <c r="BP151" s="235">
        <f>IF(Tb.Financiering[[#This Row],[Pnr.]]=BP$7,Tb.Financiering[[#This Row],[Eigen
bijdrage]]+Tb.Financiering[[#This Row],[Andere
subsidie(s)]]+Tb.Financiering[[#This Row],[Anders]],0)</f>
        <v>0</v>
      </c>
      <c r="BQ151" s="235">
        <f>IF(Tb.Financiering[[#This Row],[Pnr.]]=BQ$7,Tb.Financiering[[#This Row],[Eigen
bijdrage]]+Tb.Financiering[[#This Row],[Andere
subsidie(s)]]+Tb.Financiering[[#This Row],[Anders]],0)</f>
        <v>0</v>
      </c>
      <c r="BR151" s="235">
        <f>IF(Tb.Financiering[[#This Row],[Pnr.]]=BR$7,Tb.Financiering[[#This Row],[Eigen
bijdrage]]+Tb.Financiering[[#This Row],[Andere
subsidie(s)]]+Tb.Financiering[[#This Row],[Anders]],0)</f>
        <v>0</v>
      </c>
      <c r="BS151" s="235">
        <f>IF(Tb.Financiering[[#This Row],[Pnr.]]=BS$7,Tb.Financiering[[#This Row],[Eigen
bijdrage]]+Tb.Financiering[[#This Row],[Andere
subsidie(s)]]+Tb.Financiering[[#This Row],[Anders]],0)</f>
        <v>0</v>
      </c>
      <c r="BT151" s="235">
        <f>IF(Tb.Financiering[[#This Row],[Pnr.]]=BT$7,Tb.Financiering[[#This Row],[Eigen
bijdrage]]+Tb.Financiering[[#This Row],[Andere
subsidie(s)]]+Tb.Financiering[[#This Row],[Anders]],0)</f>
        <v>0</v>
      </c>
      <c r="BU151" s="235">
        <f>IF(Tb.Financiering[[#This Row],[Pnr.]]=BU$7,Tb.Financiering[[#This Row],[Eigen
bijdrage]]+Tb.Financiering[[#This Row],[Andere
subsidie(s)]]+Tb.Financiering[[#This Row],[Anders]],0)</f>
        <v>0</v>
      </c>
      <c r="BV151" s="235">
        <f>IF(Tb.Financiering[[#This Row],[Pnr.]]=BV$7,Tb.Financiering[[#This Row],[Eigen
bijdrage]]+Tb.Financiering[[#This Row],[Andere
subsidie(s)]]+Tb.Financiering[[#This Row],[Anders]],0)</f>
        <v>0</v>
      </c>
      <c r="BW151" s="235">
        <f>IF(Tb.Financiering[[#This Row],[Pnr.]]=BW$7,Tb.Financiering[[#This Row],[Eigen
bijdrage]]+Tb.Financiering[[#This Row],[Andere
subsidie(s)]]+Tb.Financiering[[#This Row],[Anders]],0)</f>
        <v>0</v>
      </c>
      <c r="BX151" s="235">
        <f>IF(Tb.Financiering[[#This Row],[Pnr.]]=BX$7,Tb.Financiering[[#This Row],[Eigen
bijdrage]]+Tb.Financiering[[#This Row],[Andere
subsidie(s)]]+Tb.Financiering[[#This Row],[Anders]],0)</f>
        <v>0</v>
      </c>
      <c r="BY151" s="235">
        <f>IF(Tb.Financiering[[#This Row],[Pnr.]]=BY$7,Tb.Financiering[[#This Row],[Eigen
bijdrage]]+Tb.Financiering[[#This Row],[Andere
subsidie(s)]]+Tb.Financiering[[#This Row],[Anders]],0)</f>
        <v>0</v>
      </c>
      <c r="BZ151" s="235">
        <f>IF(Tb.Financiering[[#This Row],[Pnr.]]=BZ$7,Tb.Financiering[[#This Row],[Eigen
bijdrage]]+Tb.Financiering[[#This Row],[Andere
subsidie(s)]]+Tb.Financiering[[#This Row],[Anders]],0)</f>
        <v>0</v>
      </c>
      <c r="CA151" s="235">
        <f>IF(Tb.Financiering[[#This Row],[Pnr.]]=CA$7,Tb.Financiering[[#This Row],[Eigen
bijdrage]]+Tb.Financiering[[#This Row],[Andere
subsidie(s)]]+Tb.Financiering[[#This Row],[Anders]],0)</f>
        <v>0</v>
      </c>
      <c r="CB151" s="235">
        <f>IF(Tb.Financiering[[#This Row],[Pnr.]]=CB$7,Tb.Financiering[[#This Row],[Eigen
bijdrage]]+Tb.Financiering[[#This Row],[Andere
subsidie(s)]]+Tb.Financiering[[#This Row],[Anders]],0)</f>
        <v>0</v>
      </c>
      <c r="CC151" s="235">
        <f>IF(Tb.Financiering[[#This Row],[Pnr.]]=CC$7,Tb.Financiering[[#This Row],[Eigen
bijdrage]]+Tb.Financiering[[#This Row],[Andere
subsidie(s)]]+Tb.Financiering[[#This Row],[Anders]],0)</f>
        <v>0</v>
      </c>
      <c r="CD151" s="235">
        <f>IF(Tb.Financiering[[#This Row],[Pnr.]]=CD$7,Tb.Financiering[[#This Row],[Eigen
bijdrage]]+Tb.Financiering[[#This Row],[Andere
subsidie(s)]]+Tb.Financiering[[#This Row],[Anders]],0)</f>
        <v>0</v>
      </c>
      <c r="CE151" s="235">
        <f>IF(Tb.Financiering[[#This Row],[Pnr.]]=CE$7,Tb.Financiering[[#This Row],[Eigen
bijdrage]]+Tb.Financiering[[#This Row],[Andere
subsidie(s)]]+Tb.Financiering[[#This Row],[Anders]],0)</f>
        <v>0</v>
      </c>
      <c r="CF151" s="235">
        <f>IF(Tb.Financiering[[#This Row],[Pnr.]]=CF$7,Tb.Financiering[[#This Row],[Eigen
bijdrage]]+Tb.Financiering[[#This Row],[Andere
subsidie(s)]]+Tb.Financiering[[#This Row],[Anders]],0)</f>
        <v>0</v>
      </c>
      <c r="CG151" s="235">
        <f>IF(Tb.Financiering[[#This Row],[Pnr.]]=CG$7,Tb.Financiering[[#This Row],[Eigen
bijdrage]]+Tb.Financiering[[#This Row],[Andere
subsidie(s)]]+Tb.Financiering[[#This Row],[Anders]],0)</f>
        <v>0</v>
      </c>
      <c r="CH151" s="235">
        <f>IF(Tb.Financiering[[#This Row],[Pnr.]]=CH$7,Tb.Financiering[[#This Row],[Eigen
bijdrage]]+Tb.Financiering[[#This Row],[Andere
subsidie(s)]]+Tb.Financiering[[#This Row],[Anders]],0)</f>
        <v>0</v>
      </c>
      <c r="CI151" s="235">
        <f>IF(Tb.Financiering[[#This Row],[Pnr.]]=CI$7,Tb.Financiering[[#This Row],[Eigen
bijdrage]]+Tb.Financiering[[#This Row],[Andere
subsidie(s)]]+Tb.Financiering[[#This Row],[Anders]],0)</f>
        <v>0</v>
      </c>
      <c r="CJ151" s="235">
        <f>IF(Tb.Financiering[[#This Row],[Pnr.]]=CJ$7,Tb.Financiering[[#This Row],[Eigen
bijdrage]]+Tb.Financiering[[#This Row],[Andere
subsidie(s)]]+Tb.Financiering[[#This Row],[Anders]],0)</f>
        <v>0</v>
      </c>
      <c r="CK151" s="235">
        <f>IF(Tb.Financiering[[#This Row],[Pnr.]]=CK$7,Tb.Financiering[[#This Row],[Eigen
bijdrage]]+Tb.Financiering[[#This Row],[Andere
subsidie(s)]]+Tb.Financiering[[#This Row],[Anders]],0)</f>
        <v>0</v>
      </c>
      <c r="CL151" s="235">
        <f>IF(Tb.Financiering[[#This Row],[Pnr.]]=CL$7,Tb.Financiering[[#This Row],[Eigen
bijdrage]]+Tb.Financiering[[#This Row],[Andere
subsidie(s)]]+Tb.Financiering[[#This Row],[Anders]],0)</f>
        <v>0</v>
      </c>
      <c r="CM151" s="235">
        <f>IF(Tb.Financiering[[#This Row],[Pnr.]]=CM$7,Tb.Financiering[[#This Row],[Eigen
bijdrage]]+Tb.Financiering[[#This Row],[Andere
subsidie(s)]]+Tb.Financiering[[#This Row],[Anders]],0)</f>
        <v>0</v>
      </c>
      <c r="CN151" s="235">
        <f>IF(Tb.Financiering[[#This Row],[Pnr.]]=CN$7,Tb.Financiering[[#This Row],[Eigen
bijdrage]]+Tb.Financiering[[#This Row],[Andere
subsidie(s)]]+Tb.Financiering[[#This Row],[Anders]],0)</f>
        <v>0</v>
      </c>
      <c r="CO151" s="235">
        <f>IF(Tb.Financiering[[#This Row],[Pnr.]]=CO$7,Tb.Financiering[[#This Row],[Eigen
bijdrage]]+Tb.Financiering[[#This Row],[Andere
subsidie(s)]]+Tb.Financiering[[#This Row],[Anders]],0)</f>
        <v>0</v>
      </c>
      <c r="CP151" s="235">
        <f>IF(Tb.Financiering[[#This Row],[Pnr.]]=CP$7,Tb.Financiering[[#This Row],[Eigen
bijdrage]]+Tb.Financiering[[#This Row],[Andere
subsidie(s)]]+Tb.Financiering[[#This Row],[Anders]],0)</f>
        <v>0</v>
      </c>
      <c r="CQ151" s="235">
        <f>IF(Tb.Financiering[[#This Row],[Pnr.]]=CQ$7,Tb.Financiering[[#This Row],[Eigen
bijdrage]]+Tb.Financiering[[#This Row],[Andere
subsidie(s)]]+Tb.Financiering[[#This Row],[Anders]],0)</f>
        <v>0</v>
      </c>
      <c r="CR151" s="235">
        <f>IF(Tb.Financiering[[#This Row],[Pnr.]]=CR$7,Tb.Financiering[[#This Row],[Eigen
bijdrage]]+Tb.Financiering[[#This Row],[Andere
subsidie(s)]]+Tb.Financiering[[#This Row],[Anders]],0)</f>
        <v>0</v>
      </c>
      <c r="CS151" s="235">
        <f>IF(Tb.Financiering[[#This Row],[Pnr.]]=CS$7,Tb.Financiering[[#This Row],[Eigen
bijdrage]]+Tb.Financiering[[#This Row],[Andere
subsidie(s)]]+Tb.Financiering[[#This Row],[Anders]],0)</f>
        <v>0</v>
      </c>
      <c r="CT151" s="235">
        <f>IF(Tb.Financiering[[#This Row],[Pnr.]]=CT$7,Tb.Financiering[[#This Row],[Eigen
bijdrage]]+Tb.Financiering[[#This Row],[Andere
subsidie(s)]]+Tb.Financiering[[#This Row],[Anders]],0)</f>
        <v>0</v>
      </c>
      <c r="CU151" s="235">
        <f>IF(Tb.Financiering[[#This Row],[Pnr.]]=CU$7,Tb.Financiering[[#This Row],[Eigen
bijdrage]]+Tb.Financiering[[#This Row],[Andere
subsidie(s)]]+Tb.Financiering[[#This Row],[Anders]],0)</f>
        <v>0</v>
      </c>
      <c r="CV151" s="235">
        <f>IF(Tb.Financiering[[#This Row],[Pnr.]]=CV$7,Tb.Financiering[[#This Row],[Eigen
bijdrage]]+Tb.Financiering[[#This Row],[Andere
subsidie(s)]]+Tb.Financiering[[#This Row],[Anders]],0)</f>
        <v>0</v>
      </c>
      <c r="CW151" s="235">
        <f>IF(Tb.Financiering[[#This Row],[Pnr.]]=CW$7,Tb.Financiering[[#This Row],[Eigen
bijdrage]]+Tb.Financiering[[#This Row],[Andere
subsidie(s)]]+Tb.Financiering[[#This Row],[Anders]],0)</f>
        <v>0</v>
      </c>
      <c r="CX151" s="235">
        <f>IF(Tb.Financiering[[#This Row],[Pnr.]]=CX$7,Tb.Financiering[[#This Row],[Eigen
bijdrage]]+Tb.Financiering[[#This Row],[Andere
subsidie(s)]]+Tb.Financiering[[#This Row],[Anders]],0)</f>
        <v>0</v>
      </c>
      <c r="CY151" s="235">
        <f>IF(Tb.Financiering[[#This Row],[Pnr.]]=CY$7,Tb.Financiering[[#This Row],[Eigen
bijdrage]]+Tb.Financiering[[#This Row],[Andere
subsidie(s)]]+Tb.Financiering[[#This Row],[Anders]],0)</f>
        <v>0</v>
      </c>
      <c r="CZ151" s="235">
        <f>IF(Tb.Financiering[[#This Row],[Pnr.]]=CZ$7,Tb.Financiering[[#This Row],[Eigen
bijdrage]]+Tb.Financiering[[#This Row],[Andere
subsidie(s)]]+Tb.Financiering[[#This Row],[Anders]],0)</f>
        <v>0</v>
      </c>
      <c r="DA151" s="235">
        <f>IF(Tb.Financiering[[#This Row],[Pnr.]]=DA$7,Tb.Financiering[[#This Row],[Eigen
bijdrage]]+Tb.Financiering[[#This Row],[Andere
subsidie(s)]]+Tb.Financiering[[#This Row],[Anders]],0)</f>
        <v>0</v>
      </c>
      <c r="DB151" s="235">
        <f>IF(Tb.Financiering[[#This Row],[Pnr.]]=DB$7,Tb.Financiering[[#This Row],[Eigen
bijdrage]]+Tb.Financiering[[#This Row],[Andere
subsidie(s)]]+Tb.Financiering[[#This Row],[Anders]],0)</f>
        <v>0</v>
      </c>
      <c r="DC151" s="235">
        <f>IF(Tb.Financiering[[#This Row],[Pnr.]]=DC$7,Tb.Financiering[[#This Row],[Eigen
bijdrage]]+Tb.Financiering[[#This Row],[Andere
subsidie(s)]]+Tb.Financiering[[#This Row],[Anders]],0)</f>
        <v>0</v>
      </c>
      <c r="DD151" s="235">
        <f>IF(Tb.Financiering[[#This Row],[Pnr.]]=DD$7,Tb.Financiering[[#This Row],[Eigen
bijdrage]]+Tb.Financiering[[#This Row],[Andere
subsidie(s)]]+Tb.Financiering[[#This Row],[Anders]],0)</f>
        <v>0</v>
      </c>
      <c r="DE151" s="235">
        <f>IF(Tb.Financiering[[#This Row],[Pnr.]]=DE$7,Tb.Financiering[[#This Row],[Eigen
bijdrage]]+Tb.Financiering[[#This Row],[Andere
subsidie(s)]]+Tb.Financiering[[#This Row],[Anders]],0)</f>
        <v>0</v>
      </c>
      <c r="DF151" s="235">
        <f>IF(Tb.Financiering[[#This Row],[Pnr.]]=DF$7,Tb.Financiering[[#This Row],[Eigen
bijdrage]]+Tb.Financiering[[#This Row],[Andere
subsidie(s)]]+Tb.Financiering[[#This Row],[Anders]],0)</f>
        <v>0</v>
      </c>
      <c r="DG151" s="235">
        <f>IF(Tb.Financiering[[#This Row],[Pnr.]]=DG$7,Tb.Financiering[[#This Row],[Eigen
bijdrage]]+Tb.Financiering[[#This Row],[Andere
subsidie(s)]]+Tb.Financiering[[#This Row],[Anders]],0)</f>
        <v>0</v>
      </c>
      <c r="DH151" s="235">
        <f>IF(Tb.Financiering[[#This Row],[Pnr.]]=DH$7,Tb.Financiering[[#This Row],[Eigen
bijdrage]]+Tb.Financiering[[#This Row],[Andere
subsidie(s)]]+Tb.Financiering[[#This Row],[Anders]],0)</f>
        <v>0</v>
      </c>
      <c r="DI151" s="235">
        <f>IF(Tb.Financiering[[#This Row],[Pnr.]]=DI$7,Tb.Financiering[[#This Row],[Eigen
bijdrage]]+Tb.Financiering[[#This Row],[Andere
subsidie(s)]]+Tb.Financiering[[#This Row],[Anders]],0)</f>
        <v>0</v>
      </c>
      <c r="DJ151" s="235">
        <f>IF(Tb.Financiering[[#This Row],[Pnr.]]=DJ$7,Tb.Financiering[[#This Row],[Eigen
bijdrage]]+Tb.Financiering[[#This Row],[Andere
subsidie(s)]]+Tb.Financiering[[#This Row],[Anders]],0)</f>
        <v>0</v>
      </c>
      <c r="DK151" s="235">
        <f>IF(Tb.Financiering[[#This Row],[Pnr.]]=DK$7,Tb.Financiering[[#This Row],[Eigen
bijdrage]]+Tb.Financiering[[#This Row],[Andere
subsidie(s)]]+Tb.Financiering[[#This Row],[Anders]],0)</f>
        <v>0</v>
      </c>
      <c r="XFD151" s="31"/>
    </row>
    <row r="152" spans="1:115 16384:16384" s="4" customFormat="1" x14ac:dyDescent="0.3">
      <c r="A152" s="31"/>
      <c r="B152" s="137"/>
      <c r="C152" s="137"/>
      <c r="D152" s="11">
        <f>SUMIF(Tbl.Kosten[PSAnr.],Tb.Financiering[[#This Row],[PSAnr.]],Tbl.Kosten[Totaal kosten])</f>
        <v>0</v>
      </c>
      <c r="E152" s="154">
        <f>SUMIF(Tbl.Kosten[PSAnr.],Tb.Financiering[[#This Row],[PSAnr.]],Tbl.Kosten[Subsidie])</f>
        <v>0</v>
      </c>
      <c r="F152" s="155"/>
      <c r="G152" s="154">
        <f>Tb.Financiering[[#This Row],[Begrote kosten]]-Tb.Financiering[[#This Row],[Berekende GLB subsidie]]-Tb.Financiering[[#This Row],[Correctie GLB subsidie]]</f>
        <v>0</v>
      </c>
      <c r="H152" s="156"/>
      <c r="I152" s="156"/>
      <c r="J152" s="156"/>
      <c r="K152" s="152"/>
      <c r="L152" s="97">
        <f>Tb.Financiering[[#This Row],[Te financieren]]-SUM(Tb.Financiering[[#This Row],[Eigen
bijdrage]:[Anders]])</f>
        <v>0</v>
      </c>
      <c r="M152" s="160" t="str">
        <f>IFERROR(VLOOKUP(Tb.Financiering[[#This Row],[Partnernaam]],Tbl.Projectpartners[[Naam]:[PNr.]],9,FALSE),"")</f>
        <v/>
      </c>
      <c r="N152" s="142" t="str">
        <f>IFERROR(VLOOKUP(Tb.Financiering[[#This Row],[Subsidiabele activiteit]],Tbl.Subsidiehoogte[[Subsidieactiviteit]:[SAnr.]],3,FALSE),"")</f>
        <v/>
      </c>
      <c r="O152" s="142" t="str">
        <f>_xlfn.CONCAT(Tb.Financiering[[#This Row],[Pnr.]],Tb.Financiering[[#This Row],[SAnr.]])</f>
        <v/>
      </c>
      <c r="P152" s="144">
        <f>IF(Tb.Financiering[[#This Row],[Pnr.]]=P$7,Tb.Financiering[[#This Row],[Te financieren]]-Tb.Financiering[[#This Row],[Eigen
bijdrage]]-Tb.Financiering[[#This Row],[Andere
subsidie(s)]]-Tb.Financiering[[#This Row],[Anders]],0)</f>
        <v>0</v>
      </c>
      <c r="Q152" s="144">
        <f>IF(Tb.Financiering[[#This Row],[Pnr.]]=Q$7,Tb.Financiering[[#This Row],[Te financieren]]-Tb.Financiering[[#This Row],[Eigen
bijdrage]]-Tb.Financiering[[#This Row],[Andere
subsidie(s)]]-Tb.Financiering[[#This Row],[Anders]],0)</f>
        <v>0</v>
      </c>
      <c r="R152" s="144">
        <f>IF(Tb.Financiering[[#This Row],[Pnr.]]=R$7,Tb.Financiering[[#This Row],[Te financieren]]-Tb.Financiering[[#This Row],[Eigen
bijdrage]]-Tb.Financiering[[#This Row],[Andere
subsidie(s)]]-Tb.Financiering[[#This Row],[Anders]],0)</f>
        <v>0</v>
      </c>
      <c r="S152" s="144">
        <f>IF(Tb.Financiering[[#This Row],[Pnr.]]=S$7,Tb.Financiering[[#This Row],[Te financieren]]-Tb.Financiering[[#This Row],[Eigen
bijdrage]]-Tb.Financiering[[#This Row],[Andere
subsidie(s)]]-Tb.Financiering[[#This Row],[Anders]],0)</f>
        <v>0</v>
      </c>
      <c r="T152" s="144">
        <f>IF(Tb.Financiering[[#This Row],[Pnr.]]=T$7,Tb.Financiering[[#This Row],[Te financieren]]-Tb.Financiering[[#This Row],[Eigen
bijdrage]]-Tb.Financiering[[#This Row],[Andere
subsidie(s)]]-Tb.Financiering[[#This Row],[Anders]],0)</f>
        <v>0</v>
      </c>
      <c r="U152" s="144">
        <f>IF(Tb.Financiering[[#This Row],[Pnr.]]=U$7,Tb.Financiering[[#This Row],[Te financieren]]-Tb.Financiering[[#This Row],[Eigen
bijdrage]]-Tb.Financiering[[#This Row],[Andere
subsidie(s)]]-Tb.Financiering[[#This Row],[Anders]],0)</f>
        <v>0</v>
      </c>
      <c r="V152" s="144">
        <f>IF(Tb.Financiering[[#This Row],[Pnr.]]=V$7,Tb.Financiering[[#This Row],[Te financieren]]-Tb.Financiering[[#This Row],[Eigen
bijdrage]]-Tb.Financiering[[#This Row],[Andere
subsidie(s)]]-Tb.Financiering[[#This Row],[Anders]],0)</f>
        <v>0</v>
      </c>
      <c r="W152" s="144">
        <f>IF(Tb.Financiering[[#This Row],[Pnr.]]=W$7,Tb.Financiering[[#This Row],[Te financieren]]-Tb.Financiering[[#This Row],[Eigen
bijdrage]]-Tb.Financiering[[#This Row],[Andere
subsidie(s)]]-Tb.Financiering[[#This Row],[Anders]],0)</f>
        <v>0</v>
      </c>
      <c r="X152" s="144">
        <f>IF(Tb.Financiering[[#This Row],[Pnr.]]=X$7,Tb.Financiering[[#This Row],[Te financieren]]-Tb.Financiering[[#This Row],[Eigen
bijdrage]]-Tb.Financiering[[#This Row],[Andere
subsidie(s)]]-Tb.Financiering[[#This Row],[Anders]],0)</f>
        <v>0</v>
      </c>
      <c r="Y152" s="144">
        <f>IF(Tb.Financiering[[#This Row],[Pnr.]]=Y$7,Tb.Financiering[[#This Row],[Te financieren]]-Tb.Financiering[[#This Row],[Eigen
bijdrage]]-Tb.Financiering[[#This Row],[Andere
subsidie(s)]]-Tb.Financiering[[#This Row],[Anders]],0)</f>
        <v>0</v>
      </c>
      <c r="Z152" s="144">
        <f>IF(Tb.Financiering[[#This Row],[Pnr.]]=Z$7,Tb.Financiering[[#This Row],[Te financieren]]-Tb.Financiering[[#This Row],[Eigen
bijdrage]]-Tb.Financiering[[#This Row],[Andere
subsidie(s)]]-Tb.Financiering[[#This Row],[Anders]],0)</f>
        <v>0</v>
      </c>
      <c r="AA152" s="144">
        <f>IF(Tb.Financiering[[#This Row],[Pnr.]]=AA$7,Tb.Financiering[[#This Row],[Te financieren]]-Tb.Financiering[[#This Row],[Eigen
bijdrage]]-Tb.Financiering[[#This Row],[Andere
subsidie(s)]]-Tb.Financiering[[#This Row],[Anders]],0)</f>
        <v>0</v>
      </c>
      <c r="AB152" s="144">
        <f>IF(Tb.Financiering[[#This Row],[Pnr.]]=AB$7,Tb.Financiering[[#This Row],[Te financieren]]-Tb.Financiering[[#This Row],[Eigen
bijdrage]]-Tb.Financiering[[#This Row],[Andere
subsidie(s)]]-Tb.Financiering[[#This Row],[Anders]],0)</f>
        <v>0</v>
      </c>
      <c r="AC152" s="144">
        <f>IF(Tb.Financiering[[#This Row],[Pnr.]]=AC$7,Tb.Financiering[[#This Row],[Te financieren]]-Tb.Financiering[[#This Row],[Eigen
bijdrage]]-Tb.Financiering[[#This Row],[Andere
subsidie(s)]]-Tb.Financiering[[#This Row],[Anders]],0)</f>
        <v>0</v>
      </c>
      <c r="AD152" s="144">
        <f>IF(Tb.Financiering[[#This Row],[Pnr.]]=AD$7,Tb.Financiering[[#This Row],[Te financieren]]-Tb.Financiering[[#This Row],[Eigen
bijdrage]]-Tb.Financiering[[#This Row],[Andere
subsidie(s)]]-Tb.Financiering[[#This Row],[Anders]],0)</f>
        <v>0</v>
      </c>
      <c r="AE152" s="144">
        <f>IF(Tb.Financiering[[#This Row],[Pnr.]]=AE$7,Tb.Financiering[[#This Row],[Te financieren]]-Tb.Financiering[[#This Row],[Eigen
bijdrage]]-Tb.Financiering[[#This Row],[Andere
subsidie(s)]]-Tb.Financiering[[#This Row],[Anders]],0)</f>
        <v>0</v>
      </c>
      <c r="AF152" s="144">
        <f>IF(Tb.Financiering[[#This Row],[Pnr.]]=AF$7,Tb.Financiering[[#This Row],[Te financieren]]-Tb.Financiering[[#This Row],[Eigen
bijdrage]]-Tb.Financiering[[#This Row],[Andere
subsidie(s)]]-Tb.Financiering[[#This Row],[Anders]],0)</f>
        <v>0</v>
      </c>
      <c r="AG152" s="144">
        <f>IF(Tb.Financiering[[#This Row],[Pnr.]]=AG$7,Tb.Financiering[[#This Row],[Te financieren]]-Tb.Financiering[[#This Row],[Eigen
bijdrage]]-Tb.Financiering[[#This Row],[Andere
subsidie(s)]]-Tb.Financiering[[#This Row],[Anders]],0)</f>
        <v>0</v>
      </c>
      <c r="AH152" s="144">
        <f>IF(Tb.Financiering[[#This Row],[Pnr.]]=AH$7,Tb.Financiering[[#This Row],[Te financieren]]-Tb.Financiering[[#This Row],[Eigen
bijdrage]]-Tb.Financiering[[#This Row],[Andere
subsidie(s)]]-Tb.Financiering[[#This Row],[Anders]],0)</f>
        <v>0</v>
      </c>
      <c r="AI152" s="144">
        <f>IF(Tb.Financiering[[#This Row],[Pnr.]]=AI$7,Tb.Financiering[[#This Row],[Te financieren]]-Tb.Financiering[[#This Row],[Eigen
bijdrage]]-Tb.Financiering[[#This Row],[Andere
subsidie(s)]]-Tb.Financiering[[#This Row],[Anders]],0)</f>
        <v>0</v>
      </c>
      <c r="AJ152" s="144">
        <f>IF(Tb.Financiering[[#This Row],[Pnr.]]=AJ$7,Tb.Financiering[[#This Row],[Te financieren]]-Tb.Financiering[[#This Row],[Eigen
bijdrage]]-Tb.Financiering[[#This Row],[Andere
subsidie(s)]]-Tb.Financiering[[#This Row],[Anders]],0)</f>
        <v>0</v>
      </c>
      <c r="AK152" s="144">
        <f>IF(Tb.Financiering[[#This Row],[Pnr.]]=AK$7,Tb.Financiering[[#This Row],[Te financieren]]-Tb.Financiering[[#This Row],[Eigen
bijdrage]]-Tb.Financiering[[#This Row],[Andere
subsidie(s)]]-Tb.Financiering[[#This Row],[Anders]],0)</f>
        <v>0</v>
      </c>
      <c r="AL152" s="144">
        <f>IF(Tb.Financiering[[#This Row],[Pnr.]]=AL$7,Tb.Financiering[[#This Row],[Te financieren]]-Tb.Financiering[[#This Row],[Eigen
bijdrage]]-Tb.Financiering[[#This Row],[Andere
subsidie(s)]]-Tb.Financiering[[#This Row],[Anders]],0)</f>
        <v>0</v>
      </c>
      <c r="AM152" s="144">
        <f>IF(Tb.Financiering[[#This Row],[Pnr.]]=AM$7,Tb.Financiering[[#This Row],[Te financieren]]-Tb.Financiering[[#This Row],[Eigen
bijdrage]]-Tb.Financiering[[#This Row],[Andere
subsidie(s)]]-Tb.Financiering[[#This Row],[Anders]],0)</f>
        <v>0</v>
      </c>
      <c r="AN152" s="144">
        <f>IF(Tb.Financiering[[#This Row],[Pnr.]]=AN$7,Tb.Financiering[[#This Row],[Te financieren]]-Tb.Financiering[[#This Row],[Eigen
bijdrage]]-Tb.Financiering[[#This Row],[Andere
subsidie(s)]]-Tb.Financiering[[#This Row],[Anders]],0)</f>
        <v>0</v>
      </c>
      <c r="AO152" s="144">
        <f>IF(Tb.Financiering[[#This Row],[Pnr.]]=AO$7,Tb.Financiering[[#This Row],[Te financieren]]-Tb.Financiering[[#This Row],[Eigen
bijdrage]]-Tb.Financiering[[#This Row],[Andere
subsidie(s)]]-Tb.Financiering[[#This Row],[Anders]],0)</f>
        <v>0</v>
      </c>
      <c r="AP152" s="144">
        <f>IF(Tb.Financiering[[#This Row],[Pnr.]]=AP$7,Tb.Financiering[[#This Row],[Te financieren]]-Tb.Financiering[[#This Row],[Eigen
bijdrage]]-Tb.Financiering[[#This Row],[Andere
subsidie(s)]]-Tb.Financiering[[#This Row],[Anders]],0)</f>
        <v>0</v>
      </c>
      <c r="AQ152" s="144">
        <f>IF(Tb.Financiering[[#This Row],[Pnr.]]=AQ$7,Tb.Financiering[[#This Row],[Te financieren]]-Tb.Financiering[[#This Row],[Eigen
bijdrage]]-Tb.Financiering[[#This Row],[Andere
subsidie(s)]]-Tb.Financiering[[#This Row],[Anders]],0)</f>
        <v>0</v>
      </c>
      <c r="AR152" s="144">
        <f>IF(Tb.Financiering[[#This Row],[Pnr.]]=AR$7,Tb.Financiering[[#This Row],[Te financieren]]-Tb.Financiering[[#This Row],[Eigen
bijdrage]]-Tb.Financiering[[#This Row],[Andere
subsidie(s)]]-Tb.Financiering[[#This Row],[Anders]],0)</f>
        <v>0</v>
      </c>
      <c r="AS152" s="144">
        <f>IF(Tb.Financiering[[#This Row],[Pnr.]]=AS$7,Tb.Financiering[[#This Row],[Te financieren]]-Tb.Financiering[[#This Row],[Eigen
bijdrage]]-Tb.Financiering[[#This Row],[Andere
subsidie(s)]]-Tb.Financiering[[#This Row],[Anders]],0)</f>
        <v>0</v>
      </c>
      <c r="AT152" s="144">
        <f>IF(Tb.Financiering[[#This Row],[Pnr.]]=AT$7,Tb.Financiering[[#This Row],[Te financieren]]-Tb.Financiering[[#This Row],[Eigen
bijdrage]]-Tb.Financiering[[#This Row],[Andere
subsidie(s)]]-Tb.Financiering[[#This Row],[Anders]],0)</f>
        <v>0</v>
      </c>
      <c r="AU152" s="144">
        <f>IF(Tb.Financiering[[#This Row],[Pnr.]]=AU$7,Tb.Financiering[[#This Row],[Te financieren]]-Tb.Financiering[[#This Row],[Eigen
bijdrage]]-Tb.Financiering[[#This Row],[Andere
subsidie(s)]]-Tb.Financiering[[#This Row],[Anders]],0)</f>
        <v>0</v>
      </c>
      <c r="AV152" s="144">
        <f>IF(Tb.Financiering[[#This Row],[Pnr.]]=AV$7,Tb.Financiering[[#This Row],[Te financieren]]-Tb.Financiering[[#This Row],[Eigen
bijdrage]]-Tb.Financiering[[#This Row],[Andere
subsidie(s)]]-Tb.Financiering[[#This Row],[Anders]],0)</f>
        <v>0</v>
      </c>
      <c r="AW152" s="144">
        <f>IF(Tb.Financiering[[#This Row],[Pnr.]]=AW$7,Tb.Financiering[[#This Row],[Te financieren]]-Tb.Financiering[[#This Row],[Eigen
bijdrage]]-Tb.Financiering[[#This Row],[Andere
subsidie(s)]]-Tb.Financiering[[#This Row],[Anders]],0)</f>
        <v>0</v>
      </c>
      <c r="AX152" s="144">
        <f>IF(Tb.Financiering[[#This Row],[Pnr.]]=AX$7,Tb.Financiering[[#This Row],[Te financieren]]-Tb.Financiering[[#This Row],[Eigen
bijdrage]]-Tb.Financiering[[#This Row],[Andere
subsidie(s)]]-Tb.Financiering[[#This Row],[Anders]],0)</f>
        <v>0</v>
      </c>
      <c r="AY152" s="144">
        <f>IF(Tb.Financiering[[#This Row],[Pnr.]]=AY$7,Tb.Financiering[[#This Row],[Te financieren]]-Tb.Financiering[[#This Row],[Eigen
bijdrage]]-Tb.Financiering[[#This Row],[Andere
subsidie(s)]]-Tb.Financiering[[#This Row],[Anders]],0)</f>
        <v>0</v>
      </c>
      <c r="AZ152" s="144">
        <f>IF(Tb.Financiering[[#This Row],[Pnr.]]=AZ$7,Tb.Financiering[[#This Row],[Te financieren]]-Tb.Financiering[[#This Row],[Eigen
bijdrage]]-Tb.Financiering[[#This Row],[Andere
subsidie(s)]]-Tb.Financiering[[#This Row],[Anders]],0)</f>
        <v>0</v>
      </c>
      <c r="BA152" s="144">
        <f>IF(Tb.Financiering[[#This Row],[Pnr.]]=BA$7,Tb.Financiering[[#This Row],[Te financieren]]-Tb.Financiering[[#This Row],[Eigen
bijdrage]]-Tb.Financiering[[#This Row],[Andere
subsidie(s)]]-Tb.Financiering[[#This Row],[Anders]],0)</f>
        <v>0</v>
      </c>
      <c r="BB152" s="144">
        <f>IF(Tb.Financiering[[#This Row],[Pnr.]]=BB$7,Tb.Financiering[[#This Row],[Te financieren]]-Tb.Financiering[[#This Row],[Eigen
bijdrage]]-Tb.Financiering[[#This Row],[Andere
subsidie(s)]]-Tb.Financiering[[#This Row],[Anders]],0)</f>
        <v>0</v>
      </c>
      <c r="BC152" s="144">
        <f>IF(Tb.Financiering[[#This Row],[Pnr.]]=BC$7,Tb.Financiering[[#This Row],[Te financieren]]-Tb.Financiering[[#This Row],[Eigen
bijdrage]]-Tb.Financiering[[#This Row],[Andere
subsidie(s)]]-Tb.Financiering[[#This Row],[Anders]],0)</f>
        <v>0</v>
      </c>
      <c r="BD152" s="144">
        <f>IF(Tb.Financiering[[#This Row],[Pnr.]]=BD$7,Tb.Financiering[[#This Row],[Te financieren]]-Tb.Financiering[[#This Row],[Eigen
bijdrage]]-Tb.Financiering[[#This Row],[Andere
subsidie(s)]]-Tb.Financiering[[#This Row],[Anders]],0)</f>
        <v>0</v>
      </c>
      <c r="BE152" s="144">
        <f>IF(Tb.Financiering[[#This Row],[Pnr.]]=BE$7,Tb.Financiering[[#This Row],[Te financieren]]-Tb.Financiering[[#This Row],[Eigen
bijdrage]]-Tb.Financiering[[#This Row],[Andere
subsidie(s)]]-Tb.Financiering[[#This Row],[Anders]],0)</f>
        <v>0</v>
      </c>
      <c r="BF152" s="144">
        <f>IF(Tb.Financiering[[#This Row],[Pnr.]]=BF$7,Tb.Financiering[[#This Row],[Te financieren]]-Tb.Financiering[[#This Row],[Eigen
bijdrage]]-Tb.Financiering[[#This Row],[Andere
subsidie(s)]]-Tb.Financiering[[#This Row],[Anders]],0)</f>
        <v>0</v>
      </c>
      <c r="BG152" s="144">
        <f>IF(Tb.Financiering[[#This Row],[Pnr.]]=BG$7,Tb.Financiering[[#This Row],[Te financieren]]-Tb.Financiering[[#This Row],[Eigen
bijdrage]]-Tb.Financiering[[#This Row],[Andere
subsidie(s)]]-Tb.Financiering[[#This Row],[Anders]],0)</f>
        <v>0</v>
      </c>
      <c r="BH152" s="144">
        <f>IF(Tb.Financiering[[#This Row],[Pnr.]]=BH$7,Tb.Financiering[[#This Row],[Te financieren]]-Tb.Financiering[[#This Row],[Eigen
bijdrage]]-Tb.Financiering[[#This Row],[Andere
subsidie(s)]]-Tb.Financiering[[#This Row],[Anders]],0)</f>
        <v>0</v>
      </c>
      <c r="BI152" s="144">
        <f>IF(Tb.Financiering[[#This Row],[Pnr.]]=BI$7,Tb.Financiering[[#This Row],[Te financieren]]-Tb.Financiering[[#This Row],[Eigen
bijdrage]]-Tb.Financiering[[#This Row],[Andere
subsidie(s)]]-Tb.Financiering[[#This Row],[Anders]],0)</f>
        <v>0</v>
      </c>
      <c r="BJ152" s="144">
        <f>IF(Tb.Financiering[[#This Row],[Pnr.]]=BJ$7,Tb.Financiering[[#This Row],[Te financieren]]-Tb.Financiering[[#This Row],[Eigen
bijdrage]]-Tb.Financiering[[#This Row],[Andere
subsidie(s)]]-Tb.Financiering[[#This Row],[Anders]],0)</f>
        <v>0</v>
      </c>
      <c r="BK152" s="144">
        <f>IF(Tb.Financiering[[#This Row],[Pnr.]]=BK$7,Tb.Financiering[[#This Row],[Te financieren]]-Tb.Financiering[[#This Row],[Eigen
bijdrage]]-Tb.Financiering[[#This Row],[Andere
subsidie(s)]]-Tb.Financiering[[#This Row],[Anders]],0)</f>
        <v>0</v>
      </c>
      <c r="BL152" s="144">
        <f>IF(Tb.Financiering[[#This Row],[Pnr.]]=BL$7,Tb.Financiering[[#This Row],[Te financieren]]-Tb.Financiering[[#This Row],[Eigen
bijdrage]]-Tb.Financiering[[#This Row],[Andere
subsidie(s)]]-Tb.Financiering[[#This Row],[Anders]],0)</f>
        <v>0</v>
      </c>
      <c r="BM152" s="144">
        <f>IF(Tb.Financiering[[#This Row],[Pnr.]]=BM$7,Tb.Financiering[[#This Row],[Te financieren]]-Tb.Financiering[[#This Row],[Eigen
bijdrage]]-Tb.Financiering[[#This Row],[Andere
subsidie(s)]]-Tb.Financiering[[#This Row],[Anders]],0)</f>
        <v>0</v>
      </c>
      <c r="BN152" s="235">
        <f>IF(Tb.Financiering[[#This Row],[Pnr.]]=BN$7,Tb.Financiering[[#This Row],[Eigen
bijdrage]]+Tb.Financiering[[#This Row],[Andere
subsidie(s)]]+Tb.Financiering[[#This Row],[Anders]],0)</f>
        <v>0</v>
      </c>
      <c r="BO152" s="235">
        <f>IF(Tb.Financiering[[#This Row],[Pnr.]]=BO$7,Tb.Financiering[[#This Row],[Eigen
bijdrage]]+Tb.Financiering[[#This Row],[Andere
subsidie(s)]]+Tb.Financiering[[#This Row],[Anders]],0)</f>
        <v>0</v>
      </c>
      <c r="BP152" s="235">
        <f>IF(Tb.Financiering[[#This Row],[Pnr.]]=BP$7,Tb.Financiering[[#This Row],[Eigen
bijdrage]]+Tb.Financiering[[#This Row],[Andere
subsidie(s)]]+Tb.Financiering[[#This Row],[Anders]],0)</f>
        <v>0</v>
      </c>
      <c r="BQ152" s="235">
        <f>IF(Tb.Financiering[[#This Row],[Pnr.]]=BQ$7,Tb.Financiering[[#This Row],[Eigen
bijdrage]]+Tb.Financiering[[#This Row],[Andere
subsidie(s)]]+Tb.Financiering[[#This Row],[Anders]],0)</f>
        <v>0</v>
      </c>
      <c r="BR152" s="235">
        <f>IF(Tb.Financiering[[#This Row],[Pnr.]]=BR$7,Tb.Financiering[[#This Row],[Eigen
bijdrage]]+Tb.Financiering[[#This Row],[Andere
subsidie(s)]]+Tb.Financiering[[#This Row],[Anders]],0)</f>
        <v>0</v>
      </c>
      <c r="BS152" s="235">
        <f>IF(Tb.Financiering[[#This Row],[Pnr.]]=BS$7,Tb.Financiering[[#This Row],[Eigen
bijdrage]]+Tb.Financiering[[#This Row],[Andere
subsidie(s)]]+Tb.Financiering[[#This Row],[Anders]],0)</f>
        <v>0</v>
      </c>
      <c r="BT152" s="235">
        <f>IF(Tb.Financiering[[#This Row],[Pnr.]]=BT$7,Tb.Financiering[[#This Row],[Eigen
bijdrage]]+Tb.Financiering[[#This Row],[Andere
subsidie(s)]]+Tb.Financiering[[#This Row],[Anders]],0)</f>
        <v>0</v>
      </c>
      <c r="BU152" s="235">
        <f>IF(Tb.Financiering[[#This Row],[Pnr.]]=BU$7,Tb.Financiering[[#This Row],[Eigen
bijdrage]]+Tb.Financiering[[#This Row],[Andere
subsidie(s)]]+Tb.Financiering[[#This Row],[Anders]],0)</f>
        <v>0</v>
      </c>
      <c r="BV152" s="235">
        <f>IF(Tb.Financiering[[#This Row],[Pnr.]]=BV$7,Tb.Financiering[[#This Row],[Eigen
bijdrage]]+Tb.Financiering[[#This Row],[Andere
subsidie(s)]]+Tb.Financiering[[#This Row],[Anders]],0)</f>
        <v>0</v>
      </c>
      <c r="BW152" s="235">
        <f>IF(Tb.Financiering[[#This Row],[Pnr.]]=BW$7,Tb.Financiering[[#This Row],[Eigen
bijdrage]]+Tb.Financiering[[#This Row],[Andere
subsidie(s)]]+Tb.Financiering[[#This Row],[Anders]],0)</f>
        <v>0</v>
      </c>
      <c r="BX152" s="235">
        <f>IF(Tb.Financiering[[#This Row],[Pnr.]]=BX$7,Tb.Financiering[[#This Row],[Eigen
bijdrage]]+Tb.Financiering[[#This Row],[Andere
subsidie(s)]]+Tb.Financiering[[#This Row],[Anders]],0)</f>
        <v>0</v>
      </c>
      <c r="BY152" s="235">
        <f>IF(Tb.Financiering[[#This Row],[Pnr.]]=BY$7,Tb.Financiering[[#This Row],[Eigen
bijdrage]]+Tb.Financiering[[#This Row],[Andere
subsidie(s)]]+Tb.Financiering[[#This Row],[Anders]],0)</f>
        <v>0</v>
      </c>
      <c r="BZ152" s="235">
        <f>IF(Tb.Financiering[[#This Row],[Pnr.]]=BZ$7,Tb.Financiering[[#This Row],[Eigen
bijdrage]]+Tb.Financiering[[#This Row],[Andere
subsidie(s)]]+Tb.Financiering[[#This Row],[Anders]],0)</f>
        <v>0</v>
      </c>
      <c r="CA152" s="235">
        <f>IF(Tb.Financiering[[#This Row],[Pnr.]]=CA$7,Tb.Financiering[[#This Row],[Eigen
bijdrage]]+Tb.Financiering[[#This Row],[Andere
subsidie(s)]]+Tb.Financiering[[#This Row],[Anders]],0)</f>
        <v>0</v>
      </c>
      <c r="CB152" s="235">
        <f>IF(Tb.Financiering[[#This Row],[Pnr.]]=CB$7,Tb.Financiering[[#This Row],[Eigen
bijdrage]]+Tb.Financiering[[#This Row],[Andere
subsidie(s)]]+Tb.Financiering[[#This Row],[Anders]],0)</f>
        <v>0</v>
      </c>
      <c r="CC152" s="235">
        <f>IF(Tb.Financiering[[#This Row],[Pnr.]]=CC$7,Tb.Financiering[[#This Row],[Eigen
bijdrage]]+Tb.Financiering[[#This Row],[Andere
subsidie(s)]]+Tb.Financiering[[#This Row],[Anders]],0)</f>
        <v>0</v>
      </c>
      <c r="CD152" s="235">
        <f>IF(Tb.Financiering[[#This Row],[Pnr.]]=CD$7,Tb.Financiering[[#This Row],[Eigen
bijdrage]]+Tb.Financiering[[#This Row],[Andere
subsidie(s)]]+Tb.Financiering[[#This Row],[Anders]],0)</f>
        <v>0</v>
      </c>
      <c r="CE152" s="235">
        <f>IF(Tb.Financiering[[#This Row],[Pnr.]]=CE$7,Tb.Financiering[[#This Row],[Eigen
bijdrage]]+Tb.Financiering[[#This Row],[Andere
subsidie(s)]]+Tb.Financiering[[#This Row],[Anders]],0)</f>
        <v>0</v>
      </c>
      <c r="CF152" s="235">
        <f>IF(Tb.Financiering[[#This Row],[Pnr.]]=CF$7,Tb.Financiering[[#This Row],[Eigen
bijdrage]]+Tb.Financiering[[#This Row],[Andere
subsidie(s)]]+Tb.Financiering[[#This Row],[Anders]],0)</f>
        <v>0</v>
      </c>
      <c r="CG152" s="235">
        <f>IF(Tb.Financiering[[#This Row],[Pnr.]]=CG$7,Tb.Financiering[[#This Row],[Eigen
bijdrage]]+Tb.Financiering[[#This Row],[Andere
subsidie(s)]]+Tb.Financiering[[#This Row],[Anders]],0)</f>
        <v>0</v>
      </c>
      <c r="CH152" s="235">
        <f>IF(Tb.Financiering[[#This Row],[Pnr.]]=CH$7,Tb.Financiering[[#This Row],[Eigen
bijdrage]]+Tb.Financiering[[#This Row],[Andere
subsidie(s)]]+Tb.Financiering[[#This Row],[Anders]],0)</f>
        <v>0</v>
      </c>
      <c r="CI152" s="235">
        <f>IF(Tb.Financiering[[#This Row],[Pnr.]]=CI$7,Tb.Financiering[[#This Row],[Eigen
bijdrage]]+Tb.Financiering[[#This Row],[Andere
subsidie(s)]]+Tb.Financiering[[#This Row],[Anders]],0)</f>
        <v>0</v>
      </c>
      <c r="CJ152" s="235">
        <f>IF(Tb.Financiering[[#This Row],[Pnr.]]=CJ$7,Tb.Financiering[[#This Row],[Eigen
bijdrage]]+Tb.Financiering[[#This Row],[Andere
subsidie(s)]]+Tb.Financiering[[#This Row],[Anders]],0)</f>
        <v>0</v>
      </c>
      <c r="CK152" s="235">
        <f>IF(Tb.Financiering[[#This Row],[Pnr.]]=CK$7,Tb.Financiering[[#This Row],[Eigen
bijdrage]]+Tb.Financiering[[#This Row],[Andere
subsidie(s)]]+Tb.Financiering[[#This Row],[Anders]],0)</f>
        <v>0</v>
      </c>
      <c r="CL152" s="235">
        <f>IF(Tb.Financiering[[#This Row],[Pnr.]]=CL$7,Tb.Financiering[[#This Row],[Eigen
bijdrage]]+Tb.Financiering[[#This Row],[Andere
subsidie(s)]]+Tb.Financiering[[#This Row],[Anders]],0)</f>
        <v>0</v>
      </c>
      <c r="CM152" s="235">
        <f>IF(Tb.Financiering[[#This Row],[Pnr.]]=CM$7,Tb.Financiering[[#This Row],[Eigen
bijdrage]]+Tb.Financiering[[#This Row],[Andere
subsidie(s)]]+Tb.Financiering[[#This Row],[Anders]],0)</f>
        <v>0</v>
      </c>
      <c r="CN152" s="235">
        <f>IF(Tb.Financiering[[#This Row],[Pnr.]]=CN$7,Tb.Financiering[[#This Row],[Eigen
bijdrage]]+Tb.Financiering[[#This Row],[Andere
subsidie(s)]]+Tb.Financiering[[#This Row],[Anders]],0)</f>
        <v>0</v>
      </c>
      <c r="CO152" s="235">
        <f>IF(Tb.Financiering[[#This Row],[Pnr.]]=CO$7,Tb.Financiering[[#This Row],[Eigen
bijdrage]]+Tb.Financiering[[#This Row],[Andere
subsidie(s)]]+Tb.Financiering[[#This Row],[Anders]],0)</f>
        <v>0</v>
      </c>
      <c r="CP152" s="235">
        <f>IF(Tb.Financiering[[#This Row],[Pnr.]]=CP$7,Tb.Financiering[[#This Row],[Eigen
bijdrage]]+Tb.Financiering[[#This Row],[Andere
subsidie(s)]]+Tb.Financiering[[#This Row],[Anders]],0)</f>
        <v>0</v>
      </c>
      <c r="CQ152" s="235">
        <f>IF(Tb.Financiering[[#This Row],[Pnr.]]=CQ$7,Tb.Financiering[[#This Row],[Eigen
bijdrage]]+Tb.Financiering[[#This Row],[Andere
subsidie(s)]]+Tb.Financiering[[#This Row],[Anders]],0)</f>
        <v>0</v>
      </c>
      <c r="CR152" s="235">
        <f>IF(Tb.Financiering[[#This Row],[Pnr.]]=CR$7,Tb.Financiering[[#This Row],[Eigen
bijdrage]]+Tb.Financiering[[#This Row],[Andere
subsidie(s)]]+Tb.Financiering[[#This Row],[Anders]],0)</f>
        <v>0</v>
      </c>
      <c r="CS152" s="235">
        <f>IF(Tb.Financiering[[#This Row],[Pnr.]]=CS$7,Tb.Financiering[[#This Row],[Eigen
bijdrage]]+Tb.Financiering[[#This Row],[Andere
subsidie(s)]]+Tb.Financiering[[#This Row],[Anders]],0)</f>
        <v>0</v>
      </c>
      <c r="CT152" s="235">
        <f>IF(Tb.Financiering[[#This Row],[Pnr.]]=CT$7,Tb.Financiering[[#This Row],[Eigen
bijdrage]]+Tb.Financiering[[#This Row],[Andere
subsidie(s)]]+Tb.Financiering[[#This Row],[Anders]],0)</f>
        <v>0</v>
      </c>
      <c r="CU152" s="235">
        <f>IF(Tb.Financiering[[#This Row],[Pnr.]]=CU$7,Tb.Financiering[[#This Row],[Eigen
bijdrage]]+Tb.Financiering[[#This Row],[Andere
subsidie(s)]]+Tb.Financiering[[#This Row],[Anders]],0)</f>
        <v>0</v>
      </c>
      <c r="CV152" s="235">
        <f>IF(Tb.Financiering[[#This Row],[Pnr.]]=CV$7,Tb.Financiering[[#This Row],[Eigen
bijdrage]]+Tb.Financiering[[#This Row],[Andere
subsidie(s)]]+Tb.Financiering[[#This Row],[Anders]],0)</f>
        <v>0</v>
      </c>
      <c r="CW152" s="235">
        <f>IF(Tb.Financiering[[#This Row],[Pnr.]]=CW$7,Tb.Financiering[[#This Row],[Eigen
bijdrage]]+Tb.Financiering[[#This Row],[Andere
subsidie(s)]]+Tb.Financiering[[#This Row],[Anders]],0)</f>
        <v>0</v>
      </c>
      <c r="CX152" s="235">
        <f>IF(Tb.Financiering[[#This Row],[Pnr.]]=CX$7,Tb.Financiering[[#This Row],[Eigen
bijdrage]]+Tb.Financiering[[#This Row],[Andere
subsidie(s)]]+Tb.Financiering[[#This Row],[Anders]],0)</f>
        <v>0</v>
      </c>
      <c r="CY152" s="235">
        <f>IF(Tb.Financiering[[#This Row],[Pnr.]]=CY$7,Tb.Financiering[[#This Row],[Eigen
bijdrage]]+Tb.Financiering[[#This Row],[Andere
subsidie(s)]]+Tb.Financiering[[#This Row],[Anders]],0)</f>
        <v>0</v>
      </c>
      <c r="CZ152" s="235">
        <f>IF(Tb.Financiering[[#This Row],[Pnr.]]=CZ$7,Tb.Financiering[[#This Row],[Eigen
bijdrage]]+Tb.Financiering[[#This Row],[Andere
subsidie(s)]]+Tb.Financiering[[#This Row],[Anders]],0)</f>
        <v>0</v>
      </c>
      <c r="DA152" s="235">
        <f>IF(Tb.Financiering[[#This Row],[Pnr.]]=DA$7,Tb.Financiering[[#This Row],[Eigen
bijdrage]]+Tb.Financiering[[#This Row],[Andere
subsidie(s)]]+Tb.Financiering[[#This Row],[Anders]],0)</f>
        <v>0</v>
      </c>
      <c r="DB152" s="235">
        <f>IF(Tb.Financiering[[#This Row],[Pnr.]]=DB$7,Tb.Financiering[[#This Row],[Eigen
bijdrage]]+Tb.Financiering[[#This Row],[Andere
subsidie(s)]]+Tb.Financiering[[#This Row],[Anders]],0)</f>
        <v>0</v>
      </c>
      <c r="DC152" s="235">
        <f>IF(Tb.Financiering[[#This Row],[Pnr.]]=DC$7,Tb.Financiering[[#This Row],[Eigen
bijdrage]]+Tb.Financiering[[#This Row],[Andere
subsidie(s)]]+Tb.Financiering[[#This Row],[Anders]],0)</f>
        <v>0</v>
      </c>
      <c r="DD152" s="235">
        <f>IF(Tb.Financiering[[#This Row],[Pnr.]]=DD$7,Tb.Financiering[[#This Row],[Eigen
bijdrage]]+Tb.Financiering[[#This Row],[Andere
subsidie(s)]]+Tb.Financiering[[#This Row],[Anders]],0)</f>
        <v>0</v>
      </c>
      <c r="DE152" s="235">
        <f>IF(Tb.Financiering[[#This Row],[Pnr.]]=DE$7,Tb.Financiering[[#This Row],[Eigen
bijdrage]]+Tb.Financiering[[#This Row],[Andere
subsidie(s)]]+Tb.Financiering[[#This Row],[Anders]],0)</f>
        <v>0</v>
      </c>
      <c r="DF152" s="235">
        <f>IF(Tb.Financiering[[#This Row],[Pnr.]]=DF$7,Tb.Financiering[[#This Row],[Eigen
bijdrage]]+Tb.Financiering[[#This Row],[Andere
subsidie(s)]]+Tb.Financiering[[#This Row],[Anders]],0)</f>
        <v>0</v>
      </c>
      <c r="DG152" s="235">
        <f>IF(Tb.Financiering[[#This Row],[Pnr.]]=DG$7,Tb.Financiering[[#This Row],[Eigen
bijdrage]]+Tb.Financiering[[#This Row],[Andere
subsidie(s)]]+Tb.Financiering[[#This Row],[Anders]],0)</f>
        <v>0</v>
      </c>
      <c r="DH152" s="235">
        <f>IF(Tb.Financiering[[#This Row],[Pnr.]]=DH$7,Tb.Financiering[[#This Row],[Eigen
bijdrage]]+Tb.Financiering[[#This Row],[Andere
subsidie(s)]]+Tb.Financiering[[#This Row],[Anders]],0)</f>
        <v>0</v>
      </c>
      <c r="DI152" s="235">
        <f>IF(Tb.Financiering[[#This Row],[Pnr.]]=DI$7,Tb.Financiering[[#This Row],[Eigen
bijdrage]]+Tb.Financiering[[#This Row],[Andere
subsidie(s)]]+Tb.Financiering[[#This Row],[Anders]],0)</f>
        <v>0</v>
      </c>
      <c r="DJ152" s="235">
        <f>IF(Tb.Financiering[[#This Row],[Pnr.]]=DJ$7,Tb.Financiering[[#This Row],[Eigen
bijdrage]]+Tb.Financiering[[#This Row],[Andere
subsidie(s)]]+Tb.Financiering[[#This Row],[Anders]],0)</f>
        <v>0</v>
      </c>
      <c r="DK152" s="235">
        <f>IF(Tb.Financiering[[#This Row],[Pnr.]]=DK$7,Tb.Financiering[[#This Row],[Eigen
bijdrage]]+Tb.Financiering[[#This Row],[Andere
subsidie(s)]]+Tb.Financiering[[#This Row],[Anders]],0)</f>
        <v>0</v>
      </c>
      <c r="XFD152" s="31"/>
    </row>
    <row r="153" spans="1:115 16384:16384" s="4" customFormat="1" x14ac:dyDescent="0.3">
      <c r="A153" s="31"/>
      <c r="B153" s="137"/>
      <c r="C153" s="137"/>
      <c r="D153" s="11">
        <f>SUMIF(Tbl.Kosten[PSAnr.],Tb.Financiering[[#This Row],[PSAnr.]],Tbl.Kosten[Totaal kosten])</f>
        <v>0</v>
      </c>
      <c r="E153" s="154">
        <f>SUMIF(Tbl.Kosten[PSAnr.],Tb.Financiering[[#This Row],[PSAnr.]],Tbl.Kosten[Subsidie])</f>
        <v>0</v>
      </c>
      <c r="F153" s="155"/>
      <c r="G153" s="154">
        <f>Tb.Financiering[[#This Row],[Begrote kosten]]-Tb.Financiering[[#This Row],[Berekende GLB subsidie]]-Tb.Financiering[[#This Row],[Correctie GLB subsidie]]</f>
        <v>0</v>
      </c>
      <c r="H153" s="156"/>
      <c r="I153" s="156"/>
      <c r="J153" s="156"/>
      <c r="K153" s="152"/>
      <c r="L153" s="97">
        <f>Tb.Financiering[[#This Row],[Te financieren]]-SUM(Tb.Financiering[[#This Row],[Eigen
bijdrage]:[Anders]])</f>
        <v>0</v>
      </c>
      <c r="M153" s="160" t="str">
        <f>IFERROR(VLOOKUP(Tb.Financiering[[#This Row],[Partnernaam]],Tbl.Projectpartners[[Naam]:[PNr.]],9,FALSE),"")</f>
        <v/>
      </c>
      <c r="N153" s="142" t="str">
        <f>IFERROR(VLOOKUP(Tb.Financiering[[#This Row],[Subsidiabele activiteit]],Tbl.Subsidiehoogte[[Subsidieactiviteit]:[SAnr.]],3,FALSE),"")</f>
        <v/>
      </c>
      <c r="O153" s="142" t="str">
        <f>_xlfn.CONCAT(Tb.Financiering[[#This Row],[Pnr.]],Tb.Financiering[[#This Row],[SAnr.]])</f>
        <v/>
      </c>
      <c r="P153" s="144">
        <f>IF(Tb.Financiering[[#This Row],[Pnr.]]=P$7,Tb.Financiering[[#This Row],[Te financieren]]-Tb.Financiering[[#This Row],[Eigen
bijdrage]]-Tb.Financiering[[#This Row],[Andere
subsidie(s)]]-Tb.Financiering[[#This Row],[Anders]],0)</f>
        <v>0</v>
      </c>
      <c r="Q153" s="144">
        <f>IF(Tb.Financiering[[#This Row],[Pnr.]]=Q$7,Tb.Financiering[[#This Row],[Te financieren]]-Tb.Financiering[[#This Row],[Eigen
bijdrage]]-Tb.Financiering[[#This Row],[Andere
subsidie(s)]]-Tb.Financiering[[#This Row],[Anders]],0)</f>
        <v>0</v>
      </c>
      <c r="R153" s="144">
        <f>IF(Tb.Financiering[[#This Row],[Pnr.]]=R$7,Tb.Financiering[[#This Row],[Te financieren]]-Tb.Financiering[[#This Row],[Eigen
bijdrage]]-Tb.Financiering[[#This Row],[Andere
subsidie(s)]]-Tb.Financiering[[#This Row],[Anders]],0)</f>
        <v>0</v>
      </c>
      <c r="S153" s="144">
        <f>IF(Tb.Financiering[[#This Row],[Pnr.]]=S$7,Tb.Financiering[[#This Row],[Te financieren]]-Tb.Financiering[[#This Row],[Eigen
bijdrage]]-Tb.Financiering[[#This Row],[Andere
subsidie(s)]]-Tb.Financiering[[#This Row],[Anders]],0)</f>
        <v>0</v>
      </c>
      <c r="T153" s="144">
        <f>IF(Tb.Financiering[[#This Row],[Pnr.]]=T$7,Tb.Financiering[[#This Row],[Te financieren]]-Tb.Financiering[[#This Row],[Eigen
bijdrage]]-Tb.Financiering[[#This Row],[Andere
subsidie(s)]]-Tb.Financiering[[#This Row],[Anders]],0)</f>
        <v>0</v>
      </c>
      <c r="U153" s="144">
        <f>IF(Tb.Financiering[[#This Row],[Pnr.]]=U$7,Tb.Financiering[[#This Row],[Te financieren]]-Tb.Financiering[[#This Row],[Eigen
bijdrage]]-Tb.Financiering[[#This Row],[Andere
subsidie(s)]]-Tb.Financiering[[#This Row],[Anders]],0)</f>
        <v>0</v>
      </c>
      <c r="V153" s="144">
        <f>IF(Tb.Financiering[[#This Row],[Pnr.]]=V$7,Tb.Financiering[[#This Row],[Te financieren]]-Tb.Financiering[[#This Row],[Eigen
bijdrage]]-Tb.Financiering[[#This Row],[Andere
subsidie(s)]]-Tb.Financiering[[#This Row],[Anders]],0)</f>
        <v>0</v>
      </c>
      <c r="W153" s="144">
        <f>IF(Tb.Financiering[[#This Row],[Pnr.]]=W$7,Tb.Financiering[[#This Row],[Te financieren]]-Tb.Financiering[[#This Row],[Eigen
bijdrage]]-Tb.Financiering[[#This Row],[Andere
subsidie(s)]]-Tb.Financiering[[#This Row],[Anders]],0)</f>
        <v>0</v>
      </c>
      <c r="X153" s="144">
        <f>IF(Tb.Financiering[[#This Row],[Pnr.]]=X$7,Tb.Financiering[[#This Row],[Te financieren]]-Tb.Financiering[[#This Row],[Eigen
bijdrage]]-Tb.Financiering[[#This Row],[Andere
subsidie(s)]]-Tb.Financiering[[#This Row],[Anders]],0)</f>
        <v>0</v>
      </c>
      <c r="Y153" s="144">
        <f>IF(Tb.Financiering[[#This Row],[Pnr.]]=Y$7,Tb.Financiering[[#This Row],[Te financieren]]-Tb.Financiering[[#This Row],[Eigen
bijdrage]]-Tb.Financiering[[#This Row],[Andere
subsidie(s)]]-Tb.Financiering[[#This Row],[Anders]],0)</f>
        <v>0</v>
      </c>
      <c r="Z153" s="144">
        <f>IF(Tb.Financiering[[#This Row],[Pnr.]]=Z$7,Tb.Financiering[[#This Row],[Te financieren]]-Tb.Financiering[[#This Row],[Eigen
bijdrage]]-Tb.Financiering[[#This Row],[Andere
subsidie(s)]]-Tb.Financiering[[#This Row],[Anders]],0)</f>
        <v>0</v>
      </c>
      <c r="AA153" s="144">
        <f>IF(Tb.Financiering[[#This Row],[Pnr.]]=AA$7,Tb.Financiering[[#This Row],[Te financieren]]-Tb.Financiering[[#This Row],[Eigen
bijdrage]]-Tb.Financiering[[#This Row],[Andere
subsidie(s)]]-Tb.Financiering[[#This Row],[Anders]],0)</f>
        <v>0</v>
      </c>
      <c r="AB153" s="144">
        <f>IF(Tb.Financiering[[#This Row],[Pnr.]]=AB$7,Tb.Financiering[[#This Row],[Te financieren]]-Tb.Financiering[[#This Row],[Eigen
bijdrage]]-Tb.Financiering[[#This Row],[Andere
subsidie(s)]]-Tb.Financiering[[#This Row],[Anders]],0)</f>
        <v>0</v>
      </c>
      <c r="AC153" s="144">
        <f>IF(Tb.Financiering[[#This Row],[Pnr.]]=AC$7,Tb.Financiering[[#This Row],[Te financieren]]-Tb.Financiering[[#This Row],[Eigen
bijdrage]]-Tb.Financiering[[#This Row],[Andere
subsidie(s)]]-Tb.Financiering[[#This Row],[Anders]],0)</f>
        <v>0</v>
      </c>
      <c r="AD153" s="144">
        <f>IF(Tb.Financiering[[#This Row],[Pnr.]]=AD$7,Tb.Financiering[[#This Row],[Te financieren]]-Tb.Financiering[[#This Row],[Eigen
bijdrage]]-Tb.Financiering[[#This Row],[Andere
subsidie(s)]]-Tb.Financiering[[#This Row],[Anders]],0)</f>
        <v>0</v>
      </c>
      <c r="AE153" s="144">
        <f>IF(Tb.Financiering[[#This Row],[Pnr.]]=AE$7,Tb.Financiering[[#This Row],[Te financieren]]-Tb.Financiering[[#This Row],[Eigen
bijdrage]]-Tb.Financiering[[#This Row],[Andere
subsidie(s)]]-Tb.Financiering[[#This Row],[Anders]],0)</f>
        <v>0</v>
      </c>
      <c r="AF153" s="144">
        <f>IF(Tb.Financiering[[#This Row],[Pnr.]]=AF$7,Tb.Financiering[[#This Row],[Te financieren]]-Tb.Financiering[[#This Row],[Eigen
bijdrage]]-Tb.Financiering[[#This Row],[Andere
subsidie(s)]]-Tb.Financiering[[#This Row],[Anders]],0)</f>
        <v>0</v>
      </c>
      <c r="AG153" s="144">
        <f>IF(Tb.Financiering[[#This Row],[Pnr.]]=AG$7,Tb.Financiering[[#This Row],[Te financieren]]-Tb.Financiering[[#This Row],[Eigen
bijdrage]]-Tb.Financiering[[#This Row],[Andere
subsidie(s)]]-Tb.Financiering[[#This Row],[Anders]],0)</f>
        <v>0</v>
      </c>
      <c r="AH153" s="144">
        <f>IF(Tb.Financiering[[#This Row],[Pnr.]]=AH$7,Tb.Financiering[[#This Row],[Te financieren]]-Tb.Financiering[[#This Row],[Eigen
bijdrage]]-Tb.Financiering[[#This Row],[Andere
subsidie(s)]]-Tb.Financiering[[#This Row],[Anders]],0)</f>
        <v>0</v>
      </c>
      <c r="AI153" s="144">
        <f>IF(Tb.Financiering[[#This Row],[Pnr.]]=AI$7,Tb.Financiering[[#This Row],[Te financieren]]-Tb.Financiering[[#This Row],[Eigen
bijdrage]]-Tb.Financiering[[#This Row],[Andere
subsidie(s)]]-Tb.Financiering[[#This Row],[Anders]],0)</f>
        <v>0</v>
      </c>
      <c r="AJ153" s="144">
        <f>IF(Tb.Financiering[[#This Row],[Pnr.]]=AJ$7,Tb.Financiering[[#This Row],[Te financieren]]-Tb.Financiering[[#This Row],[Eigen
bijdrage]]-Tb.Financiering[[#This Row],[Andere
subsidie(s)]]-Tb.Financiering[[#This Row],[Anders]],0)</f>
        <v>0</v>
      </c>
      <c r="AK153" s="144">
        <f>IF(Tb.Financiering[[#This Row],[Pnr.]]=AK$7,Tb.Financiering[[#This Row],[Te financieren]]-Tb.Financiering[[#This Row],[Eigen
bijdrage]]-Tb.Financiering[[#This Row],[Andere
subsidie(s)]]-Tb.Financiering[[#This Row],[Anders]],0)</f>
        <v>0</v>
      </c>
      <c r="AL153" s="144">
        <f>IF(Tb.Financiering[[#This Row],[Pnr.]]=AL$7,Tb.Financiering[[#This Row],[Te financieren]]-Tb.Financiering[[#This Row],[Eigen
bijdrage]]-Tb.Financiering[[#This Row],[Andere
subsidie(s)]]-Tb.Financiering[[#This Row],[Anders]],0)</f>
        <v>0</v>
      </c>
      <c r="AM153" s="144">
        <f>IF(Tb.Financiering[[#This Row],[Pnr.]]=AM$7,Tb.Financiering[[#This Row],[Te financieren]]-Tb.Financiering[[#This Row],[Eigen
bijdrage]]-Tb.Financiering[[#This Row],[Andere
subsidie(s)]]-Tb.Financiering[[#This Row],[Anders]],0)</f>
        <v>0</v>
      </c>
      <c r="AN153" s="144">
        <f>IF(Tb.Financiering[[#This Row],[Pnr.]]=AN$7,Tb.Financiering[[#This Row],[Te financieren]]-Tb.Financiering[[#This Row],[Eigen
bijdrage]]-Tb.Financiering[[#This Row],[Andere
subsidie(s)]]-Tb.Financiering[[#This Row],[Anders]],0)</f>
        <v>0</v>
      </c>
      <c r="AO153" s="144">
        <f>IF(Tb.Financiering[[#This Row],[Pnr.]]=AO$7,Tb.Financiering[[#This Row],[Te financieren]]-Tb.Financiering[[#This Row],[Eigen
bijdrage]]-Tb.Financiering[[#This Row],[Andere
subsidie(s)]]-Tb.Financiering[[#This Row],[Anders]],0)</f>
        <v>0</v>
      </c>
      <c r="AP153" s="144">
        <f>IF(Tb.Financiering[[#This Row],[Pnr.]]=AP$7,Tb.Financiering[[#This Row],[Te financieren]]-Tb.Financiering[[#This Row],[Eigen
bijdrage]]-Tb.Financiering[[#This Row],[Andere
subsidie(s)]]-Tb.Financiering[[#This Row],[Anders]],0)</f>
        <v>0</v>
      </c>
      <c r="AQ153" s="144">
        <f>IF(Tb.Financiering[[#This Row],[Pnr.]]=AQ$7,Tb.Financiering[[#This Row],[Te financieren]]-Tb.Financiering[[#This Row],[Eigen
bijdrage]]-Tb.Financiering[[#This Row],[Andere
subsidie(s)]]-Tb.Financiering[[#This Row],[Anders]],0)</f>
        <v>0</v>
      </c>
      <c r="AR153" s="144">
        <f>IF(Tb.Financiering[[#This Row],[Pnr.]]=AR$7,Tb.Financiering[[#This Row],[Te financieren]]-Tb.Financiering[[#This Row],[Eigen
bijdrage]]-Tb.Financiering[[#This Row],[Andere
subsidie(s)]]-Tb.Financiering[[#This Row],[Anders]],0)</f>
        <v>0</v>
      </c>
      <c r="AS153" s="144">
        <f>IF(Tb.Financiering[[#This Row],[Pnr.]]=AS$7,Tb.Financiering[[#This Row],[Te financieren]]-Tb.Financiering[[#This Row],[Eigen
bijdrage]]-Tb.Financiering[[#This Row],[Andere
subsidie(s)]]-Tb.Financiering[[#This Row],[Anders]],0)</f>
        <v>0</v>
      </c>
      <c r="AT153" s="144">
        <f>IF(Tb.Financiering[[#This Row],[Pnr.]]=AT$7,Tb.Financiering[[#This Row],[Te financieren]]-Tb.Financiering[[#This Row],[Eigen
bijdrage]]-Tb.Financiering[[#This Row],[Andere
subsidie(s)]]-Tb.Financiering[[#This Row],[Anders]],0)</f>
        <v>0</v>
      </c>
      <c r="AU153" s="144">
        <f>IF(Tb.Financiering[[#This Row],[Pnr.]]=AU$7,Tb.Financiering[[#This Row],[Te financieren]]-Tb.Financiering[[#This Row],[Eigen
bijdrage]]-Tb.Financiering[[#This Row],[Andere
subsidie(s)]]-Tb.Financiering[[#This Row],[Anders]],0)</f>
        <v>0</v>
      </c>
      <c r="AV153" s="144">
        <f>IF(Tb.Financiering[[#This Row],[Pnr.]]=AV$7,Tb.Financiering[[#This Row],[Te financieren]]-Tb.Financiering[[#This Row],[Eigen
bijdrage]]-Tb.Financiering[[#This Row],[Andere
subsidie(s)]]-Tb.Financiering[[#This Row],[Anders]],0)</f>
        <v>0</v>
      </c>
      <c r="AW153" s="144">
        <f>IF(Tb.Financiering[[#This Row],[Pnr.]]=AW$7,Tb.Financiering[[#This Row],[Te financieren]]-Tb.Financiering[[#This Row],[Eigen
bijdrage]]-Tb.Financiering[[#This Row],[Andere
subsidie(s)]]-Tb.Financiering[[#This Row],[Anders]],0)</f>
        <v>0</v>
      </c>
      <c r="AX153" s="144">
        <f>IF(Tb.Financiering[[#This Row],[Pnr.]]=AX$7,Tb.Financiering[[#This Row],[Te financieren]]-Tb.Financiering[[#This Row],[Eigen
bijdrage]]-Tb.Financiering[[#This Row],[Andere
subsidie(s)]]-Tb.Financiering[[#This Row],[Anders]],0)</f>
        <v>0</v>
      </c>
      <c r="AY153" s="144">
        <f>IF(Tb.Financiering[[#This Row],[Pnr.]]=AY$7,Tb.Financiering[[#This Row],[Te financieren]]-Tb.Financiering[[#This Row],[Eigen
bijdrage]]-Tb.Financiering[[#This Row],[Andere
subsidie(s)]]-Tb.Financiering[[#This Row],[Anders]],0)</f>
        <v>0</v>
      </c>
      <c r="AZ153" s="144">
        <f>IF(Tb.Financiering[[#This Row],[Pnr.]]=AZ$7,Tb.Financiering[[#This Row],[Te financieren]]-Tb.Financiering[[#This Row],[Eigen
bijdrage]]-Tb.Financiering[[#This Row],[Andere
subsidie(s)]]-Tb.Financiering[[#This Row],[Anders]],0)</f>
        <v>0</v>
      </c>
      <c r="BA153" s="144">
        <f>IF(Tb.Financiering[[#This Row],[Pnr.]]=BA$7,Tb.Financiering[[#This Row],[Te financieren]]-Tb.Financiering[[#This Row],[Eigen
bijdrage]]-Tb.Financiering[[#This Row],[Andere
subsidie(s)]]-Tb.Financiering[[#This Row],[Anders]],0)</f>
        <v>0</v>
      </c>
      <c r="BB153" s="144">
        <f>IF(Tb.Financiering[[#This Row],[Pnr.]]=BB$7,Tb.Financiering[[#This Row],[Te financieren]]-Tb.Financiering[[#This Row],[Eigen
bijdrage]]-Tb.Financiering[[#This Row],[Andere
subsidie(s)]]-Tb.Financiering[[#This Row],[Anders]],0)</f>
        <v>0</v>
      </c>
      <c r="BC153" s="144">
        <f>IF(Tb.Financiering[[#This Row],[Pnr.]]=BC$7,Tb.Financiering[[#This Row],[Te financieren]]-Tb.Financiering[[#This Row],[Eigen
bijdrage]]-Tb.Financiering[[#This Row],[Andere
subsidie(s)]]-Tb.Financiering[[#This Row],[Anders]],0)</f>
        <v>0</v>
      </c>
      <c r="BD153" s="144">
        <f>IF(Tb.Financiering[[#This Row],[Pnr.]]=BD$7,Tb.Financiering[[#This Row],[Te financieren]]-Tb.Financiering[[#This Row],[Eigen
bijdrage]]-Tb.Financiering[[#This Row],[Andere
subsidie(s)]]-Tb.Financiering[[#This Row],[Anders]],0)</f>
        <v>0</v>
      </c>
      <c r="BE153" s="144">
        <f>IF(Tb.Financiering[[#This Row],[Pnr.]]=BE$7,Tb.Financiering[[#This Row],[Te financieren]]-Tb.Financiering[[#This Row],[Eigen
bijdrage]]-Tb.Financiering[[#This Row],[Andere
subsidie(s)]]-Tb.Financiering[[#This Row],[Anders]],0)</f>
        <v>0</v>
      </c>
      <c r="BF153" s="144">
        <f>IF(Tb.Financiering[[#This Row],[Pnr.]]=BF$7,Tb.Financiering[[#This Row],[Te financieren]]-Tb.Financiering[[#This Row],[Eigen
bijdrage]]-Tb.Financiering[[#This Row],[Andere
subsidie(s)]]-Tb.Financiering[[#This Row],[Anders]],0)</f>
        <v>0</v>
      </c>
      <c r="BG153" s="144">
        <f>IF(Tb.Financiering[[#This Row],[Pnr.]]=BG$7,Tb.Financiering[[#This Row],[Te financieren]]-Tb.Financiering[[#This Row],[Eigen
bijdrage]]-Tb.Financiering[[#This Row],[Andere
subsidie(s)]]-Tb.Financiering[[#This Row],[Anders]],0)</f>
        <v>0</v>
      </c>
      <c r="BH153" s="144">
        <f>IF(Tb.Financiering[[#This Row],[Pnr.]]=BH$7,Tb.Financiering[[#This Row],[Te financieren]]-Tb.Financiering[[#This Row],[Eigen
bijdrage]]-Tb.Financiering[[#This Row],[Andere
subsidie(s)]]-Tb.Financiering[[#This Row],[Anders]],0)</f>
        <v>0</v>
      </c>
      <c r="BI153" s="144">
        <f>IF(Tb.Financiering[[#This Row],[Pnr.]]=BI$7,Tb.Financiering[[#This Row],[Te financieren]]-Tb.Financiering[[#This Row],[Eigen
bijdrage]]-Tb.Financiering[[#This Row],[Andere
subsidie(s)]]-Tb.Financiering[[#This Row],[Anders]],0)</f>
        <v>0</v>
      </c>
      <c r="BJ153" s="144">
        <f>IF(Tb.Financiering[[#This Row],[Pnr.]]=BJ$7,Tb.Financiering[[#This Row],[Te financieren]]-Tb.Financiering[[#This Row],[Eigen
bijdrage]]-Tb.Financiering[[#This Row],[Andere
subsidie(s)]]-Tb.Financiering[[#This Row],[Anders]],0)</f>
        <v>0</v>
      </c>
      <c r="BK153" s="144">
        <f>IF(Tb.Financiering[[#This Row],[Pnr.]]=BK$7,Tb.Financiering[[#This Row],[Te financieren]]-Tb.Financiering[[#This Row],[Eigen
bijdrage]]-Tb.Financiering[[#This Row],[Andere
subsidie(s)]]-Tb.Financiering[[#This Row],[Anders]],0)</f>
        <v>0</v>
      </c>
      <c r="BL153" s="144">
        <f>IF(Tb.Financiering[[#This Row],[Pnr.]]=BL$7,Tb.Financiering[[#This Row],[Te financieren]]-Tb.Financiering[[#This Row],[Eigen
bijdrage]]-Tb.Financiering[[#This Row],[Andere
subsidie(s)]]-Tb.Financiering[[#This Row],[Anders]],0)</f>
        <v>0</v>
      </c>
      <c r="BM153" s="144">
        <f>IF(Tb.Financiering[[#This Row],[Pnr.]]=BM$7,Tb.Financiering[[#This Row],[Te financieren]]-Tb.Financiering[[#This Row],[Eigen
bijdrage]]-Tb.Financiering[[#This Row],[Andere
subsidie(s)]]-Tb.Financiering[[#This Row],[Anders]],0)</f>
        <v>0</v>
      </c>
      <c r="BN153" s="235">
        <f>IF(Tb.Financiering[[#This Row],[Pnr.]]=BN$7,Tb.Financiering[[#This Row],[Eigen
bijdrage]]+Tb.Financiering[[#This Row],[Andere
subsidie(s)]]+Tb.Financiering[[#This Row],[Anders]],0)</f>
        <v>0</v>
      </c>
      <c r="BO153" s="235">
        <f>IF(Tb.Financiering[[#This Row],[Pnr.]]=BO$7,Tb.Financiering[[#This Row],[Eigen
bijdrage]]+Tb.Financiering[[#This Row],[Andere
subsidie(s)]]+Tb.Financiering[[#This Row],[Anders]],0)</f>
        <v>0</v>
      </c>
      <c r="BP153" s="235">
        <f>IF(Tb.Financiering[[#This Row],[Pnr.]]=BP$7,Tb.Financiering[[#This Row],[Eigen
bijdrage]]+Tb.Financiering[[#This Row],[Andere
subsidie(s)]]+Tb.Financiering[[#This Row],[Anders]],0)</f>
        <v>0</v>
      </c>
      <c r="BQ153" s="235">
        <f>IF(Tb.Financiering[[#This Row],[Pnr.]]=BQ$7,Tb.Financiering[[#This Row],[Eigen
bijdrage]]+Tb.Financiering[[#This Row],[Andere
subsidie(s)]]+Tb.Financiering[[#This Row],[Anders]],0)</f>
        <v>0</v>
      </c>
      <c r="BR153" s="235">
        <f>IF(Tb.Financiering[[#This Row],[Pnr.]]=BR$7,Tb.Financiering[[#This Row],[Eigen
bijdrage]]+Tb.Financiering[[#This Row],[Andere
subsidie(s)]]+Tb.Financiering[[#This Row],[Anders]],0)</f>
        <v>0</v>
      </c>
      <c r="BS153" s="235">
        <f>IF(Tb.Financiering[[#This Row],[Pnr.]]=BS$7,Tb.Financiering[[#This Row],[Eigen
bijdrage]]+Tb.Financiering[[#This Row],[Andere
subsidie(s)]]+Tb.Financiering[[#This Row],[Anders]],0)</f>
        <v>0</v>
      </c>
      <c r="BT153" s="235">
        <f>IF(Tb.Financiering[[#This Row],[Pnr.]]=BT$7,Tb.Financiering[[#This Row],[Eigen
bijdrage]]+Tb.Financiering[[#This Row],[Andere
subsidie(s)]]+Tb.Financiering[[#This Row],[Anders]],0)</f>
        <v>0</v>
      </c>
      <c r="BU153" s="235">
        <f>IF(Tb.Financiering[[#This Row],[Pnr.]]=BU$7,Tb.Financiering[[#This Row],[Eigen
bijdrage]]+Tb.Financiering[[#This Row],[Andere
subsidie(s)]]+Tb.Financiering[[#This Row],[Anders]],0)</f>
        <v>0</v>
      </c>
      <c r="BV153" s="235">
        <f>IF(Tb.Financiering[[#This Row],[Pnr.]]=BV$7,Tb.Financiering[[#This Row],[Eigen
bijdrage]]+Tb.Financiering[[#This Row],[Andere
subsidie(s)]]+Tb.Financiering[[#This Row],[Anders]],0)</f>
        <v>0</v>
      </c>
      <c r="BW153" s="235">
        <f>IF(Tb.Financiering[[#This Row],[Pnr.]]=BW$7,Tb.Financiering[[#This Row],[Eigen
bijdrage]]+Tb.Financiering[[#This Row],[Andere
subsidie(s)]]+Tb.Financiering[[#This Row],[Anders]],0)</f>
        <v>0</v>
      </c>
      <c r="BX153" s="235">
        <f>IF(Tb.Financiering[[#This Row],[Pnr.]]=BX$7,Tb.Financiering[[#This Row],[Eigen
bijdrage]]+Tb.Financiering[[#This Row],[Andere
subsidie(s)]]+Tb.Financiering[[#This Row],[Anders]],0)</f>
        <v>0</v>
      </c>
      <c r="BY153" s="235">
        <f>IF(Tb.Financiering[[#This Row],[Pnr.]]=BY$7,Tb.Financiering[[#This Row],[Eigen
bijdrage]]+Tb.Financiering[[#This Row],[Andere
subsidie(s)]]+Tb.Financiering[[#This Row],[Anders]],0)</f>
        <v>0</v>
      </c>
      <c r="BZ153" s="235">
        <f>IF(Tb.Financiering[[#This Row],[Pnr.]]=BZ$7,Tb.Financiering[[#This Row],[Eigen
bijdrage]]+Tb.Financiering[[#This Row],[Andere
subsidie(s)]]+Tb.Financiering[[#This Row],[Anders]],0)</f>
        <v>0</v>
      </c>
      <c r="CA153" s="235">
        <f>IF(Tb.Financiering[[#This Row],[Pnr.]]=CA$7,Tb.Financiering[[#This Row],[Eigen
bijdrage]]+Tb.Financiering[[#This Row],[Andere
subsidie(s)]]+Tb.Financiering[[#This Row],[Anders]],0)</f>
        <v>0</v>
      </c>
      <c r="CB153" s="235">
        <f>IF(Tb.Financiering[[#This Row],[Pnr.]]=CB$7,Tb.Financiering[[#This Row],[Eigen
bijdrage]]+Tb.Financiering[[#This Row],[Andere
subsidie(s)]]+Tb.Financiering[[#This Row],[Anders]],0)</f>
        <v>0</v>
      </c>
      <c r="CC153" s="235">
        <f>IF(Tb.Financiering[[#This Row],[Pnr.]]=CC$7,Tb.Financiering[[#This Row],[Eigen
bijdrage]]+Tb.Financiering[[#This Row],[Andere
subsidie(s)]]+Tb.Financiering[[#This Row],[Anders]],0)</f>
        <v>0</v>
      </c>
      <c r="CD153" s="235">
        <f>IF(Tb.Financiering[[#This Row],[Pnr.]]=CD$7,Tb.Financiering[[#This Row],[Eigen
bijdrage]]+Tb.Financiering[[#This Row],[Andere
subsidie(s)]]+Tb.Financiering[[#This Row],[Anders]],0)</f>
        <v>0</v>
      </c>
      <c r="CE153" s="235">
        <f>IF(Tb.Financiering[[#This Row],[Pnr.]]=CE$7,Tb.Financiering[[#This Row],[Eigen
bijdrage]]+Tb.Financiering[[#This Row],[Andere
subsidie(s)]]+Tb.Financiering[[#This Row],[Anders]],0)</f>
        <v>0</v>
      </c>
      <c r="CF153" s="235">
        <f>IF(Tb.Financiering[[#This Row],[Pnr.]]=CF$7,Tb.Financiering[[#This Row],[Eigen
bijdrage]]+Tb.Financiering[[#This Row],[Andere
subsidie(s)]]+Tb.Financiering[[#This Row],[Anders]],0)</f>
        <v>0</v>
      </c>
      <c r="CG153" s="235">
        <f>IF(Tb.Financiering[[#This Row],[Pnr.]]=CG$7,Tb.Financiering[[#This Row],[Eigen
bijdrage]]+Tb.Financiering[[#This Row],[Andere
subsidie(s)]]+Tb.Financiering[[#This Row],[Anders]],0)</f>
        <v>0</v>
      </c>
      <c r="CH153" s="235">
        <f>IF(Tb.Financiering[[#This Row],[Pnr.]]=CH$7,Tb.Financiering[[#This Row],[Eigen
bijdrage]]+Tb.Financiering[[#This Row],[Andere
subsidie(s)]]+Tb.Financiering[[#This Row],[Anders]],0)</f>
        <v>0</v>
      </c>
      <c r="CI153" s="235">
        <f>IF(Tb.Financiering[[#This Row],[Pnr.]]=CI$7,Tb.Financiering[[#This Row],[Eigen
bijdrage]]+Tb.Financiering[[#This Row],[Andere
subsidie(s)]]+Tb.Financiering[[#This Row],[Anders]],0)</f>
        <v>0</v>
      </c>
      <c r="CJ153" s="235">
        <f>IF(Tb.Financiering[[#This Row],[Pnr.]]=CJ$7,Tb.Financiering[[#This Row],[Eigen
bijdrage]]+Tb.Financiering[[#This Row],[Andere
subsidie(s)]]+Tb.Financiering[[#This Row],[Anders]],0)</f>
        <v>0</v>
      </c>
      <c r="CK153" s="235">
        <f>IF(Tb.Financiering[[#This Row],[Pnr.]]=CK$7,Tb.Financiering[[#This Row],[Eigen
bijdrage]]+Tb.Financiering[[#This Row],[Andere
subsidie(s)]]+Tb.Financiering[[#This Row],[Anders]],0)</f>
        <v>0</v>
      </c>
      <c r="CL153" s="235">
        <f>IF(Tb.Financiering[[#This Row],[Pnr.]]=CL$7,Tb.Financiering[[#This Row],[Eigen
bijdrage]]+Tb.Financiering[[#This Row],[Andere
subsidie(s)]]+Tb.Financiering[[#This Row],[Anders]],0)</f>
        <v>0</v>
      </c>
      <c r="CM153" s="235">
        <f>IF(Tb.Financiering[[#This Row],[Pnr.]]=CM$7,Tb.Financiering[[#This Row],[Eigen
bijdrage]]+Tb.Financiering[[#This Row],[Andere
subsidie(s)]]+Tb.Financiering[[#This Row],[Anders]],0)</f>
        <v>0</v>
      </c>
      <c r="CN153" s="235">
        <f>IF(Tb.Financiering[[#This Row],[Pnr.]]=CN$7,Tb.Financiering[[#This Row],[Eigen
bijdrage]]+Tb.Financiering[[#This Row],[Andere
subsidie(s)]]+Tb.Financiering[[#This Row],[Anders]],0)</f>
        <v>0</v>
      </c>
      <c r="CO153" s="235">
        <f>IF(Tb.Financiering[[#This Row],[Pnr.]]=CO$7,Tb.Financiering[[#This Row],[Eigen
bijdrage]]+Tb.Financiering[[#This Row],[Andere
subsidie(s)]]+Tb.Financiering[[#This Row],[Anders]],0)</f>
        <v>0</v>
      </c>
      <c r="CP153" s="235">
        <f>IF(Tb.Financiering[[#This Row],[Pnr.]]=CP$7,Tb.Financiering[[#This Row],[Eigen
bijdrage]]+Tb.Financiering[[#This Row],[Andere
subsidie(s)]]+Tb.Financiering[[#This Row],[Anders]],0)</f>
        <v>0</v>
      </c>
      <c r="CQ153" s="235">
        <f>IF(Tb.Financiering[[#This Row],[Pnr.]]=CQ$7,Tb.Financiering[[#This Row],[Eigen
bijdrage]]+Tb.Financiering[[#This Row],[Andere
subsidie(s)]]+Tb.Financiering[[#This Row],[Anders]],0)</f>
        <v>0</v>
      </c>
      <c r="CR153" s="235">
        <f>IF(Tb.Financiering[[#This Row],[Pnr.]]=CR$7,Tb.Financiering[[#This Row],[Eigen
bijdrage]]+Tb.Financiering[[#This Row],[Andere
subsidie(s)]]+Tb.Financiering[[#This Row],[Anders]],0)</f>
        <v>0</v>
      </c>
      <c r="CS153" s="235">
        <f>IF(Tb.Financiering[[#This Row],[Pnr.]]=CS$7,Tb.Financiering[[#This Row],[Eigen
bijdrage]]+Tb.Financiering[[#This Row],[Andere
subsidie(s)]]+Tb.Financiering[[#This Row],[Anders]],0)</f>
        <v>0</v>
      </c>
      <c r="CT153" s="235">
        <f>IF(Tb.Financiering[[#This Row],[Pnr.]]=CT$7,Tb.Financiering[[#This Row],[Eigen
bijdrage]]+Tb.Financiering[[#This Row],[Andere
subsidie(s)]]+Tb.Financiering[[#This Row],[Anders]],0)</f>
        <v>0</v>
      </c>
      <c r="CU153" s="235">
        <f>IF(Tb.Financiering[[#This Row],[Pnr.]]=CU$7,Tb.Financiering[[#This Row],[Eigen
bijdrage]]+Tb.Financiering[[#This Row],[Andere
subsidie(s)]]+Tb.Financiering[[#This Row],[Anders]],0)</f>
        <v>0</v>
      </c>
      <c r="CV153" s="235">
        <f>IF(Tb.Financiering[[#This Row],[Pnr.]]=CV$7,Tb.Financiering[[#This Row],[Eigen
bijdrage]]+Tb.Financiering[[#This Row],[Andere
subsidie(s)]]+Tb.Financiering[[#This Row],[Anders]],0)</f>
        <v>0</v>
      </c>
      <c r="CW153" s="235">
        <f>IF(Tb.Financiering[[#This Row],[Pnr.]]=CW$7,Tb.Financiering[[#This Row],[Eigen
bijdrage]]+Tb.Financiering[[#This Row],[Andere
subsidie(s)]]+Tb.Financiering[[#This Row],[Anders]],0)</f>
        <v>0</v>
      </c>
      <c r="CX153" s="235">
        <f>IF(Tb.Financiering[[#This Row],[Pnr.]]=CX$7,Tb.Financiering[[#This Row],[Eigen
bijdrage]]+Tb.Financiering[[#This Row],[Andere
subsidie(s)]]+Tb.Financiering[[#This Row],[Anders]],0)</f>
        <v>0</v>
      </c>
      <c r="CY153" s="235">
        <f>IF(Tb.Financiering[[#This Row],[Pnr.]]=CY$7,Tb.Financiering[[#This Row],[Eigen
bijdrage]]+Tb.Financiering[[#This Row],[Andere
subsidie(s)]]+Tb.Financiering[[#This Row],[Anders]],0)</f>
        <v>0</v>
      </c>
      <c r="CZ153" s="235">
        <f>IF(Tb.Financiering[[#This Row],[Pnr.]]=CZ$7,Tb.Financiering[[#This Row],[Eigen
bijdrage]]+Tb.Financiering[[#This Row],[Andere
subsidie(s)]]+Tb.Financiering[[#This Row],[Anders]],0)</f>
        <v>0</v>
      </c>
      <c r="DA153" s="235">
        <f>IF(Tb.Financiering[[#This Row],[Pnr.]]=DA$7,Tb.Financiering[[#This Row],[Eigen
bijdrage]]+Tb.Financiering[[#This Row],[Andere
subsidie(s)]]+Tb.Financiering[[#This Row],[Anders]],0)</f>
        <v>0</v>
      </c>
      <c r="DB153" s="235">
        <f>IF(Tb.Financiering[[#This Row],[Pnr.]]=DB$7,Tb.Financiering[[#This Row],[Eigen
bijdrage]]+Tb.Financiering[[#This Row],[Andere
subsidie(s)]]+Tb.Financiering[[#This Row],[Anders]],0)</f>
        <v>0</v>
      </c>
      <c r="DC153" s="235">
        <f>IF(Tb.Financiering[[#This Row],[Pnr.]]=DC$7,Tb.Financiering[[#This Row],[Eigen
bijdrage]]+Tb.Financiering[[#This Row],[Andere
subsidie(s)]]+Tb.Financiering[[#This Row],[Anders]],0)</f>
        <v>0</v>
      </c>
      <c r="DD153" s="235">
        <f>IF(Tb.Financiering[[#This Row],[Pnr.]]=DD$7,Tb.Financiering[[#This Row],[Eigen
bijdrage]]+Tb.Financiering[[#This Row],[Andere
subsidie(s)]]+Tb.Financiering[[#This Row],[Anders]],0)</f>
        <v>0</v>
      </c>
      <c r="DE153" s="235">
        <f>IF(Tb.Financiering[[#This Row],[Pnr.]]=DE$7,Tb.Financiering[[#This Row],[Eigen
bijdrage]]+Tb.Financiering[[#This Row],[Andere
subsidie(s)]]+Tb.Financiering[[#This Row],[Anders]],0)</f>
        <v>0</v>
      </c>
      <c r="DF153" s="235">
        <f>IF(Tb.Financiering[[#This Row],[Pnr.]]=DF$7,Tb.Financiering[[#This Row],[Eigen
bijdrage]]+Tb.Financiering[[#This Row],[Andere
subsidie(s)]]+Tb.Financiering[[#This Row],[Anders]],0)</f>
        <v>0</v>
      </c>
      <c r="DG153" s="235">
        <f>IF(Tb.Financiering[[#This Row],[Pnr.]]=DG$7,Tb.Financiering[[#This Row],[Eigen
bijdrage]]+Tb.Financiering[[#This Row],[Andere
subsidie(s)]]+Tb.Financiering[[#This Row],[Anders]],0)</f>
        <v>0</v>
      </c>
      <c r="DH153" s="235">
        <f>IF(Tb.Financiering[[#This Row],[Pnr.]]=DH$7,Tb.Financiering[[#This Row],[Eigen
bijdrage]]+Tb.Financiering[[#This Row],[Andere
subsidie(s)]]+Tb.Financiering[[#This Row],[Anders]],0)</f>
        <v>0</v>
      </c>
      <c r="DI153" s="235">
        <f>IF(Tb.Financiering[[#This Row],[Pnr.]]=DI$7,Tb.Financiering[[#This Row],[Eigen
bijdrage]]+Tb.Financiering[[#This Row],[Andere
subsidie(s)]]+Tb.Financiering[[#This Row],[Anders]],0)</f>
        <v>0</v>
      </c>
      <c r="DJ153" s="235">
        <f>IF(Tb.Financiering[[#This Row],[Pnr.]]=DJ$7,Tb.Financiering[[#This Row],[Eigen
bijdrage]]+Tb.Financiering[[#This Row],[Andere
subsidie(s)]]+Tb.Financiering[[#This Row],[Anders]],0)</f>
        <v>0</v>
      </c>
      <c r="DK153" s="235">
        <f>IF(Tb.Financiering[[#This Row],[Pnr.]]=DK$7,Tb.Financiering[[#This Row],[Eigen
bijdrage]]+Tb.Financiering[[#This Row],[Andere
subsidie(s)]]+Tb.Financiering[[#This Row],[Anders]],0)</f>
        <v>0</v>
      </c>
      <c r="XFD153" s="31"/>
    </row>
    <row r="154" spans="1:115 16384:16384" s="4" customFormat="1" x14ac:dyDescent="0.3">
      <c r="A154" s="31"/>
      <c r="B154" s="137"/>
      <c r="C154" s="137"/>
      <c r="D154" s="11">
        <f>SUMIF(Tbl.Kosten[PSAnr.],Tb.Financiering[[#This Row],[PSAnr.]],Tbl.Kosten[Totaal kosten])</f>
        <v>0</v>
      </c>
      <c r="E154" s="154">
        <f>SUMIF(Tbl.Kosten[PSAnr.],Tb.Financiering[[#This Row],[PSAnr.]],Tbl.Kosten[Subsidie])</f>
        <v>0</v>
      </c>
      <c r="F154" s="155"/>
      <c r="G154" s="154">
        <f>Tb.Financiering[[#This Row],[Begrote kosten]]-Tb.Financiering[[#This Row],[Berekende GLB subsidie]]-Tb.Financiering[[#This Row],[Correctie GLB subsidie]]</f>
        <v>0</v>
      </c>
      <c r="H154" s="156"/>
      <c r="I154" s="156"/>
      <c r="J154" s="156"/>
      <c r="K154" s="152"/>
      <c r="L154" s="97">
        <f>Tb.Financiering[[#This Row],[Te financieren]]-SUM(Tb.Financiering[[#This Row],[Eigen
bijdrage]:[Anders]])</f>
        <v>0</v>
      </c>
      <c r="M154" s="160" t="str">
        <f>IFERROR(VLOOKUP(Tb.Financiering[[#This Row],[Partnernaam]],Tbl.Projectpartners[[Naam]:[PNr.]],9,FALSE),"")</f>
        <v/>
      </c>
      <c r="N154" s="142" t="str">
        <f>IFERROR(VLOOKUP(Tb.Financiering[[#This Row],[Subsidiabele activiteit]],Tbl.Subsidiehoogte[[Subsidieactiviteit]:[SAnr.]],3,FALSE),"")</f>
        <v/>
      </c>
      <c r="O154" s="142" t="str">
        <f>_xlfn.CONCAT(Tb.Financiering[[#This Row],[Pnr.]],Tb.Financiering[[#This Row],[SAnr.]])</f>
        <v/>
      </c>
      <c r="P154" s="144">
        <f>IF(Tb.Financiering[[#This Row],[Pnr.]]=P$7,Tb.Financiering[[#This Row],[Te financieren]]-Tb.Financiering[[#This Row],[Eigen
bijdrage]]-Tb.Financiering[[#This Row],[Andere
subsidie(s)]]-Tb.Financiering[[#This Row],[Anders]],0)</f>
        <v>0</v>
      </c>
      <c r="Q154" s="144">
        <f>IF(Tb.Financiering[[#This Row],[Pnr.]]=Q$7,Tb.Financiering[[#This Row],[Te financieren]]-Tb.Financiering[[#This Row],[Eigen
bijdrage]]-Tb.Financiering[[#This Row],[Andere
subsidie(s)]]-Tb.Financiering[[#This Row],[Anders]],0)</f>
        <v>0</v>
      </c>
      <c r="R154" s="144">
        <f>IF(Tb.Financiering[[#This Row],[Pnr.]]=R$7,Tb.Financiering[[#This Row],[Te financieren]]-Tb.Financiering[[#This Row],[Eigen
bijdrage]]-Tb.Financiering[[#This Row],[Andere
subsidie(s)]]-Tb.Financiering[[#This Row],[Anders]],0)</f>
        <v>0</v>
      </c>
      <c r="S154" s="144">
        <f>IF(Tb.Financiering[[#This Row],[Pnr.]]=S$7,Tb.Financiering[[#This Row],[Te financieren]]-Tb.Financiering[[#This Row],[Eigen
bijdrage]]-Tb.Financiering[[#This Row],[Andere
subsidie(s)]]-Tb.Financiering[[#This Row],[Anders]],0)</f>
        <v>0</v>
      </c>
      <c r="T154" s="144">
        <f>IF(Tb.Financiering[[#This Row],[Pnr.]]=T$7,Tb.Financiering[[#This Row],[Te financieren]]-Tb.Financiering[[#This Row],[Eigen
bijdrage]]-Tb.Financiering[[#This Row],[Andere
subsidie(s)]]-Tb.Financiering[[#This Row],[Anders]],0)</f>
        <v>0</v>
      </c>
      <c r="U154" s="144">
        <f>IF(Tb.Financiering[[#This Row],[Pnr.]]=U$7,Tb.Financiering[[#This Row],[Te financieren]]-Tb.Financiering[[#This Row],[Eigen
bijdrage]]-Tb.Financiering[[#This Row],[Andere
subsidie(s)]]-Tb.Financiering[[#This Row],[Anders]],0)</f>
        <v>0</v>
      </c>
      <c r="V154" s="144">
        <f>IF(Tb.Financiering[[#This Row],[Pnr.]]=V$7,Tb.Financiering[[#This Row],[Te financieren]]-Tb.Financiering[[#This Row],[Eigen
bijdrage]]-Tb.Financiering[[#This Row],[Andere
subsidie(s)]]-Tb.Financiering[[#This Row],[Anders]],0)</f>
        <v>0</v>
      </c>
      <c r="W154" s="144">
        <f>IF(Tb.Financiering[[#This Row],[Pnr.]]=W$7,Tb.Financiering[[#This Row],[Te financieren]]-Tb.Financiering[[#This Row],[Eigen
bijdrage]]-Tb.Financiering[[#This Row],[Andere
subsidie(s)]]-Tb.Financiering[[#This Row],[Anders]],0)</f>
        <v>0</v>
      </c>
      <c r="X154" s="144">
        <f>IF(Tb.Financiering[[#This Row],[Pnr.]]=X$7,Tb.Financiering[[#This Row],[Te financieren]]-Tb.Financiering[[#This Row],[Eigen
bijdrage]]-Tb.Financiering[[#This Row],[Andere
subsidie(s)]]-Tb.Financiering[[#This Row],[Anders]],0)</f>
        <v>0</v>
      </c>
      <c r="Y154" s="144">
        <f>IF(Tb.Financiering[[#This Row],[Pnr.]]=Y$7,Tb.Financiering[[#This Row],[Te financieren]]-Tb.Financiering[[#This Row],[Eigen
bijdrage]]-Tb.Financiering[[#This Row],[Andere
subsidie(s)]]-Tb.Financiering[[#This Row],[Anders]],0)</f>
        <v>0</v>
      </c>
      <c r="Z154" s="144">
        <f>IF(Tb.Financiering[[#This Row],[Pnr.]]=Z$7,Tb.Financiering[[#This Row],[Te financieren]]-Tb.Financiering[[#This Row],[Eigen
bijdrage]]-Tb.Financiering[[#This Row],[Andere
subsidie(s)]]-Tb.Financiering[[#This Row],[Anders]],0)</f>
        <v>0</v>
      </c>
      <c r="AA154" s="144">
        <f>IF(Tb.Financiering[[#This Row],[Pnr.]]=AA$7,Tb.Financiering[[#This Row],[Te financieren]]-Tb.Financiering[[#This Row],[Eigen
bijdrage]]-Tb.Financiering[[#This Row],[Andere
subsidie(s)]]-Tb.Financiering[[#This Row],[Anders]],0)</f>
        <v>0</v>
      </c>
      <c r="AB154" s="144">
        <f>IF(Tb.Financiering[[#This Row],[Pnr.]]=AB$7,Tb.Financiering[[#This Row],[Te financieren]]-Tb.Financiering[[#This Row],[Eigen
bijdrage]]-Tb.Financiering[[#This Row],[Andere
subsidie(s)]]-Tb.Financiering[[#This Row],[Anders]],0)</f>
        <v>0</v>
      </c>
      <c r="AC154" s="144">
        <f>IF(Tb.Financiering[[#This Row],[Pnr.]]=AC$7,Tb.Financiering[[#This Row],[Te financieren]]-Tb.Financiering[[#This Row],[Eigen
bijdrage]]-Tb.Financiering[[#This Row],[Andere
subsidie(s)]]-Tb.Financiering[[#This Row],[Anders]],0)</f>
        <v>0</v>
      </c>
      <c r="AD154" s="144">
        <f>IF(Tb.Financiering[[#This Row],[Pnr.]]=AD$7,Tb.Financiering[[#This Row],[Te financieren]]-Tb.Financiering[[#This Row],[Eigen
bijdrage]]-Tb.Financiering[[#This Row],[Andere
subsidie(s)]]-Tb.Financiering[[#This Row],[Anders]],0)</f>
        <v>0</v>
      </c>
      <c r="AE154" s="144">
        <f>IF(Tb.Financiering[[#This Row],[Pnr.]]=AE$7,Tb.Financiering[[#This Row],[Te financieren]]-Tb.Financiering[[#This Row],[Eigen
bijdrage]]-Tb.Financiering[[#This Row],[Andere
subsidie(s)]]-Tb.Financiering[[#This Row],[Anders]],0)</f>
        <v>0</v>
      </c>
      <c r="AF154" s="144">
        <f>IF(Tb.Financiering[[#This Row],[Pnr.]]=AF$7,Tb.Financiering[[#This Row],[Te financieren]]-Tb.Financiering[[#This Row],[Eigen
bijdrage]]-Tb.Financiering[[#This Row],[Andere
subsidie(s)]]-Tb.Financiering[[#This Row],[Anders]],0)</f>
        <v>0</v>
      </c>
      <c r="AG154" s="144">
        <f>IF(Tb.Financiering[[#This Row],[Pnr.]]=AG$7,Tb.Financiering[[#This Row],[Te financieren]]-Tb.Financiering[[#This Row],[Eigen
bijdrage]]-Tb.Financiering[[#This Row],[Andere
subsidie(s)]]-Tb.Financiering[[#This Row],[Anders]],0)</f>
        <v>0</v>
      </c>
      <c r="AH154" s="144">
        <f>IF(Tb.Financiering[[#This Row],[Pnr.]]=AH$7,Tb.Financiering[[#This Row],[Te financieren]]-Tb.Financiering[[#This Row],[Eigen
bijdrage]]-Tb.Financiering[[#This Row],[Andere
subsidie(s)]]-Tb.Financiering[[#This Row],[Anders]],0)</f>
        <v>0</v>
      </c>
      <c r="AI154" s="144">
        <f>IF(Tb.Financiering[[#This Row],[Pnr.]]=AI$7,Tb.Financiering[[#This Row],[Te financieren]]-Tb.Financiering[[#This Row],[Eigen
bijdrage]]-Tb.Financiering[[#This Row],[Andere
subsidie(s)]]-Tb.Financiering[[#This Row],[Anders]],0)</f>
        <v>0</v>
      </c>
      <c r="AJ154" s="144">
        <f>IF(Tb.Financiering[[#This Row],[Pnr.]]=AJ$7,Tb.Financiering[[#This Row],[Te financieren]]-Tb.Financiering[[#This Row],[Eigen
bijdrage]]-Tb.Financiering[[#This Row],[Andere
subsidie(s)]]-Tb.Financiering[[#This Row],[Anders]],0)</f>
        <v>0</v>
      </c>
      <c r="AK154" s="144">
        <f>IF(Tb.Financiering[[#This Row],[Pnr.]]=AK$7,Tb.Financiering[[#This Row],[Te financieren]]-Tb.Financiering[[#This Row],[Eigen
bijdrage]]-Tb.Financiering[[#This Row],[Andere
subsidie(s)]]-Tb.Financiering[[#This Row],[Anders]],0)</f>
        <v>0</v>
      </c>
      <c r="AL154" s="144">
        <f>IF(Tb.Financiering[[#This Row],[Pnr.]]=AL$7,Tb.Financiering[[#This Row],[Te financieren]]-Tb.Financiering[[#This Row],[Eigen
bijdrage]]-Tb.Financiering[[#This Row],[Andere
subsidie(s)]]-Tb.Financiering[[#This Row],[Anders]],0)</f>
        <v>0</v>
      </c>
      <c r="AM154" s="144">
        <f>IF(Tb.Financiering[[#This Row],[Pnr.]]=AM$7,Tb.Financiering[[#This Row],[Te financieren]]-Tb.Financiering[[#This Row],[Eigen
bijdrage]]-Tb.Financiering[[#This Row],[Andere
subsidie(s)]]-Tb.Financiering[[#This Row],[Anders]],0)</f>
        <v>0</v>
      </c>
      <c r="AN154" s="144">
        <f>IF(Tb.Financiering[[#This Row],[Pnr.]]=AN$7,Tb.Financiering[[#This Row],[Te financieren]]-Tb.Financiering[[#This Row],[Eigen
bijdrage]]-Tb.Financiering[[#This Row],[Andere
subsidie(s)]]-Tb.Financiering[[#This Row],[Anders]],0)</f>
        <v>0</v>
      </c>
      <c r="AO154" s="144">
        <f>IF(Tb.Financiering[[#This Row],[Pnr.]]=AO$7,Tb.Financiering[[#This Row],[Te financieren]]-Tb.Financiering[[#This Row],[Eigen
bijdrage]]-Tb.Financiering[[#This Row],[Andere
subsidie(s)]]-Tb.Financiering[[#This Row],[Anders]],0)</f>
        <v>0</v>
      </c>
      <c r="AP154" s="144">
        <f>IF(Tb.Financiering[[#This Row],[Pnr.]]=AP$7,Tb.Financiering[[#This Row],[Te financieren]]-Tb.Financiering[[#This Row],[Eigen
bijdrage]]-Tb.Financiering[[#This Row],[Andere
subsidie(s)]]-Tb.Financiering[[#This Row],[Anders]],0)</f>
        <v>0</v>
      </c>
      <c r="AQ154" s="144">
        <f>IF(Tb.Financiering[[#This Row],[Pnr.]]=AQ$7,Tb.Financiering[[#This Row],[Te financieren]]-Tb.Financiering[[#This Row],[Eigen
bijdrage]]-Tb.Financiering[[#This Row],[Andere
subsidie(s)]]-Tb.Financiering[[#This Row],[Anders]],0)</f>
        <v>0</v>
      </c>
      <c r="AR154" s="144">
        <f>IF(Tb.Financiering[[#This Row],[Pnr.]]=AR$7,Tb.Financiering[[#This Row],[Te financieren]]-Tb.Financiering[[#This Row],[Eigen
bijdrage]]-Tb.Financiering[[#This Row],[Andere
subsidie(s)]]-Tb.Financiering[[#This Row],[Anders]],0)</f>
        <v>0</v>
      </c>
      <c r="AS154" s="144">
        <f>IF(Tb.Financiering[[#This Row],[Pnr.]]=AS$7,Tb.Financiering[[#This Row],[Te financieren]]-Tb.Financiering[[#This Row],[Eigen
bijdrage]]-Tb.Financiering[[#This Row],[Andere
subsidie(s)]]-Tb.Financiering[[#This Row],[Anders]],0)</f>
        <v>0</v>
      </c>
      <c r="AT154" s="144">
        <f>IF(Tb.Financiering[[#This Row],[Pnr.]]=AT$7,Tb.Financiering[[#This Row],[Te financieren]]-Tb.Financiering[[#This Row],[Eigen
bijdrage]]-Tb.Financiering[[#This Row],[Andere
subsidie(s)]]-Tb.Financiering[[#This Row],[Anders]],0)</f>
        <v>0</v>
      </c>
      <c r="AU154" s="144">
        <f>IF(Tb.Financiering[[#This Row],[Pnr.]]=AU$7,Tb.Financiering[[#This Row],[Te financieren]]-Tb.Financiering[[#This Row],[Eigen
bijdrage]]-Tb.Financiering[[#This Row],[Andere
subsidie(s)]]-Tb.Financiering[[#This Row],[Anders]],0)</f>
        <v>0</v>
      </c>
      <c r="AV154" s="144">
        <f>IF(Tb.Financiering[[#This Row],[Pnr.]]=AV$7,Tb.Financiering[[#This Row],[Te financieren]]-Tb.Financiering[[#This Row],[Eigen
bijdrage]]-Tb.Financiering[[#This Row],[Andere
subsidie(s)]]-Tb.Financiering[[#This Row],[Anders]],0)</f>
        <v>0</v>
      </c>
      <c r="AW154" s="144">
        <f>IF(Tb.Financiering[[#This Row],[Pnr.]]=AW$7,Tb.Financiering[[#This Row],[Te financieren]]-Tb.Financiering[[#This Row],[Eigen
bijdrage]]-Tb.Financiering[[#This Row],[Andere
subsidie(s)]]-Tb.Financiering[[#This Row],[Anders]],0)</f>
        <v>0</v>
      </c>
      <c r="AX154" s="144">
        <f>IF(Tb.Financiering[[#This Row],[Pnr.]]=AX$7,Tb.Financiering[[#This Row],[Te financieren]]-Tb.Financiering[[#This Row],[Eigen
bijdrage]]-Tb.Financiering[[#This Row],[Andere
subsidie(s)]]-Tb.Financiering[[#This Row],[Anders]],0)</f>
        <v>0</v>
      </c>
      <c r="AY154" s="144">
        <f>IF(Tb.Financiering[[#This Row],[Pnr.]]=AY$7,Tb.Financiering[[#This Row],[Te financieren]]-Tb.Financiering[[#This Row],[Eigen
bijdrage]]-Tb.Financiering[[#This Row],[Andere
subsidie(s)]]-Tb.Financiering[[#This Row],[Anders]],0)</f>
        <v>0</v>
      </c>
      <c r="AZ154" s="144">
        <f>IF(Tb.Financiering[[#This Row],[Pnr.]]=AZ$7,Tb.Financiering[[#This Row],[Te financieren]]-Tb.Financiering[[#This Row],[Eigen
bijdrage]]-Tb.Financiering[[#This Row],[Andere
subsidie(s)]]-Tb.Financiering[[#This Row],[Anders]],0)</f>
        <v>0</v>
      </c>
      <c r="BA154" s="144">
        <f>IF(Tb.Financiering[[#This Row],[Pnr.]]=BA$7,Tb.Financiering[[#This Row],[Te financieren]]-Tb.Financiering[[#This Row],[Eigen
bijdrage]]-Tb.Financiering[[#This Row],[Andere
subsidie(s)]]-Tb.Financiering[[#This Row],[Anders]],0)</f>
        <v>0</v>
      </c>
      <c r="BB154" s="144">
        <f>IF(Tb.Financiering[[#This Row],[Pnr.]]=BB$7,Tb.Financiering[[#This Row],[Te financieren]]-Tb.Financiering[[#This Row],[Eigen
bijdrage]]-Tb.Financiering[[#This Row],[Andere
subsidie(s)]]-Tb.Financiering[[#This Row],[Anders]],0)</f>
        <v>0</v>
      </c>
      <c r="BC154" s="144">
        <f>IF(Tb.Financiering[[#This Row],[Pnr.]]=BC$7,Tb.Financiering[[#This Row],[Te financieren]]-Tb.Financiering[[#This Row],[Eigen
bijdrage]]-Tb.Financiering[[#This Row],[Andere
subsidie(s)]]-Tb.Financiering[[#This Row],[Anders]],0)</f>
        <v>0</v>
      </c>
      <c r="BD154" s="144">
        <f>IF(Tb.Financiering[[#This Row],[Pnr.]]=BD$7,Tb.Financiering[[#This Row],[Te financieren]]-Tb.Financiering[[#This Row],[Eigen
bijdrage]]-Tb.Financiering[[#This Row],[Andere
subsidie(s)]]-Tb.Financiering[[#This Row],[Anders]],0)</f>
        <v>0</v>
      </c>
      <c r="BE154" s="144">
        <f>IF(Tb.Financiering[[#This Row],[Pnr.]]=BE$7,Tb.Financiering[[#This Row],[Te financieren]]-Tb.Financiering[[#This Row],[Eigen
bijdrage]]-Tb.Financiering[[#This Row],[Andere
subsidie(s)]]-Tb.Financiering[[#This Row],[Anders]],0)</f>
        <v>0</v>
      </c>
      <c r="BF154" s="144">
        <f>IF(Tb.Financiering[[#This Row],[Pnr.]]=BF$7,Tb.Financiering[[#This Row],[Te financieren]]-Tb.Financiering[[#This Row],[Eigen
bijdrage]]-Tb.Financiering[[#This Row],[Andere
subsidie(s)]]-Tb.Financiering[[#This Row],[Anders]],0)</f>
        <v>0</v>
      </c>
      <c r="BG154" s="144">
        <f>IF(Tb.Financiering[[#This Row],[Pnr.]]=BG$7,Tb.Financiering[[#This Row],[Te financieren]]-Tb.Financiering[[#This Row],[Eigen
bijdrage]]-Tb.Financiering[[#This Row],[Andere
subsidie(s)]]-Tb.Financiering[[#This Row],[Anders]],0)</f>
        <v>0</v>
      </c>
      <c r="BH154" s="144">
        <f>IF(Tb.Financiering[[#This Row],[Pnr.]]=BH$7,Tb.Financiering[[#This Row],[Te financieren]]-Tb.Financiering[[#This Row],[Eigen
bijdrage]]-Tb.Financiering[[#This Row],[Andere
subsidie(s)]]-Tb.Financiering[[#This Row],[Anders]],0)</f>
        <v>0</v>
      </c>
      <c r="BI154" s="144">
        <f>IF(Tb.Financiering[[#This Row],[Pnr.]]=BI$7,Tb.Financiering[[#This Row],[Te financieren]]-Tb.Financiering[[#This Row],[Eigen
bijdrage]]-Tb.Financiering[[#This Row],[Andere
subsidie(s)]]-Tb.Financiering[[#This Row],[Anders]],0)</f>
        <v>0</v>
      </c>
      <c r="BJ154" s="144">
        <f>IF(Tb.Financiering[[#This Row],[Pnr.]]=BJ$7,Tb.Financiering[[#This Row],[Te financieren]]-Tb.Financiering[[#This Row],[Eigen
bijdrage]]-Tb.Financiering[[#This Row],[Andere
subsidie(s)]]-Tb.Financiering[[#This Row],[Anders]],0)</f>
        <v>0</v>
      </c>
      <c r="BK154" s="144">
        <f>IF(Tb.Financiering[[#This Row],[Pnr.]]=BK$7,Tb.Financiering[[#This Row],[Te financieren]]-Tb.Financiering[[#This Row],[Eigen
bijdrage]]-Tb.Financiering[[#This Row],[Andere
subsidie(s)]]-Tb.Financiering[[#This Row],[Anders]],0)</f>
        <v>0</v>
      </c>
      <c r="BL154" s="144">
        <f>IF(Tb.Financiering[[#This Row],[Pnr.]]=BL$7,Tb.Financiering[[#This Row],[Te financieren]]-Tb.Financiering[[#This Row],[Eigen
bijdrage]]-Tb.Financiering[[#This Row],[Andere
subsidie(s)]]-Tb.Financiering[[#This Row],[Anders]],0)</f>
        <v>0</v>
      </c>
      <c r="BM154" s="144">
        <f>IF(Tb.Financiering[[#This Row],[Pnr.]]=BM$7,Tb.Financiering[[#This Row],[Te financieren]]-Tb.Financiering[[#This Row],[Eigen
bijdrage]]-Tb.Financiering[[#This Row],[Andere
subsidie(s)]]-Tb.Financiering[[#This Row],[Anders]],0)</f>
        <v>0</v>
      </c>
      <c r="BN154" s="235">
        <f>IF(Tb.Financiering[[#This Row],[Pnr.]]=BN$7,Tb.Financiering[[#This Row],[Eigen
bijdrage]]+Tb.Financiering[[#This Row],[Andere
subsidie(s)]]+Tb.Financiering[[#This Row],[Anders]],0)</f>
        <v>0</v>
      </c>
      <c r="BO154" s="235">
        <f>IF(Tb.Financiering[[#This Row],[Pnr.]]=BO$7,Tb.Financiering[[#This Row],[Eigen
bijdrage]]+Tb.Financiering[[#This Row],[Andere
subsidie(s)]]+Tb.Financiering[[#This Row],[Anders]],0)</f>
        <v>0</v>
      </c>
      <c r="BP154" s="235">
        <f>IF(Tb.Financiering[[#This Row],[Pnr.]]=BP$7,Tb.Financiering[[#This Row],[Eigen
bijdrage]]+Tb.Financiering[[#This Row],[Andere
subsidie(s)]]+Tb.Financiering[[#This Row],[Anders]],0)</f>
        <v>0</v>
      </c>
      <c r="BQ154" s="235">
        <f>IF(Tb.Financiering[[#This Row],[Pnr.]]=BQ$7,Tb.Financiering[[#This Row],[Eigen
bijdrage]]+Tb.Financiering[[#This Row],[Andere
subsidie(s)]]+Tb.Financiering[[#This Row],[Anders]],0)</f>
        <v>0</v>
      </c>
      <c r="BR154" s="235">
        <f>IF(Tb.Financiering[[#This Row],[Pnr.]]=BR$7,Tb.Financiering[[#This Row],[Eigen
bijdrage]]+Tb.Financiering[[#This Row],[Andere
subsidie(s)]]+Tb.Financiering[[#This Row],[Anders]],0)</f>
        <v>0</v>
      </c>
      <c r="BS154" s="235">
        <f>IF(Tb.Financiering[[#This Row],[Pnr.]]=BS$7,Tb.Financiering[[#This Row],[Eigen
bijdrage]]+Tb.Financiering[[#This Row],[Andere
subsidie(s)]]+Tb.Financiering[[#This Row],[Anders]],0)</f>
        <v>0</v>
      </c>
      <c r="BT154" s="235">
        <f>IF(Tb.Financiering[[#This Row],[Pnr.]]=BT$7,Tb.Financiering[[#This Row],[Eigen
bijdrage]]+Tb.Financiering[[#This Row],[Andere
subsidie(s)]]+Tb.Financiering[[#This Row],[Anders]],0)</f>
        <v>0</v>
      </c>
      <c r="BU154" s="235">
        <f>IF(Tb.Financiering[[#This Row],[Pnr.]]=BU$7,Tb.Financiering[[#This Row],[Eigen
bijdrage]]+Tb.Financiering[[#This Row],[Andere
subsidie(s)]]+Tb.Financiering[[#This Row],[Anders]],0)</f>
        <v>0</v>
      </c>
      <c r="BV154" s="235">
        <f>IF(Tb.Financiering[[#This Row],[Pnr.]]=BV$7,Tb.Financiering[[#This Row],[Eigen
bijdrage]]+Tb.Financiering[[#This Row],[Andere
subsidie(s)]]+Tb.Financiering[[#This Row],[Anders]],0)</f>
        <v>0</v>
      </c>
      <c r="BW154" s="235">
        <f>IF(Tb.Financiering[[#This Row],[Pnr.]]=BW$7,Tb.Financiering[[#This Row],[Eigen
bijdrage]]+Tb.Financiering[[#This Row],[Andere
subsidie(s)]]+Tb.Financiering[[#This Row],[Anders]],0)</f>
        <v>0</v>
      </c>
      <c r="BX154" s="235">
        <f>IF(Tb.Financiering[[#This Row],[Pnr.]]=BX$7,Tb.Financiering[[#This Row],[Eigen
bijdrage]]+Tb.Financiering[[#This Row],[Andere
subsidie(s)]]+Tb.Financiering[[#This Row],[Anders]],0)</f>
        <v>0</v>
      </c>
      <c r="BY154" s="235">
        <f>IF(Tb.Financiering[[#This Row],[Pnr.]]=BY$7,Tb.Financiering[[#This Row],[Eigen
bijdrage]]+Tb.Financiering[[#This Row],[Andere
subsidie(s)]]+Tb.Financiering[[#This Row],[Anders]],0)</f>
        <v>0</v>
      </c>
      <c r="BZ154" s="235">
        <f>IF(Tb.Financiering[[#This Row],[Pnr.]]=BZ$7,Tb.Financiering[[#This Row],[Eigen
bijdrage]]+Tb.Financiering[[#This Row],[Andere
subsidie(s)]]+Tb.Financiering[[#This Row],[Anders]],0)</f>
        <v>0</v>
      </c>
      <c r="CA154" s="235">
        <f>IF(Tb.Financiering[[#This Row],[Pnr.]]=CA$7,Tb.Financiering[[#This Row],[Eigen
bijdrage]]+Tb.Financiering[[#This Row],[Andere
subsidie(s)]]+Tb.Financiering[[#This Row],[Anders]],0)</f>
        <v>0</v>
      </c>
      <c r="CB154" s="235">
        <f>IF(Tb.Financiering[[#This Row],[Pnr.]]=CB$7,Tb.Financiering[[#This Row],[Eigen
bijdrage]]+Tb.Financiering[[#This Row],[Andere
subsidie(s)]]+Tb.Financiering[[#This Row],[Anders]],0)</f>
        <v>0</v>
      </c>
      <c r="CC154" s="235">
        <f>IF(Tb.Financiering[[#This Row],[Pnr.]]=CC$7,Tb.Financiering[[#This Row],[Eigen
bijdrage]]+Tb.Financiering[[#This Row],[Andere
subsidie(s)]]+Tb.Financiering[[#This Row],[Anders]],0)</f>
        <v>0</v>
      </c>
      <c r="CD154" s="235">
        <f>IF(Tb.Financiering[[#This Row],[Pnr.]]=CD$7,Tb.Financiering[[#This Row],[Eigen
bijdrage]]+Tb.Financiering[[#This Row],[Andere
subsidie(s)]]+Tb.Financiering[[#This Row],[Anders]],0)</f>
        <v>0</v>
      </c>
      <c r="CE154" s="235">
        <f>IF(Tb.Financiering[[#This Row],[Pnr.]]=CE$7,Tb.Financiering[[#This Row],[Eigen
bijdrage]]+Tb.Financiering[[#This Row],[Andere
subsidie(s)]]+Tb.Financiering[[#This Row],[Anders]],0)</f>
        <v>0</v>
      </c>
      <c r="CF154" s="235">
        <f>IF(Tb.Financiering[[#This Row],[Pnr.]]=CF$7,Tb.Financiering[[#This Row],[Eigen
bijdrage]]+Tb.Financiering[[#This Row],[Andere
subsidie(s)]]+Tb.Financiering[[#This Row],[Anders]],0)</f>
        <v>0</v>
      </c>
      <c r="CG154" s="235">
        <f>IF(Tb.Financiering[[#This Row],[Pnr.]]=CG$7,Tb.Financiering[[#This Row],[Eigen
bijdrage]]+Tb.Financiering[[#This Row],[Andere
subsidie(s)]]+Tb.Financiering[[#This Row],[Anders]],0)</f>
        <v>0</v>
      </c>
      <c r="CH154" s="235">
        <f>IF(Tb.Financiering[[#This Row],[Pnr.]]=CH$7,Tb.Financiering[[#This Row],[Eigen
bijdrage]]+Tb.Financiering[[#This Row],[Andere
subsidie(s)]]+Tb.Financiering[[#This Row],[Anders]],0)</f>
        <v>0</v>
      </c>
      <c r="CI154" s="235">
        <f>IF(Tb.Financiering[[#This Row],[Pnr.]]=CI$7,Tb.Financiering[[#This Row],[Eigen
bijdrage]]+Tb.Financiering[[#This Row],[Andere
subsidie(s)]]+Tb.Financiering[[#This Row],[Anders]],0)</f>
        <v>0</v>
      </c>
      <c r="CJ154" s="235">
        <f>IF(Tb.Financiering[[#This Row],[Pnr.]]=CJ$7,Tb.Financiering[[#This Row],[Eigen
bijdrage]]+Tb.Financiering[[#This Row],[Andere
subsidie(s)]]+Tb.Financiering[[#This Row],[Anders]],0)</f>
        <v>0</v>
      </c>
      <c r="CK154" s="235">
        <f>IF(Tb.Financiering[[#This Row],[Pnr.]]=CK$7,Tb.Financiering[[#This Row],[Eigen
bijdrage]]+Tb.Financiering[[#This Row],[Andere
subsidie(s)]]+Tb.Financiering[[#This Row],[Anders]],0)</f>
        <v>0</v>
      </c>
      <c r="CL154" s="235">
        <f>IF(Tb.Financiering[[#This Row],[Pnr.]]=CL$7,Tb.Financiering[[#This Row],[Eigen
bijdrage]]+Tb.Financiering[[#This Row],[Andere
subsidie(s)]]+Tb.Financiering[[#This Row],[Anders]],0)</f>
        <v>0</v>
      </c>
      <c r="CM154" s="235">
        <f>IF(Tb.Financiering[[#This Row],[Pnr.]]=CM$7,Tb.Financiering[[#This Row],[Eigen
bijdrage]]+Tb.Financiering[[#This Row],[Andere
subsidie(s)]]+Tb.Financiering[[#This Row],[Anders]],0)</f>
        <v>0</v>
      </c>
      <c r="CN154" s="235">
        <f>IF(Tb.Financiering[[#This Row],[Pnr.]]=CN$7,Tb.Financiering[[#This Row],[Eigen
bijdrage]]+Tb.Financiering[[#This Row],[Andere
subsidie(s)]]+Tb.Financiering[[#This Row],[Anders]],0)</f>
        <v>0</v>
      </c>
      <c r="CO154" s="235">
        <f>IF(Tb.Financiering[[#This Row],[Pnr.]]=CO$7,Tb.Financiering[[#This Row],[Eigen
bijdrage]]+Tb.Financiering[[#This Row],[Andere
subsidie(s)]]+Tb.Financiering[[#This Row],[Anders]],0)</f>
        <v>0</v>
      </c>
      <c r="CP154" s="235">
        <f>IF(Tb.Financiering[[#This Row],[Pnr.]]=CP$7,Tb.Financiering[[#This Row],[Eigen
bijdrage]]+Tb.Financiering[[#This Row],[Andere
subsidie(s)]]+Tb.Financiering[[#This Row],[Anders]],0)</f>
        <v>0</v>
      </c>
      <c r="CQ154" s="235">
        <f>IF(Tb.Financiering[[#This Row],[Pnr.]]=CQ$7,Tb.Financiering[[#This Row],[Eigen
bijdrage]]+Tb.Financiering[[#This Row],[Andere
subsidie(s)]]+Tb.Financiering[[#This Row],[Anders]],0)</f>
        <v>0</v>
      </c>
      <c r="CR154" s="235">
        <f>IF(Tb.Financiering[[#This Row],[Pnr.]]=CR$7,Tb.Financiering[[#This Row],[Eigen
bijdrage]]+Tb.Financiering[[#This Row],[Andere
subsidie(s)]]+Tb.Financiering[[#This Row],[Anders]],0)</f>
        <v>0</v>
      </c>
      <c r="CS154" s="235">
        <f>IF(Tb.Financiering[[#This Row],[Pnr.]]=CS$7,Tb.Financiering[[#This Row],[Eigen
bijdrage]]+Tb.Financiering[[#This Row],[Andere
subsidie(s)]]+Tb.Financiering[[#This Row],[Anders]],0)</f>
        <v>0</v>
      </c>
      <c r="CT154" s="235">
        <f>IF(Tb.Financiering[[#This Row],[Pnr.]]=CT$7,Tb.Financiering[[#This Row],[Eigen
bijdrage]]+Tb.Financiering[[#This Row],[Andere
subsidie(s)]]+Tb.Financiering[[#This Row],[Anders]],0)</f>
        <v>0</v>
      </c>
      <c r="CU154" s="235">
        <f>IF(Tb.Financiering[[#This Row],[Pnr.]]=CU$7,Tb.Financiering[[#This Row],[Eigen
bijdrage]]+Tb.Financiering[[#This Row],[Andere
subsidie(s)]]+Tb.Financiering[[#This Row],[Anders]],0)</f>
        <v>0</v>
      </c>
      <c r="CV154" s="235">
        <f>IF(Tb.Financiering[[#This Row],[Pnr.]]=CV$7,Tb.Financiering[[#This Row],[Eigen
bijdrage]]+Tb.Financiering[[#This Row],[Andere
subsidie(s)]]+Tb.Financiering[[#This Row],[Anders]],0)</f>
        <v>0</v>
      </c>
      <c r="CW154" s="235">
        <f>IF(Tb.Financiering[[#This Row],[Pnr.]]=CW$7,Tb.Financiering[[#This Row],[Eigen
bijdrage]]+Tb.Financiering[[#This Row],[Andere
subsidie(s)]]+Tb.Financiering[[#This Row],[Anders]],0)</f>
        <v>0</v>
      </c>
      <c r="CX154" s="235">
        <f>IF(Tb.Financiering[[#This Row],[Pnr.]]=CX$7,Tb.Financiering[[#This Row],[Eigen
bijdrage]]+Tb.Financiering[[#This Row],[Andere
subsidie(s)]]+Tb.Financiering[[#This Row],[Anders]],0)</f>
        <v>0</v>
      </c>
      <c r="CY154" s="235">
        <f>IF(Tb.Financiering[[#This Row],[Pnr.]]=CY$7,Tb.Financiering[[#This Row],[Eigen
bijdrage]]+Tb.Financiering[[#This Row],[Andere
subsidie(s)]]+Tb.Financiering[[#This Row],[Anders]],0)</f>
        <v>0</v>
      </c>
      <c r="CZ154" s="235">
        <f>IF(Tb.Financiering[[#This Row],[Pnr.]]=CZ$7,Tb.Financiering[[#This Row],[Eigen
bijdrage]]+Tb.Financiering[[#This Row],[Andere
subsidie(s)]]+Tb.Financiering[[#This Row],[Anders]],0)</f>
        <v>0</v>
      </c>
      <c r="DA154" s="235">
        <f>IF(Tb.Financiering[[#This Row],[Pnr.]]=DA$7,Tb.Financiering[[#This Row],[Eigen
bijdrage]]+Tb.Financiering[[#This Row],[Andere
subsidie(s)]]+Tb.Financiering[[#This Row],[Anders]],0)</f>
        <v>0</v>
      </c>
      <c r="DB154" s="235">
        <f>IF(Tb.Financiering[[#This Row],[Pnr.]]=DB$7,Tb.Financiering[[#This Row],[Eigen
bijdrage]]+Tb.Financiering[[#This Row],[Andere
subsidie(s)]]+Tb.Financiering[[#This Row],[Anders]],0)</f>
        <v>0</v>
      </c>
      <c r="DC154" s="235">
        <f>IF(Tb.Financiering[[#This Row],[Pnr.]]=DC$7,Tb.Financiering[[#This Row],[Eigen
bijdrage]]+Tb.Financiering[[#This Row],[Andere
subsidie(s)]]+Tb.Financiering[[#This Row],[Anders]],0)</f>
        <v>0</v>
      </c>
      <c r="DD154" s="235">
        <f>IF(Tb.Financiering[[#This Row],[Pnr.]]=DD$7,Tb.Financiering[[#This Row],[Eigen
bijdrage]]+Tb.Financiering[[#This Row],[Andere
subsidie(s)]]+Tb.Financiering[[#This Row],[Anders]],0)</f>
        <v>0</v>
      </c>
      <c r="DE154" s="235">
        <f>IF(Tb.Financiering[[#This Row],[Pnr.]]=DE$7,Tb.Financiering[[#This Row],[Eigen
bijdrage]]+Tb.Financiering[[#This Row],[Andere
subsidie(s)]]+Tb.Financiering[[#This Row],[Anders]],0)</f>
        <v>0</v>
      </c>
      <c r="DF154" s="235">
        <f>IF(Tb.Financiering[[#This Row],[Pnr.]]=DF$7,Tb.Financiering[[#This Row],[Eigen
bijdrage]]+Tb.Financiering[[#This Row],[Andere
subsidie(s)]]+Tb.Financiering[[#This Row],[Anders]],0)</f>
        <v>0</v>
      </c>
      <c r="DG154" s="235">
        <f>IF(Tb.Financiering[[#This Row],[Pnr.]]=DG$7,Tb.Financiering[[#This Row],[Eigen
bijdrage]]+Tb.Financiering[[#This Row],[Andere
subsidie(s)]]+Tb.Financiering[[#This Row],[Anders]],0)</f>
        <v>0</v>
      </c>
      <c r="DH154" s="235">
        <f>IF(Tb.Financiering[[#This Row],[Pnr.]]=DH$7,Tb.Financiering[[#This Row],[Eigen
bijdrage]]+Tb.Financiering[[#This Row],[Andere
subsidie(s)]]+Tb.Financiering[[#This Row],[Anders]],0)</f>
        <v>0</v>
      </c>
      <c r="DI154" s="235">
        <f>IF(Tb.Financiering[[#This Row],[Pnr.]]=DI$7,Tb.Financiering[[#This Row],[Eigen
bijdrage]]+Tb.Financiering[[#This Row],[Andere
subsidie(s)]]+Tb.Financiering[[#This Row],[Anders]],0)</f>
        <v>0</v>
      </c>
      <c r="DJ154" s="235">
        <f>IF(Tb.Financiering[[#This Row],[Pnr.]]=DJ$7,Tb.Financiering[[#This Row],[Eigen
bijdrage]]+Tb.Financiering[[#This Row],[Andere
subsidie(s)]]+Tb.Financiering[[#This Row],[Anders]],0)</f>
        <v>0</v>
      </c>
      <c r="DK154" s="235">
        <f>IF(Tb.Financiering[[#This Row],[Pnr.]]=DK$7,Tb.Financiering[[#This Row],[Eigen
bijdrage]]+Tb.Financiering[[#This Row],[Andere
subsidie(s)]]+Tb.Financiering[[#This Row],[Anders]],0)</f>
        <v>0</v>
      </c>
      <c r="XFD154" s="31"/>
    </row>
    <row r="155" spans="1:115 16384:16384" s="4" customFormat="1" x14ac:dyDescent="0.3">
      <c r="A155" s="31"/>
      <c r="B155" s="137"/>
      <c r="C155" s="137"/>
      <c r="D155" s="11">
        <f>SUMIF(Tbl.Kosten[PSAnr.],Tb.Financiering[[#This Row],[PSAnr.]],Tbl.Kosten[Totaal kosten])</f>
        <v>0</v>
      </c>
      <c r="E155" s="154">
        <f>SUMIF(Tbl.Kosten[PSAnr.],Tb.Financiering[[#This Row],[PSAnr.]],Tbl.Kosten[Subsidie])</f>
        <v>0</v>
      </c>
      <c r="F155" s="155"/>
      <c r="G155" s="154">
        <f>Tb.Financiering[[#This Row],[Begrote kosten]]-Tb.Financiering[[#This Row],[Berekende GLB subsidie]]-Tb.Financiering[[#This Row],[Correctie GLB subsidie]]</f>
        <v>0</v>
      </c>
      <c r="H155" s="156"/>
      <c r="I155" s="156"/>
      <c r="J155" s="156"/>
      <c r="K155" s="152"/>
      <c r="L155" s="97">
        <f>Tb.Financiering[[#This Row],[Te financieren]]-SUM(Tb.Financiering[[#This Row],[Eigen
bijdrage]:[Anders]])</f>
        <v>0</v>
      </c>
      <c r="M155" s="160" t="str">
        <f>IFERROR(VLOOKUP(Tb.Financiering[[#This Row],[Partnernaam]],Tbl.Projectpartners[[Naam]:[PNr.]],9,FALSE),"")</f>
        <v/>
      </c>
      <c r="N155" s="142" t="str">
        <f>IFERROR(VLOOKUP(Tb.Financiering[[#This Row],[Subsidiabele activiteit]],Tbl.Subsidiehoogte[[Subsidieactiviteit]:[SAnr.]],3,FALSE),"")</f>
        <v/>
      </c>
      <c r="O155" s="142" t="str">
        <f>_xlfn.CONCAT(Tb.Financiering[[#This Row],[Pnr.]],Tb.Financiering[[#This Row],[SAnr.]])</f>
        <v/>
      </c>
      <c r="P155" s="144">
        <f>IF(Tb.Financiering[[#This Row],[Pnr.]]=P$7,Tb.Financiering[[#This Row],[Te financieren]]-Tb.Financiering[[#This Row],[Eigen
bijdrage]]-Tb.Financiering[[#This Row],[Andere
subsidie(s)]]-Tb.Financiering[[#This Row],[Anders]],0)</f>
        <v>0</v>
      </c>
      <c r="Q155" s="144">
        <f>IF(Tb.Financiering[[#This Row],[Pnr.]]=Q$7,Tb.Financiering[[#This Row],[Te financieren]]-Tb.Financiering[[#This Row],[Eigen
bijdrage]]-Tb.Financiering[[#This Row],[Andere
subsidie(s)]]-Tb.Financiering[[#This Row],[Anders]],0)</f>
        <v>0</v>
      </c>
      <c r="R155" s="144">
        <f>IF(Tb.Financiering[[#This Row],[Pnr.]]=R$7,Tb.Financiering[[#This Row],[Te financieren]]-Tb.Financiering[[#This Row],[Eigen
bijdrage]]-Tb.Financiering[[#This Row],[Andere
subsidie(s)]]-Tb.Financiering[[#This Row],[Anders]],0)</f>
        <v>0</v>
      </c>
      <c r="S155" s="144">
        <f>IF(Tb.Financiering[[#This Row],[Pnr.]]=S$7,Tb.Financiering[[#This Row],[Te financieren]]-Tb.Financiering[[#This Row],[Eigen
bijdrage]]-Tb.Financiering[[#This Row],[Andere
subsidie(s)]]-Tb.Financiering[[#This Row],[Anders]],0)</f>
        <v>0</v>
      </c>
      <c r="T155" s="144">
        <f>IF(Tb.Financiering[[#This Row],[Pnr.]]=T$7,Tb.Financiering[[#This Row],[Te financieren]]-Tb.Financiering[[#This Row],[Eigen
bijdrage]]-Tb.Financiering[[#This Row],[Andere
subsidie(s)]]-Tb.Financiering[[#This Row],[Anders]],0)</f>
        <v>0</v>
      </c>
      <c r="U155" s="144">
        <f>IF(Tb.Financiering[[#This Row],[Pnr.]]=U$7,Tb.Financiering[[#This Row],[Te financieren]]-Tb.Financiering[[#This Row],[Eigen
bijdrage]]-Tb.Financiering[[#This Row],[Andere
subsidie(s)]]-Tb.Financiering[[#This Row],[Anders]],0)</f>
        <v>0</v>
      </c>
      <c r="V155" s="144">
        <f>IF(Tb.Financiering[[#This Row],[Pnr.]]=V$7,Tb.Financiering[[#This Row],[Te financieren]]-Tb.Financiering[[#This Row],[Eigen
bijdrage]]-Tb.Financiering[[#This Row],[Andere
subsidie(s)]]-Tb.Financiering[[#This Row],[Anders]],0)</f>
        <v>0</v>
      </c>
      <c r="W155" s="144">
        <f>IF(Tb.Financiering[[#This Row],[Pnr.]]=W$7,Tb.Financiering[[#This Row],[Te financieren]]-Tb.Financiering[[#This Row],[Eigen
bijdrage]]-Tb.Financiering[[#This Row],[Andere
subsidie(s)]]-Tb.Financiering[[#This Row],[Anders]],0)</f>
        <v>0</v>
      </c>
      <c r="X155" s="144">
        <f>IF(Tb.Financiering[[#This Row],[Pnr.]]=X$7,Tb.Financiering[[#This Row],[Te financieren]]-Tb.Financiering[[#This Row],[Eigen
bijdrage]]-Tb.Financiering[[#This Row],[Andere
subsidie(s)]]-Tb.Financiering[[#This Row],[Anders]],0)</f>
        <v>0</v>
      </c>
      <c r="Y155" s="144">
        <f>IF(Tb.Financiering[[#This Row],[Pnr.]]=Y$7,Tb.Financiering[[#This Row],[Te financieren]]-Tb.Financiering[[#This Row],[Eigen
bijdrage]]-Tb.Financiering[[#This Row],[Andere
subsidie(s)]]-Tb.Financiering[[#This Row],[Anders]],0)</f>
        <v>0</v>
      </c>
      <c r="Z155" s="144">
        <f>IF(Tb.Financiering[[#This Row],[Pnr.]]=Z$7,Tb.Financiering[[#This Row],[Te financieren]]-Tb.Financiering[[#This Row],[Eigen
bijdrage]]-Tb.Financiering[[#This Row],[Andere
subsidie(s)]]-Tb.Financiering[[#This Row],[Anders]],0)</f>
        <v>0</v>
      </c>
      <c r="AA155" s="144">
        <f>IF(Tb.Financiering[[#This Row],[Pnr.]]=AA$7,Tb.Financiering[[#This Row],[Te financieren]]-Tb.Financiering[[#This Row],[Eigen
bijdrage]]-Tb.Financiering[[#This Row],[Andere
subsidie(s)]]-Tb.Financiering[[#This Row],[Anders]],0)</f>
        <v>0</v>
      </c>
      <c r="AB155" s="144">
        <f>IF(Tb.Financiering[[#This Row],[Pnr.]]=AB$7,Tb.Financiering[[#This Row],[Te financieren]]-Tb.Financiering[[#This Row],[Eigen
bijdrage]]-Tb.Financiering[[#This Row],[Andere
subsidie(s)]]-Tb.Financiering[[#This Row],[Anders]],0)</f>
        <v>0</v>
      </c>
      <c r="AC155" s="144">
        <f>IF(Tb.Financiering[[#This Row],[Pnr.]]=AC$7,Tb.Financiering[[#This Row],[Te financieren]]-Tb.Financiering[[#This Row],[Eigen
bijdrage]]-Tb.Financiering[[#This Row],[Andere
subsidie(s)]]-Tb.Financiering[[#This Row],[Anders]],0)</f>
        <v>0</v>
      </c>
      <c r="AD155" s="144">
        <f>IF(Tb.Financiering[[#This Row],[Pnr.]]=AD$7,Tb.Financiering[[#This Row],[Te financieren]]-Tb.Financiering[[#This Row],[Eigen
bijdrage]]-Tb.Financiering[[#This Row],[Andere
subsidie(s)]]-Tb.Financiering[[#This Row],[Anders]],0)</f>
        <v>0</v>
      </c>
      <c r="AE155" s="144">
        <f>IF(Tb.Financiering[[#This Row],[Pnr.]]=AE$7,Tb.Financiering[[#This Row],[Te financieren]]-Tb.Financiering[[#This Row],[Eigen
bijdrage]]-Tb.Financiering[[#This Row],[Andere
subsidie(s)]]-Tb.Financiering[[#This Row],[Anders]],0)</f>
        <v>0</v>
      </c>
      <c r="AF155" s="144">
        <f>IF(Tb.Financiering[[#This Row],[Pnr.]]=AF$7,Tb.Financiering[[#This Row],[Te financieren]]-Tb.Financiering[[#This Row],[Eigen
bijdrage]]-Tb.Financiering[[#This Row],[Andere
subsidie(s)]]-Tb.Financiering[[#This Row],[Anders]],0)</f>
        <v>0</v>
      </c>
      <c r="AG155" s="144">
        <f>IF(Tb.Financiering[[#This Row],[Pnr.]]=AG$7,Tb.Financiering[[#This Row],[Te financieren]]-Tb.Financiering[[#This Row],[Eigen
bijdrage]]-Tb.Financiering[[#This Row],[Andere
subsidie(s)]]-Tb.Financiering[[#This Row],[Anders]],0)</f>
        <v>0</v>
      </c>
      <c r="AH155" s="144">
        <f>IF(Tb.Financiering[[#This Row],[Pnr.]]=AH$7,Tb.Financiering[[#This Row],[Te financieren]]-Tb.Financiering[[#This Row],[Eigen
bijdrage]]-Tb.Financiering[[#This Row],[Andere
subsidie(s)]]-Tb.Financiering[[#This Row],[Anders]],0)</f>
        <v>0</v>
      </c>
      <c r="AI155" s="144">
        <f>IF(Tb.Financiering[[#This Row],[Pnr.]]=AI$7,Tb.Financiering[[#This Row],[Te financieren]]-Tb.Financiering[[#This Row],[Eigen
bijdrage]]-Tb.Financiering[[#This Row],[Andere
subsidie(s)]]-Tb.Financiering[[#This Row],[Anders]],0)</f>
        <v>0</v>
      </c>
      <c r="AJ155" s="144">
        <f>IF(Tb.Financiering[[#This Row],[Pnr.]]=AJ$7,Tb.Financiering[[#This Row],[Te financieren]]-Tb.Financiering[[#This Row],[Eigen
bijdrage]]-Tb.Financiering[[#This Row],[Andere
subsidie(s)]]-Tb.Financiering[[#This Row],[Anders]],0)</f>
        <v>0</v>
      </c>
      <c r="AK155" s="144">
        <f>IF(Tb.Financiering[[#This Row],[Pnr.]]=AK$7,Tb.Financiering[[#This Row],[Te financieren]]-Tb.Financiering[[#This Row],[Eigen
bijdrage]]-Tb.Financiering[[#This Row],[Andere
subsidie(s)]]-Tb.Financiering[[#This Row],[Anders]],0)</f>
        <v>0</v>
      </c>
      <c r="AL155" s="144">
        <f>IF(Tb.Financiering[[#This Row],[Pnr.]]=AL$7,Tb.Financiering[[#This Row],[Te financieren]]-Tb.Financiering[[#This Row],[Eigen
bijdrage]]-Tb.Financiering[[#This Row],[Andere
subsidie(s)]]-Tb.Financiering[[#This Row],[Anders]],0)</f>
        <v>0</v>
      </c>
      <c r="AM155" s="144">
        <f>IF(Tb.Financiering[[#This Row],[Pnr.]]=AM$7,Tb.Financiering[[#This Row],[Te financieren]]-Tb.Financiering[[#This Row],[Eigen
bijdrage]]-Tb.Financiering[[#This Row],[Andere
subsidie(s)]]-Tb.Financiering[[#This Row],[Anders]],0)</f>
        <v>0</v>
      </c>
      <c r="AN155" s="144">
        <f>IF(Tb.Financiering[[#This Row],[Pnr.]]=AN$7,Tb.Financiering[[#This Row],[Te financieren]]-Tb.Financiering[[#This Row],[Eigen
bijdrage]]-Tb.Financiering[[#This Row],[Andere
subsidie(s)]]-Tb.Financiering[[#This Row],[Anders]],0)</f>
        <v>0</v>
      </c>
      <c r="AO155" s="144">
        <f>IF(Tb.Financiering[[#This Row],[Pnr.]]=AO$7,Tb.Financiering[[#This Row],[Te financieren]]-Tb.Financiering[[#This Row],[Eigen
bijdrage]]-Tb.Financiering[[#This Row],[Andere
subsidie(s)]]-Tb.Financiering[[#This Row],[Anders]],0)</f>
        <v>0</v>
      </c>
      <c r="AP155" s="144">
        <f>IF(Tb.Financiering[[#This Row],[Pnr.]]=AP$7,Tb.Financiering[[#This Row],[Te financieren]]-Tb.Financiering[[#This Row],[Eigen
bijdrage]]-Tb.Financiering[[#This Row],[Andere
subsidie(s)]]-Tb.Financiering[[#This Row],[Anders]],0)</f>
        <v>0</v>
      </c>
      <c r="AQ155" s="144">
        <f>IF(Tb.Financiering[[#This Row],[Pnr.]]=AQ$7,Tb.Financiering[[#This Row],[Te financieren]]-Tb.Financiering[[#This Row],[Eigen
bijdrage]]-Tb.Financiering[[#This Row],[Andere
subsidie(s)]]-Tb.Financiering[[#This Row],[Anders]],0)</f>
        <v>0</v>
      </c>
      <c r="AR155" s="144">
        <f>IF(Tb.Financiering[[#This Row],[Pnr.]]=AR$7,Tb.Financiering[[#This Row],[Te financieren]]-Tb.Financiering[[#This Row],[Eigen
bijdrage]]-Tb.Financiering[[#This Row],[Andere
subsidie(s)]]-Tb.Financiering[[#This Row],[Anders]],0)</f>
        <v>0</v>
      </c>
      <c r="AS155" s="144">
        <f>IF(Tb.Financiering[[#This Row],[Pnr.]]=AS$7,Tb.Financiering[[#This Row],[Te financieren]]-Tb.Financiering[[#This Row],[Eigen
bijdrage]]-Tb.Financiering[[#This Row],[Andere
subsidie(s)]]-Tb.Financiering[[#This Row],[Anders]],0)</f>
        <v>0</v>
      </c>
      <c r="AT155" s="144">
        <f>IF(Tb.Financiering[[#This Row],[Pnr.]]=AT$7,Tb.Financiering[[#This Row],[Te financieren]]-Tb.Financiering[[#This Row],[Eigen
bijdrage]]-Tb.Financiering[[#This Row],[Andere
subsidie(s)]]-Tb.Financiering[[#This Row],[Anders]],0)</f>
        <v>0</v>
      </c>
      <c r="AU155" s="144">
        <f>IF(Tb.Financiering[[#This Row],[Pnr.]]=AU$7,Tb.Financiering[[#This Row],[Te financieren]]-Tb.Financiering[[#This Row],[Eigen
bijdrage]]-Tb.Financiering[[#This Row],[Andere
subsidie(s)]]-Tb.Financiering[[#This Row],[Anders]],0)</f>
        <v>0</v>
      </c>
      <c r="AV155" s="144">
        <f>IF(Tb.Financiering[[#This Row],[Pnr.]]=AV$7,Tb.Financiering[[#This Row],[Te financieren]]-Tb.Financiering[[#This Row],[Eigen
bijdrage]]-Tb.Financiering[[#This Row],[Andere
subsidie(s)]]-Tb.Financiering[[#This Row],[Anders]],0)</f>
        <v>0</v>
      </c>
      <c r="AW155" s="144">
        <f>IF(Tb.Financiering[[#This Row],[Pnr.]]=AW$7,Tb.Financiering[[#This Row],[Te financieren]]-Tb.Financiering[[#This Row],[Eigen
bijdrage]]-Tb.Financiering[[#This Row],[Andere
subsidie(s)]]-Tb.Financiering[[#This Row],[Anders]],0)</f>
        <v>0</v>
      </c>
      <c r="AX155" s="144">
        <f>IF(Tb.Financiering[[#This Row],[Pnr.]]=AX$7,Tb.Financiering[[#This Row],[Te financieren]]-Tb.Financiering[[#This Row],[Eigen
bijdrage]]-Tb.Financiering[[#This Row],[Andere
subsidie(s)]]-Tb.Financiering[[#This Row],[Anders]],0)</f>
        <v>0</v>
      </c>
      <c r="AY155" s="144">
        <f>IF(Tb.Financiering[[#This Row],[Pnr.]]=AY$7,Tb.Financiering[[#This Row],[Te financieren]]-Tb.Financiering[[#This Row],[Eigen
bijdrage]]-Tb.Financiering[[#This Row],[Andere
subsidie(s)]]-Tb.Financiering[[#This Row],[Anders]],0)</f>
        <v>0</v>
      </c>
      <c r="AZ155" s="144">
        <f>IF(Tb.Financiering[[#This Row],[Pnr.]]=AZ$7,Tb.Financiering[[#This Row],[Te financieren]]-Tb.Financiering[[#This Row],[Eigen
bijdrage]]-Tb.Financiering[[#This Row],[Andere
subsidie(s)]]-Tb.Financiering[[#This Row],[Anders]],0)</f>
        <v>0</v>
      </c>
      <c r="BA155" s="144">
        <f>IF(Tb.Financiering[[#This Row],[Pnr.]]=BA$7,Tb.Financiering[[#This Row],[Te financieren]]-Tb.Financiering[[#This Row],[Eigen
bijdrage]]-Tb.Financiering[[#This Row],[Andere
subsidie(s)]]-Tb.Financiering[[#This Row],[Anders]],0)</f>
        <v>0</v>
      </c>
      <c r="BB155" s="144">
        <f>IF(Tb.Financiering[[#This Row],[Pnr.]]=BB$7,Tb.Financiering[[#This Row],[Te financieren]]-Tb.Financiering[[#This Row],[Eigen
bijdrage]]-Tb.Financiering[[#This Row],[Andere
subsidie(s)]]-Tb.Financiering[[#This Row],[Anders]],0)</f>
        <v>0</v>
      </c>
      <c r="BC155" s="144">
        <f>IF(Tb.Financiering[[#This Row],[Pnr.]]=BC$7,Tb.Financiering[[#This Row],[Te financieren]]-Tb.Financiering[[#This Row],[Eigen
bijdrage]]-Tb.Financiering[[#This Row],[Andere
subsidie(s)]]-Tb.Financiering[[#This Row],[Anders]],0)</f>
        <v>0</v>
      </c>
      <c r="BD155" s="144">
        <f>IF(Tb.Financiering[[#This Row],[Pnr.]]=BD$7,Tb.Financiering[[#This Row],[Te financieren]]-Tb.Financiering[[#This Row],[Eigen
bijdrage]]-Tb.Financiering[[#This Row],[Andere
subsidie(s)]]-Tb.Financiering[[#This Row],[Anders]],0)</f>
        <v>0</v>
      </c>
      <c r="BE155" s="144">
        <f>IF(Tb.Financiering[[#This Row],[Pnr.]]=BE$7,Tb.Financiering[[#This Row],[Te financieren]]-Tb.Financiering[[#This Row],[Eigen
bijdrage]]-Tb.Financiering[[#This Row],[Andere
subsidie(s)]]-Tb.Financiering[[#This Row],[Anders]],0)</f>
        <v>0</v>
      </c>
      <c r="BF155" s="144">
        <f>IF(Tb.Financiering[[#This Row],[Pnr.]]=BF$7,Tb.Financiering[[#This Row],[Te financieren]]-Tb.Financiering[[#This Row],[Eigen
bijdrage]]-Tb.Financiering[[#This Row],[Andere
subsidie(s)]]-Tb.Financiering[[#This Row],[Anders]],0)</f>
        <v>0</v>
      </c>
      <c r="BG155" s="144">
        <f>IF(Tb.Financiering[[#This Row],[Pnr.]]=BG$7,Tb.Financiering[[#This Row],[Te financieren]]-Tb.Financiering[[#This Row],[Eigen
bijdrage]]-Tb.Financiering[[#This Row],[Andere
subsidie(s)]]-Tb.Financiering[[#This Row],[Anders]],0)</f>
        <v>0</v>
      </c>
      <c r="BH155" s="144">
        <f>IF(Tb.Financiering[[#This Row],[Pnr.]]=BH$7,Tb.Financiering[[#This Row],[Te financieren]]-Tb.Financiering[[#This Row],[Eigen
bijdrage]]-Tb.Financiering[[#This Row],[Andere
subsidie(s)]]-Tb.Financiering[[#This Row],[Anders]],0)</f>
        <v>0</v>
      </c>
      <c r="BI155" s="144">
        <f>IF(Tb.Financiering[[#This Row],[Pnr.]]=BI$7,Tb.Financiering[[#This Row],[Te financieren]]-Tb.Financiering[[#This Row],[Eigen
bijdrage]]-Tb.Financiering[[#This Row],[Andere
subsidie(s)]]-Tb.Financiering[[#This Row],[Anders]],0)</f>
        <v>0</v>
      </c>
      <c r="BJ155" s="144">
        <f>IF(Tb.Financiering[[#This Row],[Pnr.]]=BJ$7,Tb.Financiering[[#This Row],[Te financieren]]-Tb.Financiering[[#This Row],[Eigen
bijdrage]]-Tb.Financiering[[#This Row],[Andere
subsidie(s)]]-Tb.Financiering[[#This Row],[Anders]],0)</f>
        <v>0</v>
      </c>
      <c r="BK155" s="144">
        <f>IF(Tb.Financiering[[#This Row],[Pnr.]]=BK$7,Tb.Financiering[[#This Row],[Te financieren]]-Tb.Financiering[[#This Row],[Eigen
bijdrage]]-Tb.Financiering[[#This Row],[Andere
subsidie(s)]]-Tb.Financiering[[#This Row],[Anders]],0)</f>
        <v>0</v>
      </c>
      <c r="BL155" s="144">
        <f>IF(Tb.Financiering[[#This Row],[Pnr.]]=BL$7,Tb.Financiering[[#This Row],[Te financieren]]-Tb.Financiering[[#This Row],[Eigen
bijdrage]]-Tb.Financiering[[#This Row],[Andere
subsidie(s)]]-Tb.Financiering[[#This Row],[Anders]],0)</f>
        <v>0</v>
      </c>
      <c r="BM155" s="144">
        <f>IF(Tb.Financiering[[#This Row],[Pnr.]]=BM$7,Tb.Financiering[[#This Row],[Te financieren]]-Tb.Financiering[[#This Row],[Eigen
bijdrage]]-Tb.Financiering[[#This Row],[Andere
subsidie(s)]]-Tb.Financiering[[#This Row],[Anders]],0)</f>
        <v>0</v>
      </c>
      <c r="BN155" s="235">
        <f>IF(Tb.Financiering[[#This Row],[Pnr.]]=BN$7,Tb.Financiering[[#This Row],[Eigen
bijdrage]]+Tb.Financiering[[#This Row],[Andere
subsidie(s)]]+Tb.Financiering[[#This Row],[Anders]],0)</f>
        <v>0</v>
      </c>
      <c r="BO155" s="235">
        <f>IF(Tb.Financiering[[#This Row],[Pnr.]]=BO$7,Tb.Financiering[[#This Row],[Eigen
bijdrage]]+Tb.Financiering[[#This Row],[Andere
subsidie(s)]]+Tb.Financiering[[#This Row],[Anders]],0)</f>
        <v>0</v>
      </c>
      <c r="BP155" s="235">
        <f>IF(Tb.Financiering[[#This Row],[Pnr.]]=BP$7,Tb.Financiering[[#This Row],[Eigen
bijdrage]]+Tb.Financiering[[#This Row],[Andere
subsidie(s)]]+Tb.Financiering[[#This Row],[Anders]],0)</f>
        <v>0</v>
      </c>
      <c r="BQ155" s="235">
        <f>IF(Tb.Financiering[[#This Row],[Pnr.]]=BQ$7,Tb.Financiering[[#This Row],[Eigen
bijdrage]]+Tb.Financiering[[#This Row],[Andere
subsidie(s)]]+Tb.Financiering[[#This Row],[Anders]],0)</f>
        <v>0</v>
      </c>
      <c r="BR155" s="235">
        <f>IF(Tb.Financiering[[#This Row],[Pnr.]]=BR$7,Tb.Financiering[[#This Row],[Eigen
bijdrage]]+Tb.Financiering[[#This Row],[Andere
subsidie(s)]]+Tb.Financiering[[#This Row],[Anders]],0)</f>
        <v>0</v>
      </c>
      <c r="BS155" s="235">
        <f>IF(Tb.Financiering[[#This Row],[Pnr.]]=BS$7,Tb.Financiering[[#This Row],[Eigen
bijdrage]]+Tb.Financiering[[#This Row],[Andere
subsidie(s)]]+Tb.Financiering[[#This Row],[Anders]],0)</f>
        <v>0</v>
      </c>
      <c r="BT155" s="235">
        <f>IF(Tb.Financiering[[#This Row],[Pnr.]]=BT$7,Tb.Financiering[[#This Row],[Eigen
bijdrage]]+Tb.Financiering[[#This Row],[Andere
subsidie(s)]]+Tb.Financiering[[#This Row],[Anders]],0)</f>
        <v>0</v>
      </c>
      <c r="BU155" s="235">
        <f>IF(Tb.Financiering[[#This Row],[Pnr.]]=BU$7,Tb.Financiering[[#This Row],[Eigen
bijdrage]]+Tb.Financiering[[#This Row],[Andere
subsidie(s)]]+Tb.Financiering[[#This Row],[Anders]],0)</f>
        <v>0</v>
      </c>
      <c r="BV155" s="235">
        <f>IF(Tb.Financiering[[#This Row],[Pnr.]]=BV$7,Tb.Financiering[[#This Row],[Eigen
bijdrage]]+Tb.Financiering[[#This Row],[Andere
subsidie(s)]]+Tb.Financiering[[#This Row],[Anders]],0)</f>
        <v>0</v>
      </c>
      <c r="BW155" s="235">
        <f>IF(Tb.Financiering[[#This Row],[Pnr.]]=BW$7,Tb.Financiering[[#This Row],[Eigen
bijdrage]]+Tb.Financiering[[#This Row],[Andere
subsidie(s)]]+Tb.Financiering[[#This Row],[Anders]],0)</f>
        <v>0</v>
      </c>
      <c r="BX155" s="235">
        <f>IF(Tb.Financiering[[#This Row],[Pnr.]]=BX$7,Tb.Financiering[[#This Row],[Eigen
bijdrage]]+Tb.Financiering[[#This Row],[Andere
subsidie(s)]]+Tb.Financiering[[#This Row],[Anders]],0)</f>
        <v>0</v>
      </c>
      <c r="BY155" s="235">
        <f>IF(Tb.Financiering[[#This Row],[Pnr.]]=BY$7,Tb.Financiering[[#This Row],[Eigen
bijdrage]]+Tb.Financiering[[#This Row],[Andere
subsidie(s)]]+Tb.Financiering[[#This Row],[Anders]],0)</f>
        <v>0</v>
      </c>
      <c r="BZ155" s="235">
        <f>IF(Tb.Financiering[[#This Row],[Pnr.]]=BZ$7,Tb.Financiering[[#This Row],[Eigen
bijdrage]]+Tb.Financiering[[#This Row],[Andere
subsidie(s)]]+Tb.Financiering[[#This Row],[Anders]],0)</f>
        <v>0</v>
      </c>
      <c r="CA155" s="235">
        <f>IF(Tb.Financiering[[#This Row],[Pnr.]]=CA$7,Tb.Financiering[[#This Row],[Eigen
bijdrage]]+Tb.Financiering[[#This Row],[Andere
subsidie(s)]]+Tb.Financiering[[#This Row],[Anders]],0)</f>
        <v>0</v>
      </c>
      <c r="CB155" s="235">
        <f>IF(Tb.Financiering[[#This Row],[Pnr.]]=CB$7,Tb.Financiering[[#This Row],[Eigen
bijdrage]]+Tb.Financiering[[#This Row],[Andere
subsidie(s)]]+Tb.Financiering[[#This Row],[Anders]],0)</f>
        <v>0</v>
      </c>
      <c r="CC155" s="235">
        <f>IF(Tb.Financiering[[#This Row],[Pnr.]]=CC$7,Tb.Financiering[[#This Row],[Eigen
bijdrage]]+Tb.Financiering[[#This Row],[Andere
subsidie(s)]]+Tb.Financiering[[#This Row],[Anders]],0)</f>
        <v>0</v>
      </c>
      <c r="CD155" s="235">
        <f>IF(Tb.Financiering[[#This Row],[Pnr.]]=CD$7,Tb.Financiering[[#This Row],[Eigen
bijdrage]]+Tb.Financiering[[#This Row],[Andere
subsidie(s)]]+Tb.Financiering[[#This Row],[Anders]],0)</f>
        <v>0</v>
      </c>
      <c r="CE155" s="235">
        <f>IF(Tb.Financiering[[#This Row],[Pnr.]]=CE$7,Tb.Financiering[[#This Row],[Eigen
bijdrage]]+Tb.Financiering[[#This Row],[Andere
subsidie(s)]]+Tb.Financiering[[#This Row],[Anders]],0)</f>
        <v>0</v>
      </c>
      <c r="CF155" s="235">
        <f>IF(Tb.Financiering[[#This Row],[Pnr.]]=CF$7,Tb.Financiering[[#This Row],[Eigen
bijdrage]]+Tb.Financiering[[#This Row],[Andere
subsidie(s)]]+Tb.Financiering[[#This Row],[Anders]],0)</f>
        <v>0</v>
      </c>
      <c r="CG155" s="235">
        <f>IF(Tb.Financiering[[#This Row],[Pnr.]]=CG$7,Tb.Financiering[[#This Row],[Eigen
bijdrage]]+Tb.Financiering[[#This Row],[Andere
subsidie(s)]]+Tb.Financiering[[#This Row],[Anders]],0)</f>
        <v>0</v>
      </c>
      <c r="CH155" s="235">
        <f>IF(Tb.Financiering[[#This Row],[Pnr.]]=CH$7,Tb.Financiering[[#This Row],[Eigen
bijdrage]]+Tb.Financiering[[#This Row],[Andere
subsidie(s)]]+Tb.Financiering[[#This Row],[Anders]],0)</f>
        <v>0</v>
      </c>
      <c r="CI155" s="235">
        <f>IF(Tb.Financiering[[#This Row],[Pnr.]]=CI$7,Tb.Financiering[[#This Row],[Eigen
bijdrage]]+Tb.Financiering[[#This Row],[Andere
subsidie(s)]]+Tb.Financiering[[#This Row],[Anders]],0)</f>
        <v>0</v>
      </c>
      <c r="CJ155" s="235">
        <f>IF(Tb.Financiering[[#This Row],[Pnr.]]=CJ$7,Tb.Financiering[[#This Row],[Eigen
bijdrage]]+Tb.Financiering[[#This Row],[Andere
subsidie(s)]]+Tb.Financiering[[#This Row],[Anders]],0)</f>
        <v>0</v>
      </c>
      <c r="CK155" s="235">
        <f>IF(Tb.Financiering[[#This Row],[Pnr.]]=CK$7,Tb.Financiering[[#This Row],[Eigen
bijdrage]]+Tb.Financiering[[#This Row],[Andere
subsidie(s)]]+Tb.Financiering[[#This Row],[Anders]],0)</f>
        <v>0</v>
      </c>
      <c r="CL155" s="235">
        <f>IF(Tb.Financiering[[#This Row],[Pnr.]]=CL$7,Tb.Financiering[[#This Row],[Eigen
bijdrage]]+Tb.Financiering[[#This Row],[Andere
subsidie(s)]]+Tb.Financiering[[#This Row],[Anders]],0)</f>
        <v>0</v>
      </c>
      <c r="CM155" s="235">
        <f>IF(Tb.Financiering[[#This Row],[Pnr.]]=CM$7,Tb.Financiering[[#This Row],[Eigen
bijdrage]]+Tb.Financiering[[#This Row],[Andere
subsidie(s)]]+Tb.Financiering[[#This Row],[Anders]],0)</f>
        <v>0</v>
      </c>
      <c r="CN155" s="235">
        <f>IF(Tb.Financiering[[#This Row],[Pnr.]]=CN$7,Tb.Financiering[[#This Row],[Eigen
bijdrage]]+Tb.Financiering[[#This Row],[Andere
subsidie(s)]]+Tb.Financiering[[#This Row],[Anders]],0)</f>
        <v>0</v>
      </c>
      <c r="CO155" s="235">
        <f>IF(Tb.Financiering[[#This Row],[Pnr.]]=CO$7,Tb.Financiering[[#This Row],[Eigen
bijdrage]]+Tb.Financiering[[#This Row],[Andere
subsidie(s)]]+Tb.Financiering[[#This Row],[Anders]],0)</f>
        <v>0</v>
      </c>
      <c r="CP155" s="235">
        <f>IF(Tb.Financiering[[#This Row],[Pnr.]]=CP$7,Tb.Financiering[[#This Row],[Eigen
bijdrage]]+Tb.Financiering[[#This Row],[Andere
subsidie(s)]]+Tb.Financiering[[#This Row],[Anders]],0)</f>
        <v>0</v>
      </c>
      <c r="CQ155" s="235">
        <f>IF(Tb.Financiering[[#This Row],[Pnr.]]=CQ$7,Tb.Financiering[[#This Row],[Eigen
bijdrage]]+Tb.Financiering[[#This Row],[Andere
subsidie(s)]]+Tb.Financiering[[#This Row],[Anders]],0)</f>
        <v>0</v>
      </c>
      <c r="CR155" s="235">
        <f>IF(Tb.Financiering[[#This Row],[Pnr.]]=CR$7,Tb.Financiering[[#This Row],[Eigen
bijdrage]]+Tb.Financiering[[#This Row],[Andere
subsidie(s)]]+Tb.Financiering[[#This Row],[Anders]],0)</f>
        <v>0</v>
      </c>
      <c r="CS155" s="235">
        <f>IF(Tb.Financiering[[#This Row],[Pnr.]]=CS$7,Tb.Financiering[[#This Row],[Eigen
bijdrage]]+Tb.Financiering[[#This Row],[Andere
subsidie(s)]]+Tb.Financiering[[#This Row],[Anders]],0)</f>
        <v>0</v>
      </c>
      <c r="CT155" s="235">
        <f>IF(Tb.Financiering[[#This Row],[Pnr.]]=CT$7,Tb.Financiering[[#This Row],[Eigen
bijdrage]]+Tb.Financiering[[#This Row],[Andere
subsidie(s)]]+Tb.Financiering[[#This Row],[Anders]],0)</f>
        <v>0</v>
      </c>
      <c r="CU155" s="235">
        <f>IF(Tb.Financiering[[#This Row],[Pnr.]]=CU$7,Tb.Financiering[[#This Row],[Eigen
bijdrage]]+Tb.Financiering[[#This Row],[Andere
subsidie(s)]]+Tb.Financiering[[#This Row],[Anders]],0)</f>
        <v>0</v>
      </c>
      <c r="CV155" s="235">
        <f>IF(Tb.Financiering[[#This Row],[Pnr.]]=CV$7,Tb.Financiering[[#This Row],[Eigen
bijdrage]]+Tb.Financiering[[#This Row],[Andere
subsidie(s)]]+Tb.Financiering[[#This Row],[Anders]],0)</f>
        <v>0</v>
      </c>
      <c r="CW155" s="235">
        <f>IF(Tb.Financiering[[#This Row],[Pnr.]]=CW$7,Tb.Financiering[[#This Row],[Eigen
bijdrage]]+Tb.Financiering[[#This Row],[Andere
subsidie(s)]]+Tb.Financiering[[#This Row],[Anders]],0)</f>
        <v>0</v>
      </c>
      <c r="CX155" s="235">
        <f>IF(Tb.Financiering[[#This Row],[Pnr.]]=CX$7,Tb.Financiering[[#This Row],[Eigen
bijdrage]]+Tb.Financiering[[#This Row],[Andere
subsidie(s)]]+Tb.Financiering[[#This Row],[Anders]],0)</f>
        <v>0</v>
      </c>
      <c r="CY155" s="235">
        <f>IF(Tb.Financiering[[#This Row],[Pnr.]]=CY$7,Tb.Financiering[[#This Row],[Eigen
bijdrage]]+Tb.Financiering[[#This Row],[Andere
subsidie(s)]]+Tb.Financiering[[#This Row],[Anders]],0)</f>
        <v>0</v>
      </c>
      <c r="CZ155" s="235">
        <f>IF(Tb.Financiering[[#This Row],[Pnr.]]=CZ$7,Tb.Financiering[[#This Row],[Eigen
bijdrage]]+Tb.Financiering[[#This Row],[Andere
subsidie(s)]]+Tb.Financiering[[#This Row],[Anders]],0)</f>
        <v>0</v>
      </c>
      <c r="DA155" s="235">
        <f>IF(Tb.Financiering[[#This Row],[Pnr.]]=DA$7,Tb.Financiering[[#This Row],[Eigen
bijdrage]]+Tb.Financiering[[#This Row],[Andere
subsidie(s)]]+Tb.Financiering[[#This Row],[Anders]],0)</f>
        <v>0</v>
      </c>
      <c r="DB155" s="235">
        <f>IF(Tb.Financiering[[#This Row],[Pnr.]]=DB$7,Tb.Financiering[[#This Row],[Eigen
bijdrage]]+Tb.Financiering[[#This Row],[Andere
subsidie(s)]]+Tb.Financiering[[#This Row],[Anders]],0)</f>
        <v>0</v>
      </c>
      <c r="DC155" s="235">
        <f>IF(Tb.Financiering[[#This Row],[Pnr.]]=DC$7,Tb.Financiering[[#This Row],[Eigen
bijdrage]]+Tb.Financiering[[#This Row],[Andere
subsidie(s)]]+Tb.Financiering[[#This Row],[Anders]],0)</f>
        <v>0</v>
      </c>
      <c r="DD155" s="235">
        <f>IF(Tb.Financiering[[#This Row],[Pnr.]]=DD$7,Tb.Financiering[[#This Row],[Eigen
bijdrage]]+Tb.Financiering[[#This Row],[Andere
subsidie(s)]]+Tb.Financiering[[#This Row],[Anders]],0)</f>
        <v>0</v>
      </c>
      <c r="DE155" s="235">
        <f>IF(Tb.Financiering[[#This Row],[Pnr.]]=DE$7,Tb.Financiering[[#This Row],[Eigen
bijdrage]]+Tb.Financiering[[#This Row],[Andere
subsidie(s)]]+Tb.Financiering[[#This Row],[Anders]],0)</f>
        <v>0</v>
      </c>
      <c r="DF155" s="235">
        <f>IF(Tb.Financiering[[#This Row],[Pnr.]]=DF$7,Tb.Financiering[[#This Row],[Eigen
bijdrage]]+Tb.Financiering[[#This Row],[Andere
subsidie(s)]]+Tb.Financiering[[#This Row],[Anders]],0)</f>
        <v>0</v>
      </c>
      <c r="DG155" s="235">
        <f>IF(Tb.Financiering[[#This Row],[Pnr.]]=DG$7,Tb.Financiering[[#This Row],[Eigen
bijdrage]]+Tb.Financiering[[#This Row],[Andere
subsidie(s)]]+Tb.Financiering[[#This Row],[Anders]],0)</f>
        <v>0</v>
      </c>
      <c r="DH155" s="235">
        <f>IF(Tb.Financiering[[#This Row],[Pnr.]]=DH$7,Tb.Financiering[[#This Row],[Eigen
bijdrage]]+Tb.Financiering[[#This Row],[Andere
subsidie(s)]]+Tb.Financiering[[#This Row],[Anders]],0)</f>
        <v>0</v>
      </c>
      <c r="DI155" s="235">
        <f>IF(Tb.Financiering[[#This Row],[Pnr.]]=DI$7,Tb.Financiering[[#This Row],[Eigen
bijdrage]]+Tb.Financiering[[#This Row],[Andere
subsidie(s)]]+Tb.Financiering[[#This Row],[Anders]],0)</f>
        <v>0</v>
      </c>
      <c r="DJ155" s="235">
        <f>IF(Tb.Financiering[[#This Row],[Pnr.]]=DJ$7,Tb.Financiering[[#This Row],[Eigen
bijdrage]]+Tb.Financiering[[#This Row],[Andere
subsidie(s)]]+Tb.Financiering[[#This Row],[Anders]],0)</f>
        <v>0</v>
      </c>
      <c r="DK155" s="235">
        <f>IF(Tb.Financiering[[#This Row],[Pnr.]]=DK$7,Tb.Financiering[[#This Row],[Eigen
bijdrage]]+Tb.Financiering[[#This Row],[Andere
subsidie(s)]]+Tb.Financiering[[#This Row],[Anders]],0)</f>
        <v>0</v>
      </c>
      <c r="XFD155" s="31"/>
    </row>
    <row r="156" spans="1:115 16384:16384" s="4" customFormat="1" x14ac:dyDescent="0.3">
      <c r="A156" s="31"/>
      <c r="B156" s="137"/>
      <c r="C156" s="137"/>
      <c r="D156" s="11">
        <f>SUMIF(Tbl.Kosten[PSAnr.],Tb.Financiering[[#This Row],[PSAnr.]],Tbl.Kosten[Totaal kosten])</f>
        <v>0</v>
      </c>
      <c r="E156" s="154">
        <f>SUMIF(Tbl.Kosten[PSAnr.],Tb.Financiering[[#This Row],[PSAnr.]],Tbl.Kosten[Subsidie])</f>
        <v>0</v>
      </c>
      <c r="F156" s="155"/>
      <c r="G156" s="154">
        <f>Tb.Financiering[[#This Row],[Begrote kosten]]-Tb.Financiering[[#This Row],[Berekende GLB subsidie]]-Tb.Financiering[[#This Row],[Correctie GLB subsidie]]</f>
        <v>0</v>
      </c>
      <c r="H156" s="156"/>
      <c r="I156" s="156"/>
      <c r="J156" s="156"/>
      <c r="K156" s="152"/>
      <c r="L156" s="97">
        <f>Tb.Financiering[[#This Row],[Te financieren]]-SUM(Tb.Financiering[[#This Row],[Eigen
bijdrage]:[Anders]])</f>
        <v>0</v>
      </c>
      <c r="M156" s="160" t="str">
        <f>IFERROR(VLOOKUP(Tb.Financiering[[#This Row],[Partnernaam]],Tbl.Projectpartners[[Naam]:[PNr.]],9,FALSE),"")</f>
        <v/>
      </c>
      <c r="N156" s="142" t="str">
        <f>IFERROR(VLOOKUP(Tb.Financiering[[#This Row],[Subsidiabele activiteit]],Tbl.Subsidiehoogte[[Subsidieactiviteit]:[SAnr.]],3,FALSE),"")</f>
        <v/>
      </c>
      <c r="O156" s="142" t="str">
        <f>_xlfn.CONCAT(Tb.Financiering[[#This Row],[Pnr.]],Tb.Financiering[[#This Row],[SAnr.]])</f>
        <v/>
      </c>
      <c r="P156" s="144">
        <f>IF(Tb.Financiering[[#This Row],[Pnr.]]=P$7,Tb.Financiering[[#This Row],[Te financieren]]-Tb.Financiering[[#This Row],[Eigen
bijdrage]]-Tb.Financiering[[#This Row],[Andere
subsidie(s)]]-Tb.Financiering[[#This Row],[Anders]],0)</f>
        <v>0</v>
      </c>
      <c r="Q156" s="144">
        <f>IF(Tb.Financiering[[#This Row],[Pnr.]]=Q$7,Tb.Financiering[[#This Row],[Te financieren]]-Tb.Financiering[[#This Row],[Eigen
bijdrage]]-Tb.Financiering[[#This Row],[Andere
subsidie(s)]]-Tb.Financiering[[#This Row],[Anders]],0)</f>
        <v>0</v>
      </c>
      <c r="R156" s="144">
        <f>IF(Tb.Financiering[[#This Row],[Pnr.]]=R$7,Tb.Financiering[[#This Row],[Te financieren]]-Tb.Financiering[[#This Row],[Eigen
bijdrage]]-Tb.Financiering[[#This Row],[Andere
subsidie(s)]]-Tb.Financiering[[#This Row],[Anders]],0)</f>
        <v>0</v>
      </c>
      <c r="S156" s="144">
        <f>IF(Tb.Financiering[[#This Row],[Pnr.]]=S$7,Tb.Financiering[[#This Row],[Te financieren]]-Tb.Financiering[[#This Row],[Eigen
bijdrage]]-Tb.Financiering[[#This Row],[Andere
subsidie(s)]]-Tb.Financiering[[#This Row],[Anders]],0)</f>
        <v>0</v>
      </c>
      <c r="T156" s="144">
        <f>IF(Tb.Financiering[[#This Row],[Pnr.]]=T$7,Tb.Financiering[[#This Row],[Te financieren]]-Tb.Financiering[[#This Row],[Eigen
bijdrage]]-Tb.Financiering[[#This Row],[Andere
subsidie(s)]]-Tb.Financiering[[#This Row],[Anders]],0)</f>
        <v>0</v>
      </c>
      <c r="U156" s="144">
        <f>IF(Tb.Financiering[[#This Row],[Pnr.]]=U$7,Tb.Financiering[[#This Row],[Te financieren]]-Tb.Financiering[[#This Row],[Eigen
bijdrage]]-Tb.Financiering[[#This Row],[Andere
subsidie(s)]]-Tb.Financiering[[#This Row],[Anders]],0)</f>
        <v>0</v>
      </c>
      <c r="V156" s="144">
        <f>IF(Tb.Financiering[[#This Row],[Pnr.]]=V$7,Tb.Financiering[[#This Row],[Te financieren]]-Tb.Financiering[[#This Row],[Eigen
bijdrage]]-Tb.Financiering[[#This Row],[Andere
subsidie(s)]]-Tb.Financiering[[#This Row],[Anders]],0)</f>
        <v>0</v>
      </c>
      <c r="W156" s="144">
        <f>IF(Tb.Financiering[[#This Row],[Pnr.]]=W$7,Tb.Financiering[[#This Row],[Te financieren]]-Tb.Financiering[[#This Row],[Eigen
bijdrage]]-Tb.Financiering[[#This Row],[Andere
subsidie(s)]]-Tb.Financiering[[#This Row],[Anders]],0)</f>
        <v>0</v>
      </c>
      <c r="X156" s="144">
        <f>IF(Tb.Financiering[[#This Row],[Pnr.]]=X$7,Tb.Financiering[[#This Row],[Te financieren]]-Tb.Financiering[[#This Row],[Eigen
bijdrage]]-Tb.Financiering[[#This Row],[Andere
subsidie(s)]]-Tb.Financiering[[#This Row],[Anders]],0)</f>
        <v>0</v>
      </c>
      <c r="Y156" s="144">
        <f>IF(Tb.Financiering[[#This Row],[Pnr.]]=Y$7,Tb.Financiering[[#This Row],[Te financieren]]-Tb.Financiering[[#This Row],[Eigen
bijdrage]]-Tb.Financiering[[#This Row],[Andere
subsidie(s)]]-Tb.Financiering[[#This Row],[Anders]],0)</f>
        <v>0</v>
      </c>
      <c r="Z156" s="144">
        <f>IF(Tb.Financiering[[#This Row],[Pnr.]]=Z$7,Tb.Financiering[[#This Row],[Te financieren]]-Tb.Financiering[[#This Row],[Eigen
bijdrage]]-Tb.Financiering[[#This Row],[Andere
subsidie(s)]]-Tb.Financiering[[#This Row],[Anders]],0)</f>
        <v>0</v>
      </c>
      <c r="AA156" s="144">
        <f>IF(Tb.Financiering[[#This Row],[Pnr.]]=AA$7,Tb.Financiering[[#This Row],[Te financieren]]-Tb.Financiering[[#This Row],[Eigen
bijdrage]]-Tb.Financiering[[#This Row],[Andere
subsidie(s)]]-Tb.Financiering[[#This Row],[Anders]],0)</f>
        <v>0</v>
      </c>
      <c r="AB156" s="144">
        <f>IF(Tb.Financiering[[#This Row],[Pnr.]]=AB$7,Tb.Financiering[[#This Row],[Te financieren]]-Tb.Financiering[[#This Row],[Eigen
bijdrage]]-Tb.Financiering[[#This Row],[Andere
subsidie(s)]]-Tb.Financiering[[#This Row],[Anders]],0)</f>
        <v>0</v>
      </c>
      <c r="AC156" s="144">
        <f>IF(Tb.Financiering[[#This Row],[Pnr.]]=AC$7,Tb.Financiering[[#This Row],[Te financieren]]-Tb.Financiering[[#This Row],[Eigen
bijdrage]]-Tb.Financiering[[#This Row],[Andere
subsidie(s)]]-Tb.Financiering[[#This Row],[Anders]],0)</f>
        <v>0</v>
      </c>
      <c r="AD156" s="144">
        <f>IF(Tb.Financiering[[#This Row],[Pnr.]]=AD$7,Tb.Financiering[[#This Row],[Te financieren]]-Tb.Financiering[[#This Row],[Eigen
bijdrage]]-Tb.Financiering[[#This Row],[Andere
subsidie(s)]]-Tb.Financiering[[#This Row],[Anders]],0)</f>
        <v>0</v>
      </c>
      <c r="AE156" s="144">
        <f>IF(Tb.Financiering[[#This Row],[Pnr.]]=AE$7,Tb.Financiering[[#This Row],[Te financieren]]-Tb.Financiering[[#This Row],[Eigen
bijdrage]]-Tb.Financiering[[#This Row],[Andere
subsidie(s)]]-Tb.Financiering[[#This Row],[Anders]],0)</f>
        <v>0</v>
      </c>
      <c r="AF156" s="144">
        <f>IF(Tb.Financiering[[#This Row],[Pnr.]]=AF$7,Tb.Financiering[[#This Row],[Te financieren]]-Tb.Financiering[[#This Row],[Eigen
bijdrage]]-Tb.Financiering[[#This Row],[Andere
subsidie(s)]]-Tb.Financiering[[#This Row],[Anders]],0)</f>
        <v>0</v>
      </c>
      <c r="AG156" s="144">
        <f>IF(Tb.Financiering[[#This Row],[Pnr.]]=AG$7,Tb.Financiering[[#This Row],[Te financieren]]-Tb.Financiering[[#This Row],[Eigen
bijdrage]]-Tb.Financiering[[#This Row],[Andere
subsidie(s)]]-Tb.Financiering[[#This Row],[Anders]],0)</f>
        <v>0</v>
      </c>
      <c r="AH156" s="144">
        <f>IF(Tb.Financiering[[#This Row],[Pnr.]]=AH$7,Tb.Financiering[[#This Row],[Te financieren]]-Tb.Financiering[[#This Row],[Eigen
bijdrage]]-Tb.Financiering[[#This Row],[Andere
subsidie(s)]]-Tb.Financiering[[#This Row],[Anders]],0)</f>
        <v>0</v>
      </c>
      <c r="AI156" s="144">
        <f>IF(Tb.Financiering[[#This Row],[Pnr.]]=AI$7,Tb.Financiering[[#This Row],[Te financieren]]-Tb.Financiering[[#This Row],[Eigen
bijdrage]]-Tb.Financiering[[#This Row],[Andere
subsidie(s)]]-Tb.Financiering[[#This Row],[Anders]],0)</f>
        <v>0</v>
      </c>
      <c r="AJ156" s="144">
        <f>IF(Tb.Financiering[[#This Row],[Pnr.]]=AJ$7,Tb.Financiering[[#This Row],[Te financieren]]-Tb.Financiering[[#This Row],[Eigen
bijdrage]]-Tb.Financiering[[#This Row],[Andere
subsidie(s)]]-Tb.Financiering[[#This Row],[Anders]],0)</f>
        <v>0</v>
      </c>
      <c r="AK156" s="144">
        <f>IF(Tb.Financiering[[#This Row],[Pnr.]]=AK$7,Tb.Financiering[[#This Row],[Te financieren]]-Tb.Financiering[[#This Row],[Eigen
bijdrage]]-Tb.Financiering[[#This Row],[Andere
subsidie(s)]]-Tb.Financiering[[#This Row],[Anders]],0)</f>
        <v>0</v>
      </c>
      <c r="AL156" s="144">
        <f>IF(Tb.Financiering[[#This Row],[Pnr.]]=AL$7,Tb.Financiering[[#This Row],[Te financieren]]-Tb.Financiering[[#This Row],[Eigen
bijdrage]]-Tb.Financiering[[#This Row],[Andere
subsidie(s)]]-Tb.Financiering[[#This Row],[Anders]],0)</f>
        <v>0</v>
      </c>
      <c r="AM156" s="144">
        <f>IF(Tb.Financiering[[#This Row],[Pnr.]]=AM$7,Tb.Financiering[[#This Row],[Te financieren]]-Tb.Financiering[[#This Row],[Eigen
bijdrage]]-Tb.Financiering[[#This Row],[Andere
subsidie(s)]]-Tb.Financiering[[#This Row],[Anders]],0)</f>
        <v>0</v>
      </c>
      <c r="AN156" s="144">
        <f>IF(Tb.Financiering[[#This Row],[Pnr.]]=AN$7,Tb.Financiering[[#This Row],[Te financieren]]-Tb.Financiering[[#This Row],[Eigen
bijdrage]]-Tb.Financiering[[#This Row],[Andere
subsidie(s)]]-Tb.Financiering[[#This Row],[Anders]],0)</f>
        <v>0</v>
      </c>
      <c r="AO156" s="144">
        <f>IF(Tb.Financiering[[#This Row],[Pnr.]]=AO$7,Tb.Financiering[[#This Row],[Te financieren]]-Tb.Financiering[[#This Row],[Eigen
bijdrage]]-Tb.Financiering[[#This Row],[Andere
subsidie(s)]]-Tb.Financiering[[#This Row],[Anders]],0)</f>
        <v>0</v>
      </c>
      <c r="AP156" s="144">
        <f>IF(Tb.Financiering[[#This Row],[Pnr.]]=AP$7,Tb.Financiering[[#This Row],[Te financieren]]-Tb.Financiering[[#This Row],[Eigen
bijdrage]]-Tb.Financiering[[#This Row],[Andere
subsidie(s)]]-Tb.Financiering[[#This Row],[Anders]],0)</f>
        <v>0</v>
      </c>
      <c r="AQ156" s="144">
        <f>IF(Tb.Financiering[[#This Row],[Pnr.]]=AQ$7,Tb.Financiering[[#This Row],[Te financieren]]-Tb.Financiering[[#This Row],[Eigen
bijdrage]]-Tb.Financiering[[#This Row],[Andere
subsidie(s)]]-Tb.Financiering[[#This Row],[Anders]],0)</f>
        <v>0</v>
      </c>
      <c r="AR156" s="144">
        <f>IF(Tb.Financiering[[#This Row],[Pnr.]]=AR$7,Tb.Financiering[[#This Row],[Te financieren]]-Tb.Financiering[[#This Row],[Eigen
bijdrage]]-Tb.Financiering[[#This Row],[Andere
subsidie(s)]]-Tb.Financiering[[#This Row],[Anders]],0)</f>
        <v>0</v>
      </c>
      <c r="AS156" s="144">
        <f>IF(Tb.Financiering[[#This Row],[Pnr.]]=AS$7,Tb.Financiering[[#This Row],[Te financieren]]-Tb.Financiering[[#This Row],[Eigen
bijdrage]]-Tb.Financiering[[#This Row],[Andere
subsidie(s)]]-Tb.Financiering[[#This Row],[Anders]],0)</f>
        <v>0</v>
      </c>
      <c r="AT156" s="144">
        <f>IF(Tb.Financiering[[#This Row],[Pnr.]]=AT$7,Tb.Financiering[[#This Row],[Te financieren]]-Tb.Financiering[[#This Row],[Eigen
bijdrage]]-Tb.Financiering[[#This Row],[Andere
subsidie(s)]]-Tb.Financiering[[#This Row],[Anders]],0)</f>
        <v>0</v>
      </c>
      <c r="AU156" s="144">
        <f>IF(Tb.Financiering[[#This Row],[Pnr.]]=AU$7,Tb.Financiering[[#This Row],[Te financieren]]-Tb.Financiering[[#This Row],[Eigen
bijdrage]]-Tb.Financiering[[#This Row],[Andere
subsidie(s)]]-Tb.Financiering[[#This Row],[Anders]],0)</f>
        <v>0</v>
      </c>
      <c r="AV156" s="144">
        <f>IF(Tb.Financiering[[#This Row],[Pnr.]]=AV$7,Tb.Financiering[[#This Row],[Te financieren]]-Tb.Financiering[[#This Row],[Eigen
bijdrage]]-Tb.Financiering[[#This Row],[Andere
subsidie(s)]]-Tb.Financiering[[#This Row],[Anders]],0)</f>
        <v>0</v>
      </c>
      <c r="AW156" s="144">
        <f>IF(Tb.Financiering[[#This Row],[Pnr.]]=AW$7,Tb.Financiering[[#This Row],[Te financieren]]-Tb.Financiering[[#This Row],[Eigen
bijdrage]]-Tb.Financiering[[#This Row],[Andere
subsidie(s)]]-Tb.Financiering[[#This Row],[Anders]],0)</f>
        <v>0</v>
      </c>
      <c r="AX156" s="144">
        <f>IF(Tb.Financiering[[#This Row],[Pnr.]]=AX$7,Tb.Financiering[[#This Row],[Te financieren]]-Tb.Financiering[[#This Row],[Eigen
bijdrage]]-Tb.Financiering[[#This Row],[Andere
subsidie(s)]]-Tb.Financiering[[#This Row],[Anders]],0)</f>
        <v>0</v>
      </c>
      <c r="AY156" s="144">
        <f>IF(Tb.Financiering[[#This Row],[Pnr.]]=AY$7,Tb.Financiering[[#This Row],[Te financieren]]-Tb.Financiering[[#This Row],[Eigen
bijdrage]]-Tb.Financiering[[#This Row],[Andere
subsidie(s)]]-Tb.Financiering[[#This Row],[Anders]],0)</f>
        <v>0</v>
      </c>
      <c r="AZ156" s="144">
        <f>IF(Tb.Financiering[[#This Row],[Pnr.]]=AZ$7,Tb.Financiering[[#This Row],[Te financieren]]-Tb.Financiering[[#This Row],[Eigen
bijdrage]]-Tb.Financiering[[#This Row],[Andere
subsidie(s)]]-Tb.Financiering[[#This Row],[Anders]],0)</f>
        <v>0</v>
      </c>
      <c r="BA156" s="144">
        <f>IF(Tb.Financiering[[#This Row],[Pnr.]]=BA$7,Tb.Financiering[[#This Row],[Te financieren]]-Tb.Financiering[[#This Row],[Eigen
bijdrage]]-Tb.Financiering[[#This Row],[Andere
subsidie(s)]]-Tb.Financiering[[#This Row],[Anders]],0)</f>
        <v>0</v>
      </c>
      <c r="BB156" s="144">
        <f>IF(Tb.Financiering[[#This Row],[Pnr.]]=BB$7,Tb.Financiering[[#This Row],[Te financieren]]-Tb.Financiering[[#This Row],[Eigen
bijdrage]]-Tb.Financiering[[#This Row],[Andere
subsidie(s)]]-Tb.Financiering[[#This Row],[Anders]],0)</f>
        <v>0</v>
      </c>
      <c r="BC156" s="144">
        <f>IF(Tb.Financiering[[#This Row],[Pnr.]]=BC$7,Tb.Financiering[[#This Row],[Te financieren]]-Tb.Financiering[[#This Row],[Eigen
bijdrage]]-Tb.Financiering[[#This Row],[Andere
subsidie(s)]]-Tb.Financiering[[#This Row],[Anders]],0)</f>
        <v>0</v>
      </c>
      <c r="BD156" s="144">
        <f>IF(Tb.Financiering[[#This Row],[Pnr.]]=BD$7,Tb.Financiering[[#This Row],[Te financieren]]-Tb.Financiering[[#This Row],[Eigen
bijdrage]]-Tb.Financiering[[#This Row],[Andere
subsidie(s)]]-Tb.Financiering[[#This Row],[Anders]],0)</f>
        <v>0</v>
      </c>
      <c r="BE156" s="144">
        <f>IF(Tb.Financiering[[#This Row],[Pnr.]]=BE$7,Tb.Financiering[[#This Row],[Te financieren]]-Tb.Financiering[[#This Row],[Eigen
bijdrage]]-Tb.Financiering[[#This Row],[Andere
subsidie(s)]]-Tb.Financiering[[#This Row],[Anders]],0)</f>
        <v>0</v>
      </c>
      <c r="BF156" s="144">
        <f>IF(Tb.Financiering[[#This Row],[Pnr.]]=BF$7,Tb.Financiering[[#This Row],[Te financieren]]-Tb.Financiering[[#This Row],[Eigen
bijdrage]]-Tb.Financiering[[#This Row],[Andere
subsidie(s)]]-Tb.Financiering[[#This Row],[Anders]],0)</f>
        <v>0</v>
      </c>
      <c r="BG156" s="144">
        <f>IF(Tb.Financiering[[#This Row],[Pnr.]]=BG$7,Tb.Financiering[[#This Row],[Te financieren]]-Tb.Financiering[[#This Row],[Eigen
bijdrage]]-Tb.Financiering[[#This Row],[Andere
subsidie(s)]]-Tb.Financiering[[#This Row],[Anders]],0)</f>
        <v>0</v>
      </c>
      <c r="BH156" s="144">
        <f>IF(Tb.Financiering[[#This Row],[Pnr.]]=BH$7,Tb.Financiering[[#This Row],[Te financieren]]-Tb.Financiering[[#This Row],[Eigen
bijdrage]]-Tb.Financiering[[#This Row],[Andere
subsidie(s)]]-Tb.Financiering[[#This Row],[Anders]],0)</f>
        <v>0</v>
      </c>
      <c r="BI156" s="144">
        <f>IF(Tb.Financiering[[#This Row],[Pnr.]]=BI$7,Tb.Financiering[[#This Row],[Te financieren]]-Tb.Financiering[[#This Row],[Eigen
bijdrage]]-Tb.Financiering[[#This Row],[Andere
subsidie(s)]]-Tb.Financiering[[#This Row],[Anders]],0)</f>
        <v>0</v>
      </c>
      <c r="BJ156" s="144">
        <f>IF(Tb.Financiering[[#This Row],[Pnr.]]=BJ$7,Tb.Financiering[[#This Row],[Te financieren]]-Tb.Financiering[[#This Row],[Eigen
bijdrage]]-Tb.Financiering[[#This Row],[Andere
subsidie(s)]]-Tb.Financiering[[#This Row],[Anders]],0)</f>
        <v>0</v>
      </c>
      <c r="BK156" s="144">
        <f>IF(Tb.Financiering[[#This Row],[Pnr.]]=BK$7,Tb.Financiering[[#This Row],[Te financieren]]-Tb.Financiering[[#This Row],[Eigen
bijdrage]]-Tb.Financiering[[#This Row],[Andere
subsidie(s)]]-Tb.Financiering[[#This Row],[Anders]],0)</f>
        <v>0</v>
      </c>
      <c r="BL156" s="144">
        <f>IF(Tb.Financiering[[#This Row],[Pnr.]]=BL$7,Tb.Financiering[[#This Row],[Te financieren]]-Tb.Financiering[[#This Row],[Eigen
bijdrage]]-Tb.Financiering[[#This Row],[Andere
subsidie(s)]]-Tb.Financiering[[#This Row],[Anders]],0)</f>
        <v>0</v>
      </c>
      <c r="BM156" s="144">
        <f>IF(Tb.Financiering[[#This Row],[Pnr.]]=BM$7,Tb.Financiering[[#This Row],[Te financieren]]-Tb.Financiering[[#This Row],[Eigen
bijdrage]]-Tb.Financiering[[#This Row],[Andere
subsidie(s)]]-Tb.Financiering[[#This Row],[Anders]],0)</f>
        <v>0</v>
      </c>
      <c r="BN156" s="235">
        <f>IF(Tb.Financiering[[#This Row],[Pnr.]]=BN$7,Tb.Financiering[[#This Row],[Eigen
bijdrage]]+Tb.Financiering[[#This Row],[Andere
subsidie(s)]]+Tb.Financiering[[#This Row],[Anders]],0)</f>
        <v>0</v>
      </c>
      <c r="BO156" s="235">
        <f>IF(Tb.Financiering[[#This Row],[Pnr.]]=BO$7,Tb.Financiering[[#This Row],[Eigen
bijdrage]]+Tb.Financiering[[#This Row],[Andere
subsidie(s)]]+Tb.Financiering[[#This Row],[Anders]],0)</f>
        <v>0</v>
      </c>
      <c r="BP156" s="235">
        <f>IF(Tb.Financiering[[#This Row],[Pnr.]]=BP$7,Tb.Financiering[[#This Row],[Eigen
bijdrage]]+Tb.Financiering[[#This Row],[Andere
subsidie(s)]]+Tb.Financiering[[#This Row],[Anders]],0)</f>
        <v>0</v>
      </c>
      <c r="BQ156" s="235">
        <f>IF(Tb.Financiering[[#This Row],[Pnr.]]=BQ$7,Tb.Financiering[[#This Row],[Eigen
bijdrage]]+Tb.Financiering[[#This Row],[Andere
subsidie(s)]]+Tb.Financiering[[#This Row],[Anders]],0)</f>
        <v>0</v>
      </c>
      <c r="BR156" s="235">
        <f>IF(Tb.Financiering[[#This Row],[Pnr.]]=BR$7,Tb.Financiering[[#This Row],[Eigen
bijdrage]]+Tb.Financiering[[#This Row],[Andere
subsidie(s)]]+Tb.Financiering[[#This Row],[Anders]],0)</f>
        <v>0</v>
      </c>
      <c r="BS156" s="235">
        <f>IF(Tb.Financiering[[#This Row],[Pnr.]]=BS$7,Tb.Financiering[[#This Row],[Eigen
bijdrage]]+Tb.Financiering[[#This Row],[Andere
subsidie(s)]]+Tb.Financiering[[#This Row],[Anders]],0)</f>
        <v>0</v>
      </c>
      <c r="BT156" s="235">
        <f>IF(Tb.Financiering[[#This Row],[Pnr.]]=BT$7,Tb.Financiering[[#This Row],[Eigen
bijdrage]]+Tb.Financiering[[#This Row],[Andere
subsidie(s)]]+Tb.Financiering[[#This Row],[Anders]],0)</f>
        <v>0</v>
      </c>
      <c r="BU156" s="235">
        <f>IF(Tb.Financiering[[#This Row],[Pnr.]]=BU$7,Tb.Financiering[[#This Row],[Eigen
bijdrage]]+Tb.Financiering[[#This Row],[Andere
subsidie(s)]]+Tb.Financiering[[#This Row],[Anders]],0)</f>
        <v>0</v>
      </c>
      <c r="BV156" s="235">
        <f>IF(Tb.Financiering[[#This Row],[Pnr.]]=BV$7,Tb.Financiering[[#This Row],[Eigen
bijdrage]]+Tb.Financiering[[#This Row],[Andere
subsidie(s)]]+Tb.Financiering[[#This Row],[Anders]],0)</f>
        <v>0</v>
      </c>
      <c r="BW156" s="235">
        <f>IF(Tb.Financiering[[#This Row],[Pnr.]]=BW$7,Tb.Financiering[[#This Row],[Eigen
bijdrage]]+Tb.Financiering[[#This Row],[Andere
subsidie(s)]]+Tb.Financiering[[#This Row],[Anders]],0)</f>
        <v>0</v>
      </c>
      <c r="BX156" s="235">
        <f>IF(Tb.Financiering[[#This Row],[Pnr.]]=BX$7,Tb.Financiering[[#This Row],[Eigen
bijdrage]]+Tb.Financiering[[#This Row],[Andere
subsidie(s)]]+Tb.Financiering[[#This Row],[Anders]],0)</f>
        <v>0</v>
      </c>
      <c r="BY156" s="235">
        <f>IF(Tb.Financiering[[#This Row],[Pnr.]]=BY$7,Tb.Financiering[[#This Row],[Eigen
bijdrage]]+Tb.Financiering[[#This Row],[Andere
subsidie(s)]]+Tb.Financiering[[#This Row],[Anders]],0)</f>
        <v>0</v>
      </c>
      <c r="BZ156" s="235">
        <f>IF(Tb.Financiering[[#This Row],[Pnr.]]=BZ$7,Tb.Financiering[[#This Row],[Eigen
bijdrage]]+Tb.Financiering[[#This Row],[Andere
subsidie(s)]]+Tb.Financiering[[#This Row],[Anders]],0)</f>
        <v>0</v>
      </c>
      <c r="CA156" s="235">
        <f>IF(Tb.Financiering[[#This Row],[Pnr.]]=CA$7,Tb.Financiering[[#This Row],[Eigen
bijdrage]]+Tb.Financiering[[#This Row],[Andere
subsidie(s)]]+Tb.Financiering[[#This Row],[Anders]],0)</f>
        <v>0</v>
      </c>
      <c r="CB156" s="235">
        <f>IF(Tb.Financiering[[#This Row],[Pnr.]]=CB$7,Tb.Financiering[[#This Row],[Eigen
bijdrage]]+Tb.Financiering[[#This Row],[Andere
subsidie(s)]]+Tb.Financiering[[#This Row],[Anders]],0)</f>
        <v>0</v>
      </c>
      <c r="CC156" s="235">
        <f>IF(Tb.Financiering[[#This Row],[Pnr.]]=CC$7,Tb.Financiering[[#This Row],[Eigen
bijdrage]]+Tb.Financiering[[#This Row],[Andere
subsidie(s)]]+Tb.Financiering[[#This Row],[Anders]],0)</f>
        <v>0</v>
      </c>
      <c r="CD156" s="235">
        <f>IF(Tb.Financiering[[#This Row],[Pnr.]]=CD$7,Tb.Financiering[[#This Row],[Eigen
bijdrage]]+Tb.Financiering[[#This Row],[Andere
subsidie(s)]]+Tb.Financiering[[#This Row],[Anders]],0)</f>
        <v>0</v>
      </c>
      <c r="CE156" s="235">
        <f>IF(Tb.Financiering[[#This Row],[Pnr.]]=CE$7,Tb.Financiering[[#This Row],[Eigen
bijdrage]]+Tb.Financiering[[#This Row],[Andere
subsidie(s)]]+Tb.Financiering[[#This Row],[Anders]],0)</f>
        <v>0</v>
      </c>
      <c r="CF156" s="235">
        <f>IF(Tb.Financiering[[#This Row],[Pnr.]]=CF$7,Tb.Financiering[[#This Row],[Eigen
bijdrage]]+Tb.Financiering[[#This Row],[Andere
subsidie(s)]]+Tb.Financiering[[#This Row],[Anders]],0)</f>
        <v>0</v>
      </c>
      <c r="CG156" s="235">
        <f>IF(Tb.Financiering[[#This Row],[Pnr.]]=CG$7,Tb.Financiering[[#This Row],[Eigen
bijdrage]]+Tb.Financiering[[#This Row],[Andere
subsidie(s)]]+Tb.Financiering[[#This Row],[Anders]],0)</f>
        <v>0</v>
      </c>
      <c r="CH156" s="235">
        <f>IF(Tb.Financiering[[#This Row],[Pnr.]]=CH$7,Tb.Financiering[[#This Row],[Eigen
bijdrage]]+Tb.Financiering[[#This Row],[Andere
subsidie(s)]]+Tb.Financiering[[#This Row],[Anders]],0)</f>
        <v>0</v>
      </c>
      <c r="CI156" s="235">
        <f>IF(Tb.Financiering[[#This Row],[Pnr.]]=CI$7,Tb.Financiering[[#This Row],[Eigen
bijdrage]]+Tb.Financiering[[#This Row],[Andere
subsidie(s)]]+Tb.Financiering[[#This Row],[Anders]],0)</f>
        <v>0</v>
      </c>
      <c r="CJ156" s="235">
        <f>IF(Tb.Financiering[[#This Row],[Pnr.]]=CJ$7,Tb.Financiering[[#This Row],[Eigen
bijdrage]]+Tb.Financiering[[#This Row],[Andere
subsidie(s)]]+Tb.Financiering[[#This Row],[Anders]],0)</f>
        <v>0</v>
      </c>
      <c r="CK156" s="235">
        <f>IF(Tb.Financiering[[#This Row],[Pnr.]]=CK$7,Tb.Financiering[[#This Row],[Eigen
bijdrage]]+Tb.Financiering[[#This Row],[Andere
subsidie(s)]]+Tb.Financiering[[#This Row],[Anders]],0)</f>
        <v>0</v>
      </c>
      <c r="CL156" s="235">
        <f>IF(Tb.Financiering[[#This Row],[Pnr.]]=CL$7,Tb.Financiering[[#This Row],[Eigen
bijdrage]]+Tb.Financiering[[#This Row],[Andere
subsidie(s)]]+Tb.Financiering[[#This Row],[Anders]],0)</f>
        <v>0</v>
      </c>
      <c r="CM156" s="235">
        <f>IF(Tb.Financiering[[#This Row],[Pnr.]]=CM$7,Tb.Financiering[[#This Row],[Eigen
bijdrage]]+Tb.Financiering[[#This Row],[Andere
subsidie(s)]]+Tb.Financiering[[#This Row],[Anders]],0)</f>
        <v>0</v>
      </c>
      <c r="CN156" s="235">
        <f>IF(Tb.Financiering[[#This Row],[Pnr.]]=CN$7,Tb.Financiering[[#This Row],[Eigen
bijdrage]]+Tb.Financiering[[#This Row],[Andere
subsidie(s)]]+Tb.Financiering[[#This Row],[Anders]],0)</f>
        <v>0</v>
      </c>
      <c r="CO156" s="235">
        <f>IF(Tb.Financiering[[#This Row],[Pnr.]]=CO$7,Tb.Financiering[[#This Row],[Eigen
bijdrage]]+Tb.Financiering[[#This Row],[Andere
subsidie(s)]]+Tb.Financiering[[#This Row],[Anders]],0)</f>
        <v>0</v>
      </c>
      <c r="CP156" s="235">
        <f>IF(Tb.Financiering[[#This Row],[Pnr.]]=CP$7,Tb.Financiering[[#This Row],[Eigen
bijdrage]]+Tb.Financiering[[#This Row],[Andere
subsidie(s)]]+Tb.Financiering[[#This Row],[Anders]],0)</f>
        <v>0</v>
      </c>
      <c r="CQ156" s="235">
        <f>IF(Tb.Financiering[[#This Row],[Pnr.]]=CQ$7,Tb.Financiering[[#This Row],[Eigen
bijdrage]]+Tb.Financiering[[#This Row],[Andere
subsidie(s)]]+Tb.Financiering[[#This Row],[Anders]],0)</f>
        <v>0</v>
      </c>
      <c r="CR156" s="235">
        <f>IF(Tb.Financiering[[#This Row],[Pnr.]]=CR$7,Tb.Financiering[[#This Row],[Eigen
bijdrage]]+Tb.Financiering[[#This Row],[Andere
subsidie(s)]]+Tb.Financiering[[#This Row],[Anders]],0)</f>
        <v>0</v>
      </c>
      <c r="CS156" s="235">
        <f>IF(Tb.Financiering[[#This Row],[Pnr.]]=CS$7,Tb.Financiering[[#This Row],[Eigen
bijdrage]]+Tb.Financiering[[#This Row],[Andere
subsidie(s)]]+Tb.Financiering[[#This Row],[Anders]],0)</f>
        <v>0</v>
      </c>
      <c r="CT156" s="235">
        <f>IF(Tb.Financiering[[#This Row],[Pnr.]]=CT$7,Tb.Financiering[[#This Row],[Eigen
bijdrage]]+Tb.Financiering[[#This Row],[Andere
subsidie(s)]]+Tb.Financiering[[#This Row],[Anders]],0)</f>
        <v>0</v>
      </c>
      <c r="CU156" s="235">
        <f>IF(Tb.Financiering[[#This Row],[Pnr.]]=CU$7,Tb.Financiering[[#This Row],[Eigen
bijdrage]]+Tb.Financiering[[#This Row],[Andere
subsidie(s)]]+Tb.Financiering[[#This Row],[Anders]],0)</f>
        <v>0</v>
      </c>
      <c r="CV156" s="235">
        <f>IF(Tb.Financiering[[#This Row],[Pnr.]]=CV$7,Tb.Financiering[[#This Row],[Eigen
bijdrage]]+Tb.Financiering[[#This Row],[Andere
subsidie(s)]]+Tb.Financiering[[#This Row],[Anders]],0)</f>
        <v>0</v>
      </c>
      <c r="CW156" s="235">
        <f>IF(Tb.Financiering[[#This Row],[Pnr.]]=CW$7,Tb.Financiering[[#This Row],[Eigen
bijdrage]]+Tb.Financiering[[#This Row],[Andere
subsidie(s)]]+Tb.Financiering[[#This Row],[Anders]],0)</f>
        <v>0</v>
      </c>
      <c r="CX156" s="235">
        <f>IF(Tb.Financiering[[#This Row],[Pnr.]]=CX$7,Tb.Financiering[[#This Row],[Eigen
bijdrage]]+Tb.Financiering[[#This Row],[Andere
subsidie(s)]]+Tb.Financiering[[#This Row],[Anders]],0)</f>
        <v>0</v>
      </c>
      <c r="CY156" s="235">
        <f>IF(Tb.Financiering[[#This Row],[Pnr.]]=CY$7,Tb.Financiering[[#This Row],[Eigen
bijdrage]]+Tb.Financiering[[#This Row],[Andere
subsidie(s)]]+Tb.Financiering[[#This Row],[Anders]],0)</f>
        <v>0</v>
      </c>
      <c r="CZ156" s="235">
        <f>IF(Tb.Financiering[[#This Row],[Pnr.]]=CZ$7,Tb.Financiering[[#This Row],[Eigen
bijdrage]]+Tb.Financiering[[#This Row],[Andere
subsidie(s)]]+Tb.Financiering[[#This Row],[Anders]],0)</f>
        <v>0</v>
      </c>
      <c r="DA156" s="235">
        <f>IF(Tb.Financiering[[#This Row],[Pnr.]]=DA$7,Tb.Financiering[[#This Row],[Eigen
bijdrage]]+Tb.Financiering[[#This Row],[Andere
subsidie(s)]]+Tb.Financiering[[#This Row],[Anders]],0)</f>
        <v>0</v>
      </c>
      <c r="DB156" s="235">
        <f>IF(Tb.Financiering[[#This Row],[Pnr.]]=DB$7,Tb.Financiering[[#This Row],[Eigen
bijdrage]]+Tb.Financiering[[#This Row],[Andere
subsidie(s)]]+Tb.Financiering[[#This Row],[Anders]],0)</f>
        <v>0</v>
      </c>
      <c r="DC156" s="235">
        <f>IF(Tb.Financiering[[#This Row],[Pnr.]]=DC$7,Tb.Financiering[[#This Row],[Eigen
bijdrage]]+Tb.Financiering[[#This Row],[Andere
subsidie(s)]]+Tb.Financiering[[#This Row],[Anders]],0)</f>
        <v>0</v>
      </c>
      <c r="DD156" s="235">
        <f>IF(Tb.Financiering[[#This Row],[Pnr.]]=DD$7,Tb.Financiering[[#This Row],[Eigen
bijdrage]]+Tb.Financiering[[#This Row],[Andere
subsidie(s)]]+Tb.Financiering[[#This Row],[Anders]],0)</f>
        <v>0</v>
      </c>
      <c r="DE156" s="235">
        <f>IF(Tb.Financiering[[#This Row],[Pnr.]]=DE$7,Tb.Financiering[[#This Row],[Eigen
bijdrage]]+Tb.Financiering[[#This Row],[Andere
subsidie(s)]]+Tb.Financiering[[#This Row],[Anders]],0)</f>
        <v>0</v>
      </c>
      <c r="DF156" s="235">
        <f>IF(Tb.Financiering[[#This Row],[Pnr.]]=DF$7,Tb.Financiering[[#This Row],[Eigen
bijdrage]]+Tb.Financiering[[#This Row],[Andere
subsidie(s)]]+Tb.Financiering[[#This Row],[Anders]],0)</f>
        <v>0</v>
      </c>
      <c r="DG156" s="235">
        <f>IF(Tb.Financiering[[#This Row],[Pnr.]]=DG$7,Tb.Financiering[[#This Row],[Eigen
bijdrage]]+Tb.Financiering[[#This Row],[Andere
subsidie(s)]]+Tb.Financiering[[#This Row],[Anders]],0)</f>
        <v>0</v>
      </c>
      <c r="DH156" s="235">
        <f>IF(Tb.Financiering[[#This Row],[Pnr.]]=DH$7,Tb.Financiering[[#This Row],[Eigen
bijdrage]]+Tb.Financiering[[#This Row],[Andere
subsidie(s)]]+Tb.Financiering[[#This Row],[Anders]],0)</f>
        <v>0</v>
      </c>
      <c r="DI156" s="235">
        <f>IF(Tb.Financiering[[#This Row],[Pnr.]]=DI$7,Tb.Financiering[[#This Row],[Eigen
bijdrage]]+Tb.Financiering[[#This Row],[Andere
subsidie(s)]]+Tb.Financiering[[#This Row],[Anders]],0)</f>
        <v>0</v>
      </c>
      <c r="DJ156" s="235">
        <f>IF(Tb.Financiering[[#This Row],[Pnr.]]=DJ$7,Tb.Financiering[[#This Row],[Eigen
bijdrage]]+Tb.Financiering[[#This Row],[Andere
subsidie(s)]]+Tb.Financiering[[#This Row],[Anders]],0)</f>
        <v>0</v>
      </c>
      <c r="DK156" s="235">
        <f>IF(Tb.Financiering[[#This Row],[Pnr.]]=DK$7,Tb.Financiering[[#This Row],[Eigen
bijdrage]]+Tb.Financiering[[#This Row],[Andere
subsidie(s)]]+Tb.Financiering[[#This Row],[Anders]],0)</f>
        <v>0</v>
      </c>
      <c r="XFD156" s="31"/>
    </row>
    <row r="157" spans="1:115 16384:16384" s="4" customFormat="1" x14ac:dyDescent="0.3">
      <c r="A157" s="31"/>
      <c r="B157" s="137"/>
      <c r="C157" s="137"/>
      <c r="D157" s="11">
        <f>SUMIF(Tbl.Kosten[PSAnr.],Tb.Financiering[[#This Row],[PSAnr.]],Tbl.Kosten[Totaal kosten])</f>
        <v>0</v>
      </c>
      <c r="E157" s="154">
        <f>SUMIF(Tbl.Kosten[PSAnr.],Tb.Financiering[[#This Row],[PSAnr.]],Tbl.Kosten[Subsidie])</f>
        <v>0</v>
      </c>
      <c r="F157" s="155"/>
      <c r="G157" s="154">
        <f>Tb.Financiering[[#This Row],[Begrote kosten]]-Tb.Financiering[[#This Row],[Berekende GLB subsidie]]-Tb.Financiering[[#This Row],[Correctie GLB subsidie]]</f>
        <v>0</v>
      </c>
      <c r="H157" s="156"/>
      <c r="I157" s="156"/>
      <c r="J157" s="156"/>
      <c r="K157" s="152"/>
      <c r="L157" s="97">
        <f>Tb.Financiering[[#This Row],[Te financieren]]-SUM(Tb.Financiering[[#This Row],[Eigen
bijdrage]:[Anders]])</f>
        <v>0</v>
      </c>
      <c r="M157" s="160" t="str">
        <f>IFERROR(VLOOKUP(Tb.Financiering[[#This Row],[Partnernaam]],Tbl.Projectpartners[[Naam]:[PNr.]],9,FALSE),"")</f>
        <v/>
      </c>
      <c r="N157" s="142" t="str">
        <f>IFERROR(VLOOKUP(Tb.Financiering[[#This Row],[Subsidiabele activiteit]],Tbl.Subsidiehoogte[[Subsidieactiviteit]:[SAnr.]],3,FALSE),"")</f>
        <v/>
      </c>
      <c r="O157" s="142" t="str">
        <f>_xlfn.CONCAT(Tb.Financiering[[#This Row],[Pnr.]],Tb.Financiering[[#This Row],[SAnr.]])</f>
        <v/>
      </c>
      <c r="P157" s="144">
        <f>IF(Tb.Financiering[[#This Row],[Pnr.]]=P$7,Tb.Financiering[[#This Row],[Te financieren]]-Tb.Financiering[[#This Row],[Eigen
bijdrage]]-Tb.Financiering[[#This Row],[Andere
subsidie(s)]]-Tb.Financiering[[#This Row],[Anders]],0)</f>
        <v>0</v>
      </c>
      <c r="Q157" s="144">
        <f>IF(Tb.Financiering[[#This Row],[Pnr.]]=Q$7,Tb.Financiering[[#This Row],[Te financieren]]-Tb.Financiering[[#This Row],[Eigen
bijdrage]]-Tb.Financiering[[#This Row],[Andere
subsidie(s)]]-Tb.Financiering[[#This Row],[Anders]],0)</f>
        <v>0</v>
      </c>
      <c r="R157" s="144">
        <f>IF(Tb.Financiering[[#This Row],[Pnr.]]=R$7,Tb.Financiering[[#This Row],[Te financieren]]-Tb.Financiering[[#This Row],[Eigen
bijdrage]]-Tb.Financiering[[#This Row],[Andere
subsidie(s)]]-Tb.Financiering[[#This Row],[Anders]],0)</f>
        <v>0</v>
      </c>
      <c r="S157" s="144">
        <f>IF(Tb.Financiering[[#This Row],[Pnr.]]=S$7,Tb.Financiering[[#This Row],[Te financieren]]-Tb.Financiering[[#This Row],[Eigen
bijdrage]]-Tb.Financiering[[#This Row],[Andere
subsidie(s)]]-Tb.Financiering[[#This Row],[Anders]],0)</f>
        <v>0</v>
      </c>
      <c r="T157" s="144">
        <f>IF(Tb.Financiering[[#This Row],[Pnr.]]=T$7,Tb.Financiering[[#This Row],[Te financieren]]-Tb.Financiering[[#This Row],[Eigen
bijdrage]]-Tb.Financiering[[#This Row],[Andere
subsidie(s)]]-Tb.Financiering[[#This Row],[Anders]],0)</f>
        <v>0</v>
      </c>
      <c r="U157" s="144">
        <f>IF(Tb.Financiering[[#This Row],[Pnr.]]=U$7,Tb.Financiering[[#This Row],[Te financieren]]-Tb.Financiering[[#This Row],[Eigen
bijdrage]]-Tb.Financiering[[#This Row],[Andere
subsidie(s)]]-Tb.Financiering[[#This Row],[Anders]],0)</f>
        <v>0</v>
      </c>
      <c r="V157" s="144">
        <f>IF(Tb.Financiering[[#This Row],[Pnr.]]=V$7,Tb.Financiering[[#This Row],[Te financieren]]-Tb.Financiering[[#This Row],[Eigen
bijdrage]]-Tb.Financiering[[#This Row],[Andere
subsidie(s)]]-Tb.Financiering[[#This Row],[Anders]],0)</f>
        <v>0</v>
      </c>
      <c r="W157" s="144">
        <f>IF(Tb.Financiering[[#This Row],[Pnr.]]=W$7,Tb.Financiering[[#This Row],[Te financieren]]-Tb.Financiering[[#This Row],[Eigen
bijdrage]]-Tb.Financiering[[#This Row],[Andere
subsidie(s)]]-Tb.Financiering[[#This Row],[Anders]],0)</f>
        <v>0</v>
      </c>
      <c r="X157" s="144">
        <f>IF(Tb.Financiering[[#This Row],[Pnr.]]=X$7,Tb.Financiering[[#This Row],[Te financieren]]-Tb.Financiering[[#This Row],[Eigen
bijdrage]]-Tb.Financiering[[#This Row],[Andere
subsidie(s)]]-Tb.Financiering[[#This Row],[Anders]],0)</f>
        <v>0</v>
      </c>
      <c r="Y157" s="144">
        <f>IF(Tb.Financiering[[#This Row],[Pnr.]]=Y$7,Tb.Financiering[[#This Row],[Te financieren]]-Tb.Financiering[[#This Row],[Eigen
bijdrage]]-Tb.Financiering[[#This Row],[Andere
subsidie(s)]]-Tb.Financiering[[#This Row],[Anders]],0)</f>
        <v>0</v>
      </c>
      <c r="Z157" s="144">
        <f>IF(Tb.Financiering[[#This Row],[Pnr.]]=Z$7,Tb.Financiering[[#This Row],[Te financieren]]-Tb.Financiering[[#This Row],[Eigen
bijdrage]]-Tb.Financiering[[#This Row],[Andere
subsidie(s)]]-Tb.Financiering[[#This Row],[Anders]],0)</f>
        <v>0</v>
      </c>
      <c r="AA157" s="144">
        <f>IF(Tb.Financiering[[#This Row],[Pnr.]]=AA$7,Tb.Financiering[[#This Row],[Te financieren]]-Tb.Financiering[[#This Row],[Eigen
bijdrage]]-Tb.Financiering[[#This Row],[Andere
subsidie(s)]]-Tb.Financiering[[#This Row],[Anders]],0)</f>
        <v>0</v>
      </c>
      <c r="AB157" s="144">
        <f>IF(Tb.Financiering[[#This Row],[Pnr.]]=AB$7,Tb.Financiering[[#This Row],[Te financieren]]-Tb.Financiering[[#This Row],[Eigen
bijdrage]]-Tb.Financiering[[#This Row],[Andere
subsidie(s)]]-Tb.Financiering[[#This Row],[Anders]],0)</f>
        <v>0</v>
      </c>
      <c r="AC157" s="144">
        <f>IF(Tb.Financiering[[#This Row],[Pnr.]]=AC$7,Tb.Financiering[[#This Row],[Te financieren]]-Tb.Financiering[[#This Row],[Eigen
bijdrage]]-Tb.Financiering[[#This Row],[Andere
subsidie(s)]]-Tb.Financiering[[#This Row],[Anders]],0)</f>
        <v>0</v>
      </c>
      <c r="AD157" s="144">
        <f>IF(Tb.Financiering[[#This Row],[Pnr.]]=AD$7,Tb.Financiering[[#This Row],[Te financieren]]-Tb.Financiering[[#This Row],[Eigen
bijdrage]]-Tb.Financiering[[#This Row],[Andere
subsidie(s)]]-Tb.Financiering[[#This Row],[Anders]],0)</f>
        <v>0</v>
      </c>
      <c r="AE157" s="144">
        <f>IF(Tb.Financiering[[#This Row],[Pnr.]]=AE$7,Tb.Financiering[[#This Row],[Te financieren]]-Tb.Financiering[[#This Row],[Eigen
bijdrage]]-Tb.Financiering[[#This Row],[Andere
subsidie(s)]]-Tb.Financiering[[#This Row],[Anders]],0)</f>
        <v>0</v>
      </c>
      <c r="AF157" s="144">
        <f>IF(Tb.Financiering[[#This Row],[Pnr.]]=AF$7,Tb.Financiering[[#This Row],[Te financieren]]-Tb.Financiering[[#This Row],[Eigen
bijdrage]]-Tb.Financiering[[#This Row],[Andere
subsidie(s)]]-Tb.Financiering[[#This Row],[Anders]],0)</f>
        <v>0</v>
      </c>
      <c r="AG157" s="144">
        <f>IF(Tb.Financiering[[#This Row],[Pnr.]]=AG$7,Tb.Financiering[[#This Row],[Te financieren]]-Tb.Financiering[[#This Row],[Eigen
bijdrage]]-Tb.Financiering[[#This Row],[Andere
subsidie(s)]]-Tb.Financiering[[#This Row],[Anders]],0)</f>
        <v>0</v>
      </c>
      <c r="AH157" s="144">
        <f>IF(Tb.Financiering[[#This Row],[Pnr.]]=AH$7,Tb.Financiering[[#This Row],[Te financieren]]-Tb.Financiering[[#This Row],[Eigen
bijdrage]]-Tb.Financiering[[#This Row],[Andere
subsidie(s)]]-Tb.Financiering[[#This Row],[Anders]],0)</f>
        <v>0</v>
      </c>
      <c r="AI157" s="144">
        <f>IF(Tb.Financiering[[#This Row],[Pnr.]]=AI$7,Tb.Financiering[[#This Row],[Te financieren]]-Tb.Financiering[[#This Row],[Eigen
bijdrage]]-Tb.Financiering[[#This Row],[Andere
subsidie(s)]]-Tb.Financiering[[#This Row],[Anders]],0)</f>
        <v>0</v>
      </c>
      <c r="AJ157" s="144">
        <f>IF(Tb.Financiering[[#This Row],[Pnr.]]=AJ$7,Tb.Financiering[[#This Row],[Te financieren]]-Tb.Financiering[[#This Row],[Eigen
bijdrage]]-Tb.Financiering[[#This Row],[Andere
subsidie(s)]]-Tb.Financiering[[#This Row],[Anders]],0)</f>
        <v>0</v>
      </c>
      <c r="AK157" s="144">
        <f>IF(Tb.Financiering[[#This Row],[Pnr.]]=AK$7,Tb.Financiering[[#This Row],[Te financieren]]-Tb.Financiering[[#This Row],[Eigen
bijdrage]]-Tb.Financiering[[#This Row],[Andere
subsidie(s)]]-Tb.Financiering[[#This Row],[Anders]],0)</f>
        <v>0</v>
      </c>
      <c r="AL157" s="144">
        <f>IF(Tb.Financiering[[#This Row],[Pnr.]]=AL$7,Tb.Financiering[[#This Row],[Te financieren]]-Tb.Financiering[[#This Row],[Eigen
bijdrage]]-Tb.Financiering[[#This Row],[Andere
subsidie(s)]]-Tb.Financiering[[#This Row],[Anders]],0)</f>
        <v>0</v>
      </c>
      <c r="AM157" s="144">
        <f>IF(Tb.Financiering[[#This Row],[Pnr.]]=AM$7,Tb.Financiering[[#This Row],[Te financieren]]-Tb.Financiering[[#This Row],[Eigen
bijdrage]]-Tb.Financiering[[#This Row],[Andere
subsidie(s)]]-Tb.Financiering[[#This Row],[Anders]],0)</f>
        <v>0</v>
      </c>
      <c r="AN157" s="144">
        <f>IF(Tb.Financiering[[#This Row],[Pnr.]]=AN$7,Tb.Financiering[[#This Row],[Te financieren]]-Tb.Financiering[[#This Row],[Eigen
bijdrage]]-Tb.Financiering[[#This Row],[Andere
subsidie(s)]]-Tb.Financiering[[#This Row],[Anders]],0)</f>
        <v>0</v>
      </c>
      <c r="AO157" s="144">
        <f>IF(Tb.Financiering[[#This Row],[Pnr.]]=AO$7,Tb.Financiering[[#This Row],[Te financieren]]-Tb.Financiering[[#This Row],[Eigen
bijdrage]]-Tb.Financiering[[#This Row],[Andere
subsidie(s)]]-Tb.Financiering[[#This Row],[Anders]],0)</f>
        <v>0</v>
      </c>
      <c r="AP157" s="144">
        <f>IF(Tb.Financiering[[#This Row],[Pnr.]]=AP$7,Tb.Financiering[[#This Row],[Te financieren]]-Tb.Financiering[[#This Row],[Eigen
bijdrage]]-Tb.Financiering[[#This Row],[Andere
subsidie(s)]]-Tb.Financiering[[#This Row],[Anders]],0)</f>
        <v>0</v>
      </c>
      <c r="AQ157" s="144">
        <f>IF(Tb.Financiering[[#This Row],[Pnr.]]=AQ$7,Tb.Financiering[[#This Row],[Te financieren]]-Tb.Financiering[[#This Row],[Eigen
bijdrage]]-Tb.Financiering[[#This Row],[Andere
subsidie(s)]]-Tb.Financiering[[#This Row],[Anders]],0)</f>
        <v>0</v>
      </c>
      <c r="AR157" s="144">
        <f>IF(Tb.Financiering[[#This Row],[Pnr.]]=AR$7,Tb.Financiering[[#This Row],[Te financieren]]-Tb.Financiering[[#This Row],[Eigen
bijdrage]]-Tb.Financiering[[#This Row],[Andere
subsidie(s)]]-Tb.Financiering[[#This Row],[Anders]],0)</f>
        <v>0</v>
      </c>
      <c r="AS157" s="144">
        <f>IF(Tb.Financiering[[#This Row],[Pnr.]]=AS$7,Tb.Financiering[[#This Row],[Te financieren]]-Tb.Financiering[[#This Row],[Eigen
bijdrage]]-Tb.Financiering[[#This Row],[Andere
subsidie(s)]]-Tb.Financiering[[#This Row],[Anders]],0)</f>
        <v>0</v>
      </c>
      <c r="AT157" s="144">
        <f>IF(Tb.Financiering[[#This Row],[Pnr.]]=AT$7,Tb.Financiering[[#This Row],[Te financieren]]-Tb.Financiering[[#This Row],[Eigen
bijdrage]]-Tb.Financiering[[#This Row],[Andere
subsidie(s)]]-Tb.Financiering[[#This Row],[Anders]],0)</f>
        <v>0</v>
      </c>
      <c r="AU157" s="144">
        <f>IF(Tb.Financiering[[#This Row],[Pnr.]]=AU$7,Tb.Financiering[[#This Row],[Te financieren]]-Tb.Financiering[[#This Row],[Eigen
bijdrage]]-Tb.Financiering[[#This Row],[Andere
subsidie(s)]]-Tb.Financiering[[#This Row],[Anders]],0)</f>
        <v>0</v>
      </c>
      <c r="AV157" s="144">
        <f>IF(Tb.Financiering[[#This Row],[Pnr.]]=AV$7,Tb.Financiering[[#This Row],[Te financieren]]-Tb.Financiering[[#This Row],[Eigen
bijdrage]]-Tb.Financiering[[#This Row],[Andere
subsidie(s)]]-Tb.Financiering[[#This Row],[Anders]],0)</f>
        <v>0</v>
      </c>
      <c r="AW157" s="144">
        <f>IF(Tb.Financiering[[#This Row],[Pnr.]]=AW$7,Tb.Financiering[[#This Row],[Te financieren]]-Tb.Financiering[[#This Row],[Eigen
bijdrage]]-Tb.Financiering[[#This Row],[Andere
subsidie(s)]]-Tb.Financiering[[#This Row],[Anders]],0)</f>
        <v>0</v>
      </c>
      <c r="AX157" s="144">
        <f>IF(Tb.Financiering[[#This Row],[Pnr.]]=AX$7,Tb.Financiering[[#This Row],[Te financieren]]-Tb.Financiering[[#This Row],[Eigen
bijdrage]]-Tb.Financiering[[#This Row],[Andere
subsidie(s)]]-Tb.Financiering[[#This Row],[Anders]],0)</f>
        <v>0</v>
      </c>
      <c r="AY157" s="144">
        <f>IF(Tb.Financiering[[#This Row],[Pnr.]]=AY$7,Tb.Financiering[[#This Row],[Te financieren]]-Tb.Financiering[[#This Row],[Eigen
bijdrage]]-Tb.Financiering[[#This Row],[Andere
subsidie(s)]]-Tb.Financiering[[#This Row],[Anders]],0)</f>
        <v>0</v>
      </c>
      <c r="AZ157" s="144">
        <f>IF(Tb.Financiering[[#This Row],[Pnr.]]=AZ$7,Tb.Financiering[[#This Row],[Te financieren]]-Tb.Financiering[[#This Row],[Eigen
bijdrage]]-Tb.Financiering[[#This Row],[Andere
subsidie(s)]]-Tb.Financiering[[#This Row],[Anders]],0)</f>
        <v>0</v>
      </c>
      <c r="BA157" s="144">
        <f>IF(Tb.Financiering[[#This Row],[Pnr.]]=BA$7,Tb.Financiering[[#This Row],[Te financieren]]-Tb.Financiering[[#This Row],[Eigen
bijdrage]]-Tb.Financiering[[#This Row],[Andere
subsidie(s)]]-Tb.Financiering[[#This Row],[Anders]],0)</f>
        <v>0</v>
      </c>
      <c r="BB157" s="144">
        <f>IF(Tb.Financiering[[#This Row],[Pnr.]]=BB$7,Tb.Financiering[[#This Row],[Te financieren]]-Tb.Financiering[[#This Row],[Eigen
bijdrage]]-Tb.Financiering[[#This Row],[Andere
subsidie(s)]]-Tb.Financiering[[#This Row],[Anders]],0)</f>
        <v>0</v>
      </c>
      <c r="BC157" s="144">
        <f>IF(Tb.Financiering[[#This Row],[Pnr.]]=BC$7,Tb.Financiering[[#This Row],[Te financieren]]-Tb.Financiering[[#This Row],[Eigen
bijdrage]]-Tb.Financiering[[#This Row],[Andere
subsidie(s)]]-Tb.Financiering[[#This Row],[Anders]],0)</f>
        <v>0</v>
      </c>
      <c r="BD157" s="144">
        <f>IF(Tb.Financiering[[#This Row],[Pnr.]]=BD$7,Tb.Financiering[[#This Row],[Te financieren]]-Tb.Financiering[[#This Row],[Eigen
bijdrage]]-Tb.Financiering[[#This Row],[Andere
subsidie(s)]]-Tb.Financiering[[#This Row],[Anders]],0)</f>
        <v>0</v>
      </c>
      <c r="BE157" s="144">
        <f>IF(Tb.Financiering[[#This Row],[Pnr.]]=BE$7,Tb.Financiering[[#This Row],[Te financieren]]-Tb.Financiering[[#This Row],[Eigen
bijdrage]]-Tb.Financiering[[#This Row],[Andere
subsidie(s)]]-Tb.Financiering[[#This Row],[Anders]],0)</f>
        <v>0</v>
      </c>
      <c r="BF157" s="144">
        <f>IF(Tb.Financiering[[#This Row],[Pnr.]]=BF$7,Tb.Financiering[[#This Row],[Te financieren]]-Tb.Financiering[[#This Row],[Eigen
bijdrage]]-Tb.Financiering[[#This Row],[Andere
subsidie(s)]]-Tb.Financiering[[#This Row],[Anders]],0)</f>
        <v>0</v>
      </c>
      <c r="BG157" s="144">
        <f>IF(Tb.Financiering[[#This Row],[Pnr.]]=BG$7,Tb.Financiering[[#This Row],[Te financieren]]-Tb.Financiering[[#This Row],[Eigen
bijdrage]]-Tb.Financiering[[#This Row],[Andere
subsidie(s)]]-Tb.Financiering[[#This Row],[Anders]],0)</f>
        <v>0</v>
      </c>
      <c r="BH157" s="144">
        <f>IF(Tb.Financiering[[#This Row],[Pnr.]]=BH$7,Tb.Financiering[[#This Row],[Te financieren]]-Tb.Financiering[[#This Row],[Eigen
bijdrage]]-Tb.Financiering[[#This Row],[Andere
subsidie(s)]]-Tb.Financiering[[#This Row],[Anders]],0)</f>
        <v>0</v>
      </c>
      <c r="BI157" s="144">
        <f>IF(Tb.Financiering[[#This Row],[Pnr.]]=BI$7,Tb.Financiering[[#This Row],[Te financieren]]-Tb.Financiering[[#This Row],[Eigen
bijdrage]]-Tb.Financiering[[#This Row],[Andere
subsidie(s)]]-Tb.Financiering[[#This Row],[Anders]],0)</f>
        <v>0</v>
      </c>
      <c r="BJ157" s="144">
        <f>IF(Tb.Financiering[[#This Row],[Pnr.]]=BJ$7,Tb.Financiering[[#This Row],[Te financieren]]-Tb.Financiering[[#This Row],[Eigen
bijdrage]]-Tb.Financiering[[#This Row],[Andere
subsidie(s)]]-Tb.Financiering[[#This Row],[Anders]],0)</f>
        <v>0</v>
      </c>
      <c r="BK157" s="144">
        <f>IF(Tb.Financiering[[#This Row],[Pnr.]]=BK$7,Tb.Financiering[[#This Row],[Te financieren]]-Tb.Financiering[[#This Row],[Eigen
bijdrage]]-Tb.Financiering[[#This Row],[Andere
subsidie(s)]]-Tb.Financiering[[#This Row],[Anders]],0)</f>
        <v>0</v>
      </c>
      <c r="BL157" s="144">
        <f>IF(Tb.Financiering[[#This Row],[Pnr.]]=BL$7,Tb.Financiering[[#This Row],[Te financieren]]-Tb.Financiering[[#This Row],[Eigen
bijdrage]]-Tb.Financiering[[#This Row],[Andere
subsidie(s)]]-Tb.Financiering[[#This Row],[Anders]],0)</f>
        <v>0</v>
      </c>
      <c r="BM157" s="144">
        <f>IF(Tb.Financiering[[#This Row],[Pnr.]]=BM$7,Tb.Financiering[[#This Row],[Te financieren]]-Tb.Financiering[[#This Row],[Eigen
bijdrage]]-Tb.Financiering[[#This Row],[Andere
subsidie(s)]]-Tb.Financiering[[#This Row],[Anders]],0)</f>
        <v>0</v>
      </c>
      <c r="BN157" s="235">
        <f>IF(Tb.Financiering[[#This Row],[Pnr.]]=BN$7,Tb.Financiering[[#This Row],[Eigen
bijdrage]]+Tb.Financiering[[#This Row],[Andere
subsidie(s)]]+Tb.Financiering[[#This Row],[Anders]],0)</f>
        <v>0</v>
      </c>
      <c r="BO157" s="235">
        <f>IF(Tb.Financiering[[#This Row],[Pnr.]]=BO$7,Tb.Financiering[[#This Row],[Eigen
bijdrage]]+Tb.Financiering[[#This Row],[Andere
subsidie(s)]]+Tb.Financiering[[#This Row],[Anders]],0)</f>
        <v>0</v>
      </c>
      <c r="BP157" s="235">
        <f>IF(Tb.Financiering[[#This Row],[Pnr.]]=BP$7,Tb.Financiering[[#This Row],[Eigen
bijdrage]]+Tb.Financiering[[#This Row],[Andere
subsidie(s)]]+Tb.Financiering[[#This Row],[Anders]],0)</f>
        <v>0</v>
      </c>
      <c r="BQ157" s="235">
        <f>IF(Tb.Financiering[[#This Row],[Pnr.]]=BQ$7,Tb.Financiering[[#This Row],[Eigen
bijdrage]]+Tb.Financiering[[#This Row],[Andere
subsidie(s)]]+Tb.Financiering[[#This Row],[Anders]],0)</f>
        <v>0</v>
      </c>
      <c r="BR157" s="235">
        <f>IF(Tb.Financiering[[#This Row],[Pnr.]]=BR$7,Tb.Financiering[[#This Row],[Eigen
bijdrage]]+Tb.Financiering[[#This Row],[Andere
subsidie(s)]]+Tb.Financiering[[#This Row],[Anders]],0)</f>
        <v>0</v>
      </c>
      <c r="BS157" s="235">
        <f>IF(Tb.Financiering[[#This Row],[Pnr.]]=BS$7,Tb.Financiering[[#This Row],[Eigen
bijdrage]]+Tb.Financiering[[#This Row],[Andere
subsidie(s)]]+Tb.Financiering[[#This Row],[Anders]],0)</f>
        <v>0</v>
      </c>
      <c r="BT157" s="235">
        <f>IF(Tb.Financiering[[#This Row],[Pnr.]]=BT$7,Tb.Financiering[[#This Row],[Eigen
bijdrage]]+Tb.Financiering[[#This Row],[Andere
subsidie(s)]]+Tb.Financiering[[#This Row],[Anders]],0)</f>
        <v>0</v>
      </c>
      <c r="BU157" s="235">
        <f>IF(Tb.Financiering[[#This Row],[Pnr.]]=BU$7,Tb.Financiering[[#This Row],[Eigen
bijdrage]]+Tb.Financiering[[#This Row],[Andere
subsidie(s)]]+Tb.Financiering[[#This Row],[Anders]],0)</f>
        <v>0</v>
      </c>
      <c r="BV157" s="235">
        <f>IF(Tb.Financiering[[#This Row],[Pnr.]]=BV$7,Tb.Financiering[[#This Row],[Eigen
bijdrage]]+Tb.Financiering[[#This Row],[Andere
subsidie(s)]]+Tb.Financiering[[#This Row],[Anders]],0)</f>
        <v>0</v>
      </c>
      <c r="BW157" s="235">
        <f>IF(Tb.Financiering[[#This Row],[Pnr.]]=BW$7,Tb.Financiering[[#This Row],[Eigen
bijdrage]]+Tb.Financiering[[#This Row],[Andere
subsidie(s)]]+Tb.Financiering[[#This Row],[Anders]],0)</f>
        <v>0</v>
      </c>
      <c r="BX157" s="235">
        <f>IF(Tb.Financiering[[#This Row],[Pnr.]]=BX$7,Tb.Financiering[[#This Row],[Eigen
bijdrage]]+Tb.Financiering[[#This Row],[Andere
subsidie(s)]]+Tb.Financiering[[#This Row],[Anders]],0)</f>
        <v>0</v>
      </c>
      <c r="BY157" s="235">
        <f>IF(Tb.Financiering[[#This Row],[Pnr.]]=BY$7,Tb.Financiering[[#This Row],[Eigen
bijdrage]]+Tb.Financiering[[#This Row],[Andere
subsidie(s)]]+Tb.Financiering[[#This Row],[Anders]],0)</f>
        <v>0</v>
      </c>
      <c r="BZ157" s="235">
        <f>IF(Tb.Financiering[[#This Row],[Pnr.]]=BZ$7,Tb.Financiering[[#This Row],[Eigen
bijdrage]]+Tb.Financiering[[#This Row],[Andere
subsidie(s)]]+Tb.Financiering[[#This Row],[Anders]],0)</f>
        <v>0</v>
      </c>
      <c r="CA157" s="235">
        <f>IF(Tb.Financiering[[#This Row],[Pnr.]]=CA$7,Tb.Financiering[[#This Row],[Eigen
bijdrage]]+Tb.Financiering[[#This Row],[Andere
subsidie(s)]]+Tb.Financiering[[#This Row],[Anders]],0)</f>
        <v>0</v>
      </c>
      <c r="CB157" s="235">
        <f>IF(Tb.Financiering[[#This Row],[Pnr.]]=CB$7,Tb.Financiering[[#This Row],[Eigen
bijdrage]]+Tb.Financiering[[#This Row],[Andere
subsidie(s)]]+Tb.Financiering[[#This Row],[Anders]],0)</f>
        <v>0</v>
      </c>
      <c r="CC157" s="235">
        <f>IF(Tb.Financiering[[#This Row],[Pnr.]]=CC$7,Tb.Financiering[[#This Row],[Eigen
bijdrage]]+Tb.Financiering[[#This Row],[Andere
subsidie(s)]]+Tb.Financiering[[#This Row],[Anders]],0)</f>
        <v>0</v>
      </c>
      <c r="CD157" s="235">
        <f>IF(Tb.Financiering[[#This Row],[Pnr.]]=CD$7,Tb.Financiering[[#This Row],[Eigen
bijdrage]]+Tb.Financiering[[#This Row],[Andere
subsidie(s)]]+Tb.Financiering[[#This Row],[Anders]],0)</f>
        <v>0</v>
      </c>
      <c r="CE157" s="235">
        <f>IF(Tb.Financiering[[#This Row],[Pnr.]]=CE$7,Tb.Financiering[[#This Row],[Eigen
bijdrage]]+Tb.Financiering[[#This Row],[Andere
subsidie(s)]]+Tb.Financiering[[#This Row],[Anders]],0)</f>
        <v>0</v>
      </c>
      <c r="CF157" s="235">
        <f>IF(Tb.Financiering[[#This Row],[Pnr.]]=CF$7,Tb.Financiering[[#This Row],[Eigen
bijdrage]]+Tb.Financiering[[#This Row],[Andere
subsidie(s)]]+Tb.Financiering[[#This Row],[Anders]],0)</f>
        <v>0</v>
      </c>
      <c r="CG157" s="235">
        <f>IF(Tb.Financiering[[#This Row],[Pnr.]]=CG$7,Tb.Financiering[[#This Row],[Eigen
bijdrage]]+Tb.Financiering[[#This Row],[Andere
subsidie(s)]]+Tb.Financiering[[#This Row],[Anders]],0)</f>
        <v>0</v>
      </c>
      <c r="CH157" s="235">
        <f>IF(Tb.Financiering[[#This Row],[Pnr.]]=CH$7,Tb.Financiering[[#This Row],[Eigen
bijdrage]]+Tb.Financiering[[#This Row],[Andere
subsidie(s)]]+Tb.Financiering[[#This Row],[Anders]],0)</f>
        <v>0</v>
      </c>
      <c r="CI157" s="235">
        <f>IF(Tb.Financiering[[#This Row],[Pnr.]]=CI$7,Tb.Financiering[[#This Row],[Eigen
bijdrage]]+Tb.Financiering[[#This Row],[Andere
subsidie(s)]]+Tb.Financiering[[#This Row],[Anders]],0)</f>
        <v>0</v>
      </c>
      <c r="CJ157" s="235">
        <f>IF(Tb.Financiering[[#This Row],[Pnr.]]=CJ$7,Tb.Financiering[[#This Row],[Eigen
bijdrage]]+Tb.Financiering[[#This Row],[Andere
subsidie(s)]]+Tb.Financiering[[#This Row],[Anders]],0)</f>
        <v>0</v>
      </c>
      <c r="CK157" s="235">
        <f>IF(Tb.Financiering[[#This Row],[Pnr.]]=CK$7,Tb.Financiering[[#This Row],[Eigen
bijdrage]]+Tb.Financiering[[#This Row],[Andere
subsidie(s)]]+Tb.Financiering[[#This Row],[Anders]],0)</f>
        <v>0</v>
      </c>
      <c r="CL157" s="235">
        <f>IF(Tb.Financiering[[#This Row],[Pnr.]]=CL$7,Tb.Financiering[[#This Row],[Eigen
bijdrage]]+Tb.Financiering[[#This Row],[Andere
subsidie(s)]]+Tb.Financiering[[#This Row],[Anders]],0)</f>
        <v>0</v>
      </c>
      <c r="CM157" s="235">
        <f>IF(Tb.Financiering[[#This Row],[Pnr.]]=CM$7,Tb.Financiering[[#This Row],[Eigen
bijdrage]]+Tb.Financiering[[#This Row],[Andere
subsidie(s)]]+Tb.Financiering[[#This Row],[Anders]],0)</f>
        <v>0</v>
      </c>
      <c r="CN157" s="235">
        <f>IF(Tb.Financiering[[#This Row],[Pnr.]]=CN$7,Tb.Financiering[[#This Row],[Eigen
bijdrage]]+Tb.Financiering[[#This Row],[Andere
subsidie(s)]]+Tb.Financiering[[#This Row],[Anders]],0)</f>
        <v>0</v>
      </c>
      <c r="CO157" s="235">
        <f>IF(Tb.Financiering[[#This Row],[Pnr.]]=CO$7,Tb.Financiering[[#This Row],[Eigen
bijdrage]]+Tb.Financiering[[#This Row],[Andere
subsidie(s)]]+Tb.Financiering[[#This Row],[Anders]],0)</f>
        <v>0</v>
      </c>
      <c r="CP157" s="235">
        <f>IF(Tb.Financiering[[#This Row],[Pnr.]]=CP$7,Tb.Financiering[[#This Row],[Eigen
bijdrage]]+Tb.Financiering[[#This Row],[Andere
subsidie(s)]]+Tb.Financiering[[#This Row],[Anders]],0)</f>
        <v>0</v>
      </c>
      <c r="CQ157" s="235">
        <f>IF(Tb.Financiering[[#This Row],[Pnr.]]=CQ$7,Tb.Financiering[[#This Row],[Eigen
bijdrage]]+Tb.Financiering[[#This Row],[Andere
subsidie(s)]]+Tb.Financiering[[#This Row],[Anders]],0)</f>
        <v>0</v>
      </c>
      <c r="CR157" s="235">
        <f>IF(Tb.Financiering[[#This Row],[Pnr.]]=CR$7,Tb.Financiering[[#This Row],[Eigen
bijdrage]]+Tb.Financiering[[#This Row],[Andere
subsidie(s)]]+Tb.Financiering[[#This Row],[Anders]],0)</f>
        <v>0</v>
      </c>
      <c r="CS157" s="235">
        <f>IF(Tb.Financiering[[#This Row],[Pnr.]]=CS$7,Tb.Financiering[[#This Row],[Eigen
bijdrage]]+Tb.Financiering[[#This Row],[Andere
subsidie(s)]]+Tb.Financiering[[#This Row],[Anders]],0)</f>
        <v>0</v>
      </c>
      <c r="CT157" s="235">
        <f>IF(Tb.Financiering[[#This Row],[Pnr.]]=CT$7,Tb.Financiering[[#This Row],[Eigen
bijdrage]]+Tb.Financiering[[#This Row],[Andere
subsidie(s)]]+Tb.Financiering[[#This Row],[Anders]],0)</f>
        <v>0</v>
      </c>
      <c r="CU157" s="235">
        <f>IF(Tb.Financiering[[#This Row],[Pnr.]]=CU$7,Tb.Financiering[[#This Row],[Eigen
bijdrage]]+Tb.Financiering[[#This Row],[Andere
subsidie(s)]]+Tb.Financiering[[#This Row],[Anders]],0)</f>
        <v>0</v>
      </c>
      <c r="CV157" s="235">
        <f>IF(Tb.Financiering[[#This Row],[Pnr.]]=CV$7,Tb.Financiering[[#This Row],[Eigen
bijdrage]]+Tb.Financiering[[#This Row],[Andere
subsidie(s)]]+Tb.Financiering[[#This Row],[Anders]],0)</f>
        <v>0</v>
      </c>
      <c r="CW157" s="235">
        <f>IF(Tb.Financiering[[#This Row],[Pnr.]]=CW$7,Tb.Financiering[[#This Row],[Eigen
bijdrage]]+Tb.Financiering[[#This Row],[Andere
subsidie(s)]]+Tb.Financiering[[#This Row],[Anders]],0)</f>
        <v>0</v>
      </c>
      <c r="CX157" s="235">
        <f>IF(Tb.Financiering[[#This Row],[Pnr.]]=CX$7,Tb.Financiering[[#This Row],[Eigen
bijdrage]]+Tb.Financiering[[#This Row],[Andere
subsidie(s)]]+Tb.Financiering[[#This Row],[Anders]],0)</f>
        <v>0</v>
      </c>
      <c r="CY157" s="235">
        <f>IF(Tb.Financiering[[#This Row],[Pnr.]]=CY$7,Tb.Financiering[[#This Row],[Eigen
bijdrage]]+Tb.Financiering[[#This Row],[Andere
subsidie(s)]]+Tb.Financiering[[#This Row],[Anders]],0)</f>
        <v>0</v>
      </c>
      <c r="CZ157" s="235">
        <f>IF(Tb.Financiering[[#This Row],[Pnr.]]=CZ$7,Tb.Financiering[[#This Row],[Eigen
bijdrage]]+Tb.Financiering[[#This Row],[Andere
subsidie(s)]]+Tb.Financiering[[#This Row],[Anders]],0)</f>
        <v>0</v>
      </c>
      <c r="DA157" s="235">
        <f>IF(Tb.Financiering[[#This Row],[Pnr.]]=DA$7,Tb.Financiering[[#This Row],[Eigen
bijdrage]]+Tb.Financiering[[#This Row],[Andere
subsidie(s)]]+Tb.Financiering[[#This Row],[Anders]],0)</f>
        <v>0</v>
      </c>
      <c r="DB157" s="235">
        <f>IF(Tb.Financiering[[#This Row],[Pnr.]]=DB$7,Tb.Financiering[[#This Row],[Eigen
bijdrage]]+Tb.Financiering[[#This Row],[Andere
subsidie(s)]]+Tb.Financiering[[#This Row],[Anders]],0)</f>
        <v>0</v>
      </c>
      <c r="DC157" s="235">
        <f>IF(Tb.Financiering[[#This Row],[Pnr.]]=DC$7,Tb.Financiering[[#This Row],[Eigen
bijdrage]]+Tb.Financiering[[#This Row],[Andere
subsidie(s)]]+Tb.Financiering[[#This Row],[Anders]],0)</f>
        <v>0</v>
      </c>
      <c r="DD157" s="235">
        <f>IF(Tb.Financiering[[#This Row],[Pnr.]]=DD$7,Tb.Financiering[[#This Row],[Eigen
bijdrage]]+Tb.Financiering[[#This Row],[Andere
subsidie(s)]]+Tb.Financiering[[#This Row],[Anders]],0)</f>
        <v>0</v>
      </c>
      <c r="DE157" s="235">
        <f>IF(Tb.Financiering[[#This Row],[Pnr.]]=DE$7,Tb.Financiering[[#This Row],[Eigen
bijdrage]]+Tb.Financiering[[#This Row],[Andere
subsidie(s)]]+Tb.Financiering[[#This Row],[Anders]],0)</f>
        <v>0</v>
      </c>
      <c r="DF157" s="235">
        <f>IF(Tb.Financiering[[#This Row],[Pnr.]]=DF$7,Tb.Financiering[[#This Row],[Eigen
bijdrage]]+Tb.Financiering[[#This Row],[Andere
subsidie(s)]]+Tb.Financiering[[#This Row],[Anders]],0)</f>
        <v>0</v>
      </c>
      <c r="DG157" s="235">
        <f>IF(Tb.Financiering[[#This Row],[Pnr.]]=DG$7,Tb.Financiering[[#This Row],[Eigen
bijdrage]]+Tb.Financiering[[#This Row],[Andere
subsidie(s)]]+Tb.Financiering[[#This Row],[Anders]],0)</f>
        <v>0</v>
      </c>
      <c r="DH157" s="235">
        <f>IF(Tb.Financiering[[#This Row],[Pnr.]]=DH$7,Tb.Financiering[[#This Row],[Eigen
bijdrage]]+Tb.Financiering[[#This Row],[Andere
subsidie(s)]]+Tb.Financiering[[#This Row],[Anders]],0)</f>
        <v>0</v>
      </c>
      <c r="DI157" s="235">
        <f>IF(Tb.Financiering[[#This Row],[Pnr.]]=DI$7,Tb.Financiering[[#This Row],[Eigen
bijdrage]]+Tb.Financiering[[#This Row],[Andere
subsidie(s)]]+Tb.Financiering[[#This Row],[Anders]],0)</f>
        <v>0</v>
      </c>
      <c r="DJ157" s="235">
        <f>IF(Tb.Financiering[[#This Row],[Pnr.]]=DJ$7,Tb.Financiering[[#This Row],[Eigen
bijdrage]]+Tb.Financiering[[#This Row],[Andere
subsidie(s)]]+Tb.Financiering[[#This Row],[Anders]],0)</f>
        <v>0</v>
      </c>
      <c r="DK157" s="235">
        <f>IF(Tb.Financiering[[#This Row],[Pnr.]]=DK$7,Tb.Financiering[[#This Row],[Eigen
bijdrage]]+Tb.Financiering[[#This Row],[Andere
subsidie(s)]]+Tb.Financiering[[#This Row],[Anders]],0)</f>
        <v>0</v>
      </c>
      <c r="XFD157" s="31"/>
    </row>
    <row r="158" spans="1:115 16384:16384" s="4" customFormat="1" x14ac:dyDescent="0.3">
      <c r="A158" s="31"/>
      <c r="B158" s="137"/>
      <c r="C158" s="137"/>
      <c r="D158" s="11">
        <f>SUMIF(Tbl.Kosten[PSAnr.],Tb.Financiering[[#This Row],[PSAnr.]],Tbl.Kosten[Totaal kosten])</f>
        <v>0</v>
      </c>
      <c r="E158" s="154">
        <f>SUMIF(Tbl.Kosten[PSAnr.],Tb.Financiering[[#This Row],[PSAnr.]],Tbl.Kosten[Subsidie])</f>
        <v>0</v>
      </c>
      <c r="F158" s="155"/>
      <c r="G158" s="154">
        <f>Tb.Financiering[[#This Row],[Begrote kosten]]-Tb.Financiering[[#This Row],[Berekende GLB subsidie]]-Tb.Financiering[[#This Row],[Correctie GLB subsidie]]</f>
        <v>0</v>
      </c>
      <c r="H158" s="156"/>
      <c r="I158" s="156"/>
      <c r="J158" s="156"/>
      <c r="K158" s="152"/>
      <c r="L158" s="97">
        <f>Tb.Financiering[[#This Row],[Te financieren]]-SUM(Tb.Financiering[[#This Row],[Eigen
bijdrage]:[Anders]])</f>
        <v>0</v>
      </c>
      <c r="M158" s="160" t="str">
        <f>IFERROR(VLOOKUP(Tb.Financiering[[#This Row],[Partnernaam]],Tbl.Projectpartners[[Naam]:[PNr.]],9,FALSE),"")</f>
        <v/>
      </c>
      <c r="N158" s="142" t="str">
        <f>IFERROR(VLOOKUP(Tb.Financiering[[#This Row],[Subsidiabele activiteit]],Tbl.Subsidiehoogte[[Subsidieactiviteit]:[SAnr.]],3,FALSE),"")</f>
        <v/>
      </c>
      <c r="O158" s="142" t="str">
        <f>_xlfn.CONCAT(Tb.Financiering[[#This Row],[Pnr.]],Tb.Financiering[[#This Row],[SAnr.]])</f>
        <v/>
      </c>
      <c r="P158" s="144">
        <f>IF(Tb.Financiering[[#This Row],[Pnr.]]=P$7,Tb.Financiering[[#This Row],[Te financieren]]-Tb.Financiering[[#This Row],[Eigen
bijdrage]]-Tb.Financiering[[#This Row],[Andere
subsidie(s)]]-Tb.Financiering[[#This Row],[Anders]],0)</f>
        <v>0</v>
      </c>
      <c r="Q158" s="144">
        <f>IF(Tb.Financiering[[#This Row],[Pnr.]]=Q$7,Tb.Financiering[[#This Row],[Te financieren]]-Tb.Financiering[[#This Row],[Eigen
bijdrage]]-Tb.Financiering[[#This Row],[Andere
subsidie(s)]]-Tb.Financiering[[#This Row],[Anders]],0)</f>
        <v>0</v>
      </c>
      <c r="R158" s="144">
        <f>IF(Tb.Financiering[[#This Row],[Pnr.]]=R$7,Tb.Financiering[[#This Row],[Te financieren]]-Tb.Financiering[[#This Row],[Eigen
bijdrage]]-Tb.Financiering[[#This Row],[Andere
subsidie(s)]]-Tb.Financiering[[#This Row],[Anders]],0)</f>
        <v>0</v>
      </c>
      <c r="S158" s="144">
        <f>IF(Tb.Financiering[[#This Row],[Pnr.]]=S$7,Tb.Financiering[[#This Row],[Te financieren]]-Tb.Financiering[[#This Row],[Eigen
bijdrage]]-Tb.Financiering[[#This Row],[Andere
subsidie(s)]]-Tb.Financiering[[#This Row],[Anders]],0)</f>
        <v>0</v>
      </c>
      <c r="T158" s="144">
        <f>IF(Tb.Financiering[[#This Row],[Pnr.]]=T$7,Tb.Financiering[[#This Row],[Te financieren]]-Tb.Financiering[[#This Row],[Eigen
bijdrage]]-Tb.Financiering[[#This Row],[Andere
subsidie(s)]]-Tb.Financiering[[#This Row],[Anders]],0)</f>
        <v>0</v>
      </c>
      <c r="U158" s="144">
        <f>IF(Tb.Financiering[[#This Row],[Pnr.]]=U$7,Tb.Financiering[[#This Row],[Te financieren]]-Tb.Financiering[[#This Row],[Eigen
bijdrage]]-Tb.Financiering[[#This Row],[Andere
subsidie(s)]]-Tb.Financiering[[#This Row],[Anders]],0)</f>
        <v>0</v>
      </c>
      <c r="V158" s="144">
        <f>IF(Tb.Financiering[[#This Row],[Pnr.]]=V$7,Tb.Financiering[[#This Row],[Te financieren]]-Tb.Financiering[[#This Row],[Eigen
bijdrage]]-Tb.Financiering[[#This Row],[Andere
subsidie(s)]]-Tb.Financiering[[#This Row],[Anders]],0)</f>
        <v>0</v>
      </c>
      <c r="W158" s="144">
        <f>IF(Tb.Financiering[[#This Row],[Pnr.]]=W$7,Tb.Financiering[[#This Row],[Te financieren]]-Tb.Financiering[[#This Row],[Eigen
bijdrage]]-Tb.Financiering[[#This Row],[Andere
subsidie(s)]]-Tb.Financiering[[#This Row],[Anders]],0)</f>
        <v>0</v>
      </c>
      <c r="X158" s="144">
        <f>IF(Tb.Financiering[[#This Row],[Pnr.]]=X$7,Tb.Financiering[[#This Row],[Te financieren]]-Tb.Financiering[[#This Row],[Eigen
bijdrage]]-Tb.Financiering[[#This Row],[Andere
subsidie(s)]]-Tb.Financiering[[#This Row],[Anders]],0)</f>
        <v>0</v>
      </c>
      <c r="Y158" s="144">
        <f>IF(Tb.Financiering[[#This Row],[Pnr.]]=Y$7,Tb.Financiering[[#This Row],[Te financieren]]-Tb.Financiering[[#This Row],[Eigen
bijdrage]]-Tb.Financiering[[#This Row],[Andere
subsidie(s)]]-Tb.Financiering[[#This Row],[Anders]],0)</f>
        <v>0</v>
      </c>
      <c r="Z158" s="144">
        <f>IF(Tb.Financiering[[#This Row],[Pnr.]]=Z$7,Tb.Financiering[[#This Row],[Te financieren]]-Tb.Financiering[[#This Row],[Eigen
bijdrage]]-Tb.Financiering[[#This Row],[Andere
subsidie(s)]]-Tb.Financiering[[#This Row],[Anders]],0)</f>
        <v>0</v>
      </c>
      <c r="AA158" s="144">
        <f>IF(Tb.Financiering[[#This Row],[Pnr.]]=AA$7,Tb.Financiering[[#This Row],[Te financieren]]-Tb.Financiering[[#This Row],[Eigen
bijdrage]]-Tb.Financiering[[#This Row],[Andere
subsidie(s)]]-Tb.Financiering[[#This Row],[Anders]],0)</f>
        <v>0</v>
      </c>
      <c r="AB158" s="144">
        <f>IF(Tb.Financiering[[#This Row],[Pnr.]]=AB$7,Tb.Financiering[[#This Row],[Te financieren]]-Tb.Financiering[[#This Row],[Eigen
bijdrage]]-Tb.Financiering[[#This Row],[Andere
subsidie(s)]]-Tb.Financiering[[#This Row],[Anders]],0)</f>
        <v>0</v>
      </c>
      <c r="AC158" s="144">
        <f>IF(Tb.Financiering[[#This Row],[Pnr.]]=AC$7,Tb.Financiering[[#This Row],[Te financieren]]-Tb.Financiering[[#This Row],[Eigen
bijdrage]]-Tb.Financiering[[#This Row],[Andere
subsidie(s)]]-Tb.Financiering[[#This Row],[Anders]],0)</f>
        <v>0</v>
      </c>
      <c r="AD158" s="144">
        <f>IF(Tb.Financiering[[#This Row],[Pnr.]]=AD$7,Tb.Financiering[[#This Row],[Te financieren]]-Tb.Financiering[[#This Row],[Eigen
bijdrage]]-Tb.Financiering[[#This Row],[Andere
subsidie(s)]]-Tb.Financiering[[#This Row],[Anders]],0)</f>
        <v>0</v>
      </c>
      <c r="AE158" s="144">
        <f>IF(Tb.Financiering[[#This Row],[Pnr.]]=AE$7,Tb.Financiering[[#This Row],[Te financieren]]-Tb.Financiering[[#This Row],[Eigen
bijdrage]]-Tb.Financiering[[#This Row],[Andere
subsidie(s)]]-Tb.Financiering[[#This Row],[Anders]],0)</f>
        <v>0</v>
      </c>
      <c r="AF158" s="144">
        <f>IF(Tb.Financiering[[#This Row],[Pnr.]]=AF$7,Tb.Financiering[[#This Row],[Te financieren]]-Tb.Financiering[[#This Row],[Eigen
bijdrage]]-Tb.Financiering[[#This Row],[Andere
subsidie(s)]]-Tb.Financiering[[#This Row],[Anders]],0)</f>
        <v>0</v>
      </c>
      <c r="AG158" s="144">
        <f>IF(Tb.Financiering[[#This Row],[Pnr.]]=AG$7,Tb.Financiering[[#This Row],[Te financieren]]-Tb.Financiering[[#This Row],[Eigen
bijdrage]]-Tb.Financiering[[#This Row],[Andere
subsidie(s)]]-Tb.Financiering[[#This Row],[Anders]],0)</f>
        <v>0</v>
      </c>
      <c r="AH158" s="144">
        <f>IF(Tb.Financiering[[#This Row],[Pnr.]]=AH$7,Tb.Financiering[[#This Row],[Te financieren]]-Tb.Financiering[[#This Row],[Eigen
bijdrage]]-Tb.Financiering[[#This Row],[Andere
subsidie(s)]]-Tb.Financiering[[#This Row],[Anders]],0)</f>
        <v>0</v>
      </c>
      <c r="AI158" s="144">
        <f>IF(Tb.Financiering[[#This Row],[Pnr.]]=AI$7,Tb.Financiering[[#This Row],[Te financieren]]-Tb.Financiering[[#This Row],[Eigen
bijdrage]]-Tb.Financiering[[#This Row],[Andere
subsidie(s)]]-Tb.Financiering[[#This Row],[Anders]],0)</f>
        <v>0</v>
      </c>
      <c r="AJ158" s="144">
        <f>IF(Tb.Financiering[[#This Row],[Pnr.]]=AJ$7,Tb.Financiering[[#This Row],[Te financieren]]-Tb.Financiering[[#This Row],[Eigen
bijdrage]]-Tb.Financiering[[#This Row],[Andere
subsidie(s)]]-Tb.Financiering[[#This Row],[Anders]],0)</f>
        <v>0</v>
      </c>
      <c r="AK158" s="144">
        <f>IF(Tb.Financiering[[#This Row],[Pnr.]]=AK$7,Tb.Financiering[[#This Row],[Te financieren]]-Tb.Financiering[[#This Row],[Eigen
bijdrage]]-Tb.Financiering[[#This Row],[Andere
subsidie(s)]]-Tb.Financiering[[#This Row],[Anders]],0)</f>
        <v>0</v>
      </c>
      <c r="AL158" s="144">
        <f>IF(Tb.Financiering[[#This Row],[Pnr.]]=AL$7,Tb.Financiering[[#This Row],[Te financieren]]-Tb.Financiering[[#This Row],[Eigen
bijdrage]]-Tb.Financiering[[#This Row],[Andere
subsidie(s)]]-Tb.Financiering[[#This Row],[Anders]],0)</f>
        <v>0</v>
      </c>
      <c r="AM158" s="144">
        <f>IF(Tb.Financiering[[#This Row],[Pnr.]]=AM$7,Tb.Financiering[[#This Row],[Te financieren]]-Tb.Financiering[[#This Row],[Eigen
bijdrage]]-Tb.Financiering[[#This Row],[Andere
subsidie(s)]]-Tb.Financiering[[#This Row],[Anders]],0)</f>
        <v>0</v>
      </c>
      <c r="AN158" s="144">
        <f>IF(Tb.Financiering[[#This Row],[Pnr.]]=AN$7,Tb.Financiering[[#This Row],[Te financieren]]-Tb.Financiering[[#This Row],[Eigen
bijdrage]]-Tb.Financiering[[#This Row],[Andere
subsidie(s)]]-Tb.Financiering[[#This Row],[Anders]],0)</f>
        <v>0</v>
      </c>
      <c r="AO158" s="144">
        <f>IF(Tb.Financiering[[#This Row],[Pnr.]]=AO$7,Tb.Financiering[[#This Row],[Te financieren]]-Tb.Financiering[[#This Row],[Eigen
bijdrage]]-Tb.Financiering[[#This Row],[Andere
subsidie(s)]]-Tb.Financiering[[#This Row],[Anders]],0)</f>
        <v>0</v>
      </c>
      <c r="AP158" s="144">
        <f>IF(Tb.Financiering[[#This Row],[Pnr.]]=AP$7,Tb.Financiering[[#This Row],[Te financieren]]-Tb.Financiering[[#This Row],[Eigen
bijdrage]]-Tb.Financiering[[#This Row],[Andere
subsidie(s)]]-Tb.Financiering[[#This Row],[Anders]],0)</f>
        <v>0</v>
      </c>
      <c r="AQ158" s="144">
        <f>IF(Tb.Financiering[[#This Row],[Pnr.]]=AQ$7,Tb.Financiering[[#This Row],[Te financieren]]-Tb.Financiering[[#This Row],[Eigen
bijdrage]]-Tb.Financiering[[#This Row],[Andere
subsidie(s)]]-Tb.Financiering[[#This Row],[Anders]],0)</f>
        <v>0</v>
      </c>
      <c r="AR158" s="144">
        <f>IF(Tb.Financiering[[#This Row],[Pnr.]]=AR$7,Tb.Financiering[[#This Row],[Te financieren]]-Tb.Financiering[[#This Row],[Eigen
bijdrage]]-Tb.Financiering[[#This Row],[Andere
subsidie(s)]]-Tb.Financiering[[#This Row],[Anders]],0)</f>
        <v>0</v>
      </c>
      <c r="AS158" s="144">
        <f>IF(Tb.Financiering[[#This Row],[Pnr.]]=AS$7,Tb.Financiering[[#This Row],[Te financieren]]-Tb.Financiering[[#This Row],[Eigen
bijdrage]]-Tb.Financiering[[#This Row],[Andere
subsidie(s)]]-Tb.Financiering[[#This Row],[Anders]],0)</f>
        <v>0</v>
      </c>
      <c r="AT158" s="144">
        <f>IF(Tb.Financiering[[#This Row],[Pnr.]]=AT$7,Tb.Financiering[[#This Row],[Te financieren]]-Tb.Financiering[[#This Row],[Eigen
bijdrage]]-Tb.Financiering[[#This Row],[Andere
subsidie(s)]]-Tb.Financiering[[#This Row],[Anders]],0)</f>
        <v>0</v>
      </c>
      <c r="AU158" s="144">
        <f>IF(Tb.Financiering[[#This Row],[Pnr.]]=AU$7,Tb.Financiering[[#This Row],[Te financieren]]-Tb.Financiering[[#This Row],[Eigen
bijdrage]]-Tb.Financiering[[#This Row],[Andere
subsidie(s)]]-Tb.Financiering[[#This Row],[Anders]],0)</f>
        <v>0</v>
      </c>
      <c r="AV158" s="144">
        <f>IF(Tb.Financiering[[#This Row],[Pnr.]]=AV$7,Tb.Financiering[[#This Row],[Te financieren]]-Tb.Financiering[[#This Row],[Eigen
bijdrage]]-Tb.Financiering[[#This Row],[Andere
subsidie(s)]]-Tb.Financiering[[#This Row],[Anders]],0)</f>
        <v>0</v>
      </c>
      <c r="AW158" s="144">
        <f>IF(Tb.Financiering[[#This Row],[Pnr.]]=AW$7,Tb.Financiering[[#This Row],[Te financieren]]-Tb.Financiering[[#This Row],[Eigen
bijdrage]]-Tb.Financiering[[#This Row],[Andere
subsidie(s)]]-Tb.Financiering[[#This Row],[Anders]],0)</f>
        <v>0</v>
      </c>
      <c r="AX158" s="144">
        <f>IF(Tb.Financiering[[#This Row],[Pnr.]]=AX$7,Tb.Financiering[[#This Row],[Te financieren]]-Tb.Financiering[[#This Row],[Eigen
bijdrage]]-Tb.Financiering[[#This Row],[Andere
subsidie(s)]]-Tb.Financiering[[#This Row],[Anders]],0)</f>
        <v>0</v>
      </c>
      <c r="AY158" s="144">
        <f>IF(Tb.Financiering[[#This Row],[Pnr.]]=AY$7,Tb.Financiering[[#This Row],[Te financieren]]-Tb.Financiering[[#This Row],[Eigen
bijdrage]]-Tb.Financiering[[#This Row],[Andere
subsidie(s)]]-Tb.Financiering[[#This Row],[Anders]],0)</f>
        <v>0</v>
      </c>
      <c r="AZ158" s="144">
        <f>IF(Tb.Financiering[[#This Row],[Pnr.]]=AZ$7,Tb.Financiering[[#This Row],[Te financieren]]-Tb.Financiering[[#This Row],[Eigen
bijdrage]]-Tb.Financiering[[#This Row],[Andere
subsidie(s)]]-Tb.Financiering[[#This Row],[Anders]],0)</f>
        <v>0</v>
      </c>
      <c r="BA158" s="144">
        <f>IF(Tb.Financiering[[#This Row],[Pnr.]]=BA$7,Tb.Financiering[[#This Row],[Te financieren]]-Tb.Financiering[[#This Row],[Eigen
bijdrage]]-Tb.Financiering[[#This Row],[Andere
subsidie(s)]]-Tb.Financiering[[#This Row],[Anders]],0)</f>
        <v>0</v>
      </c>
      <c r="BB158" s="144">
        <f>IF(Tb.Financiering[[#This Row],[Pnr.]]=BB$7,Tb.Financiering[[#This Row],[Te financieren]]-Tb.Financiering[[#This Row],[Eigen
bijdrage]]-Tb.Financiering[[#This Row],[Andere
subsidie(s)]]-Tb.Financiering[[#This Row],[Anders]],0)</f>
        <v>0</v>
      </c>
      <c r="BC158" s="144">
        <f>IF(Tb.Financiering[[#This Row],[Pnr.]]=BC$7,Tb.Financiering[[#This Row],[Te financieren]]-Tb.Financiering[[#This Row],[Eigen
bijdrage]]-Tb.Financiering[[#This Row],[Andere
subsidie(s)]]-Tb.Financiering[[#This Row],[Anders]],0)</f>
        <v>0</v>
      </c>
      <c r="BD158" s="144">
        <f>IF(Tb.Financiering[[#This Row],[Pnr.]]=BD$7,Tb.Financiering[[#This Row],[Te financieren]]-Tb.Financiering[[#This Row],[Eigen
bijdrage]]-Tb.Financiering[[#This Row],[Andere
subsidie(s)]]-Tb.Financiering[[#This Row],[Anders]],0)</f>
        <v>0</v>
      </c>
      <c r="BE158" s="144">
        <f>IF(Tb.Financiering[[#This Row],[Pnr.]]=BE$7,Tb.Financiering[[#This Row],[Te financieren]]-Tb.Financiering[[#This Row],[Eigen
bijdrage]]-Tb.Financiering[[#This Row],[Andere
subsidie(s)]]-Tb.Financiering[[#This Row],[Anders]],0)</f>
        <v>0</v>
      </c>
      <c r="BF158" s="144">
        <f>IF(Tb.Financiering[[#This Row],[Pnr.]]=BF$7,Tb.Financiering[[#This Row],[Te financieren]]-Tb.Financiering[[#This Row],[Eigen
bijdrage]]-Tb.Financiering[[#This Row],[Andere
subsidie(s)]]-Tb.Financiering[[#This Row],[Anders]],0)</f>
        <v>0</v>
      </c>
      <c r="BG158" s="144">
        <f>IF(Tb.Financiering[[#This Row],[Pnr.]]=BG$7,Tb.Financiering[[#This Row],[Te financieren]]-Tb.Financiering[[#This Row],[Eigen
bijdrage]]-Tb.Financiering[[#This Row],[Andere
subsidie(s)]]-Tb.Financiering[[#This Row],[Anders]],0)</f>
        <v>0</v>
      </c>
      <c r="BH158" s="144">
        <f>IF(Tb.Financiering[[#This Row],[Pnr.]]=BH$7,Tb.Financiering[[#This Row],[Te financieren]]-Tb.Financiering[[#This Row],[Eigen
bijdrage]]-Tb.Financiering[[#This Row],[Andere
subsidie(s)]]-Tb.Financiering[[#This Row],[Anders]],0)</f>
        <v>0</v>
      </c>
      <c r="BI158" s="144">
        <f>IF(Tb.Financiering[[#This Row],[Pnr.]]=BI$7,Tb.Financiering[[#This Row],[Te financieren]]-Tb.Financiering[[#This Row],[Eigen
bijdrage]]-Tb.Financiering[[#This Row],[Andere
subsidie(s)]]-Tb.Financiering[[#This Row],[Anders]],0)</f>
        <v>0</v>
      </c>
      <c r="BJ158" s="144">
        <f>IF(Tb.Financiering[[#This Row],[Pnr.]]=BJ$7,Tb.Financiering[[#This Row],[Te financieren]]-Tb.Financiering[[#This Row],[Eigen
bijdrage]]-Tb.Financiering[[#This Row],[Andere
subsidie(s)]]-Tb.Financiering[[#This Row],[Anders]],0)</f>
        <v>0</v>
      </c>
      <c r="BK158" s="144">
        <f>IF(Tb.Financiering[[#This Row],[Pnr.]]=BK$7,Tb.Financiering[[#This Row],[Te financieren]]-Tb.Financiering[[#This Row],[Eigen
bijdrage]]-Tb.Financiering[[#This Row],[Andere
subsidie(s)]]-Tb.Financiering[[#This Row],[Anders]],0)</f>
        <v>0</v>
      </c>
      <c r="BL158" s="144">
        <f>IF(Tb.Financiering[[#This Row],[Pnr.]]=BL$7,Tb.Financiering[[#This Row],[Te financieren]]-Tb.Financiering[[#This Row],[Eigen
bijdrage]]-Tb.Financiering[[#This Row],[Andere
subsidie(s)]]-Tb.Financiering[[#This Row],[Anders]],0)</f>
        <v>0</v>
      </c>
      <c r="BM158" s="144">
        <f>IF(Tb.Financiering[[#This Row],[Pnr.]]=BM$7,Tb.Financiering[[#This Row],[Te financieren]]-Tb.Financiering[[#This Row],[Eigen
bijdrage]]-Tb.Financiering[[#This Row],[Andere
subsidie(s)]]-Tb.Financiering[[#This Row],[Anders]],0)</f>
        <v>0</v>
      </c>
      <c r="BN158" s="235">
        <f>IF(Tb.Financiering[[#This Row],[Pnr.]]=BN$7,Tb.Financiering[[#This Row],[Eigen
bijdrage]]+Tb.Financiering[[#This Row],[Andere
subsidie(s)]]+Tb.Financiering[[#This Row],[Anders]],0)</f>
        <v>0</v>
      </c>
      <c r="BO158" s="235">
        <f>IF(Tb.Financiering[[#This Row],[Pnr.]]=BO$7,Tb.Financiering[[#This Row],[Eigen
bijdrage]]+Tb.Financiering[[#This Row],[Andere
subsidie(s)]]+Tb.Financiering[[#This Row],[Anders]],0)</f>
        <v>0</v>
      </c>
      <c r="BP158" s="235">
        <f>IF(Tb.Financiering[[#This Row],[Pnr.]]=BP$7,Tb.Financiering[[#This Row],[Eigen
bijdrage]]+Tb.Financiering[[#This Row],[Andere
subsidie(s)]]+Tb.Financiering[[#This Row],[Anders]],0)</f>
        <v>0</v>
      </c>
      <c r="BQ158" s="235">
        <f>IF(Tb.Financiering[[#This Row],[Pnr.]]=BQ$7,Tb.Financiering[[#This Row],[Eigen
bijdrage]]+Tb.Financiering[[#This Row],[Andere
subsidie(s)]]+Tb.Financiering[[#This Row],[Anders]],0)</f>
        <v>0</v>
      </c>
      <c r="BR158" s="235">
        <f>IF(Tb.Financiering[[#This Row],[Pnr.]]=BR$7,Tb.Financiering[[#This Row],[Eigen
bijdrage]]+Tb.Financiering[[#This Row],[Andere
subsidie(s)]]+Tb.Financiering[[#This Row],[Anders]],0)</f>
        <v>0</v>
      </c>
      <c r="BS158" s="235">
        <f>IF(Tb.Financiering[[#This Row],[Pnr.]]=BS$7,Tb.Financiering[[#This Row],[Eigen
bijdrage]]+Tb.Financiering[[#This Row],[Andere
subsidie(s)]]+Tb.Financiering[[#This Row],[Anders]],0)</f>
        <v>0</v>
      </c>
      <c r="BT158" s="235">
        <f>IF(Tb.Financiering[[#This Row],[Pnr.]]=BT$7,Tb.Financiering[[#This Row],[Eigen
bijdrage]]+Tb.Financiering[[#This Row],[Andere
subsidie(s)]]+Tb.Financiering[[#This Row],[Anders]],0)</f>
        <v>0</v>
      </c>
      <c r="BU158" s="235">
        <f>IF(Tb.Financiering[[#This Row],[Pnr.]]=BU$7,Tb.Financiering[[#This Row],[Eigen
bijdrage]]+Tb.Financiering[[#This Row],[Andere
subsidie(s)]]+Tb.Financiering[[#This Row],[Anders]],0)</f>
        <v>0</v>
      </c>
      <c r="BV158" s="235">
        <f>IF(Tb.Financiering[[#This Row],[Pnr.]]=BV$7,Tb.Financiering[[#This Row],[Eigen
bijdrage]]+Tb.Financiering[[#This Row],[Andere
subsidie(s)]]+Tb.Financiering[[#This Row],[Anders]],0)</f>
        <v>0</v>
      </c>
      <c r="BW158" s="235">
        <f>IF(Tb.Financiering[[#This Row],[Pnr.]]=BW$7,Tb.Financiering[[#This Row],[Eigen
bijdrage]]+Tb.Financiering[[#This Row],[Andere
subsidie(s)]]+Tb.Financiering[[#This Row],[Anders]],0)</f>
        <v>0</v>
      </c>
      <c r="BX158" s="235">
        <f>IF(Tb.Financiering[[#This Row],[Pnr.]]=BX$7,Tb.Financiering[[#This Row],[Eigen
bijdrage]]+Tb.Financiering[[#This Row],[Andere
subsidie(s)]]+Tb.Financiering[[#This Row],[Anders]],0)</f>
        <v>0</v>
      </c>
      <c r="BY158" s="235">
        <f>IF(Tb.Financiering[[#This Row],[Pnr.]]=BY$7,Tb.Financiering[[#This Row],[Eigen
bijdrage]]+Tb.Financiering[[#This Row],[Andere
subsidie(s)]]+Tb.Financiering[[#This Row],[Anders]],0)</f>
        <v>0</v>
      </c>
      <c r="BZ158" s="235">
        <f>IF(Tb.Financiering[[#This Row],[Pnr.]]=BZ$7,Tb.Financiering[[#This Row],[Eigen
bijdrage]]+Tb.Financiering[[#This Row],[Andere
subsidie(s)]]+Tb.Financiering[[#This Row],[Anders]],0)</f>
        <v>0</v>
      </c>
      <c r="CA158" s="235">
        <f>IF(Tb.Financiering[[#This Row],[Pnr.]]=CA$7,Tb.Financiering[[#This Row],[Eigen
bijdrage]]+Tb.Financiering[[#This Row],[Andere
subsidie(s)]]+Tb.Financiering[[#This Row],[Anders]],0)</f>
        <v>0</v>
      </c>
      <c r="CB158" s="235">
        <f>IF(Tb.Financiering[[#This Row],[Pnr.]]=CB$7,Tb.Financiering[[#This Row],[Eigen
bijdrage]]+Tb.Financiering[[#This Row],[Andere
subsidie(s)]]+Tb.Financiering[[#This Row],[Anders]],0)</f>
        <v>0</v>
      </c>
      <c r="CC158" s="235">
        <f>IF(Tb.Financiering[[#This Row],[Pnr.]]=CC$7,Tb.Financiering[[#This Row],[Eigen
bijdrage]]+Tb.Financiering[[#This Row],[Andere
subsidie(s)]]+Tb.Financiering[[#This Row],[Anders]],0)</f>
        <v>0</v>
      </c>
      <c r="CD158" s="235">
        <f>IF(Tb.Financiering[[#This Row],[Pnr.]]=CD$7,Tb.Financiering[[#This Row],[Eigen
bijdrage]]+Tb.Financiering[[#This Row],[Andere
subsidie(s)]]+Tb.Financiering[[#This Row],[Anders]],0)</f>
        <v>0</v>
      </c>
      <c r="CE158" s="235">
        <f>IF(Tb.Financiering[[#This Row],[Pnr.]]=CE$7,Tb.Financiering[[#This Row],[Eigen
bijdrage]]+Tb.Financiering[[#This Row],[Andere
subsidie(s)]]+Tb.Financiering[[#This Row],[Anders]],0)</f>
        <v>0</v>
      </c>
      <c r="CF158" s="235">
        <f>IF(Tb.Financiering[[#This Row],[Pnr.]]=CF$7,Tb.Financiering[[#This Row],[Eigen
bijdrage]]+Tb.Financiering[[#This Row],[Andere
subsidie(s)]]+Tb.Financiering[[#This Row],[Anders]],0)</f>
        <v>0</v>
      </c>
      <c r="CG158" s="235">
        <f>IF(Tb.Financiering[[#This Row],[Pnr.]]=CG$7,Tb.Financiering[[#This Row],[Eigen
bijdrage]]+Tb.Financiering[[#This Row],[Andere
subsidie(s)]]+Tb.Financiering[[#This Row],[Anders]],0)</f>
        <v>0</v>
      </c>
      <c r="CH158" s="235">
        <f>IF(Tb.Financiering[[#This Row],[Pnr.]]=CH$7,Tb.Financiering[[#This Row],[Eigen
bijdrage]]+Tb.Financiering[[#This Row],[Andere
subsidie(s)]]+Tb.Financiering[[#This Row],[Anders]],0)</f>
        <v>0</v>
      </c>
      <c r="CI158" s="235">
        <f>IF(Tb.Financiering[[#This Row],[Pnr.]]=CI$7,Tb.Financiering[[#This Row],[Eigen
bijdrage]]+Tb.Financiering[[#This Row],[Andere
subsidie(s)]]+Tb.Financiering[[#This Row],[Anders]],0)</f>
        <v>0</v>
      </c>
      <c r="CJ158" s="235">
        <f>IF(Tb.Financiering[[#This Row],[Pnr.]]=CJ$7,Tb.Financiering[[#This Row],[Eigen
bijdrage]]+Tb.Financiering[[#This Row],[Andere
subsidie(s)]]+Tb.Financiering[[#This Row],[Anders]],0)</f>
        <v>0</v>
      </c>
      <c r="CK158" s="235">
        <f>IF(Tb.Financiering[[#This Row],[Pnr.]]=CK$7,Tb.Financiering[[#This Row],[Eigen
bijdrage]]+Tb.Financiering[[#This Row],[Andere
subsidie(s)]]+Tb.Financiering[[#This Row],[Anders]],0)</f>
        <v>0</v>
      </c>
      <c r="CL158" s="235">
        <f>IF(Tb.Financiering[[#This Row],[Pnr.]]=CL$7,Tb.Financiering[[#This Row],[Eigen
bijdrage]]+Tb.Financiering[[#This Row],[Andere
subsidie(s)]]+Tb.Financiering[[#This Row],[Anders]],0)</f>
        <v>0</v>
      </c>
      <c r="CM158" s="235">
        <f>IF(Tb.Financiering[[#This Row],[Pnr.]]=CM$7,Tb.Financiering[[#This Row],[Eigen
bijdrage]]+Tb.Financiering[[#This Row],[Andere
subsidie(s)]]+Tb.Financiering[[#This Row],[Anders]],0)</f>
        <v>0</v>
      </c>
      <c r="CN158" s="235">
        <f>IF(Tb.Financiering[[#This Row],[Pnr.]]=CN$7,Tb.Financiering[[#This Row],[Eigen
bijdrage]]+Tb.Financiering[[#This Row],[Andere
subsidie(s)]]+Tb.Financiering[[#This Row],[Anders]],0)</f>
        <v>0</v>
      </c>
      <c r="CO158" s="235">
        <f>IF(Tb.Financiering[[#This Row],[Pnr.]]=CO$7,Tb.Financiering[[#This Row],[Eigen
bijdrage]]+Tb.Financiering[[#This Row],[Andere
subsidie(s)]]+Tb.Financiering[[#This Row],[Anders]],0)</f>
        <v>0</v>
      </c>
      <c r="CP158" s="235">
        <f>IF(Tb.Financiering[[#This Row],[Pnr.]]=CP$7,Tb.Financiering[[#This Row],[Eigen
bijdrage]]+Tb.Financiering[[#This Row],[Andere
subsidie(s)]]+Tb.Financiering[[#This Row],[Anders]],0)</f>
        <v>0</v>
      </c>
      <c r="CQ158" s="235">
        <f>IF(Tb.Financiering[[#This Row],[Pnr.]]=CQ$7,Tb.Financiering[[#This Row],[Eigen
bijdrage]]+Tb.Financiering[[#This Row],[Andere
subsidie(s)]]+Tb.Financiering[[#This Row],[Anders]],0)</f>
        <v>0</v>
      </c>
      <c r="CR158" s="235">
        <f>IF(Tb.Financiering[[#This Row],[Pnr.]]=CR$7,Tb.Financiering[[#This Row],[Eigen
bijdrage]]+Tb.Financiering[[#This Row],[Andere
subsidie(s)]]+Tb.Financiering[[#This Row],[Anders]],0)</f>
        <v>0</v>
      </c>
      <c r="CS158" s="235">
        <f>IF(Tb.Financiering[[#This Row],[Pnr.]]=CS$7,Tb.Financiering[[#This Row],[Eigen
bijdrage]]+Tb.Financiering[[#This Row],[Andere
subsidie(s)]]+Tb.Financiering[[#This Row],[Anders]],0)</f>
        <v>0</v>
      </c>
      <c r="CT158" s="235">
        <f>IF(Tb.Financiering[[#This Row],[Pnr.]]=CT$7,Tb.Financiering[[#This Row],[Eigen
bijdrage]]+Tb.Financiering[[#This Row],[Andere
subsidie(s)]]+Tb.Financiering[[#This Row],[Anders]],0)</f>
        <v>0</v>
      </c>
      <c r="CU158" s="235">
        <f>IF(Tb.Financiering[[#This Row],[Pnr.]]=CU$7,Tb.Financiering[[#This Row],[Eigen
bijdrage]]+Tb.Financiering[[#This Row],[Andere
subsidie(s)]]+Tb.Financiering[[#This Row],[Anders]],0)</f>
        <v>0</v>
      </c>
      <c r="CV158" s="235">
        <f>IF(Tb.Financiering[[#This Row],[Pnr.]]=CV$7,Tb.Financiering[[#This Row],[Eigen
bijdrage]]+Tb.Financiering[[#This Row],[Andere
subsidie(s)]]+Tb.Financiering[[#This Row],[Anders]],0)</f>
        <v>0</v>
      </c>
      <c r="CW158" s="235">
        <f>IF(Tb.Financiering[[#This Row],[Pnr.]]=CW$7,Tb.Financiering[[#This Row],[Eigen
bijdrage]]+Tb.Financiering[[#This Row],[Andere
subsidie(s)]]+Tb.Financiering[[#This Row],[Anders]],0)</f>
        <v>0</v>
      </c>
      <c r="CX158" s="235">
        <f>IF(Tb.Financiering[[#This Row],[Pnr.]]=CX$7,Tb.Financiering[[#This Row],[Eigen
bijdrage]]+Tb.Financiering[[#This Row],[Andere
subsidie(s)]]+Tb.Financiering[[#This Row],[Anders]],0)</f>
        <v>0</v>
      </c>
      <c r="CY158" s="235">
        <f>IF(Tb.Financiering[[#This Row],[Pnr.]]=CY$7,Tb.Financiering[[#This Row],[Eigen
bijdrage]]+Tb.Financiering[[#This Row],[Andere
subsidie(s)]]+Tb.Financiering[[#This Row],[Anders]],0)</f>
        <v>0</v>
      </c>
      <c r="CZ158" s="235">
        <f>IF(Tb.Financiering[[#This Row],[Pnr.]]=CZ$7,Tb.Financiering[[#This Row],[Eigen
bijdrage]]+Tb.Financiering[[#This Row],[Andere
subsidie(s)]]+Tb.Financiering[[#This Row],[Anders]],0)</f>
        <v>0</v>
      </c>
      <c r="DA158" s="235">
        <f>IF(Tb.Financiering[[#This Row],[Pnr.]]=DA$7,Tb.Financiering[[#This Row],[Eigen
bijdrage]]+Tb.Financiering[[#This Row],[Andere
subsidie(s)]]+Tb.Financiering[[#This Row],[Anders]],0)</f>
        <v>0</v>
      </c>
      <c r="DB158" s="235">
        <f>IF(Tb.Financiering[[#This Row],[Pnr.]]=DB$7,Tb.Financiering[[#This Row],[Eigen
bijdrage]]+Tb.Financiering[[#This Row],[Andere
subsidie(s)]]+Tb.Financiering[[#This Row],[Anders]],0)</f>
        <v>0</v>
      </c>
      <c r="DC158" s="235">
        <f>IF(Tb.Financiering[[#This Row],[Pnr.]]=DC$7,Tb.Financiering[[#This Row],[Eigen
bijdrage]]+Tb.Financiering[[#This Row],[Andere
subsidie(s)]]+Tb.Financiering[[#This Row],[Anders]],0)</f>
        <v>0</v>
      </c>
      <c r="DD158" s="235">
        <f>IF(Tb.Financiering[[#This Row],[Pnr.]]=DD$7,Tb.Financiering[[#This Row],[Eigen
bijdrage]]+Tb.Financiering[[#This Row],[Andere
subsidie(s)]]+Tb.Financiering[[#This Row],[Anders]],0)</f>
        <v>0</v>
      </c>
      <c r="DE158" s="235">
        <f>IF(Tb.Financiering[[#This Row],[Pnr.]]=DE$7,Tb.Financiering[[#This Row],[Eigen
bijdrage]]+Tb.Financiering[[#This Row],[Andere
subsidie(s)]]+Tb.Financiering[[#This Row],[Anders]],0)</f>
        <v>0</v>
      </c>
      <c r="DF158" s="235">
        <f>IF(Tb.Financiering[[#This Row],[Pnr.]]=DF$7,Tb.Financiering[[#This Row],[Eigen
bijdrage]]+Tb.Financiering[[#This Row],[Andere
subsidie(s)]]+Tb.Financiering[[#This Row],[Anders]],0)</f>
        <v>0</v>
      </c>
      <c r="DG158" s="235">
        <f>IF(Tb.Financiering[[#This Row],[Pnr.]]=DG$7,Tb.Financiering[[#This Row],[Eigen
bijdrage]]+Tb.Financiering[[#This Row],[Andere
subsidie(s)]]+Tb.Financiering[[#This Row],[Anders]],0)</f>
        <v>0</v>
      </c>
      <c r="DH158" s="235">
        <f>IF(Tb.Financiering[[#This Row],[Pnr.]]=DH$7,Tb.Financiering[[#This Row],[Eigen
bijdrage]]+Tb.Financiering[[#This Row],[Andere
subsidie(s)]]+Tb.Financiering[[#This Row],[Anders]],0)</f>
        <v>0</v>
      </c>
      <c r="DI158" s="235">
        <f>IF(Tb.Financiering[[#This Row],[Pnr.]]=DI$7,Tb.Financiering[[#This Row],[Eigen
bijdrage]]+Tb.Financiering[[#This Row],[Andere
subsidie(s)]]+Tb.Financiering[[#This Row],[Anders]],0)</f>
        <v>0</v>
      </c>
      <c r="DJ158" s="235">
        <f>IF(Tb.Financiering[[#This Row],[Pnr.]]=DJ$7,Tb.Financiering[[#This Row],[Eigen
bijdrage]]+Tb.Financiering[[#This Row],[Andere
subsidie(s)]]+Tb.Financiering[[#This Row],[Anders]],0)</f>
        <v>0</v>
      </c>
      <c r="DK158" s="235">
        <f>IF(Tb.Financiering[[#This Row],[Pnr.]]=DK$7,Tb.Financiering[[#This Row],[Eigen
bijdrage]]+Tb.Financiering[[#This Row],[Andere
subsidie(s)]]+Tb.Financiering[[#This Row],[Anders]],0)</f>
        <v>0</v>
      </c>
      <c r="XFD158" s="31"/>
    </row>
    <row r="159" spans="1:115 16384:16384" s="4" customFormat="1" hidden="1" x14ac:dyDescent="0.3">
      <c r="A159" s="31"/>
      <c r="B159" s="236" t="s">
        <v>36</v>
      </c>
      <c r="C159" s="237"/>
      <c r="D159" s="238">
        <f>SUBTOTAL(109,Tb.Financiering[Begrote kosten])</f>
        <v>0</v>
      </c>
      <c r="E159" s="239"/>
      <c r="F159" s="240">
        <f>SUBTOTAL(109,Tb.Financiering[Correctie GLB subsidie])</f>
        <v>0</v>
      </c>
      <c r="G159" s="235"/>
      <c r="H159" s="238">
        <f>SUBTOTAL(109,Tb.Financiering[Eigen
bijdrage])</f>
        <v>0</v>
      </c>
      <c r="I159" s="238">
        <f>SUBTOTAL(109,Tb.Financiering[Andere
subsidie(s)])</f>
        <v>0</v>
      </c>
      <c r="J159" s="238">
        <f>SUBTOTAL(109,Tb.Financiering[Anders])</f>
        <v>0</v>
      </c>
      <c r="K159" s="238"/>
      <c r="L159" s="238">
        <f>SUBTOTAL(109,Tb.Financiering[Saldo])</f>
        <v>0</v>
      </c>
      <c r="M159" s="160"/>
      <c r="N159" s="142"/>
      <c r="O159" s="142"/>
      <c r="P159" s="161">
        <f>SUBTOTAL(109,Tb.Financiering[P1])</f>
        <v>0</v>
      </c>
      <c r="Q159" s="161">
        <f>SUBTOTAL(109,Tb.Financiering[P2])</f>
        <v>0</v>
      </c>
      <c r="R159" s="161">
        <f>SUBTOTAL(109,Tb.Financiering[P3])</f>
        <v>0</v>
      </c>
      <c r="S159" s="161">
        <f>SUBTOTAL(109,Tb.Financiering[P4])</f>
        <v>0</v>
      </c>
      <c r="T159" s="161">
        <f>SUBTOTAL(109,Tb.Financiering[P5])</f>
        <v>0</v>
      </c>
      <c r="U159" s="161">
        <f>SUBTOTAL(109,Tb.Financiering[P6])</f>
        <v>0</v>
      </c>
      <c r="V159" s="161">
        <f>SUBTOTAL(109,Tb.Financiering[P7])</f>
        <v>0</v>
      </c>
      <c r="W159" s="161">
        <f>SUBTOTAL(109,Tb.Financiering[P8])</f>
        <v>0</v>
      </c>
      <c r="X159" s="161">
        <f>SUBTOTAL(109,Tb.Financiering[P9])</f>
        <v>0</v>
      </c>
      <c r="Y159" s="161">
        <f>SUBTOTAL(109,Tb.Financiering[P10])</f>
        <v>0</v>
      </c>
      <c r="Z159" s="161">
        <f>SUBTOTAL(109,Tb.Financiering[P11])</f>
        <v>0</v>
      </c>
      <c r="AA159" s="161">
        <f>SUBTOTAL(109,Tb.Financiering[P12])</f>
        <v>0</v>
      </c>
      <c r="AB159" s="161">
        <f>SUBTOTAL(109,Tb.Financiering[P13])</f>
        <v>0</v>
      </c>
      <c r="AC159" s="161">
        <f>SUBTOTAL(109,Tb.Financiering[P14])</f>
        <v>0</v>
      </c>
      <c r="AD159" s="161">
        <f>SUBTOTAL(109,Tb.Financiering[P15])</f>
        <v>0</v>
      </c>
      <c r="AE159" s="161">
        <f>SUBTOTAL(109,Tb.Financiering[P16])</f>
        <v>0</v>
      </c>
      <c r="AF159" s="161">
        <f>SUBTOTAL(109,Tb.Financiering[P17])</f>
        <v>0</v>
      </c>
      <c r="AG159" s="161">
        <f>SUBTOTAL(109,Tb.Financiering[P18])</f>
        <v>0</v>
      </c>
      <c r="AH159" s="161">
        <f>SUBTOTAL(109,Tb.Financiering[P19])</f>
        <v>0</v>
      </c>
      <c r="AI159" s="161">
        <f>SUBTOTAL(109,Tb.Financiering[P20])</f>
        <v>0</v>
      </c>
      <c r="AJ159" s="161">
        <f>SUBTOTAL(109,Tb.Financiering[P21])</f>
        <v>0</v>
      </c>
      <c r="AK159" s="161">
        <f>SUBTOTAL(109,Tb.Financiering[P22])</f>
        <v>0</v>
      </c>
      <c r="AL159" s="161">
        <f>SUBTOTAL(109,Tb.Financiering[P23])</f>
        <v>0</v>
      </c>
      <c r="AM159" s="161">
        <f>SUBTOTAL(109,Tb.Financiering[P24])</f>
        <v>0</v>
      </c>
      <c r="AN159" s="161">
        <f>SUBTOTAL(109,Tb.Financiering[P25])</f>
        <v>0</v>
      </c>
      <c r="AO159" s="161">
        <f>SUBTOTAL(109,Tb.Financiering[P26])</f>
        <v>0</v>
      </c>
      <c r="AP159" s="161">
        <f>SUBTOTAL(109,Tb.Financiering[P27])</f>
        <v>0</v>
      </c>
      <c r="AQ159" s="161">
        <f>SUBTOTAL(109,Tb.Financiering[P28])</f>
        <v>0</v>
      </c>
      <c r="AR159" s="161">
        <f>SUBTOTAL(109,Tb.Financiering[P29])</f>
        <v>0</v>
      </c>
      <c r="AS159" s="161">
        <f>SUBTOTAL(109,Tb.Financiering[P30])</f>
        <v>0</v>
      </c>
      <c r="AT159" s="161">
        <f>SUBTOTAL(109,Tb.Financiering[P31])</f>
        <v>0</v>
      </c>
      <c r="AU159" s="161">
        <f>SUBTOTAL(109,Tb.Financiering[P32])</f>
        <v>0</v>
      </c>
      <c r="AV159" s="161">
        <f>SUBTOTAL(109,Tb.Financiering[P33])</f>
        <v>0</v>
      </c>
      <c r="AW159" s="161">
        <f>SUBTOTAL(109,Tb.Financiering[P34])</f>
        <v>0</v>
      </c>
      <c r="AX159" s="161">
        <f>SUBTOTAL(109,Tb.Financiering[P35])</f>
        <v>0</v>
      </c>
      <c r="AY159" s="161">
        <f>SUBTOTAL(109,Tb.Financiering[P36])</f>
        <v>0</v>
      </c>
      <c r="AZ159" s="161">
        <f>SUBTOTAL(109,Tb.Financiering[P37])</f>
        <v>0</v>
      </c>
      <c r="BA159" s="161">
        <f>SUBTOTAL(109,Tb.Financiering[P38])</f>
        <v>0</v>
      </c>
      <c r="BB159" s="161">
        <f>SUBTOTAL(109,Tb.Financiering[P39])</f>
        <v>0</v>
      </c>
      <c r="BC159" s="161">
        <f>SUBTOTAL(109,Tb.Financiering[P40])</f>
        <v>0</v>
      </c>
      <c r="BD159" s="161">
        <f>SUBTOTAL(109,Tb.Financiering[P41])</f>
        <v>0</v>
      </c>
      <c r="BE159" s="161">
        <f>SUBTOTAL(109,Tb.Financiering[P42])</f>
        <v>0</v>
      </c>
      <c r="BF159" s="161">
        <f>SUBTOTAL(109,Tb.Financiering[P43])</f>
        <v>0</v>
      </c>
      <c r="BG159" s="161">
        <f>SUBTOTAL(109,Tb.Financiering[P44])</f>
        <v>0</v>
      </c>
      <c r="BH159" s="161">
        <f>SUBTOTAL(109,Tb.Financiering[P45])</f>
        <v>0</v>
      </c>
      <c r="BI159" s="161">
        <f>SUBTOTAL(109,Tb.Financiering[P46])</f>
        <v>0</v>
      </c>
      <c r="BJ159" s="161">
        <f>SUBTOTAL(109,Tb.Financiering[P47])</f>
        <v>0</v>
      </c>
      <c r="BK159" s="161">
        <f>SUBTOTAL(109,Tb.Financiering[P48])</f>
        <v>0</v>
      </c>
      <c r="BL159" s="161">
        <f>SUBTOTAL(109,Tb.Financiering[P49])</f>
        <v>0</v>
      </c>
      <c r="BM159" s="161">
        <f>SUBTOTAL(109,Tb.Financiering[P50])</f>
        <v>0</v>
      </c>
      <c r="BN159" s="161">
        <f>SUBTOTAL(109,Tb.Financiering[P101])</f>
        <v>0</v>
      </c>
      <c r="BO159" s="161">
        <f>SUBTOTAL(109,Tb.Financiering[P102])</f>
        <v>0</v>
      </c>
      <c r="BP159" s="161">
        <f>SUBTOTAL(109,Tb.Financiering[P103])</f>
        <v>0</v>
      </c>
      <c r="BQ159" s="161">
        <f>SUBTOTAL(109,Tb.Financiering[P104])</f>
        <v>0</v>
      </c>
      <c r="BR159" s="161">
        <f>SUBTOTAL(109,Tb.Financiering[P105])</f>
        <v>0</v>
      </c>
      <c r="BS159" s="161">
        <f>SUBTOTAL(109,Tb.Financiering[P106])</f>
        <v>0</v>
      </c>
      <c r="BT159" s="161">
        <f>SUBTOTAL(109,Tb.Financiering[P107])</f>
        <v>0</v>
      </c>
      <c r="BU159" s="161">
        <f>SUBTOTAL(109,Tb.Financiering[P108])</f>
        <v>0</v>
      </c>
      <c r="BV159" s="161">
        <f>SUBTOTAL(109,Tb.Financiering[P109])</f>
        <v>0</v>
      </c>
      <c r="BW159" s="161">
        <f>SUBTOTAL(109,Tb.Financiering[P110])</f>
        <v>0</v>
      </c>
      <c r="BX159" s="161">
        <f>SUBTOTAL(109,Tb.Financiering[P111])</f>
        <v>0</v>
      </c>
      <c r="BY159" s="161">
        <f>SUBTOTAL(109,Tb.Financiering[P112])</f>
        <v>0</v>
      </c>
      <c r="BZ159" s="161">
        <f>SUBTOTAL(109,Tb.Financiering[P113])</f>
        <v>0</v>
      </c>
      <c r="CA159" s="161">
        <f>SUBTOTAL(109,Tb.Financiering[P114])</f>
        <v>0</v>
      </c>
      <c r="CB159" s="161">
        <f>SUBTOTAL(109,Tb.Financiering[P115])</f>
        <v>0</v>
      </c>
      <c r="CC159" s="161">
        <f>SUBTOTAL(109,Tb.Financiering[P116])</f>
        <v>0</v>
      </c>
      <c r="CD159" s="161">
        <f>SUBTOTAL(109,Tb.Financiering[P117])</f>
        <v>0</v>
      </c>
      <c r="CE159" s="161">
        <f>SUBTOTAL(109,Tb.Financiering[P118])</f>
        <v>0</v>
      </c>
      <c r="CF159" s="161">
        <f>SUBTOTAL(109,Tb.Financiering[P119])</f>
        <v>0</v>
      </c>
      <c r="CG159" s="161">
        <f>SUBTOTAL(109,Tb.Financiering[P120])</f>
        <v>0</v>
      </c>
      <c r="CH159" s="161">
        <f>SUBTOTAL(109,Tb.Financiering[P121])</f>
        <v>0</v>
      </c>
      <c r="CI159" s="161">
        <f>SUBTOTAL(109,Tb.Financiering[P122])</f>
        <v>0</v>
      </c>
      <c r="CJ159" s="161">
        <f>SUBTOTAL(109,Tb.Financiering[P123])</f>
        <v>0</v>
      </c>
      <c r="CK159" s="161">
        <f>SUBTOTAL(109,Tb.Financiering[P124])</f>
        <v>0</v>
      </c>
      <c r="CL159" s="161">
        <f>SUBTOTAL(109,Tb.Financiering[P125])</f>
        <v>0</v>
      </c>
      <c r="CM159" s="161">
        <f>SUBTOTAL(109,Tb.Financiering[P126])</f>
        <v>0</v>
      </c>
      <c r="CN159" s="161">
        <f>SUBTOTAL(109,Tb.Financiering[P127])</f>
        <v>0</v>
      </c>
      <c r="CO159" s="161">
        <f>SUBTOTAL(109,Tb.Financiering[P128])</f>
        <v>0</v>
      </c>
      <c r="CP159" s="161">
        <f>SUBTOTAL(109,Tb.Financiering[P129])</f>
        <v>0</v>
      </c>
      <c r="CQ159" s="161">
        <f>SUBTOTAL(109,Tb.Financiering[P130])</f>
        <v>0</v>
      </c>
      <c r="CR159" s="161">
        <f>SUBTOTAL(109,Tb.Financiering[P131])</f>
        <v>0</v>
      </c>
      <c r="CS159" s="161">
        <f>SUBTOTAL(109,Tb.Financiering[P132])</f>
        <v>0</v>
      </c>
      <c r="CT159" s="161">
        <f>SUBTOTAL(109,Tb.Financiering[P133])</f>
        <v>0</v>
      </c>
      <c r="CU159" s="161">
        <f>SUBTOTAL(109,Tb.Financiering[P134])</f>
        <v>0</v>
      </c>
      <c r="CV159" s="161">
        <f>SUBTOTAL(109,Tb.Financiering[P135])</f>
        <v>0</v>
      </c>
      <c r="CW159" s="161">
        <f>SUBTOTAL(109,Tb.Financiering[P136])</f>
        <v>0</v>
      </c>
      <c r="CX159" s="161">
        <f>SUBTOTAL(109,Tb.Financiering[P137])</f>
        <v>0</v>
      </c>
      <c r="CY159" s="161">
        <f>SUBTOTAL(109,Tb.Financiering[P138])</f>
        <v>0</v>
      </c>
      <c r="CZ159" s="161">
        <f>SUBTOTAL(109,Tb.Financiering[P139])</f>
        <v>0</v>
      </c>
      <c r="DA159" s="161">
        <f>SUBTOTAL(109,Tb.Financiering[P140])</f>
        <v>0</v>
      </c>
      <c r="DB159" s="161">
        <f>SUBTOTAL(109,Tb.Financiering[P141])</f>
        <v>0</v>
      </c>
      <c r="DC159" s="161">
        <f>SUBTOTAL(109,Tb.Financiering[P142])</f>
        <v>0</v>
      </c>
      <c r="DD159" s="161">
        <f>SUBTOTAL(109,Tb.Financiering[P143])</f>
        <v>0</v>
      </c>
      <c r="DE159" s="161">
        <f>SUBTOTAL(109,Tb.Financiering[P144])</f>
        <v>0</v>
      </c>
      <c r="DF159" s="161">
        <f>SUBTOTAL(109,Tb.Financiering[P145])</f>
        <v>0</v>
      </c>
      <c r="DG159" s="161">
        <f>SUBTOTAL(109,Tb.Financiering[P146])</f>
        <v>0</v>
      </c>
      <c r="DH159" s="161">
        <f>SUBTOTAL(109,Tb.Financiering[P147])</f>
        <v>0</v>
      </c>
      <c r="DI159" s="161">
        <f>SUBTOTAL(109,Tb.Financiering[P148])</f>
        <v>0</v>
      </c>
      <c r="DJ159" s="161">
        <f>SUBTOTAL(109,Tb.Financiering[P149])</f>
        <v>0</v>
      </c>
      <c r="DK159" s="161">
        <f>SUBTOTAL(109,Tb.Financiering[P150])</f>
        <v>0</v>
      </c>
      <c r="XFD159" s="31"/>
    </row>
    <row r="160" spans="1:115 16384:16384" s="4" customFormat="1" hidden="1" x14ac:dyDescent="0.3">
      <c r="A160" s="31"/>
      <c r="B160" s="7"/>
      <c r="C160" s="14" t="str">
        <f>IFERROR(VLOOKUP(Tb.Financiering[[#This Row],[Partnernaam]],Tbl.Projectpartners[[Naam]:[Partnercode]],8,TRUE),"")</f>
        <v/>
      </c>
      <c r="D160" s="22"/>
      <c r="E160" s="23"/>
      <c r="F160" s="21"/>
      <c r="G160" s="44"/>
      <c r="H160" s="13"/>
      <c r="I160" s="13"/>
      <c r="J160" s="96"/>
      <c r="M160" s="144"/>
      <c r="N160" s="144"/>
      <c r="O160" s="144"/>
      <c r="P160" s="144"/>
      <c r="Q160" s="144"/>
      <c r="R160" s="144"/>
      <c r="S160" s="144"/>
      <c r="T160" s="144"/>
      <c r="U160" s="144"/>
      <c r="V160" s="144"/>
      <c r="W160" s="144"/>
      <c r="X160" s="144"/>
      <c r="Y160" s="144"/>
      <c r="Z160" s="144"/>
      <c r="AA160" s="144"/>
      <c r="AB160" s="144"/>
      <c r="AC160" s="144"/>
      <c r="AD160" s="144"/>
      <c r="AE160" s="144"/>
      <c r="AF160" s="144"/>
      <c r="AG160" s="144"/>
      <c r="AH160" s="144"/>
      <c r="AI160" s="144"/>
      <c r="AJ160" s="144"/>
      <c r="AK160" s="144"/>
      <c r="AL160" s="144"/>
      <c r="AM160" s="144"/>
      <c r="AN160" s="144"/>
      <c r="AO160" s="144"/>
      <c r="AP160" s="144"/>
      <c r="AQ160" s="144"/>
      <c r="AR160" s="144"/>
      <c r="AS160" s="144"/>
      <c r="AT160" s="144"/>
      <c r="AU160" s="144"/>
      <c r="AV160" s="144"/>
      <c r="AW160" s="144"/>
      <c r="AX160" s="144"/>
      <c r="AY160" s="144"/>
      <c r="AZ160" s="144"/>
      <c r="BA160" s="144"/>
      <c r="BB160" s="144"/>
      <c r="BC160" s="144"/>
      <c r="BD160" s="144"/>
      <c r="BE160" s="144"/>
      <c r="BF160" s="144"/>
      <c r="BG160" s="144"/>
      <c r="BH160" s="144"/>
      <c r="BI160" s="144"/>
      <c r="BJ160" s="144"/>
      <c r="BK160" s="144"/>
      <c r="BL160" s="144"/>
      <c r="BM160" s="144"/>
      <c r="XFD160" s="31"/>
    </row>
    <row r="161" spans="1:65 16384:16384" s="4" customFormat="1" hidden="1" x14ac:dyDescent="0.3">
      <c r="A161" s="31"/>
      <c r="B161" s="7"/>
      <c r="C161" s="14" t="str">
        <f>IFERROR(VLOOKUP(Tb.Financiering[[#This Row],[Partnernaam]],Tbl.Projectpartners[[Naam]:[Partnercode]],8,TRUE),"")</f>
        <v/>
      </c>
      <c r="D161" s="22"/>
      <c r="E161" s="23"/>
      <c r="F161" s="21"/>
      <c r="G161" s="44"/>
      <c r="M161" s="144"/>
      <c r="N161" s="144"/>
      <c r="O161" s="144"/>
      <c r="P161" s="144"/>
      <c r="Q161" s="144"/>
      <c r="R161" s="144"/>
      <c r="S161" s="144"/>
      <c r="T161" s="144"/>
      <c r="U161" s="144"/>
      <c r="V161" s="144"/>
      <c r="W161" s="144"/>
      <c r="X161" s="144"/>
      <c r="Y161" s="144"/>
      <c r="Z161" s="144"/>
      <c r="AA161" s="144"/>
      <c r="AB161" s="144"/>
      <c r="AC161" s="144"/>
      <c r="AD161" s="144"/>
      <c r="AE161" s="144"/>
      <c r="AF161" s="144"/>
      <c r="AG161" s="144"/>
      <c r="AH161" s="144"/>
      <c r="AI161" s="144"/>
      <c r="AJ161" s="144"/>
      <c r="AK161" s="144"/>
      <c r="AL161" s="144"/>
      <c r="AM161" s="144"/>
      <c r="AN161" s="144"/>
      <c r="AO161" s="144"/>
      <c r="AP161" s="144"/>
      <c r="AQ161" s="144"/>
      <c r="AR161" s="144"/>
      <c r="AS161" s="144"/>
      <c r="AT161" s="144"/>
      <c r="AU161" s="144"/>
      <c r="AV161" s="144"/>
      <c r="AW161" s="144"/>
      <c r="AX161" s="144"/>
      <c r="AY161" s="144"/>
      <c r="AZ161" s="144"/>
      <c r="BA161" s="144"/>
      <c r="BB161" s="144"/>
      <c r="BC161" s="144"/>
      <c r="BD161" s="144"/>
      <c r="BE161" s="144"/>
      <c r="BF161" s="144"/>
      <c r="BG161" s="144"/>
      <c r="BH161" s="144"/>
      <c r="BI161" s="144"/>
      <c r="BJ161" s="144"/>
      <c r="BK161" s="144"/>
      <c r="BL161" s="144"/>
      <c r="BM161" s="144"/>
      <c r="XFD161" s="31"/>
    </row>
    <row r="162" spans="1:65 16384:16384" s="4" customFormat="1" hidden="1" x14ac:dyDescent="0.3">
      <c r="A162" s="31"/>
      <c r="B162" s="7"/>
      <c r="C162" s="14" t="str">
        <f>IFERROR(VLOOKUP(Tb.Financiering[[#This Row],[Partnernaam]],Tbl.Projectpartners[[Naam]:[Partnercode]],8,TRUE),"")</f>
        <v/>
      </c>
      <c r="D162" s="22"/>
      <c r="E162" s="23"/>
      <c r="F162" s="21"/>
      <c r="G162" s="44"/>
      <c r="M162" s="144"/>
      <c r="N162" s="144"/>
      <c r="O162" s="144"/>
      <c r="P162" s="144"/>
      <c r="Q162" s="144"/>
      <c r="R162" s="144"/>
      <c r="S162" s="144"/>
      <c r="T162" s="144"/>
      <c r="U162" s="144"/>
      <c r="V162" s="144"/>
      <c r="W162" s="144"/>
      <c r="X162" s="144"/>
      <c r="Y162" s="144"/>
      <c r="Z162" s="144"/>
      <c r="AA162" s="144"/>
      <c r="AB162" s="144"/>
      <c r="AC162" s="144"/>
      <c r="AD162" s="144"/>
      <c r="AE162" s="144"/>
      <c r="AF162" s="144"/>
      <c r="AG162" s="144"/>
      <c r="AH162" s="144"/>
      <c r="AI162" s="144"/>
      <c r="AJ162" s="144"/>
      <c r="AK162" s="144"/>
      <c r="AL162" s="144"/>
      <c r="AM162" s="144"/>
      <c r="AN162" s="144"/>
      <c r="AO162" s="144"/>
      <c r="AP162" s="144"/>
      <c r="AQ162" s="144"/>
      <c r="AR162" s="144"/>
      <c r="AS162" s="144"/>
      <c r="AT162" s="144"/>
      <c r="AU162" s="144"/>
      <c r="AV162" s="144"/>
      <c r="AW162" s="144"/>
      <c r="AX162" s="144"/>
      <c r="AY162" s="144"/>
      <c r="AZ162" s="144"/>
      <c r="BA162" s="144"/>
      <c r="BB162" s="144"/>
      <c r="BC162" s="144"/>
      <c r="BD162" s="144"/>
      <c r="BE162" s="144"/>
      <c r="BF162" s="144"/>
      <c r="BG162" s="144"/>
      <c r="BH162" s="144"/>
      <c r="BI162" s="144"/>
      <c r="BJ162" s="144"/>
      <c r="BK162" s="144"/>
      <c r="BL162" s="144"/>
      <c r="BM162" s="144"/>
      <c r="XFD162" s="31"/>
    </row>
    <row r="163" spans="1:65 16384:16384" s="4" customFormat="1" hidden="1" x14ac:dyDescent="0.3">
      <c r="A163" s="31"/>
      <c r="B163" s="7"/>
      <c r="C163" s="14" t="str">
        <f>IFERROR(VLOOKUP(Tb.Financiering[[#This Row],[Partnernaam]],Tbl.Projectpartners[[Naam]:[Partnercode]],8,TRUE),"")</f>
        <v/>
      </c>
      <c r="D163" s="22"/>
      <c r="E163" s="23"/>
      <c r="F163" s="21"/>
      <c r="G163" s="44"/>
      <c r="M163" s="144"/>
      <c r="N163" s="144"/>
      <c r="O163" s="144"/>
      <c r="P163" s="144"/>
      <c r="Q163" s="144"/>
      <c r="R163" s="144"/>
      <c r="S163" s="144"/>
      <c r="T163" s="144"/>
      <c r="U163" s="144"/>
      <c r="V163" s="144"/>
      <c r="W163" s="144"/>
      <c r="X163" s="144"/>
      <c r="Y163" s="144"/>
      <c r="Z163" s="144"/>
      <c r="AA163" s="144"/>
      <c r="AB163" s="144"/>
      <c r="AC163" s="144"/>
      <c r="AD163" s="144"/>
      <c r="AE163" s="144"/>
      <c r="AF163" s="144"/>
      <c r="AG163" s="144"/>
      <c r="AH163" s="144"/>
      <c r="AI163" s="144"/>
      <c r="AJ163" s="144"/>
      <c r="AK163" s="144"/>
      <c r="AL163" s="144"/>
      <c r="AM163" s="144"/>
      <c r="AN163" s="144"/>
      <c r="AO163" s="144"/>
      <c r="AP163" s="144"/>
      <c r="AQ163" s="144"/>
      <c r="AR163" s="144"/>
      <c r="AS163" s="144"/>
      <c r="AT163" s="144"/>
      <c r="AU163" s="144"/>
      <c r="AV163" s="144"/>
      <c r="AW163" s="144"/>
      <c r="AX163" s="144"/>
      <c r="AY163" s="144"/>
      <c r="AZ163" s="144"/>
      <c r="BA163" s="144"/>
      <c r="BB163" s="144"/>
      <c r="BC163" s="144"/>
      <c r="BD163" s="144"/>
      <c r="BE163" s="144"/>
      <c r="BF163" s="144"/>
      <c r="BG163" s="144"/>
      <c r="BH163" s="144"/>
      <c r="BI163" s="144"/>
      <c r="BJ163" s="144"/>
      <c r="BK163" s="144"/>
      <c r="BL163" s="144"/>
      <c r="BM163" s="144"/>
      <c r="XFD163" s="31"/>
    </row>
    <row r="164" spans="1:65 16384:16384" s="4" customFormat="1" hidden="1" x14ac:dyDescent="0.3">
      <c r="A164" s="31"/>
      <c r="B164" s="7"/>
      <c r="C164" s="14" t="str">
        <f>IFERROR(VLOOKUP(Tb.Financiering[[#This Row],[Partnernaam]],Tbl.Projectpartners[[Naam]:[Partnercode]],8,TRUE),"")</f>
        <v/>
      </c>
      <c r="D164" s="22"/>
      <c r="E164" s="23"/>
      <c r="F164" s="21"/>
      <c r="G164" s="44"/>
      <c r="M164" s="144"/>
      <c r="N164" s="144"/>
      <c r="O164" s="144"/>
      <c r="P164" s="144"/>
      <c r="Q164" s="144"/>
      <c r="R164" s="144"/>
      <c r="S164" s="144"/>
      <c r="T164" s="144"/>
      <c r="U164" s="144"/>
      <c r="V164" s="144"/>
      <c r="W164" s="144"/>
      <c r="X164" s="144"/>
      <c r="Y164" s="144"/>
      <c r="Z164" s="144"/>
      <c r="AA164" s="144"/>
      <c r="AB164" s="144"/>
      <c r="AC164" s="144"/>
      <c r="AD164" s="144"/>
      <c r="AE164" s="144"/>
      <c r="AF164" s="144"/>
      <c r="AG164" s="144"/>
      <c r="AH164" s="144"/>
      <c r="AI164" s="144"/>
      <c r="AJ164" s="144"/>
      <c r="AK164" s="144"/>
      <c r="AL164" s="144"/>
      <c r="AM164" s="144"/>
      <c r="AN164" s="144"/>
      <c r="AO164" s="144"/>
      <c r="AP164" s="144"/>
      <c r="AQ164" s="144"/>
      <c r="AR164" s="144"/>
      <c r="AS164" s="144"/>
      <c r="AT164" s="144"/>
      <c r="AU164" s="144"/>
      <c r="AV164" s="144"/>
      <c r="AW164" s="144"/>
      <c r="AX164" s="144"/>
      <c r="AY164" s="144"/>
      <c r="AZ164" s="144"/>
      <c r="BA164" s="144"/>
      <c r="BB164" s="144"/>
      <c r="BC164" s="144"/>
      <c r="BD164" s="144"/>
      <c r="BE164" s="144"/>
      <c r="BF164" s="144"/>
      <c r="BG164" s="144"/>
      <c r="BH164" s="144"/>
      <c r="BI164" s="144"/>
      <c r="BJ164" s="144"/>
      <c r="BK164" s="144"/>
      <c r="BL164" s="144"/>
      <c r="BM164" s="144"/>
      <c r="XFD164" s="31"/>
    </row>
    <row r="165" spans="1:65 16384:16384" s="4" customFormat="1" hidden="1" x14ac:dyDescent="0.3">
      <c r="A165" s="31"/>
      <c r="B165" s="7"/>
      <c r="C165" s="14" t="str">
        <f>IFERROR(VLOOKUP(Tb.Financiering[[#This Row],[Partnernaam]],Tbl.Projectpartners[[Naam]:[Partnercode]],8,TRUE),"")</f>
        <v/>
      </c>
      <c r="D165" s="22"/>
      <c r="E165" s="23"/>
      <c r="F165" s="21"/>
      <c r="G165" s="44"/>
      <c r="M165" s="144"/>
      <c r="N165" s="144"/>
      <c r="O165" s="144"/>
      <c r="P165" s="144"/>
      <c r="Q165" s="144"/>
      <c r="R165" s="144"/>
      <c r="S165" s="144"/>
      <c r="T165" s="144"/>
      <c r="U165" s="144"/>
      <c r="V165" s="144"/>
      <c r="W165" s="144"/>
      <c r="X165" s="144"/>
      <c r="Y165" s="144"/>
      <c r="Z165" s="144"/>
      <c r="AA165" s="144"/>
      <c r="AB165" s="144"/>
      <c r="AC165" s="144"/>
      <c r="AD165" s="144"/>
      <c r="AE165" s="144"/>
      <c r="AF165" s="144"/>
      <c r="AG165" s="144"/>
      <c r="AH165" s="144"/>
      <c r="AI165" s="144"/>
      <c r="AJ165" s="144"/>
      <c r="AK165" s="144"/>
      <c r="AL165" s="144"/>
      <c r="AM165" s="144"/>
      <c r="AN165" s="144"/>
      <c r="AO165" s="144"/>
      <c r="AP165" s="144"/>
      <c r="AQ165" s="144"/>
      <c r="AR165" s="144"/>
      <c r="AS165" s="144"/>
      <c r="AT165" s="144"/>
      <c r="AU165" s="144"/>
      <c r="AV165" s="144"/>
      <c r="AW165" s="144"/>
      <c r="AX165" s="144"/>
      <c r="AY165" s="144"/>
      <c r="AZ165" s="144"/>
      <c r="BA165" s="144"/>
      <c r="BB165" s="144"/>
      <c r="BC165" s="144"/>
      <c r="BD165" s="144"/>
      <c r="BE165" s="144"/>
      <c r="BF165" s="144"/>
      <c r="BG165" s="144"/>
      <c r="BH165" s="144"/>
      <c r="BI165" s="144"/>
      <c r="BJ165" s="144"/>
      <c r="BK165" s="144"/>
      <c r="BL165" s="144"/>
      <c r="BM165" s="144"/>
      <c r="XFD165" s="31"/>
    </row>
    <row r="166" spans="1:65 16384:16384" s="4" customFormat="1" hidden="1" x14ac:dyDescent="0.3">
      <c r="A166" s="31"/>
      <c r="B166" s="7"/>
      <c r="C166" s="14" t="str">
        <f>IFERROR(VLOOKUP(Tb.Financiering[[#This Row],[Partnernaam]],Tbl.Projectpartners[[Naam]:[Partnercode]],8,TRUE),"")</f>
        <v/>
      </c>
      <c r="D166" s="22"/>
      <c r="E166" s="23"/>
      <c r="F166" s="21"/>
      <c r="G166" s="44"/>
      <c r="M166" s="144"/>
      <c r="N166" s="144"/>
      <c r="O166" s="144"/>
      <c r="P166" s="144"/>
      <c r="Q166" s="144"/>
      <c r="R166" s="144"/>
      <c r="S166" s="144"/>
      <c r="T166" s="144"/>
      <c r="U166" s="144"/>
      <c r="V166" s="144"/>
      <c r="W166" s="144"/>
      <c r="X166" s="144"/>
      <c r="Y166" s="144"/>
      <c r="Z166" s="144"/>
      <c r="AA166" s="144"/>
      <c r="AB166" s="144"/>
      <c r="AC166" s="144"/>
      <c r="AD166" s="144"/>
      <c r="AE166" s="144"/>
      <c r="AF166" s="144"/>
      <c r="AG166" s="144"/>
      <c r="AH166" s="144"/>
      <c r="AI166" s="144"/>
      <c r="AJ166" s="144"/>
      <c r="AK166" s="144"/>
      <c r="AL166" s="144"/>
      <c r="AM166" s="144"/>
      <c r="AN166" s="144"/>
      <c r="AO166" s="144"/>
      <c r="AP166" s="144"/>
      <c r="AQ166" s="144"/>
      <c r="AR166" s="144"/>
      <c r="AS166" s="144"/>
      <c r="AT166" s="144"/>
      <c r="AU166" s="144"/>
      <c r="AV166" s="144"/>
      <c r="AW166" s="144"/>
      <c r="AX166" s="144"/>
      <c r="AY166" s="144"/>
      <c r="AZ166" s="144"/>
      <c r="BA166" s="144"/>
      <c r="BB166" s="144"/>
      <c r="BC166" s="144"/>
      <c r="BD166" s="144"/>
      <c r="BE166" s="144"/>
      <c r="BF166" s="144"/>
      <c r="BG166" s="144"/>
      <c r="BH166" s="144"/>
      <c r="BI166" s="144"/>
      <c r="BJ166" s="144"/>
      <c r="BK166" s="144"/>
      <c r="BL166" s="144"/>
      <c r="BM166" s="144"/>
      <c r="XFD166" s="31"/>
    </row>
    <row r="167" spans="1:65 16384:16384" s="4" customFormat="1" hidden="1" x14ac:dyDescent="0.3">
      <c r="A167" s="31"/>
      <c r="B167" s="7"/>
      <c r="C167" s="14" t="str">
        <f>IFERROR(VLOOKUP(Tb.Financiering[[#This Row],[Partnernaam]],Tbl.Projectpartners[[Naam]:[Partnercode]],8,TRUE),"")</f>
        <v/>
      </c>
      <c r="D167" s="22"/>
      <c r="E167" s="23"/>
      <c r="F167" s="21"/>
      <c r="G167" s="44"/>
      <c r="M167" s="144"/>
      <c r="N167" s="144"/>
      <c r="O167" s="144"/>
      <c r="P167" s="144"/>
      <c r="Q167" s="144"/>
      <c r="R167" s="144"/>
      <c r="S167" s="144"/>
      <c r="T167" s="144"/>
      <c r="U167" s="144"/>
      <c r="V167" s="144"/>
      <c r="W167" s="144"/>
      <c r="X167" s="144"/>
      <c r="Y167" s="144"/>
      <c r="Z167" s="144"/>
      <c r="AA167" s="144"/>
      <c r="AB167" s="144"/>
      <c r="AC167" s="144"/>
      <c r="AD167" s="144"/>
      <c r="AE167" s="144"/>
      <c r="AF167" s="144"/>
      <c r="AG167" s="144"/>
      <c r="AH167" s="144"/>
      <c r="AI167" s="144"/>
      <c r="AJ167" s="144"/>
      <c r="AK167" s="144"/>
      <c r="AL167" s="144"/>
      <c r="AM167" s="144"/>
      <c r="AN167" s="144"/>
      <c r="AO167" s="144"/>
      <c r="AP167" s="144"/>
      <c r="AQ167" s="144"/>
      <c r="AR167" s="144"/>
      <c r="AS167" s="144"/>
      <c r="AT167" s="144"/>
      <c r="AU167" s="144"/>
      <c r="AV167" s="144"/>
      <c r="AW167" s="144"/>
      <c r="AX167" s="144"/>
      <c r="AY167" s="144"/>
      <c r="AZ167" s="144"/>
      <c r="BA167" s="144"/>
      <c r="BB167" s="144"/>
      <c r="BC167" s="144"/>
      <c r="BD167" s="144"/>
      <c r="BE167" s="144"/>
      <c r="BF167" s="144"/>
      <c r="BG167" s="144"/>
      <c r="BH167" s="144"/>
      <c r="BI167" s="144"/>
      <c r="BJ167" s="144"/>
      <c r="BK167" s="144"/>
      <c r="BL167" s="144"/>
      <c r="BM167" s="144"/>
      <c r="XFD167" s="31"/>
    </row>
    <row r="168" spans="1:65 16384:16384" s="4" customFormat="1" hidden="1" x14ac:dyDescent="0.3">
      <c r="A168" s="31"/>
      <c r="B168" s="7"/>
      <c r="C168" s="14" t="str">
        <f>IFERROR(VLOOKUP(Tb.Financiering[[#This Row],[Partnernaam]],Tbl.Projectpartners[[Naam]:[Partnercode]],8,TRUE),"")</f>
        <v/>
      </c>
      <c r="D168" s="22"/>
      <c r="E168" s="23"/>
      <c r="F168" s="21"/>
      <c r="G168" s="44"/>
      <c r="M168" s="144"/>
      <c r="N168" s="144"/>
      <c r="O168" s="144"/>
      <c r="P168" s="144"/>
      <c r="Q168" s="144"/>
      <c r="R168" s="144"/>
      <c r="S168" s="144"/>
      <c r="T168" s="144"/>
      <c r="U168" s="144"/>
      <c r="V168" s="144"/>
      <c r="W168" s="144"/>
      <c r="X168" s="144"/>
      <c r="Y168" s="144"/>
      <c r="Z168" s="144"/>
      <c r="AA168" s="144"/>
      <c r="AB168" s="144"/>
      <c r="AC168" s="144"/>
      <c r="AD168" s="144"/>
      <c r="AE168" s="144"/>
      <c r="AF168" s="144"/>
      <c r="AG168" s="144"/>
      <c r="AH168" s="144"/>
      <c r="AI168" s="144"/>
      <c r="AJ168" s="144"/>
      <c r="AK168" s="144"/>
      <c r="AL168" s="144"/>
      <c r="AM168" s="144"/>
      <c r="AN168" s="144"/>
      <c r="AO168" s="144"/>
      <c r="AP168" s="144"/>
      <c r="AQ168" s="144"/>
      <c r="AR168" s="144"/>
      <c r="AS168" s="144"/>
      <c r="AT168" s="144"/>
      <c r="AU168" s="144"/>
      <c r="AV168" s="144"/>
      <c r="AW168" s="144"/>
      <c r="AX168" s="144"/>
      <c r="AY168" s="144"/>
      <c r="AZ168" s="144"/>
      <c r="BA168" s="144"/>
      <c r="BB168" s="144"/>
      <c r="BC168" s="144"/>
      <c r="BD168" s="144"/>
      <c r="BE168" s="144"/>
      <c r="BF168" s="144"/>
      <c r="BG168" s="144"/>
      <c r="BH168" s="144"/>
      <c r="BI168" s="144"/>
      <c r="BJ168" s="144"/>
      <c r="BK168" s="144"/>
      <c r="BL168" s="144"/>
      <c r="BM168" s="144"/>
      <c r="XFD168" s="31"/>
    </row>
    <row r="169" spans="1:65 16384:16384" s="4" customFormat="1" ht="15" hidden="1" customHeight="1" x14ac:dyDescent="0.3">
      <c r="A169" s="31"/>
      <c r="B169" s="7"/>
      <c r="C169" s="14" t="str">
        <f>IFERROR(VLOOKUP(Tb.Financiering[[#This Row],[Partnernaam]],Tbl.Projectpartners[[Naam]:[Partnercode]],8,TRUE),"")</f>
        <v/>
      </c>
      <c r="D169" s="22"/>
      <c r="E169" s="23"/>
      <c r="F169" s="21"/>
      <c r="G169" s="44"/>
      <c r="M169" s="144"/>
      <c r="N169" s="144"/>
      <c r="O169" s="144"/>
      <c r="P169" s="144"/>
      <c r="Q169" s="144"/>
      <c r="R169" s="144"/>
      <c r="S169" s="144"/>
      <c r="T169" s="144"/>
      <c r="U169" s="144"/>
      <c r="V169" s="144"/>
      <c r="W169" s="144"/>
      <c r="X169" s="144"/>
      <c r="Y169" s="144"/>
      <c r="Z169" s="144"/>
      <c r="AA169" s="144"/>
      <c r="AB169" s="144"/>
      <c r="AC169" s="144"/>
      <c r="AD169" s="144"/>
      <c r="AE169" s="144"/>
      <c r="AF169" s="144"/>
      <c r="AG169" s="144"/>
      <c r="AH169" s="144"/>
      <c r="AI169" s="144"/>
      <c r="AJ169" s="144"/>
      <c r="AK169" s="144"/>
      <c r="AL169" s="144"/>
      <c r="AM169" s="144"/>
      <c r="AN169" s="144"/>
      <c r="AO169" s="144"/>
      <c r="AP169" s="144"/>
      <c r="AQ169" s="144"/>
      <c r="AR169" s="144"/>
      <c r="AS169" s="144"/>
      <c r="AT169" s="144"/>
      <c r="AU169" s="144"/>
      <c r="AV169" s="144"/>
      <c r="AW169" s="144"/>
      <c r="AX169" s="144"/>
      <c r="AY169" s="144"/>
      <c r="AZ169" s="144"/>
      <c r="BA169" s="144"/>
      <c r="BB169" s="144"/>
      <c r="BC169" s="144"/>
      <c r="BD169" s="144"/>
      <c r="BE169" s="144"/>
      <c r="BF169" s="144"/>
      <c r="BG169" s="144"/>
      <c r="BH169" s="144"/>
      <c r="BI169" s="144"/>
      <c r="BJ169" s="144"/>
      <c r="BK169" s="144"/>
      <c r="BL169" s="144"/>
      <c r="BM169" s="144"/>
      <c r="XFD169" s="31"/>
    </row>
  </sheetData>
  <sheetProtection algorithmName="SHA-512" hashValue="yK/Z5nn7oK6St8uoguPG2y3SzzthjvcB3reoIBNxbWxPUIH+2qmewrpwFgnHVlK1e2OB4Mn0AUK0+yj6cymnhw==" saltValue="tNuoJljAT+6rohqVix8dpA==" spinCount="100000" sheet="1" objects="1" scenarios="1" selectLockedCells="1"/>
  <phoneticPr fontId="14" type="noConversion"/>
  <conditionalFormatting sqref="D9:D158">
    <cfRule type="cellIs" dxfId="9" priority="5" operator="equal">
      <formula>0</formula>
    </cfRule>
  </conditionalFormatting>
  <conditionalFormatting sqref="E9:E158">
    <cfRule type="cellIs" dxfId="8" priority="4" operator="equal">
      <formula>0</formula>
    </cfRule>
  </conditionalFormatting>
  <conditionalFormatting sqref="F9:F158">
    <cfRule type="cellIs" dxfId="7" priority="6" operator="greaterThan">
      <formula>0</formula>
    </cfRule>
  </conditionalFormatting>
  <conditionalFormatting sqref="G9:G158">
    <cfRule type="cellIs" dxfId="6" priority="3" operator="equal">
      <formula>0</formula>
    </cfRule>
  </conditionalFormatting>
  <conditionalFormatting sqref="L9:L158">
    <cfRule type="cellIs" dxfId="5" priority="1" operator="notEqual">
      <formula>0</formula>
    </cfRule>
    <cfRule type="cellIs" dxfId="4" priority="2" operator="equal">
      <formula>0</formula>
    </cfRule>
  </conditionalFormatting>
  <dataValidations count="9">
    <dataValidation type="list" showInputMessage="1" showErrorMessage="1" errorTitle="Maak een keuze uit de lijst!" error="Klik op Annuleren._x000a_Klik daarna op het pijltje naast de cel." promptTitle="Maak een keuze uit de lijst" prompt="Klik op het pijltje naast de cel._x000a__x000a_Tip! Kijk in het overzicht &quot;Te financieren&quot; voor welke subsidiabele activiteit(en) nog een te financieren bedrag van toepassing is." sqref="C9:C158" xr:uid="{D18C89FB-5C17-4647-B914-6F2633864247}">
      <formula1>Lijst_Subsidiabele_activiteiten</formula1>
    </dataValidation>
    <dataValidation type="list" allowBlank="1" showInputMessage="1" showErrorMessage="1" sqref="M9:O158" xr:uid="{568F0545-A7C2-47C1-B5EA-2E29B7703641}">
      <formula1>Lijst_Projectpartners</formula1>
    </dataValidation>
    <dataValidation type="list" allowBlank="1" showInputMessage="1" showErrorMessage="1" errorTitle="Maak een keuze uit de lijst!" error="Klik op Annuleren._x000a_Klik daarna op het pijltje naast de cel." promptTitle="Maak een keuze uit de lijst" prompt="Klik op het pijltje naast de cel._x000a__x000a_Tip! Kijk in het overzicht &quot;Te financieren&quot; voor welke partner(s) nog een te financieren bedrag van toepassing is." sqref="B9:B158" xr:uid="{603C8793-6C94-44C1-934C-C7377BC577C6}">
      <formula1>Lijst_Projectpartners</formula1>
    </dataValidation>
    <dataValidation allowBlank="1" showInputMessage="1" showErrorMessage="1" promptTitle="Correctie GLB subsidie" prompt="Vul een NEGATIEF bedrag in wanneer u minder subsidie wilt aanvagen dan de berekende subsidie." sqref="F9:F59" xr:uid="{E3A15457-AC92-43B7-9483-D2ACCBDE527E}"/>
    <dataValidation allowBlank="1" showInputMessage="1" showErrorMessage="1" promptTitle="Correctie GLB subsidie" prompt="Vul een NEGATIEF bedrag in wanneer u minder subsidie wilt aanvagen dan de berekende GLB subsidie." sqref="F60:F158" xr:uid="{9E892DE7-A182-4946-8BFE-0D4831E7498D}"/>
    <dataValidation allowBlank="1" showInputMessage="1" showErrorMessage="1" promptTitle="Eigen bijdrage" prompt="Vul hier het bedrag in dat u uit eigen middelen gaat bijdragen." sqref="H9:H158" xr:uid="{49600DB8-0196-494A-B72D-C4A00C0725F4}"/>
    <dataValidation allowBlank="1" showInputMessage="1" showErrorMessage="1" promptTitle="Andere subsidie(s)" prompt="Vul hier het bedrag in waarvoor u andere subsidie(s) hebt aangevraagd of verleend hebt gekregen._x000a__x000a_Gebruik de kolom &quot;Toelichting&quot; om deze andere subsidie(s) toe te lichten." sqref="I9:I158" xr:uid="{C90C99A6-884B-4010-BEB9-37CBDF781384}"/>
    <dataValidation allowBlank="1" showInputMessage="1" showErrorMessage="1" promptTitle="Anders" prompt="Vul hier het bedrag in waarvoor &quot;Eigen bijdrage&quot; en/of &quot;Andere subsidie(s)&quot; niet van toepassing is. Denk hierbij bijvoorbeeld aan een private bijdrage van een goede doelen stichting._x000a__x000a_Gebruik de kolom &quot;Toelichting&quot; om dit toe te lichten." sqref="J9:J158" xr:uid="{E396009E-4AC6-410E-A2A7-04F58620DBAF}"/>
    <dataValidation allowBlank="1" showInputMessage="1" showErrorMessage="1" promptTitle="Toelichting" prompt="Geef hier - indien van toepassing - een toelichting." sqref="K9:K158" xr:uid="{EE76D384-E388-409D-96D3-580FFD57694E}"/>
  </dataValidations>
  <hyperlinks>
    <hyperlink ref="I3" location="Partners!A1" tooltip="Ga naar werkblad Partners" display="Partners" xr:uid="{1156728B-871F-4E39-A4EF-FFE76641B09E}"/>
    <hyperlink ref="I4" location="Kosten!B9" tooltip="Ga naar werkblad Kosten" display="Kosten" xr:uid="{C652D4FC-C330-4EC5-9F28-5768F6DB22DA}"/>
    <hyperlink ref="E3" location="Begroting!A297:A350" tooltip="Te financieren" display="Te financieren" xr:uid="{938C44B6-6C09-4653-BF26-F0FF3F75AF67}"/>
  </hyperlinks>
  <pageMargins left="0.7" right="0.7" top="0.75" bottom="0.75" header="0.3" footer="0.3"/>
  <drawing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86975-7FDD-454D-9D8E-5808FEFE5050}">
  <sheetPr>
    <tabColor rgb="FF8DCCBD"/>
    <pageSetUpPr fitToPage="1"/>
  </sheetPr>
  <dimension ref="A1:FV152"/>
  <sheetViews>
    <sheetView showGridLines="0" workbookViewId="0">
      <pane xSplit="1" ySplit="6" topLeftCell="B7" activePane="bottomRight" state="frozen"/>
      <selection pane="topRight" activeCell="B1" sqref="B1"/>
      <selection pane="bottomLeft" activeCell="A7" sqref="A7"/>
      <selection pane="bottomRight" activeCell="C8" sqref="C8"/>
    </sheetView>
  </sheetViews>
  <sheetFormatPr defaultColWidth="0" defaultRowHeight="15" x14ac:dyDescent="0.3"/>
  <cols>
    <col min="1" max="1" width="2.7109375" style="257" customWidth="1"/>
    <col min="2" max="2" width="45.7109375" style="7" customWidth="1"/>
    <col min="3" max="53" width="18.7109375" style="4" customWidth="1"/>
    <col min="54" max="178" width="0" style="4" hidden="1" customWidth="1"/>
    <col min="179" max="16384" width="9.140625" style="4" hidden="1"/>
  </cols>
  <sheetData>
    <row r="1" spans="1:53" s="32" customFormat="1" x14ac:dyDescent="0.3">
      <c r="A1" s="256"/>
      <c r="B1" s="258"/>
    </row>
    <row r="2" spans="1:53" ht="18" x14ac:dyDescent="0.35">
      <c r="B2" s="178" t="str">
        <f>Partners!B2</f>
        <v>Project</v>
      </c>
      <c r="E2" s="6" t="s">
        <v>422</v>
      </c>
      <c r="F2" s="6" t="s">
        <v>420</v>
      </c>
    </row>
    <row r="3" spans="1:53" ht="15.75" x14ac:dyDescent="0.3">
      <c r="B3" s="179" t="str">
        <f>Partners!B3</f>
        <v>Projectnaam</v>
      </c>
      <c r="C3" s="127">
        <f>Partners!C3</f>
        <v>0</v>
      </c>
      <c r="E3" s="27" t="s">
        <v>53</v>
      </c>
      <c r="F3" s="28" t="s">
        <v>57</v>
      </c>
      <c r="G3" s="28" t="s">
        <v>63</v>
      </c>
    </row>
    <row r="4" spans="1:53" ht="15.75" x14ac:dyDescent="0.3">
      <c r="B4" s="179" t="str">
        <f>Partners!B4</f>
        <v>Projectlocatie</v>
      </c>
      <c r="C4" s="128">
        <f>Partners!C4</f>
        <v>0</v>
      </c>
      <c r="E4" s="26"/>
      <c r="F4" s="28" t="s">
        <v>32</v>
      </c>
      <c r="G4" s="28" t="s">
        <v>395</v>
      </c>
    </row>
    <row r="5" spans="1:53" ht="15.75" x14ac:dyDescent="0.3">
      <c r="B5" s="179" t="str">
        <f>Partners!B5</f>
        <v>Penvoerder</v>
      </c>
      <c r="C5" s="128" t="str">
        <f>Partners!C5</f>
        <v/>
      </c>
      <c r="D5" s="128"/>
      <c r="E5" s="27"/>
      <c r="F5" s="28" t="s">
        <v>62</v>
      </c>
    </row>
    <row r="6" spans="1:53" ht="15.75" x14ac:dyDescent="0.3">
      <c r="B6" s="179"/>
      <c r="E6" s="26"/>
    </row>
    <row r="7" spans="1:53" s="48" customFormat="1" ht="18" x14ac:dyDescent="0.35">
      <c r="A7" s="53"/>
      <c r="B7" s="180"/>
      <c r="C7" s="248" t="s">
        <v>537</v>
      </c>
      <c r="D7" s="248" t="s">
        <v>539</v>
      </c>
      <c r="E7" s="255" t="s">
        <v>538</v>
      </c>
      <c r="F7" s="49"/>
      <c r="G7" s="49"/>
      <c r="H7" s="49"/>
      <c r="I7" s="49"/>
      <c r="J7" s="49"/>
      <c r="K7" s="49"/>
      <c r="L7" s="49"/>
      <c r="M7" s="49"/>
      <c r="N7" s="49"/>
      <c r="O7" s="49"/>
      <c r="P7" s="49"/>
      <c r="Q7" s="49"/>
      <c r="R7" s="49"/>
      <c r="S7" s="49"/>
      <c r="T7" s="49"/>
      <c r="U7" s="49"/>
      <c r="V7" s="49"/>
      <c r="W7" s="49"/>
      <c r="X7" s="49"/>
      <c r="Y7" s="49"/>
      <c r="Z7" s="49"/>
      <c r="AA7" s="49"/>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row>
    <row r="8" spans="1:53" s="52" customFormat="1" ht="15.75" thickBot="1" x14ac:dyDescent="0.35">
      <c r="A8" s="53"/>
      <c r="B8" s="181"/>
      <c r="C8" s="50">
        <f>'Tussenblad Begroting'!B178</f>
        <v>0</v>
      </c>
      <c r="D8" s="251">
        <f>SUM(D10:D19)</f>
        <v>0</v>
      </c>
      <c r="E8" s="51"/>
      <c r="F8" s="51"/>
      <c r="G8" s="51"/>
      <c r="H8" s="51"/>
      <c r="I8" s="51"/>
      <c r="J8" s="51"/>
      <c r="K8" s="51"/>
      <c r="L8" s="51"/>
      <c r="M8" s="51"/>
      <c r="N8" s="51"/>
      <c r="O8" s="51"/>
      <c r="P8" s="51"/>
      <c r="Q8" s="51"/>
      <c r="R8" s="51"/>
      <c r="S8" s="51"/>
      <c r="T8" s="51"/>
      <c r="U8" s="51"/>
      <c r="V8" s="51"/>
      <c r="W8" s="51"/>
      <c r="X8" s="51"/>
      <c r="Y8" s="51"/>
      <c r="Z8" s="51"/>
      <c r="AA8" s="51"/>
      <c r="AB8" s="51"/>
      <c r="AC8" s="51"/>
      <c r="AD8" s="51"/>
      <c r="AE8" s="51"/>
      <c r="AF8" s="51"/>
      <c r="AG8" s="51"/>
      <c r="AH8" s="51"/>
      <c r="AI8" s="51"/>
      <c r="AJ8" s="51"/>
      <c r="AK8" s="51"/>
      <c r="AL8" s="51"/>
      <c r="AM8" s="51"/>
      <c r="AN8" s="51"/>
      <c r="AO8" s="51"/>
      <c r="AP8" s="51"/>
      <c r="AQ8" s="51"/>
      <c r="AR8" s="51"/>
      <c r="AS8" s="51"/>
      <c r="AT8" s="51"/>
      <c r="AU8" s="51"/>
      <c r="AV8" s="51"/>
      <c r="AW8" s="51"/>
      <c r="AX8" s="51"/>
      <c r="AY8" s="51"/>
      <c r="AZ8" s="51"/>
      <c r="BA8" s="51"/>
    </row>
    <row r="9" spans="1:53" ht="18.75" thickTop="1" x14ac:dyDescent="0.35">
      <c r="A9" s="53"/>
      <c r="B9" s="178" t="s">
        <v>375</v>
      </c>
      <c r="C9" s="54"/>
      <c r="D9" s="54"/>
    </row>
    <row r="10" spans="1:53" s="189" customFormat="1" ht="30" x14ac:dyDescent="0.3">
      <c r="A10" s="186"/>
      <c r="B10" s="187" t="str" cm="1">
        <f t="array" ref="B10:B19">_xlfn.DROP(Tbl.Subsidiehoogte[Subsidieactiviteit],Lijsten!$E$31*-1,)</f>
        <v>Productieve investeringen groen- blauw of dierenwelzijn</v>
      </c>
      <c r="C10" s="188" cm="1">
        <f t="array" ref="C10:C19">_xlfn.DROP('Tussenblad Begroting'!$B$150:$B$177,Lijsten!$E$31*-1,)</f>
        <v>0</v>
      </c>
      <c r="D10" s="250">
        <f t="shared" ref="D10:D19" si="0">IFERROR(C10/$C$8,0)</f>
        <v>0</v>
      </c>
      <c r="E10" s="278">
        <f>IFERROR(SUM(D10:D17),0)</f>
        <v>0</v>
      </c>
      <c r="F10" s="188"/>
      <c r="G10" s="188"/>
      <c r="H10" s="188"/>
      <c r="I10" s="188"/>
      <c r="J10" s="188"/>
      <c r="K10" s="188"/>
      <c r="L10" s="188"/>
      <c r="M10" s="188"/>
      <c r="N10" s="188"/>
      <c r="O10" s="188"/>
      <c r="P10" s="188"/>
      <c r="Q10" s="188"/>
      <c r="R10" s="188"/>
      <c r="S10" s="188"/>
      <c r="T10" s="188"/>
      <c r="U10" s="188"/>
      <c r="V10" s="188"/>
      <c r="W10" s="188"/>
      <c r="X10" s="188"/>
      <c r="Y10" s="188"/>
      <c r="Z10" s="188"/>
      <c r="AA10" s="188"/>
      <c r="AB10" s="188"/>
      <c r="AC10" s="188"/>
      <c r="AD10" s="188"/>
      <c r="AE10" s="188"/>
      <c r="AF10" s="188"/>
      <c r="AG10" s="188"/>
      <c r="AH10" s="188"/>
      <c r="AI10" s="188"/>
      <c r="AJ10" s="188"/>
      <c r="AK10" s="188"/>
      <c r="AL10" s="188"/>
      <c r="AM10" s="188"/>
      <c r="AN10" s="188"/>
      <c r="AO10" s="188"/>
      <c r="AP10" s="188"/>
      <c r="AQ10" s="188"/>
      <c r="AR10" s="188"/>
      <c r="AS10" s="188"/>
      <c r="AT10" s="188"/>
      <c r="AU10" s="188"/>
      <c r="AV10" s="188"/>
      <c r="AW10" s="188"/>
      <c r="AX10" s="188"/>
      <c r="AY10" s="188"/>
      <c r="AZ10" s="188"/>
      <c r="BA10" s="188"/>
    </row>
    <row r="11" spans="1:53" s="193" customFormat="1" ht="45" x14ac:dyDescent="0.3">
      <c r="A11" s="190"/>
      <c r="B11" s="191" t="str">
        <v>Niet productieve investeringen op landbouwbedrijven (NIET gericht op het watersysteem)</v>
      </c>
      <c r="C11" s="192">
        <v>0</v>
      </c>
      <c r="D11" s="250">
        <f t="shared" si="0"/>
        <v>0</v>
      </c>
      <c r="E11" s="278"/>
      <c r="F11" s="192"/>
      <c r="G11" s="192"/>
      <c r="H11" s="192"/>
      <c r="I11" s="192"/>
      <c r="J11" s="192"/>
      <c r="K11" s="192"/>
      <c r="L11" s="192"/>
      <c r="M11" s="192"/>
      <c r="N11" s="192"/>
      <c r="O11" s="192"/>
      <c r="P11" s="192"/>
      <c r="Q11" s="192"/>
      <c r="R11" s="192"/>
      <c r="S11" s="192"/>
      <c r="T11" s="192"/>
      <c r="U11" s="192"/>
      <c r="V11" s="192"/>
      <c r="W11" s="192"/>
      <c r="X11" s="192"/>
      <c r="Y11" s="192"/>
      <c r="Z11" s="192"/>
      <c r="AA11" s="192"/>
      <c r="AB11" s="192"/>
      <c r="AC11" s="192"/>
      <c r="AD11" s="192"/>
      <c r="AE11" s="192"/>
      <c r="AF11" s="192"/>
      <c r="AG11" s="192"/>
      <c r="AH11" s="192"/>
      <c r="AI11" s="192"/>
      <c r="AJ11" s="192"/>
      <c r="AK11" s="192"/>
      <c r="AL11" s="192"/>
      <c r="AM11" s="192"/>
      <c r="AN11" s="192"/>
      <c r="AO11" s="192"/>
      <c r="AP11" s="192"/>
      <c r="AQ11" s="192"/>
      <c r="AR11" s="192"/>
      <c r="AS11" s="192"/>
      <c r="AT11" s="192"/>
      <c r="AU11" s="192"/>
      <c r="AV11" s="192"/>
      <c r="AW11" s="192"/>
      <c r="AX11" s="192"/>
      <c r="AY11" s="192"/>
      <c r="AZ11" s="192"/>
      <c r="BA11" s="192"/>
    </row>
    <row r="12" spans="1:53" s="193" customFormat="1" ht="45" x14ac:dyDescent="0.3">
      <c r="A12" s="190"/>
      <c r="B12" s="191" t="str">
        <v>Niet productieve investeringen op landbouwbedrijven (gericht op het watersysteem)</v>
      </c>
      <c r="C12" s="192">
        <v>0</v>
      </c>
      <c r="D12" s="250">
        <f t="shared" si="0"/>
        <v>0</v>
      </c>
      <c r="E12" s="278"/>
      <c r="F12" s="192"/>
      <c r="G12" s="192"/>
      <c r="H12" s="192"/>
      <c r="I12" s="192"/>
      <c r="J12" s="192"/>
      <c r="K12" s="192"/>
      <c r="L12" s="192"/>
      <c r="M12" s="192"/>
      <c r="N12" s="192"/>
      <c r="O12" s="192"/>
      <c r="P12" s="192"/>
      <c r="Q12" s="192"/>
      <c r="R12" s="192"/>
      <c r="S12" s="192"/>
      <c r="T12" s="192"/>
      <c r="U12" s="192"/>
      <c r="V12" s="192"/>
      <c r="W12" s="192"/>
      <c r="X12" s="192"/>
      <c r="Y12" s="192"/>
      <c r="Z12" s="192"/>
      <c r="AA12" s="192"/>
      <c r="AB12" s="192"/>
      <c r="AC12" s="192"/>
      <c r="AD12" s="192"/>
      <c r="AE12" s="192"/>
      <c r="AF12" s="192"/>
      <c r="AG12" s="192"/>
      <c r="AH12" s="192"/>
      <c r="AI12" s="192"/>
      <c r="AJ12" s="192"/>
      <c r="AK12" s="192"/>
      <c r="AL12" s="192"/>
      <c r="AM12" s="192"/>
      <c r="AN12" s="192"/>
      <c r="AO12" s="192"/>
      <c r="AP12" s="192"/>
      <c r="AQ12" s="192"/>
      <c r="AR12" s="192"/>
      <c r="AS12" s="192"/>
      <c r="AT12" s="192"/>
      <c r="AU12" s="192"/>
      <c r="AV12" s="192"/>
      <c r="AW12" s="192"/>
      <c r="AX12" s="192"/>
      <c r="AY12" s="192"/>
      <c r="AZ12" s="192"/>
      <c r="BA12" s="192"/>
    </row>
    <row r="13" spans="1:53" s="193" customFormat="1" ht="30" x14ac:dyDescent="0.3">
      <c r="A13" s="190"/>
      <c r="B13" s="191" t="str">
        <v>Niet productieve investeringen op niet-landbouwbedrijven (ALLEEN waterkwantiteit)</v>
      </c>
      <c r="C13" s="192">
        <v>0</v>
      </c>
      <c r="D13" s="250">
        <f t="shared" si="0"/>
        <v>0</v>
      </c>
      <c r="E13" s="278"/>
      <c r="F13" s="192"/>
      <c r="G13" s="192"/>
      <c r="H13" s="192"/>
      <c r="I13" s="192"/>
      <c r="J13" s="192"/>
      <c r="K13" s="192"/>
      <c r="L13" s="192"/>
      <c r="M13" s="192"/>
      <c r="N13" s="192"/>
      <c r="O13" s="192"/>
      <c r="P13" s="192"/>
      <c r="Q13" s="192"/>
      <c r="R13" s="192"/>
      <c r="S13" s="192"/>
      <c r="T13" s="192"/>
      <c r="U13" s="192"/>
      <c r="V13" s="192"/>
      <c r="W13" s="192"/>
      <c r="X13" s="192"/>
      <c r="Y13" s="192"/>
      <c r="Z13" s="192"/>
      <c r="AA13" s="192"/>
      <c r="AB13" s="192"/>
      <c r="AC13" s="192"/>
      <c r="AD13" s="192"/>
      <c r="AE13" s="192"/>
      <c r="AF13" s="192"/>
      <c r="AG13" s="192"/>
      <c r="AH13" s="192"/>
      <c r="AI13" s="192"/>
      <c r="AJ13" s="192"/>
      <c r="AK13" s="192"/>
      <c r="AL13" s="192"/>
      <c r="AM13" s="192"/>
      <c r="AN13" s="192"/>
      <c r="AO13" s="192"/>
      <c r="AP13" s="192"/>
      <c r="AQ13" s="192"/>
      <c r="AR13" s="192"/>
      <c r="AS13" s="192"/>
      <c r="AT13" s="192"/>
      <c r="AU13" s="192"/>
      <c r="AV13" s="192"/>
      <c r="AW13" s="192"/>
      <c r="AX13" s="192"/>
      <c r="AY13" s="192"/>
      <c r="AZ13" s="192"/>
      <c r="BA13" s="192"/>
    </row>
    <row r="14" spans="1:53" s="193" customFormat="1" ht="30" x14ac:dyDescent="0.3">
      <c r="A14" s="190"/>
      <c r="B14" s="191" t="str">
        <v>Niet productieve investeringen op niet-landbouwbedrijven (NIET alleen waterkwantiteit)</v>
      </c>
      <c r="C14" s="192">
        <v>0</v>
      </c>
      <c r="D14" s="250">
        <f t="shared" si="0"/>
        <v>0</v>
      </c>
      <c r="E14" s="278"/>
      <c r="F14" s="192"/>
      <c r="G14" s="192"/>
      <c r="H14" s="192"/>
      <c r="I14" s="192"/>
      <c r="J14" s="192"/>
      <c r="K14" s="192"/>
      <c r="L14" s="192"/>
      <c r="M14" s="192"/>
      <c r="N14" s="192"/>
      <c r="O14" s="192"/>
      <c r="P14" s="192"/>
      <c r="Q14" s="192"/>
      <c r="R14" s="192"/>
      <c r="S14" s="192"/>
      <c r="T14" s="192"/>
      <c r="U14" s="192"/>
      <c r="V14" s="192"/>
      <c r="W14" s="192"/>
      <c r="X14" s="192"/>
      <c r="Y14" s="192"/>
      <c r="Z14" s="192"/>
      <c r="AA14" s="192"/>
      <c r="AB14" s="192"/>
      <c r="AC14" s="192"/>
      <c r="AD14" s="192"/>
      <c r="AE14" s="192"/>
      <c r="AF14" s="192"/>
      <c r="AG14" s="192"/>
      <c r="AH14" s="192"/>
      <c r="AI14" s="192"/>
      <c r="AJ14" s="192"/>
      <c r="AK14" s="192"/>
      <c r="AL14" s="192"/>
      <c r="AM14" s="192"/>
      <c r="AN14" s="192"/>
      <c r="AO14" s="192"/>
      <c r="AP14" s="192"/>
      <c r="AQ14" s="192"/>
      <c r="AR14" s="192"/>
      <c r="AS14" s="192"/>
      <c r="AT14" s="192"/>
      <c r="AU14" s="192"/>
      <c r="AV14" s="192"/>
      <c r="AW14" s="192"/>
      <c r="AX14" s="192"/>
      <c r="AY14" s="192"/>
      <c r="AZ14" s="192"/>
      <c r="BA14" s="192"/>
    </row>
    <row r="15" spans="1:53" s="193" customFormat="1" ht="15" customHeight="1" x14ac:dyDescent="0.3">
      <c r="A15" s="190"/>
      <c r="B15" s="191" t="str">
        <v>Kennisoverdrachtsactiviteiten</v>
      </c>
      <c r="C15" s="192">
        <v>0</v>
      </c>
      <c r="D15" s="250">
        <f t="shared" si="0"/>
        <v>0</v>
      </c>
      <c r="E15" s="278"/>
      <c r="F15" s="192"/>
      <c r="G15" s="192"/>
      <c r="H15" s="192"/>
      <c r="I15" s="192"/>
      <c r="J15" s="192"/>
      <c r="K15" s="192"/>
      <c r="L15" s="192"/>
      <c r="M15" s="192"/>
      <c r="N15" s="192"/>
      <c r="O15" s="192"/>
      <c r="P15" s="192"/>
      <c r="Q15" s="192"/>
      <c r="R15" s="192"/>
      <c r="S15" s="192"/>
      <c r="T15" s="192"/>
      <c r="U15" s="192"/>
      <c r="V15" s="192"/>
      <c r="W15" s="192"/>
      <c r="X15" s="192"/>
      <c r="Y15" s="192"/>
      <c r="Z15" s="192"/>
      <c r="AA15" s="192"/>
      <c r="AB15" s="192"/>
      <c r="AC15" s="192"/>
      <c r="AD15" s="192"/>
      <c r="AE15" s="192"/>
      <c r="AF15" s="192"/>
      <c r="AG15" s="192"/>
      <c r="AH15" s="192"/>
      <c r="AI15" s="192"/>
      <c r="AJ15" s="192"/>
      <c r="AK15" s="192"/>
      <c r="AL15" s="192"/>
      <c r="AM15" s="192"/>
      <c r="AN15" s="192"/>
      <c r="AO15" s="192"/>
      <c r="AP15" s="192"/>
      <c r="AQ15" s="192"/>
      <c r="AR15" s="192"/>
      <c r="AS15" s="192"/>
      <c r="AT15" s="192"/>
      <c r="AU15" s="192"/>
      <c r="AV15" s="192"/>
      <c r="AW15" s="192"/>
      <c r="AX15" s="192"/>
      <c r="AY15" s="192"/>
      <c r="AZ15" s="192"/>
      <c r="BA15" s="192"/>
    </row>
    <row r="16" spans="1:53" s="193" customFormat="1" ht="15.75" customHeight="1" x14ac:dyDescent="0.3">
      <c r="A16" s="190"/>
      <c r="B16" s="191" t="str">
        <v>Innovaties (ontwikkelen en beproeven)</v>
      </c>
      <c r="C16" s="192">
        <v>0</v>
      </c>
      <c r="D16" s="250">
        <f t="shared" si="0"/>
        <v>0</v>
      </c>
      <c r="E16" s="278"/>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192"/>
      <c r="AE16" s="192"/>
      <c r="AF16" s="192"/>
      <c r="AG16" s="192"/>
      <c r="AH16" s="192"/>
      <c r="AI16" s="192"/>
      <c r="AJ16" s="192"/>
      <c r="AK16" s="192"/>
      <c r="AL16" s="192"/>
      <c r="AM16" s="192"/>
      <c r="AN16" s="192"/>
      <c r="AO16" s="192"/>
      <c r="AP16" s="192"/>
      <c r="AQ16" s="192"/>
      <c r="AR16" s="192"/>
      <c r="AS16" s="192"/>
      <c r="AT16" s="192"/>
      <c r="AU16" s="192"/>
      <c r="AV16" s="192"/>
      <c r="AW16" s="192"/>
      <c r="AX16" s="192"/>
      <c r="AY16" s="192"/>
      <c r="AZ16" s="192"/>
      <c r="BA16" s="192"/>
    </row>
    <row r="17" spans="1:53" s="193" customFormat="1" ht="15.75" customHeight="1" x14ac:dyDescent="0.3">
      <c r="A17" s="190"/>
      <c r="B17" s="191" t="str">
        <v>Innovaties (investeringen in bedrijfsmiddelen)</v>
      </c>
      <c r="C17" s="192">
        <v>0</v>
      </c>
      <c r="D17" s="250">
        <f t="shared" si="0"/>
        <v>0</v>
      </c>
      <c r="E17" s="279"/>
      <c r="F17" s="192"/>
      <c r="G17" s="192"/>
      <c r="H17" s="192"/>
      <c r="I17" s="192"/>
      <c r="J17" s="192"/>
      <c r="K17" s="192"/>
      <c r="L17" s="192"/>
      <c r="M17" s="192"/>
      <c r="N17" s="192"/>
      <c r="O17" s="192"/>
      <c r="P17" s="192"/>
      <c r="Q17" s="192"/>
      <c r="R17" s="192"/>
      <c r="S17" s="192"/>
      <c r="T17" s="192"/>
      <c r="U17" s="192"/>
      <c r="V17" s="192"/>
      <c r="W17" s="192"/>
      <c r="X17" s="192"/>
      <c r="Y17" s="192"/>
      <c r="Z17" s="192"/>
      <c r="AA17" s="192"/>
      <c r="AB17" s="192"/>
      <c r="AC17" s="192"/>
      <c r="AD17" s="192"/>
      <c r="AE17" s="192"/>
      <c r="AF17" s="192"/>
      <c r="AG17" s="192"/>
      <c r="AH17" s="192"/>
      <c r="AI17" s="192"/>
      <c r="AJ17" s="192"/>
      <c r="AK17" s="192"/>
      <c r="AL17" s="192"/>
      <c r="AM17" s="192"/>
      <c r="AN17" s="192"/>
      <c r="AO17" s="192"/>
      <c r="AP17" s="192"/>
      <c r="AQ17" s="192"/>
      <c r="AR17" s="192"/>
      <c r="AS17" s="192"/>
      <c r="AT17" s="192"/>
      <c r="AU17" s="192"/>
      <c r="AV17" s="192"/>
      <c r="AW17" s="192"/>
      <c r="AX17" s="192"/>
      <c r="AY17" s="192"/>
      <c r="AZ17" s="192"/>
      <c r="BA17" s="192"/>
    </row>
    <row r="18" spans="1:53" s="193" customFormat="1" ht="16.5" customHeight="1" x14ac:dyDescent="0.3">
      <c r="A18" s="190"/>
      <c r="B18" s="191" t="str">
        <v>Ruilverkaveling (voorbereiding en uitvoering)</v>
      </c>
      <c r="C18" s="192">
        <v>0</v>
      </c>
      <c r="D18" s="250">
        <f t="shared" si="0"/>
        <v>0</v>
      </c>
      <c r="E18" s="280">
        <f>IFERROR(SUM(D18:D19),0)</f>
        <v>0</v>
      </c>
      <c r="F18" s="192"/>
      <c r="G18" s="192"/>
      <c r="H18" s="192"/>
      <c r="I18" s="192"/>
      <c r="J18" s="192"/>
      <c r="K18" s="192"/>
      <c r="L18" s="192"/>
      <c r="M18" s="192"/>
      <c r="N18" s="192"/>
      <c r="O18" s="192"/>
      <c r="P18" s="192"/>
      <c r="Q18" s="192"/>
      <c r="R18" s="192"/>
      <c r="S18" s="192"/>
      <c r="T18" s="192"/>
      <c r="U18" s="192"/>
      <c r="V18" s="192"/>
      <c r="W18" s="192"/>
      <c r="X18" s="192"/>
      <c r="Y18" s="192"/>
      <c r="Z18" s="192"/>
      <c r="AA18" s="192"/>
      <c r="AB18" s="192"/>
      <c r="AC18" s="192"/>
      <c r="AD18" s="192"/>
      <c r="AE18" s="192"/>
      <c r="AF18" s="192"/>
      <c r="AG18" s="192"/>
      <c r="AH18" s="192"/>
      <c r="AI18" s="192"/>
      <c r="AJ18" s="192"/>
      <c r="AK18" s="192"/>
      <c r="AL18" s="192"/>
      <c r="AM18" s="192"/>
      <c r="AN18" s="192"/>
      <c r="AO18" s="192"/>
      <c r="AP18" s="192"/>
      <c r="AQ18" s="192"/>
      <c r="AR18" s="192"/>
      <c r="AS18" s="192"/>
      <c r="AT18" s="192"/>
      <c r="AU18" s="192"/>
      <c r="AV18" s="192"/>
      <c r="AW18" s="192"/>
      <c r="AX18" s="192"/>
      <c r="AY18" s="192"/>
      <c r="AZ18" s="192"/>
      <c r="BA18" s="192"/>
    </row>
    <row r="19" spans="1:53" s="193" customFormat="1" ht="30" x14ac:dyDescent="0.3">
      <c r="A19" s="190"/>
      <c r="B19" s="191" t="str">
        <v>Draagvlakontwikkeling en samenwerkingsactiviteiten</v>
      </c>
      <c r="C19" s="192">
        <v>0</v>
      </c>
      <c r="D19" s="250">
        <f t="shared" si="0"/>
        <v>0</v>
      </c>
      <c r="E19" s="281"/>
      <c r="F19" s="192"/>
      <c r="G19" s="192"/>
      <c r="H19" s="192"/>
      <c r="I19" s="192"/>
      <c r="J19" s="192"/>
      <c r="K19" s="192"/>
      <c r="L19" s="192"/>
      <c r="M19" s="192"/>
      <c r="N19" s="192"/>
      <c r="O19" s="192"/>
      <c r="P19" s="192"/>
      <c r="Q19" s="192"/>
      <c r="R19" s="192"/>
      <c r="S19" s="192"/>
      <c r="T19" s="192"/>
      <c r="U19" s="192"/>
      <c r="V19" s="192"/>
      <c r="W19" s="192"/>
      <c r="X19" s="192"/>
      <c r="Y19" s="192"/>
      <c r="Z19" s="192"/>
      <c r="AA19" s="192"/>
      <c r="AB19" s="192"/>
      <c r="AC19" s="192"/>
      <c r="AD19" s="192"/>
      <c r="AE19" s="192"/>
      <c r="AF19" s="192"/>
      <c r="AG19" s="192"/>
      <c r="AH19" s="192"/>
      <c r="AI19" s="192"/>
      <c r="AJ19" s="192"/>
      <c r="AK19" s="192"/>
      <c r="AL19" s="192"/>
      <c r="AM19" s="192"/>
      <c r="AN19" s="192"/>
      <c r="AO19" s="192"/>
      <c r="AP19" s="192"/>
      <c r="AQ19" s="192"/>
      <c r="AR19" s="192"/>
      <c r="AS19" s="192"/>
      <c r="AT19" s="192"/>
      <c r="AU19" s="192"/>
      <c r="AV19" s="192"/>
      <c r="AW19" s="192"/>
      <c r="AX19" s="192"/>
      <c r="AY19" s="192"/>
      <c r="AZ19" s="192"/>
      <c r="BA19" s="192"/>
    </row>
    <row r="20" spans="1:53" s="193" customFormat="1" x14ac:dyDescent="0.3">
      <c r="A20" s="190"/>
      <c r="B20" s="191"/>
      <c r="C20" s="192"/>
      <c r="D20" s="192"/>
      <c r="E20" s="192"/>
      <c r="F20" s="192"/>
      <c r="G20" s="192"/>
      <c r="H20" s="192"/>
      <c r="I20" s="192"/>
      <c r="J20" s="192"/>
      <c r="K20" s="192"/>
      <c r="L20" s="192"/>
      <c r="M20" s="192"/>
      <c r="N20" s="192"/>
      <c r="O20" s="192"/>
      <c r="P20" s="192"/>
      <c r="Q20" s="192"/>
      <c r="R20" s="192"/>
      <c r="S20" s="192"/>
      <c r="T20" s="192"/>
      <c r="U20" s="192"/>
      <c r="V20" s="192"/>
      <c r="W20" s="192"/>
      <c r="X20" s="192"/>
      <c r="Y20" s="192"/>
      <c r="Z20" s="192"/>
      <c r="AA20" s="192"/>
      <c r="AB20" s="192"/>
      <c r="AC20" s="192"/>
      <c r="AD20" s="192"/>
      <c r="AE20" s="192"/>
      <c r="AF20" s="192"/>
      <c r="AG20" s="192"/>
      <c r="AH20" s="192"/>
      <c r="AI20" s="192"/>
      <c r="AJ20" s="192"/>
      <c r="AK20" s="192"/>
      <c r="AL20" s="192"/>
      <c r="AM20" s="192"/>
      <c r="AN20" s="192"/>
      <c r="AO20" s="192"/>
      <c r="AP20" s="192"/>
      <c r="AQ20" s="192"/>
      <c r="AR20" s="192"/>
      <c r="AS20" s="192"/>
      <c r="AT20" s="192"/>
      <c r="AU20" s="192"/>
      <c r="AV20" s="192"/>
      <c r="AW20" s="192"/>
      <c r="AX20" s="192"/>
      <c r="AY20" s="192"/>
      <c r="AZ20" s="192"/>
      <c r="BA20" s="192"/>
    </row>
    <row r="21" spans="1:53" s="193" customFormat="1" x14ac:dyDescent="0.3">
      <c r="A21" s="190"/>
      <c r="B21" s="191"/>
      <c r="C21" s="192"/>
      <c r="D21" s="192"/>
      <c r="E21" s="192"/>
      <c r="F21" s="192"/>
      <c r="G21" s="192"/>
      <c r="H21" s="192"/>
      <c r="I21" s="192"/>
      <c r="J21" s="192"/>
      <c r="K21" s="192"/>
      <c r="L21" s="192"/>
      <c r="M21" s="192"/>
      <c r="N21" s="192"/>
      <c r="O21" s="192"/>
      <c r="P21" s="192"/>
      <c r="Q21" s="192"/>
      <c r="R21" s="192"/>
      <c r="S21" s="192"/>
      <c r="T21" s="192"/>
      <c r="U21" s="192"/>
      <c r="V21" s="192"/>
      <c r="W21" s="192"/>
      <c r="X21" s="192"/>
      <c r="Y21" s="192"/>
      <c r="Z21" s="192"/>
      <c r="AA21" s="192"/>
      <c r="AB21" s="192"/>
      <c r="AC21" s="192"/>
      <c r="AD21" s="192"/>
      <c r="AE21" s="192"/>
      <c r="AF21" s="192"/>
      <c r="AG21" s="192"/>
      <c r="AH21" s="192"/>
      <c r="AI21" s="192"/>
      <c r="AJ21" s="192"/>
      <c r="AK21" s="192"/>
      <c r="AL21" s="192"/>
      <c r="AM21" s="192"/>
      <c r="AN21" s="192"/>
      <c r="AO21" s="192"/>
      <c r="AP21" s="192"/>
      <c r="AQ21" s="192"/>
      <c r="AR21" s="192"/>
      <c r="AS21" s="192"/>
      <c r="AT21" s="192"/>
      <c r="AU21" s="192"/>
      <c r="AV21" s="192"/>
      <c r="AW21" s="192"/>
      <c r="AX21" s="192"/>
      <c r="AY21" s="192"/>
      <c r="AZ21" s="192"/>
      <c r="BA21" s="192"/>
    </row>
    <row r="22" spans="1:53" s="193" customFormat="1" x14ac:dyDescent="0.3">
      <c r="A22" s="190"/>
      <c r="B22" s="191"/>
      <c r="C22" s="192"/>
      <c r="D22" s="192"/>
      <c r="E22" s="192"/>
      <c r="F22" s="192"/>
      <c r="G22" s="192"/>
      <c r="H22" s="192"/>
      <c r="I22" s="192"/>
      <c r="J22" s="192"/>
      <c r="K22" s="192"/>
      <c r="L22" s="192"/>
      <c r="M22" s="192"/>
      <c r="N22" s="192"/>
      <c r="O22" s="192"/>
      <c r="P22" s="192"/>
      <c r="Q22" s="192"/>
      <c r="R22" s="192"/>
      <c r="S22" s="192"/>
      <c r="T22" s="192"/>
      <c r="U22" s="192"/>
      <c r="V22" s="192"/>
      <c r="W22" s="192"/>
      <c r="X22" s="192"/>
      <c r="Y22" s="192"/>
      <c r="Z22" s="192"/>
      <c r="AA22" s="192"/>
      <c r="AB22" s="192"/>
      <c r="AC22" s="192"/>
      <c r="AD22" s="192"/>
      <c r="AE22" s="192"/>
      <c r="AF22" s="192"/>
      <c r="AG22" s="192"/>
      <c r="AH22" s="192"/>
      <c r="AI22" s="192"/>
      <c r="AJ22" s="192"/>
      <c r="AK22" s="192"/>
      <c r="AL22" s="192"/>
      <c r="AM22" s="192"/>
      <c r="AN22" s="192"/>
      <c r="AO22" s="192"/>
      <c r="AP22" s="192"/>
      <c r="AQ22" s="192"/>
      <c r="AR22" s="192"/>
      <c r="AS22" s="192"/>
      <c r="AT22" s="192"/>
      <c r="AU22" s="192"/>
      <c r="AV22" s="192"/>
      <c r="AW22" s="192"/>
      <c r="AX22" s="192"/>
      <c r="AY22" s="192"/>
      <c r="AZ22" s="192"/>
      <c r="BA22" s="192"/>
    </row>
    <row r="23" spans="1:53" s="193" customFormat="1" x14ac:dyDescent="0.3">
      <c r="A23" s="190"/>
      <c r="B23" s="191"/>
      <c r="C23" s="192"/>
      <c r="D23" s="192"/>
      <c r="E23" s="192"/>
      <c r="F23" s="192"/>
      <c r="G23" s="192"/>
      <c r="H23" s="192"/>
      <c r="I23" s="192"/>
      <c r="J23" s="192"/>
      <c r="K23" s="192"/>
      <c r="L23" s="192"/>
      <c r="M23" s="192"/>
      <c r="N23" s="192"/>
      <c r="O23" s="192"/>
      <c r="P23" s="192"/>
      <c r="Q23" s="192"/>
      <c r="R23" s="192"/>
      <c r="S23" s="192"/>
      <c r="T23" s="192"/>
      <c r="U23" s="192"/>
      <c r="V23" s="192"/>
      <c r="W23" s="192"/>
      <c r="X23" s="192"/>
      <c r="Y23" s="192"/>
      <c r="Z23" s="192"/>
      <c r="AA23" s="192"/>
      <c r="AB23" s="192"/>
      <c r="AC23" s="192"/>
      <c r="AD23" s="192"/>
      <c r="AE23" s="192"/>
      <c r="AF23" s="192"/>
      <c r="AG23" s="192"/>
      <c r="AH23" s="192"/>
      <c r="AI23" s="192"/>
      <c r="AJ23" s="192"/>
      <c r="AK23" s="192"/>
      <c r="AL23" s="192"/>
      <c r="AM23" s="192"/>
      <c r="AN23" s="192"/>
      <c r="AO23" s="192"/>
      <c r="AP23" s="192"/>
      <c r="AQ23" s="192"/>
      <c r="AR23" s="192"/>
      <c r="AS23" s="192"/>
      <c r="AT23" s="192"/>
      <c r="AU23" s="192"/>
      <c r="AV23" s="192"/>
      <c r="AW23" s="192"/>
      <c r="AX23" s="192"/>
      <c r="AY23" s="192"/>
      <c r="AZ23" s="192"/>
      <c r="BA23" s="192"/>
    </row>
    <row r="24" spans="1:53" s="193" customFormat="1" x14ac:dyDescent="0.3">
      <c r="A24" s="190"/>
      <c r="B24" s="191"/>
      <c r="C24" s="192"/>
      <c r="D24" s="192"/>
      <c r="E24" s="192"/>
      <c r="F24" s="192"/>
      <c r="G24" s="192"/>
      <c r="H24" s="192"/>
      <c r="I24" s="192"/>
      <c r="J24" s="192"/>
      <c r="K24" s="192"/>
      <c r="L24" s="192"/>
      <c r="M24" s="192"/>
      <c r="N24" s="192"/>
      <c r="O24" s="192"/>
      <c r="P24" s="192"/>
      <c r="Q24" s="192"/>
      <c r="R24" s="192"/>
      <c r="S24" s="192"/>
      <c r="T24" s="192"/>
      <c r="U24" s="192"/>
      <c r="V24" s="192"/>
      <c r="W24" s="192"/>
      <c r="X24" s="192"/>
      <c r="Y24" s="192"/>
      <c r="Z24" s="192"/>
      <c r="AA24" s="192"/>
      <c r="AB24" s="192"/>
      <c r="AC24" s="192"/>
      <c r="AD24" s="192"/>
      <c r="AE24" s="192"/>
      <c r="AF24" s="192"/>
      <c r="AG24" s="192"/>
      <c r="AH24" s="192"/>
      <c r="AI24" s="192"/>
      <c r="AJ24" s="192"/>
      <c r="AK24" s="192"/>
      <c r="AL24" s="192"/>
      <c r="AM24" s="192"/>
      <c r="AN24" s="192"/>
      <c r="AO24" s="192"/>
      <c r="AP24" s="192"/>
      <c r="AQ24" s="192"/>
      <c r="AR24" s="192"/>
      <c r="AS24" s="192"/>
      <c r="AT24" s="192"/>
      <c r="AU24" s="192"/>
      <c r="AV24" s="192"/>
      <c r="AW24" s="192"/>
      <c r="AX24" s="192"/>
      <c r="AY24" s="192"/>
      <c r="AZ24" s="192"/>
      <c r="BA24" s="192"/>
    </row>
    <row r="25" spans="1:53" s="193" customFormat="1" x14ac:dyDescent="0.3">
      <c r="A25" s="190"/>
      <c r="B25" s="191"/>
      <c r="C25" s="192"/>
      <c r="D25" s="192"/>
      <c r="E25" s="192"/>
      <c r="F25" s="192"/>
      <c r="G25" s="192"/>
      <c r="H25" s="192"/>
      <c r="I25" s="192"/>
      <c r="J25" s="192"/>
      <c r="K25" s="192"/>
      <c r="L25" s="192"/>
      <c r="M25" s="192"/>
      <c r="N25" s="192"/>
      <c r="O25" s="192"/>
      <c r="P25" s="192"/>
      <c r="Q25" s="192"/>
      <c r="R25" s="192"/>
      <c r="S25" s="192"/>
      <c r="T25" s="192"/>
      <c r="U25" s="192"/>
      <c r="V25" s="192"/>
      <c r="W25" s="192"/>
      <c r="X25" s="192"/>
      <c r="Y25" s="192"/>
      <c r="Z25" s="192"/>
      <c r="AA25" s="192"/>
      <c r="AB25" s="192"/>
      <c r="AC25" s="192"/>
      <c r="AD25" s="192"/>
      <c r="AE25" s="192"/>
      <c r="AF25" s="192"/>
      <c r="AG25" s="192"/>
      <c r="AH25" s="192"/>
      <c r="AI25" s="192"/>
      <c r="AJ25" s="192"/>
      <c r="AK25" s="192"/>
      <c r="AL25" s="192"/>
      <c r="AM25" s="192"/>
      <c r="AN25" s="192"/>
      <c r="AO25" s="192"/>
      <c r="AP25" s="192"/>
      <c r="AQ25" s="192"/>
      <c r="AR25" s="192"/>
      <c r="AS25" s="192"/>
      <c r="AT25" s="192"/>
      <c r="AU25" s="192"/>
      <c r="AV25" s="192"/>
      <c r="AW25" s="192"/>
      <c r="AX25" s="192"/>
      <c r="AY25" s="192"/>
      <c r="AZ25" s="192"/>
      <c r="BA25" s="192"/>
    </row>
    <row r="26" spans="1:53" s="193" customFormat="1" x14ac:dyDescent="0.3">
      <c r="A26" s="190"/>
      <c r="B26" s="191"/>
      <c r="C26" s="192"/>
      <c r="D26" s="192"/>
      <c r="E26" s="192"/>
      <c r="F26" s="192"/>
      <c r="G26" s="192"/>
      <c r="H26" s="192"/>
      <c r="I26" s="192"/>
      <c r="J26" s="192"/>
      <c r="K26" s="192"/>
      <c r="L26" s="192"/>
      <c r="M26" s="192"/>
      <c r="N26" s="192"/>
      <c r="O26" s="192"/>
      <c r="P26" s="192"/>
      <c r="Q26" s="192"/>
      <c r="R26" s="192"/>
      <c r="S26" s="192"/>
      <c r="T26" s="192"/>
      <c r="U26" s="192"/>
      <c r="V26" s="192"/>
      <c r="W26" s="192"/>
      <c r="X26" s="192"/>
      <c r="Y26" s="192"/>
      <c r="Z26" s="192"/>
      <c r="AA26" s="192"/>
      <c r="AB26" s="192"/>
      <c r="AC26" s="192"/>
      <c r="AD26" s="192"/>
      <c r="AE26" s="192"/>
      <c r="AF26" s="192"/>
      <c r="AG26" s="192"/>
      <c r="AH26" s="192"/>
      <c r="AI26" s="192"/>
      <c r="AJ26" s="192"/>
      <c r="AK26" s="192"/>
      <c r="AL26" s="192"/>
      <c r="AM26" s="192"/>
      <c r="AN26" s="192"/>
      <c r="AO26" s="192"/>
      <c r="AP26" s="192"/>
      <c r="AQ26" s="192"/>
      <c r="AR26" s="192"/>
      <c r="AS26" s="192"/>
      <c r="AT26" s="192"/>
      <c r="AU26" s="192"/>
      <c r="AV26" s="192"/>
      <c r="AW26" s="192"/>
      <c r="AX26" s="192"/>
      <c r="AY26" s="192"/>
      <c r="AZ26" s="192"/>
      <c r="BA26" s="192"/>
    </row>
    <row r="27" spans="1:53" s="193" customFormat="1" x14ac:dyDescent="0.3">
      <c r="A27" s="190"/>
      <c r="B27" s="191"/>
      <c r="C27" s="192"/>
      <c r="D27" s="192"/>
      <c r="E27" s="192"/>
      <c r="F27" s="192"/>
      <c r="G27" s="192"/>
      <c r="H27" s="192"/>
      <c r="I27" s="192"/>
      <c r="J27" s="192"/>
      <c r="K27" s="192"/>
      <c r="L27" s="192"/>
      <c r="M27" s="192"/>
      <c r="N27" s="192"/>
      <c r="O27" s="192"/>
      <c r="P27" s="192"/>
      <c r="Q27" s="192"/>
      <c r="R27" s="192"/>
      <c r="S27" s="192"/>
      <c r="T27" s="192"/>
      <c r="U27" s="192"/>
      <c r="V27" s="192"/>
      <c r="W27" s="192"/>
      <c r="X27" s="192"/>
      <c r="Y27" s="192"/>
      <c r="Z27" s="192"/>
      <c r="AA27" s="192"/>
      <c r="AB27" s="192"/>
      <c r="AC27" s="192"/>
      <c r="AD27" s="192"/>
      <c r="AE27" s="192"/>
      <c r="AF27" s="192"/>
      <c r="AG27" s="192"/>
      <c r="AH27" s="192"/>
      <c r="AI27" s="192"/>
      <c r="AJ27" s="192"/>
      <c r="AK27" s="192"/>
      <c r="AL27" s="192"/>
      <c r="AM27" s="192"/>
      <c r="AN27" s="192"/>
      <c r="AO27" s="192"/>
      <c r="AP27" s="192"/>
      <c r="AQ27" s="192"/>
      <c r="AR27" s="192"/>
      <c r="AS27" s="192"/>
      <c r="AT27" s="192"/>
      <c r="AU27" s="192"/>
      <c r="AV27" s="192"/>
      <c r="AW27" s="192"/>
      <c r="AX27" s="192"/>
      <c r="AY27" s="192"/>
      <c r="AZ27" s="192"/>
      <c r="BA27" s="192"/>
    </row>
    <row r="28" spans="1:53" s="193" customFormat="1" x14ac:dyDescent="0.3">
      <c r="A28" s="190"/>
      <c r="B28" s="191"/>
      <c r="C28" s="192"/>
      <c r="D28" s="192"/>
      <c r="E28" s="192"/>
      <c r="F28" s="192"/>
      <c r="G28" s="192"/>
      <c r="H28" s="192"/>
      <c r="I28" s="192"/>
      <c r="J28" s="192"/>
      <c r="K28" s="192"/>
      <c r="L28" s="192"/>
      <c r="M28" s="192"/>
      <c r="N28" s="192"/>
      <c r="O28" s="192"/>
      <c r="P28" s="192"/>
      <c r="Q28" s="192"/>
      <c r="R28" s="192"/>
      <c r="S28" s="192"/>
      <c r="T28" s="192"/>
      <c r="U28" s="192"/>
      <c r="V28" s="192"/>
      <c r="W28" s="192"/>
      <c r="X28" s="192"/>
      <c r="Y28" s="192"/>
      <c r="Z28" s="192"/>
      <c r="AA28" s="192"/>
      <c r="AB28" s="192"/>
      <c r="AC28" s="192"/>
      <c r="AD28" s="192"/>
      <c r="AE28" s="192"/>
      <c r="AF28" s="192"/>
      <c r="AG28" s="192"/>
      <c r="AH28" s="192"/>
      <c r="AI28" s="192"/>
      <c r="AJ28" s="192"/>
      <c r="AK28" s="192"/>
      <c r="AL28" s="192"/>
      <c r="AM28" s="192"/>
      <c r="AN28" s="192"/>
      <c r="AO28" s="192"/>
      <c r="AP28" s="192"/>
      <c r="AQ28" s="192"/>
      <c r="AR28" s="192"/>
      <c r="AS28" s="192"/>
      <c r="AT28" s="192"/>
      <c r="AU28" s="192"/>
      <c r="AV28" s="192"/>
      <c r="AW28" s="192"/>
      <c r="AX28" s="192"/>
      <c r="AY28" s="192"/>
      <c r="AZ28" s="192"/>
      <c r="BA28" s="192"/>
    </row>
    <row r="29" spans="1:53" s="193" customFormat="1" x14ac:dyDescent="0.3">
      <c r="A29" s="190"/>
      <c r="B29" s="191"/>
      <c r="C29" s="192"/>
      <c r="D29" s="192"/>
      <c r="E29" s="192"/>
      <c r="F29" s="192"/>
      <c r="G29" s="192"/>
      <c r="H29" s="192"/>
      <c r="I29" s="192"/>
      <c r="J29" s="192"/>
      <c r="K29" s="192"/>
      <c r="L29" s="192"/>
      <c r="M29" s="192"/>
      <c r="N29" s="192"/>
      <c r="O29" s="192"/>
      <c r="P29" s="192"/>
      <c r="Q29" s="192"/>
      <c r="R29" s="192"/>
      <c r="S29" s="192"/>
      <c r="T29" s="192"/>
      <c r="U29" s="192"/>
      <c r="V29" s="192"/>
      <c r="W29" s="192"/>
      <c r="X29" s="192"/>
      <c r="Y29" s="192"/>
      <c r="Z29" s="192"/>
      <c r="AA29" s="192"/>
      <c r="AB29" s="192"/>
      <c r="AC29" s="192"/>
      <c r="AD29" s="192"/>
      <c r="AE29" s="192"/>
      <c r="AF29" s="192"/>
      <c r="AG29" s="192"/>
      <c r="AH29" s="192"/>
      <c r="AI29" s="192"/>
      <c r="AJ29" s="192"/>
      <c r="AK29" s="192"/>
      <c r="AL29" s="192"/>
      <c r="AM29" s="192"/>
      <c r="AN29" s="192"/>
      <c r="AO29" s="192"/>
      <c r="AP29" s="192"/>
      <c r="AQ29" s="192"/>
      <c r="AR29" s="192"/>
      <c r="AS29" s="192"/>
      <c r="AT29" s="192"/>
      <c r="AU29" s="192"/>
      <c r="AV29" s="192"/>
      <c r="AW29" s="192"/>
      <c r="AX29" s="192"/>
      <c r="AY29" s="192"/>
      <c r="AZ29" s="192"/>
      <c r="BA29" s="192"/>
    </row>
    <row r="30" spans="1:53" s="193" customFormat="1" x14ac:dyDescent="0.3">
      <c r="A30" s="190"/>
      <c r="B30" s="191"/>
      <c r="C30" s="192"/>
      <c r="D30" s="192"/>
      <c r="E30" s="192"/>
      <c r="F30" s="192"/>
      <c r="G30" s="192"/>
      <c r="H30" s="192"/>
      <c r="I30" s="192"/>
      <c r="J30" s="192"/>
      <c r="K30" s="192"/>
      <c r="L30" s="192"/>
      <c r="M30" s="192"/>
      <c r="N30" s="192"/>
      <c r="O30" s="192"/>
      <c r="P30" s="192"/>
      <c r="Q30" s="192"/>
      <c r="R30" s="192"/>
      <c r="S30" s="192"/>
      <c r="T30" s="192"/>
      <c r="U30" s="192"/>
      <c r="V30" s="192"/>
      <c r="W30" s="192"/>
      <c r="X30" s="192"/>
      <c r="Y30" s="192"/>
      <c r="Z30" s="192"/>
      <c r="AA30" s="192"/>
      <c r="AB30" s="192"/>
      <c r="AC30" s="192"/>
      <c r="AD30" s="192"/>
      <c r="AE30" s="192"/>
      <c r="AF30" s="192"/>
      <c r="AG30" s="192"/>
      <c r="AH30" s="192"/>
      <c r="AI30" s="192"/>
      <c r="AJ30" s="192"/>
      <c r="AK30" s="192"/>
      <c r="AL30" s="192"/>
      <c r="AM30" s="192"/>
      <c r="AN30" s="192"/>
      <c r="AO30" s="192"/>
      <c r="AP30" s="192"/>
      <c r="AQ30" s="192"/>
      <c r="AR30" s="192"/>
      <c r="AS30" s="192"/>
      <c r="AT30" s="192"/>
      <c r="AU30" s="192"/>
      <c r="AV30" s="192"/>
      <c r="AW30" s="192"/>
      <c r="AX30" s="192"/>
      <c r="AY30" s="192"/>
      <c r="AZ30" s="192"/>
      <c r="BA30" s="192"/>
    </row>
    <row r="31" spans="1:53" s="193" customFormat="1" x14ac:dyDescent="0.3">
      <c r="A31" s="190"/>
      <c r="B31" s="191"/>
      <c r="C31" s="192"/>
      <c r="D31" s="192"/>
      <c r="E31" s="192"/>
      <c r="F31" s="192"/>
      <c r="G31" s="192"/>
      <c r="H31" s="192"/>
      <c r="I31" s="192"/>
      <c r="J31" s="192"/>
      <c r="K31" s="192"/>
      <c r="L31" s="192"/>
      <c r="M31" s="192"/>
      <c r="N31" s="192"/>
      <c r="O31" s="192"/>
      <c r="P31" s="192"/>
      <c r="Q31" s="192"/>
      <c r="R31" s="192"/>
      <c r="S31" s="192"/>
      <c r="T31" s="192"/>
      <c r="U31" s="192"/>
      <c r="V31" s="192"/>
      <c r="W31" s="192"/>
      <c r="X31" s="192"/>
      <c r="Y31" s="192"/>
      <c r="Z31" s="192"/>
      <c r="AA31" s="192"/>
      <c r="AB31" s="192"/>
      <c r="AC31" s="192"/>
      <c r="AD31" s="192"/>
      <c r="AE31" s="192"/>
      <c r="AF31" s="192"/>
      <c r="AG31" s="192"/>
      <c r="AH31" s="192"/>
      <c r="AI31" s="192"/>
      <c r="AJ31" s="192"/>
      <c r="AK31" s="192"/>
      <c r="AL31" s="192"/>
      <c r="AM31" s="192"/>
      <c r="AN31" s="192"/>
      <c r="AO31" s="192"/>
      <c r="AP31" s="192"/>
      <c r="AQ31" s="192"/>
      <c r="AR31" s="192"/>
      <c r="AS31" s="192"/>
      <c r="AT31" s="192"/>
      <c r="AU31" s="192"/>
      <c r="AV31" s="192"/>
      <c r="AW31" s="192"/>
      <c r="AX31" s="192"/>
      <c r="AY31" s="192"/>
      <c r="AZ31" s="192"/>
      <c r="BA31" s="192"/>
    </row>
    <row r="32" spans="1:53" s="193" customFormat="1" x14ac:dyDescent="0.3">
      <c r="A32" s="190"/>
      <c r="B32" s="191"/>
      <c r="C32" s="192"/>
      <c r="D32" s="192"/>
      <c r="E32" s="192"/>
      <c r="F32" s="192"/>
      <c r="G32" s="192"/>
      <c r="H32" s="192"/>
      <c r="I32" s="192"/>
      <c r="J32" s="192"/>
      <c r="K32" s="192"/>
      <c r="L32" s="192"/>
      <c r="M32" s="192"/>
      <c r="N32" s="192"/>
      <c r="O32" s="192"/>
      <c r="P32" s="192"/>
      <c r="Q32" s="192"/>
      <c r="R32" s="192"/>
      <c r="S32" s="192"/>
      <c r="T32" s="192"/>
      <c r="U32" s="192"/>
      <c r="V32" s="192"/>
      <c r="W32" s="192"/>
      <c r="X32" s="192"/>
      <c r="Y32" s="192"/>
      <c r="Z32" s="192"/>
      <c r="AA32" s="192"/>
      <c r="AB32" s="192"/>
      <c r="AC32" s="192"/>
      <c r="AD32" s="192"/>
      <c r="AE32" s="192"/>
      <c r="AF32" s="192"/>
      <c r="AG32" s="192"/>
      <c r="AH32" s="192"/>
      <c r="AI32" s="192"/>
      <c r="AJ32" s="192"/>
      <c r="AK32" s="192"/>
      <c r="AL32" s="192"/>
      <c r="AM32" s="192"/>
      <c r="AN32" s="192"/>
      <c r="AO32" s="192"/>
      <c r="AP32" s="192"/>
      <c r="AQ32" s="192"/>
      <c r="AR32" s="192"/>
      <c r="AS32" s="192"/>
      <c r="AT32" s="192"/>
      <c r="AU32" s="192"/>
      <c r="AV32" s="192"/>
      <c r="AW32" s="192"/>
      <c r="AX32" s="192"/>
      <c r="AY32" s="192"/>
      <c r="AZ32" s="192"/>
      <c r="BA32" s="192"/>
    </row>
    <row r="33" spans="1:53" s="193" customFormat="1" x14ac:dyDescent="0.3">
      <c r="A33" s="190"/>
      <c r="B33" s="191"/>
      <c r="C33" s="192"/>
      <c r="D33" s="192"/>
      <c r="E33" s="192"/>
      <c r="F33" s="192"/>
      <c r="G33" s="192"/>
      <c r="H33" s="192"/>
      <c r="I33" s="192"/>
      <c r="J33" s="192"/>
      <c r="K33" s="192"/>
      <c r="L33" s="192"/>
      <c r="M33" s="192"/>
      <c r="N33" s="192"/>
      <c r="O33" s="192"/>
      <c r="P33" s="192"/>
      <c r="Q33" s="192"/>
      <c r="R33" s="192"/>
      <c r="S33" s="192"/>
      <c r="T33" s="192"/>
      <c r="U33" s="192"/>
      <c r="V33" s="192"/>
      <c r="W33" s="192"/>
      <c r="X33" s="192"/>
      <c r="Y33" s="192"/>
      <c r="Z33" s="192"/>
      <c r="AA33" s="192"/>
      <c r="AB33" s="192"/>
      <c r="AC33" s="192"/>
      <c r="AD33" s="192"/>
      <c r="AE33" s="192"/>
      <c r="AF33" s="192"/>
      <c r="AG33" s="192"/>
      <c r="AH33" s="192"/>
      <c r="AI33" s="192"/>
      <c r="AJ33" s="192"/>
      <c r="AK33" s="192"/>
      <c r="AL33" s="192"/>
      <c r="AM33" s="192"/>
      <c r="AN33" s="192"/>
      <c r="AO33" s="192"/>
      <c r="AP33" s="192"/>
      <c r="AQ33" s="192"/>
      <c r="AR33" s="192"/>
      <c r="AS33" s="192"/>
      <c r="AT33" s="192"/>
      <c r="AU33" s="192"/>
      <c r="AV33" s="192"/>
      <c r="AW33" s="192"/>
      <c r="AX33" s="192"/>
      <c r="AY33" s="192"/>
      <c r="AZ33" s="192"/>
      <c r="BA33" s="192"/>
    </row>
    <row r="34" spans="1:53" s="193" customFormat="1" x14ac:dyDescent="0.3">
      <c r="A34" s="190"/>
      <c r="B34" s="191"/>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2"/>
      <c r="AF34" s="192"/>
      <c r="AG34" s="192"/>
      <c r="AH34" s="192"/>
      <c r="AI34" s="192"/>
      <c r="AJ34" s="192"/>
      <c r="AK34" s="192"/>
      <c r="AL34" s="192"/>
      <c r="AM34" s="192"/>
      <c r="AN34" s="192"/>
      <c r="AO34" s="192"/>
      <c r="AP34" s="192"/>
      <c r="AQ34" s="192"/>
      <c r="AR34" s="192"/>
      <c r="AS34" s="192"/>
      <c r="AT34" s="192"/>
      <c r="AU34" s="192"/>
      <c r="AV34" s="192"/>
      <c r="AW34" s="192"/>
      <c r="AX34" s="192"/>
      <c r="AY34" s="192"/>
      <c r="AZ34" s="192"/>
      <c r="BA34" s="192"/>
    </row>
    <row r="35" spans="1:53" s="193" customFormat="1" x14ac:dyDescent="0.3">
      <c r="A35" s="190"/>
      <c r="B35" s="191"/>
      <c r="C35" s="192"/>
      <c r="D35" s="192"/>
      <c r="E35" s="192"/>
      <c r="F35" s="192"/>
      <c r="G35" s="192"/>
      <c r="H35" s="192"/>
      <c r="I35" s="192"/>
      <c r="J35" s="192"/>
      <c r="K35" s="192"/>
      <c r="L35" s="192"/>
      <c r="M35" s="192"/>
      <c r="N35" s="192"/>
      <c r="O35" s="192"/>
      <c r="P35" s="192"/>
      <c r="Q35" s="192"/>
      <c r="R35" s="192"/>
      <c r="S35" s="192"/>
      <c r="T35" s="192"/>
      <c r="U35" s="192"/>
      <c r="V35" s="192"/>
      <c r="W35" s="192"/>
      <c r="X35" s="192"/>
      <c r="Y35" s="192"/>
      <c r="Z35" s="192"/>
      <c r="AA35" s="192"/>
      <c r="AB35" s="192"/>
      <c r="AC35" s="192"/>
      <c r="AD35" s="192"/>
      <c r="AE35" s="192"/>
      <c r="AF35" s="192"/>
      <c r="AG35" s="192"/>
      <c r="AH35" s="192"/>
      <c r="AI35" s="192"/>
      <c r="AJ35" s="192"/>
      <c r="AK35" s="192"/>
      <c r="AL35" s="192"/>
      <c r="AM35" s="192"/>
      <c r="AN35" s="192"/>
      <c r="AO35" s="192"/>
      <c r="AP35" s="192"/>
      <c r="AQ35" s="192"/>
      <c r="AR35" s="192"/>
      <c r="AS35" s="192"/>
      <c r="AT35" s="192"/>
      <c r="AU35" s="192"/>
      <c r="AV35" s="192"/>
      <c r="AW35" s="192"/>
      <c r="AX35" s="192"/>
      <c r="AY35" s="192"/>
      <c r="AZ35" s="192"/>
      <c r="BA35" s="192"/>
    </row>
    <row r="36" spans="1:53" s="193" customFormat="1" x14ac:dyDescent="0.3">
      <c r="A36" s="190"/>
      <c r="B36" s="191"/>
      <c r="C36" s="192"/>
      <c r="D36" s="192"/>
      <c r="E36" s="192"/>
      <c r="F36" s="192"/>
      <c r="G36" s="192"/>
      <c r="H36" s="192"/>
      <c r="I36" s="192"/>
      <c r="J36" s="192"/>
      <c r="K36" s="192"/>
      <c r="L36" s="192"/>
      <c r="M36" s="192"/>
      <c r="N36" s="192"/>
      <c r="O36" s="192"/>
      <c r="P36" s="192"/>
      <c r="Q36" s="192"/>
      <c r="R36" s="192"/>
      <c r="S36" s="192"/>
      <c r="T36" s="192"/>
      <c r="U36" s="192"/>
      <c r="V36" s="192"/>
      <c r="W36" s="192"/>
      <c r="X36" s="192"/>
      <c r="Y36" s="192"/>
      <c r="Z36" s="192"/>
      <c r="AA36" s="192"/>
      <c r="AB36" s="192"/>
      <c r="AC36" s="192"/>
      <c r="AD36" s="192"/>
      <c r="AE36" s="192"/>
      <c r="AF36" s="192"/>
      <c r="AG36" s="192"/>
      <c r="AH36" s="192"/>
      <c r="AI36" s="192"/>
      <c r="AJ36" s="192"/>
      <c r="AK36" s="192"/>
      <c r="AL36" s="192"/>
      <c r="AM36" s="192"/>
      <c r="AN36" s="192"/>
      <c r="AO36" s="192"/>
      <c r="AP36" s="192"/>
      <c r="AQ36" s="192"/>
      <c r="AR36" s="192"/>
      <c r="AS36" s="192"/>
      <c r="AT36" s="192"/>
      <c r="AU36" s="192"/>
      <c r="AV36" s="192"/>
      <c r="AW36" s="192"/>
      <c r="AX36" s="192"/>
      <c r="AY36" s="192"/>
      <c r="AZ36" s="192"/>
      <c r="BA36" s="192"/>
    </row>
    <row r="37" spans="1:53" s="193" customFormat="1" x14ac:dyDescent="0.3">
      <c r="A37" s="190"/>
      <c r="B37" s="191"/>
      <c r="C37" s="192"/>
      <c r="D37" s="192"/>
      <c r="E37" s="192"/>
      <c r="F37" s="192"/>
      <c r="G37" s="192"/>
      <c r="H37" s="192"/>
      <c r="I37" s="192"/>
      <c r="J37" s="192"/>
      <c r="K37" s="192"/>
      <c r="L37" s="192"/>
      <c r="M37" s="192"/>
      <c r="N37" s="192"/>
      <c r="O37" s="192"/>
      <c r="P37" s="192"/>
      <c r="Q37" s="192"/>
      <c r="R37" s="192"/>
      <c r="S37" s="192"/>
      <c r="T37" s="192"/>
      <c r="U37" s="192"/>
      <c r="V37" s="192"/>
      <c r="W37" s="192"/>
      <c r="X37" s="192"/>
      <c r="Y37" s="192"/>
      <c r="Z37" s="192"/>
      <c r="AA37" s="192"/>
      <c r="AB37" s="192"/>
      <c r="AC37" s="192"/>
      <c r="AD37" s="192"/>
      <c r="AE37" s="192"/>
      <c r="AF37" s="192"/>
      <c r="AG37" s="192"/>
      <c r="AH37" s="192"/>
      <c r="AI37" s="192"/>
      <c r="AJ37" s="192"/>
      <c r="AK37" s="192"/>
      <c r="AL37" s="192"/>
      <c r="AM37" s="192"/>
      <c r="AN37" s="192"/>
      <c r="AO37" s="192"/>
      <c r="AP37" s="192"/>
      <c r="AQ37" s="192"/>
      <c r="AR37" s="192"/>
      <c r="AS37" s="192"/>
      <c r="AT37" s="192"/>
      <c r="AU37" s="192"/>
      <c r="AV37" s="192"/>
      <c r="AW37" s="192"/>
      <c r="AX37" s="192"/>
      <c r="AY37" s="192"/>
      <c r="AZ37" s="192"/>
      <c r="BA37" s="192"/>
    </row>
    <row r="104" spans="2:53" x14ac:dyDescent="0.3">
      <c r="B104" s="182"/>
      <c r="C104" s="55"/>
      <c r="D104" s="55"/>
      <c r="E104" s="55"/>
      <c r="F104" s="55"/>
      <c r="G104" s="55"/>
      <c r="H104" s="55"/>
      <c r="I104" s="55"/>
      <c r="J104" s="55"/>
      <c r="K104" s="55"/>
      <c r="L104" s="55"/>
      <c r="M104" s="55"/>
      <c r="N104" s="55"/>
      <c r="O104" s="55"/>
      <c r="P104" s="55"/>
      <c r="Q104" s="55"/>
      <c r="R104" s="55"/>
      <c r="S104" s="55"/>
      <c r="T104" s="55"/>
      <c r="U104" s="55"/>
      <c r="V104" s="55"/>
      <c r="W104" s="55"/>
      <c r="X104" s="55"/>
      <c r="Y104" s="55"/>
      <c r="Z104" s="55"/>
      <c r="AA104" s="55"/>
      <c r="AB104" s="55"/>
      <c r="AC104" s="55"/>
      <c r="AD104" s="55"/>
      <c r="AE104" s="55"/>
      <c r="AF104" s="55"/>
      <c r="AG104" s="55"/>
      <c r="AH104" s="55"/>
      <c r="AI104" s="55"/>
      <c r="AJ104" s="55"/>
      <c r="AK104" s="55"/>
      <c r="AL104" s="55"/>
      <c r="AM104" s="55"/>
      <c r="AN104" s="55"/>
      <c r="AO104" s="55"/>
      <c r="AP104" s="55"/>
      <c r="AQ104" s="55"/>
      <c r="AR104" s="55"/>
      <c r="AS104" s="55"/>
      <c r="AT104" s="55"/>
      <c r="AU104" s="55"/>
      <c r="AV104" s="55"/>
      <c r="AW104" s="55"/>
      <c r="AX104" s="55"/>
      <c r="AY104" s="55"/>
      <c r="AZ104" s="55"/>
      <c r="BA104" s="55"/>
    </row>
    <row r="105" spans="2:53" x14ac:dyDescent="0.3">
      <c r="B105" s="182"/>
      <c r="C105" s="55"/>
      <c r="D105" s="55"/>
      <c r="E105" s="55"/>
      <c r="F105" s="55"/>
      <c r="G105" s="55"/>
      <c r="H105" s="55"/>
      <c r="I105" s="55"/>
      <c r="J105" s="55"/>
      <c r="K105" s="55"/>
      <c r="L105" s="55"/>
      <c r="M105" s="55"/>
      <c r="N105" s="55"/>
      <c r="O105" s="55"/>
      <c r="P105" s="55"/>
      <c r="Q105" s="55"/>
      <c r="R105" s="55"/>
      <c r="S105" s="55"/>
      <c r="T105" s="55"/>
      <c r="U105" s="55"/>
      <c r="V105" s="55"/>
      <c r="W105" s="55"/>
      <c r="X105" s="55"/>
      <c r="Y105" s="55"/>
      <c r="Z105" s="55"/>
      <c r="AA105" s="55"/>
      <c r="AB105" s="55"/>
      <c r="AC105" s="55"/>
      <c r="AD105" s="55"/>
      <c r="AE105" s="55"/>
      <c r="AF105" s="55"/>
      <c r="AG105" s="55"/>
      <c r="AH105" s="55"/>
      <c r="AI105" s="55"/>
      <c r="AJ105" s="55"/>
      <c r="AK105" s="55"/>
      <c r="AL105" s="55"/>
      <c r="AM105" s="55"/>
      <c r="AN105" s="55"/>
      <c r="AO105" s="55"/>
      <c r="AP105" s="55"/>
      <c r="AQ105" s="55"/>
      <c r="AR105" s="55"/>
      <c r="AS105" s="55"/>
      <c r="AT105" s="55"/>
      <c r="AU105" s="55"/>
      <c r="AV105" s="55"/>
      <c r="AW105" s="55"/>
      <c r="AX105" s="55"/>
      <c r="AY105" s="55"/>
      <c r="AZ105" s="55"/>
      <c r="BA105" s="55"/>
    </row>
    <row r="106" spans="2:53" x14ac:dyDescent="0.3">
      <c r="B106" s="182"/>
      <c r="C106" s="55"/>
      <c r="D106" s="55"/>
      <c r="E106" s="55"/>
      <c r="F106" s="55"/>
      <c r="G106" s="55"/>
      <c r="H106" s="55"/>
      <c r="I106" s="55"/>
      <c r="J106" s="55"/>
      <c r="K106" s="55"/>
      <c r="L106" s="55"/>
      <c r="M106" s="55"/>
      <c r="N106" s="55"/>
      <c r="O106" s="55"/>
      <c r="P106" s="55"/>
      <c r="Q106" s="55"/>
      <c r="R106" s="55"/>
      <c r="S106" s="55"/>
      <c r="T106" s="55"/>
      <c r="U106" s="55"/>
      <c r="V106" s="55"/>
      <c r="W106" s="55"/>
      <c r="X106" s="55"/>
      <c r="Y106" s="55"/>
      <c r="Z106" s="55"/>
      <c r="AA106" s="55"/>
      <c r="AB106" s="55"/>
      <c r="AC106" s="55"/>
      <c r="AD106" s="55"/>
      <c r="AE106" s="55"/>
      <c r="AF106" s="55"/>
      <c r="AG106" s="55"/>
      <c r="AH106" s="55"/>
      <c r="AI106" s="55"/>
      <c r="AJ106" s="55"/>
      <c r="AK106" s="55"/>
      <c r="AL106" s="55"/>
      <c r="AM106" s="55"/>
      <c r="AN106" s="55"/>
      <c r="AO106" s="55"/>
      <c r="AP106" s="55"/>
      <c r="AQ106" s="55"/>
      <c r="AR106" s="55"/>
      <c r="AS106" s="55"/>
      <c r="AT106" s="55"/>
      <c r="AU106" s="55"/>
      <c r="AV106" s="55"/>
      <c r="AW106" s="55"/>
      <c r="AX106" s="55"/>
      <c r="AY106" s="55"/>
      <c r="AZ106" s="55"/>
      <c r="BA106" s="55"/>
    </row>
    <row r="107" spans="2:53" x14ac:dyDescent="0.3">
      <c r="B107" s="182"/>
      <c r="C107" s="55"/>
      <c r="D107" s="55"/>
      <c r="E107" s="55"/>
      <c r="F107" s="55"/>
      <c r="G107" s="55"/>
      <c r="H107" s="55"/>
      <c r="I107" s="55"/>
      <c r="J107" s="55"/>
      <c r="K107" s="55"/>
      <c r="L107" s="55"/>
      <c r="M107" s="55"/>
      <c r="N107" s="55"/>
      <c r="O107" s="55"/>
      <c r="P107" s="55"/>
      <c r="Q107" s="55"/>
      <c r="R107" s="55"/>
      <c r="S107" s="55"/>
      <c r="T107" s="55"/>
      <c r="U107" s="55"/>
      <c r="V107" s="55"/>
      <c r="W107" s="55"/>
      <c r="X107" s="55"/>
      <c r="Y107" s="55"/>
      <c r="Z107" s="55"/>
      <c r="AA107" s="55"/>
      <c r="AB107" s="55"/>
      <c r="AC107" s="55"/>
      <c r="AD107" s="55"/>
      <c r="AE107" s="55"/>
      <c r="AF107" s="55"/>
      <c r="AG107" s="55"/>
      <c r="AH107" s="55"/>
      <c r="AI107" s="55"/>
      <c r="AJ107" s="55"/>
      <c r="AK107" s="55"/>
      <c r="AL107" s="55"/>
      <c r="AM107" s="55"/>
      <c r="AN107" s="55"/>
      <c r="AO107" s="55"/>
      <c r="AP107" s="55"/>
      <c r="AQ107" s="55"/>
      <c r="AR107" s="55"/>
      <c r="AS107" s="55"/>
      <c r="AT107" s="55"/>
      <c r="AU107" s="55"/>
      <c r="AV107" s="55"/>
      <c r="AW107" s="55"/>
      <c r="AX107" s="55"/>
      <c r="AY107" s="55"/>
      <c r="AZ107" s="55"/>
      <c r="BA107" s="55"/>
    </row>
    <row r="108" spans="2:53" x14ac:dyDescent="0.3">
      <c r="B108" s="182"/>
      <c r="C108" s="55"/>
      <c r="D108" s="55"/>
      <c r="E108" s="55"/>
      <c r="F108" s="55"/>
      <c r="G108" s="55"/>
      <c r="H108" s="55"/>
      <c r="I108" s="55"/>
      <c r="J108" s="55"/>
      <c r="K108" s="55"/>
      <c r="L108" s="55"/>
      <c r="M108" s="55"/>
      <c r="N108" s="55"/>
      <c r="O108" s="55"/>
      <c r="P108" s="55"/>
      <c r="Q108" s="55"/>
      <c r="R108" s="55"/>
      <c r="S108" s="55"/>
      <c r="T108" s="55"/>
      <c r="U108" s="55"/>
      <c r="V108" s="55"/>
      <c r="W108" s="55"/>
      <c r="X108" s="55"/>
      <c r="Y108" s="55"/>
      <c r="Z108" s="55"/>
      <c r="AA108" s="55"/>
      <c r="AB108" s="55"/>
      <c r="AC108" s="55"/>
      <c r="AD108" s="55"/>
      <c r="AE108" s="55"/>
      <c r="AF108" s="55"/>
      <c r="AG108" s="55"/>
      <c r="AH108" s="55"/>
      <c r="AI108" s="55"/>
      <c r="AJ108" s="55"/>
      <c r="AK108" s="55"/>
      <c r="AL108" s="55"/>
      <c r="AM108" s="55"/>
      <c r="AN108" s="55"/>
      <c r="AO108" s="55"/>
      <c r="AP108" s="55"/>
      <c r="AQ108" s="55"/>
      <c r="AR108" s="55"/>
      <c r="AS108" s="55"/>
      <c r="AT108" s="55"/>
      <c r="AU108" s="55"/>
      <c r="AV108" s="55"/>
      <c r="AW108" s="55"/>
      <c r="AX108" s="55"/>
      <c r="AY108" s="55"/>
      <c r="AZ108" s="55"/>
      <c r="BA108" s="55"/>
    </row>
    <row r="109" spans="2:53" x14ac:dyDescent="0.3">
      <c r="B109" s="182"/>
      <c r="C109" s="55"/>
      <c r="D109" s="55"/>
      <c r="E109" s="55"/>
      <c r="F109" s="55"/>
      <c r="G109" s="55"/>
      <c r="H109" s="55"/>
      <c r="I109" s="55"/>
      <c r="J109" s="55"/>
      <c r="K109" s="55"/>
      <c r="L109" s="55"/>
      <c r="M109" s="55"/>
      <c r="N109" s="55"/>
      <c r="O109" s="55"/>
      <c r="P109" s="55"/>
      <c r="Q109" s="55"/>
      <c r="R109" s="55"/>
      <c r="S109" s="55"/>
      <c r="T109" s="55"/>
      <c r="U109" s="55"/>
      <c r="V109" s="55"/>
      <c r="W109" s="55"/>
      <c r="X109" s="55"/>
      <c r="Y109" s="55"/>
      <c r="Z109" s="55"/>
      <c r="AA109" s="55"/>
      <c r="AB109" s="55"/>
      <c r="AC109" s="55"/>
      <c r="AD109" s="55"/>
      <c r="AE109" s="55"/>
      <c r="AF109" s="55"/>
      <c r="AG109" s="55"/>
      <c r="AH109" s="55"/>
      <c r="AI109" s="55"/>
      <c r="AJ109" s="55"/>
      <c r="AK109" s="55"/>
      <c r="AL109" s="55"/>
      <c r="AM109" s="55"/>
      <c r="AN109" s="55"/>
      <c r="AO109" s="55"/>
      <c r="AP109" s="55"/>
      <c r="AQ109" s="55"/>
      <c r="AR109" s="55"/>
      <c r="AS109" s="55"/>
      <c r="AT109" s="55"/>
      <c r="AU109" s="55"/>
      <c r="AV109" s="55"/>
      <c r="AW109" s="55"/>
      <c r="AX109" s="55"/>
      <c r="AY109" s="55"/>
      <c r="AZ109" s="55"/>
      <c r="BA109" s="55"/>
    </row>
    <row r="110" spans="2:53" x14ac:dyDescent="0.3">
      <c r="B110" s="182"/>
      <c r="C110" s="55"/>
      <c r="D110" s="55"/>
      <c r="E110" s="55"/>
      <c r="F110" s="55"/>
      <c r="G110" s="55"/>
      <c r="H110" s="55"/>
      <c r="I110" s="55"/>
      <c r="J110" s="55"/>
      <c r="K110" s="55"/>
      <c r="L110" s="55"/>
      <c r="M110" s="55"/>
      <c r="N110" s="55"/>
      <c r="O110" s="55"/>
      <c r="P110" s="55"/>
      <c r="Q110" s="55"/>
      <c r="R110" s="55"/>
      <c r="S110" s="55"/>
      <c r="T110" s="55"/>
      <c r="U110" s="55"/>
      <c r="V110" s="55"/>
      <c r="W110" s="55"/>
      <c r="X110" s="55"/>
      <c r="Y110" s="55"/>
      <c r="Z110" s="55"/>
      <c r="AA110" s="55"/>
      <c r="AB110" s="55"/>
      <c r="AC110" s="55"/>
      <c r="AD110" s="55"/>
      <c r="AE110" s="55"/>
      <c r="AF110" s="55"/>
      <c r="AG110" s="55"/>
      <c r="AH110" s="55"/>
      <c r="AI110" s="55"/>
      <c r="AJ110" s="55"/>
      <c r="AK110" s="55"/>
      <c r="AL110" s="55"/>
      <c r="AM110" s="55"/>
      <c r="AN110" s="55"/>
      <c r="AO110" s="55"/>
      <c r="AP110" s="55"/>
      <c r="AQ110" s="55"/>
      <c r="AR110" s="55"/>
      <c r="AS110" s="55"/>
      <c r="AT110" s="55"/>
      <c r="AU110" s="55"/>
      <c r="AV110" s="55"/>
      <c r="AW110" s="55"/>
      <c r="AX110" s="55"/>
      <c r="AY110" s="55"/>
      <c r="AZ110" s="55"/>
      <c r="BA110" s="55"/>
    </row>
    <row r="111" spans="2:53" x14ac:dyDescent="0.3">
      <c r="B111" s="182"/>
      <c r="C111" s="55"/>
      <c r="D111" s="55"/>
      <c r="E111" s="55"/>
      <c r="F111" s="55"/>
      <c r="G111" s="55"/>
      <c r="H111" s="55"/>
      <c r="I111" s="55"/>
      <c r="J111" s="55"/>
      <c r="K111" s="55"/>
      <c r="L111" s="55"/>
      <c r="M111" s="55"/>
      <c r="N111" s="55"/>
      <c r="O111" s="55"/>
      <c r="P111" s="55"/>
      <c r="Q111" s="55"/>
      <c r="R111" s="55"/>
      <c r="S111" s="55"/>
      <c r="T111" s="55"/>
      <c r="U111" s="55"/>
      <c r="V111" s="55"/>
      <c r="W111" s="55"/>
      <c r="X111" s="55"/>
      <c r="Y111" s="55"/>
      <c r="Z111" s="55"/>
      <c r="AA111" s="55"/>
      <c r="AB111" s="55"/>
      <c r="AC111" s="55"/>
      <c r="AD111" s="55"/>
      <c r="AE111" s="55"/>
      <c r="AF111" s="55"/>
      <c r="AG111" s="55"/>
      <c r="AH111" s="55"/>
      <c r="AI111" s="55"/>
      <c r="AJ111" s="55"/>
      <c r="AK111" s="55"/>
      <c r="AL111" s="55"/>
      <c r="AM111" s="55"/>
      <c r="AN111" s="55"/>
      <c r="AO111" s="55"/>
      <c r="AP111" s="55"/>
      <c r="AQ111" s="55"/>
      <c r="AR111" s="55"/>
      <c r="AS111" s="55"/>
      <c r="AT111" s="55"/>
      <c r="AU111" s="55"/>
      <c r="AV111" s="55"/>
      <c r="AW111" s="55"/>
      <c r="AX111" s="55"/>
      <c r="AY111" s="55"/>
      <c r="AZ111" s="55"/>
      <c r="BA111" s="55"/>
    </row>
    <row r="112" spans="2:53" x14ac:dyDescent="0.3">
      <c r="B112" s="182"/>
      <c r="C112" s="55"/>
      <c r="D112" s="55"/>
      <c r="E112" s="55"/>
      <c r="F112" s="55"/>
      <c r="G112" s="55"/>
      <c r="H112" s="55"/>
      <c r="I112" s="55"/>
      <c r="J112" s="55"/>
      <c r="K112" s="55"/>
      <c r="L112" s="55"/>
      <c r="M112" s="55"/>
      <c r="N112" s="55"/>
      <c r="O112" s="55"/>
      <c r="P112" s="55"/>
      <c r="Q112" s="55"/>
      <c r="R112" s="55"/>
      <c r="S112" s="55"/>
      <c r="T112" s="55"/>
      <c r="U112" s="55"/>
      <c r="V112" s="55"/>
      <c r="W112" s="55"/>
      <c r="X112" s="55"/>
      <c r="Y112" s="55"/>
      <c r="Z112" s="55"/>
      <c r="AA112" s="55"/>
      <c r="AB112" s="55"/>
      <c r="AC112" s="55"/>
      <c r="AD112" s="55"/>
      <c r="AE112" s="55"/>
      <c r="AF112" s="55"/>
      <c r="AG112" s="55"/>
      <c r="AH112" s="55"/>
      <c r="AI112" s="55"/>
      <c r="AJ112" s="55"/>
      <c r="AK112" s="55"/>
      <c r="AL112" s="55"/>
      <c r="AM112" s="55"/>
      <c r="AN112" s="55"/>
      <c r="AO112" s="55"/>
      <c r="AP112" s="55"/>
      <c r="AQ112" s="55"/>
      <c r="AR112" s="55"/>
      <c r="AS112" s="55"/>
      <c r="AT112" s="55"/>
      <c r="AU112" s="55"/>
      <c r="AV112" s="55"/>
      <c r="AW112" s="55"/>
      <c r="AX112" s="55"/>
      <c r="AY112" s="55"/>
      <c r="AZ112" s="55"/>
      <c r="BA112" s="55"/>
    </row>
    <row r="113" spans="2:53" x14ac:dyDescent="0.3">
      <c r="B113" s="182"/>
      <c r="C113" s="55"/>
      <c r="D113" s="55"/>
      <c r="E113" s="55"/>
      <c r="F113" s="55"/>
      <c r="G113" s="55"/>
      <c r="H113" s="55"/>
      <c r="I113" s="55"/>
      <c r="J113" s="55"/>
      <c r="K113" s="55"/>
      <c r="L113" s="55"/>
      <c r="M113" s="55"/>
      <c r="N113" s="55"/>
      <c r="O113" s="55"/>
      <c r="P113" s="55"/>
      <c r="Q113" s="55"/>
      <c r="R113" s="55"/>
      <c r="S113" s="55"/>
      <c r="T113" s="55"/>
      <c r="U113" s="55"/>
      <c r="V113" s="55"/>
      <c r="W113" s="55"/>
      <c r="X113" s="55"/>
      <c r="Y113" s="55"/>
      <c r="Z113" s="55"/>
      <c r="AA113" s="55"/>
      <c r="AB113" s="55"/>
      <c r="AC113" s="55"/>
      <c r="AD113" s="55"/>
      <c r="AE113" s="55"/>
      <c r="AF113" s="55"/>
      <c r="AG113" s="55"/>
      <c r="AH113" s="55"/>
      <c r="AI113" s="55"/>
      <c r="AJ113" s="55"/>
      <c r="AK113" s="55"/>
      <c r="AL113" s="55"/>
      <c r="AM113" s="55"/>
      <c r="AN113" s="55"/>
      <c r="AO113" s="55"/>
      <c r="AP113" s="55"/>
      <c r="AQ113" s="55"/>
      <c r="AR113" s="55"/>
      <c r="AS113" s="55"/>
      <c r="AT113" s="55"/>
      <c r="AU113" s="55"/>
      <c r="AV113" s="55"/>
      <c r="AW113" s="55"/>
      <c r="AX113" s="55"/>
      <c r="AY113" s="55"/>
      <c r="AZ113" s="55"/>
      <c r="BA113" s="55"/>
    </row>
    <row r="114" spans="2:53" x14ac:dyDescent="0.3">
      <c r="B114" s="182"/>
      <c r="C114" s="55"/>
      <c r="D114" s="55"/>
      <c r="E114" s="55"/>
      <c r="F114" s="55"/>
      <c r="G114" s="55"/>
      <c r="H114" s="55"/>
      <c r="I114" s="55"/>
      <c r="J114" s="55"/>
      <c r="K114" s="55"/>
      <c r="L114" s="55"/>
      <c r="M114" s="55"/>
      <c r="N114" s="55"/>
      <c r="O114" s="55"/>
      <c r="P114" s="55"/>
      <c r="Q114" s="55"/>
      <c r="R114" s="55"/>
      <c r="S114" s="55"/>
      <c r="T114" s="55"/>
      <c r="U114" s="55"/>
      <c r="V114" s="55"/>
      <c r="W114" s="55"/>
      <c r="X114" s="55"/>
      <c r="Y114" s="55"/>
      <c r="Z114" s="55"/>
      <c r="AA114" s="55"/>
      <c r="AB114" s="55"/>
      <c r="AC114" s="55"/>
      <c r="AD114" s="55"/>
      <c r="AE114" s="55"/>
      <c r="AF114" s="55"/>
      <c r="AG114" s="55"/>
      <c r="AH114" s="55"/>
      <c r="AI114" s="55"/>
      <c r="AJ114" s="55"/>
      <c r="AK114" s="55"/>
      <c r="AL114" s="55"/>
      <c r="AM114" s="55"/>
      <c r="AN114" s="55"/>
      <c r="AO114" s="55"/>
      <c r="AP114" s="55"/>
      <c r="AQ114" s="55"/>
      <c r="AR114" s="55"/>
      <c r="AS114" s="55"/>
      <c r="AT114" s="55"/>
      <c r="AU114" s="55"/>
      <c r="AV114" s="55"/>
      <c r="AW114" s="55"/>
      <c r="AX114" s="55"/>
      <c r="AY114" s="55"/>
      <c r="AZ114" s="55"/>
      <c r="BA114" s="55"/>
    </row>
    <row r="115" spans="2:53" x14ac:dyDescent="0.3">
      <c r="B115" s="182"/>
      <c r="C115" s="55"/>
      <c r="D115" s="55"/>
      <c r="E115" s="55"/>
      <c r="F115" s="55"/>
      <c r="G115" s="55"/>
      <c r="H115" s="55"/>
      <c r="I115" s="55"/>
      <c r="J115" s="55"/>
      <c r="K115" s="55"/>
      <c r="L115" s="55"/>
      <c r="M115" s="55"/>
      <c r="N115" s="55"/>
      <c r="O115" s="55"/>
      <c r="P115" s="55"/>
      <c r="Q115" s="55"/>
      <c r="R115" s="55"/>
      <c r="S115" s="55"/>
      <c r="T115" s="55"/>
      <c r="U115" s="55"/>
      <c r="V115" s="55"/>
      <c r="W115" s="55"/>
      <c r="X115" s="55"/>
      <c r="Y115" s="55"/>
      <c r="Z115" s="55"/>
      <c r="AA115" s="55"/>
      <c r="AB115" s="55"/>
      <c r="AC115" s="55"/>
      <c r="AD115" s="55"/>
      <c r="AE115" s="55"/>
      <c r="AF115" s="55"/>
      <c r="AG115" s="55"/>
      <c r="AH115" s="55"/>
      <c r="AI115" s="55"/>
      <c r="AJ115" s="55"/>
      <c r="AK115" s="55"/>
      <c r="AL115" s="55"/>
      <c r="AM115" s="55"/>
      <c r="AN115" s="55"/>
      <c r="AO115" s="55"/>
      <c r="AP115" s="55"/>
      <c r="AQ115" s="55"/>
      <c r="AR115" s="55"/>
      <c r="AS115" s="55"/>
      <c r="AT115" s="55"/>
      <c r="AU115" s="55"/>
      <c r="AV115" s="55"/>
      <c r="AW115" s="55"/>
      <c r="AX115" s="55"/>
      <c r="AY115" s="55"/>
      <c r="AZ115" s="55"/>
      <c r="BA115" s="55"/>
    </row>
    <row r="116" spans="2:53" x14ac:dyDescent="0.3">
      <c r="B116" s="182"/>
      <c r="C116" s="55"/>
      <c r="D116" s="55"/>
      <c r="E116" s="55"/>
      <c r="F116" s="55"/>
      <c r="G116" s="55"/>
      <c r="H116" s="55"/>
      <c r="I116" s="55"/>
      <c r="J116" s="55"/>
      <c r="K116" s="55"/>
      <c r="L116" s="55"/>
      <c r="M116" s="55"/>
      <c r="N116" s="55"/>
      <c r="O116" s="55"/>
      <c r="P116" s="55"/>
      <c r="Q116" s="55"/>
      <c r="R116" s="55"/>
      <c r="S116" s="55"/>
      <c r="T116" s="55"/>
      <c r="U116" s="55"/>
      <c r="V116" s="55"/>
      <c r="W116" s="55"/>
      <c r="X116" s="55"/>
      <c r="Y116" s="55"/>
      <c r="Z116" s="55"/>
      <c r="AA116" s="55"/>
      <c r="AB116" s="55"/>
      <c r="AC116" s="55"/>
      <c r="AD116" s="55"/>
      <c r="AE116" s="55"/>
      <c r="AF116" s="55"/>
      <c r="AG116" s="55"/>
      <c r="AH116" s="55"/>
      <c r="AI116" s="55"/>
      <c r="AJ116" s="55"/>
      <c r="AK116" s="55"/>
      <c r="AL116" s="55"/>
      <c r="AM116" s="55"/>
      <c r="AN116" s="55"/>
      <c r="AO116" s="55"/>
      <c r="AP116" s="55"/>
      <c r="AQ116" s="55"/>
      <c r="AR116" s="55"/>
      <c r="AS116" s="55"/>
      <c r="AT116" s="55"/>
      <c r="AU116" s="55"/>
      <c r="AV116" s="55"/>
      <c r="AW116" s="55"/>
      <c r="AX116" s="55"/>
      <c r="AY116" s="55"/>
      <c r="AZ116" s="55"/>
      <c r="BA116" s="55"/>
    </row>
    <row r="117" spans="2:53" x14ac:dyDescent="0.3">
      <c r="B117" s="182"/>
      <c r="C117" s="55"/>
      <c r="D117" s="55"/>
      <c r="E117" s="55"/>
      <c r="F117" s="55"/>
      <c r="G117" s="55"/>
      <c r="H117" s="55"/>
      <c r="I117" s="55"/>
      <c r="J117" s="55"/>
      <c r="K117" s="55"/>
      <c r="L117" s="55"/>
      <c r="M117" s="55"/>
      <c r="N117" s="55"/>
      <c r="O117" s="55"/>
      <c r="P117" s="55"/>
      <c r="Q117" s="55"/>
      <c r="R117" s="55"/>
      <c r="S117" s="55"/>
      <c r="T117" s="55"/>
      <c r="U117" s="55"/>
      <c r="V117" s="55"/>
      <c r="W117" s="55"/>
      <c r="X117" s="55"/>
      <c r="Y117" s="55"/>
      <c r="Z117" s="55"/>
      <c r="AA117" s="55"/>
      <c r="AB117" s="55"/>
      <c r="AC117" s="55"/>
      <c r="AD117" s="55"/>
      <c r="AE117" s="55"/>
      <c r="AF117" s="55"/>
      <c r="AG117" s="55"/>
      <c r="AH117" s="55"/>
      <c r="AI117" s="55"/>
      <c r="AJ117" s="55"/>
      <c r="AK117" s="55"/>
      <c r="AL117" s="55"/>
      <c r="AM117" s="55"/>
      <c r="AN117" s="55"/>
      <c r="AO117" s="55"/>
      <c r="AP117" s="55"/>
      <c r="AQ117" s="55"/>
      <c r="AR117" s="55"/>
      <c r="AS117" s="55"/>
      <c r="AT117" s="55"/>
      <c r="AU117" s="55"/>
      <c r="AV117" s="55"/>
      <c r="AW117" s="55"/>
      <c r="AX117" s="55"/>
      <c r="AY117" s="55"/>
      <c r="AZ117" s="55"/>
      <c r="BA117" s="55"/>
    </row>
    <row r="118" spans="2:53" x14ac:dyDescent="0.3">
      <c r="B118" s="182"/>
      <c r="C118" s="55"/>
      <c r="D118" s="55"/>
      <c r="E118" s="55"/>
      <c r="F118" s="55"/>
      <c r="G118" s="55"/>
      <c r="H118" s="55"/>
      <c r="I118" s="55"/>
      <c r="J118" s="55"/>
      <c r="K118" s="55"/>
      <c r="L118" s="55"/>
      <c r="M118" s="55"/>
      <c r="N118" s="55"/>
      <c r="O118" s="55"/>
      <c r="P118" s="55"/>
      <c r="Q118" s="55"/>
      <c r="R118" s="55"/>
      <c r="S118" s="55"/>
      <c r="T118" s="55"/>
      <c r="U118" s="55"/>
      <c r="V118" s="55"/>
      <c r="W118" s="55"/>
      <c r="X118" s="55"/>
      <c r="Y118" s="55"/>
      <c r="Z118" s="55"/>
      <c r="AA118" s="55"/>
      <c r="AB118" s="55"/>
      <c r="AC118" s="55"/>
      <c r="AD118" s="55"/>
      <c r="AE118" s="55"/>
      <c r="AF118" s="55"/>
      <c r="AG118" s="55"/>
      <c r="AH118" s="55"/>
      <c r="AI118" s="55"/>
      <c r="AJ118" s="55"/>
      <c r="AK118" s="55"/>
      <c r="AL118" s="55"/>
      <c r="AM118" s="55"/>
      <c r="AN118" s="55"/>
      <c r="AO118" s="55"/>
      <c r="AP118" s="55"/>
      <c r="AQ118" s="55"/>
      <c r="AR118" s="55"/>
      <c r="AS118" s="55"/>
      <c r="AT118" s="55"/>
      <c r="AU118" s="55"/>
      <c r="AV118" s="55"/>
      <c r="AW118" s="55"/>
      <c r="AX118" s="55"/>
      <c r="AY118" s="55"/>
      <c r="AZ118" s="55"/>
      <c r="BA118" s="55"/>
    </row>
    <row r="119" spans="2:53" x14ac:dyDescent="0.3">
      <c r="B119" s="182"/>
      <c r="C119" s="55"/>
      <c r="D119" s="55"/>
      <c r="E119" s="55"/>
      <c r="F119" s="55"/>
      <c r="G119" s="55"/>
      <c r="H119" s="55"/>
      <c r="I119" s="55"/>
      <c r="J119" s="55"/>
      <c r="K119" s="55"/>
      <c r="L119" s="55"/>
      <c r="M119" s="55"/>
      <c r="N119" s="55"/>
      <c r="O119" s="55"/>
      <c r="P119" s="55"/>
      <c r="Q119" s="55"/>
      <c r="R119" s="55"/>
      <c r="S119" s="55"/>
      <c r="T119" s="55"/>
      <c r="U119" s="55"/>
      <c r="V119" s="55"/>
      <c r="W119" s="55"/>
      <c r="X119" s="55"/>
      <c r="Y119" s="55"/>
      <c r="Z119" s="55"/>
      <c r="AA119" s="55"/>
      <c r="AB119" s="55"/>
      <c r="AC119" s="55"/>
      <c r="AD119" s="55"/>
      <c r="AE119" s="55"/>
      <c r="AF119" s="55"/>
      <c r="AG119" s="55"/>
      <c r="AH119" s="55"/>
      <c r="AI119" s="55"/>
      <c r="AJ119" s="55"/>
      <c r="AK119" s="55"/>
      <c r="AL119" s="55"/>
      <c r="AM119" s="55"/>
      <c r="AN119" s="55"/>
      <c r="AO119" s="55"/>
      <c r="AP119" s="55"/>
      <c r="AQ119" s="55"/>
      <c r="AR119" s="55"/>
      <c r="AS119" s="55"/>
      <c r="AT119" s="55"/>
      <c r="AU119" s="55"/>
      <c r="AV119" s="55"/>
      <c r="AW119" s="55"/>
      <c r="AX119" s="55"/>
      <c r="AY119" s="55"/>
      <c r="AZ119" s="55"/>
      <c r="BA119" s="55"/>
    </row>
    <row r="120" spans="2:53" x14ac:dyDescent="0.3">
      <c r="B120" s="182"/>
      <c r="C120" s="55"/>
      <c r="D120" s="55"/>
      <c r="E120" s="55"/>
      <c r="F120" s="55"/>
      <c r="G120" s="55"/>
      <c r="H120" s="55"/>
      <c r="I120" s="55"/>
      <c r="J120" s="55"/>
      <c r="K120" s="55"/>
      <c r="L120" s="55"/>
      <c r="M120" s="55"/>
      <c r="N120" s="55"/>
      <c r="O120" s="55"/>
      <c r="P120" s="55"/>
      <c r="Q120" s="55"/>
      <c r="R120" s="55"/>
      <c r="S120" s="55"/>
      <c r="T120" s="55"/>
      <c r="U120" s="55"/>
      <c r="V120" s="55"/>
      <c r="W120" s="55"/>
      <c r="X120" s="55"/>
      <c r="Y120" s="55"/>
      <c r="Z120" s="55"/>
      <c r="AA120" s="55"/>
      <c r="AB120" s="55"/>
      <c r="AC120" s="55"/>
      <c r="AD120" s="55"/>
      <c r="AE120" s="55"/>
      <c r="AF120" s="55"/>
      <c r="AG120" s="55"/>
      <c r="AH120" s="55"/>
      <c r="AI120" s="55"/>
      <c r="AJ120" s="55"/>
      <c r="AK120" s="55"/>
      <c r="AL120" s="55"/>
      <c r="AM120" s="55"/>
      <c r="AN120" s="55"/>
      <c r="AO120" s="55"/>
      <c r="AP120" s="55"/>
      <c r="AQ120" s="55"/>
      <c r="AR120" s="55"/>
      <c r="AS120" s="55"/>
      <c r="AT120" s="55"/>
      <c r="AU120" s="55"/>
      <c r="AV120" s="55"/>
      <c r="AW120" s="55"/>
      <c r="AX120" s="55"/>
      <c r="AY120" s="55"/>
      <c r="AZ120" s="55"/>
      <c r="BA120" s="55"/>
    </row>
    <row r="121" spans="2:53" x14ac:dyDescent="0.3">
      <c r="B121" s="182"/>
      <c r="C121" s="55"/>
      <c r="D121" s="55"/>
      <c r="E121" s="55"/>
      <c r="F121" s="55"/>
      <c r="G121" s="55"/>
      <c r="H121" s="55"/>
      <c r="I121" s="55"/>
      <c r="J121" s="55"/>
      <c r="K121" s="55"/>
      <c r="L121" s="55"/>
      <c r="M121" s="55"/>
      <c r="N121" s="55"/>
      <c r="O121" s="55"/>
      <c r="P121" s="55"/>
      <c r="Q121" s="55"/>
      <c r="R121" s="55"/>
      <c r="S121" s="55"/>
      <c r="T121" s="55"/>
      <c r="U121" s="55"/>
      <c r="V121" s="55"/>
      <c r="W121" s="55"/>
      <c r="X121" s="55"/>
      <c r="Y121" s="55"/>
      <c r="Z121" s="55"/>
      <c r="AA121" s="55"/>
      <c r="AB121" s="55"/>
      <c r="AC121" s="55"/>
      <c r="AD121" s="55"/>
      <c r="AE121" s="55"/>
      <c r="AF121" s="55"/>
      <c r="AG121" s="55"/>
      <c r="AH121" s="55"/>
      <c r="AI121" s="55"/>
      <c r="AJ121" s="55"/>
      <c r="AK121" s="55"/>
      <c r="AL121" s="55"/>
      <c r="AM121" s="55"/>
      <c r="AN121" s="55"/>
      <c r="AO121" s="55"/>
      <c r="AP121" s="55"/>
      <c r="AQ121" s="55"/>
      <c r="AR121" s="55"/>
      <c r="AS121" s="55"/>
      <c r="AT121" s="55"/>
      <c r="AU121" s="55"/>
      <c r="AV121" s="55"/>
      <c r="AW121" s="55"/>
      <c r="AX121" s="55"/>
      <c r="AY121" s="55"/>
      <c r="AZ121" s="55"/>
      <c r="BA121" s="55"/>
    </row>
    <row r="122" spans="2:53" x14ac:dyDescent="0.3">
      <c r="B122" s="182"/>
      <c r="C122" s="55"/>
      <c r="D122" s="55"/>
      <c r="E122" s="55"/>
      <c r="F122" s="55"/>
      <c r="G122" s="55"/>
      <c r="H122" s="55"/>
      <c r="I122" s="55"/>
      <c r="J122" s="55"/>
      <c r="K122" s="55"/>
      <c r="L122" s="55"/>
      <c r="M122" s="55"/>
      <c r="N122" s="55"/>
      <c r="O122" s="55"/>
      <c r="P122" s="55"/>
      <c r="Q122" s="55"/>
      <c r="R122" s="55"/>
      <c r="S122" s="55"/>
      <c r="T122" s="55"/>
      <c r="U122" s="55"/>
      <c r="V122" s="55"/>
      <c r="W122" s="55"/>
      <c r="X122" s="55"/>
      <c r="Y122" s="55"/>
      <c r="Z122" s="55"/>
      <c r="AA122" s="55"/>
      <c r="AB122" s="55"/>
      <c r="AC122" s="55"/>
      <c r="AD122" s="55"/>
      <c r="AE122" s="55"/>
      <c r="AF122" s="55"/>
      <c r="AG122" s="55"/>
      <c r="AH122" s="55"/>
      <c r="AI122" s="55"/>
      <c r="AJ122" s="55"/>
      <c r="AK122" s="55"/>
      <c r="AL122" s="55"/>
      <c r="AM122" s="55"/>
      <c r="AN122" s="55"/>
      <c r="AO122" s="55"/>
      <c r="AP122" s="55"/>
      <c r="AQ122" s="55"/>
      <c r="AR122" s="55"/>
      <c r="AS122" s="55"/>
      <c r="AT122" s="55"/>
      <c r="AU122" s="55"/>
      <c r="AV122" s="55"/>
      <c r="AW122" s="55"/>
      <c r="AX122" s="55"/>
      <c r="AY122" s="55"/>
      <c r="AZ122" s="55"/>
      <c r="BA122" s="55"/>
    </row>
    <row r="123" spans="2:53" x14ac:dyDescent="0.3">
      <c r="B123" s="182"/>
      <c r="C123" s="55"/>
      <c r="D123" s="55"/>
      <c r="E123" s="55"/>
      <c r="F123" s="55"/>
      <c r="G123" s="55"/>
      <c r="H123" s="55"/>
      <c r="I123" s="55"/>
      <c r="J123" s="55"/>
      <c r="K123" s="55"/>
      <c r="L123" s="55"/>
      <c r="M123" s="55"/>
      <c r="N123" s="55"/>
      <c r="O123" s="55"/>
      <c r="P123" s="55"/>
      <c r="Q123" s="55"/>
      <c r="R123" s="55"/>
      <c r="S123" s="55"/>
      <c r="T123" s="55"/>
      <c r="U123" s="55"/>
      <c r="V123" s="55"/>
      <c r="W123" s="55"/>
      <c r="X123" s="55"/>
      <c r="Y123" s="55"/>
      <c r="Z123" s="55"/>
      <c r="AA123" s="55"/>
      <c r="AB123" s="55"/>
      <c r="AC123" s="55"/>
      <c r="AD123" s="55"/>
      <c r="AE123" s="55"/>
      <c r="AF123" s="55"/>
      <c r="AG123" s="55"/>
      <c r="AH123" s="55"/>
      <c r="AI123" s="55"/>
      <c r="AJ123" s="55"/>
      <c r="AK123" s="55"/>
      <c r="AL123" s="55"/>
      <c r="AM123" s="55"/>
      <c r="AN123" s="55"/>
      <c r="AO123" s="55"/>
      <c r="AP123" s="55"/>
      <c r="AQ123" s="55"/>
      <c r="AR123" s="55"/>
      <c r="AS123" s="55"/>
      <c r="AT123" s="55"/>
      <c r="AU123" s="55"/>
      <c r="AV123" s="55"/>
      <c r="AW123" s="55"/>
      <c r="AX123" s="55"/>
      <c r="AY123" s="55"/>
      <c r="AZ123" s="55"/>
      <c r="BA123" s="55"/>
    </row>
    <row r="124" spans="2:53" x14ac:dyDescent="0.3">
      <c r="B124" s="182"/>
      <c r="C124" s="55"/>
      <c r="D124" s="55"/>
      <c r="E124" s="55"/>
      <c r="F124" s="55"/>
      <c r="G124" s="55"/>
      <c r="H124" s="55"/>
      <c r="I124" s="55"/>
      <c r="J124" s="55"/>
      <c r="K124" s="55"/>
      <c r="L124" s="55"/>
      <c r="M124" s="55"/>
      <c r="N124" s="55"/>
      <c r="O124" s="55"/>
      <c r="P124" s="55"/>
      <c r="Q124" s="55"/>
      <c r="R124" s="55"/>
      <c r="S124" s="55"/>
      <c r="T124" s="55"/>
      <c r="U124" s="55"/>
      <c r="V124" s="55"/>
      <c r="W124" s="55"/>
      <c r="X124" s="55"/>
      <c r="Y124" s="55"/>
      <c r="Z124" s="55"/>
      <c r="AA124" s="55"/>
      <c r="AB124" s="55"/>
      <c r="AC124" s="55"/>
      <c r="AD124" s="55"/>
      <c r="AE124" s="55"/>
      <c r="AF124" s="55"/>
      <c r="AG124" s="55"/>
      <c r="AH124" s="55"/>
      <c r="AI124" s="55"/>
      <c r="AJ124" s="55"/>
      <c r="AK124" s="55"/>
      <c r="AL124" s="55"/>
      <c r="AM124" s="55"/>
      <c r="AN124" s="55"/>
      <c r="AO124" s="55"/>
      <c r="AP124" s="55"/>
      <c r="AQ124" s="55"/>
      <c r="AR124" s="55"/>
      <c r="AS124" s="55"/>
      <c r="AT124" s="55"/>
      <c r="AU124" s="55"/>
      <c r="AV124" s="55"/>
      <c r="AW124" s="55"/>
      <c r="AX124" s="55"/>
      <c r="AY124" s="55"/>
      <c r="AZ124" s="55"/>
      <c r="BA124" s="55"/>
    </row>
    <row r="125" spans="2:53" x14ac:dyDescent="0.3">
      <c r="B125" s="182"/>
      <c r="C125" s="55"/>
      <c r="D125" s="55"/>
      <c r="E125" s="55"/>
      <c r="F125" s="55"/>
      <c r="G125" s="55"/>
      <c r="H125" s="55"/>
      <c r="I125" s="55"/>
      <c r="J125" s="55"/>
      <c r="K125" s="55"/>
      <c r="L125" s="55"/>
      <c r="M125" s="55"/>
      <c r="N125" s="55"/>
      <c r="O125" s="55"/>
      <c r="P125" s="55"/>
      <c r="Q125" s="55"/>
      <c r="R125" s="55"/>
      <c r="S125" s="55"/>
      <c r="T125" s="55"/>
      <c r="U125" s="55"/>
      <c r="V125" s="55"/>
      <c r="W125" s="55"/>
      <c r="X125" s="55"/>
      <c r="Y125" s="55"/>
      <c r="Z125" s="55"/>
      <c r="AA125" s="55"/>
      <c r="AB125" s="55"/>
      <c r="AC125" s="55"/>
      <c r="AD125" s="55"/>
      <c r="AE125" s="55"/>
      <c r="AF125" s="55"/>
      <c r="AG125" s="55"/>
      <c r="AH125" s="55"/>
      <c r="AI125" s="55"/>
      <c r="AJ125" s="55"/>
      <c r="AK125" s="55"/>
      <c r="AL125" s="55"/>
      <c r="AM125" s="55"/>
      <c r="AN125" s="55"/>
      <c r="AO125" s="55"/>
      <c r="AP125" s="55"/>
      <c r="AQ125" s="55"/>
      <c r="AR125" s="55"/>
      <c r="AS125" s="55"/>
      <c r="AT125" s="55"/>
      <c r="AU125" s="55"/>
      <c r="AV125" s="55"/>
      <c r="AW125" s="55"/>
      <c r="AX125" s="55"/>
      <c r="AY125" s="55"/>
      <c r="AZ125" s="55"/>
      <c r="BA125" s="55"/>
    </row>
    <row r="126" spans="2:53" x14ac:dyDescent="0.3">
      <c r="B126" s="182"/>
      <c r="C126" s="55"/>
      <c r="D126" s="55"/>
      <c r="E126" s="55"/>
      <c r="F126" s="55"/>
      <c r="G126" s="55"/>
      <c r="H126" s="55"/>
      <c r="I126" s="55"/>
      <c r="J126" s="55"/>
      <c r="K126" s="55"/>
      <c r="L126" s="55"/>
      <c r="M126" s="55"/>
      <c r="N126" s="55"/>
      <c r="O126" s="55"/>
      <c r="P126" s="55"/>
      <c r="Q126" s="55"/>
      <c r="R126" s="55"/>
      <c r="S126" s="55"/>
      <c r="T126" s="55"/>
      <c r="U126" s="55"/>
      <c r="V126" s="55"/>
      <c r="W126" s="55"/>
      <c r="X126" s="55"/>
      <c r="Y126" s="55"/>
      <c r="Z126" s="55"/>
      <c r="AA126" s="55"/>
      <c r="AB126" s="55"/>
      <c r="AC126" s="55"/>
      <c r="AD126" s="55"/>
      <c r="AE126" s="55"/>
      <c r="AF126" s="55"/>
      <c r="AG126" s="55"/>
      <c r="AH126" s="55"/>
      <c r="AI126" s="55"/>
      <c r="AJ126" s="55"/>
      <c r="AK126" s="55"/>
      <c r="AL126" s="55"/>
      <c r="AM126" s="55"/>
      <c r="AN126" s="55"/>
      <c r="AO126" s="55"/>
      <c r="AP126" s="55"/>
      <c r="AQ126" s="55"/>
      <c r="AR126" s="55"/>
      <c r="AS126" s="55"/>
      <c r="AT126" s="55"/>
      <c r="AU126" s="55"/>
      <c r="AV126" s="55"/>
      <c r="AW126" s="55"/>
      <c r="AX126" s="55"/>
      <c r="AY126" s="55"/>
      <c r="AZ126" s="55"/>
      <c r="BA126" s="55"/>
    </row>
    <row r="127" spans="2:53" x14ac:dyDescent="0.3">
      <c r="B127" s="182"/>
      <c r="C127" s="55"/>
      <c r="D127" s="55"/>
      <c r="E127" s="55"/>
      <c r="F127" s="55"/>
      <c r="G127" s="55"/>
      <c r="H127" s="55"/>
      <c r="I127" s="55"/>
      <c r="J127" s="55"/>
      <c r="K127" s="55"/>
      <c r="L127" s="55"/>
      <c r="M127" s="55"/>
      <c r="N127" s="55"/>
      <c r="O127" s="55"/>
      <c r="P127" s="55"/>
      <c r="Q127" s="55"/>
      <c r="R127" s="55"/>
      <c r="S127" s="55"/>
      <c r="T127" s="55"/>
      <c r="U127" s="55"/>
      <c r="V127" s="55"/>
      <c r="W127" s="55"/>
      <c r="X127" s="55"/>
      <c r="Y127" s="55"/>
      <c r="Z127" s="55"/>
      <c r="AA127" s="55"/>
      <c r="AB127" s="55"/>
      <c r="AC127" s="55"/>
      <c r="AD127" s="55"/>
      <c r="AE127" s="55"/>
      <c r="AF127" s="55"/>
      <c r="AG127" s="55"/>
      <c r="AH127" s="55"/>
      <c r="AI127" s="55"/>
      <c r="AJ127" s="55"/>
      <c r="AK127" s="55"/>
      <c r="AL127" s="55"/>
      <c r="AM127" s="55"/>
      <c r="AN127" s="55"/>
      <c r="AO127" s="55"/>
      <c r="AP127" s="55"/>
      <c r="AQ127" s="55"/>
      <c r="AR127" s="55"/>
      <c r="AS127" s="55"/>
      <c r="AT127" s="55"/>
      <c r="AU127" s="55"/>
      <c r="AV127" s="55"/>
      <c r="AW127" s="55"/>
      <c r="AX127" s="55"/>
      <c r="AY127" s="55"/>
      <c r="AZ127" s="55"/>
      <c r="BA127" s="55"/>
    </row>
    <row r="128" spans="2:53" x14ac:dyDescent="0.3">
      <c r="B128" s="182"/>
      <c r="C128" s="55"/>
      <c r="D128" s="55"/>
      <c r="E128" s="55"/>
      <c r="F128" s="55"/>
      <c r="G128" s="55"/>
      <c r="H128" s="55"/>
      <c r="I128" s="55"/>
      <c r="J128" s="55"/>
      <c r="K128" s="55"/>
      <c r="L128" s="55"/>
      <c r="M128" s="55"/>
      <c r="N128" s="55"/>
      <c r="O128" s="55"/>
      <c r="P128" s="55"/>
      <c r="Q128" s="55"/>
      <c r="R128" s="55"/>
      <c r="S128" s="55"/>
      <c r="T128" s="55"/>
      <c r="U128" s="55"/>
      <c r="V128" s="55"/>
      <c r="W128" s="55"/>
      <c r="X128" s="55"/>
      <c r="Y128" s="55"/>
      <c r="Z128" s="55"/>
      <c r="AA128" s="55"/>
      <c r="AB128" s="55"/>
      <c r="AC128" s="55"/>
      <c r="AD128" s="55"/>
      <c r="AE128" s="55"/>
      <c r="AF128" s="55"/>
      <c r="AG128" s="55"/>
      <c r="AH128" s="55"/>
      <c r="AI128" s="55"/>
      <c r="AJ128" s="55"/>
      <c r="AK128" s="55"/>
      <c r="AL128" s="55"/>
      <c r="AM128" s="55"/>
      <c r="AN128" s="55"/>
      <c r="AO128" s="55"/>
      <c r="AP128" s="55"/>
      <c r="AQ128" s="55"/>
      <c r="AR128" s="55"/>
      <c r="AS128" s="55"/>
      <c r="AT128" s="55"/>
      <c r="AU128" s="55"/>
      <c r="AV128" s="55"/>
      <c r="AW128" s="55"/>
      <c r="AX128" s="55"/>
      <c r="AY128" s="55"/>
      <c r="AZ128" s="55"/>
      <c r="BA128" s="55"/>
    </row>
    <row r="129" spans="2:53" x14ac:dyDescent="0.3">
      <c r="B129" s="182"/>
      <c r="C129" s="55"/>
      <c r="D129" s="55"/>
      <c r="E129" s="55"/>
      <c r="F129" s="55"/>
      <c r="G129" s="55"/>
      <c r="H129" s="55"/>
      <c r="I129" s="55"/>
      <c r="J129" s="55"/>
      <c r="K129" s="55"/>
      <c r="L129" s="55"/>
      <c r="M129" s="55"/>
      <c r="N129" s="55"/>
      <c r="O129" s="55"/>
      <c r="P129" s="55"/>
      <c r="Q129" s="55"/>
      <c r="R129" s="55"/>
      <c r="S129" s="55"/>
      <c r="T129" s="55"/>
      <c r="U129" s="55"/>
      <c r="V129" s="55"/>
      <c r="W129" s="55"/>
      <c r="X129" s="55"/>
      <c r="Y129" s="55"/>
      <c r="Z129" s="55"/>
      <c r="AA129" s="55"/>
      <c r="AB129" s="55"/>
      <c r="AC129" s="55"/>
      <c r="AD129" s="55"/>
      <c r="AE129" s="55"/>
      <c r="AF129" s="55"/>
      <c r="AG129" s="55"/>
      <c r="AH129" s="55"/>
      <c r="AI129" s="55"/>
      <c r="AJ129" s="55"/>
      <c r="AK129" s="55"/>
      <c r="AL129" s="55"/>
      <c r="AM129" s="55"/>
      <c r="AN129" s="55"/>
      <c r="AO129" s="55"/>
      <c r="AP129" s="55"/>
      <c r="AQ129" s="55"/>
      <c r="AR129" s="55"/>
      <c r="AS129" s="55"/>
      <c r="AT129" s="55"/>
      <c r="AU129" s="55"/>
      <c r="AV129" s="55"/>
      <c r="AW129" s="55"/>
      <c r="AX129" s="55"/>
      <c r="AY129" s="55"/>
      <c r="AZ129" s="55"/>
      <c r="BA129" s="55"/>
    </row>
    <row r="130" spans="2:53" x14ac:dyDescent="0.3">
      <c r="B130" s="182"/>
      <c r="C130" s="55"/>
      <c r="D130" s="55"/>
      <c r="E130" s="55"/>
      <c r="F130" s="55"/>
      <c r="G130" s="55"/>
      <c r="H130" s="55"/>
      <c r="I130" s="55"/>
      <c r="J130" s="55"/>
      <c r="K130" s="55"/>
      <c r="L130" s="55"/>
      <c r="M130" s="55"/>
      <c r="N130" s="55"/>
      <c r="O130" s="55"/>
      <c r="P130" s="55"/>
      <c r="Q130" s="55"/>
      <c r="R130" s="55"/>
      <c r="S130" s="55"/>
      <c r="T130" s="55"/>
      <c r="U130" s="55"/>
      <c r="V130" s="55"/>
      <c r="W130" s="55"/>
      <c r="X130" s="55"/>
      <c r="Y130" s="55"/>
      <c r="Z130" s="55"/>
      <c r="AA130" s="55"/>
      <c r="AB130" s="55"/>
      <c r="AC130" s="55"/>
      <c r="AD130" s="55"/>
      <c r="AE130" s="55"/>
      <c r="AF130" s="55"/>
      <c r="AG130" s="55"/>
      <c r="AH130" s="55"/>
      <c r="AI130" s="55"/>
      <c r="AJ130" s="55"/>
      <c r="AK130" s="55"/>
      <c r="AL130" s="55"/>
      <c r="AM130" s="55"/>
      <c r="AN130" s="55"/>
      <c r="AO130" s="55"/>
      <c r="AP130" s="55"/>
      <c r="AQ130" s="55"/>
      <c r="AR130" s="55"/>
      <c r="AS130" s="55"/>
      <c r="AT130" s="55"/>
      <c r="AU130" s="55"/>
      <c r="AV130" s="55"/>
      <c r="AW130" s="55"/>
      <c r="AX130" s="55"/>
      <c r="AY130" s="55"/>
      <c r="AZ130" s="55"/>
      <c r="BA130" s="55"/>
    </row>
    <row r="131" spans="2:53" x14ac:dyDescent="0.3">
      <c r="B131" s="182"/>
      <c r="C131" s="55"/>
      <c r="D131" s="55"/>
      <c r="E131" s="55"/>
      <c r="F131" s="55"/>
      <c r="G131" s="55"/>
      <c r="H131" s="55"/>
      <c r="I131" s="55"/>
      <c r="J131" s="55"/>
      <c r="K131" s="55"/>
      <c r="L131" s="55"/>
      <c r="M131" s="55"/>
      <c r="N131" s="55"/>
      <c r="O131" s="55"/>
      <c r="P131" s="55"/>
      <c r="Q131" s="55"/>
      <c r="R131" s="55"/>
      <c r="S131" s="55"/>
      <c r="T131" s="55"/>
      <c r="U131" s="55"/>
      <c r="V131" s="55"/>
      <c r="W131" s="55"/>
      <c r="X131" s="55"/>
      <c r="Y131" s="55"/>
      <c r="Z131" s="55"/>
      <c r="AA131" s="55"/>
      <c r="AB131" s="55"/>
      <c r="AC131" s="55"/>
      <c r="AD131" s="55"/>
      <c r="AE131" s="55"/>
      <c r="AF131" s="55"/>
      <c r="AG131" s="55"/>
      <c r="AH131" s="55"/>
      <c r="AI131" s="55"/>
      <c r="AJ131" s="55"/>
      <c r="AK131" s="55"/>
      <c r="AL131" s="55"/>
      <c r="AM131" s="55"/>
      <c r="AN131" s="55"/>
      <c r="AO131" s="55"/>
      <c r="AP131" s="55"/>
      <c r="AQ131" s="55"/>
      <c r="AR131" s="55"/>
      <c r="AS131" s="55"/>
      <c r="AT131" s="55"/>
      <c r="AU131" s="55"/>
      <c r="AV131" s="55"/>
      <c r="AW131" s="55"/>
      <c r="AX131" s="55"/>
      <c r="AY131" s="55"/>
      <c r="AZ131" s="55"/>
      <c r="BA131" s="55"/>
    </row>
    <row r="132" spans="2:53" x14ac:dyDescent="0.3">
      <c r="B132" s="182"/>
      <c r="C132" s="55"/>
      <c r="D132" s="55"/>
      <c r="E132" s="55"/>
      <c r="F132" s="55"/>
      <c r="G132" s="55"/>
      <c r="H132" s="55"/>
      <c r="I132" s="55"/>
      <c r="J132" s="55"/>
      <c r="K132" s="55"/>
      <c r="L132" s="55"/>
      <c r="M132" s="55"/>
      <c r="N132" s="55"/>
      <c r="O132" s="55"/>
      <c r="P132" s="55"/>
      <c r="Q132" s="55"/>
      <c r="R132" s="55"/>
      <c r="S132" s="55"/>
      <c r="T132" s="55"/>
      <c r="U132" s="55"/>
      <c r="V132" s="55"/>
      <c r="W132" s="55"/>
      <c r="X132" s="55"/>
      <c r="Y132" s="55"/>
      <c r="Z132" s="55"/>
      <c r="AA132" s="55"/>
      <c r="AB132" s="55"/>
      <c r="AC132" s="55"/>
      <c r="AD132" s="55"/>
      <c r="AE132" s="55"/>
      <c r="AF132" s="55"/>
      <c r="AG132" s="55"/>
      <c r="AH132" s="55"/>
      <c r="AI132" s="55"/>
      <c r="AJ132" s="55"/>
      <c r="AK132" s="55"/>
      <c r="AL132" s="55"/>
      <c r="AM132" s="55"/>
      <c r="AN132" s="55"/>
      <c r="AO132" s="55"/>
      <c r="AP132" s="55"/>
      <c r="AQ132" s="55"/>
      <c r="AR132" s="55"/>
      <c r="AS132" s="55"/>
      <c r="AT132" s="55"/>
      <c r="AU132" s="55"/>
      <c r="AV132" s="55"/>
      <c r="AW132" s="55"/>
      <c r="AX132" s="55"/>
      <c r="AY132" s="55"/>
      <c r="AZ132" s="55"/>
      <c r="BA132" s="55"/>
    </row>
    <row r="133" spans="2:53" x14ac:dyDescent="0.3">
      <c r="B133" s="182"/>
      <c r="C133" s="55"/>
      <c r="D133" s="55"/>
      <c r="E133" s="55"/>
      <c r="F133" s="55"/>
      <c r="G133" s="55"/>
      <c r="H133" s="55"/>
      <c r="I133" s="55"/>
      <c r="J133" s="55"/>
      <c r="K133" s="55"/>
      <c r="L133" s="55"/>
      <c r="M133" s="55"/>
      <c r="N133" s="55"/>
      <c r="O133" s="55"/>
      <c r="P133" s="55"/>
      <c r="Q133" s="55"/>
      <c r="R133" s="55"/>
      <c r="S133" s="55"/>
      <c r="T133" s="55"/>
      <c r="U133" s="55"/>
      <c r="V133" s="55"/>
      <c r="W133" s="55"/>
      <c r="X133" s="55"/>
      <c r="Y133" s="55"/>
      <c r="Z133" s="55"/>
      <c r="AA133" s="55"/>
      <c r="AB133" s="55"/>
      <c r="AC133" s="55"/>
      <c r="AD133" s="55"/>
      <c r="AE133" s="55"/>
      <c r="AF133" s="55"/>
      <c r="AG133" s="55"/>
      <c r="AH133" s="55"/>
      <c r="AI133" s="55"/>
      <c r="AJ133" s="55"/>
      <c r="AK133" s="55"/>
      <c r="AL133" s="55"/>
      <c r="AM133" s="55"/>
      <c r="AN133" s="55"/>
      <c r="AO133" s="55"/>
      <c r="AP133" s="55"/>
      <c r="AQ133" s="55"/>
      <c r="AR133" s="55"/>
      <c r="AS133" s="55"/>
      <c r="AT133" s="55"/>
      <c r="AU133" s="55"/>
      <c r="AV133" s="55"/>
      <c r="AW133" s="55"/>
      <c r="AX133" s="55"/>
      <c r="AY133" s="55"/>
      <c r="AZ133" s="55"/>
      <c r="BA133" s="55"/>
    </row>
    <row r="134" spans="2:53" x14ac:dyDescent="0.3">
      <c r="B134" s="182"/>
      <c r="C134" s="55"/>
      <c r="D134" s="55"/>
      <c r="E134" s="55"/>
      <c r="F134" s="55"/>
      <c r="G134" s="55"/>
      <c r="H134" s="55"/>
      <c r="I134" s="55"/>
      <c r="J134" s="55"/>
      <c r="K134" s="55"/>
      <c r="L134" s="55"/>
      <c r="M134" s="55"/>
      <c r="N134" s="55"/>
      <c r="O134" s="55"/>
      <c r="P134" s="55"/>
      <c r="Q134" s="55"/>
      <c r="R134" s="55"/>
      <c r="S134" s="55"/>
      <c r="T134" s="55"/>
      <c r="U134" s="55"/>
      <c r="V134" s="55"/>
      <c r="W134" s="55"/>
      <c r="X134" s="55"/>
      <c r="Y134" s="55"/>
      <c r="Z134" s="55"/>
      <c r="AA134" s="55"/>
      <c r="AB134" s="55"/>
      <c r="AC134" s="55"/>
      <c r="AD134" s="55"/>
      <c r="AE134" s="55"/>
      <c r="AF134" s="55"/>
      <c r="AG134" s="55"/>
      <c r="AH134" s="55"/>
      <c r="AI134" s="55"/>
      <c r="AJ134" s="55"/>
      <c r="AK134" s="55"/>
      <c r="AL134" s="55"/>
      <c r="AM134" s="55"/>
      <c r="AN134" s="55"/>
      <c r="AO134" s="55"/>
      <c r="AP134" s="55"/>
      <c r="AQ134" s="55"/>
      <c r="AR134" s="55"/>
      <c r="AS134" s="55"/>
      <c r="AT134" s="55"/>
      <c r="AU134" s="55"/>
      <c r="AV134" s="55"/>
      <c r="AW134" s="55"/>
      <c r="AX134" s="55"/>
      <c r="AY134" s="55"/>
      <c r="AZ134" s="55"/>
      <c r="BA134" s="55"/>
    </row>
    <row r="135" spans="2:53" x14ac:dyDescent="0.3">
      <c r="B135" s="182"/>
      <c r="C135" s="55"/>
      <c r="D135" s="55"/>
      <c r="E135" s="55"/>
      <c r="F135" s="55"/>
      <c r="G135" s="55"/>
      <c r="H135" s="55"/>
      <c r="I135" s="55"/>
      <c r="J135" s="55"/>
      <c r="K135" s="55"/>
      <c r="L135" s="55"/>
      <c r="M135" s="55"/>
      <c r="N135" s="55"/>
      <c r="O135" s="55"/>
      <c r="P135" s="55"/>
      <c r="Q135" s="55"/>
      <c r="R135" s="55"/>
      <c r="S135" s="55"/>
      <c r="T135" s="55"/>
      <c r="U135" s="55"/>
      <c r="V135" s="55"/>
      <c r="W135" s="55"/>
      <c r="X135" s="55"/>
      <c r="Y135" s="55"/>
      <c r="Z135" s="55"/>
      <c r="AA135" s="55"/>
      <c r="AB135" s="55"/>
      <c r="AC135" s="55"/>
      <c r="AD135" s="55"/>
      <c r="AE135" s="55"/>
      <c r="AF135" s="55"/>
      <c r="AG135" s="55"/>
      <c r="AH135" s="55"/>
      <c r="AI135" s="55"/>
      <c r="AJ135" s="55"/>
      <c r="AK135" s="55"/>
      <c r="AL135" s="55"/>
      <c r="AM135" s="55"/>
      <c r="AN135" s="55"/>
      <c r="AO135" s="55"/>
      <c r="AP135" s="55"/>
      <c r="AQ135" s="55"/>
      <c r="AR135" s="55"/>
      <c r="AS135" s="55"/>
      <c r="AT135" s="55"/>
      <c r="AU135" s="55"/>
      <c r="AV135" s="55"/>
      <c r="AW135" s="55"/>
      <c r="AX135" s="55"/>
      <c r="AY135" s="55"/>
      <c r="AZ135" s="55"/>
      <c r="BA135" s="55"/>
    </row>
    <row r="136" spans="2:53" x14ac:dyDescent="0.3">
      <c r="B136" s="182"/>
      <c r="C136" s="55"/>
      <c r="D136" s="55"/>
      <c r="E136" s="55"/>
      <c r="F136" s="55"/>
      <c r="G136" s="55"/>
      <c r="H136" s="55"/>
      <c r="I136" s="55"/>
      <c r="J136" s="55"/>
      <c r="K136" s="55"/>
      <c r="L136" s="55"/>
      <c r="M136" s="55"/>
      <c r="N136" s="55"/>
      <c r="O136" s="55"/>
      <c r="P136" s="55"/>
      <c r="Q136" s="55"/>
      <c r="R136" s="55"/>
      <c r="S136" s="55"/>
      <c r="T136" s="55"/>
      <c r="U136" s="55"/>
      <c r="V136" s="55"/>
      <c r="W136" s="55"/>
      <c r="X136" s="55"/>
      <c r="Y136" s="55"/>
      <c r="Z136" s="55"/>
      <c r="AA136" s="55"/>
      <c r="AB136" s="55"/>
      <c r="AC136" s="55"/>
      <c r="AD136" s="55"/>
      <c r="AE136" s="55"/>
      <c r="AF136" s="55"/>
      <c r="AG136" s="55"/>
      <c r="AH136" s="55"/>
      <c r="AI136" s="55"/>
      <c r="AJ136" s="55"/>
      <c r="AK136" s="55"/>
      <c r="AL136" s="55"/>
      <c r="AM136" s="55"/>
      <c r="AN136" s="55"/>
      <c r="AO136" s="55"/>
      <c r="AP136" s="55"/>
      <c r="AQ136" s="55"/>
      <c r="AR136" s="55"/>
      <c r="AS136" s="55"/>
      <c r="AT136" s="55"/>
      <c r="AU136" s="55"/>
      <c r="AV136" s="55"/>
      <c r="AW136" s="55"/>
      <c r="AX136" s="55"/>
      <c r="AY136" s="55"/>
      <c r="AZ136" s="55"/>
      <c r="BA136" s="55"/>
    </row>
    <row r="137" spans="2:53" x14ac:dyDescent="0.3">
      <c r="B137" s="182"/>
      <c r="C137" s="55"/>
      <c r="D137" s="55"/>
      <c r="E137" s="55"/>
      <c r="F137" s="55"/>
      <c r="G137" s="55"/>
      <c r="H137" s="55"/>
      <c r="I137" s="55"/>
      <c r="J137" s="55"/>
      <c r="K137" s="55"/>
      <c r="L137" s="55"/>
      <c r="M137" s="55"/>
      <c r="N137" s="55"/>
      <c r="O137" s="55"/>
      <c r="P137" s="55"/>
      <c r="Q137" s="55"/>
      <c r="R137" s="55"/>
      <c r="S137" s="55"/>
      <c r="T137" s="55"/>
      <c r="U137" s="55"/>
      <c r="V137" s="55"/>
      <c r="W137" s="55"/>
      <c r="X137" s="55"/>
      <c r="Y137" s="55"/>
      <c r="Z137" s="55"/>
      <c r="AA137" s="55"/>
      <c r="AB137" s="55"/>
      <c r="AC137" s="55"/>
      <c r="AD137" s="55"/>
      <c r="AE137" s="55"/>
      <c r="AF137" s="55"/>
      <c r="AG137" s="55"/>
      <c r="AH137" s="55"/>
      <c r="AI137" s="55"/>
      <c r="AJ137" s="55"/>
      <c r="AK137" s="55"/>
      <c r="AL137" s="55"/>
      <c r="AM137" s="55"/>
      <c r="AN137" s="55"/>
      <c r="AO137" s="55"/>
      <c r="AP137" s="55"/>
      <c r="AQ137" s="55"/>
      <c r="AR137" s="55"/>
      <c r="AS137" s="55"/>
      <c r="AT137" s="55"/>
      <c r="AU137" s="55"/>
      <c r="AV137" s="55"/>
      <c r="AW137" s="55"/>
      <c r="AX137" s="55"/>
      <c r="AY137" s="55"/>
      <c r="AZ137" s="55"/>
      <c r="BA137" s="55"/>
    </row>
    <row r="138" spans="2:53" x14ac:dyDescent="0.3">
      <c r="B138" s="182"/>
      <c r="C138" s="55"/>
      <c r="D138" s="55"/>
      <c r="E138" s="55"/>
      <c r="F138" s="55"/>
      <c r="G138" s="55"/>
      <c r="H138" s="55"/>
      <c r="I138" s="55"/>
      <c r="J138" s="55"/>
      <c r="K138" s="55"/>
      <c r="L138" s="55"/>
      <c r="M138" s="55"/>
      <c r="N138" s="55"/>
      <c r="O138" s="55"/>
      <c r="P138" s="55"/>
      <c r="Q138" s="55"/>
      <c r="R138" s="55"/>
      <c r="S138" s="55"/>
      <c r="T138" s="55"/>
      <c r="U138" s="55"/>
      <c r="V138" s="55"/>
      <c r="W138" s="55"/>
      <c r="X138" s="55"/>
      <c r="Y138" s="55"/>
      <c r="Z138" s="55"/>
      <c r="AA138" s="55"/>
      <c r="AB138" s="55"/>
      <c r="AC138" s="55"/>
      <c r="AD138" s="55"/>
      <c r="AE138" s="55"/>
      <c r="AF138" s="55"/>
      <c r="AG138" s="55"/>
      <c r="AH138" s="55"/>
      <c r="AI138" s="55"/>
      <c r="AJ138" s="55"/>
      <c r="AK138" s="55"/>
      <c r="AL138" s="55"/>
      <c r="AM138" s="55"/>
      <c r="AN138" s="55"/>
      <c r="AO138" s="55"/>
      <c r="AP138" s="55"/>
      <c r="AQ138" s="55"/>
      <c r="AR138" s="55"/>
      <c r="AS138" s="55"/>
      <c r="AT138" s="55"/>
      <c r="AU138" s="55"/>
      <c r="AV138" s="55"/>
      <c r="AW138" s="55"/>
      <c r="AX138" s="55"/>
      <c r="AY138" s="55"/>
      <c r="AZ138" s="55"/>
      <c r="BA138" s="55"/>
    </row>
    <row r="139" spans="2:53" x14ac:dyDescent="0.3">
      <c r="B139" s="182"/>
      <c r="C139" s="55"/>
      <c r="D139" s="55"/>
      <c r="E139" s="55"/>
      <c r="F139" s="55"/>
      <c r="G139" s="55"/>
      <c r="H139" s="55"/>
      <c r="I139" s="55"/>
      <c r="J139" s="55"/>
      <c r="K139" s="55"/>
      <c r="L139" s="55"/>
      <c r="M139" s="55"/>
      <c r="N139" s="55"/>
      <c r="O139" s="55"/>
      <c r="P139" s="55"/>
      <c r="Q139" s="55"/>
      <c r="R139" s="55"/>
      <c r="S139" s="55"/>
      <c r="T139" s="55"/>
      <c r="U139" s="55"/>
      <c r="V139" s="55"/>
      <c r="W139" s="55"/>
      <c r="X139" s="55"/>
      <c r="Y139" s="55"/>
      <c r="Z139" s="55"/>
      <c r="AA139" s="55"/>
      <c r="AB139" s="55"/>
      <c r="AC139" s="55"/>
      <c r="AD139" s="55"/>
      <c r="AE139" s="55"/>
      <c r="AF139" s="55"/>
      <c r="AG139" s="55"/>
      <c r="AH139" s="55"/>
      <c r="AI139" s="55"/>
      <c r="AJ139" s="55"/>
      <c r="AK139" s="55"/>
      <c r="AL139" s="55"/>
      <c r="AM139" s="55"/>
      <c r="AN139" s="55"/>
      <c r="AO139" s="55"/>
      <c r="AP139" s="55"/>
      <c r="AQ139" s="55"/>
      <c r="AR139" s="55"/>
      <c r="AS139" s="55"/>
      <c r="AT139" s="55"/>
      <c r="AU139" s="55"/>
      <c r="AV139" s="55"/>
      <c r="AW139" s="55"/>
      <c r="AX139" s="55"/>
      <c r="AY139" s="55"/>
      <c r="AZ139" s="55"/>
      <c r="BA139" s="55"/>
    </row>
    <row r="140" spans="2:53" x14ac:dyDescent="0.3">
      <c r="B140" s="182"/>
      <c r="C140" s="55"/>
      <c r="D140" s="55"/>
      <c r="E140" s="55"/>
      <c r="F140" s="55"/>
      <c r="G140" s="55"/>
      <c r="H140" s="55"/>
      <c r="I140" s="55"/>
      <c r="J140" s="55"/>
      <c r="K140" s="55"/>
      <c r="L140" s="55"/>
      <c r="M140" s="55"/>
      <c r="N140" s="55"/>
      <c r="O140" s="55"/>
      <c r="P140" s="55"/>
      <c r="Q140" s="55"/>
      <c r="R140" s="55"/>
      <c r="S140" s="55"/>
      <c r="T140" s="55"/>
      <c r="U140" s="55"/>
      <c r="V140" s="55"/>
      <c r="W140" s="55"/>
      <c r="X140" s="55"/>
      <c r="Y140" s="55"/>
      <c r="Z140" s="55"/>
      <c r="AA140" s="55"/>
      <c r="AB140" s="55"/>
      <c r="AC140" s="55"/>
      <c r="AD140" s="55"/>
      <c r="AE140" s="55"/>
      <c r="AF140" s="55"/>
      <c r="AG140" s="55"/>
      <c r="AH140" s="55"/>
      <c r="AI140" s="55"/>
      <c r="AJ140" s="55"/>
      <c r="AK140" s="55"/>
      <c r="AL140" s="55"/>
      <c r="AM140" s="55"/>
      <c r="AN140" s="55"/>
      <c r="AO140" s="55"/>
      <c r="AP140" s="55"/>
      <c r="AQ140" s="55"/>
      <c r="AR140" s="55"/>
      <c r="AS140" s="55"/>
      <c r="AT140" s="55"/>
      <c r="AU140" s="55"/>
      <c r="AV140" s="55"/>
      <c r="AW140" s="55"/>
      <c r="AX140" s="55"/>
      <c r="AY140" s="55"/>
      <c r="AZ140" s="55"/>
      <c r="BA140" s="55"/>
    </row>
    <row r="141" spans="2:53" x14ac:dyDescent="0.3">
      <c r="B141" s="182"/>
      <c r="C141" s="55"/>
      <c r="D141" s="55"/>
      <c r="E141" s="55"/>
      <c r="F141" s="55"/>
      <c r="G141" s="55"/>
      <c r="H141" s="55"/>
      <c r="I141" s="55"/>
      <c r="J141" s="55"/>
      <c r="K141" s="55"/>
      <c r="L141" s="55"/>
      <c r="M141" s="55"/>
      <c r="N141" s="55"/>
      <c r="O141" s="55"/>
      <c r="P141" s="55"/>
      <c r="Q141" s="55"/>
      <c r="R141" s="55"/>
      <c r="S141" s="55"/>
      <c r="T141" s="55"/>
      <c r="U141" s="55"/>
      <c r="V141" s="55"/>
      <c r="W141" s="55"/>
      <c r="X141" s="55"/>
      <c r="Y141" s="55"/>
      <c r="Z141" s="55"/>
      <c r="AA141" s="55"/>
      <c r="AB141" s="55"/>
      <c r="AC141" s="55"/>
      <c r="AD141" s="55"/>
      <c r="AE141" s="55"/>
      <c r="AF141" s="55"/>
      <c r="AG141" s="55"/>
      <c r="AH141" s="55"/>
      <c r="AI141" s="55"/>
      <c r="AJ141" s="55"/>
      <c r="AK141" s="55"/>
      <c r="AL141" s="55"/>
      <c r="AM141" s="55"/>
      <c r="AN141" s="55"/>
      <c r="AO141" s="55"/>
      <c r="AP141" s="55"/>
      <c r="AQ141" s="55"/>
      <c r="AR141" s="55"/>
      <c r="AS141" s="55"/>
      <c r="AT141" s="55"/>
      <c r="AU141" s="55"/>
      <c r="AV141" s="55"/>
      <c r="AW141" s="55"/>
      <c r="AX141" s="55"/>
      <c r="AY141" s="55"/>
      <c r="AZ141" s="55"/>
      <c r="BA141" s="55"/>
    </row>
    <row r="142" spans="2:53" x14ac:dyDescent="0.3">
      <c r="B142" s="182"/>
      <c r="C142" s="55"/>
      <c r="D142" s="55"/>
      <c r="E142" s="55"/>
      <c r="F142" s="55"/>
      <c r="G142" s="55"/>
      <c r="H142" s="55"/>
      <c r="I142" s="55"/>
      <c r="J142" s="55"/>
      <c r="K142" s="55"/>
      <c r="L142" s="55"/>
      <c r="M142" s="55"/>
      <c r="N142" s="55"/>
      <c r="O142" s="55"/>
      <c r="P142" s="55"/>
      <c r="Q142" s="55"/>
      <c r="R142" s="55"/>
      <c r="S142" s="55"/>
      <c r="T142" s="55"/>
      <c r="U142" s="55"/>
      <c r="V142" s="55"/>
      <c r="W142" s="55"/>
      <c r="X142" s="55"/>
      <c r="Y142" s="55"/>
      <c r="Z142" s="55"/>
      <c r="AA142" s="55"/>
      <c r="AB142" s="55"/>
      <c r="AC142" s="55"/>
      <c r="AD142" s="55"/>
      <c r="AE142" s="55"/>
      <c r="AF142" s="55"/>
      <c r="AG142" s="55"/>
      <c r="AH142" s="55"/>
      <c r="AI142" s="55"/>
      <c r="AJ142" s="55"/>
      <c r="AK142" s="55"/>
      <c r="AL142" s="55"/>
      <c r="AM142" s="55"/>
      <c r="AN142" s="55"/>
      <c r="AO142" s="55"/>
      <c r="AP142" s="55"/>
      <c r="AQ142" s="55"/>
      <c r="AR142" s="55"/>
      <c r="AS142" s="55"/>
      <c r="AT142" s="55"/>
      <c r="AU142" s="55"/>
      <c r="AV142" s="55"/>
      <c r="AW142" s="55"/>
      <c r="AX142" s="55"/>
      <c r="AY142" s="55"/>
      <c r="AZ142" s="55"/>
      <c r="BA142" s="55"/>
    </row>
    <row r="143" spans="2:53" x14ac:dyDescent="0.3">
      <c r="B143" s="182"/>
      <c r="C143" s="55"/>
      <c r="D143" s="55"/>
      <c r="E143" s="55"/>
      <c r="F143" s="55"/>
      <c r="G143" s="55"/>
      <c r="H143" s="55"/>
      <c r="I143" s="55"/>
      <c r="J143" s="55"/>
      <c r="K143" s="55"/>
      <c r="L143" s="55"/>
      <c r="M143" s="55"/>
      <c r="N143" s="55"/>
      <c r="O143" s="55"/>
      <c r="P143" s="55"/>
      <c r="Q143" s="55"/>
      <c r="R143" s="55"/>
      <c r="S143" s="55"/>
      <c r="T143" s="55"/>
      <c r="U143" s="55"/>
      <c r="V143" s="55"/>
      <c r="W143" s="55"/>
      <c r="X143" s="55"/>
      <c r="Y143" s="55"/>
      <c r="Z143" s="55"/>
      <c r="AA143" s="55"/>
      <c r="AB143" s="55"/>
      <c r="AC143" s="55"/>
      <c r="AD143" s="55"/>
      <c r="AE143" s="55"/>
      <c r="AF143" s="55"/>
      <c r="AG143" s="55"/>
      <c r="AH143" s="55"/>
      <c r="AI143" s="55"/>
      <c r="AJ143" s="55"/>
      <c r="AK143" s="55"/>
      <c r="AL143" s="55"/>
      <c r="AM143" s="55"/>
      <c r="AN143" s="55"/>
      <c r="AO143" s="55"/>
      <c r="AP143" s="55"/>
      <c r="AQ143" s="55"/>
      <c r="AR143" s="55"/>
      <c r="AS143" s="55"/>
      <c r="AT143" s="55"/>
      <c r="AU143" s="55"/>
      <c r="AV143" s="55"/>
      <c r="AW143" s="55"/>
      <c r="AX143" s="55"/>
      <c r="AY143" s="55"/>
      <c r="AZ143" s="55"/>
      <c r="BA143" s="55"/>
    </row>
    <row r="144" spans="2:53" x14ac:dyDescent="0.3">
      <c r="B144" s="182"/>
      <c r="C144" s="55"/>
      <c r="D144" s="55"/>
      <c r="E144" s="55"/>
      <c r="F144" s="55"/>
      <c r="G144" s="55"/>
      <c r="H144" s="55"/>
      <c r="I144" s="55"/>
      <c r="J144" s="55"/>
      <c r="K144" s="55"/>
      <c r="L144" s="55"/>
      <c r="M144" s="55"/>
      <c r="N144" s="55"/>
      <c r="O144" s="55"/>
      <c r="P144" s="55"/>
      <c r="Q144" s="55"/>
      <c r="R144" s="55"/>
      <c r="S144" s="55"/>
      <c r="T144" s="55"/>
      <c r="U144" s="55"/>
      <c r="V144" s="55"/>
      <c r="W144" s="55"/>
      <c r="X144" s="55"/>
      <c r="Y144" s="55"/>
      <c r="Z144" s="55"/>
      <c r="AA144" s="55"/>
      <c r="AB144" s="55"/>
      <c r="AC144" s="55"/>
      <c r="AD144" s="55"/>
      <c r="AE144" s="55"/>
      <c r="AF144" s="55"/>
      <c r="AG144" s="55"/>
      <c r="AH144" s="55"/>
      <c r="AI144" s="55"/>
      <c r="AJ144" s="55"/>
      <c r="AK144" s="55"/>
      <c r="AL144" s="55"/>
      <c r="AM144" s="55"/>
      <c r="AN144" s="55"/>
      <c r="AO144" s="55"/>
      <c r="AP144" s="55"/>
      <c r="AQ144" s="55"/>
      <c r="AR144" s="55"/>
      <c r="AS144" s="55"/>
      <c r="AT144" s="55"/>
      <c r="AU144" s="55"/>
      <c r="AV144" s="55"/>
      <c r="AW144" s="55"/>
      <c r="AX144" s="55"/>
      <c r="AY144" s="55"/>
      <c r="AZ144" s="55"/>
      <c r="BA144" s="55"/>
    </row>
    <row r="145" spans="2:53" x14ac:dyDescent="0.3">
      <c r="B145" s="182"/>
      <c r="C145" s="55"/>
      <c r="D145" s="55"/>
      <c r="E145" s="55"/>
      <c r="F145" s="55"/>
      <c r="G145" s="55"/>
      <c r="H145" s="55"/>
      <c r="I145" s="55"/>
      <c r="J145" s="55"/>
      <c r="K145" s="55"/>
      <c r="L145" s="55"/>
      <c r="M145" s="55"/>
      <c r="N145" s="55"/>
      <c r="O145" s="55"/>
      <c r="P145" s="55"/>
      <c r="Q145" s="55"/>
      <c r="R145" s="55"/>
      <c r="S145" s="55"/>
      <c r="T145" s="55"/>
      <c r="U145" s="55"/>
      <c r="V145" s="55"/>
      <c r="W145" s="55"/>
      <c r="X145" s="55"/>
      <c r="Y145" s="55"/>
      <c r="Z145" s="55"/>
      <c r="AA145" s="55"/>
      <c r="AB145" s="55"/>
      <c r="AC145" s="55"/>
      <c r="AD145" s="55"/>
      <c r="AE145" s="55"/>
      <c r="AF145" s="55"/>
      <c r="AG145" s="55"/>
      <c r="AH145" s="55"/>
      <c r="AI145" s="55"/>
      <c r="AJ145" s="55"/>
      <c r="AK145" s="55"/>
      <c r="AL145" s="55"/>
      <c r="AM145" s="55"/>
      <c r="AN145" s="55"/>
      <c r="AO145" s="55"/>
      <c r="AP145" s="55"/>
      <c r="AQ145" s="55"/>
      <c r="AR145" s="55"/>
      <c r="AS145" s="55"/>
      <c r="AT145" s="55"/>
      <c r="AU145" s="55"/>
      <c r="AV145" s="55"/>
      <c r="AW145" s="55"/>
      <c r="AX145" s="55"/>
      <c r="AY145" s="55"/>
      <c r="AZ145" s="55"/>
      <c r="BA145" s="55"/>
    </row>
    <row r="146" spans="2:53" x14ac:dyDescent="0.3">
      <c r="B146" s="182"/>
      <c r="C146" s="55"/>
      <c r="D146" s="55"/>
      <c r="E146" s="55"/>
      <c r="F146" s="55"/>
      <c r="G146" s="55"/>
      <c r="H146" s="55"/>
      <c r="I146" s="55"/>
      <c r="J146" s="55"/>
      <c r="K146" s="55"/>
      <c r="L146" s="55"/>
      <c r="M146" s="55"/>
      <c r="N146" s="55"/>
      <c r="O146" s="55"/>
      <c r="P146" s="55"/>
      <c r="Q146" s="55"/>
      <c r="R146" s="55"/>
      <c r="S146" s="55"/>
      <c r="T146" s="55"/>
      <c r="U146" s="55"/>
      <c r="V146" s="55"/>
      <c r="W146" s="55"/>
      <c r="X146" s="55"/>
      <c r="Y146" s="55"/>
      <c r="Z146" s="55"/>
      <c r="AA146" s="55"/>
      <c r="AB146" s="55"/>
      <c r="AC146" s="55"/>
      <c r="AD146" s="55"/>
      <c r="AE146" s="55"/>
      <c r="AF146" s="55"/>
      <c r="AG146" s="55"/>
      <c r="AH146" s="55"/>
      <c r="AI146" s="55"/>
      <c r="AJ146" s="55"/>
      <c r="AK146" s="55"/>
      <c r="AL146" s="55"/>
      <c r="AM146" s="55"/>
      <c r="AN146" s="55"/>
      <c r="AO146" s="55"/>
      <c r="AP146" s="55"/>
      <c r="AQ146" s="55"/>
      <c r="AR146" s="55"/>
      <c r="AS146" s="55"/>
      <c r="AT146" s="55"/>
      <c r="AU146" s="55"/>
      <c r="AV146" s="55"/>
      <c r="AW146" s="55"/>
      <c r="AX146" s="55"/>
      <c r="AY146" s="55"/>
      <c r="AZ146" s="55"/>
      <c r="BA146" s="55"/>
    </row>
    <row r="147" spans="2:53" x14ac:dyDescent="0.3">
      <c r="B147" s="182"/>
      <c r="C147" s="55"/>
      <c r="D147" s="55"/>
      <c r="E147" s="55"/>
      <c r="F147" s="55"/>
      <c r="G147" s="55"/>
      <c r="H147" s="55"/>
      <c r="I147" s="55"/>
      <c r="J147" s="55"/>
      <c r="K147" s="55"/>
      <c r="L147" s="55"/>
      <c r="M147" s="55"/>
      <c r="N147" s="55"/>
      <c r="O147" s="55"/>
      <c r="P147" s="55"/>
      <c r="Q147" s="55"/>
      <c r="R147" s="55"/>
      <c r="S147" s="55"/>
      <c r="T147" s="55"/>
      <c r="U147" s="55"/>
      <c r="V147" s="55"/>
      <c r="W147" s="55"/>
      <c r="X147" s="55"/>
      <c r="Y147" s="55"/>
      <c r="Z147" s="55"/>
      <c r="AA147" s="55"/>
      <c r="AB147" s="55"/>
      <c r="AC147" s="55"/>
      <c r="AD147" s="55"/>
      <c r="AE147" s="55"/>
      <c r="AF147" s="55"/>
      <c r="AG147" s="55"/>
      <c r="AH147" s="55"/>
      <c r="AI147" s="55"/>
      <c r="AJ147" s="55"/>
      <c r="AK147" s="55"/>
      <c r="AL147" s="55"/>
      <c r="AM147" s="55"/>
      <c r="AN147" s="55"/>
      <c r="AO147" s="55"/>
      <c r="AP147" s="55"/>
      <c r="AQ147" s="55"/>
      <c r="AR147" s="55"/>
      <c r="AS147" s="55"/>
      <c r="AT147" s="55"/>
      <c r="AU147" s="55"/>
      <c r="AV147" s="55"/>
      <c r="AW147" s="55"/>
      <c r="AX147" s="55"/>
      <c r="AY147" s="55"/>
      <c r="AZ147" s="55"/>
      <c r="BA147" s="55"/>
    </row>
    <row r="148" spans="2:53" x14ac:dyDescent="0.3">
      <c r="B148" s="182"/>
      <c r="C148" s="55"/>
      <c r="D148" s="55"/>
      <c r="E148" s="55"/>
      <c r="F148" s="55"/>
      <c r="G148" s="55"/>
      <c r="H148" s="55"/>
      <c r="I148" s="55"/>
      <c r="J148" s="55"/>
      <c r="K148" s="55"/>
      <c r="L148" s="55"/>
      <c r="M148" s="55"/>
      <c r="N148" s="55"/>
      <c r="O148" s="55"/>
      <c r="P148" s="55"/>
      <c r="Q148" s="55"/>
      <c r="R148" s="55"/>
      <c r="S148" s="55"/>
      <c r="T148" s="55"/>
      <c r="U148" s="55"/>
      <c r="V148" s="55"/>
      <c r="W148" s="55"/>
      <c r="X148" s="55"/>
      <c r="Y148" s="55"/>
      <c r="Z148" s="55"/>
      <c r="AA148" s="55"/>
      <c r="AB148" s="55"/>
      <c r="AC148" s="55"/>
      <c r="AD148" s="55"/>
      <c r="AE148" s="55"/>
      <c r="AF148" s="55"/>
      <c r="AG148" s="55"/>
      <c r="AH148" s="55"/>
      <c r="AI148" s="55"/>
      <c r="AJ148" s="55"/>
      <c r="AK148" s="55"/>
      <c r="AL148" s="55"/>
      <c r="AM148" s="55"/>
      <c r="AN148" s="55"/>
      <c r="AO148" s="55"/>
      <c r="AP148" s="55"/>
      <c r="AQ148" s="55"/>
      <c r="AR148" s="55"/>
      <c r="AS148" s="55"/>
      <c r="AT148" s="55"/>
      <c r="AU148" s="55"/>
      <c r="AV148" s="55"/>
      <c r="AW148" s="55"/>
      <c r="AX148" s="55"/>
      <c r="AY148" s="55"/>
      <c r="AZ148" s="55"/>
      <c r="BA148" s="55"/>
    </row>
    <row r="149" spans="2:53" x14ac:dyDescent="0.3">
      <c r="B149" s="182"/>
      <c r="C149" s="55"/>
      <c r="D149" s="55"/>
      <c r="E149" s="55"/>
      <c r="F149" s="55"/>
      <c r="G149" s="55"/>
      <c r="H149" s="55"/>
      <c r="I149" s="55"/>
      <c r="J149" s="55"/>
      <c r="K149" s="55"/>
      <c r="L149" s="55"/>
      <c r="M149" s="55"/>
      <c r="N149" s="55"/>
      <c r="O149" s="55"/>
      <c r="P149" s="55"/>
      <c r="Q149" s="55"/>
      <c r="R149" s="55"/>
      <c r="S149" s="55"/>
      <c r="T149" s="55"/>
      <c r="U149" s="55"/>
      <c r="V149" s="55"/>
      <c r="W149" s="55"/>
      <c r="X149" s="55"/>
      <c r="Y149" s="55"/>
      <c r="Z149" s="55"/>
      <c r="AA149" s="55"/>
      <c r="AB149" s="55"/>
      <c r="AC149" s="55"/>
      <c r="AD149" s="55"/>
      <c r="AE149" s="55"/>
      <c r="AF149" s="55"/>
      <c r="AG149" s="55"/>
      <c r="AH149" s="55"/>
      <c r="AI149" s="55"/>
      <c r="AJ149" s="55"/>
      <c r="AK149" s="55"/>
      <c r="AL149" s="55"/>
      <c r="AM149" s="55"/>
      <c r="AN149" s="55"/>
      <c r="AO149" s="55"/>
      <c r="AP149" s="55"/>
      <c r="AQ149" s="55"/>
      <c r="AR149" s="55"/>
      <c r="AS149" s="55"/>
      <c r="AT149" s="55"/>
      <c r="AU149" s="55"/>
      <c r="AV149" s="55"/>
      <c r="AW149" s="55"/>
      <c r="AX149" s="55"/>
      <c r="AY149" s="55"/>
      <c r="AZ149" s="55"/>
      <c r="BA149" s="55"/>
    </row>
    <row r="150" spans="2:53" x14ac:dyDescent="0.3">
      <c r="B150" s="182"/>
      <c r="C150" s="55"/>
      <c r="D150" s="55"/>
      <c r="E150" s="55"/>
      <c r="F150" s="55"/>
      <c r="G150" s="55"/>
      <c r="H150" s="55"/>
      <c r="I150" s="55"/>
      <c r="J150" s="55"/>
      <c r="K150" s="55"/>
      <c r="L150" s="55"/>
      <c r="M150" s="55"/>
      <c r="N150" s="55"/>
      <c r="O150" s="55"/>
      <c r="P150" s="55"/>
      <c r="Q150" s="55"/>
      <c r="R150" s="55"/>
      <c r="S150" s="55"/>
      <c r="T150" s="55"/>
      <c r="U150" s="55"/>
      <c r="V150" s="55"/>
      <c r="W150" s="55"/>
      <c r="X150" s="55"/>
      <c r="Y150" s="55"/>
      <c r="Z150" s="55"/>
      <c r="AA150" s="55"/>
      <c r="AB150" s="55"/>
      <c r="AC150" s="55"/>
      <c r="AD150" s="55"/>
      <c r="AE150" s="55"/>
      <c r="AF150" s="55"/>
      <c r="AG150" s="55"/>
      <c r="AH150" s="55"/>
      <c r="AI150" s="55"/>
      <c r="AJ150" s="55"/>
      <c r="AK150" s="55"/>
      <c r="AL150" s="55"/>
      <c r="AM150" s="55"/>
      <c r="AN150" s="55"/>
      <c r="AO150" s="55"/>
      <c r="AP150" s="55"/>
      <c r="AQ150" s="55"/>
      <c r="AR150" s="55"/>
      <c r="AS150" s="55"/>
      <c r="AT150" s="55"/>
      <c r="AU150" s="55"/>
      <c r="AV150" s="55"/>
      <c r="AW150" s="55"/>
      <c r="AX150" s="55"/>
      <c r="AY150" s="55"/>
      <c r="AZ150" s="55"/>
      <c r="BA150" s="55"/>
    </row>
    <row r="151" spans="2:53" x14ac:dyDescent="0.3">
      <c r="B151" s="182"/>
      <c r="C151" s="55"/>
      <c r="D151" s="55"/>
      <c r="E151" s="55"/>
      <c r="F151" s="55"/>
      <c r="G151" s="55"/>
      <c r="H151" s="55"/>
      <c r="I151" s="55"/>
      <c r="J151" s="55"/>
      <c r="K151" s="55"/>
      <c r="L151" s="55"/>
      <c r="M151" s="55"/>
      <c r="N151" s="55"/>
      <c r="O151" s="55"/>
      <c r="P151" s="55"/>
      <c r="Q151" s="55"/>
      <c r="R151" s="55"/>
      <c r="S151" s="55"/>
      <c r="T151" s="55"/>
      <c r="U151" s="55"/>
      <c r="V151" s="55"/>
      <c r="W151" s="55"/>
      <c r="X151" s="55"/>
      <c r="Y151" s="55"/>
      <c r="Z151" s="55"/>
      <c r="AA151" s="55"/>
      <c r="AB151" s="55"/>
      <c r="AC151" s="55"/>
      <c r="AD151" s="55"/>
      <c r="AE151" s="55"/>
      <c r="AF151" s="55"/>
      <c r="AG151" s="55"/>
      <c r="AH151" s="55"/>
      <c r="AI151" s="55"/>
      <c r="AJ151" s="55"/>
      <c r="AK151" s="55"/>
      <c r="AL151" s="55"/>
      <c r="AM151" s="55"/>
      <c r="AN151" s="55"/>
      <c r="AO151" s="55"/>
      <c r="AP151" s="55"/>
      <c r="AQ151" s="55"/>
      <c r="AR151" s="55"/>
      <c r="AS151" s="55"/>
      <c r="AT151" s="55"/>
      <c r="AU151" s="55"/>
      <c r="AV151" s="55"/>
      <c r="AW151" s="55"/>
      <c r="AX151" s="55"/>
      <c r="AY151" s="55"/>
      <c r="AZ151" s="55"/>
      <c r="BA151" s="55"/>
    </row>
    <row r="152" spans="2:53" x14ac:dyDescent="0.3">
      <c r="B152" s="182"/>
      <c r="C152" s="55"/>
      <c r="D152" s="55"/>
      <c r="E152" s="55"/>
      <c r="F152" s="55"/>
      <c r="G152" s="55"/>
      <c r="H152" s="55"/>
      <c r="I152" s="55"/>
      <c r="J152" s="55"/>
      <c r="K152" s="55"/>
      <c r="L152" s="55"/>
      <c r="M152" s="55"/>
      <c r="N152" s="55"/>
      <c r="O152" s="55"/>
      <c r="P152" s="55"/>
      <c r="Q152" s="55"/>
      <c r="R152" s="55"/>
      <c r="S152" s="55"/>
      <c r="T152" s="55"/>
      <c r="U152" s="55"/>
      <c r="V152" s="55"/>
      <c r="W152" s="55"/>
      <c r="X152" s="55"/>
      <c r="Y152" s="55"/>
      <c r="Z152" s="55"/>
      <c r="AA152" s="55"/>
      <c r="AB152" s="55"/>
      <c r="AC152" s="55"/>
      <c r="AD152" s="55"/>
      <c r="AE152" s="55"/>
      <c r="AF152" s="55"/>
      <c r="AG152" s="55"/>
      <c r="AH152" s="55"/>
      <c r="AI152" s="55"/>
      <c r="AJ152" s="55"/>
      <c r="AK152" s="55"/>
      <c r="AL152" s="55"/>
      <c r="AM152" s="55"/>
      <c r="AN152" s="55"/>
      <c r="AO152" s="55"/>
      <c r="AP152" s="55"/>
      <c r="AQ152" s="55"/>
      <c r="AR152" s="55"/>
      <c r="AS152" s="55"/>
      <c r="AT152" s="55"/>
      <c r="AU152" s="55"/>
      <c r="AV152" s="55"/>
      <c r="AW152" s="55"/>
      <c r="AX152" s="55"/>
      <c r="AY152" s="55"/>
      <c r="AZ152" s="55"/>
      <c r="BA152" s="55"/>
    </row>
  </sheetData>
  <sheetProtection algorithmName="SHA-512" hashValue="Io9Mium9Ks/6GuQ1PrpHf1de6oZ4Ljy6hO3DAr30CgBV6zsVe3iC6ikfvzL3cJH6yXt+qchKNTyXSUsefRY40Q==" saltValue="v05dV3SEkIJ9TRGTaMKQkQ==" spinCount="100000" sheet="1" objects="1" scenarios="1"/>
  <mergeCells count="2">
    <mergeCell ref="E10:E17"/>
    <mergeCell ref="E18:E19"/>
  </mergeCells>
  <conditionalFormatting sqref="E10">
    <cfRule type="cellIs" dxfId="3" priority="2" operator="greaterThan">
      <formula>0.75</formula>
    </cfRule>
    <cfRule type="cellIs" dxfId="2" priority="4" operator="lessThan">
      <formula>0.75</formula>
    </cfRule>
  </conditionalFormatting>
  <conditionalFormatting sqref="E18">
    <cfRule type="cellIs" dxfId="1" priority="1" operator="lessThan">
      <formula>0.25</formula>
    </cfRule>
    <cfRule type="cellIs" dxfId="0" priority="3" operator="greaterThan">
      <formula>0.25</formula>
    </cfRule>
  </conditionalFormatting>
  <hyperlinks>
    <hyperlink ref="F3" location="Partners!C3" tooltip="Ga naar werkblad Partners" display="Partners" xr:uid="{04B5ADDA-669B-436E-A652-E4B19DF3D9EA}"/>
    <hyperlink ref="F4" location="Werkpakketten!B9" tooltip="Ga naar werkblad Werkpakketten" display="Werkpakketten" xr:uid="{8011E80A-59FC-40FF-9483-21D0F2C051C1}"/>
    <hyperlink ref="F5" location="Activiteiten!B9" tooltip="Ga naar werkblad Activiteiten" display="Activiteiten" xr:uid="{4C054AAC-31AC-4933-AEDF-1DF0D05FA8D9}"/>
    <hyperlink ref="G3" location="Kosten!B9" tooltip="Ga naar werkblad Kosten" display="Kosten" xr:uid="{9A880AC9-A82C-4A25-B455-E8E0FA22C34C}"/>
    <hyperlink ref="G4" location="Financiering!G6" tooltip="Financiering" display="Financiering" xr:uid="{8C69388D-6F19-40B7-A93B-249566F4500A}"/>
    <hyperlink ref="E3" location="Begroting!A197:A250" tooltip="Partner / Subsidiabele activiteit" display="Begroting" xr:uid="{621DF2F5-8267-4684-A9B2-8C0326B11CFE}"/>
  </hyperlinks>
  <pageMargins left="0.70866141732283472" right="0.70866141732283472" top="0.74803149606299213" bottom="0.74803149606299213" header="0.31496062992125984" footer="0.31496062992125984"/>
  <pageSetup paperSize="9" scale="1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8D02E-C15D-4168-BBD4-7C00D40FEB7B}">
  <sheetPr>
    <tabColor theme="0"/>
  </sheetPr>
  <dimension ref="A1"/>
  <sheetViews>
    <sheetView workbookViewId="0">
      <selection activeCell="B2" sqref="B2"/>
    </sheetView>
  </sheetViews>
  <sheetFormatPr defaultColWidth="9.140625" defaultRowHeight="15" x14ac:dyDescent="0.25"/>
  <cols>
    <col min="1" max="1" width="2.7109375" style="2" customWidth="1"/>
    <col min="2" max="2" width="9.140625" style="2" customWidth="1"/>
    <col min="3" max="16384" width="9.140625" style="2"/>
  </cols>
  <sheetData/>
  <sheetProtection algorithmName="SHA-512" hashValue="9IknM373ElNsGV562+kUZoUch9T2aHREwFmQPX7XriMcyEg8R2dLpwxv5/EpIbXdwHaKBlQeFVp5SeCdf3+f4w==" saltValue="huUQGxISYZzKYKmww8oCMw==" spinCount="100000" sheet="1" formatCells="0" formatColumns="0" formatRows="0" insertColumns="0" insertRows="0" insertHyperlinks="0" deleteColumns="0" deleteRows="0" sort="0" autoFilter="0" pivotTables="0"/>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CC24F-6EA8-427B-8D20-D6B0E2C97209}">
  <sheetPr codeName="Blad11"/>
  <dimension ref="A1:Z32"/>
  <sheetViews>
    <sheetView showGridLines="0" workbookViewId="0">
      <selection activeCell="J30" sqref="J30"/>
    </sheetView>
  </sheetViews>
  <sheetFormatPr defaultColWidth="10" defaultRowHeight="15" x14ac:dyDescent="0.3"/>
  <cols>
    <col min="1" max="1" width="24.42578125" style="4" bestFit="1" customWidth="1"/>
    <col min="2" max="2" width="5.7109375" style="4" bestFit="1" customWidth="1"/>
    <col min="3" max="3" width="2.7109375" style="4" customWidth="1"/>
    <col min="4" max="4" width="10" style="4"/>
    <col min="5" max="5" width="41.42578125" style="4" bestFit="1" customWidth="1"/>
    <col min="6" max="6" width="15.42578125" style="4" bestFit="1" customWidth="1"/>
    <col min="7" max="7" width="5.7109375" style="4" bestFit="1" customWidth="1"/>
    <col min="8" max="8" width="2.7109375" style="4" customWidth="1"/>
    <col min="9" max="9" width="5.7109375" style="4" bestFit="1" customWidth="1"/>
    <col min="10" max="10" width="2.7109375" style="4" customWidth="1"/>
    <col min="11" max="11" width="25.28515625" style="4" bestFit="1" customWidth="1"/>
    <col min="12" max="12" width="2.7109375" style="4" customWidth="1"/>
    <col min="13" max="13" width="25.140625" style="4" bestFit="1" customWidth="1"/>
    <col min="14" max="14" width="2.7109375" style="4" customWidth="1"/>
    <col min="15" max="15" width="25.42578125" style="4" bestFit="1" customWidth="1"/>
    <col min="16" max="16" width="10.140625" style="4" bestFit="1" customWidth="1"/>
    <col min="17" max="17" width="10.85546875" style="4" bestFit="1" customWidth="1"/>
    <col min="18" max="18" width="2.7109375" style="4" customWidth="1"/>
    <col min="19" max="19" width="16.140625" style="4" bestFit="1" customWidth="1"/>
    <col min="20" max="20" width="14" style="4" bestFit="1" customWidth="1"/>
    <col min="21" max="21" width="2.7109375" style="4" customWidth="1"/>
    <col min="22" max="22" width="21.5703125" style="4" bestFit="1" customWidth="1"/>
    <col min="23" max="23" width="2.7109375" style="4" customWidth="1"/>
    <col min="24" max="24" width="47.85546875" style="4" bestFit="1" customWidth="1"/>
    <col min="25" max="25" width="2.7109375" style="4" customWidth="1"/>
    <col min="26" max="26" width="18.28515625" style="4" bestFit="1" customWidth="1"/>
    <col min="27" max="16384" width="10" style="4"/>
  </cols>
  <sheetData>
    <row r="1" spans="1:26" x14ac:dyDescent="0.3">
      <c r="A1" s="4" t="s">
        <v>0</v>
      </c>
      <c r="B1" s="4" t="s">
        <v>321</v>
      </c>
      <c r="D1" s="4" t="s">
        <v>4</v>
      </c>
      <c r="E1" s="4" t="s">
        <v>1</v>
      </c>
      <c r="F1" s="4" t="s">
        <v>2</v>
      </c>
      <c r="G1" s="4" t="s">
        <v>163</v>
      </c>
      <c r="I1" s="4" t="s">
        <v>5</v>
      </c>
      <c r="K1" s="4" t="s">
        <v>15</v>
      </c>
      <c r="M1" s="61" t="s">
        <v>17</v>
      </c>
      <c r="O1" s="4" t="s">
        <v>409</v>
      </c>
      <c r="P1" s="4" t="s">
        <v>43</v>
      </c>
      <c r="Q1" s="98" t="s">
        <v>492</v>
      </c>
      <c r="S1" s="4" t="s">
        <v>401</v>
      </c>
      <c r="T1" s="4" t="s">
        <v>405</v>
      </c>
      <c r="V1" s="4" t="s">
        <v>46</v>
      </c>
      <c r="X1" s="4" t="s">
        <v>386</v>
      </c>
      <c r="Z1" s="4" t="s">
        <v>390</v>
      </c>
    </row>
    <row r="2" spans="1:26" x14ac:dyDescent="0.3">
      <c r="A2" s="100" t="s">
        <v>493</v>
      </c>
      <c r="B2" s="4" t="s">
        <v>322</v>
      </c>
      <c r="D2" s="268" t="s">
        <v>543</v>
      </c>
      <c r="E2" s="166" t="s">
        <v>512</v>
      </c>
      <c r="F2" s="64">
        <v>0.4</v>
      </c>
      <c r="G2" s="65" t="s">
        <v>164</v>
      </c>
      <c r="I2" s="9">
        <v>2024</v>
      </c>
      <c r="K2" s="15" t="s">
        <v>21</v>
      </c>
      <c r="M2" s="15" t="s">
        <v>24</v>
      </c>
      <c r="O2" s="15" t="s">
        <v>45</v>
      </c>
      <c r="P2" s="56">
        <v>0</v>
      </c>
      <c r="Q2" s="99" t="s">
        <v>493</v>
      </c>
      <c r="S2" s="9" t="s">
        <v>402</v>
      </c>
      <c r="T2" s="67">
        <v>0.442</v>
      </c>
      <c r="V2" s="15" t="s">
        <v>47</v>
      </c>
      <c r="X2" s="4" t="s">
        <v>413</v>
      </c>
      <c r="Z2" s="9" t="s">
        <v>391</v>
      </c>
    </row>
    <row r="3" spans="1:26" x14ac:dyDescent="0.3">
      <c r="A3" s="15" t="s">
        <v>342</v>
      </c>
      <c r="B3" s="4" t="s">
        <v>323</v>
      </c>
      <c r="D3" s="268" t="s">
        <v>544</v>
      </c>
      <c r="E3" s="166" t="s">
        <v>513</v>
      </c>
      <c r="F3" s="64">
        <v>1</v>
      </c>
      <c r="G3" s="65" t="s">
        <v>165</v>
      </c>
      <c r="I3" s="9">
        <v>2025</v>
      </c>
      <c r="K3" s="15" t="s">
        <v>22</v>
      </c>
      <c r="M3" s="15" t="s">
        <v>25</v>
      </c>
      <c r="O3" s="85" t="s">
        <v>432</v>
      </c>
      <c r="P3" s="56">
        <v>0</v>
      </c>
      <c r="Q3" s="99" t="s">
        <v>343</v>
      </c>
      <c r="S3" s="9" t="s">
        <v>403</v>
      </c>
      <c r="T3" s="67">
        <v>0.15</v>
      </c>
      <c r="V3" s="15" t="s">
        <v>48</v>
      </c>
      <c r="X3" s="4" t="s">
        <v>414</v>
      </c>
      <c r="Z3" s="9" t="s">
        <v>59</v>
      </c>
    </row>
    <row r="4" spans="1:26" x14ac:dyDescent="0.3">
      <c r="A4" s="260" t="s">
        <v>540</v>
      </c>
      <c r="B4" s="4" t="s">
        <v>324</v>
      </c>
      <c r="D4" s="268" t="s">
        <v>545</v>
      </c>
      <c r="E4" s="166" t="s">
        <v>514</v>
      </c>
      <c r="F4" s="64">
        <v>0.7</v>
      </c>
      <c r="G4" s="65" t="s">
        <v>166</v>
      </c>
      <c r="I4" s="9">
        <v>2026</v>
      </c>
      <c r="K4" s="167" t="s">
        <v>517</v>
      </c>
      <c r="M4" s="15" t="s">
        <v>26</v>
      </c>
      <c r="O4" s="167" t="s">
        <v>524</v>
      </c>
      <c r="P4" s="56">
        <v>50</v>
      </c>
      <c r="Q4" s="15" t="s">
        <v>342</v>
      </c>
      <c r="S4" s="9" t="s">
        <v>404</v>
      </c>
      <c r="T4" s="68">
        <v>1720</v>
      </c>
      <c r="V4" s="15" t="s">
        <v>49</v>
      </c>
      <c r="X4" s="4" t="s">
        <v>411</v>
      </c>
      <c r="Z4" s="9" t="s">
        <v>23</v>
      </c>
    </row>
    <row r="5" spans="1:26" x14ac:dyDescent="0.3">
      <c r="A5" s="260" t="s">
        <v>541</v>
      </c>
      <c r="B5" s="4" t="s">
        <v>325</v>
      </c>
      <c r="D5" s="268" t="s">
        <v>551</v>
      </c>
      <c r="E5" s="166" t="s">
        <v>515</v>
      </c>
      <c r="F5" s="64">
        <v>0.7</v>
      </c>
      <c r="G5" s="65" t="s">
        <v>167</v>
      </c>
      <c r="I5" s="9">
        <v>2027</v>
      </c>
      <c r="K5" s="167" t="s">
        <v>518</v>
      </c>
      <c r="M5" s="15" t="s">
        <v>27</v>
      </c>
      <c r="O5" s="167" t="s">
        <v>494</v>
      </c>
      <c r="P5" s="56">
        <v>0</v>
      </c>
      <c r="Q5" s="15" t="s">
        <v>493</v>
      </c>
      <c r="S5" s="9" t="s">
        <v>406</v>
      </c>
      <c r="T5" s="68">
        <v>40</v>
      </c>
      <c r="V5" s="15" t="s">
        <v>50</v>
      </c>
      <c r="X5" s="4" t="s">
        <v>412</v>
      </c>
      <c r="Z5" s="9"/>
    </row>
    <row r="6" spans="1:26" x14ac:dyDescent="0.3">
      <c r="A6" s="260" t="s">
        <v>542</v>
      </c>
      <c r="B6" s="4" t="s">
        <v>326</v>
      </c>
      <c r="D6" s="268" t="s">
        <v>552</v>
      </c>
      <c r="E6" s="166" t="s">
        <v>516</v>
      </c>
      <c r="F6" s="64">
        <v>1</v>
      </c>
      <c r="G6" s="65" t="s">
        <v>345</v>
      </c>
      <c r="I6" s="9">
        <v>2028</v>
      </c>
      <c r="K6" s="167" t="s">
        <v>519</v>
      </c>
      <c r="M6" s="15" t="s">
        <v>28</v>
      </c>
      <c r="O6" s="101"/>
      <c r="P6" s="56"/>
      <c r="Q6" s="99"/>
      <c r="S6" s="9"/>
      <c r="T6" s="69"/>
      <c r="V6" s="15"/>
      <c r="Z6" s="9"/>
    </row>
    <row r="7" spans="1:26" x14ac:dyDescent="0.3">
      <c r="A7" s="15" t="s">
        <v>54</v>
      </c>
      <c r="B7" s="4" t="s">
        <v>327</v>
      </c>
      <c r="D7" s="268" t="s">
        <v>546</v>
      </c>
      <c r="E7" s="63" t="s">
        <v>427</v>
      </c>
      <c r="F7" s="64">
        <v>0.8</v>
      </c>
      <c r="G7" s="65" t="s">
        <v>346</v>
      </c>
      <c r="I7" s="9">
        <v>2029</v>
      </c>
      <c r="K7" s="167" t="s">
        <v>520</v>
      </c>
      <c r="M7" s="15" t="s">
        <v>29</v>
      </c>
      <c r="O7" s="15"/>
      <c r="P7" s="56"/>
      <c r="Q7" s="66"/>
      <c r="V7" s="15"/>
      <c r="Z7" s="9"/>
    </row>
    <row r="8" spans="1:26" x14ac:dyDescent="0.3">
      <c r="A8" s="15" t="s">
        <v>343</v>
      </c>
      <c r="B8" s="4" t="s">
        <v>328</v>
      </c>
      <c r="D8" s="268" t="s">
        <v>548</v>
      </c>
      <c r="E8" s="63" t="s">
        <v>429</v>
      </c>
      <c r="F8" s="64">
        <v>1</v>
      </c>
      <c r="G8" s="267" t="s">
        <v>347</v>
      </c>
      <c r="I8" s="9"/>
      <c r="K8" s="168" t="s">
        <v>521</v>
      </c>
      <c r="M8" s="15" t="s">
        <v>30</v>
      </c>
      <c r="O8" s="15"/>
      <c r="P8" s="56"/>
      <c r="Q8" s="66"/>
      <c r="V8" s="15"/>
      <c r="Z8" s="9"/>
    </row>
    <row r="9" spans="1:26" x14ac:dyDescent="0.3">
      <c r="A9" s="15" t="s">
        <v>344</v>
      </c>
      <c r="B9" s="4" t="s">
        <v>329</v>
      </c>
      <c r="D9" s="268" t="s">
        <v>549</v>
      </c>
      <c r="E9" s="249" t="s">
        <v>535</v>
      </c>
      <c r="F9" s="64">
        <v>0.4</v>
      </c>
      <c r="G9" s="267" t="s">
        <v>348</v>
      </c>
      <c r="I9" s="9"/>
      <c r="K9" s="168" t="s">
        <v>522</v>
      </c>
      <c r="M9" s="15" t="s">
        <v>431</v>
      </c>
      <c r="O9" s="15"/>
      <c r="P9" s="56"/>
      <c r="Q9" s="66"/>
      <c r="V9" s="15"/>
      <c r="Z9" s="9"/>
    </row>
    <row r="10" spans="1:26" x14ac:dyDescent="0.3">
      <c r="A10" s="15"/>
      <c r="B10" s="4" t="s">
        <v>330</v>
      </c>
      <c r="D10" s="268" t="s">
        <v>547</v>
      </c>
      <c r="E10" s="63" t="s">
        <v>428</v>
      </c>
      <c r="F10" s="64">
        <v>1</v>
      </c>
      <c r="G10" s="267" t="s">
        <v>349</v>
      </c>
      <c r="I10" s="9"/>
      <c r="K10" s="168" t="s">
        <v>61</v>
      </c>
      <c r="M10" s="15" t="s">
        <v>61</v>
      </c>
      <c r="O10" s="15"/>
      <c r="P10" s="56"/>
      <c r="Q10" s="66"/>
      <c r="V10" s="15"/>
      <c r="Z10" s="9"/>
    </row>
    <row r="11" spans="1:26" x14ac:dyDescent="0.3">
      <c r="A11" s="15"/>
      <c r="B11" s="4" t="s">
        <v>331</v>
      </c>
      <c r="D11" s="268" t="s">
        <v>550</v>
      </c>
      <c r="E11" s="63" t="s">
        <v>430</v>
      </c>
      <c r="F11" s="64">
        <v>1</v>
      </c>
      <c r="G11" s="267" t="s">
        <v>350</v>
      </c>
      <c r="I11" s="9"/>
      <c r="K11" s="70"/>
      <c r="M11" s="15"/>
      <c r="O11" s="15"/>
      <c r="P11" s="56"/>
      <c r="Q11" s="66"/>
      <c r="V11" s="15"/>
      <c r="Z11" s="9"/>
    </row>
    <row r="12" spans="1:26" x14ac:dyDescent="0.3">
      <c r="A12" s="15"/>
      <c r="B12" s="4" t="s">
        <v>332</v>
      </c>
      <c r="D12" s="62"/>
      <c r="E12" s="63"/>
      <c r="F12" s="64"/>
      <c r="G12" s="267" t="s">
        <v>351</v>
      </c>
      <c r="K12" s="70"/>
      <c r="M12" s="15"/>
      <c r="O12" s="15"/>
      <c r="P12" s="56"/>
      <c r="Q12" s="66"/>
    </row>
    <row r="13" spans="1:26" x14ac:dyDescent="0.3">
      <c r="A13" s="15"/>
      <c r="B13" s="4" t="s">
        <v>333</v>
      </c>
      <c r="D13" s="62"/>
      <c r="E13" s="63"/>
      <c r="F13" s="64"/>
      <c r="G13" s="267" t="s">
        <v>352</v>
      </c>
      <c r="K13" s="70"/>
      <c r="M13" s="15"/>
      <c r="O13" s="15"/>
      <c r="P13" s="56"/>
      <c r="Q13" s="66"/>
    </row>
    <row r="14" spans="1:26" x14ac:dyDescent="0.3">
      <c r="A14" s="15"/>
      <c r="B14" s="4" t="s">
        <v>334</v>
      </c>
      <c r="D14" s="62"/>
      <c r="E14" s="63"/>
      <c r="F14" s="64"/>
      <c r="G14" s="267" t="s">
        <v>353</v>
      </c>
      <c r="K14" s="70"/>
      <c r="M14" s="15"/>
      <c r="O14" s="15"/>
      <c r="P14" s="56"/>
      <c r="Q14" s="66"/>
    </row>
    <row r="15" spans="1:26" x14ac:dyDescent="0.3">
      <c r="A15" s="15"/>
      <c r="B15" s="4" t="s">
        <v>335</v>
      </c>
      <c r="D15" s="62"/>
      <c r="E15" s="63"/>
      <c r="F15" s="64"/>
      <c r="G15" s="267" t="s">
        <v>354</v>
      </c>
      <c r="K15" s="70"/>
      <c r="M15" s="15"/>
      <c r="O15" s="15"/>
      <c r="P15" s="56"/>
      <c r="Q15" s="66"/>
    </row>
    <row r="16" spans="1:26" x14ac:dyDescent="0.3">
      <c r="A16" s="15"/>
      <c r="B16" s="4" t="s">
        <v>336</v>
      </c>
      <c r="D16" s="62"/>
      <c r="E16" s="63"/>
      <c r="F16" s="64"/>
      <c r="G16" s="267" t="s">
        <v>355</v>
      </c>
      <c r="K16" s="70"/>
      <c r="M16" s="15"/>
      <c r="O16" s="15"/>
      <c r="P16" s="56"/>
      <c r="Q16" s="66"/>
    </row>
    <row r="17" spans="1:18" x14ac:dyDescent="0.3">
      <c r="A17" s="15"/>
      <c r="B17" s="4" t="s">
        <v>337</v>
      </c>
      <c r="D17" s="62"/>
      <c r="E17" s="63"/>
      <c r="F17" s="64"/>
      <c r="G17" s="267" t="s">
        <v>356</v>
      </c>
      <c r="K17" s="70"/>
      <c r="M17" s="15"/>
      <c r="O17" s="15"/>
      <c r="P17" s="56"/>
      <c r="Q17" s="66"/>
    </row>
    <row r="18" spans="1:18" x14ac:dyDescent="0.3">
      <c r="A18" s="15"/>
      <c r="B18" s="4" t="s">
        <v>338</v>
      </c>
      <c r="D18" s="62"/>
      <c r="E18" s="63"/>
      <c r="F18" s="64"/>
      <c r="G18" s="267" t="s">
        <v>357</v>
      </c>
      <c r="K18" s="70"/>
      <c r="M18" s="15"/>
      <c r="O18" s="15"/>
      <c r="P18" s="56"/>
      <c r="Q18" s="66"/>
    </row>
    <row r="19" spans="1:18" x14ac:dyDescent="0.3">
      <c r="A19" s="15"/>
      <c r="B19" s="4" t="s">
        <v>339</v>
      </c>
      <c r="D19" s="62"/>
      <c r="E19" s="63"/>
      <c r="F19" s="64"/>
      <c r="G19" s="267" t="s">
        <v>358</v>
      </c>
      <c r="K19" s="70"/>
      <c r="M19" s="15"/>
      <c r="O19" s="15"/>
      <c r="P19" s="56"/>
      <c r="Q19" s="66"/>
    </row>
    <row r="20" spans="1:18" x14ac:dyDescent="0.3">
      <c r="A20" s="15"/>
      <c r="B20" s="4" t="s">
        <v>340</v>
      </c>
      <c r="D20" s="62"/>
      <c r="E20" s="63"/>
      <c r="F20" s="64"/>
      <c r="G20" s="267" t="s">
        <v>359</v>
      </c>
      <c r="K20" s="70"/>
      <c r="M20" s="15"/>
      <c r="O20" s="15"/>
      <c r="P20" s="56"/>
      <c r="Q20" s="66"/>
    </row>
    <row r="21" spans="1:18" x14ac:dyDescent="0.3">
      <c r="A21" s="15"/>
      <c r="B21" s="4" t="s">
        <v>341</v>
      </c>
      <c r="D21" s="62"/>
      <c r="E21" s="63"/>
      <c r="F21" s="64"/>
      <c r="G21" s="267" t="s">
        <v>360</v>
      </c>
      <c r="K21" s="70"/>
      <c r="M21" s="15"/>
      <c r="O21" s="15"/>
      <c r="P21" s="56"/>
      <c r="Q21" s="66"/>
    </row>
    <row r="22" spans="1:18" x14ac:dyDescent="0.3">
      <c r="A22" s="4">
        <f>SUBTOTAL(103,Tbl.Kostensoorten[Kostensoorten])</f>
        <v>8</v>
      </c>
      <c r="B22" s="4">
        <f>SUBTOTAL(103,Tbl.Kostensoorten[KSnr.])</f>
        <v>20</v>
      </c>
      <c r="D22" s="62"/>
      <c r="E22" s="63"/>
      <c r="F22" s="64"/>
      <c r="G22" s="267" t="s">
        <v>361</v>
      </c>
    </row>
    <row r="23" spans="1:18" x14ac:dyDescent="0.3">
      <c r="A23" s="4">
        <f>Tbl.Kostensoorten[[#Totals],[KSnr.]]-Tbl.Kostensoorten[[#Totals],[Kostensoorten]]</f>
        <v>12</v>
      </c>
      <c r="D23" s="62"/>
      <c r="E23" s="63"/>
      <c r="F23" s="64"/>
      <c r="G23" s="267" t="s">
        <v>362</v>
      </c>
    </row>
    <row r="24" spans="1:18" x14ac:dyDescent="0.3">
      <c r="D24" s="62"/>
      <c r="E24" s="63"/>
      <c r="F24" s="64"/>
      <c r="G24" s="267" t="s">
        <v>363</v>
      </c>
    </row>
    <row r="25" spans="1:18" x14ac:dyDescent="0.3">
      <c r="D25" s="62"/>
      <c r="E25" s="63"/>
      <c r="F25" s="64"/>
      <c r="G25" s="267" t="s">
        <v>364</v>
      </c>
    </row>
    <row r="26" spans="1:18" x14ac:dyDescent="0.3">
      <c r="D26" s="62"/>
      <c r="E26" s="63"/>
      <c r="F26" s="64"/>
      <c r="G26" s="267" t="s">
        <v>365</v>
      </c>
    </row>
    <row r="27" spans="1:18" x14ac:dyDescent="0.3">
      <c r="D27" s="62"/>
      <c r="E27" s="63"/>
      <c r="F27" s="64"/>
      <c r="G27" s="267" t="s">
        <v>366</v>
      </c>
    </row>
    <row r="28" spans="1:18" x14ac:dyDescent="0.3">
      <c r="D28" s="62"/>
      <c r="E28" s="63"/>
      <c r="F28" s="64"/>
      <c r="G28" s="267" t="s">
        <v>367</v>
      </c>
      <c r="Q28" s="44"/>
      <c r="R28" s="44"/>
    </row>
    <row r="29" spans="1:18" x14ac:dyDescent="0.3">
      <c r="D29" s="62"/>
      <c r="E29" s="63"/>
      <c r="F29" s="64"/>
      <c r="G29" s="267" t="s">
        <v>368</v>
      </c>
      <c r="Q29" s="44"/>
      <c r="R29" s="44"/>
    </row>
    <row r="30" spans="1:18" x14ac:dyDescent="0.3">
      <c r="D30" s="265"/>
      <c r="E30" s="265">
        <f>SUBTOTAL(103,Tbl.Subsidiehoogte[Subsidieactiviteit])</f>
        <v>10</v>
      </c>
      <c r="F30" s="266"/>
      <c r="G30" s="265">
        <f>SUBTOTAL(103,Tbl.Subsidiehoogte[SAnr.])</f>
        <v>28</v>
      </c>
      <c r="Q30" s="44"/>
      <c r="R30" s="44"/>
    </row>
    <row r="31" spans="1:18" x14ac:dyDescent="0.3">
      <c r="E31" s="4">
        <f>Tbl.Subsidiehoogte[[#Totals],[SAnr.]]-Tbl.Subsidiehoogte[[#Totals],[Subsidieactiviteit]]</f>
        <v>18</v>
      </c>
      <c r="Q31" s="44"/>
      <c r="R31" s="44"/>
    </row>
    <row r="32" spans="1:18" x14ac:dyDescent="0.3">
      <c r="Q32" s="44"/>
      <c r="R32" s="44"/>
    </row>
  </sheetData>
  <sheetProtection algorithmName="SHA-512" hashValue="dNiCD/5sTGdgk3Y7iHDeAItPCFbo3deua6jGK+eV1rrp+6uxdZXRbpQRAR3n/xImnSlZr3a5i3YEzALXCJxyOA==" saltValue="fnXe/VFdYbnO0NI66YNc6w==" spinCount="100000" sheet="1" objects="1" scenarios="1"/>
  <phoneticPr fontId="14" type="noConversion"/>
  <pageMargins left="0.7" right="0.7" top="0.75" bottom="0.75" header="0.3" footer="0.3"/>
  <pageSetup orientation="portrait" r:id="rId1"/>
  <tableParts count="10">
    <tablePart r:id="rId2"/>
    <tablePart r:id="rId3"/>
    <tablePart r:id="rId4"/>
    <tablePart r:id="rId5"/>
    <tablePart r:id="rId6"/>
    <tablePart r:id="rId7"/>
    <tablePart r:id="rId8"/>
    <tablePart r:id="rId9"/>
    <tablePart r:id="rId10"/>
    <tablePart r:id="rId1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D9F4D-D793-44DC-ABD7-718D70C4ED1A}">
  <sheetPr codeName="Blad1">
    <tabColor rgb="FFFF6666"/>
    <pageSetUpPr fitToPage="1"/>
  </sheetPr>
  <dimension ref="A1:N60"/>
  <sheetViews>
    <sheetView showGridLines="0" zoomScaleNormal="100" workbookViewId="0">
      <pane xSplit="1" ySplit="8" topLeftCell="B9" activePane="bottomRight" state="frozen"/>
      <selection pane="topRight"/>
      <selection pane="bottomLeft"/>
      <selection pane="bottomRight" activeCell="C3" sqref="C3"/>
    </sheetView>
  </sheetViews>
  <sheetFormatPr defaultColWidth="0" defaultRowHeight="15" zeroHeight="1" x14ac:dyDescent="0.3"/>
  <cols>
    <col min="1" max="1" width="2.7109375" style="42" customWidth="1"/>
    <col min="2" max="6" width="26.7109375" style="4" customWidth="1"/>
    <col min="7" max="7" width="10.7109375" style="4" customWidth="1"/>
    <col min="8" max="8" width="15.7109375" style="4" customWidth="1"/>
    <col min="9" max="9" width="16.28515625" style="4" bestFit="1" customWidth="1"/>
    <col min="10" max="10" width="2.7109375" style="5" customWidth="1"/>
    <col min="11" max="12" width="15.7109375" style="4" customWidth="1"/>
    <col min="13" max="13" width="2.7109375" style="42" customWidth="1"/>
    <col min="14" max="14" width="12" style="4" hidden="1" customWidth="1"/>
    <col min="15" max="16384" width="8.85546875" style="4" hidden="1"/>
  </cols>
  <sheetData>
    <row r="1" spans="1:12" s="42" customFormat="1" x14ac:dyDescent="0.3"/>
    <row r="2" spans="1:12" ht="18" x14ac:dyDescent="0.35">
      <c r="B2" s="3" t="s">
        <v>19</v>
      </c>
      <c r="H2" s="6" t="s">
        <v>320</v>
      </c>
      <c r="J2" s="30"/>
      <c r="K2" s="6" t="s">
        <v>372</v>
      </c>
    </row>
    <row r="3" spans="1:12" ht="15.75" x14ac:dyDescent="0.3">
      <c r="B3" s="164" t="s">
        <v>10</v>
      </c>
      <c r="C3" s="39"/>
      <c r="H3" s="28" t="s">
        <v>32</v>
      </c>
      <c r="J3" s="30"/>
      <c r="K3" s="26" t="s">
        <v>53</v>
      </c>
    </row>
    <row r="4" spans="1:12" x14ac:dyDescent="0.3">
      <c r="B4" s="164" t="s">
        <v>12</v>
      </c>
      <c r="C4" s="241"/>
      <c r="H4" s="28" t="s">
        <v>62</v>
      </c>
      <c r="J4" s="30"/>
    </row>
    <row r="5" spans="1:12" ht="15.75" x14ac:dyDescent="0.35">
      <c r="B5" s="164" t="s">
        <v>11</v>
      </c>
      <c r="C5" s="4" t="str">
        <f>IFERROR(_xlfn.XLOOKUP("Ja",Tbl.Projectpartners[Penvoerder],Tbl.Projectpartners[Naam],"",0,1),"")</f>
        <v/>
      </c>
      <c r="H5" s="28" t="s">
        <v>63</v>
      </c>
      <c r="J5" s="30"/>
      <c r="K5" s="210" t="str">
        <f>IF(K7=0,"Wordt automatisch berekend!","")</f>
        <v>Wordt automatisch berekend!</v>
      </c>
      <c r="L5" s="210"/>
    </row>
    <row r="6" spans="1:12" x14ac:dyDescent="0.3">
      <c r="H6" s="28" t="s">
        <v>395</v>
      </c>
      <c r="J6" s="30"/>
      <c r="K6" s="173" t="s">
        <v>63</v>
      </c>
      <c r="L6" s="173" t="s">
        <v>59</v>
      </c>
    </row>
    <row r="7" spans="1:12" ht="18" x14ac:dyDescent="0.35">
      <c r="B7" s="3" t="s">
        <v>13</v>
      </c>
      <c r="C7" s="211" t="str">
        <f>IF(A59&lt;&gt;B59,"LET OP! Laat geen regels open tussen projectpartners","")</f>
        <v/>
      </c>
      <c r="J7" s="30"/>
      <c r="K7" s="212">
        <f>SUM(Tbl.Projectpartners[Kosten])</f>
        <v>0</v>
      </c>
      <c r="L7" s="212">
        <f>SUM(Tbl.Projectpartners[Subsidie])</f>
        <v>0</v>
      </c>
    </row>
    <row r="8" spans="1:12" ht="15.75" x14ac:dyDescent="0.35">
      <c r="A8" s="42">
        <v>0</v>
      </c>
      <c r="B8" s="4" t="s">
        <v>14</v>
      </c>
      <c r="C8" s="4" t="s">
        <v>15</v>
      </c>
      <c r="D8" s="4" t="s">
        <v>16</v>
      </c>
      <c r="E8" s="4" t="s">
        <v>17</v>
      </c>
      <c r="F8" s="4" t="s">
        <v>18</v>
      </c>
      <c r="G8" s="14" t="s">
        <v>60</v>
      </c>
      <c r="H8" s="14" t="s">
        <v>11</v>
      </c>
      <c r="I8" s="14" t="s">
        <v>20</v>
      </c>
      <c r="J8" s="5" t="s">
        <v>436</v>
      </c>
      <c r="K8" s="79" t="s">
        <v>63</v>
      </c>
      <c r="L8" s="79" t="s">
        <v>59</v>
      </c>
    </row>
    <row r="9" spans="1:12" ht="15.75" x14ac:dyDescent="0.35">
      <c r="A9" s="42">
        <f>IF(ISBLANK(Tbl.Projectpartners[[#This Row],[Naam]]),A8-1,A8+1)</f>
        <v>-1</v>
      </c>
      <c r="B9" s="252"/>
      <c r="C9" s="263"/>
      <c r="D9" s="136"/>
      <c r="E9" s="207"/>
      <c r="F9" s="136"/>
      <c r="G9" s="208"/>
      <c r="H9" s="208"/>
      <c r="I9" s="253"/>
      <c r="J9" s="17" t="s">
        <v>64</v>
      </c>
      <c r="K9" s="80">
        <f>SUMIF(Tbl.Kosten[Pnr.],Tbl.Projectpartners[[#This Row],[PNr.]],Tbl.Kosten[Totaal kosten])</f>
        <v>0</v>
      </c>
      <c r="L9" s="80">
        <f>SUMIF(Tbl.Kosten[Pnr.],Tbl.Projectpartners[[#This Row],[PNr.]],Tbl.Kosten[Subsidie])</f>
        <v>0</v>
      </c>
    </row>
    <row r="10" spans="1:12" ht="15.75" x14ac:dyDescent="0.35">
      <c r="A10" s="42">
        <f>IF(ISBLANK(Tbl.Projectpartners[[#This Row],[Naam]]),A9-1,A9+1)</f>
        <v>-2</v>
      </c>
      <c r="B10" s="252"/>
      <c r="C10" s="207"/>
      <c r="D10" s="136"/>
      <c r="E10" s="207"/>
      <c r="F10" s="136"/>
      <c r="G10" s="208"/>
      <c r="H10" s="208"/>
      <c r="I10" s="253"/>
      <c r="J10" s="17" t="s">
        <v>65</v>
      </c>
      <c r="K10" s="80">
        <f>SUMIF(Tbl.Kosten[Pnr.],Tbl.Projectpartners[[#This Row],[PNr.]],Tbl.Kosten[Totaal kosten])</f>
        <v>0</v>
      </c>
      <c r="L10" s="80">
        <f>SUMIF(Tbl.Kosten[Pnr.],Tbl.Projectpartners[[#This Row],[PNr.]],Tbl.Kosten[Subsidie])</f>
        <v>0</v>
      </c>
    </row>
    <row r="11" spans="1:12" ht="15.75" x14ac:dyDescent="0.35">
      <c r="A11" s="42">
        <f>IF(ISBLANK(Tbl.Projectpartners[[#This Row],[Naam]]),A10-1,A10+1)</f>
        <v>-3</v>
      </c>
      <c r="B11" s="206"/>
      <c r="C11" s="207"/>
      <c r="D11" s="136"/>
      <c r="E11" s="207"/>
      <c r="F11" s="136"/>
      <c r="G11" s="208"/>
      <c r="H11" s="208"/>
      <c r="I11" s="209"/>
      <c r="J11" s="17" t="s">
        <v>66</v>
      </c>
      <c r="K11" s="80">
        <f>SUMIF(Tbl.Kosten[Pnr.],Tbl.Projectpartners[[#This Row],[PNr.]],Tbl.Kosten[Totaal kosten])</f>
        <v>0</v>
      </c>
      <c r="L11" s="80">
        <f>SUMIF(Tbl.Kosten[Pnr.],Tbl.Projectpartners[[#This Row],[PNr.]],Tbl.Kosten[Subsidie])</f>
        <v>0</v>
      </c>
    </row>
    <row r="12" spans="1:12" ht="15.75" x14ac:dyDescent="0.35">
      <c r="A12" s="42">
        <f>IF(ISBLANK(Tbl.Projectpartners[[#This Row],[Naam]]),A11-1,A11+1)</f>
        <v>-4</v>
      </c>
      <c r="B12" s="136"/>
      <c r="C12" s="207"/>
      <c r="D12" s="136"/>
      <c r="E12" s="207"/>
      <c r="F12" s="136"/>
      <c r="G12" s="208"/>
      <c r="H12" s="208"/>
      <c r="I12" s="209"/>
      <c r="J12" s="17" t="s">
        <v>67</v>
      </c>
      <c r="K12" s="80">
        <f>SUMIF(Tbl.Kosten[Pnr.],Tbl.Projectpartners[[#This Row],[PNr.]],Tbl.Kosten[Totaal kosten])</f>
        <v>0</v>
      </c>
      <c r="L12" s="80">
        <f>SUMIF(Tbl.Kosten[Pnr.],Tbl.Projectpartners[[#This Row],[PNr.]],Tbl.Kosten[Subsidie])</f>
        <v>0</v>
      </c>
    </row>
    <row r="13" spans="1:12" ht="15.75" x14ac:dyDescent="0.35">
      <c r="A13" s="42">
        <f>IF(ISBLANK(Tbl.Projectpartners[[#This Row],[Naam]]),A12-1,A12+1)</f>
        <v>-5</v>
      </c>
      <c r="B13" s="206"/>
      <c r="C13" s="207"/>
      <c r="D13" s="136"/>
      <c r="E13" s="207"/>
      <c r="F13" s="136"/>
      <c r="G13" s="208"/>
      <c r="H13" s="208"/>
      <c r="I13" s="209"/>
      <c r="J13" s="17" t="s">
        <v>68</v>
      </c>
      <c r="K13" s="80">
        <f>SUMIF(Tbl.Kosten[Pnr.],Tbl.Projectpartners[[#This Row],[PNr.]],Tbl.Kosten[Totaal kosten])</f>
        <v>0</v>
      </c>
      <c r="L13" s="80">
        <f>SUMIF(Tbl.Kosten[Pnr.],Tbl.Projectpartners[[#This Row],[PNr.]],Tbl.Kosten[Subsidie])</f>
        <v>0</v>
      </c>
    </row>
    <row r="14" spans="1:12" ht="15.75" x14ac:dyDescent="0.35">
      <c r="A14" s="42">
        <f>IF(ISBLANK(Tbl.Projectpartners[[#This Row],[Naam]]),A13-1,A13+1)</f>
        <v>-6</v>
      </c>
      <c r="B14" s="136"/>
      <c r="C14" s="207"/>
      <c r="D14" s="136"/>
      <c r="E14" s="207"/>
      <c r="F14" s="136"/>
      <c r="G14" s="208"/>
      <c r="H14" s="208"/>
      <c r="I14" s="209"/>
      <c r="J14" s="17" t="s">
        <v>69</v>
      </c>
      <c r="K14" s="80">
        <f>SUMIF(Tbl.Kosten[Pnr.],Tbl.Projectpartners[[#This Row],[PNr.]],Tbl.Kosten[Totaal kosten])</f>
        <v>0</v>
      </c>
      <c r="L14" s="80">
        <f>SUMIF(Tbl.Kosten[Pnr.],Tbl.Projectpartners[[#This Row],[PNr.]],Tbl.Kosten[Subsidie])</f>
        <v>0</v>
      </c>
    </row>
    <row r="15" spans="1:12" ht="15.75" x14ac:dyDescent="0.35">
      <c r="A15" s="42">
        <f>IF(ISBLANK(Tbl.Projectpartners[[#This Row],[Naam]]),A14-1,A14+1)</f>
        <v>-7</v>
      </c>
      <c r="B15" s="206"/>
      <c r="C15" s="207"/>
      <c r="D15" s="136"/>
      <c r="E15" s="207"/>
      <c r="F15" s="136"/>
      <c r="G15" s="208"/>
      <c r="H15" s="208"/>
      <c r="I15" s="209"/>
      <c r="J15" s="17" t="s">
        <v>70</v>
      </c>
      <c r="K15" s="80">
        <f>SUMIF(Tbl.Kosten[Pnr.],Tbl.Projectpartners[[#This Row],[PNr.]],Tbl.Kosten[Totaal kosten])</f>
        <v>0</v>
      </c>
      <c r="L15" s="80">
        <f>SUMIF(Tbl.Kosten[Pnr.],Tbl.Projectpartners[[#This Row],[PNr.]],Tbl.Kosten[Subsidie])</f>
        <v>0</v>
      </c>
    </row>
    <row r="16" spans="1:12" ht="15.75" x14ac:dyDescent="0.35">
      <c r="A16" s="42">
        <f>IF(ISBLANK(Tbl.Projectpartners[[#This Row],[Naam]]),A15-1,A15+1)</f>
        <v>-8</v>
      </c>
      <c r="B16" s="136"/>
      <c r="C16" s="207"/>
      <c r="D16" s="136"/>
      <c r="E16" s="207"/>
      <c r="F16" s="136"/>
      <c r="G16" s="208"/>
      <c r="H16" s="208"/>
      <c r="I16" s="209"/>
      <c r="J16" s="17" t="s">
        <v>71</v>
      </c>
      <c r="K16" s="80">
        <f>SUMIF(Tbl.Kosten[Pnr.],Tbl.Projectpartners[[#This Row],[PNr.]],Tbl.Kosten[Totaal kosten])</f>
        <v>0</v>
      </c>
      <c r="L16" s="80">
        <f>SUMIF(Tbl.Kosten[Pnr.],Tbl.Projectpartners[[#This Row],[PNr.]],Tbl.Kosten[Subsidie])</f>
        <v>0</v>
      </c>
    </row>
    <row r="17" spans="1:12" ht="15.75" x14ac:dyDescent="0.35">
      <c r="A17" s="42">
        <f>IF(ISBLANK(Tbl.Projectpartners[[#This Row],[Naam]]),A16-1,A16+1)</f>
        <v>-9</v>
      </c>
      <c r="B17" s="136"/>
      <c r="C17" s="207"/>
      <c r="D17" s="136"/>
      <c r="E17" s="207"/>
      <c r="F17" s="136"/>
      <c r="G17" s="208"/>
      <c r="H17" s="208"/>
      <c r="I17" s="209"/>
      <c r="J17" s="17" t="s">
        <v>72</v>
      </c>
      <c r="K17" s="80">
        <f>SUMIF(Tbl.Kosten[Pnr.],Tbl.Projectpartners[[#This Row],[PNr.]],Tbl.Kosten[Totaal kosten])</f>
        <v>0</v>
      </c>
      <c r="L17" s="80">
        <f>SUMIF(Tbl.Kosten[Pnr.],Tbl.Projectpartners[[#This Row],[PNr.]],Tbl.Kosten[Subsidie])</f>
        <v>0</v>
      </c>
    </row>
    <row r="18" spans="1:12" ht="15.75" x14ac:dyDescent="0.35">
      <c r="A18" s="42">
        <f>IF(ISBLANK(Tbl.Projectpartners[[#This Row],[Naam]]),A17-1,A17+1)</f>
        <v>-10</v>
      </c>
      <c r="B18" s="136"/>
      <c r="C18" s="207"/>
      <c r="D18" s="136"/>
      <c r="E18" s="207"/>
      <c r="F18" s="136"/>
      <c r="G18" s="208"/>
      <c r="H18" s="208"/>
      <c r="I18" s="209"/>
      <c r="J18" s="17" t="s">
        <v>73</v>
      </c>
      <c r="K18" s="80">
        <f>SUMIF(Tbl.Kosten[Pnr.],Tbl.Projectpartners[[#This Row],[PNr.]],Tbl.Kosten[Totaal kosten])</f>
        <v>0</v>
      </c>
      <c r="L18" s="80">
        <f>SUMIF(Tbl.Kosten[Pnr.],Tbl.Projectpartners[[#This Row],[PNr.]],Tbl.Kosten[Subsidie])</f>
        <v>0</v>
      </c>
    </row>
    <row r="19" spans="1:12" ht="15.75" x14ac:dyDescent="0.35">
      <c r="A19" s="42">
        <f>IF(ISBLANK(Tbl.Projectpartners[[#This Row],[Naam]]),A18-1,A18+1)</f>
        <v>-11</v>
      </c>
      <c r="B19" s="136"/>
      <c r="C19" s="207"/>
      <c r="D19" s="136"/>
      <c r="E19" s="207"/>
      <c r="F19" s="136"/>
      <c r="G19" s="208"/>
      <c r="H19" s="208"/>
      <c r="I19" s="209"/>
      <c r="J19" s="17" t="s">
        <v>74</v>
      </c>
      <c r="K19" s="80">
        <f>SUMIF(Tbl.Kosten[Pnr.],Tbl.Projectpartners[[#This Row],[PNr.]],Tbl.Kosten[Totaal kosten])</f>
        <v>0</v>
      </c>
      <c r="L19" s="80">
        <f>SUMIF(Tbl.Kosten[Pnr.],Tbl.Projectpartners[[#This Row],[PNr.]],Tbl.Kosten[Subsidie])</f>
        <v>0</v>
      </c>
    </row>
    <row r="20" spans="1:12" ht="15.75" x14ac:dyDescent="0.35">
      <c r="A20" s="42">
        <f>IF(ISBLANK(Tbl.Projectpartners[[#This Row],[Naam]]),A19-1,A19+1)</f>
        <v>-12</v>
      </c>
      <c r="B20" s="136"/>
      <c r="C20" s="207"/>
      <c r="D20" s="136"/>
      <c r="E20" s="207"/>
      <c r="F20" s="136"/>
      <c r="G20" s="208"/>
      <c r="H20" s="208"/>
      <c r="I20" s="209"/>
      <c r="J20" s="17" t="s">
        <v>75</v>
      </c>
      <c r="K20" s="80">
        <f>SUMIF(Tbl.Kosten[Pnr.],Tbl.Projectpartners[[#This Row],[PNr.]],Tbl.Kosten[Totaal kosten])</f>
        <v>0</v>
      </c>
      <c r="L20" s="80">
        <f>SUMIF(Tbl.Kosten[Pnr.],Tbl.Projectpartners[[#This Row],[PNr.]],Tbl.Kosten[Subsidie])</f>
        <v>0</v>
      </c>
    </row>
    <row r="21" spans="1:12" ht="15.75" x14ac:dyDescent="0.35">
      <c r="A21" s="42">
        <f>IF(ISBLANK(Tbl.Projectpartners[[#This Row],[Naam]]),A20-1,A20+1)</f>
        <v>-13</v>
      </c>
      <c r="B21" s="136"/>
      <c r="C21" s="207"/>
      <c r="D21" s="136"/>
      <c r="E21" s="207"/>
      <c r="F21" s="136"/>
      <c r="G21" s="208"/>
      <c r="H21" s="208"/>
      <c r="I21" s="209"/>
      <c r="J21" s="17" t="s">
        <v>76</v>
      </c>
      <c r="K21" s="80">
        <f>SUMIF(Tbl.Kosten[Pnr.],Tbl.Projectpartners[[#This Row],[PNr.]],Tbl.Kosten[Totaal kosten])</f>
        <v>0</v>
      </c>
      <c r="L21" s="80">
        <f>SUMIF(Tbl.Kosten[Pnr.],Tbl.Projectpartners[[#This Row],[PNr.]],Tbl.Kosten[Subsidie])</f>
        <v>0</v>
      </c>
    </row>
    <row r="22" spans="1:12" ht="15.75" x14ac:dyDescent="0.35">
      <c r="A22" s="42">
        <f>IF(ISBLANK(Tbl.Projectpartners[[#This Row],[Naam]]),A21-1,A21+1)</f>
        <v>-14</v>
      </c>
      <c r="B22" s="136"/>
      <c r="C22" s="207"/>
      <c r="D22" s="136"/>
      <c r="E22" s="207"/>
      <c r="F22" s="136"/>
      <c r="G22" s="208"/>
      <c r="H22" s="208"/>
      <c r="I22" s="209"/>
      <c r="J22" s="17" t="s">
        <v>77</v>
      </c>
      <c r="K22" s="80">
        <f>SUMIF(Tbl.Kosten[Pnr.],Tbl.Projectpartners[[#This Row],[PNr.]],Tbl.Kosten[Totaal kosten])</f>
        <v>0</v>
      </c>
      <c r="L22" s="80">
        <f>SUMIF(Tbl.Kosten[Pnr.],Tbl.Projectpartners[[#This Row],[PNr.]],Tbl.Kosten[Subsidie])</f>
        <v>0</v>
      </c>
    </row>
    <row r="23" spans="1:12" ht="15.75" x14ac:dyDescent="0.35">
      <c r="A23" s="42">
        <f>IF(ISBLANK(Tbl.Projectpartners[[#This Row],[Naam]]),A22-1,A22+1)</f>
        <v>-15</v>
      </c>
      <c r="B23" s="136"/>
      <c r="C23" s="207"/>
      <c r="D23" s="136"/>
      <c r="E23" s="207"/>
      <c r="F23" s="136"/>
      <c r="G23" s="208"/>
      <c r="H23" s="208"/>
      <c r="I23" s="209"/>
      <c r="J23" s="17" t="s">
        <v>78</v>
      </c>
      <c r="K23" s="80">
        <f>SUMIF(Tbl.Kosten[Pnr.],Tbl.Projectpartners[[#This Row],[PNr.]],Tbl.Kosten[Totaal kosten])</f>
        <v>0</v>
      </c>
      <c r="L23" s="80">
        <f>SUMIF(Tbl.Kosten[Pnr.],Tbl.Projectpartners[[#This Row],[PNr.]],Tbl.Kosten[Subsidie])</f>
        <v>0</v>
      </c>
    </row>
    <row r="24" spans="1:12" ht="15.75" x14ac:dyDescent="0.35">
      <c r="A24" s="42">
        <f>IF(ISBLANK(Tbl.Projectpartners[[#This Row],[Naam]]),A23-1,A23+1)</f>
        <v>-16</v>
      </c>
      <c r="B24" s="136"/>
      <c r="C24" s="207"/>
      <c r="D24" s="136"/>
      <c r="E24" s="207"/>
      <c r="F24" s="136"/>
      <c r="G24" s="208"/>
      <c r="H24" s="208"/>
      <c r="I24" s="209"/>
      <c r="J24" s="17" t="s">
        <v>79</v>
      </c>
      <c r="K24" s="80">
        <f>SUMIF(Tbl.Kosten[Pnr.],Tbl.Projectpartners[[#This Row],[PNr.]],Tbl.Kosten[Totaal kosten])</f>
        <v>0</v>
      </c>
      <c r="L24" s="80">
        <f>SUMIF(Tbl.Kosten[Pnr.],Tbl.Projectpartners[[#This Row],[PNr.]],Tbl.Kosten[Subsidie])</f>
        <v>0</v>
      </c>
    </row>
    <row r="25" spans="1:12" ht="15.75" x14ac:dyDescent="0.35">
      <c r="A25" s="42">
        <f>IF(ISBLANK(Tbl.Projectpartners[[#This Row],[Naam]]),A24-1,A24+1)</f>
        <v>-17</v>
      </c>
      <c r="B25" s="136"/>
      <c r="C25" s="207"/>
      <c r="D25" s="136"/>
      <c r="E25" s="207"/>
      <c r="F25" s="136"/>
      <c r="G25" s="208"/>
      <c r="H25" s="208"/>
      <c r="I25" s="209"/>
      <c r="J25" s="17" t="s">
        <v>80</v>
      </c>
      <c r="K25" s="80">
        <f>SUMIF(Tbl.Kosten[Pnr.],Tbl.Projectpartners[[#This Row],[PNr.]],Tbl.Kosten[Totaal kosten])</f>
        <v>0</v>
      </c>
      <c r="L25" s="80">
        <f>SUMIF(Tbl.Kosten[Pnr.],Tbl.Projectpartners[[#This Row],[PNr.]],Tbl.Kosten[Subsidie])</f>
        <v>0</v>
      </c>
    </row>
    <row r="26" spans="1:12" ht="15.75" x14ac:dyDescent="0.35">
      <c r="A26" s="42">
        <f>IF(ISBLANK(Tbl.Projectpartners[[#This Row],[Naam]]),A25-1,A25+1)</f>
        <v>-18</v>
      </c>
      <c r="B26" s="136"/>
      <c r="C26" s="207"/>
      <c r="D26" s="136"/>
      <c r="E26" s="207"/>
      <c r="F26" s="136"/>
      <c r="G26" s="208"/>
      <c r="H26" s="208"/>
      <c r="I26" s="209"/>
      <c r="J26" s="17" t="s">
        <v>81</v>
      </c>
      <c r="K26" s="80">
        <f>SUMIF(Tbl.Kosten[Pnr.],Tbl.Projectpartners[[#This Row],[PNr.]],Tbl.Kosten[Totaal kosten])</f>
        <v>0</v>
      </c>
      <c r="L26" s="80">
        <f>SUMIF(Tbl.Kosten[Pnr.],Tbl.Projectpartners[[#This Row],[PNr.]],Tbl.Kosten[Subsidie])</f>
        <v>0</v>
      </c>
    </row>
    <row r="27" spans="1:12" ht="15.75" x14ac:dyDescent="0.35">
      <c r="A27" s="42">
        <f>IF(ISBLANK(Tbl.Projectpartners[[#This Row],[Naam]]),A26-1,A26+1)</f>
        <v>-19</v>
      </c>
      <c r="B27" s="136"/>
      <c r="C27" s="207"/>
      <c r="D27" s="136"/>
      <c r="E27" s="207"/>
      <c r="F27" s="136"/>
      <c r="G27" s="208"/>
      <c r="H27" s="208"/>
      <c r="I27" s="209"/>
      <c r="J27" s="17" t="s">
        <v>82</v>
      </c>
      <c r="K27" s="80">
        <f>SUMIF(Tbl.Kosten[Pnr.],Tbl.Projectpartners[[#This Row],[PNr.]],Tbl.Kosten[Totaal kosten])</f>
        <v>0</v>
      </c>
      <c r="L27" s="80">
        <f>SUMIF(Tbl.Kosten[Pnr.],Tbl.Projectpartners[[#This Row],[PNr.]],Tbl.Kosten[Subsidie])</f>
        <v>0</v>
      </c>
    </row>
    <row r="28" spans="1:12" ht="15.75" x14ac:dyDescent="0.35">
      <c r="A28" s="42">
        <f>IF(ISBLANK(Tbl.Projectpartners[[#This Row],[Naam]]),A27-1,A27+1)</f>
        <v>-20</v>
      </c>
      <c r="B28" s="136"/>
      <c r="C28" s="207"/>
      <c r="D28" s="136"/>
      <c r="E28" s="207"/>
      <c r="F28" s="136"/>
      <c r="G28" s="208"/>
      <c r="H28" s="208"/>
      <c r="I28" s="209"/>
      <c r="J28" s="17" t="s">
        <v>83</v>
      </c>
      <c r="K28" s="80">
        <f>SUMIF(Tbl.Kosten[Pnr.],Tbl.Projectpartners[[#This Row],[PNr.]],Tbl.Kosten[Totaal kosten])</f>
        <v>0</v>
      </c>
      <c r="L28" s="80">
        <f>SUMIF(Tbl.Kosten[Pnr.],Tbl.Projectpartners[[#This Row],[PNr.]],Tbl.Kosten[Subsidie])</f>
        <v>0</v>
      </c>
    </row>
    <row r="29" spans="1:12" ht="15.75" x14ac:dyDescent="0.35">
      <c r="A29" s="42">
        <f>IF(ISBLANK(Tbl.Projectpartners[[#This Row],[Naam]]),A28-1,A28+1)</f>
        <v>-21</v>
      </c>
      <c r="B29" s="136"/>
      <c r="C29" s="207"/>
      <c r="D29" s="136"/>
      <c r="E29" s="207"/>
      <c r="F29" s="136"/>
      <c r="G29" s="208"/>
      <c r="H29" s="208"/>
      <c r="I29" s="209"/>
      <c r="J29" s="17" t="s">
        <v>84</v>
      </c>
      <c r="K29" s="80">
        <f>SUMIF(Tbl.Kosten[Pnr.],Tbl.Projectpartners[[#This Row],[PNr.]],Tbl.Kosten[Totaal kosten])</f>
        <v>0</v>
      </c>
      <c r="L29" s="80">
        <f>SUMIF(Tbl.Kosten[Pnr.],Tbl.Projectpartners[[#This Row],[PNr.]],Tbl.Kosten[Subsidie])</f>
        <v>0</v>
      </c>
    </row>
    <row r="30" spans="1:12" ht="15.75" x14ac:dyDescent="0.35">
      <c r="A30" s="42">
        <f>IF(ISBLANK(Tbl.Projectpartners[[#This Row],[Naam]]),A29-1,A29+1)</f>
        <v>-22</v>
      </c>
      <c r="B30" s="136"/>
      <c r="C30" s="207"/>
      <c r="D30" s="136"/>
      <c r="E30" s="207"/>
      <c r="F30" s="136"/>
      <c r="G30" s="208"/>
      <c r="H30" s="208"/>
      <c r="I30" s="209"/>
      <c r="J30" s="17" t="s">
        <v>85</v>
      </c>
      <c r="K30" s="80">
        <f>SUMIF(Tbl.Kosten[Pnr.],Tbl.Projectpartners[[#This Row],[PNr.]],Tbl.Kosten[Totaal kosten])</f>
        <v>0</v>
      </c>
      <c r="L30" s="80">
        <f>SUMIF(Tbl.Kosten[Pnr.],Tbl.Projectpartners[[#This Row],[PNr.]],Tbl.Kosten[Subsidie])</f>
        <v>0</v>
      </c>
    </row>
    <row r="31" spans="1:12" ht="15.75" x14ac:dyDescent="0.35">
      <c r="A31" s="42">
        <f>IF(ISBLANK(Tbl.Projectpartners[[#This Row],[Naam]]),A30-1,A30+1)</f>
        <v>-23</v>
      </c>
      <c r="B31" s="136"/>
      <c r="C31" s="207"/>
      <c r="D31" s="136"/>
      <c r="E31" s="207"/>
      <c r="F31" s="136"/>
      <c r="G31" s="208"/>
      <c r="H31" s="208"/>
      <c r="I31" s="209"/>
      <c r="J31" s="17" t="s">
        <v>86</v>
      </c>
      <c r="K31" s="80">
        <f>SUMIF(Tbl.Kosten[Pnr.],Tbl.Projectpartners[[#This Row],[PNr.]],Tbl.Kosten[Totaal kosten])</f>
        <v>0</v>
      </c>
      <c r="L31" s="80">
        <f>SUMIF(Tbl.Kosten[Pnr.],Tbl.Projectpartners[[#This Row],[PNr.]],Tbl.Kosten[Subsidie])</f>
        <v>0</v>
      </c>
    </row>
    <row r="32" spans="1:12" ht="15.75" x14ac:dyDescent="0.35">
      <c r="A32" s="42">
        <f>IF(ISBLANK(Tbl.Projectpartners[[#This Row],[Naam]]),A31-1,A31+1)</f>
        <v>-24</v>
      </c>
      <c r="B32" s="136"/>
      <c r="C32" s="207"/>
      <c r="D32" s="136"/>
      <c r="E32" s="207"/>
      <c r="F32" s="136"/>
      <c r="G32" s="208"/>
      <c r="H32" s="208"/>
      <c r="I32" s="209"/>
      <c r="J32" s="17" t="s">
        <v>87</v>
      </c>
      <c r="K32" s="80">
        <f>SUMIF(Tbl.Kosten[Pnr.],Tbl.Projectpartners[[#This Row],[PNr.]],Tbl.Kosten[Totaal kosten])</f>
        <v>0</v>
      </c>
      <c r="L32" s="80">
        <f>SUMIF(Tbl.Kosten[Pnr.],Tbl.Projectpartners[[#This Row],[PNr.]],Tbl.Kosten[Subsidie])</f>
        <v>0</v>
      </c>
    </row>
    <row r="33" spans="1:12" ht="15.75" x14ac:dyDescent="0.35">
      <c r="A33" s="42">
        <f>IF(ISBLANK(Tbl.Projectpartners[[#This Row],[Naam]]),A32-1,A32+1)</f>
        <v>-25</v>
      </c>
      <c r="B33" s="136"/>
      <c r="C33" s="207"/>
      <c r="D33" s="136"/>
      <c r="E33" s="207"/>
      <c r="F33" s="136"/>
      <c r="G33" s="208"/>
      <c r="H33" s="208"/>
      <c r="I33" s="209"/>
      <c r="J33" s="17" t="s">
        <v>88</v>
      </c>
      <c r="K33" s="80">
        <f>SUMIF(Tbl.Kosten[Pnr.],Tbl.Projectpartners[[#This Row],[PNr.]],Tbl.Kosten[Totaal kosten])</f>
        <v>0</v>
      </c>
      <c r="L33" s="80">
        <f>SUMIF(Tbl.Kosten[Pnr.],Tbl.Projectpartners[[#This Row],[PNr.]],Tbl.Kosten[Subsidie])</f>
        <v>0</v>
      </c>
    </row>
    <row r="34" spans="1:12" ht="15.75" x14ac:dyDescent="0.35">
      <c r="A34" s="42">
        <f>IF(ISBLANK(Tbl.Projectpartners[[#This Row],[Naam]]),A33-1,A33+1)</f>
        <v>-26</v>
      </c>
      <c r="B34" s="136"/>
      <c r="C34" s="207"/>
      <c r="D34" s="136"/>
      <c r="E34" s="207"/>
      <c r="F34" s="136"/>
      <c r="G34" s="208"/>
      <c r="H34" s="208"/>
      <c r="I34" s="209"/>
      <c r="J34" s="17" t="s">
        <v>89</v>
      </c>
      <c r="K34" s="80">
        <f>SUMIF(Tbl.Kosten[Pnr.],Tbl.Projectpartners[[#This Row],[PNr.]],Tbl.Kosten[Totaal kosten])</f>
        <v>0</v>
      </c>
      <c r="L34" s="80">
        <f>SUMIF(Tbl.Kosten[Pnr.],Tbl.Projectpartners[[#This Row],[PNr.]],Tbl.Kosten[Subsidie])</f>
        <v>0</v>
      </c>
    </row>
    <row r="35" spans="1:12" ht="15.75" x14ac:dyDescent="0.35">
      <c r="A35" s="42">
        <f>IF(ISBLANK(Tbl.Projectpartners[[#This Row],[Naam]]),A34-1,A34+1)</f>
        <v>-27</v>
      </c>
      <c r="B35" s="136"/>
      <c r="C35" s="207"/>
      <c r="D35" s="136"/>
      <c r="E35" s="207"/>
      <c r="F35" s="136"/>
      <c r="G35" s="208"/>
      <c r="H35" s="208"/>
      <c r="I35" s="209"/>
      <c r="J35" s="17" t="s">
        <v>90</v>
      </c>
      <c r="K35" s="80">
        <f>SUMIF(Tbl.Kosten[Pnr.],Tbl.Projectpartners[[#This Row],[PNr.]],Tbl.Kosten[Totaal kosten])</f>
        <v>0</v>
      </c>
      <c r="L35" s="80">
        <f>SUMIF(Tbl.Kosten[Pnr.],Tbl.Projectpartners[[#This Row],[PNr.]],Tbl.Kosten[Subsidie])</f>
        <v>0</v>
      </c>
    </row>
    <row r="36" spans="1:12" ht="15.75" x14ac:dyDescent="0.35">
      <c r="A36" s="42">
        <f>IF(ISBLANK(Tbl.Projectpartners[[#This Row],[Naam]]),A35-1,A35+1)</f>
        <v>-28</v>
      </c>
      <c r="B36" s="136"/>
      <c r="C36" s="207"/>
      <c r="D36" s="136"/>
      <c r="E36" s="207"/>
      <c r="F36" s="136"/>
      <c r="G36" s="208"/>
      <c r="H36" s="208"/>
      <c r="I36" s="209"/>
      <c r="J36" s="17" t="s">
        <v>91</v>
      </c>
      <c r="K36" s="80">
        <f>SUMIF(Tbl.Kosten[Pnr.],Tbl.Projectpartners[[#This Row],[PNr.]],Tbl.Kosten[Totaal kosten])</f>
        <v>0</v>
      </c>
      <c r="L36" s="80">
        <f>SUMIF(Tbl.Kosten[Pnr.],Tbl.Projectpartners[[#This Row],[PNr.]],Tbl.Kosten[Subsidie])</f>
        <v>0</v>
      </c>
    </row>
    <row r="37" spans="1:12" ht="15.75" x14ac:dyDescent="0.35">
      <c r="A37" s="42">
        <f>IF(ISBLANK(Tbl.Projectpartners[[#This Row],[Naam]]),A36-1,A36+1)</f>
        <v>-29</v>
      </c>
      <c r="B37" s="136"/>
      <c r="C37" s="207"/>
      <c r="D37" s="136"/>
      <c r="E37" s="207"/>
      <c r="F37" s="136"/>
      <c r="G37" s="208"/>
      <c r="H37" s="208"/>
      <c r="I37" s="209"/>
      <c r="J37" s="17" t="s">
        <v>92</v>
      </c>
      <c r="K37" s="80">
        <f>SUMIF(Tbl.Kosten[Pnr.],Tbl.Projectpartners[[#This Row],[PNr.]],Tbl.Kosten[Totaal kosten])</f>
        <v>0</v>
      </c>
      <c r="L37" s="80">
        <f>SUMIF(Tbl.Kosten[Pnr.],Tbl.Projectpartners[[#This Row],[PNr.]],Tbl.Kosten[Subsidie])</f>
        <v>0</v>
      </c>
    </row>
    <row r="38" spans="1:12" ht="15.75" x14ac:dyDescent="0.35">
      <c r="A38" s="42">
        <f>IF(ISBLANK(Tbl.Projectpartners[[#This Row],[Naam]]),A37-1,A37+1)</f>
        <v>-30</v>
      </c>
      <c r="B38" s="136"/>
      <c r="C38" s="207"/>
      <c r="D38" s="136"/>
      <c r="E38" s="207"/>
      <c r="F38" s="136"/>
      <c r="G38" s="208"/>
      <c r="H38" s="208"/>
      <c r="I38" s="209"/>
      <c r="J38" s="17" t="s">
        <v>93</v>
      </c>
      <c r="K38" s="80">
        <f>SUMIF(Tbl.Kosten[Pnr.],Tbl.Projectpartners[[#This Row],[PNr.]],Tbl.Kosten[Totaal kosten])</f>
        <v>0</v>
      </c>
      <c r="L38" s="80">
        <f>SUMIF(Tbl.Kosten[Pnr.],Tbl.Projectpartners[[#This Row],[PNr.]],Tbl.Kosten[Subsidie])</f>
        <v>0</v>
      </c>
    </row>
    <row r="39" spans="1:12" ht="15.75" x14ac:dyDescent="0.35">
      <c r="A39" s="42">
        <f>IF(ISBLANK(Tbl.Projectpartners[[#This Row],[Naam]]),A38-1,A38+1)</f>
        <v>-31</v>
      </c>
      <c r="B39" s="136"/>
      <c r="C39" s="207"/>
      <c r="D39" s="136"/>
      <c r="E39" s="207"/>
      <c r="F39" s="136"/>
      <c r="G39" s="208"/>
      <c r="H39" s="208"/>
      <c r="I39" s="209"/>
      <c r="J39" s="17" t="s">
        <v>94</v>
      </c>
      <c r="K39" s="80">
        <f>SUMIF(Tbl.Kosten[Pnr.],Tbl.Projectpartners[[#This Row],[PNr.]],Tbl.Kosten[Totaal kosten])</f>
        <v>0</v>
      </c>
      <c r="L39" s="80">
        <f>SUMIF(Tbl.Kosten[Pnr.],Tbl.Projectpartners[[#This Row],[PNr.]],Tbl.Kosten[Subsidie])</f>
        <v>0</v>
      </c>
    </row>
    <row r="40" spans="1:12" ht="15.75" x14ac:dyDescent="0.35">
      <c r="A40" s="42">
        <f>IF(ISBLANK(Tbl.Projectpartners[[#This Row],[Naam]]),A39-1,A39+1)</f>
        <v>-32</v>
      </c>
      <c r="B40" s="136"/>
      <c r="C40" s="207"/>
      <c r="D40" s="136"/>
      <c r="E40" s="207"/>
      <c r="F40" s="136"/>
      <c r="G40" s="208"/>
      <c r="H40" s="208"/>
      <c r="I40" s="209"/>
      <c r="J40" s="17" t="s">
        <v>95</v>
      </c>
      <c r="K40" s="80">
        <f>SUMIF(Tbl.Kosten[Pnr.],Tbl.Projectpartners[[#This Row],[PNr.]],Tbl.Kosten[Totaal kosten])</f>
        <v>0</v>
      </c>
      <c r="L40" s="80">
        <f>SUMIF(Tbl.Kosten[Pnr.],Tbl.Projectpartners[[#This Row],[PNr.]],Tbl.Kosten[Subsidie])</f>
        <v>0</v>
      </c>
    </row>
    <row r="41" spans="1:12" ht="15.75" x14ac:dyDescent="0.35">
      <c r="A41" s="42">
        <f>IF(ISBLANK(Tbl.Projectpartners[[#This Row],[Naam]]),A40-1,A40+1)</f>
        <v>-33</v>
      </c>
      <c r="B41" s="136"/>
      <c r="C41" s="207"/>
      <c r="D41" s="136"/>
      <c r="E41" s="207"/>
      <c r="F41" s="136"/>
      <c r="G41" s="208"/>
      <c r="H41" s="208"/>
      <c r="I41" s="209"/>
      <c r="J41" s="17" t="s">
        <v>96</v>
      </c>
      <c r="K41" s="80">
        <f>SUMIF(Tbl.Kosten[Pnr.],Tbl.Projectpartners[[#This Row],[PNr.]],Tbl.Kosten[Totaal kosten])</f>
        <v>0</v>
      </c>
      <c r="L41" s="80">
        <f>SUMIF(Tbl.Kosten[Pnr.],Tbl.Projectpartners[[#This Row],[PNr.]],Tbl.Kosten[Subsidie])</f>
        <v>0</v>
      </c>
    </row>
    <row r="42" spans="1:12" ht="15.75" x14ac:dyDescent="0.35">
      <c r="A42" s="42">
        <f>IF(ISBLANK(Tbl.Projectpartners[[#This Row],[Naam]]),A41-1,A41+1)</f>
        <v>-34</v>
      </c>
      <c r="B42" s="136"/>
      <c r="C42" s="207"/>
      <c r="D42" s="136"/>
      <c r="E42" s="207"/>
      <c r="F42" s="136"/>
      <c r="G42" s="208"/>
      <c r="H42" s="208"/>
      <c r="I42" s="209"/>
      <c r="J42" s="17" t="s">
        <v>97</v>
      </c>
      <c r="K42" s="80">
        <f>SUMIF(Tbl.Kosten[Pnr.],Tbl.Projectpartners[[#This Row],[PNr.]],Tbl.Kosten[Totaal kosten])</f>
        <v>0</v>
      </c>
      <c r="L42" s="80">
        <f>SUMIF(Tbl.Kosten[Pnr.],Tbl.Projectpartners[[#This Row],[PNr.]],Tbl.Kosten[Subsidie])</f>
        <v>0</v>
      </c>
    </row>
    <row r="43" spans="1:12" ht="15.75" x14ac:dyDescent="0.35">
      <c r="A43" s="42">
        <f>IF(ISBLANK(Tbl.Projectpartners[[#This Row],[Naam]]),A42-1,A42+1)</f>
        <v>-35</v>
      </c>
      <c r="B43" s="136"/>
      <c r="C43" s="207"/>
      <c r="D43" s="136"/>
      <c r="E43" s="207"/>
      <c r="F43" s="136"/>
      <c r="G43" s="208"/>
      <c r="H43" s="208"/>
      <c r="I43" s="209"/>
      <c r="J43" s="17" t="s">
        <v>98</v>
      </c>
      <c r="K43" s="80">
        <f>SUMIF(Tbl.Kosten[Pnr.],Tbl.Projectpartners[[#This Row],[PNr.]],Tbl.Kosten[Totaal kosten])</f>
        <v>0</v>
      </c>
      <c r="L43" s="80">
        <f>SUMIF(Tbl.Kosten[Pnr.],Tbl.Projectpartners[[#This Row],[PNr.]],Tbl.Kosten[Subsidie])</f>
        <v>0</v>
      </c>
    </row>
    <row r="44" spans="1:12" ht="15.75" x14ac:dyDescent="0.35">
      <c r="A44" s="42">
        <f>IF(ISBLANK(Tbl.Projectpartners[[#This Row],[Naam]]),A43-1,A43+1)</f>
        <v>-36</v>
      </c>
      <c r="B44" s="136"/>
      <c r="C44" s="207"/>
      <c r="D44" s="136"/>
      <c r="E44" s="207"/>
      <c r="F44" s="136"/>
      <c r="G44" s="208"/>
      <c r="H44" s="208"/>
      <c r="I44" s="209"/>
      <c r="J44" s="17" t="s">
        <v>99</v>
      </c>
      <c r="K44" s="80">
        <f>SUMIF(Tbl.Kosten[Pnr.],Tbl.Projectpartners[[#This Row],[PNr.]],Tbl.Kosten[Totaal kosten])</f>
        <v>0</v>
      </c>
      <c r="L44" s="80">
        <f>SUMIF(Tbl.Kosten[Pnr.],Tbl.Projectpartners[[#This Row],[PNr.]],Tbl.Kosten[Subsidie])</f>
        <v>0</v>
      </c>
    </row>
    <row r="45" spans="1:12" ht="15.75" x14ac:dyDescent="0.35">
      <c r="A45" s="42">
        <f>IF(ISBLANK(Tbl.Projectpartners[[#This Row],[Naam]]),A44-1,A44+1)</f>
        <v>-37</v>
      </c>
      <c r="B45" s="136"/>
      <c r="C45" s="207"/>
      <c r="D45" s="136"/>
      <c r="E45" s="207"/>
      <c r="F45" s="136"/>
      <c r="G45" s="208"/>
      <c r="H45" s="208"/>
      <c r="I45" s="209"/>
      <c r="J45" s="17" t="s">
        <v>100</v>
      </c>
      <c r="K45" s="80">
        <f>SUMIF(Tbl.Kosten[Pnr.],Tbl.Projectpartners[[#This Row],[PNr.]],Tbl.Kosten[Totaal kosten])</f>
        <v>0</v>
      </c>
      <c r="L45" s="80">
        <f>SUMIF(Tbl.Kosten[Pnr.],Tbl.Projectpartners[[#This Row],[PNr.]],Tbl.Kosten[Subsidie])</f>
        <v>0</v>
      </c>
    </row>
    <row r="46" spans="1:12" ht="15.75" x14ac:dyDescent="0.35">
      <c r="A46" s="42">
        <f>IF(ISBLANK(Tbl.Projectpartners[[#This Row],[Naam]]),A45-1,A45+1)</f>
        <v>-38</v>
      </c>
      <c r="B46" s="136"/>
      <c r="C46" s="207"/>
      <c r="D46" s="136"/>
      <c r="E46" s="207"/>
      <c r="F46" s="136"/>
      <c r="G46" s="208"/>
      <c r="H46" s="208"/>
      <c r="I46" s="209"/>
      <c r="J46" s="17" t="s">
        <v>101</v>
      </c>
      <c r="K46" s="80">
        <f>SUMIF(Tbl.Kosten[Pnr.],Tbl.Projectpartners[[#This Row],[PNr.]],Tbl.Kosten[Totaal kosten])</f>
        <v>0</v>
      </c>
      <c r="L46" s="80">
        <f>SUMIF(Tbl.Kosten[Pnr.],Tbl.Projectpartners[[#This Row],[PNr.]],Tbl.Kosten[Subsidie])</f>
        <v>0</v>
      </c>
    </row>
    <row r="47" spans="1:12" ht="15.75" x14ac:dyDescent="0.35">
      <c r="A47" s="42">
        <f>IF(ISBLANK(Tbl.Projectpartners[[#This Row],[Naam]]),A46-1,A46+1)</f>
        <v>-39</v>
      </c>
      <c r="B47" s="136"/>
      <c r="C47" s="207"/>
      <c r="D47" s="136"/>
      <c r="E47" s="207"/>
      <c r="F47" s="136"/>
      <c r="G47" s="208"/>
      <c r="H47" s="208"/>
      <c r="I47" s="209"/>
      <c r="J47" s="17" t="s">
        <v>102</v>
      </c>
      <c r="K47" s="80">
        <f>SUMIF(Tbl.Kosten[Pnr.],Tbl.Projectpartners[[#This Row],[PNr.]],Tbl.Kosten[Totaal kosten])</f>
        <v>0</v>
      </c>
      <c r="L47" s="80">
        <f>SUMIF(Tbl.Kosten[Pnr.],Tbl.Projectpartners[[#This Row],[PNr.]],Tbl.Kosten[Subsidie])</f>
        <v>0</v>
      </c>
    </row>
    <row r="48" spans="1:12" ht="15.75" x14ac:dyDescent="0.35">
      <c r="A48" s="42">
        <f>IF(ISBLANK(Tbl.Projectpartners[[#This Row],[Naam]]),A47-1,A47+1)</f>
        <v>-40</v>
      </c>
      <c r="B48" s="136"/>
      <c r="C48" s="207"/>
      <c r="D48" s="136"/>
      <c r="E48" s="207"/>
      <c r="F48" s="136"/>
      <c r="G48" s="208"/>
      <c r="H48" s="208"/>
      <c r="I48" s="209"/>
      <c r="J48" s="17" t="s">
        <v>103</v>
      </c>
      <c r="K48" s="80">
        <f>SUMIF(Tbl.Kosten[Pnr.],Tbl.Projectpartners[[#This Row],[PNr.]],Tbl.Kosten[Totaal kosten])</f>
        <v>0</v>
      </c>
      <c r="L48" s="80">
        <f>SUMIF(Tbl.Kosten[Pnr.],Tbl.Projectpartners[[#This Row],[PNr.]],Tbl.Kosten[Subsidie])</f>
        <v>0</v>
      </c>
    </row>
    <row r="49" spans="1:12" ht="15.75" x14ac:dyDescent="0.35">
      <c r="A49" s="42">
        <f>IF(ISBLANK(Tbl.Projectpartners[[#This Row],[Naam]]),A48-1,A48+1)</f>
        <v>-41</v>
      </c>
      <c r="B49" s="136"/>
      <c r="C49" s="207"/>
      <c r="D49" s="136"/>
      <c r="E49" s="207"/>
      <c r="F49" s="136"/>
      <c r="G49" s="208"/>
      <c r="H49" s="208"/>
      <c r="I49" s="209"/>
      <c r="J49" s="17" t="s">
        <v>104</v>
      </c>
      <c r="K49" s="80">
        <f>SUMIF(Tbl.Kosten[Pnr.],Tbl.Projectpartners[[#This Row],[PNr.]],Tbl.Kosten[Totaal kosten])</f>
        <v>0</v>
      </c>
      <c r="L49" s="80">
        <f>SUMIF(Tbl.Kosten[Pnr.],Tbl.Projectpartners[[#This Row],[PNr.]],Tbl.Kosten[Subsidie])</f>
        <v>0</v>
      </c>
    </row>
    <row r="50" spans="1:12" ht="15.75" x14ac:dyDescent="0.35">
      <c r="A50" s="42">
        <f>IF(ISBLANK(Tbl.Projectpartners[[#This Row],[Naam]]),A49-1,A49+1)</f>
        <v>-42</v>
      </c>
      <c r="B50" s="136"/>
      <c r="C50" s="207"/>
      <c r="D50" s="136"/>
      <c r="E50" s="207"/>
      <c r="F50" s="136"/>
      <c r="G50" s="208"/>
      <c r="H50" s="208"/>
      <c r="I50" s="209"/>
      <c r="J50" s="17" t="s">
        <v>105</v>
      </c>
      <c r="K50" s="80">
        <f>SUMIF(Tbl.Kosten[Pnr.],Tbl.Projectpartners[[#This Row],[PNr.]],Tbl.Kosten[Totaal kosten])</f>
        <v>0</v>
      </c>
      <c r="L50" s="80">
        <f>SUMIF(Tbl.Kosten[Pnr.],Tbl.Projectpartners[[#This Row],[PNr.]],Tbl.Kosten[Subsidie])</f>
        <v>0</v>
      </c>
    </row>
    <row r="51" spans="1:12" ht="15.75" x14ac:dyDescent="0.35">
      <c r="A51" s="42">
        <f>IF(ISBLANK(Tbl.Projectpartners[[#This Row],[Naam]]),A50-1,A50+1)</f>
        <v>-43</v>
      </c>
      <c r="B51" s="136"/>
      <c r="C51" s="207"/>
      <c r="D51" s="136"/>
      <c r="E51" s="207"/>
      <c r="F51" s="136"/>
      <c r="G51" s="208"/>
      <c r="H51" s="208"/>
      <c r="I51" s="209"/>
      <c r="J51" s="17" t="s">
        <v>106</v>
      </c>
      <c r="K51" s="80">
        <f>SUMIF(Tbl.Kosten[Pnr.],Tbl.Projectpartners[[#This Row],[PNr.]],Tbl.Kosten[Totaal kosten])</f>
        <v>0</v>
      </c>
      <c r="L51" s="80">
        <f>SUMIF(Tbl.Kosten[Pnr.],Tbl.Projectpartners[[#This Row],[PNr.]],Tbl.Kosten[Subsidie])</f>
        <v>0</v>
      </c>
    </row>
    <row r="52" spans="1:12" ht="15.75" x14ac:dyDescent="0.35">
      <c r="A52" s="42">
        <f>IF(ISBLANK(Tbl.Projectpartners[[#This Row],[Naam]]),A51-1,A51+1)</f>
        <v>-44</v>
      </c>
      <c r="B52" s="136"/>
      <c r="C52" s="207"/>
      <c r="D52" s="136"/>
      <c r="E52" s="207"/>
      <c r="F52" s="136"/>
      <c r="G52" s="208"/>
      <c r="H52" s="208"/>
      <c r="I52" s="209"/>
      <c r="J52" s="17" t="s">
        <v>107</v>
      </c>
      <c r="K52" s="80">
        <f>SUMIF(Tbl.Kosten[Pnr.],Tbl.Projectpartners[[#This Row],[PNr.]],Tbl.Kosten[Totaal kosten])</f>
        <v>0</v>
      </c>
      <c r="L52" s="80">
        <f>SUMIF(Tbl.Kosten[Pnr.],Tbl.Projectpartners[[#This Row],[PNr.]],Tbl.Kosten[Subsidie])</f>
        <v>0</v>
      </c>
    </row>
    <row r="53" spans="1:12" ht="15.75" x14ac:dyDescent="0.35">
      <c r="A53" s="42">
        <f>IF(ISBLANK(Tbl.Projectpartners[[#This Row],[Naam]]),A52-1,A52+1)</f>
        <v>-45</v>
      </c>
      <c r="B53" s="136"/>
      <c r="C53" s="207"/>
      <c r="D53" s="136"/>
      <c r="E53" s="207"/>
      <c r="F53" s="136"/>
      <c r="G53" s="208"/>
      <c r="H53" s="208"/>
      <c r="I53" s="209"/>
      <c r="J53" s="17" t="s">
        <v>108</v>
      </c>
      <c r="K53" s="80">
        <f>SUMIF(Tbl.Kosten[Pnr.],Tbl.Projectpartners[[#This Row],[PNr.]],Tbl.Kosten[Totaal kosten])</f>
        <v>0</v>
      </c>
      <c r="L53" s="80">
        <f>SUMIF(Tbl.Kosten[Pnr.],Tbl.Projectpartners[[#This Row],[PNr.]],Tbl.Kosten[Subsidie])</f>
        <v>0</v>
      </c>
    </row>
    <row r="54" spans="1:12" ht="15.75" x14ac:dyDescent="0.35">
      <c r="A54" s="42">
        <f>IF(ISBLANK(Tbl.Projectpartners[[#This Row],[Naam]]),A53-1,A53+1)</f>
        <v>-46</v>
      </c>
      <c r="B54" s="136"/>
      <c r="C54" s="207"/>
      <c r="D54" s="136"/>
      <c r="E54" s="207"/>
      <c r="F54" s="136"/>
      <c r="G54" s="208"/>
      <c r="H54" s="208"/>
      <c r="I54" s="209"/>
      <c r="J54" s="17" t="s">
        <v>109</v>
      </c>
      <c r="K54" s="80">
        <f>SUMIF(Tbl.Kosten[Pnr.],Tbl.Projectpartners[[#This Row],[PNr.]],Tbl.Kosten[Totaal kosten])</f>
        <v>0</v>
      </c>
      <c r="L54" s="80">
        <f>SUMIF(Tbl.Kosten[Pnr.],Tbl.Projectpartners[[#This Row],[PNr.]],Tbl.Kosten[Subsidie])</f>
        <v>0</v>
      </c>
    </row>
    <row r="55" spans="1:12" ht="15.75" x14ac:dyDescent="0.35">
      <c r="A55" s="42">
        <f>IF(ISBLANK(Tbl.Projectpartners[[#This Row],[Naam]]),A54-1,A54+1)</f>
        <v>-47</v>
      </c>
      <c r="B55" s="136"/>
      <c r="C55" s="207"/>
      <c r="D55" s="136"/>
      <c r="E55" s="207"/>
      <c r="F55" s="136"/>
      <c r="G55" s="208"/>
      <c r="H55" s="208"/>
      <c r="I55" s="209"/>
      <c r="J55" s="17" t="s">
        <v>110</v>
      </c>
      <c r="K55" s="80">
        <f>SUMIF(Tbl.Kosten[Pnr.],Tbl.Projectpartners[[#This Row],[PNr.]],Tbl.Kosten[Totaal kosten])</f>
        <v>0</v>
      </c>
      <c r="L55" s="80">
        <f>SUMIF(Tbl.Kosten[Pnr.],Tbl.Projectpartners[[#This Row],[PNr.]],Tbl.Kosten[Subsidie])</f>
        <v>0</v>
      </c>
    </row>
    <row r="56" spans="1:12" ht="15.75" x14ac:dyDescent="0.35">
      <c r="A56" s="42">
        <f>IF(ISBLANK(Tbl.Projectpartners[[#This Row],[Naam]]),A55-1,A55+1)</f>
        <v>-48</v>
      </c>
      <c r="B56" s="136"/>
      <c r="C56" s="207"/>
      <c r="D56" s="136"/>
      <c r="E56" s="207"/>
      <c r="F56" s="136"/>
      <c r="G56" s="208"/>
      <c r="H56" s="208"/>
      <c r="I56" s="209"/>
      <c r="J56" s="17" t="s">
        <v>111</v>
      </c>
      <c r="K56" s="80">
        <f>SUMIF(Tbl.Kosten[Pnr.],Tbl.Projectpartners[[#This Row],[PNr.]],Tbl.Kosten[Totaal kosten])</f>
        <v>0</v>
      </c>
      <c r="L56" s="80">
        <f>SUMIF(Tbl.Kosten[Pnr.],Tbl.Projectpartners[[#This Row],[PNr.]],Tbl.Kosten[Subsidie])</f>
        <v>0</v>
      </c>
    </row>
    <row r="57" spans="1:12" ht="15.75" x14ac:dyDescent="0.35">
      <c r="A57" s="42">
        <f>IF(ISBLANK(Tbl.Projectpartners[[#This Row],[Naam]]),A56-1,A56+1)</f>
        <v>-49</v>
      </c>
      <c r="B57" s="136"/>
      <c r="C57" s="207"/>
      <c r="D57" s="136"/>
      <c r="E57" s="207"/>
      <c r="F57" s="136"/>
      <c r="G57" s="208"/>
      <c r="H57" s="208"/>
      <c r="I57" s="209"/>
      <c r="J57" s="17" t="s">
        <v>112</v>
      </c>
      <c r="K57" s="80">
        <f>SUMIF(Tbl.Kosten[Pnr.],Tbl.Projectpartners[[#This Row],[PNr.]],Tbl.Kosten[Totaal kosten])</f>
        <v>0</v>
      </c>
      <c r="L57" s="80">
        <f>SUMIF(Tbl.Kosten[Pnr.],Tbl.Projectpartners[[#This Row],[PNr.]],Tbl.Kosten[Subsidie])</f>
        <v>0</v>
      </c>
    </row>
    <row r="58" spans="1:12" ht="15.75" x14ac:dyDescent="0.35">
      <c r="A58" s="42">
        <f>IF(ISBLANK(Tbl.Projectpartners[[#This Row],[Naam]]),A57-1,A57+1)</f>
        <v>-50</v>
      </c>
      <c r="B58" s="136"/>
      <c r="C58" s="207"/>
      <c r="D58" s="136"/>
      <c r="E58" s="207"/>
      <c r="F58" s="136"/>
      <c r="G58" s="208"/>
      <c r="H58" s="208"/>
      <c r="I58" s="209"/>
      <c r="J58" s="17"/>
      <c r="K58" s="80">
        <f>SUMIF(Tbl.Kosten[Pnr.],Tbl.Projectpartners[[#This Row],[PNr.]],Tbl.Kosten[Totaal kosten])</f>
        <v>0</v>
      </c>
      <c r="L58" s="80">
        <f>SUMIF(Tbl.Kosten[Pnr.],Tbl.Projectpartners[[#This Row],[PNr.]],Tbl.Kosten[Subsidie])</f>
        <v>0</v>
      </c>
    </row>
    <row r="59" spans="1:12" ht="16.5" hidden="1" x14ac:dyDescent="0.35">
      <c r="A59" s="42">
        <f>MAX(A8:A58)</f>
        <v>0</v>
      </c>
      <c r="B59" s="7">
        <f>SUBTOTAL(103,Tbl.Projectpartners[Naam])</f>
        <v>0</v>
      </c>
      <c r="D59" s="21"/>
      <c r="E59" s="22"/>
      <c r="F59" s="21"/>
      <c r="G59" s="23"/>
      <c r="H59" s="23"/>
      <c r="I59" s="24"/>
      <c r="J59" s="5">
        <f>SUBTOTAL(103,Tbl.Projectpartners[PNr.])</f>
        <v>49</v>
      </c>
      <c r="K59" s="80">
        <f>SUMIF(Tbl.Kosten[Pnr.],Tbl.Projectpartners[[#This Row],[PNr.]],Tbl.Kosten[Totaal kosten])</f>
        <v>0</v>
      </c>
    </row>
    <row r="60" spans="1:12" hidden="1" x14ac:dyDescent="0.3">
      <c r="B60" s="4">
        <f>Tbl.Projectpartners[[#Totals],[PNr.]]-Tbl.Projectpartners[[#Totals],[Naam]]</f>
        <v>49</v>
      </c>
    </row>
  </sheetData>
  <sheetProtection algorithmName="SHA-512" hashValue="0btETAXnO0CZrGWLatY/op81G3i9AhFOZfEksFwtDv2f/sKsGYdPq4dfJG1Iyi3bTkhxRFdw3cYIT9kCEET4KA==" saltValue="Jw3U6jalI1WW2XcYyrY9qQ==" spinCount="100000" sheet="1" objects="1" scenarios="1" selectLockedCells="1"/>
  <protectedRanges>
    <protectedRange sqref="D15:I15" name="Invoer_Projectpartners"/>
  </protectedRanges>
  <phoneticPr fontId="14" type="noConversion"/>
  <conditionalFormatting sqref="C3:C4">
    <cfRule type="containsBlanks" dxfId="33" priority="3" stopIfTrue="1">
      <formula>LEN(TRIM(C3))=0</formula>
    </cfRule>
  </conditionalFormatting>
  <conditionalFormatting sqref="C7">
    <cfRule type="containsText" dxfId="32" priority="7" operator="containsText" text="LET OP!">
      <formula>NOT(ISERROR(SEARCH("LET OP!",C7)))</formula>
    </cfRule>
  </conditionalFormatting>
  <conditionalFormatting sqref="H9:H58">
    <cfRule type="duplicateValues" dxfId="31" priority="6"/>
  </conditionalFormatting>
  <conditionalFormatting sqref="I9:I58">
    <cfRule type="duplicateValues" dxfId="30" priority="5"/>
  </conditionalFormatting>
  <conditionalFormatting sqref="K59">
    <cfRule type="cellIs" dxfId="29" priority="4" stopIfTrue="1" operator="equal">
      <formula>0</formula>
    </cfRule>
  </conditionalFormatting>
  <conditionalFormatting sqref="K7:L58">
    <cfRule type="cellIs" dxfId="28" priority="16" stopIfTrue="1" operator="equal">
      <formula>0</formula>
    </cfRule>
  </conditionalFormatting>
  <dataValidations count="7">
    <dataValidation allowBlank="1" showInputMessage="1" showErrorMessage="1" promptTitle="Projectnaam" prompt="Vul hier de naam van uw project in._x000a__x000a_Kies een onderscheidende projectnaam zonder daarbij te verwijzen naar merknamen van producten of specifieke kenmerken van uw project die nog kunnen wijzigen._x000a_Maak bijvoorbeeld een acroniem." sqref="C3" xr:uid="{A7994D14-5753-4908-92D7-DDD6FD3C89E4}"/>
    <dataValidation type="list" showInputMessage="1" showErrorMessage="1" errorTitle="Maak een keuze uit de lijst!" error="klik op Annuleren._x000a_Klik daarna op het pijltje naast de cel." promptTitle="Maak een keuze uit de lijst" prompt="Klik op het pijltje naast de cel." sqref="C9:C58" xr:uid="{9981D875-344A-4F2E-9486-AC992B57CF42}">
      <formula1>Lijst_Organisatie</formula1>
    </dataValidation>
    <dataValidation type="list" showInputMessage="1" showErrorMessage="1" errorTitle="Maak een keuze uit de lijst!" error="Klik op Annuleren._x000a_Klik daarna op het pijltje naast de cel." promptTitle="Maak een keuze uit de lijst" prompt="Klik op het pijltje naast de cel." sqref="E9:E58" xr:uid="{6D164BA6-2DAC-4BC6-B4B1-771C16259ACC}">
      <formula1>Lijst_Rechtsvorm</formula1>
    </dataValidation>
    <dataValidation type="list" showInputMessage="1" showErrorMessage="1" errorTitle="Maak een keuze uit de lijst!" error="Klik op Annuleren._x000a_Klik daarna op het pijltje naast de cel." promptTitle="Begroting met of zonder BTW" prompt="Maak een keuze._x000a__x000a_Kies &quot;Ja&quot; wanneer deze partner geen BTW kan verrekenen of compenseren_x000a_Begroot de kosten dan inclusief BTW_x000a__x000a_Kies &quot;Nee&quot; waneer deze partner wel BTW kan verrekenen of compenseren_x000a_Begroot de kosten dan exclusief BTW_x000a_" sqref="G9:G58" xr:uid="{52AD280D-37F3-46B8-BEAA-403F8A88F62E}">
      <formula1>"Ja,Nee"</formula1>
    </dataValidation>
    <dataValidation type="list" showInputMessage="1" showErrorMessage="1" errorTitle="Klik op &quot;Ja&quot; of laat leeg!" error="Klik op Annuleren._x000a_Klik daarna op het pijltje naast de cel." promptTitle="Penvoerder" prompt="Door &quot;Ja&quot; aan te klikken geeft u aan dat deze projectpartner de penvoerder is_x000a__x000a_Let op!_x000a_Er kan slechts één penvoerder worden aangegeven" sqref="H9:H58" xr:uid="{6A5E1F48-D35F-4A73-B6F2-E950F854A45C}">
      <formula1>"Ja"</formula1>
    </dataValidation>
    <dataValidation type="textLength" allowBlank="1" showInputMessage="1" showErrorMessage="1" errorTitle="Gebruik maximaal 5 karakters!" error="Klik op Annuleren._x000a_Voer daarna de partnercode in." promptTitle="Partnercode" prompt="Voer een unieke partnercode in. Gebruik minimaal 1 en maximaal 5 karakters._x000a_Bijvoorbeeld:_x000a_PP1 voor projectpartner 1_x000a_PP2 voor projectpartner 2_x000a_enz." sqref="I9:I34" xr:uid="{83500ED1-29D6-4B69-9EEF-72F4CC9D92CE}">
      <formula1>1</formula1>
      <formula2>5</formula2>
    </dataValidation>
    <dataValidation type="textLength" allowBlank="1" showInputMessage="1" showErrorMessage="1" errorTitle="Gebruik maximaal 5 karakters!" error="Klik op Annuleren._x000a_Voer daarna de partnercode in." promptTitle="Partnercode" prompt="Voer een unieke partnercode in. Gebruik minimaal 1 en maximaal 5 karakters._x000a__x000a_Bijvoorbeeld:_x000a_PP1 voor projectpartner 1_x000a_PP2 voor projectpartner 2_x000a_enz." sqref="I35:I58" xr:uid="{6ED4EE2C-0728-4F5A-BEF9-34416745DFF9}">
      <formula1>1</formula1>
      <formula2>5</formula2>
    </dataValidation>
  </dataValidations>
  <hyperlinks>
    <hyperlink ref="K3" location="Begroting!A1" tooltip="Begroting" display="Begroting" xr:uid="{0547883A-5C05-4147-BC43-5D195906E558}"/>
    <hyperlink ref="H3" location="Werkpakketten!B9" tooltip="Ga naar werkblad Werkpakketten" display="Werkpakketten" xr:uid="{FBF9FE38-6D1D-4570-B1C6-DCBC99A17008}"/>
    <hyperlink ref="H4" location="Activiteiten!B9" tooltip="Ga naar werkblad Activiteiten" display="Activiteiten" xr:uid="{C3F30C88-BFF0-4278-8F21-59413D62B7AB}"/>
    <hyperlink ref="H5" location="Kosten!B9" tooltip="Ga naar werkblad Kosten" display="Kosten" xr:uid="{1983A925-0CA6-4EBF-A802-DC755D1AC65B}"/>
    <hyperlink ref="H6" location="Financiering!G6" tooltip="Financiering" display="Financiering" xr:uid="{DBCBF1F9-AEA4-4DB0-AA62-78E95E3D36B0}"/>
  </hyperlinks>
  <pageMargins left="0.7" right="0.7" top="0.75" bottom="0.75" header="0.3" footer="0.3"/>
  <pageSetup paperSize="9" scale="62" fitToHeight="0" orientation="landscape" horizontalDpi="300" verticalDpi="300"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E54F40-FD3E-487D-8CFF-B1432AC92CD9}">
  <sheetPr codeName="Blad2">
    <tabColor rgb="FFFCE500"/>
  </sheetPr>
  <dimension ref="A1:J159"/>
  <sheetViews>
    <sheetView showGridLines="0" zoomScaleNormal="100" workbookViewId="0">
      <pane xSplit="1" ySplit="9" topLeftCell="B10" activePane="bottomRight" state="frozen"/>
      <selection pane="topRight"/>
      <selection pane="bottomLeft"/>
      <selection pane="bottomRight" activeCell="E3" sqref="E3"/>
    </sheetView>
  </sheetViews>
  <sheetFormatPr defaultColWidth="0" defaultRowHeight="15" zeroHeight="1" x14ac:dyDescent="0.3"/>
  <cols>
    <col min="1" max="1" width="2.7109375" style="31" customWidth="1"/>
    <col min="2" max="2" width="26.7109375" style="4" customWidth="1"/>
    <col min="3" max="3" width="50.7109375" style="4" customWidth="1"/>
    <col min="4" max="4" width="30.7109375" style="4" customWidth="1"/>
    <col min="5" max="6" width="18.7109375" style="4" customWidth="1"/>
    <col min="7" max="7" width="2.7109375" style="4" customWidth="1"/>
    <col min="8" max="9" width="15.7109375" style="4" customWidth="1"/>
    <col min="10" max="10" width="2.7109375" style="31" customWidth="1"/>
    <col min="11" max="16384" width="8.85546875" style="4" hidden="1"/>
  </cols>
  <sheetData>
    <row r="1" spans="1:9" s="31" customFormat="1" x14ac:dyDescent="0.3"/>
    <row r="2" spans="1:9" ht="18" x14ac:dyDescent="0.35">
      <c r="B2" s="3" t="str">
        <f>Partners!B2</f>
        <v>Project</v>
      </c>
      <c r="E2" s="6" t="s">
        <v>320</v>
      </c>
      <c r="H2" s="6" t="s">
        <v>372</v>
      </c>
    </row>
    <row r="3" spans="1:9" ht="15.75" x14ac:dyDescent="0.3">
      <c r="B3" s="164" t="str">
        <f>Partners!B3</f>
        <v>Projectnaam</v>
      </c>
      <c r="C3" s="127">
        <f>Partners!C3</f>
        <v>0</v>
      </c>
      <c r="E3" s="28" t="s">
        <v>57</v>
      </c>
      <c r="H3" s="26" t="s">
        <v>53</v>
      </c>
    </row>
    <row r="4" spans="1:9" x14ac:dyDescent="0.3">
      <c r="B4" s="164" t="str">
        <f>Partners!B4</f>
        <v>Projectlocatie</v>
      </c>
      <c r="C4" s="128">
        <f>Partners!C4</f>
        <v>0</v>
      </c>
      <c r="E4" s="28" t="s">
        <v>62</v>
      </c>
    </row>
    <row r="5" spans="1:9" ht="15.75" x14ac:dyDescent="0.35">
      <c r="B5" s="164" t="str">
        <f>Partners!B5</f>
        <v>Penvoerder</v>
      </c>
      <c r="C5" s="128" t="str">
        <f>Partners!C5</f>
        <v/>
      </c>
      <c r="E5" s="28" t="s">
        <v>63</v>
      </c>
      <c r="H5" s="210" t="str">
        <f>IF(H7=0,"Wordt automatisch berekend!","")</f>
        <v>Wordt automatisch berekend!</v>
      </c>
      <c r="I5" s="18"/>
    </row>
    <row r="6" spans="1:9" x14ac:dyDescent="0.3">
      <c r="E6" s="28" t="s">
        <v>395</v>
      </c>
      <c r="H6" s="173" t="s">
        <v>63</v>
      </c>
      <c r="I6" s="173" t="s">
        <v>59</v>
      </c>
    </row>
    <row r="7" spans="1:9" ht="18" x14ac:dyDescent="0.35">
      <c r="B7" s="3" t="s">
        <v>32</v>
      </c>
      <c r="C7" s="216" t="str">
        <f>IF(A60&lt;&gt;B60,"LET OP! Laat geen regels open tussen werkpakketten","")</f>
        <v/>
      </c>
      <c r="D7" s="18"/>
      <c r="E7" s="18"/>
      <c r="F7" s="18"/>
      <c r="H7" s="212">
        <f>SUM(Tbl.Werkpakketten[Kosten])</f>
        <v>0</v>
      </c>
      <c r="I7" s="212">
        <f>SUM(Tbl.Werkpakketten[Subsidie])</f>
        <v>0</v>
      </c>
    </row>
    <row r="8" spans="1:9" ht="18" x14ac:dyDescent="0.35">
      <c r="B8" s="264"/>
      <c r="C8" s="216"/>
      <c r="D8" s="18"/>
      <c r="E8" s="18"/>
      <c r="F8" s="18"/>
      <c r="H8" s="212"/>
      <c r="I8" s="212"/>
    </row>
    <row r="9" spans="1:9" ht="15.75" x14ac:dyDescent="0.35">
      <c r="A9" s="40">
        <v>0</v>
      </c>
      <c r="B9" s="4" t="s">
        <v>14</v>
      </c>
      <c r="C9" s="4" t="s">
        <v>31</v>
      </c>
      <c r="D9" s="4" t="s">
        <v>3</v>
      </c>
      <c r="E9" s="4" t="s">
        <v>387</v>
      </c>
      <c r="F9" s="14" t="s">
        <v>8</v>
      </c>
      <c r="G9" s="5" t="s">
        <v>162</v>
      </c>
      <c r="H9" s="79" t="s">
        <v>63</v>
      </c>
      <c r="I9" s="79" t="s">
        <v>59</v>
      </c>
    </row>
    <row r="10" spans="1:9" ht="16.5" x14ac:dyDescent="0.35">
      <c r="A10" s="40">
        <f>IF(ISBLANK(Tbl.Werkpakketten[[#This Row],[Naam]]),A9-1,A9+1)</f>
        <v>-1</v>
      </c>
      <c r="B10" s="252"/>
      <c r="C10" s="213"/>
      <c r="D10" s="261"/>
      <c r="E10" s="41">
        <f>_xlfn.XLOOKUP(Tbl.Werkpakketten[[#This Row],[Subsidiabele activiteit]],Tbl.Subsidiehoogte[Subsidieactiviteit],Tbl.Subsidiehoogte[Sub. Percentage],"",0,1)</f>
        <v>0</v>
      </c>
      <c r="F10" s="215"/>
      <c r="G10" s="5" t="s">
        <v>33</v>
      </c>
      <c r="H10" s="81">
        <f>SUMIF(Tbl.Kosten[WPnr.],Tbl.Werkpakketten[[#This Row],[WPnr.]],Tbl.Kosten[Totaal kosten])</f>
        <v>0</v>
      </c>
      <c r="I10" s="81">
        <f>SUMIF(Tbl.Kosten[WPnr.],Tbl.Werkpakketten[[#This Row],[WPnr.]],Tbl.Kosten[Subsidie])</f>
        <v>0</v>
      </c>
    </row>
    <row r="11" spans="1:9" ht="16.5" x14ac:dyDescent="0.35">
      <c r="A11" s="40">
        <f>IF(ISBLANK(Tbl.Werkpakketten[[#This Row],[Naam]]),A10-1,A10+1)</f>
        <v>-2</v>
      </c>
      <c r="B11" s="252"/>
      <c r="C11" s="213"/>
      <c r="D11" s="137"/>
      <c r="E11" s="41">
        <f>_xlfn.XLOOKUP(Tbl.Werkpakketten[[#This Row],[Subsidiabele activiteit]],Tbl.Subsidiehoogte[Subsidieactiviteit],Tbl.Subsidiehoogte[Sub. Percentage],"",0,1)</f>
        <v>0</v>
      </c>
      <c r="F11" s="215"/>
      <c r="G11" s="5" t="s">
        <v>34</v>
      </c>
      <c r="H11" s="81">
        <f>SUMIF(Tbl.Kosten[WPnr.],Tbl.Werkpakketten[[#This Row],[WPnr.]],Tbl.Kosten[Totaal kosten])</f>
        <v>0</v>
      </c>
      <c r="I11" s="81">
        <f>SUMIF(Tbl.Kosten[WPnr.],Tbl.Werkpakketten[[#This Row],[WPnr.]],Tbl.Kosten[Subsidie])</f>
        <v>0</v>
      </c>
    </row>
    <row r="12" spans="1:9" ht="15.75" x14ac:dyDescent="0.35">
      <c r="A12" s="40">
        <f>IF(ISBLANK(Tbl.Werkpakketten[[#This Row],[Naam]]),A11-1,A11+1)</f>
        <v>-3</v>
      </c>
      <c r="B12" s="252"/>
      <c r="C12" s="213"/>
      <c r="D12" s="137"/>
      <c r="E12" s="41">
        <f>_xlfn.XLOOKUP(Tbl.Werkpakketten[[#This Row],[Subsidiabele activiteit]],Tbl.Subsidiehoogte[Subsidieactiviteit],Tbl.Subsidiehoogte[Sub. Percentage],"",0,1)</f>
        <v>0</v>
      </c>
      <c r="F12" s="253"/>
      <c r="G12" s="5" t="s">
        <v>37</v>
      </c>
      <c r="H12" s="81">
        <f>SUMIF(Tbl.Kosten[WPnr.],Tbl.Werkpakketten[[#This Row],[WPnr.]],Tbl.Kosten[Totaal kosten])</f>
        <v>0</v>
      </c>
      <c r="I12" s="81">
        <f>SUMIF(Tbl.Kosten[WPnr.],Tbl.Werkpakketten[[#This Row],[WPnr.]],Tbl.Kosten[Subsidie])</f>
        <v>0</v>
      </c>
    </row>
    <row r="13" spans="1:9" ht="16.5" x14ac:dyDescent="0.35">
      <c r="A13" s="40">
        <f>IF(ISBLANK(Tbl.Werkpakketten[[#This Row],[Naam]]),A12-1,A12+1)</f>
        <v>-4</v>
      </c>
      <c r="B13" s="136"/>
      <c r="C13" s="214"/>
      <c r="D13" s="137"/>
      <c r="E13" s="41">
        <f>_xlfn.XLOOKUP(Tbl.Werkpakketten[[#This Row],[Subsidiabele activiteit]],Tbl.Subsidiehoogte[Subsidieactiviteit],Tbl.Subsidiehoogte[Sub. Percentage],"",0,1)</f>
        <v>0</v>
      </c>
      <c r="F13" s="209"/>
      <c r="G13" s="5" t="s">
        <v>114</v>
      </c>
      <c r="H13" s="81">
        <f>SUMIF(Tbl.Kosten[WPnr.],Tbl.Werkpakketten[[#This Row],[WPnr.]],Tbl.Kosten[Totaal kosten])</f>
        <v>0</v>
      </c>
      <c r="I13" s="81">
        <f>SUMIF(Tbl.Kosten[WPnr.],Tbl.Werkpakketten[[#This Row],[WPnr.]],Tbl.Kosten[Subsidie])</f>
        <v>0</v>
      </c>
    </row>
    <row r="14" spans="1:9" ht="15.75" x14ac:dyDescent="0.35">
      <c r="A14" s="40">
        <f>IF(ISBLANK(Tbl.Werkpakketten[[#This Row],[Naam]]),A13-1,A13+1)</f>
        <v>-5</v>
      </c>
      <c r="B14" s="136"/>
      <c r="C14" s="213"/>
      <c r="D14" s="137"/>
      <c r="E14" s="41">
        <f>_xlfn.XLOOKUP(Tbl.Werkpakketten[[#This Row],[Subsidiabele activiteit]],Tbl.Subsidiehoogte[Subsidieactiviteit],Tbl.Subsidiehoogte[Sub. Percentage],"",0,1)</f>
        <v>0</v>
      </c>
      <c r="F14" s="209"/>
      <c r="G14" s="5" t="s">
        <v>115</v>
      </c>
      <c r="H14" s="81">
        <f>SUMIF(Tbl.Kosten[WPnr.],Tbl.Werkpakketten[[#This Row],[WPnr.]],Tbl.Kosten[Totaal kosten])</f>
        <v>0</v>
      </c>
      <c r="I14" s="81">
        <f>SUMIF(Tbl.Kosten[WPnr.],Tbl.Werkpakketten[[#This Row],[WPnr.]],Tbl.Kosten[Subsidie])</f>
        <v>0</v>
      </c>
    </row>
    <row r="15" spans="1:9" ht="15.75" x14ac:dyDescent="0.35">
      <c r="A15" s="40">
        <f>IF(ISBLANK(Tbl.Werkpakketten[[#This Row],[Naam]]),A14-1,A14+1)</f>
        <v>-6</v>
      </c>
      <c r="B15" s="136"/>
      <c r="C15" s="213"/>
      <c r="D15" s="137"/>
      <c r="E15" s="41">
        <f>_xlfn.XLOOKUP(Tbl.Werkpakketten[[#This Row],[Subsidiabele activiteit]],Tbl.Subsidiehoogte[Subsidieactiviteit],Tbl.Subsidiehoogte[Sub. Percentage],"",0,1)</f>
        <v>0</v>
      </c>
      <c r="F15" s="209"/>
      <c r="G15" s="5" t="s">
        <v>116</v>
      </c>
      <c r="H15" s="81">
        <f>SUMIF(Tbl.Kosten[WPnr.],Tbl.Werkpakketten[[#This Row],[WPnr.]],Tbl.Kosten[Totaal kosten])</f>
        <v>0</v>
      </c>
      <c r="I15" s="81">
        <f>SUMIF(Tbl.Kosten[WPnr.],Tbl.Werkpakketten[[#This Row],[WPnr.]],Tbl.Kosten[Subsidie])</f>
        <v>0</v>
      </c>
    </row>
    <row r="16" spans="1:9" ht="15.75" x14ac:dyDescent="0.35">
      <c r="A16" s="40">
        <f>IF(ISBLANK(Tbl.Werkpakketten[[#This Row],[Naam]]),A15-1,A15+1)</f>
        <v>-7</v>
      </c>
      <c r="B16" s="136"/>
      <c r="C16" s="213"/>
      <c r="D16" s="137"/>
      <c r="E16" s="41">
        <f>_xlfn.XLOOKUP(Tbl.Werkpakketten[[#This Row],[Subsidiabele activiteit]],Tbl.Subsidiehoogte[Subsidieactiviteit],Tbl.Subsidiehoogte[Sub. Percentage],"",0,1)</f>
        <v>0</v>
      </c>
      <c r="F16" s="209"/>
      <c r="G16" s="5" t="s">
        <v>117</v>
      </c>
      <c r="H16" s="81">
        <f>SUMIF(Tbl.Kosten[WPnr.],Tbl.Werkpakketten[[#This Row],[WPnr.]],Tbl.Kosten[Totaal kosten])</f>
        <v>0</v>
      </c>
      <c r="I16" s="81">
        <f>SUMIF(Tbl.Kosten[WPnr.],Tbl.Werkpakketten[[#This Row],[WPnr.]],Tbl.Kosten[Subsidie])</f>
        <v>0</v>
      </c>
    </row>
    <row r="17" spans="1:9" ht="15.75" x14ac:dyDescent="0.35">
      <c r="A17" s="40">
        <f>IF(ISBLANK(Tbl.Werkpakketten[[#This Row],[Naam]]),A16-1,A16+1)</f>
        <v>-8</v>
      </c>
      <c r="B17" s="136"/>
      <c r="C17" s="136"/>
      <c r="D17" s="137"/>
      <c r="E17" s="41">
        <f>_xlfn.XLOOKUP(Tbl.Werkpakketten[[#This Row],[Subsidiabele activiteit]],Tbl.Subsidiehoogte[Subsidieactiviteit],Tbl.Subsidiehoogte[Sub. Percentage],"",0,1)</f>
        <v>0</v>
      </c>
      <c r="F17" s="209"/>
      <c r="G17" s="5" t="s">
        <v>118</v>
      </c>
      <c r="H17" s="81">
        <f>SUMIF(Tbl.Kosten[WPnr.],Tbl.Werkpakketten[[#This Row],[WPnr.]],Tbl.Kosten[Totaal kosten])</f>
        <v>0</v>
      </c>
      <c r="I17" s="81">
        <f>SUMIF(Tbl.Kosten[WPnr.],Tbl.Werkpakketten[[#This Row],[WPnr.]],Tbl.Kosten[Subsidie])</f>
        <v>0</v>
      </c>
    </row>
    <row r="18" spans="1:9" ht="15.75" x14ac:dyDescent="0.35">
      <c r="A18" s="40">
        <f>IF(ISBLANK(Tbl.Werkpakketten[[#This Row],[Naam]]),A17-1,A17+1)</f>
        <v>-9</v>
      </c>
      <c r="B18" s="136"/>
      <c r="C18" s="136"/>
      <c r="D18" s="137"/>
      <c r="E18" s="41">
        <f>_xlfn.XLOOKUP(Tbl.Werkpakketten[[#This Row],[Subsidiabele activiteit]],Tbl.Subsidiehoogte[Subsidieactiviteit],Tbl.Subsidiehoogte[Sub. Percentage],"",0,1)</f>
        <v>0</v>
      </c>
      <c r="F18" s="209"/>
      <c r="G18" s="5" t="s">
        <v>119</v>
      </c>
      <c r="H18" s="81">
        <f>SUMIF(Tbl.Kosten[WPnr.],Tbl.Werkpakketten[[#This Row],[WPnr.]],Tbl.Kosten[Totaal kosten])</f>
        <v>0</v>
      </c>
      <c r="I18" s="81">
        <f>SUMIF(Tbl.Kosten[WPnr.],Tbl.Werkpakketten[[#This Row],[WPnr.]],Tbl.Kosten[Subsidie])</f>
        <v>0</v>
      </c>
    </row>
    <row r="19" spans="1:9" ht="15.75" x14ac:dyDescent="0.35">
      <c r="A19" s="40">
        <f>IF(ISBLANK(Tbl.Werkpakketten[[#This Row],[Naam]]),A18-1,A18+1)</f>
        <v>-10</v>
      </c>
      <c r="B19" s="136"/>
      <c r="C19" s="136"/>
      <c r="D19" s="137"/>
      <c r="E19" s="41">
        <f>_xlfn.XLOOKUP(Tbl.Werkpakketten[[#This Row],[Subsidiabele activiteit]],Tbl.Subsidiehoogte[Subsidieactiviteit],Tbl.Subsidiehoogte[Sub. Percentage],"",0,1)</f>
        <v>0</v>
      </c>
      <c r="F19" s="209"/>
      <c r="G19" s="5" t="s">
        <v>120</v>
      </c>
      <c r="H19" s="81">
        <f>SUMIF(Tbl.Kosten[WPnr.],Tbl.Werkpakketten[[#This Row],[WPnr.]],Tbl.Kosten[Totaal kosten])</f>
        <v>0</v>
      </c>
      <c r="I19" s="81">
        <f>SUMIF(Tbl.Kosten[WPnr.],Tbl.Werkpakketten[[#This Row],[WPnr.]],Tbl.Kosten[Subsidie])</f>
        <v>0</v>
      </c>
    </row>
    <row r="20" spans="1:9" ht="15.75" x14ac:dyDescent="0.35">
      <c r="A20" s="40">
        <f>IF(ISBLANK(Tbl.Werkpakketten[[#This Row],[Naam]]),A19-1,A19+1)</f>
        <v>-11</v>
      </c>
      <c r="B20" s="136"/>
      <c r="C20" s="136"/>
      <c r="D20" s="137"/>
      <c r="E20" s="41">
        <f>_xlfn.XLOOKUP(Tbl.Werkpakketten[[#This Row],[Subsidiabele activiteit]],Tbl.Subsidiehoogte[Subsidieactiviteit],Tbl.Subsidiehoogte[Sub. Percentage],"",0,1)</f>
        <v>0</v>
      </c>
      <c r="F20" s="209"/>
      <c r="G20" s="5" t="s">
        <v>121</v>
      </c>
      <c r="H20" s="81">
        <f>SUMIF(Tbl.Kosten[WPnr.],Tbl.Werkpakketten[[#This Row],[WPnr.]],Tbl.Kosten[Totaal kosten])</f>
        <v>0</v>
      </c>
      <c r="I20" s="81">
        <f>SUMIF(Tbl.Kosten[WPnr.],Tbl.Werkpakketten[[#This Row],[WPnr.]],Tbl.Kosten[Subsidie])</f>
        <v>0</v>
      </c>
    </row>
    <row r="21" spans="1:9" ht="15.75" x14ac:dyDescent="0.35">
      <c r="A21" s="40">
        <f>IF(ISBLANK(Tbl.Werkpakketten[[#This Row],[Naam]]),A20-1,A20+1)</f>
        <v>-12</v>
      </c>
      <c r="B21" s="136"/>
      <c r="C21" s="136"/>
      <c r="D21" s="137"/>
      <c r="E21" s="41">
        <f>_xlfn.XLOOKUP(Tbl.Werkpakketten[[#This Row],[Subsidiabele activiteit]],Tbl.Subsidiehoogte[Subsidieactiviteit],Tbl.Subsidiehoogte[Sub. Percentage],"",0,1)</f>
        <v>0</v>
      </c>
      <c r="F21" s="209"/>
      <c r="G21" s="5" t="s">
        <v>122</v>
      </c>
      <c r="H21" s="81">
        <f>SUMIF(Tbl.Kosten[WPnr.],Tbl.Werkpakketten[[#This Row],[WPnr.]],Tbl.Kosten[Totaal kosten])</f>
        <v>0</v>
      </c>
      <c r="I21" s="81">
        <f>SUMIF(Tbl.Kosten[WPnr.],Tbl.Werkpakketten[[#This Row],[WPnr.]],Tbl.Kosten[Subsidie])</f>
        <v>0</v>
      </c>
    </row>
    <row r="22" spans="1:9" ht="15.75" x14ac:dyDescent="0.35">
      <c r="A22" s="40">
        <f>IF(ISBLANK(Tbl.Werkpakketten[[#This Row],[Naam]]),A21-1,A21+1)</f>
        <v>-13</v>
      </c>
      <c r="B22" s="136"/>
      <c r="C22" s="136"/>
      <c r="D22" s="137"/>
      <c r="E22" s="41">
        <f>_xlfn.XLOOKUP(Tbl.Werkpakketten[[#This Row],[Subsidiabele activiteit]],Tbl.Subsidiehoogte[Subsidieactiviteit],Tbl.Subsidiehoogte[Sub. Percentage],"",0,1)</f>
        <v>0</v>
      </c>
      <c r="F22" s="209"/>
      <c r="G22" s="5" t="s">
        <v>123</v>
      </c>
      <c r="H22" s="81">
        <f>SUMIF(Tbl.Kosten[WPnr.],Tbl.Werkpakketten[[#This Row],[WPnr.]],Tbl.Kosten[Totaal kosten])</f>
        <v>0</v>
      </c>
      <c r="I22" s="81">
        <f>SUMIF(Tbl.Kosten[WPnr.],Tbl.Werkpakketten[[#This Row],[WPnr.]],Tbl.Kosten[Subsidie])</f>
        <v>0</v>
      </c>
    </row>
    <row r="23" spans="1:9" ht="15.75" x14ac:dyDescent="0.35">
      <c r="A23" s="40">
        <f>IF(ISBLANK(Tbl.Werkpakketten[[#This Row],[Naam]]),A22-1,A22+1)</f>
        <v>-14</v>
      </c>
      <c r="B23" s="136"/>
      <c r="C23" s="136"/>
      <c r="D23" s="137"/>
      <c r="E23" s="41">
        <f>_xlfn.XLOOKUP(Tbl.Werkpakketten[[#This Row],[Subsidiabele activiteit]],Tbl.Subsidiehoogte[Subsidieactiviteit],Tbl.Subsidiehoogte[Sub. Percentage],"",0,1)</f>
        <v>0</v>
      </c>
      <c r="F23" s="209"/>
      <c r="G23" s="5" t="s">
        <v>124</v>
      </c>
      <c r="H23" s="81">
        <f>SUMIF(Tbl.Kosten[WPnr.],Tbl.Werkpakketten[[#This Row],[WPnr.]],Tbl.Kosten[Totaal kosten])</f>
        <v>0</v>
      </c>
      <c r="I23" s="81">
        <f>SUMIF(Tbl.Kosten[WPnr.],Tbl.Werkpakketten[[#This Row],[WPnr.]],Tbl.Kosten[Subsidie])</f>
        <v>0</v>
      </c>
    </row>
    <row r="24" spans="1:9" ht="15.75" x14ac:dyDescent="0.35">
      <c r="A24" s="40">
        <f>IF(ISBLANK(Tbl.Werkpakketten[[#This Row],[Naam]]),A23-1,A23+1)</f>
        <v>-15</v>
      </c>
      <c r="B24" s="136"/>
      <c r="C24" s="136"/>
      <c r="D24" s="137"/>
      <c r="E24" s="41">
        <f>_xlfn.XLOOKUP(Tbl.Werkpakketten[[#This Row],[Subsidiabele activiteit]],Tbl.Subsidiehoogte[Subsidieactiviteit],Tbl.Subsidiehoogte[Sub. Percentage],"",0,1)</f>
        <v>0</v>
      </c>
      <c r="F24" s="209"/>
      <c r="G24" s="5" t="s">
        <v>125</v>
      </c>
      <c r="H24" s="81">
        <f>SUMIF(Tbl.Kosten[WPnr.],Tbl.Werkpakketten[[#This Row],[WPnr.]],Tbl.Kosten[Totaal kosten])</f>
        <v>0</v>
      </c>
      <c r="I24" s="81">
        <f>SUMIF(Tbl.Kosten[WPnr.],Tbl.Werkpakketten[[#This Row],[WPnr.]],Tbl.Kosten[Subsidie])</f>
        <v>0</v>
      </c>
    </row>
    <row r="25" spans="1:9" ht="15.75" x14ac:dyDescent="0.35">
      <c r="A25" s="40">
        <f>IF(ISBLANK(Tbl.Werkpakketten[[#This Row],[Naam]]),A24-1,A24+1)</f>
        <v>-16</v>
      </c>
      <c r="B25" s="136"/>
      <c r="C25" s="136"/>
      <c r="D25" s="137"/>
      <c r="E25" s="41">
        <f>_xlfn.XLOOKUP(Tbl.Werkpakketten[[#This Row],[Subsidiabele activiteit]],Tbl.Subsidiehoogte[Subsidieactiviteit],Tbl.Subsidiehoogte[Sub. Percentage],"",0,1)</f>
        <v>0</v>
      </c>
      <c r="F25" s="209"/>
      <c r="G25" s="5" t="s">
        <v>126</v>
      </c>
      <c r="H25" s="81">
        <f>SUMIF(Tbl.Kosten[WPnr.],Tbl.Werkpakketten[[#This Row],[WPnr.]],Tbl.Kosten[Totaal kosten])</f>
        <v>0</v>
      </c>
      <c r="I25" s="81">
        <f>SUMIF(Tbl.Kosten[WPnr.],Tbl.Werkpakketten[[#This Row],[WPnr.]],Tbl.Kosten[Subsidie])</f>
        <v>0</v>
      </c>
    </row>
    <row r="26" spans="1:9" ht="15.75" x14ac:dyDescent="0.35">
      <c r="A26" s="40">
        <f>IF(ISBLANK(Tbl.Werkpakketten[[#This Row],[Naam]]),A25-1,A25+1)</f>
        <v>-17</v>
      </c>
      <c r="B26" s="136"/>
      <c r="C26" s="136"/>
      <c r="D26" s="137"/>
      <c r="E26" s="41">
        <f>_xlfn.XLOOKUP(Tbl.Werkpakketten[[#This Row],[Subsidiabele activiteit]],Tbl.Subsidiehoogte[Subsidieactiviteit],Tbl.Subsidiehoogte[Sub. Percentage],"",0,1)</f>
        <v>0</v>
      </c>
      <c r="F26" s="209"/>
      <c r="G26" s="5" t="s">
        <v>127</v>
      </c>
      <c r="H26" s="81">
        <f>SUMIF(Tbl.Kosten[WPnr.],Tbl.Werkpakketten[[#This Row],[WPnr.]],Tbl.Kosten[Totaal kosten])</f>
        <v>0</v>
      </c>
      <c r="I26" s="81">
        <f>SUMIF(Tbl.Kosten[WPnr.],Tbl.Werkpakketten[[#This Row],[WPnr.]],Tbl.Kosten[Subsidie])</f>
        <v>0</v>
      </c>
    </row>
    <row r="27" spans="1:9" ht="15.75" x14ac:dyDescent="0.35">
      <c r="A27" s="40">
        <f>IF(ISBLANK(Tbl.Werkpakketten[[#This Row],[Naam]]),A26-1,A26+1)</f>
        <v>-18</v>
      </c>
      <c r="B27" s="136"/>
      <c r="C27" s="136"/>
      <c r="D27" s="137"/>
      <c r="E27" s="41">
        <f>_xlfn.XLOOKUP(Tbl.Werkpakketten[[#This Row],[Subsidiabele activiteit]],Tbl.Subsidiehoogte[Subsidieactiviteit],Tbl.Subsidiehoogte[Sub. Percentage],"",0,1)</f>
        <v>0</v>
      </c>
      <c r="F27" s="209"/>
      <c r="G27" s="5" t="s">
        <v>128</v>
      </c>
      <c r="H27" s="81">
        <f>SUMIF(Tbl.Kosten[WPnr.],Tbl.Werkpakketten[[#This Row],[WPnr.]],Tbl.Kosten[Totaal kosten])</f>
        <v>0</v>
      </c>
      <c r="I27" s="81">
        <f>SUMIF(Tbl.Kosten[WPnr.],Tbl.Werkpakketten[[#This Row],[WPnr.]],Tbl.Kosten[Subsidie])</f>
        <v>0</v>
      </c>
    </row>
    <row r="28" spans="1:9" ht="15.75" x14ac:dyDescent="0.35">
      <c r="A28" s="40">
        <f>IF(ISBLANK(Tbl.Werkpakketten[[#This Row],[Naam]]),A27-1,A27+1)</f>
        <v>-19</v>
      </c>
      <c r="B28" s="136"/>
      <c r="C28" s="136"/>
      <c r="D28" s="137"/>
      <c r="E28" s="41">
        <f>_xlfn.XLOOKUP(Tbl.Werkpakketten[[#This Row],[Subsidiabele activiteit]],Tbl.Subsidiehoogte[Subsidieactiviteit],Tbl.Subsidiehoogte[Sub. Percentage],"",0,1)</f>
        <v>0</v>
      </c>
      <c r="F28" s="209"/>
      <c r="G28" s="5" t="s">
        <v>129</v>
      </c>
      <c r="H28" s="81">
        <f>SUMIF(Tbl.Kosten[WPnr.],Tbl.Werkpakketten[[#This Row],[WPnr.]],Tbl.Kosten[Totaal kosten])</f>
        <v>0</v>
      </c>
      <c r="I28" s="81">
        <f>SUMIF(Tbl.Kosten[WPnr.],Tbl.Werkpakketten[[#This Row],[WPnr.]],Tbl.Kosten[Subsidie])</f>
        <v>0</v>
      </c>
    </row>
    <row r="29" spans="1:9" ht="15.75" x14ac:dyDescent="0.35">
      <c r="A29" s="40">
        <f>IF(ISBLANK(Tbl.Werkpakketten[[#This Row],[Naam]]),A28-1,A28+1)</f>
        <v>-20</v>
      </c>
      <c r="B29" s="136"/>
      <c r="C29" s="136"/>
      <c r="D29" s="137"/>
      <c r="E29" s="41">
        <f>_xlfn.XLOOKUP(Tbl.Werkpakketten[[#This Row],[Subsidiabele activiteit]],Tbl.Subsidiehoogte[Subsidieactiviteit],Tbl.Subsidiehoogte[Sub. Percentage],"",0,1)</f>
        <v>0</v>
      </c>
      <c r="F29" s="209"/>
      <c r="G29" s="5" t="s">
        <v>130</v>
      </c>
      <c r="H29" s="81">
        <f>SUMIF(Tbl.Kosten[WPnr.],Tbl.Werkpakketten[[#This Row],[WPnr.]],Tbl.Kosten[Totaal kosten])</f>
        <v>0</v>
      </c>
      <c r="I29" s="81">
        <f>SUMIF(Tbl.Kosten[WPnr.],Tbl.Werkpakketten[[#This Row],[WPnr.]],Tbl.Kosten[Subsidie])</f>
        <v>0</v>
      </c>
    </row>
    <row r="30" spans="1:9" ht="15.75" x14ac:dyDescent="0.35">
      <c r="A30" s="40">
        <f>IF(ISBLANK(Tbl.Werkpakketten[[#This Row],[Naam]]),A29-1,A29+1)</f>
        <v>-21</v>
      </c>
      <c r="B30" s="136"/>
      <c r="C30" s="136"/>
      <c r="D30" s="137"/>
      <c r="E30" s="41">
        <f>_xlfn.XLOOKUP(Tbl.Werkpakketten[[#This Row],[Subsidiabele activiteit]],Tbl.Subsidiehoogte[Subsidieactiviteit],Tbl.Subsidiehoogte[Sub. Percentage],"",0,1)</f>
        <v>0</v>
      </c>
      <c r="F30" s="209"/>
      <c r="G30" s="5" t="s">
        <v>131</v>
      </c>
      <c r="H30" s="81">
        <f>SUMIF(Tbl.Kosten[WPnr.],Tbl.Werkpakketten[[#This Row],[WPnr.]],Tbl.Kosten[Totaal kosten])</f>
        <v>0</v>
      </c>
      <c r="I30" s="81">
        <f>SUMIF(Tbl.Kosten[WPnr.],Tbl.Werkpakketten[[#This Row],[WPnr.]],Tbl.Kosten[Subsidie])</f>
        <v>0</v>
      </c>
    </row>
    <row r="31" spans="1:9" ht="15.75" x14ac:dyDescent="0.35">
      <c r="A31" s="40">
        <f>IF(ISBLANK(Tbl.Werkpakketten[[#This Row],[Naam]]),A30-1,A30+1)</f>
        <v>-22</v>
      </c>
      <c r="B31" s="136"/>
      <c r="C31" s="136"/>
      <c r="D31" s="137"/>
      <c r="E31" s="41">
        <f>_xlfn.XLOOKUP(Tbl.Werkpakketten[[#This Row],[Subsidiabele activiteit]],Tbl.Subsidiehoogte[Subsidieactiviteit],Tbl.Subsidiehoogte[Sub. Percentage],"",0,1)</f>
        <v>0</v>
      </c>
      <c r="F31" s="209"/>
      <c r="G31" s="5" t="s">
        <v>132</v>
      </c>
      <c r="H31" s="81">
        <f>SUMIF(Tbl.Kosten[WPnr.],Tbl.Werkpakketten[[#This Row],[WPnr.]],Tbl.Kosten[Totaal kosten])</f>
        <v>0</v>
      </c>
      <c r="I31" s="81">
        <f>SUMIF(Tbl.Kosten[WPnr.],Tbl.Werkpakketten[[#This Row],[WPnr.]],Tbl.Kosten[Subsidie])</f>
        <v>0</v>
      </c>
    </row>
    <row r="32" spans="1:9" ht="15.75" x14ac:dyDescent="0.35">
      <c r="A32" s="40">
        <f>IF(ISBLANK(Tbl.Werkpakketten[[#This Row],[Naam]]),A31-1,A31+1)</f>
        <v>-23</v>
      </c>
      <c r="B32" s="136"/>
      <c r="C32" s="136"/>
      <c r="D32" s="137"/>
      <c r="E32" s="41">
        <f>_xlfn.XLOOKUP(Tbl.Werkpakketten[[#This Row],[Subsidiabele activiteit]],Tbl.Subsidiehoogte[Subsidieactiviteit],Tbl.Subsidiehoogte[Sub. Percentage],"",0,1)</f>
        <v>0</v>
      </c>
      <c r="F32" s="209"/>
      <c r="G32" s="5" t="s">
        <v>133</v>
      </c>
      <c r="H32" s="81">
        <f>SUMIF(Tbl.Kosten[WPnr.],Tbl.Werkpakketten[[#This Row],[WPnr.]],Tbl.Kosten[Totaal kosten])</f>
        <v>0</v>
      </c>
      <c r="I32" s="81">
        <f>SUMIF(Tbl.Kosten[WPnr.],Tbl.Werkpakketten[[#This Row],[WPnr.]],Tbl.Kosten[Subsidie])</f>
        <v>0</v>
      </c>
    </row>
    <row r="33" spans="1:9" ht="15.75" x14ac:dyDescent="0.35">
      <c r="A33" s="40">
        <f>IF(ISBLANK(Tbl.Werkpakketten[[#This Row],[Naam]]),A32-1,A32+1)</f>
        <v>-24</v>
      </c>
      <c r="B33" s="136"/>
      <c r="C33" s="136"/>
      <c r="D33" s="137"/>
      <c r="E33" s="41">
        <f>_xlfn.XLOOKUP(Tbl.Werkpakketten[[#This Row],[Subsidiabele activiteit]],Tbl.Subsidiehoogte[Subsidieactiviteit],Tbl.Subsidiehoogte[Sub. Percentage],"",0,1)</f>
        <v>0</v>
      </c>
      <c r="F33" s="209"/>
      <c r="G33" s="5" t="s">
        <v>134</v>
      </c>
      <c r="H33" s="81">
        <f>SUMIF(Tbl.Kosten[WPnr.],Tbl.Werkpakketten[[#This Row],[WPnr.]],Tbl.Kosten[Totaal kosten])</f>
        <v>0</v>
      </c>
      <c r="I33" s="81">
        <f>SUMIF(Tbl.Kosten[WPnr.],Tbl.Werkpakketten[[#This Row],[WPnr.]],Tbl.Kosten[Subsidie])</f>
        <v>0</v>
      </c>
    </row>
    <row r="34" spans="1:9" ht="15.75" x14ac:dyDescent="0.35">
      <c r="A34" s="40">
        <f>IF(ISBLANK(Tbl.Werkpakketten[[#This Row],[Naam]]),A33-1,A33+1)</f>
        <v>-25</v>
      </c>
      <c r="B34" s="136"/>
      <c r="C34" s="136"/>
      <c r="D34" s="137"/>
      <c r="E34" s="41">
        <f>_xlfn.XLOOKUP(Tbl.Werkpakketten[[#This Row],[Subsidiabele activiteit]],Tbl.Subsidiehoogte[Subsidieactiviteit],Tbl.Subsidiehoogte[Sub. Percentage],"",0,1)</f>
        <v>0</v>
      </c>
      <c r="F34" s="209"/>
      <c r="G34" s="5" t="s">
        <v>135</v>
      </c>
      <c r="H34" s="81">
        <f>SUMIF(Tbl.Kosten[WPnr.],Tbl.Werkpakketten[[#This Row],[WPnr.]],Tbl.Kosten[Totaal kosten])</f>
        <v>0</v>
      </c>
      <c r="I34" s="81">
        <f>SUMIF(Tbl.Kosten[WPnr.],Tbl.Werkpakketten[[#This Row],[WPnr.]],Tbl.Kosten[Subsidie])</f>
        <v>0</v>
      </c>
    </row>
    <row r="35" spans="1:9" ht="15.75" x14ac:dyDescent="0.35">
      <c r="A35" s="40">
        <f>IF(ISBLANK(Tbl.Werkpakketten[[#This Row],[Naam]]),A34-1,A34+1)</f>
        <v>-26</v>
      </c>
      <c r="B35" s="136"/>
      <c r="C35" s="136"/>
      <c r="D35" s="137"/>
      <c r="E35" s="41">
        <f>_xlfn.XLOOKUP(Tbl.Werkpakketten[[#This Row],[Subsidiabele activiteit]],Tbl.Subsidiehoogte[Subsidieactiviteit],Tbl.Subsidiehoogte[Sub. Percentage],"",0,1)</f>
        <v>0</v>
      </c>
      <c r="F35" s="209"/>
      <c r="G35" s="5" t="s">
        <v>136</v>
      </c>
      <c r="H35" s="81">
        <f>SUMIF(Tbl.Kosten[WPnr.],Tbl.Werkpakketten[[#This Row],[WPnr.]],Tbl.Kosten[Totaal kosten])</f>
        <v>0</v>
      </c>
      <c r="I35" s="81">
        <f>SUMIF(Tbl.Kosten[WPnr.],Tbl.Werkpakketten[[#This Row],[WPnr.]],Tbl.Kosten[Subsidie])</f>
        <v>0</v>
      </c>
    </row>
    <row r="36" spans="1:9" ht="15.75" x14ac:dyDescent="0.35">
      <c r="A36" s="40">
        <f>IF(ISBLANK(Tbl.Werkpakketten[[#This Row],[Naam]]),A35-1,A35+1)</f>
        <v>-27</v>
      </c>
      <c r="B36" s="136"/>
      <c r="C36" s="136"/>
      <c r="D36" s="137"/>
      <c r="E36" s="41">
        <f>_xlfn.XLOOKUP(Tbl.Werkpakketten[[#This Row],[Subsidiabele activiteit]],Tbl.Subsidiehoogte[Subsidieactiviteit],Tbl.Subsidiehoogte[Sub. Percentage],"",0,1)</f>
        <v>0</v>
      </c>
      <c r="F36" s="209"/>
      <c r="G36" s="5" t="s">
        <v>137</v>
      </c>
      <c r="H36" s="81">
        <f>SUMIF(Tbl.Kosten[WPnr.],Tbl.Werkpakketten[[#This Row],[WPnr.]],Tbl.Kosten[Totaal kosten])</f>
        <v>0</v>
      </c>
      <c r="I36" s="81">
        <f>SUMIF(Tbl.Kosten[WPnr.],Tbl.Werkpakketten[[#This Row],[WPnr.]],Tbl.Kosten[Subsidie])</f>
        <v>0</v>
      </c>
    </row>
    <row r="37" spans="1:9" ht="15.75" x14ac:dyDescent="0.35">
      <c r="A37" s="40">
        <f>IF(ISBLANK(Tbl.Werkpakketten[[#This Row],[Naam]]),A36-1,A36+1)</f>
        <v>-28</v>
      </c>
      <c r="B37" s="136"/>
      <c r="C37" s="136"/>
      <c r="D37" s="137"/>
      <c r="E37" s="41">
        <f>_xlfn.XLOOKUP(Tbl.Werkpakketten[[#This Row],[Subsidiabele activiteit]],Tbl.Subsidiehoogte[Subsidieactiviteit],Tbl.Subsidiehoogte[Sub. Percentage],"",0,1)</f>
        <v>0</v>
      </c>
      <c r="F37" s="209"/>
      <c r="G37" s="5" t="s">
        <v>138</v>
      </c>
      <c r="H37" s="81">
        <f>SUMIF(Tbl.Kosten[WPnr.],Tbl.Werkpakketten[[#This Row],[WPnr.]],Tbl.Kosten[Totaal kosten])</f>
        <v>0</v>
      </c>
      <c r="I37" s="81">
        <f>SUMIF(Tbl.Kosten[WPnr.],Tbl.Werkpakketten[[#This Row],[WPnr.]],Tbl.Kosten[Subsidie])</f>
        <v>0</v>
      </c>
    </row>
    <row r="38" spans="1:9" ht="15.75" x14ac:dyDescent="0.35">
      <c r="A38" s="40">
        <f>IF(ISBLANK(Tbl.Werkpakketten[[#This Row],[Naam]]),A37-1,A37+1)</f>
        <v>-29</v>
      </c>
      <c r="B38" s="136"/>
      <c r="C38" s="136"/>
      <c r="D38" s="137"/>
      <c r="E38" s="41">
        <f>_xlfn.XLOOKUP(Tbl.Werkpakketten[[#This Row],[Subsidiabele activiteit]],Tbl.Subsidiehoogte[Subsidieactiviteit],Tbl.Subsidiehoogte[Sub. Percentage],"",0,1)</f>
        <v>0</v>
      </c>
      <c r="F38" s="209"/>
      <c r="G38" s="5" t="s">
        <v>139</v>
      </c>
      <c r="H38" s="81">
        <f>SUMIF(Tbl.Kosten[WPnr.],Tbl.Werkpakketten[[#This Row],[WPnr.]],Tbl.Kosten[Totaal kosten])</f>
        <v>0</v>
      </c>
      <c r="I38" s="81">
        <f>SUMIF(Tbl.Kosten[WPnr.],Tbl.Werkpakketten[[#This Row],[WPnr.]],Tbl.Kosten[Subsidie])</f>
        <v>0</v>
      </c>
    </row>
    <row r="39" spans="1:9" ht="15.75" x14ac:dyDescent="0.35">
      <c r="A39" s="40">
        <f>IF(ISBLANK(Tbl.Werkpakketten[[#This Row],[Naam]]),A38-1,A38+1)</f>
        <v>-30</v>
      </c>
      <c r="B39" s="136"/>
      <c r="C39" s="136"/>
      <c r="D39" s="137"/>
      <c r="E39" s="41">
        <f>_xlfn.XLOOKUP(Tbl.Werkpakketten[[#This Row],[Subsidiabele activiteit]],Tbl.Subsidiehoogte[Subsidieactiviteit],Tbl.Subsidiehoogte[Sub. Percentage],"",0,1)</f>
        <v>0</v>
      </c>
      <c r="F39" s="209"/>
      <c r="G39" s="5" t="s">
        <v>140</v>
      </c>
      <c r="H39" s="81">
        <f>SUMIF(Tbl.Kosten[WPnr.],Tbl.Werkpakketten[[#This Row],[WPnr.]],Tbl.Kosten[Totaal kosten])</f>
        <v>0</v>
      </c>
      <c r="I39" s="81">
        <f>SUMIF(Tbl.Kosten[WPnr.],Tbl.Werkpakketten[[#This Row],[WPnr.]],Tbl.Kosten[Subsidie])</f>
        <v>0</v>
      </c>
    </row>
    <row r="40" spans="1:9" ht="15.75" x14ac:dyDescent="0.35">
      <c r="A40" s="40">
        <f>IF(ISBLANK(Tbl.Werkpakketten[[#This Row],[Naam]]),A39-1,A39+1)</f>
        <v>-31</v>
      </c>
      <c r="B40" s="136"/>
      <c r="C40" s="136"/>
      <c r="D40" s="137"/>
      <c r="E40" s="41">
        <f>_xlfn.XLOOKUP(Tbl.Werkpakketten[[#This Row],[Subsidiabele activiteit]],Tbl.Subsidiehoogte[Subsidieactiviteit],Tbl.Subsidiehoogte[Sub. Percentage],"",0,1)</f>
        <v>0</v>
      </c>
      <c r="F40" s="209"/>
      <c r="G40" s="5" t="s">
        <v>141</v>
      </c>
      <c r="H40" s="81">
        <f>SUMIF(Tbl.Kosten[WPnr.],Tbl.Werkpakketten[[#This Row],[WPnr.]],Tbl.Kosten[Totaal kosten])</f>
        <v>0</v>
      </c>
      <c r="I40" s="81">
        <f>SUMIF(Tbl.Kosten[WPnr.],Tbl.Werkpakketten[[#This Row],[WPnr.]],Tbl.Kosten[Subsidie])</f>
        <v>0</v>
      </c>
    </row>
    <row r="41" spans="1:9" ht="15.75" x14ac:dyDescent="0.35">
      <c r="A41" s="40">
        <f>IF(ISBLANK(Tbl.Werkpakketten[[#This Row],[Naam]]),A40-1,A40+1)</f>
        <v>-32</v>
      </c>
      <c r="B41" s="136"/>
      <c r="C41" s="136"/>
      <c r="D41" s="137"/>
      <c r="E41" s="41">
        <f>_xlfn.XLOOKUP(Tbl.Werkpakketten[[#This Row],[Subsidiabele activiteit]],Tbl.Subsidiehoogte[Subsidieactiviteit],Tbl.Subsidiehoogte[Sub. Percentage],"",0,1)</f>
        <v>0</v>
      </c>
      <c r="F41" s="209"/>
      <c r="G41" s="5" t="s">
        <v>142</v>
      </c>
      <c r="H41" s="81">
        <f>SUMIF(Tbl.Kosten[WPnr.],Tbl.Werkpakketten[[#This Row],[WPnr.]],Tbl.Kosten[Totaal kosten])</f>
        <v>0</v>
      </c>
      <c r="I41" s="81">
        <f>SUMIF(Tbl.Kosten[WPnr.],Tbl.Werkpakketten[[#This Row],[WPnr.]],Tbl.Kosten[Subsidie])</f>
        <v>0</v>
      </c>
    </row>
    <row r="42" spans="1:9" ht="15.75" x14ac:dyDescent="0.35">
      <c r="A42" s="40">
        <f>IF(ISBLANK(Tbl.Werkpakketten[[#This Row],[Naam]]),A41-1,A41+1)</f>
        <v>-33</v>
      </c>
      <c r="B42" s="136"/>
      <c r="C42" s="136"/>
      <c r="D42" s="137"/>
      <c r="E42" s="41">
        <f>_xlfn.XLOOKUP(Tbl.Werkpakketten[[#This Row],[Subsidiabele activiteit]],Tbl.Subsidiehoogte[Subsidieactiviteit],Tbl.Subsidiehoogte[Sub. Percentage],"",0,1)</f>
        <v>0</v>
      </c>
      <c r="F42" s="209"/>
      <c r="G42" s="5" t="s">
        <v>143</v>
      </c>
      <c r="H42" s="81">
        <f>SUMIF(Tbl.Kosten[WPnr.],Tbl.Werkpakketten[[#This Row],[WPnr.]],Tbl.Kosten[Totaal kosten])</f>
        <v>0</v>
      </c>
      <c r="I42" s="81">
        <f>SUMIF(Tbl.Kosten[WPnr.],Tbl.Werkpakketten[[#This Row],[WPnr.]],Tbl.Kosten[Subsidie])</f>
        <v>0</v>
      </c>
    </row>
    <row r="43" spans="1:9" ht="15.75" x14ac:dyDescent="0.35">
      <c r="A43" s="40">
        <f>IF(ISBLANK(Tbl.Werkpakketten[[#This Row],[Naam]]),A42-1,A42+1)</f>
        <v>-34</v>
      </c>
      <c r="B43" s="136"/>
      <c r="C43" s="136"/>
      <c r="D43" s="137"/>
      <c r="E43" s="41">
        <f>_xlfn.XLOOKUP(Tbl.Werkpakketten[[#This Row],[Subsidiabele activiteit]],Tbl.Subsidiehoogte[Subsidieactiviteit],Tbl.Subsidiehoogte[Sub. Percentage],"",0,1)</f>
        <v>0</v>
      </c>
      <c r="F43" s="209"/>
      <c r="G43" s="5" t="s">
        <v>144</v>
      </c>
      <c r="H43" s="81">
        <f>SUMIF(Tbl.Kosten[WPnr.],Tbl.Werkpakketten[[#This Row],[WPnr.]],Tbl.Kosten[Totaal kosten])</f>
        <v>0</v>
      </c>
      <c r="I43" s="81">
        <f>SUMIF(Tbl.Kosten[WPnr.],Tbl.Werkpakketten[[#This Row],[WPnr.]],Tbl.Kosten[Subsidie])</f>
        <v>0</v>
      </c>
    </row>
    <row r="44" spans="1:9" ht="15.75" x14ac:dyDescent="0.35">
      <c r="A44" s="40">
        <f>IF(ISBLANK(Tbl.Werkpakketten[[#This Row],[Naam]]),A43-1,A43+1)</f>
        <v>-35</v>
      </c>
      <c r="B44" s="136"/>
      <c r="C44" s="136"/>
      <c r="D44" s="137"/>
      <c r="E44" s="41">
        <f>_xlfn.XLOOKUP(Tbl.Werkpakketten[[#This Row],[Subsidiabele activiteit]],Tbl.Subsidiehoogte[Subsidieactiviteit],Tbl.Subsidiehoogte[Sub. Percentage],"",0,1)</f>
        <v>0</v>
      </c>
      <c r="F44" s="209"/>
      <c r="G44" s="5" t="s">
        <v>145</v>
      </c>
      <c r="H44" s="81">
        <f>SUMIF(Tbl.Kosten[WPnr.],Tbl.Werkpakketten[[#This Row],[WPnr.]],Tbl.Kosten[Totaal kosten])</f>
        <v>0</v>
      </c>
      <c r="I44" s="81">
        <f>SUMIF(Tbl.Kosten[WPnr.],Tbl.Werkpakketten[[#This Row],[WPnr.]],Tbl.Kosten[Subsidie])</f>
        <v>0</v>
      </c>
    </row>
    <row r="45" spans="1:9" ht="15.75" x14ac:dyDescent="0.35">
      <c r="A45" s="40">
        <f>IF(ISBLANK(Tbl.Werkpakketten[[#This Row],[Naam]]),A44-1,A44+1)</f>
        <v>-36</v>
      </c>
      <c r="B45" s="136"/>
      <c r="C45" s="136"/>
      <c r="D45" s="137"/>
      <c r="E45" s="41">
        <f>_xlfn.XLOOKUP(Tbl.Werkpakketten[[#This Row],[Subsidiabele activiteit]],Tbl.Subsidiehoogte[Subsidieactiviteit],Tbl.Subsidiehoogte[Sub. Percentage],"",0,1)</f>
        <v>0</v>
      </c>
      <c r="F45" s="209"/>
      <c r="G45" s="5" t="s">
        <v>146</v>
      </c>
      <c r="H45" s="81">
        <f>SUMIF(Tbl.Kosten[WPnr.],Tbl.Werkpakketten[[#This Row],[WPnr.]],Tbl.Kosten[Totaal kosten])</f>
        <v>0</v>
      </c>
      <c r="I45" s="81">
        <f>SUMIF(Tbl.Kosten[WPnr.],Tbl.Werkpakketten[[#This Row],[WPnr.]],Tbl.Kosten[Subsidie])</f>
        <v>0</v>
      </c>
    </row>
    <row r="46" spans="1:9" ht="15.75" x14ac:dyDescent="0.35">
      <c r="A46" s="40">
        <f>IF(ISBLANK(Tbl.Werkpakketten[[#This Row],[Naam]]),A45-1,A45+1)</f>
        <v>-37</v>
      </c>
      <c r="B46" s="136"/>
      <c r="C46" s="136"/>
      <c r="D46" s="137"/>
      <c r="E46" s="41">
        <f>_xlfn.XLOOKUP(Tbl.Werkpakketten[[#This Row],[Subsidiabele activiteit]],Tbl.Subsidiehoogte[Subsidieactiviteit],Tbl.Subsidiehoogte[Sub. Percentage],"",0,1)</f>
        <v>0</v>
      </c>
      <c r="F46" s="209"/>
      <c r="G46" s="5" t="s">
        <v>147</v>
      </c>
      <c r="H46" s="81">
        <f>SUMIF(Tbl.Kosten[WPnr.],Tbl.Werkpakketten[[#This Row],[WPnr.]],Tbl.Kosten[Totaal kosten])</f>
        <v>0</v>
      </c>
      <c r="I46" s="81">
        <f>SUMIF(Tbl.Kosten[WPnr.],Tbl.Werkpakketten[[#This Row],[WPnr.]],Tbl.Kosten[Subsidie])</f>
        <v>0</v>
      </c>
    </row>
    <row r="47" spans="1:9" ht="15.75" x14ac:dyDescent="0.35">
      <c r="A47" s="40">
        <f>IF(ISBLANK(Tbl.Werkpakketten[[#This Row],[Naam]]),A46-1,A46+1)</f>
        <v>-38</v>
      </c>
      <c r="B47" s="136"/>
      <c r="C47" s="136"/>
      <c r="D47" s="137"/>
      <c r="E47" s="41">
        <f>_xlfn.XLOOKUP(Tbl.Werkpakketten[[#This Row],[Subsidiabele activiteit]],Tbl.Subsidiehoogte[Subsidieactiviteit],Tbl.Subsidiehoogte[Sub. Percentage],"",0,1)</f>
        <v>0</v>
      </c>
      <c r="F47" s="209"/>
      <c r="G47" s="5" t="s">
        <v>148</v>
      </c>
      <c r="H47" s="81">
        <f>SUMIF(Tbl.Kosten[WPnr.],Tbl.Werkpakketten[[#This Row],[WPnr.]],Tbl.Kosten[Totaal kosten])</f>
        <v>0</v>
      </c>
      <c r="I47" s="81">
        <f>SUMIF(Tbl.Kosten[WPnr.],Tbl.Werkpakketten[[#This Row],[WPnr.]],Tbl.Kosten[Subsidie])</f>
        <v>0</v>
      </c>
    </row>
    <row r="48" spans="1:9" ht="15.75" x14ac:dyDescent="0.35">
      <c r="A48" s="40">
        <f>IF(ISBLANK(Tbl.Werkpakketten[[#This Row],[Naam]]),A47-1,A47+1)</f>
        <v>-39</v>
      </c>
      <c r="B48" s="136"/>
      <c r="C48" s="136"/>
      <c r="D48" s="137"/>
      <c r="E48" s="41">
        <f>_xlfn.XLOOKUP(Tbl.Werkpakketten[[#This Row],[Subsidiabele activiteit]],Tbl.Subsidiehoogte[Subsidieactiviteit],Tbl.Subsidiehoogte[Sub. Percentage],"",0,1)</f>
        <v>0</v>
      </c>
      <c r="F48" s="209"/>
      <c r="G48" s="5" t="s">
        <v>149</v>
      </c>
      <c r="H48" s="81">
        <f>SUMIF(Tbl.Kosten[WPnr.],Tbl.Werkpakketten[[#This Row],[WPnr.]],Tbl.Kosten[Totaal kosten])</f>
        <v>0</v>
      </c>
      <c r="I48" s="81">
        <f>SUMIF(Tbl.Kosten[WPnr.],Tbl.Werkpakketten[[#This Row],[WPnr.]],Tbl.Kosten[Subsidie])</f>
        <v>0</v>
      </c>
    </row>
    <row r="49" spans="1:9" ht="15.75" x14ac:dyDescent="0.35">
      <c r="A49" s="40">
        <f>IF(ISBLANK(Tbl.Werkpakketten[[#This Row],[Naam]]),A48-1,A48+1)</f>
        <v>-40</v>
      </c>
      <c r="B49" s="136"/>
      <c r="C49" s="136"/>
      <c r="D49" s="137"/>
      <c r="E49" s="41">
        <f>_xlfn.XLOOKUP(Tbl.Werkpakketten[[#This Row],[Subsidiabele activiteit]],Tbl.Subsidiehoogte[Subsidieactiviteit],Tbl.Subsidiehoogte[Sub. Percentage],"",0,1)</f>
        <v>0</v>
      </c>
      <c r="F49" s="209"/>
      <c r="G49" s="5" t="s">
        <v>150</v>
      </c>
      <c r="H49" s="81">
        <f>SUMIF(Tbl.Kosten[WPnr.],Tbl.Werkpakketten[[#This Row],[WPnr.]],Tbl.Kosten[Totaal kosten])</f>
        <v>0</v>
      </c>
      <c r="I49" s="81">
        <f>SUMIF(Tbl.Kosten[WPnr.],Tbl.Werkpakketten[[#This Row],[WPnr.]],Tbl.Kosten[Subsidie])</f>
        <v>0</v>
      </c>
    </row>
    <row r="50" spans="1:9" ht="15.75" x14ac:dyDescent="0.35">
      <c r="A50" s="40">
        <f>IF(ISBLANK(Tbl.Werkpakketten[[#This Row],[Naam]]),A49-1,A49+1)</f>
        <v>-41</v>
      </c>
      <c r="B50" s="136"/>
      <c r="C50" s="136"/>
      <c r="D50" s="137"/>
      <c r="E50" s="41">
        <f>_xlfn.XLOOKUP(Tbl.Werkpakketten[[#This Row],[Subsidiabele activiteit]],Tbl.Subsidiehoogte[Subsidieactiviteit],Tbl.Subsidiehoogte[Sub. Percentage],"",0,1)</f>
        <v>0</v>
      </c>
      <c r="F50" s="209"/>
      <c r="G50" s="5" t="s">
        <v>151</v>
      </c>
      <c r="H50" s="81">
        <f>SUMIF(Tbl.Kosten[WPnr.],Tbl.Werkpakketten[[#This Row],[WPnr.]],Tbl.Kosten[Totaal kosten])</f>
        <v>0</v>
      </c>
      <c r="I50" s="81">
        <f>SUMIF(Tbl.Kosten[WPnr.],Tbl.Werkpakketten[[#This Row],[WPnr.]],Tbl.Kosten[Subsidie])</f>
        <v>0</v>
      </c>
    </row>
    <row r="51" spans="1:9" ht="15.75" x14ac:dyDescent="0.35">
      <c r="A51" s="40">
        <f>IF(ISBLANK(Tbl.Werkpakketten[[#This Row],[Naam]]),A50-1,A50+1)</f>
        <v>-42</v>
      </c>
      <c r="B51" s="136"/>
      <c r="C51" s="136"/>
      <c r="D51" s="137"/>
      <c r="E51" s="41">
        <f>_xlfn.XLOOKUP(Tbl.Werkpakketten[[#This Row],[Subsidiabele activiteit]],Tbl.Subsidiehoogte[Subsidieactiviteit],Tbl.Subsidiehoogte[Sub. Percentage],"",0,1)</f>
        <v>0</v>
      </c>
      <c r="F51" s="209"/>
      <c r="G51" s="5" t="s">
        <v>152</v>
      </c>
      <c r="H51" s="81">
        <f>SUMIF(Tbl.Kosten[WPnr.],Tbl.Werkpakketten[[#This Row],[WPnr.]],Tbl.Kosten[Totaal kosten])</f>
        <v>0</v>
      </c>
      <c r="I51" s="81">
        <f>SUMIF(Tbl.Kosten[WPnr.],Tbl.Werkpakketten[[#This Row],[WPnr.]],Tbl.Kosten[Subsidie])</f>
        <v>0</v>
      </c>
    </row>
    <row r="52" spans="1:9" ht="15.75" x14ac:dyDescent="0.35">
      <c r="A52" s="40">
        <f>IF(ISBLANK(Tbl.Werkpakketten[[#This Row],[Naam]]),A51-1,A51+1)</f>
        <v>-43</v>
      </c>
      <c r="B52" s="136"/>
      <c r="C52" s="136"/>
      <c r="D52" s="137"/>
      <c r="E52" s="41">
        <f>_xlfn.XLOOKUP(Tbl.Werkpakketten[[#This Row],[Subsidiabele activiteit]],Tbl.Subsidiehoogte[Subsidieactiviteit],Tbl.Subsidiehoogte[Sub. Percentage],"",0,1)</f>
        <v>0</v>
      </c>
      <c r="F52" s="209"/>
      <c r="G52" s="5" t="s">
        <v>153</v>
      </c>
      <c r="H52" s="81">
        <f>SUMIF(Tbl.Kosten[WPnr.],Tbl.Werkpakketten[[#This Row],[WPnr.]],Tbl.Kosten[Totaal kosten])</f>
        <v>0</v>
      </c>
      <c r="I52" s="81">
        <f>SUMIF(Tbl.Kosten[WPnr.],Tbl.Werkpakketten[[#This Row],[WPnr.]],Tbl.Kosten[Subsidie])</f>
        <v>0</v>
      </c>
    </row>
    <row r="53" spans="1:9" ht="15.75" x14ac:dyDescent="0.35">
      <c r="A53" s="40">
        <f>IF(ISBLANK(Tbl.Werkpakketten[[#This Row],[Naam]]),A52-1,A52+1)</f>
        <v>-44</v>
      </c>
      <c r="B53" s="136"/>
      <c r="C53" s="136"/>
      <c r="D53" s="137"/>
      <c r="E53" s="41">
        <f>_xlfn.XLOOKUP(Tbl.Werkpakketten[[#This Row],[Subsidiabele activiteit]],Tbl.Subsidiehoogte[Subsidieactiviteit],Tbl.Subsidiehoogte[Sub. Percentage],"",0,1)</f>
        <v>0</v>
      </c>
      <c r="F53" s="209"/>
      <c r="G53" s="5" t="s">
        <v>154</v>
      </c>
      <c r="H53" s="81">
        <f>SUMIF(Tbl.Kosten[WPnr.],Tbl.Werkpakketten[[#This Row],[WPnr.]],Tbl.Kosten[Totaal kosten])</f>
        <v>0</v>
      </c>
      <c r="I53" s="81">
        <f>SUMIF(Tbl.Kosten[WPnr.],Tbl.Werkpakketten[[#This Row],[WPnr.]],Tbl.Kosten[Subsidie])</f>
        <v>0</v>
      </c>
    </row>
    <row r="54" spans="1:9" ht="15.75" x14ac:dyDescent="0.35">
      <c r="A54" s="40">
        <f>IF(ISBLANK(Tbl.Werkpakketten[[#This Row],[Naam]]),A53-1,A53+1)</f>
        <v>-45</v>
      </c>
      <c r="B54" s="136"/>
      <c r="C54" s="136"/>
      <c r="D54" s="137"/>
      <c r="E54" s="41">
        <f>_xlfn.XLOOKUP(Tbl.Werkpakketten[[#This Row],[Subsidiabele activiteit]],Tbl.Subsidiehoogte[Subsidieactiviteit],Tbl.Subsidiehoogte[Sub. Percentage],"",0,1)</f>
        <v>0</v>
      </c>
      <c r="F54" s="209"/>
      <c r="G54" s="5" t="s">
        <v>155</v>
      </c>
      <c r="H54" s="81">
        <f>SUMIF(Tbl.Kosten[WPnr.],Tbl.Werkpakketten[[#This Row],[WPnr.]],Tbl.Kosten[Totaal kosten])</f>
        <v>0</v>
      </c>
      <c r="I54" s="81">
        <f>SUMIF(Tbl.Kosten[WPnr.],Tbl.Werkpakketten[[#This Row],[WPnr.]],Tbl.Kosten[Subsidie])</f>
        <v>0</v>
      </c>
    </row>
    <row r="55" spans="1:9" ht="15.75" x14ac:dyDescent="0.35">
      <c r="A55" s="40">
        <f>IF(ISBLANK(Tbl.Werkpakketten[[#This Row],[Naam]]),A54-1,A54+1)</f>
        <v>-46</v>
      </c>
      <c r="B55" s="136"/>
      <c r="C55" s="136"/>
      <c r="D55" s="137"/>
      <c r="E55" s="41">
        <f>_xlfn.XLOOKUP(Tbl.Werkpakketten[[#This Row],[Subsidiabele activiteit]],Tbl.Subsidiehoogte[Subsidieactiviteit],Tbl.Subsidiehoogte[Sub. Percentage],"",0,1)</f>
        <v>0</v>
      </c>
      <c r="F55" s="209"/>
      <c r="G55" s="5" t="s">
        <v>156</v>
      </c>
      <c r="H55" s="81">
        <f>SUMIF(Tbl.Kosten[WPnr.],Tbl.Werkpakketten[[#This Row],[WPnr.]],Tbl.Kosten[Totaal kosten])</f>
        <v>0</v>
      </c>
      <c r="I55" s="81">
        <f>SUMIF(Tbl.Kosten[WPnr.],Tbl.Werkpakketten[[#This Row],[WPnr.]],Tbl.Kosten[Subsidie])</f>
        <v>0</v>
      </c>
    </row>
    <row r="56" spans="1:9" ht="15.75" x14ac:dyDescent="0.35">
      <c r="A56" s="40">
        <f>IF(ISBLANK(Tbl.Werkpakketten[[#This Row],[Naam]]),A55-1,A55+1)</f>
        <v>-47</v>
      </c>
      <c r="B56" s="136"/>
      <c r="C56" s="136"/>
      <c r="D56" s="137"/>
      <c r="E56" s="41">
        <f>_xlfn.XLOOKUP(Tbl.Werkpakketten[[#This Row],[Subsidiabele activiteit]],Tbl.Subsidiehoogte[Subsidieactiviteit],Tbl.Subsidiehoogte[Sub. Percentage],"",0,1)</f>
        <v>0</v>
      </c>
      <c r="F56" s="209"/>
      <c r="G56" s="5" t="s">
        <v>157</v>
      </c>
      <c r="H56" s="81">
        <f>SUMIF(Tbl.Kosten[WPnr.],Tbl.Werkpakketten[[#This Row],[WPnr.]],Tbl.Kosten[Totaal kosten])</f>
        <v>0</v>
      </c>
      <c r="I56" s="81">
        <f>SUMIF(Tbl.Kosten[WPnr.],Tbl.Werkpakketten[[#This Row],[WPnr.]],Tbl.Kosten[Subsidie])</f>
        <v>0</v>
      </c>
    </row>
    <row r="57" spans="1:9" ht="15.75" x14ac:dyDescent="0.35">
      <c r="A57" s="40">
        <f>IF(ISBLANK(Tbl.Werkpakketten[[#This Row],[Naam]]),A56-1,A56+1)</f>
        <v>-48</v>
      </c>
      <c r="B57" s="136"/>
      <c r="C57" s="136"/>
      <c r="D57" s="137"/>
      <c r="E57" s="41">
        <f>_xlfn.XLOOKUP(Tbl.Werkpakketten[[#This Row],[Subsidiabele activiteit]],Tbl.Subsidiehoogte[Subsidieactiviteit],Tbl.Subsidiehoogte[Sub. Percentage],"",0,1)</f>
        <v>0</v>
      </c>
      <c r="F57" s="209"/>
      <c r="G57" s="5" t="s">
        <v>158</v>
      </c>
      <c r="H57" s="81">
        <f>SUMIF(Tbl.Kosten[WPnr.],Tbl.Werkpakketten[[#This Row],[WPnr.]],Tbl.Kosten[Totaal kosten])</f>
        <v>0</v>
      </c>
      <c r="I57" s="81">
        <f>SUMIF(Tbl.Kosten[WPnr.],Tbl.Werkpakketten[[#This Row],[WPnr.]],Tbl.Kosten[Subsidie])</f>
        <v>0</v>
      </c>
    </row>
    <row r="58" spans="1:9" ht="15.75" x14ac:dyDescent="0.35">
      <c r="A58" s="40">
        <f>IF(ISBLANK(Tbl.Werkpakketten[[#This Row],[Naam]]),A57-1,A57+1)</f>
        <v>-49</v>
      </c>
      <c r="B58" s="136"/>
      <c r="C58" s="136"/>
      <c r="D58" s="137"/>
      <c r="E58" s="41">
        <f>_xlfn.XLOOKUP(Tbl.Werkpakketten[[#This Row],[Subsidiabele activiteit]],Tbl.Subsidiehoogte[Subsidieactiviteit],Tbl.Subsidiehoogte[Sub. Percentage],"",0,1)</f>
        <v>0</v>
      </c>
      <c r="F58" s="209"/>
      <c r="G58" s="5" t="s">
        <v>159</v>
      </c>
      <c r="H58" s="81">
        <f>SUMIF(Tbl.Kosten[WPnr.],Tbl.Werkpakketten[[#This Row],[WPnr.]],Tbl.Kosten[Totaal kosten])</f>
        <v>0</v>
      </c>
      <c r="I58" s="81">
        <f>SUMIF(Tbl.Kosten[WPnr.],Tbl.Werkpakketten[[#This Row],[WPnr.]],Tbl.Kosten[Subsidie])</f>
        <v>0</v>
      </c>
    </row>
    <row r="59" spans="1:9" ht="15.75" x14ac:dyDescent="0.35">
      <c r="A59" s="40">
        <f>IF(ISBLANK(Tbl.Werkpakketten[[#This Row],[Naam]]),A58-1,A58+1)</f>
        <v>-50</v>
      </c>
      <c r="B59" s="136"/>
      <c r="C59" s="136"/>
      <c r="D59" s="137"/>
      <c r="E59" s="41">
        <f>_xlfn.XLOOKUP(Tbl.Werkpakketten[[#This Row],[Subsidiabele activiteit]],Tbl.Subsidiehoogte[Subsidieactiviteit],Tbl.Subsidiehoogte[Sub. Percentage],"",0,1)</f>
        <v>0</v>
      </c>
      <c r="F59" s="209"/>
      <c r="G59" s="5" t="s">
        <v>160</v>
      </c>
      <c r="H59" s="81">
        <f>SUMIF(Tbl.Kosten[WPnr.],Tbl.Werkpakketten[[#This Row],[WPnr.]],Tbl.Kosten[Totaal kosten])</f>
        <v>0</v>
      </c>
      <c r="I59" s="81">
        <f>SUMIF(Tbl.Kosten[WPnr.],Tbl.Werkpakketten[[#This Row],[WPnr.]],Tbl.Kosten[Subsidie])</f>
        <v>0</v>
      </c>
    </row>
    <row r="60" spans="1:9" hidden="1" x14ac:dyDescent="0.3">
      <c r="A60" s="31">
        <f>MAX(A9:A59)</f>
        <v>0</v>
      </c>
      <c r="B60" s="7">
        <f>SUBTOTAL(103,Tbl.Werkpakketten[Naam])</f>
        <v>0</v>
      </c>
      <c r="C60" s="7"/>
      <c r="D60" s="7"/>
      <c r="E60" s="7"/>
      <c r="F60" s="20"/>
      <c r="G60" s="5">
        <f>SUBTOTAL(103,Tbl.Werkpakketten[WPnr.])</f>
        <v>50</v>
      </c>
      <c r="H60" s="7"/>
      <c r="I60" s="7"/>
    </row>
    <row r="61" spans="1:9" hidden="1" x14ac:dyDescent="0.3">
      <c r="B61" s="7">
        <f>Tbl.Werkpakketten[[#Totals],[WPnr.]]-Tbl.Werkpakketten[[#Totals],[Naam]]</f>
        <v>50</v>
      </c>
      <c r="C61" s="10"/>
      <c r="D61" s="10"/>
      <c r="E61" s="10"/>
      <c r="F61" s="19"/>
      <c r="G61" s="7"/>
    </row>
    <row r="62" spans="1:9" hidden="1" x14ac:dyDescent="0.3">
      <c r="B62" s="10"/>
      <c r="C62" s="10"/>
      <c r="D62" s="10"/>
      <c r="E62" s="10"/>
      <c r="F62" s="19"/>
      <c r="G62" s="7"/>
    </row>
    <row r="63" spans="1:9" hidden="1" x14ac:dyDescent="0.3">
      <c r="B63" s="10"/>
      <c r="C63" s="10"/>
      <c r="D63" s="10"/>
      <c r="E63" s="10"/>
      <c r="F63" s="19"/>
      <c r="G63" s="7"/>
    </row>
    <row r="64" spans="1:9" hidden="1" x14ac:dyDescent="0.3">
      <c r="B64" s="10"/>
      <c r="C64" s="10"/>
      <c r="D64" s="10"/>
      <c r="E64" s="10"/>
      <c r="F64" s="19"/>
      <c r="G64" s="7"/>
    </row>
    <row r="65" spans="2:7" hidden="1" x14ac:dyDescent="0.3">
      <c r="B65" s="10"/>
      <c r="C65" s="10"/>
      <c r="D65" s="10"/>
      <c r="E65" s="10"/>
      <c r="F65" s="19"/>
      <c r="G65" s="7"/>
    </row>
    <row r="66" spans="2:7" hidden="1" x14ac:dyDescent="0.3">
      <c r="B66" s="10"/>
      <c r="C66" s="10"/>
      <c r="D66" s="10"/>
      <c r="E66" s="10"/>
      <c r="F66" s="19"/>
      <c r="G66" s="7"/>
    </row>
    <row r="67" spans="2:7" hidden="1" x14ac:dyDescent="0.3">
      <c r="B67" s="10"/>
      <c r="C67" s="10"/>
      <c r="D67" s="10"/>
      <c r="E67" s="10"/>
      <c r="F67" s="19"/>
      <c r="G67" s="7"/>
    </row>
    <row r="68" spans="2:7" hidden="1" x14ac:dyDescent="0.3">
      <c r="B68" s="10"/>
      <c r="C68" s="10"/>
      <c r="D68" s="10"/>
      <c r="E68" s="10"/>
      <c r="F68" s="19"/>
      <c r="G68" s="7"/>
    </row>
    <row r="69" spans="2:7" hidden="1" x14ac:dyDescent="0.3">
      <c r="B69" s="10"/>
      <c r="C69" s="10"/>
      <c r="D69" s="10"/>
      <c r="E69" s="10"/>
      <c r="F69" s="19"/>
      <c r="G69" s="7"/>
    </row>
    <row r="70" spans="2:7" hidden="1" x14ac:dyDescent="0.3">
      <c r="B70" s="10"/>
      <c r="C70" s="10"/>
      <c r="D70" s="10"/>
      <c r="E70" s="10"/>
      <c r="F70" s="19"/>
      <c r="G70" s="7"/>
    </row>
    <row r="71" spans="2:7" hidden="1" x14ac:dyDescent="0.3">
      <c r="B71" s="10"/>
      <c r="C71" s="10"/>
      <c r="D71" s="10"/>
      <c r="E71" s="10"/>
      <c r="F71" s="19"/>
      <c r="G71" s="7"/>
    </row>
    <row r="72" spans="2:7" hidden="1" x14ac:dyDescent="0.3">
      <c r="B72" s="10"/>
      <c r="C72" s="10"/>
      <c r="D72" s="10"/>
      <c r="E72" s="10"/>
      <c r="F72" s="19"/>
      <c r="G72" s="7"/>
    </row>
    <row r="73" spans="2:7" hidden="1" x14ac:dyDescent="0.3">
      <c r="B73" s="10"/>
      <c r="C73" s="10"/>
      <c r="D73" s="10"/>
      <c r="E73" s="10"/>
      <c r="F73" s="19"/>
      <c r="G73" s="7"/>
    </row>
    <row r="74" spans="2:7" hidden="1" x14ac:dyDescent="0.3">
      <c r="B74" s="10"/>
      <c r="C74" s="10"/>
      <c r="D74" s="10"/>
      <c r="E74" s="10"/>
      <c r="F74" s="19"/>
      <c r="G74" s="7"/>
    </row>
    <row r="75" spans="2:7" hidden="1" x14ac:dyDescent="0.3">
      <c r="B75" s="10"/>
      <c r="C75" s="10"/>
      <c r="D75" s="10"/>
      <c r="E75" s="10"/>
      <c r="F75" s="19"/>
      <c r="G75" s="7"/>
    </row>
    <row r="76" spans="2:7" hidden="1" x14ac:dyDescent="0.3">
      <c r="B76" s="10"/>
      <c r="C76" s="10"/>
      <c r="D76" s="10"/>
      <c r="E76" s="10"/>
      <c r="F76" s="19"/>
      <c r="G76" s="7"/>
    </row>
    <row r="77" spans="2:7" hidden="1" x14ac:dyDescent="0.3">
      <c r="B77" s="10"/>
      <c r="C77" s="10"/>
      <c r="D77" s="10"/>
      <c r="E77" s="10"/>
      <c r="F77" s="19"/>
      <c r="G77" s="7"/>
    </row>
    <row r="78" spans="2:7" hidden="1" x14ac:dyDescent="0.3">
      <c r="B78" s="10"/>
      <c r="C78" s="10"/>
      <c r="D78" s="10"/>
      <c r="E78" s="10"/>
      <c r="F78" s="19"/>
      <c r="G78" s="7"/>
    </row>
    <row r="79" spans="2:7" hidden="1" x14ac:dyDescent="0.3">
      <c r="B79" s="10"/>
      <c r="C79" s="10"/>
      <c r="D79" s="10"/>
      <c r="E79" s="10"/>
      <c r="F79" s="19"/>
      <c r="G79" s="7"/>
    </row>
    <row r="80" spans="2:7" hidden="1" x14ac:dyDescent="0.3">
      <c r="B80" s="10"/>
      <c r="C80" s="10"/>
      <c r="D80" s="10"/>
      <c r="E80" s="10"/>
      <c r="F80" s="19"/>
      <c r="G80" s="7"/>
    </row>
    <row r="81" spans="2:7" hidden="1" x14ac:dyDescent="0.3">
      <c r="B81" s="10"/>
      <c r="C81" s="10"/>
      <c r="D81" s="10"/>
      <c r="E81" s="10"/>
      <c r="F81" s="19"/>
      <c r="G81" s="7"/>
    </row>
    <row r="82" spans="2:7" hidden="1" x14ac:dyDescent="0.3">
      <c r="B82" s="10"/>
      <c r="C82" s="10"/>
      <c r="D82" s="10"/>
      <c r="E82" s="10"/>
      <c r="F82" s="19"/>
      <c r="G82" s="7"/>
    </row>
    <row r="83" spans="2:7" hidden="1" x14ac:dyDescent="0.3">
      <c r="B83" s="10"/>
      <c r="C83" s="10"/>
      <c r="D83" s="10"/>
      <c r="E83" s="10"/>
      <c r="F83" s="19"/>
      <c r="G83" s="7"/>
    </row>
    <row r="84" spans="2:7" hidden="1" x14ac:dyDescent="0.3">
      <c r="B84" s="10"/>
      <c r="C84" s="10"/>
      <c r="D84" s="10"/>
      <c r="E84" s="10"/>
      <c r="F84" s="19"/>
      <c r="G84" s="7"/>
    </row>
    <row r="85" spans="2:7" hidden="1" x14ac:dyDescent="0.3">
      <c r="B85" s="10"/>
      <c r="C85" s="10"/>
      <c r="D85" s="10"/>
      <c r="E85" s="10"/>
      <c r="F85" s="19"/>
      <c r="G85" s="7"/>
    </row>
    <row r="86" spans="2:7" hidden="1" x14ac:dyDescent="0.3">
      <c r="B86" s="10"/>
      <c r="C86" s="10"/>
      <c r="D86" s="10"/>
      <c r="E86" s="10"/>
      <c r="F86" s="19"/>
      <c r="G86" s="7"/>
    </row>
    <row r="87" spans="2:7" hidden="1" x14ac:dyDescent="0.3">
      <c r="B87" s="10"/>
      <c r="C87" s="10"/>
      <c r="D87" s="10"/>
      <c r="E87" s="10"/>
      <c r="F87" s="19"/>
      <c r="G87" s="7"/>
    </row>
    <row r="88" spans="2:7" hidden="1" x14ac:dyDescent="0.3">
      <c r="B88" s="10"/>
      <c r="C88" s="10"/>
      <c r="D88" s="10"/>
      <c r="E88" s="10"/>
      <c r="F88" s="19"/>
      <c r="G88" s="7"/>
    </row>
    <row r="89" spans="2:7" hidden="1" x14ac:dyDescent="0.3">
      <c r="B89" s="10"/>
      <c r="C89" s="10"/>
      <c r="D89" s="10"/>
      <c r="E89" s="10"/>
      <c r="F89" s="19"/>
      <c r="G89" s="7"/>
    </row>
    <row r="90" spans="2:7" hidden="1" x14ac:dyDescent="0.3">
      <c r="B90" s="10"/>
      <c r="C90" s="10"/>
      <c r="D90" s="10"/>
      <c r="E90" s="10"/>
      <c r="F90" s="19"/>
      <c r="G90" s="7"/>
    </row>
    <row r="91" spans="2:7" hidden="1" x14ac:dyDescent="0.3">
      <c r="B91" s="10"/>
      <c r="C91" s="10"/>
      <c r="D91" s="10"/>
      <c r="E91" s="10"/>
      <c r="F91" s="19"/>
      <c r="G91" s="7"/>
    </row>
    <row r="92" spans="2:7" hidden="1" x14ac:dyDescent="0.3">
      <c r="B92" s="10"/>
      <c r="C92" s="10"/>
      <c r="D92" s="10"/>
      <c r="E92" s="10"/>
      <c r="F92" s="19"/>
      <c r="G92" s="7"/>
    </row>
    <row r="93" spans="2:7" hidden="1" x14ac:dyDescent="0.3">
      <c r="B93" s="10"/>
      <c r="C93" s="10"/>
      <c r="D93" s="10"/>
      <c r="E93" s="10"/>
      <c r="F93" s="19"/>
      <c r="G93" s="7"/>
    </row>
    <row r="94" spans="2:7" hidden="1" x14ac:dyDescent="0.3">
      <c r="B94" s="10"/>
      <c r="C94" s="10"/>
      <c r="D94" s="10"/>
      <c r="E94" s="10"/>
      <c r="F94" s="19"/>
      <c r="G94" s="7"/>
    </row>
    <row r="95" spans="2:7" hidden="1" x14ac:dyDescent="0.3">
      <c r="B95" s="10"/>
      <c r="C95" s="10"/>
      <c r="D95" s="10"/>
      <c r="E95" s="10"/>
      <c r="F95" s="19"/>
      <c r="G95" s="7"/>
    </row>
    <row r="96" spans="2:7" hidden="1" x14ac:dyDescent="0.3">
      <c r="B96" s="10"/>
      <c r="C96" s="10"/>
      <c r="D96" s="10"/>
      <c r="E96" s="10"/>
      <c r="F96" s="19"/>
      <c r="G96" s="7"/>
    </row>
    <row r="97" spans="2:7" hidden="1" x14ac:dyDescent="0.3">
      <c r="B97" s="10"/>
      <c r="C97" s="10"/>
      <c r="D97" s="10"/>
      <c r="E97" s="10"/>
      <c r="F97" s="19"/>
      <c r="G97" s="7"/>
    </row>
    <row r="98" spans="2:7" hidden="1" x14ac:dyDescent="0.3">
      <c r="B98" s="10"/>
      <c r="C98" s="10"/>
      <c r="D98" s="10"/>
      <c r="E98" s="10"/>
      <c r="F98" s="19"/>
      <c r="G98" s="7"/>
    </row>
    <row r="99" spans="2:7" hidden="1" x14ac:dyDescent="0.3">
      <c r="B99" s="10"/>
      <c r="C99" s="10"/>
      <c r="D99" s="10"/>
      <c r="E99" s="10"/>
      <c r="F99" s="19"/>
      <c r="G99" s="7"/>
    </row>
    <row r="100" spans="2:7" hidden="1" x14ac:dyDescent="0.3">
      <c r="B100" s="10"/>
      <c r="C100" s="10"/>
      <c r="D100" s="10"/>
      <c r="E100" s="10"/>
      <c r="F100" s="19"/>
      <c r="G100" s="7"/>
    </row>
    <row r="101" spans="2:7" hidden="1" x14ac:dyDescent="0.3">
      <c r="B101" s="10"/>
      <c r="C101" s="10"/>
      <c r="D101" s="10"/>
      <c r="E101" s="10"/>
      <c r="F101" s="19"/>
      <c r="G101" s="7"/>
    </row>
    <row r="102" spans="2:7" hidden="1" x14ac:dyDescent="0.3">
      <c r="B102" s="10"/>
      <c r="C102" s="10"/>
      <c r="D102" s="10"/>
      <c r="E102" s="10"/>
      <c r="F102" s="19"/>
      <c r="G102" s="7"/>
    </row>
    <row r="103" spans="2:7" hidden="1" x14ac:dyDescent="0.3">
      <c r="B103" s="10"/>
      <c r="C103" s="10"/>
      <c r="D103" s="10"/>
      <c r="E103" s="10"/>
      <c r="F103" s="19"/>
      <c r="G103" s="7"/>
    </row>
    <row r="104" spans="2:7" hidden="1" x14ac:dyDescent="0.3">
      <c r="B104" s="10"/>
      <c r="C104" s="10"/>
      <c r="D104" s="10"/>
      <c r="E104" s="10"/>
      <c r="F104" s="19"/>
      <c r="G104" s="7"/>
    </row>
    <row r="105" spans="2:7" hidden="1" x14ac:dyDescent="0.3">
      <c r="B105" s="10"/>
      <c r="C105" s="10"/>
      <c r="D105" s="10"/>
      <c r="E105" s="10"/>
      <c r="F105" s="19"/>
      <c r="G105" s="7"/>
    </row>
    <row r="106" spans="2:7" hidden="1" x14ac:dyDescent="0.3">
      <c r="B106" s="10"/>
      <c r="C106" s="10"/>
      <c r="D106" s="10"/>
      <c r="E106" s="10"/>
      <c r="F106" s="19"/>
      <c r="G106" s="7"/>
    </row>
    <row r="107" spans="2:7" hidden="1" x14ac:dyDescent="0.3">
      <c r="B107" s="10"/>
      <c r="C107" s="10"/>
      <c r="D107" s="10"/>
      <c r="E107" s="10"/>
      <c r="F107" s="19"/>
      <c r="G107" s="7"/>
    </row>
    <row r="108" spans="2:7" hidden="1" x14ac:dyDescent="0.3">
      <c r="B108" s="10"/>
      <c r="C108" s="10"/>
      <c r="D108" s="10"/>
      <c r="E108" s="10"/>
      <c r="F108" s="19"/>
      <c r="G108" s="7"/>
    </row>
    <row r="109" spans="2:7" hidden="1" x14ac:dyDescent="0.3">
      <c r="B109" s="10"/>
      <c r="C109" s="10"/>
      <c r="D109" s="10"/>
      <c r="E109" s="10"/>
      <c r="F109" s="19"/>
      <c r="G109" s="7"/>
    </row>
    <row r="110" spans="2:7" hidden="1" x14ac:dyDescent="0.3">
      <c r="B110" s="10"/>
      <c r="C110" s="10"/>
      <c r="D110" s="10"/>
      <c r="E110" s="10"/>
      <c r="F110" s="19"/>
      <c r="G110" s="7"/>
    </row>
    <row r="111" spans="2:7" hidden="1" x14ac:dyDescent="0.3">
      <c r="B111" s="10"/>
      <c r="C111" s="10"/>
      <c r="D111" s="10"/>
      <c r="E111" s="10"/>
      <c r="F111" s="19"/>
      <c r="G111" s="7"/>
    </row>
    <row r="112" spans="2:7" hidden="1" x14ac:dyDescent="0.3">
      <c r="B112" s="10"/>
      <c r="C112" s="10"/>
      <c r="D112" s="10"/>
      <c r="E112" s="10"/>
      <c r="F112" s="19"/>
      <c r="G112" s="7"/>
    </row>
    <row r="113" spans="2:7" hidden="1" x14ac:dyDescent="0.3">
      <c r="B113" s="10"/>
      <c r="C113" s="10"/>
      <c r="D113" s="10"/>
      <c r="E113" s="10"/>
      <c r="F113" s="19"/>
      <c r="G113" s="7"/>
    </row>
    <row r="114" spans="2:7" hidden="1" x14ac:dyDescent="0.3">
      <c r="B114" s="10"/>
      <c r="C114" s="10"/>
      <c r="D114" s="10"/>
      <c r="E114" s="10"/>
      <c r="F114" s="19"/>
      <c r="G114" s="7"/>
    </row>
    <row r="115" spans="2:7" hidden="1" x14ac:dyDescent="0.3">
      <c r="B115" s="10"/>
      <c r="C115" s="10"/>
      <c r="D115" s="10"/>
      <c r="E115" s="10"/>
      <c r="F115" s="19"/>
      <c r="G115" s="7"/>
    </row>
    <row r="116" spans="2:7" hidden="1" x14ac:dyDescent="0.3">
      <c r="B116" s="10"/>
      <c r="C116" s="10"/>
      <c r="D116" s="10"/>
      <c r="E116" s="10"/>
      <c r="F116" s="19"/>
      <c r="G116" s="7"/>
    </row>
    <row r="117" spans="2:7" hidden="1" x14ac:dyDescent="0.3">
      <c r="B117" s="10"/>
      <c r="C117" s="10"/>
      <c r="D117" s="10"/>
      <c r="E117" s="10"/>
      <c r="F117" s="19"/>
      <c r="G117" s="7"/>
    </row>
    <row r="118" spans="2:7" hidden="1" x14ac:dyDescent="0.3">
      <c r="B118" s="10"/>
      <c r="C118" s="10"/>
      <c r="D118" s="10"/>
      <c r="E118" s="10"/>
      <c r="F118" s="19"/>
      <c r="G118" s="7"/>
    </row>
    <row r="119" spans="2:7" hidden="1" x14ac:dyDescent="0.3">
      <c r="B119" s="10"/>
      <c r="C119" s="10"/>
      <c r="D119" s="10"/>
      <c r="E119" s="10"/>
      <c r="F119" s="19"/>
      <c r="G119" s="7"/>
    </row>
    <row r="120" spans="2:7" hidden="1" x14ac:dyDescent="0.3">
      <c r="B120" s="10"/>
      <c r="C120" s="10"/>
      <c r="D120" s="10"/>
      <c r="E120" s="10"/>
      <c r="F120" s="19"/>
      <c r="G120" s="7"/>
    </row>
    <row r="121" spans="2:7" hidden="1" x14ac:dyDescent="0.3">
      <c r="B121" s="10"/>
      <c r="C121" s="10"/>
      <c r="D121" s="10"/>
      <c r="E121" s="10"/>
      <c r="F121" s="19"/>
      <c r="G121" s="7"/>
    </row>
    <row r="122" spans="2:7" hidden="1" x14ac:dyDescent="0.3">
      <c r="B122" s="10"/>
      <c r="C122" s="10"/>
      <c r="D122" s="10"/>
      <c r="E122" s="10"/>
      <c r="F122" s="19"/>
      <c r="G122" s="7"/>
    </row>
    <row r="123" spans="2:7" hidden="1" x14ac:dyDescent="0.3">
      <c r="B123" s="10"/>
      <c r="C123" s="10"/>
      <c r="D123" s="10"/>
      <c r="E123" s="10"/>
      <c r="F123" s="19"/>
      <c r="G123" s="7"/>
    </row>
    <row r="124" spans="2:7" hidden="1" x14ac:dyDescent="0.3">
      <c r="B124" s="10"/>
      <c r="C124" s="10"/>
      <c r="D124" s="10"/>
      <c r="E124" s="10"/>
      <c r="F124" s="19"/>
      <c r="G124" s="7"/>
    </row>
    <row r="125" spans="2:7" hidden="1" x14ac:dyDescent="0.3">
      <c r="B125" s="10"/>
      <c r="C125" s="10"/>
      <c r="D125" s="10"/>
      <c r="E125" s="10"/>
      <c r="F125" s="19"/>
      <c r="G125" s="7"/>
    </row>
    <row r="126" spans="2:7" hidden="1" x14ac:dyDescent="0.3">
      <c r="B126" s="10"/>
      <c r="C126" s="10"/>
      <c r="D126" s="10"/>
      <c r="E126" s="10"/>
      <c r="F126" s="19"/>
      <c r="G126" s="7"/>
    </row>
    <row r="127" spans="2:7" hidden="1" x14ac:dyDescent="0.3">
      <c r="B127" s="10"/>
      <c r="C127" s="10"/>
      <c r="D127" s="10"/>
      <c r="E127" s="10"/>
      <c r="F127" s="19"/>
      <c r="G127" s="7"/>
    </row>
    <row r="128" spans="2:7" hidden="1" x14ac:dyDescent="0.3">
      <c r="B128" s="10"/>
      <c r="C128" s="10"/>
      <c r="D128" s="10"/>
      <c r="E128" s="10"/>
      <c r="F128" s="19"/>
      <c r="G128" s="7"/>
    </row>
    <row r="129" spans="2:7" hidden="1" x14ac:dyDescent="0.3">
      <c r="B129" s="10"/>
      <c r="C129" s="10"/>
      <c r="D129" s="10"/>
      <c r="E129" s="10"/>
      <c r="F129" s="19"/>
      <c r="G129" s="7"/>
    </row>
    <row r="130" spans="2:7" hidden="1" x14ac:dyDescent="0.3">
      <c r="B130" s="10"/>
      <c r="C130" s="10"/>
      <c r="D130" s="10"/>
      <c r="E130" s="10"/>
      <c r="F130" s="19"/>
      <c r="G130" s="7"/>
    </row>
    <row r="131" spans="2:7" hidden="1" x14ac:dyDescent="0.3">
      <c r="B131" s="10"/>
      <c r="C131" s="10"/>
      <c r="D131" s="10"/>
      <c r="E131" s="10"/>
      <c r="F131" s="19"/>
      <c r="G131" s="7"/>
    </row>
    <row r="132" spans="2:7" hidden="1" x14ac:dyDescent="0.3">
      <c r="B132" s="10"/>
      <c r="C132" s="10"/>
      <c r="D132" s="10"/>
      <c r="E132" s="10"/>
      <c r="F132" s="19"/>
      <c r="G132" s="7"/>
    </row>
    <row r="133" spans="2:7" hidden="1" x14ac:dyDescent="0.3">
      <c r="B133" s="10"/>
      <c r="C133" s="10"/>
      <c r="D133" s="10"/>
      <c r="E133" s="10"/>
      <c r="F133" s="19"/>
      <c r="G133" s="7"/>
    </row>
    <row r="134" spans="2:7" hidden="1" x14ac:dyDescent="0.3">
      <c r="B134" s="10"/>
      <c r="C134" s="10"/>
      <c r="D134" s="10"/>
      <c r="E134" s="10"/>
      <c r="F134" s="19"/>
      <c r="G134" s="7"/>
    </row>
    <row r="135" spans="2:7" hidden="1" x14ac:dyDescent="0.3">
      <c r="B135" s="10"/>
      <c r="C135" s="10"/>
      <c r="D135" s="10"/>
      <c r="E135" s="10"/>
      <c r="F135" s="19"/>
      <c r="G135" s="7"/>
    </row>
    <row r="136" spans="2:7" hidden="1" x14ac:dyDescent="0.3">
      <c r="B136" s="10"/>
      <c r="C136" s="10"/>
      <c r="D136" s="10"/>
      <c r="E136" s="10"/>
      <c r="F136" s="19"/>
      <c r="G136" s="7"/>
    </row>
    <row r="137" spans="2:7" hidden="1" x14ac:dyDescent="0.3">
      <c r="B137" s="10"/>
      <c r="C137" s="10"/>
      <c r="D137" s="10"/>
      <c r="E137" s="10"/>
      <c r="F137" s="19"/>
      <c r="G137" s="7"/>
    </row>
    <row r="138" spans="2:7" hidden="1" x14ac:dyDescent="0.3">
      <c r="B138" s="10"/>
      <c r="C138" s="10"/>
      <c r="D138" s="10"/>
      <c r="E138" s="10"/>
      <c r="F138" s="19"/>
      <c r="G138" s="7"/>
    </row>
    <row r="139" spans="2:7" hidden="1" x14ac:dyDescent="0.3">
      <c r="B139" s="10"/>
      <c r="C139" s="10"/>
      <c r="D139" s="10"/>
      <c r="E139" s="10"/>
      <c r="F139" s="19"/>
      <c r="G139" s="7"/>
    </row>
    <row r="140" spans="2:7" hidden="1" x14ac:dyDescent="0.3">
      <c r="B140" s="10"/>
      <c r="C140" s="10"/>
      <c r="D140" s="10"/>
      <c r="E140" s="10"/>
      <c r="F140" s="19"/>
      <c r="G140" s="7"/>
    </row>
    <row r="141" spans="2:7" hidden="1" x14ac:dyDescent="0.3">
      <c r="B141" s="10"/>
      <c r="C141" s="10"/>
      <c r="D141" s="10"/>
      <c r="E141" s="10"/>
      <c r="F141" s="19"/>
      <c r="G141" s="7"/>
    </row>
    <row r="142" spans="2:7" hidden="1" x14ac:dyDescent="0.3">
      <c r="B142" s="10"/>
      <c r="C142" s="10"/>
      <c r="D142" s="10"/>
      <c r="E142" s="10"/>
      <c r="F142" s="19"/>
      <c r="G142" s="7"/>
    </row>
    <row r="143" spans="2:7" hidden="1" x14ac:dyDescent="0.3">
      <c r="B143" s="10"/>
      <c r="C143" s="10"/>
      <c r="D143" s="10"/>
      <c r="E143" s="10"/>
      <c r="F143" s="19"/>
      <c r="G143" s="7"/>
    </row>
    <row r="144" spans="2:7" hidden="1" x14ac:dyDescent="0.3">
      <c r="B144" s="10"/>
      <c r="C144" s="10"/>
      <c r="D144" s="10"/>
      <c r="E144" s="10"/>
      <c r="F144" s="19"/>
      <c r="G144" s="7"/>
    </row>
    <row r="145" spans="2:7" hidden="1" x14ac:dyDescent="0.3">
      <c r="B145" s="10"/>
      <c r="C145" s="10"/>
      <c r="D145" s="10"/>
      <c r="E145" s="10"/>
      <c r="F145" s="19"/>
      <c r="G145" s="7"/>
    </row>
    <row r="146" spans="2:7" hidden="1" x14ac:dyDescent="0.3">
      <c r="B146" s="10"/>
      <c r="C146" s="10"/>
      <c r="D146" s="10"/>
      <c r="E146" s="10"/>
      <c r="F146" s="19"/>
      <c r="G146" s="7"/>
    </row>
    <row r="147" spans="2:7" hidden="1" x14ac:dyDescent="0.3">
      <c r="B147" s="10"/>
      <c r="C147" s="10"/>
      <c r="D147" s="10"/>
      <c r="E147" s="10"/>
      <c r="F147" s="19"/>
      <c r="G147" s="7"/>
    </row>
    <row r="148" spans="2:7" hidden="1" x14ac:dyDescent="0.3">
      <c r="B148" s="10"/>
      <c r="C148" s="10"/>
      <c r="D148" s="10"/>
      <c r="E148" s="10"/>
      <c r="F148" s="19"/>
      <c r="G148" s="7"/>
    </row>
    <row r="149" spans="2:7" hidden="1" x14ac:dyDescent="0.3">
      <c r="B149" s="10"/>
      <c r="C149" s="10"/>
      <c r="D149" s="10"/>
      <c r="E149" s="10"/>
      <c r="F149" s="19"/>
      <c r="G149" s="7"/>
    </row>
    <row r="150" spans="2:7" hidden="1" x14ac:dyDescent="0.3">
      <c r="B150" s="10"/>
      <c r="C150" s="10"/>
      <c r="D150" s="10"/>
      <c r="E150" s="10"/>
      <c r="F150" s="19"/>
      <c r="G150" s="7"/>
    </row>
    <row r="151" spans="2:7" hidden="1" x14ac:dyDescent="0.3">
      <c r="B151" s="10"/>
      <c r="C151" s="10"/>
      <c r="D151" s="10"/>
      <c r="E151" s="10"/>
      <c r="F151" s="19"/>
      <c r="G151" s="7"/>
    </row>
    <row r="152" spans="2:7" hidden="1" x14ac:dyDescent="0.3">
      <c r="B152" s="10"/>
      <c r="C152" s="10"/>
      <c r="D152" s="10"/>
      <c r="E152" s="10"/>
      <c r="F152" s="19"/>
      <c r="G152" s="7"/>
    </row>
    <row r="153" spans="2:7" hidden="1" x14ac:dyDescent="0.3">
      <c r="B153" s="10"/>
      <c r="C153" s="10"/>
      <c r="D153" s="10"/>
      <c r="E153" s="10"/>
      <c r="F153" s="19"/>
      <c r="G153" s="7"/>
    </row>
    <row r="154" spans="2:7" hidden="1" x14ac:dyDescent="0.3">
      <c r="B154" s="10"/>
      <c r="C154" s="10"/>
      <c r="D154" s="10"/>
      <c r="E154" s="10"/>
      <c r="F154" s="19"/>
      <c r="G154" s="7"/>
    </row>
    <row r="155" spans="2:7" hidden="1" x14ac:dyDescent="0.3">
      <c r="B155" s="10"/>
      <c r="C155" s="10"/>
      <c r="D155" s="10"/>
      <c r="E155" s="10"/>
      <c r="F155" s="19"/>
      <c r="G155" s="7"/>
    </row>
    <row r="156" spans="2:7" hidden="1" x14ac:dyDescent="0.3">
      <c r="B156" s="10"/>
      <c r="C156" s="10"/>
      <c r="D156" s="10"/>
      <c r="E156" s="10"/>
      <c r="F156" s="19"/>
      <c r="G156" s="7"/>
    </row>
    <row r="157" spans="2:7" hidden="1" x14ac:dyDescent="0.3">
      <c r="B157" s="10"/>
      <c r="C157" s="10"/>
      <c r="D157" s="10"/>
      <c r="E157" s="10"/>
      <c r="F157" s="19"/>
      <c r="G157" s="7"/>
    </row>
    <row r="158" spans="2:7" hidden="1" x14ac:dyDescent="0.3">
      <c r="B158" s="10"/>
      <c r="C158" s="10"/>
      <c r="D158" s="10"/>
      <c r="E158" s="10"/>
      <c r="F158" s="19"/>
      <c r="G158" s="7"/>
    </row>
    <row r="159" spans="2:7" hidden="1" x14ac:dyDescent="0.3">
      <c r="B159" s="10"/>
      <c r="C159" s="10"/>
      <c r="D159" s="10"/>
      <c r="E159" s="10"/>
      <c r="F159" s="19"/>
      <c r="G159" s="7"/>
    </row>
  </sheetData>
  <sheetProtection algorithmName="SHA-512" hashValue="heQ1TGZ0wr25ERO0Wg0OTB0fJy/YxJrNyhLrPRTfPUn6STH/RjJcKgSgd7y3cURNc4U0jJH9BUDUDMl1vC0pHw==" saltValue="UytdEQStehs6Eep3KLNIWw==" spinCount="100000" sheet="1" objects="1" scenarios="1" selectLockedCells="1"/>
  <phoneticPr fontId="14" type="noConversion"/>
  <conditionalFormatting sqref="B10:B59">
    <cfRule type="duplicateValues" dxfId="27" priority="17"/>
  </conditionalFormatting>
  <conditionalFormatting sqref="E10:E59">
    <cfRule type="cellIs" dxfId="26" priority="1" operator="equal">
      <formula>0</formula>
    </cfRule>
  </conditionalFormatting>
  <conditionalFormatting sqref="F10:F59">
    <cfRule type="duplicateValues" dxfId="25" priority="4"/>
  </conditionalFormatting>
  <conditionalFormatting sqref="H7:I59">
    <cfRule type="cellIs" dxfId="24" priority="5" operator="equal">
      <formula>0</formula>
    </cfRule>
  </conditionalFormatting>
  <dataValidations count="4">
    <dataValidation allowBlank="1" showInputMessage="1" showErrorMessage="1" promptTitle="Werkpakket" prompt="Let op!_x000a_Voer tenminste één werkpakket in!_x000a__x000a_Tip!_x000a_Leg een duidelijke relatie tussen de resultaten van het project en de begroting door voor elk resultaat een apart werkpakket te maken_x000a_" sqref="B10" xr:uid="{4FC01C42-7FD7-4CAC-BA34-3DEFF7A4A0C2}"/>
    <dataValidation type="list" allowBlank="1" showErrorMessage="1" promptTitle="Subsidiabele activiteit" prompt="Selecteer een subsidiabele activiteit waaronder dit werkpakket valt." sqref="D61:E159" xr:uid="{39E8E710-1D61-43E7-835B-837326D28D05}">
      <formula1>Lijst_Subsidiabele_activiteiten</formula1>
    </dataValidation>
    <dataValidation type="list" showInputMessage="1" showErrorMessage="1" errorTitle="Maak een keuze uit de lijst!" error="Klik op Annuleren._x000a_Klik daarna op het pijltje naast de cel." promptTitle="Maak een keuze uit de lijst" prompt="Kies per werkpakket één subsidiabele activiteit uit de lijst._x000a__x000a_Let op!_x000a_Per werkpakket kan slechts één subsidiabele activiteit worden gekozen._x000a_Het is wel mogelijk om meedere werkpakketten aan een subsidiabele activiteit te koppelen." sqref="D10:D59" xr:uid="{7EA9E180-2077-45C5-81DC-F9C19DE0C1CF}">
      <formula1>Lijst_Subsidiabele_activiteiten</formula1>
    </dataValidation>
    <dataValidation type="textLength" allowBlank="1" showInputMessage="1" showErrorMessage="1" errorTitle="Gebruik maximaal 5 karakters!" error="Klik op Annuleren._x000a_Voer daarna een unieke code in." promptTitle="Weerkpakketcode" prompt="Voer een unieke werkpakketcode in. Gebruik minimaal 1 en maximaal 5 karakters._x000a__x000a_Bijvoorbeeld:_x000a_WP1 voor werkpakket 1_x000a_WP2 voor werkpakket 2_x000a_enz." sqref="F10:F59" xr:uid="{FF9EF1DB-B1BB-4B91-BEF4-723969EC8CAA}">
      <formula1>1</formula1>
      <formula2>5</formula2>
    </dataValidation>
  </dataValidations>
  <hyperlinks>
    <hyperlink ref="H3" location="Begroting!A1" tooltip="Begroting" display="Begroting" xr:uid="{7D34C5A4-106D-473B-8CAC-C3BF5785BA20}"/>
    <hyperlink ref="E3" location="Partners!C3" tooltip="Ga naar werkblad Partners" display="Partners" xr:uid="{CB03FC3D-FB5D-47A1-BC4A-D7A0639C7D84}"/>
    <hyperlink ref="E4" location="Activiteiten!B9" tooltip="Ga naar werkblad Activiteiten" display="Activiteiten" xr:uid="{B5F86EBB-88E5-4909-A3DD-BCF51BB97D4D}"/>
    <hyperlink ref="E5" location="Kosten!B9" tooltip="Ga naar werkblad Kosten" display="Kosten" xr:uid="{B268DC25-AB6B-4248-A263-ECE00BF56412}"/>
    <hyperlink ref="E6" location="Financiering!G6" tooltip="Financiering" display="Financiering" xr:uid="{49F7255C-6D2C-49CF-9939-227B78E5ABB7}"/>
  </hyperlinks>
  <pageMargins left="0.7" right="0.7" top="0.75" bottom="0.75" header="0.3" footer="0.3"/>
  <pageSetup paperSize="9" orientation="portrait" horizontalDpi="300" verticalDpi="300"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EC946C-0B74-40E5-819B-ACA3D504E9A3}">
  <sheetPr codeName="Blad3">
    <tabColor rgb="FF8DCCBD"/>
  </sheetPr>
  <dimension ref="A1:I158"/>
  <sheetViews>
    <sheetView showGridLines="0" zoomScaleNormal="100" workbookViewId="0">
      <pane xSplit="1" ySplit="8" topLeftCell="B9" activePane="bottomRight" state="frozen"/>
      <selection pane="topRight"/>
      <selection pane="bottomLeft"/>
      <selection pane="bottomRight" activeCell="B9" sqref="B9"/>
    </sheetView>
  </sheetViews>
  <sheetFormatPr defaultColWidth="0" defaultRowHeight="15" zeroHeight="1" x14ac:dyDescent="0.3"/>
  <cols>
    <col min="1" max="1" width="2.7109375" style="32" customWidth="1"/>
    <col min="2" max="3" width="25.7109375" style="4" customWidth="1"/>
    <col min="4" max="4" width="50.7109375" style="4" customWidth="1"/>
    <col min="5" max="5" width="29.85546875" style="4" customWidth="1"/>
    <col min="6" max="6" width="2.7109375" style="4" customWidth="1"/>
    <col min="7" max="8" width="15.7109375" style="4" customWidth="1"/>
    <col min="9" max="9" width="2.7109375" style="32" customWidth="1"/>
    <col min="10" max="16384" width="8.85546875" style="4" hidden="1"/>
  </cols>
  <sheetData>
    <row r="1" spans="2:8" s="32" customFormat="1" x14ac:dyDescent="0.3"/>
    <row r="2" spans="2:8" ht="18" x14ac:dyDescent="0.35">
      <c r="B2" s="3" t="str">
        <f>Partners!B2</f>
        <v>Project</v>
      </c>
      <c r="D2" s="6"/>
      <c r="E2" s="6" t="s">
        <v>420</v>
      </c>
      <c r="G2" s="6" t="s">
        <v>511</v>
      </c>
    </row>
    <row r="3" spans="2:8" x14ac:dyDescent="0.3">
      <c r="B3" s="164" t="str">
        <f>Partners!B3</f>
        <v>Projectnaam</v>
      </c>
      <c r="C3" s="127">
        <f>Partners!C3</f>
        <v>0</v>
      </c>
      <c r="D3" s="16"/>
      <c r="E3" s="28" t="s">
        <v>57</v>
      </c>
      <c r="G3" s="29" t="s">
        <v>53</v>
      </c>
    </row>
    <row r="4" spans="2:8" x14ac:dyDescent="0.3">
      <c r="B4" s="164" t="str">
        <f>Partners!B4</f>
        <v>Projectlocatie</v>
      </c>
      <c r="C4" s="128">
        <f>Partners!C4</f>
        <v>0</v>
      </c>
      <c r="D4" s="16"/>
      <c r="E4" s="28" t="s">
        <v>32</v>
      </c>
    </row>
    <row r="5" spans="2:8" ht="15.75" x14ac:dyDescent="0.35">
      <c r="B5" s="164" t="str">
        <f>Partners!B5</f>
        <v>Penvoerder</v>
      </c>
      <c r="C5" s="128" t="str">
        <f>Partners!C5</f>
        <v/>
      </c>
      <c r="E5" s="28" t="s">
        <v>63</v>
      </c>
      <c r="G5" s="210" t="str">
        <f>IF(G7=0,"Wordt automatisch berekend!","")</f>
        <v>Wordt automatisch berekend!</v>
      </c>
      <c r="H5" s="210"/>
    </row>
    <row r="6" spans="2:8" x14ac:dyDescent="0.3">
      <c r="D6" s="6"/>
      <c r="E6" s="28" t="s">
        <v>395</v>
      </c>
      <c r="G6" s="218" t="s">
        <v>63</v>
      </c>
      <c r="H6" s="218" t="s">
        <v>59</v>
      </c>
    </row>
    <row r="7" spans="2:8" ht="18" x14ac:dyDescent="0.35">
      <c r="B7" s="3" t="s">
        <v>62</v>
      </c>
      <c r="E7" s="210" t="s">
        <v>388</v>
      </c>
      <c r="G7" s="212">
        <f>SUM(Tbl.Activiteiten[Kosten])</f>
        <v>0</v>
      </c>
      <c r="H7" s="212">
        <f>SUM(Tbl.Activiteiten[Subsidie])</f>
        <v>0</v>
      </c>
    </row>
    <row r="8" spans="2:8" ht="15.75" x14ac:dyDescent="0.35">
      <c r="B8" s="4" t="s">
        <v>8</v>
      </c>
      <c r="C8" s="4" t="s">
        <v>6</v>
      </c>
      <c r="D8" s="4" t="s">
        <v>7</v>
      </c>
      <c r="E8" s="14" t="s">
        <v>9</v>
      </c>
      <c r="F8" s="5" t="s">
        <v>169</v>
      </c>
      <c r="G8" s="82" t="s">
        <v>63</v>
      </c>
      <c r="H8" s="82" t="s">
        <v>59</v>
      </c>
    </row>
    <row r="9" spans="2:8" ht="15.75" x14ac:dyDescent="0.35">
      <c r="B9" s="103"/>
      <c r="C9" s="254"/>
      <c r="D9" s="135"/>
      <c r="E9" s="14" t="str">
        <f>_xlfn.CONCAT(Tbl.Activiteiten[[#This Row],[Werkpakketcode]]," - ",Tbl.Activiteiten[[#This Row],[Activiteit]])</f>
        <v xml:space="preserve"> - </v>
      </c>
      <c r="F9" s="5" t="s">
        <v>170</v>
      </c>
      <c r="G9" s="80">
        <f>SUMIF(Tbl.Kosten[Anr.],Tbl.Activiteiten[[#This Row],[Anr.]],Tbl.Kosten[Totaal kosten])</f>
        <v>0</v>
      </c>
      <c r="H9" s="80">
        <f>SUMIF(Tbl.Kosten[Anr.],Tbl.Activiteiten[[#This Row],[Anr.]],Tbl.Kosten[Subsidie])</f>
        <v>0</v>
      </c>
    </row>
    <row r="10" spans="2:8" ht="15.75" x14ac:dyDescent="0.35">
      <c r="B10" s="103"/>
      <c r="C10" s="254"/>
      <c r="D10" s="135"/>
      <c r="E10" s="14" t="str">
        <f>_xlfn.CONCAT(Tbl.Activiteiten[[#This Row],[Werkpakketcode]]," - ",Tbl.Activiteiten[[#This Row],[Activiteit]])</f>
        <v xml:space="preserve"> - </v>
      </c>
      <c r="F10" s="5" t="s">
        <v>171</v>
      </c>
      <c r="G10" s="80">
        <f>SUMIF(Tbl.Kosten[Anr.],Tbl.Activiteiten[[#This Row],[Anr.]],Tbl.Kosten[Totaal kosten])</f>
        <v>0</v>
      </c>
      <c r="H10" s="80">
        <f>SUMIF(Tbl.Kosten[Anr.],Tbl.Activiteiten[[#This Row],[Anr.]],Tbl.Kosten[Subsidie])</f>
        <v>0</v>
      </c>
    </row>
    <row r="11" spans="2:8" ht="15.75" x14ac:dyDescent="0.35">
      <c r="B11" s="103"/>
      <c r="C11" s="254"/>
      <c r="D11" s="135"/>
      <c r="E11" s="14" t="str">
        <f>_xlfn.CONCAT(Tbl.Activiteiten[[#This Row],[Werkpakketcode]]," - ",Tbl.Activiteiten[[#This Row],[Activiteit]])</f>
        <v xml:space="preserve"> - </v>
      </c>
      <c r="F11" s="5" t="s">
        <v>172</v>
      </c>
      <c r="G11" s="80">
        <f>SUMIF(Tbl.Kosten[Anr.],Tbl.Activiteiten[[#This Row],[Anr.]],Tbl.Kosten[Totaal kosten])</f>
        <v>0</v>
      </c>
      <c r="H11" s="80">
        <f>SUMIF(Tbl.Kosten[Anr.],Tbl.Activiteiten[[#This Row],[Anr.]],Tbl.Kosten[Subsidie])</f>
        <v>0</v>
      </c>
    </row>
    <row r="12" spans="2:8" ht="15.75" x14ac:dyDescent="0.35">
      <c r="B12" s="103"/>
      <c r="C12" s="135"/>
      <c r="D12" s="135"/>
      <c r="E12" s="14" t="str">
        <f>_xlfn.CONCAT(Tbl.Activiteiten[[#This Row],[Werkpakketcode]]," - ",Tbl.Activiteiten[[#This Row],[Activiteit]])</f>
        <v xml:space="preserve"> - </v>
      </c>
      <c r="F12" s="5" t="s">
        <v>173</v>
      </c>
      <c r="G12" s="80">
        <f>SUMIF(Tbl.Kosten[Anr.],Tbl.Activiteiten[[#This Row],[Anr.]],Tbl.Kosten[Totaal kosten])</f>
        <v>0</v>
      </c>
      <c r="H12" s="80">
        <f>SUMIF(Tbl.Kosten[Anr.],Tbl.Activiteiten[[#This Row],[Anr.]],Tbl.Kosten[Subsidie])</f>
        <v>0</v>
      </c>
    </row>
    <row r="13" spans="2:8" ht="15.75" x14ac:dyDescent="0.35">
      <c r="B13" s="103"/>
      <c r="C13" s="135"/>
      <c r="D13" s="135"/>
      <c r="E13" s="14" t="str">
        <f>_xlfn.CONCAT(Tbl.Activiteiten[[#This Row],[Werkpakketcode]]," - ",Tbl.Activiteiten[[#This Row],[Activiteit]])</f>
        <v xml:space="preserve"> - </v>
      </c>
      <c r="F13" s="5" t="s">
        <v>174</v>
      </c>
      <c r="G13" s="80">
        <f>SUMIF(Tbl.Kosten[Anr.],Tbl.Activiteiten[[#This Row],[Anr.]],Tbl.Kosten[Totaal kosten])</f>
        <v>0</v>
      </c>
      <c r="H13" s="80">
        <f>SUMIF(Tbl.Kosten[Anr.],Tbl.Activiteiten[[#This Row],[Anr.]],Tbl.Kosten[Subsidie])</f>
        <v>0</v>
      </c>
    </row>
    <row r="14" spans="2:8" ht="15.75" x14ac:dyDescent="0.35">
      <c r="B14" s="103"/>
      <c r="C14" s="135"/>
      <c r="D14" s="135"/>
      <c r="E14" s="14" t="str">
        <f>_xlfn.CONCAT(Tbl.Activiteiten[[#This Row],[Werkpakketcode]]," - ",Tbl.Activiteiten[[#This Row],[Activiteit]])</f>
        <v xml:space="preserve"> - </v>
      </c>
      <c r="F14" s="5" t="s">
        <v>175</v>
      </c>
      <c r="G14" s="80">
        <f>SUMIF(Tbl.Kosten[Anr.],Tbl.Activiteiten[[#This Row],[Anr.]],Tbl.Kosten[Totaal kosten])</f>
        <v>0</v>
      </c>
      <c r="H14" s="80">
        <f>SUMIF(Tbl.Kosten[Anr.],Tbl.Activiteiten[[#This Row],[Anr.]],Tbl.Kosten[Subsidie])</f>
        <v>0</v>
      </c>
    </row>
    <row r="15" spans="2:8" ht="15.75" x14ac:dyDescent="0.35">
      <c r="B15" s="103"/>
      <c r="C15" s="135"/>
      <c r="D15" s="135"/>
      <c r="E15" s="14" t="str">
        <f>_xlfn.CONCAT(Tbl.Activiteiten[[#This Row],[Werkpakketcode]]," - ",Tbl.Activiteiten[[#This Row],[Activiteit]])</f>
        <v xml:space="preserve"> - </v>
      </c>
      <c r="F15" s="5" t="s">
        <v>176</v>
      </c>
      <c r="G15" s="80">
        <f>SUMIF(Tbl.Kosten[Anr.],Tbl.Activiteiten[[#This Row],[Anr.]],Tbl.Kosten[Totaal kosten])</f>
        <v>0</v>
      </c>
      <c r="H15" s="80">
        <f>SUMIF(Tbl.Kosten[Anr.],Tbl.Activiteiten[[#This Row],[Anr.]],Tbl.Kosten[Subsidie])</f>
        <v>0</v>
      </c>
    </row>
    <row r="16" spans="2:8" ht="15.75" x14ac:dyDescent="0.35">
      <c r="B16" s="103"/>
      <c r="C16" s="135"/>
      <c r="D16" s="135"/>
      <c r="E16" s="14" t="str">
        <f>_xlfn.CONCAT(Tbl.Activiteiten[[#This Row],[Werkpakketcode]]," - ",Tbl.Activiteiten[[#This Row],[Activiteit]])</f>
        <v xml:space="preserve"> - </v>
      </c>
      <c r="F16" s="5" t="s">
        <v>177</v>
      </c>
      <c r="G16" s="80">
        <f>SUMIF(Tbl.Kosten[Anr.],Tbl.Activiteiten[[#This Row],[Anr.]],Tbl.Kosten[Totaal kosten])</f>
        <v>0</v>
      </c>
      <c r="H16" s="80">
        <f>SUMIF(Tbl.Kosten[Anr.],Tbl.Activiteiten[[#This Row],[Anr.]],Tbl.Kosten[Subsidie])</f>
        <v>0</v>
      </c>
    </row>
    <row r="17" spans="2:8" ht="15.75" x14ac:dyDescent="0.35">
      <c r="B17" s="103"/>
      <c r="C17" s="135"/>
      <c r="D17" s="135"/>
      <c r="E17" s="14" t="str">
        <f>_xlfn.CONCAT(Tbl.Activiteiten[[#This Row],[Werkpakketcode]]," - ",Tbl.Activiteiten[[#This Row],[Activiteit]])</f>
        <v xml:space="preserve"> - </v>
      </c>
      <c r="F17" s="5" t="s">
        <v>178</v>
      </c>
      <c r="G17" s="80">
        <f>SUMIF(Tbl.Kosten[Anr.],Tbl.Activiteiten[[#This Row],[Anr.]],Tbl.Kosten[Totaal kosten])</f>
        <v>0</v>
      </c>
      <c r="H17" s="80">
        <f>SUMIF(Tbl.Kosten[Anr.],Tbl.Activiteiten[[#This Row],[Anr.]],Tbl.Kosten[Subsidie])</f>
        <v>0</v>
      </c>
    </row>
    <row r="18" spans="2:8" ht="15.75" x14ac:dyDescent="0.35">
      <c r="B18" s="103"/>
      <c r="C18" s="135"/>
      <c r="D18" s="135"/>
      <c r="E18" s="14" t="str">
        <f>_xlfn.CONCAT(Tbl.Activiteiten[[#This Row],[Werkpakketcode]]," - ",Tbl.Activiteiten[[#This Row],[Activiteit]])</f>
        <v xml:space="preserve"> - </v>
      </c>
      <c r="F18" s="5" t="s">
        <v>179</v>
      </c>
      <c r="G18" s="80">
        <f>SUMIF(Tbl.Kosten[Anr.],Tbl.Activiteiten[[#This Row],[Anr.]],Tbl.Kosten[Totaal kosten])</f>
        <v>0</v>
      </c>
      <c r="H18" s="80">
        <f>SUMIF(Tbl.Kosten[Anr.],Tbl.Activiteiten[[#This Row],[Anr.]],Tbl.Kosten[Subsidie])</f>
        <v>0</v>
      </c>
    </row>
    <row r="19" spans="2:8" ht="15.75" x14ac:dyDescent="0.35">
      <c r="B19" s="103"/>
      <c r="C19" s="135"/>
      <c r="D19" s="135"/>
      <c r="E19" s="14" t="str">
        <f>_xlfn.CONCAT(Tbl.Activiteiten[[#This Row],[Werkpakketcode]]," - ",Tbl.Activiteiten[[#This Row],[Activiteit]])</f>
        <v xml:space="preserve"> - </v>
      </c>
      <c r="F19" s="5" t="s">
        <v>180</v>
      </c>
      <c r="G19" s="80">
        <f>SUMIF(Tbl.Kosten[Anr.],Tbl.Activiteiten[[#This Row],[Anr.]],Tbl.Kosten[Totaal kosten])</f>
        <v>0</v>
      </c>
      <c r="H19" s="80">
        <f>SUMIF(Tbl.Kosten[Anr.],Tbl.Activiteiten[[#This Row],[Anr.]],Tbl.Kosten[Subsidie])</f>
        <v>0</v>
      </c>
    </row>
    <row r="20" spans="2:8" ht="15.75" x14ac:dyDescent="0.35">
      <c r="B20" s="103"/>
      <c r="C20" s="135"/>
      <c r="D20" s="135"/>
      <c r="E20" s="14" t="str">
        <f>_xlfn.CONCAT(Tbl.Activiteiten[[#This Row],[Werkpakketcode]]," - ",Tbl.Activiteiten[[#This Row],[Activiteit]])</f>
        <v xml:space="preserve"> - </v>
      </c>
      <c r="F20" s="5" t="s">
        <v>181</v>
      </c>
      <c r="G20" s="80">
        <f>SUMIF(Tbl.Kosten[Anr.],Tbl.Activiteiten[[#This Row],[Anr.]],Tbl.Kosten[Totaal kosten])</f>
        <v>0</v>
      </c>
      <c r="H20" s="80">
        <f>SUMIF(Tbl.Kosten[Anr.],Tbl.Activiteiten[[#This Row],[Anr.]],Tbl.Kosten[Subsidie])</f>
        <v>0</v>
      </c>
    </row>
    <row r="21" spans="2:8" ht="15.75" x14ac:dyDescent="0.35">
      <c r="B21" s="103"/>
      <c r="C21" s="135"/>
      <c r="D21" s="135"/>
      <c r="E21" s="14" t="str">
        <f>_xlfn.CONCAT(Tbl.Activiteiten[[#This Row],[Werkpakketcode]]," - ",Tbl.Activiteiten[[#This Row],[Activiteit]])</f>
        <v xml:space="preserve"> - </v>
      </c>
      <c r="F21" s="5" t="s">
        <v>182</v>
      </c>
      <c r="G21" s="80">
        <f>SUMIF(Tbl.Kosten[Anr.],Tbl.Activiteiten[[#This Row],[Anr.]],Tbl.Kosten[Totaal kosten])</f>
        <v>0</v>
      </c>
      <c r="H21" s="80">
        <f>SUMIF(Tbl.Kosten[Anr.],Tbl.Activiteiten[[#This Row],[Anr.]],Tbl.Kosten[Subsidie])</f>
        <v>0</v>
      </c>
    </row>
    <row r="22" spans="2:8" ht="15.75" x14ac:dyDescent="0.35">
      <c r="B22" s="103"/>
      <c r="C22" s="135"/>
      <c r="D22" s="135"/>
      <c r="E22" s="14" t="str">
        <f>_xlfn.CONCAT(Tbl.Activiteiten[[#This Row],[Werkpakketcode]]," - ",Tbl.Activiteiten[[#This Row],[Activiteit]])</f>
        <v xml:space="preserve"> - </v>
      </c>
      <c r="F22" s="5" t="s">
        <v>183</v>
      </c>
      <c r="G22" s="80">
        <f>SUMIF(Tbl.Kosten[Anr.],Tbl.Activiteiten[[#This Row],[Anr.]],Tbl.Kosten[Totaal kosten])</f>
        <v>0</v>
      </c>
      <c r="H22" s="80">
        <f>SUMIF(Tbl.Kosten[Anr.],Tbl.Activiteiten[[#This Row],[Anr.]],Tbl.Kosten[Subsidie])</f>
        <v>0</v>
      </c>
    </row>
    <row r="23" spans="2:8" ht="15.75" x14ac:dyDescent="0.35">
      <c r="B23" s="103"/>
      <c r="C23" s="135"/>
      <c r="D23" s="135"/>
      <c r="E23" s="14" t="str">
        <f>_xlfn.CONCAT(Tbl.Activiteiten[[#This Row],[Werkpakketcode]]," - ",Tbl.Activiteiten[[#This Row],[Activiteit]])</f>
        <v xml:space="preserve"> - </v>
      </c>
      <c r="F23" s="5" t="s">
        <v>184</v>
      </c>
      <c r="G23" s="80">
        <f>SUMIF(Tbl.Kosten[Anr.],Tbl.Activiteiten[[#This Row],[Anr.]],Tbl.Kosten[Totaal kosten])</f>
        <v>0</v>
      </c>
      <c r="H23" s="80">
        <f>SUMIF(Tbl.Kosten[Anr.],Tbl.Activiteiten[[#This Row],[Anr.]],Tbl.Kosten[Subsidie])</f>
        <v>0</v>
      </c>
    </row>
    <row r="24" spans="2:8" ht="15.75" x14ac:dyDescent="0.35">
      <c r="B24" s="103"/>
      <c r="C24" s="135"/>
      <c r="D24" s="135"/>
      <c r="E24" s="14" t="str">
        <f>_xlfn.CONCAT(Tbl.Activiteiten[[#This Row],[Werkpakketcode]]," - ",Tbl.Activiteiten[[#This Row],[Activiteit]])</f>
        <v xml:space="preserve"> - </v>
      </c>
      <c r="F24" s="5" t="s">
        <v>185</v>
      </c>
      <c r="G24" s="80">
        <f>SUMIF(Tbl.Kosten[Anr.],Tbl.Activiteiten[[#This Row],[Anr.]],Tbl.Kosten[Totaal kosten])</f>
        <v>0</v>
      </c>
      <c r="H24" s="80">
        <f>SUMIF(Tbl.Kosten[Anr.],Tbl.Activiteiten[[#This Row],[Anr.]],Tbl.Kosten[Subsidie])</f>
        <v>0</v>
      </c>
    </row>
    <row r="25" spans="2:8" ht="15.75" x14ac:dyDescent="0.35">
      <c r="B25" s="103"/>
      <c r="C25" s="135"/>
      <c r="D25" s="135"/>
      <c r="E25" s="14" t="str">
        <f>_xlfn.CONCAT(Tbl.Activiteiten[[#This Row],[Werkpakketcode]]," - ",Tbl.Activiteiten[[#This Row],[Activiteit]])</f>
        <v xml:space="preserve"> - </v>
      </c>
      <c r="F25" s="5" t="s">
        <v>186</v>
      </c>
      <c r="G25" s="80">
        <f>SUMIF(Tbl.Kosten[Anr.],Tbl.Activiteiten[[#This Row],[Anr.]],Tbl.Kosten[Totaal kosten])</f>
        <v>0</v>
      </c>
      <c r="H25" s="80">
        <f>SUMIF(Tbl.Kosten[Anr.],Tbl.Activiteiten[[#This Row],[Anr.]],Tbl.Kosten[Subsidie])</f>
        <v>0</v>
      </c>
    </row>
    <row r="26" spans="2:8" ht="15.75" x14ac:dyDescent="0.35">
      <c r="B26" s="103"/>
      <c r="C26" s="135"/>
      <c r="D26" s="135"/>
      <c r="E26" s="14" t="str">
        <f>_xlfn.CONCAT(Tbl.Activiteiten[[#This Row],[Werkpakketcode]]," - ",Tbl.Activiteiten[[#This Row],[Activiteit]])</f>
        <v xml:space="preserve"> - </v>
      </c>
      <c r="F26" s="5" t="s">
        <v>187</v>
      </c>
      <c r="G26" s="80">
        <f>SUMIF(Tbl.Kosten[Anr.],Tbl.Activiteiten[[#This Row],[Anr.]],Tbl.Kosten[Totaal kosten])</f>
        <v>0</v>
      </c>
      <c r="H26" s="80">
        <f>SUMIF(Tbl.Kosten[Anr.],Tbl.Activiteiten[[#This Row],[Anr.]],Tbl.Kosten[Subsidie])</f>
        <v>0</v>
      </c>
    </row>
    <row r="27" spans="2:8" ht="15.75" x14ac:dyDescent="0.35">
      <c r="B27" s="103"/>
      <c r="C27" s="135"/>
      <c r="D27" s="135"/>
      <c r="E27" s="14" t="str">
        <f>_xlfn.CONCAT(Tbl.Activiteiten[[#This Row],[Werkpakketcode]]," - ",Tbl.Activiteiten[[#This Row],[Activiteit]])</f>
        <v xml:space="preserve"> - </v>
      </c>
      <c r="F27" s="5" t="s">
        <v>188</v>
      </c>
      <c r="G27" s="80">
        <f>SUMIF(Tbl.Kosten[Anr.],Tbl.Activiteiten[[#This Row],[Anr.]],Tbl.Kosten[Totaal kosten])</f>
        <v>0</v>
      </c>
      <c r="H27" s="80">
        <f>SUMIF(Tbl.Kosten[Anr.],Tbl.Activiteiten[[#This Row],[Anr.]],Tbl.Kosten[Subsidie])</f>
        <v>0</v>
      </c>
    </row>
    <row r="28" spans="2:8" ht="15.75" x14ac:dyDescent="0.35">
      <c r="B28" s="103"/>
      <c r="C28" s="135"/>
      <c r="D28" s="135"/>
      <c r="E28" s="14" t="str">
        <f>_xlfn.CONCAT(Tbl.Activiteiten[[#This Row],[Werkpakketcode]]," - ",Tbl.Activiteiten[[#This Row],[Activiteit]])</f>
        <v xml:space="preserve"> - </v>
      </c>
      <c r="F28" s="5" t="s">
        <v>189</v>
      </c>
      <c r="G28" s="80">
        <f>SUMIF(Tbl.Kosten[Anr.],Tbl.Activiteiten[[#This Row],[Anr.]],Tbl.Kosten[Totaal kosten])</f>
        <v>0</v>
      </c>
      <c r="H28" s="80">
        <f>SUMIF(Tbl.Kosten[Anr.],Tbl.Activiteiten[[#This Row],[Anr.]],Tbl.Kosten[Subsidie])</f>
        <v>0</v>
      </c>
    </row>
    <row r="29" spans="2:8" ht="15.75" x14ac:dyDescent="0.35">
      <c r="B29" s="103"/>
      <c r="C29" s="135"/>
      <c r="D29" s="135"/>
      <c r="E29" s="14" t="str">
        <f>_xlfn.CONCAT(Tbl.Activiteiten[[#This Row],[Werkpakketcode]]," - ",Tbl.Activiteiten[[#This Row],[Activiteit]])</f>
        <v xml:space="preserve"> - </v>
      </c>
      <c r="F29" s="5" t="s">
        <v>190</v>
      </c>
      <c r="G29" s="80">
        <f>SUMIF(Tbl.Kosten[Anr.],Tbl.Activiteiten[[#This Row],[Anr.]],Tbl.Kosten[Totaal kosten])</f>
        <v>0</v>
      </c>
      <c r="H29" s="80">
        <f>SUMIF(Tbl.Kosten[Anr.],Tbl.Activiteiten[[#This Row],[Anr.]],Tbl.Kosten[Subsidie])</f>
        <v>0</v>
      </c>
    </row>
    <row r="30" spans="2:8" ht="15.75" x14ac:dyDescent="0.35">
      <c r="B30" s="103"/>
      <c r="C30" s="135"/>
      <c r="D30" s="135"/>
      <c r="E30" s="14" t="str">
        <f>_xlfn.CONCAT(Tbl.Activiteiten[[#This Row],[Werkpakketcode]]," - ",Tbl.Activiteiten[[#This Row],[Activiteit]])</f>
        <v xml:space="preserve"> - </v>
      </c>
      <c r="F30" s="5" t="s">
        <v>191</v>
      </c>
      <c r="G30" s="80">
        <f>SUMIF(Tbl.Kosten[Anr.],Tbl.Activiteiten[[#This Row],[Anr.]],Tbl.Kosten[Totaal kosten])</f>
        <v>0</v>
      </c>
      <c r="H30" s="80">
        <f>SUMIF(Tbl.Kosten[Anr.],Tbl.Activiteiten[[#This Row],[Anr.]],Tbl.Kosten[Subsidie])</f>
        <v>0</v>
      </c>
    </row>
    <row r="31" spans="2:8" ht="15.75" x14ac:dyDescent="0.35">
      <c r="B31" s="103"/>
      <c r="C31" s="135"/>
      <c r="D31" s="135"/>
      <c r="E31" s="14" t="str">
        <f>_xlfn.CONCAT(Tbl.Activiteiten[[#This Row],[Werkpakketcode]]," - ",Tbl.Activiteiten[[#This Row],[Activiteit]])</f>
        <v xml:space="preserve"> - </v>
      </c>
      <c r="F31" s="5" t="s">
        <v>192</v>
      </c>
      <c r="G31" s="80">
        <f>SUMIF(Tbl.Kosten[Anr.],Tbl.Activiteiten[[#This Row],[Anr.]],Tbl.Kosten[Totaal kosten])</f>
        <v>0</v>
      </c>
      <c r="H31" s="80">
        <f>SUMIF(Tbl.Kosten[Anr.],Tbl.Activiteiten[[#This Row],[Anr.]],Tbl.Kosten[Subsidie])</f>
        <v>0</v>
      </c>
    </row>
    <row r="32" spans="2:8" ht="15.75" x14ac:dyDescent="0.35">
      <c r="B32" s="103"/>
      <c r="C32" s="135"/>
      <c r="D32" s="135"/>
      <c r="E32" s="14" t="str">
        <f>_xlfn.CONCAT(Tbl.Activiteiten[[#This Row],[Werkpakketcode]]," - ",Tbl.Activiteiten[[#This Row],[Activiteit]])</f>
        <v xml:space="preserve"> - </v>
      </c>
      <c r="F32" s="5" t="s">
        <v>193</v>
      </c>
      <c r="G32" s="80">
        <f>SUMIF(Tbl.Kosten[Anr.],Tbl.Activiteiten[[#This Row],[Anr.]],Tbl.Kosten[Totaal kosten])</f>
        <v>0</v>
      </c>
      <c r="H32" s="80">
        <f>SUMIF(Tbl.Kosten[Anr.],Tbl.Activiteiten[[#This Row],[Anr.]],Tbl.Kosten[Subsidie])</f>
        <v>0</v>
      </c>
    </row>
    <row r="33" spans="2:8" ht="15.75" x14ac:dyDescent="0.35">
      <c r="B33" s="103"/>
      <c r="C33" s="135"/>
      <c r="D33" s="135"/>
      <c r="E33" s="14" t="str">
        <f>_xlfn.CONCAT(Tbl.Activiteiten[[#This Row],[Werkpakketcode]]," - ",Tbl.Activiteiten[[#This Row],[Activiteit]])</f>
        <v xml:space="preserve"> - </v>
      </c>
      <c r="F33" s="5" t="s">
        <v>194</v>
      </c>
      <c r="G33" s="80">
        <f>SUMIF(Tbl.Kosten[Anr.],Tbl.Activiteiten[[#This Row],[Anr.]],Tbl.Kosten[Totaal kosten])</f>
        <v>0</v>
      </c>
      <c r="H33" s="80">
        <f>SUMIF(Tbl.Kosten[Anr.],Tbl.Activiteiten[[#This Row],[Anr.]],Tbl.Kosten[Subsidie])</f>
        <v>0</v>
      </c>
    </row>
    <row r="34" spans="2:8" ht="15.75" x14ac:dyDescent="0.35">
      <c r="B34" s="103"/>
      <c r="C34" s="135"/>
      <c r="D34" s="135"/>
      <c r="E34" s="14" t="str">
        <f>_xlfn.CONCAT(Tbl.Activiteiten[[#This Row],[Werkpakketcode]]," - ",Tbl.Activiteiten[[#This Row],[Activiteit]])</f>
        <v xml:space="preserve"> - </v>
      </c>
      <c r="F34" s="5" t="s">
        <v>195</v>
      </c>
      <c r="G34" s="80">
        <f>SUMIF(Tbl.Kosten[Anr.],Tbl.Activiteiten[[#This Row],[Anr.]],Tbl.Kosten[Totaal kosten])</f>
        <v>0</v>
      </c>
      <c r="H34" s="80">
        <f>SUMIF(Tbl.Kosten[Anr.],Tbl.Activiteiten[[#This Row],[Anr.]],Tbl.Kosten[Subsidie])</f>
        <v>0</v>
      </c>
    </row>
    <row r="35" spans="2:8" ht="15.75" x14ac:dyDescent="0.35">
      <c r="B35" s="103"/>
      <c r="C35" s="135"/>
      <c r="D35" s="135"/>
      <c r="E35" s="14" t="str">
        <f>_xlfn.CONCAT(Tbl.Activiteiten[[#This Row],[Werkpakketcode]]," - ",Tbl.Activiteiten[[#This Row],[Activiteit]])</f>
        <v xml:space="preserve"> - </v>
      </c>
      <c r="F35" s="5" t="s">
        <v>196</v>
      </c>
      <c r="G35" s="80">
        <f>SUMIF(Tbl.Kosten[Anr.],Tbl.Activiteiten[[#This Row],[Anr.]],Tbl.Kosten[Totaal kosten])</f>
        <v>0</v>
      </c>
      <c r="H35" s="80">
        <f>SUMIF(Tbl.Kosten[Anr.],Tbl.Activiteiten[[#This Row],[Anr.]],Tbl.Kosten[Subsidie])</f>
        <v>0</v>
      </c>
    </row>
    <row r="36" spans="2:8" ht="15.75" x14ac:dyDescent="0.35">
      <c r="B36" s="103"/>
      <c r="C36" s="135"/>
      <c r="D36" s="135"/>
      <c r="E36" s="14" t="str">
        <f>_xlfn.CONCAT(Tbl.Activiteiten[[#This Row],[Werkpakketcode]]," - ",Tbl.Activiteiten[[#This Row],[Activiteit]])</f>
        <v xml:space="preserve"> - </v>
      </c>
      <c r="F36" s="5" t="s">
        <v>197</v>
      </c>
      <c r="G36" s="80">
        <f>SUMIF(Tbl.Kosten[Anr.],Tbl.Activiteiten[[#This Row],[Anr.]],Tbl.Kosten[Totaal kosten])</f>
        <v>0</v>
      </c>
      <c r="H36" s="80">
        <f>SUMIF(Tbl.Kosten[Anr.],Tbl.Activiteiten[[#This Row],[Anr.]],Tbl.Kosten[Subsidie])</f>
        <v>0</v>
      </c>
    </row>
    <row r="37" spans="2:8" ht="15.75" x14ac:dyDescent="0.35">
      <c r="B37" s="103"/>
      <c r="C37" s="135"/>
      <c r="D37" s="135"/>
      <c r="E37" s="14" t="str">
        <f>_xlfn.CONCAT(Tbl.Activiteiten[[#This Row],[Werkpakketcode]]," - ",Tbl.Activiteiten[[#This Row],[Activiteit]])</f>
        <v xml:space="preserve"> - </v>
      </c>
      <c r="F37" s="5" t="s">
        <v>198</v>
      </c>
      <c r="G37" s="80">
        <f>SUMIF(Tbl.Kosten[Anr.],Tbl.Activiteiten[[#This Row],[Anr.]],Tbl.Kosten[Totaal kosten])</f>
        <v>0</v>
      </c>
      <c r="H37" s="80">
        <f>SUMIF(Tbl.Kosten[Anr.],Tbl.Activiteiten[[#This Row],[Anr.]],Tbl.Kosten[Subsidie])</f>
        <v>0</v>
      </c>
    </row>
    <row r="38" spans="2:8" ht="15.75" x14ac:dyDescent="0.35">
      <c r="B38" s="103"/>
      <c r="C38" s="135"/>
      <c r="D38" s="135"/>
      <c r="E38" s="14" t="str">
        <f>_xlfn.CONCAT(Tbl.Activiteiten[[#This Row],[Werkpakketcode]]," - ",Tbl.Activiteiten[[#This Row],[Activiteit]])</f>
        <v xml:space="preserve"> - </v>
      </c>
      <c r="F38" s="5" t="s">
        <v>199</v>
      </c>
      <c r="G38" s="80">
        <f>SUMIF(Tbl.Kosten[Anr.],Tbl.Activiteiten[[#This Row],[Anr.]],Tbl.Kosten[Totaal kosten])</f>
        <v>0</v>
      </c>
      <c r="H38" s="80">
        <f>SUMIF(Tbl.Kosten[Anr.],Tbl.Activiteiten[[#This Row],[Anr.]],Tbl.Kosten[Subsidie])</f>
        <v>0</v>
      </c>
    </row>
    <row r="39" spans="2:8" ht="15.75" x14ac:dyDescent="0.35">
      <c r="B39" s="103"/>
      <c r="C39" s="135"/>
      <c r="D39" s="135"/>
      <c r="E39" s="14" t="str">
        <f>_xlfn.CONCAT(Tbl.Activiteiten[[#This Row],[Werkpakketcode]]," - ",Tbl.Activiteiten[[#This Row],[Activiteit]])</f>
        <v xml:space="preserve"> - </v>
      </c>
      <c r="F39" s="5" t="s">
        <v>200</v>
      </c>
      <c r="G39" s="80">
        <f>SUMIF(Tbl.Kosten[Anr.],Tbl.Activiteiten[[#This Row],[Anr.]],Tbl.Kosten[Totaal kosten])</f>
        <v>0</v>
      </c>
      <c r="H39" s="80">
        <f>SUMIF(Tbl.Kosten[Anr.],Tbl.Activiteiten[[#This Row],[Anr.]],Tbl.Kosten[Subsidie])</f>
        <v>0</v>
      </c>
    </row>
    <row r="40" spans="2:8" ht="15.75" x14ac:dyDescent="0.35">
      <c r="B40" s="103"/>
      <c r="C40" s="135"/>
      <c r="D40" s="135"/>
      <c r="E40" s="14" t="str">
        <f>_xlfn.CONCAT(Tbl.Activiteiten[[#This Row],[Werkpakketcode]]," - ",Tbl.Activiteiten[[#This Row],[Activiteit]])</f>
        <v xml:space="preserve"> - </v>
      </c>
      <c r="F40" s="5" t="s">
        <v>201</v>
      </c>
      <c r="G40" s="80">
        <f>SUMIF(Tbl.Kosten[Anr.],Tbl.Activiteiten[[#This Row],[Anr.]],Tbl.Kosten[Totaal kosten])</f>
        <v>0</v>
      </c>
      <c r="H40" s="80">
        <f>SUMIF(Tbl.Kosten[Anr.],Tbl.Activiteiten[[#This Row],[Anr.]],Tbl.Kosten[Subsidie])</f>
        <v>0</v>
      </c>
    </row>
    <row r="41" spans="2:8" ht="15.75" x14ac:dyDescent="0.35">
      <c r="B41" s="103"/>
      <c r="C41" s="135"/>
      <c r="D41" s="135"/>
      <c r="E41" s="14" t="str">
        <f>_xlfn.CONCAT(Tbl.Activiteiten[[#This Row],[Werkpakketcode]]," - ",Tbl.Activiteiten[[#This Row],[Activiteit]])</f>
        <v xml:space="preserve"> - </v>
      </c>
      <c r="F41" s="5" t="s">
        <v>202</v>
      </c>
      <c r="G41" s="80">
        <f>SUMIF(Tbl.Kosten[Anr.],Tbl.Activiteiten[[#This Row],[Anr.]],Tbl.Kosten[Totaal kosten])</f>
        <v>0</v>
      </c>
      <c r="H41" s="80">
        <f>SUMIF(Tbl.Kosten[Anr.],Tbl.Activiteiten[[#This Row],[Anr.]],Tbl.Kosten[Subsidie])</f>
        <v>0</v>
      </c>
    </row>
    <row r="42" spans="2:8" ht="15.75" x14ac:dyDescent="0.35">
      <c r="B42" s="103"/>
      <c r="C42" s="135"/>
      <c r="D42" s="135"/>
      <c r="E42" s="14" t="str">
        <f>_xlfn.CONCAT(Tbl.Activiteiten[[#This Row],[Werkpakketcode]]," - ",Tbl.Activiteiten[[#This Row],[Activiteit]])</f>
        <v xml:space="preserve"> - </v>
      </c>
      <c r="F42" s="5" t="s">
        <v>203</v>
      </c>
      <c r="G42" s="80">
        <f>SUMIF(Tbl.Kosten[Anr.],Tbl.Activiteiten[[#This Row],[Anr.]],Tbl.Kosten[Totaal kosten])</f>
        <v>0</v>
      </c>
      <c r="H42" s="80">
        <f>SUMIF(Tbl.Kosten[Anr.],Tbl.Activiteiten[[#This Row],[Anr.]],Tbl.Kosten[Subsidie])</f>
        <v>0</v>
      </c>
    </row>
    <row r="43" spans="2:8" ht="15.75" x14ac:dyDescent="0.35">
      <c r="B43" s="103"/>
      <c r="C43" s="135"/>
      <c r="D43" s="135"/>
      <c r="E43" s="14" t="str">
        <f>_xlfn.CONCAT(Tbl.Activiteiten[[#This Row],[Werkpakketcode]]," - ",Tbl.Activiteiten[[#This Row],[Activiteit]])</f>
        <v xml:space="preserve"> - </v>
      </c>
      <c r="F43" s="5" t="s">
        <v>204</v>
      </c>
      <c r="G43" s="80">
        <f>SUMIF(Tbl.Kosten[Anr.],Tbl.Activiteiten[[#This Row],[Anr.]],Tbl.Kosten[Totaal kosten])</f>
        <v>0</v>
      </c>
      <c r="H43" s="80">
        <f>SUMIF(Tbl.Kosten[Anr.],Tbl.Activiteiten[[#This Row],[Anr.]],Tbl.Kosten[Subsidie])</f>
        <v>0</v>
      </c>
    </row>
    <row r="44" spans="2:8" ht="15.75" x14ac:dyDescent="0.35">
      <c r="B44" s="103"/>
      <c r="C44" s="135"/>
      <c r="D44" s="135"/>
      <c r="E44" s="14" t="str">
        <f>_xlfn.CONCAT(Tbl.Activiteiten[[#This Row],[Werkpakketcode]]," - ",Tbl.Activiteiten[[#This Row],[Activiteit]])</f>
        <v xml:space="preserve"> - </v>
      </c>
      <c r="F44" s="5" t="s">
        <v>205</v>
      </c>
      <c r="G44" s="80">
        <f>SUMIF(Tbl.Kosten[Anr.],Tbl.Activiteiten[[#This Row],[Anr.]],Tbl.Kosten[Totaal kosten])</f>
        <v>0</v>
      </c>
      <c r="H44" s="80">
        <f>SUMIF(Tbl.Kosten[Anr.],Tbl.Activiteiten[[#This Row],[Anr.]],Tbl.Kosten[Subsidie])</f>
        <v>0</v>
      </c>
    </row>
    <row r="45" spans="2:8" ht="15.75" x14ac:dyDescent="0.35">
      <c r="B45" s="103"/>
      <c r="C45" s="135"/>
      <c r="D45" s="135"/>
      <c r="E45" s="14" t="str">
        <f>_xlfn.CONCAT(Tbl.Activiteiten[[#This Row],[Werkpakketcode]]," - ",Tbl.Activiteiten[[#This Row],[Activiteit]])</f>
        <v xml:space="preserve"> - </v>
      </c>
      <c r="F45" s="5" t="s">
        <v>206</v>
      </c>
      <c r="G45" s="80">
        <f>SUMIF(Tbl.Kosten[Anr.],Tbl.Activiteiten[[#This Row],[Anr.]],Tbl.Kosten[Totaal kosten])</f>
        <v>0</v>
      </c>
      <c r="H45" s="80">
        <f>SUMIF(Tbl.Kosten[Anr.],Tbl.Activiteiten[[#This Row],[Anr.]],Tbl.Kosten[Subsidie])</f>
        <v>0</v>
      </c>
    </row>
    <row r="46" spans="2:8" ht="15.75" x14ac:dyDescent="0.35">
      <c r="B46" s="103"/>
      <c r="C46" s="135"/>
      <c r="D46" s="135"/>
      <c r="E46" s="14" t="str">
        <f>_xlfn.CONCAT(Tbl.Activiteiten[[#This Row],[Werkpakketcode]]," - ",Tbl.Activiteiten[[#This Row],[Activiteit]])</f>
        <v xml:space="preserve"> - </v>
      </c>
      <c r="F46" s="5" t="s">
        <v>207</v>
      </c>
      <c r="G46" s="80">
        <f>SUMIF(Tbl.Kosten[Anr.],Tbl.Activiteiten[[#This Row],[Anr.]],Tbl.Kosten[Totaal kosten])</f>
        <v>0</v>
      </c>
      <c r="H46" s="80">
        <f>SUMIF(Tbl.Kosten[Anr.],Tbl.Activiteiten[[#This Row],[Anr.]],Tbl.Kosten[Subsidie])</f>
        <v>0</v>
      </c>
    </row>
    <row r="47" spans="2:8" ht="15.75" x14ac:dyDescent="0.35">
      <c r="B47" s="103"/>
      <c r="C47" s="135"/>
      <c r="D47" s="135"/>
      <c r="E47" s="14" t="str">
        <f>_xlfn.CONCAT(Tbl.Activiteiten[[#This Row],[Werkpakketcode]]," - ",Tbl.Activiteiten[[#This Row],[Activiteit]])</f>
        <v xml:space="preserve"> - </v>
      </c>
      <c r="F47" s="5" t="s">
        <v>208</v>
      </c>
      <c r="G47" s="80">
        <f>SUMIF(Tbl.Kosten[Anr.],Tbl.Activiteiten[[#This Row],[Anr.]],Tbl.Kosten[Totaal kosten])</f>
        <v>0</v>
      </c>
      <c r="H47" s="80">
        <f>SUMIF(Tbl.Kosten[Anr.],Tbl.Activiteiten[[#This Row],[Anr.]],Tbl.Kosten[Subsidie])</f>
        <v>0</v>
      </c>
    </row>
    <row r="48" spans="2:8" ht="15.75" x14ac:dyDescent="0.35">
      <c r="B48" s="103"/>
      <c r="C48" s="135"/>
      <c r="D48" s="135"/>
      <c r="E48" s="14" t="str">
        <f>_xlfn.CONCAT(Tbl.Activiteiten[[#This Row],[Werkpakketcode]]," - ",Tbl.Activiteiten[[#This Row],[Activiteit]])</f>
        <v xml:space="preserve"> - </v>
      </c>
      <c r="F48" s="5" t="s">
        <v>209</v>
      </c>
      <c r="G48" s="80">
        <f>SUMIF(Tbl.Kosten[Anr.],Tbl.Activiteiten[[#This Row],[Anr.]],Tbl.Kosten[Totaal kosten])</f>
        <v>0</v>
      </c>
      <c r="H48" s="80">
        <f>SUMIF(Tbl.Kosten[Anr.],Tbl.Activiteiten[[#This Row],[Anr.]],Tbl.Kosten[Subsidie])</f>
        <v>0</v>
      </c>
    </row>
    <row r="49" spans="2:8" ht="15.75" x14ac:dyDescent="0.35">
      <c r="B49" s="103"/>
      <c r="C49" s="135"/>
      <c r="D49" s="135"/>
      <c r="E49" s="14" t="str">
        <f>_xlfn.CONCAT(Tbl.Activiteiten[[#This Row],[Werkpakketcode]]," - ",Tbl.Activiteiten[[#This Row],[Activiteit]])</f>
        <v xml:space="preserve"> - </v>
      </c>
      <c r="F49" s="5" t="s">
        <v>210</v>
      </c>
      <c r="G49" s="80">
        <f>SUMIF(Tbl.Kosten[Anr.],Tbl.Activiteiten[[#This Row],[Anr.]],Tbl.Kosten[Totaal kosten])</f>
        <v>0</v>
      </c>
      <c r="H49" s="80">
        <f>SUMIF(Tbl.Kosten[Anr.],Tbl.Activiteiten[[#This Row],[Anr.]],Tbl.Kosten[Subsidie])</f>
        <v>0</v>
      </c>
    </row>
    <row r="50" spans="2:8" ht="15.75" x14ac:dyDescent="0.35">
      <c r="B50" s="103"/>
      <c r="C50" s="135"/>
      <c r="D50" s="135"/>
      <c r="E50" s="14" t="str">
        <f>_xlfn.CONCAT(Tbl.Activiteiten[[#This Row],[Werkpakketcode]]," - ",Tbl.Activiteiten[[#This Row],[Activiteit]])</f>
        <v xml:space="preserve"> - </v>
      </c>
      <c r="F50" s="5" t="s">
        <v>211</v>
      </c>
      <c r="G50" s="80">
        <f>SUMIF(Tbl.Kosten[Anr.],Tbl.Activiteiten[[#This Row],[Anr.]],Tbl.Kosten[Totaal kosten])</f>
        <v>0</v>
      </c>
      <c r="H50" s="80">
        <f>SUMIF(Tbl.Kosten[Anr.],Tbl.Activiteiten[[#This Row],[Anr.]],Tbl.Kosten[Subsidie])</f>
        <v>0</v>
      </c>
    </row>
    <row r="51" spans="2:8" ht="15.75" x14ac:dyDescent="0.35">
      <c r="B51" s="103"/>
      <c r="C51" s="135"/>
      <c r="D51" s="135"/>
      <c r="E51" s="14" t="str">
        <f>_xlfn.CONCAT(Tbl.Activiteiten[[#This Row],[Werkpakketcode]]," - ",Tbl.Activiteiten[[#This Row],[Activiteit]])</f>
        <v xml:space="preserve"> - </v>
      </c>
      <c r="F51" s="5" t="s">
        <v>212</v>
      </c>
      <c r="G51" s="80">
        <f>SUMIF(Tbl.Kosten[Anr.],Tbl.Activiteiten[[#This Row],[Anr.]],Tbl.Kosten[Totaal kosten])</f>
        <v>0</v>
      </c>
      <c r="H51" s="80">
        <f>SUMIF(Tbl.Kosten[Anr.],Tbl.Activiteiten[[#This Row],[Anr.]],Tbl.Kosten[Subsidie])</f>
        <v>0</v>
      </c>
    </row>
    <row r="52" spans="2:8" ht="15.75" x14ac:dyDescent="0.35">
      <c r="B52" s="103"/>
      <c r="C52" s="135"/>
      <c r="D52" s="135"/>
      <c r="E52" s="14" t="str">
        <f>_xlfn.CONCAT(Tbl.Activiteiten[[#This Row],[Werkpakketcode]]," - ",Tbl.Activiteiten[[#This Row],[Activiteit]])</f>
        <v xml:space="preserve"> - </v>
      </c>
      <c r="F52" s="5" t="s">
        <v>213</v>
      </c>
      <c r="G52" s="80">
        <f>SUMIF(Tbl.Kosten[Anr.],Tbl.Activiteiten[[#This Row],[Anr.]],Tbl.Kosten[Totaal kosten])</f>
        <v>0</v>
      </c>
      <c r="H52" s="80">
        <f>SUMIF(Tbl.Kosten[Anr.],Tbl.Activiteiten[[#This Row],[Anr.]],Tbl.Kosten[Subsidie])</f>
        <v>0</v>
      </c>
    </row>
    <row r="53" spans="2:8" ht="15.75" x14ac:dyDescent="0.35">
      <c r="B53" s="103"/>
      <c r="C53" s="135"/>
      <c r="D53" s="135"/>
      <c r="E53" s="14" t="str">
        <f>_xlfn.CONCAT(Tbl.Activiteiten[[#This Row],[Werkpakketcode]]," - ",Tbl.Activiteiten[[#This Row],[Activiteit]])</f>
        <v xml:space="preserve"> - </v>
      </c>
      <c r="F53" s="5" t="s">
        <v>214</v>
      </c>
      <c r="G53" s="80">
        <f>SUMIF(Tbl.Kosten[Anr.],Tbl.Activiteiten[[#This Row],[Anr.]],Tbl.Kosten[Totaal kosten])</f>
        <v>0</v>
      </c>
      <c r="H53" s="80">
        <f>SUMIF(Tbl.Kosten[Anr.],Tbl.Activiteiten[[#This Row],[Anr.]],Tbl.Kosten[Subsidie])</f>
        <v>0</v>
      </c>
    </row>
    <row r="54" spans="2:8" ht="15.75" x14ac:dyDescent="0.35">
      <c r="B54" s="103"/>
      <c r="C54" s="135"/>
      <c r="D54" s="135"/>
      <c r="E54" s="14" t="str">
        <f>_xlfn.CONCAT(Tbl.Activiteiten[[#This Row],[Werkpakketcode]]," - ",Tbl.Activiteiten[[#This Row],[Activiteit]])</f>
        <v xml:space="preserve"> - </v>
      </c>
      <c r="F54" s="5" t="s">
        <v>215</v>
      </c>
      <c r="G54" s="80">
        <f>SUMIF(Tbl.Kosten[Anr.],Tbl.Activiteiten[[#This Row],[Anr.]],Tbl.Kosten[Totaal kosten])</f>
        <v>0</v>
      </c>
      <c r="H54" s="80">
        <f>SUMIF(Tbl.Kosten[Anr.],Tbl.Activiteiten[[#This Row],[Anr.]],Tbl.Kosten[Subsidie])</f>
        <v>0</v>
      </c>
    </row>
    <row r="55" spans="2:8" ht="15.75" x14ac:dyDescent="0.35">
      <c r="B55" s="103"/>
      <c r="C55" s="135"/>
      <c r="D55" s="135"/>
      <c r="E55" s="14" t="str">
        <f>_xlfn.CONCAT(Tbl.Activiteiten[[#This Row],[Werkpakketcode]]," - ",Tbl.Activiteiten[[#This Row],[Activiteit]])</f>
        <v xml:space="preserve"> - </v>
      </c>
      <c r="F55" s="5" t="s">
        <v>216</v>
      </c>
      <c r="G55" s="80">
        <f>SUMIF(Tbl.Kosten[Anr.],Tbl.Activiteiten[[#This Row],[Anr.]],Tbl.Kosten[Totaal kosten])</f>
        <v>0</v>
      </c>
      <c r="H55" s="80">
        <f>SUMIF(Tbl.Kosten[Anr.],Tbl.Activiteiten[[#This Row],[Anr.]],Tbl.Kosten[Subsidie])</f>
        <v>0</v>
      </c>
    </row>
    <row r="56" spans="2:8" ht="15.75" x14ac:dyDescent="0.35">
      <c r="B56" s="103"/>
      <c r="C56" s="135"/>
      <c r="D56" s="135"/>
      <c r="E56" s="14" t="str">
        <f>_xlfn.CONCAT(Tbl.Activiteiten[[#This Row],[Werkpakketcode]]," - ",Tbl.Activiteiten[[#This Row],[Activiteit]])</f>
        <v xml:space="preserve"> - </v>
      </c>
      <c r="F56" s="5" t="s">
        <v>217</v>
      </c>
      <c r="G56" s="80">
        <f>SUMIF(Tbl.Kosten[Anr.],Tbl.Activiteiten[[#This Row],[Anr.]],Tbl.Kosten[Totaal kosten])</f>
        <v>0</v>
      </c>
      <c r="H56" s="80">
        <f>SUMIF(Tbl.Kosten[Anr.],Tbl.Activiteiten[[#This Row],[Anr.]],Tbl.Kosten[Subsidie])</f>
        <v>0</v>
      </c>
    </row>
    <row r="57" spans="2:8" ht="15.75" x14ac:dyDescent="0.35">
      <c r="B57" s="103"/>
      <c r="C57" s="135"/>
      <c r="D57" s="135"/>
      <c r="E57" s="14" t="str">
        <f>_xlfn.CONCAT(Tbl.Activiteiten[[#This Row],[Werkpakketcode]]," - ",Tbl.Activiteiten[[#This Row],[Activiteit]])</f>
        <v xml:space="preserve"> - </v>
      </c>
      <c r="F57" s="5" t="s">
        <v>218</v>
      </c>
      <c r="G57" s="80">
        <f>SUMIF(Tbl.Kosten[Anr.],Tbl.Activiteiten[[#This Row],[Anr.]],Tbl.Kosten[Totaal kosten])</f>
        <v>0</v>
      </c>
      <c r="H57" s="80">
        <f>SUMIF(Tbl.Kosten[Anr.],Tbl.Activiteiten[[#This Row],[Anr.]],Tbl.Kosten[Subsidie])</f>
        <v>0</v>
      </c>
    </row>
    <row r="58" spans="2:8" ht="15.75" x14ac:dyDescent="0.35">
      <c r="B58" s="103"/>
      <c r="C58" s="135"/>
      <c r="D58" s="135"/>
      <c r="E58" s="14" t="str">
        <f>_xlfn.CONCAT(Tbl.Activiteiten[[#This Row],[Werkpakketcode]]," - ",Tbl.Activiteiten[[#This Row],[Activiteit]])</f>
        <v xml:space="preserve"> - </v>
      </c>
      <c r="F58" s="5" t="s">
        <v>219</v>
      </c>
      <c r="G58" s="80">
        <f>SUMIF(Tbl.Kosten[Anr.],Tbl.Activiteiten[[#This Row],[Anr.]],Tbl.Kosten[Totaal kosten])</f>
        <v>0</v>
      </c>
      <c r="H58" s="80">
        <f>SUMIF(Tbl.Kosten[Anr.],Tbl.Activiteiten[[#This Row],[Anr.]],Tbl.Kosten[Subsidie])</f>
        <v>0</v>
      </c>
    </row>
    <row r="59" spans="2:8" ht="15.75" x14ac:dyDescent="0.35">
      <c r="B59" s="103"/>
      <c r="C59" s="135"/>
      <c r="D59" s="135"/>
      <c r="E59" s="14" t="str">
        <f>_xlfn.CONCAT(Tbl.Activiteiten[[#This Row],[Werkpakketcode]]," - ",Tbl.Activiteiten[[#This Row],[Activiteit]])</f>
        <v xml:space="preserve"> - </v>
      </c>
      <c r="F59" s="5" t="s">
        <v>220</v>
      </c>
      <c r="G59" s="80">
        <f>SUMIF(Tbl.Kosten[Anr.],Tbl.Activiteiten[[#This Row],[Anr.]],Tbl.Kosten[Totaal kosten])</f>
        <v>0</v>
      </c>
      <c r="H59" s="80">
        <f>SUMIF(Tbl.Kosten[Anr.],Tbl.Activiteiten[[#This Row],[Anr.]],Tbl.Kosten[Subsidie])</f>
        <v>0</v>
      </c>
    </row>
    <row r="60" spans="2:8" ht="15.75" x14ac:dyDescent="0.35">
      <c r="B60" s="103"/>
      <c r="C60" s="135"/>
      <c r="D60" s="135"/>
      <c r="E60" s="14" t="str">
        <f>_xlfn.CONCAT(Tbl.Activiteiten[[#This Row],[Werkpakketcode]]," - ",Tbl.Activiteiten[[#This Row],[Activiteit]])</f>
        <v xml:space="preserve"> - </v>
      </c>
      <c r="F60" s="5" t="s">
        <v>221</v>
      </c>
      <c r="G60" s="80">
        <f>SUMIF(Tbl.Kosten[Anr.],Tbl.Activiteiten[[#This Row],[Anr.]],Tbl.Kosten[Totaal kosten])</f>
        <v>0</v>
      </c>
      <c r="H60" s="80">
        <f>SUMIF(Tbl.Kosten[Anr.],Tbl.Activiteiten[[#This Row],[Anr.]],Tbl.Kosten[Subsidie])</f>
        <v>0</v>
      </c>
    </row>
    <row r="61" spans="2:8" ht="15.75" x14ac:dyDescent="0.35">
      <c r="B61" s="103"/>
      <c r="C61" s="135"/>
      <c r="D61" s="135"/>
      <c r="E61" s="14" t="str">
        <f>_xlfn.CONCAT(Tbl.Activiteiten[[#This Row],[Werkpakketcode]]," - ",Tbl.Activiteiten[[#This Row],[Activiteit]])</f>
        <v xml:space="preserve"> - </v>
      </c>
      <c r="F61" s="5" t="s">
        <v>222</v>
      </c>
      <c r="G61" s="80">
        <f>SUMIF(Tbl.Kosten[Anr.],Tbl.Activiteiten[[#This Row],[Anr.]],Tbl.Kosten[Totaal kosten])</f>
        <v>0</v>
      </c>
      <c r="H61" s="80">
        <f>SUMIF(Tbl.Kosten[Anr.],Tbl.Activiteiten[[#This Row],[Anr.]],Tbl.Kosten[Subsidie])</f>
        <v>0</v>
      </c>
    </row>
    <row r="62" spans="2:8" ht="15.75" x14ac:dyDescent="0.35">
      <c r="B62" s="103"/>
      <c r="C62" s="135"/>
      <c r="D62" s="135"/>
      <c r="E62" s="14" t="str">
        <f>_xlfn.CONCAT(Tbl.Activiteiten[[#This Row],[Werkpakketcode]]," - ",Tbl.Activiteiten[[#This Row],[Activiteit]])</f>
        <v xml:space="preserve"> - </v>
      </c>
      <c r="F62" s="5" t="s">
        <v>223</v>
      </c>
      <c r="G62" s="80">
        <f>SUMIF(Tbl.Kosten[Anr.],Tbl.Activiteiten[[#This Row],[Anr.]],Tbl.Kosten[Totaal kosten])</f>
        <v>0</v>
      </c>
      <c r="H62" s="80">
        <f>SUMIF(Tbl.Kosten[Anr.],Tbl.Activiteiten[[#This Row],[Anr.]],Tbl.Kosten[Subsidie])</f>
        <v>0</v>
      </c>
    </row>
    <row r="63" spans="2:8" ht="15.75" x14ac:dyDescent="0.35">
      <c r="B63" s="103"/>
      <c r="C63" s="135"/>
      <c r="D63" s="135"/>
      <c r="E63" s="14" t="str">
        <f>_xlfn.CONCAT(Tbl.Activiteiten[[#This Row],[Werkpakketcode]]," - ",Tbl.Activiteiten[[#This Row],[Activiteit]])</f>
        <v xml:space="preserve"> - </v>
      </c>
      <c r="F63" s="5" t="s">
        <v>224</v>
      </c>
      <c r="G63" s="80">
        <f>SUMIF(Tbl.Kosten[Anr.],Tbl.Activiteiten[[#This Row],[Anr.]],Tbl.Kosten[Totaal kosten])</f>
        <v>0</v>
      </c>
      <c r="H63" s="80">
        <f>SUMIF(Tbl.Kosten[Anr.],Tbl.Activiteiten[[#This Row],[Anr.]],Tbl.Kosten[Subsidie])</f>
        <v>0</v>
      </c>
    </row>
    <row r="64" spans="2:8" ht="15.75" x14ac:dyDescent="0.35">
      <c r="B64" s="103"/>
      <c r="C64" s="135"/>
      <c r="D64" s="135"/>
      <c r="E64" s="14" t="str">
        <f>_xlfn.CONCAT(Tbl.Activiteiten[[#This Row],[Werkpakketcode]]," - ",Tbl.Activiteiten[[#This Row],[Activiteit]])</f>
        <v xml:space="preserve"> - </v>
      </c>
      <c r="F64" s="5" t="s">
        <v>225</v>
      </c>
      <c r="G64" s="80">
        <f>SUMIF(Tbl.Kosten[Anr.],Tbl.Activiteiten[[#This Row],[Anr.]],Tbl.Kosten[Totaal kosten])</f>
        <v>0</v>
      </c>
      <c r="H64" s="80">
        <f>SUMIF(Tbl.Kosten[Anr.],Tbl.Activiteiten[[#This Row],[Anr.]],Tbl.Kosten[Subsidie])</f>
        <v>0</v>
      </c>
    </row>
    <row r="65" spans="2:8" ht="15.75" x14ac:dyDescent="0.35">
      <c r="B65" s="103"/>
      <c r="C65" s="135"/>
      <c r="D65" s="135"/>
      <c r="E65" s="14" t="str">
        <f>_xlfn.CONCAT(Tbl.Activiteiten[[#This Row],[Werkpakketcode]]," - ",Tbl.Activiteiten[[#This Row],[Activiteit]])</f>
        <v xml:space="preserve"> - </v>
      </c>
      <c r="F65" s="5" t="s">
        <v>226</v>
      </c>
      <c r="G65" s="80">
        <f>SUMIF(Tbl.Kosten[Anr.],Tbl.Activiteiten[[#This Row],[Anr.]],Tbl.Kosten[Totaal kosten])</f>
        <v>0</v>
      </c>
      <c r="H65" s="80">
        <f>SUMIF(Tbl.Kosten[Anr.],Tbl.Activiteiten[[#This Row],[Anr.]],Tbl.Kosten[Subsidie])</f>
        <v>0</v>
      </c>
    </row>
    <row r="66" spans="2:8" ht="15.75" x14ac:dyDescent="0.35">
      <c r="B66" s="103"/>
      <c r="C66" s="135"/>
      <c r="D66" s="135"/>
      <c r="E66" s="14" t="str">
        <f>_xlfn.CONCAT(Tbl.Activiteiten[[#This Row],[Werkpakketcode]]," - ",Tbl.Activiteiten[[#This Row],[Activiteit]])</f>
        <v xml:space="preserve"> - </v>
      </c>
      <c r="F66" s="5" t="s">
        <v>227</v>
      </c>
      <c r="G66" s="80">
        <f>SUMIF(Tbl.Kosten[Anr.],Tbl.Activiteiten[[#This Row],[Anr.]],Tbl.Kosten[Totaal kosten])</f>
        <v>0</v>
      </c>
      <c r="H66" s="80">
        <f>SUMIF(Tbl.Kosten[Anr.],Tbl.Activiteiten[[#This Row],[Anr.]],Tbl.Kosten[Subsidie])</f>
        <v>0</v>
      </c>
    </row>
    <row r="67" spans="2:8" ht="15.75" x14ac:dyDescent="0.35">
      <c r="B67" s="103"/>
      <c r="C67" s="135"/>
      <c r="D67" s="135"/>
      <c r="E67" s="14" t="str">
        <f>_xlfn.CONCAT(Tbl.Activiteiten[[#This Row],[Werkpakketcode]]," - ",Tbl.Activiteiten[[#This Row],[Activiteit]])</f>
        <v xml:space="preserve"> - </v>
      </c>
      <c r="F67" s="5" t="s">
        <v>228</v>
      </c>
      <c r="G67" s="80">
        <f>SUMIF(Tbl.Kosten[Anr.],Tbl.Activiteiten[[#This Row],[Anr.]],Tbl.Kosten[Totaal kosten])</f>
        <v>0</v>
      </c>
      <c r="H67" s="80">
        <f>SUMIF(Tbl.Kosten[Anr.],Tbl.Activiteiten[[#This Row],[Anr.]],Tbl.Kosten[Subsidie])</f>
        <v>0</v>
      </c>
    </row>
    <row r="68" spans="2:8" ht="15.75" x14ac:dyDescent="0.35">
      <c r="B68" s="103"/>
      <c r="C68" s="135"/>
      <c r="D68" s="135"/>
      <c r="E68" s="14" t="str">
        <f>_xlfn.CONCAT(Tbl.Activiteiten[[#This Row],[Werkpakketcode]]," - ",Tbl.Activiteiten[[#This Row],[Activiteit]])</f>
        <v xml:space="preserve"> - </v>
      </c>
      <c r="F68" s="5" t="s">
        <v>229</v>
      </c>
      <c r="G68" s="80">
        <f>SUMIF(Tbl.Kosten[Anr.],Tbl.Activiteiten[[#This Row],[Anr.]],Tbl.Kosten[Totaal kosten])</f>
        <v>0</v>
      </c>
      <c r="H68" s="80">
        <f>SUMIF(Tbl.Kosten[Anr.],Tbl.Activiteiten[[#This Row],[Anr.]],Tbl.Kosten[Subsidie])</f>
        <v>0</v>
      </c>
    </row>
    <row r="69" spans="2:8" ht="15.75" x14ac:dyDescent="0.35">
      <c r="B69" s="103"/>
      <c r="C69" s="135"/>
      <c r="D69" s="135"/>
      <c r="E69" s="14" t="str">
        <f>_xlfn.CONCAT(Tbl.Activiteiten[[#This Row],[Werkpakketcode]]," - ",Tbl.Activiteiten[[#This Row],[Activiteit]])</f>
        <v xml:space="preserve"> - </v>
      </c>
      <c r="F69" s="5" t="s">
        <v>230</v>
      </c>
      <c r="G69" s="80">
        <f>SUMIF(Tbl.Kosten[Anr.],Tbl.Activiteiten[[#This Row],[Anr.]],Tbl.Kosten[Totaal kosten])</f>
        <v>0</v>
      </c>
      <c r="H69" s="80">
        <f>SUMIF(Tbl.Kosten[Anr.],Tbl.Activiteiten[[#This Row],[Anr.]],Tbl.Kosten[Subsidie])</f>
        <v>0</v>
      </c>
    </row>
    <row r="70" spans="2:8" ht="15.75" x14ac:dyDescent="0.35">
      <c r="B70" s="103"/>
      <c r="C70" s="135"/>
      <c r="D70" s="135"/>
      <c r="E70" s="14" t="str">
        <f>_xlfn.CONCAT(Tbl.Activiteiten[[#This Row],[Werkpakketcode]]," - ",Tbl.Activiteiten[[#This Row],[Activiteit]])</f>
        <v xml:space="preserve"> - </v>
      </c>
      <c r="F70" s="5" t="s">
        <v>231</v>
      </c>
      <c r="G70" s="80">
        <f>SUMIF(Tbl.Kosten[Anr.],Tbl.Activiteiten[[#This Row],[Anr.]],Tbl.Kosten[Totaal kosten])</f>
        <v>0</v>
      </c>
      <c r="H70" s="80">
        <f>SUMIF(Tbl.Kosten[Anr.],Tbl.Activiteiten[[#This Row],[Anr.]],Tbl.Kosten[Subsidie])</f>
        <v>0</v>
      </c>
    </row>
    <row r="71" spans="2:8" ht="15.75" x14ac:dyDescent="0.35">
      <c r="B71" s="103"/>
      <c r="C71" s="135"/>
      <c r="D71" s="135"/>
      <c r="E71" s="14" t="str">
        <f>_xlfn.CONCAT(Tbl.Activiteiten[[#This Row],[Werkpakketcode]]," - ",Tbl.Activiteiten[[#This Row],[Activiteit]])</f>
        <v xml:space="preserve"> - </v>
      </c>
      <c r="F71" s="5" t="s">
        <v>232</v>
      </c>
      <c r="G71" s="80">
        <f>SUMIF(Tbl.Kosten[Anr.],Tbl.Activiteiten[[#This Row],[Anr.]],Tbl.Kosten[Totaal kosten])</f>
        <v>0</v>
      </c>
      <c r="H71" s="80">
        <f>SUMIF(Tbl.Kosten[Anr.],Tbl.Activiteiten[[#This Row],[Anr.]],Tbl.Kosten[Subsidie])</f>
        <v>0</v>
      </c>
    </row>
    <row r="72" spans="2:8" ht="15.75" x14ac:dyDescent="0.35">
      <c r="B72" s="103"/>
      <c r="C72" s="135"/>
      <c r="D72" s="135"/>
      <c r="E72" s="14" t="str">
        <f>_xlfn.CONCAT(Tbl.Activiteiten[[#This Row],[Werkpakketcode]]," - ",Tbl.Activiteiten[[#This Row],[Activiteit]])</f>
        <v xml:space="preserve"> - </v>
      </c>
      <c r="F72" s="5" t="s">
        <v>233</v>
      </c>
      <c r="G72" s="80">
        <f>SUMIF(Tbl.Kosten[Anr.],Tbl.Activiteiten[[#This Row],[Anr.]],Tbl.Kosten[Totaal kosten])</f>
        <v>0</v>
      </c>
      <c r="H72" s="80">
        <f>SUMIF(Tbl.Kosten[Anr.],Tbl.Activiteiten[[#This Row],[Anr.]],Tbl.Kosten[Subsidie])</f>
        <v>0</v>
      </c>
    </row>
    <row r="73" spans="2:8" ht="15.75" x14ac:dyDescent="0.35">
      <c r="B73" s="103"/>
      <c r="C73" s="135"/>
      <c r="D73" s="135"/>
      <c r="E73" s="14" t="str">
        <f>_xlfn.CONCAT(Tbl.Activiteiten[[#This Row],[Werkpakketcode]]," - ",Tbl.Activiteiten[[#This Row],[Activiteit]])</f>
        <v xml:space="preserve"> - </v>
      </c>
      <c r="F73" s="5" t="s">
        <v>234</v>
      </c>
      <c r="G73" s="80">
        <f>SUMIF(Tbl.Kosten[Anr.],Tbl.Activiteiten[[#This Row],[Anr.]],Tbl.Kosten[Totaal kosten])</f>
        <v>0</v>
      </c>
      <c r="H73" s="80">
        <f>SUMIF(Tbl.Kosten[Anr.],Tbl.Activiteiten[[#This Row],[Anr.]],Tbl.Kosten[Subsidie])</f>
        <v>0</v>
      </c>
    </row>
    <row r="74" spans="2:8" ht="15.75" x14ac:dyDescent="0.35">
      <c r="B74" s="103"/>
      <c r="C74" s="135"/>
      <c r="D74" s="135"/>
      <c r="E74" s="14" t="str">
        <f>_xlfn.CONCAT(Tbl.Activiteiten[[#This Row],[Werkpakketcode]]," - ",Tbl.Activiteiten[[#This Row],[Activiteit]])</f>
        <v xml:space="preserve"> - </v>
      </c>
      <c r="F74" s="5" t="s">
        <v>235</v>
      </c>
      <c r="G74" s="80">
        <f>SUMIF(Tbl.Kosten[Anr.],Tbl.Activiteiten[[#This Row],[Anr.]],Tbl.Kosten[Totaal kosten])</f>
        <v>0</v>
      </c>
      <c r="H74" s="80">
        <f>SUMIF(Tbl.Kosten[Anr.],Tbl.Activiteiten[[#This Row],[Anr.]],Tbl.Kosten[Subsidie])</f>
        <v>0</v>
      </c>
    </row>
    <row r="75" spans="2:8" ht="15.75" x14ac:dyDescent="0.35">
      <c r="B75" s="103"/>
      <c r="C75" s="135"/>
      <c r="D75" s="135"/>
      <c r="E75" s="14" t="str">
        <f>_xlfn.CONCAT(Tbl.Activiteiten[[#This Row],[Werkpakketcode]]," - ",Tbl.Activiteiten[[#This Row],[Activiteit]])</f>
        <v xml:space="preserve"> - </v>
      </c>
      <c r="F75" s="5" t="s">
        <v>236</v>
      </c>
      <c r="G75" s="80">
        <f>SUMIF(Tbl.Kosten[Anr.],Tbl.Activiteiten[[#This Row],[Anr.]],Tbl.Kosten[Totaal kosten])</f>
        <v>0</v>
      </c>
      <c r="H75" s="80">
        <f>SUMIF(Tbl.Kosten[Anr.],Tbl.Activiteiten[[#This Row],[Anr.]],Tbl.Kosten[Subsidie])</f>
        <v>0</v>
      </c>
    </row>
    <row r="76" spans="2:8" ht="15.75" x14ac:dyDescent="0.35">
      <c r="B76" s="103"/>
      <c r="C76" s="135"/>
      <c r="D76" s="135"/>
      <c r="E76" s="14" t="str">
        <f>_xlfn.CONCAT(Tbl.Activiteiten[[#This Row],[Werkpakketcode]]," - ",Tbl.Activiteiten[[#This Row],[Activiteit]])</f>
        <v xml:space="preserve"> - </v>
      </c>
      <c r="F76" s="5" t="s">
        <v>237</v>
      </c>
      <c r="G76" s="80">
        <f>SUMIF(Tbl.Kosten[Anr.],Tbl.Activiteiten[[#This Row],[Anr.]],Tbl.Kosten[Totaal kosten])</f>
        <v>0</v>
      </c>
      <c r="H76" s="80">
        <f>SUMIF(Tbl.Kosten[Anr.],Tbl.Activiteiten[[#This Row],[Anr.]],Tbl.Kosten[Subsidie])</f>
        <v>0</v>
      </c>
    </row>
    <row r="77" spans="2:8" ht="15.75" x14ac:dyDescent="0.35">
      <c r="B77" s="103"/>
      <c r="C77" s="135"/>
      <c r="D77" s="135"/>
      <c r="E77" s="14" t="str">
        <f>_xlfn.CONCAT(Tbl.Activiteiten[[#This Row],[Werkpakketcode]]," - ",Tbl.Activiteiten[[#This Row],[Activiteit]])</f>
        <v xml:space="preserve"> - </v>
      </c>
      <c r="F77" s="5" t="s">
        <v>238</v>
      </c>
      <c r="G77" s="80">
        <f>SUMIF(Tbl.Kosten[Anr.],Tbl.Activiteiten[[#This Row],[Anr.]],Tbl.Kosten[Totaal kosten])</f>
        <v>0</v>
      </c>
      <c r="H77" s="80">
        <f>SUMIF(Tbl.Kosten[Anr.],Tbl.Activiteiten[[#This Row],[Anr.]],Tbl.Kosten[Subsidie])</f>
        <v>0</v>
      </c>
    </row>
    <row r="78" spans="2:8" ht="15.75" x14ac:dyDescent="0.35">
      <c r="B78" s="103"/>
      <c r="C78" s="135"/>
      <c r="D78" s="135"/>
      <c r="E78" s="14" t="str">
        <f>_xlfn.CONCAT(Tbl.Activiteiten[[#This Row],[Werkpakketcode]]," - ",Tbl.Activiteiten[[#This Row],[Activiteit]])</f>
        <v xml:space="preserve"> - </v>
      </c>
      <c r="F78" s="5" t="s">
        <v>239</v>
      </c>
      <c r="G78" s="80">
        <f>SUMIF(Tbl.Kosten[Anr.],Tbl.Activiteiten[[#This Row],[Anr.]],Tbl.Kosten[Totaal kosten])</f>
        <v>0</v>
      </c>
      <c r="H78" s="80">
        <f>SUMIF(Tbl.Kosten[Anr.],Tbl.Activiteiten[[#This Row],[Anr.]],Tbl.Kosten[Subsidie])</f>
        <v>0</v>
      </c>
    </row>
    <row r="79" spans="2:8" ht="15.75" x14ac:dyDescent="0.35">
      <c r="B79" s="103"/>
      <c r="C79" s="135"/>
      <c r="D79" s="135"/>
      <c r="E79" s="14" t="str">
        <f>_xlfn.CONCAT(Tbl.Activiteiten[[#This Row],[Werkpakketcode]]," - ",Tbl.Activiteiten[[#This Row],[Activiteit]])</f>
        <v xml:space="preserve"> - </v>
      </c>
      <c r="F79" s="5" t="s">
        <v>240</v>
      </c>
      <c r="G79" s="80">
        <f>SUMIF(Tbl.Kosten[Anr.],Tbl.Activiteiten[[#This Row],[Anr.]],Tbl.Kosten[Totaal kosten])</f>
        <v>0</v>
      </c>
      <c r="H79" s="80">
        <f>SUMIF(Tbl.Kosten[Anr.],Tbl.Activiteiten[[#This Row],[Anr.]],Tbl.Kosten[Subsidie])</f>
        <v>0</v>
      </c>
    </row>
    <row r="80" spans="2:8" ht="15.75" x14ac:dyDescent="0.35">
      <c r="B80" s="103"/>
      <c r="C80" s="135"/>
      <c r="D80" s="135"/>
      <c r="E80" s="14" t="str">
        <f>_xlfn.CONCAT(Tbl.Activiteiten[[#This Row],[Werkpakketcode]]," - ",Tbl.Activiteiten[[#This Row],[Activiteit]])</f>
        <v xml:space="preserve"> - </v>
      </c>
      <c r="F80" s="5" t="s">
        <v>241</v>
      </c>
      <c r="G80" s="80">
        <f>SUMIF(Tbl.Kosten[Anr.],Tbl.Activiteiten[[#This Row],[Anr.]],Tbl.Kosten[Totaal kosten])</f>
        <v>0</v>
      </c>
      <c r="H80" s="80">
        <f>SUMIF(Tbl.Kosten[Anr.],Tbl.Activiteiten[[#This Row],[Anr.]],Tbl.Kosten[Subsidie])</f>
        <v>0</v>
      </c>
    </row>
    <row r="81" spans="2:8" ht="15.75" x14ac:dyDescent="0.35">
      <c r="B81" s="103"/>
      <c r="C81" s="135"/>
      <c r="D81" s="135"/>
      <c r="E81" s="14" t="str">
        <f>_xlfn.CONCAT(Tbl.Activiteiten[[#This Row],[Werkpakketcode]]," - ",Tbl.Activiteiten[[#This Row],[Activiteit]])</f>
        <v xml:space="preserve"> - </v>
      </c>
      <c r="F81" s="5" t="s">
        <v>242</v>
      </c>
      <c r="G81" s="80">
        <f>SUMIF(Tbl.Kosten[Anr.],Tbl.Activiteiten[[#This Row],[Anr.]],Tbl.Kosten[Totaal kosten])</f>
        <v>0</v>
      </c>
      <c r="H81" s="80">
        <f>SUMIF(Tbl.Kosten[Anr.],Tbl.Activiteiten[[#This Row],[Anr.]],Tbl.Kosten[Subsidie])</f>
        <v>0</v>
      </c>
    </row>
    <row r="82" spans="2:8" ht="15.75" x14ac:dyDescent="0.35">
      <c r="B82" s="103"/>
      <c r="C82" s="135"/>
      <c r="D82" s="135"/>
      <c r="E82" s="14" t="str">
        <f>_xlfn.CONCAT(Tbl.Activiteiten[[#This Row],[Werkpakketcode]]," - ",Tbl.Activiteiten[[#This Row],[Activiteit]])</f>
        <v xml:space="preserve"> - </v>
      </c>
      <c r="F82" s="5" t="s">
        <v>243</v>
      </c>
      <c r="G82" s="80">
        <f>SUMIF(Tbl.Kosten[Anr.],Tbl.Activiteiten[[#This Row],[Anr.]],Tbl.Kosten[Totaal kosten])</f>
        <v>0</v>
      </c>
      <c r="H82" s="80">
        <f>SUMIF(Tbl.Kosten[Anr.],Tbl.Activiteiten[[#This Row],[Anr.]],Tbl.Kosten[Subsidie])</f>
        <v>0</v>
      </c>
    </row>
    <row r="83" spans="2:8" ht="15.75" x14ac:dyDescent="0.35">
      <c r="B83" s="103"/>
      <c r="C83" s="135"/>
      <c r="D83" s="135"/>
      <c r="E83" s="14" t="str">
        <f>_xlfn.CONCAT(Tbl.Activiteiten[[#This Row],[Werkpakketcode]]," - ",Tbl.Activiteiten[[#This Row],[Activiteit]])</f>
        <v xml:space="preserve"> - </v>
      </c>
      <c r="F83" s="5" t="s">
        <v>244</v>
      </c>
      <c r="G83" s="80">
        <f>SUMIF(Tbl.Kosten[Anr.],Tbl.Activiteiten[[#This Row],[Anr.]],Tbl.Kosten[Totaal kosten])</f>
        <v>0</v>
      </c>
      <c r="H83" s="80">
        <f>SUMIF(Tbl.Kosten[Anr.],Tbl.Activiteiten[[#This Row],[Anr.]],Tbl.Kosten[Subsidie])</f>
        <v>0</v>
      </c>
    </row>
    <row r="84" spans="2:8" ht="15.75" x14ac:dyDescent="0.35">
      <c r="B84" s="103"/>
      <c r="C84" s="135"/>
      <c r="D84" s="135"/>
      <c r="E84" s="14" t="str">
        <f>_xlfn.CONCAT(Tbl.Activiteiten[[#This Row],[Werkpakketcode]]," - ",Tbl.Activiteiten[[#This Row],[Activiteit]])</f>
        <v xml:space="preserve"> - </v>
      </c>
      <c r="F84" s="5" t="s">
        <v>245</v>
      </c>
      <c r="G84" s="80">
        <f>SUMIF(Tbl.Kosten[Anr.],Tbl.Activiteiten[[#This Row],[Anr.]],Tbl.Kosten[Totaal kosten])</f>
        <v>0</v>
      </c>
      <c r="H84" s="80">
        <f>SUMIF(Tbl.Kosten[Anr.],Tbl.Activiteiten[[#This Row],[Anr.]],Tbl.Kosten[Subsidie])</f>
        <v>0</v>
      </c>
    </row>
    <row r="85" spans="2:8" ht="15.75" x14ac:dyDescent="0.35">
      <c r="B85" s="103"/>
      <c r="C85" s="135"/>
      <c r="D85" s="135"/>
      <c r="E85" s="14" t="str">
        <f>_xlfn.CONCAT(Tbl.Activiteiten[[#This Row],[Werkpakketcode]]," - ",Tbl.Activiteiten[[#This Row],[Activiteit]])</f>
        <v xml:space="preserve"> - </v>
      </c>
      <c r="F85" s="5" t="s">
        <v>246</v>
      </c>
      <c r="G85" s="80">
        <f>SUMIF(Tbl.Kosten[Anr.],Tbl.Activiteiten[[#This Row],[Anr.]],Tbl.Kosten[Totaal kosten])</f>
        <v>0</v>
      </c>
      <c r="H85" s="80">
        <f>SUMIF(Tbl.Kosten[Anr.],Tbl.Activiteiten[[#This Row],[Anr.]],Tbl.Kosten[Subsidie])</f>
        <v>0</v>
      </c>
    </row>
    <row r="86" spans="2:8" ht="15.75" x14ac:dyDescent="0.35">
      <c r="B86" s="103"/>
      <c r="C86" s="135"/>
      <c r="D86" s="135"/>
      <c r="E86" s="14" t="str">
        <f>_xlfn.CONCAT(Tbl.Activiteiten[[#This Row],[Werkpakketcode]]," - ",Tbl.Activiteiten[[#This Row],[Activiteit]])</f>
        <v xml:space="preserve"> - </v>
      </c>
      <c r="F86" s="5" t="s">
        <v>247</v>
      </c>
      <c r="G86" s="80">
        <f>SUMIF(Tbl.Kosten[Anr.],Tbl.Activiteiten[[#This Row],[Anr.]],Tbl.Kosten[Totaal kosten])</f>
        <v>0</v>
      </c>
      <c r="H86" s="80">
        <f>SUMIF(Tbl.Kosten[Anr.],Tbl.Activiteiten[[#This Row],[Anr.]],Tbl.Kosten[Subsidie])</f>
        <v>0</v>
      </c>
    </row>
    <row r="87" spans="2:8" ht="15.75" x14ac:dyDescent="0.35">
      <c r="B87" s="103"/>
      <c r="C87" s="135"/>
      <c r="D87" s="135"/>
      <c r="E87" s="14" t="str">
        <f>_xlfn.CONCAT(Tbl.Activiteiten[[#This Row],[Werkpakketcode]]," - ",Tbl.Activiteiten[[#This Row],[Activiteit]])</f>
        <v xml:space="preserve"> - </v>
      </c>
      <c r="F87" s="5" t="s">
        <v>248</v>
      </c>
      <c r="G87" s="80">
        <f>SUMIF(Tbl.Kosten[Anr.],Tbl.Activiteiten[[#This Row],[Anr.]],Tbl.Kosten[Totaal kosten])</f>
        <v>0</v>
      </c>
      <c r="H87" s="80">
        <f>SUMIF(Tbl.Kosten[Anr.],Tbl.Activiteiten[[#This Row],[Anr.]],Tbl.Kosten[Subsidie])</f>
        <v>0</v>
      </c>
    </row>
    <row r="88" spans="2:8" ht="15.75" x14ac:dyDescent="0.35">
      <c r="B88" s="103"/>
      <c r="C88" s="135"/>
      <c r="D88" s="135"/>
      <c r="E88" s="14" t="str">
        <f>_xlfn.CONCAT(Tbl.Activiteiten[[#This Row],[Werkpakketcode]]," - ",Tbl.Activiteiten[[#This Row],[Activiteit]])</f>
        <v xml:space="preserve"> - </v>
      </c>
      <c r="F88" s="5" t="s">
        <v>249</v>
      </c>
      <c r="G88" s="80">
        <f>SUMIF(Tbl.Kosten[Anr.],Tbl.Activiteiten[[#This Row],[Anr.]],Tbl.Kosten[Totaal kosten])</f>
        <v>0</v>
      </c>
      <c r="H88" s="80">
        <f>SUMIF(Tbl.Kosten[Anr.],Tbl.Activiteiten[[#This Row],[Anr.]],Tbl.Kosten[Subsidie])</f>
        <v>0</v>
      </c>
    </row>
    <row r="89" spans="2:8" ht="15.75" x14ac:dyDescent="0.35">
      <c r="B89" s="103"/>
      <c r="C89" s="135"/>
      <c r="D89" s="135"/>
      <c r="E89" s="14" t="str">
        <f>_xlfn.CONCAT(Tbl.Activiteiten[[#This Row],[Werkpakketcode]]," - ",Tbl.Activiteiten[[#This Row],[Activiteit]])</f>
        <v xml:space="preserve"> - </v>
      </c>
      <c r="F89" s="5" t="s">
        <v>250</v>
      </c>
      <c r="G89" s="80">
        <f>SUMIF(Tbl.Kosten[Anr.],Tbl.Activiteiten[[#This Row],[Anr.]],Tbl.Kosten[Totaal kosten])</f>
        <v>0</v>
      </c>
      <c r="H89" s="80">
        <f>SUMIF(Tbl.Kosten[Anr.],Tbl.Activiteiten[[#This Row],[Anr.]],Tbl.Kosten[Subsidie])</f>
        <v>0</v>
      </c>
    </row>
    <row r="90" spans="2:8" ht="15.75" x14ac:dyDescent="0.35">
      <c r="B90" s="103"/>
      <c r="C90" s="135"/>
      <c r="D90" s="135"/>
      <c r="E90" s="14" t="str">
        <f>_xlfn.CONCAT(Tbl.Activiteiten[[#This Row],[Werkpakketcode]]," - ",Tbl.Activiteiten[[#This Row],[Activiteit]])</f>
        <v xml:space="preserve"> - </v>
      </c>
      <c r="F90" s="5" t="s">
        <v>251</v>
      </c>
      <c r="G90" s="80">
        <f>SUMIF(Tbl.Kosten[Anr.],Tbl.Activiteiten[[#This Row],[Anr.]],Tbl.Kosten[Totaal kosten])</f>
        <v>0</v>
      </c>
      <c r="H90" s="80">
        <f>SUMIF(Tbl.Kosten[Anr.],Tbl.Activiteiten[[#This Row],[Anr.]],Tbl.Kosten[Subsidie])</f>
        <v>0</v>
      </c>
    </row>
    <row r="91" spans="2:8" ht="15.75" x14ac:dyDescent="0.35">
      <c r="B91" s="103"/>
      <c r="C91" s="135"/>
      <c r="D91" s="135"/>
      <c r="E91" s="14" t="str">
        <f>_xlfn.CONCAT(Tbl.Activiteiten[[#This Row],[Werkpakketcode]]," - ",Tbl.Activiteiten[[#This Row],[Activiteit]])</f>
        <v xml:space="preserve"> - </v>
      </c>
      <c r="F91" s="5" t="s">
        <v>252</v>
      </c>
      <c r="G91" s="80">
        <f>SUMIF(Tbl.Kosten[Anr.],Tbl.Activiteiten[[#This Row],[Anr.]],Tbl.Kosten[Totaal kosten])</f>
        <v>0</v>
      </c>
      <c r="H91" s="80">
        <f>SUMIF(Tbl.Kosten[Anr.],Tbl.Activiteiten[[#This Row],[Anr.]],Tbl.Kosten[Subsidie])</f>
        <v>0</v>
      </c>
    </row>
    <row r="92" spans="2:8" ht="15.75" x14ac:dyDescent="0.35">
      <c r="B92" s="103"/>
      <c r="C92" s="135"/>
      <c r="D92" s="135"/>
      <c r="E92" s="14" t="str">
        <f>_xlfn.CONCAT(Tbl.Activiteiten[[#This Row],[Werkpakketcode]]," - ",Tbl.Activiteiten[[#This Row],[Activiteit]])</f>
        <v xml:space="preserve"> - </v>
      </c>
      <c r="F92" s="5" t="s">
        <v>253</v>
      </c>
      <c r="G92" s="80">
        <f>SUMIF(Tbl.Kosten[Anr.],Tbl.Activiteiten[[#This Row],[Anr.]],Tbl.Kosten[Totaal kosten])</f>
        <v>0</v>
      </c>
      <c r="H92" s="80">
        <f>SUMIF(Tbl.Kosten[Anr.],Tbl.Activiteiten[[#This Row],[Anr.]],Tbl.Kosten[Subsidie])</f>
        <v>0</v>
      </c>
    </row>
    <row r="93" spans="2:8" ht="15.75" x14ac:dyDescent="0.35">
      <c r="B93" s="103"/>
      <c r="C93" s="135"/>
      <c r="D93" s="135"/>
      <c r="E93" s="14" t="str">
        <f>_xlfn.CONCAT(Tbl.Activiteiten[[#This Row],[Werkpakketcode]]," - ",Tbl.Activiteiten[[#This Row],[Activiteit]])</f>
        <v xml:space="preserve"> - </v>
      </c>
      <c r="F93" s="5" t="s">
        <v>254</v>
      </c>
      <c r="G93" s="80">
        <f>SUMIF(Tbl.Kosten[Anr.],Tbl.Activiteiten[[#This Row],[Anr.]],Tbl.Kosten[Totaal kosten])</f>
        <v>0</v>
      </c>
      <c r="H93" s="80">
        <f>SUMIF(Tbl.Kosten[Anr.],Tbl.Activiteiten[[#This Row],[Anr.]],Tbl.Kosten[Subsidie])</f>
        <v>0</v>
      </c>
    </row>
    <row r="94" spans="2:8" ht="15.75" x14ac:dyDescent="0.35">
      <c r="B94" s="103"/>
      <c r="C94" s="135"/>
      <c r="D94" s="135"/>
      <c r="E94" s="14" t="str">
        <f>_xlfn.CONCAT(Tbl.Activiteiten[[#This Row],[Werkpakketcode]]," - ",Tbl.Activiteiten[[#This Row],[Activiteit]])</f>
        <v xml:space="preserve"> - </v>
      </c>
      <c r="F94" s="5" t="s">
        <v>255</v>
      </c>
      <c r="G94" s="80">
        <f>SUMIF(Tbl.Kosten[Anr.],Tbl.Activiteiten[[#This Row],[Anr.]],Tbl.Kosten[Totaal kosten])</f>
        <v>0</v>
      </c>
      <c r="H94" s="80">
        <f>SUMIF(Tbl.Kosten[Anr.],Tbl.Activiteiten[[#This Row],[Anr.]],Tbl.Kosten[Subsidie])</f>
        <v>0</v>
      </c>
    </row>
    <row r="95" spans="2:8" ht="15.75" x14ac:dyDescent="0.35">
      <c r="B95" s="103"/>
      <c r="C95" s="135"/>
      <c r="D95" s="135"/>
      <c r="E95" s="14" t="str">
        <f>_xlfn.CONCAT(Tbl.Activiteiten[[#This Row],[Werkpakketcode]]," - ",Tbl.Activiteiten[[#This Row],[Activiteit]])</f>
        <v xml:space="preserve"> - </v>
      </c>
      <c r="F95" s="5" t="s">
        <v>256</v>
      </c>
      <c r="G95" s="80">
        <f>SUMIF(Tbl.Kosten[Anr.],Tbl.Activiteiten[[#This Row],[Anr.]],Tbl.Kosten[Totaal kosten])</f>
        <v>0</v>
      </c>
      <c r="H95" s="80">
        <f>SUMIF(Tbl.Kosten[Anr.],Tbl.Activiteiten[[#This Row],[Anr.]],Tbl.Kosten[Subsidie])</f>
        <v>0</v>
      </c>
    </row>
    <row r="96" spans="2:8" ht="15.75" x14ac:dyDescent="0.35">
      <c r="B96" s="103"/>
      <c r="C96" s="135"/>
      <c r="D96" s="135"/>
      <c r="E96" s="14" t="str">
        <f>_xlfn.CONCAT(Tbl.Activiteiten[[#This Row],[Werkpakketcode]]," - ",Tbl.Activiteiten[[#This Row],[Activiteit]])</f>
        <v xml:space="preserve"> - </v>
      </c>
      <c r="F96" s="5" t="s">
        <v>257</v>
      </c>
      <c r="G96" s="80">
        <f>SUMIF(Tbl.Kosten[Anr.],Tbl.Activiteiten[[#This Row],[Anr.]],Tbl.Kosten[Totaal kosten])</f>
        <v>0</v>
      </c>
      <c r="H96" s="80">
        <f>SUMIF(Tbl.Kosten[Anr.],Tbl.Activiteiten[[#This Row],[Anr.]],Tbl.Kosten[Subsidie])</f>
        <v>0</v>
      </c>
    </row>
    <row r="97" spans="2:8" ht="15.75" x14ac:dyDescent="0.35">
      <c r="B97" s="103"/>
      <c r="C97" s="135"/>
      <c r="D97" s="135"/>
      <c r="E97" s="14" t="str">
        <f>_xlfn.CONCAT(Tbl.Activiteiten[[#This Row],[Werkpakketcode]]," - ",Tbl.Activiteiten[[#This Row],[Activiteit]])</f>
        <v xml:space="preserve"> - </v>
      </c>
      <c r="F97" s="5" t="s">
        <v>258</v>
      </c>
      <c r="G97" s="80">
        <f>SUMIF(Tbl.Kosten[Anr.],Tbl.Activiteiten[[#This Row],[Anr.]],Tbl.Kosten[Totaal kosten])</f>
        <v>0</v>
      </c>
      <c r="H97" s="80">
        <f>SUMIF(Tbl.Kosten[Anr.],Tbl.Activiteiten[[#This Row],[Anr.]],Tbl.Kosten[Subsidie])</f>
        <v>0</v>
      </c>
    </row>
    <row r="98" spans="2:8" ht="15.75" x14ac:dyDescent="0.35">
      <c r="B98" s="103"/>
      <c r="C98" s="135"/>
      <c r="D98" s="135"/>
      <c r="E98" s="14" t="str">
        <f>_xlfn.CONCAT(Tbl.Activiteiten[[#This Row],[Werkpakketcode]]," - ",Tbl.Activiteiten[[#This Row],[Activiteit]])</f>
        <v xml:space="preserve"> - </v>
      </c>
      <c r="F98" s="5" t="s">
        <v>259</v>
      </c>
      <c r="G98" s="80">
        <f>SUMIF(Tbl.Kosten[Anr.],Tbl.Activiteiten[[#This Row],[Anr.]],Tbl.Kosten[Totaal kosten])</f>
        <v>0</v>
      </c>
      <c r="H98" s="80">
        <f>SUMIF(Tbl.Kosten[Anr.],Tbl.Activiteiten[[#This Row],[Anr.]],Tbl.Kosten[Subsidie])</f>
        <v>0</v>
      </c>
    </row>
    <row r="99" spans="2:8" ht="15.75" x14ac:dyDescent="0.35">
      <c r="B99" s="103"/>
      <c r="C99" s="135"/>
      <c r="D99" s="135"/>
      <c r="E99" s="14" t="str">
        <f>_xlfn.CONCAT(Tbl.Activiteiten[[#This Row],[Werkpakketcode]]," - ",Tbl.Activiteiten[[#This Row],[Activiteit]])</f>
        <v xml:space="preserve"> - </v>
      </c>
      <c r="F99" s="5" t="s">
        <v>260</v>
      </c>
      <c r="G99" s="80">
        <f>SUMIF(Tbl.Kosten[Anr.],Tbl.Activiteiten[[#This Row],[Anr.]],Tbl.Kosten[Totaal kosten])</f>
        <v>0</v>
      </c>
      <c r="H99" s="80">
        <f>SUMIF(Tbl.Kosten[Anr.],Tbl.Activiteiten[[#This Row],[Anr.]],Tbl.Kosten[Subsidie])</f>
        <v>0</v>
      </c>
    </row>
    <row r="100" spans="2:8" ht="15.75" x14ac:dyDescent="0.35">
      <c r="B100" s="103"/>
      <c r="C100" s="135"/>
      <c r="D100" s="135"/>
      <c r="E100" s="14" t="str">
        <f>_xlfn.CONCAT(Tbl.Activiteiten[[#This Row],[Werkpakketcode]]," - ",Tbl.Activiteiten[[#This Row],[Activiteit]])</f>
        <v xml:space="preserve"> - </v>
      </c>
      <c r="F100" s="5" t="s">
        <v>261</v>
      </c>
      <c r="G100" s="80">
        <f>SUMIF(Tbl.Kosten[Anr.],Tbl.Activiteiten[[#This Row],[Anr.]],Tbl.Kosten[Totaal kosten])</f>
        <v>0</v>
      </c>
      <c r="H100" s="80">
        <f>SUMIF(Tbl.Kosten[Anr.],Tbl.Activiteiten[[#This Row],[Anr.]],Tbl.Kosten[Subsidie])</f>
        <v>0</v>
      </c>
    </row>
    <row r="101" spans="2:8" ht="15.75" x14ac:dyDescent="0.35">
      <c r="B101" s="103"/>
      <c r="C101" s="135"/>
      <c r="D101" s="135"/>
      <c r="E101" s="14" t="str">
        <f>_xlfn.CONCAT(Tbl.Activiteiten[[#This Row],[Werkpakketcode]]," - ",Tbl.Activiteiten[[#This Row],[Activiteit]])</f>
        <v xml:space="preserve"> - </v>
      </c>
      <c r="F101" s="5" t="s">
        <v>262</v>
      </c>
      <c r="G101" s="80">
        <f>SUMIF(Tbl.Kosten[Anr.],Tbl.Activiteiten[[#This Row],[Anr.]],Tbl.Kosten[Totaal kosten])</f>
        <v>0</v>
      </c>
      <c r="H101" s="80">
        <f>SUMIF(Tbl.Kosten[Anr.],Tbl.Activiteiten[[#This Row],[Anr.]],Tbl.Kosten[Subsidie])</f>
        <v>0</v>
      </c>
    </row>
    <row r="102" spans="2:8" ht="15.75" x14ac:dyDescent="0.35">
      <c r="B102" s="103"/>
      <c r="C102" s="135"/>
      <c r="D102" s="135"/>
      <c r="E102" s="14" t="str">
        <f>_xlfn.CONCAT(Tbl.Activiteiten[[#This Row],[Werkpakketcode]]," - ",Tbl.Activiteiten[[#This Row],[Activiteit]])</f>
        <v xml:space="preserve"> - </v>
      </c>
      <c r="F102" s="5" t="s">
        <v>263</v>
      </c>
      <c r="G102" s="80">
        <f>SUMIF(Tbl.Kosten[Anr.],Tbl.Activiteiten[[#This Row],[Anr.]],Tbl.Kosten[Totaal kosten])</f>
        <v>0</v>
      </c>
      <c r="H102" s="80">
        <f>SUMIF(Tbl.Kosten[Anr.],Tbl.Activiteiten[[#This Row],[Anr.]],Tbl.Kosten[Subsidie])</f>
        <v>0</v>
      </c>
    </row>
    <row r="103" spans="2:8" ht="15.75" x14ac:dyDescent="0.35">
      <c r="B103" s="103"/>
      <c r="C103" s="135"/>
      <c r="D103" s="135"/>
      <c r="E103" s="14" t="str">
        <f>_xlfn.CONCAT(Tbl.Activiteiten[[#This Row],[Werkpakketcode]]," - ",Tbl.Activiteiten[[#This Row],[Activiteit]])</f>
        <v xml:space="preserve"> - </v>
      </c>
      <c r="F103" s="5" t="s">
        <v>264</v>
      </c>
      <c r="G103" s="80">
        <f>SUMIF(Tbl.Kosten[Anr.],Tbl.Activiteiten[[#This Row],[Anr.]],Tbl.Kosten[Totaal kosten])</f>
        <v>0</v>
      </c>
      <c r="H103" s="80">
        <f>SUMIF(Tbl.Kosten[Anr.],Tbl.Activiteiten[[#This Row],[Anr.]],Tbl.Kosten[Subsidie])</f>
        <v>0</v>
      </c>
    </row>
    <row r="104" spans="2:8" ht="15.75" x14ac:dyDescent="0.35">
      <c r="B104" s="103"/>
      <c r="C104" s="135"/>
      <c r="D104" s="135"/>
      <c r="E104" s="14" t="str">
        <f>_xlfn.CONCAT(Tbl.Activiteiten[[#This Row],[Werkpakketcode]]," - ",Tbl.Activiteiten[[#This Row],[Activiteit]])</f>
        <v xml:space="preserve"> - </v>
      </c>
      <c r="F104" s="5" t="s">
        <v>265</v>
      </c>
      <c r="G104" s="80">
        <f>SUMIF(Tbl.Kosten[Anr.],Tbl.Activiteiten[[#This Row],[Anr.]],Tbl.Kosten[Totaal kosten])</f>
        <v>0</v>
      </c>
      <c r="H104" s="80">
        <f>SUMIF(Tbl.Kosten[Anr.],Tbl.Activiteiten[[#This Row],[Anr.]],Tbl.Kosten[Subsidie])</f>
        <v>0</v>
      </c>
    </row>
    <row r="105" spans="2:8" ht="15.75" x14ac:dyDescent="0.35">
      <c r="B105" s="103"/>
      <c r="C105" s="135"/>
      <c r="D105" s="135"/>
      <c r="E105" s="14" t="str">
        <f>_xlfn.CONCAT(Tbl.Activiteiten[[#This Row],[Werkpakketcode]]," - ",Tbl.Activiteiten[[#This Row],[Activiteit]])</f>
        <v xml:space="preserve"> - </v>
      </c>
      <c r="F105" s="5" t="s">
        <v>266</v>
      </c>
      <c r="G105" s="80">
        <f>SUMIF(Tbl.Kosten[Anr.],Tbl.Activiteiten[[#This Row],[Anr.]],Tbl.Kosten[Totaal kosten])</f>
        <v>0</v>
      </c>
      <c r="H105" s="80">
        <f>SUMIF(Tbl.Kosten[Anr.],Tbl.Activiteiten[[#This Row],[Anr.]],Tbl.Kosten[Subsidie])</f>
        <v>0</v>
      </c>
    </row>
    <row r="106" spans="2:8" ht="15.75" x14ac:dyDescent="0.35">
      <c r="B106" s="103"/>
      <c r="C106" s="135"/>
      <c r="D106" s="135"/>
      <c r="E106" s="14" t="str">
        <f>_xlfn.CONCAT(Tbl.Activiteiten[[#This Row],[Werkpakketcode]]," - ",Tbl.Activiteiten[[#This Row],[Activiteit]])</f>
        <v xml:space="preserve"> - </v>
      </c>
      <c r="F106" s="5" t="s">
        <v>267</v>
      </c>
      <c r="G106" s="80">
        <f>SUMIF(Tbl.Kosten[Anr.],Tbl.Activiteiten[[#This Row],[Anr.]],Tbl.Kosten[Totaal kosten])</f>
        <v>0</v>
      </c>
      <c r="H106" s="80">
        <f>SUMIF(Tbl.Kosten[Anr.],Tbl.Activiteiten[[#This Row],[Anr.]],Tbl.Kosten[Subsidie])</f>
        <v>0</v>
      </c>
    </row>
    <row r="107" spans="2:8" ht="15.75" x14ac:dyDescent="0.35">
      <c r="B107" s="103"/>
      <c r="C107" s="135"/>
      <c r="D107" s="135"/>
      <c r="E107" s="14" t="str">
        <f>_xlfn.CONCAT(Tbl.Activiteiten[[#This Row],[Werkpakketcode]]," - ",Tbl.Activiteiten[[#This Row],[Activiteit]])</f>
        <v xml:space="preserve"> - </v>
      </c>
      <c r="F107" s="5" t="s">
        <v>268</v>
      </c>
      <c r="G107" s="80">
        <f>SUMIF(Tbl.Kosten[Anr.],Tbl.Activiteiten[[#This Row],[Anr.]],Tbl.Kosten[Totaal kosten])</f>
        <v>0</v>
      </c>
      <c r="H107" s="80">
        <f>SUMIF(Tbl.Kosten[Anr.],Tbl.Activiteiten[[#This Row],[Anr.]],Tbl.Kosten[Subsidie])</f>
        <v>0</v>
      </c>
    </row>
    <row r="108" spans="2:8" ht="15.75" x14ac:dyDescent="0.35">
      <c r="B108" s="103"/>
      <c r="C108" s="135"/>
      <c r="D108" s="135"/>
      <c r="E108" s="14" t="str">
        <f>_xlfn.CONCAT(Tbl.Activiteiten[[#This Row],[Werkpakketcode]]," - ",Tbl.Activiteiten[[#This Row],[Activiteit]])</f>
        <v xml:space="preserve"> - </v>
      </c>
      <c r="F108" s="5" t="s">
        <v>269</v>
      </c>
      <c r="G108" s="80">
        <f>SUMIF(Tbl.Kosten[Anr.],Tbl.Activiteiten[[#This Row],[Anr.]],Tbl.Kosten[Totaal kosten])</f>
        <v>0</v>
      </c>
      <c r="H108" s="80">
        <f>SUMIF(Tbl.Kosten[Anr.],Tbl.Activiteiten[[#This Row],[Anr.]],Tbl.Kosten[Subsidie])</f>
        <v>0</v>
      </c>
    </row>
    <row r="109" spans="2:8" ht="15.75" x14ac:dyDescent="0.35">
      <c r="B109" s="103"/>
      <c r="C109" s="135"/>
      <c r="D109" s="135"/>
      <c r="E109" s="14" t="str">
        <f>_xlfn.CONCAT(Tbl.Activiteiten[[#This Row],[Werkpakketcode]]," - ",Tbl.Activiteiten[[#This Row],[Activiteit]])</f>
        <v xml:space="preserve"> - </v>
      </c>
      <c r="F109" s="5" t="s">
        <v>270</v>
      </c>
      <c r="G109" s="80">
        <f>SUMIF(Tbl.Kosten[Anr.],Tbl.Activiteiten[[#This Row],[Anr.]],Tbl.Kosten[Totaal kosten])</f>
        <v>0</v>
      </c>
      <c r="H109" s="80">
        <f>SUMIF(Tbl.Kosten[Anr.],Tbl.Activiteiten[[#This Row],[Anr.]],Tbl.Kosten[Subsidie])</f>
        <v>0</v>
      </c>
    </row>
    <row r="110" spans="2:8" ht="15.75" x14ac:dyDescent="0.35">
      <c r="B110" s="103"/>
      <c r="C110" s="135"/>
      <c r="D110" s="135"/>
      <c r="E110" s="14" t="str">
        <f>_xlfn.CONCAT(Tbl.Activiteiten[[#This Row],[Werkpakketcode]]," - ",Tbl.Activiteiten[[#This Row],[Activiteit]])</f>
        <v xml:space="preserve"> - </v>
      </c>
      <c r="F110" s="5" t="s">
        <v>271</v>
      </c>
      <c r="G110" s="80">
        <f>SUMIF(Tbl.Kosten[Anr.],Tbl.Activiteiten[[#This Row],[Anr.]],Tbl.Kosten[Totaal kosten])</f>
        <v>0</v>
      </c>
      <c r="H110" s="80">
        <f>SUMIF(Tbl.Kosten[Anr.],Tbl.Activiteiten[[#This Row],[Anr.]],Tbl.Kosten[Subsidie])</f>
        <v>0</v>
      </c>
    </row>
    <row r="111" spans="2:8" ht="15.75" x14ac:dyDescent="0.35">
      <c r="B111" s="103"/>
      <c r="C111" s="135"/>
      <c r="D111" s="135"/>
      <c r="E111" s="14" t="str">
        <f>_xlfn.CONCAT(Tbl.Activiteiten[[#This Row],[Werkpakketcode]]," - ",Tbl.Activiteiten[[#This Row],[Activiteit]])</f>
        <v xml:space="preserve"> - </v>
      </c>
      <c r="F111" s="5" t="s">
        <v>272</v>
      </c>
      <c r="G111" s="80">
        <f>SUMIF(Tbl.Kosten[Anr.],Tbl.Activiteiten[[#This Row],[Anr.]],Tbl.Kosten[Totaal kosten])</f>
        <v>0</v>
      </c>
      <c r="H111" s="80">
        <f>SUMIF(Tbl.Kosten[Anr.],Tbl.Activiteiten[[#This Row],[Anr.]],Tbl.Kosten[Subsidie])</f>
        <v>0</v>
      </c>
    </row>
    <row r="112" spans="2:8" ht="15.75" x14ac:dyDescent="0.35">
      <c r="B112" s="103"/>
      <c r="C112" s="135"/>
      <c r="D112" s="135"/>
      <c r="E112" s="14" t="str">
        <f>_xlfn.CONCAT(Tbl.Activiteiten[[#This Row],[Werkpakketcode]]," - ",Tbl.Activiteiten[[#This Row],[Activiteit]])</f>
        <v xml:space="preserve"> - </v>
      </c>
      <c r="F112" s="5" t="s">
        <v>273</v>
      </c>
      <c r="G112" s="80">
        <f>SUMIF(Tbl.Kosten[Anr.],Tbl.Activiteiten[[#This Row],[Anr.]],Tbl.Kosten[Totaal kosten])</f>
        <v>0</v>
      </c>
      <c r="H112" s="80">
        <f>SUMIF(Tbl.Kosten[Anr.],Tbl.Activiteiten[[#This Row],[Anr.]],Tbl.Kosten[Subsidie])</f>
        <v>0</v>
      </c>
    </row>
    <row r="113" spans="2:8" ht="15.75" x14ac:dyDescent="0.35">
      <c r="B113" s="103"/>
      <c r="C113" s="135"/>
      <c r="D113" s="135"/>
      <c r="E113" s="14" t="str">
        <f>_xlfn.CONCAT(Tbl.Activiteiten[[#This Row],[Werkpakketcode]]," - ",Tbl.Activiteiten[[#This Row],[Activiteit]])</f>
        <v xml:space="preserve"> - </v>
      </c>
      <c r="F113" s="5" t="s">
        <v>274</v>
      </c>
      <c r="G113" s="80">
        <f>SUMIF(Tbl.Kosten[Anr.],Tbl.Activiteiten[[#This Row],[Anr.]],Tbl.Kosten[Totaal kosten])</f>
        <v>0</v>
      </c>
      <c r="H113" s="80">
        <f>SUMIF(Tbl.Kosten[Anr.],Tbl.Activiteiten[[#This Row],[Anr.]],Tbl.Kosten[Subsidie])</f>
        <v>0</v>
      </c>
    </row>
    <row r="114" spans="2:8" ht="15.75" x14ac:dyDescent="0.35">
      <c r="B114" s="103"/>
      <c r="C114" s="135"/>
      <c r="D114" s="135"/>
      <c r="E114" s="14" t="str">
        <f>_xlfn.CONCAT(Tbl.Activiteiten[[#This Row],[Werkpakketcode]]," - ",Tbl.Activiteiten[[#This Row],[Activiteit]])</f>
        <v xml:space="preserve"> - </v>
      </c>
      <c r="F114" s="5" t="s">
        <v>275</v>
      </c>
      <c r="G114" s="80">
        <f>SUMIF(Tbl.Kosten[Anr.],Tbl.Activiteiten[[#This Row],[Anr.]],Tbl.Kosten[Totaal kosten])</f>
        <v>0</v>
      </c>
      <c r="H114" s="80">
        <f>SUMIF(Tbl.Kosten[Anr.],Tbl.Activiteiten[[#This Row],[Anr.]],Tbl.Kosten[Subsidie])</f>
        <v>0</v>
      </c>
    </row>
    <row r="115" spans="2:8" ht="15.75" x14ac:dyDescent="0.35">
      <c r="B115" s="103"/>
      <c r="C115" s="135"/>
      <c r="D115" s="135"/>
      <c r="E115" s="14" t="str">
        <f>_xlfn.CONCAT(Tbl.Activiteiten[[#This Row],[Werkpakketcode]]," - ",Tbl.Activiteiten[[#This Row],[Activiteit]])</f>
        <v xml:space="preserve"> - </v>
      </c>
      <c r="F115" s="5" t="s">
        <v>276</v>
      </c>
      <c r="G115" s="80">
        <f>SUMIF(Tbl.Kosten[Anr.],Tbl.Activiteiten[[#This Row],[Anr.]],Tbl.Kosten[Totaal kosten])</f>
        <v>0</v>
      </c>
      <c r="H115" s="80">
        <f>SUMIF(Tbl.Kosten[Anr.],Tbl.Activiteiten[[#This Row],[Anr.]],Tbl.Kosten[Subsidie])</f>
        <v>0</v>
      </c>
    </row>
    <row r="116" spans="2:8" ht="15.75" x14ac:dyDescent="0.35">
      <c r="B116" s="103"/>
      <c r="C116" s="135"/>
      <c r="D116" s="135"/>
      <c r="E116" s="14" t="str">
        <f>_xlfn.CONCAT(Tbl.Activiteiten[[#This Row],[Werkpakketcode]]," - ",Tbl.Activiteiten[[#This Row],[Activiteit]])</f>
        <v xml:space="preserve"> - </v>
      </c>
      <c r="F116" s="5" t="s">
        <v>277</v>
      </c>
      <c r="G116" s="80">
        <f>SUMIF(Tbl.Kosten[Anr.],Tbl.Activiteiten[[#This Row],[Anr.]],Tbl.Kosten[Totaal kosten])</f>
        <v>0</v>
      </c>
      <c r="H116" s="80">
        <f>SUMIF(Tbl.Kosten[Anr.],Tbl.Activiteiten[[#This Row],[Anr.]],Tbl.Kosten[Subsidie])</f>
        <v>0</v>
      </c>
    </row>
    <row r="117" spans="2:8" ht="15.75" x14ac:dyDescent="0.35">
      <c r="B117" s="103"/>
      <c r="C117" s="135"/>
      <c r="D117" s="135"/>
      <c r="E117" s="14" t="str">
        <f>_xlfn.CONCAT(Tbl.Activiteiten[[#This Row],[Werkpakketcode]]," - ",Tbl.Activiteiten[[#This Row],[Activiteit]])</f>
        <v xml:space="preserve"> - </v>
      </c>
      <c r="F117" s="5" t="s">
        <v>278</v>
      </c>
      <c r="G117" s="80">
        <f>SUMIF(Tbl.Kosten[Anr.],Tbl.Activiteiten[[#This Row],[Anr.]],Tbl.Kosten[Totaal kosten])</f>
        <v>0</v>
      </c>
      <c r="H117" s="80">
        <f>SUMIF(Tbl.Kosten[Anr.],Tbl.Activiteiten[[#This Row],[Anr.]],Tbl.Kosten[Subsidie])</f>
        <v>0</v>
      </c>
    </row>
    <row r="118" spans="2:8" ht="15.75" x14ac:dyDescent="0.35">
      <c r="B118" s="103"/>
      <c r="C118" s="135"/>
      <c r="D118" s="135"/>
      <c r="E118" s="14" t="str">
        <f>_xlfn.CONCAT(Tbl.Activiteiten[[#This Row],[Werkpakketcode]]," - ",Tbl.Activiteiten[[#This Row],[Activiteit]])</f>
        <v xml:space="preserve"> - </v>
      </c>
      <c r="F118" s="5" t="s">
        <v>279</v>
      </c>
      <c r="G118" s="80">
        <f>SUMIF(Tbl.Kosten[Anr.],Tbl.Activiteiten[[#This Row],[Anr.]],Tbl.Kosten[Totaal kosten])</f>
        <v>0</v>
      </c>
      <c r="H118" s="80">
        <f>SUMIF(Tbl.Kosten[Anr.],Tbl.Activiteiten[[#This Row],[Anr.]],Tbl.Kosten[Subsidie])</f>
        <v>0</v>
      </c>
    </row>
    <row r="119" spans="2:8" ht="15.75" x14ac:dyDescent="0.35">
      <c r="B119" s="103"/>
      <c r="C119" s="135"/>
      <c r="D119" s="135"/>
      <c r="E119" s="14" t="str">
        <f>_xlfn.CONCAT(Tbl.Activiteiten[[#This Row],[Werkpakketcode]]," - ",Tbl.Activiteiten[[#This Row],[Activiteit]])</f>
        <v xml:space="preserve"> - </v>
      </c>
      <c r="F119" s="5" t="s">
        <v>280</v>
      </c>
      <c r="G119" s="80">
        <f>SUMIF(Tbl.Kosten[Anr.],Tbl.Activiteiten[[#This Row],[Anr.]],Tbl.Kosten[Totaal kosten])</f>
        <v>0</v>
      </c>
      <c r="H119" s="80">
        <f>SUMIF(Tbl.Kosten[Anr.],Tbl.Activiteiten[[#This Row],[Anr.]],Tbl.Kosten[Subsidie])</f>
        <v>0</v>
      </c>
    </row>
    <row r="120" spans="2:8" ht="15.75" x14ac:dyDescent="0.35">
      <c r="B120" s="103"/>
      <c r="C120" s="135"/>
      <c r="D120" s="135"/>
      <c r="E120" s="14" t="str">
        <f>_xlfn.CONCAT(Tbl.Activiteiten[[#This Row],[Werkpakketcode]]," - ",Tbl.Activiteiten[[#This Row],[Activiteit]])</f>
        <v xml:space="preserve"> - </v>
      </c>
      <c r="F120" s="5" t="s">
        <v>281</v>
      </c>
      <c r="G120" s="80">
        <f>SUMIF(Tbl.Kosten[Anr.],Tbl.Activiteiten[[#This Row],[Anr.]],Tbl.Kosten[Totaal kosten])</f>
        <v>0</v>
      </c>
      <c r="H120" s="80">
        <f>SUMIF(Tbl.Kosten[Anr.],Tbl.Activiteiten[[#This Row],[Anr.]],Tbl.Kosten[Subsidie])</f>
        <v>0</v>
      </c>
    </row>
    <row r="121" spans="2:8" ht="15.75" x14ac:dyDescent="0.35">
      <c r="B121" s="103"/>
      <c r="C121" s="135"/>
      <c r="D121" s="135"/>
      <c r="E121" s="14" t="str">
        <f>_xlfn.CONCAT(Tbl.Activiteiten[[#This Row],[Werkpakketcode]]," - ",Tbl.Activiteiten[[#This Row],[Activiteit]])</f>
        <v xml:space="preserve"> - </v>
      </c>
      <c r="F121" s="5" t="s">
        <v>282</v>
      </c>
      <c r="G121" s="80">
        <f>SUMIF(Tbl.Kosten[Anr.],Tbl.Activiteiten[[#This Row],[Anr.]],Tbl.Kosten[Totaal kosten])</f>
        <v>0</v>
      </c>
      <c r="H121" s="80">
        <f>SUMIF(Tbl.Kosten[Anr.],Tbl.Activiteiten[[#This Row],[Anr.]],Tbl.Kosten[Subsidie])</f>
        <v>0</v>
      </c>
    </row>
    <row r="122" spans="2:8" ht="15.75" x14ac:dyDescent="0.35">
      <c r="B122" s="103"/>
      <c r="C122" s="135"/>
      <c r="D122" s="135"/>
      <c r="E122" s="14" t="str">
        <f>_xlfn.CONCAT(Tbl.Activiteiten[[#This Row],[Werkpakketcode]]," - ",Tbl.Activiteiten[[#This Row],[Activiteit]])</f>
        <v xml:space="preserve"> - </v>
      </c>
      <c r="F122" s="5" t="s">
        <v>283</v>
      </c>
      <c r="G122" s="80">
        <f>SUMIF(Tbl.Kosten[Anr.],Tbl.Activiteiten[[#This Row],[Anr.]],Tbl.Kosten[Totaal kosten])</f>
        <v>0</v>
      </c>
      <c r="H122" s="80">
        <f>SUMIF(Tbl.Kosten[Anr.],Tbl.Activiteiten[[#This Row],[Anr.]],Tbl.Kosten[Subsidie])</f>
        <v>0</v>
      </c>
    </row>
    <row r="123" spans="2:8" ht="15.75" x14ac:dyDescent="0.35">
      <c r="B123" s="103"/>
      <c r="C123" s="135"/>
      <c r="D123" s="135"/>
      <c r="E123" s="14" t="str">
        <f>_xlfn.CONCAT(Tbl.Activiteiten[[#This Row],[Werkpakketcode]]," - ",Tbl.Activiteiten[[#This Row],[Activiteit]])</f>
        <v xml:space="preserve"> - </v>
      </c>
      <c r="F123" s="5" t="s">
        <v>284</v>
      </c>
      <c r="G123" s="80">
        <f>SUMIF(Tbl.Kosten[Anr.],Tbl.Activiteiten[[#This Row],[Anr.]],Tbl.Kosten[Totaal kosten])</f>
        <v>0</v>
      </c>
      <c r="H123" s="80">
        <f>SUMIF(Tbl.Kosten[Anr.],Tbl.Activiteiten[[#This Row],[Anr.]],Tbl.Kosten[Subsidie])</f>
        <v>0</v>
      </c>
    </row>
    <row r="124" spans="2:8" ht="15.75" x14ac:dyDescent="0.35">
      <c r="B124" s="103"/>
      <c r="C124" s="135"/>
      <c r="D124" s="135"/>
      <c r="E124" s="14" t="str">
        <f>_xlfn.CONCAT(Tbl.Activiteiten[[#This Row],[Werkpakketcode]]," - ",Tbl.Activiteiten[[#This Row],[Activiteit]])</f>
        <v xml:space="preserve"> - </v>
      </c>
      <c r="F124" s="5" t="s">
        <v>285</v>
      </c>
      <c r="G124" s="80">
        <f>SUMIF(Tbl.Kosten[Anr.],Tbl.Activiteiten[[#This Row],[Anr.]],Tbl.Kosten[Totaal kosten])</f>
        <v>0</v>
      </c>
      <c r="H124" s="80">
        <f>SUMIF(Tbl.Kosten[Anr.],Tbl.Activiteiten[[#This Row],[Anr.]],Tbl.Kosten[Subsidie])</f>
        <v>0</v>
      </c>
    </row>
    <row r="125" spans="2:8" ht="15.75" x14ac:dyDescent="0.35">
      <c r="B125" s="103"/>
      <c r="C125" s="135"/>
      <c r="D125" s="135"/>
      <c r="E125" s="14" t="str">
        <f>_xlfn.CONCAT(Tbl.Activiteiten[[#This Row],[Werkpakketcode]]," - ",Tbl.Activiteiten[[#This Row],[Activiteit]])</f>
        <v xml:space="preserve"> - </v>
      </c>
      <c r="F125" s="5" t="s">
        <v>286</v>
      </c>
      <c r="G125" s="80">
        <f>SUMIF(Tbl.Kosten[Anr.],Tbl.Activiteiten[[#This Row],[Anr.]],Tbl.Kosten[Totaal kosten])</f>
        <v>0</v>
      </c>
      <c r="H125" s="80">
        <f>SUMIF(Tbl.Kosten[Anr.],Tbl.Activiteiten[[#This Row],[Anr.]],Tbl.Kosten[Subsidie])</f>
        <v>0</v>
      </c>
    </row>
    <row r="126" spans="2:8" ht="15.75" x14ac:dyDescent="0.35">
      <c r="B126" s="103"/>
      <c r="C126" s="135"/>
      <c r="D126" s="135"/>
      <c r="E126" s="14" t="str">
        <f>_xlfn.CONCAT(Tbl.Activiteiten[[#This Row],[Werkpakketcode]]," - ",Tbl.Activiteiten[[#This Row],[Activiteit]])</f>
        <v xml:space="preserve"> - </v>
      </c>
      <c r="F126" s="5" t="s">
        <v>287</v>
      </c>
      <c r="G126" s="80">
        <f>SUMIF(Tbl.Kosten[Anr.],Tbl.Activiteiten[[#This Row],[Anr.]],Tbl.Kosten[Totaal kosten])</f>
        <v>0</v>
      </c>
      <c r="H126" s="80">
        <f>SUMIF(Tbl.Kosten[Anr.],Tbl.Activiteiten[[#This Row],[Anr.]],Tbl.Kosten[Subsidie])</f>
        <v>0</v>
      </c>
    </row>
    <row r="127" spans="2:8" ht="15.75" x14ac:dyDescent="0.35">
      <c r="B127" s="103"/>
      <c r="C127" s="135"/>
      <c r="D127" s="135"/>
      <c r="E127" s="14" t="str">
        <f>_xlfn.CONCAT(Tbl.Activiteiten[[#This Row],[Werkpakketcode]]," - ",Tbl.Activiteiten[[#This Row],[Activiteit]])</f>
        <v xml:space="preserve"> - </v>
      </c>
      <c r="F127" s="5" t="s">
        <v>288</v>
      </c>
      <c r="G127" s="80">
        <f>SUMIF(Tbl.Kosten[Anr.],Tbl.Activiteiten[[#This Row],[Anr.]],Tbl.Kosten[Totaal kosten])</f>
        <v>0</v>
      </c>
      <c r="H127" s="80">
        <f>SUMIF(Tbl.Kosten[Anr.],Tbl.Activiteiten[[#This Row],[Anr.]],Tbl.Kosten[Subsidie])</f>
        <v>0</v>
      </c>
    </row>
    <row r="128" spans="2:8" ht="15.75" x14ac:dyDescent="0.35">
      <c r="B128" s="103"/>
      <c r="C128" s="135"/>
      <c r="D128" s="135"/>
      <c r="E128" s="14" t="str">
        <f>_xlfn.CONCAT(Tbl.Activiteiten[[#This Row],[Werkpakketcode]]," - ",Tbl.Activiteiten[[#This Row],[Activiteit]])</f>
        <v xml:space="preserve"> - </v>
      </c>
      <c r="F128" s="5" t="s">
        <v>289</v>
      </c>
      <c r="G128" s="80">
        <f>SUMIF(Tbl.Kosten[Anr.],Tbl.Activiteiten[[#This Row],[Anr.]],Tbl.Kosten[Totaal kosten])</f>
        <v>0</v>
      </c>
      <c r="H128" s="80">
        <f>SUMIF(Tbl.Kosten[Anr.],Tbl.Activiteiten[[#This Row],[Anr.]],Tbl.Kosten[Subsidie])</f>
        <v>0</v>
      </c>
    </row>
    <row r="129" spans="2:8" ht="15.75" x14ac:dyDescent="0.35">
      <c r="B129" s="103"/>
      <c r="C129" s="135"/>
      <c r="D129" s="135"/>
      <c r="E129" s="14" t="str">
        <f>_xlfn.CONCAT(Tbl.Activiteiten[[#This Row],[Werkpakketcode]]," - ",Tbl.Activiteiten[[#This Row],[Activiteit]])</f>
        <v xml:space="preserve"> - </v>
      </c>
      <c r="F129" s="5" t="s">
        <v>290</v>
      </c>
      <c r="G129" s="80">
        <f>SUMIF(Tbl.Kosten[Anr.],Tbl.Activiteiten[[#This Row],[Anr.]],Tbl.Kosten[Totaal kosten])</f>
        <v>0</v>
      </c>
      <c r="H129" s="80">
        <f>SUMIF(Tbl.Kosten[Anr.],Tbl.Activiteiten[[#This Row],[Anr.]],Tbl.Kosten[Subsidie])</f>
        <v>0</v>
      </c>
    </row>
    <row r="130" spans="2:8" ht="15.75" x14ac:dyDescent="0.35">
      <c r="B130" s="103"/>
      <c r="C130" s="135"/>
      <c r="D130" s="135"/>
      <c r="E130" s="14" t="str">
        <f>_xlfn.CONCAT(Tbl.Activiteiten[[#This Row],[Werkpakketcode]]," - ",Tbl.Activiteiten[[#This Row],[Activiteit]])</f>
        <v xml:space="preserve"> - </v>
      </c>
      <c r="F130" s="5" t="s">
        <v>291</v>
      </c>
      <c r="G130" s="80">
        <f>SUMIF(Tbl.Kosten[Anr.],Tbl.Activiteiten[[#This Row],[Anr.]],Tbl.Kosten[Totaal kosten])</f>
        <v>0</v>
      </c>
      <c r="H130" s="80">
        <f>SUMIF(Tbl.Kosten[Anr.],Tbl.Activiteiten[[#This Row],[Anr.]],Tbl.Kosten[Subsidie])</f>
        <v>0</v>
      </c>
    </row>
    <row r="131" spans="2:8" ht="15.75" x14ac:dyDescent="0.35">
      <c r="B131" s="103"/>
      <c r="C131" s="135"/>
      <c r="D131" s="135"/>
      <c r="E131" s="14" t="str">
        <f>_xlfn.CONCAT(Tbl.Activiteiten[[#This Row],[Werkpakketcode]]," - ",Tbl.Activiteiten[[#This Row],[Activiteit]])</f>
        <v xml:space="preserve"> - </v>
      </c>
      <c r="F131" s="5" t="s">
        <v>292</v>
      </c>
      <c r="G131" s="80">
        <f>SUMIF(Tbl.Kosten[Anr.],Tbl.Activiteiten[[#This Row],[Anr.]],Tbl.Kosten[Totaal kosten])</f>
        <v>0</v>
      </c>
      <c r="H131" s="80">
        <f>SUMIF(Tbl.Kosten[Anr.],Tbl.Activiteiten[[#This Row],[Anr.]],Tbl.Kosten[Subsidie])</f>
        <v>0</v>
      </c>
    </row>
    <row r="132" spans="2:8" ht="15.75" x14ac:dyDescent="0.35">
      <c r="B132" s="103"/>
      <c r="C132" s="135"/>
      <c r="D132" s="135"/>
      <c r="E132" s="14" t="str">
        <f>_xlfn.CONCAT(Tbl.Activiteiten[[#This Row],[Werkpakketcode]]," - ",Tbl.Activiteiten[[#This Row],[Activiteit]])</f>
        <v xml:space="preserve"> - </v>
      </c>
      <c r="F132" s="5" t="s">
        <v>293</v>
      </c>
      <c r="G132" s="80">
        <f>SUMIF(Tbl.Kosten[Anr.],Tbl.Activiteiten[[#This Row],[Anr.]],Tbl.Kosten[Totaal kosten])</f>
        <v>0</v>
      </c>
      <c r="H132" s="80">
        <f>SUMIF(Tbl.Kosten[Anr.],Tbl.Activiteiten[[#This Row],[Anr.]],Tbl.Kosten[Subsidie])</f>
        <v>0</v>
      </c>
    </row>
    <row r="133" spans="2:8" ht="15.75" x14ac:dyDescent="0.35">
      <c r="B133" s="103"/>
      <c r="C133" s="135"/>
      <c r="D133" s="135"/>
      <c r="E133" s="14" t="str">
        <f>_xlfn.CONCAT(Tbl.Activiteiten[[#This Row],[Werkpakketcode]]," - ",Tbl.Activiteiten[[#This Row],[Activiteit]])</f>
        <v xml:space="preserve"> - </v>
      </c>
      <c r="F133" s="5" t="s">
        <v>294</v>
      </c>
      <c r="G133" s="80">
        <f>SUMIF(Tbl.Kosten[Anr.],Tbl.Activiteiten[[#This Row],[Anr.]],Tbl.Kosten[Totaal kosten])</f>
        <v>0</v>
      </c>
      <c r="H133" s="80">
        <f>SUMIF(Tbl.Kosten[Anr.],Tbl.Activiteiten[[#This Row],[Anr.]],Tbl.Kosten[Subsidie])</f>
        <v>0</v>
      </c>
    </row>
    <row r="134" spans="2:8" ht="15.75" x14ac:dyDescent="0.35">
      <c r="B134" s="103"/>
      <c r="C134" s="217"/>
      <c r="D134" s="135"/>
      <c r="E134" s="14" t="str">
        <f>_xlfn.CONCAT(Tbl.Activiteiten[[#This Row],[Werkpakketcode]]," - ",Tbl.Activiteiten[[#This Row],[Activiteit]])</f>
        <v xml:space="preserve"> - </v>
      </c>
      <c r="F134" s="5" t="s">
        <v>295</v>
      </c>
      <c r="G134" s="80">
        <f>SUMIF(Tbl.Kosten[Anr.],Tbl.Activiteiten[[#This Row],[Anr.]],Tbl.Kosten[Totaal kosten])</f>
        <v>0</v>
      </c>
      <c r="H134" s="80">
        <f>SUMIF(Tbl.Kosten[Anr.],Tbl.Activiteiten[[#This Row],[Anr.]],Tbl.Kosten[Subsidie])</f>
        <v>0</v>
      </c>
    </row>
    <row r="135" spans="2:8" ht="15.75" x14ac:dyDescent="0.35">
      <c r="B135" s="103"/>
      <c r="C135" s="135"/>
      <c r="D135" s="135"/>
      <c r="E135" s="14" t="str">
        <f>_xlfn.CONCAT(Tbl.Activiteiten[[#This Row],[Werkpakketcode]]," - ",Tbl.Activiteiten[[#This Row],[Activiteit]])</f>
        <v xml:space="preserve"> - </v>
      </c>
      <c r="F135" s="5" t="s">
        <v>296</v>
      </c>
      <c r="G135" s="80">
        <f>SUMIF(Tbl.Kosten[Anr.],Tbl.Activiteiten[[#This Row],[Anr.]],Tbl.Kosten[Totaal kosten])</f>
        <v>0</v>
      </c>
      <c r="H135" s="80">
        <f>SUMIF(Tbl.Kosten[Anr.],Tbl.Activiteiten[[#This Row],[Anr.]],Tbl.Kosten[Subsidie])</f>
        <v>0</v>
      </c>
    </row>
    <row r="136" spans="2:8" ht="15.75" x14ac:dyDescent="0.35">
      <c r="B136" s="103"/>
      <c r="C136" s="135"/>
      <c r="D136" s="135"/>
      <c r="E136" s="14" t="str">
        <f>_xlfn.CONCAT(Tbl.Activiteiten[[#This Row],[Werkpakketcode]]," - ",Tbl.Activiteiten[[#This Row],[Activiteit]])</f>
        <v xml:space="preserve"> - </v>
      </c>
      <c r="F136" s="5" t="s">
        <v>297</v>
      </c>
      <c r="G136" s="80">
        <f>SUMIF(Tbl.Kosten[Anr.],Tbl.Activiteiten[[#This Row],[Anr.]],Tbl.Kosten[Totaal kosten])</f>
        <v>0</v>
      </c>
      <c r="H136" s="80">
        <f>SUMIF(Tbl.Kosten[Anr.],Tbl.Activiteiten[[#This Row],[Anr.]],Tbl.Kosten[Subsidie])</f>
        <v>0</v>
      </c>
    </row>
    <row r="137" spans="2:8" ht="15.75" x14ac:dyDescent="0.35">
      <c r="B137" s="103"/>
      <c r="C137" s="135"/>
      <c r="D137" s="135"/>
      <c r="E137" s="14" t="str">
        <f>_xlfn.CONCAT(Tbl.Activiteiten[[#This Row],[Werkpakketcode]]," - ",Tbl.Activiteiten[[#This Row],[Activiteit]])</f>
        <v xml:space="preserve"> - </v>
      </c>
      <c r="F137" s="5" t="s">
        <v>298</v>
      </c>
      <c r="G137" s="80">
        <f>SUMIF(Tbl.Kosten[Anr.],Tbl.Activiteiten[[#This Row],[Anr.]],Tbl.Kosten[Totaal kosten])</f>
        <v>0</v>
      </c>
      <c r="H137" s="80">
        <f>SUMIF(Tbl.Kosten[Anr.],Tbl.Activiteiten[[#This Row],[Anr.]],Tbl.Kosten[Subsidie])</f>
        <v>0</v>
      </c>
    </row>
    <row r="138" spans="2:8" ht="15.75" x14ac:dyDescent="0.35">
      <c r="B138" s="103"/>
      <c r="C138" s="135"/>
      <c r="D138" s="135"/>
      <c r="E138" s="14" t="str">
        <f>_xlfn.CONCAT(Tbl.Activiteiten[[#This Row],[Werkpakketcode]]," - ",Tbl.Activiteiten[[#This Row],[Activiteit]])</f>
        <v xml:space="preserve"> - </v>
      </c>
      <c r="F138" s="5" t="s">
        <v>299</v>
      </c>
      <c r="G138" s="80">
        <f>SUMIF(Tbl.Kosten[Anr.],Tbl.Activiteiten[[#This Row],[Anr.]],Tbl.Kosten[Totaal kosten])</f>
        <v>0</v>
      </c>
      <c r="H138" s="80">
        <f>SUMIF(Tbl.Kosten[Anr.],Tbl.Activiteiten[[#This Row],[Anr.]],Tbl.Kosten[Subsidie])</f>
        <v>0</v>
      </c>
    </row>
    <row r="139" spans="2:8" ht="15.75" x14ac:dyDescent="0.35">
      <c r="B139" s="103"/>
      <c r="C139" s="135"/>
      <c r="D139" s="135"/>
      <c r="E139" s="14" t="str">
        <f>_xlfn.CONCAT(Tbl.Activiteiten[[#This Row],[Werkpakketcode]]," - ",Tbl.Activiteiten[[#This Row],[Activiteit]])</f>
        <v xml:space="preserve"> - </v>
      </c>
      <c r="F139" s="5" t="s">
        <v>300</v>
      </c>
      <c r="G139" s="80">
        <f>SUMIF(Tbl.Kosten[Anr.],Tbl.Activiteiten[[#This Row],[Anr.]],Tbl.Kosten[Totaal kosten])</f>
        <v>0</v>
      </c>
      <c r="H139" s="80">
        <f>SUMIF(Tbl.Kosten[Anr.],Tbl.Activiteiten[[#This Row],[Anr.]],Tbl.Kosten[Subsidie])</f>
        <v>0</v>
      </c>
    </row>
    <row r="140" spans="2:8" ht="15.75" x14ac:dyDescent="0.35">
      <c r="B140" s="103"/>
      <c r="C140" s="135"/>
      <c r="D140" s="135"/>
      <c r="E140" s="14" t="str">
        <f>_xlfn.CONCAT(Tbl.Activiteiten[[#This Row],[Werkpakketcode]]," - ",Tbl.Activiteiten[[#This Row],[Activiteit]])</f>
        <v xml:space="preserve"> - </v>
      </c>
      <c r="F140" s="5" t="s">
        <v>301</v>
      </c>
      <c r="G140" s="80">
        <f>SUMIF(Tbl.Kosten[Anr.],Tbl.Activiteiten[[#This Row],[Anr.]],Tbl.Kosten[Totaal kosten])</f>
        <v>0</v>
      </c>
      <c r="H140" s="80">
        <f>SUMIF(Tbl.Kosten[Anr.],Tbl.Activiteiten[[#This Row],[Anr.]],Tbl.Kosten[Subsidie])</f>
        <v>0</v>
      </c>
    </row>
    <row r="141" spans="2:8" ht="15.75" x14ac:dyDescent="0.35">
      <c r="B141" s="103"/>
      <c r="C141" s="135"/>
      <c r="D141" s="135"/>
      <c r="E141" s="14" t="str">
        <f>_xlfn.CONCAT(Tbl.Activiteiten[[#This Row],[Werkpakketcode]]," - ",Tbl.Activiteiten[[#This Row],[Activiteit]])</f>
        <v xml:space="preserve"> - </v>
      </c>
      <c r="F141" s="5" t="s">
        <v>302</v>
      </c>
      <c r="G141" s="80">
        <f>SUMIF(Tbl.Kosten[Anr.],Tbl.Activiteiten[[#This Row],[Anr.]],Tbl.Kosten[Totaal kosten])</f>
        <v>0</v>
      </c>
      <c r="H141" s="80">
        <f>SUMIF(Tbl.Kosten[Anr.],Tbl.Activiteiten[[#This Row],[Anr.]],Tbl.Kosten[Subsidie])</f>
        <v>0</v>
      </c>
    </row>
    <row r="142" spans="2:8" ht="15.75" x14ac:dyDescent="0.35">
      <c r="B142" s="103"/>
      <c r="C142" s="135"/>
      <c r="D142" s="135"/>
      <c r="E142" s="14" t="str">
        <f>_xlfn.CONCAT(Tbl.Activiteiten[[#This Row],[Werkpakketcode]]," - ",Tbl.Activiteiten[[#This Row],[Activiteit]])</f>
        <v xml:space="preserve"> - </v>
      </c>
      <c r="F142" s="5" t="s">
        <v>303</v>
      </c>
      <c r="G142" s="80">
        <f>SUMIF(Tbl.Kosten[Anr.],Tbl.Activiteiten[[#This Row],[Anr.]],Tbl.Kosten[Totaal kosten])</f>
        <v>0</v>
      </c>
      <c r="H142" s="80">
        <f>SUMIF(Tbl.Kosten[Anr.],Tbl.Activiteiten[[#This Row],[Anr.]],Tbl.Kosten[Subsidie])</f>
        <v>0</v>
      </c>
    </row>
    <row r="143" spans="2:8" ht="15.75" x14ac:dyDescent="0.35">
      <c r="B143" s="103"/>
      <c r="C143" s="135"/>
      <c r="D143" s="135"/>
      <c r="E143" s="14" t="str">
        <f>_xlfn.CONCAT(Tbl.Activiteiten[[#This Row],[Werkpakketcode]]," - ",Tbl.Activiteiten[[#This Row],[Activiteit]])</f>
        <v xml:space="preserve"> - </v>
      </c>
      <c r="F143" s="5" t="s">
        <v>304</v>
      </c>
      <c r="G143" s="80">
        <f>SUMIF(Tbl.Kosten[Anr.],Tbl.Activiteiten[[#This Row],[Anr.]],Tbl.Kosten[Totaal kosten])</f>
        <v>0</v>
      </c>
      <c r="H143" s="80">
        <f>SUMIF(Tbl.Kosten[Anr.],Tbl.Activiteiten[[#This Row],[Anr.]],Tbl.Kosten[Subsidie])</f>
        <v>0</v>
      </c>
    </row>
    <row r="144" spans="2:8" ht="15.75" x14ac:dyDescent="0.35">
      <c r="B144" s="103"/>
      <c r="C144" s="135"/>
      <c r="D144" s="135"/>
      <c r="E144" s="14" t="str">
        <f>_xlfn.CONCAT(Tbl.Activiteiten[[#This Row],[Werkpakketcode]]," - ",Tbl.Activiteiten[[#This Row],[Activiteit]])</f>
        <v xml:space="preserve"> - </v>
      </c>
      <c r="F144" s="5" t="s">
        <v>305</v>
      </c>
      <c r="G144" s="80">
        <f>SUMIF(Tbl.Kosten[Anr.],Tbl.Activiteiten[[#This Row],[Anr.]],Tbl.Kosten[Totaal kosten])</f>
        <v>0</v>
      </c>
      <c r="H144" s="80">
        <f>SUMIF(Tbl.Kosten[Anr.],Tbl.Activiteiten[[#This Row],[Anr.]],Tbl.Kosten[Subsidie])</f>
        <v>0</v>
      </c>
    </row>
    <row r="145" spans="2:8" ht="15.75" x14ac:dyDescent="0.35">
      <c r="B145" s="103"/>
      <c r="C145" s="135"/>
      <c r="D145" s="135"/>
      <c r="E145" s="14" t="str">
        <f>_xlfn.CONCAT(Tbl.Activiteiten[[#This Row],[Werkpakketcode]]," - ",Tbl.Activiteiten[[#This Row],[Activiteit]])</f>
        <v xml:space="preserve"> - </v>
      </c>
      <c r="F145" s="5" t="s">
        <v>306</v>
      </c>
      <c r="G145" s="80">
        <f>SUMIF(Tbl.Kosten[Anr.],Tbl.Activiteiten[[#This Row],[Anr.]],Tbl.Kosten[Totaal kosten])</f>
        <v>0</v>
      </c>
      <c r="H145" s="80">
        <f>SUMIF(Tbl.Kosten[Anr.],Tbl.Activiteiten[[#This Row],[Anr.]],Tbl.Kosten[Subsidie])</f>
        <v>0</v>
      </c>
    </row>
    <row r="146" spans="2:8" ht="15.75" x14ac:dyDescent="0.35">
      <c r="B146" s="103"/>
      <c r="C146" s="135"/>
      <c r="D146" s="135"/>
      <c r="E146" s="14" t="str">
        <f>_xlfn.CONCAT(Tbl.Activiteiten[[#This Row],[Werkpakketcode]]," - ",Tbl.Activiteiten[[#This Row],[Activiteit]])</f>
        <v xml:space="preserve"> - </v>
      </c>
      <c r="F146" s="5" t="s">
        <v>307</v>
      </c>
      <c r="G146" s="80">
        <f>SUMIF(Tbl.Kosten[Anr.],Tbl.Activiteiten[[#This Row],[Anr.]],Tbl.Kosten[Totaal kosten])</f>
        <v>0</v>
      </c>
      <c r="H146" s="80">
        <f>SUMIF(Tbl.Kosten[Anr.],Tbl.Activiteiten[[#This Row],[Anr.]],Tbl.Kosten[Subsidie])</f>
        <v>0</v>
      </c>
    </row>
    <row r="147" spans="2:8" ht="15.75" x14ac:dyDescent="0.35">
      <c r="B147" s="103"/>
      <c r="C147" s="135"/>
      <c r="D147" s="135"/>
      <c r="E147" s="14" t="str">
        <f>_xlfn.CONCAT(Tbl.Activiteiten[[#This Row],[Werkpakketcode]]," - ",Tbl.Activiteiten[[#This Row],[Activiteit]])</f>
        <v xml:space="preserve"> - </v>
      </c>
      <c r="F147" s="5" t="s">
        <v>308</v>
      </c>
      <c r="G147" s="80">
        <f>SUMIF(Tbl.Kosten[Anr.],Tbl.Activiteiten[[#This Row],[Anr.]],Tbl.Kosten[Totaal kosten])</f>
        <v>0</v>
      </c>
      <c r="H147" s="80">
        <f>SUMIF(Tbl.Kosten[Anr.],Tbl.Activiteiten[[#This Row],[Anr.]],Tbl.Kosten[Subsidie])</f>
        <v>0</v>
      </c>
    </row>
    <row r="148" spans="2:8" ht="15.75" x14ac:dyDescent="0.35">
      <c r="B148" s="103"/>
      <c r="C148" s="135"/>
      <c r="D148" s="135"/>
      <c r="E148" s="14" t="str">
        <f>_xlfn.CONCAT(Tbl.Activiteiten[[#This Row],[Werkpakketcode]]," - ",Tbl.Activiteiten[[#This Row],[Activiteit]])</f>
        <v xml:space="preserve"> - </v>
      </c>
      <c r="F148" s="5" t="s">
        <v>309</v>
      </c>
      <c r="G148" s="80">
        <f>SUMIF(Tbl.Kosten[Anr.],Tbl.Activiteiten[[#This Row],[Anr.]],Tbl.Kosten[Totaal kosten])</f>
        <v>0</v>
      </c>
      <c r="H148" s="80">
        <f>SUMIF(Tbl.Kosten[Anr.],Tbl.Activiteiten[[#This Row],[Anr.]],Tbl.Kosten[Subsidie])</f>
        <v>0</v>
      </c>
    </row>
    <row r="149" spans="2:8" ht="15.75" x14ac:dyDescent="0.35">
      <c r="B149" s="103"/>
      <c r="C149" s="135"/>
      <c r="D149" s="135"/>
      <c r="E149" s="14" t="str">
        <f>_xlfn.CONCAT(Tbl.Activiteiten[[#This Row],[Werkpakketcode]]," - ",Tbl.Activiteiten[[#This Row],[Activiteit]])</f>
        <v xml:space="preserve"> - </v>
      </c>
      <c r="F149" s="5" t="s">
        <v>310</v>
      </c>
      <c r="G149" s="80">
        <f>SUMIF(Tbl.Kosten[Anr.],Tbl.Activiteiten[[#This Row],[Anr.]],Tbl.Kosten[Totaal kosten])</f>
        <v>0</v>
      </c>
      <c r="H149" s="80">
        <f>SUMIF(Tbl.Kosten[Anr.],Tbl.Activiteiten[[#This Row],[Anr.]],Tbl.Kosten[Subsidie])</f>
        <v>0</v>
      </c>
    </row>
    <row r="150" spans="2:8" ht="15.75" x14ac:dyDescent="0.35">
      <c r="B150" s="103"/>
      <c r="C150" s="135"/>
      <c r="D150" s="135"/>
      <c r="E150" s="14" t="str">
        <f>_xlfn.CONCAT(Tbl.Activiteiten[[#This Row],[Werkpakketcode]]," - ",Tbl.Activiteiten[[#This Row],[Activiteit]])</f>
        <v xml:space="preserve"> - </v>
      </c>
      <c r="F150" s="5" t="s">
        <v>311</v>
      </c>
      <c r="G150" s="80">
        <f>SUMIF(Tbl.Kosten[Anr.],Tbl.Activiteiten[[#This Row],[Anr.]],Tbl.Kosten[Totaal kosten])</f>
        <v>0</v>
      </c>
      <c r="H150" s="80">
        <f>SUMIF(Tbl.Kosten[Anr.],Tbl.Activiteiten[[#This Row],[Anr.]],Tbl.Kosten[Subsidie])</f>
        <v>0</v>
      </c>
    </row>
    <row r="151" spans="2:8" ht="15.75" x14ac:dyDescent="0.35">
      <c r="B151" s="103"/>
      <c r="C151" s="135"/>
      <c r="D151" s="135"/>
      <c r="E151" s="14" t="str">
        <f>_xlfn.CONCAT(Tbl.Activiteiten[[#This Row],[Werkpakketcode]]," - ",Tbl.Activiteiten[[#This Row],[Activiteit]])</f>
        <v xml:space="preserve"> - </v>
      </c>
      <c r="F151" s="5" t="s">
        <v>312</v>
      </c>
      <c r="G151" s="80">
        <f>SUMIF(Tbl.Kosten[Anr.],Tbl.Activiteiten[[#This Row],[Anr.]],Tbl.Kosten[Totaal kosten])</f>
        <v>0</v>
      </c>
      <c r="H151" s="80">
        <f>SUMIF(Tbl.Kosten[Anr.],Tbl.Activiteiten[[#This Row],[Anr.]],Tbl.Kosten[Subsidie])</f>
        <v>0</v>
      </c>
    </row>
    <row r="152" spans="2:8" ht="15.75" x14ac:dyDescent="0.35">
      <c r="B152" s="103"/>
      <c r="C152" s="135"/>
      <c r="D152" s="135"/>
      <c r="E152" s="14" t="str">
        <f>_xlfn.CONCAT(Tbl.Activiteiten[[#This Row],[Werkpakketcode]]," - ",Tbl.Activiteiten[[#This Row],[Activiteit]])</f>
        <v xml:space="preserve"> - </v>
      </c>
      <c r="F152" s="5" t="s">
        <v>313</v>
      </c>
      <c r="G152" s="80">
        <f>SUMIF(Tbl.Kosten[Anr.],Tbl.Activiteiten[[#This Row],[Anr.]],Tbl.Kosten[Totaal kosten])</f>
        <v>0</v>
      </c>
      <c r="H152" s="80">
        <f>SUMIF(Tbl.Kosten[Anr.],Tbl.Activiteiten[[#This Row],[Anr.]],Tbl.Kosten[Subsidie])</f>
        <v>0</v>
      </c>
    </row>
    <row r="153" spans="2:8" ht="15.75" x14ac:dyDescent="0.35">
      <c r="B153" s="103"/>
      <c r="C153" s="135"/>
      <c r="D153" s="135"/>
      <c r="E153" s="14" t="str">
        <f>_xlfn.CONCAT(Tbl.Activiteiten[[#This Row],[Werkpakketcode]]," - ",Tbl.Activiteiten[[#This Row],[Activiteit]])</f>
        <v xml:space="preserve"> - </v>
      </c>
      <c r="F153" s="5" t="s">
        <v>314</v>
      </c>
      <c r="G153" s="80">
        <f>SUMIF(Tbl.Kosten[Anr.],Tbl.Activiteiten[[#This Row],[Anr.]],Tbl.Kosten[Totaal kosten])</f>
        <v>0</v>
      </c>
      <c r="H153" s="80">
        <f>SUMIF(Tbl.Kosten[Anr.],Tbl.Activiteiten[[#This Row],[Anr.]],Tbl.Kosten[Subsidie])</f>
        <v>0</v>
      </c>
    </row>
    <row r="154" spans="2:8" ht="15.75" x14ac:dyDescent="0.35">
      <c r="B154" s="103"/>
      <c r="C154" s="135"/>
      <c r="D154" s="135"/>
      <c r="E154" s="14" t="str">
        <f>_xlfn.CONCAT(Tbl.Activiteiten[[#This Row],[Werkpakketcode]]," - ",Tbl.Activiteiten[[#This Row],[Activiteit]])</f>
        <v xml:space="preserve"> - </v>
      </c>
      <c r="F154" s="5" t="s">
        <v>315</v>
      </c>
      <c r="G154" s="80">
        <f>SUMIF(Tbl.Kosten[Anr.],Tbl.Activiteiten[[#This Row],[Anr.]],Tbl.Kosten[Totaal kosten])</f>
        <v>0</v>
      </c>
      <c r="H154" s="80">
        <f>SUMIF(Tbl.Kosten[Anr.],Tbl.Activiteiten[[#This Row],[Anr.]],Tbl.Kosten[Subsidie])</f>
        <v>0</v>
      </c>
    </row>
    <row r="155" spans="2:8" ht="15.75" x14ac:dyDescent="0.35">
      <c r="B155" s="103"/>
      <c r="C155" s="135"/>
      <c r="D155" s="135"/>
      <c r="E155" s="14" t="str">
        <f>_xlfn.CONCAT(Tbl.Activiteiten[[#This Row],[Werkpakketcode]]," - ",Tbl.Activiteiten[[#This Row],[Activiteit]])</f>
        <v xml:space="preserve"> - </v>
      </c>
      <c r="F155" s="5" t="s">
        <v>316</v>
      </c>
      <c r="G155" s="80">
        <f>SUMIF(Tbl.Kosten[Anr.],Tbl.Activiteiten[[#This Row],[Anr.]],Tbl.Kosten[Totaal kosten])</f>
        <v>0</v>
      </c>
      <c r="H155" s="80">
        <f>SUMIF(Tbl.Kosten[Anr.],Tbl.Activiteiten[[#This Row],[Anr.]],Tbl.Kosten[Subsidie])</f>
        <v>0</v>
      </c>
    </row>
    <row r="156" spans="2:8" ht="15.75" x14ac:dyDescent="0.35">
      <c r="B156" s="103"/>
      <c r="C156" s="135"/>
      <c r="D156" s="135"/>
      <c r="E156" s="14" t="str">
        <f>_xlfn.CONCAT(Tbl.Activiteiten[[#This Row],[Werkpakketcode]]," - ",Tbl.Activiteiten[[#This Row],[Activiteit]])</f>
        <v xml:space="preserve"> - </v>
      </c>
      <c r="F156" s="5" t="s">
        <v>317</v>
      </c>
      <c r="G156" s="80">
        <f>SUMIF(Tbl.Kosten[Anr.],Tbl.Activiteiten[[#This Row],[Anr.]],Tbl.Kosten[Totaal kosten])</f>
        <v>0</v>
      </c>
      <c r="H156" s="80">
        <f>SUMIF(Tbl.Kosten[Anr.],Tbl.Activiteiten[[#This Row],[Anr.]],Tbl.Kosten[Subsidie])</f>
        <v>0</v>
      </c>
    </row>
    <row r="157" spans="2:8" ht="15.75" x14ac:dyDescent="0.35">
      <c r="B157" s="103"/>
      <c r="C157" s="135"/>
      <c r="D157" s="135"/>
      <c r="E157" s="14" t="str">
        <f>_xlfn.CONCAT(Tbl.Activiteiten[[#This Row],[Werkpakketcode]]," - ",Tbl.Activiteiten[[#This Row],[Activiteit]])</f>
        <v xml:space="preserve"> - </v>
      </c>
      <c r="F157" s="5" t="s">
        <v>318</v>
      </c>
      <c r="G157" s="80">
        <f>SUMIF(Tbl.Kosten[Anr.],Tbl.Activiteiten[[#This Row],[Anr.]],Tbl.Kosten[Totaal kosten])</f>
        <v>0</v>
      </c>
      <c r="H157" s="80">
        <f>SUMIF(Tbl.Kosten[Anr.],Tbl.Activiteiten[[#This Row],[Anr.]],Tbl.Kosten[Subsidie])</f>
        <v>0</v>
      </c>
    </row>
    <row r="158" spans="2:8" ht="15.75" x14ac:dyDescent="0.35">
      <c r="B158" s="103"/>
      <c r="C158" s="135"/>
      <c r="D158" s="135"/>
      <c r="E158" s="14" t="str">
        <f>_xlfn.CONCAT(Tbl.Activiteiten[[#This Row],[Werkpakketcode]]," - ",Tbl.Activiteiten[[#This Row],[Activiteit]])</f>
        <v xml:space="preserve"> - </v>
      </c>
      <c r="F158" s="5" t="s">
        <v>319</v>
      </c>
      <c r="G158" s="80">
        <f>SUMIF(Tbl.Kosten[Anr.],Tbl.Activiteiten[[#This Row],[Anr.]],Tbl.Kosten[Totaal kosten])</f>
        <v>0</v>
      </c>
      <c r="H158" s="80">
        <f>SUMIF(Tbl.Kosten[Anr.],Tbl.Activiteiten[[#This Row],[Anr.]],Tbl.Kosten[Subsidie])</f>
        <v>0</v>
      </c>
    </row>
  </sheetData>
  <sheetProtection algorithmName="SHA-512" hashValue="JahRntP9hiGWvTsb4fq+BCSS2FuCIvOL9ZTw8R3C/Z4qaF+XFyjJqcTbzoc0Rq4qCtiWk0njUv5cE7F9jSYU2Q==" saltValue="yKJaaV4RyfZIRhp1FcebIQ==" spinCount="100000" sheet="1" objects="1" scenarios="1" selectLockedCells="1"/>
  <phoneticPr fontId="14" type="noConversion"/>
  <conditionalFormatting sqref="E9:E158">
    <cfRule type="cellIs" dxfId="23" priority="3" operator="equal">
      <formula>" - "</formula>
    </cfRule>
    <cfRule type="duplicateValues" dxfId="22" priority="4"/>
  </conditionalFormatting>
  <conditionalFormatting sqref="G7:H7">
    <cfRule type="cellIs" dxfId="21" priority="2" operator="equal">
      <formula>0</formula>
    </cfRule>
  </conditionalFormatting>
  <conditionalFormatting sqref="G9:H158">
    <cfRule type="cellIs" dxfId="20" priority="1" operator="equal">
      <formula>0</formula>
    </cfRule>
  </conditionalFormatting>
  <dataValidations count="2">
    <dataValidation type="list" showInputMessage="1" showErrorMessage="1" errorTitle="Maak een keuze uit de lijst!" error="Klik op Annuleren._x000a_Klik daarna op het pijltje naast de cel." promptTitle="Maak een keuze uit de lijst." prompt="Klik op het pijltje naast de cel._x000a__x000a_Let op! Maak eerst in het invoerblad &quot;Werkpakketten&quot; werkpakketcodes aan." sqref="B9:B158" xr:uid="{6D569C32-2404-40C0-B074-7D5330A826FD}">
      <formula1>Werkpakketcode</formula1>
    </dataValidation>
    <dataValidation allowBlank="1" showInputMessage="1" showErrorMessage="1" promptTitle="Activiteit" prompt="Een activiteit kan het best benoemd worden door een werkwoord te gebruiken._x000a_Bijvoorbeeld:_x000a_Voorbereiden ..._x000a_Uitvoeren ..._x000a__x000a_Let op!_x000a_Voer per werkpakket tenminste één activiteit in." sqref="C9:C158" xr:uid="{0C76E1D3-32F9-4115-9150-D88AD47AF0D4}"/>
  </dataValidations>
  <hyperlinks>
    <hyperlink ref="G3" location="Begroting!A1" tooltip="Begroting" display="Begroting" xr:uid="{0AF89E4B-6A96-45EC-B5BC-0E99117E74C7}"/>
    <hyperlink ref="E3" location="Partners!C3" tooltip="Ga naar werkblad Partners" display="Partners" xr:uid="{BFFA639A-59ED-414B-9AA2-35C1A3A69FDE}"/>
    <hyperlink ref="E4" location="Werkpakketten!B9" tooltip="Ga naar werkblad Werkpakketten" display="Werkpakketten" xr:uid="{39D9CDF5-2AD0-4E66-B70E-7355ABC85CDB}"/>
    <hyperlink ref="E5" location="Kosten!B9" tooltip="Ga naar werkblad Kosten" display="Kosten" xr:uid="{81333C40-A096-46B8-8F87-199592FE8EF9}"/>
    <hyperlink ref="E6" location="Financiering!G6" tooltip="Financiering" display="Financiering" xr:uid="{BCBA8247-CCEA-45A4-811E-C3A0B78EEF52}"/>
  </hyperlinks>
  <pageMargins left="0.7" right="0.7" top="0.75" bottom="0.75" header="0.3" footer="0.3"/>
  <ignoredErrors>
    <ignoredError sqref="F9:F158" calculatedColumn="1"/>
  </ignoredErrors>
  <drawing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A58EF-9BAE-4AB7-8F33-02A9A7DD56C4}">
  <sheetPr codeName="Blad6">
    <tabColor rgb="FF697DBB"/>
  </sheetPr>
  <dimension ref="A1:Q158"/>
  <sheetViews>
    <sheetView showGridLines="0" workbookViewId="0">
      <pane xSplit="4" ySplit="8" topLeftCell="E9" activePane="bottomRight" state="frozen"/>
      <selection pane="topRight" activeCell="E1" sqref="E1"/>
      <selection pane="bottomLeft" activeCell="A9" sqref="A9"/>
      <selection pane="bottomRight" activeCell="C34" sqref="C34"/>
    </sheetView>
  </sheetViews>
  <sheetFormatPr defaultColWidth="0" defaultRowHeight="15" zeroHeight="1" x14ac:dyDescent="0.3"/>
  <cols>
    <col min="1" max="1" width="2.7109375" style="33" customWidth="1"/>
    <col min="2" max="3" width="26.7109375" style="4" customWidth="1"/>
    <col min="4" max="4" width="10.42578125" style="4" hidden="1" customWidth="1"/>
    <col min="5" max="5" width="10.7109375" style="4" customWidth="1"/>
    <col min="6" max="7" width="18.7109375" style="4" customWidth="1"/>
    <col min="8" max="12" width="13.7109375" style="4" customWidth="1"/>
    <col min="13" max="13" width="13.7109375" style="4" hidden="1" customWidth="1"/>
    <col min="14" max="14" width="13.7109375" style="33" hidden="1" customWidth="1"/>
    <col min="15" max="15" width="2.7109375" style="4" customWidth="1"/>
    <col min="16" max="16" width="9.140625" style="4" hidden="1" customWidth="1"/>
    <col min="17" max="17" width="2.7109375" style="4" hidden="1" customWidth="1"/>
    <col min="18" max="16384" width="8.85546875" style="4" hidden="1"/>
  </cols>
  <sheetData>
    <row r="1" spans="2:15" s="33" customFormat="1" x14ac:dyDescent="0.3"/>
    <row r="2" spans="2:15" ht="18" x14ac:dyDescent="0.35">
      <c r="B2" s="3" t="str">
        <f>Partners!B2</f>
        <v>Project</v>
      </c>
      <c r="G2" s="6" t="s">
        <v>392</v>
      </c>
      <c r="N2" s="4"/>
      <c r="O2" s="33"/>
    </row>
    <row r="3" spans="2:15" ht="15.75" x14ac:dyDescent="0.3">
      <c r="B3" s="164" t="str">
        <f>Partners!B3</f>
        <v>Projectnaam</v>
      </c>
      <c r="C3" s="127">
        <f>Partners!C3</f>
        <v>0</v>
      </c>
      <c r="G3" s="27" t="s">
        <v>63</v>
      </c>
      <c r="N3" s="4"/>
      <c r="O3" s="33"/>
    </row>
    <row r="4" spans="2:15" x14ac:dyDescent="0.3">
      <c r="B4" s="164" t="str">
        <f>Partners!B4</f>
        <v>Projectlocatie</v>
      </c>
      <c r="C4" s="128">
        <f>Partners!C4</f>
        <v>0</v>
      </c>
      <c r="N4" s="4"/>
      <c r="O4" s="33"/>
    </row>
    <row r="5" spans="2:15" ht="15.75" x14ac:dyDescent="0.35">
      <c r="B5" s="164" t="str">
        <f>Partners!B5</f>
        <v>Penvoerder</v>
      </c>
      <c r="C5" s="128" t="str">
        <f>Partners!C5</f>
        <v/>
      </c>
      <c r="H5" s="14"/>
      <c r="I5" s="221"/>
      <c r="J5" s="18"/>
      <c r="K5" s="14"/>
      <c r="N5" s="4"/>
      <c r="O5" s="33"/>
    </row>
    <row r="6" spans="2:15" x14ac:dyDescent="0.3">
      <c r="H6" s="14"/>
      <c r="I6" s="14"/>
      <c r="J6" s="14"/>
      <c r="K6" s="14"/>
      <c r="N6" s="4"/>
      <c r="O6" s="33"/>
    </row>
    <row r="7" spans="2:15" ht="18" x14ac:dyDescent="0.35">
      <c r="B7" s="3" t="s">
        <v>55</v>
      </c>
      <c r="H7" s="222" t="s">
        <v>495</v>
      </c>
      <c r="K7" s="14"/>
      <c r="N7" s="4"/>
      <c r="O7" s="33"/>
    </row>
    <row r="8" spans="2:15" ht="45" x14ac:dyDescent="0.3">
      <c r="B8" s="7" t="s">
        <v>44</v>
      </c>
      <c r="C8" s="7" t="s">
        <v>393</v>
      </c>
      <c r="D8" s="125" t="s">
        <v>497</v>
      </c>
      <c r="E8" s="20" t="s">
        <v>376</v>
      </c>
      <c r="F8" s="20" t="s">
        <v>377</v>
      </c>
      <c r="G8" s="43" t="s">
        <v>378</v>
      </c>
      <c r="H8" s="43" t="s">
        <v>410</v>
      </c>
      <c r="I8" s="43" t="s">
        <v>379</v>
      </c>
      <c r="J8" s="43" t="s">
        <v>380</v>
      </c>
      <c r="K8" s="86" t="s">
        <v>433</v>
      </c>
      <c r="L8" s="43" t="s">
        <v>408</v>
      </c>
      <c r="M8" s="124" t="s">
        <v>43</v>
      </c>
      <c r="N8" s="124" t="s">
        <v>407</v>
      </c>
      <c r="O8" s="33"/>
    </row>
    <row r="9" spans="2:15" ht="16.5" x14ac:dyDescent="0.3">
      <c r="B9" s="137"/>
      <c r="C9" s="259"/>
      <c r="D9" s="105">
        <f>_xlfn.XLOOKUP(Tbl.Uurtarief[[#This Row],[Type projectmedewerker]],Tbl.Typemedewerker[Type_projectmedewerker],Tbl.Typemedewerker[Kostensoort],"",,)</f>
        <v>0</v>
      </c>
      <c r="E9" s="106"/>
      <c r="F9" s="107"/>
      <c r="G9" s="108"/>
      <c r="H9" s="109"/>
      <c r="I9" s="114" t="str">
        <f>Tbl.Uurtarief[[#This Row],[Uurtarief
zonder
VKO]]</f>
        <v/>
      </c>
      <c r="J9" s="116"/>
      <c r="K9" s="116"/>
      <c r="L9" s="117">
        <f>_xlfn.XLOOKUP(Tbl.Uurtarief[[#This Row],[Type projectmedewerker]],Tbl.Typemedewerker[Type_projectmedewerker],Tbl.Typemedewerker[Uurtarief],"",,)</f>
        <v>0</v>
      </c>
      <c r="M9" s="8">
        <f>MAX(Tbl.Uurtarief[[#This Row],[Uurtarief
loondienst]:[Uurtarief
vast bedrag]])</f>
        <v>0</v>
      </c>
      <c r="N9" s="8" t="str">
        <f>IFERROR(((Tbl.Uurtarief[[#This Row],[Brutojaarloon
(excl.vakantiegeld)]]+Tbl.Uurtarief[[#This Row],[Niet prestatie-gebonden uitkering]])*(1+Lijsten!$T$2))*(1+Lijsten!$T$3)/(Tbl.Uurtarief[[#This Row],[Werkweek
o.b.v.
fulltime]]/Lijsten!$T$5)/Lijsten!$T$4*Tbl.Uurtarief[[#This Row],[Deeltijd-
factor]],"")</f>
        <v/>
      </c>
      <c r="O9" s="33"/>
    </row>
    <row r="10" spans="2:15" ht="16.5" x14ac:dyDescent="0.3">
      <c r="B10" s="137"/>
      <c r="C10" s="217"/>
      <c r="D10" s="105">
        <f>_xlfn.XLOOKUP(Tbl.Uurtarief[[#This Row],[Type projectmedewerker]],Tbl.Typemedewerker[Type_projectmedewerker],Tbl.Typemedewerker[Kostensoort],"",,)</f>
        <v>0</v>
      </c>
      <c r="E10" s="106"/>
      <c r="F10" s="107"/>
      <c r="G10" s="108"/>
      <c r="H10" s="109"/>
      <c r="I10" s="114" t="str">
        <f>Tbl.Uurtarief[[#This Row],[Uurtarief
zonder
VKO]]</f>
        <v/>
      </c>
      <c r="J10" s="116"/>
      <c r="K10" s="116"/>
      <c r="L10" s="117">
        <f>_xlfn.XLOOKUP(Tbl.Uurtarief[[#This Row],[Type projectmedewerker]],Tbl.Typemedewerker[Type_projectmedewerker],Tbl.Typemedewerker[Uurtarief],"",,)</f>
        <v>0</v>
      </c>
      <c r="M10" s="8">
        <f>MAX(Tbl.Uurtarief[[#This Row],[Uurtarief
loondienst]:[Uurtarief
vast bedrag]])</f>
        <v>0</v>
      </c>
      <c r="N10" s="8" t="str">
        <f>IFERROR(((Tbl.Uurtarief[[#This Row],[Brutojaarloon
(excl.vakantiegeld)]]+Tbl.Uurtarief[[#This Row],[Niet prestatie-gebonden uitkering]])*(1+Lijsten!$T$2))*(1+Lijsten!$T$3)/(Tbl.Uurtarief[[#This Row],[Werkweek
o.b.v.
fulltime]]/Lijsten!$T$5)/Lijsten!$T$4*Tbl.Uurtarief[[#This Row],[Deeltijd-
factor]],"")</f>
        <v/>
      </c>
      <c r="O10" s="33"/>
    </row>
    <row r="11" spans="2:15" ht="16.5" x14ac:dyDescent="0.3">
      <c r="B11" s="137"/>
      <c r="C11" s="217"/>
      <c r="D11" s="104">
        <f>_xlfn.XLOOKUP(Tbl.Uurtarief[[#This Row],[Type projectmedewerker]],Tbl.Typemedewerker[Type_projectmedewerker],Tbl.Typemedewerker[Kostensoort],"",,)</f>
        <v>0</v>
      </c>
      <c r="E11" s="106"/>
      <c r="F11" s="107"/>
      <c r="G11" s="108"/>
      <c r="H11" s="109"/>
      <c r="I11" s="114" t="str">
        <f>Tbl.Uurtarief[[#This Row],[Uurtarief
zonder
VKO]]</f>
        <v/>
      </c>
      <c r="J11" s="116"/>
      <c r="K11" s="116"/>
      <c r="L11" s="117">
        <f>_xlfn.XLOOKUP(Tbl.Uurtarief[[#This Row],[Type projectmedewerker]],Tbl.Typemedewerker[Type_projectmedewerker],Tbl.Typemedewerker[Uurtarief],"",,)</f>
        <v>0</v>
      </c>
      <c r="M11" s="8">
        <f>MAX(Tbl.Uurtarief[[#This Row],[Uurtarief
loondienst]:[Uurtarief
vast bedrag]])</f>
        <v>0</v>
      </c>
      <c r="N11" s="8" t="str">
        <f>IFERROR(((Tbl.Uurtarief[[#This Row],[Brutojaarloon
(excl.vakantiegeld)]]+Tbl.Uurtarief[[#This Row],[Niet prestatie-gebonden uitkering]])*(1+Lijsten!$T$2))*(1+Lijsten!$T$3)/(Tbl.Uurtarief[[#This Row],[Werkweek
o.b.v.
fulltime]]/Lijsten!$T$5)/Lijsten!$T$4*Tbl.Uurtarief[[#This Row],[Deeltijd-
factor]],"")</f>
        <v/>
      </c>
      <c r="O11" s="33"/>
    </row>
    <row r="12" spans="2:15" ht="16.5" x14ac:dyDescent="0.3">
      <c r="B12" s="137"/>
      <c r="C12" s="135"/>
      <c r="D12" s="104">
        <f>_xlfn.XLOOKUP(Tbl.Uurtarief[[#This Row],[Type projectmedewerker]],Tbl.Typemedewerker[Type_projectmedewerker],Tbl.Typemedewerker[Kostensoort],"",,)</f>
        <v>0</v>
      </c>
      <c r="E12" s="106"/>
      <c r="F12" s="107"/>
      <c r="G12" s="108"/>
      <c r="H12" s="109"/>
      <c r="I12" s="114" t="str">
        <f>Tbl.Uurtarief[[#This Row],[Uurtarief
zonder
VKO]]</f>
        <v/>
      </c>
      <c r="J12" s="116"/>
      <c r="K12" s="116"/>
      <c r="L12" s="117">
        <f>_xlfn.XLOOKUP(Tbl.Uurtarief[[#This Row],[Type projectmedewerker]],Tbl.Typemedewerker[Type_projectmedewerker],Tbl.Typemedewerker[Uurtarief],"",,)</f>
        <v>0</v>
      </c>
      <c r="M12" s="8">
        <f>MAX(Tbl.Uurtarief[[#This Row],[Uurtarief
loondienst]:[Uurtarief
vast bedrag]])</f>
        <v>0</v>
      </c>
      <c r="N12" s="8" t="str">
        <f>IFERROR(((Tbl.Uurtarief[[#This Row],[Brutojaarloon
(excl.vakantiegeld)]]+Tbl.Uurtarief[[#This Row],[Niet prestatie-gebonden uitkering]])*(1+Lijsten!$T$2))*(1+Lijsten!$T$3)/(Tbl.Uurtarief[[#This Row],[Werkweek
o.b.v.
fulltime]]/Lijsten!$T$5)/Lijsten!$T$4*Tbl.Uurtarief[[#This Row],[Deeltijd-
factor]],"")</f>
        <v/>
      </c>
      <c r="O12" s="33"/>
    </row>
    <row r="13" spans="2:15" ht="16.5" x14ac:dyDescent="0.3">
      <c r="B13" s="137"/>
      <c r="C13" s="135"/>
      <c r="D13" s="104">
        <f>_xlfn.XLOOKUP(Tbl.Uurtarief[[#This Row],[Type projectmedewerker]],Tbl.Typemedewerker[Type_projectmedewerker],Tbl.Typemedewerker[Kostensoort],"",,)</f>
        <v>0</v>
      </c>
      <c r="E13" s="106"/>
      <c r="F13" s="107"/>
      <c r="G13" s="108"/>
      <c r="H13" s="109"/>
      <c r="I13" s="114" t="str">
        <f>Tbl.Uurtarief[[#This Row],[Uurtarief
zonder
VKO]]</f>
        <v/>
      </c>
      <c r="J13" s="116"/>
      <c r="K13" s="116"/>
      <c r="L13" s="117">
        <f>_xlfn.XLOOKUP(Tbl.Uurtarief[[#This Row],[Type projectmedewerker]],Tbl.Typemedewerker[Type_projectmedewerker],Tbl.Typemedewerker[Uurtarief],"",,)</f>
        <v>0</v>
      </c>
      <c r="M13" s="8">
        <f>MAX(Tbl.Uurtarief[[#This Row],[Uurtarief
loondienst]:[Uurtarief
vast bedrag]])</f>
        <v>0</v>
      </c>
      <c r="N13" s="8" t="str">
        <f>IFERROR(((Tbl.Uurtarief[[#This Row],[Brutojaarloon
(excl.vakantiegeld)]]+Tbl.Uurtarief[[#This Row],[Niet prestatie-gebonden uitkering]])*(1+Lijsten!$T$2))*(1+Lijsten!$T$3)/(Tbl.Uurtarief[[#This Row],[Werkweek
o.b.v.
fulltime]]/Lijsten!$T$5)/Lijsten!$T$4*Tbl.Uurtarief[[#This Row],[Deeltijd-
factor]],"")</f>
        <v/>
      </c>
      <c r="O13" s="33"/>
    </row>
    <row r="14" spans="2:15" ht="16.5" x14ac:dyDescent="0.3">
      <c r="B14" s="137"/>
      <c r="C14" s="135"/>
      <c r="D14" s="104">
        <f>_xlfn.XLOOKUP(Tbl.Uurtarief[[#This Row],[Type projectmedewerker]],Tbl.Typemedewerker[Type_projectmedewerker],Tbl.Typemedewerker[Kostensoort],"",,)</f>
        <v>0</v>
      </c>
      <c r="E14" s="106"/>
      <c r="F14" s="107"/>
      <c r="G14" s="108"/>
      <c r="H14" s="109"/>
      <c r="I14" s="114" t="str">
        <f>Tbl.Uurtarief[[#This Row],[Uurtarief
zonder
VKO]]</f>
        <v/>
      </c>
      <c r="J14" s="116"/>
      <c r="K14" s="116"/>
      <c r="L14" s="117">
        <f>_xlfn.XLOOKUP(Tbl.Uurtarief[[#This Row],[Type projectmedewerker]],Tbl.Typemedewerker[Type_projectmedewerker],Tbl.Typemedewerker[Uurtarief],"",,)</f>
        <v>0</v>
      </c>
      <c r="M14" s="8">
        <f>MAX(Tbl.Uurtarief[[#This Row],[Uurtarief
loondienst]:[Uurtarief
vast bedrag]])</f>
        <v>0</v>
      </c>
      <c r="N14" s="8" t="str">
        <f>IFERROR(((Tbl.Uurtarief[[#This Row],[Brutojaarloon
(excl.vakantiegeld)]]+Tbl.Uurtarief[[#This Row],[Niet prestatie-gebonden uitkering]])*(1+Lijsten!$T$2))*(1+Lijsten!$T$3)/(Tbl.Uurtarief[[#This Row],[Werkweek
o.b.v.
fulltime]]/Lijsten!$T$5)/Lijsten!$T$4*Tbl.Uurtarief[[#This Row],[Deeltijd-
factor]],"")</f>
        <v/>
      </c>
      <c r="O14" s="33"/>
    </row>
    <row r="15" spans="2:15" ht="16.5" x14ac:dyDescent="0.3">
      <c r="B15" s="137"/>
      <c r="C15" s="135"/>
      <c r="D15" s="104">
        <f>_xlfn.XLOOKUP(Tbl.Uurtarief[[#This Row],[Type projectmedewerker]],Tbl.Typemedewerker[Type_projectmedewerker],Tbl.Typemedewerker[Kostensoort],"",,)</f>
        <v>0</v>
      </c>
      <c r="E15" s="106"/>
      <c r="F15" s="107"/>
      <c r="G15" s="108"/>
      <c r="H15" s="109"/>
      <c r="I15" s="114" t="str">
        <f>Tbl.Uurtarief[[#This Row],[Uurtarief
zonder
VKO]]</f>
        <v/>
      </c>
      <c r="J15" s="116"/>
      <c r="K15" s="116"/>
      <c r="L15" s="117">
        <f>_xlfn.XLOOKUP(Tbl.Uurtarief[[#This Row],[Type projectmedewerker]],Tbl.Typemedewerker[Type_projectmedewerker],Tbl.Typemedewerker[Uurtarief],"",,)</f>
        <v>0</v>
      </c>
      <c r="M15" s="8">
        <f>MAX(Tbl.Uurtarief[[#This Row],[Uurtarief
loondienst]:[Uurtarief
vast bedrag]])</f>
        <v>0</v>
      </c>
      <c r="N15" s="8" t="str">
        <f>IFERROR(((Tbl.Uurtarief[[#This Row],[Brutojaarloon
(excl.vakantiegeld)]]+Tbl.Uurtarief[[#This Row],[Niet prestatie-gebonden uitkering]])*(1+Lijsten!$T$2))*(1+Lijsten!$T$3)/(Tbl.Uurtarief[[#This Row],[Werkweek
o.b.v.
fulltime]]/Lijsten!$T$5)/Lijsten!$T$4*Tbl.Uurtarief[[#This Row],[Deeltijd-
factor]],"")</f>
        <v/>
      </c>
      <c r="O15" s="33"/>
    </row>
    <row r="16" spans="2:15" ht="16.5" x14ac:dyDescent="0.3">
      <c r="B16" s="137"/>
      <c r="C16" s="135"/>
      <c r="D16" s="104">
        <f>_xlfn.XLOOKUP(Tbl.Uurtarief[[#This Row],[Type projectmedewerker]],Tbl.Typemedewerker[Type_projectmedewerker],Tbl.Typemedewerker[Kostensoort],"",,)</f>
        <v>0</v>
      </c>
      <c r="E16" s="106"/>
      <c r="F16" s="107"/>
      <c r="G16" s="108"/>
      <c r="H16" s="109"/>
      <c r="I16" s="114" t="str">
        <f>Tbl.Uurtarief[[#This Row],[Uurtarief
zonder
VKO]]</f>
        <v/>
      </c>
      <c r="J16" s="116"/>
      <c r="K16" s="116"/>
      <c r="L16" s="117">
        <f>_xlfn.XLOOKUP(Tbl.Uurtarief[[#This Row],[Type projectmedewerker]],Tbl.Typemedewerker[Type_projectmedewerker],Tbl.Typemedewerker[Uurtarief],"",,)</f>
        <v>0</v>
      </c>
      <c r="M16" s="8">
        <f>MAX(Tbl.Uurtarief[[#This Row],[Uurtarief
loondienst]:[Uurtarief
vast bedrag]])</f>
        <v>0</v>
      </c>
      <c r="N16" s="8" t="str">
        <f>IFERROR(((Tbl.Uurtarief[[#This Row],[Brutojaarloon
(excl.vakantiegeld)]]+Tbl.Uurtarief[[#This Row],[Niet prestatie-gebonden uitkering]])*(1+Lijsten!$T$2))*(1+Lijsten!$T$3)/(Tbl.Uurtarief[[#This Row],[Werkweek
o.b.v.
fulltime]]/Lijsten!$T$5)/Lijsten!$T$4*Tbl.Uurtarief[[#This Row],[Deeltijd-
factor]],"")</f>
        <v/>
      </c>
      <c r="O16" s="33"/>
    </row>
    <row r="17" spans="2:15" ht="16.5" x14ac:dyDescent="0.3">
      <c r="B17" s="137"/>
      <c r="C17" s="135"/>
      <c r="D17" s="104">
        <f>_xlfn.XLOOKUP(Tbl.Uurtarief[[#This Row],[Type projectmedewerker]],Tbl.Typemedewerker[Type_projectmedewerker],Tbl.Typemedewerker[Kostensoort],"",,)</f>
        <v>0</v>
      </c>
      <c r="E17" s="106"/>
      <c r="F17" s="107"/>
      <c r="G17" s="108"/>
      <c r="H17" s="109"/>
      <c r="I17" s="114" t="str">
        <f>Tbl.Uurtarief[[#This Row],[Uurtarief
zonder
VKO]]</f>
        <v/>
      </c>
      <c r="J17" s="116"/>
      <c r="K17" s="116"/>
      <c r="L17" s="117">
        <f>_xlfn.XLOOKUP(Tbl.Uurtarief[[#This Row],[Type projectmedewerker]],Tbl.Typemedewerker[Type_projectmedewerker],Tbl.Typemedewerker[Uurtarief],"",,)</f>
        <v>0</v>
      </c>
      <c r="M17" s="8">
        <f>MAX(Tbl.Uurtarief[[#This Row],[Uurtarief
loondienst]:[Uurtarief
vast bedrag]])</f>
        <v>0</v>
      </c>
      <c r="N17" s="8" t="str">
        <f>IFERROR(((Tbl.Uurtarief[[#This Row],[Brutojaarloon
(excl.vakantiegeld)]]+Tbl.Uurtarief[[#This Row],[Niet prestatie-gebonden uitkering]])*(1+Lijsten!$T$2))*(1+Lijsten!$T$3)/(Tbl.Uurtarief[[#This Row],[Werkweek
o.b.v.
fulltime]]/Lijsten!$T$5)/Lijsten!$T$4*Tbl.Uurtarief[[#This Row],[Deeltijd-
factor]],"")</f>
        <v/>
      </c>
      <c r="O17" s="33"/>
    </row>
    <row r="18" spans="2:15" ht="16.5" x14ac:dyDescent="0.3">
      <c r="B18" s="137"/>
      <c r="C18" s="135"/>
      <c r="D18" s="104">
        <f>_xlfn.XLOOKUP(Tbl.Uurtarief[[#This Row],[Type projectmedewerker]],Tbl.Typemedewerker[Type_projectmedewerker],Tbl.Typemedewerker[Kostensoort],"",,)</f>
        <v>0</v>
      </c>
      <c r="E18" s="106"/>
      <c r="F18" s="107"/>
      <c r="G18" s="108"/>
      <c r="H18" s="109"/>
      <c r="I18" s="114" t="str">
        <f>Tbl.Uurtarief[[#This Row],[Uurtarief
zonder
VKO]]</f>
        <v/>
      </c>
      <c r="J18" s="116"/>
      <c r="K18" s="116"/>
      <c r="L18" s="117">
        <f>_xlfn.XLOOKUP(Tbl.Uurtarief[[#This Row],[Type projectmedewerker]],Tbl.Typemedewerker[Type_projectmedewerker],Tbl.Typemedewerker[Uurtarief],"",,)</f>
        <v>0</v>
      </c>
      <c r="M18" s="8">
        <f>MAX(Tbl.Uurtarief[[#This Row],[Uurtarief
loondienst]:[Uurtarief
vast bedrag]])</f>
        <v>0</v>
      </c>
      <c r="N18" s="8" t="str">
        <f>IFERROR(((Tbl.Uurtarief[[#This Row],[Brutojaarloon
(excl.vakantiegeld)]]+Tbl.Uurtarief[[#This Row],[Niet prestatie-gebonden uitkering]])*(1+Lijsten!$T$2))*(1+Lijsten!$T$3)/(Tbl.Uurtarief[[#This Row],[Werkweek
o.b.v.
fulltime]]/Lijsten!$T$5)/Lijsten!$T$4*Tbl.Uurtarief[[#This Row],[Deeltijd-
factor]],"")</f>
        <v/>
      </c>
      <c r="O18" s="33"/>
    </row>
    <row r="19" spans="2:15" ht="16.5" x14ac:dyDescent="0.3">
      <c r="B19" s="137"/>
      <c r="C19" s="135"/>
      <c r="D19" s="104">
        <f>_xlfn.XLOOKUP(Tbl.Uurtarief[[#This Row],[Type projectmedewerker]],Tbl.Typemedewerker[Type_projectmedewerker],Tbl.Typemedewerker[Kostensoort],"",,)</f>
        <v>0</v>
      </c>
      <c r="E19" s="106"/>
      <c r="F19" s="107"/>
      <c r="G19" s="108"/>
      <c r="H19" s="109"/>
      <c r="I19" s="114" t="str">
        <f>Tbl.Uurtarief[[#This Row],[Uurtarief
zonder
VKO]]</f>
        <v/>
      </c>
      <c r="J19" s="116"/>
      <c r="K19" s="116"/>
      <c r="L19" s="117">
        <f>_xlfn.XLOOKUP(Tbl.Uurtarief[[#This Row],[Type projectmedewerker]],Tbl.Typemedewerker[Type_projectmedewerker],Tbl.Typemedewerker[Uurtarief],"",,)</f>
        <v>0</v>
      </c>
      <c r="M19" s="8">
        <f>MAX(Tbl.Uurtarief[[#This Row],[Uurtarief
loondienst]:[Uurtarief
vast bedrag]])</f>
        <v>0</v>
      </c>
      <c r="N19" s="8" t="str">
        <f>IFERROR(((Tbl.Uurtarief[[#This Row],[Brutojaarloon
(excl.vakantiegeld)]]+Tbl.Uurtarief[[#This Row],[Niet prestatie-gebonden uitkering]])*(1+Lijsten!$T$2))*(1+Lijsten!$T$3)/(Tbl.Uurtarief[[#This Row],[Werkweek
o.b.v.
fulltime]]/Lijsten!$T$5)/Lijsten!$T$4*Tbl.Uurtarief[[#This Row],[Deeltijd-
factor]],"")</f>
        <v/>
      </c>
      <c r="O19" s="33"/>
    </row>
    <row r="20" spans="2:15" ht="16.5" x14ac:dyDescent="0.3">
      <c r="B20" s="137"/>
      <c r="C20" s="135"/>
      <c r="D20" s="104">
        <f>_xlfn.XLOOKUP(Tbl.Uurtarief[[#This Row],[Type projectmedewerker]],Tbl.Typemedewerker[Type_projectmedewerker],Tbl.Typemedewerker[Kostensoort],"",,)</f>
        <v>0</v>
      </c>
      <c r="E20" s="106"/>
      <c r="F20" s="107"/>
      <c r="G20" s="108"/>
      <c r="H20" s="109"/>
      <c r="I20" s="114" t="str">
        <f>Tbl.Uurtarief[[#This Row],[Uurtarief
zonder
VKO]]</f>
        <v/>
      </c>
      <c r="J20" s="116"/>
      <c r="K20" s="116"/>
      <c r="L20" s="117">
        <f>_xlfn.XLOOKUP(Tbl.Uurtarief[[#This Row],[Type projectmedewerker]],Tbl.Typemedewerker[Type_projectmedewerker],Tbl.Typemedewerker[Uurtarief],"",,)</f>
        <v>0</v>
      </c>
      <c r="M20" s="8">
        <f>MAX(Tbl.Uurtarief[[#This Row],[Uurtarief
loondienst]:[Uurtarief
vast bedrag]])</f>
        <v>0</v>
      </c>
      <c r="N20" s="8" t="str">
        <f>IFERROR(((Tbl.Uurtarief[[#This Row],[Brutojaarloon
(excl.vakantiegeld)]]+Tbl.Uurtarief[[#This Row],[Niet prestatie-gebonden uitkering]])*(1+Lijsten!$T$2))*(1+Lijsten!$T$3)/(Tbl.Uurtarief[[#This Row],[Werkweek
o.b.v.
fulltime]]/Lijsten!$T$5)/Lijsten!$T$4*Tbl.Uurtarief[[#This Row],[Deeltijd-
factor]],"")</f>
        <v/>
      </c>
      <c r="O20" s="33"/>
    </row>
    <row r="21" spans="2:15" ht="16.5" x14ac:dyDescent="0.3">
      <c r="B21" s="137"/>
      <c r="C21" s="135"/>
      <c r="D21" s="104">
        <f>_xlfn.XLOOKUP(Tbl.Uurtarief[[#This Row],[Type projectmedewerker]],Tbl.Typemedewerker[Type_projectmedewerker],Tbl.Typemedewerker[Kostensoort],"",,)</f>
        <v>0</v>
      </c>
      <c r="E21" s="106"/>
      <c r="F21" s="107"/>
      <c r="G21" s="108"/>
      <c r="H21" s="109"/>
      <c r="I21" s="114" t="str">
        <f>Tbl.Uurtarief[[#This Row],[Uurtarief
zonder
VKO]]</f>
        <v/>
      </c>
      <c r="J21" s="116"/>
      <c r="K21" s="116"/>
      <c r="L21" s="117">
        <f>_xlfn.XLOOKUP(Tbl.Uurtarief[[#This Row],[Type projectmedewerker]],Tbl.Typemedewerker[Type_projectmedewerker],Tbl.Typemedewerker[Uurtarief],"",,)</f>
        <v>0</v>
      </c>
      <c r="M21" s="8">
        <f>MAX(Tbl.Uurtarief[[#This Row],[Uurtarief
loondienst]:[Uurtarief
vast bedrag]])</f>
        <v>0</v>
      </c>
      <c r="N21" s="8" t="str">
        <f>IFERROR(((Tbl.Uurtarief[[#This Row],[Brutojaarloon
(excl.vakantiegeld)]]+Tbl.Uurtarief[[#This Row],[Niet prestatie-gebonden uitkering]])*(1+Lijsten!$T$2))*(1+Lijsten!$T$3)/(Tbl.Uurtarief[[#This Row],[Werkweek
o.b.v.
fulltime]]/Lijsten!$T$5)/Lijsten!$T$4*Tbl.Uurtarief[[#This Row],[Deeltijd-
factor]],"")</f>
        <v/>
      </c>
      <c r="O21" s="33"/>
    </row>
    <row r="22" spans="2:15" ht="16.5" x14ac:dyDescent="0.3">
      <c r="B22" s="137"/>
      <c r="C22" s="135"/>
      <c r="D22" s="104">
        <f>_xlfn.XLOOKUP(Tbl.Uurtarief[[#This Row],[Type projectmedewerker]],Tbl.Typemedewerker[Type_projectmedewerker],Tbl.Typemedewerker[Kostensoort],"",,)</f>
        <v>0</v>
      </c>
      <c r="E22" s="106"/>
      <c r="F22" s="107"/>
      <c r="G22" s="108"/>
      <c r="H22" s="109"/>
      <c r="I22" s="114" t="str">
        <f>Tbl.Uurtarief[[#This Row],[Uurtarief
zonder
VKO]]</f>
        <v/>
      </c>
      <c r="J22" s="116"/>
      <c r="K22" s="116"/>
      <c r="L22" s="117">
        <f>_xlfn.XLOOKUP(Tbl.Uurtarief[[#This Row],[Type projectmedewerker]],Tbl.Typemedewerker[Type_projectmedewerker],Tbl.Typemedewerker[Uurtarief],"",,)</f>
        <v>0</v>
      </c>
      <c r="M22" s="8">
        <f>MAX(Tbl.Uurtarief[[#This Row],[Uurtarief
loondienst]:[Uurtarief
vast bedrag]])</f>
        <v>0</v>
      </c>
      <c r="N22" s="8" t="str">
        <f>IFERROR(((Tbl.Uurtarief[[#This Row],[Brutojaarloon
(excl.vakantiegeld)]]+Tbl.Uurtarief[[#This Row],[Niet prestatie-gebonden uitkering]])*(1+Lijsten!$T$2))*(1+Lijsten!$T$3)/(Tbl.Uurtarief[[#This Row],[Werkweek
o.b.v.
fulltime]]/Lijsten!$T$5)/Lijsten!$T$4*Tbl.Uurtarief[[#This Row],[Deeltijd-
factor]],"")</f>
        <v/>
      </c>
      <c r="O22" s="33"/>
    </row>
    <row r="23" spans="2:15" ht="16.5" x14ac:dyDescent="0.3">
      <c r="B23" s="137"/>
      <c r="C23" s="135"/>
      <c r="D23" s="104">
        <f>_xlfn.XLOOKUP(Tbl.Uurtarief[[#This Row],[Type projectmedewerker]],Tbl.Typemedewerker[Type_projectmedewerker],Tbl.Typemedewerker[Kostensoort],"",,)</f>
        <v>0</v>
      </c>
      <c r="E23" s="106"/>
      <c r="F23" s="107"/>
      <c r="G23" s="108"/>
      <c r="H23" s="109"/>
      <c r="I23" s="114" t="str">
        <f>Tbl.Uurtarief[[#This Row],[Uurtarief
zonder
VKO]]</f>
        <v/>
      </c>
      <c r="J23" s="116"/>
      <c r="K23" s="116"/>
      <c r="L23" s="117">
        <f>_xlfn.XLOOKUP(Tbl.Uurtarief[[#This Row],[Type projectmedewerker]],Tbl.Typemedewerker[Type_projectmedewerker],Tbl.Typemedewerker[Uurtarief],"",,)</f>
        <v>0</v>
      </c>
      <c r="M23" s="8">
        <f>MAX(Tbl.Uurtarief[[#This Row],[Uurtarief
loondienst]:[Uurtarief
vast bedrag]])</f>
        <v>0</v>
      </c>
      <c r="N23" s="8" t="str">
        <f>IFERROR(((Tbl.Uurtarief[[#This Row],[Brutojaarloon
(excl.vakantiegeld)]]+Tbl.Uurtarief[[#This Row],[Niet prestatie-gebonden uitkering]])*(1+Lijsten!$T$2))*(1+Lijsten!$T$3)/(Tbl.Uurtarief[[#This Row],[Werkweek
o.b.v.
fulltime]]/Lijsten!$T$5)/Lijsten!$T$4*Tbl.Uurtarief[[#This Row],[Deeltijd-
factor]],"")</f>
        <v/>
      </c>
      <c r="O23" s="33"/>
    </row>
    <row r="24" spans="2:15" ht="16.5" x14ac:dyDescent="0.3">
      <c r="B24" s="137"/>
      <c r="C24" s="135"/>
      <c r="D24" s="104">
        <f>_xlfn.XLOOKUP(Tbl.Uurtarief[[#This Row],[Type projectmedewerker]],Tbl.Typemedewerker[Type_projectmedewerker],Tbl.Typemedewerker[Kostensoort],"",,)</f>
        <v>0</v>
      </c>
      <c r="E24" s="106"/>
      <c r="F24" s="107"/>
      <c r="G24" s="108"/>
      <c r="H24" s="109"/>
      <c r="I24" s="114" t="str">
        <f>Tbl.Uurtarief[[#This Row],[Uurtarief
zonder
VKO]]</f>
        <v/>
      </c>
      <c r="J24" s="116"/>
      <c r="K24" s="116"/>
      <c r="L24" s="117">
        <f>_xlfn.XLOOKUP(Tbl.Uurtarief[[#This Row],[Type projectmedewerker]],Tbl.Typemedewerker[Type_projectmedewerker],Tbl.Typemedewerker[Uurtarief],"",,)</f>
        <v>0</v>
      </c>
      <c r="M24" s="8">
        <f>MAX(Tbl.Uurtarief[[#This Row],[Uurtarief
loondienst]:[Uurtarief
vast bedrag]])</f>
        <v>0</v>
      </c>
      <c r="N24" s="8" t="str">
        <f>IFERROR(((Tbl.Uurtarief[[#This Row],[Brutojaarloon
(excl.vakantiegeld)]]+Tbl.Uurtarief[[#This Row],[Niet prestatie-gebonden uitkering]])*(1+Lijsten!$T$2))*(1+Lijsten!$T$3)/(Tbl.Uurtarief[[#This Row],[Werkweek
o.b.v.
fulltime]]/Lijsten!$T$5)/Lijsten!$T$4*Tbl.Uurtarief[[#This Row],[Deeltijd-
factor]],"")</f>
        <v/>
      </c>
      <c r="O24" s="33"/>
    </row>
    <row r="25" spans="2:15" ht="16.5" x14ac:dyDescent="0.3">
      <c r="B25" s="137"/>
      <c r="C25" s="135"/>
      <c r="D25" s="104">
        <f>_xlfn.XLOOKUP(Tbl.Uurtarief[[#This Row],[Type projectmedewerker]],Tbl.Typemedewerker[Type_projectmedewerker],Tbl.Typemedewerker[Kostensoort],"",,)</f>
        <v>0</v>
      </c>
      <c r="E25" s="106"/>
      <c r="F25" s="107"/>
      <c r="G25" s="108"/>
      <c r="H25" s="109"/>
      <c r="I25" s="114" t="str">
        <f>Tbl.Uurtarief[[#This Row],[Uurtarief
zonder
VKO]]</f>
        <v/>
      </c>
      <c r="J25" s="116"/>
      <c r="K25" s="116"/>
      <c r="L25" s="117">
        <f>_xlfn.XLOOKUP(Tbl.Uurtarief[[#This Row],[Type projectmedewerker]],Tbl.Typemedewerker[Type_projectmedewerker],Tbl.Typemedewerker[Uurtarief],"",,)</f>
        <v>0</v>
      </c>
      <c r="M25" s="8">
        <f>MAX(Tbl.Uurtarief[[#This Row],[Uurtarief
loondienst]:[Uurtarief
vast bedrag]])</f>
        <v>0</v>
      </c>
      <c r="N25" s="8" t="str">
        <f>IFERROR(((Tbl.Uurtarief[[#This Row],[Brutojaarloon
(excl.vakantiegeld)]]+Tbl.Uurtarief[[#This Row],[Niet prestatie-gebonden uitkering]])*(1+Lijsten!$T$2))*(1+Lijsten!$T$3)/(Tbl.Uurtarief[[#This Row],[Werkweek
o.b.v.
fulltime]]/Lijsten!$T$5)/Lijsten!$T$4*Tbl.Uurtarief[[#This Row],[Deeltijd-
factor]],"")</f>
        <v/>
      </c>
      <c r="O25" s="33"/>
    </row>
    <row r="26" spans="2:15" ht="16.5" x14ac:dyDescent="0.3">
      <c r="B26" s="137"/>
      <c r="C26" s="135"/>
      <c r="D26" s="104">
        <f>_xlfn.XLOOKUP(Tbl.Uurtarief[[#This Row],[Type projectmedewerker]],Tbl.Typemedewerker[Type_projectmedewerker],Tbl.Typemedewerker[Kostensoort],"",,)</f>
        <v>0</v>
      </c>
      <c r="E26" s="106"/>
      <c r="F26" s="107"/>
      <c r="G26" s="108"/>
      <c r="H26" s="109"/>
      <c r="I26" s="114" t="str">
        <f>Tbl.Uurtarief[[#This Row],[Uurtarief
zonder
VKO]]</f>
        <v/>
      </c>
      <c r="J26" s="116"/>
      <c r="K26" s="116"/>
      <c r="L26" s="117">
        <f>_xlfn.XLOOKUP(Tbl.Uurtarief[[#This Row],[Type projectmedewerker]],Tbl.Typemedewerker[Type_projectmedewerker],Tbl.Typemedewerker[Uurtarief],"",,)</f>
        <v>0</v>
      </c>
      <c r="M26" s="8">
        <f>MAX(Tbl.Uurtarief[[#This Row],[Uurtarief
loondienst]:[Uurtarief
vast bedrag]])</f>
        <v>0</v>
      </c>
      <c r="N26" s="8" t="str">
        <f>IFERROR(((Tbl.Uurtarief[[#This Row],[Brutojaarloon
(excl.vakantiegeld)]]+Tbl.Uurtarief[[#This Row],[Niet prestatie-gebonden uitkering]])*(1+Lijsten!$T$2))*(1+Lijsten!$T$3)/(Tbl.Uurtarief[[#This Row],[Werkweek
o.b.v.
fulltime]]/Lijsten!$T$5)/Lijsten!$T$4*Tbl.Uurtarief[[#This Row],[Deeltijd-
factor]],"")</f>
        <v/>
      </c>
      <c r="O26" s="33"/>
    </row>
    <row r="27" spans="2:15" ht="16.5" x14ac:dyDescent="0.3">
      <c r="B27" s="137"/>
      <c r="C27" s="135"/>
      <c r="D27" s="104">
        <f>_xlfn.XLOOKUP(Tbl.Uurtarief[[#This Row],[Type projectmedewerker]],Tbl.Typemedewerker[Type_projectmedewerker],Tbl.Typemedewerker[Kostensoort],"",,)</f>
        <v>0</v>
      </c>
      <c r="E27" s="106"/>
      <c r="F27" s="107"/>
      <c r="G27" s="108"/>
      <c r="H27" s="109"/>
      <c r="I27" s="114" t="str">
        <f>Tbl.Uurtarief[[#This Row],[Uurtarief
zonder
VKO]]</f>
        <v/>
      </c>
      <c r="J27" s="116"/>
      <c r="K27" s="116"/>
      <c r="L27" s="117">
        <f>_xlfn.XLOOKUP(Tbl.Uurtarief[[#This Row],[Type projectmedewerker]],Tbl.Typemedewerker[Type_projectmedewerker],Tbl.Typemedewerker[Uurtarief],"",,)</f>
        <v>0</v>
      </c>
      <c r="M27" s="8">
        <f>MAX(Tbl.Uurtarief[[#This Row],[Uurtarief
loondienst]:[Uurtarief
vast bedrag]])</f>
        <v>0</v>
      </c>
      <c r="N27" s="8" t="str">
        <f>IFERROR(((Tbl.Uurtarief[[#This Row],[Brutojaarloon
(excl.vakantiegeld)]]+Tbl.Uurtarief[[#This Row],[Niet prestatie-gebonden uitkering]])*(1+Lijsten!$T$2))*(1+Lijsten!$T$3)/(Tbl.Uurtarief[[#This Row],[Werkweek
o.b.v.
fulltime]]/Lijsten!$T$5)/Lijsten!$T$4*Tbl.Uurtarief[[#This Row],[Deeltijd-
factor]],"")</f>
        <v/>
      </c>
      <c r="O27" s="33"/>
    </row>
    <row r="28" spans="2:15" ht="16.5" x14ac:dyDescent="0.3">
      <c r="B28" s="137"/>
      <c r="C28" s="135"/>
      <c r="D28" s="104">
        <f>_xlfn.XLOOKUP(Tbl.Uurtarief[[#This Row],[Type projectmedewerker]],Tbl.Typemedewerker[Type_projectmedewerker],Tbl.Typemedewerker[Kostensoort],"",,)</f>
        <v>0</v>
      </c>
      <c r="E28" s="106"/>
      <c r="F28" s="107"/>
      <c r="G28" s="108"/>
      <c r="H28" s="109"/>
      <c r="I28" s="114" t="str">
        <f>Tbl.Uurtarief[[#This Row],[Uurtarief
zonder
VKO]]</f>
        <v/>
      </c>
      <c r="J28" s="116"/>
      <c r="K28" s="116"/>
      <c r="L28" s="117">
        <f>_xlfn.XLOOKUP(Tbl.Uurtarief[[#This Row],[Type projectmedewerker]],Tbl.Typemedewerker[Type_projectmedewerker],Tbl.Typemedewerker[Uurtarief],"",,)</f>
        <v>0</v>
      </c>
      <c r="M28" s="8">
        <f>MAX(Tbl.Uurtarief[[#This Row],[Uurtarief
loondienst]:[Uurtarief
vast bedrag]])</f>
        <v>0</v>
      </c>
      <c r="N28" s="8" t="str">
        <f>IFERROR(((Tbl.Uurtarief[[#This Row],[Brutojaarloon
(excl.vakantiegeld)]]+Tbl.Uurtarief[[#This Row],[Niet prestatie-gebonden uitkering]])*(1+Lijsten!$T$2))*(1+Lijsten!$T$3)/(Tbl.Uurtarief[[#This Row],[Werkweek
o.b.v.
fulltime]]/Lijsten!$T$5)/Lijsten!$T$4*Tbl.Uurtarief[[#This Row],[Deeltijd-
factor]],"")</f>
        <v/>
      </c>
      <c r="O28" s="33"/>
    </row>
    <row r="29" spans="2:15" ht="16.5" x14ac:dyDescent="0.3">
      <c r="B29" s="137"/>
      <c r="C29" s="135"/>
      <c r="D29" s="104">
        <f>_xlfn.XLOOKUP(Tbl.Uurtarief[[#This Row],[Type projectmedewerker]],Tbl.Typemedewerker[Type_projectmedewerker],Tbl.Typemedewerker[Kostensoort],"",,)</f>
        <v>0</v>
      </c>
      <c r="E29" s="106"/>
      <c r="F29" s="107"/>
      <c r="G29" s="108"/>
      <c r="H29" s="109"/>
      <c r="I29" s="114" t="str">
        <f>Tbl.Uurtarief[[#This Row],[Uurtarief
zonder
VKO]]</f>
        <v/>
      </c>
      <c r="J29" s="116"/>
      <c r="K29" s="116"/>
      <c r="L29" s="117">
        <f>_xlfn.XLOOKUP(Tbl.Uurtarief[[#This Row],[Type projectmedewerker]],Tbl.Typemedewerker[Type_projectmedewerker],Tbl.Typemedewerker[Uurtarief],"",,)</f>
        <v>0</v>
      </c>
      <c r="M29" s="8">
        <f>MAX(Tbl.Uurtarief[[#This Row],[Uurtarief
loondienst]:[Uurtarief
vast bedrag]])</f>
        <v>0</v>
      </c>
      <c r="N29" s="8" t="str">
        <f>IFERROR(((Tbl.Uurtarief[[#This Row],[Brutojaarloon
(excl.vakantiegeld)]]+Tbl.Uurtarief[[#This Row],[Niet prestatie-gebonden uitkering]])*(1+Lijsten!$T$2))*(1+Lijsten!$T$3)/(Tbl.Uurtarief[[#This Row],[Werkweek
o.b.v.
fulltime]]/Lijsten!$T$5)/Lijsten!$T$4*Tbl.Uurtarief[[#This Row],[Deeltijd-
factor]],"")</f>
        <v/>
      </c>
      <c r="O29" s="33"/>
    </row>
    <row r="30" spans="2:15" ht="16.5" x14ac:dyDescent="0.3">
      <c r="B30" s="137"/>
      <c r="C30" s="135"/>
      <c r="D30" s="104">
        <f>_xlfn.XLOOKUP(Tbl.Uurtarief[[#This Row],[Type projectmedewerker]],Tbl.Typemedewerker[Type_projectmedewerker],Tbl.Typemedewerker[Kostensoort],"",,)</f>
        <v>0</v>
      </c>
      <c r="E30" s="106"/>
      <c r="F30" s="107"/>
      <c r="G30" s="108"/>
      <c r="H30" s="109"/>
      <c r="I30" s="114" t="str">
        <f>Tbl.Uurtarief[[#This Row],[Uurtarief
zonder
VKO]]</f>
        <v/>
      </c>
      <c r="J30" s="116"/>
      <c r="K30" s="116"/>
      <c r="L30" s="117">
        <f>_xlfn.XLOOKUP(Tbl.Uurtarief[[#This Row],[Type projectmedewerker]],Tbl.Typemedewerker[Type_projectmedewerker],Tbl.Typemedewerker[Uurtarief],"",,)</f>
        <v>0</v>
      </c>
      <c r="M30" s="8">
        <f>MAX(Tbl.Uurtarief[[#This Row],[Uurtarief
loondienst]:[Uurtarief
vast bedrag]])</f>
        <v>0</v>
      </c>
      <c r="N30" s="8" t="str">
        <f>IFERROR(((Tbl.Uurtarief[[#This Row],[Brutojaarloon
(excl.vakantiegeld)]]+Tbl.Uurtarief[[#This Row],[Niet prestatie-gebonden uitkering]])*(1+Lijsten!$T$2))*(1+Lijsten!$T$3)/(Tbl.Uurtarief[[#This Row],[Werkweek
o.b.v.
fulltime]]/Lijsten!$T$5)/Lijsten!$T$4*Tbl.Uurtarief[[#This Row],[Deeltijd-
factor]],"")</f>
        <v/>
      </c>
      <c r="O30" s="33"/>
    </row>
    <row r="31" spans="2:15" ht="16.5" x14ac:dyDescent="0.3">
      <c r="B31" s="137"/>
      <c r="C31" s="135"/>
      <c r="D31" s="104">
        <f>_xlfn.XLOOKUP(Tbl.Uurtarief[[#This Row],[Type projectmedewerker]],Tbl.Typemedewerker[Type_projectmedewerker],Tbl.Typemedewerker[Kostensoort],"",,)</f>
        <v>0</v>
      </c>
      <c r="E31" s="106"/>
      <c r="F31" s="107"/>
      <c r="G31" s="108"/>
      <c r="H31" s="109"/>
      <c r="I31" s="114" t="str">
        <f>Tbl.Uurtarief[[#This Row],[Uurtarief
zonder
VKO]]</f>
        <v/>
      </c>
      <c r="J31" s="116"/>
      <c r="K31" s="116"/>
      <c r="L31" s="117">
        <f>_xlfn.XLOOKUP(Tbl.Uurtarief[[#This Row],[Type projectmedewerker]],Tbl.Typemedewerker[Type_projectmedewerker],Tbl.Typemedewerker[Uurtarief],"",,)</f>
        <v>0</v>
      </c>
      <c r="M31" s="8">
        <f>MAX(Tbl.Uurtarief[[#This Row],[Uurtarief
loondienst]:[Uurtarief
vast bedrag]])</f>
        <v>0</v>
      </c>
      <c r="N31" s="8" t="str">
        <f>IFERROR(((Tbl.Uurtarief[[#This Row],[Brutojaarloon
(excl.vakantiegeld)]]+Tbl.Uurtarief[[#This Row],[Niet prestatie-gebonden uitkering]])*(1+Lijsten!$T$2))*(1+Lijsten!$T$3)/(Tbl.Uurtarief[[#This Row],[Werkweek
o.b.v.
fulltime]]/Lijsten!$T$5)/Lijsten!$T$4*Tbl.Uurtarief[[#This Row],[Deeltijd-
factor]],"")</f>
        <v/>
      </c>
      <c r="O31" s="33"/>
    </row>
    <row r="32" spans="2:15" ht="16.5" x14ac:dyDescent="0.3">
      <c r="B32" s="137"/>
      <c r="C32" s="135"/>
      <c r="D32" s="104">
        <f>_xlfn.XLOOKUP(Tbl.Uurtarief[[#This Row],[Type projectmedewerker]],Tbl.Typemedewerker[Type_projectmedewerker],Tbl.Typemedewerker[Kostensoort],"",,)</f>
        <v>0</v>
      </c>
      <c r="E32" s="106"/>
      <c r="F32" s="107"/>
      <c r="G32" s="108"/>
      <c r="H32" s="109"/>
      <c r="I32" s="114" t="str">
        <f>Tbl.Uurtarief[[#This Row],[Uurtarief
zonder
VKO]]</f>
        <v/>
      </c>
      <c r="J32" s="116"/>
      <c r="K32" s="116"/>
      <c r="L32" s="117">
        <f>_xlfn.XLOOKUP(Tbl.Uurtarief[[#This Row],[Type projectmedewerker]],Tbl.Typemedewerker[Type_projectmedewerker],Tbl.Typemedewerker[Uurtarief],"",,)</f>
        <v>0</v>
      </c>
      <c r="M32" s="8">
        <f>MAX(Tbl.Uurtarief[[#This Row],[Uurtarief
loondienst]:[Uurtarief
vast bedrag]])</f>
        <v>0</v>
      </c>
      <c r="N32" s="8" t="str">
        <f>IFERROR(((Tbl.Uurtarief[[#This Row],[Brutojaarloon
(excl.vakantiegeld)]]+Tbl.Uurtarief[[#This Row],[Niet prestatie-gebonden uitkering]])*(1+Lijsten!$T$2))*(1+Lijsten!$T$3)/(Tbl.Uurtarief[[#This Row],[Werkweek
o.b.v.
fulltime]]/Lijsten!$T$5)/Lijsten!$T$4*Tbl.Uurtarief[[#This Row],[Deeltijd-
factor]],"")</f>
        <v/>
      </c>
      <c r="O32" s="33"/>
    </row>
    <row r="33" spans="2:15" ht="16.5" x14ac:dyDescent="0.3">
      <c r="B33" s="137"/>
      <c r="C33" s="135"/>
      <c r="D33" s="104">
        <f>_xlfn.XLOOKUP(Tbl.Uurtarief[[#This Row],[Type projectmedewerker]],Tbl.Typemedewerker[Type_projectmedewerker],Tbl.Typemedewerker[Kostensoort],"",,)</f>
        <v>0</v>
      </c>
      <c r="E33" s="106"/>
      <c r="F33" s="107"/>
      <c r="G33" s="108"/>
      <c r="H33" s="109"/>
      <c r="I33" s="114" t="str">
        <f>Tbl.Uurtarief[[#This Row],[Uurtarief
zonder
VKO]]</f>
        <v/>
      </c>
      <c r="J33" s="116"/>
      <c r="K33" s="116"/>
      <c r="L33" s="117">
        <f>_xlfn.XLOOKUP(Tbl.Uurtarief[[#This Row],[Type projectmedewerker]],Tbl.Typemedewerker[Type_projectmedewerker],Tbl.Typemedewerker[Uurtarief],"",,)</f>
        <v>0</v>
      </c>
      <c r="M33" s="8">
        <f>MAX(Tbl.Uurtarief[[#This Row],[Uurtarief
loondienst]:[Uurtarief
vast bedrag]])</f>
        <v>0</v>
      </c>
      <c r="N33" s="8" t="str">
        <f>IFERROR(((Tbl.Uurtarief[[#This Row],[Brutojaarloon
(excl.vakantiegeld)]]+Tbl.Uurtarief[[#This Row],[Niet prestatie-gebonden uitkering]])*(1+Lijsten!$T$2))*(1+Lijsten!$T$3)/(Tbl.Uurtarief[[#This Row],[Werkweek
o.b.v.
fulltime]]/Lijsten!$T$5)/Lijsten!$T$4*Tbl.Uurtarief[[#This Row],[Deeltijd-
factor]],"")</f>
        <v/>
      </c>
      <c r="O33" s="33"/>
    </row>
    <row r="34" spans="2:15" ht="16.5" x14ac:dyDescent="0.3">
      <c r="B34" s="137"/>
      <c r="C34" s="135"/>
      <c r="D34" s="104">
        <f>_xlfn.XLOOKUP(Tbl.Uurtarief[[#This Row],[Type projectmedewerker]],Tbl.Typemedewerker[Type_projectmedewerker],Tbl.Typemedewerker[Kostensoort],"",,)</f>
        <v>0</v>
      </c>
      <c r="E34" s="106"/>
      <c r="F34" s="107"/>
      <c r="G34" s="108"/>
      <c r="H34" s="109"/>
      <c r="I34" s="114" t="str">
        <f>Tbl.Uurtarief[[#This Row],[Uurtarief
zonder
VKO]]</f>
        <v/>
      </c>
      <c r="J34" s="116"/>
      <c r="K34" s="116"/>
      <c r="L34" s="117">
        <f>_xlfn.XLOOKUP(Tbl.Uurtarief[[#This Row],[Type projectmedewerker]],Tbl.Typemedewerker[Type_projectmedewerker],Tbl.Typemedewerker[Uurtarief],"",,)</f>
        <v>0</v>
      </c>
      <c r="M34" s="8">
        <f>MAX(Tbl.Uurtarief[[#This Row],[Uurtarief
loondienst]:[Uurtarief
vast bedrag]])</f>
        <v>0</v>
      </c>
      <c r="N34" s="8" t="str">
        <f>IFERROR(((Tbl.Uurtarief[[#This Row],[Brutojaarloon
(excl.vakantiegeld)]]+Tbl.Uurtarief[[#This Row],[Niet prestatie-gebonden uitkering]])*(1+Lijsten!$T$2))*(1+Lijsten!$T$3)/(Tbl.Uurtarief[[#This Row],[Werkweek
o.b.v.
fulltime]]/Lijsten!$T$5)/Lijsten!$T$4*Tbl.Uurtarief[[#This Row],[Deeltijd-
factor]],"")</f>
        <v/>
      </c>
      <c r="O34" s="33"/>
    </row>
    <row r="35" spans="2:15" ht="16.5" x14ac:dyDescent="0.3">
      <c r="B35" s="137"/>
      <c r="C35" s="135"/>
      <c r="D35" s="104">
        <f>_xlfn.XLOOKUP(Tbl.Uurtarief[[#This Row],[Type projectmedewerker]],Tbl.Typemedewerker[Type_projectmedewerker],Tbl.Typemedewerker[Kostensoort],"",,)</f>
        <v>0</v>
      </c>
      <c r="E35" s="106"/>
      <c r="F35" s="107"/>
      <c r="G35" s="108"/>
      <c r="H35" s="109"/>
      <c r="I35" s="114" t="str">
        <f>Tbl.Uurtarief[[#This Row],[Uurtarief
zonder
VKO]]</f>
        <v/>
      </c>
      <c r="J35" s="116"/>
      <c r="K35" s="116"/>
      <c r="L35" s="117">
        <f>_xlfn.XLOOKUP(Tbl.Uurtarief[[#This Row],[Type projectmedewerker]],Tbl.Typemedewerker[Type_projectmedewerker],Tbl.Typemedewerker[Uurtarief],"",,)</f>
        <v>0</v>
      </c>
      <c r="M35" s="8">
        <f>MAX(Tbl.Uurtarief[[#This Row],[Uurtarief
loondienst]:[Uurtarief
vast bedrag]])</f>
        <v>0</v>
      </c>
      <c r="N35" s="8" t="str">
        <f>IFERROR(((Tbl.Uurtarief[[#This Row],[Brutojaarloon
(excl.vakantiegeld)]]+Tbl.Uurtarief[[#This Row],[Niet prestatie-gebonden uitkering]])*(1+Lijsten!$T$2))*(1+Lijsten!$T$3)/(Tbl.Uurtarief[[#This Row],[Werkweek
o.b.v.
fulltime]]/Lijsten!$T$5)/Lijsten!$T$4*Tbl.Uurtarief[[#This Row],[Deeltijd-
factor]],"")</f>
        <v/>
      </c>
      <c r="O35" s="33"/>
    </row>
    <row r="36" spans="2:15" ht="16.5" x14ac:dyDescent="0.3">
      <c r="B36" s="137"/>
      <c r="C36" s="135"/>
      <c r="D36" s="104">
        <f>_xlfn.XLOOKUP(Tbl.Uurtarief[[#This Row],[Type projectmedewerker]],Tbl.Typemedewerker[Type_projectmedewerker],Tbl.Typemedewerker[Kostensoort],"",,)</f>
        <v>0</v>
      </c>
      <c r="E36" s="106"/>
      <c r="F36" s="107"/>
      <c r="G36" s="108"/>
      <c r="H36" s="109"/>
      <c r="I36" s="114" t="str">
        <f>Tbl.Uurtarief[[#This Row],[Uurtarief
zonder
VKO]]</f>
        <v/>
      </c>
      <c r="J36" s="116"/>
      <c r="K36" s="116"/>
      <c r="L36" s="117">
        <f>_xlfn.XLOOKUP(Tbl.Uurtarief[[#This Row],[Type projectmedewerker]],Tbl.Typemedewerker[Type_projectmedewerker],Tbl.Typemedewerker[Uurtarief],"",,)</f>
        <v>0</v>
      </c>
      <c r="M36" s="8">
        <f>MAX(Tbl.Uurtarief[[#This Row],[Uurtarief
loondienst]:[Uurtarief
vast bedrag]])</f>
        <v>0</v>
      </c>
      <c r="N36" s="8" t="str">
        <f>IFERROR(((Tbl.Uurtarief[[#This Row],[Brutojaarloon
(excl.vakantiegeld)]]+Tbl.Uurtarief[[#This Row],[Niet prestatie-gebonden uitkering]])*(1+Lijsten!$T$2))*(1+Lijsten!$T$3)/(Tbl.Uurtarief[[#This Row],[Werkweek
o.b.v.
fulltime]]/Lijsten!$T$5)/Lijsten!$T$4*Tbl.Uurtarief[[#This Row],[Deeltijd-
factor]],"")</f>
        <v/>
      </c>
      <c r="O36" s="33"/>
    </row>
    <row r="37" spans="2:15" ht="16.5" x14ac:dyDescent="0.3">
      <c r="B37" s="137"/>
      <c r="C37" s="135"/>
      <c r="D37" s="104">
        <f>_xlfn.XLOOKUP(Tbl.Uurtarief[[#This Row],[Type projectmedewerker]],Tbl.Typemedewerker[Type_projectmedewerker],Tbl.Typemedewerker[Kostensoort],"",,)</f>
        <v>0</v>
      </c>
      <c r="E37" s="106"/>
      <c r="F37" s="107"/>
      <c r="G37" s="108"/>
      <c r="H37" s="109"/>
      <c r="I37" s="114" t="str">
        <f>Tbl.Uurtarief[[#This Row],[Uurtarief
zonder
VKO]]</f>
        <v/>
      </c>
      <c r="J37" s="116"/>
      <c r="K37" s="116"/>
      <c r="L37" s="117">
        <f>_xlfn.XLOOKUP(Tbl.Uurtarief[[#This Row],[Type projectmedewerker]],Tbl.Typemedewerker[Type_projectmedewerker],Tbl.Typemedewerker[Uurtarief],"",,)</f>
        <v>0</v>
      </c>
      <c r="M37" s="8">
        <f>MAX(Tbl.Uurtarief[[#This Row],[Uurtarief
loondienst]:[Uurtarief
vast bedrag]])</f>
        <v>0</v>
      </c>
      <c r="N37" s="8" t="str">
        <f>IFERROR(((Tbl.Uurtarief[[#This Row],[Brutojaarloon
(excl.vakantiegeld)]]+Tbl.Uurtarief[[#This Row],[Niet prestatie-gebonden uitkering]])*(1+Lijsten!$T$2))*(1+Lijsten!$T$3)/(Tbl.Uurtarief[[#This Row],[Werkweek
o.b.v.
fulltime]]/Lijsten!$T$5)/Lijsten!$T$4*Tbl.Uurtarief[[#This Row],[Deeltijd-
factor]],"")</f>
        <v/>
      </c>
      <c r="O37" s="33"/>
    </row>
    <row r="38" spans="2:15" ht="16.5" x14ac:dyDescent="0.3">
      <c r="B38" s="137"/>
      <c r="C38" s="135"/>
      <c r="D38" s="104">
        <f>_xlfn.XLOOKUP(Tbl.Uurtarief[[#This Row],[Type projectmedewerker]],Tbl.Typemedewerker[Type_projectmedewerker],Tbl.Typemedewerker[Kostensoort],"",,)</f>
        <v>0</v>
      </c>
      <c r="E38" s="106"/>
      <c r="F38" s="107"/>
      <c r="G38" s="108"/>
      <c r="H38" s="109"/>
      <c r="I38" s="114" t="str">
        <f>Tbl.Uurtarief[[#This Row],[Uurtarief
zonder
VKO]]</f>
        <v/>
      </c>
      <c r="J38" s="116"/>
      <c r="K38" s="116"/>
      <c r="L38" s="117">
        <f>_xlfn.XLOOKUP(Tbl.Uurtarief[[#This Row],[Type projectmedewerker]],Tbl.Typemedewerker[Type_projectmedewerker],Tbl.Typemedewerker[Uurtarief],"",,)</f>
        <v>0</v>
      </c>
      <c r="M38" s="8">
        <f>MAX(Tbl.Uurtarief[[#This Row],[Uurtarief
loondienst]:[Uurtarief
vast bedrag]])</f>
        <v>0</v>
      </c>
      <c r="N38" s="8" t="str">
        <f>IFERROR(((Tbl.Uurtarief[[#This Row],[Brutojaarloon
(excl.vakantiegeld)]]+Tbl.Uurtarief[[#This Row],[Niet prestatie-gebonden uitkering]])*(1+Lijsten!$T$2))*(1+Lijsten!$T$3)/(Tbl.Uurtarief[[#This Row],[Werkweek
o.b.v.
fulltime]]/Lijsten!$T$5)/Lijsten!$T$4*Tbl.Uurtarief[[#This Row],[Deeltijd-
factor]],"")</f>
        <v/>
      </c>
      <c r="O38" s="33"/>
    </row>
    <row r="39" spans="2:15" ht="16.5" x14ac:dyDescent="0.3">
      <c r="B39" s="137"/>
      <c r="C39" s="135"/>
      <c r="D39" s="104">
        <f>_xlfn.XLOOKUP(Tbl.Uurtarief[[#This Row],[Type projectmedewerker]],Tbl.Typemedewerker[Type_projectmedewerker],Tbl.Typemedewerker[Kostensoort],"",,)</f>
        <v>0</v>
      </c>
      <c r="E39" s="106"/>
      <c r="F39" s="107"/>
      <c r="G39" s="108"/>
      <c r="H39" s="109"/>
      <c r="I39" s="114" t="str">
        <f>Tbl.Uurtarief[[#This Row],[Uurtarief
zonder
VKO]]</f>
        <v/>
      </c>
      <c r="J39" s="116"/>
      <c r="K39" s="116"/>
      <c r="L39" s="117">
        <f>_xlfn.XLOOKUP(Tbl.Uurtarief[[#This Row],[Type projectmedewerker]],Tbl.Typemedewerker[Type_projectmedewerker],Tbl.Typemedewerker[Uurtarief],"",,)</f>
        <v>0</v>
      </c>
      <c r="M39" s="8">
        <f>MAX(Tbl.Uurtarief[[#This Row],[Uurtarief
loondienst]:[Uurtarief
vast bedrag]])</f>
        <v>0</v>
      </c>
      <c r="N39" s="8" t="str">
        <f>IFERROR(((Tbl.Uurtarief[[#This Row],[Brutojaarloon
(excl.vakantiegeld)]]+Tbl.Uurtarief[[#This Row],[Niet prestatie-gebonden uitkering]])*(1+Lijsten!$T$2))*(1+Lijsten!$T$3)/(Tbl.Uurtarief[[#This Row],[Werkweek
o.b.v.
fulltime]]/Lijsten!$T$5)/Lijsten!$T$4*Tbl.Uurtarief[[#This Row],[Deeltijd-
factor]],"")</f>
        <v/>
      </c>
      <c r="O39" s="33"/>
    </row>
    <row r="40" spans="2:15" ht="16.5" x14ac:dyDescent="0.3">
      <c r="B40" s="137"/>
      <c r="C40" s="135"/>
      <c r="D40" s="104">
        <f>_xlfn.XLOOKUP(Tbl.Uurtarief[[#This Row],[Type projectmedewerker]],Tbl.Typemedewerker[Type_projectmedewerker],Tbl.Typemedewerker[Kostensoort],"",,)</f>
        <v>0</v>
      </c>
      <c r="E40" s="106"/>
      <c r="F40" s="107"/>
      <c r="G40" s="108"/>
      <c r="H40" s="109"/>
      <c r="I40" s="114" t="str">
        <f>Tbl.Uurtarief[[#This Row],[Uurtarief
zonder
VKO]]</f>
        <v/>
      </c>
      <c r="J40" s="116"/>
      <c r="K40" s="116"/>
      <c r="L40" s="117">
        <f>_xlfn.XLOOKUP(Tbl.Uurtarief[[#This Row],[Type projectmedewerker]],Tbl.Typemedewerker[Type_projectmedewerker],Tbl.Typemedewerker[Uurtarief],"",,)</f>
        <v>0</v>
      </c>
      <c r="M40" s="8">
        <f>MAX(Tbl.Uurtarief[[#This Row],[Uurtarief
loondienst]:[Uurtarief
vast bedrag]])</f>
        <v>0</v>
      </c>
      <c r="N40" s="8" t="str">
        <f>IFERROR(((Tbl.Uurtarief[[#This Row],[Brutojaarloon
(excl.vakantiegeld)]]+Tbl.Uurtarief[[#This Row],[Niet prestatie-gebonden uitkering]])*(1+Lijsten!$T$2))*(1+Lijsten!$T$3)/(Tbl.Uurtarief[[#This Row],[Werkweek
o.b.v.
fulltime]]/Lijsten!$T$5)/Lijsten!$T$4*Tbl.Uurtarief[[#This Row],[Deeltijd-
factor]],"")</f>
        <v/>
      </c>
      <c r="O40" s="33"/>
    </row>
    <row r="41" spans="2:15" ht="16.5" x14ac:dyDescent="0.3">
      <c r="B41" s="137"/>
      <c r="C41" s="135"/>
      <c r="D41" s="104">
        <f>_xlfn.XLOOKUP(Tbl.Uurtarief[[#This Row],[Type projectmedewerker]],Tbl.Typemedewerker[Type_projectmedewerker],Tbl.Typemedewerker[Kostensoort],"",,)</f>
        <v>0</v>
      </c>
      <c r="E41" s="106"/>
      <c r="F41" s="107"/>
      <c r="G41" s="108"/>
      <c r="H41" s="109"/>
      <c r="I41" s="114" t="str">
        <f>Tbl.Uurtarief[[#This Row],[Uurtarief
zonder
VKO]]</f>
        <v/>
      </c>
      <c r="J41" s="116"/>
      <c r="K41" s="116"/>
      <c r="L41" s="117">
        <f>_xlfn.XLOOKUP(Tbl.Uurtarief[[#This Row],[Type projectmedewerker]],Tbl.Typemedewerker[Type_projectmedewerker],Tbl.Typemedewerker[Uurtarief],"",,)</f>
        <v>0</v>
      </c>
      <c r="M41" s="8">
        <f>MAX(Tbl.Uurtarief[[#This Row],[Uurtarief
loondienst]:[Uurtarief
vast bedrag]])</f>
        <v>0</v>
      </c>
      <c r="N41" s="8" t="str">
        <f>IFERROR(((Tbl.Uurtarief[[#This Row],[Brutojaarloon
(excl.vakantiegeld)]]+Tbl.Uurtarief[[#This Row],[Niet prestatie-gebonden uitkering]])*(1+Lijsten!$T$2))*(1+Lijsten!$T$3)/(Tbl.Uurtarief[[#This Row],[Werkweek
o.b.v.
fulltime]]/Lijsten!$T$5)/Lijsten!$T$4*Tbl.Uurtarief[[#This Row],[Deeltijd-
factor]],"")</f>
        <v/>
      </c>
      <c r="O41" s="33"/>
    </row>
    <row r="42" spans="2:15" ht="16.5" x14ac:dyDescent="0.3">
      <c r="B42" s="137"/>
      <c r="C42" s="135"/>
      <c r="D42" s="104">
        <f>_xlfn.XLOOKUP(Tbl.Uurtarief[[#This Row],[Type projectmedewerker]],Tbl.Typemedewerker[Type_projectmedewerker],Tbl.Typemedewerker[Kostensoort],"",,)</f>
        <v>0</v>
      </c>
      <c r="E42" s="106"/>
      <c r="F42" s="107"/>
      <c r="G42" s="108"/>
      <c r="H42" s="109"/>
      <c r="I42" s="114" t="str">
        <f>Tbl.Uurtarief[[#This Row],[Uurtarief
zonder
VKO]]</f>
        <v/>
      </c>
      <c r="J42" s="116"/>
      <c r="K42" s="116"/>
      <c r="L42" s="117">
        <f>_xlfn.XLOOKUP(Tbl.Uurtarief[[#This Row],[Type projectmedewerker]],Tbl.Typemedewerker[Type_projectmedewerker],Tbl.Typemedewerker[Uurtarief],"",,)</f>
        <v>0</v>
      </c>
      <c r="M42" s="8">
        <f>MAX(Tbl.Uurtarief[[#This Row],[Uurtarief
loondienst]:[Uurtarief
vast bedrag]])</f>
        <v>0</v>
      </c>
      <c r="N42" s="8" t="str">
        <f>IFERROR(((Tbl.Uurtarief[[#This Row],[Brutojaarloon
(excl.vakantiegeld)]]+Tbl.Uurtarief[[#This Row],[Niet prestatie-gebonden uitkering]])*(1+Lijsten!$T$2))*(1+Lijsten!$T$3)/(Tbl.Uurtarief[[#This Row],[Werkweek
o.b.v.
fulltime]]/Lijsten!$T$5)/Lijsten!$T$4*Tbl.Uurtarief[[#This Row],[Deeltijd-
factor]],"")</f>
        <v/>
      </c>
      <c r="O42" s="33"/>
    </row>
    <row r="43" spans="2:15" ht="16.5" x14ac:dyDescent="0.3">
      <c r="B43" s="137"/>
      <c r="C43" s="135"/>
      <c r="D43" s="104">
        <f>_xlfn.XLOOKUP(Tbl.Uurtarief[[#This Row],[Type projectmedewerker]],Tbl.Typemedewerker[Type_projectmedewerker],Tbl.Typemedewerker[Kostensoort],"",,)</f>
        <v>0</v>
      </c>
      <c r="E43" s="106"/>
      <c r="F43" s="107"/>
      <c r="G43" s="108"/>
      <c r="H43" s="109"/>
      <c r="I43" s="114" t="str">
        <f>Tbl.Uurtarief[[#This Row],[Uurtarief
zonder
VKO]]</f>
        <v/>
      </c>
      <c r="J43" s="116"/>
      <c r="K43" s="116"/>
      <c r="L43" s="117">
        <f>_xlfn.XLOOKUP(Tbl.Uurtarief[[#This Row],[Type projectmedewerker]],Tbl.Typemedewerker[Type_projectmedewerker],Tbl.Typemedewerker[Uurtarief],"",,)</f>
        <v>0</v>
      </c>
      <c r="M43" s="8">
        <f>MAX(Tbl.Uurtarief[[#This Row],[Uurtarief
loondienst]:[Uurtarief
vast bedrag]])</f>
        <v>0</v>
      </c>
      <c r="N43" s="8" t="str">
        <f>IFERROR(((Tbl.Uurtarief[[#This Row],[Brutojaarloon
(excl.vakantiegeld)]]+Tbl.Uurtarief[[#This Row],[Niet prestatie-gebonden uitkering]])*(1+Lijsten!$T$2))*(1+Lijsten!$T$3)/(Tbl.Uurtarief[[#This Row],[Werkweek
o.b.v.
fulltime]]/Lijsten!$T$5)/Lijsten!$T$4*Tbl.Uurtarief[[#This Row],[Deeltijd-
factor]],"")</f>
        <v/>
      </c>
      <c r="O43" s="33"/>
    </row>
    <row r="44" spans="2:15" ht="16.5" x14ac:dyDescent="0.3">
      <c r="B44" s="137"/>
      <c r="C44" s="135"/>
      <c r="D44" s="104">
        <f>_xlfn.XLOOKUP(Tbl.Uurtarief[[#This Row],[Type projectmedewerker]],Tbl.Typemedewerker[Type_projectmedewerker],Tbl.Typemedewerker[Kostensoort],"",,)</f>
        <v>0</v>
      </c>
      <c r="E44" s="106"/>
      <c r="F44" s="107"/>
      <c r="G44" s="108"/>
      <c r="H44" s="109"/>
      <c r="I44" s="114" t="str">
        <f>Tbl.Uurtarief[[#This Row],[Uurtarief
zonder
VKO]]</f>
        <v/>
      </c>
      <c r="J44" s="116"/>
      <c r="K44" s="116"/>
      <c r="L44" s="117">
        <f>_xlfn.XLOOKUP(Tbl.Uurtarief[[#This Row],[Type projectmedewerker]],Tbl.Typemedewerker[Type_projectmedewerker],Tbl.Typemedewerker[Uurtarief],"",,)</f>
        <v>0</v>
      </c>
      <c r="M44" s="8">
        <f>MAX(Tbl.Uurtarief[[#This Row],[Uurtarief
loondienst]:[Uurtarief
vast bedrag]])</f>
        <v>0</v>
      </c>
      <c r="N44" s="8" t="str">
        <f>IFERROR(((Tbl.Uurtarief[[#This Row],[Brutojaarloon
(excl.vakantiegeld)]]+Tbl.Uurtarief[[#This Row],[Niet prestatie-gebonden uitkering]])*(1+Lijsten!$T$2))*(1+Lijsten!$T$3)/(Tbl.Uurtarief[[#This Row],[Werkweek
o.b.v.
fulltime]]/Lijsten!$T$5)/Lijsten!$T$4*Tbl.Uurtarief[[#This Row],[Deeltijd-
factor]],"")</f>
        <v/>
      </c>
      <c r="O44" s="33"/>
    </row>
    <row r="45" spans="2:15" ht="16.5" x14ac:dyDescent="0.3">
      <c r="B45" s="137"/>
      <c r="C45" s="135"/>
      <c r="D45" s="104">
        <f>_xlfn.XLOOKUP(Tbl.Uurtarief[[#This Row],[Type projectmedewerker]],Tbl.Typemedewerker[Type_projectmedewerker],Tbl.Typemedewerker[Kostensoort],"",,)</f>
        <v>0</v>
      </c>
      <c r="E45" s="106"/>
      <c r="F45" s="107"/>
      <c r="G45" s="108"/>
      <c r="H45" s="109"/>
      <c r="I45" s="114" t="str">
        <f>Tbl.Uurtarief[[#This Row],[Uurtarief
zonder
VKO]]</f>
        <v/>
      </c>
      <c r="J45" s="116"/>
      <c r="K45" s="116"/>
      <c r="L45" s="117">
        <f>_xlfn.XLOOKUP(Tbl.Uurtarief[[#This Row],[Type projectmedewerker]],Tbl.Typemedewerker[Type_projectmedewerker],Tbl.Typemedewerker[Uurtarief],"",,)</f>
        <v>0</v>
      </c>
      <c r="M45" s="8">
        <f>MAX(Tbl.Uurtarief[[#This Row],[Uurtarief
loondienst]:[Uurtarief
vast bedrag]])</f>
        <v>0</v>
      </c>
      <c r="N45" s="8" t="str">
        <f>IFERROR(((Tbl.Uurtarief[[#This Row],[Brutojaarloon
(excl.vakantiegeld)]]+Tbl.Uurtarief[[#This Row],[Niet prestatie-gebonden uitkering]])*(1+Lijsten!$T$2))*(1+Lijsten!$T$3)/(Tbl.Uurtarief[[#This Row],[Werkweek
o.b.v.
fulltime]]/Lijsten!$T$5)/Lijsten!$T$4*Tbl.Uurtarief[[#This Row],[Deeltijd-
factor]],"")</f>
        <v/>
      </c>
      <c r="O45" s="33"/>
    </row>
    <row r="46" spans="2:15" ht="16.5" x14ac:dyDescent="0.3">
      <c r="B46" s="137"/>
      <c r="C46" s="135"/>
      <c r="D46" s="104">
        <f>_xlfn.XLOOKUP(Tbl.Uurtarief[[#This Row],[Type projectmedewerker]],Tbl.Typemedewerker[Type_projectmedewerker],Tbl.Typemedewerker[Kostensoort],"",,)</f>
        <v>0</v>
      </c>
      <c r="E46" s="106"/>
      <c r="F46" s="107"/>
      <c r="G46" s="108"/>
      <c r="H46" s="109"/>
      <c r="I46" s="114" t="str">
        <f>Tbl.Uurtarief[[#This Row],[Uurtarief
zonder
VKO]]</f>
        <v/>
      </c>
      <c r="J46" s="116"/>
      <c r="K46" s="116"/>
      <c r="L46" s="117">
        <f>_xlfn.XLOOKUP(Tbl.Uurtarief[[#This Row],[Type projectmedewerker]],Tbl.Typemedewerker[Type_projectmedewerker],Tbl.Typemedewerker[Uurtarief],"",,)</f>
        <v>0</v>
      </c>
      <c r="M46" s="8">
        <f>MAX(Tbl.Uurtarief[[#This Row],[Uurtarief
loondienst]:[Uurtarief
vast bedrag]])</f>
        <v>0</v>
      </c>
      <c r="N46" s="8" t="str">
        <f>IFERROR(((Tbl.Uurtarief[[#This Row],[Brutojaarloon
(excl.vakantiegeld)]]+Tbl.Uurtarief[[#This Row],[Niet prestatie-gebonden uitkering]])*(1+Lijsten!$T$2))*(1+Lijsten!$T$3)/(Tbl.Uurtarief[[#This Row],[Werkweek
o.b.v.
fulltime]]/Lijsten!$T$5)/Lijsten!$T$4*Tbl.Uurtarief[[#This Row],[Deeltijd-
factor]],"")</f>
        <v/>
      </c>
      <c r="O46" s="33"/>
    </row>
    <row r="47" spans="2:15" ht="16.5" x14ac:dyDescent="0.3">
      <c r="B47" s="137"/>
      <c r="C47" s="135"/>
      <c r="D47" s="104">
        <f>_xlfn.XLOOKUP(Tbl.Uurtarief[[#This Row],[Type projectmedewerker]],Tbl.Typemedewerker[Type_projectmedewerker],Tbl.Typemedewerker[Kostensoort],"",,)</f>
        <v>0</v>
      </c>
      <c r="E47" s="106"/>
      <c r="F47" s="107"/>
      <c r="G47" s="108"/>
      <c r="H47" s="109"/>
      <c r="I47" s="114" t="str">
        <f>Tbl.Uurtarief[[#This Row],[Uurtarief
zonder
VKO]]</f>
        <v/>
      </c>
      <c r="J47" s="116"/>
      <c r="K47" s="116"/>
      <c r="L47" s="117">
        <f>_xlfn.XLOOKUP(Tbl.Uurtarief[[#This Row],[Type projectmedewerker]],Tbl.Typemedewerker[Type_projectmedewerker],Tbl.Typemedewerker[Uurtarief],"",,)</f>
        <v>0</v>
      </c>
      <c r="M47" s="8">
        <f>MAX(Tbl.Uurtarief[[#This Row],[Uurtarief
loondienst]:[Uurtarief
vast bedrag]])</f>
        <v>0</v>
      </c>
      <c r="N47" s="8" t="str">
        <f>IFERROR(((Tbl.Uurtarief[[#This Row],[Brutojaarloon
(excl.vakantiegeld)]]+Tbl.Uurtarief[[#This Row],[Niet prestatie-gebonden uitkering]])*(1+Lijsten!$T$2))*(1+Lijsten!$T$3)/(Tbl.Uurtarief[[#This Row],[Werkweek
o.b.v.
fulltime]]/Lijsten!$T$5)/Lijsten!$T$4*Tbl.Uurtarief[[#This Row],[Deeltijd-
factor]],"")</f>
        <v/>
      </c>
      <c r="O47" s="33"/>
    </row>
    <row r="48" spans="2:15" ht="16.5" x14ac:dyDescent="0.3">
      <c r="B48" s="137"/>
      <c r="C48" s="135"/>
      <c r="D48" s="104">
        <f>_xlfn.XLOOKUP(Tbl.Uurtarief[[#This Row],[Type projectmedewerker]],Tbl.Typemedewerker[Type_projectmedewerker],Tbl.Typemedewerker[Kostensoort],"",,)</f>
        <v>0</v>
      </c>
      <c r="E48" s="106"/>
      <c r="F48" s="107"/>
      <c r="G48" s="108"/>
      <c r="H48" s="109"/>
      <c r="I48" s="114" t="str">
        <f>Tbl.Uurtarief[[#This Row],[Uurtarief
zonder
VKO]]</f>
        <v/>
      </c>
      <c r="J48" s="116"/>
      <c r="K48" s="116"/>
      <c r="L48" s="117">
        <f>_xlfn.XLOOKUP(Tbl.Uurtarief[[#This Row],[Type projectmedewerker]],Tbl.Typemedewerker[Type_projectmedewerker],Tbl.Typemedewerker[Uurtarief],"",,)</f>
        <v>0</v>
      </c>
      <c r="M48" s="8">
        <f>MAX(Tbl.Uurtarief[[#This Row],[Uurtarief
loondienst]:[Uurtarief
vast bedrag]])</f>
        <v>0</v>
      </c>
      <c r="N48" s="8" t="str">
        <f>IFERROR(((Tbl.Uurtarief[[#This Row],[Brutojaarloon
(excl.vakantiegeld)]]+Tbl.Uurtarief[[#This Row],[Niet prestatie-gebonden uitkering]])*(1+Lijsten!$T$2))*(1+Lijsten!$T$3)/(Tbl.Uurtarief[[#This Row],[Werkweek
o.b.v.
fulltime]]/Lijsten!$T$5)/Lijsten!$T$4*Tbl.Uurtarief[[#This Row],[Deeltijd-
factor]],"")</f>
        <v/>
      </c>
      <c r="O48" s="33"/>
    </row>
    <row r="49" spans="2:15" ht="16.5" x14ac:dyDescent="0.3">
      <c r="B49" s="137"/>
      <c r="C49" s="135"/>
      <c r="D49" s="104">
        <f>_xlfn.XLOOKUP(Tbl.Uurtarief[[#This Row],[Type projectmedewerker]],Tbl.Typemedewerker[Type_projectmedewerker],Tbl.Typemedewerker[Kostensoort],"",,)</f>
        <v>0</v>
      </c>
      <c r="E49" s="106"/>
      <c r="F49" s="107"/>
      <c r="G49" s="108"/>
      <c r="H49" s="109"/>
      <c r="I49" s="114" t="str">
        <f>Tbl.Uurtarief[[#This Row],[Uurtarief
zonder
VKO]]</f>
        <v/>
      </c>
      <c r="J49" s="116"/>
      <c r="K49" s="116"/>
      <c r="L49" s="117">
        <f>_xlfn.XLOOKUP(Tbl.Uurtarief[[#This Row],[Type projectmedewerker]],Tbl.Typemedewerker[Type_projectmedewerker],Tbl.Typemedewerker[Uurtarief],"",,)</f>
        <v>0</v>
      </c>
      <c r="M49" s="8">
        <f>MAX(Tbl.Uurtarief[[#This Row],[Uurtarief
loondienst]:[Uurtarief
vast bedrag]])</f>
        <v>0</v>
      </c>
      <c r="N49" s="8" t="str">
        <f>IFERROR(((Tbl.Uurtarief[[#This Row],[Brutojaarloon
(excl.vakantiegeld)]]+Tbl.Uurtarief[[#This Row],[Niet prestatie-gebonden uitkering]])*(1+Lijsten!$T$2))*(1+Lijsten!$T$3)/(Tbl.Uurtarief[[#This Row],[Werkweek
o.b.v.
fulltime]]/Lijsten!$T$5)/Lijsten!$T$4*Tbl.Uurtarief[[#This Row],[Deeltijd-
factor]],"")</f>
        <v/>
      </c>
      <c r="O49" s="33"/>
    </row>
    <row r="50" spans="2:15" ht="16.5" x14ac:dyDescent="0.3">
      <c r="B50" s="137"/>
      <c r="C50" s="135"/>
      <c r="D50" s="104">
        <f>_xlfn.XLOOKUP(Tbl.Uurtarief[[#This Row],[Type projectmedewerker]],Tbl.Typemedewerker[Type_projectmedewerker],Tbl.Typemedewerker[Kostensoort],"",,)</f>
        <v>0</v>
      </c>
      <c r="E50" s="106"/>
      <c r="F50" s="107"/>
      <c r="G50" s="108"/>
      <c r="H50" s="109"/>
      <c r="I50" s="114" t="str">
        <f>Tbl.Uurtarief[[#This Row],[Uurtarief
zonder
VKO]]</f>
        <v/>
      </c>
      <c r="J50" s="116"/>
      <c r="K50" s="116"/>
      <c r="L50" s="117">
        <f>_xlfn.XLOOKUP(Tbl.Uurtarief[[#This Row],[Type projectmedewerker]],Tbl.Typemedewerker[Type_projectmedewerker],Tbl.Typemedewerker[Uurtarief],"",,)</f>
        <v>0</v>
      </c>
      <c r="M50" s="8">
        <f>MAX(Tbl.Uurtarief[[#This Row],[Uurtarief
loondienst]:[Uurtarief
vast bedrag]])</f>
        <v>0</v>
      </c>
      <c r="N50" s="8" t="str">
        <f>IFERROR(((Tbl.Uurtarief[[#This Row],[Brutojaarloon
(excl.vakantiegeld)]]+Tbl.Uurtarief[[#This Row],[Niet prestatie-gebonden uitkering]])*(1+Lijsten!$T$2))*(1+Lijsten!$T$3)/(Tbl.Uurtarief[[#This Row],[Werkweek
o.b.v.
fulltime]]/Lijsten!$T$5)/Lijsten!$T$4*Tbl.Uurtarief[[#This Row],[Deeltijd-
factor]],"")</f>
        <v/>
      </c>
      <c r="O50" s="33"/>
    </row>
    <row r="51" spans="2:15" ht="16.5" x14ac:dyDescent="0.3">
      <c r="B51" s="137"/>
      <c r="C51" s="135"/>
      <c r="D51" s="104">
        <f>_xlfn.XLOOKUP(Tbl.Uurtarief[[#This Row],[Type projectmedewerker]],Tbl.Typemedewerker[Type_projectmedewerker],Tbl.Typemedewerker[Kostensoort],"",,)</f>
        <v>0</v>
      </c>
      <c r="E51" s="106"/>
      <c r="F51" s="107"/>
      <c r="G51" s="108"/>
      <c r="H51" s="109"/>
      <c r="I51" s="114" t="str">
        <f>Tbl.Uurtarief[[#This Row],[Uurtarief
zonder
VKO]]</f>
        <v/>
      </c>
      <c r="J51" s="116"/>
      <c r="K51" s="116"/>
      <c r="L51" s="117">
        <f>_xlfn.XLOOKUP(Tbl.Uurtarief[[#This Row],[Type projectmedewerker]],Tbl.Typemedewerker[Type_projectmedewerker],Tbl.Typemedewerker[Uurtarief],"",,)</f>
        <v>0</v>
      </c>
      <c r="M51" s="8">
        <f>MAX(Tbl.Uurtarief[[#This Row],[Uurtarief
loondienst]:[Uurtarief
vast bedrag]])</f>
        <v>0</v>
      </c>
      <c r="N51" s="8" t="str">
        <f>IFERROR(((Tbl.Uurtarief[[#This Row],[Brutojaarloon
(excl.vakantiegeld)]]+Tbl.Uurtarief[[#This Row],[Niet prestatie-gebonden uitkering]])*(1+Lijsten!$T$2))*(1+Lijsten!$T$3)/(Tbl.Uurtarief[[#This Row],[Werkweek
o.b.v.
fulltime]]/Lijsten!$T$5)/Lijsten!$T$4*Tbl.Uurtarief[[#This Row],[Deeltijd-
factor]],"")</f>
        <v/>
      </c>
      <c r="O51" s="33"/>
    </row>
    <row r="52" spans="2:15" ht="16.5" x14ac:dyDescent="0.3">
      <c r="B52" s="137"/>
      <c r="C52" s="135"/>
      <c r="D52" s="104">
        <f>_xlfn.XLOOKUP(Tbl.Uurtarief[[#This Row],[Type projectmedewerker]],Tbl.Typemedewerker[Type_projectmedewerker],Tbl.Typemedewerker[Kostensoort],"",,)</f>
        <v>0</v>
      </c>
      <c r="E52" s="106"/>
      <c r="F52" s="107"/>
      <c r="G52" s="108"/>
      <c r="H52" s="109"/>
      <c r="I52" s="114" t="str">
        <f>Tbl.Uurtarief[[#This Row],[Uurtarief
zonder
VKO]]</f>
        <v/>
      </c>
      <c r="J52" s="116"/>
      <c r="K52" s="116"/>
      <c r="L52" s="117">
        <f>_xlfn.XLOOKUP(Tbl.Uurtarief[[#This Row],[Type projectmedewerker]],Tbl.Typemedewerker[Type_projectmedewerker],Tbl.Typemedewerker[Uurtarief],"",,)</f>
        <v>0</v>
      </c>
      <c r="M52" s="8">
        <f>MAX(Tbl.Uurtarief[[#This Row],[Uurtarief
loondienst]:[Uurtarief
vast bedrag]])</f>
        <v>0</v>
      </c>
      <c r="N52" s="8" t="str">
        <f>IFERROR(((Tbl.Uurtarief[[#This Row],[Brutojaarloon
(excl.vakantiegeld)]]+Tbl.Uurtarief[[#This Row],[Niet prestatie-gebonden uitkering]])*(1+Lijsten!$T$2))*(1+Lijsten!$T$3)/(Tbl.Uurtarief[[#This Row],[Werkweek
o.b.v.
fulltime]]/Lijsten!$T$5)/Lijsten!$T$4*Tbl.Uurtarief[[#This Row],[Deeltijd-
factor]],"")</f>
        <v/>
      </c>
      <c r="O52" s="33"/>
    </row>
    <row r="53" spans="2:15" ht="16.5" x14ac:dyDescent="0.3">
      <c r="B53" s="137"/>
      <c r="C53" s="135"/>
      <c r="D53" s="104">
        <f>_xlfn.XLOOKUP(Tbl.Uurtarief[[#This Row],[Type projectmedewerker]],Tbl.Typemedewerker[Type_projectmedewerker],Tbl.Typemedewerker[Kostensoort],"",,)</f>
        <v>0</v>
      </c>
      <c r="E53" s="106"/>
      <c r="F53" s="107"/>
      <c r="G53" s="108"/>
      <c r="H53" s="109"/>
      <c r="I53" s="114" t="str">
        <f>Tbl.Uurtarief[[#This Row],[Uurtarief
zonder
VKO]]</f>
        <v/>
      </c>
      <c r="J53" s="116"/>
      <c r="K53" s="116"/>
      <c r="L53" s="117">
        <f>_xlfn.XLOOKUP(Tbl.Uurtarief[[#This Row],[Type projectmedewerker]],Tbl.Typemedewerker[Type_projectmedewerker],Tbl.Typemedewerker[Uurtarief],"",,)</f>
        <v>0</v>
      </c>
      <c r="M53" s="8">
        <f>MAX(Tbl.Uurtarief[[#This Row],[Uurtarief
loondienst]:[Uurtarief
vast bedrag]])</f>
        <v>0</v>
      </c>
      <c r="N53" s="8" t="str">
        <f>IFERROR(((Tbl.Uurtarief[[#This Row],[Brutojaarloon
(excl.vakantiegeld)]]+Tbl.Uurtarief[[#This Row],[Niet prestatie-gebonden uitkering]])*(1+Lijsten!$T$2))*(1+Lijsten!$T$3)/(Tbl.Uurtarief[[#This Row],[Werkweek
o.b.v.
fulltime]]/Lijsten!$T$5)/Lijsten!$T$4*Tbl.Uurtarief[[#This Row],[Deeltijd-
factor]],"")</f>
        <v/>
      </c>
      <c r="O53" s="33"/>
    </row>
    <row r="54" spans="2:15" ht="16.5" x14ac:dyDescent="0.3">
      <c r="B54" s="137"/>
      <c r="C54" s="135"/>
      <c r="D54" s="104">
        <f>_xlfn.XLOOKUP(Tbl.Uurtarief[[#This Row],[Type projectmedewerker]],Tbl.Typemedewerker[Type_projectmedewerker],Tbl.Typemedewerker[Kostensoort],"",,)</f>
        <v>0</v>
      </c>
      <c r="E54" s="106"/>
      <c r="F54" s="107"/>
      <c r="G54" s="108"/>
      <c r="H54" s="109"/>
      <c r="I54" s="114" t="str">
        <f>Tbl.Uurtarief[[#This Row],[Uurtarief
zonder
VKO]]</f>
        <v/>
      </c>
      <c r="J54" s="116"/>
      <c r="K54" s="116"/>
      <c r="L54" s="117">
        <f>_xlfn.XLOOKUP(Tbl.Uurtarief[[#This Row],[Type projectmedewerker]],Tbl.Typemedewerker[Type_projectmedewerker],Tbl.Typemedewerker[Uurtarief],"",,)</f>
        <v>0</v>
      </c>
      <c r="M54" s="8">
        <f>MAX(Tbl.Uurtarief[[#This Row],[Uurtarief
loondienst]:[Uurtarief
vast bedrag]])</f>
        <v>0</v>
      </c>
      <c r="N54" s="8" t="str">
        <f>IFERROR(((Tbl.Uurtarief[[#This Row],[Brutojaarloon
(excl.vakantiegeld)]]+Tbl.Uurtarief[[#This Row],[Niet prestatie-gebonden uitkering]])*(1+Lijsten!$T$2))*(1+Lijsten!$T$3)/(Tbl.Uurtarief[[#This Row],[Werkweek
o.b.v.
fulltime]]/Lijsten!$T$5)/Lijsten!$T$4*Tbl.Uurtarief[[#This Row],[Deeltijd-
factor]],"")</f>
        <v/>
      </c>
      <c r="O54" s="33"/>
    </row>
    <row r="55" spans="2:15" ht="16.5" x14ac:dyDescent="0.3">
      <c r="B55" s="137"/>
      <c r="C55" s="135"/>
      <c r="D55" s="104">
        <f>_xlfn.XLOOKUP(Tbl.Uurtarief[[#This Row],[Type projectmedewerker]],Tbl.Typemedewerker[Type_projectmedewerker],Tbl.Typemedewerker[Kostensoort],"",,)</f>
        <v>0</v>
      </c>
      <c r="E55" s="106"/>
      <c r="F55" s="107"/>
      <c r="G55" s="108"/>
      <c r="H55" s="109"/>
      <c r="I55" s="114" t="str">
        <f>Tbl.Uurtarief[[#This Row],[Uurtarief
zonder
VKO]]</f>
        <v/>
      </c>
      <c r="J55" s="116"/>
      <c r="K55" s="116"/>
      <c r="L55" s="117">
        <f>_xlfn.XLOOKUP(Tbl.Uurtarief[[#This Row],[Type projectmedewerker]],Tbl.Typemedewerker[Type_projectmedewerker],Tbl.Typemedewerker[Uurtarief],"",,)</f>
        <v>0</v>
      </c>
      <c r="M55" s="8">
        <f>MAX(Tbl.Uurtarief[[#This Row],[Uurtarief
loondienst]:[Uurtarief
vast bedrag]])</f>
        <v>0</v>
      </c>
      <c r="N55" s="8" t="str">
        <f>IFERROR(((Tbl.Uurtarief[[#This Row],[Brutojaarloon
(excl.vakantiegeld)]]+Tbl.Uurtarief[[#This Row],[Niet prestatie-gebonden uitkering]])*(1+Lijsten!$T$2))*(1+Lijsten!$T$3)/(Tbl.Uurtarief[[#This Row],[Werkweek
o.b.v.
fulltime]]/Lijsten!$T$5)/Lijsten!$T$4*Tbl.Uurtarief[[#This Row],[Deeltijd-
factor]],"")</f>
        <v/>
      </c>
      <c r="O55" s="33"/>
    </row>
    <row r="56" spans="2:15" ht="16.5" x14ac:dyDescent="0.3">
      <c r="B56" s="137"/>
      <c r="C56" s="135"/>
      <c r="D56" s="104">
        <f>_xlfn.XLOOKUP(Tbl.Uurtarief[[#This Row],[Type projectmedewerker]],Tbl.Typemedewerker[Type_projectmedewerker],Tbl.Typemedewerker[Kostensoort],"",,)</f>
        <v>0</v>
      </c>
      <c r="E56" s="106"/>
      <c r="F56" s="107"/>
      <c r="G56" s="108"/>
      <c r="H56" s="109"/>
      <c r="I56" s="114" t="str">
        <f>Tbl.Uurtarief[[#This Row],[Uurtarief
zonder
VKO]]</f>
        <v/>
      </c>
      <c r="J56" s="116"/>
      <c r="K56" s="116"/>
      <c r="L56" s="117">
        <f>_xlfn.XLOOKUP(Tbl.Uurtarief[[#This Row],[Type projectmedewerker]],Tbl.Typemedewerker[Type_projectmedewerker],Tbl.Typemedewerker[Uurtarief],"",,)</f>
        <v>0</v>
      </c>
      <c r="M56" s="8">
        <f>MAX(Tbl.Uurtarief[[#This Row],[Uurtarief
loondienst]:[Uurtarief
vast bedrag]])</f>
        <v>0</v>
      </c>
      <c r="N56" s="8" t="str">
        <f>IFERROR(((Tbl.Uurtarief[[#This Row],[Brutojaarloon
(excl.vakantiegeld)]]+Tbl.Uurtarief[[#This Row],[Niet prestatie-gebonden uitkering]])*(1+Lijsten!$T$2))*(1+Lijsten!$T$3)/(Tbl.Uurtarief[[#This Row],[Werkweek
o.b.v.
fulltime]]/Lijsten!$T$5)/Lijsten!$T$4*Tbl.Uurtarief[[#This Row],[Deeltijd-
factor]],"")</f>
        <v/>
      </c>
      <c r="O56" s="33"/>
    </row>
    <row r="57" spans="2:15" ht="16.5" x14ac:dyDescent="0.3">
      <c r="B57" s="137"/>
      <c r="C57" s="135"/>
      <c r="D57" s="104">
        <f>_xlfn.XLOOKUP(Tbl.Uurtarief[[#This Row],[Type projectmedewerker]],Tbl.Typemedewerker[Type_projectmedewerker],Tbl.Typemedewerker[Kostensoort],"",,)</f>
        <v>0</v>
      </c>
      <c r="E57" s="106"/>
      <c r="F57" s="107"/>
      <c r="G57" s="108"/>
      <c r="H57" s="109"/>
      <c r="I57" s="114" t="str">
        <f>Tbl.Uurtarief[[#This Row],[Uurtarief
zonder
VKO]]</f>
        <v/>
      </c>
      <c r="J57" s="116"/>
      <c r="K57" s="116"/>
      <c r="L57" s="117">
        <f>_xlfn.XLOOKUP(Tbl.Uurtarief[[#This Row],[Type projectmedewerker]],Tbl.Typemedewerker[Type_projectmedewerker],Tbl.Typemedewerker[Uurtarief],"",,)</f>
        <v>0</v>
      </c>
      <c r="M57" s="8">
        <f>MAX(Tbl.Uurtarief[[#This Row],[Uurtarief
loondienst]:[Uurtarief
vast bedrag]])</f>
        <v>0</v>
      </c>
      <c r="N57" s="8" t="str">
        <f>IFERROR(((Tbl.Uurtarief[[#This Row],[Brutojaarloon
(excl.vakantiegeld)]]+Tbl.Uurtarief[[#This Row],[Niet prestatie-gebonden uitkering]])*(1+Lijsten!$T$2))*(1+Lijsten!$T$3)/(Tbl.Uurtarief[[#This Row],[Werkweek
o.b.v.
fulltime]]/Lijsten!$T$5)/Lijsten!$T$4*Tbl.Uurtarief[[#This Row],[Deeltijd-
factor]],"")</f>
        <v/>
      </c>
      <c r="O57" s="33"/>
    </row>
    <row r="58" spans="2:15" ht="16.5" x14ac:dyDescent="0.3">
      <c r="B58" s="137"/>
      <c r="C58" s="135"/>
      <c r="D58" s="104">
        <f>_xlfn.XLOOKUP(Tbl.Uurtarief[[#This Row],[Type projectmedewerker]],Tbl.Typemedewerker[Type_projectmedewerker],Tbl.Typemedewerker[Kostensoort],"",,)</f>
        <v>0</v>
      </c>
      <c r="E58" s="106"/>
      <c r="F58" s="107"/>
      <c r="G58" s="108"/>
      <c r="H58" s="109"/>
      <c r="I58" s="114" t="str">
        <f>Tbl.Uurtarief[[#This Row],[Uurtarief
zonder
VKO]]</f>
        <v/>
      </c>
      <c r="J58" s="116"/>
      <c r="K58" s="116"/>
      <c r="L58" s="117">
        <f>_xlfn.XLOOKUP(Tbl.Uurtarief[[#This Row],[Type projectmedewerker]],Tbl.Typemedewerker[Type_projectmedewerker],Tbl.Typemedewerker[Uurtarief],"",,)</f>
        <v>0</v>
      </c>
      <c r="M58" s="8">
        <f>MAX(Tbl.Uurtarief[[#This Row],[Uurtarief
loondienst]:[Uurtarief
vast bedrag]])</f>
        <v>0</v>
      </c>
      <c r="N58" s="8" t="str">
        <f>IFERROR(((Tbl.Uurtarief[[#This Row],[Brutojaarloon
(excl.vakantiegeld)]]+Tbl.Uurtarief[[#This Row],[Niet prestatie-gebonden uitkering]])*(1+Lijsten!$T$2))*(1+Lijsten!$T$3)/(Tbl.Uurtarief[[#This Row],[Werkweek
o.b.v.
fulltime]]/Lijsten!$T$5)/Lijsten!$T$4*Tbl.Uurtarief[[#This Row],[Deeltijd-
factor]],"")</f>
        <v/>
      </c>
      <c r="O58" s="33"/>
    </row>
    <row r="59" spans="2:15" ht="16.5" x14ac:dyDescent="0.3">
      <c r="B59" s="219"/>
      <c r="C59" s="220"/>
      <c r="D59" s="105">
        <f>_xlfn.XLOOKUP(Tbl.Uurtarief[[#This Row],[Type projectmedewerker]],Tbl.Typemedewerker[Type_projectmedewerker],Tbl.Typemedewerker[Kostensoort],"",,)</f>
        <v>0</v>
      </c>
      <c r="E59" s="110"/>
      <c r="F59" s="111"/>
      <c r="G59" s="112"/>
      <c r="H59" s="113"/>
      <c r="I59" s="115" t="str">
        <f>Tbl.Uurtarief[[#This Row],[Uurtarief
zonder
VKO]]</f>
        <v/>
      </c>
      <c r="J59" s="116"/>
      <c r="K59" s="116"/>
      <c r="L59" s="117">
        <f>_xlfn.XLOOKUP(Tbl.Uurtarief[[#This Row],[Type projectmedewerker]],Tbl.Typemedewerker[Type_projectmedewerker],Tbl.Typemedewerker[Uurtarief],"",,)</f>
        <v>0</v>
      </c>
      <c r="M59" s="102">
        <f>MAX(Tbl.Uurtarief[[#This Row],[Uurtarief
loondienst]:[Uurtarief
vast bedrag]])</f>
        <v>0</v>
      </c>
      <c r="N59" s="102" t="str">
        <f>IFERROR(((Tbl.Uurtarief[[#This Row],[Brutojaarloon
(excl.vakantiegeld)]]+Tbl.Uurtarief[[#This Row],[Niet prestatie-gebonden uitkering]])*(1+Lijsten!$T$2))*(1+Lijsten!$T$3)/(Tbl.Uurtarief[[#This Row],[Werkweek
o.b.v.
fulltime]]/Lijsten!$T$5)/Lijsten!$T$4*Tbl.Uurtarief[[#This Row],[Deeltijd-
factor]],"")</f>
        <v/>
      </c>
      <c r="O59" s="33"/>
    </row>
    <row r="60" spans="2:15" ht="16.5" x14ac:dyDescent="0.3">
      <c r="B60" s="219"/>
      <c r="C60" s="220"/>
      <c r="D60" s="105">
        <f>_xlfn.XLOOKUP(Tbl.Uurtarief[[#This Row],[Type projectmedewerker]],Tbl.Typemedewerker[Type_projectmedewerker],Tbl.Typemedewerker[Kostensoort],"",,)</f>
        <v>0</v>
      </c>
      <c r="E60" s="110"/>
      <c r="F60" s="111"/>
      <c r="G60" s="112"/>
      <c r="H60" s="113"/>
      <c r="I60" s="115" t="str">
        <f>Tbl.Uurtarief[[#This Row],[Uurtarief
zonder
VKO]]</f>
        <v/>
      </c>
      <c r="J60" s="116"/>
      <c r="K60" s="116"/>
      <c r="L60" s="117">
        <f>_xlfn.XLOOKUP(Tbl.Uurtarief[[#This Row],[Type projectmedewerker]],Tbl.Typemedewerker[Type_projectmedewerker],Tbl.Typemedewerker[Uurtarief],"",,)</f>
        <v>0</v>
      </c>
      <c r="M60" s="102">
        <f>MAX(Tbl.Uurtarief[[#This Row],[Uurtarief
loondienst]:[Uurtarief
vast bedrag]])</f>
        <v>0</v>
      </c>
      <c r="N60" s="102" t="str">
        <f>IFERROR(((Tbl.Uurtarief[[#This Row],[Brutojaarloon
(excl.vakantiegeld)]]+Tbl.Uurtarief[[#This Row],[Niet prestatie-gebonden uitkering]])*(1+Lijsten!$T$2))*(1+Lijsten!$T$3)/(Tbl.Uurtarief[[#This Row],[Werkweek
o.b.v.
fulltime]]/Lijsten!$T$5)/Lijsten!$T$4*Tbl.Uurtarief[[#This Row],[Deeltijd-
factor]],"")</f>
        <v/>
      </c>
      <c r="O60" s="33"/>
    </row>
    <row r="61" spans="2:15" ht="16.5" x14ac:dyDescent="0.3">
      <c r="B61" s="219"/>
      <c r="C61" s="220"/>
      <c r="D61" s="105">
        <f>_xlfn.XLOOKUP(Tbl.Uurtarief[[#This Row],[Type projectmedewerker]],Tbl.Typemedewerker[Type_projectmedewerker],Tbl.Typemedewerker[Kostensoort],"",,)</f>
        <v>0</v>
      </c>
      <c r="E61" s="110"/>
      <c r="F61" s="111"/>
      <c r="G61" s="112"/>
      <c r="H61" s="113"/>
      <c r="I61" s="115" t="str">
        <f>Tbl.Uurtarief[[#This Row],[Uurtarief
zonder
VKO]]</f>
        <v/>
      </c>
      <c r="J61" s="116"/>
      <c r="K61" s="116"/>
      <c r="L61" s="117">
        <f>_xlfn.XLOOKUP(Tbl.Uurtarief[[#This Row],[Type projectmedewerker]],Tbl.Typemedewerker[Type_projectmedewerker],Tbl.Typemedewerker[Uurtarief],"",,)</f>
        <v>0</v>
      </c>
      <c r="M61" s="102">
        <f>MAX(Tbl.Uurtarief[[#This Row],[Uurtarief
loondienst]:[Uurtarief
vast bedrag]])</f>
        <v>0</v>
      </c>
      <c r="N61" s="102" t="str">
        <f>IFERROR(((Tbl.Uurtarief[[#This Row],[Brutojaarloon
(excl.vakantiegeld)]]+Tbl.Uurtarief[[#This Row],[Niet prestatie-gebonden uitkering]])*(1+Lijsten!$T$2))*(1+Lijsten!$T$3)/(Tbl.Uurtarief[[#This Row],[Werkweek
o.b.v.
fulltime]]/Lijsten!$T$5)/Lijsten!$T$4*Tbl.Uurtarief[[#This Row],[Deeltijd-
factor]],"")</f>
        <v/>
      </c>
      <c r="O61" s="33"/>
    </row>
    <row r="62" spans="2:15" ht="16.5" x14ac:dyDescent="0.3">
      <c r="B62" s="219"/>
      <c r="C62" s="220"/>
      <c r="D62" s="105">
        <f>_xlfn.XLOOKUP(Tbl.Uurtarief[[#This Row],[Type projectmedewerker]],Tbl.Typemedewerker[Type_projectmedewerker],Tbl.Typemedewerker[Kostensoort],"",,)</f>
        <v>0</v>
      </c>
      <c r="E62" s="110"/>
      <c r="F62" s="111"/>
      <c r="G62" s="112"/>
      <c r="H62" s="113"/>
      <c r="I62" s="115" t="str">
        <f>Tbl.Uurtarief[[#This Row],[Uurtarief
zonder
VKO]]</f>
        <v/>
      </c>
      <c r="J62" s="116"/>
      <c r="K62" s="116"/>
      <c r="L62" s="117">
        <f>_xlfn.XLOOKUP(Tbl.Uurtarief[[#This Row],[Type projectmedewerker]],Tbl.Typemedewerker[Type_projectmedewerker],Tbl.Typemedewerker[Uurtarief],"",,)</f>
        <v>0</v>
      </c>
      <c r="M62" s="102">
        <f>MAX(Tbl.Uurtarief[[#This Row],[Uurtarief
loondienst]:[Uurtarief
vast bedrag]])</f>
        <v>0</v>
      </c>
      <c r="N62" s="102" t="str">
        <f>IFERROR(((Tbl.Uurtarief[[#This Row],[Brutojaarloon
(excl.vakantiegeld)]]+Tbl.Uurtarief[[#This Row],[Niet prestatie-gebonden uitkering]])*(1+Lijsten!$T$2))*(1+Lijsten!$T$3)/(Tbl.Uurtarief[[#This Row],[Werkweek
o.b.v.
fulltime]]/Lijsten!$T$5)/Lijsten!$T$4*Tbl.Uurtarief[[#This Row],[Deeltijd-
factor]],"")</f>
        <v/>
      </c>
      <c r="O62" s="33"/>
    </row>
    <row r="63" spans="2:15" ht="16.5" x14ac:dyDescent="0.3">
      <c r="B63" s="219"/>
      <c r="C63" s="220"/>
      <c r="D63" s="105">
        <f>_xlfn.XLOOKUP(Tbl.Uurtarief[[#This Row],[Type projectmedewerker]],Tbl.Typemedewerker[Type_projectmedewerker],Tbl.Typemedewerker[Kostensoort],"",,)</f>
        <v>0</v>
      </c>
      <c r="E63" s="110"/>
      <c r="F63" s="111"/>
      <c r="G63" s="112"/>
      <c r="H63" s="113"/>
      <c r="I63" s="115" t="str">
        <f>Tbl.Uurtarief[[#This Row],[Uurtarief
zonder
VKO]]</f>
        <v/>
      </c>
      <c r="J63" s="116"/>
      <c r="K63" s="116"/>
      <c r="L63" s="117">
        <f>_xlfn.XLOOKUP(Tbl.Uurtarief[[#This Row],[Type projectmedewerker]],Tbl.Typemedewerker[Type_projectmedewerker],Tbl.Typemedewerker[Uurtarief],"",,)</f>
        <v>0</v>
      </c>
      <c r="M63" s="102">
        <f>MAX(Tbl.Uurtarief[[#This Row],[Uurtarief
loondienst]:[Uurtarief
vast bedrag]])</f>
        <v>0</v>
      </c>
      <c r="N63" s="102" t="str">
        <f>IFERROR(((Tbl.Uurtarief[[#This Row],[Brutojaarloon
(excl.vakantiegeld)]]+Tbl.Uurtarief[[#This Row],[Niet prestatie-gebonden uitkering]])*(1+Lijsten!$T$2))*(1+Lijsten!$T$3)/(Tbl.Uurtarief[[#This Row],[Werkweek
o.b.v.
fulltime]]/Lijsten!$T$5)/Lijsten!$T$4*Tbl.Uurtarief[[#This Row],[Deeltijd-
factor]],"")</f>
        <v/>
      </c>
      <c r="O63" s="33"/>
    </row>
    <row r="64" spans="2:15" ht="16.5" x14ac:dyDescent="0.3">
      <c r="B64" s="219"/>
      <c r="C64" s="220"/>
      <c r="D64" s="105">
        <f>_xlfn.XLOOKUP(Tbl.Uurtarief[[#This Row],[Type projectmedewerker]],Tbl.Typemedewerker[Type_projectmedewerker],Tbl.Typemedewerker[Kostensoort],"",,)</f>
        <v>0</v>
      </c>
      <c r="E64" s="110"/>
      <c r="F64" s="111"/>
      <c r="G64" s="112"/>
      <c r="H64" s="113"/>
      <c r="I64" s="115" t="str">
        <f>Tbl.Uurtarief[[#This Row],[Uurtarief
zonder
VKO]]</f>
        <v/>
      </c>
      <c r="J64" s="116"/>
      <c r="K64" s="116"/>
      <c r="L64" s="117">
        <f>_xlfn.XLOOKUP(Tbl.Uurtarief[[#This Row],[Type projectmedewerker]],Tbl.Typemedewerker[Type_projectmedewerker],Tbl.Typemedewerker[Uurtarief],"",,)</f>
        <v>0</v>
      </c>
      <c r="M64" s="102">
        <f>MAX(Tbl.Uurtarief[[#This Row],[Uurtarief
loondienst]:[Uurtarief
vast bedrag]])</f>
        <v>0</v>
      </c>
      <c r="N64" s="102" t="str">
        <f>IFERROR(((Tbl.Uurtarief[[#This Row],[Brutojaarloon
(excl.vakantiegeld)]]+Tbl.Uurtarief[[#This Row],[Niet prestatie-gebonden uitkering]])*(1+Lijsten!$T$2))*(1+Lijsten!$T$3)/(Tbl.Uurtarief[[#This Row],[Werkweek
o.b.v.
fulltime]]/Lijsten!$T$5)/Lijsten!$T$4*Tbl.Uurtarief[[#This Row],[Deeltijd-
factor]],"")</f>
        <v/>
      </c>
      <c r="O64" s="33"/>
    </row>
    <row r="65" spans="2:15" ht="16.5" x14ac:dyDescent="0.3">
      <c r="B65" s="219"/>
      <c r="C65" s="220"/>
      <c r="D65" s="105">
        <f>_xlfn.XLOOKUP(Tbl.Uurtarief[[#This Row],[Type projectmedewerker]],Tbl.Typemedewerker[Type_projectmedewerker],Tbl.Typemedewerker[Kostensoort],"",,)</f>
        <v>0</v>
      </c>
      <c r="E65" s="110"/>
      <c r="F65" s="111"/>
      <c r="G65" s="112"/>
      <c r="H65" s="113"/>
      <c r="I65" s="115" t="str">
        <f>Tbl.Uurtarief[[#This Row],[Uurtarief
zonder
VKO]]</f>
        <v/>
      </c>
      <c r="J65" s="116"/>
      <c r="K65" s="116"/>
      <c r="L65" s="117">
        <f>_xlfn.XLOOKUP(Tbl.Uurtarief[[#This Row],[Type projectmedewerker]],Tbl.Typemedewerker[Type_projectmedewerker],Tbl.Typemedewerker[Uurtarief],"",,)</f>
        <v>0</v>
      </c>
      <c r="M65" s="102">
        <f>MAX(Tbl.Uurtarief[[#This Row],[Uurtarief
loondienst]:[Uurtarief
vast bedrag]])</f>
        <v>0</v>
      </c>
      <c r="N65" s="102" t="str">
        <f>IFERROR(((Tbl.Uurtarief[[#This Row],[Brutojaarloon
(excl.vakantiegeld)]]+Tbl.Uurtarief[[#This Row],[Niet prestatie-gebonden uitkering]])*(1+Lijsten!$T$2))*(1+Lijsten!$T$3)/(Tbl.Uurtarief[[#This Row],[Werkweek
o.b.v.
fulltime]]/Lijsten!$T$5)/Lijsten!$T$4*Tbl.Uurtarief[[#This Row],[Deeltijd-
factor]],"")</f>
        <v/>
      </c>
      <c r="O65" s="33"/>
    </row>
    <row r="66" spans="2:15" ht="16.5" x14ac:dyDescent="0.3">
      <c r="B66" s="219"/>
      <c r="C66" s="220"/>
      <c r="D66" s="105">
        <f>_xlfn.XLOOKUP(Tbl.Uurtarief[[#This Row],[Type projectmedewerker]],Tbl.Typemedewerker[Type_projectmedewerker],Tbl.Typemedewerker[Kostensoort],"",,)</f>
        <v>0</v>
      </c>
      <c r="E66" s="110"/>
      <c r="F66" s="111"/>
      <c r="G66" s="112"/>
      <c r="H66" s="113"/>
      <c r="I66" s="115" t="str">
        <f>Tbl.Uurtarief[[#This Row],[Uurtarief
zonder
VKO]]</f>
        <v/>
      </c>
      <c r="J66" s="116"/>
      <c r="K66" s="116"/>
      <c r="L66" s="117">
        <f>_xlfn.XLOOKUP(Tbl.Uurtarief[[#This Row],[Type projectmedewerker]],Tbl.Typemedewerker[Type_projectmedewerker],Tbl.Typemedewerker[Uurtarief],"",,)</f>
        <v>0</v>
      </c>
      <c r="M66" s="102">
        <f>MAX(Tbl.Uurtarief[[#This Row],[Uurtarief
loondienst]:[Uurtarief
vast bedrag]])</f>
        <v>0</v>
      </c>
      <c r="N66" s="102" t="str">
        <f>IFERROR(((Tbl.Uurtarief[[#This Row],[Brutojaarloon
(excl.vakantiegeld)]]+Tbl.Uurtarief[[#This Row],[Niet prestatie-gebonden uitkering]])*(1+Lijsten!$T$2))*(1+Lijsten!$T$3)/(Tbl.Uurtarief[[#This Row],[Werkweek
o.b.v.
fulltime]]/Lijsten!$T$5)/Lijsten!$T$4*Tbl.Uurtarief[[#This Row],[Deeltijd-
factor]],"")</f>
        <v/>
      </c>
      <c r="O66" s="33"/>
    </row>
    <row r="67" spans="2:15" ht="16.5" x14ac:dyDescent="0.3">
      <c r="B67" s="219"/>
      <c r="C67" s="220"/>
      <c r="D67" s="105">
        <f>_xlfn.XLOOKUP(Tbl.Uurtarief[[#This Row],[Type projectmedewerker]],Tbl.Typemedewerker[Type_projectmedewerker],Tbl.Typemedewerker[Kostensoort],"",,)</f>
        <v>0</v>
      </c>
      <c r="E67" s="110"/>
      <c r="F67" s="111"/>
      <c r="G67" s="112"/>
      <c r="H67" s="113"/>
      <c r="I67" s="115" t="str">
        <f>Tbl.Uurtarief[[#This Row],[Uurtarief
zonder
VKO]]</f>
        <v/>
      </c>
      <c r="J67" s="116"/>
      <c r="K67" s="116"/>
      <c r="L67" s="117">
        <f>_xlfn.XLOOKUP(Tbl.Uurtarief[[#This Row],[Type projectmedewerker]],Tbl.Typemedewerker[Type_projectmedewerker],Tbl.Typemedewerker[Uurtarief],"",,)</f>
        <v>0</v>
      </c>
      <c r="M67" s="102">
        <f>MAX(Tbl.Uurtarief[[#This Row],[Uurtarief
loondienst]:[Uurtarief
vast bedrag]])</f>
        <v>0</v>
      </c>
      <c r="N67" s="102" t="str">
        <f>IFERROR(((Tbl.Uurtarief[[#This Row],[Brutojaarloon
(excl.vakantiegeld)]]+Tbl.Uurtarief[[#This Row],[Niet prestatie-gebonden uitkering]])*(1+Lijsten!$T$2))*(1+Lijsten!$T$3)/(Tbl.Uurtarief[[#This Row],[Werkweek
o.b.v.
fulltime]]/Lijsten!$T$5)/Lijsten!$T$4*Tbl.Uurtarief[[#This Row],[Deeltijd-
factor]],"")</f>
        <v/>
      </c>
      <c r="O67" s="33"/>
    </row>
    <row r="68" spans="2:15" ht="16.5" x14ac:dyDescent="0.3">
      <c r="B68" s="219"/>
      <c r="C68" s="220"/>
      <c r="D68" s="105">
        <f>_xlfn.XLOOKUP(Tbl.Uurtarief[[#This Row],[Type projectmedewerker]],Tbl.Typemedewerker[Type_projectmedewerker],Tbl.Typemedewerker[Kostensoort],"",,)</f>
        <v>0</v>
      </c>
      <c r="E68" s="110"/>
      <c r="F68" s="111"/>
      <c r="G68" s="112"/>
      <c r="H68" s="113"/>
      <c r="I68" s="115" t="str">
        <f>Tbl.Uurtarief[[#This Row],[Uurtarief
zonder
VKO]]</f>
        <v/>
      </c>
      <c r="J68" s="116"/>
      <c r="K68" s="116"/>
      <c r="L68" s="117">
        <f>_xlfn.XLOOKUP(Tbl.Uurtarief[[#This Row],[Type projectmedewerker]],Tbl.Typemedewerker[Type_projectmedewerker],Tbl.Typemedewerker[Uurtarief],"",,)</f>
        <v>0</v>
      </c>
      <c r="M68" s="102">
        <f>MAX(Tbl.Uurtarief[[#This Row],[Uurtarief
loondienst]:[Uurtarief
vast bedrag]])</f>
        <v>0</v>
      </c>
      <c r="N68" s="102" t="str">
        <f>IFERROR(((Tbl.Uurtarief[[#This Row],[Brutojaarloon
(excl.vakantiegeld)]]+Tbl.Uurtarief[[#This Row],[Niet prestatie-gebonden uitkering]])*(1+Lijsten!$T$2))*(1+Lijsten!$T$3)/(Tbl.Uurtarief[[#This Row],[Werkweek
o.b.v.
fulltime]]/Lijsten!$T$5)/Lijsten!$T$4*Tbl.Uurtarief[[#This Row],[Deeltijd-
factor]],"")</f>
        <v/>
      </c>
      <c r="O68" s="33"/>
    </row>
    <row r="69" spans="2:15" ht="16.5" x14ac:dyDescent="0.3">
      <c r="B69" s="219"/>
      <c r="C69" s="220"/>
      <c r="D69" s="105">
        <f>_xlfn.XLOOKUP(Tbl.Uurtarief[[#This Row],[Type projectmedewerker]],Tbl.Typemedewerker[Type_projectmedewerker],Tbl.Typemedewerker[Kostensoort],"",,)</f>
        <v>0</v>
      </c>
      <c r="E69" s="110"/>
      <c r="F69" s="111"/>
      <c r="G69" s="112"/>
      <c r="H69" s="113"/>
      <c r="I69" s="115" t="str">
        <f>Tbl.Uurtarief[[#This Row],[Uurtarief
zonder
VKO]]</f>
        <v/>
      </c>
      <c r="J69" s="116"/>
      <c r="K69" s="116"/>
      <c r="L69" s="117">
        <f>_xlfn.XLOOKUP(Tbl.Uurtarief[[#This Row],[Type projectmedewerker]],Tbl.Typemedewerker[Type_projectmedewerker],Tbl.Typemedewerker[Uurtarief],"",,)</f>
        <v>0</v>
      </c>
      <c r="M69" s="102">
        <f>MAX(Tbl.Uurtarief[[#This Row],[Uurtarief
loondienst]:[Uurtarief
vast bedrag]])</f>
        <v>0</v>
      </c>
      <c r="N69" s="102" t="str">
        <f>IFERROR(((Tbl.Uurtarief[[#This Row],[Brutojaarloon
(excl.vakantiegeld)]]+Tbl.Uurtarief[[#This Row],[Niet prestatie-gebonden uitkering]])*(1+Lijsten!$T$2))*(1+Lijsten!$T$3)/(Tbl.Uurtarief[[#This Row],[Werkweek
o.b.v.
fulltime]]/Lijsten!$T$5)/Lijsten!$T$4*Tbl.Uurtarief[[#This Row],[Deeltijd-
factor]],"")</f>
        <v/>
      </c>
      <c r="O69" s="33"/>
    </row>
    <row r="70" spans="2:15" ht="16.5" x14ac:dyDescent="0.3">
      <c r="B70" s="219"/>
      <c r="C70" s="220"/>
      <c r="D70" s="105">
        <f>_xlfn.XLOOKUP(Tbl.Uurtarief[[#This Row],[Type projectmedewerker]],Tbl.Typemedewerker[Type_projectmedewerker],Tbl.Typemedewerker[Kostensoort],"",,)</f>
        <v>0</v>
      </c>
      <c r="E70" s="110"/>
      <c r="F70" s="111"/>
      <c r="G70" s="112"/>
      <c r="H70" s="113"/>
      <c r="I70" s="115" t="str">
        <f>Tbl.Uurtarief[[#This Row],[Uurtarief
zonder
VKO]]</f>
        <v/>
      </c>
      <c r="J70" s="116"/>
      <c r="K70" s="116"/>
      <c r="L70" s="117">
        <f>_xlfn.XLOOKUP(Tbl.Uurtarief[[#This Row],[Type projectmedewerker]],Tbl.Typemedewerker[Type_projectmedewerker],Tbl.Typemedewerker[Uurtarief],"",,)</f>
        <v>0</v>
      </c>
      <c r="M70" s="102">
        <f>MAX(Tbl.Uurtarief[[#This Row],[Uurtarief
loondienst]:[Uurtarief
vast bedrag]])</f>
        <v>0</v>
      </c>
      <c r="N70" s="102" t="str">
        <f>IFERROR(((Tbl.Uurtarief[[#This Row],[Brutojaarloon
(excl.vakantiegeld)]]+Tbl.Uurtarief[[#This Row],[Niet prestatie-gebonden uitkering]])*(1+Lijsten!$T$2))*(1+Lijsten!$T$3)/(Tbl.Uurtarief[[#This Row],[Werkweek
o.b.v.
fulltime]]/Lijsten!$T$5)/Lijsten!$T$4*Tbl.Uurtarief[[#This Row],[Deeltijd-
factor]],"")</f>
        <v/>
      </c>
      <c r="O70" s="33"/>
    </row>
    <row r="71" spans="2:15" ht="16.5" x14ac:dyDescent="0.3">
      <c r="B71" s="219"/>
      <c r="C71" s="220"/>
      <c r="D71" s="105">
        <f>_xlfn.XLOOKUP(Tbl.Uurtarief[[#This Row],[Type projectmedewerker]],Tbl.Typemedewerker[Type_projectmedewerker],Tbl.Typemedewerker[Kostensoort],"",,)</f>
        <v>0</v>
      </c>
      <c r="E71" s="110"/>
      <c r="F71" s="111"/>
      <c r="G71" s="112"/>
      <c r="H71" s="113"/>
      <c r="I71" s="115" t="str">
        <f>Tbl.Uurtarief[[#This Row],[Uurtarief
zonder
VKO]]</f>
        <v/>
      </c>
      <c r="J71" s="116"/>
      <c r="K71" s="116"/>
      <c r="L71" s="117">
        <f>_xlfn.XLOOKUP(Tbl.Uurtarief[[#This Row],[Type projectmedewerker]],Tbl.Typemedewerker[Type_projectmedewerker],Tbl.Typemedewerker[Uurtarief],"",,)</f>
        <v>0</v>
      </c>
      <c r="M71" s="102">
        <f>MAX(Tbl.Uurtarief[[#This Row],[Uurtarief
loondienst]:[Uurtarief
vast bedrag]])</f>
        <v>0</v>
      </c>
      <c r="N71" s="102" t="str">
        <f>IFERROR(((Tbl.Uurtarief[[#This Row],[Brutojaarloon
(excl.vakantiegeld)]]+Tbl.Uurtarief[[#This Row],[Niet prestatie-gebonden uitkering]])*(1+Lijsten!$T$2))*(1+Lijsten!$T$3)/(Tbl.Uurtarief[[#This Row],[Werkweek
o.b.v.
fulltime]]/Lijsten!$T$5)/Lijsten!$T$4*Tbl.Uurtarief[[#This Row],[Deeltijd-
factor]],"")</f>
        <v/>
      </c>
      <c r="O71" s="33"/>
    </row>
    <row r="72" spans="2:15" ht="16.5" x14ac:dyDescent="0.3">
      <c r="B72" s="219"/>
      <c r="C72" s="220"/>
      <c r="D72" s="105">
        <f>_xlfn.XLOOKUP(Tbl.Uurtarief[[#This Row],[Type projectmedewerker]],Tbl.Typemedewerker[Type_projectmedewerker],Tbl.Typemedewerker[Kostensoort],"",,)</f>
        <v>0</v>
      </c>
      <c r="E72" s="110"/>
      <c r="F72" s="111"/>
      <c r="G72" s="112"/>
      <c r="H72" s="113"/>
      <c r="I72" s="115" t="str">
        <f>Tbl.Uurtarief[[#This Row],[Uurtarief
zonder
VKO]]</f>
        <v/>
      </c>
      <c r="J72" s="116"/>
      <c r="K72" s="116"/>
      <c r="L72" s="117">
        <f>_xlfn.XLOOKUP(Tbl.Uurtarief[[#This Row],[Type projectmedewerker]],Tbl.Typemedewerker[Type_projectmedewerker],Tbl.Typemedewerker[Uurtarief],"",,)</f>
        <v>0</v>
      </c>
      <c r="M72" s="102">
        <f>MAX(Tbl.Uurtarief[[#This Row],[Uurtarief
loondienst]:[Uurtarief
vast bedrag]])</f>
        <v>0</v>
      </c>
      <c r="N72" s="102" t="str">
        <f>IFERROR(((Tbl.Uurtarief[[#This Row],[Brutojaarloon
(excl.vakantiegeld)]]+Tbl.Uurtarief[[#This Row],[Niet prestatie-gebonden uitkering]])*(1+Lijsten!$T$2))*(1+Lijsten!$T$3)/(Tbl.Uurtarief[[#This Row],[Werkweek
o.b.v.
fulltime]]/Lijsten!$T$5)/Lijsten!$T$4*Tbl.Uurtarief[[#This Row],[Deeltijd-
factor]],"")</f>
        <v/>
      </c>
      <c r="O72" s="33"/>
    </row>
    <row r="73" spans="2:15" ht="16.5" x14ac:dyDescent="0.3">
      <c r="B73" s="219"/>
      <c r="C73" s="220"/>
      <c r="D73" s="105">
        <f>_xlfn.XLOOKUP(Tbl.Uurtarief[[#This Row],[Type projectmedewerker]],Tbl.Typemedewerker[Type_projectmedewerker],Tbl.Typemedewerker[Kostensoort],"",,)</f>
        <v>0</v>
      </c>
      <c r="E73" s="110"/>
      <c r="F73" s="111"/>
      <c r="G73" s="112"/>
      <c r="H73" s="113"/>
      <c r="I73" s="115" t="str">
        <f>Tbl.Uurtarief[[#This Row],[Uurtarief
zonder
VKO]]</f>
        <v/>
      </c>
      <c r="J73" s="116"/>
      <c r="K73" s="116"/>
      <c r="L73" s="117">
        <f>_xlfn.XLOOKUP(Tbl.Uurtarief[[#This Row],[Type projectmedewerker]],Tbl.Typemedewerker[Type_projectmedewerker],Tbl.Typemedewerker[Uurtarief],"",,)</f>
        <v>0</v>
      </c>
      <c r="M73" s="102">
        <f>MAX(Tbl.Uurtarief[[#This Row],[Uurtarief
loondienst]:[Uurtarief
vast bedrag]])</f>
        <v>0</v>
      </c>
      <c r="N73" s="102" t="str">
        <f>IFERROR(((Tbl.Uurtarief[[#This Row],[Brutojaarloon
(excl.vakantiegeld)]]+Tbl.Uurtarief[[#This Row],[Niet prestatie-gebonden uitkering]])*(1+Lijsten!$T$2))*(1+Lijsten!$T$3)/(Tbl.Uurtarief[[#This Row],[Werkweek
o.b.v.
fulltime]]/Lijsten!$T$5)/Lijsten!$T$4*Tbl.Uurtarief[[#This Row],[Deeltijd-
factor]],"")</f>
        <v/>
      </c>
      <c r="O73" s="33"/>
    </row>
    <row r="74" spans="2:15" ht="16.5" x14ac:dyDescent="0.3">
      <c r="B74" s="219"/>
      <c r="C74" s="220"/>
      <c r="D74" s="105">
        <f>_xlfn.XLOOKUP(Tbl.Uurtarief[[#This Row],[Type projectmedewerker]],Tbl.Typemedewerker[Type_projectmedewerker],Tbl.Typemedewerker[Kostensoort],"",,)</f>
        <v>0</v>
      </c>
      <c r="E74" s="110"/>
      <c r="F74" s="111"/>
      <c r="G74" s="112"/>
      <c r="H74" s="113"/>
      <c r="I74" s="115" t="str">
        <f>Tbl.Uurtarief[[#This Row],[Uurtarief
zonder
VKO]]</f>
        <v/>
      </c>
      <c r="J74" s="116"/>
      <c r="K74" s="116"/>
      <c r="L74" s="117">
        <f>_xlfn.XLOOKUP(Tbl.Uurtarief[[#This Row],[Type projectmedewerker]],Tbl.Typemedewerker[Type_projectmedewerker],Tbl.Typemedewerker[Uurtarief],"",,)</f>
        <v>0</v>
      </c>
      <c r="M74" s="102">
        <f>MAX(Tbl.Uurtarief[[#This Row],[Uurtarief
loondienst]:[Uurtarief
vast bedrag]])</f>
        <v>0</v>
      </c>
      <c r="N74" s="102" t="str">
        <f>IFERROR(((Tbl.Uurtarief[[#This Row],[Brutojaarloon
(excl.vakantiegeld)]]+Tbl.Uurtarief[[#This Row],[Niet prestatie-gebonden uitkering]])*(1+Lijsten!$T$2))*(1+Lijsten!$T$3)/(Tbl.Uurtarief[[#This Row],[Werkweek
o.b.v.
fulltime]]/Lijsten!$T$5)/Lijsten!$T$4*Tbl.Uurtarief[[#This Row],[Deeltijd-
factor]],"")</f>
        <v/>
      </c>
      <c r="O74" s="33"/>
    </row>
    <row r="75" spans="2:15" ht="16.5" x14ac:dyDescent="0.3">
      <c r="B75" s="219"/>
      <c r="C75" s="220"/>
      <c r="D75" s="105">
        <f>_xlfn.XLOOKUP(Tbl.Uurtarief[[#This Row],[Type projectmedewerker]],Tbl.Typemedewerker[Type_projectmedewerker],Tbl.Typemedewerker[Kostensoort],"",,)</f>
        <v>0</v>
      </c>
      <c r="E75" s="110"/>
      <c r="F75" s="111"/>
      <c r="G75" s="112"/>
      <c r="H75" s="113"/>
      <c r="I75" s="115" t="str">
        <f>Tbl.Uurtarief[[#This Row],[Uurtarief
zonder
VKO]]</f>
        <v/>
      </c>
      <c r="J75" s="116"/>
      <c r="K75" s="116"/>
      <c r="L75" s="117">
        <f>_xlfn.XLOOKUP(Tbl.Uurtarief[[#This Row],[Type projectmedewerker]],Tbl.Typemedewerker[Type_projectmedewerker],Tbl.Typemedewerker[Uurtarief],"",,)</f>
        <v>0</v>
      </c>
      <c r="M75" s="102">
        <f>MAX(Tbl.Uurtarief[[#This Row],[Uurtarief
loondienst]:[Uurtarief
vast bedrag]])</f>
        <v>0</v>
      </c>
      <c r="N75" s="102" t="str">
        <f>IFERROR(((Tbl.Uurtarief[[#This Row],[Brutojaarloon
(excl.vakantiegeld)]]+Tbl.Uurtarief[[#This Row],[Niet prestatie-gebonden uitkering]])*(1+Lijsten!$T$2))*(1+Lijsten!$T$3)/(Tbl.Uurtarief[[#This Row],[Werkweek
o.b.v.
fulltime]]/Lijsten!$T$5)/Lijsten!$T$4*Tbl.Uurtarief[[#This Row],[Deeltijd-
factor]],"")</f>
        <v/>
      </c>
      <c r="O75" s="33"/>
    </row>
    <row r="76" spans="2:15" ht="16.5" x14ac:dyDescent="0.3">
      <c r="B76" s="219"/>
      <c r="C76" s="220"/>
      <c r="D76" s="105">
        <f>_xlfn.XLOOKUP(Tbl.Uurtarief[[#This Row],[Type projectmedewerker]],Tbl.Typemedewerker[Type_projectmedewerker],Tbl.Typemedewerker[Kostensoort],"",,)</f>
        <v>0</v>
      </c>
      <c r="E76" s="110"/>
      <c r="F76" s="111"/>
      <c r="G76" s="112"/>
      <c r="H76" s="113"/>
      <c r="I76" s="115" t="str">
        <f>Tbl.Uurtarief[[#This Row],[Uurtarief
zonder
VKO]]</f>
        <v/>
      </c>
      <c r="J76" s="116"/>
      <c r="K76" s="116"/>
      <c r="L76" s="117">
        <f>_xlfn.XLOOKUP(Tbl.Uurtarief[[#This Row],[Type projectmedewerker]],Tbl.Typemedewerker[Type_projectmedewerker],Tbl.Typemedewerker[Uurtarief],"",,)</f>
        <v>0</v>
      </c>
      <c r="M76" s="102">
        <f>MAX(Tbl.Uurtarief[[#This Row],[Uurtarief
loondienst]:[Uurtarief
vast bedrag]])</f>
        <v>0</v>
      </c>
      <c r="N76" s="102" t="str">
        <f>IFERROR(((Tbl.Uurtarief[[#This Row],[Brutojaarloon
(excl.vakantiegeld)]]+Tbl.Uurtarief[[#This Row],[Niet prestatie-gebonden uitkering]])*(1+Lijsten!$T$2))*(1+Lijsten!$T$3)/(Tbl.Uurtarief[[#This Row],[Werkweek
o.b.v.
fulltime]]/Lijsten!$T$5)/Lijsten!$T$4*Tbl.Uurtarief[[#This Row],[Deeltijd-
factor]],"")</f>
        <v/>
      </c>
      <c r="O76" s="33"/>
    </row>
    <row r="77" spans="2:15" ht="16.5" x14ac:dyDescent="0.3">
      <c r="B77" s="219"/>
      <c r="C77" s="220"/>
      <c r="D77" s="105">
        <f>_xlfn.XLOOKUP(Tbl.Uurtarief[[#This Row],[Type projectmedewerker]],Tbl.Typemedewerker[Type_projectmedewerker],Tbl.Typemedewerker[Kostensoort],"",,)</f>
        <v>0</v>
      </c>
      <c r="E77" s="110"/>
      <c r="F77" s="111"/>
      <c r="G77" s="112"/>
      <c r="H77" s="113"/>
      <c r="I77" s="115" t="str">
        <f>Tbl.Uurtarief[[#This Row],[Uurtarief
zonder
VKO]]</f>
        <v/>
      </c>
      <c r="J77" s="116"/>
      <c r="K77" s="116"/>
      <c r="L77" s="117">
        <f>_xlfn.XLOOKUP(Tbl.Uurtarief[[#This Row],[Type projectmedewerker]],Tbl.Typemedewerker[Type_projectmedewerker],Tbl.Typemedewerker[Uurtarief],"",,)</f>
        <v>0</v>
      </c>
      <c r="M77" s="102">
        <f>MAX(Tbl.Uurtarief[[#This Row],[Uurtarief
loondienst]:[Uurtarief
vast bedrag]])</f>
        <v>0</v>
      </c>
      <c r="N77" s="102" t="str">
        <f>IFERROR(((Tbl.Uurtarief[[#This Row],[Brutojaarloon
(excl.vakantiegeld)]]+Tbl.Uurtarief[[#This Row],[Niet prestatie-gebonden uitkering]])*(1+Lijsten!$T$2))*(1+Lijsten!$T$3)/(Tbl.Uurtarief[[#This Row],[Werkweek
o.b.v.
fulltime]]/Lijsten!$T$5)/Lijsten!$T$4*Tbl.Uurtarief[[#This Row],[Deeltijd-
factor]],"")</f>
        <v/>
      </c>
      <c r="O77" s="33"/>
    </row>
    <row r="78" spans="2:15" ht="16.5" x14ac:dyDescent="0.3">
      <c r="B78" s="219"/>
      <c r="C78" s="220"/>
      <c r="D78" s="105">
        <f>_xlfn.XLOOKUP(Tbl.Uurtarief[[#This Row],[Type projectmedewerker]],Tbl.Typemedewerker[Type_projectmedewerker],Tbl.Typemedewerker[Kostensoort],"",,)</f>
        <v>0</v>
      </c>
      <c r="E78" s="110"/>
      <c r="F78" s="111"/>
      <c r="G78" s="112"/>
      <c r="H78" s="113"/>
      <c r="I78" s="115" t="str">
        <f>Tbl.Uurtarief[[#This Row],[Uurtarief
zonder
VKO]]</f>
        <v/>
      </c>
      <c r="J78" s="116"/>
      <c r="K78" s="116"/>
      <c r="L78" s="117">
        <f>_xlfn.XLOOKUP(Tbl.Uurtarief[[#This Row],[Type projectmedewerker]],Tbl.Typemedewerker[Type_projectmedewerker],Tbl.Typemedewerker[Uurtarief],"",,)</f>
        <v>0</v>
      </c>
      <c r="M78" s="102">
        <f>MAX(Tbl.Uurtarief[[#This Row],[Uurtarief
loondienst]:[Uurtarief
vast bedrag]])</f>
        <v>0</v>
      </c>
      <c r="N78" s="102" t="str">
        <f>IFERROR(((Tbl.Uurtarief[[#This Row],[Brutojaarloon
(excl.vakantiegeld)]]+Tbl.Uurtarief[[#This Row],[Niet prestatie-gebonden uitkering]])*(1+Lijsten!$T$2))*(1+Lijsten!$T$3)/(Tbl.Uurtarief[[#This Row],[Werkweek
o.b.v.
fulltime]]/Lijsten!$T$5)/Lijsten!$T$4*Tbl.Uurtarief[[#This Row],[Deeltijd-
factor]],"")</f>
        <v/>
      </c>
      <c r="O78" s="33"/>
    </row>
    <row r="79" spans="2:15" ht="16.5" x14ac:dyDescent="0.3">
      <c r="B79" s="219"/>
      <c r="C79" s="220"/>
      <c r="D79" s="105">
        <f>_xlfn.XLOOKUP(Tbl.Uurtarief[[#This Row],[Type projectmedewerker]],Tbl.Typemedewerker[Type_projectmedewerker],Tbl.Typemedewerker[Kostensoort],"",,)</f>
        <v>0</v>
      </c>
      <c r="E79" s="110"/>
      <c r="F79" s="111"/>
      <c r="G79" s="112"/>
      <c r="H79" s="113"/>
      <c r="I79" s="115" t="str">
        <f>Tbl.Uurtarief[[#This Row],[Uurtarief
zonder
VKO]]</f>
        <v/>
      </c>
      <c r="J79" s="116"/>
      <c r="K79" s="116"/>
      <c r="L79" s="117">
        <f>_xlfn.XLOOKUP(Tbl.Uurtarief[[#This Row],[Type projectmedewerker]],Tbl.Typemedewerker[Type_projectmedewerker],Tbl.Typemedewerker[Uurtarief],"",,)</f>
        <v>0</v>
      </c>
      <c r="M79" s="102">
        <f>MAX(Tbl.Uurtarief[[#This Row],[Uurtarief
loondienst]:[Uurtarief
vast bedrag]])</f>
        <v>0</v>
      </c>
      <c r="N79" s="102" t="str">
        <f>IFERROR(((Tbl.Uurtarief[[#This Row],[Brutojaarloon
(excl.vakantiegeld)]]+Tbl.Uurtarief[[#This Row],[Niet prestatie-gebonden uitkering]])*(1+Lijsten!$T$2))*(1+Lijsten!$T$3)/(Tbl.Uurtarief[[#This Row],[Werkweek
o.b.v.
fulltime]]/Lijsten!$T$5)/Lijsten!$T$4*Tbl.Uurtarief[[#This Row],[Deeltijd-
factor]],"")</f>
        <v/>
      </c>
      <c r="O79" s="33"/>
    </row>
    <row r="80" spans="2:15" ht="16.5" x14ac:dyDescent="0.3">
      <c r="B80" s="219"/>
      <c r="C80" s="220"/>
      <c r="D80" s="105">
        <f>_xlfn.XLOOKUP(Tbl.Uurtarief[[#This Row],[Type projectmedewerker]],Tbl.Typemedewerker[Type_projectmedewerker],Tbl.Typemedewerker[Kostensoort],"",,)</f>
        <v>0</v>
      </c>
      <c r="E80" s="110"/>
      <c r="F80" s="111"/>
      <c r="G80" s="112"/>
      <c r="H80" s="113"/>
      <c r="I80" s="115" t="str">
        <f>Tbl.Uurtarief[[#This Row],[Uurtarief
zonder
VKO]]</f>
        <v/>
      </c>
      <c r="J80" s="116"/>
      <c r="K80" s="116"/>
      <c r="L80" s="117">
        <f>_xlfn.XLOOKUP(Tbl.Uurtarief[[#This Row],[Type projectmedewerker]],Tbl.Typemedewerker[Type_projectmedewerker],Tbl.Typemedewerker[Uurtarief],"",,)</f>
        <v>0</v>
      </c>
      <c r="M80" s="102">
        <f>MAX(Tbl.Uurtarief[[#This Row],[Uurtarief
loondienst]:[Uurtarief
vast bedrag]])</f>
        <v>0</v>
      </c>
      <c r="N80" s="102" t="str">
        <f>IFERROR(((Tbl.Uurtarief[[#This Row],[Brutojaarloon
(excl.vakantiegeld)]]+Tbl.Uurtarief[[#This Row],[Niet prestatie-gebonden uitkering]])*(1+Lijsten!$T$2))*(1+Lijsten!$T$3)/(Tbl.Uurtarief[[#This Row],[Werkweek
o.b.v.
fulltime]]/Lijsten!$T$5)/Lijsten!$T$4*Tbl.Uurtarief[[#This Row],[Deeltijd-
factor]],"")</f>
        <v/>
      </c>
      <c r="O80" s="33"/>
    </row>
    <row r="81" spans="2:15" ht="16.5" x14ac:dyDescent="0.3">
      <c r="B81" s="219"/>
      <c r="C81" s="220"/>
      <c r="D81" s="105">
        <f>_xlfn.XLOOKUP(Tbl.Uurtarief[[#This Row],[Type projectmedewerker]],Tbl.Typemedewerker[Type_projectmedewerker],Tbl.Typemedewerker[Kostensoort],"",,)</f>
        <v>0</v>
      </c>
      <c r="E81" s="110"/>
      <c r="F81" s="111"/>
      <c r="G81" s="112"/>
      <c r="H81" s="113"/>
      <c r="I81" s="115" t="str">
        <f>Tbl.Uurtarief[[#This Row],[Uurtarief
zonder
VKO]]</f>
        <v/>
      </c>
      <c r="J81" s="116"/>
      <c r="K81" s="116"/>
      <c r="L81" s="117">
        <f>_xlfn.XLOOKUP(Tbl.Uurtarief[[#This Row],[Type projectmedewerker]],Tbl.Typemedewerker[Type_projectmedewerker],Tbl.Typemedewerker[Uurtarief],"",,)</f>
        <v>0</v>
      </c>
      <c r="M81" s="102">
        <f>MAX(Tbl.Uurtarief[[#This Row],[Uurtarief
loondienst]:[Uurtarief
vast bedrag]])</f>
        <v>0</v>
      </c>
      <c r="N81" s="102" t="str">
        <f>IFERROR(((Tbl.Uurtarief[[#This Row],[Brutojaarloon
(excl.vakantiegeld)]]+Tbl.Uurtarief[[#This Row],[Niet prestatie-gebonden uitkering]])*(1+Lijsten!$T$2))*(1+Lijsten!$T$3)/(Tbl.Uurtarief[[#This Row],[Werkweek
o.b.v.
fulltime]]/Lijsten!$T$5)/Lijsten!$T$4*Tbl.Uurtarief[[#This Row],[Deeltijd-
factor]],"")</f>
        <v/>
      </c>
      <c r="O81" s="33"/>
    </row>
    <row r="82" spans="2:15" ht="16.5" x14ac:dyDescent="0.3">
      <c r="B82" s="219"/>
      <c r="C82" s="220"/>
      <c r="D82" s="105">
        <f>_xlfn.XLOOKUP(Tbl.Uurtarief[[#This Row],[Type projectmedewerker]],Tbl.Typemedewerker[Type_projectmedewerker],Tbl.Typemedewerker[Kostensoort],"",,)</f>
        <v>0</v>
      </c>
      <c r="E82" s="110"/>
      <c r="F82" s="111"/>
      <c r="G82" s="112"/>
      <c r="H82" s="113"/>
      <c r="I82" s="115" t="str">
        <f>Tbl.Uurtarief[[#This Row],[Uurtarief
zonder
VKO]]</f>
        <v/>
      </c>
      <c r="J82" s="116"/>
      <c r="K82" s="116"/>
      <c r="L82" s="117">
        <f>_xlfn.XLOOKUP(Tbl.Uurtarief[[#This Row],[Type projectmedewerker]],Tbl.Typemedewerker[Type_projectmedewerker],Tbl.Typemedewerker[Uurtarief],"",,)</f>
        <v>0</v>
      </c>
      <c r="M82" s="102">
        <f>MAX(Tbl.Uurtarief[[#This Row],[Uurtarief
loondienst]:[Uurtarief
vast bedrag]])</f>
        <v>0</v>
      </c>
      <c r="N82" s="102" t="str">
        <f>IFERROR(((Tbl.Uurtarief[[#This Row],[Brutojaarloon
(excl.vakantiegeld)]]+Tbl.Uurtarief[[#This Row],[Niet prestatie-gebonden uitkering]])*(1+Lijsten!$T$2))*(1+Lijsten!$T$3)/(Tbl.Uurtarief[[#This Row],[Werkweek
o.b.v.
fulltime]]/Lijsten!$T$5)/Lijsten!$T$4*Tbl.Uurtarief[[#This Row],[Deeltijd-
factor]],"")</f>
        <v/>
      </c>
      <c r="O82" s="33"/>
    </row>
    <row r="83" spans="2:15" ht="16.5" x14ac:dyDescent="0.3">
      <c r="B83" s="219"/>
      <c r="C83" s="220"/>
      <c r="D83" s="105">
        <f>_xlfn.XLOOKUP(Tbl.Uurtarief[[#This Row],[Type projectmedewerker]],Tbl.Typemedewerker[Type_projectmedewerker],Tbl.Typemedewerker[Kostensoort],"",,)</f>
        <v>0</v>
      </c>
      <c r="E83" s="110"/>
      <c r="F83" s="111"/>
      <c r="G83" s="112"/>
      <c r="H83" s="113"/>
      <c r="I83" s="115" t="str">
        <f>Tbl.Uurtarief[[#This Row],[Uurtarief
zonder
VKO]]</f>
        <v/>
      </c>
      <c r="J83" s="116"/>
      <c r="K83" s="116"/>
      <c r="L83" s="117">
        <f>_xlfn.XLOOKUP(Tbl.Uurtarief[[#This Row],[Type projectmedewerker]],Tbl.Typemedewerker[Type_projectmedewerker],Tbl.Typemedewerker[Uurtarief],"",,)</f>
        <v>0</v>
      </c>
      <c r="M83" s="102">
        <f>MAX(Tbl.Uurtarief[[#This Row],[Uurtarief
loondienst]:[Uurtarief
vast bedrag]])</f>
        <v>0</v>
      </c>
      <c r="N83" s="102" t="str">
        <f>IFERROR(((Tbl.Uurtarief[[#This Row],[Brutojaarloon
(excl.vakantiegeld)]]+Tbl.Uurtarief[[#This Row],[Niet prestatie-gebonden uitkering]])*(1+Lijsten!$T$2))*(1+Lijsten!$T$3)/(Tbl.Uurtarief[[#This Row],[Werkweek
o.b.v.
fulltime]]/Lijsten!$T$5)/Lijsten!$T$4*Tbl.Uurtarief[[#This Row],[Deeltijd-
factor]],"")</f>
        <v/>
      </c>
      <c r="O83" s="33"/>
    </row>
    <row r="84" spans="2:15" ht="16.5" x14ac:dyDescent="0.3">
      <c r="B84" s="219"/>
      <c r="C84" s="220"/>
      <c r="D84" s="105">
        <f>_xlfn.XLOOKUP(Tbl.Uurtarief[[#This Row],[Type projectmedewerker]],Tbl.Typemedewerker[Type_projectmedewerker],Tbl.Typemedewerker[Kostensoort],"",,)</f>
        <v>0</v>
      </c>
      <c r="E84" s="110"/>
      <c r="F84" s="111"/>
      <c r="G84" s="112"/>
      <c r="H84" s="113"/>
      <c r="I84" s="115" t="str">
        <f>Tbl.Uurtarief[[#This Row],[Uurtarief
zonder
VKO]]</f>
        <v/>
      </c>
      <c r="J84" s="116"/>
      <c r="K84" s="116"/>
      <c r="L84" s="117">
        <f>_xlfn.XLOOKUP(Tbl.Uurtarief[[#This Row],[Type projectmedewerker]],Tbl.Typemedewerker[Type_projectmedewerker],Tbl.Typemedewerker[Uurtarief],"",,)</f>
        <v>0</v>
      </c>
      <c r="M84" s="102">
        <f>MAX(Tbl.Uurtarief[[#This Row],[Uurtarief
loondienst]:[Uurtarief
vast bedrag]])</f>
        <v>0</v>
      </c>
      <c r="N84" s="102" t="str">
        <f>IFERROR(((Tbl.Uurtarief[[#This Row],[Brutojaarloon
(excl.vakantiegeld)]]+Tbl.Uurtarief[[#This Row],[Niet prestatie-gebonden uitkering]])*(1+Lijsten!$T$2))*(1+Lijsten!$T$3)/(Tbl.Uurtarief[[#This Row],[Werkweek
o.b.v.
fulltime]]/Lijsten!$T$5)/Lijsten!$T$4*Tbl.Uurtarief[[#This Row],[Deeltijd-
factor]],"")</f>
        <v/>
      </c>
      <c r="O84" s="33"/>
    </row>
    <row r="85" spans="2:15" ht="16.5" x14ac:dyDescent="0.3">
      <c r="B85" s="219"/>
      <c r="C85" s="220"/>
      <c r="D85" s="105">
        <f>_xlfn.XLOOKUP(Tbl.Uurtarief[[#This Row],[Type projectmedewerker]],Tbl.Typemedewerker[Type_projectmedewerker],Tbl.Typemedewerker[Kostensoort],"",,)</f>
        <v>0</v>
      </c>
      <c r="E85" s="110"/>
      <c r="F85" s="111"/>
      <c r="G85" s="112"/>
      <c r="H85" s="113"/>
      <c r="I85" s="115" t="str">
        <f>Tbl.Uurtarief[[#This Row],[Uurtarief
zonder
VKO]]</f>
        <v/>
      </c>
      <c r="J85" s="116"/>
      <c r="K85" s="116"/>
      <c r="L85" s="117">
        <f>_xlfn.XLOOKUP(Tbl.Uurtarief[[#This Row],[Type projectmedewerker]],Tbl.Typemedewerker[Type_projectmedewerker],Tbl.Typemedewerker[Uurtarief],"",,)</f>
        <v>0</v>
      </c>
      <c r="M85" s="102">
        <f>MAX(Tbl.Uurtarief[[#This Row],[Uurtarief
loondienst]:[Uurtarief
vast bedrag]])</f>
        <v>0</v>
      </c>
      <c r="N85" s="102" t="str">
        <f>IFERROR(((Tbl.Uurtarief[[#This Row],[Brutojaarloon
(excl.vakantiegeld)]]+Tbl.Uurtarief[[#This Row],[Niet prestatie-gebonden uitkering]])*(1+Lijsten!$T$2))*(1+Lijsten!$T$3)/(Tbl.Uurtarief[[#This Row],[Werkweek
o.b.v.
fulltime]]/Lijsten!$T$5)/Lijsten!$T$4*Tbl.Uurtarief[[#This Row],[Deeltijd-
factor]],"")</f>
        <v/>
      </c>
      <c r="O85" s="33"/>
    </row>
    <row r="86" spans="2:15" ht="16.5" x14ac:dyDescent="0.3">
      <c r="B86" s="219"/>
      <c r="C86" s="220"/>
      <c r="D86" s="105">
        <f>_xlfn.XLOOKUP(Tbl.Uurtarief[[#This Row],[Type projectmedewerker]],Tbl.Typemedewerker[Type_projectmedewerker],Tbl.Typemedewerker[Kostensoort],"",,)</f>
        <v>0</v>
      </c>
      <c r="E86" s="110"/>
      <c r="F86" s="111"/>
      <c r="G86" s="112"/>
      <c r="H86" s="113"/>
      <c r="I86" s="115" t="str">
        <f>Tbl.Uurtarief[[#This Row],[Uurtarief
zonder
VKO]]</f>
        <v/>
      </c>
      <c r="J86" s="116"/>
      <c r="K86" s="116"/>
      <c r="L86" s="117">
        <f>_xlfn.XLOOKUP(Tbl.Uurtarief[[#This Row],[Type projectmedewerker]],Tbl.Typemedewerker[Type_projectmedewerker],Tbl.Typemedewerker[Uurtarief],"",,)</f>
        <v>0</v>
      </c>
      <c r="M86" s="102">
        <f>MAX(Tbl.Uurtarief[[#This Row],[Uurtarief
loondienst]:[Uurtarief
vast bedrag]])</f>
        <v>0</v>
      </c>
      <c r="N86" s="102" t="str">
        <f>IFERROR(((Tbl.Uurtarief[[#This Row],[Brutojaarloon
(excl.vakantiegeld)]]+Tbl.Uurtarief[[#This Row],[Niet prestatie-gebonden uitkering]])*(1+Lijsten!$T$2))*(1+Lijsten!$T$3)/(Tbl.Uurtarief[[#This Row],[Werkweek
o.b.v.
fulltime]]/Lijsten!$T$5)/Lijsten!$T$4*Tbl.Uurtarief[[#This Row],[Deeltijd-
factor]],"")</f>
        <v/>
      </c>
      <c r="O86" s="33"/>
    </row>
    <row r="87" spans="2:15" ht="16.5" x14ac:dyDescent="0.3">
      <c r="B87" s="219"/>
      <c r="C87" s="220"/>
      <c r="D87" s="105">
        <f>_xlfn.XLOOKUP(Tbl.Uurtarief[[#This Row],[Type projectmedewerker]],Tbl.Typemedewerker[Type_projectmedewerker],Tbl.Typemedewerker[Kostensoort],"",,)</f>
        <v>0</v>
      </c>
      <c r="E87" s="110"/>
      <c r="F87" s="111"/>
      <c r="G87" s="112"/>
      <c r="H87" s="113"/>
      <c r="I87" s="115" t="str">
        <f>Tbl.Uurtarief[[#This Row],[Uurtarief
zonder
VKO]]</f>
        <v/>
      </c>
      <c r="J87" s="116"/>
      <c r="K87" s="116"/>
      <c r="L87" s="117">
        <f>_xlfn.XLOOKUP(Tbl.Uurtarief[[#This Row],[Type projectmedewerker]],Tbl.Typemedewerker[Type_projectmedewerker],Tbl.Typemedewerker[Uurtarief],"",,)</f>
        <v>0</v>
      </c>
      <c r="M87" s="102">
        <f>MAX(Tbl.Uurtarief[[#This Row],[Uurtarief
loondienst]:[Uurtarief
vast bedrag]])</f>
        <v>0</v>
      </c>
      <c r="N87" s="102" t="str">
        <f>IFERROR(((Tbl.Uurtarief[[#This Row],[Brutojaarloon
(excl.vakantiegeld)]]+Tbl.Uurtarief[[#This Row],[Niet prestatie-gebonden uitkering]])*(1+Lijsten!$T$2))*(1+Lijsten!$T$3)/(Tbl.Uurtarief[[#This Row],[Werkweek
o.b.v.
fulltime]]/Lijsten!$T$5)/Lijsten!$T$4*Tbl.Uurtarief[[#This Row],[Deeltijd-
factor]],"")</f>
        <v/>
      </c>
      <c r="O87" s="33"/>
    </row>
    <row r="88" spans="2:15" ht="16.5" x14ac:dyDescent="0.3">
      <c r="B88" s="219"/>
      <c r="C88" s="220"/>
      <c r="D88" s="105">
        <f>_xlfn.XLOOKUP(Tbl.Uurtarief[[#This Row],[Type projectmedewerker]],Tbl.Typemedewerker[Type_projectmedewerker],Tbl.Typemedewerker[Kostensoort],"",,)</f>
        <v>0</v>
      </c>
      <c r="E88" s="110"/>
      <c r="F88" s="111"/>
      <c r="G88" s="112"/>
      <c r="H88" s="113"/>
      <c r="I88" s="115" t="str">
        <f>Tbl.Uurtarief[[#This Row],[Uurtarief
zonder
VKO]]</f>
        <v/>
      </c>
      <c r="J88" s="116"/>
      <c r="K88" s="116"/>
      <c r="L88" s="117">
        <f>_xlfn.XLOOKUP(Tbl.Uurtarief[[#This Row],[Type projectmedewerker]],Tbl.Typemedewerker[Type_projectmedewerker],Tbl.Typemedewerker[Uurtarief],"",,)</f>
        <v>0</v>
      </c>
      <c r="M88" s="102">
        <f>MAX(Tbl.Uurtarief[[#This Row],[Uurtarief
loondienst]:[Uurtarief
vast bedrag]])</f>
        <v>0</v>
      </c>
      <c r="N88" s="102" t="str">
        <f>IFERROR(((Tbl.Uurtarief[[#This Row],[Brutojaarloon
(excl.vakantiegeld)]]+Tbl.Uurtarief[[#This Row],[Niet prestatie-gebonden uitkering]])*(1+Lijsten!$T$2))*(1+Lijsten!$T$3)/(Tbl.Uurtarief[[#This Row],[Werkweek
o.b.v.
fulltime]]/Lijsten!$T$5)/Lijsten!$T$4*Tbl.Uurtarief[[#This Row],[Deeltijd-
factor]],"")</f>
        <v/>
      </c>
      <c r="O88" s="33"/>
    </row>
    <row r="89" spans="2:15" ht="16.5" x14ac:dyDescent="0.3">
      <c r="B89" s="219"/>
      <c r="C89" s="220"/>
      <c r="D89" s="105">
        <f>_xlfn.XLOOKUP(Tbl.Uurtarief[[#This Row],[Type projectmedewerker]],Tbl.Typemedewerker[Type_projectmedewerker],Tbl.Typemedewerker[Kostensoort],"",,)</f>
        <v>0</v>
      </c>
      <c r="E89" s="110"/>
      <c r="F89" s="111"/>
      <c r="G89" s="112"/>
      <c r="H89" s="113"/>
      <c r="I89" s="115" t="str">
        <f>Tbl.Uurtarief[[#This Row],[Uurtarief
zonder
VKO]]</f>
        <v/>
      </c>
      <c r="J89" s="116"/>
      <c r="K89" s="116"/>
      <c r="L89" s="117">
        <f>_xlfn.XLOOKUP(Tbl.Uurtarief[[#This Row],[Type projectmedewerker]],Tbl.Typemedewerker[Type_projectmedewerker],Tbl.Typemedewerker[Uurtarief],"",,)</f>
        <v>0</v>
      </c>
      <c r="M89" s="102">
        <f>MAX(Tbl.Uurtarief[[#This Row],[Uurtarief
loondienst]:[Uurtarief
vast bedrag]])</f>
        <v>0</v>
      </c>
      <c r="N89" s="102" t="str">
        <f>IFERROR(((Tbl.Uurtarief[[#This Row],[Brutojaarloon
(excl.vakantiegeld)]]+Tbl.Uurtarief[[#This Row],[Niet prestatie-gebonden uitkering]])*(1+Lijsten!$T$2))*(1+Lijsten!$T$3)/(Tbl.Uurtarief[[#This Row],[Werkweek
o.b.v.
fulltime]]/Lijsten!$T$5)/Lijsten!$T$4*Tbl.Uurtarief[[#This Row],[Deeltijd-
factor]],"")</f>
        <v/>
      </c>
      <c r="O89" s="33"/>
    </row>
    <row r="90" spans="2:15" ht="16.5" x14ac:dyDescent="0.3">
      <c r="B90" s="219"/>
      <c r="C90" s="220"/>
      <c r="D90" s="105">
        <f>_xlfn.XLOOKUP(Tbl.Uurtarief[[#This Row],[Type projectmedewerker]],Tbl.Typemedewerker[Type_projectmedewerker],Tbl.Typemedewerker[Kostensoort],"",,)</f>
        <v>0</v>
      </c>
      <c r="E90" s="110"/>
      <c r="F90" s="111"/>
      <c r="G90" s="112"/>
      <c r="H90" s="113"/>
      <c r="I90" s="115" t="str">
        <f>Tbl.Uurtarief[[#This Row],[Uurtarief
zonder
VKO]]</f>
        <v/>
      </c>
      <c r="J90" s="116"/>
      <c r="K90" s="116"/>
      <c r="L90" s="117">
        <f>_xlfn.XLOOKUP(Tbl.Uurtarief[[#This Row],[Type projectmedewerker]],Tbl.Typemedewerker[Type_projectmedewerker],Tbl.Typemedewerker[Uurtarief],"",,)</f>
        <v>0</v>
      </c>
      <c r="M90" s="102">
        <f>MAX(Tbl.Uurtarief[[#This Row],[Uurtarief
loondienst]:[Uurtarief
vast bedrag]])</f>
        <v>0</v>
      </c>
      <c r="N90" s="102" t="str">
        <f>IFERROR(((Tbl.Uurtarief[[#This Row],[Brutojaarloon
(excl.vakantiegeld)]]+Tbl.Uurtarief[[#This Row],[Niet prestatie-gebonden uitkering]])*(1+Lijsten!$T$2))*(1+Lijsten!$T$3)/(Tbl.Uurtarief[[#This Row],[Werkweek
o.b.v.
fulltime]]/Lijsten!$T$5)/Lijsten!$T$4*Tbl.Uurtarief[[#This Row],[Deeltijd-
factor]],"")</f>
        <v/>
      </c>
      <c r="O90" s="33"/>
    </row>
    <row r="91" spans="2:15" ht="16.5" x14ac:dyDescent="0.3">
      <c r="B91" s="219"/>
      <c r="C91" s="220"/>
      <c r="D91" s="105">
        <f>_xlfn.XLOOKUP(Tbl.Uurtarief[[#This Row],[Type projectmedewerker]],Tbl.Typemedewerker[Type_projectmedewerker],Tbl.Typemedewerker[Kostensoort],"",,)</f>
        <v>0</v>
      </c>
      <c r="E91" s="110"/>
      <c r="F91" s="111"/>
      <c r="G91" s="112"/>
      <c r="H91" s="113"/>
      <c r="I91" s="115" t="str">
        <f>Tbl.Uurtarief[[#This Row],[Uurtarief
zonder
VKO]]</f>
        <v/>
      </c>
      <c r="J91" s="116"/>
      <c r="K91" s="116"/>
      <c r="L91" s="117">
        <f>_xlfn.XLOOKUP(Tbl.Uurtarief[[#This Row],[Type projectmedewerker]],Tbl.Typemedewerker[Type_projectmedewerker],Tbl.Typemedewerker[Uurtarief],"",,)</f>
        <v>0</v>
      </c>
      <c r="M91" s="102">
        <f>MAX(Tbl.Uurtarief[[#This Row],[Uurtarief
loondienst]:[Uurtarief
vast bedrag]])</f>
        <v>0</v>
      </c>
      <c r="N91" s="102" t="str">
        <f>IFERROR(((Tbl.Uurtarief[[#This Row],[Brutojaarloon
(excl.vakantiegeld)]]+Tbl.Uurtarief[[#This Row],[Niet prestatie-gebonden uitkering]])*(1+Lijsten!$T$2))*(1+Lijsten!$T$3)/(Tbl.Uurtarief[[#This Row],[Werkweek
o.b.v.
fulltime]]/Lijsten!$T$5)/Lijsten!$T$4*Tbl.Uurtarief[[#This Row],[Deeltijd-
factor]],"")</f>
        <v/>
      </c>
      <c r="O91" s="33"/>
    </row>
    <row r="92" spans="2:15" ht="16.5" x14ac:dyDescent="0.3">
      <c r="B92" s="219"/>
      <c r="C92" s="220"/>
      <c r="D92" s="105">
        <f>_xlfn.XLOOKUP(Tbl.Uurtarief[[#This Row],[Type projectmedewerker]],Tbl.Typemedewerker[Type_projectmedewerker],Tbl.Typemedewerker[Kostensoort],"",,)</f>
        <v>0</v>
      </c>
      <c r="E92" s="110"/>
      <c r="F92" s="111"/>
      <c r="G92" s="112"/>
      <c r="H92" s="113"/>
      <c r="I92" s="115" t="str">
        <f>Tbl.Uurtarief[[#This Row],[Uurtarief
zonder
VKO]]</f>
        <v/>
      </c>
      <c r="J92" s="116"/>
      <c r="K92" s="116"/>
      <c r="L92" s="117">
        <f>_xlfn.XLOOKUP(Tbl.Uurtarief[[#This Row],[Type projectmedewerker]],Tbl.Typemedewerker[Type_projectmedewerker],Tbl.Typemedewerker[Uurtarief],"",,)</f>
        <v>0</v>
      </c>
      <c r="M92" s="102">
        <f>MAX(Tbl.Uurtarief[[#This Row],[Uurtarief
loondienst]:[Uurtarief
vast bedrag]])</f>
        <v>0</v>
      </c>
      <c r="N92" s="102" t="str">
        <f>IFERROR(((Tbl.Uurtarief[[#This Row],[Brutojaarloon
(excl.vakantiegeld)]]+Tbl.Uurtarief[[#This Row],[Niet prestatie-gebonden uitkering]])*(1+Lijsten!$T$2))*(1+Lijsten!$T$3)/(Tbl.Uurtarief[[#This Row],[Werkweek
o.b.v.
fulltime]]/Lijsten!$T$5)/Lijsten!$T$4*Tbl.Uurtarief[[#This Row],[Deeltijd-
factor]],"")</f>
        <v/>
      </c>
      <c r="O92" s="33"/>
    </row>
    <row r="93" spans="2:15" ht="16.5" x14ac:dyDescent="0.3">
      <c r="B93" s="219"/>
      <c r="C93" s="220"/>
      <c r="D93" s="105">
        <f>_xlfn.XLOOKUP(Tbl.Uurtarief[[#This Row],[Type projectmedewerker]],Tbl.Typemedewerker[Type_projectmedewerker],Tbl.Typemedewerker[Kostensoort],"",,)</f>
        <v>0</v>
      </c>
      <c r="E93" s="110"/>
      <c r="F93" s="111"/>
      <c r="G93" s="112"/>
      <c r="H93" s="113"/>
      <c r="I93" s="115" t="str">
        <f>Tbl.Uurtarief[[#This Row],[Uurtarief
zonder
VKO]]</f>
        <v/>
      </c>
      <c r="J93" s="116"/>
      <c r="K93" s="116"/>
      <c r="L93" s="117">
        <f>_xlfn.XLOOKUP(Tbl.Uurtarief[[#This Row],[Type projectmedewerker]],Tbl.Typemedewerker[Type_projectmedewerker],Tbl.Typemedewerker[Uurtarief],"",,)</f>
        <v>0</v>
      </c>
      <c r="M93" s="102">
        <f>MAX(Tbl.Uurtarief[[#This Row],[Uurtarief
loondienst]:[Uurtarief
vast bedrag]])</f>
        <v>0</v>
      </c>
      <c r="N93" s="102" t="str">
        <f>IFERROR(((Tbl.Uurtarief[[#This Row],[Brutojaarloon
(excl.vakantiegeld)]]+Tbl.Uurtarief[[#This Row],[Niet prestatie-gebonden uitkering]])*(1+Lijsten!$T$2))*(1+Lijsten!$T$3)/(Tbl.Uurtarief[[#This Row],[Werkweek
o.b.v.
fulltime]]/Lijsten!$T$5)/Lijsten!$T$4*Tbl.Uurtarief[[#This Row],[Deeltijd-
factor]],"")</f>
        <v/>
      </c>
      <c r="O93" s="33"/>
    </row>
    <row r="94" spans="2:15" ht="16.5" x14ac:dyDescent="0.3">
      <c r="B94" s="219"/>
      <c r="C94" s="220"/>
      <c r="D94" s="105">
        <f>_xlfn.XLOOKUP(Tbl.Uurtarief[[#This Row],[Type projectmedewerker]],Tbl.Typemedewerker[Type_projectmedewerker],Tbl.Typemedewerker[Kostensoort],"",,)</f>
        <v>0</v>
      </c>
      <c r="E94" s="110"/>
      <c r="F94" s="111"/>
      <c r="G94" s="112"/>
      <c r="H94" s="113"/>
      <c r="I94" s="115" t="str">
        <f>Tbl.Uurtarief[[#This Row],[Uurtarief
zonder
VKO]]</f>
        <v/>
      </c>
      <c r="J94" s="116"/>
      <c r="K94" s="116"/>
      <c r="L94" s="117">
        <f>_xlfn.XLOOKUP(Tbl.Uurtarief[[#This Row],[Type projectmedewerker]],Tbl.Typemedewerker[Type_projectmedewerker],Tbl.Typemedewerker[Uurtarief],"",,)</f>
        <v>0</v>
      </c>
      <c r="M94" s="102">
        <f>MAX(Tbl.Uurtarief[[#This Row],[Uurtarief
loondienst]:[Uurtarief
vast bedrag]])</f>
        <v>0</v>
      </c>
      <c r="N94" s="102" t="str">
        <f>IFERROR(((Tbl.Uurtarief[[#This Row],[Brutojaarloon
(excl.vakantiegeld)]]+Tbl.Uurtarief[[#This Row],[Niet prestatie-gebonden uitkering]])*(1+Lijsten!$T$2))*(1+Lijsten!$T$3)/(Tbl.Uurtarief[[#This Row],[Werkweek
o.b.v.
fulltime]]/Lijsten!$T$5)/Lijsten!$T$4*Tbl.Uurtarief[[#This Row],[Deeltijd-
factor]],"")</f>
        <v/>
      </c>
      <c r="O94" s="33"/>
    </row>
    <row r="95" spans="2:15" ht="16.5" x14ac:dyDescent="0.3">
      <c r="B95" s="219"/>
      <c r="C95" s="220"/>
      <c r="D95" s="105">
        <f>_xlfn.XLOOKUP(Tbl.Uurtarief[[#This Row],[Type projectmedewerker]],Tbl.Typemedewerker[Type_projectmedewerker],Tbl.Typemedewerker[Kostensoort],"",,)</f>
        <v>0</v>
      </c>
      <c r="E95" s="110"/>
      <c r="F95" s="111"/>
      <c r="G95" s="112"/>
      <c r="H95" s="113"/>
      <c r="I95" s="115" t="str">
        <f>Tbl.Uurtarief[[#This Row],[Uurtarief
zonder
VKO]]</f>
        <v/>
      </c>
      <c r="J95" s="116"/>
      <c r="K95" s="116"/>
      <c r="L95" s="117">
        <f>_xlfn.XLOOKUP(Tbl.Uurtarief[[#This Row],[Type projectmedewerker]],Tbl.Typemedewerker[Type_projectmedewerker],Tbl.Typemedewerker[Uurtarief],"",,)</f>
        <v>0</v>
      </c>
      <c r="M95" s="102">
        <f>MAX(Tbl.Uurtarief[[#This Row],[Uurtarief
loondienst]:[Uurtarief
vast bedrag]])</f>
        <v>0</v>
      </c>
      <c r="N95" s="102" t="str">
        <f>IFERROR(((Tbl.Uurtarief[[#This Row],[Brutojaarloon
(excl.vakantiegeld)]]+Tbl.Uurtarief[[#This Row],[Niet prestatie-gebonden uitkering]])*(1+Lijsten!$T$2))*(1+Lijsten!$T$3)/(Tbl.Uurtarief[[#This Row],[Werkweek
o.b.v.
fulltime]]/Lijsten!$T$5)/Lijsten!$T$4*Tbl.Uurtarief[[#This Row],[Deeltijd-
factor]],"")</f>
        <v/>
      </c>
      <c r="O95" s="33"/>
    </row>
    <row r="96" spans="2:15" ht="16.5" x14ac:dyDescent="0.3">
      <c r="B96" s="219"/>
      <c r="C96" s="220"/>
      <c r="D96" s="105">
        <f>_xlfn.XLOOKUP(Tbl.Uurtarief[[#This Row],[Type projectmedewerker]],Tbl.Typemedewerker[Type_projectmedewerker],Tbl.Typemedewerker[Kostensoort],"",,)</f>
        <v>0</v>
      </c>
      <c r="E96" s="110"/>
      <c r="F96" s="111"/>
      <c r="G96" s="112"/>
      <c r="H96" s="113"/>
      <c r="I96" s="115" t="str">
        <f>Tbl.Uurtarief[[#This Row],[Uurtarief
zonder
VKO]]</f>
        <v/>
      </c>
      <c r="J96" s="116"/>
      <c r="K96" s="116"/>
      <c r="L96" s="117">
        <f>_xlfn.XLOOKUP(Tbl.Uurtarief[[#This Row],[Type projectmedewerker]],Tbl.Typemedewerker[Type_projectmedewerker],Tbl.Typemedewerker[Uurtarief],"",,)</f>
        <v>0</v>
      </c>
      <c r="M96" s="102">
        <f>MAX(Tbl.Uurtarief[[#This Row],[Uurtarief
loondienst]:[Uurtarief
vast bedrag]])</f>
        <v>0</v>
      </c>
      <c r="N96" s="102" t="str">
        <f>IFERROR(((Tbl.Uurtarief[[#This Row],[Brutojaarloon
(excl.vakantiegeld)]]+Tbl.Uurtarief[[#This Row],[Niet prestatie-gebonden uitkering]])*(1+Lijsten!$T$2))*(1+Lijsten!$T$3)/(Tbl.Uurtarief[[#This Row],[Werkweek
o.b.v.
fulltime]]/Lijsten!$T$5)/Lijsten!$T$4*Tbl.Uurtarief[[#This Row],[Deeltijd-
factor]],"")</f>
        <v/>
      </c>
      <c r="O96" s="33"/>
    </row>
    <row r="97" spans="2:15" ht="16.5" x14ac:dyDescent="0.3">
      <c r="B97" s="219"/>
      <c r="C97" s="220"/>
      <c r="D97" s="105">
        <f>_xlfn.XLOOKUP(Tbl.Uurtarief[[#This Row],[Type projectmedewerker]],Tbl.Typemedewerker[Type_projectmedewerker],Tbl.Typemedewerker[Kostensoort],"",,)</f>
        <v>0</v>
      </c>
      <c r="E97" s="110"/>
      <c r="F97" s="111"/>
      <c r="G97" s="112"/>
      <c r="H97" s="113"/>
      <c r="I97" s="115" t="str">
        <f>Tbl.Uurtarief[[#This Row],[Uurtarief
zonder
VKO]]</f>
        <v/>
      </c>
      <c r="J97" s="116"/>
      <c r="K97" s="116"/>
      <c r="L97" s="117">
        <f>_xlfn.XLOOKUP(Tbl.Uurtarief[[#This Row],[Type projectmedewerker]],Tbl.Typemedewerker[Type_projectmedewerker],Tbl.Typemedewerker[Uurtarief],"",,)</f>
        <v>0</v>
      </c>
      <c r="M97" s="102">
        <f>MAX(Tbl.Uurtarief[[#This Row],[Uurtarief
loondienst]:[Uurtarief
vast bedrag]])</f>
        <v>0</v>
      </c>
      <c r="N97" s="102" t="str">
        <f>IFERROR(((Tbl.Uurtarief[[#This Row],[Brutojaarloon
(excl.vakantiegeld)]]+Tbl.Uurtarief[[#This Row],[Niet prestatie-gebonden uitkering]])*(1+Lijsten!$T$2))*(1+Lijsten!$T$3)/(Tbl.Uurtarief[[#This Row],[Werkweek
o.b.v.
fulltime]]/Lijsten!$T$5)/Lijsten!$T$4*Tbl.Uurtarief[[#This Row],[Deeltijd-
factor]],"")</f>
        <v/>
      </c>
      <c r="O97" s="33"/>
    </row>
    <row r="98" spans="2:15" ht="16.5" x14ac:dyDescent="0.3">
      <c r="B98" s="219"/>
      <c r="C98" s="220"/>
      <c r="D98" s="105">
        <f>_xlfn.XLOOKUP(Tbl.Uurtarief[[#This Row],[Type projectmedewerker]],Tbl.Typemedewerker[Type_projectmedewerker],Tbl.Typemedewerker[Kostensoort],"",,)</f>
        <v>0</v>
      </c>
      <c r="E98" s="110"/>
      <c r="F98" s="111"/>
      <c r="G98" s="112"/>
      <c r="H98" s="113"/>
      <c r="I98" s="115" t="str">
        <f>Tbl.Uurtarief[[#This Row],[Uurtarief
zonder
VKO]]</f>
        <v/>
      </c>
      <c r="J98" s="116"/>
      <c r="K98" s="116"/>
      <c r="L98" s="117">
        <f>_xlfn.XLOOKUP(Tbl.Uurtarief[[#This Row],[Type projectmedewerker]],Tbl.Typemedewerker[Type_projectmedewerker],Tbl.Typemedewerker[Uurtarief],"",,)</f>
        <v>0</v>
      </c>
      <c r="M98" s="102">
        <f>MAX(Tbl.Uurtarief[[#This Row],[Uurtarief
loondienst]:[Uurtarief
vast bedrag]])</f>
        <v>0</v>
      </c>
      <c r="N98" s="102" t="str">
        <f>IFERROR(((Tbl.Uurtarief[[#This Row],[Brutojaarloon
(excl.vakantiegeld)]]+Tbl.Uurtarief[[#This Row],[Niet prestatie-gebonden uitkering]])*(1+Lijsten!$T$2))*(1+Lijsten!$T$3)/(Tbl.Uurtarief[[#This Row],[Werkweek
o.b.v.
fulltime]]/Lijsten!$T$5)/Lijsten!$T$4*Tbl.Uurtarief[[#This Row],[Deeltijd-
factor]],"")</f>
        <v/>
      </c>
      <c r="O98" s="33"/>
    </row>
    <row r="99" spans="2:15" ht="16.5" x14ac:dyDescent="0.3">
      <c r="B99" s="219"/>
      <c r="C99" s="220"/>
      <c r="D99" s="105">
        <f>_xlfn.XLOOKUP(Tbl.Uurtarief[[#This Row],[Type projectmedewerker]],Tbl.Typemedewerker[Type_projectmedewerker],Tbl.Typemedewerker[Kostensoort],"",,)</f>
        <v>0</v>
      </c>
      <c r="E99" s="110"/>
      <c r="F99" s="111"/>
      <c r="G99" s="112"/>
      <c r="H99" s="113"/>
      <c r="I99" s="115" t="str">
        <f>Tbl.Uurtarief[[#This Row],[Uurtarief
zonder
VKO]]</f>
        <v/>
      </c>
      <c r="J99" s="116"/>
      <c r="K99" s="116"/>
      <c r="L99" s="117">
        <f>_xlfn.XLOOKUP(Tbl.Uurtarief[[#This Row],[Type projectmedewerker]],Tbl.Typemedewerker[Type_projectmedewerker],Tbl.Typemedewerker[Uurtarief],"",,)</f>
        <v>0</v>
      </c>
      <c r="M99" s="102">
        <f>MAX(Tbl.Uurtarief[[#This Row],[Uurtarief
loondienst]:[Uurtarief
vast bedrag]])</f>
        <v>0</v>
      </c>
      <c r="N99" s="102" t="str">
        <f>IFERROR(((Tbl.Uurtarief[[#This Row],[Brutojaarloon
(excl.vakantiegeld)]]+Tbl.Uurtarief[[#This Row],[Niet prestatie-gebonden uitkering]])*(1+Lijsten!$T$2))*(1+Lijsten!$T$3)/(Tbl.Uurtarief[[#This Row],[Werkweek
o.b.v.
fulltime]]/Lijsten!$T$5)/Lijsten!$T$4*Tbl.Uurtarief[[#This Row],[Deeltijd-
factor]],"")</f>
        <v/>
      </c>
      <c r="O99" s="33"/>
    </row>
    <row r="100" spans="2:15" ht="16.5" x14ac:dyDescent="0.3">
      <c r="B100" s="219"/>
      <c r="C100" s="220"/>
      <c r="D100" s="105">
        <f>_xlfn.XLOOKUP(Tbl.Uurtarief[[#This Row],[Type projectmedewerker]],Tbl.Typemedewerker[Type_projectmedewerker],Tbl.Typemedewerker[Kostensoort],"",,)</f>
        <v>0</v>
      </c>
      <c r="E100" s="110"/>
      <c r="F100" s="111"/>
      <c r="G100" s="112"/>
      <c r="H100" s="113"/>
      <c r="I100" s="115" t="str">
        <f>Tbl.Uurtarief[[#This Row],[Uurtarief
zonder
VKO]]</f>
        <v/>
      </c>
      <c r="J100" s="116"/>
      <c r="K100" s="116"/>
      <c r="L100" s="117">
        <f>_xlfn.XLOOKUP(Tbl.Uurtarief[[#This Row],[Type projectmedewerker]],Tbl.Typemedewerker[Type_projectmedewerker],Tbl.Typemedewerker[Uurtarief],"",,)</f>
        <v>0</v>
      </c>
      <c r="M100" s="102">
        <f>MAX(Tbl.Uurtarief[[#This Row],[Uurtarief
loondienst]:[Uurtarief
vast bedrag]])</f>
        <v>0</v>
      </c>
      <c r="N100" s="102" t="str">
        <f>IFERROR(((Tbl.Uurtarief[[#This Row],[Brutojaarloon
(excl.vakantiegeld)]]+Tbl.Uurtarief[[#This Row],[Niet prestatie-gebonden uitkering]])*(1+Lijsten!$T$2))*(1+Lijsten!$T$3)/(Tbl.Uurtarief[[#This Row],[Werkweek
o.b.v.
fulltime]]/Lijsten!$T$5)/Lijsten!$T$4*Tbl.Uurtarief[[#This Row],[Deeltijd-
factor]],"")</f>
        <v/>
      </c>
      <c r="O100" s="33"/>
    </row>
    <row r="101" spans="2:15" ht="16.5" x14ac:dyDescent="0.3">
      <c r="B101" s="219"/>
      <c r="C101" s="220"/>
      <c r="D101" s="105">
        <f>_xlfn.XLOOKUP(Tbl.Uurtarief[[#This Row],[Type projectmedewerker]],Tbl.Typemedewerker[Type_projectmedewerker],Tbl.Typemedewerker[Kostensoort],"",,)</f>
        <v>0</v>
      </c>
      <c r="E101" s="110"/>
      <c r="F101" s="111"/>
      <c r="G101" s="112"/>
      <c r="H101" s="113"/>
      <c r="I101" s="115" t="str">
        <f>Tbl.Uurtarief[[#This Row],[Uurtarief
zonder
VKO]]</f>
        <v/>
      </c>
      <c r="J101" s="116"/>
      <c r="K101" s="116"/>
      <c r="L101" s="117">
        <f>_xlfn.XLOOKUP(Tbl.Uurtarief[[#This Row],[Type projectmedewerker]],Tbl.Typemedewerker[Type_projectmedewerker],Tbl.Typemedewerker[Uurtarief],"",,)</f>
        <v>0</v>
      </c>
      <c r="M101" s="102">
        <f>MAX(Tbl.Uurtarief[[#This Row],[Uurtarief
loondienst]:[Uurtarief
vast bedrag]])</f>
        <v>0</v>
      </c>
      <c r="N101" s="102" t="str">
        <f>IFERROR(((Tbl.Uurtarief[[#This Row],[Brutojaarloon
(excl.vakantiegeld)]]+Tbl.Uurtarief[[#This Row],[Niet prestatie-gebonden uitkering]])*(1+Lijsten!$T$2))*(1+Lijsten!$T$3)/(Tbl.Uurtarief[[#This Row],[Werkweek
o.b.v.
fulltime]]/Lijsten!$T$5)/Lijsten!$T$4*Tbl.Uurtarief[[#This Row],[Deeltijd-
factor]],"")</f>
        <v/>
      </c>
      <c r="O101" s="33"/>
    </row>
    <row r="102" spans="2:15" ht="16.5" x14ac:dyDescent="0.3">
      <c r="B102" s="219"/>
      <c r="C102" s="220"/>
      <c r="D102" s="105">
        <f>_xlfn.XLOOKUP(Tbl.Uurtarief[[#This Row],[Type projectmedewerker]],Tbl.Typemedewerker[Type_projectmedewerker],Tbl.Typemedewerker[Kostensoort],"",,)</f>
        <v>0</v>
      </c>
      <c r="E102" s="110"/>
      <c r="F102" s="111"/>
      <c r="G102" s="112"/>
      <c r="H102" s="113"/>
      <c r="I102" s="115" t="str">
        <f>Tbl.Uurtarief[[#This Row],[Uurtarief
zonder
VKO]]</f>
        <v/>
      </c>
      <c r="J102" s="116"/>
      <c r="K102" s="116"/>
      <c r="L102" s="117">
        <f>_xlfn.XLOOKUP(Tbl.Uurtarief[[#This Row],[Type projectmedewerker]],Tbl.Typemedewerker[Type_projectmedewerker],Tbl.Typemedewerker[Uurtarief],"",,)</f>
        <v>0</v>
      </c>
      <c r="M102" s="102">
        <f>MAX(Tbl.Uurtarief[[#This Row],[Uurtarief
loondienst]:[Uurtarief
vast bedrag]])</f>
        <v>0</v>
      </c>
      <c r="N102" s="102" t="str">
        <f>IFERROR(((Tbl.Uurtarief[[#This Row],[Brutojaarloon
(excl.vakantiegeld)]]+Tbl.Uurtarief[[#This Row],[Niet prestatie-gebonden uitkering]])*(1+Lijsten!$T$2))*(1+Lijsten!$T$3)/(Tbl.Uurtarief[[#This Row],[Werkweek
o.b.v.
fulltime]]/Lijsten!$T$5)/Lijsten!$T$4*Tbl.Uurtarief[[#This Row],[Deeltijd-
factor]],"")</f>
        <v/>
      </c>
      <c r="O102" s="33"/>
    </row>
    <row r="103" spans="2:15" ht="16.5" x14ac:dyDescent="0.3">
      <c r="B103" s="219"/>
      <c r="C103" s="220"/>
      <c r="D103" s="105">
        <f>_xlfn.XLOOKUP(Tbl.Uurtarief[[#This Row],[Type projectmedewerker]],Tbl.Typemedewerker[Type_projectmedewerker],Tbl.Typemedewerker[Kostensoort],"",,)</f>
        <v>0</v>
      </c>
      <c r="E103" s="110"/>
      <c r="F103" s="111"/>
      <c r="G103" s="112"/>
      <c r="H103" s="113"/>
      <c r="I103" s="115" t="str">
        <f>Tbl.Uurtarief[[#This Row],[Uurtarief
zonder
VKO]]</f>
        <v/>
      </c>
      <c r="J103" s="116"/>
      <c r="K103" s="116"/>
      <c r="L103" s="117">
        <f>_xlfn.XLOOKUP(Tbl.Uurtarief[[#This Row],[Type projectmedewerker]],Tbl.Typemedewerker[Type_projectmedewerker],Tbl.Typemedewerker[Uurtarief],"",,)</f>
        <v>0</v>
      </c>
      <c r="M103" s="102">
        <f>MAX(Tbl.Uurtarief[[#This Row],[Uurtarief
loondienst]:[Uurtarief
vast bedrag]])</f>
        <v>0</v>
      </c>
      <c r="N103" s="102" t="str">
        <f>IFERROR(((Tbl.Uurtarief[[#This Row],[Brutojaarloon
(excl.vakantiegeld)]]+Tbl.Uurtarief[[#This Row],[Niet prestatie-gebonden uitkering]])*(1+Lijsten!$T$2))*(1+Lijsten!$T$3)/(Tbl.Uurtarief[[#This Row],[Werkweek
o.b.v.
fulltime]]/Lijsten!$T$5)/Lijsten!$T$4*Tbl.Uurtarief[[#This Row],[Deeltijd-
factor]],"")</f>
        <v/>
      </c>
      <c r="O103" s="33"/>
    </row>
    <row r="104" spans="2:15" ht="16.5" x14ac:dyDescent="0.3">
      <c r="B104" s="219"/>
      <c r="C104" s="220"/>
      <c r="D104" s="105">
        <f>_xlfn.XLOOKUP(Tbl.Uurtarief[[#This Row],[Type projectmedewerker]],Tbl.Typemedewerker[Type_projectmedewerker],Tbl.Typemedewerker[Kostensoort],"",,)</f>
        <v>0</v>
      </c>
      <c r="E104" s="110"/>
      <c r="F104" s="111"/>
      <c r="G104" s="112"/>
      <c r="H104" s="113"/>
      <c r="I104" s="115" t="str">
        <f>Tbl.Uurtarief[[#This Row],[Uurtarief
zonder
VKO]]</f>
        <v/>
      </c>
      <c r="J104" s="116"/>
      <c r="K104" s="116"/>
      <c r="L104" s="117">
        <f>_xlfn.XLOOKUP(Tbl.Uurtarief[[#This Row],[Type projectmedewerker]],Tbl.Typemedewerker[Type_projectmedewerker],Tbl.Typemedewerker[Uurtarief],"",,)</f>
        <v>0</v>
      </c>
      <c r="M104" s="102">
        <f>MAX(Tbl.Uurtarief[[#This Row],[Uurtarief
loondienst]:[Uurtarief
vast bedrag]])</f>
        <v>0</v>
      </c>
      <c r="N104" s="102" t="str">
        <f>IFERROR(((Tbl.Uurtarief[[#This Row],[Brutojaarloon
(excl.vakantiegeld)]]+Tbl.Uurtarief[[#This Row],[Niet prestatie-gebonden uitkering]])*(1+Lijsten!$T$2))*(1+Lijsten!$T$3)/(Tbl.Uurtarief[[#This Row],[Werkweek
o.b.v.
fulltime]]/Lijsten!$T$5)/Lijsten!$T$4*Tbl.Uurtarief[[#This Row],[Deeltijd-
factor]],"")</f>
        <v/>
      </c>
      <c r="O104" s="33"/>
    </row>
    <row r="105" spans="2:15" ht="16.5" x14ac:dyDescent="0.3">
      <c r="B105" s="219"/>
      <c r="C105" s="220"/>
      <c r="D105" s="105">
        <f>_xlfn.XLOOKUP(Tbl.Uurtarief[[#This Row],[Type projectmedewerker]],Tbl.Typemedewerker[Type_projectmedewerker],Tbl.Typemedewerker[Kostensoort],"",,)</f>
        <v>0</v>
      </c>
      <c r="E105" s="110"/>
      <c r="F105" s="111"/>
      <c r="G105" s="112"/>
      <c r="H105" s="113"/>
      <c r="I105" s="115" t="str">
        <f>Tbl.Uurtarief[[#This Row],[Uurtarief
zonder
VKO]]</f>
        <v/>
      </c>
      <c r="J105" s="116"/>
      <c r="K105" s="116"/>
      <c r="L105" s="117">
        <f>_xlfn.XLOOKUP(Tbl.Uurtarief[[#This Row],[Type projectmedewerker]],Tbl.Typemedewerker[Type_projectmedewerker],Tbl.Typemedewerker[Uurtarief],"",,)</f>
        <v>0</v>
      </c>
      <c r="M105" s="102">
        <f>MAX(Tbl.Uurtarief[[#This Row],[Uurtarief
loondienst]:[Uurtarief
vast bedrag]])</f>
        <v>0</v>
      </c>
      <c r="N105" s="102" t="str">
        <f>IFERROR(((Tbl.Uurtarief[[#This Row],[Brutojaarloon
(excl.vakantiegeld)]]+Tbl.Uurtarief[[#This Row],[Niet prestatie-gebonden uitkering]])*(1+Lijsten!$T$2))*(1+Lijsten!$T$3)/(Tbl.Uurtarief[[#This Row],[Werkweek
o.b.v.
fulltime]]/Lijsten!$T$5)/Lijsten!$T$4*Tbl.Uurtarief[[#This Row],[Deeltijd-
factor]],"")</f>
        <v/>
      </c>
      <c r="O105" s="33"/>
    </row>
    <row r="106" spans="2:15" ht="16.5" x14ac:dyDescent="0.3">
      <c r="B106" s="219"/>
      <c r="C106" s="220"/>
      <c r="D106" s="105">
        <f>_xlfn.XLOOKUP(Tbl.Uurtarief[[#This Row],[Type projectmedewerker]],Tbl.Typemedewerker[Type_projectmedewerker],Tbl.Typemedewerker[Kostensoort],"",,)</f>
        <v>0</v>
      </c>
      <c r="E106" s="110"/>
      <c r="F106" s="111"/>
      <c r="G106" s="112"/>
      <c r="H106" s="113"/>
      <c r="I106" s="115" t="str">
        <f>Tbl.Uurtarief[[#This Row],[Uurtarief
zonder
VKO]]</f>
        <v/>
      </c>
      <c r="J106" s="116"/>
      <c r="K106" s="116"/>
      <c r="L106" s="117">
        <f>_xlfn.XLOOKUP(Tbl.Uurtarief[[#This Row],[Type projectmedewerker]],Tbl.Typemedewerker[Type_projectmedewerker],Tbl.Typemedewerker[Uurtarief],"",,)</f>
        <v>0</v>
      </c>
      <c r="M106" s="102">
        <f>MAX(Tbl.Uurtarief[[#This Row],[Uurtarief
loondienst]:[Uurtarief
vast bedrag]])</f>
        <v>0</v>
      </c>
      <c r="N106" s="102" t="str">
        <f>IFERROR(((Tbl.Uurtarief[[#This Row],[Brutojaarloon
(excl.vakantiegeld)]]+Tbl.Uurtarief[[#This Row],[Niet prestatie-gebonden uitkering]])*(1+Lijsten!$T$2))*(1+Lijsten!$T$3)/(Tbl.Uurtarief[[#This Row],[Werkweek
o.b.v.
fulltime]]/Lijsten!$T$5)/Lijsten!$T$4*Tbl.Uurtarief[[#This Row],[Deeltijd-
factor]],"")</f>
        <v/>
      </c>
      <c r="O106" s="33"/>
    </row>
    <row r="107" spans="2:15" ht="16.5" x14ac:dyDescent="0.3">
      <c r="B107" s="219"/>
      <c r="C107" s="220"/>
      <c r="D107" s="105">
        <f>_xlfn.XLOOKUP(Tbl.Uurtarief[[#This Row],[Type projectmedewerker]],Tbl.Typemedewerker[Type_projectmedewerker],Tbl.Typemedewerker[Kostensoort],"",,)</f>
        <v>0</v>
      </c>
      <c r="E107" s="110"/>
      <c r="F107" s="111"/>
      <c r="G107" s="112"/>
      <c r="H107" s="113"/>
      <c r="I107" s="115" t="str">
        <f>Tbl.Uurtarief[[#This Row],[Uurtarief
zonder
VKO]]</f>
        <v/>
      </c>
      <c r="J107" s="116"/>
      <c r="K107" s="116"/>
      <c r="L107" s="117">
        <f>_xlfn.XLOOKUP(Tbl.Uurtarief[[#This Row],[Type projectmedewerker]],Tbl.Typemedewerker[Type_projectmedewerker],Tbl.Typemedewerker[Uurtarief],"",,)</f>
        <v>0</v>
      </c>
      <c r="M107" s="102">
        <f>MAX(Tbl.Uurtarief[[#This Row],[Uurtarief
loondienst]:[Uurtarief
vast bedrag]])</f>
        <v>0</v>
      </c>
      <c r="N107" s="102" t="str">
        <f>IFERROR(((Tbl.Uurtarief[[#This Row],[Brutojaarloon
(excl.vakantiegeld)]]+Tbl.Uurtarief[[#This Row],[Niet prestatie-gebonden uitkering]])*(1+Lijsten!$T$2))*(1+Lijsten!$T$3)/(Tbl.Uurtarief[[#This Row],[Werkweek
o.b.v.
fulltime]]/Lijsten!$T$5)/Lijsten!$T$4*Tbl.Uurtarief[[#This Row],[Deeltijd-
factor]],"")</f>
        <v/>
      </c>
      <c r="O107" s="33"/>
    </row>
    <row r="108" spans="2:15" ht="16.5" x14ac:dyDescent="0.3">
      <c r="B108" s="219"/>
      <c r="C108" s="220"/>
      <c r="D108" s="105">
        <f>_xlfn.XLOOKUP(Tbl.Uurtarief[[#This Row],[Type projectmedewerker]],Tbl.Typemedewerker[Type_projectmedewerker],Tbl.Typemedewerker[Kostensoort],"",,)</f>
        <v>0</v>
      </c>
      <c r="E108" s="110"/>
      <c r="F108" s="111"/>
      <c r="G108" s="112"/>
      <c r="H108" s="113"/>
      <c r="I108" s="115" t="str">
        <f>Tbl.Uurtarief[[#This Row],[Uurtarief
zonder
VKO]]</f>
        <v/>
      </c>
      <c r="J108" s="116"/>
      <c r="K108" s="116"/>
      <c r="L108" s="117">
        <f>_xlfn.XLOOKUP(Tbl.Uurtarief[[#This Row],[Type projectmedewerker]],Tbl.Typemedewerker[Type_projectmedewerker],Tbl.Typemedewerker[Uurtarief],"",,)</f>
        <v>0</v>
      </c>
      <c r="M108" s="102">
        <f>MAX(Tbl.Uurtarief[[#This Row],[Uurtarief
loondienst]:[Uurtarief
vast bedrag]])</f>
        <v>0</v>
      </c>
      <c r="N108" s="102" t="str">
        <f>IFERROR(((Tbl.Uurtarief[[#This Row],[Brutojaarloon
(excl.vakantiegeld)]]+Tbl.Uurtarief[[#This Row],[Niet prestatie-gebonden uitkering]])*(1+Lijsten!$T$2))*(1+Lijsten!$T$3)/(Tbl.Uurtarief[[#This Row],[Werkweek
o.b.v.
fulltime]]/Lijsten!$T$5)/Lijsten!$T$4*Tbl.Uurtarief[[#This Row],[Deeltijd-
factor]],"")</f>
        <v/>
      </c>
      <c r="O108" s="33"/>
    </row>
    <row r="109" spans="2:15" ht="16.5" x14ac:dyDescent="0.3">
      <c r="B109" s="219"/>
      <c r="C109" s="220"/>
      <c r="D109" s="105">
        <f>_xlfn.XLOOKUP(Tbl.Uurtarief[[#This Row],[Type projectmedewerker]],Tbl.Typemedewerker[Type_projectmedewerker],Tbl.Typemedewerker[Kostensoort],"",,)</f>
        <v>0</v>
      </c>
      <c r="E109" s="110"/>
      <c r="F109" s="111"/>
      <c r="G109" s="112"/>
      <c r="H109" s="113"/>
      <c r="I109" s="115" t="str">
        <f>Tbl.Uurtarief[[#This Row],[Uurtarief
zonder
VKO]]</f>
        <v/>
      </c>
      <c r="J109" s="116"/>
      <c r="K109" s="116"/>
      <c r="L109" s="117">
        <f>_xlfn.XLOOKUP(Tbl.Uurtarief[[#This Row],[Type projectmedewerker]],Tbl.Typemedewerker[Type_projectmedewerker],Tbl.Typemedewerker[Uurtarief],"",,)</f>
        <v>0</v>
      </c>
      <c r="M109" s="102">
        <f>MAX(Tbl.Uurtarief[[#This Row],[Uurtarief
loondienst]:[Uurtarief
vast bedrag]])</f>
        <v>0</v>
      </c>
      <c r="N109" s="102" t="str">
        <f>IFERROR(((Tbl.Uurtarief[[#This Row],[Brutojaarloon
(excl.vakantiegeld)]]+Tbl.Uurtarief[[#This Row],[Niet prestatie-gebonden uitkering]])*(1+Lijsten!$T$2))*(1+Lijsten!$T$3)/(Tbl.Uurtarief[[#This Row],[Werkweek
o.b.v.
fulltime]]/Lijsten!$T$5)/Lijsten!$T$4*Tbl.Uurtarief[[#This Row],[Deeltijd-
factor]],"")</f>
        <v/>
      </c>
      <c r="O109" s="33"/>
    </row>
    <row r="110" spans="2:15" ht="16.5" x14ac:dyDescent="0.3">
      <c r="B110" s="219"/>
      <c r="C110" s="220"/>
      <c r="D110" s="105">
        <f>_xlfn.XLOOKUP(Tbl.Uurtarief[[#This Row],[Type projectmedewerker]],Tbl.Typemedewerker[Type_projectmedewerker],Tbl.Typemedewerker[Kostensoort],"",,)</f>
        <v>0</v>
      </c>
      <c r="E110" s="110"/>
      <c r="F110" s="111"/>
      <c r="G110" s="112"/>
      <c r="H110" s="113"/>
      <c r="I110" s="115" t="str">
        <f>Tbl.Uurtarief[[#This Row],[Uurtarief
zonder
VKO]]</f>
        <v/>
      </c>
      <c r="J110" s="116"/>
      <c r="K110" s="116"/>
      <c r="L110" s="117">
        <f>_xlfn.XLOOKUP(Tbl.Uurtarief[[#This Row],[Type projectmedewerker]],Tbl.Typemedewerker[Type_projectmedewerker],Tbl.Typemedewerker[Uurtarief],"",,)</f>
        <v>0</v>
      </c>
      <c r="M110" s="102">
        <f>MAX(Tbl.Uurtarief[[#This Row],[Uurtarief
loondienst]:[Uurtarief
vast bedrag]])</f>
        <v>0</v>
      </c>
      <c r="N110" s="102" t="str">
        <f>IFERROR(((Tbl.Uurtarief[[#This Row],[Brutojaarloon
(excl.vakantiegeld)]]+Tbl.Uurtarief[[#This Row],[Niet prestatie-gebonden uitkering]])*(1+Lijsten!$T$2))*(1+Lijsten!$T$3)/(Tbl.Uurtarief[[#This Row],[Werkweek
o.b.v.
fulltime]]/Lijsten!$T$5)/Lijsten!$T$4*Tbl.Uurtarief[[#This Row],[Deeltijd-
factor]],"")</f>
        <v/>
      </c>
      <c r="O110" s="33"/>
    </row>
    <row r="111" spans="2:15" ht="16.5" x14ac:dyDescent="0.3">
      <c r="B111" s="219"/>
      <c r="C111" s="220"/>
      <c r="D111" s="105">
        <f>_xlfn.XLOOKUP(Tbl.Uurtarief[[#This Row],[Type projectmedewerker]],Tbl.Typemedewerker[Type_projectmedewerker],Tbl.Typemedewerker[Kostensoort],"",,)</f>
        <v>0</v>
      </c>
      <c r="E111" s="110"/>
      <c r="F111" s="111"/>
      <c r="G111" s="112"/>
      <c r="H111" s="113"/>
      <c r="I111" s="115" t="str">
        <f>Tbl.Uurtarief[[#This Row],[Uurtarief
zonder
VKO]]</f>
        <v/>
      </c>
      <c r="J111" s="116"/>
      <c r="K111" s="116"/>
      <c r="L111" s="117">
        <f>_xlfn.XLOOKUP(Tbl.Uurtarief[[#This Row],[Type projectmedewerker]],Tbl.Typemedewerker[Type_projectmedewerker],Tbl.Typemedewerker[Uurtarief],"",,)</f>
        <v>0</v>
      </c>
      <c r="M111" s="102">
        <f>MAX(Tbl.Uurtarief[[#This Row],[Uurtarief
loondienst]:[Uurtarief
vast bedrag]])</f>
        <v>0</v>
      </c>
      <c r="N111" s="102" t="str">
        <f>IFERROR(((Tbl.Uurtarief[[#This Row],[Brutojaarloon
(excl.vakantiegeld)]]+Tbl.Uurtarief[[#This Row],[Niet prestatie-gebonden uitkering]])*(1+Lijsten!$T$2))*(1+Lijsten!$T$3)/(Tbl.Uurtarief[[#This Row],[Werkweek
o.b.v.
fulltime]]/Lijsten!$T$5)/Lijsten!$T$4*Tbl.Uurtarief[[#This Row],[Deeltijd-
factor]],"")</f>
        <v/>
      </c>
      <c r="O111" s="33"/>
    </row>
    <row r="112" spans="2:15" ht="16.5" x14ac:dyDescent="0.3">
      <c r="B112" s="219"/>
      <c r="C112" s="220"/>
      <c r="D112" s="105">
        <f>_xlfn.XLOOKUP(Tbl.Uurtarief[[#This Row],[Type projectmedewerker]],Tbl.Typemedewerker[Type_projectmedewerker],Tbl.Typemedewerker[Kostensoort],"",,)</f>
        <v>0</v>
      </c>
      <c r="E112" s="110"/>
      <c r="F112" s="111"/>
      <c r="G112" s="112"/>
      <c r="H112" s="113"/>
      <c r="I112" s="115" t="str">
        <f>Tbl.Uurtarief[[#This Row],[Uurtarief
zonder
VKO]]</f>
        <v/>
      </c>
      <c r="J112" s="116"/>
      <c r="K112" s="116"/>
      <c r="L112" s="117">
        <f>_xlfn.XLOOKUP(Tbl.Uurtarief[[#This Row],[Type projectmedewerker]],Tbl.Typemedewerker[Type_projectmedewerker],Tbl.Typemedewerker[Uurtarief],"",,)</f>
        <v>0</v>
      </c>
      <c r="M112" s="102">
        <f>MAX(Tbl.Uurtarief[[#This Row],[Uurtarief
loondienst]:[Uurtarief
vast bedrag]])</f>
        <v>0</v>
      </c>
      <c r="N112" s="102" t="str">
        <f>IFERROR(((Tbl.Uurtarief[[#This Row],[Brutojaarloon
(excl.vakantiegeld)]]+Tbl.Uurtarief[[#This Row],[Niet prestatie-gebonden uitkering]])*(1+Lijsten!$T$2))*(1+Lijsten!$T$3)/(Tbl.Uurtarief[[#This Row],[Werkweek
o.b.v.
fulltime]]/Lijsten!$T$5)/Lijsten!$T$4*Tbl.Uurtarief[[#This Row],[Deeltijd-
factor]],"")</f>
        <v/>
      </c>
      <c r="O112" s="33"/>
    </row>
    <row r="113" spans="2:15" ht="16.5" x14ac:dyDescent="0.3">
      <c r="B113" s="219"/>
      <c r="C113" s="220"/>
      <c r="D113" s="105">
        <f>_xlfn.XLOOKUP(Tbl.Uurtarief[[#This Row],[Type projectmedewerker]],Tbl.Typemedewerker[Type_projectmedewerker],Tbl.Typemedewerker[Kostensoort],"",,)</f>
        <v>0</v>
      </c>
      <c r="E113" s="110"/>
      <c r="F113" s="111"/>
      <c r="G113" s="112"/>
      <c r="H113" s="113"/>
      <c r="I113" s="115" t="str">
        <f>Tbl.Uurtarief[[#This Row],[Uurtarief
zonder
VKO]]</f>
        <v/>
      </c>
      <c r="J113" s="116"/>
      <c r="K113" s="116"/>
      <c r="L113" s="117">
        <f>_xlfn.XLOOKUP(Tbl.Uurtarief[[#This Row],[Type projectmedewerker]],Tbl.Typemedewerker[Type_projectmedewerker],Tbl.Typemedewerker[Uurtarief],"",,)</f>
        <v>0</v>
      </c>
      <c r="M113" s="102">
        <f>MAX(Tbl.Uurtarief[[#This Row],[Uurtarief
loondienst]:[Uurtarief
vast bedrag]])</f>
        <v>0</v>
      </c>
      <c r="N113" s="102" t="str">
        <f>IFERROR(((Tbl.Uurtarief[[#This Row],[Brutojaarloon
(excl.vakantiegeld)]]+Tbl.Uurtarief[[#This Row],[Niet prestatie-gebonden uitkering]])*(1+Lijsten!$T$2))*(1+Lijsten!$T$3)/(Tbl.Uurtarief[[#This Row],[Werkweek
o.b.v.
fulltime]]/Lijsten!$T$5)/Lijsten!$T$4*Tbl.Uurtarief[[#This Row],[Deeltijd-
factor]],"")</f>
        <v/>
      </c>
      <c r="O113" s="33"/>
    </row>
    <row r="114" spans="2:15" ht="16.5" x14ac:dyDescent="0.3">
      <c r="B114" s="219"/>
      <c r="C114" s="220"/>
      <c r="D114" s="105">
        <f>_xlfn.XLOOKUP(Tbl.Uurtarief[[#This Row],[Type projectmedewerker]],Tbl.Typemedewerker[Type_projectmedewerker],Tbl.Typemedewerker[Kostensoort],"",,)</f>
        <v>0</v>
      </c>
      <c r="E114" s="110"/>
      <c r="F114" s="111"/>
      <c r="G114" s="112"/>
      <c r="H114" s="113"/>
      <c r="I114" s="115" t="str">
        <f>Tbl.Uurtarief[[#This Row],[Uurtarief
zonder
VKO]]</f>
        <v/>
      </c>
      <c r="J114" s="116"/>
      <c r="K114" s="116"/>
      <c r="L114" s="117">
        <f>_xlfn.XLOOKUP(Tbl.Uurtarief[[#This Row],[Type projectmedewerker]],Tbl.Typemedewerker[Type_projectmedewerker],Tbl.Typemedewerker[Uurtarief],"",,)</f>
        <v>0</v>
      </c>
      <c r="M114" s="102">
        <f>MAX(Tbl.Uurtarief[[#This Row],[Uurtarief
loondienst]:[Uurtarief
vast bedrag]])</f>
        <v>0</v>
      </c>
      <c r="N114" s="102" t="str">
        <f>IFERROR(((Tbl.Uurtarief[[#This Row],[Brutojaarloon
(excl.vakantiegeld)]]+Tbl.Uurtarief[[#This Row],[Niet prestatie-gebonden uitkering]])*(1+Lijsten!$T$2))*(1+Lijsten!$T$3)/(Tbl.Uurtarief[[#This Row],[Werkweek
o.b.v.
fulltime]]/Lijsten!$T$5)/Lijsten!$T$4*Tbl.Uurtarief[[#This Row],[Deeltijd-
factor]],"")</f>
        <v/>
      </c>
      <c r="O114" s="33"/>
    </row>
    <row r="115" spans="2:15" ht="16.5" x14ac:dyDescent="0.3">
      <c r="B115" s="219"/>
      <c r="C115" s="220"/>
      <c r="D115" s="105">
        <f>_xlfn.XLOOKUP(Tbl.Uurtarief[[#This Row],[Type projectmedewerker]],Tbl.Typemedewerker[Type_projectmedewerker],Tbl.Typemedewerker[Kostensoort],"",,)</f>
        <v>0</v>
      </c>
      <c r="E115" s="110"/>
      <c r="F115" s="111"/>
      <c r="G115" s="112"/>
      <c r="H115" s="113"/>
      <c r="I115" s="115" t="str">
        <f>Tbl.Uurtarief[[#This Row],[Uurtarief
zonder
VKO]]</f>
        <v/>
      </c>
      <c r="J115" s="116"/>
      <c r="K115" s="116"/>
      <c r="L115" s="117">
        <f>_xlfn.XLOOKUP(Tbl.Uurtarief[[#This Row],[Type projectmedewerker]],Tbl.Typemedewerker[Type_projectmedewerker],Tbl.Typemedewerker[Uurtarief],"",,)</f>
        <v>0</v>
      </c>
      <c r="M115" s="102">
        <f>MAX(Tbl.Uurtarief[[#This Row],[Uurtarief
loondienst]:[Uurtarief
vast bedrag]])</f>
        <v>0</v>
      </c>
      <c r="N115" s="102" t="str">
        <f>IFERROR(((Tbl.Uurtarief[[#This Row],[Brutojaarloon
(excl.vakantiegeld)]]+Tbl.Uurtarief[[#This Row],[Niet prestatie-gebonden uitkering]])*(1+Lijsten!$T$2))*(1+Lijsten!$T$3)/(Tbl.Uurtarief[[#This Row],[Werkweek
o.b.v.
fulltime]]/Lijsten!$T$5)/Lijsten!$T$4*Tbl.Uurtarief[[#This Row],[Deeltijd-
factor]],"")</f>
        <v/>
      </c>
      <c r="O115" s="33"/>
    </row>
    <row r="116" spans="2:15" ht="16.5" x14ac:dyDescent="0.3">
      <c r="B116" s="219"/>
      <c r="C116" s="220"/>
      <c r="D116" s="105">
        <f>_xlfn.XLOOKUP(Tbl.Uurtarief[[#This Row],[Type projectmedewerker]],Tbl.Typemedewerker[Type_projectmedewerker],Tbl.Typemedewerker[Kostensoort],"",,)</f>
        <v>0</v>
      </c>
      <c r="E116" s="110"/>
      <c r="F116" s="111"/>
      <c r="G116" s="112"/>
      <c r="H116" s="113"/>
      <c r="I116" s="115" t="str">
        <f>Tbl.Uurtarief[[#This Row],[Uurtarief
zonder
VKO]]</f>
        <v/>
      </c>
      <c r="J116" s="116"/>
      <c r="K116" s="116"/>
      <c r="L116" s="117">
        <f>_xlfn.XLOOKUP(Tbl.Uurtarief[[#This Row],[Type projectmedewerker]],Tbl.Typemedewerker[Type_projectmedewerker],Tbl.Typemedewerker[Uurtarief],"",,)</f>
        <v>0</v>
      </c>
      <c r="M116" s="102">
        <f>MAX(Tbl.Uurtarief[[#This Row],[Uurtarief
loondienst]:[Uurtarief
vast bedrag]])</f>
        <v>0</v>
      </c>
      <c r="N116" s="102" t="str">
        <f>IFERROR(((Tbl.Uurtarief[[#This Row],[Brutojaarloon
(excl.vakantiegeld)]]+Tbl.Uurtarief[[#This Row],[Niet prestatie-gebonden uitkering]])*(1+Lijsten!$T$2))*(1+Lijsten!$T$3)/(Tbl.Uurtarief[[#This Row],[Werkweek
o.b.v.
fulltime]]/Lijsten!$T$5)/Lijsten!$T$4*Tbl.Uurtarief[[#This Row],[Deeltijd-
factor]],"")</f>
        <v/>
      </c>
      <c r="O116" s="33"/>
    </row>
    <row r="117" spans="2:15" ht="16.5" x14ac:dyDescent="0.3">
      <c r="B117" s="219"/>
      <c r="C117" s="220"/>
      <c r="D117" s="105">
        <f>_xlfn.XLOOKUP(Tbl.Uurtarief[[#This Row],[Type projectmedewerker]],Tbl.Typemedewerker[Type_projectmedewerker],Tbl.Typemedewerker[Kostensoort],"",,)</f>
        <v>0</v>
      </c>
      <c r="E117" s="110"/>
      <c r="F117" s="111"/>
      <c r="G117" s="112"/>
      <c r="H117" s="113"/>
      <c r="I117" s="115" t="str">
        <f>Tbl.Uurtarief[[#This Row],[Uurtarief
zonder
VKO]]</f>
        <v/>
      </c>
      <c r="J117" s="116"/>
      <c r="K117" s="116"/>
      <c r="L117" s="117">
        <f>_xlfn.XLOOKUP(Tbl.Uurtarief[[#This Row],[Type projectmedewerker]],Tbl.Typemedewerker[Type_projectmedewerker],Tbl.Typemedewerker[Uurtarief],"",,)</f>
        <v>0</v>
      </c>
      <c r="M117" s="102">
        <f>MAX(Tbl.Uurtarief[[#This Row],[Uurtarief
loondienst]:[Uurtarief
vast bedrag]])</f>
        <v>0</v>
      </c>
      <c r="N117" s="102" t="str">
        <f>IFERROR(((Tbl.Uurtarief[[#This Row],[Brutojaarloon
(excl.vakantiegeld)]]+Tbl.Uurtarief[[#This Row],[Niet prestatie-gebonden uitkering]])*(1+Lijsten!$T$2))*(1+Lijsten!$T$3)/(Tbl.Uurtarief[[#This Row],[Werkweek
o.b.v.
fulltime]]/Lijsten!$T$5)/Lijsten!$T$4*Tbl.Uurtarief[[#This Row],[Deeltijd-
factor]],"")</f>
        <v/>
      </c>
      <c r="O117" s="33"/>
    </row>
    <row r="118" spans="2:15" ht="16.5" x14ac:dyDescent="0.3">
      <c r="B118" s="219"/>
      <c r="C118" s="220"/>
      <c r="D118" s="105">
        <f>_xlfn.XLOOKUP(Tbl.Uurtarief[[#This Row],[Type projectmedewerker]],Tbl.Typemedewerker[Type_projectmedewerker],Tbl.Typemedewerker[Kostensoort],"",,)</f>
        <v>0</v>
      </c>
      <c r="E118" s="110"/>
      <c r="F118" s="111"/>
      <c r="G118" s="112"/>
      <c r="H118" s="113"/>
      <c r="I118" s="115" t="str">
        <f>Tbl.Uurtarief[[#This Row],[Uurtarief
zonder
VKO]]</f>
        <v/>
      </c>
      <c r="J118" s="116"/>
      <c r="K118" s="116"/>
      <c r="L118" s="117">
        <f>_xlfn.XLOOKUP(Tbl.Uurtarief[[#This Row],[Type projectmedewerker]],Tbl.Typemedewerker[Type_projectmedewerker],Tbl.Typemedewerker[Uurtarief],"",,)</f>
        <v>0</v>
      </c>
      <c r="M118" s="102">
        <f>MAX(Tbl.Uurtarief[[#This Row],[Uurtarief
loondienst]:[Uurtarief
vast bedrag]])</f>
        <v>0</v>
      </c>
      <c r="N118" s="102" t="str">
        <f>IFERROR(((Tbl.Uurtarief[[#This Row],[Brutojaarloon
(excl.vakantiegeld)]]+Tbl.Uurtarief[[#This Row],[Niet prestatie-gebonden uitkering]])*(1+Lijsten!$T$2))*(1+Lijsten!$T$3)/(Tbl.Uurtarief[[#This Row],[Werkweek
o.b.v.
fulltime]]/Lijsten!$T$5)/Lijsten!$T$4*Tbl.Uurtarief[[#This Row],[Deeltijd-
factor]],"")</f>
        <v/>
      </c>
      <c r="O118" s="33"/>
    </row>
    <row r="119" spans="2:15" ht="16.5" x14ac:dyDescent="0.3">
      <c r="B119" s="219"/>
      <c r="C119" s="220"/>
      <c r="D119" s="105">
        <f>_xlfn.XLOOKUP(Tbl.Uurtarief[[#This Row],[Type projectmedewerker]],Tbl.Typemedewerker[Type_projectmedewerker],Tbl.Typemedewerker[Kostensoort],"",,)</f>
        <v>0</v>
      </c>
      <c r="E119" s="110"/>
      <c r="F119" s="111"/>
      <c r="G119" s="112"/>
      <c r="H119" s="113"/>
      <c r="I119" s="115" t="str">
        <f>Tbl.Uurtarief[[#This Row],[Uurtarief
zonder
VKO]]</f>
        <v/>
      </c>
      <c r="J119" s="116"/>
      <c r="K119" s="116"/>
      <c r="L119" s="117">
        <f>_xlfn.XLOOKUP(Tbl.Uurtarief[[#This Row],[Type projectmedewerker]],Tbl.Typemedewerker[Type_projectmedewerker],Tbl.Typemedewerker[Uurtarief],"",,)</f>
        <v>0</v>
      </c>
      <c r="M119" s="102">
        <f>MAX(Tbl.Uurtarief[[#This Row],[Uurtarief
loondienst]:[Uurtarief
vast bedrag]])</f>
        <v>0</v>
      </c>
      <c r="N119" s="102" t="str">
        <f>IFERROR(((Tbl.Uurtarief[[#This Row],[Brutojaarloon
(excl.vakantiegeld)]]+Tbl.Uurtarief[[#This Row],[Niet prestatie-gebonden uitkering]])*(1+Lijsten!$T$2))*(1+Lijsten!$T$3)/(Tbl.Uurtarief[[#This Row],[Werkweek
o.b.v.
fulltime]]/Lijsten!$T$5)/Lijsten!$T$4*Tbl.Uurtarief[[#This Row],[Deeltijd-
factor]],"")</f>
        <v/>
      </c>
      <c r="O119" s="33"/>
    </row>
    <row r="120" spans="2:15" ht="16.5" x14ac:dyDescent="0.3">
      <c r="B120" s="219"/>
      <c r="C120" s="220"/>
      <c r="D120" s="105">
        <f>_xlfn.XLOOKUP(Tbl.Uurtarief[[#This Row],[Type projectmedewerker]],Tbl.Typemedewerker[Type_projectmedewerker],Tbl.Typemedewerker[Kostensoort],"",,)</f>
        <v>0</v>
      </c>
      <c r="E120" s="110"/>
      <c r="F120" s="111"/>
      <c r="G120" s="112"/>
      <c r="H120" s="113"/>
      <c r="I120" s="115" t="str">
        <f>Tbl.Uurtarief[[#This Row],[Uurtarief
zonder
VKO]]</f>
        <v/>
      </c>
      <c r="J120" s="116"/>
      <c r="K120" s="116"/>
      <c r="L120" s="117">
        <f>_xlfn.XLOOKUP(Tbl.Uurtarief[[#This Row],[Type projectmedewerker]],Tbl.Typemedewerker[Type_projectmedewerker],Tbl.Typemedewerker[Uurtarief],"",,)</f>
        <v>0</v>
      </c>
      <c r="M120" s="102">
        <f>MAX(Tbl.Uurtarief[[#This Row],[Uurtarief
loondienst]:[Uurtarief
vast bedrag]])</f>
        <v>0</v>
      </c>
      <c r="N120" s="102" t="str">
        <f>IFERROR(((Tbl.Uurtarief[[#This Row],[Brutojaarloon
(excl.vakantiegeld)]]+Tbl.Uurtarief[[#This Row],[Niet prestatie-gebonden uitkering]])*(1+Lijsten!$T$2))*(1+Lijsten!$T$3)/(Tbl.Uurtarief[[#This Row],[Werkweek
o.b.v.
fulltime]]/Lijsten!$T$5)/Lijsten!$T$4*Tbl.Uurtarief[[#This Row],[Deeltijd-
factor]],"")</f>
        <v/>
      </c>
      <c r="O120" s="33"/>
    </row>
    <row r="121" spans="2:15" ht="16.5" x14ac:dyDescent="0.3">
      <c r="B121" s="219"/>
      <c r="C121" s="220"/>
      <c r="D121" s="105">
        <f>_xlfn.XLOOKUP(Tbl.Uurtarief[[#This Row],[Type projectmedewerker]],Tbl.Typemedewerker[Type_projectmedewerker],Tbl.Typemedewerker[Kostensoort],"",,)</f>
        <v>0</v>
      </c>
      <c r="E121" s="110"/>
      <c r="F121" s="111"/>
      <c r="G121" s="112"/>
      <c r="H121" s="113"/>
      <c r="I121" s="115" t="str">
        <f>Tbl.Uurtarief[[#This Row],[Uurtarief
zonder
VKO]]</f>
        <v/>
      </c>
      <c r="J121" s="116"/>
      <c r="K121" s="116"/>
      <c r="L121" s="117">
        <f>_xlfn.XLOOKUP(Tbl.Uurtarief[[#This Row],[Type projectmedewerker]],Tbl.Typemedewerker[Type_projectmedewerker],Tbl.Typemedewerker[Uurtarief],"",,)</f>
        <v>0</v>
      </c>
      <c r="M121" s="102">
        <f>MAX(Tbl.Uurtarief[[#This Row],[Uurtarief
loondienst]:[Uurtarief
vast bedrag]])</f>
        <v>0</v>
      </c>
      <c r="N121" s="102" t="str">
        <f>IFERROR(((Tbl.Uurtarief[[#This Row],[Brutojaarloon
(excl.vakantiegeld)]]+Tbl.Uurtarief[[#This Row],[Niet prestatie-gebonden uitkering]])*(1+Lijsten!$T$2))*(1+Lijsten!$T$3)/(Tbl.Uurtarief[[#This Row],[Werkweek
o.b.v.
fulltime]]/Lijsten!$T$5)/Lijsten!$T$4*Tbl.Uurtarief[[#This Row],[Deeltijd-
factor]],"")</f>
        <v/>
      </c>
      <c r="O121" s="33"/>
    </row>
    <row r="122" spans="2:15" ht="16.5" x14ac:dyDescent="0.3">
      <c r="B122" s="219"/>
      <c r="C122" s="220"/>
      <c r="D122" s="105">
        <f>_xlfn.XLOOKUP(Tbl.Uurtarief[[#This Row],[Type projectmedewerker]],Tbl.Typemedewerker[Type_projectmedewerker],Tbl.Typemedewerker[Kostensoort],"",,)</f>
        <v>0</v>
      </c>
      <c r="E122" s="110"/>
      <c r="F122" s="111"/>
      <c r="G122" s="112"/>
      <c r="H122" s="113"/>
      <c r="I122" s="115" t="str">
        <f>Tbl.Uurtarief[[#This Row],[Uurtarief
zonder
VKO]]</f>
        <v/>
      </c>
      <c r="J122" s="116"/>
      <c r="K122" s="116"/>
      <c r="L122" s="117">
        <f>_xlfn.XLOOKUP(Tbl.Uurtarief[[#This Row],[Type projectmedewerker]],Tbl.Typemedewerker[Type_projectmedewerker],Tbl.Typemedewerker[Uurtarief],"",,)</f>
        <v>0</v>
      </c>
      <c r="M122" s="102">
        <f>MAX(Tbl.Uurtarief[[#This Row],[Uurtarief
loondienst]:[Uurtarief
vast bedrag]])</f>
        <v>0</v>
      </c>
      <c r="N122" s="102" t="str">
        <f>IFERROR(((Tbl.Uurtarief[[#This Row],[Brutojaarloon
(excl.vakantiegeld)]]+Tbl.Uurtarief[[#This Row],[Niet prestatie-gebonden uitkering]])*(1+Lijsten!$T$2))*(1+Lijsten!$T$3)/(Tbl.Uurtarief[[#This Row],[Werkweek
o.b.v.
fulltime]]/Lijsten!$T$5)/Lijsten!$T$4*Tbl.Uurtarief[[#This Row],[Deeltijd-
factor]],"")</f>
        <v/>
      </c>
      <c r="O122" s="33"/>
    </row>
    <row r="123" spans="2:15" ht="16.5" x14ac:dyDescent="0.3">
      <c r="B123" s="219"/>
      <c r="C123" s="220"/>
      <c r="D123" s="105">
        <f>_xlfn.XLOOKUP(Tbl.Uurtarief[[#This Row],[Type projectmedewerker]],Tbl.Typemedewerker[Type_projectmedewerker],Tbl.Typemedewerker[Kostensoort],"",,)</f>
        <v>0</v>
      </c>
      <c r="E123" s="110"/>
      <c r="F123" s="111"/>
      <c r="G123" s="112"/>
      <c r="H123" s="113"/>
      <c r="I123" s="115" t="str">
        <f>Tbl.Uurtarief[[#This Row],[Uurtarief
zonder
VKO]]</f>
        <v/>
      </c>
      <c r="J123" s="116"/>
      <c r="K123" s="116"/>
      <c r="L123" s="117">
        <f>_xlfn.XLOOKUP(Tbl.Uurtarief[[#This Row],[Type projectmedewerker]],Tbl.Typemedewerker[Type_projectmedewerker],Tbl.Typemedewerker[Uurtarief],"",,)</f>
        <v>0</v>
      </c>
      <c r="M123" s="102">
        <f>MAX(Tbl.Uurtarief[[#This Row],[Uurtarief
loondienst]:[Uurtarief
vast bedrag]])</f>
        <v>0</v>
      </c>
      <c r="N123" s="102" t="str">
        <f>IFERROR(((Tbl.Uurtarief[[#This Row],[Brutojaarloon
(excl.vakantiegeld)]]+Tbl.Uurtarief[[#This Row],[Niet prestatie-gebonden uitkering]])*(1+Lijsten!$T$2))*(1+Lijsten!$T$3)/(Tbl.Uurtarief[[#This Row],[Werkweek
o.b.v.
fulltime]]/Lijsten!$T$5)/Lijsten!$T$4*Tbl.Uurtarief[[#This Row],[Deeltijd-
factor]],"")</f>
        <v/>
      </c>
      <c r="O123" s="33"/>
    </row>
    <row r="124" spans="2:15" ht="16.5" x14ac:dyDescent="0.3">
      <c r="B124" s="219"/>
      <c r="C124" s="220"/>
      <c r="D124" s="105">
        <f>_xlfn.XLOOKUP(Tbl.Uurtarief[[#This Row],[Type projectmedewerker]],Tbl.Typemedewerker[Type_projectmedewerker],Tbl.Typemedewerker[Kostensoort],"",,)</f>
        <v>0</v>
      </c>
      <c r="E124" s="110"/>
      <c r="F124" s="111"/>
      <c r="G124" s="112"/>
      <c r="H124" s="113"/>
      <c r="I124" s="115" t="str">
        <f>Tbl.Uurtarief[[#This Row],[Uurtarief
zonder
VKO]]</f>
        <v/>
      </c>
      <c r="J124" s="116"/>
      <c r="K124" s="116"/>
      <c r="L124" s="117">
        <f>_xlfn.XLOOKUP(Tbl.Uurtarief[[#This Row],[Type projectmedewerker]],Tbl.Typemedewerker[Type_projectmedewerker],Tbl.Typemedewerker[Uurtarief],"",,)</f>
        <v>0</v>
      </c>
      <c r="M124" s="102">
        <f>MAX(Tbl.Uurtarief[[#This Row],[Uurtarief
loondienst]:[Uurtarief
vast bedrag]])</f>
        <v>0</v>
      </c>
      <c r="N124" s="102" t="str">
        <f>IFERROR(((Tbl.Uurtarief[[#This Row],[Brutojaarloon
(excl.vakantiegeld)]]+Tbl.Uurtarief[[#This Row],[Niet prestatie-gebonden uitkering]])*(1+Lijsten!$T$2))*(1+Lijsten!$T$3)/(Tbl.Uurtarief[[#This Row],[Werkweek
o.b.v.
fulltime]]/Lijsten!$T$5)/Lijsten!$T$4*Tbl.Uurtarief[[#This Row],[Deeltijd-
factor]],"")</f>
        <v/>
      </c>
      <c r="O124" s="33"/>
    </row>
    <row r="125" spans="2:15" ht="16.5" x14ac:dyDescent="0.3">
      <c r="B125" s="219"/>
      <c r="C125" s="220"/>
      <c r="D125" s="105">
        <f>_xlfn.XLOOKUP(Tbl.Uurtarief[[#This Row],[Type projectmedewerker]],Tbl.Typemedewerker[Type_projectmedewerker],Tbl.Typemedewerker[Kostensoort],"",,)</f>
        <v>0</v>
      </c>
      <c r="E125" s="110"/>
      <c r="F125" s="111"/>
      <c r="G125" s="112"/>
      <c r="H125" s="113"/>
      <c r="I125" s="115" t="str">
        <f>Tbl.Uurtarief[[#This Row],[Uurtarief
zonder
VKO]]</f>
        <v/>
      </c>
      <c r="J125" s="116"/>
      <c r="K125" s="116"/>
      <c r="L125" s="117">
        <f>_xlfn.XLOOKUP(Tbl.Uurtarief[[#This Row],[Type projectmedewerker]],Tbl.Typemedewerker[Type_projectmedewerker],Tbl.Typemedewerker[Uurtarief],"",,)</f>
        <v>0</v>
      </c>
      <c r="M125" s="102">
        <f>MAX(Tbl.Uurtarief[[#This Row],[Uurtarief
loondienst]:[Uurtarief
vast bedrag]])</f>
        <v>0</v>
      </c>
      <c r="N125" s="102" t="str">
        <f>IFERROR(((Tbl.Uurtarief[[#This Row],[Brutojaarloon
(excl.vakantiegeld)]]+Tbl.Uurtarief[[#This Row],[Niet prestatie-gebonden uitkering]])*(1+Lijsten!$T$2))*(1+Lijsten!$T$3)/(Tbl.Uurtarief[[#This Row],[Werkweek
o.b.v.
fulltime]]/Lijsten!$T$5)/Lijsten!$T$4*Tbl.Uurtarief[[#This Row],[Deeltijd-
factor]],"")</f>
        <v/>
      </c>
      <c r="O125" s="33"/>
    </row>
    <row r="126" spans="2:15" ht="16.5" x14ac:dyDescent="0.3">
      <c r="B126" s="219"/>
      <c r="C126" s="220"/>
      <c r="D126" s="105">
        <f>_xlfn.XLOOKUP(Tbl.Uurtarief[[#This Row],[Type projectmedewerker]],Tbl.Typemedewerker[Type_projectmedewerker],Tbl.Typemedewerker[Kostensoort],"",,)</f>
        <v>0</v>
      </c>
      <c r="E126" s="110"/>
      <c r="F126" s="111"/>
      <c r="G126" s="112"/>
      <c r="H126" s="113"/>
      <c r="I126" s="115" t="str">
        <f>Tbl.Uurtarief[[#This Row],[Uurtarief
zonder
VKO]]</f>
        <v/>
      </c>
      <c r="J126" s="116"/>
      <c r="K126" s="116"/>
      <c r="L126" s="117">
        <f>_xlfn.XLOOKUP(Tbl.Uurtarief[[#This Row],[Type projectmedewerker]],Tbl.Typemedewerker[Type_projectmedewerker],Tbl.Typemedewerker[Uurtarief],"",,)</f>
        <v>0</v>
      </c>
      <c r="M126" s="102">
        <f>MAX(Tbl.Uurtarief[[#This Row],[Uurtarief
loondienst]:[Uurtarief
vast bedrag]])</f>
        <v>0</v>
      </c>
      <c r="N126" s="102" t="str">
        <f>IFERROR(((Tbl.Uurtarief[[#This Row],[Brutojaarloon
(excl.vakantiegeld)]]+Tbl.Uurtarief[[#This Row],[Niet prestatie-gebonden uitkering]])*(1+Lijsten!$T$2))*(1+Lijsten!$T$3)/(Tbl.Uurtarief[[#This Row],[Werkweek
o.b.v.
fulltime]]/Lijsten!$T$5)/Lijsten!$T$4*Tbl.Uurtarief[[#This Row],[Deeltijd-
factor]],"")</f>
        <v/>
      </c>
      <c r="O126" s="33"/>
    </row>
    <row r="127" spans="2:15" ht="16.5" x14ac:dyDescent="0.3">
      <c r="B127" s="219"/>
      <c r="C127" s="220"/>
      <c r="D127" s="105">
        <f>_xlfn.XLOOKUP(Tbl.Uurtarief[[#This Row],[Type projectmedewerker]],Tbl.Typemedewerker[Type_projectmedewerker],Tbl.Typemedewerker[Kostensoort],"",,)</f>
        <v>0</v>
      </c>
      <c r="E127" s="110"/>
      <c r="F127" s="111"/>
      <c r="G127" s="112"/>
      <c r="H127" s="113"/>
      <c r="I127" s="115" t="str">
        <f>Tbl.Uurtarief[[#This Row],[Uurtarief
zonder
VKO]]</f>
        <v/>
      </c>
      <c r="J127" s="116"/>
      <c r="K127" s="116"/>
      <c r="L127" s="117">
        <f>_xlfn.XLOOKUP(Tbl.Uurtarief[[#This Row],[Type projectmedewerker]],Tbl.Typemedewerker[Type_projectmedewerker],Tbl.Typemedewerker[Uurtarief],"",,)</f>
        <v>0</v>
      </c>
      <c r="M127" s="102">
        <f>MAX(Tbl.Uurtarief[[#This Row],[Uurtarief
loondienst]:[Uurtarief
vast bedrag]])</f>
        <v>0</v>
      </c>
      <c r="N127" s="102" t="str">
        <f>IFERROR(((Tbl.Uurtarief[[#This Row],[Brutojaarloon
(excl.vakantiegeld)]]+Tbl.Uurtarief[[#This Row],[Niet prestatie-gebonden uitkering]])*(1+Lijsten!$T$2))*(1+Lijsten!$T$3)/(Tbl.Uurtarief[[#This Row],[Werkweek
o.b.v.
fulltime]]/Lijsten!$T$5)/Lijsten!$T$4*Tbl.Uurtarief[[#This Row],[Deeltijd-
factor]],"")</f>
        <v/>
      </c>
      <c r="O127" s="33"/>
    </row>
    <row r="128" spans="2:15" ht="16.5" x14ac:dyDescent="0.3">
      <c r="B128" s="219"/>
      <c r="C128" s="220"/>
      <c r="D128" s="105">
        <f>_xlfn.XLOOKUP(Tbl.Uurtarief[[#This Row],[Type projectmedewerker]],Tbl.Typemedewerker[Type_projectmedewerker],Tbl.Typemedewerker[Kostensoort],"",,)</f>
        <v>0</v>
      </c>
      <c r="E128" s="110"/>
      <c r="F128" s="111"/>
      <c r="G128" s="112"/>
      <c r="H128" s="113"/>
      <c r="I128" s="115" t="str">
        <f>Tbl.Uurtarief[[#This Row],[Uurtarief
zonder
VKO]]</f>
        <v/>
      </c>
      <c r="J128" s="116"/>
      <c r="K128" s="116"/>
      <c r="L128" s="117">
        <f>_xlfn.XLOOKUP(Tbl.Uurtarief[[#This Row],[Type projectmedewerker]],Tbl.Typemedewerker[Type_projectmedewerker],Tbl.Typemedewerker[Uurtarief],"",,)</f>
        <v>0</v>
      </c>
      <c r="M128" s="102">
        <f>MAX(Tbl.Uurtarief[[#This Row],[Uurtarief
loondienst]:[Uurtarief
vast bedrag]])</f>
        <v>0</v>
      </c>
      <c r="N128" s="102" t="str">
        <f>IFERROR(((Tbl.Uurtarief[[#This Row],[Brutojaarloon
(excl.vakantiegeld)]]+Tbl.Uurtarief[[#This Row],[Niet prestatie-gebonden uitkering]])*(1+Lijsten!$T$2))*(1+Lijsten!$T$3)/(Tbl.Uurtarief[[#This Row],[Werkweek
o.b.v.
fulltime]]/Lijsten!$T$5)/Lijsten!$T$4*Tbl.Uurtarief[[#This Row],[Deeltijd-
factor]],"")</f>
        <v/>
      </c>
      <c r="O128" s="33"/>
    </row>
    <row r="129" spans="2:15" ht="16.5" x14ac:dyDescent="0.3">
      <c r="B129" s="219"/>
      <c r="C129" s="220"/>
      <c r="D129" s="105">
        <f>_xlfn.XLOOKUP(Tbl.Uurtarief[[#This Row],[Type projectmedewerker]],Tbl.Typemedewerker[Type_projectmedewerker],Tbl.Typemedewerker[Kostensoort],"",,)</f>
        <v>0</v>
      </c>
      <c r="E129" s="110"/>
      <c r="F129" s="111"/>
      <c r="G129" s="112"/>
      <c r="H129" s="113"/>
      <c r="I129" s="115" t="str">
        <f>Tbl.Uurtarief[[#This Row],[Uurtarief
zonder
VKO]]</f>
        <v/>
      </c>
      <c r="J129" s="116"/>
      <c r="K129" s="116"/>
      <c r="L129" s="117">
        <f>_xlfn.XLOOKUP(Tbl.Uurtarief[[#This Row],[Type projectmedewerker]],Tbl.Typemedewerker[Type_projectmedewerker],Tbl.Typemedewerker[Uurtarief],"",,)</f>
        <v>0</v>
      </c>
      <c r="M129" s="102">
        <f>MAX(Tbl.Uurtarief[[#This Row],[Uurtarief
loondienst]:[Uurtarief
vast bedrag]])</f>
        <v>0</v>
      </c>
      <c r="N129" s="102" t="str">
        <f>IFERROR(((Tbl.Uurtarief[[#This Row],[Brutojaarloon
(excl.vakantiegeld)]]+Tbl.Uurtarief[[#This Row],[Niet prestatie-gebonden uitkering]])*(1+Lijsten!$T$2))*(1+Lijsten!$T$3)/(Tbl.Uurtarief[[#This Row],[Werkweek
o.b.v.
fulltime]]/Lijsten!$T$5)/Lijsten!$T$4*Tbl.Uurtarief[[#This Row],[Deeltijd-
factor]],"")</f>
        <v/>
      </c>
      <c r="O129" s="33"/>
    </row>
    <row r="130" spans="2:15" ht="16.5" x14ac:dyDescent="0.3">
      <c r="B130" s="219"/>
      <c r="C130" s="220"/>
      <c r="D130" s="105">
        <f>_xlfn.XLOOKUP(Tbl.Uurtarief[[#This Row],[Type projectmedewerker]],Tbl.Typemedewerker[Type_projectmedewerker],Tbl.Typemedewerker[Kostensoort],"",,)</f>
        <v>0</v>
      </c>
      <c r="E130" s="110"/>
      <c r="F130" s="111"/>
      <c r="G130" s="112"/>
      <c r="H130" s="113"/>
      <c r="I130" s="115" t="str">
        <f>Tbl.Uurtarief[[#This Row],[Uurtarief
zonder
VKO]]</f>
        <v/>
      </c>
      <c r="J130" s="116"/>
      <c r="K130" s="116"/>
      <c r="L130" s="117">
        <f>_xlfn.XLOOKUP(Tbl.Uurtarief[[#This Row],[Type projectmedewerker]],Tbl.Typemedewerker[Type_projectmedewerker],Tbl.Typemedewerker[Uurtarief],"",,)</f>
        <v>0</v>
      </c>
      <c r="M130" s="102">
        <f>MAX(Tbl.Uurtarief[[#This Row],[Uurtarief
loondienst]:[Uurtarief
vast bedrag]])</f>
        <v>0</v>
      </c>
      <c r="N130" s="102" t="str">
        <f>IFERROR(((Tbl.Uurtarief[[#This Row],[Brutojaarloon
(excl.vakantiegeld)]]+Tbl.Uurtarief[[#This Row],[Niet prestatie-gebonden uitkering]])*(1+Lijsten!$T$2))*(1+Lijsten!$T$3)/(Tbl.Uurtarief[[#This Row],[Werkweek
o.b.v.
fulltime]]/Lijsten!$T$5)/Lijsten!$T$4*Tbl.Uurtarief[[#This Row],[Deeltijd-
factor]],"")</f>
        <v/>
      </c>
      <c r="O130" s="33"/>
    </row>
    <row r="131" spans="2:15" ht="16.5" x14ac:dyDescent="0.3">
      <c r="B131" s="219"/>
      <c r="C131" s="220"/>
      <c r="D131" s="105">
        <f>_xlfn.XLOOKUP(Tbl.Uurtarief[[#This Row],[Type projectmedewerker]],Tbl.Typemedewerker[Type_projectmedewerker],Tbl.Typemedewerker[Kostensoort],"",,)</f>
        <v>0</v>
      </c>
      <c r="E131" s="110"/>
      <c r="F131" s="111"/>
      <c r="G131" s="112"/>
      <c r="H131" s="113"/>
      <c r="I131" s="115" t="str">
        <f>Tbl.Uurtarief[[#This Row],[Uurtarief
zonder
VKO]]</f>
        <v/>
      </c>
      <c r="J131" s="116"/>
      <c r="K131" s="116"/>
      <c r="L131" s="117">
        <f>_xlfn.XLOOKUP(Tbl.Uurtarief[[#This Row],[Type projectmedewerker]],Tbl.Typemedewerker[Type_projectmedewerker],Tbl.Typemedewerker[Uurtarief],"",,)</f>
        <v>0</v>
      </c>
      <c r="M131" s="102">
        <f>MAX(Tbl.Uurtarief[[#This Row],[Uurtarief
loondienst]:[Uurtarief
vast bedrag]])</f>
        <v>0</v>
      </c>
      <c r="N131" s="102" t="str">
        <f>IFERROR(((Tbl.Uurtarief[[#This Row],[Brutojaarloon
(excl.vakantiegeld)]]+Tbl.Uurtarief[[#This Row],[Niet prestatie-gebonden uitkering]])*(1+Lijsten!$T$2))*(1+Lijsten!$T$3)/(Tbl.Uurtarief[[#This Row],[Werkweek
o.b.v.
fulltime]]/Lijsten!$T$5)/Lijsten!$T$4*Tbl.Uurtarief[[#This Row],[Deeltijd-
factor]],"")</f>
        <v/>
      </c>
      <c r="O131" s="33"/>
    </row>
    <row r="132" spans="2:15" ht="16.5" x14ac:dyDescent="0.3">
      <c r="B132" s="219"/>
      <c r="C132" s="220"/>
      <c r="D132" s="105">
        <f>_xlfn.XLOOKUP(Tbl.Uurtarief[[#This Row],[Type projectmedewerker]],Tbl.Typemedewerker[Type_projectmedewerker],Tbl.Typemedewerker[Kostensoort],"",,)</f>
        <v>0</v>
      </c>
      <c r="E132" s="110"/>
      <c r="F132" s="111"/>
      <c r="G132" s="112"/>
      <c r="H132" s="113"/>
      <c r="I132" s="115" t="str">
        <f>Tbl.Uurtarief[[#This Row],[Uurtarief
zonder
VKO]]</f>
        <v/>
      </c>
      <c r="J132" s="116"/>
      <c r="K132" s="116"/>
      <c r="L132" s="117">
        <f>_xlfn.XLOOKUP(Tbl.Uurtarief[[#This Row],[Type projectmedewerker]],Tbl.Typemedewerker[Type_projectmedewerker],Tbl.Typemedewerker[Uurtarief],"",,)</f>
        <v>0</v>
      </c>
      <c r="M132" s="102">
        <f>MAX(Tbl.Uurtarief[[#This Row],[Uurtarief
loondienst]:[Uurtarief
vast bedrag]])</f>
        <v>0</v>
      </c>
      <c r="N132" s="102" t="str">
        <f>IFERROR(((Tbl.Uurtarief[[#This Row],[Brutojaarloon
(excl.vakantiegeld)]]+Tbl.Uurtarief[[#This Row],[Niet prestatie-gebonden uitkering]])*(1+Lijsten!$T$2))*(1+Lijsten!$T$3)/(Tbl.Uurtarief[[#This Row],[Werkweek
o.b.v.
fulltime]]/Lijsten!$T$5)/Lijsten!$T$4*Tbl.Uurtarief[[#This Row],[Deeltijd-
factor]],"")</f>
        <v/>
      </c>
      <c r="O132" s="33"/>
    </row>
    <row r="133" spans="2:15" ht="16.5" x14ac:dyDescent="0.3">
      <c r="B133" s="219"/>
      <c r="C133" s="220"/>
      <c r="D133" s="105">
        <f>_xlfn.XLOOKUP(Tbl.Uurtarief[[#This Row],[Type projectmedewerker]],Tbl.Typemedewerker[Type_projectmedewerker],Tbl.Typemedewerker[Kostensoort],"",,)</f>
        <v>0</v>
      </c>
      <c r="E133" s="110"/>
      <c r="F133" s="111"/>
      <c r="G133" s="112"/>
      <c r="H133" s="113"/>
      <c r="I133" s="115" t="str">
        <f>Tbl.Uurtarief[[#This Row],[Uurtarief
zonder
VKO]]</f>
        <v/>
      </c>
      <c r="J133" s="116"/>
      <c r="K133" s="116"/>
      <c r="L133" s="117">
        <f>_xlfn.XLOOKUP(Tbl.Uurtarief[[#This Row],[Type projectmedewerker]],Tbl.Typemedewerker[Type_projectmedewerker],Tbl.Typemedewerker[Uurtarief],"",,)</f>
        <v>0</v>
      </c>
      <c r="M133" s="102">
        <f>MAX(Tbl.Uurtarief[[#This Row],[Uurtarief
loondienst]:[Uurtarief
vast bedrag]])</f>
        <v>0</v>
      </c>
      <c r="N133" s="102" t="str">
        <f>IFERROR(((Tbl.Uurtarief[[#This Row],[Brutojaarloon
(excl.vakantiegeld)]]+Tbl.Uurtarief[[#This Row],[Niet prestatie-gebonden uitkering]])*(1+Lijsten!$T$2))*(1+Lijsten!$T$3)/(Tbl.Uurtarief[[#This Row],[Werkweek
o.b.v.
fulltime]]/Lijsten!$T$5)/Lijsten!$T$4*Tbl.Uurtarief[[#This Row],[Deeltijd-
factor]],"")</f>
        <v/>
      </c>
      <c r="O133" s="33"/>
    </row>
    <row r="134" spans="2:15" ht="16.5" x14ac:dyDescent="0.3">
      <c r="B134" s="219"/>
      <c r="C134" s="220"/>
      <c r="D134" s="105">
        <f>_xlfn.XLOOKUP(Tbl.Uurtarief[[#This Row],[Type projectmedewerker]],Tbl.Typemedewerker[Type_projectmedewerker],Tbl.Typemedewerker[Kostensoort],"",,)</f>
        <v>0</v>
      </c>
      <c r="E134" s="110"/>
      <c r="F134" s="111"/>
      <c r="G134" s="112"/>
      <c r="H134" s="113"/>
      <c r="I134" s="115" t="str">
        <f>Tbl.Uurtarief[[#This Row],[Uurtarief
zonder
VKO]]</f>
        <v/>
      </c>
      <c r="J134" s="116"/>
      <c r="K134" s="116"/>
      <c r="L134" s="117">
        <f>_xlfn.XLOOKUP(Tbl.Uurtarief[[#This Row],[Type projectmedewerker]],Tbl.Typemedewerker[Type_projectmedewerker],Tbl.Typemedewerker[Uurtarief],"",,)</f>
        <v>0</v>
      </c>
      <c r="M134" s="102">
        <f>MAX(Tbl.Uurtarief[[#This Row],[Uurtarief
loondienst]:[Uurtarief
vast bedrag]])</f>
        <v>0</v>
      </c>
      <c r="N134" s="102" t="str">
        <f>IFERROR(((Tbl.Uurtarief[[#This Row],[Brutojaarloon
(excl.vakantiegeld)]]+Tbl.Uurtarief[[#This Row],[Niet prestatie-gebonden uitkering]])*(1+Lijsten!$T$2))*(1+Lijsten!$T$3)/(Tbl.Uurtarief[[#This Row],[Werkweek
o.b.v.
fulltime]]/Lijsten!$T$5)/Lijsten!$T$4*Tbl.Uurtarief[[#This Row],[Deeltijd-
factor]],"")</f>
        <v/>
      </c>
      <c r="O134" s="33"/>
    </row>
    <row r="135" spans="2:15" ht="16.5" x14ac:dyDescent="0.3">
      <c r="B135" s="219"/>
      <c r="C135" s="220"/>
      <c r="D135" s="105">
        <f>_xlfn.XLOOKUP(Tbl.Uurtarief[[#This Row],[Type projectmedewerker]],Tbl.Typemedewerker[Type_projectmedewerker],Tbl.Typemedewerker[Kostensoort],"",,)</f>
        <v>0</v>
      </c>
      <c r="E135" s="110"/>
      <c r="F135" s="111"/>
      <c r="G135" s="112"/>
      <c r="H135" s="113"/>
      <c r="I135" s="115" t="str">
        <f>Tbl.Uurtarief[[#This Row],[Uurtarief
zonder
VKO]]</f>
        <v/>
      </c>
      <c r="J135" s="116"/>
      <c r="K135" s="116"/>
      <c r="L135" s="117">
        <f>_xlfn.XLOOKUP(Tbl.Uurtarief[[#This Row],[Type projectmedewerker]],Tbl.Typemedewerker[Type_projectmedewerker],Tbl.Typemedewerker[Uurtarief],"",,)</f>
        <v>0</v>
      </c>
      <c r="M135" s="102">
        <f>MAX(Tbl.Uurtarief[[#This Row],[Uurtarief
loondienst]:[Uurtarief
vast bedrag]])</f>
        <v>0</v>
      </c>
      <c r="N135" s="102" t="str">
        <f>IFERROR(((Tbl.Uurtarief[[#This Row],[Brutojaarloon
(excl.vakantiegeld)]]+Tbl.Uurtarief[[#This Row],[Niet prestatie-gebonden uitkering]])*(1+Lijsten!$T$2))*(1+Lijsten!$T$3)/(Tbl.Uurtarief[[#This Row],[Werkweek
o.b.v.
fulltime]]/Lijsten!$T$5)/Lijsten!$T$4*Tbl.Uurtarief[[#This Row],[Deeltijd-
factor]],"")</f>
        <v/>
      </c>
      <c r="O135" s="33"/>
    </row>
    <row r="136" spans="2:15" ht="16.5" x14ac:dyDescent="0.3">
      <c r="B136" s="219"/>
      <c r="C136" s="220"/>
      <c r="D136" s="105">
        <f>_xlfn.XLOOKUP(Tbl.Uurtarief[[#This Row],[Type projectmedewerker]],Tbl.Typemedewerker[Type_projectmedewerker],Tbl.Typemedewerker[Kostensoort],"",,)</f>
        <v>0</v>
      </c>
      <c r="E136" s="110"/>
      <c r="F136" s="111"/>
      <c r="G136" s="112"/>
      <c r="H136" s="113"/>
      <c r="I136" s="115" t="str">
        <f>Tbl.Uurtarief[[#This Row],[Uurtarief
zonder
VKO]]</f>
        <v/>
      </c>
      <c r="J136" s="116"/>
      <c r="K136" s="116"/>
      <c r="L136" s="117">
        <f>_xlfn.XLOOKUP(Tbl.Uurtarief[[#This Row],[Type projectmedewerker]],Tbl.Typemedewerker[Type_projectmedewerker],Tbl.Typemedewerker[Uurtarief],"",,)</f>
        <v>0</v>
      </c>
      <c r="M136" s="102">
        <f>MAX(Tbl.Uurtarief[[#This Row],[Uurtarief
loondienst]:[Uurtarief
vast bedrag]])</f>
        <v>0</v>
      </c>
      <c r="N136" s="102" t="str">
        <f>IFERROR(((Tbl.Uurtarief[[#This Row],[Brutojaarloon
(excl.vakantiegeld)]]+Tbl.Uurtarief[[#This Row],[Niet prestatie-gebonden uitkering]])*(1+Lijsten!$T$2))*(1+Lijsten!$T$3)/(Tbl.Uurtarief[[#This Row],[Werkweek
o.b.v.
fulltime]]/Lijsten!$T$5)/Lijsten!$T$4*Tbl.Uurtarief[[#This Row],[Deeltijd-
factor]],"")</f>
        <v/>
      </c>
      <c r="O136" s="33"/>
    </row>
    <row r="137" spans="2:15" ht="16.5" x14ac:dyDescent="0.3">
      <c r="B137" s="219"/>
      <c r="C137" s="220"/>
      <c r="D137" s="105">
        <f>_xlfn.XLOOKUP(Tbl.Uurtarief[[#This Row],[Type projectmedewerker]],Tbl.Typemedewerker[Type_projectmedewerker],Tbl.Typemedewerker[Kostensoort],"",,)</f>
        <v>0</v>
      </c>
      <c r="E137" s="110"/>
      <c r="F137" s="111"/>
      <c r="G137" s="112"/>
      <c r="H137" s="113"/>
      <c r="I137" s="115" t="str">
        <f>Tbl.Uurtarief[[#This Row],[Uurtarief
zonder
VKO]]</f>
        <v/>
      </c>
      <c r="J137" s="116"/>
      <c r="K137" s="116"/>
      <c r="L137" s="117">
        <f>_xlfn.XLOOKUP(Tbl.Uurtarief[[#This Row],[Type projectmedewerker]],Tbl.Typemedewerker[Type_projectmedewerker],Tbl.Typemedewerker[Uurtarief],"",,)</f>
        <v>0</v>
      </c>
      <c r="M137" s="102">
        <f>MAX(Tbl.Uurtarief[[#This Row],[Uurtarief
loondienst]:[Uurtarief
vast bedrag]])</f>
        <v>0</v>
      </c>
      <c r="N137" s="102" t="str">
        <f>IFERROR(((Tbl.Uurtarief[[#This Row],[Brutojaarloon
(excl.vakantiegeld)]]+Tbl.Uurtarief[[#This Row],[Niet prestatie-gebonden uitkering]])*(1+Lijsten!$T$2))*(1+Lijsten!$T$3)/(Tbl.Uurtarief[[#This Row],[Werkweek
o.b.v.
fulltime]]/Lijsten!$T$5)/Lijsten!$T$4*Tbl.Uurtarief[[#This Row],[Deeltijd-
factor]],"")</f>
        <v/>
      </c>
      <c r="O137" s="33"/>
    </row>
    <row r="138" spans="2:15" ht="16.5" x14ac:dyDescent="0.3">
      <c r="B138" s="219"/>
      <c r="C138" s="220"/>
      <c r="D138" s="105">
        <f>_xlfn.XLOOKUP(Tbl.Uurtarief[[#This Row],[Type projectmedewerker]],Tbl.Typemedewerker[Type_projectmedewerker],Tbl.Typemedewerker[Kostensoort],"",,)</f>
        <v>0</v>
      </c>
      <c r="E138" s="110"/>
      <c r="F138" s="111"/>
      <c r="G138" s="112"/>
      <c r="H138" s="113"/>
      <c r="I138" s="115" t="str">
        <f>Tbl.Uurtarief[[#This Row],[Uurtarief
zonder
VKO]]</f>
        <v/>
      </c>
      <c r="J138" s="116"/>
      <c r="K138" s="116"/>
      <c r="L138" s="117">
        <f>_xlfn.XLOOKUP(Tbl.Uurtarief[[#This Row],[Type projectmedewerker]],Tbl.Typemedewerker[Type_projectmedewerker],Tbl.Typemedewerker[Uurtarief],"",,)</f>
        <v>0</v>
      </c>
      <c r="M138" s="102">
        <f>MAX(Tbl.Uurtarief[[#This Row],[Uurtarief
loondienst]:[Uurtarief
vast bedrag]])</f>
        <v>0</v>
      </c>
      <c r="N138" s="102" t="str">
        <f>IFERROR(((Tbl.Uurtarief[[#This Row],[Brutojaarloon
(excl.vakantiegeld)]]+Tbl.Uurtarief[[#This Row],[Niet prestatie-gebonden uitkering]])*(1+Lijsten!$T$2))*(1+Lijsten!$T$3)/(Tbl.Uurtarief[[#This Row],[Werkweek
o.b.v.
fulltime]]/Lijsten!$T$5)/Lijsten!$T$4*Tbl.Uurtarief[[#This Row],[Deeltijd-
factor]],"")</f>
        <v/>
      </c>
      <c r="O138" s="33"/>
    </row>
    <row r="139" spans="2:15" ht="16.5" x14ac:dyDescent="0.3">
      <c r="B139" s="219"/>
      <c r="C139" s="220"/>
      <c r="D139" s="105">
        <f>_xlfn.XLOOKUP(Tbl.Uurtarief[[#This Row],[Type projectmedewerker]],Tbl.Typemedewerker[Type_projectmedewerker],Tbl.Typemedewerker[Kostensoort],"",,)</f>
        <v>0</v>
      </c>
      <c r="E139" s="110"/>
      <c r="F139" s="111"/>
      <c r="G139" s="112"/>
      <c r="H139" s="113"/>
      <c r="I139" s="115" t="str">
        <f>Tbl.Uurtarief[[#This Row],[Uurtarief
zonder
VKO]]</f>
        <v/>
      </c>
      <c r="J139" s="116"/>
      <c r="K139" s="116"/>
      <c r="L139" s="117">
        <f>_xlfn.XLOOKUP(Tbl.Uurtarief[[#This Row],[Type projectmedewerker]],Tbl.Typemedewerker[Type_projectmedewerker],Tbl.Typemedewerker[Uurtarief],"",,)</f>
        <v>0</v>
      </c>
      <c r="M139" s="102">
        <f>MAX(Tbl.Uurtarief[[#This Row],[Uurtarief
loondienst]:[Uurtarief
vast bedrag]])</f>
        <v>0</v>
      </c>
      <c r="N139" s="102" t="str">
        <f>IFERROR(((Tbl.Uurtarief[[#This Row],[Brutojaarloon
(excl.vakantiegeld)]]+Tbl.Uurtarief[[#This Row],[Niet prestatie-gebonden uitkering]])*(1+Lijsten!$T$2))*(1+Lijsten!$T$3)/(Tbl.Uurtarief[[#This Row],[Werkweek
o.b.v.
fulltime]]/Lijsten!$T$5)/Lijsten!$T$4*Tbl.Uurtarief[[#This Row],[Deeltijd-
factor]],"")</f>
        <v/>
      </c>
      <c r="O139" s="33"/>
    </row>
    <row r="140" spans="2:15" ht="16.5" x14ac:dyDescent="0.3">
      <c r="B140" s="219"/>
      <c r="C140" s="220"/>
      <c r="D140" s="105">
        <f>_xlfn.XLOOKUP(Tbl.Uurtarief[[#This Row],[Type projectmedewerker]],Tbl.Typemedewerker[Type_projectmedewerker],Tbl.Typemedewerker[Kostensoort],"",,)</f>
        <v>0</v>
      </c>
      <c r="E140" s="110"/>
      <c r="F140" s="111"/>
      <c r="G140" s="112"/>
      <c r="H140" s="113"/>
      <c r="I140" s="115" t="str">
        <f>Tbl.Uurtarief[[#This Row],[Uurtarief
zonder
VKO]]</f>
        <v/>
      </c>
      <c r="J140" s="116"/>
      <c r="K140" s="116"/>
      <c r="L140" s="117">
        <f>_xlfn.XLOOKUP(Tbl.Uurtarief[[#This Row],[Type projectmedewerker]],Tbl.Typemedewerker[Type_projectmedewerker],Tbl.Typemedewerker[Uurtarief],"",,)</f>
        <v>0</v>
      </c>
      <c r="M140" s="102">
        <f>MAX(Tbl.Uurtarief[[#This Row],[Uurtarief
loondienst]:[Uurtarief
vast bedrag]])</f>
        <v>0</v>
      </c>
      <c r="N140" s="102" t="str">
        <f>IFERROR(((Tbl.Uurtarief[[#This Row],[Brutojaarloon
(excl.vakantiegeld)]]+Tbl.Uurtarief[[#This Row],[Niet prestatie-gebonden uitkering]])*(1+Lijsten!$T$2))*(1+Lijsten!$T$3)/(Tbl.Uurtarief[[#This Row],[Werkweek
o.b.v.
fulltime]]/Lijsten!$T$5)/Lijsten!$T$4*Tbl.Uurtarief[[#This Row],[Deeltijd-
factor]],"")</f>
        <v/>
      </c>
      <c r="O140" s="33"/>
    </row>
    <row r="141" spans="2:15" ht="16.5" x14ac:dyDescent="0.3">
      <c r="B141" s="219"/>
      <c r="C141" s="220"/>
      <c r="D141" s="105">
        <f>_xlfn.XLOOKUP(Tbl.Uurtarief[[#This Row],[Type projectmedewerker]],Tbl.Typemedewerker[Type_projectmedewerker],Tbl.Typemedewerker[Kostensoort],"",,)</f>
        <v>0</v>
      </c>
      <c r="E141" s="110"/>
      <c r="F141" s="111"/>
      <c r="G141" s="112"/>
      <c r="H141" s="113"/>
      <c r="I141" s="115" t="str">
        <f>Tbl.Uurtarief[[#This Row],[Uurtarief
zonder
VKO]]</f>
        <v/>
      </c>
      <c r="J141" s="116"/>
      <c r="K141" s="116"/>
      <c r="L141" s="117">
        <f>_xlfn.XLOOKUP(Tbl.Uurtarief[[#This Row],[Type projectmedewerker]],Tbl.Typemedewerker[Type_projectmedewerker],Tbl.Typemedewerker[Uurtarief],"",,)</f>
        <v>0</v>
      </c>
      <c r="M141" s="102">
        <f>MAX(Tbl.Uurtarief[[#This Row],[Uurtarief
loondienst]:[Uurtarief
vast bedrag]])</f>
        <v>0</v>
      </c>
      <c r="N141" s="102" t="str">
        <f>IFERROR(((Tbl.Uurtarief[[#This Row],[Brutojaarloon
(excl.vakantiegeld)]]+Tbl.Uurtarief[[#This Row],[Niet prestatie-gebonden uitkering]])*(1+Lijsten!$T$2))*(1+Lijsten!$T$3)/(Tbl.Uurtarief[[#This Row],[Werkweek
o.b.v.
fulltime]]/Lijsten!$T$5)/Lijsten!$T$4*Tbl.Uurtarief[[#This Row],[Deeltijd-
factor]],"")</f>
        <v/>
      </c>
      <c r="O141" s="33"/>
    </row>
    <row r="142" spans="2:15" ht="16.5" x14ac:dyDescent="0.3">
      <c r="B142" s="219"/>
      <c r="C142" s="220"/>
      <c r="D142" s="105">
        <f>_xlfn.XLOOKUP(Tbl.Uurtarief[[#This Row],[Type projectmedewerker]],Tbl.Typemedewerker[Type_projectmedewerker],Tbl.Typemedewerker[Kostensoort],"",,)</f>
        <v>0</v>
      </c>
      <c r="E142" s="110"/>
      <c r="F142" s="111"/>
      <c r="G142" s="112"/>
      <c r="H142" s="113"/>
      <c r="I142" s="115" t="str">
        <f>Tbl.Uurtarief[[#This Row],[Uurtarief
zonder
VKO]]</f>
        <v/>
      </c>
      <c r="J142" s="116"/>
      <c r="K142" s="116"/>
      <c r="L142" s="117">
        <f>_xlfn.XLOOKUP(Tbl.Uurtarief[[#This Row],[Type projectmedewerker]],Tbl.Typemedewerker[Type_projectmedewerker],Tbl.Typemedewerker[Uurtarief],"",,)</f>
        <v>0</v>
      </c>
      <c r="M142" s="102">
        <f>MAX(Tbl.Uurtarief[[#This Row],[Uurtarief
loondienst]:[Uurtarief
vast bedrag]])</f>
        <v>0</v>
      </c>
      <c r="N142" s="102" t="str">
        <f>IFERROR(((Tbl.Uurtarief[[#This Row],[Brutojaarloon
(excl.vakantiegeld)]]+Tbl.Uurtarief[[#This Row],[Niet prestatie-gebonden uitkering]])*(1+Lijsten!$T$2))*(1+Lijsten!$T$3)/(Tbl.Uurtarief[[#This Row],[Werkweek
o.b.v.
fulltime]]/Lijsten!$T$5)/Lijsten!$T$4*Tbl.Uurtarief[[#This Row],[Deeltijd-
factor]],"")</f>
        <v/>
      </c>
      <c r="O142" s="33"/>
    </row>
    <row r="143" spans="2:15" ht="16.5" x14ac:dyDescent="0.3">
      <c r="B143" s="219"/>
      <c r="C143" s="220"/>
      <c r="D143" s="105">
        <f>_xlfn.XLOOKUP(Tbl.Uurtarief[[#This Row],[Type projectmedewerker]],Tbl.Typemedewerker[Type_projectmedewerker],Tbl.Typemedewerker[Kostensoort],"",,)</f>
        <v>0</v>
      </c>
      <c r="E143" s="110"/>
      <c r="F143" s="111"/>
      <c r="G143" s="112"/>
      <c r="H143" s="113"/>
      <c r="I143" s="115" t="str">
        <f>Tbl.Uurtarief[[#This Row],[Uurtarief
zonder
VKO]]</f>
        <v/>
      </c>
      <c r="J143" s="116"/>
      <c r="K143" s="116"/>
      <c r="L143" s="117">
        <f>_xlfn.XLOOKUP(Tbl.Uurtarief[[#This Row],[Type projectmedewerker]],Tbl.Typemedewerker[Type_projectmedewerker],Tbl.Typemedewerker[Uurtarief],"",,)</f>
        <v>0</v>
      </c>
      <c r="M143" s="102">
        <f>MAX(Tbl.Uurtarief[[#This Row],[Uurtarief
loondienst]:[Uurtarief
vast bedrag]])</f>
        <v>0</v>
      </c>
      <c r="N143" s="102" t="str">
        <f>IFERROR(((Tbl.Uurtarief[[#This Row],[Brutojaarloon
(excl.vakantiegeld)]]+Tbl.Uurtarief[[#This Row],[Niet prestatie-gebonden uitkering]])*(1+Lijsten!$T$2))*(1+Lijsten!$T$3)/(Tbl.Uurtarief[[#This Row],[Werkweek
o.b.v.
fulltime]]/Lijsten!$T$5)/Lijsten!$T$4*Tbl.Uurtarief[[#This Row],[Deeltijd-
factor]],"")</f>
        <v/>
      </c>
      <c r="O143" s="33"/>
    </row>
    <row r="144" spans="2:15" ht="16.5" x14ac:dyDescent="0.3">
      <c r="B144" s="219"/>
      <c r="C144" s="220"/>
      <c r="D144" s="105">
        <f>_xlfn.XLOOKUP(Tbl.Uurtarief[[#This Row],[Type projectmedewerker]],Tbl.Typemedewerker[Type_projectmedewerker],Tbl.Typemedewerker[Kostensoort],"",,)</f>
        <v>0</v>
      </c>
      <c r="E144" s="110"/>
      <c r="F144" s="111"/>
      <c r="G144" s="112"/>
      <c r="H144" s="113"/>
      <c r="I144" s="115" t="str">
        <f>Tbl.Uurtarief[[#This Row],[Uurtarief
zonder
VKO]]</f>
        <v/>
      </c>
      <c r="J144" s="116"/>
      <c r="K144" s="116"/>
      <c r="L144" s="117">
        <f>_xlfn.XLOOKUP(Tbl.Uurtarief[[#This Row],[Type projectmedewerker]],Tbl.Typemedewerker[Type_projectmedewerker],Tbl.Typemedewerker[Uurtarief],"",,)</f>
        <v>0</v>
      </c>
      <c r="M144" s="102">
        <f>MAX(Tbl.Uurtarief[[#This Row],[Uurtarief
loondienst]:[Uurtarief
vast bedrag]])</f>
        <v>0</v>
      </c>
      <c r="N144" s="102" t="str">
        <f>IFERROR(((Tbl.Uurtarief[[#This Row],[Brutojaarloon
(excl.vakantiegeld)]]+Tbl.Uurtarief[[#This Row],[Niet prestatie-gebonden uitkering]])*(1+Lijsten!$T$2))*(1+Lijsten!$T$3)/(Tbl.Uurtarief[[#This Row],[Werkweek
o.b.v.
fulltime]]/Lijsten!$T$5)/Lijsten!$T$4*Tbl.Uurtarief[[#This Row],[Deeltijd-
factor]],"")</f>
        <v/>
      </c>
      <c r="O144" s="33"/>
    </row>
    <row r="145" spans="2:15" ht="16.5" x14ac:dyDescent="0.3">
      <c r="B145" s="219"/>
      <c r="C145" s="220"/>
      <c r="D145" s="105">
        <f>_xlfn.XLOOKUP(Tbl.Uurtarief[[#This Row],[Type projectmedewerker]],Tbl.Typemedewerker[Type_projectmedewerker],Tbl.Typemedewerker[Kostensoort],"",,)</f>
        <v>0</v>
      </c>
      <c r="E145" s="110"/>
      <c r="F145" s="111"/>
      <c r="G145" s="112"/>
      <c r="H145" s="113"/>
      <c r="I145" s="115" t="str">
        <f>Tbl.Uurtarief[[#This Row],[Uurtarief
zonder
VKO]]</f>
        <v/>
      </c>
      <c r="J145" s="116"/>
      <c r="K145" s="116"/>
      <c r="L145" s="117">
        <f>_xlfn.XLOOKUP(Tbl.Uurtarief[[#This Row],[Type projectmedewerker]],Tbl.Typemedewerker[Type_projectmedewerker],Tbl.Typemedewerker[Uurtarief],"",,)</f>
        <v>0</v>
      </c>
      <c r="M145" s="102">
        <f>MAX(Tbl.Uurtarief[[#This Row],[Uurtarief
loondienst]:[Uurtarief
vast bedrag]])</f>
        <v>0</v>
      </c>
      <c r="N145" s="102" t="str">
        <f>IFERROR(((Tbl.Uurtarief[[#This Row],[Brutojaarloon
(excl.vakantiegeld)]]+Tbl.Uurtarief[[#This Row],[Niet prestatie-gebonden uitkering]])*(1+Lijsten!$T$2))*(1+Lijsten!$T$3)/(Tbl.Uurtarief[[#This Row],[Werkweek
o.b.v.
fulltime]]/Lijsten!$T$5)/Lijsten!$T$4*Tbl.Uurtarief[[#This Row],[Deeltijd-
factor]],"")</f>
        <v/>
      </c>
      <c r="O145" s="33"/>
    </row>
    <row r="146" spans="2:15" ht="16.5" x14ac:dyDescent="0.3">
      <c r="B146" s="219"/>
      <c r="C146" s="220"/>
      <c r="D146" s="105">
        <f>_xlfn.XLOOKUP(Tbl.Uurtarief[[#This Row],[Type projectmedewerker]],Tbl.Typemedewerker[Type_projectmedewerker],Tbl.Typemedewerker[Kostensoort],"",,)</f>
        <v>0</v>
      </c>
      <c r="E146" s="110"/>
      <c r="F146" s="111"/>
      <c r="G146" s="112"/>
      <c r="H146" s="113"/>
      <c r="I146" s="115" t="str">
        <f>Tbl.Uurtarief[[#This Row],[Uurtarief
zonder
VKO]]</f>
        <v/>
      </c>
      <c r="J146" s="116"/>
      <c r="K146" s="116"/>
      <c r="L146" s="117">
        <f>_xlfn.XLOOKUP(Tbl.Uurtarief[[#This Row],[Type projectmedewerker]],Tbl.Typemedewerker[Type_projectmedewerker],Tbl.Typemedewerker[Uurtarief],"",,)</f>
        <v>0</v>
      </c>
      <c r="M146" s="102">
        <f>MAX(Tbl.Uurtarief[[#This Row],[Uurtarief
loondienst]:[Uurtarief
vast bedrag]])</f>
        <v>0</v>
      </c>
      <c r="N146" s="102" t="str">
        <f>IFERROR(((Tbl.Uurtarief[[#This Row],[Brutojaarloon
(excl.vakantiegeld)]]+Tbl.Uurtarief[[#This Row],[Niet prestatie-gebonden uitkering]])*(1+Lijsten!$T$2))*(1+Lijsten!$T$3)/(Tbl.Uurtarief[[#This Row],[Werkweek
o.b.v.
fulltime]]/Lijsten!$T$5)/Lijsten!$T$4*Tbl.Uurtarief[[#This Row],[Deeltijd-
factor]],"")</f>
        <v/>
      </c>
      <c r="O146" s="33"/>
    </row>
    <row r="147" spans="2:15" ht="16.5" x14ac:dyDescent="0.3">
      <c r="B147" s="219"/>
      <c r="C147" s="220"/>
      <c r="D147" s="105">
        <f>_xlfn.XLOOKUP(Tbl.Uurtarief[[#This Row],[Type projectmedewerker]],Tbl.Typemedewerker[Type_projectmedewerker],Tbl.Typemedewerker[Kostensoort],"",,)</f>
        <v>0</v>
      </c>
      <c r="E147" s="110"/>
      <c r="F147" s="111"/>
      <c r="G147" s="112"/>
      <c r="H147" s="113"/>
      <c r="I147" s="115" t="str">
        <f>Tbl.Uurtarief[[#This Row],[Uurtarief
zonder
VKO]]</f>
        <v/>
      </c>
      <c r="J147" s="116"/>
      <c r="K147" s="116"/>
      <c r="L147" s="117">
        <f>_xlfn.XLOOKUP(Tbl.Uurtarief[[#This Row],[Type projectmedewerker]],Tbl.Typemedewerker[Type_projectmedewerker],Tbl.Typemedewerker[Uurtarief],"",,)</f>
        <v>0</v>
      </c>
      <c r="M147" s="102">
        <f>MAX(Tbl.Uurtarief[[#This Row],[Uurtarief
loondienst]:[Uurtarief
vast bedrag]])</f>
        <v>0</v>
      </c>
      <c r="N147" s="102" t="str">
        <f>IFERROR(((Tbl.Uurtarief[[#This Row],[Brutojaarloon
(excl.vakantiegeld)]]+Tbl.Uurtarief[[#This Row],[Niet prestatie-gebonden uitkering]])*(1+Lijsten!$T$2))*(1+Lijsten!$T$3)/(Tbl.Uurtarief[[#This Row],[Werkweek
o.b.v.
fulltime]]/Lijsten!$T$5)/Lijsten!$T$4*Tbl.Uurtarief[[#This Row],[Deeltijd-
factor]],"")</f>
        <v/>
      </c>
      <c r="O147" s="33"/>
    </row>
    <row r="148" spans="2:15" ht="16.5" x14ac:dyDescent="0.3">
      <c r="B148" s="219"/>
      <c r="C148" s="220"/>
      <c r="D148" s="105">
        <f>_xlfn.XLOOKUP(Tbl.Uurtarief[[#This Row],[Type projectmedewerker]],Tbl.Typemedewerker[Type_projectmedewerker],Tbl.Typemedewerker[Kostensoort],"",,)</f>
        <v>0</v>
      </c>
      <c r="E148" s="110"/>
      <c r="F148" s="111"/>
      <c r="G148" s="112"/>
      <c r="H148" s="113"/>
      <c r="I148" s="115" t="str">
        <f>Tbl.Uurtarief[[#This Row],[Uurtarief
zonder
VKO]]</f>
        <v/>
      </c>
      <c r="J148" s="116"/>
      <c r="K148" s="116"/>
      <c r="L148" s="117">
        <f>_xlfn.XLOOKUP(Tbl.Uurtarief[[#This Row],[Type projectmedewerker]],Tbl.Typemedewerker[Type_projectmedewerker],Tbl.Typemedewerker[Uurtarief],"",,)</f>
        <v>0</v>
      </c>
      <c r="M148" s="102">
        <f>MAX(Tbl.Uurtarief[[#This Row],[Uurtarief
loondienst]:[Uurtarief
vast bedrag]])</f>
        <v>0</v>
      </c>
      <c r="N148" s="102" t="str">
        <f>IFERROR(((Tbl.Uurtarief[[#This Row],[Brutojaarloon
(excl.vakantiegeld)]]+Tbl.Uurtarief[[#This Row],[Niet prestatie-gebonden uitkering]])*(1+Lijsten!$T$2))*(1+Lijsten!$T$3)/(Tbl.Uurtarief[[#This Row],[Werkweek
o.b.v.
fulltime]]/Lijsten!$T$5)/Lijsten!$T$4*Tbl.Uurtarief[[#This Row],[Deeltijd-
factor]],"")</f>
        <v/>
      </c>
      <c r="O148" s="33"/>
    </row>
    <row r="149" spans="2:15" ht="16.5" x14ac:dyDescent="0.3">
      <c r="B149" s="219"/>
      <c r="C149" s="220"/>
      <c r="D149" s="105">
        <f>_xlfn.XLOOKUP(Tbl.Uurtarief[[#This Row],[Type projectmedewerker]],Tbl.Typemedewerker[Type_projectmedewerker],Tbl.Typemedewerker[Kostensoort],"",,)</f>
        <v>0</v>
      </c>
      <c r="E149" s="110"/>
      <c r="F149" s="111"/>
      <c r="G149" s="112"/>
      <c r="H149" s="113"/>
      <c r="I149" s="115" t="str">
        <f>Tbl.Uurtarief[[#This Row],[Uurtarief
zonder
VKO]]</f>
        <v/>
      </c>
      <c r="J149" s="116"/>
      <c r="K149" s="116"/>
      <c r="L149" s="117">
        <f>_xlfn.XLOOKUP(Tbl.Uurtarief[[#This Row],[Type projectmedewerker]],Tbl.Typemedewerker[Type_projectmedewerker],Tbl.Typemedewerker[Uurtarief],"",,)</f>
        <v>0</v>
      </c>
      <c r="M149" s="102">
        <f>MAX(Tbl.Uurtarief[[#This Row],[Uurtarief
loondienst]:[Uurtarief
vast bedrag]])</f>
        <v>0</v>
      </c>
      <c r="N149" s="102" t="str">
        <f>IFERROR(((Tbl.Uurtarief[[#This Row],[Brutojaarloon
(excl.vakantiegeld)]]+Tbl.Uurtarief[[#This Row],[Niet prestatie-gebonden uitkering]])*(1+Lijsten!$T$2))*(1+Lijsten!$T$3)/(Tbl.Uurtarief[[#This Row],[Werkweek
o.b.v.
fulltime]]/Lijsten!$T$5)/Lijsten!$T$4*Tbl.Uurtarief[[#This Row],[Deeltijd-
factor]],"")</f>
        <v/>
      </c>
      <c r="O149" s="33"/>
    </row>
    <row r="150" spans="2:15" ht="16.5" x14ac:dyDescent="0.3">
      <c r="B150" s="219"/>
      <c r="C150" s="220"/>
      <c r="D150" s="105">
        <f>_xlfn.XLOOKUP(Tbl.Uurtarief[[#This Row],[Type projectmedewerker]],Tbl.Typemedewerker[Type_projectmedewerker],Tbl.Typemedewerker[Kostensoort],"",,)</f>
        <v>0</v>
      </c>
      <c r="E150" s="110"/>
      <c r="F150" s="111"/>
      <c r="G150" s="112"/>
      <c r="H150" s="113"/>
      <c r="I150" s="115" t="str">
        <f>Tbl.Uurtarief[[#This Row],[Uurtarief
zonder
VKO]]</f>
        <v/>
      </c>
      <c r="J150" s="116"/>
      <c r="K150" s="116"/>
      <c r="L150" s="117">
        <f>_xlfn.XLOOKUP(Tbl.Uurtarief[[#This Row],[Type projectmedewerker]],Tbl.Typemedewerker[Type_projectmedewerker],Tbl.Typemedewerker[Uurtarief],"",,)</f>
        <v>0</v>
      </c>
      <c r="M150" s="102">
        <f>MAX(Tbl.Uurtarief[[#This Row],[Uurtarief
loondienst]:[Uurtarief
vast bedrag]])</f>
        <v>0</v>
      </c>
      <c r="N150" s="102" t="str">
        <f>IFERROR(((Tbl.Uurtarief[[#This Row],[Brutojaarloon
(excl.vakantiegeld)]]+Tbl.Uurtarief[[#This Row],[Niet prestatie-gebonden uitkering]])*(1+Lijsten!$T$2))*(1+Lijsten!$T$3)/(Tbl.Uurtarief[[#This Row],[Werkweek
o.b.v.
fulltime]]/Lijsten!$T$5)/Lijsten!$T$4*Tbl.Uurtarief[[#This Row],[Deeltijd-
factor]],"")</f>
        <v/>
      </c>
      <c r="O150" s="33"/>
    </row>
    <row r="151" spans="2:15" ht="16.5" x14ac:dyDescent="0.3">
      <c r="B151" s="219"/>
      <c r="C151" s="220"/>
      <c r="D151" s="105">
        <f>_xlfn.XLOOKUP(Tbl.Uurtarief[[#This Row],[Type projectmedewerker]],Tbl.Typemedewerker[Type_projectmedewerker],Tbl.Typemedewerker[Kostensoort],"",,)</f>
        <v>0</v>
      </c>
      <c r="E151" s="110"/>
      <c r="F151" s="111"/>
      <c r="G151" s="112"/>
      <c r="H151" s="113"/>
      <c r="I151" s="115" t="str">
        <f>Tbl.Uurtarief[[#This Row],[Uurtarief
zonder
VKO]]</f>
        <v/>
      </c>
      <c r="J151" s="116"/>
      <c r="K151" s="116"/>
      <c r="L151" s="117">
        <f>_xlfn.XLOOKUP(Tbl.Uurtarief[[#This Row],[Type projectmedewerker]],Tbl.Typemedewerker[Type_projectmedewerker],Tbl.Typemedewerker[Uurtarief],"",,)</f>
        <v>0</v>
      </c>
      <c r="M151" s="102">
        <f>MAX(Tbl.Uurtarief[[#This Row],[Uurtarief
loondienst]:[Uurtarief
vast bedrag]])</f>
        <v>0</v>
      </c>
      <c r="N151" s="102" t="str">
        <f>IFERROR(((Tbl.Uurtarief[[#This Row],[Brutojaarloon
(excl.vakantiegeld)]]+Tbl.Uurtarief[[#This Row],[Niet prestatie-gebonden uitkering]])*(1+Lijsten!$T$2))*(1+Lijsten!$T$3)/(Tbl.Uurtarief[[#This Row],[Werkweek
o.b.v.
fulltime]]/Lijsten!$T$5)/Lijsten!$T$4*Tbl.Uurtarief[[#This Row],[Deeltijd-
factor]],"")</f>
        <v/>
      </c>
      <c r="O151" s="33"/>
    </row>
    <row r="152" spans="2:15" ht="16.5" x14ac:dyDescent="0.3">
      <c r="B152" s="219"/>
      <c r="C152" s="220"/>
      <c r="D152" s="105">
        <f>_xlfn.XLOOKUP(Tbl.Uurtarief[[#This Row],[Type projectmedewerker]],Tbl.Typemedewerker[Type_projectmedewerker],Tbl.Typemedewerker[Kostensoort],"",,)</f>
        <v>0</v>
      </c>
      <c r="E152" s="110"/>
      <c r="F152" s="111"/>
      <c r="G152" s="112"/>
      <c r="H152" s="113"/>
      <c r="I152" s="115" t="str">
        <f>Tbl.Uurtarief[[#This Row],[Uurtarief
zonder
VKO]]</f>
        <v/>
      </c>
      <c r="J152" s="116"/>
      <c r="K152" s="116"/>
      <c r="L152" s="117">
        <f>_xlfn.XLOOKUP(Tbl.Uurtarief[[#This Row],[Type projectmedewerker]],Tbl.Typemedewerker[Type_projectmedewerker],Tbl.Typemedewerker[Uurtarief],"",,)</f>
        <v>0</v>
      </c>
      <c r="M152" s="102">
        <f>MAX(Tbl.Uurtarief[[#This Row],[Uurtarief
loondienst]:[Uurtarief
vast bedrag]])</f>
        <v>0</v>
      </c>
      <c r="N152" s="102" t="str">
        <f>IFERROR(((Tbl.Uurtarief[[#This Row],[Brutojaarloon
(excl.vakantiegeld)]]+Tbl.Uurtarief[[#This Row],[Niet prestatie-gebonden uitkering]])*(1+Lijsten!$T$2))*(1+Lijsten!$T$3)/(Tbl.Uurtarief[[#This Row],[Werkweek
o.b.v.
fulltime]]/Lijsten!$T$5)/Lijsten!$T$4*Tbl.Uurtarief[[#This Row],[Deeltijd-
factor]],"")</f>
        <v/>
      </c>
      <c r="O152" s="33"/>
    </row>
    <row r="153" spans="2:15" ht="16.5" x14ac:dyDescent="0.3">
      <c r="B153" s="219"/>
      <c r="C153" s="220"/>
      <c r="D153" s="105">
        <f>_xlfn.XLOOKUP(Tbl.Uurtarief[[#This Row],[Type projectmedewerker]],Tbl.Typemedewerker[Type_projectmedewerker],Tbl.Typemedewerker[Kostensoort],"",,)</f>
        <v>0</v>
      </c>
      <c r="E153" s="110"/>
      <c r="F153" s="111"/>
      <c r="G153" s="112"/>
      <c r="H153" s="113"/>
      <c r="I153" s="115" t="str">
        <f>Tbl.Uurtarief[[#This Row],[Uurtarief
zonder
VKO]]</f>
        <v/>
      </c>
      <c r="J153" s="116"/>
      <c r="K153" s="116"/>
      <c r="L153" s="117">
        <f>_xlfn.XLOOKUP(Tbl.Uurtarief[[#This Row],[Type projectmedewerker]],Tbl.Typemedewerker[Type_projectmedewerker],Tbl.Typemedewerker[Uurtarief],"",,)</f>
        <v>0</v>
      </c>
      <c r="M153" s="102">
        <f>MAX(Tbl.Uurtarief[[#This Row],[Uurtarief
loondienst]:[Uurtarief
vast bedrag]])</f>
        <v>0</v>
      </c>
      <c r="N153" s="102" t="str">
        <f>IFERROR(((Tbl.Uurtarief[[#This Row],[Brutojaarloon
(excl.vakantiegeld)]]+Tbl.Uurtarief[[#This Row],[Niet prestatie-gebonden uitkering]])*(1+Lijsten!$T$2))*(1+Lijsten!$T$3)/(Tbl.Uurtarief[[#This Row],[Werkweek
o.b.v.
fulltime]]/Lijsten!$T$5)/Lijsten!$T$4*Tbl.Uurtarief[[#This Row],[Deeltijd-
factor]],"")</f>
        <v/>
      </c>
      <c r="O153" s="33"/>
    </row>
    <row r="154" spans="2:15" ht="16.5" x14ac:dyDescent="0.3">
      <c r="B154" s="219"/>
      <c r="C154" s="220"/>
      <c r="D154" s="105">
        <f>_xlfn.XLOOKUP(Tbl.Uurtarief[[#This Row],[Type projectmedewerker]],Tbl.Typemedewerker[Type_projectmedewerker],Tbl.Typemedewerker[Kostensoort],"",,)</f>
        <v>0</v>
      </c>
      <c r="E154" s="110"/>
      <c r="F154" s="111"/>
      <c r="G154" s="112"/>
      <c r="H154" s="113"/>
      <c r="I154" s="115" t="str">
        <f>Tbl.Uurtarief[[#This Row],[Uurtarief
zonder
VKO]]</f>
        <v/>
      </c>
      <c r="J154" s="116"/>
      <c r="K154" s="116"/>
      <c r="L154" s="117">
        <f>_xlfn.XLOOKUP(Tbl.Uurtarief[[#This Row],[Type projectmedewerker]],Tbl.Typemedewerker[Type_projectmedewerker],Tbl.Typemedewerker[Uurtarief],"",,)</f>
        <v>0</v>
      </c>
      <c r="M154" s="102">
        <f>MAX(Tbl.Uurtarief[[#This Row],[Uurtarief
loondienst]:[Uurtarief
vast bedrag]])</f>
        <v>0</v>
      </c>
      <c r="N154" s="102" t="str">
        <f>IFERROR(((Tbl.Uurtarief[[#This Row],[Brutojaarloon
(excl.vakantiegeld)]]+Tbl.Uurtarief[[#This Row],[Niet prestatie-gebonden uitkering]])*(1+Lijsten!$T$2))*(1+Lijsten!$T$3)/(Tbl.Uurtarief[[#This Row],[Werkweek
o.b.v.
fulltime]]/Lijsten!$T$5)/Lijsten!$T$4*Tbl.Uurtarief[[#This Row],[Deeltijd-
factor]],"")</f>
        <v/>
      </c>
      <c r="O154" s="33"/>
    </row>
    <row r="155" spans="2:15" ht="16.5" x14ac:dyDescent="0.3">
      <c r="B155" s="219"/>
      <c r="C155" s="220"/>
      <c r="D155" s="105">
        <f>_xlfn.XLOOKUP(Tbl.Uurtarief[[#This Row],[Type projectmedewerker]],Tbl.Typemedewerker[Type_projectmedewerker],Tbl.Typemedewerker[Kostensoort],"",,)</f>
        <v>0</v>
      </c>
      <c r="E155" s="110"/>
      <c r="F155" s="111"/>
      <c r="G155" s="112"/>
      <c r="H155" s="113"/>
      <c r="I155" s="115" t="str">
        <f>Tbl.Uurtarief[[#This Row],[Uurtarief
zonder
VKO]]</f>
        <v/>
      </c>
      <c r="J155" s="116"/>
      <c r="K155" s="116"/>
      <c r="L155" s="117">
        <f>_xlfn.XLOOKUP(Tbl.Uurtarief[[#This Row],[Type projectmedewerker]],Tbl.Typemedewerker[Type_projectmedewerker],Tbl.Typemedewerker[Uurtarief],"",,)</f>
        <v>0</v>
      </c>
      <c r="M155" s="102">
        <f>MAX(Tbl.Uurtarief[[#This Row],[Uurtarief
loondienst]:[Uurtarief
vast bedrag]])</f>
        <v>0</v>
      </c>
      <c r="N155" s="102" t="str">
        <f>IFERROR(((Tbl.Uurtarief[[#This Row],[Brutojaarloon
(excl.vakantiegeld)]]+Tbl.Uurtarief[[#This Row],[Niet prestatie-gebonden uitkering]])*(1+Lijsten!$T$2))*(1+Lijsten!$T$3)/(Tbl.Uurtarief[[#This Row],[Werkweek
o.b.v.
fulltime]]/Lijsten!$T$5)/Lijsten!$T$4*Tbl.Uurtarief[[#This Row],[Deeltijd-
factor]],"")</f>
        <v/>
      </c>
      <c r="O155" s="33"/>
    </row>
    <row r="156" spans="2:15" ht="16.5" x14ac:dyDescent="0.3">
      <c r="B156" s="219"/>
      <c r="C156" s="220"/>
      <c r="D156" s="105">
        <f>_xlfn.XLOOKUP(Tbl.Uurtarief[[#This Row],[Type projectmedewerker]],Tbl.Typemedewerker[Type_projectmedewerker],Tbl.Typemedewerker[Kostensoort],"",,)</f>
        <v>0</v>
      </c>
      <c r="E156" s="110"/>
      <c r="F156" s="111"/>
      <c r="G156" s="112"/>
      <c r="H156" s="113"/>
      <c r="I156" s="115" t="str">
        <f>Tbl.Uurtarief[[#This Row],[Uurtarief
zonder
VKO]]</f>
        <v/>
      </c>
      <c r="J156" s="116"/>
      <c r="K156" s="116"/>
      <c r="L156" s="117">
        <f>_xlfn.XLOOKUP(Tbl.Uurtarief[[#This Row],[Type projectmedewerker]],Tbl.Typemedewerker[Type_projectmedewerker],Tbl.Typemedewerker[Uurtarief],"",,)</f>
        <v>0</v>
      </c>
      <c r="M156" s="102">
        <f>MAX(Tbl.Uurtarief[[#This Row],[Uurtarief
loondienst]:[Uurtarief
vast bedrag]])</f>
        <v>0</v>
      </c>
      <c r="N156" s="102" t="str">
        <f>IFERROR(((Tbl.Uurtarief[[#This Row],[Brutojaarloon
(excl.vakantiegeld)]]+Tbl.Uurtarief[[#This Row],[Niet prestatie-gebonden uitkering]])*(1+Lijsten!$T$2))*(1+Lijsten!$T$3)/(Tbl.Uurtarief[[#This Row],[Werkweek
o.b.v.
fulltime]]/Lijsten!$T$5)/Lijsten!$T$4*Tbl.Uurtarief[[#This Row],[Deeltijd-
factor]],"")</f>
        <v/>
      </c>
      <c r="O156" s="33"/>
    </row>
    <row r="157" spans="2:15" ht="16.5" x14ac:dyDescent="0.3">
      <c r="B157" s="219"/>
      <c r="C157" s="220"/>
      <c r="D157" s="105">
        <f>_xlfn.XLOOKUP(Tbl.Uurtarief[[#This Row],[Type projectmedewerker]],Tbl.Typemedewerker[Type_projectmedewerker],Tbl.Typemedewerker[Kostensoort],"",,)</f>
        <v>0</v>
      </c>
      <c r="E157" s="110"/>
      <c r="F157" s="111"/>
      <c r="G157" s="112"/>
      <c r="H157" s="113"/>
      <c r="I157" s="115" t="str">
        <f>Tbl.Uurtarief[[#This Row],[Uurtarief
zonder
VKO]]</f>
        <v/>
      </c>
      <c r="J157" s="116"/>
      <c r="K157" s="116"/>
      <c r="L157" s="117">
        <f>_xlfn.XLOOKUP(Tbl.Uurtarief[[#This Row],[Type projectmedewerker]],Tbl.Typemedewerker[Type_projectmedewerker],Tbl.Typemedewerker[Uurtarief],"",,)</f>
        <v>0</v>
      </c>
      <c r="M157" s="102">
        <f>MAX(Tbl.Uurtarief[[#This Row],[Uurtarief
loondienst]:[Uurtarief
vast bedrag]])</f>
        <v>0</v>
      </c>
      <c r="N157" s="102" t="str">
        <f>IFERROR(((Tbl.Uurtarief[[#This Row],[Brutojaarloon
(excl.vakantiegeld)]]+Tbl.Uurtarief[[#This Row],[Niet prestatie-gebonden uitkering]])*(1+Lijsten!$T$2))*(1+Lijsten!$T$3)/(Tbl.Uurtarief[[#This Row],[Werkweek
o.b.v.
fulltime]]/Lijsten!$T$5)/Lijsten!$T$4*Tbl.Uurtarief[[#This Row],[Deeltijd-
factor]],"")</f>
        <v/>
      </c>
      <c r="O157" s="33"/>
    </row>
    <row r="158" spans="2:15" ht="16.5" x14ac:dyDescent="0.3">
      <c r="B158" s="219"/>
      <c r="C158" s="220"/>
      <c r="D158" s="105">
        <f>_xlfn.XLOOKUP(Tbl.Uurtarief[[#This Row],[Type projectmedewerker]],Tbl.Typemedewerker[Type_projectmedewerker],Tbl.Typemedewerker[Kostensoort],"",,)</f>
        <v>0</v>
      </c>
      <c r="E158" s="110"/>
      <c r="F158" s="111"/>
      <c r="G158" s="112"/>
      <c r="H158" s="113"/>
      <c r="I158" s="115" t="str">
        <f>Tbl.Uurtarief[[#This Row],[Uurtarief
zonder
VKO]]</f>
        <v/>
      </c>
      <c r="J158" s="116"/>
      <c r="K158" s="116"/>
      <c r="L158" s="117">
        <f>_xlfn.XLOOKUP(Tbl.Uurtarief[[#This Row],[Type projectmedewerker]],Tbl.Typemedewerker[Type_projectmedewerker],Tbl.Typemedewerker[Uurtarief],"",,)</f>
        <v>0</v>
      </c>
      <c r="M158" s="102">
        <f>MAX(Tbl.Uurtarief[[#This Row],[Uurtarief
loondienst]:[Uurtarief
vast bedrag]])</f>
        <v>0</v>
      </c>
      <c r="N158" s="102" t="str">
        <f>IFERROR(((Tbl.Uurtarief[[#This Row],[Brutojaarloon
(excl.vakantiegeld)]]+Tbl.Uurtarief[[#This Row],[Niet prestatie-gebonden uitkering]])*(1+Lijsten!$T$2))*(1+Lijsten!$T$3)/(Tbl.Uurtarief[[#This Row],[Werkweek
o.b.v.
fulltime]]/Lijsten!$T$5)/Lijsten!$T$4*Tbl.Uurtarief[[#This Row],[Deeltijd-
factor]],"")</f>
        <v/>
      </c>
      <c r="O158" s="33"/>
    </row>
  </sheetData>
  <sheetProtection algorithmName="SHA-512" hashValue="yYn/5u1N1bOIN4DVdrLFmBRqYHIhIl3LnYAX3DZr5qD6HxcI073UzI5XQbWoodPSmIPh5Bhf01SPzg15OCRqgQ==" saltValue="qr9/KRpglMJLOQTWOD3H/A==" spinCount="100000" sheet="1" selectLockedCells="1"/>
  <conditionalFormatting sqref="C9:C158">
    <cfRule type="duplicateValues" dxfId="19" priority="6"/>
  </conditionalFormatting>
  <conditionalFormatting sqref="L9:L158">
    <cfRule type="cellIs" dxfId="14" priority="1" operator="greaterThan">
      <formula>0</formula>
    </cfRule>
  </conditionalFormatting>
  <dataValidations count="9">
    <dataValidation type="list" showInputMessage="1" showErrorMessage="1" errorTitle="Maak een keuze uit de lijst!" error="Klik op Annuleren._x000a_Klik daarna op het pijltje naast de cel." promptTitle="Maak een keuze uit de lijst." prompt="Klik op het pijltje naast de cel." sqref="B9:B158" xr:uid="{BF3F722D-A614-4831-87DA-1BACAA2AAF9D}">
      <formula1>Lijst_Typeprojectmedewerker</formula1>
    </dataValidation>
    <dataValidation type="decimal" operator="lessThan" allowBlank="1" showInputMessage="1" showErrorMessage="1" promptTitle="Werkweek" prompt="Vul hier het aantal uren van een fulltime werkweek in op basis van een (collectieve) arbeidsovereenkomst._x000a__x000a_Bijvoorbeeld:_x000a_40_x000a_36" sqref="E10:E158" xr:uid="{FF8B05FD-6836-4E33-AA4D-99E25ED794E0}">
      <formula1>99</formula1>
    </dataValidation>
    <dataValidation allowBlank="1" showInputMessage="1" showErrorMessage="1" promptTitle="Medewerker" prompt="Vul de naam en/of functie van de medewerker in._x000a__x000a_Let op!_x000a_Geef iedere medewewerker of functie een unieke naam._x000a_Dubbele waarden worden in rood aangegeven." sqref="C9:C158" xr:uid="{B65AD52A-8FE5-4DD0-92BF-310411158185}"/>
    <dataValidation operator="lessThan" allowBlank="1" showInputMessage="1" showErrorMessage="1" promptTitle="Werkweek" prompt="Vul hier het aantal uren van een fulltime werkweek in op basis van een (collectieve) arbeidsovereenkomst._x000a__x000a_Bijvoorbeeld:_x000a_40_x000a_36" sqref="E9" xr:uid="{E7E0924D-5F17-45A2-ADA0-DB3D374BEFAB}"/>
    <dataValidation allowBlank="1" showInputMessage="1" showErrorMessage="1" promptTitle="Deeltijdfactor" prompt="Vul hier het partimepercentage in dat van toepassing is op deze medewerker._x000a__x000a_Bijvoorbeeld:_x000a_100_x000a_80_x000a_..." sqref="F9:F158" xr:uid="{5F884F01-B9E0-4D3A-8E7E-E331EF1816E2}"/>
    <dataValidation allowBlank="1" showInputMessage="1" showErrorMessage="1" promptTitle="Brutojaarloon" prompt="Vul hier het brutojaarloon (exclusief vakantiegeld) in." sqref="G9:G158" xr:uid="{5B62A5C3-6F27-45CD-80B0-BDF6969C1B2D}"/>
    <dataValidation allowBlank="1" showInputMessage="1" showErrorMessage="1" promptTitle="Niet prestatiegebonden uitkering" prompt="Vul hier een bedrag in voor eventuele niet prestatiegebonden uitkeringen zoals bijvoorbeeld een 13e maand." sqref="H9:H158" xr:uid="{890A769C-EE38-475F-A7C5-BEC95AA992BE}"/>
    <dataValidation allowBlank="1" showInputMessage="1" showErrorMessage="1" promptTitle="IKS uurtarief" prompt="Indien u als kennisinstelling gebruik maakt van de integrale kostensystematiek. Vul hier het goedgekeurde IKS uurtarief in." sqref="J9:J158" xr:uid="{4419E6B4-7606-4241-8CB7-44E56DB57C59}"/>
    <dataValidation allowBlank="1" showInputMessage="1" showErrorMessage="1" promptTitle="Externe inhuur" prompt="Vul hier het uurtarief in wanneer u gebruik maakt van externe inhuur." sqref="K9:K158" xr:uid="{0B026E84-7404-45F7-94B8-40F65F00956D}"/>
  </dataValidations>
  <hyperlinks>
    <hyperlink ref="G3" location="Kosten!B9" tooltip="Ga naar werkblad Kosten" display="Kosten" xr:uid="{C4700482-5979-416A-83B3-86BCBD4D0139}"/>
  </hyperlinks>
  <pageMargins left="0.7" right="0.7" top="0.75" bottom="0.75" header="0.3" footer="0.3"/>
  <drawing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5" id="{35903DD1-D7B7-4B5E-8BD0-836A3528DBDC}">
            <xm:f>IF($B9=Lijsten!$O$2,TRUE,FALSE)</xm:f>
            <x14:dxf>
              <fill>
                <patternFill>
                  <bgColor theme="9" tint="0.79998168889431442"/>
                </patternFill>
              </fill>
            </x14:dxf>
          </x14:cfRule>
          <xm:sqref>E9:H158</xm:sqref>
        </x14:conditionalFormatting>
        <x14:conditionalFormatting xmlns:xm="http://schemas.microsoft.com/office/excel/2006/main">
          <x14:cfRule type="expression" priority="4" id="{F33925CD-F6A4-4D82-8C96-CEA5B3EA9F69}">
            <xm:f>IF($B9=Lijsten!$O$2,TRUE,FALSE)</xm:f>
            <x14:dxf>
              <font>
                <b/>
                <i val="0"/>
              </font>
              <fill>
                <patternFill>
                  <bgColor theme="0"/>
                </patternFill>
              </fill>
            </x14:dxf>
          </x14:cfRule>
          <xm:sqref>I9:I158</xm:sqref>
        </x14:conditionalFormatting>
        <x14:conditionalFormatting xmlns:xm="http://schemas.microsoft.com/office/excel/2006/main">
          <x14:cfRule type="expression" priority="3" id="{04B4F96A-3174-4E22-8CC1-19C9F3558938}">
            <xm:f>IF($B9=Lijsten!$O$5,TRUE,FALSE)</xm:f>
            <x14:dxf>
              <font>
                <b/>
                <i val="0"/>
              </font>
              <fill>
                <patternFill>
                  <bgColor theme="9" tint="0.79998168889431442"/>
                </patternFill>
              </fill>
            </x14:dxf>
          </x14:cfRule>
          <xm:sqref>J9:J158</xm:sqref>
        </x14:conditionalFormatting>
        <x14:conditionalFormatting xmlns:xm="http://schemas.microsoft.com/office/excel/2006/main">
          <x14:cfRule type="expression" priority="2" id="{B70B4448-E82C-4C3D-A226-0AF8A799F0F6}">
            <xm:f>IF($B9=Lijsten!$O$3,TRUE,FALSE)</xm:f>
            <x14:dxf>
              <font>
                <b/>
                <i val="0"/>
              </font>
              <fill>
                <patternFill>
                  <bgColor theme="9" tint="0.79998168889431442"/>
                </patternFill>
              </fill>
            </x14:dxf>
          </x14:cfRule>
          <xm:sqref>K9:K158</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7EAAFA-E30F-408B-B315-FB092B396DC9}">
  <sheetPr codeName="Blad7">
    <tabColor rgb="FF697DBB"/>
  </sheetPr>
  <dimension ref="A1:L38"/>
  <sheetViews>
    <sheetView showGridLines="0" workbookViewId="0">
      <pane xSplit="3" ySplit="8" topLeftCell="D9" activePane="bottomRight" state="frozen"/>
      <selection pane="topRight" activeCell="D1" sqref="D1"/>
      <selection pane="bottomLeft" activeCell="A9" sqref="A9"/>
      <selection pane="bottomRight" activeCell="B9" sqref="B9"/>
    </sheetView>
  </sheetViews>
  <sheetFormatPr defaultColWidth="0" defaultRowHeight="15" zeroHeight="1" x14ac:dyDescent="0.25"/>
  <cols>
    <col min="1" max="1" width="2.7109375" style="37" customWidth="1"/>
    <col min="2" max="3" width="26.7109375" customWidth="1"/>
    <col min="4" max="7" width="18.7109375" customWidth="1"/>
    <col min="8" max="10" width="13.7109375" customWidth="1"/>
    <col min="11" max="11" width="18.7109375" customWidth="1"/>
    <col min="12" max="12" width="2.7109375" style="37" customWidth="1"/>
    <col min="13" max="16384" width="9.140625" hidden="1"/>
  </cols>
  <sheetData>
    <row r="1" spans="2:11" s="37" customFormat="1" x14ac:dyDescent="0.25"/>
    <row r="2" spans="2:11" ht="18" x14ac:dyDescent="0.35">
      <c r="B2" s="3" t="str">
        <f>Partners!B2</f>
        <v>Project</v>
      </c>
      <c r="C2" s="4"/>
      <c r="G2" s="123" t="s">
        <v>382</v>
      </c>
    </row>
    <row r="3" spans="2:11" ht="15.75" x14ac:dyDescent="0.3">
      <c r="B3" s="164" t="str">
        <f>Partners!B3</f>
        <v>Projectnaam</v>
      </c>
      <c r="C3" s="127">
        <f>Partners!C3</f>
        <v>0</v>
      </c>
      <c r="G3" s="6" t="s">
        <v>381</v>
      </c>
    </row>
    <row r="4" spans="2:11" ht="15.75" x14ac:dyDescent="0.3">
      <c r="B4" s="164" t="str">
        <f>Partners!B4</f>
        <v>Projectlocatie</v>
      </c>
      <c r="C4" s="128">
        <f>Partners!C4</f>
        <v>0</v>
      </c>
      <c r="G4" s="27" t="s">
        <v>63</v>
      </c>
    </row>
    <row r="5" spans="2:11" ht="15.75" x14ac:dyDescent="0.3">
      <c r="B5" s="164" t="str">
        <f>Partners!B5</f>
        <v>Penvoerder</v>
      </c>
      <c r="C5" s="128" t="str">
        <f>Partners!C5</f>
        <v/>
      </c>
    </row>
    <row r="6" spans="2:11" ht="15.75" x14ac:dyDescent="0.3">
      <c r="B6" s="4"/>
      <c r="C6" s="4"/>
    </row>
    <row r="7" spans="2:11" ht="18" x14ac:dyDescent="0.35">
      <c r="B7" s="3" t="s">
        <v>54</v>
      </c>
      <c r="C7" s="4"/>
    </row>
    <row r="8" spans="2:11" ht="45" x14ac:dyDescent="0.25">
      <c r="B8" s="25" t="s">
        <v>38</v>
      </c>
      <c r="C8" s="25" t="s">
        <v>35</v>
      </c>
      <c r="D8" s="25" t="s">
        <v>39</v>
      </c>
      <c r="E8" s="25" t="s">
        <v>40</v>
      </c>
      <c r="F8" s="25" t="s">
        <v>383</v>
      </c>
      <c r="G8" s="25" t="s">
        <v>385</v>
      </c>
      <c r="H8" s="36" t="s">
        <v>415</v>
      </c>
      <c r="I8" s="36" t="s">
        <v>41</v>
      </c>
      <c r="J8" s="35" t="s">
        <v>384</v>
      </c>
      <c r="K8" s="38" t="s">
        <v>42</v>
      </c>
    </row>
    <row r="9" spans="2:11" x14ac:dyDescent="0.25">
      <c r="B9" s="223"/>
      <c r="C9" s="223"/>
      <c r="D9" s="224"/>
      <c r="E9" s="225"/>
      <c r="F9" s="226"/>
      <c r="G9" s="223"/>
      <c r="H9" s="227"/>
      <c r="I9" s="228"/>
      <c r="J9" s="1" t="str">
        <f>IFERROR((Tbl.Afschrijvingskosten[[#This Row],[Aanschafwaarde]]-Tbl.Afschrijvingskosten[[#This Row],[Restwaarde]])/Tbl.Afschrijvingskosten[[#This Row],[Totaal gebruik in eenheden]]*Tbl.Afschrijvingskosten[[#This Row],[% toerekening aan project]], "")</f>
        <v/>
      </c>
      <c r="K9" t="str">
        <f>CONCATENATE("per ",Tbl.Afschrijvingskosten[[#This Row],[Afschrijvings-
eenheid]],Tbl.Afschrijvingskosten[[#This Row],[Afschrijvings-eenheid anders]])</f>
        <v xml:space="preserve">per </v>
      </c>
    </row>
    <row r="10" spans="2:11" x14ac:dyDescent="0.25">
      <c r="B10" s="223"/>
      <c r="C10" s="223"/>
      <c r="D10" s="224"/>
      <c r="E10" s="225"/>
      <c r="F10" s="226"/>
      <c r="G10" s="223"/>
      <c r="H10" s="227"/>
      <c r="I10" s="228"/>
      <c r="J10" s="1" t="str">
        <f>IFERROR((Tbl.Afschrijvingskosten[[#This Row],[Aanschafwaarde]]-Tbl.Afschrijvingskosten[[#This Row],[Restwaarde]])/Tbl.Afschrijvingskosten[[#This Row],[Totaal gebruik in eenheden]]*Tbl.Afschrijvingskosten[[#This Row],[% toerekening aan project]], "")</f>
        <v/>
      </c>
      <c r="K10" t="str">
        <f>CONCATENATE("per ",Tbl.Afschrijvingskosten[[#This Row],[Afschrijvings-
eenheid]],Tbl.Afschrijvingskosten[[#This Row],[Afschrijvings-eenheid anders]])</f>
        <v xml:space="preserve">per </v>
      </c>
    </row>
    <row r="11" spans="2:11" x14ac:dyDescent="0.25">
      <c r="B11" s="223"/>
      <c r="C11" s="223"/>
      <c r="D11" s="224"/>
      <c r="E11" s="225"/>
      <c r="F11" s="226"/>
      <c r="G11" s="223"/>
      <c r="H11" s="227"/>
      <c r="I11" s="228"/>
      <c r="J11" s="1" t="str">
        <f>IFERROR((Tbl.Afschrijvingskosten[[#This Row],[Aanschafwaarde]]-Tbl.Afschrijvingskosten[[#This Row],[Restwaarde]])/Tbl.Afschrijvingskosten[[#This Row],[Totaal gebruik in eenheden]]*Tbl.Afschrijvingskosten[[#This Row],[% toerekening aan project]], "")</f>
        <v/>
      </c>
      <c r="K11" t="str">
        <f>CONCATENATE("per ",Tbl.Afschrijvingskosten[[#This Row],[Afschrijvings-
eenheid]],Tbl.Afschrijvingskosten[[#This Row],[Afschrijvings-eenheid anders]])</f>
        <v xml:space="preserve">per </v>
      </c>
    </row>
    <row r="12" spans="2:11" x14ac:dyDescent="0.25">
      <c r="B12" s="223"/>
      <c r="C12" s="223"/>
      <c r="D12" s="224"/>
      <c r="E12" s="225"/>
      <c r="F12" s="226"/>
      <c r="G12" s="223"/>
      <c r="H12" s="227"/>
      <c r="I12" s="228"/>
      <c r="J12" s="1" t="str">
        <f>IFERROR((Tbl.Afschrijvingskosten[[#This Row],[Aanschafwaarde]]-Tbl.Afschrijvingskosten[[#This Row],[Restwaarde]])/Tbl.Afschrijvingskosten[[#This Row],[Totaal gebruik in eenheden]]*Tbl.Afschrijvingskosten[[#This Row],[% toerekening aan project]], "")</f>
        <v/>
      </c>
      <c r="K12" t="str">
        <f>CONCATENATE("per ",Tbl.Afschrijvingskosten[[#This Row],[Afschrijvings-
eenheid]],Tbl.Afschrijvingskosten[[#This Row],[Afschrijvings-eenheid anders]])</f>
        <v xml:space="preserve">per </v>
      </c>
    </row>
    <row r="13" spans="2:11" x14ac:dyDescent="0.25">
      <c r="B13" s="223"/>
      <c r="C13" s="223"/>
      <c r="D13" s="224"/>
      <c r="E13" s="225"/>
      <c r="F13" s="226"/>
      <c r="G13" s="223"/>
      <c r="H13" s="227"/>
      <c r="I13" s="228"/>
      <c r="J13" s="1" t="str">
        <f>IFERROR((Tbl.Afschrijvingskosten[[#This Row],[Aanschafwaarde]]-Tbl.Afschrijvingskosten[[#This Row],[Restwaarde]])/Tbl.Afschrijvingskosten[[#This Row],[Totaal gebruik in eenheden]]*Tbl.Afschrijvingskosten[[#This Row],[% toerekening aan project]], "")</f>
        <v/>
      </c>
      <c r="K13" t="str">
        <f>CONCATENATE("per ",Tbl.Afschrijvingskosten[[#This Row],[Afschrijvings-
eenheid]],Tbl.Afschrijvingskosten[[#This Row],[Afschrijvings-eenheid anders]])</f>
        <v xml:space="preserve">per </v>
      </c>
    </row>
    <row r="14" spans="2:11" x14ac:dyDescent="0.25">
      <c r="B14" s="223"/>
      <c r="C14" s="223"/>
      <c r="D14" s="224"/>
      <c r="E14" s="225"/>
      <c r="F14" s="226"/>
      <c r="G14" s="223"/>
      <c r="H14" s="227"/>
      <c r="I14" s="228"/>
      <c r="J14" s="1" t="str">
        <f>IFERROR((Tbl.Afschrijvingskosten[[#This Row],[Aanschafwaarde]]-Tbl.Afschrijvingskosten[[#This Row],[Restwaarde]])/Tbl.Afschrijvingskosten[[#This Row],[Totaal gebruik in eenheden]]*Tbl.Afschrijvingskosten[[#This Row],[% toerekening aan project]], "")</f>
        <v/>
      </c>
      <c r="K14" t="str">
        <f>CONCATENATE("per ",Tbl.Afschrijvingskosten[[#This Row],[Afschrijvings-
eenheid]],Tbl.Afschrijvingskosten[[#This Row],[Afschrijvings-eenheid anders]])</f>
        <v xml:space="preserve">per </v>
      </c>
    </row>
    <row r="15" spans="2:11" x14ac:dyDescent="0.25">
      <c r="B15" s="223"/>
      <c r="C15" s="223"/>
      <c r="D15" s="224"/>
      <c r="E15" s="225"/>
      <c r="F15" s="226"/>
      <c r="G15" s="223"/>
      <c r="H15" s="227"/>
      <c r="I15" s="228"/>
      <c r="J15" s="1" t="str">
        <f>IFERROR((Tbl.Afschrijvingskosten[[#This Row],[Aanschafwaarde]]-Tbl.Afschrijvingskosten[[#This Row],[Restwaarde]])/Tbl.Afschrijvingskosten[[#This Row],[Totaal gebruik in eenheden]]*Tbl.Afschrijvingskosten[[#This Row],[% toerekening aan project]], "")</f>
        <v/>
      </c>
      <c r="K15" t="str">
        <f>CONCATENATE("per ",Tbl.Afschrijvingskosten[[#This Row],[Afschrijvings-
eenheid]],Tbl.Afschrijvingskosten[[#This Row],[Afschrijvings-eenheid anders]])</f>
        <v xml:space="preserve">per </v>
      </c>
    </row>
    <row r="16" spans="2:11" x14ac:dyDescent="0.25">
      <c r="B16" s="223"/>
      <c r="C16" s="223"/>
      <c r="D16" s="224"/>
      <c r="E16" s="225"/>
      <c r="F16" s="226"/>
      <c r="G16" s="223"/>
      <c r="H16" s="227"/>
      <c r="I16" s="228"/>
      <c r="J16" s="1" t="str">
        <f>IFERROR((Tbl.Afschrijvingskosten[[#This Row],[Aanschafwaarde]]-Tbl.Afschrijvingskosten[[#This Row],[Restwaarde]])/Tbl.Afschrijvingskosten[[#This Row],[Totaal gebruik in eenheden]]*Tbl.Afschrijvingskosten[[#This Row],[% toerekening aan project]], "")</f>
        <v/>
      </c>
      <c r="K16" t="str">
        <f>CONCATENATE("per ",Tbl.Afschrijvingskosten[[#This Row],[Afschrijvings-
eenheid]],Tbl.Afschrijvingskosten[[#This Row],[Afschrijvings-eenheid anders]])</f>
        <v xml:space="preserve">per </v>
      </c>
    </row>
    <row r="17" spans="2:11" x14ac:dyDescent="0.25">
      <c r="B17" s="223"/>
      <c r="C17" s="223"/>
      <c r="D17" s="224"/>
      <c r="E17" s="225"/>
      <c r="F17" s="226"/>
      <c r="G17" s="223"/>
      <c r="H17" s="227"/>
      <c r="I17" s="228"/>
      <c r="J17" s="1" t="str">
        <f>IFERROR((Tbl.Afschrijvingskosten[[#This Row],[Aanschafwaarde]]-Tbl.Afschrijvingskosten[[#This Row],[Restwaarde]])/Tbl.Afschrijvingskosten[[#This Row],[Totaal gebruik in eenheden]]*Tbl.Afschrijvingskosten[[#This Row],[% toerekening aan project]], "")</f>
        <v/>
      </c>
      <c r="K17" t="str">
        <f>CONCATENATE("per ",Tbl.Afschrijvingskosten[[#This Row],[Afschrijvings-
eenheid]],Tbl.Afschrijvingskosten[[#This Row],[Afschrijvings-eenheid anders]])</f>
        <v xml:space="preserve">per </v>
      </c>
    </row>
    <row r="18" spans="2:11" x14ac:dyDescent="0.25">
      <c r="B18" s="223"/>
      <c r="C18" s="223"/>
      <c r="D18" s="224"/>
      <c r="E18" s="225"/>
      <c r="F18" s="226"/>
      <c r="G18" s="223"/>
      <c r="H18" s="227"/>
      <c r="I18" s="228"/>
      <c r="J18" s="1" t="str">
        <f>IFERROR((Tbl.Afschrijvingskosten[[#This Row],[Aanschafwaarde]]-Tbl.Afschrijvingskosten[[#This Row],[Restwaarde]])/Tbl.Afschrijvingskosten[[#This Row],[Totaal gebruik in eenheden]]*Tbl.Afschrijvingskosten[[#This Row],[% toerekening aan project]], "")</f>
        <v/>
      </c>
      <c r="K18" t="str">
        <f>CONCATENATE("per ",Tbl.Afschrijvingskosten[[#This Row],[Afschrijvings-
eenheid]],Tbl.Afschrijvingskosten[[#This Row],[Afschrijvings-eenheid anders]])</f>
        <v xml:space="preserve">per </v>
      </c>
    </row>
    <row r="19" spans="2:11" x14ac:dyDescent="0.25">
      <c r="B19" s="223"/>
      <c r="C19" s="223"/>
      <c r="D19" s="224"/>
      <c r="E19" s="225"/>
      <c r="F19" s="226"/>
      <c r="G19" s="223"/>
      <c r="H19" s="227"/>
      <c r="I19" s="228"/>
      <c r="J19" s="1" t="str">
        <f>IFERROR((Tbl.Afschrijvingskosten[[#This Row],[Aanschafwaarde]]-Tbl.Afschrijvingskosten[[#This Row],[Restwaarde]])/Tbl.Afschrijvingskosten[[#This Row],[Totaal gebruik in eenheden]]*Tbl.Afschrijvingskosten[[#This Row],[% toerekening aan project]], "")</f>
        <v/>
      </c>
      <c r="K19" t="str">
        <f>CONCATENATE("per ",Tbl.Afschrijvingskosten[[#This Row],[Afschrijvings-
eenheid]],Tbl.Afschrijvingskosten[[#This Row],[Afschrijvings-eenheid anders]])</f>
        <v xml:space="preserve">per </v>
      </c>
    </row>
    <row r="20" spans="2:11" x14ac:dyDescent="0.25">
      <c r="B20" s="223"/>
      <c r="C20" s="223"/>
      <c r="D20" s="224"/>
      <c r="E20" s="225"/>
      <c r="F20" s="226"/>
      <c r="G20" s="223"/>
      <c r="H20" s="227"/>
      <c r="I20" s="228"/>
      <c r="J20" s="1" t="str">
        <f>IFERROR((Tbl.Afschrijvingskosten[[#This Row],[Aanschafwaarde]]-Tbl.Afschrijvingskosten[[#This Row],[Restwaarde]])/Tbl.Afschrijvingskosten[[#This Row],[Totaal gebruik in eenheden]]*Tbl.Afschrijvingskosten[[#This Row],[% toerekening aan project]], "")</f>
        <v/>
      </c>
      <c r="K20" t="str">
        <f>CONCATENATE("per ",Tbl.Afschrijvingskosten[[#This Row],[Afschrijvings-
eenheid]],Tbl.Afschrijvingskosten[[#This Row],[Afschrijvings-eenheid anders]])</f>
        <v xml:space="preserve">per </v>
      </c>
    </row>
    <row r="21" spans="2:11" x14ac:dyDescent="0.25">
      <c r="B21" s="223"/>
      <c r="C21" s="223"/>
      <c r="D21" s="224"/>
      <c r="E21" s="225"/>
      <c r="F21" s="226"/>
      <c r="G21" s="223"/>
      <c r="H21" s="227"/>
      <c r="I21" s="228"/>
      <c r="J21" s="1" t="str">
        <f>IFERROR((Tbl.Afschrijvingskosten[[#This Row],[Aanschafwaarde]]-Tbl.Afschrijvingskosten[[#This Row],[Restwaarde]])/Tbl.Afschrijvingskosten[[#This Row],[Totaal gebruik in eenheden]]*Tbl.Afschrijvingskosten[[#This Row],[% toerekening aan project]], "")</f>
        <v/>
      </c>
      <c r="K21" t="str">
        <f>CONCATENATE("per ",Tbl.Afschrijvingskosten[[#This Row],[Afschrijvings-
eenheid]],Tbl.Afschrijvingskosten[[#This Row],[Afschrijvings-eenheid anders]])</f>
        <v xml:space="preserve">per </v>
      </c>
    </row>
    <row r="22" spans="2:11" x14ac:dyDescent="0.25">
      <c r="B22" s="223"/>
      <c r="C22" s="223"/>
      <c r="D22" s="224"/>
      <c r="E22" s="225"/>
      <c r="F22" s="226"/>
      <c r="G22" s="223"/>
      <c r="H22" s="227"/>
      <c r="I22" s="228"/>
      <c r="J22" s="1" t="str">
        <f>IFERROR((Tbl.Afschrijvingskosten[[#This Row],[Aanschafwaarde]]-Tbl.Afschrijvingskosten[[#This Row],[Restwaarde]])/Tbl.Afschrijvingskosten[[#This Row],[Totaal gebruik in eenheden]]*Tbl.Afschrijvingskosten[[#This Row],[% toerekening aan project]], "")</f>
        <v/>
      </c>
      <c r="K22" t="str">
        <f>CONCATENATE("per ",Tbl.Afschrijvingskosten[[#This Row],[Afschrijvings-
eenheid]],Tbl.Afschrijvingskosten[[#This Row],[Afschrijvings-eenheid anders]])</f>
        <v xml:space="preserve">per </v>
      </c>
    </row>
    <row r="23" spans="2:11" x14ac:dyDescent="0.25">
      <c r="B23" s="223"/>
      <c r="C23" s="223"/>
      <c r="D23" s="224"/>
      <c r="E23" s="225"/>
      <c r="F23" s="226"/>
      <c r="G23" s="223"/>
      <c r="H23" s="227"/>
      <c r="I23" s="228"/>
      <c r="J23" s="1" t="str">
        <f>IFERROR((Tbl.Afschrijvingskosten[[#This Row],[Aanschafwaarde]]-Tbl.Afschrijvingskosten[[#This Row],[Restwaarde]])/Tbl.Afschrijvingskosten[[#This Row],[Totaal gebruik in eenheden]]*Tbl.Afschrijvingskosten[[#This Row],[% toerekening aan project]], "")</f>
        <v/>
      </c>
      <c r="K23" t="str">
        <f>CONCATENATE("per ",Tbl.Afschrijvingskosten[[#This Row],[Afschrijvings-
eenheid]],Tbl.Afschrijvingskosten[[#This Row],[Afschrijvings-eenheid anders]])</f>
        <v xml:space="preserve">per </v>
      </c>
    </row>
    <row r="24" spans="2:11" x14ac:dyDescent="0.25">
      <c r="B24" s="223"/>
      <c r="C24" s="223"/>
      <c r="D24" s="224"/>
      <c r="E24" s="225"/>
      <c r="F24" s="226"/>
      <c r="G24" s="223"/>
      <c r="H24" s="227"/>
      <c r="I24" s="228"/>
      <c r="J24" s="1" t="str">
        <f>IFERROR((Tbl.Afschrijvingskosten[[#This Row],[Aanschafwaarde]]-Tbl.Afschrijvingskosten[[#This Row],[Restwaarde]])/Tbl.Afschrijvingskosten[[#This Row],[Totaal gebruik in eenheden]]*Tbl.Afschrijvingskosten[[#This Row],[% toerekening aan project]], "")</f>
        <v/>
      </c>
      <c r="K24" t="str">
        <f>CONCATENATE("per ",Tbl.Afschrijvingskosten[[#This Row],[Afschrijvings-
eenheid]],Tbl.Afschrijvingskosten[[#This Row],[Afschrijvings-eenheid anders]])</f>
        <v xml:space="preserve">per </v>
      </c>
    </row>
    <row r="25" spans="2:11" x14ac:dyDescent="0.25">
      <c r="B25" s="223"/>
      <c r="C25" s="223"/>
      <c r="D25" s="224"/>
      <c r="E25" s="225"/>
      <c r="F25" s="226"/>
      <c r="G25" s="223"/>
      <c r="H25" s="227"/>
      <c r="I25" s="228"/>
      <c r="J25" s="1" t="str">
        <f>IFERROR((Tbl.Afschrijvingskosten[[#This Row],[Aanschafwaarde]]-Tbl.Afschrijvingskosten[[#This Row],[Restwaarde]])/Tbl.Afschrijvingskosten[[#This Row],[Totaal gebruik in eenheden]]*Tbl.Afschrijvingskosten[[#This Row],[% toerekening aan project]], "")</f>
        <v/>
      </c>
      <c r="K25" t="str">
        <f>CONCATENATE("per ",Tbl.Afschrijvingskosten[[#This Row],[Afschrijvings-
eenheid]],Tbl.Afschrijvingskosten[[#This Row],[Afschrijvings-eenheid anders]])</f>
        <v xml:space="preserve">per </v>
      </c>
    </row>
    <row r="26" spans="2:11" x14ac:dyDescent="0.25">
      <c r="B26" s="223"/>
      <c r="C26" s="223"/>
      <c r="D26" s="224"/>
      <c r="E26" s="225"/>
      <c r="F26" s="226"/>
      <c r="G26" s="223"/>
      <c r="H26" s="227"/>
      <c r="I26" s="228"/>
      <c r="J26" s="1" t="str">
        <f>IFERROR((Tbl.Afschrijvingskosten[[#This Row],[Aanschafwaarde]]-Tbl.Afschrijvingskosten[[#This Row],[Restwaarde]])/Tbl.Afschrijvingskosten[[#This Row],[Totaal gebruik in eenheden]]*Tbl.Afschrijvingskosten[[#This Row],[% toerekening aan project]], "")</f>
        <v/>
      </c>
      <c r="K26" t="str">
        <f>CONCATENATE("per ",Tbl.Afschrijvingskosten[[#This Row],[Afschrijvings-
eenheid]],Tbl.Afschrijvingskosten[[#This Row],[Afschrijvings-eenheid anders]])</f>
        <v xml:space="preserve">per </v>
      </c>
    </row>
    <row r="27" spans="2:11" x14ac:dyDescent="0.25">
      <c r="B27" s="223"/>
      <c r="C27" s="223"/>
      <c r="D27" s="224"/>
      <c r="E27" s="225"/>
      <c r="F27" s="226"/>
      <c r="G27" s="223"/>
      <c r="H27" s="227"/>
      <c r="I27" s="228"/>
      <c r="J27" s="1" t="str">
        <f>IFERROR((Tbl.Afschrijvingskosten[[#This Row],[Aanschafwaarde]]-Tbl.Afschrijvingskosten[[#This Row],[Restwaarde]])/Tbl.Afschrijvingskosten[[#This Row],[Totaal gebruik in eenheden]]*Tbl.Afschrijvingskosten[[#This Row],[% toerekening aan project]], "")</f>
        <v/>
      </c>
      <c r="K27" t="str">
        <f>CONCATENATE("per ",Tbl.Afschrijvingskosten[[#This Row],[Afschrijvings-
eenheid]],Tbl.Afschrijvingskosten[[#This Row],[Afschrijvings-eenheid anders]])</f>
        <v xml:space="preserve">per </v>
      </c>
    </row>
    <row r="28" spans="2:11" x14ac:dyDescent="0.25">
      <c r="B28" s="223"/>
      <c r="C28" s="223"/>
      <c r="D28" s="224"/>
      <c r="E28" s="225"/>
      <c r="F28" s="226"/>
      <c r="G28" s="223"/>
      <c r="H28" s="227"/>
      <c r="I28" s="228"/>
      <c r="J28" s="1" t="str">
        <f>IFERROR((Tbl.Afschrijvingskosten[[#This Row],[Aanschafwaarde]]-Tbl.Afschrijvingskosten[[#This Row],[Restwaarde]])/Tbl.Afschrijvingskosten[[#This Row],[Totaal gebruik in eenheden]]*Tbl.Afschrijvingskosten[[#This Row],[% toerekening aan project]], "")</f>
        <v/>
      </c>
      <c r="K28" t="str">
        <f>CONCATENATE("per ",Tbl.Afschrijvingskosten[[#This Row],[Afschrijvings-
eenheid]],Tbl.Afschrijvingskosten[[#This Row],[Afschrijvings-eenheid anders]])</f>
        <v xml:space="preserve">per </v>
      </c>
    </row>
    <row r="29" spans="2:11" x14ac:dyDescent="0.25">
      <c r="B29" s="223"/>
      <c r="C29" s="223"/>
      <c r="D29" s="224"/>
      <c r="E29" s="225"/>
      <c r="F29" s="226"/>
      <c r="G29" s="223"/>
      <c r="H29" s="227"/>
      <c r="I29" s="228"/>
      <c r="J29" s="1" t="str">
        <f>IFERROR((Tbl.Afschrijvingskosten[[#This Row],[Aanschafwaarde]]-Tbl.Afschrijvingskosten[[#This Row],[Restwaarde]])/Tbl.Afschrijvingskosten[[#This Row],[Totaal gebruik in eenheden]]*Tbl.Afschrijvingskosten[[#This Row],[% toerekening aan project]], "")</f>
        <v/>
      </c>
      <c r="K29" t="str">
        <f>CONCATENATE("per ",Tbl.Afschrijvingskosten[[#This Row],[Afschrijvings-
eenheid]],Tbl.Afschrijvingskosten[[#This Row],[Afschrijvings-eenheid anders]])</f>
        <v xml:space="preserve">per </v>
      </c>
    </row>
    <row r="30" spans="2:11" x14ac:dyDescent="0.25">
      <c r="B30" s="223"/>
      <c r="C30" s="223"/>
      <c r="D30" s="224"/>
      <c r="E30" s="225"/>
      <c r="F30" s="226"/>
      <c r="G30" s="223"/>
      <c r="H30" s="227"/>
      <c r="I30" s="228"/>
      <c r="J30" s="1" t="str">
        <f>IFERROR((Tbl.Afschrijvingskosten[[#This Row],[Aanschafwaarde]]-Tbl.Afschrijvingskosten[[#This Row],[Restwaarde]])/Tbl.Afschrijvingskosten[[#This Row],[Totaal gebruik in eenheden]]*Tbl.Afschrijvingskosten[[#This Row],[% toerekening aan project]], "")</f>
        <v/>
      </c>
      <c r="K30" t="str">
        <f>CONCATENATE("per ",Tbl.Afschrijvingskosten[[#This Row],[Afschrijvings-
eenheid]],Tbl.Afschrijvingskosten[[#This Row],[Afschrijvings-eenheid anders]])</f>
        <v xml:space="preserve">per </v>
      </c>
    </row>
    <row r="31" spans="2:11" x14ac:dyDescent="0.25">
      <c r="B31" s="223"/>
      <c r="C31" s="223"/>
      <c r="D31" s="224"/>
      <c r="E31" s="225"/>
      <c r="F31" s="226"/>
      <c r="G31" s="223"/>
      <c r="H31" s="227"/>
      <c r="I31" s="228"/>
      <c r="J31" s="1" t="str">
        <f>IFERROR((Tbl.Afschrijvingskosten[[#This Row],[Aanschafwaarde]]-Tbl.Afschrijvingskosten[[#This Row],[Restwaarde]])/Tbl.Afschrijvingskosten[[#This Row],[Totaal gebruik in eenheden]]*Tbl.Afschrijvingskosten[[#This Row],[% toerekening aan project]], "")</f>
        <v/>
      </c>
      <c r="K31" t="str">
        <f>CONCATENATE("per ",Tbl.Afschrijvingskosten[[#This Row],[Afschrijvings-
eenheid]],Tbl.Afschrijvingskosten[[#This Row],[Afschrijvings-eenheid anders]])</f>
        <v xml:space="preserve">per </v>
      </c>
    </row>
    <row r="32" spans="2:11" x14ac:dyDescent="0.25">
      <c r="B32" s="223"/>
      <c r="C32" s="223"/>
      <c r="D32" s="224"/>
      <c r="E32" s="225"/>
      <c r="F32" s="226"/>
      <c r="G32" s="223"/>
      <c r="H32" s="227"/>
      <c r="I32" s="228"/>
      <c r="J32" s="1" t="str">
        <f>IFERROR((Tbl.Afschrijvingskosten[[#This Row],[Aanschafwaarde]]-Tbl.Afschrijvingskosten[[#This Row],[Restwaarde]])/Tbl.Afschrijvingskosten[[#This Row],[Totaal gebruik in eenheden]]*Tbl.Afschrijvingskosten[[#This Row],[% toerekening aan project]], "")</f>
        <v/>
      </c>
      <c r="K32" t="str">
        <f>CONCATENATE("per ",Tbl.Afschrijvingskosten[[#This Row],[Afschrijvings-
eenheid]],Tbl.Afschrijvingskosten[[#This Row],[Afschrijvings-eenheid anders]])</f>
        <v xml:space="preserve">per </v>
      </c>
    </row>
    <row r="33" spans="2:11" x14ac:dyDescent="0.25">
      <c r="B33" s="223"/>
      <c r="C33" s="223"/>
      <c r="D33" s="224"/>
      <c r="E33" s="225"/>
      <c r="F33" s="226"/>
      <c r="G33" s="223"/>
      <c r="H33" s="227"/>
      <c r="I33" s="228"/>
      <c r="J33" s="1" t="str">
        <f>IFERROR((Tbl.Afschrijvingskosten[[#This Row],[Aanschafwaarde]]-Tbl.Afschrijvingskosten[[#This Row],[Restwaarde]])/Tbl.Afschrijvingskosten[[#This Row],[Totaal gebruik in eenheden]]*Tbl.Afschrijvingskosten[[#This Row],[% toerekening aan project]], "")</f>
        <v/>
      </c>
      <c r="K33" t="str">
        <f>CONCATENATE("per ",Tbl.Afschrijvingskosten[[#This Row],[Afschrijvings-
eenheid]],Tbl.Afschrijvingskosten[[#This Row],[Afschrijvings-eenheid anders]])</f>
        <v xml:space="preserve">per </v>
      </c>
    </row>
    <row r="34" spans="2:11" x14ac:dyDescent="0.25">
      <c r="B34" s="223"/>
      <c r="C34" s="223"/>
      <c r="D34" s="224"/>
      <c r="E34" s="225"/>
      <c r="F34" s="226"/>
      <c r="G34" s="223"/>
      <c r="H34" s="227"/>
      <c r="I34" s="228"/>
      <c r="J34" s="1" t="str">
        <f>IFERROR((Tbl.Afschrijvingskosten[[#This Row],[Aanschafwaarde]]-Tbl.Afschrijvingskosten[[#This Row],[Restwaarde]])/Tbl.Afschrijvingskosten[[#This Row],[Totaal gebruik in eenheden]]*Tbl.Afschrijvingskosten[[#This Row],[% toerekening aan project]], "")</f>
        <v/>
      </c>
      <c r="K34" t="str">
        <f>CONCATENATE("per ",Tbl.Afschrijvingskosten[[#This Row],[Afschrijvings-
eenheid]],Tbl.Afschrijvingskosten[[#This Row],[Afschrijvings-eenheid anders]])</f>
        <v xml:space="preserve">per </v>
      </c>
    </row>
    <row r="35" spans="2:11" x14ac:dyDescent="0.25">
      <c r="B35" s="223"/>
      <c r="C35" s="223"/>
      <c r="D35" s="224"/>
      <c r="E35" s="225"/>
      <c r="F35" s="226"/>
      <c r="G35" s="223"/>
      <c r="H35" s="227"/>
      <c r="I35" s="228"/>
      <c r="J35" s="1" t="str">
        <f>IFERROR((Tbl.Afschrijvingskosten[[#This Row],[Aanschafwaarde]]-Tbl.Afschrijvingskosten[[#This Row],[Restwaarde]])/Tbl.Afschrijvingskosten[[#This Row],[Totaal gebruik in eenheden]]*Tbl.Afschrijvingskosten[[#This Row],[% toerekening aan project]], "")</f>
        <v/>
      </c>
      <c r="K35" t="str">
        <f>CONCATENATE("per ",Tbl.Afschrijvingskosten[[#This Row],[Afschrijvings-
eenheid]],Tbl.Afschrijvingskosten[[#This Row],[Afschrijvings-eenheid anders]])</f>
        <v xml:space="preserve">per </v>
      </c>
    </row>
    <row r="36" spans="2:11" x14ac:dyDescent="0.25">
      <c r="B36" s="223"/>
      <c r="C36" s="223"/>
      <c r="D36" s="224"/>
      <c r="E36" s="225"/>
      <c r="F36" s="226"/>
      <c r="G36" s="223"/>
      <c r="H36" s="227"/>
      <c r="I36" s="228"/>
      <c r="J36" s="1" t="str">
        <f>IFERROR((Tbl.Afschrijvingskosten[[#This Row],[Aanschafwaarde]]-Tbl.Afschrijvingskosten[[#This Row],[Restwaarde]])/Tbl.Afschrijvingskosten[[#This Row],[Totaal gebruik in eenheden]]*Tbl.Afschrijvingskosten[[#This Row],[% toerekening aan project]], "")</f>
        <v/>
      </c>
      <c r="K36" t="str">
        <f>CONCATENATE("per ",Tbl.Afschrijvingskosten[[#This Row],[Afschrijvings-
eenheid]],Tbl.Afschrijvingskosten[[#This Row],[Afschrijvings-eenheid anders]])</f>
        <v xml:space="preserve">per </v>
      </c>
    </row>
    <row r="37" spans="2:11" x14ac:dyDescent="0.25">
      <c r="B37" s="223"/>
      <c r="C37" s="223"/>
      <c r="D37" s="224"/>
      <c r="E37" s="225"/>
      <c r="F37" s="226"/>
      <c r="G37" s="223"/>
      <c r="H37" s="227"/>
      <c r="I37" s="228"/>
      <c r="J37" s="1" t="str">
        <f>IFERROR((Tbl.Afschrijvingskosten[[#This Row],[Aanschafwaarde]]-Tbl.Afschrijvingskosten[[#This Row],[Restwaarde]])/Tbl.Afschrijvingskosten[[#This Row],[Totaal gebruik in eenheden]]*Tbl.Afschrijvingskosten[[#This Row],[% toerekening aan project]], "")</f>
        <v/>
      </c>
      <c r="K37" t="str">
        <f>CONCATENATE("per ",Tbl.Afschrijvingskosten[[#This Row],[Afschrijvings-
eenheid]],Tbl.Afschrijvingskosten[[#This Row],[Afschrijvings-eenheid anders]])</f>
        <v xml:space="preserve">per </v>
      </c>
    </row>
    <row r="38" spans="2:11" x14ac:dyDescent="0.25">
      <c r="B38" s="223"/>
      <c r="C38" s="223"/>
      <c r="D38" s="224"/>
      <c r="E38" s="225"/>
      <c r="F38" s="226"/>
      <c r="G38" s="223"/>
      <c r="H38" s="227"/>
      <c r="I38" s="228"/>
      <c r="J38" s="1" t="str">
        <f>IFERROR((Tbl.Afschrijvingskosten[[#This Row],[Aanschafwaarde]]-Tbl.Afschrijvingskosten[[#This Row],[Restwaarde]])/Tbl.Afschrijvingskosten[[#This Row],[Totaal gebruik in eenheden]]*Tbl.Afschrijvingskosten[[#This Row],[% toerekening aan project]], "")</f>
        <v/>
      </c>
      <c r="K38" t="str">
        <f>CONCATENATE("per ",Tbl.Afschrijvingskosten[[#This Row],[Afschrijvings-
eenheid]],Tbl.Afschrijvingskosten[[#This Row],[Afschrijvings-eenheid anders]])</f>
        <v xml:space="preserve">per </v>
      </c>
    </row>
  </sheetData>
  <sheetProtection algorithmName="SHA-512" hashValue="Qx9znljEjYDmGt72KLxGTVH3bsvGSNx0R6eWMTpbMKTJ1ksg+6WA3qohHd3WRaobpI8Em2NkRHMwcq41DPE4Gw==" saltValue="1IfT81Dvhxxc8Ryt6zyHYQ==" spinCount="100000" sheet="1" objects="1" scenarios="1" selectLockedCells="1"/>
  <dataValidations count="4">
    <dataValidation type="list" showInputMessage="1" showErrorMessage="1" errorTitle="Maak een keuze uit de lijst!" error="Klik op Annuleren._x000a_Klik daarna op het pijltje naast de cel." promptTitle="Maak een keuze uit de lijst" prompt="Klik op het pijltje naast de cel." sqref="F9:F38" xr:uid="{F9D8D9A4-7CBD-429C-A0BB-F457C21ED039}">
      <formula1>Lijst_Afschrijvingseenheden</formula1>
    </dataValidation>
    <dataValidation type="decimal" allowBlank="1" showInputMessage="1" showErrorMessage="1" promptTitle="Toerekening aan project" prompt="Geef in een percentage aan welk deel van de afschrijvingskosten worden toegerekend aan het project." sqref="I9:I38" xr:uid="{E85EC30C-1672-4450-9052-309393BC961C}">
      <formula1>0</formula1>
      <formula2>1</formula2>
    </dataValidation>
    <dataValidation allowBlank="1" showInputMessage="1" showErrorMessage="1" promptTitle="Afschrijvingseenheid anders" prompt="Vul hier de afschrijvingseenheid aan wanneer u geen keuze hebt gemaakt in de vorige kolom." sqref="G9:G38" xr:uid="{190FFE92-83C0-4364-86B3-CA18964FDB6A}"/>
    <dataValidation allowBlank="1" showInputMessage="1" showErrorMessage="1" promptTitle="Totaal gebruik" prompt="Geef het totale gebruik in afschrijvingseenheden aan van de volledige levensduur van het activum._x000a__x000a_Bijvoorbeeld:_x000a_Levensduur is 5 jaar, vul dan 5 in._x000a__x000a_Aantal productie-eenheden is 5.000.000, vul dan 5000000 in." sqref="H9:H38" xr:uid="{A6F1034D-A184-4DD7-8432-0AB7921BB340}"/>
  </dataValidations>
  <hyperlinks>
    <hyperlink ref="G4" location="Kosten!B9" tooltip="Ga naar werkblad Kosten" display="Kosten" xr:uid="{D90383E7-3D35-47CB-9DA5-B464FF2F408D}"/>
  </hyperlinks>
  <pageMargins left="0.7" right="0.7" top="0.75" bottom="0.75" header="0.3" footer="0.3"/>
  <drawing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4F6AD-C43B-440C-B6E7-F3E154D98C85}">
  <sheetPr codeName="Blad4">
    <tabColor rgb="FF697DBB"/>
  </sheetPr>
  <dimension ref="B1:XFC291"/>
  <sheetViews>
    <sheetView showGridLines="0" zoomScaleNormal="100" workbookViewId="0">
      <pane xSplit="4" ySplit="8" topLeftCell="E9" activePane="bottomRight" state="frozen"/>
      <selection pane="topRight" activeCell="E1" sqref="E1"/>
      <selection pane="bottomLeft" activeCell="A9" sqref="A9"/>
      <selection pane="bottomRight" activeCell="E9" sqref="E9"/>
    </sheetView>
  </sheetViews>
  <sheetFormatPr defaultColWidth="8.85546875" defaultRowHeight="15" zeroHeight="1" x14ac:dyDescent="0.3"/>
  <cols>
    <col min="1" max="1" width="2.7109375" style="33" customWidth="1"/>
    <col min="2" max="2" width="30.7109375" style="4" customWidth="1"/>
    <col min="3" max="3" width="15.7109375" style="4" customWidth="1"/>
    <col min="4" max="4" width="50.7109375" style="4" customWidth="1"/>
    <col min="5" max="5" width="20.7109375" style="4" customWidth="1"/>
    <col min="6" max="6" width="10.7109375" style="4" customWidth="1"/>
    <col min="7" max="7" width="15.7109375" style="4" customWidth="1"/>
    <col min="8" max="8" width="22.7109375" style="119" hidden="1" customWidth="1"/>
    <col min="9" max="9" width="15.7109375" style="4" hidden="1" customWidth="1"/>
    <col min="10" max="10" width="20.7109375" style="4" customWidth="1"/>
    <col min="11" max="11" width="10.7109375" style="4" customWidth="1"/>
    <col min="12" max="12" width="15.7109375" style="119" customWidth="1"/>
    <col min="13" max="13" width="22.7109375" style="4" hidden="1" customWidth="1"/>
    <col min="14" max="14" width="15.7109375" style="4" hidden="1" customWidth="1"/>
    <col min="15" max="15" width="20.7109375" style="4" customWidth="1"/>
    <col min="16" max="16" width="10.7109375" style="119" customWidth="1"/>
    <col min="17" max="17" width="15.7109375" style="4" customWidth="1"/>
    <col min="18" max="18" width="22.7109375" style="4" hidden="1" customWidth="1"/>
    <col min="19" max="19" width="20.7109375" style="4" customWidth="1"/>
    <col min="20" max="20" width="25.7109375" style="4" customWidth="1"/>
    <col min="21" max="21" width="25.7109375" style="4" hidden="1" customWidth="1"/>
    <col min="22" max="23" width="20.7109375" style="4" hidden="1" customWidth="1"/>
    <col min="24" max="25" width="15.7109375" style="4" hidden="1" customWidth="1"/>
    <col min="26" max="182" width="2.7109375" style="144" hidden="1" customWidth="1"/>
    <col min="183" max="183" width="9.42578125" style="144" hidden="1" customWidth="1"/>
    <col min="184" max="231" width="2.7109375" style="144" hidden="1" customWidth="1"/>
    <col min="232" max="16383" width="8.85546875" style="4" hidden="1" customWidth="1"/>
    <col min="16384" max="16384" width="2.7109375" style="33" customWidth="1"/>
  </cols>
  <sheetData>
    <row r="1" spans="2:16383" x14ac:dyDescent="0.3">
      <c r="B1" s="33"/>
      <c r="C1" s="33"/>
      <c r="D1" s="33"/>
      <c r="E1" s="33"/>
      <c r="F1" s="33"/>
      <c r="G1" s="33"/>
      <c r="H1" s="118"/>
      <c r="I1" s="33"/>
      <c r="J1" s="33"/>
      <c r="K1" s="33"/>
      <c r="L1" s="118"/>
      <c r="M1" s="33"/>
      <c r="N1" s="33"/>
      <c r="O1" s="33"/>
      <c r="P1" s="118"/>
      <c r="Q1" s="33"/>
      <c r="R1" s="33"/>
      <c r="S1" s="33"/>
      <c r="T1" s="33"/>
      <c r="U1" s="33"/>
      <c r="V1" s="33"/>
      <c r="W1" s="33"/>
      <c r="X1" s="33"/>
      <c r="Y1" s="33"/>
      <c r="Z1" s="143"/>
      <c r="AA1" s="143"/>
      <c r="AB1" s="143"/>
      <c r="AC1" s="143"/>
      <c r="AD1" s="143"/>
      <c r="AE1" s="143"/>
      <c r="AF1" s="143"/>
      <c r="AG1" s="143"/>
      <c r="AH1" s="143"/>
      <c r="AI1" s="143"/>
      <c r="AJ1" s="143"/>
      <c r="AK1" s="143"/>
      <c r="AL1" s="143"/>
      <c r="AM1" s="143"/>
      <c r="AN1" s="143"/>
      <c r="AO1" s="143"/>
      <c r="AP1" s="143"/>
      <c r="AQ1" s="143"/>
      <c r="AR1" s="143"/>
      <c r="AS1" s="143"/>
      <c r="AT1" s="143"/>
      <c r="AU1" s="143"/>
      <c r="AV1" s="143"/>
      <c r="AW1" s="143"/>
      <c r="AX1" s="143"/>
      <c r="AY1" s="143"/>
      <c r="AZ1" s="143"/>
      <c r="BA1" s="143"/>
      <c r="BB1" s="143"/>
      <c r="BC1" s="143"/>
      <c r="BD1" s="143"/>
      <c r="BE1" s="143"/>
      <c r="BF1" s="143"/>
      <c r="BG1" s="143"/>
      <c r="BH1" s="143"/>
      <c r="BI1" s="143"/>
      <c r="BJ1" s="143"/>
      <c r="BK1" s="143"/>
      <c r="BL1" s="143"/>
      <c r="BM1" s="143"/>
      <c r="BN1" s="143"/>
      <c r="BO1" s="143"/>
      <c r="BP1" s="143"/>
      <c r="BQ1" s="143"/>
      <c r="BR1" s="143"/>
      <c r="BS1" s="143"/>
      <c r="BT1" s="143"/>
      <c r="BU1" s="143"/>
      <c r="BV1" s="143"/>
      <c r="BW1" s="143"/>
      <c r="BX1" s="143"/>
      <c r="BY1" s="143"/>
      <c r="BZ1" s="143"/>
      <c r="CA1" s="143"/>
      <c r="CB1" s="143"/>
      <c r="CC1" s="143"/>
      <c r="CD1" s="143"/>
      <c r="CE1" s="143"/>
      <c r="CF1" s="143"/>
      <c r="CG1" s="143"/>
      <c r="CH1" s="143"/>
      <c r="CI1" s="143"/>
      <c r="CJ1" s="143"/>
      <c r="CK1" s="143"/>
      <c r="CL1" s="143"/>
      <c r="CM1" s="143"/>
      <c r="CN1" s="143"/>
      <c r="CO1" s="143"/>
      <c r="CP1" s="143"/>
      <c r="CQ1" s="143"/>
      <c r="CR1" s="143"/>
      <c r="CS1" s="143"/>
      <c r="CT1" s="143"/>
      <c r="CU1" s="143"/>
      <c r="CV1" s="143"/>
      <c r="CW1" s="143"/>
      <c r="CX1" s="143"/>
      <c r="CY1" s="143"/>
      <c r="CZ1" s="143"/>
      <c r="DA1" s="143"/>
      <c r="DB1" s="143"/>
      <c r="DC1" s="143"/>
      <c r="DD1" s="143"/>
      <c r="DE1" s="143"/>
      <c r="DF1" s="143"/>
      <c r="DG1" s="143"/>
      <c r="DH1" s="143"/>
      <c r="DI1" s="143"/>
      <c r="DJ1" s="143"/>
      <c r="DK1" s="143"/>
      <c r="DL1" s="143"/>
      <c r="DM1" s="143"/>
      <c r="DN1" s="143"/>
      <c r="DO1" s="143"/>
      <c r="DP1" s="143"/>
      <c r="DQ1" s="143"/>
      <c r="DR1" s="143"/>
      <c r="DS1" s="143"/>
      <c r="DT1" s="143"/>
      <c r="DU1" s="143"/>
      <c r="DV1" s="143"/>
      <c r="DW1" s="143"/>
      <c r="DX1" s="143"/>
      <c r="DY1" s="143"/>
      <c r="DZ1" s="143"/>
      <c r="EA1" s="143"/>
      <c r="EB1" s="143"/>
      <c r="EC1" s="143"/>
      <c r="ED1" s="143"/>
      <c r="EE1" s="143"/>
      <c r="EF1" s="143"/>
      <c r="EG1" s="143"/>
      <c r="EH1" s="143"/>
      <c r="EI1" s="143"/>
      <c r="EJ1" s="143"/>
      <c r="EK1" s="143"/>
      <c r="EL1" s="143"/>
      <c r="EM1" s="143"/>
      <c r="EN1" s="143"/>
      <c r="EO1" s="143"/>
      <c r="EP1" s="143"/>
      <c r="EQ1" s="143"/>
      <c r="ER1" s="143"/>
      <c r="ES1" s="143"/>
      <c r="ET1" s="143"/>
      <c r="EU1" s="143"/>
      <c r="EV1" s="143"/>
      <c r="EW1" s="143"/>
      <c r="EX1" s="143"/>
      <c r="EY1" s="143"/>
      <c r="EZ1" s="143"/>
      <c r="FA1" s="143"/>
      <c r="FB1" s="143"/>
      <c r="FC1" s="143"/>
      <c r="FD1" s="143"/>
      <c r="FE1" s="143"/>
      <c r="FF1" s="143"/>
      <c r="FG1" s="143"/>
      <c r="FH1" s="143"/>
      <c r="FI1" s="143"/>
      <c r="FJ1" s="143"/>
      <c r="FK1" s="143"/>
      <c r="FL1" s="143"/>
      <c r="FM1" s="143"/>
      <c r="FN1" s="143"/>
      <c r="FO1" s="143"/>
      <c r="FP1" s="143"/>
      <c r="FQ1" s="143"/>
      <c r="FR1" s="143"/>
      <c r="FS1" s="143"/>
      <c r="FT1" s="143"/>
      <c r="FU1" s="143"/>
      <c r="FV1" s="143"/>
      <c r="FW1" s="143"/>
      <c r="FX1" s="143"/>
      <c r="FY1" s="143"/>
      <c r="FZ1" s="143"/>
      <c r="GA1" s="143"/>
      <c r="GB1" s="143"/>
      <c r="GC1" s="143"/>
      <c r="GD1" s="143"/>
      <c r="GE1" s="143"/>
      <c r="GF1" s="143"/>
      <c r="GG1" s="143"/>
      <c r="GH1" s="143"/>
      <c r="GI1" s="143"/>
      <c r="GJ1" s="143"/>
      <c r="GK1" s="143"/>
      <c r="GL1" s="143"/>
      <c r="GM1" s="143"/>
      <c r="GN1" s="143"/>
      <c r="GO1" s="143"/>
      <c r="GP1" s="143"/>
      <c r="GQ1" s="143"/>
      <c r="GR1" s="143"/>
      <c r="GS1" s="143"/>
      <c r="GT1" s="143"/>
      <c r="GU1" s="143"/>
      <c r="GV1" s="143"/>
      <c r="GW1" s="143"/>
      <c r="GX1" s="143"/>
      <c r="GY1" s="143"/>
      <c r="GZ1" s="143"/>
      <c r="HA1" s="143"/>
      <c r="HB1" s="143"/>
      <c r="HC1" s="143"/>
      <c r="HD1" s="143"/>
      <c r="HE1" s="143"/>
      <c r="HF1" s="143"/>
      <c r="HG1" s="143"/>
      <c r="HH1" s="143"/>
      <c r="HI1" s="143"/>
      <c r="HJ1" s="143"/>
      <c r="HK1" s="143"/>
      <c r="HL1" s="143"/>
      <c r="HM1" s="143"/>
      <c r="HN1" s="143"/>
      <c r="HO1" s="143"/>
      <c r="HP1" s="143"/>
      <c r="HQ1" s="143"/>
      <c r="HR1" s="143"/>
      <c r="HS1" s="143"/>
      <c r="HT1" s="143"/>
      <c r="HU1" s="143"/>
      <c r="HV1" s="143"/>
      <c r="HW1" s="143"/>
      <c r="HX1" s="33"/>
      <c r="HY1" s="33"/>
      <c r="HZ1" s="33"/>
      <c r="IA1" s="33"/>
      <c r="IB1" s="33"/>
      <c r="IC1" s="33"/>
      <c r="ID1" s="33"/>
      <c r="IE1" s="33"/>
      <c r="IF1" s="33"/>
      <c r="IG1" s="33"/>
      <c r="IH1" s="33"/>
      <c r="II1" s="33"/>
      <c r="IJ1" s="33"/>
      <c r="IK1" s="33"/>
      <c r="IL1" s="33"/>
      <c r="IM1" s="33"/>
      <c r="IN1" s="33"/>
      <c r="IO1" s="33"/>
      <c r="IP1" s="33"/>
      <c r="IQ1" s="33"/>
      <c r="IR1" s="33"/>
      <c r="IS1" s="33"/>
      <c r="IT1" s="33"/>
      <c r="IU1" s="33"/>
      <c r="IV1" s="33"/>
      <c r="IW1" s="33"/>
      <c r="IX1" s="33"/>
      <c r="IY1" s="33"/>
      <c r="IZ1" s="33"/>
      <c r="JA1" s="33"/>
      <c r="JB1" s="33"/>
      <c r="JC1" s="33"/>
      <c r="JD1" s="33"/>
      <c r="JE1" s="33"/>
      <c r="JF1" s="33"/>
      <c r="JG1" s="33"/>
      <c r="JH1" s="33"/>
      <c r="JI1" s="33"/>
      <c r="JJ1" s="33"/>
      <c r="JK1" s="33"/>
      <c r="JL1" s="33"/>
      <c r="JM1" s="33"/>
      <c r="JN1" s="33"/>
      <c r="JO1" s="33"/>
      <c r="JP1" s="33"/>
      <c r="JQ1" s="33"/>
      <c r="JR1" s="33"/>
      <c r="JS1" s="33"/>
      <c r="JT1" s="33"/>
      <c r="JU1" s="33"/>
      <c r="JV1" s="33"/>
      <c r="JW1" s="33"/>
      <c r="JX1" s="33"/>
      <c r="JY1" s="33"/>
      <c r="JZ1" s="33"/>
      <c r="KA1" s="33"/>
      <c r="KB1" s="33"/>
      <c r="KC1" s="33"/>
      <c r="KD1" s="33"/>
      <c r="KE1" s="33"/>
      <c r="KF1" s="33"/>
      <c r="KG1" s="33"/>
      <c r="KH1" s="33"/>
      <c r="KI1" s="33"/>
      <c r="KJ1" s="33"/>
      <c r="KK1" s="33"/>
      <c r="KL1" s="33"/>
      <c r="KM1" s="33"/>
      <c r="KN1" s="33"/>
      <c r="KO1" s="33"/>
      <c r="KP1" s="33"/>
      <c r="KQ1" s="33"/>
      <c r="KR1" s="33"/>
      <c r="KS1" s="33"/>
      <c r="KT1" s="33"/>
      <c r="KU1" s="33"/>
      <c r="KV1" s="33"/>
      <c r="KW1" s="33"/>
      <c r="KX1" s="33"/>
      <c r="KY1" s="33"/>
      <c r="KZ1" s="33"/>
      <c r="LA1" s="33"/>
      <c r="LB1" s="33"/>
      <c r="LC1" s="33"/>
      <c r="LD1" s="33"/>
      <c r="LE1" s="33"/>
      <c r="LF1" s="33"/>
      <c r="LG1" s="33"/>
      <c r="LH1" s="33"/>
      <c r="LI1" s="33"/>
      <c r="LJ1" s="33"/>
      <c r="LK1" s="33"/>
      <c r="LL1" s="33"/>
      <c r="LM1" s="33"/>
      <c r="LN1" s="33"/>
      <c r="LO1" s="33"/>
      <c r="LP1" s="33"/>
      <c r="LQ1" s="33"/>
      <c r="LR1" s="33"/>
      <c r="LS1" s="33"/>
      <c r="LT1" s="33"/>
      <c r="LU1" s="33"/>
      <c r="LV1" s="33"/>
      <c r="LW1" s="33"/>
      <c r="LX1" s="33"/>
      <c r="LY1" s="33"/>
      <c r="LZ1" s="33"/>
      <c r="MA1" s="33"/>
      <c r="MB1" s="33"/>
      <c r="MC1" s="33"/>
      <c r="MD1" s="33"/>
      <c r="ME1" s="33"/>
      <c r="MF1" s="33"/>
      <c r="MG1" s="33"/>
      <c r="MH1" s="33"/>
      <c r="MI1" s="33"/>
      <c r="MJ1" s="33"/>
      <c r="MK1" s="33"/>
      <c r="ML1" s="33"/>
      <c r="MM1" s="33"/>
      <c r="MN1" s="33"/>
      <c r="MO1" s="33"/>
      <c r="MP1" s="33"/>
      <c r="MQ1" s="33"/>
      <c r="MR1" s="33"/>
      <c r="MS1" s="33"/>
      <c r="MT1" s="33"/>
      <c r="MU1" s="33"/>
      <c r="MV1" s="33"/>
      <c r="MW1" s="33"/>
      <c r="MX1" s="33"/>
      <c r="MY1" s="33"/>
      <c r="MZ1" s="33"/>
      <c r="NA1" s="33"/>
      <c r="NB1" s="33"/>
      <c r="NC1" s="33"/>
      <c r="ND1" s="33"/>
      <c r="NE1" s="33"/>
      <c r="NF1" s="33"/>
      <c r="NG1" s="33"/>
      <c r="NH1" s="33"/>
      <c r="NI1" s="33"/>
      <c r="NJ1" s="33"/>
      <c r="NK1" s="33"/>
      <c r="NL1" s="33"/>
      <c r="NM1" s="33"/>
      <c r="NN1" s="33"/>
      <c r="NO1" s="33"/>
      <c r="NP1" s="33"/>
      <c r="NQ1" s="33"/>
      <c r="NR1" s="33"/>
      <c r="NS1" s="33"/>
      <c r="NT1" s="33"/>
      <c r="NU1" s="33"/>
      <c r="NV1" s="33"/>
      <c r="NW1" s="33"/>
      <c r="NX1" s="33"/>
      <c r="NY1" s="33"/>
      <c r="NZ1" s="33"/>
      <c r="OA1" s="33"/>
      <c r="OB1" s="33"/>
      <c r="OC1" s="33"/>
      <c r="OD1" s="33"/>
      <c r="OE1" s="33"/>
      <c r="OF1" s="33"/>
      <c r="OG1" s="33"/>
      <c r="OH1" s="33"/>
      <c r="OI1" s="33"/>
      <c r="OJ1" s="33"/>
      <c r="OK1" s="33"/>
      <c r="OL1" s="33"/>
      <c r="OM1" s="33"/>
      <c r="ON1" s="33"/>
      <c r="OO1" s="33"/>
      <c r="OP1" s="33"/>
      <c r="OQ1" s="33"/>
      <c r="OR1" s="33"/>
      <c r="OS1" s="33"/>
      <c r="OT1" s="33"/>
      <c r="OU1" s="33"/>
      <c r="OV1" s="33"/>
      <c r="OW1" s="33"/>
      <c r="OX1" s="33"/>
      <c r="OY1" s="33"/>
      <c r="OZ1" s="33"/>
      <c r="PA1" s="33"/>
      <c r="PB1" s="33"/>
      <c r="PC1" s="33"/>
      <c r="PD1" s="33"/>
      <c r="PE1" s="33"/>
      <c r="PF1" s="33"/>
      <c r="PG1" s="33"/>
      <c r="PH1" s="33"/>
      <c r="PI1" s="33"/>
      <c r="PJ1" s="33"/>
      <c r="PK1" s="33"/>
      <c r="PL1" s="33"/>
      <c r="PM1" s="33"/>
      <c r="PN1" s="33"/>
      <c r="PO1" s="33"/>
      <c r="PP1" s="33"/>
      <c r="PQ1" s="33"/>
      <c r="PR1" s="33"/>
      <c r="PS1" s="33"/>
      <c r="PT1" s="33"/>
      <c r="PU1" s="33"/>
      <c r="PV1" s="33"/>
      <c r="PW1" s="33"/>
      <c r="PX1" s="33"/>
      <c r="PY1" s="33"/>
      <c r="PZ1" s="33"/>
      <c r="QA1" s="33"/>
      <c r="QB1" s="33"/>
      <c r="QC1" s="33"/>
      <c r="QD1" s="33"/>
      <c r="QE1" s="33"/>
      <c r="QF1" s="33"/>
      <c r="QG1" s="33"/>
      <c r="QH1" s="33"/>
      <c r="QI1" s="33"/>
      <c r="QJ1" s="33"/>
      <c r="QK1" s="33"/>
      <c r="QL1" s="33"/>
      <c r="QM1" s="33"/>
      <c r="QN1" s="33"/>
      <c r="QO1" s="33"/>
      <c r="QP1" s="33"/>
      <c r="QQ1" s="33"/>
      <c r="QR1" s="33"/>
      <c r="QS1" s="33"/>
      <c r="QT1" s="33"/>
      <c r="QU1" s="33"/>
      <c r="QV1" s="33"/>
      <c r="QW1" s="33"/>
      <c r="QX1" s="33"/>
      <c r="QY1" s="33"/>
      <c r="QZ1" s="33"/>
      <c r="RA1" s="33"/>
      <c r="RB1" s="33"/>
      <c r="RC1" s="33"/>
      <c r="RD1" s="33"/>
      <c r="RE1" s="33"/>
      <c r="RF1" s="33"/>
      <c r="RG1" s="33"/>
      <c r="RH1" s="33"/>
      <c r="RI1" s="33"/>
      <c r="RJ1" s="33"/>
      <c r="RK1" s="33"/>
      <c r="RL1" s="33"/>
      <c r="RM1" s="33"/>
      <c r="RN1" s="33"/>
      <c r="RO1" s="33"/>
      <c r="RP1" s="33"/>
      <c r="RQ1" s="33"/>
      <c r="RR1" s="33"/>
      <c r="RS1" s="33"/>
      <c r="RT1" s="33"/>
      <c r="RU1" s="33"/>
      <c r="RV1" s="33"/>
      <c r="RW1" s="33"/>
      <c r="RX1" s="33"/>
      <c r="RY1" s="33"/>
      <c r="RZ1" s="33"/>
      <c r="SA1" s="33"/>
      <c r="SB1" s="33"/>
      <c r="SC1" s="33"/>
      <c r="SD1" s="33"/>
      <c r="SE1" s="33"/>
      <c r="SF1" s="33"/>
      <c r="SG1" s="33"/>
      <c r="SH1" s="33"/>
      <c r="SI1" s="33"/>
      <c r="SJ1" s="33"/>
      <c r="SK1" s="33"/>
      <c r="SL1" s="33"/>
      <c r="SM1" s="33"/>
      <c r="SN1" s="33"/>
      <c r="SO1" s="33"/>
      <c r="SP1" s="33"/>
      <c r="SQ1" s="33"/>
      <c r="SR1" s="33"/>
      <c r="SS1" s="33"/>
      <c r="ST1" s="33"/>
      <c r="SU1" s="33"/>
      <c r="SV1" s="33"/>
      <c r="SW1" s="33"/>
      <c r="SX1" s="33"/>
      <c r="SY1" s="33"/>
      <c r="SZ1" s="33"/>
      <c r="TA1" s="33"/>
      <c r="TB1" s="33"/>
      <c r="TC1" s="33"/>
      <c r="TD1" s="33"/>
      <c r="TE1" s="33"/>
      <c r="TF1" s="33"/>
      <c r="TG1" s="33"/>
      <c r="TH1" s="33"/>
      <c r="TI1" s="33"/>
      <c r="TJ1" s="33"/>
      <c r="TK1" s="33"/>
      <c r="TL1" s="33"/>
      <c r="TM1" s="33"/>
      <c r="TN1" s="33"/>
      <c r="TO1" s="33"/>
      <c r="TP1" s="33"/>
      <c r="TQ1" s="33"/>
      <c r="TR1" s="33"/>
      <c r="TS1" s="33"/>
      <c r="TT1" s="33"/>
      <c r="TU1" s="33"/>
      <c r="TV1" s="33"/>
      <c r="TW1" s="33"/>
      <c r="TX1" s="33"/>
      <c r="TY1" s="33"/>
      <c r="TZ1" s="33"/>
      <c r="UA1" s="33"/>
      <c r="UB1" s="33"/>
      <c r="UC1" s="33"/>
      <c r="UD1" s="33"/>
      <c r="UE1" s="33"/>
      <c r="UF1" s="33"/>
      <c r="UG1" s="33"/>
      <c r="UH1" s="33"/>
      <c r="UI1" s="33"/>
      <c r="UJ1" s="33"/>
      <c r="UK1" s="33"/>
      <c r="UL1" s="33"/>
      <c r="UM1" s="33"/>
      <c r="UN1" s="33"/>
      <c r="UO1" s="33"/>
      <c r="UP1" s="33"/>
      <c r="UQ1" s="33"/>
      <c r="UR1" s="33"/>
      <c r="US1" s="33"/>
      <c r="UT1" s="33"/>
      <c r="UU1" s="33"/>
      <c r="UV1" s="33"/>
      <c r="UW1" s="33"/>
      <c r="UX1" s="33"/>
      <c r="UY1" s="33"/>
      <c r="UZ1" s="33"/>
      <c r="VA1" s="33"/>
      <c r="VB1" s="33"/>
      <c r="VC1" s="33"/>
      <c r="VD1" s="33"/>
      <c r="VE1" s="33"/>
      <c r="VF1" s="33"/>
      <c r="VG1" s="33"/>
      <c r="VH1" s="33"/>
      <c r="VI1" s="33"/>
      <c r="VJ1" s="33"/>
      <c r="VK1" s="33"/>
      <c r="VL1" s="33"/>
      <c r="VM1" s="33"/>
      <c r="VN1" s="33"/>
      <c r="VO1" s="33"/>
      <c r="VP1" s="33"/>
      <c r="VQ1" s="33"/>
      <c r="VR1" s="33"/>
      <c r="VS1" s="33"/>
      <c r="VT1" s="33"/>
      <c r="VU1" s="33"/>
      <c r="VV1" s="33"/>
      <c r="VW1" s="33"/>
      <c r="VX1" s="33"/>
      <c r="VY1" s="33"/>
      <c r="VZ1" s="33"/>
      <c r="WA1" s="33"/>
      <c r="WB1" s="33"/>
      <c r="WC1" s="33"/>
      <c r="WD1" s="33"/>
      <c r="WE1" s="33"/>
      <c r="WF1" s="33"/>
      <c r="WG1" s="33"/>
      <c r="WH1" s="33"/>
      <c r="WI1" s="33"/>
      <c r="WJ1" s="33"/>
      <c r="WK1" s="33"/>
      <c r="WL1" s="33"/>
      <c r="WM1" s="33"/>
      <c r="WN1" s="33"/>
      <c r="WO1" s="33"/>
      <c r="WP1" s="33"/>
      <c r="WQ1" s="33"/>
      <c r="WR1" s="33"/>
      <c r="WS1" s="33"/>
      <c r="WT1" s="33"/>
      <c r="WU1" s="33"/>
      <c r="WV1" s="33"/>
      <c r="WW1" s="33"/>
      <c r="WX1" s="33"/>
      <c r="WY1" s="33"/>
      <c r="WZ1" s="33"/>
      <c r="XA1" s="33"/>
      <c r="XB1" s="33"/>
      <c r="XC1" s="33"/>
      <c r="XD1" s="33"/>
      <c r="XE1" s="33"/>
      <c r="XF1" s="33"/>
      <c r="XG1" s="33"/>
      <c r="XH1" s="33"/>
      <c r="XI1" s="33"/>
      <c r="XJ1" s="33"/>
      <c r="XK1" s="33"/>
      <c r="XL1" s="33"/>
      <c r="XM1" s="33"/>
      <c r="XN1" s="33"/>
      <c r="XO1" s="33"/>
      <c r="XP1" s="33"/>
      <c r="XQ1" s="33"/>
      <c r="XR1" s="33"/>
      <c r="XS1" s="33"/>
      <c r="XT1" s="33"/>
      <c r="XU1" s="33"/>
      <c r="XV1" s="33"/>
      <c r="XW1" s="33"/>
      <c r="XX1" s="33"/>
      <c r="XY1" s="33"/>
      <c r="XZ1" s="33"/>
      <c r="YA1" s="33"/>
      <c r="YB1" s="33"/>
      <c r="YC1" s="33"/>
      <c r="YD1" s="33"/>
      <c r="YE1" s="33"/>
      <c r="YF1" s="33"/>
      <c r="YG1" s="33"/>
      <c r="YH1" s="33"/>
      <c r="YI1" s="33"/>
      <c r="YJ1" s="33"/>
      <c r="YK1" s="33"/>
      <c r="YL1" s="33"/>
      <c r="YM1" s="33"/>
      <c r="YN1" s="33"/>
      <c r="YO1" s="33"/>
      <c r="YP1" s="33"/>
      <c r="YQ1" s="33"/>
      <c r="YR1" s="33"/>
      <c r="YS1" s="33"/>
      <c r="YT1" s="33"/>
      <c r="YU1" s="33"/>
      <c r="YV1" s="33"/>
      <c r="YW1" s="33"/>
      <c r="YX1" s="33"/>
      <c r="YY1" s="33"/>
      <c r="YZ1" s="33"/>
      <c r="ZA1" s="33"/>
      <c r="ZB1" s="33"/>
      <c r="ZC1" s="33"/>
      <c r="ZD1" s="33"/>
      <c r="ZE1" s="33"/>
      <c r="ZF1" s="33"/>
      <c r="ZG1" s="33"/>
      <c r="ZH1" s="33"/>
      <c r="ZI1" s="33"/>
      <c r="ZJ1" s="33"/>
      <c r="ZK1" s="33"/>
      <c r="ZL1" s="33"/>
      <c r="ZM1" s="33"/>
      <c r="ZN1" s="33"/>
      <c r="ZO1" s="33"/>
      <c r="ZP1" s="33"/>
      <c r="ZQ1" s="33"/>
      <c r="ZR1" s="33"/>
      <c r="ZS1" s="33"/>
      <c r="ZT1" s="33"/>
      <c r="ZU1" s="33"/>
      <c r="ZV1" s="33"/>
      <c r="ZW1" s="33"/>
      <c r="ZX1" s="33"/>
      <c r="ZY1" s="33"/>
      <c r="ZZ1" s="33"/>
      <c r="AAA1" s="33"/>
      <c r="AAB1" s="33"/>
      <c r="AAC1" s="33"/>
      <c r="AAD1" s="33"/>
      <c r="AAE1" s="33"/>
      <c r="AAF1" s="33"/>
      <c r="AAG1" s="33"/>
      <c r="AAH1" s="33"/>
      <c r="AAI1" s="33"/>
      <c r="AAJ1" s="33"/>
      <c r="AAK1" s="33"/>
      <c r="AAL1" s="33"/>
      <c r="AAM1" s="33"/>
      <c r="AAN1" s="33"/>
      <c r="AAO1" s="33"/>
      <c r="AAP1" s="33"/>
      <c r="AAQ1" s="33"/>
      <c r="AAR1" s="33"/>
      <c r="AAS1" s="33"/>
      <c r="AAT1" s="33"/>
      <c r="AAU1" s="33"/>
      <c r="AAV1" s="33"/>
      <c r="AAW1" s="33"/>
      <c r="AAX1" s="33"/>
      <c r="AAY1" s="33"/>
      <c r="AAZ1" s="33"/>
      <c r="ABA1" s="33"/>
      <c r="ABB1" s="33"/>
      <c r="ABC1" s="33"/>
      <c r="ABD1" s="33"/>
      <c r="ABE1" s="33"/>
      <c r="ABF1" s="33"/>
      <c r="ABG1" s="33"/>
      <c r="ABH1" s="33"/>
      <c r="ABI1" s="33"/>
      <c r="ABJ1" s="33"/>
      <c r="ABK1" s="33"/>
      <c r="ABL1" s="33"/>
      <c r="ABM1" s="33"/>
      <c r="ABN1" s="33"/>
      <c r="ABO1" s="33"/>
      <c r="ABP1" s="33"/>
      <c r="ABQ1" s="33"/>
      <c r="ABR1" s="33"/>
      <c r="ABS1" s="33"/>
      <c r="ABT1" s="33"/>
      <c r="ABU1" s="33"/>
      <c r="ABV1" s="33"/>
      <c r="ABW1" s="33"/>
      <c r="ABX1" s="33"/>
      <c r="ABY1" s="33"/>
      <c r="ABZ1" s="33"/>
      <c r="ACA1" s="33"/>
      <c r="ACB1" s="33"/>
      <c r="ACC1" s="33"/>
      <c r="ACD1" s="33"/>
      <c r="ACE1" s="33"/>
      <c r="ACF1" s="33"/>
      <c r="ACG1" s="33"/>
      <c r="ACH1" s="33"/>
      <c r="ACI1" s="33"/>
      <c r="ACJ1" s="33"/>
      <c r="ACK1" s="33"/>
      <c r="ACL1" s="33"/>
      <c r="ACM1" s="33"/>
      <c r="ACN1" s="33"/>
      <c r="ACO1" s="33"/>
      <c r="ACP1" s="33"/>
      <c r="ACQ1" s="33"/>
      <c r="ACR1" s="33"/>
      <c r="ACS1" s="33"/>
      <c r="ACT1" s="33"/>
      <c r="ACU1" s="33"/>
      <c r="ACV1" s="33"/>
      <c r="ACW1" s="33"/>
      <c r="ACX1" s="33"/>
      <c r="ACY1" s="33"/>
      <c r="ACZ1" s="33"/>
      <c r="ADA1" s="33"/>
      <c r="ADB1" s="33"/>
      <c r="ADC1" s="33"/>
      <c r="ADD1" s="33"/>
      <c r="ADE1" s="33"/>
      <c r="ADF1" s="33"/>
      <c r="ADG1" s="33"/>
      <c r="ADH1" s="33"/>
      <c r="ADI1" s="33"/>
      <c r="ADJ1" s="33"/>
      <c r="ADK1" s="33"/>
      <c r="ADL1" s="33"/>
      <c r="ADM1" s="33"/>
      <c r="ADN1" s="33"/>
      <c r="ADO1" s="33"/>
      <c r="ADP1" s="33"/>
      <c r="ADQ1" s="33"/>
      <c r="ADR1" s="33"/>
      <c r="ADS1" s="33"/>
      <c r="ADT1" s="33"/>
      <c r="ADU1" s="33"/>
      <c r="ADV1" s="33"/>
      <c r="ADW1" s="33"/>
      <c r="ADX1" s="33"/>
      <c r="ADY1" s="33"/>
      <c r="ADZ1" s="33"/>
      <c r="AEA1" s="33"/>
      <c r="AEB1" s="33"/>
      <c r="AEC1" s="33"/>
      <c r="AED1" s="33"/>
      <c r="AEE1" s="33"/>
      <c r="AEF1" s="33"/>
      <c r="AEG1" s="33"/>
      <c r="AEH1" s="33"/>
      <c r="AEI1" s="33"/>
      <c r="AEJ1" s="33"/>
      <c r="AEK1" s="33"/>
      <c r="AEL1" s="33"/>
      <c r="AEM1" s="33"/>
      <c r="AEN1" s="33"/>
      <c r="AEO1" s="33"/>
      <c r="AEP1" s="33"/>
      <c r="AEQ1" s="33"/>
      <c r="AER1" s="33"/>
      <c r="AES1" s="33"/>
      <c r="AET1" s="33"/>
      <c r="AEU1" s="33"/>
      <c r="AEV1" s="33"/>
      <c r="AEW1" s="33"/>
      <c r="AEX1" s="33"/>
      <c r="AEY1" s="33"/>
      <c r="AEZ1" s="33"/>
      <c r="AFA1" s="33"/>
      <c r="AFB1" s="33"/>
      <c r="AFC1" s="33"/>
      <c r="AFD1" s="33"/>
      <c r="AFE1" s="33"/>
      <c r="AFF1" s="33"/>
      <c r="AFG1" s="33"/>
      <c r="AFH1" s="33"/>
      <c r="AFI1" s="33"/>
      <c r="AFJ1" s="33"/>
      <c r="AFK1" s="33"/>
      <c r="AFL1" s="33"/>
      <c r="AFM1" s="33"/>
      <c r="AFN1" s="33"/>
      <c r="AFO1" s="33"/>
      <c r="AFP1" s="33"/>
      <c r="AFQ1" s="33"/>
      <c r="AFR1" s="33"/>
      <c r="AFS1" s="33"/>
      <c r="AFT1" s="33"/>
      <c r="AFU1" s="33"/>
      <c r="AFV1" s="33"/>
      <c r="AFW1" s="33"/>
      <c r="AFX1" s="33"/>
      <c r="AFY1" s="33"/>
      <c r="AFZ1" s="33"/>
      <c r="AGA1" s="33"/>
      <c r="AGB1" s="33"/>
      <c r="AGC1" s="33"/>
      <c r="AGD1" s="33"/>
      <c r="AGE1" s="33"/>
      <c r="AGF1" s="33"/>
      <c r="AGG1" s="33"/>
      <c r="AGH1" s="33"/>
      <c r="AGI1" s="33"/>
      <c r="AGJ1" s="33"/>
      <c r="AGK1" s="33"/>
      <c r="AGL1" s="33"/>
      <c r="AGM1" s="33"/>
      <c r="AGN1" s="33"/>
      <c r="AGO1" s="33"/>
      <c r="AGP1" s="33"/>
      <c r="AGQ1" s="33"/>
      <c r="AGR1" s="33"/>
      <c r="AGS1" s="33"/>
      <c r="AGT1" s="33"/>
      <c r="AGU1" s="33"/>
      <c r="AGV1" s="33"/>
      <c r="AGW1" s="33"/>
      <c r="AGX1" s="33"/>
      <c r="AGY1" s="33"/>
      <c r="AGZ1" s="33"/>
      <c r="AHA1" s="33"/>
      <c r="AHB1" s="33"/>
      <c r="AHC1" s="33"/>
      <c r="AHD1" s="33"/>
      <c r="AHE1" s="33"/>
      <c r="AHF1" s="33"/>
      <c r="AHG1" s="33"/>
      <c r="AHH1" s="33"/>
      <c r="AHI1" s="33"/>
      <c r="AHJ1" s="33"/>
      <c r="AHK1" s="33"/>
      <c r="AHL1" s="33"/>
      <c r="AHM1" s="33"/>
      <c r="AHN1" s="33"/>
      <c r="AHO1" s="33"/>
      <c r="AHP1" s="33"/>
      <c r="AHQ1" s="33"/>
      <c r="AHR1" s="33"/>
      <c r="AHS1" s="33"/>
      <c r="AHT1" s="33"/>
      <c r="AHU1" s="33"/>
      <c r="AHV1" s="33"/>
      <c r="AHW1" s="33"/>
      <c r="AHX1" s="33"/>
      <c r="AHY1" s="33"/>
      <c r="AHZ1" s="33"/>
      <c r="AIA1" s="33"/>
      <c r="AIB1" s="33"/>
      <c r="AIC1" s="33"/>
      <c r="AID1" s="33"/>
      <c r="AIE1" s="33"/>
      <c r="AIF1" s="33"/>
      <c r="AIG1" s="33"/>
      <c r="AIH1" s="33"/>
      <c r="AII1" s="33"/>
      <c r="AIJ1" s="33"/>
      <c r="AIK1" s="33"/>
      <c r="AIL1" s="33"/>
      <c r="AIM1" s="33"/>
      <c r="AIN1" s="33"/>
      <c r="AIO1" s="33"/>
      <c r="AIP1" s="33"/>
      <c r="AIQ1" s="33"/>
      <c r="AIR1" s="33"/>
      <c r="AIS1" s="33"/>
      <c r="AIT1" s="33"/>
      <c r="AIU1" s="33"/>
      <c r="AIV1" s="33"/>
      <c r="AIW1" s="33"/>
      <c r="AIX1" s="33"/>
      <c r="AIY1" s="33"/>
      <c r="AIZ1" s="33"/>
      <c r="AJA1" s="33"/>
      <c r="AJB1" s="33"/>
      <c r="AJC1" s="33"/>
      <c r="AJD1" s="33"/>
      <c r="AJE1" s="33"/>
      <c r="AJF1" s="33"/>
      <c r="AJG1" s="33"/>
      <c r="AJH1" s="33"/>
      <c r="AJI1" s="33"/>
      <c r="AJJ1" s="33"/>
      <c r="AJK1" s="33"/>
      <c r="AJL1" s="33"/>
      <c r="AJM1" s="33"/>
      <c r="AJN1" s="33"/>
      <c r="AJO1" s="33"/>
      <c r="AJP1" s="33"/>
      <c r="AJQ1" s="33"/>
      <c r="AJR1" s="33"/>
      <c r="AJS1" s="33"/>
      <c r="AJT1" s="33"/>
      <c r="AJU1" s="33"/>
      <c r="AJV1" s="33"/>
      <c r="AJW1" s="33"/>
      <c r="AJX1" s="33"/>
      <c r="AJY1" s="33"/>
      <c r="AJZ1" s="33"/>
      <c r="AKA1" s="33"/>
      <c r="AKB1" s="33"/>
      <c r="AKC1" s="33"/>
      <c r="AKD1" s="33"/>
      <c r="AKE1" s="33"/>
      <c r="AKF1" s="33"/>
      <c r="AKG1" s="33"/>
      <c r="AKH1" s="33"/>
      <c r="AKI1" s="33"/>
      <c r="AKJ1" s="33"/>
      <c r="AKK1" s="33"/>
      <c r="AKL1" s="33"/>
      <c r="AKM1" s="33"/>
      <c r="AKN1" s="33"/>
      <c r="AKO1" s="33"/>
      <c r="AKP1" s="33"/>
      <c r="AKQ1" s="33"/>
      <c r="AKR1" s="33"/>
      <c r="AKS1" s="33"/>
      <c r="AKT1" s="33"/>
      <c r="AKU1" s="33"/>
      <c r="AKV1" s="33"/>
      <c r="AKW1" s="33"/>
      <c r="AKX1" s="33"/>
      <c r="AKY1" s="33"/>
      <c r="AKZ1" s="33"/>
      <c r="ALA1" s="33"/>
      <c r="ALB1" s="33"/>
      <c r="ALC1" s="33"/>
      <c r="ALD1" s="33"/>
      <c r="ALE1" s="33"/>
      <c r="ALF1" s="33"/>
      <c r="ALG1" s="33"/>
      <c r="ALH1" s="33"/>
      <c r="ALI1" s="33"/>
      <c r="ALJ1" s="33"/>
      <c r="ALK1" s="33"/>
      <c r="ALL1" s="33"/>
      <c r="ALM1" s="33"/>
      <c r="ALN1" s="33"/>
      <c r="ALO1" s="33"/>
      <c r="ALP1" s="33"/>
      <c r="ALQ1" s="33"/>
      <c r="ALR1" s="33"/>
      <c r="ALS1" s="33"/>
      <c r="ALT1" s="33"/>
      <c r="ALU1" s="33"/>
      <c r="ALV1" s="33"/>
      <c r="ALW1" s="33"/>
      <c r="ALX1" s="33"/>
      <c r="ALY1" s="33"/>
      <c r="ALZ1" s="33"/>
      <c r="AMA1" s="33"/>
      <c r="AMB1" s="33"/>
      <c r="AMC1" s="33"/>
      <c r="AMD1" s="33"/>
      <c r="AME1" s="33"/>
      <c r="AMF1" s="33"/>
      <c r="AMG1" s="33"/>
      <c r="AMH1" s="33"/>
      <c r="AMI1" s="33"/>
      <c r="AMJ1" s="33"/>
      <c r="AMK1" s="33"/>
      <c r="AML1" s="33"/>
      <c r="AMM1" s="33"/>
      <c r="AMN1" s="33"/>
      <c r="AMO1" s="33"/>
      <c r="AMP1" s="33"/>
      <c r="AMQ1" s="33"/>
      <c r="AMR1" s="33"/>
      <c r="AMS1" s="33"/>
      <c r="AMT1" s="33"/>
      <c r="AMU1" s="33"/>
      <c r="AMV1" s="33"/>
      <c r="AMW1" s="33"/>
      <c r="AMX1" s="33"/>
      <c r="AMY1" s="33"/>
      <c r="AMZ1" s="33"/>
      <c r="ANA1" s="33"/>
      <c r="ANB1" s="33"/>
      <c r="ANC1" s="33"/>
      <c r="AND1" s="33"/>
      <c r="ANE1" s="33"/>
      <c r="ANF1" s="33"/>
      <c r="ANG1" s="33"/>
      <c r="ANH1" s="33"/>
      <c r="ANI1" s="33"/>
      <c r="ANJ1" s="33"/>
      <c r="ANK1" s="33"/>
      <c r="ANL1" s="33"/>
      <c r="ANM1" s="33"/>
      <c r="ANN1" s="33"/>
      <c r="ANO1" s="33"/>
      <c r="ANP1" s="33"/>
      <c r="ANQ1" s="33"/>
      <c r="ANR1" s="33"/>
      <c r="ANS1" s="33"/>
      <c r="ANT1" s="33"/>
      <c r="ANU1" s="33"/>
      <c r="ANV1" s="33"/>
      <c r="ANW1" s="33"/>
      <c r="ANX1" s="33"/>
      <c r="ANY1" s="33"/>
      <c r="ANZ1" s="33"/>
      <c r="AOA1" s="33"/>
      <c r="AOB1" s="33"/>
      <c r="AOC1" s="33"/>
      <c r="AOD1" s="33"/>
      <c r="AOE1" s="33"/>
      <c r="AOF1" s="33"/>
      <c r="AOG1" s="33"/>
      <c r="AOH1" s="33"/>
      <c r="AOI1" s="33"/>
      <c r="AOJ1" s="33"/>
      <c r="AOK1" s="33"/>
      <c r="AOL1" s="33"/>
      <c r="AOM1" s="33"/>
      <c r="AON1" s="33"/>
      <c r="AOO1" s="33"/>
      <c r="AOP1" s="33"/>
      <c r="AOQ1" s="33"/>
      <c r="AOR1" s="33"/>
      <c r="AOS1" s="33"/>
      <c r="AOT1" s="33"/>
      <c r="AOU1" s="33"/>
      <c r="AOV1" s="33"/>
      <c r="AOW1" s="33"/>
      <c r="AOX1" s="33"/>
      <c r="AOY1" s="33"/>
      <c r="AOZ1" s="33"/>
      <c r="APA1" s="33"/>
      <c r="APB1" s="33"/>
      <c r="APC1" s="33"/>
      <c r="APD1" s="33"/>
      <c r="APE1" s="33"/>
      <c r="APF1" s="33"/>
      <c r="APG1" s="33"/>
      <c r="APH1" s="33"/>
      <c r="API1" s="33"/>
      <c r="APJ1" s="33"/>
      <c r="APK1" s="33"/>
      <c r="APL1" s="33"/>
      <c r="APM1" s="33"/>
      <c r="APN1" s="33"/>
      <c r="APO1" s="33"/>
      <c r="APP1" s="33"/>
      <c r="APQ1" s="33"/>
      <c r="APR1" s="33"/>
      <c r="APS1" s="33"/>
      <c r="APT1" s="33"/>
      <c r="APU1" s="33"/>
      <c r="APV1" s="33"/>
      <c r="APW1" s="33"/>
      <c r="APX1" s="33"/>
      <c r="APY1" s="33"/>
      <c r="APZ1" s="33"/>
      <c r="AQA1" s="33"/>
      <c r="AQB1" s="33"/>
      <c r="AQC1" s="33"/>
      <c r="AQD1" s="33"/>
      <c r="AQE1" s="33"/>
      <c r="AQF1" s="33"/>
      <c r="AQG1" s="33"/>
      <c r="AQH1" s="33"/>
      <c r="AQI1" s="33"/>
      <c r="AQJ1" s="33"/>
      <c r="AQK1" s="33"/>
      <c r="AQL1" s="33"/>
      <c r="AQM1" s="33"/>
      <c r="AQN1" s="33"/>
      <c r="AQO1" s="33"/>
      <c r="AQP1" s="33"/>
      <c r="AQQ1" s="33"/>
      <c r="AQR1" s="33"/>
      <c r="AQS1" s="33"/>
      <c r="AQT1" s="33"/>
      <c r="AQU1" s="33"/>
      <c r="AQV1" s="33"/>
      <c r="AQW1" s="33"/>
      <c r="AQX1" s="33"/>
      <c r="AQY1" s="33"/>
      <c r="AQZ1" s="33"/>
      <c r="ARA1" s="33"/>
      <c r="ARB1" s="33"/>
      <c r="ARC1" s="33"/>
      <c r="ARD1" s="33"/>
      <c r="ARE1" s="33"/>
      <c r="ARF1" s="33"/>
      <c r="ARG1" s="33"/>
      <c r="ARH1" s="33"/>
      <c r="ARI1" s="33"/>
      <c r="ARJ1" s="33"/>
      <c r="ARK1" s="33"/>
      <c r="ARL1" s="33"/>
      <c r="ARM1" s="33"/>
      <c r="ARN1" s="33"/>
      <c r="ARO1" s="33"/>
      <c r="ARP1" s="33"/>
      <c r="ARQ1" s="33"/>
      <c r="ARR1" s="33"/>
      <c r="ARS1" s="33"/>
      <c r="ART1" s="33"/>
      <c r="ARU1" s="33"/>
      <c r="ARV1" s="33"/>
      <c r="ARW1" s="33"/>
      <c r="ARX1" s="33"/>
      <c r="ARY1" s="33"/>
      <c r="ARZ1" s="33"/>
      <c r="ASA1" s="33"/>
      <c r="ASB1" s="33"/>
      <c r="ASC1" s="33"/>
      <c r="ASD1" s="33"/>
      <c r="ASE1" s="33"/>
      <c r="ASF1" s="33"/>
      <c r="ASG1" s="33"/>
      <c r="ASH1" s="33"/>
      <c r="ASI1" s="33"/>
      <c r="ASJ1" s="33"/>
      <c r="ASK1" s="33"/>
      <c r="ASL1" s="33"/>
      <c r="ASM1" s="33"/>
      <c r="ASN1" s="33"/>
      <c r="ASO1" s="33"/>
      <c r="ASP1" s="33"/>
      <c r="ASQ1" s="33"/>
      <c r="ASR1" s="33"/>
      <c r="ASS1" s="33"/>
      <c r="AST1" s="33"/>
      <c r="ASU1" s="33"/>
      <c r="ASV1" s="33"/>
      <c r="ASW1" s="33"/>
      <c r="ASX1" s="33"/>
      <c r="ASY1" s="33"/>
      <c r="ASZ1" s="33"/>
      <c r="ATA1" s="33"/>
      <c r="ATB1" s="33"/>
      <c r="ATC1" s="33"/>
      <c r="ATD1" s="33"/>
      <c r="ATE1" s="33"/>
      <c r="ATF1" s="33"/>
      <c r="ATG1" s="33"/>
      <c r="ATH1" s="33"/>
      <c r="ATI1" s="33"/>
      <c r="ATJ1" s="33"/>
      <c r="ATK1" s="33"/>
      <c r="ATL1" s="33"/>
      <c r="ATM1" s="33"/>
      <c r="ATN1" s="33"/>
      <c r="ATO1" s="33"/>
      <c r="ATP1" s="33"/>
      <c r="ATQ1" s="33"/>
      <c r="ATR1" s="33"/>
      <c r="ATS1" s="33"/>
      <c r="ATT1" s="33"/>
      <c r="ATU1" s="33"/>
      <c r="ATV1" s="33"/>
      <c r="ATW1" s="33"/>
      <c r="ATX1" s="33"/>
      <c r="ATY1" s="33"/>
      <c r="ATZ1" s="33"/>
      <c r="AUA1" s="33"/>
      <c r="AUB1" s="33"/>
      <c r="AUC1" s="33"/>
      <c r="AUD1" s="33"/>
      <c r="AUE1" s="33"/>
      <c r="AUF1" s="33"/>
      <c r="AUG1" s="33"/>
      <c r="AUH1" s="33"/>
      <c r="AUI1" s="33"/>
      <c r="AUJ1" s="33"/>
      <c r="AUK1" s="33"/>
      <c r="AUL1" s="33"/>
      <c r="AUM1" s="33"/>
      <c r="AUN1" s="33"/>
      <c r="AUO1" s="33"/>
      <c r="AUP1" s="33"/>
      <c r="AUQ1" s="33"/>
      <c r="AUR1" s="33"/>
      <c r="AUS1" s="33"/>
      <c r="AUT1" s="33"/>
      <c r="AUU1" s="33"/>
      <c r="AUV1" s="33"/>
      <c r="AUW1" s="33"/>
      <c r="AUX1" s="33"/>
      <c r="AUY1" s="33"/>
      <c r="AUZ1" s="33"/>
      <c r="AVA1" s="33"/>
      <c r="AVB1" s="33"/>
      <c r="AVC1" s="33"/>
      <c r="AVD1" s="33"/>
      <c r="AVE1" s="33"/>
      <c r="AVF1" s="33"/>
      <c r="AVG1" s="33"/>
      <c r="AVH1" s="33"/>
      <c r="AVI1" s="33"/>
      <c r="AVJ1" s="33"/>
      <c r="AVK1" s="33"/>
      <c r="AVL1" s="33"/>
      <c r="AVM1" s="33"/>
      <c r="AVN1" s="33"/>
      <c r="AVO1" s="33"/>
      <c r="AVP1" s="33"/>
      <c r="AVQ1" s="33"/>
      <c r="AVR1" s="33"/>
      <c r="AVS1" s="33"/>
      <c r="AVT1" s="33"/>
      <c r="AVU1" s="33"/>
      <c r="AVV1" s="33"/>
      <c r="AVW1" s="33"/>
      <c r="AVX1" s="33"/>
      <c r="AVY1" s="33"/>
      <c r="AVZ1" s="33"/>
      <c r="AWA1" s="33"/>
      <c r="AWB1" s="33"/>
      <c r="AWC1" s="33"/>
      <c r="AWD1" s="33"/>
      <c r="AWE1" s="33"/>
      <c r="AWF1" s="33"/>
      <c r="AWG1" s="33"/>
      <c r="AWH1" s="33"/>
      <c r="AWI1" s="33"/>
      <c r="AWJ1" s="33"/>
      <c r="AWK1" s="33"/>
      <c r="AWL1" s="33"/>
      <c r="AWM1" s="33"/>
      <c r="AWN1" s="33"/>
      <c r="AWO1" s="33"/>
      <c r="AWP1" s="33"/>
      <c r="AWQ1" s="33"/>
      <c r="AWR1" s="33"/>
      <c r="AWS1" s="33"/>
      <c r="AWT1" s="33"/>
      <c r="AWU1" s="33"/>
      <c r="AWV1" s="33"/>
      <c r="AWW1" s="33"/>
      <c r="AWX1" s="33"/>
      <c r="AWY1" s="33"/>
      <c r="AWZ1" s="33"/>
      <c r="AXA1" s="33"/>
      <c r="AXB1" s="33"/>
      <c r="AXC1" s="33"/>
      <c r="AXD1" s="33"/>
      <c r="AXE1" s="33"/>
      <c r="AXF1" s="33"/>
      <c r="AXG1" s="33"/>
      <c r="AXH1" s="33"/>
      <c r="AXI1" s="33"/>
      <c r="AXJ1" s="33"/>
      <c r="AXK1" s="33"/>
      <c r="AXL1" s="33"/>
      <c r="AXM1" s="33"/>
      <c r="AXN1" s="33"/>
      <c r="AXO1" s="33"/>
      <c r="AXP1" s="33"/>
      <c r="AXQ1" s="33"/>
      <c r="AXR1" s="33"/>
      <c r="AXS1" s="33"/>
      <c r="AXT1" s="33"/>
      <c r="AXU1" s="33"/>
      <c r="AXV1" s="33"/>
      <c r="AXW1" s="33"/>
      <c r="AXX1" s="33"/>
      <c r="AXY1" s="33"/>
      <c r="AXZ1" s="33"/>
      <c r="AYA1" s="33"/>
      <c r="AYB1" s="33"/>
      <c r="AYC1" s="33"/>
      <c r="AYD1" s="33"/>
      <c r="AYE1" s="33"/>
      <c r="AYF1" s="33"/>
      <c r="AYG1" s="33"/>
      <c r="AYH1" s="33"/>
      <c r="AYI1" s="33"/>
      <c r="AYJ1" s="33"/>
      <c r="AYK1" s="33"/>
      <c r="AYL1" s="33"/>
      <c r="AYM1" s="33"/>
      <c r="AYN1" s="33"/>
      <c r="AYO1" s="33"/>
      <c r="AYP1" s="33"/>
      <c r="AYQ1" s="33"/>
      <c r="AYR1" s="33"/>
      <c r="AYS1" s="33"/>
      <c r="AYT1" s="33"/>
      <c r="AYU1" s="33"/>
      <c r="AYV1" s="33"/>
      <c r="AYW1" s="33"/>
      <c r="AYX1" s="33"/>
      <c r="AYY1" s="33"/>
      <c r="AYZ1" s="33"/>
      <c r="AZA1" s="33"/>
      <c r="AZB1" s="33"/>
      <c r="AZC1" s="33"/>
      <c r="AZD1" s="33"/>
      <c r="AZE1" s="33"/>
      <c r="AZF1" s="33"/>
      <c r="AZG1" s="33"/>
      <c r="AZH1" s="33"/>
      <c r="AZI1" s="33"/>
      <c r="AZJ1" s="33"/>
      <c r="AZK1" s="33"/>
      <c r="AZL1" s="33"/>
      <c r="AZM1" s="33"/>
      <c r="AZN1" s="33"/>
      <c r="AZO1" s="33"/>
      <c r="AZP1" s="33"/>
      <c r="AZQ1" s="33"/>
      <c r="AZR1" s="33"/>
      <c r="AZS1" s="33"/>
      <c r="AZT1" s="33"/>
      <c r="AZU1" s="33"/>
      <c r="AZV1" s="33"/>
      <c r="AZW1" s="33"/>
      <c r="AZX1" s="33"/>
      <c r="AZY1" s="33"/>
      <c r="AZZ1" s="33"/>
      <c r="BAA1" s="33"/>
      <c r="BAB1" s="33"/>
      <c r="BAC1" s="33"/>
      <c r="BAD1" s="33"/>
      <c r="BAE1" s="33"/>
      <c r="BAF1" s="33"/>
      <c r="BAG1" s="33"/>
      <c r="BAH1" s="33"/>
      <c r="BAI1" s="33"/>
      <c r="BAJ1" s="33"/>
      <c r="BAK1" s="33"/>
      <c r="BAL1" s="33"/>
      <c r="BAM1" s="33"/>
      <c r="BAN1" s="33"/>
      <c r="BAO1" s="33"/>
      <c r="BAP1" s="33"/>
      <c r="BAQ1" s="33"/>
      <c r="BAR1" s="33"/>
      <c r="BAS1" s="33"/>
      <c r="BAT1" s="33"/>
      <c r="BAU1" s="33"/>
      <c r="BAV1" s="33"/>
      <c r="BAW1" s="33"/>
      <c r="BAX1" s="33"/>
      <c r="BAY1" s="33"/>
      <c r="BAZ1" s="33"/>
      <c r="BBA1" s="33"/>
      <c r="BBB1" s="33"/>
      <c r="BBC1" s="33"/>
      <c r="BBD1" s="33"/>
      <c r="BBE1" s="33"/>
      <c r="BBF1" s="33"/>
      <c r="BBG1" s="33"/>
      <c r="BBH1" s="33"/>
      <c r="BBI1" s="33"/>
      <c r="BBJ1" s="33"/>
      <c r="BBK1" s="33"/>
      <c r="BBL1" s="33"/>
      <c r="BBM1" s="33"/>
      <c r="BBN1" s="33"/>
      <c r="BBO1" s="33"/>
      <c r="BBP1" s="33"/>
      <c r="BBQ1" s="33"/>
      <c r="BBR1" s="33"/>
      <c r="BBS1" s="33"/>
      <c r="BBT1" s="33"/>
      <c r="BBU1" s="33"/>
      <c r="BBV1" s="33"/>
      <c r="BBW1" s="33"/>
      <c r="BBX1" s="33"/>
      <c r="BBY1" s="33"/>
      <c r="BBZ1" s="33"/>
      <c r="BCA1" s="33"/>
      <c r="BCB1" s="33"/>
      <c r="BCC1" s="33"/>
      <c r="BCD1" s="33"/>
      <c r="BCE1" s="33"/>
      <c r="BCF1" s="33"/>
      <c r="BCG1" s="33"/>
      <c r="BCH1" s="33"/>
      <c r="BCI1" s="33"/>
      <c r="BCJ1" s="33"/>
      <c r="BCK1" s="33"/>
      <c r="BCL1" s="33"/>
      <c r="BCM1" s="33"/>
      <c r="BCN1" s="33"/>
      <c r="BCO1" s="33"/>
      <c r="BCP1" s="33"/>
      <c r="BCQ1" s="33"/>
      <c r="BCR1" s="33"/>
      <c r="BCS1" s="33"/>
      <c r="BCT1" s="33"/>
      <c r="BCU1" s="33"/>
      <c r="BCV1" s="33"/>
      <c r="BCW1" s="33"/>
      <c r="BCX1" s="33"/>
      <c r="BCY1" s="33"/>
      <c r="BCZ1" s="33"/>
      <c r="BDA1" s="33"/>
      <c r="BDB1" s="33"/>
      <c r="BDC1" s="33"/>
      <c r="BDD1" s="33"/>
      <c r="BDE1" s="33"/>
      <c r="BDF1" s="33"/>
      <c r="BDG1" s="33"/>
      <c r="BDH1" s="33"/>
      <c r="BDI1" s="33"/>
      <c r="BDJ1" s="33"/>
      <c r="BDK1" s="33"/>
      <c r="BDL1" s="33"/>
      <c r="BDM1" s="33"/>
      <c r="BDN1" s="33"/>
      <c r="BDO1" s="33"/>
      <c r="BDP1" s="33"/>
      <c r="BDQ1" s="33"/>
      <c r="BDR1" s="33"/>
      <c r="BDS1" s="33"/>
      <c r="BDT1" s="33"/>
      <c r="BDU1" s="33"/>
      <c r="BDV1" s="33"/>
      <c r="BDW1" s="33"/>
      <c r="BDX1" s="33"/>
      <c r="BDY1" s="33"/>
      <c r="BDZ1" s="33"/>
      <c r="BEA1" s="33"/>
      <c r="BEB1" s="33"/>
      <c r="BEC1" s="33"/>
      <c r="BED1" s="33"/>
      <c r="BEE1" s="33"/>
      <c r="BEF1" s="33"/>
      <c r="BEG1" s="33"/>
      <c r="BEH1" s="33"/>
      <c r="BEI1" s="33"/>
      <c r="BEJ1" s="33"/>
      <c r="BEK1" s="33"/>
      <c r="BEL1" s="33"/>
      <c r="BEM1" s="33"/>
      <c r="BEN1" s="33"/>
      <c r="BEO1" s="33"/>
      <c r="BEP1" s="33"/>
      <c r="BEQ1" s="33"/>
      <c r="BER1" s="33"/>
      <c r="BES1" s="33"/>
      <c r="BET1" s="33"/>
      <c r="BEU1" s="33"/>
      <c r="BEV1" s="33"/>
      <c r="BEW1" s="33"/>
      <c r="BEX1" s="33"/>
      <c r="BEY1" s="33"/>
      <c r="BEZ1" s="33"/>
      <c r="BFA1" s="33"/>
      <c r="BFB1" s="33"/>
      <c r="BFC1" s="33"/>
      <c r="BFD1" s="33"/>
      <c r="BFE1" s="33"/>
      <c r="BFF1" s="33"/>
      <c r="BFG1" s="33"/>
      <c r="BFH1" s="33"/>
      <c r="BFI1" s="33"/>
      <c r="BFJ1" s="33"/>
      <c r="BFK1" s="33"/>
      <c r="BFL1" s="33"/>
      <c r="BFM1" s="33"/>
      <c r="BFN1" s="33"/>
      <c r="BFO1" s="33"/>
      <c r="BFP1" s="33"/>
      <c r="BFQ1" s="33"/>
      <c r="BFR1" s="33"/>
      <c r="BFS1" s="33"/>
      <c r="BFT1" s="33"/>
      <c r="BFU1" s="33"/>
      <c r="BFV1" s="33"/>
      <c r="BFW1" s="33"/>
      <c r="BFX1" s="33"/>
      <c r="BFY1" s="33"/>
      <c r="BFZ1" s="33"/>
      <c r="BGA1" s="33"/>
      <c r="BGB1" s="33"/>
      <c r="BGC1" s="33"/>
      <c r="BGD1" s="33"/>
      <c r="BGE1" s="33"/>
      <c r="BGF1" s="33"/>
      <c r="BGG1" s="33"/>
      <c r="BGH1" s="33"/>
      <c r="BGI1" s="33"/>
      <c r="BGJ1" s="33"/>
      <c r="BGK1" s="33"/>
      <c r="BGL1" s="33"/>
      <c r="BGM1" s="33"/>
      <c r="BGN1" s="33"/>
      <c r="BGO1" s="33"/>
      <c r="BGP1" s="33"/>
      <c r="BGQ1" s="33"/>
      <c r="BGR1" s="33"/>
      <c r="BGS1" s="33"/>
      <c r="BGT1" s="33"/>
      <c r="BGU1" s="33"/>
      <c r="BGV1" s="33"/>
      <c r="BGW1" s="33"/>
      <c r="BGX1" s="33"/>
      <c r="BGY1" s="33"/>
      <c r="BGZ1" s="33"/>
      <c r="BHA1" s="33"/>
      <c r="BHB1" s="33"/>
      <c r="BHC1" s="33"/>
      <c r="BHD1" s="33"/>
      <c r="BHE1" s="33"/>
      <c r="BHF1" s="33"/>
      <c r="BHG1" s="33"/>
      <c r="BHH1" s="33"/>
      <c r="BHI1" s="33"/>
      <c r="BHJ1" s="33"/>
      <c r="BHK1" s="33"/>
      <c r="BHL1" s="33"/>
      <c r="BHM1" s="33"/>
      <c r="BHN1" s="33"/>
      <c r="BHO1" s="33"/>
      <c r="BHP1" s="33"/>
      <c r="BHQ1" s="33"/>
      <c r="BHR1" s="33"/>
      <c r="BHS1" s="33"/>
      <c r="BHT1" s="33"/>
      <c r="BHU1" s="33"/>
      <c r="BHV1" s="33"/>
      <c r="BHW1" s="33"/>
      <c r="BHX1" s="33"/>
      <c r="BHY1" s="33"/>
      <c r="BHZ1" s="33"/>
      <c r="BIA1" s="33"/>
      <c r="BIB1" s="33"/>
      <c r="BIC1" s="33"/>
      <c r="BID1" s="33"/>
      <c r="BIE1" s="33"/>
      <c r="BIF1" s="33"/>
      <c r="BIG1" s="33"/>
      <c r="BIH1" s="33"/>
      <c r="BII1" s="33"/>
      <c r="BIJ1" s="33"/>
      <c r="BIK1" s="33"/>
      <c r="BIL1" s="33"/>
      <c r="BIM1" s="33"/>
      <c r="BIN1" s="33"/>
      <c r="BIO1" s="33"/>
      <c r="BIP1" s="33"/>
      <c r="BIQ1" s="33"/>
      <c r="BIR1" s="33"/>
      <c r="BIS1" s="33"/>
      <c r="BIT1" s="33"/>
      <c r="BIU1" s="33"/>
      <c r="BIV1" s="33"/>
      <c r="BIW1" s="33"/>
      <c r="BIX1" s="33"/>
      <c r="BIY1" s="33"/>
      <c r="BIZ1" s="33"/>
      <c r="BJA1" s="33"/>
      <c r="BJB1" s="33"/>
      <c r="BJC1" s="33"/>
      <c r="BJD1" s="33"/>
      <c r="BJE1" s="33"/>
      <c r="BJF1" s="33"/>
      <c r="BJG1" s="33"/>
      <c r="BJH1" s="33"/>
      <c r="BJI1" s="33"/>
      <c r="BJJ1" s="33"/>
      <c r="BJK1" s="33"/>
      <c r="BJL1" s="33"/>
      <c r="BJM1" s="33"/>
      <c r="BJN1" s="33"/>
      <c r="BJO1" s="33"/>
      <c r="BJP1" s="33"/>
      <c r="BJQ1" s="33"/>
      <c r="BJR1" s="33"/>
      <c r="BJS1" s="33"/>
      <c r="BJT1" s="33"/>
      <c r="BJU1" s="33"/>
      <c r="BJV1" s="33"/>
      <c r="BJW1" s="33"/>
      <c r="BJX1" s="33"/>
      <c r="BJY1" s="33"/>
      <c r="BJZ1" s="33"/>
      <c r="BKA1" s="33"/>
      <c r="BKB1" s="33"/>
      <c r="BKC1" s="33"/>
      <c r="BKD1" s="33"/>
      <c r="BKE1" s="33"/>
      <c r="BKF1" s="33"/>
      <c r="BKG1" s="33"/>
      <c r="BKH1" s="33"/>
      <c r="BKI1" s="33"/>
      <c r="BKJ1" s="33"/>
      <c r="BKK1" s="33"/>
      <c r="BKL1" s="33"/>
      <c r="BKM1" s="33"/>
      <c r="BKN1" s="33"/>
      <c r="BKO1" s="33"/>
      <c r="BKP1" s="33"/>
      <c r="BKQ1" s="33"/>
      <c r="BKR1" s="33"/>
      <c r="BKS1" s="33"/>
      <c r="BKT1" s="33"/>
      <c r="BKU1" s="33"/>
      <c r="BKV1" s="33"/>
      <c r="BKW1" s="33"/>
      <c r="BKX1" s="33"/>
      <c r="BKY1" s="33"/>
      <c r="BKZ1" s="33"/>
      <c r="BLA1" s="33"/>
      <c r="BLB1" s="33"/>
      <c r="BLC1" s="33"/>
      <c r="BLD1" s="33"/>
      <c r="BLE1" s="33"/>
      <c r="BLF1" s="33"/>
      <c r="BLG1" s="33"/>
      <c r="BLH1" s="33"/>
      <c r="BLI1" s="33"/>
      <c r="BLJ1" s="33"/>
      <c r="BLK1" s="33"/>
      <c r="BLL1" s="33"/>
      <c r="BLM1" s="33"/>
      <c r="BLN1" s="33"/>
      <c r="BLO1" s="33"/>
      <c r="BLP1" s="33"/>
      <c r="BLQ1" s="33"/>
      <c r="BLR1" s="33"/>
      <c r="BLS1" s="33"/>
      <c r="BLT1" s="33"/>
      <c r="BLU1" s="33"/>
      <c r="BLV1" s="33"/>
      <c r="BLW1" s="33"/>
      <c r="BLX1" s="33"/>
      <c r="BLY1" s="33"/>
      <c r="BLZ1" s="33"/>
      <c r="BMA1" s="33"/>
      <c r="BMB1" s="33"/>
      <c r="BMC1" s="33"/>
      <c r="BMD1" s="33"/>
      <c r="BME1" s="33"/>
      <c r="BMF1" s="33"/>
      <c r="BMG1" s="33"/>
      <c r="BMH1" s="33"/>
      <c r="BMI1" s="33"/>
      <c r="BMJ1" s="33"/>
      <c r="BMK1" s="33"/>
      <c r="BML1" s="33"/>
      <c r="BMM1" s="33"/>
      <c r="BMN1" s="33"/>
      <c r="BMO1" s="33"/>
      <c r="BMP1" s="33"/>
      <c r="BMQ1" s="33"/>
      <c r="BMR1" s="33"/>
      <c r="BMS1" s="33"/>
      <c r="BMT1" s="33"/>
      <c r="BMU1" s="33"/>
      <c r="BMV1" s="33"/>
      <c r="BMW1" s="33"/>
      <c r="BMX1" s="33"/>
      <c r="BMY1" s="33"/>
      <c r="BMZ1" s="33"/>
      <c r="BNA1" s="33"/>
      <c r="BNB1" s="33"/>
      <c r="BNC1" s="33"/>
      <c r="BND1" s="33"/>
      <c r="BNE1" s="33"/>
      <c r="BNF1" s="33"/>
      <c r="BNG1" s="33"/>
      <c r="BNH1" s="33"/>
      <c r="BNI1" s="33"/>
      <c r="BNJ1" s="33"/>
      <c r="BNK1" s="33"/>
      <c r="BNL1" s="33"/>
      <c r="BNM1" s="33"/>
      <c r="BNN1" s="33"/>
      <c r="BNO1" s="33"/>
      <c r="BNP1" s="33"/>
      <c r="BNQ1" s="33"/>
      <c r="BNR1" s="33"/>
      <c r="BNS1" s="33"/>
      <c r="BNT1" s="33"/>
      <c r="BNU1" s="33"/>
      <c r="BNV1" s="33"/>
      <c r="BNW1" s="33"/>
      <c r="BNX1" s="33"/>
      <c r="BNY1" s="33"/>
      <c r="BNZ1" s="33"/>
      <c r="BOA1" s="33"/>
      <c r="BOB1" s="33"/>
      <c r="BOC1" s="33"/>
      <c r="BOD1" s="33"/>
      <c r="BOE1" s="33"/>
      <c r="BOF1" s="33"/>
      <c r="BOG1" s="33"/>
      <c r="BOH1" s="33"/>
      <c r="BOI1" s="33"/>
      <c r="BOJ1" s="33"/>
      <c r="BOK1" s="33"/>
      <c r="BOL1" s="33"/>
      <c r="BOM1" s="33"/>
      <c r="BON1" s="33"/>
      <c r="BOO1" s="33"/>
      <c r="BOP1" s="33"/>
      <c r="BOQ1" s="33"/>
      <c r="BOR1" s="33"/>
      <c r="BOS1" s="33"/>
      <c r="BOT1" s="33"/>
      <c r="BOU1" s="33"/>
      <c r="BOV1" s="33"/>
      <c r="BOW1" s="33"/>
      <c r="BOX1" s="33"/>
      <c r="BOY1" s="33"/>
      <c r="BOZ1" s="33"/>
      <c r="BPA1" s="33"/>
      <c r="BPB1" s="33"/>
      <c r="BPC1" s="33"/>
      <c r="BPD1" s="33"/>
      <c r="BPE1" s="33"/>
      <c r="BPF1" s="33"/>
      <c r="BPG1" s="33"/>
      <c r="BPH1" s="33"/>
      <c r="BPI1" s="33"/>
      <c r="BPJ1" s="33"/>
      <c r="BPK1" s="33"/>
      <c r="BPL1" s="33"/>
      <c r="BPM1" s="33"/>
      <c r="BPN1" s="33"/>
      <c r="BPO1" s="33"/>
      <c r="BPP1" s="33"/>
      <c r="BPQ1" s="33"/>
      <c r="BPR1" s="33"/>
      <c r="BPS1" s="33"/>
      <c r="BPT1" s="33"/>
      <c r="BPU1" s="33"/>
      <c r="BPV1" s="33"/>
      <c r="BPW1" s="33"/>
      <c r="BPX1" s="33"/>
      <c r="BPY1" s="33"/>
      <c r="BPZ1" s="33"/>
      <c r="BQA1" s="33"/>
      <c r="BQB1" s="33"/>
      <c r="BQC1" s="33"/>
      <c r="BQD1" s="33"/>
      <c r="BQE1" s="33"/>
      <c r="BQF1" s="33"/>
      <c r="BQG1" s="33"/>
      <c r="BQH1" s="33"/>
      <c r="BQI1" s="33"/>
      <c r="BQJ1" s="33"/>
      <c r="BQK1" s="33"/>
      <c r="BQL1" s="33"/>
      <c r="BQM1" s="33"/>
      <c r="BQN1" s="33"/>
      <c r="BQO1" s="33"/>
      <c r="BQP1" s="33"/>
      <c r="BQQ1" s="33"/>
      <c r="BQR1" s="33"/>
      <c r="BQS1" s="33"/>
      <c r="BQT1" s="33"/>
      <c r="BQU1" s="33"/>
      <c r="BQV1" s="33"/>
      <c r="BQW1" s="33"/>
      <c r="BQX1" s="33"/>
      <c r="BQY1" s="33"/>
      <c r="BQZ1" s="33"/>
      <c r="BRA1" s="33"/>
      <c r="BRB1" s="33"/>
      <c r="BRC1" s="33"/>
      <c r="BRD1" s="33"/>
      <c r="BRE1" s="33"/>
      <c r="BRF1" s="33"/>
      <c r="BRG1" s="33"/>
      <c r="BRH1" s="33"/>
      <c r="BRI1" s="33"/>
      <c r="BRJ1" s="33"/>
      <c r="BRK1" s="33"/>
      <c r="BRL1" s="33"/>
      <c r="BRM1" s="33"/>
      <c r="BRN1" s="33"/>
      <c r="BRO1" s="33"/>
      <c r="BRP1" s="33"/>
      <c r="BRQ1" s="33"/>
      <c r="BRR1" s="33"/>
      <c r="BRS1" s="33"/>
      <c r="BRT1" s="33"/>
      <c r="BRU1" s="33"/>
      <c r="BRV1" s="33"/>
      <c r="BRW1" s="33"/>
      <c r="BRX1" s="33"/>
      <c r="BRY1" s="33"/>
      <c r="BRZ1" s="33"/>
      <c r="BSA1" s="33"/>
      <c r="BSB1" s="33"/>
      <c r="BSC1" s="33"/>
      <c r="BSD1" s="33"/>
      <c r="BSE1" s="33"/>
      <c r="BSF1" s="33"/>
      <c r="BSG1" s="33"/>
      <c r="BSH1" s="33"/>
      <c r="BSI1" s="33"/>
      <c r="BSJ1" s="33"/>
      <c r="BSK1" s="33"/>
      <c r="BSL1" s="33"/>
      <c r="BSM1" s="33"/>
      <c r="BSN1" s="33"/>
      <c r="BSO1" s="33"/>
      <c r="BSP1" s="33"/>
      <c r="BSQ1" s="33"/>
      <c r="BSR1" s="33"/>
      <c r="BSS1" s="33"/>
      <c r="BST1" s="33"/>
      <c r="BSU1" s="33"/>
      <c r="BSV1" s="33"/>
      <c r="BSW1" s="33"/>
      <c r="BSX1" s="33"/>
      <c r="BSY1" s="33"/>
      <c r="BSZ1" s="33"/>
      <c r="BTA1" s="33"/>
      <c r="BTB1" s="33"/>
      <c r="BTC1" s="33"/>
      <c r="BTD1" s="33"/>
      <c r="BTE1" s="33"/>
      <c r="BTF1" s="33"/>
      <c r="BTG1" s="33"/>
      <c r="BTH1" s="33"/>
      <c r="BTI1" s="33"/>
      <c r="BTJ1" s="33"/>
      <c r="BTK1" s="33"/>
      <c r="BTL1" s="33"/>
      <c r="BTM1" s="33"/>
      <c r="BTN1" s="33"/>
      <c r="BTO1" s="33"/>
      <c r="BTP1" s="33"/>
      <c r="BTQ1" s="33"/>
      <c r="BTR1" s="33"/>
      <c r="BTS1" s="33"/>
      <c r="BTT1" s="33"/>
      <c r="BTU1" s="33"/>
      <c r="BTV1" s="33"/>
      <c r="BTW1" s="33"/>
      <c r="BTX1" s="33"/>
      <c r="BTY1" s="33"/>
      <c r="BTZ1" s="33"/>
      <c r="BUA1" s="33"/>
      <c r="BUB1" s="33"/>
      <c r="BUC1" s="33"/>
      <c r="BUD1" s="33"/>
      <c r="BUE1" s="33"/>
      <c r="BUF1" s="33"/>
      <c r="BUG1" s="33"/>
      <c r="BUH1" s="33"/>
      <c r="BUI1" s="33"/>
      <c r="BUJ1" s="33"/>
      <c r="BUK1" s="33"/>
      <c r="BUL1" s="33"/>
      <c r="BUM1" s="33"/>
      <c r="BUN1" s="33"/>
      <c r="BUO1" s="33"/>
      <c r="BUP1" s="33"/>
      <c r="BUQ1" s="33"/>
      <c r="BUR1" s="33"/>
      <c r="BUS1" s="33"/>
      <c r="BUT1" s="33"/>
      <c r="BUU1" s="33"/>
      <c r="BUV1" s="33"/>
      <c r="BUW1" s="33"/>
      <c r="BUX1" s="33"/>
      <c r="BUY1" s="33"/>
      <c r="BUZ1" s="33"/>
      <c r="BVA1" s="33"/>
      <c r="BVB1" s="33"/>
      <c r="BVC1" s="33"/>
      <c r="BVD1" s="33"/>
      <c r="BVE1" s="33"/>
      <c r="BVF1" s="33"/>
      <c r="BVG1" s="33"/>
      <c r="BVH1" s="33"/>
      <c r="BVI1" s="33"/>
      <c r="BVJ1" s="33"/>
      <c r="BVK1" s="33"/>
      <c r="BVL1" s="33"/>
      <c r="BVM1" s="33"/>
      <c r="BVN1" s="33"/>
      <c r="BVO1" s="33"/>
      <c r="BVP1" s="33"/>
      <c r="BVQ1" s="33"/>
      <c r="BVR1" s="33"/>
      <c r="BVS1" s="33"/>
      <c r="BVT1" s="33"/>
      <c r="BVU1" s="33"/>
      <c r="BVV1" s="33"/>
      <c r="BVW1" s="33"/>
      <c r="BVX1" s="33"/>
      <c r="BVY1" s="33"/>
      <c r="BVZ1" s="33"/>
      <c r="BWA1" s="33"/>
      <c r="BWB1" s="33"/>
      <c r="BWC1" s="33"/>
      <c r="BWD1" s="33"/>
      <c r="BWE1" s="33"/>
      <c r="BWF1" s="33"/>
      <c r="BWG1" s="33"/>
      <c r="BWH1" s="33"/>
      <c r="BWI1" s="33"/>
      <c r="BWJ1" s="33"/>
      <c r="BWK1" s="33"/>
      <c r="BWL1" s="33"/>
      <c r="BWM1" s="33"/>
      <c r="BWN1" s="33"/>
      <c r="BWO1" s="33"/>
      <c r="BWP1" s="33"/>
      <c r="BWQ1" s="33"/>
      <c r="BWR1" s="33"/>
      <c r="BWS1" s="33"/>
      <c r="BWT1" s="33"/>
      <c r="BWU1" s="33"/>
      <c r="BWV1" s="33"/>
      <c r="BWW1" s="33"/>
      <c r="BWX1" s="33"/>
      <c r="BWY1" s="33"/>
      <c r="BWZ1" s="33"/>
      <c r="BXA1" s="33"/>
      <c r="BXB1" s="33"/>
      <c r="BXC1" s="33"/>
      <c r="BXD1" s="33"/>
      <c r="BXE1" s="33"/>
      <c r="BXF1" s="33"/>
      <c r="BXG1" s="33"/>
      <c r="BXH1" s="33"/>
      <c r="BXI1" s="33"/>
      <c r="BXJ1" s="33"/>
      <c r="BXK1" s="33"/>
      <c r="BXL1" s="33"/>
      <c r="BXM1" s="33"/>
      <c r="BXN1" s="33"/>
      <c r="BXO1" s="33"/>
      <c r="BXP1" s="33"/>
      <c r="BXQ1" s="33"/>
      <c r="BXR1" s="33"/>
      <c r="BXS1" s="33"/>
      <c r="BXT1" s="33"/>
      <c r="BXU1" s="33"/>
      <c r="BXV1" s="33"/>
      <c r="BXW1" s="33"/>
      <c r="BXX1" s="33"/>
      <c r="BXY1" s="33"/>
      <c r="BXZ1" s="33"/>
      <c r="BYA1" s="33"/>
      <c r="BYB1" s="33"/>
      <c r="BYC1" s="33"/>
      <c r="BYD1" s="33"/>
      <c r="BYE1" s="33"/>
      <c r="BYF1" s="33"/>
      <c r="BYG1" s="33"/>
      <c r="BYH1" s="33"/>
      <c r="BYI1" s="33"/>
      <c r="BYJ1" s="33"/>
      <c r="BYK1" s="33"/>
      <c r="BYL1" s="33"/>
      <c r="BYM1" s="33"/>
      <c r="BYN1" s="33"/>
      <c r="BYO1" s="33"/>
      <c r="BYP1" s="33"/>
      <c r="BYQ1" s="33"/>
      <c r="BYR1" s="33"/>
      <c r="BYS1" s="33"/>
      <c r="BYT1" s="33"/>
      <c r="BYU1" s="33"/>
      <c r="BYV1" s="33"/>
      <c r="BYW1" s="33"/>
      <c r="BYX1" s="33"/>
      <c r="BYY1" s="33"/>
      <c r="BYZ1" s="33"/>
      <c r="BZA1" s="33"/>
      <c r="BZB1" s="33"/>
      <c r="BZC1" s="33"/>
      <c r="BZD1" s="33"/>
      <c r="BZE1" s="33"/>
      <c r="BZF1" s="33"/>
      <c r="BZG1" s="33"/>
      <c r="BZH1" s="33"/>
      <c r="BZI1" s="33"/>
      <c r="BZJ1" s="33"/>
      <c r="BZK1" s="33"/>
      <c r="BZL1" s="33"/>
      <c r="BZM1" s="33"/>
      <c r="BZN1" s="33"/>
      <c r="BZO1" s="33"/>
      <c r="BZP1" s="33"/>
      <c r="BZQ1" s="33"/>
      <c r="BZR1" s="33"/>
      <c r="BZS1" s="33"/>
      <c r="BZT1" s="33"/>
      <c r="BZU1" s="33"/>
      <c r="BZV1" s="33"/>
      <c r="BZW1" s="33"/>
      <c r="BZX1" s="33"/>
      <c r="BZY1" s="33"/>
      <c r="BZZ1" s="33"/>
      <c r="CAA1" s="33"/>
      <c r="CAB1" s="33"/>
      <c r="CAC1" s="33"/>
      <c r="CAD1" s="33"/>
      <c r="CAE1" s="33"/>
      <c r="CAF1" s="33"/>
      <c r="CAG1" s="33"/>
      <c r="CAH1" s="33"/>
      <c r="CAI1" s="33"/>
      <c r="CAJ1" s="33"/>
      <c r="CAK1" s="33"/>
      <c r="CAL1" s="33"/>
      <c r="CAM1" s="33"/>
      <c r="CAN1" s="33"/>
      <c r="CAO1" s="33"/>
      <c r="CAP1" s="33"/>
      <c r="CAQ1" s="33"/>
      <c r="CAR1" s="33"/>
      <c r="CAS1" s="33"/>
      <c r="CAT1" s="33"/>
      <c r="CAU1" s="33"/>
      <c r="CAV1" s="33"/>
      <c r="CAW1" s="33"/>
      <c r="CAX1" s="33"/>
      <c r="CAY1" s="33"/>
      <c r="CAZ1" s="33"/>
      <c r="CBA1" s="33"/>
      <c r="CBB1" s="33"/>
      <c r="CBC1" s="33"/>
      <c r="CBD1" s="33"/>
      <c r="CBE1" s="33"/>
      <c r="CBF1" s="33"/>
      <c r="CBG1" s="33"/>
      <c r="CBH1" s="33"/>
      <c r="CBI1" s="33"/>
      <c r="CBJ1" s="33"/>
      <c r="CBK1" s="33"/>
      <c r="CBL1" s="33"/>
      <c r="CBM1" s="33"/>
      <c r="CBN1" s="33"/>
      <c r="CBO1" s="33"/>
      <c r="CBP1" s="33"/>
      <c r="CBQ1" s="33"/>
      <c r="CBR1" s="33"/>
      <c r="CBS1" s="33"/>
      <c r="CBT1" s="33"/>
      <c r="CBU1" s="33"/>
      <c r="CBV1" s="33"/>
      <c r="CBW1" s="33"/>
      <c r="CBX1" s="33"/>
      <c r="CBY1" s="33"/>
      <c r="CBZ1" s="33"/>
      <c r="CCA1" s="33"/>
      <c r="CCB1" s="33"/>
      <c r="CCC1" s="33"/>
      <c r="CCD1" s="33"/>
      <c r="CCE1" s="33"/>
      <c r="CCF1" s="33"/>
      <c r="CCG1" s="33"/>
      <c r="CCH1" s="33"/>
      <c r="CCI1" s="33"/>
      <c r="CCJ1" s="33"/>
      <c r="CCK1" s="33"/>
      <c r="CCL1" s="33"/>
      <c r="CCM1" s="33"/>
      <c r="CCN1" s="33"/>
      <c r="CCO1" s="33"/>
      <c r="CCP1" s="33"/>
      <c r="CCQ1" s="33"/>
      <c r="CCR1" s="33"/>
      <c r="CCS1" s="33"/>
      <c r="CCT1" s="33"/>
      <c r="CCU1" s="33"/>
      <c r="CCV1" s="33"/>
      <c r="CCW1" s="33"/>
      <c r="CCX1" s="33"/>
      <c r="CCY1" s="33"/>
      <c r="CCZ1" s="33"/>
      <c r="CDA1" s="33"/>
      <c r="CDB1" s="33"/>
      <c r="CDC1" s="33"/>
      <c r="CDD1" s="33"/>
      <c r="CDE1" s="33"/>
      <c r="CDF1" s="33"/>
      <c r="CDG1" s="33"/>
      <c r="CDH1" s="33"/>
      <c r="CDI1" s="33"/>
      <c r="CDJ1" s="33"/>
      <c r="CDK1" s="33"/>
      <c r="CDL1" s="33"/>
      <c r="CDM1" s="33"/>
      <c r="CDN1" s="33"/>
      <c r="CDO1" s="33"/>
      <c r="CDP1" s="33"/>
      <c r="CDQ1" s="33"/>
      <c r="CDR1" s="33"/>
      <c r="CDS1" s="33"/>
      <c r="CDT1" s="33"/>
      <c r="CDU1" s="33"/>
      <c r="CDV1" s="33"/>
      <c r="CDW1" s="33"/>
      <c r="CDX1" s="33"/>
      <c r="CDY1" s="33"/>
      <c r="CDZ1" s="33"/>
      <c r="CEA1" s="33"/>
      <c r="CEB1" s="33"/>
      <c r="CEC1" s="33"/>
      <c r="CED1" s="33"/>
      <c r="CEE1" s="33"/>
      <c r="CEF1" s="33"/>
      <c r="CEG1" s="33"/>
      <c r="CEH1" s="33"/>
      <c r="CEI1" s="33"/>
      <c r="CEJ1" s="33"/>
      <c r="CEK1" s="33"/>
      <c r="CEL1" s="33"/>
      <c r="CEM1" s="33"/>
      <c r="CEN1" s="33"/>
      <c r="CEO1" s="33"/>
      <c r="CEP1" s="33"/>
      <c r="CEQ1" s="33"/>
      <c r="CER1" s="33"/>
      <c r="CES1" s="33"/>
      <c r="CET1" s="33"/>
      <c r="CEU1" s="33"/>
      <c r="CEV1" s="33"/>
      <c r="CEW1" s="33"/>
      <c r="CEX1" s="33"/>
      <c r="CEY1" s="33"/>
      <c r="CEZ1" s="33"/>
      <c r="CFA1" s="33"/>
      <c r="CFB1" s="33"/>
      <c r="CFC1" s="33"/>
      <c r="CFD1" s="33"/>
      <c r="CFE1" s="33"/>
      <c r="CFF1" s="33"/>
      <c r="CFG1" s="33"/>
      <c r="CFH1" s="33"/>
      <c r="CFI1" s="33"/>
      <c r="CFJ1" s="33"/>
      <c r="CFK1" s="33"/>
      <c r="CFL1" s="33"/>
      <c r="CFM1" s="33"/>
      <c r="CFN1" s="33"/>
      <c r="CFO1" s="33"/>
      <c r="CFP1" s="33"/>
      <c r="CFQ1" s="33"/>
      <c r="CFR1" s="33"/>
      <c r="CFS1" s="33"/>
      <c r="CFT1" s="33"/>
      <c r="CFU1" s="33"/>
      <c r="CFV1" s="33"/>
      <c r="CFW1" s="33"/>
      <c r="CFX1" s="33"/>
      <c r="CFY1" s="33"/>
      <c r="CFZ1" s="33"/>
      <c r="CGA1" s="33"/>
      <c r="CGB1" s="33"/>
      <c r="CGC1" s="33"/>
      <c r="CGD1" s="33"/>
      <c r="CGE1" s="33"/>
      <c r="CGF1" s="33"/>
      <c r="CGG1" s="33"/>
      <c r="CGH1" s="33"/>
      <c r="CGI1" s="33"/>
      <c r="CGJ1" s="33"/>
      <c r="CGK1" s="33"/>
      <c r="CGL1" s="33"/>
      <c r="CGM1" s="33"/>
      <c r="CGN1" s="33"/>
      <c r="CGO1" s="33"/>
      <c r="CGP1" s="33"/>
      <c r="CGQ1" s="33"/>
      <c r="CGR1" s="33"/>
      <c r="CGS1" s="33"/>
      <c r="CGT1" s="33"/>
      <c r="CGU1" s="33"/>
      <c r="CGV1" s="33"/>
      <c r="CGW1" s="33"/>
      <c r="CGX1" s="33"/>
      <c r="CGY1" s="33"/>
      <c r="CGZ1" s="33"/>
      <c r="CHA1" s="33"/>
      <c r="CHB1" s="33"/>
      <c r="CHC1" s="33"/>
      <c r="CHD1" s="33"/>
      <c r="CHE1" s="33"/>
      <c r="CHF1" s="33"/>
      <c r="CHG1" s="33"/>
      <c r="CHH1" s="33"/>
      <c r="CHI1" s="33"/>
      <c r="CHJ1" s="33"/>
      <c r="CHK1" s="33"/>
      <c r="CHL1" s="33"/>
      <c r="CHM1" s="33"/>
      <c r="CHN1" s="33"/>
      <c r="CHO1" s="33"/>
      <c r="CHP1" s="33"/>
      <c r="CHQ1" s="33"/>
      <c r="CHR1" s="33"/>
      <c r="CHS1" s="33"/>
      <c r="CHT1" s="33"/>
      <c r="CHU1" s="33"/>
      <c r="CHV1" s="33"/>
      <c r="CHW1" s="33"/>
      <c r="CHX1" s="33"/>
      <c r="CHY1" s="33"/>
      <c r="CHZ1" s="33"/>
      <c r="CIA1" s="33"/>
      <c r="CIB1" s="33"/>
      <c r="CIC1" s="33"/>
      <c r="CID1" s="33"/>
      <c r="CIE1" s="33"/>
      <c r="CIF1" s="33"/>
      <c r="CIG1" s="33"/>
      <c r="CIH1" s="33"/>
      <c r="CII1" s="33"/>
      <c r="CIJ1" s="33"/>
      <c r="CIK1" s="33"/>
      <c r="CIL1" s="33"/>
      <c r="CIM1" s="33"/>
      <c r="CIN1" s="33"/>
      <c r="CIO1" s="33"/>
      <c r="CIP1" s="33"/>
      <c r="CIQ1" s="33"/>
      <c r="CIR1" s="33"/>
      <c r="CIS1" s="33"/>
      <c r="CIT1" s="33"/>
      <c r="CIU1" s="33"/>
      <c r="CIV1" s="33"/>
      <c r="CIW1" s="33"/>
      <c r="CIX1" s="33"/>
      <c r="CIY1" s="33"/>
      <c r="CIZ1" s="33"/>
      <c r="CJA1" s="33"/>
      <c r="CJB1" s="33"/>
      <c r="CJC1" s="33"/>
      <c r="CJD1" s="33"/>
      <c r="CJE1" s="33"/>
      <c r="CJF1" s="33"/>
      <c r="CJG1" s="33"/>
      <c r="CJH1" s="33"/>
      <c r="CJI1" s="33"/>
      <c r="CJJ1" s="33"/>
      <c r="CJK1" s="33"/>
      <c r="CJL1" s="33"/>
      <c r="CJM1" s="33"/>
      <c r="CJN1" s="33"/>
      <c r="CJO1" s="33"/>
      <c r="CJP1" s="33"/>
      <c r="CJQ1" s="33"/>
      <c r="CJR1" s="33"/>
      <c r="CJS1" s="33"/>
      <c r="CJT1" s="33"/>
      <c r="CJU1" s="33"/>
      <c r="CJV1" s="33"/>
      <c r="CJW1" s="33"/>
      <c r="CJX1" s="33"/>
      <c r="CJY1" s="33"/>
      <c r="CJZ1" s="33"/>
      <c r="CKA1" s="33"/>
      <c r="CKB1" s="33"/>
      <c r="CKC1" s="33"/>
      <c r="CKD1" s="33"/>
      <c r="CKE1" s="33"/>
      <c r="CKF1" s="33"/>
      <c r="CKG1" s="33"/>
      <c r="CKH1" s="33"/>
      <c r="CKI1" s="33"/>
      <c r="CKJ1" s="33"/>
      <c r="CKK1" s="33"/>
      <c r="CKL1" s="33"/>
      <c r="CKM1" s="33"/>
      <c r="CKN1" s="33"/>
      <c r="CKO1" s="33"/>
      <c r="CKP1" s="33"/>
      <c r="CKQ1" s="33"/>
      <c r="CKR1" s="33"/>
      <c r="CKS1" s="33"/>
      <c r="CKT1" s="33"/>
      <c r="CKU1" s="33"/>
      <c r="CKV1" s="33"/>
      <c r="CKW1" s="33"/>
      <c r="CKX1" s="33"/>
      <c r="CKY1" s="33"/>
      <c r="CKZ1" s="33"/>
      <c r="CLA1" s="33"/>
      <c r="CLB1" s="33"/>
      <c r="CLC1" s="33"/>
      <c r="CLD1" s="33"/>
      <c r="CLE1" s="33"/>
      <c r="CLF1" s="33"/>
      <c r="CLG1" s="33"/>
      <c r="CLH1" s="33"/>
      <c r="CLI1" s="33"/>
      <c r="CLJ1" s="33"/>
      <c r="CLK1" s="33"/>
      <c r="CLL1" s="33"/>
      <c r="CLM1" s="33"/>
      <c r="CLN1" s="33"/>
      <c r="CLO1" s="33"/>
      <c r="CLP1" s="33"/>
      <c r="CLQ1" s="33"/>
      <c r="CLR1" s="33"/>
      <c r="CLS1" s="33"/>
      <c r="CLT1" s="33"/>
      <c r="CLU1" s="33"/>
      <c r="CLV1" s="33"/>
      <c r="CLW1" s="33"/>
      <c r="CLX1" s="33"/>
      <c r="CLY1" s="33"/>
      <c r="CLZ1" s="33"/>
      <c r="CMA1" s="33"/>
      <c r="CMB1" s="33"/>
      <c r="CMC1" s="33"/>
      <c r="CMD1" s="33"/>
      <c r="CME1" s="33"/>
      <c r="CMF1" s="33"/>
      <c r="CMG1" s="33"/>
      <c r="CMH1" s="33"/>
      <c r="CMI1" s="33"/>
      <c r="CMJ1" s="33"/>
      <c r="CMK1" s="33"/>
      <c r="CML1" s="33"/>
      <c r="CMM1" s="33"/>
      <c r="CMN1" s="33"/>
      <c r="CMO1" s="33"/>
      <c r="CMP1" s="33"/>
      <c r="CMQ1" s="33"/>
      <c r="CMR1" s="33"/>
      <c r="CMS1" s="33"/>
      <c r="CMT1" s="33"/>
      <c r="CMU1" s="33"/>
      <c r="CMV1" s="33"/>
      <c r="CMW1" s="33"/>
      <c r="CMX1" s="33"/>
      <c r="CMY1" s="33"/>
      <c r="CMZ1" s="33"/>
      <c r="CNA1" s="33"/>
      <c r="CNB1" s="33"/>
      <c r="CNC1" s="33"/>
      <c r="CND1" s="33"/>
      <c r="CNE1" s="33"/>
      <c r="CNF1" s="33"/>
      <c r="CNG1" s="33"/>
      <c r="CNH1" s="33"/>
      <c r="CNI1" s="33"/>
      <c r="CNJ1" s="33"/>
      <c r="CNK1" s="33"/>
      <c r="CNL1" s="33"/>
      <c r="CNM1" s="33"/>
      <c r="CNN1" s="33"/>
      <c r="CNO1" s="33"/>
      <c r="CNP1" s="33"/>
      <c r="CNQ1" s="33"/>
      <c r="CNR1" s="33"/>
      <c r="CNS1" s="33"/>
      <c r="CNT1" s="33"/>
      <c r="CNU1" s="33"/>
      <c r="CNV1" s="33"/>
      <c r="CNW1" s="33"/>
      <c r="CNX1" s="33"/>
      <c r="CNY1" s="33"/>
      <c r="CNZ1" s="33"/>
      <c r="COA1" s="33"/>
      <c r="COB1" s="33"/>
      <c r="COC1" s="33"/>
      <c r="COD1" s="33"/>
      <c r="COE1" s="33"/>
      <c r="COF1" s="33"/>
      <c r="COG1" s="33"/>
      <c r="COH1" s="33"/>
      <c r="COI1" s="33"/>
      <c r="COJ1" s="33"/>
      <c r="COK1" s="33"/>
      <c r="COL1" s="33"/>
      <c r="COM1" s="33"/>
      <c r="CON1" s="33"/>
      <c r="COO1" s="33"/>
      <c r="COP1" s="33"/>
      <c r="COQ1" s="33"/>
      <c r="COR1" s="33"/>
      <c r="COS1" s="33"/>
      <c r="COT1" s="33"/>
      <c r="COU1" s="33"/>
      <c r="COV1" s="33"/>
      <c r="COW1" s="33"/>
      <c r="COX1" s="33"/>
      <c r="COY1" s="33"/>
      <c r="COZ1" s="33"/>
      <c r="CPA1" s="33"/>
      <c r="CPB1" s="33"/>
      <c r="CPC1" s="33"/>
      <c r="CPD1" s="33"/>
      <c r="CPE1" s="33"/>
      <c r="CPF1" s="33"/>
      <c r="CPG1" s="33"/>
      <c r="CPH1" s="33"/>
      <c r="CPI1" s="33"/>
      <c r="CPJ1" s="33"/>
      <c r="CPK1" s="33"/>
      <c r="CPL1" s="33"/>
      <c r="CPM1" s="33"/>
      <c r="CPN1" s="33"/>
      <c r="CPO1" s="33"/>
      <c r="CPP1" s="33"/>
      <c r="CPQ1" s="33"/>
      <c r="CPR1" s="33"/>
      <c r="CPS1" s="33"/>
      <c r="CPT1" s="33"/>
      <c r="CPU1" s="33"/>
      <c r="CPV1" s="33"/>
      <c r="CPW1" s="33"/>
      <c r="CPX1" s="33"/>
      <c r="CPY1" s="33"/>
      <c r="CPZ1" s="33"/>
      <c r="CQA1" s="33"/>
      <c r="CQB1" s="33"/>
      <c r="CQC1" s="33"/>
      <c r="CQD1" s="33"/>
      <c r="CQE1" s="33"/>
      <c r="CQF1" s="33"/>
      <c r="CQG1" s="33"/>
      <c r="CQH1" s="33"/>
      <c r="CQI1" s="33"/>
      <c r="CQJ1" s="33"/>
      <c r="CQK1" s="33"/>
      <c r="CQL1" s="33"/>
      <c r="CQM1" s="33"/>
      <c r="CQN1" s="33"/>
      <c r="CQO1" s="33"/>
      <c r="CQP1" s="33"/>
      <c r="CQQ1" s="33"/>
      <c r="CQR1" s="33"/>
      <c r="CQS1" s="33"/>
      <c r="CQT1" s="33"/>
      <c r="CQU1" s="33"/>
      <c r="CQV1" s="33"/>
      <c r="CQW1" s="33"/>
      <c r="CQX1" s="33"/>
      <c r="CQY1" s="33"/>
      <c r="CQZ1" s="33"/>
      <c r="CRA1" s="33"/>
      <c r="CRB1" s="33"/>
      <c r="CRC1" s="33"/>
      <c r="CRD1" s="33"/>
      <c r="CRE1" s="33"/>
      <c r="CRF1" s="33"/>
      <c r="CRG1" s="33"/>
      <c r="CRH1" s="33"/>
      <c r="CRI1" s="33"/>
      <c r="CRJ1" s="33"/>
      <c r="CRK1" s="33"/>
      <c r="CRL1" s="33"/>
      <c r="CRM1" s="33"/>
      <c r="CRN1" s="33"/>
      <c r="CRO1" s="33"/>
      <c r="CRP1" s="33"/>
      <c r="CRQ1" s="33"/>
      <c r="CRR1" s="33"/>
      <c r="CRS1" s="33"/>
      <c r="CRT1" s="33"/>
      <c r="CRU1" s="33"/>
      <c r="CRV1" s="33"/>
      <c r="CRW1" s="33"/>
      <c r="CRX1" s="33"/>
      <c r="CRY1" s="33"/>
      <c r="CRZ1" s="33"/>
      <c r="CSA1" s="33"/>
      <c r="CSB1" s="33"/>
      <c r="CSC1" s="33"/>
      <c r="CSD1" s="33"/>
      <c r="CSE1" s="33"/>
      <c r="CSF1" s="33"/>
      <c r="CSG1" s="33"/>
      <c r="CSH1" s="33"/>
      <c r="CSI1" s="33"/>
      <c r="CSJ1" s="33"/>
      <c r="CSK1" s="33"/>
      <c r="CSL1" s="33"/>
      <c r="CSM1" s="33"/>
      <c r="CSN1" s="33"/>
      <c r="CSO1" s="33"/>
      <c r="CSP1" s="33"/>
      <c r="CSQ1" s="33"/>
      <c r="CSR1" s="33"/>
      <c r="CSS1" s="33"/>
      <c r="CST1" s="33"/>
      <c r="CSU1" s="33"/>
      <c r="CSV1" s="33"/>
      <c r="CSW1" s="33"/>
      <c r="CSX1" s="33"/>
      <c r="CSY1" s="33"/>
      <c r="CSZ1" s="33"/>
      <c r="CTA1" s="33"/>
      <c r="CTB1" s="33"/>
      <c r="CTC1" s="33"/>
      <c r="CTD1" s="33"/>
      <c r="CTE1" s="33"/>
      <c r="CTF1" s="33"/>
      <c r="CTG1" s="33"/>
      <c r="CTH1" s="33"/>
      <c r="CTI1" s="33"/>
      <c r="CTJ1" s="33"/>
      <c r="CTK1" s="33"/>
      <c r="CTL1" s="33"/>
      <c r="CTM1" s="33"/>
      <c r="CTN1" s="33"/>
      <c r="CTO1" s="33"/>
      <c r="CTP1" s="33"/>
      <c r="CTQ1" s="33"/>
      <c r="CTR1" s="33"/>
      <c r="CTS1" s="33"/>
      <c r="CTT1" s="33"/>
      <c r="CTU1" s="33"/>
      <c r="CTV1" s="33"/>
      <c r="CTW1" s="33"/>
      <c r="CTX1" s="33"/>
      <c r="CTY1" s="33"/>
      <c r="CTZ1" s="33"/>
      <c r="CUA1" s="33"/>
      <c r="CUB1" s="33"/>
      <c r="CUC1" s="33"/>
      <c r="CUD1" s="33"/>
      <c r="CUE1" s="33"/>
      <c r="CUF1" s="33"/>
      <c r="CUG1" s="33"/>
      <c r="CUH1" s="33"/>
      <c r="CUI1" s="33"/>
      <c r="CUJ1" s="33"/>
      <c r="CUK1" s="33"/>
      <c r="CUL1" s="33"/>
      <c r="CUM1" s="33"/>
      <c r="CUN1" s="33"/>
      <c r="CUO1" s="33"/>
      <c r="CUP1" s="33"/>
      <c r="CUQ1" s="33"/>
      <c r="CUR1" s="33"/>
      <c r="CUS1" s="33"/>
      <c r="CUT1" s="33"/>
      <c r="CUU1" s="33"/>
      <c r="CUV1" s="33"/>
      <c r="CUW1" s="33"/>
      <c r="CUX1" s="33"/>
      <c r="CUY1" s="33"/>
      <c r="CUZ1" s="33"/>
      <c r="CVA1" s="33"/>
      <c r="CVB1" s="33"/>
      <c r="CVC1" s="33"/>
      <c r="CVD1" s="33"/>
      <c r="CVE1" s="33"/>
      <c r="CVF1" s="33"/>
      <c r="CVG1" s="33"/>
      <c r="CVH1" s="33"/>
      <c r="CVI1" s="33"/>
      <c r="CVJ1" s="33"/>
      <c r="CVK1" s="33"/>
      <c r="CVL1" s="33"/>
      <c r="CVM1" s="33"/>
      <c r="CVN1" s="33"/>
      <c r="CVO1" s="33"/>
      <c r="CVP1" s="33"/>
      <c r="CVQ1" s="33"/>
      <c r="CVR1" s="33"/>
      <c r="CVS1" s="33"/>
      <c r="CVT1" s="33"/>
      <c r="CVU1" s="33"/>
      <c r="CVV1" s="33"/>
      <c r="CVW1" s="33"/>
      <c r="CVX1" s="33"/>
      <c r="CVY1" s="33"/>
      <c r="CVZ1" s="33"/>
      <c r="CWA1" s="33"/>
      <c r="CWB1" s="33"/>
      <c r="CWC1" s="33"/>
      <c r="CWD1" s="33"/>
      <c r="CWE1" s="33"/>
      <c r="CWF1" s="33"/>
      <c r="CWG1" s="33"/>
      <c r="CWH1" s="33"/>
      <c r="CWI1" s="33"/>
      <c r="CWJ1" s="33"/>
      <c r="CWK1" s="33"/>
      <c r="CWL1" s="33"/>
      <c r="CWM1" s="33"/>
      <c r="CWN1" s="33"/>
      <c r="CWO1" s="33"/>
      <c r="CWP1" s="33"/>
      <c r="CWQ1" s="33"/>
      <c r="CWR1" s="33"/>
      <c r="CWS1" s="33"/>
      <c r="CWT1" s="33"/>
      <c r="CWU1" s="33"/>
      <c r="CWV1" s="33"/>
      <c r="CWW1" s="33"/>
      <c r="CWX1" s="33"/>
      <c r="CWY1" s="33"/>
      <c r="CWZ1" s="33"/>
      <c r="CXA1" s="33"/>
      <c r="CXB1" s="33"/>
      <c r="CXC1" s="33"/>
      <c r="CXD1" s="33"/>
      <c r="CXE1" s="33"/>
      <c r="CXF1" s="33"/>
      <c r="CXG1" s="33"/>
      <c r="CXH1" s="33"/>
      <c r="CXI1" s="33"/>
      <c r="CXJ1" s="33"/>
      <c r="CXK1" s="33"/>
      <c r="CXL1" s="33"/>
      <c r="CXM1" s="33"/>
      <c r="CXN1" s="33"/>
      <c r="CXO1" s="33"/>
      <c r="CXP1" s="33"/>
      <c r="CXQ1" s="33"/>
      <c r="CXR1" s="33"/>
      <c r="CXS1" s="33"/>
      <c r="CXT1" s="33"/>
      <c r="CXU1" s="33"/>
      <c r="CXV1" s="33"/>
      <c r="CXW1" s="33"/>
      <c r="CXX1" s="33"/>
      <c r="CXY1" s="33"/>
      <c r="CXZ1" s="33"/>
      <c r="CYA1" s="33"/>
      <c r="CYB1" s="33"/>
      <c r="CYC1" s="33"/>
      <c r="CYD1" s="33"/>
      <c r="CYE1" s="33"/>
      <c r="CYF1" s="33"/>
      <c r="CYG1" s="33"/>
      <c r="CYH1" s="33"/>
      <c r="CYI1" s="33"/>
      <c r="CYJ1" s="33"/>
      <c r="CYK1" s="33"/>
      <c r="CYL1" s="33"/>
      <c r="CYM1" s="33"/>
      <c r="CYN1" s="33"/>
      <c r="CYO1" s="33"/>
      <c r="CYP1" s="33"/>
      <c r="CYQ1" s="33"/>
      <c r="CYR1" s="33"/>
      <c r="CYS1" s="33"/>
      <c r="CYT1" s="33"/>
      <c r="CYU1" s="33"/>
      <c r="CYV1" s="33"/>
      <c r="CYW1" s="33"/>
      <c r="CYX1" s="33"/>
      <c r="CYY1" s="33"/>
      <c r="CYZ1" s="33"/>
      <c r="CZA1" s="33"/>
      <c r="CZB1" s="33"/>
      <c r="CZC1" s="33"/>
      <c r="CZD1" s="33"/>
      <c r="CZE1" s="33"/>
      <c r="CZF1" s="33"/>
      <c r="CZG1" s="33"/>
      <c r="CZH1" s="33"/>
      <c r="CZI1" s="33"/>
      <c r="CZJ1" s="33"/>
      <c r="CZK1" s="33"/>
      <c r="CZL1" s="33"/>
      <c r="CZM1" s="33"/>
      <c r="CZN1" s="33"/>
      <c r="CZO1" s="33"/>
      <c r="CZP1" s="33"/>
      <c r="CZQ1" s="33"/>
      <c r="CZR1" s="33"/>
      <c r="CZS1" s="33"/>
      <c r="CZT1" s="33"/>
      <c r="CZU1" s="33"/>
      <c r="CZV1" s="33"/>
      <c r="CZW1" s="33"/>
      <c r="CZX1" s="33"/>
      <c r="CZY1" s="33"/>
      <c r="CZZ1" s="33"/>
      <c r="DAA1" s="33"/>
      <c r="DAB1" s="33"/>
      <c r="DAC1" s="33"/>
      <c r="DAD1" s="33"/>
      <c r="DAE1" s="33"/>
      <c r="DAF1" s="33"/>
      <c r="DAG1" s="33"/>
      <c r="DAH1" s="33"/>
      <c r="DAI1" s="33"/>
      <c r="DAJ1" s="33"/>
      <c r="DAK1" s="33"/>
      <c r="DAL1" s="33"/>
      <c r="DAM1" s="33"/>
      <c r="DAN1" s="33"/>
      <c r="DAO1" s="33"/>
      <c r="DAP1" s="33"/>
      <c r="DAQ1" s="33"/>
      <c r="DAR1" s="33"/>
      <c r="DAS1" s="33"/>
      <c r="DAT1" s="33"/>
      <c r="DAU1" s="33"/>
      <c r="DAV1" s="33"/>
      <c r="DAW1" s="33"/>
      <c r="DAX1" s="33"/>
      <c r="DAY1" s="33"/>
      <c r="DAZ1" s="33"/>
      <c r="DBA1" s="33"/>
      <c r="DBB1" s="33"/>
      <c r="DBC1" s="33"/>
      <c r="DBD1" s="33"/>
      <c r="DBE1" s="33"/>
      <c r="DBF1" s="33"/>
      <c r="DBG1" s="33"/>
      <c r="DBH1" s="33"/>
      <c r="DBI1" s="33"/>
      <c r="DBJ1" s="33"/>
      <c r="DBK1" s="33"/>
      <c r="DBL1" s="33"/>
      <c r="DBM1" s="33"/>
      <c r="DBN1" s="33"/>
      <c r="DBO1" s="33"/>
      <c r="DBP1" s="33"/>
      <c r="DBQ1" s="33"/>
      <c r="DBR1" s="33"/>
      <c r="DBS1" s="33"/>
      <c r="DBT1" s="33"/>
      <c r="DBU1" s="33"/>
      <c r="DBV1" s="33"/>
      <c r="DBW1" s="33"/>
      <c r="DBX1" s="33"/>
      <c r="DBY1" s="33"/>
      <c r="DBZ1" s="33"/>
      <c r="DCA1" s="33"/>
      <c r="DCB1" s="33"/>
      <c r="DCC1" s="33"/>
      <c r="DCD1" s="33"/>
      <c r="DCE1" s="33"/>
      <c r="DCF1" s="33"/>
      <c r="DCG1" s="33"/>
      <c r="DCH1" s="33"/>
      <c r="DCI1" s="33"/>
      <c r="DCJ1" s="33"/>
      <c r="DCK1" s="33"/>
      <c r="DCL1" s="33"/>
      <c r="DCM1" s="33"/>
      <c r="DCN1" s="33"/>
      <c r="DCO1" s="33"/>
      <c r="DCP1" s="33"/>
      <c r="DCQ1" s="33"/>
      <c r="DCR1" s="33"/>
      <c r="DCS1" s="33"/>
      <c r="DCT1" s="33"/>
      <c r="DCU1" s="33"/>
      <c r="DCV1" s="33"/>
      <c r="DCW1" s="33"/>
      <c r="DCX1" s="33"/>
      <c r="DCY1" s="33"/>
      <c r="DCZ1" s="33"/>
      <c r="DDA1" s="33"/>
      <c r="DDB1" s="33"/>
      <c r="DDC1" s="33"/>
      <c r="DDD1" s="33"/>
      <c r="DDE1" s="33"/>
      <c r="DDF1" s="33"/>
      <c r="DDG1" s="33"/>
      <c r="DDH1" s="33"/>
      <c r="DDI1" s="33"/>
      <c r="DDJ1" s="33"/>
      <c r="DDK1" s="33"/>
      <c r="DDL1" s="33"/>
      <c r="DDM1" s="33"/>
      <c r="DDN1" s="33"/>
      <c r="DDO1" s="33"/>
      <c r="DDP1" s="33"/>
      <c r="DDQ1" s="33"/>
      <c r="DDR1" s="33"/>
      <c r="DDS1" s="33"/>
      <c r="DDT1" s="33"/>
      <c r="DDU1" s="33"/>
      <c r="DDV1" s="33"/>
      <c r="DDW1" s="33"/>
      <c r="DDX1" s="33"/>
      <c r="DDY1" s="33"/>
      <c r="DDZ1" s="33"/>
      <c r="DEA1" s="33"/>
      <c r="DEB1" s="33"/>
      <c r="DEC1" s="33"/>
      <c r="DED1" s="33"/>
      <c r="DEE1" s="33"/>
      <c r="DEF1" s="33"/>
      <c r="DEG1" s="33"/>
      <c r="DEH1" s="33"/>
      <c r="DEI1" s="33"/>
      <c r="DEJ1" s="33"/>
      <c r="DEK1" s="33"/>
      <c r="DEL1" s="33"/>
      <c r="DEM1" s="33"/>
      <c r="DEN1" s="33"/>
      <c r="DEO1" s="33"/>
      <c r="DEP1" s="33"/>
      <c r="DEQ1" s="33"/>
      <c r="DER1" s="33"/>
      <c r="DES1" s="33"/>
      <c r="DET1" s="33"/>
      <c r="DEU1" s="33"/>
      <c r="DEV1" s="33"/>
      <c r="DEW1" s="33"/>
      <c r="DEX1" s="33"/>
      <c r="DEY1" s="33"/>
      <c r="DEZ1" s="33"/>
      <c r="DFA1" s="33"/>
      <c r="DFB1" s="33"/>
      <c r="DFC1" s="33"/>
      <c r="DFD1" s="33"/>
      <c r="DFE1" s="33"/>
      <c r="DFF1" s="33"/>
      <c r="DFG1" s="33"/>
      <c r="DFH1" s="33"/>
      <c r="DFI1" s="33"/>
      <c r="DFJ1" s="33"/>
      <c r="DFK1" s="33"/>
      <c r="DFL1" s="33"/>
      <c r="DFM1" s="33"/>
      <c r="DFN1" s="33"/>
      <c r="DFO1" s="33"/>
      <c r="DFP1" s="33"/>
      <c r="DFQ1" s="33"/>
      <c r="DFR1" s="33"/>
      <c r="DFS1" s="33"/>
      <c r="DFT1" s="33"/>
      <c r="DFU1" s="33"/>
      <c r="DFV1" s="33"/>
      <c r="DFW1" s="33"/>
      <c r="DFX1" s="33"/>
      <c r="DFY1" s="33"/>
      <c r="DFZ1" s="33"/>
      <c r="DGA1" s="33"/>
      <c r="DGB1" s="33"/>
      <c r="DGC1" s="33"/>
      <c r="DGD1" s="33"/>
      <c r="DGE1" s="33"/>
      <c r="DGF1" s="33"/>
      <c r="DGG1" s="33"/>
      <c r="DGH1" s="33"/>
      <c r="DGI1" s="33"/>
      <c r="DGJ1" s="33"/>
      <c r="DGK1" s="33"/>
      <c r="DGL1" s="33"/>
      <c r="DGM1" s="33"/>
      <c r="DGN1" s="33"/>
      <c r="DGO1" s="33"/>
      <c r="DGP1" s="33"/>
      <c r="DGQ1" s="33"/>
      <c r="DGR1" s="33"/>
      <c r="DGS1" s="33"/>
      <c r="DGT1" s="33"/>
      <c r="DGU1" s="33"/>
      <c r="DGV1" s="33"/>
      <c r="DGW1" s="33"/>
      <c r="DGX1" s="33"/>
      <c r="DGY1" s="33"/>
      <c r="DGZ1" s="33"/>
      <c r="DHA1" s="33"/>
      <c r="DHB1" s="33"/>
      <c r="DHC1" s="33"/>
      <c r="DHD1" s="33"/>
      <c r="DHE1" s="33"/>
      <c r="DHF1" s="33"/>
      <c r="DHG1" s="33"/>
      <c r="DHH1" s="33"/>
      <c r="DHI1" s="33"/>
      <c r="DHJ1" s="33"/>
      <c r="DHK1" s="33"/>
      <c r="DHL1" s="33"/>
      <c r="DHM1" s="33"/>
      <c r="DHN1" s="33"/>
      <c r="DHO1" s="33"/>
      <c r="DHP1" s="33"/>
      <c r="DHQ1" s="33"/>
      <c r="DHR1" s="33"/>
      <c r="DHS1" s="33"/>
      <c r="DHT1" s="33"/>
      <c r="DHU1" s="33"/>
      <c r="DHV1" s="33"/>
      <c r="DHW1" s="33"/>
      <c r="DHX1" s="33"/>
      <c r="DHY1" s="33"/>
      <c r="DHZ1" s="33"/>
      <c r="DIA1" s="33"/>
      <c r="DIB1" s="33"/>
      <c r="DIC1" s="33"/>
      <c r="DID1" s="33"/>
      <c r="DIE1" s="33"/>
      <c r="DIF1" s="33"/>
      <c r="DIG1" s="33"/>
      <c r="DIH1" s="33"/>
      <c r="DII1" s="33"/>
      <c r="DIJ1" s="33"/>
      <c r="DIK1" s="33"/>
      <c r="DIL1" s="33"/>
      <c r="DIM1" s="33"/>
      <c r="DIN1" s="33"/>
      <c r="DIO1" s="33"/>
      <c r="DIP1" s="33"/>
      <c r="DIQ1" s="33"/>
      <c r="DIR1" s="33"/>
      <c r="DIS1" s="33"/>
      <c r="DIT1" s="33"/>
      <c r="DIU1" s="33"/>
      <c r="DIV1" s="33"/>
      <c r="DIW1" s="33"/>
      <c r="DIX1" s="33"/>
      <c r="DIY1" s="33"/>
      <c r="DIZ1" s="33"/>
      <c r="DJA1" s="33"/>
      <c r="DJB1" s="33"/>
      <c r="DJC1" s="33"/>
      <c r="DJD1" s="33"/>
      <c r="DJE1" s="33"/>
      <c r="DJF1" s="33"/>
      <c r="DJG1" s="33"/>
      <c r="DJH1" s="33"/>
      <c r="DJI1" s="33"/>
      <c r="DJJ1" s="33"/>
      <c r="DJK1" s="33"/>
      <c r="DJL1" s="33"/>
      <c r="DJM1" s="33"/>
      <c r="DJN1" s="33"/>
      <c r="DJO1" s="33"/>
      <c r="DJP1" s="33"/>
      <c r="DJQ1" s="33"/>
      <c r="DJR1" s="33"/>
      <c r="DJS1" s="33"/>
      <c r="DJT1" s="33"/>
      <c r="DJU1" s="33"/>
      <c r="DJV1" s="33"/>
      <c r="DJW1" s="33"/>
      <c r="DJX1" s="33"/>
      <c r="DJY1" s="33"/>
      <c r="DJZ1" s="33"/>
      <c r="DKA1" s="33"/>
      <c r="DKB1" s="33"/>
      <c r="DKC1" s="33"/>
      <c r="DKD1" s="33"/>
      <c r="DKE1" s="33"/>
      <c r="DKF1" s="33"/>
      <c r="DKG1" s="33"/>
      <c r="DKH1" s="33"/>
      <c r="DKI1" s="33"/>
      <c r="DKJ1" s="33"/>
      <c r="DKK1" s="33"/>
      <c r="DKL1" s="33"/>
      <c r="DKM1" s="33"/>
      <c r="DKN1" s="33"/>
      <c r="DKO1" s="33"/>
      <c r="DKP1" s="33"/>
      <c r="DKQ1" s="33"/>
      <c r="DKR1" s="33"/>
      <c r="DKS1" s="33"/>
      <c r="DKT1" s="33"/>
      <c r="DKU1" s="33"/>
      <c r="DKV1" s="33"/>
      <c r="DKW1" s="33"/>
      <c r="DKX1" s="33"/>
      <c r="DKY1" s="33"/>
      <c r="DKZ1" s="33"/>
      <c r="DLA1" s="33"/>
      <c r="DLB1" s="33"/>
      <c r="DLC1" s="33"/>
      <c r="DLD1" s="33"/>
      <c r="DLE1" s="33"/>
      <c r="DLF1" s="33"/>
      <c r="DLG1" s="33"/>
      <c r="DLH1" s="33"/>
      <c r="DLI1" s="33"/>
      <c r="DLJ1" s="33"/>
      <c r="DLK1" s="33"/>
      <c r="DLL1" s="33"/>
      <c r="DLM1" s="33"/>
      <c r="DLN1" s="33"/>
      <c r="DLO1" s="33"/>
      <c r="DLP1" s="33"/>
      <c r="DLQ1" s="33"/>
      <c r="DLR1" s="33"/>
      <c r="DLS1" s="33"/>
      <c r="DLT1" s="33"/>
      <c r="DLU1" s="33"/>
      <c r="DLV1" s="33"/>
      <c r="DLW1" s="33"/>
      <c r="DLX1" s="33"/>
      <c r="DLY1" s="33"/>
      <c r="DLZ1" s="33"/>
      <c r="DMA1" s="33"/>
      <c r="DMB1" s="33"/>
      <c r="DMC1" s="33"/>
      <c r="DMD1" s="33"/>
      <c r="DME1" s="33"/>
      <c r="DMF1" s="33"/>
      <c r="DMG1" s="33"/>
      <c r="DMH1" s="33"/>
      <c r="DMI1" s="33"/>
      <c r="DMJ1" s="33"/>
      <c r="DMK1" s="33"/>
      <c r="DML1" s="33"/>
      <c r="DMM1" s="33"/>
      <c r="DMN1" s="33"/>
      <c r="DMO1" s="33"/>
      <c r="DMP1" s="33"/>
      <c r="DMQ1" s="33"/>
      <c r="DMR1" s="33"/>
      <c r="DMS1" s="33"/>
      <c r="DMT1" s="33"/>
      <c r="DMU1" s="33"/>
      <c r="DMV1" s="33"/>
      <c r="DMW1" s="33"/>
      <c r="DMX1" s="33"/>
      <c r="DMY1" s="33"/>
      <c r="DMZ1" s="33"/>
      <c r="DNA1" s="33"/>
      <c r="DNB1" s="33"/>
      <c r="DNC1" s="33"/>
      <c r="DND1" s="33"/>
      <c r="DNE1" s="33"/>
      <c r="DNF1" s="33"/>
      <c r="DNG1" s="33"/>
      <c r="DNH1" s="33"/>
      <c r="DNI1" s="33"/>
      <c r="DNJ1" s="33"/>
      <c r="DNK1" s="33"/>
      <c r="DNL1" s="33"/>
      <c r="DNM1" s="33"/>
      <c r="DNN1" s="33"/>
      <c r="DNO1" s="33"/>
      <c r="DNP1" s="33"/>
      <c r="DNQ1" s="33"/>
      <c r="DNR1" s="33"/>
      <c r="DNS1" s="33"/>
      <c r="DNT1" s="33"/>
      <c r="DNU1" s="33"/>
      <c r="DNV1" s="33"/>
      <c r="DNW1" s="33"/>
      <c r="DNX1" s="33"/>
      <c r="DNY1" s="33"/>
      <c r="DNZ1" s="33"/>
      <c r="DOA1" s="33"/>
      <c r="DOB1" s="33"/>
      <c r="DOC1" s="33"/>
      <c r="DOD1" s="33"/>
      <c r="DOE1" s="33"/>
      <c r="DOF1" s="33"/>
      <c r="DOG1" s="33"/>
      <c r="DOH1" s="33"/>
      <c r="DOI1" s="33"/>
      <c r="DOJ1" s="33"/>
      <c r="DOK1" s="33"/>
      <c r="DOL1" s="33"/>
      <c r="DOM1" s="33"/>
      <c r="DON1" s="33"/>
      <c r="DOO1" s="33"/>
      <c r="DOP1" s="33"/>
      <c r="DOQ1" s="33"/>
      <c r="DOR1" s="33"/>
      <c r="DOS1" s="33"/>
      <c r="DOT1" s="33"/>
      <c r="DOU1" s="33"/>
      <c r="DOV1" s="33"/>
      <c r="DOW1" s="33"/>
      <c r="DOX1" s="33"/>
      <c r="DOY1" s="33"/>
      <c r="DOZ1" s="33"/>
      <c r="DPA1" s="33"/>
      <c r="DPB1" s="33"/>
      <c r="DPC1" s="33"/>
      <c r="DPD1" s="33"/>
      <c r="DPE1" s="33"/>
      <c r="DPF1" s="33"/>
      <c r="DPG1" s="33"/>
      <c r="DPH1" s="33"/>
      <c r="DPI1" s="33"/>
      <c r="DPJ1" s="33"/>
      <c r="DPK1" s="33"/>
      <c r="DPL1" s="33"/>
      <c r="DPM1" s="33"/>
      <c r="DPN1" s="33"/>
      <c r="DPO1" s="33"/>
      <c r="DPP1" s="33"/>
      <c r="DPQ1" s="33"/>
      <c r="DPR1" s="33"/>
      <c r="DPS1" s="33"/>
      <c r="DPT1" s="33"/>
      <c r="DPU1" s="33"/>
      <c r="DPV1" s="33"/>
      <c r="DPW1" s="33"/>
      <c r="DPX1" s="33"/>
      <c r="DPY1" s="33"/>
      <c r="DPZ1" s="33"/>
      <c r="DQA1" s="33"/>
      <c r="DQB1" s="33"/>
      <c r="DQC1" s="33"/>
      <c r="DQD1" s="33"/>
      <c r="DQE1" s="33"/>
      <c r="DQF1" s="33"/>
      <c r="DQG1" s="33"/>
      <c r="DQH1" s="33"/>
      <c r="DQI1" s="33"/>
      <c r="DQJ1" s="33"/>
      <c r="DQK1" s="33"/>
      <c r="DQL1" s="33"/>
      <c r="DQM1" s="33"/>
      <c r="DQN1" s="33"/>
      <c r="DQO1" s="33"/>
      <c r="DQP1" s="33"/>
      <c r="DQQ1" s="33"/>
      <c r="DQR1" s="33"/>
      <c r="DQS1" s="33"/>
      <c r="DQT1" s="33"/>
      <c r="DQU1" s="33"/>
      <c r="DQV1" s="33"/>
      <c r="DQW1" s="33"/>
      <c r="DQX1" s="33"/>
      <c r="DQY1" s="33"/>
      <c r="DQZ1" s="33"/>
      <c r="DRA1" s="33"/>
      <c r="DRB1" s="33"/>
      <c r="DRC1" s="33"/>
      <c r="DRD1" s="33"/>
      <c r="DRE1" s="33"/>
      <c r="DRF1" s="33"/>
      <c r="DRG1" s="33"/>
      <c r="DRH1" s="33"/>
      <c r="DRI1" s="33"/>
      <c r="DRJ1" s="33"/>
      <c r="DRK1" s="33"/>
      <c r="DRL1" s="33"/>
      <c r="DRM1" s="33"/>
      <c r="DRN1" s="33"/>
      <c r="DRO1" s="33"/>
      <c r="DRP1" s="33"/>
      <c r="DRQ1" s="33"/>
      <c r="DRR1" s="33"/>
      <c r="DRS1" s="33"/>
      <c r="DRT1" s="33"/>
      <c r="DRU1" s="33"/>
      <c r="DRV1" s="33"/>
      <c r="DRW1" s="33"/>
      <c r="DRX1" s="33"/>
      <c r="DRY1" s="33"/>
      <c r="DRZ1" s="33"/>
      <c r="DSA1" s="33"/>
      <c r="DSB1" s="33"/>
      <c r="DSC1" s="33"/>
      <c r="DSD1" s="33"/>
      <c r="DSE1" s="33"/>
      <c r="DSF1" s="33"/>
      <c r="DSG1" s="33"/>
      <c r="DSH1" s="33"/>
      <c r="DSI1" s="33"/>
      <c r="DSJ1" s="33"/>
      <c r="DSK1" s="33"/>
      <c r="DSL1" s="33"/>
      <c r="DSM1" s="33"/>
      <c r="DSN1" s="33"/>
      <c r="DSO1" s="33"/>
      <c r="DSP1" s="33"/>
      <c r="DSQ1" s="33"/>
      <c r="DSR1" s="33"/>
      <c r="DSS1" s="33"/>
      <c r="DST1" s="33"/>
      <c r="DSU1" s="33"/>
      <c r="DSV1" s="33"/>
      <c r="DSW1" s="33"/>
      <c r="DSX1" s="33"/>
      <c r="DSY1" s="33"/>
      <c r="DSZ1" s="33"/>
      <c r="DTA1" s="33"/>
      <c r="DTB1" s="33"/>
      <c r="DTC1" s="33"/>
      <c r="DTD1" s="33"/>
      <c r="DTE1" s="33"/>
      <c r="DTF1" s="33"/>
      <c r="DTG1" s="33"/>
      <c r="DTH1" s="33"/>
      <c r="DTI1" s="33"/>
      <c r="DTJ1" s="33"/>
      <c r="DTK1" s="33"/>
      <c r="DTL1" s="33"/>
      <c r="DTM1" s="33"/>
      <c r="DTN1" s="33"/>
      <c r="DTO1" s="33"/>
      <c r="DTP1" s="33"/>
      <c r="DTQ1" s="33"/>
      <c r="DTR1" s="33"/>
      <c r="DTS1" s="33"/>
      <c r="DTT1" s="33"/>
      <c r="DTU1" s="33"/>
      <c r="DTV1" s="33"/>
      <c r="DTW1" s="33"/>
      <c r="DTX1" s="33"/>
      <c r="DTY1" s="33"/>
      <c r="DTZ1" s="33"/>
      <c r="DUA1" s="33"/>
      <c r="DUB1" s="33"/>
      <c r="DUC1" s="33"/>
      <c r="DUD1" s="33"/>
      <c r="DUE1" s="33"/>
      <c r="DUF1" s="33"/>
      <c r="DUG1" s="33"/>
      <c r="DUH1" s="33"/>
      <c r="DUI1" s="33"/>
      <c r="DUJ1" s="33"/>
      <c r="DUK1" s="33"/>
      <c r="DUL1" s="33"/>
      <c r="DUM1" s="33"/>
      <c r="DUN1" s="33"/>
      <c r="DUO1" s="33"/>
      <c r="DUP1" s="33"/>
      <c r="DUQ1" s="33"/>
      <c r="DUR1" s="33"/>
      <c r="DUS1" s="33"/>
      <c r="DUT1" s="33"/>
      <c r="DUU1" s="33"/>
      <c r="DUV1" s="33"/>
      <c r="DUW1" s="33"/>
      <c r="DUX1" s="33"/>
      <c r="DUY1" s="33"/>
      <c r="DUZ1" s="33"/>
      <c r="DVA1" s="33"/>
      <c r="DVB1" s="33"/>
      <c r="DVC1" s="33"/>
      <c r="DVD1" s="33"/>
      <c r="DVE1" s="33"/>
      <c r="DVF1" s="33"/>
      <c r="DVG1" s="33"/>
      <c r="DVH1" s="33"/>
      <c r="DVI1" s="33"/>
      <c r="DVJ1" s="33"/>
      <c r="DVK1" s="33"/>
      <c r="DVL1" s="33"/>
      <c r="DVM1" s="33"/>
      <c r="DVN1" s="33"/>
      <c r="DVO1" s="33"/>
      <c r="DVP1" s="33"/>
      <c r="DVQ1" s="33"/>
      <c r="DVR1" s="33"/>
      <c r="DVS1" s="33"/>
      <c r="DVT1" s="33"/>
      <c r="DVU1" s="33"/>
      <c r="DVV1" s="33"/>
      <c r="DVW1" s="33"/>
      <c r="DVX1" s="33"/>
      <c r="DVY1" s="33"/>
      <c r="DVZ1" s="33"/>
      <c r="DWA1" s="33"/>
      <c r="DWB1" s="33"/>
      <c r="DWC1" s="33"/>
      <c r="DWD1" s="33"/>
      <c r="DWE1" s="33"/>
      <c r="DWF1" s="33"/>
      <c r="DWG1" s="33"/>
      <c r="DWH1" s="33"/>
      <c r="DWI1" s="33"/>
      <c r="DWJ1" s="33"/>
      <c r="DWK1" s="33"/>
      <c r="DWL1" s="33"/>
      <c r="DWM1" s="33"/>
      <c r="DWN1" s="33"/>
      <c r="DWO1" s="33"/>
      <c r="DWP1" s="33"/>
      <c r="DWQ1" s="33"/>
      <c r="DWR1" s="33"/>
      <c r="DWS1" s="33"/>
      <c r="DWT1" s="33"/>
      <c r="DWU1" s="33"/>
      <c r="DWV1" s="33"/>
      <c r="DWW1" s="33"/>
      <c r="DWX1" s="33"/>
      <c r="DWY1" s="33"/>
      <c r="DWZ1" s="33"/>
      <c r="DXA1" s="33"/>
      <c r="DXB1" s="33"/>
      <c r="DXC1" s="33"/>
      <c r="DXD1" s="33"/>
      <c r="DXE1" s="33"/>
      <c r="DXF1" s="33"/>
      <c r="DXG1" s="33"/>
      <c r="DXH1" s="33"/>
      <c r="DXI1" s="33"/>
      <c r="DXJ1" s="33"/>
      <c r="DXK1" s="33"/>
      <c r="DXL1" s="33"/>
      <c r="DXM1" s="33"/>
      <c r="DXN1" s="33"/>
      <c r="DXO1" s="33"/>
      <c r="DXP1" s="33"/>
      <c r="DXQ1" s="33"/>
      <c r="DXR1" s="33"/>
      <c r="DXS1" s="33"/>
      <c r="DXT1" s="33"/>
      <c r="DXU1" s="33"/>
      <c r="DXV1" s="33"/>
      <c r="DXW1" s="33"/>
      <c r="DXX1" s="33"/>
      <c r="DXY1" s="33"/>
      <c r="DXZ1" s="33"/>
      <c r="DYA1" s="33"/>
      <c r="DYB1" s="33"/>
      <c r="DYC1" s="33"/>
      <c r="DYD1" s="33"/>
      <c r="DYE1" s="33"/>
      <c r="DYF1" s="33"/>
      <c r="DYG1" s="33"/>
      <c r="DYH1" s="33"/>
      <c r="DYI1" s="33"/>
      <c r="DYJ1" s="33"/>
      <c r="DYK1" s="33"/>
      <c r="DYL1" s="33"/>
      <c r="DYM1" s="33"/>
      <c r="DYN1" s="33"/>
      <c r="DYO1" s="33"/>
      <c r="DYP1" s="33"/>
      <c r="DYQ1" s="33"/>
      <c r="DYR1" s="33"/>
      <c r="DYS1" s="33"/>
      <c r="DYT1" s="33"/>
      <c r="DYU1" s="33"/>
      <c r="DYV1" s="33"/>
      <c r="DYW1" s="33"/>
      <c r="DYX1" s="33"/>
      <c r="DYY1" s="33"/>
      <c r="DYZ1" s="33"/>
      <c r="DZA1" s="33"/>
      <c r="DZB1" s="33"/>
      <c r="DZC1" s="33"/>
      <c r="DZD1" s="33"/>
      <c r="DZE1" s="33"/>
      <c r="DZF1" s="33"/>
      <c r="DZG1" s="33"/>
      <c r="DZH1" s="33"/>
      <c r="DZI1" s="33"/>
      <c r="DZJ1" s="33"/>
      <c r="DZK1" s="33"/>
      <c r="DZL1" s="33"/>
      <c r="DZM1" s="33"/>
      <c r="DZN1" s="33"/>
      <c r="DZO1" s="33"/>
      <c r="DZP1" s="33"/>
      <c r="DZQ1" s="33"/>
      <c r="DZR1" s="33"/>
      <c r="DZS1" s="33"/>
      <c r="DZT1" s="33"/>
      <c r="DZU1" s="33"/>
      <c r="DZV1" s="33"/>
      <c r="DZW1" s="33"/>
      <c r="DZX1" s="33"/>
      <c r="DZY1" s="33"/>
      <c r="DZZ1" s="33"/>
      <c r="EAA1" s="33"/>
      <c r="EAB1" s="33"/>
      <c r="EAC1" s="33"/>
      <c r="EAD1" s="33"/>
      <c r="EAE1" s="33"/>
      <c r="EAF1" s="33"/>
      <c r="EAG1" s="33"/>
      <c r="EAH1" s="33"/>
      <c r="EAI1" s="33"/>
      <c r="EAJ1" s="33"/>
      <c r="EAK1" s="33"/>
      <c r="EAL1" s="33"/>
      <c r="EAM1" s="33"/>
      <c r="EAN1" s="33"/>
      <c r="EAO1" s="33"/>
      <c r="EAP1" s="33"/>
      <c r="EAQ1" s="33"/>
      <c r="EAR1" s="33"/>
      <c r="EAS1" s="33"/>
      <c r="EAT1" s="33"/>
      <c r="EAU1" s="33"/>
      <c r="EAV1" s="33"/>
      <c r="EAW1" s="33"/>
      <c r="EAX1" s="33"/>
      <c r="EAY1" s="33"/>
      <c r="EAZ1" s="33"/>
      <c r="EBA1" s="33"/>
      <c r="EBB1" s="33"/>
      <c r="EBC1" s="33"/>
      <c r="EBD1" s="33"/>
      <c r="EBE1" s="33"/>
      <c r="EBF1" s="33"/>
      <c r="EBG1" s="33"/>
      <c r="EBH1" s="33"/>
      <c r="EBI1" s="33"/>
      <c r="EBJ1" s="33"/>
      <c r="EBK1" s="33"/>
      <c r="EBL1" s="33"/>
      <c r="EBM1" s="33"/>
      <c r="EBN1" s="33"/>
      <c r="EBO1" s="33"/>
      <c r="EBP1" s="33"/>
      <c r="EBQ1" s="33"/>
      <c r="EBR1" s="33"/>
      <c r="EBS1" s="33"/>
      <c r="EBT1" s="33"/>
      <c r="EBU1" s="33"/>
      <c r="EBV1" s="33"/>
      <c r="EBW1" s="33"/>
      <c r="EBX1" s="33"/>
      <c r="EBY1" s="33"/>
      <c r="EBZ1" s="33"/>
      <c r="ECA1" s="33"/>
      <c r="ECB1" s="33"/>
      <c r="ECC1" s="33"/>
      <c r="ECD1" s="33"/>
      <c r="ECE1" s="33"/>
      <c r="ECF1" s="33"/>
      <c r="ECG1" s="33"/>
      <c r="ECH1" s="33"/>
      <c r="ECI1" s="33"/>
      <c r="ECJ1" s="33"/>
      <c r="ECK1" s="33"/>
      <c r="ECL1" s="33"/>
      <c r="ECM1" s="33"/>
      <c r="ECN1" s="33"/>
      <c r="ECO1" s="33"/>
      <c r="ECP1" s="33"/>
      <c r="ECQ1" s="33"/>
      <c r="ECR1" s="33"/>
      <c r="ECS1" s="33"/>
      <c r="ECT1" s="33"/>
      <c r="ECU1" s="33"/>
      <c r="ECV1" s="33"/>
      <c r="ECW1" s="33"/>
      <c r="ECX1" s="33"/>
      <c r="ECY1" s="33"/>
      <c r="ECZ1" s="33"/>
      <c r="EDA1" s="33"/>
      <c r="EDB1" s="33"/>
      <c r="EDC1" s="33"/>
      <c r="EDD1" s="33"/>
      <c r="EDE1" s="33"/>
      <c r="EDF1" s="33"/>
      <c r="EDG1" s="33"/>
      <c r="EDH1" s="33"/>
      <c r="EDI1" s="33"/>
      <c r="EDJ1" s="33"/>
      <c r="EDK1" s="33"/>
      <c r="EDL1" s="33"/>
      <c r="EDM1" s="33"/>
      <c r="EDN1" s="33"/>
      <c r="EDO1" s="33"/>
      <c r="EDP1" s="33"/>
      <c r="EDQ1" s="33"/>
      <c r="EDR1" s="33"/>
      <c r="EDS1" s="33"/>
      <c r="EDT1" s="33"/>
      <c r="EDU1" s="33"/>
      <c r="EDV1" s="33"/>
      <c r="EDW1" s="33"/>
      <c r="EDX1" s="33"/>
      <c r="EDY1" s="33"/>
      <c r="EDZ1" s="33"/>
      <c r="EEA1" s="33"/>
      <c r="EEB1" s="33"/>
      <c r="EEC1" s="33"/>
      <c r="EED1" s="33"/>
      <c r="EEE1" s="33"/>
      <c r="EEF1" s="33"/>
      <c r="EEG1" s="33"/>
      <c r="EEH1" s="33"/>
      <c r="EEI1" s="33"/>
      <c r="EEJ1" s="33"/>
      <c r="EEK1" s="33"/>
      <c r="EEL1" s="33"/>
      <c r="EEM1" s="33"/>
      <c r="EEN1" s="33"/>
      <c r="EEO1" s="33"/>
      <c r="EEP1" s="33"/>
      <c r="EEQ1" s="33"/>
      <c r="EER1" s="33"/>
      <c r="EES1" s="33"/>
      <c r="EET1" s="33"/>
      <c r="EEU1" s="33"/>
      <c r="EEV1" s="33"/>
      <c r="EEW1" s="33"/>
      <c r="EEX1" s="33"/>
      <c r="EEY1" s="33"/>
      <c r="EEZ1" s="33"/>
      <c r="EFA1" s="33"/>
      <c r="EFB1" s="33"/>
      <c r="EFC1" s="33"/>
      <c r="EFD1" s="33"/>
      <c r="EFE1" s="33"/>
      <c r="EFF1" s="33"/>
      <c r="EFG1" s="33"/>
      <c r="EFH1" s="33"/>
      <c r="EFI1" s="33"/>
      <c r="EFJ1" s="33"/>
      <c r="EFK1" s="33"/>
      <c r="EFL1" s="33"/>
      <c r="EFM1" s="33"/>
      <c r="EFN1" s="33"/>
      <c r="EFO1" s="33"/>
      <c r="EFP1" s="33"/>
      <c r="EFQ1" s="33"/>
      <c r="EFR1" s="33"/>
      <c r="EFS1" s="33"/>
      <c r="EFT1" s="33"/>
      <c r="EFU1" s="33"/>
      <c r="EFV1" s="33"/>
      <c r="EFW1" s="33"/>
      <c r="EFX1" s="33"/>
      <c r="EFY1" s="33"/>
      <c r="EFZ1" s="33"/>
      <c r="EGA1" s="33"/>
      <c r="EGB1" s="33"/>
      <c r="EGC1" s="33"/>
      <c r="EGD1" s="33"/>
      <c r="EGE1" s="33"/>
      <c r="EGF1" s="33"/>
      <c r="EGG1" s="33"/>
      <c r="EGH1" s="33"/>
      <c r="EGI1" s="33"/>
      <c r="EGJ1" s="33"/>
      <c r="EGK1" s="33"/>
      <c r="EGL1" s="33"/>
      <c r="EGM1" s="33"/>
      <c r="EGN1" s="33"/>
      <c r="EGO1" s="33"/>
      <c r="EGP1" s="33"/>
      <c r="EGQ1" s="33"/>
      <c r="EGR1" s="33"/>
      <c r="EGS1" s="33"/>
      <c r="EGT1" s="33"/>
      <c r="EGU1" s="33"/>
      <c r="EGV1" s="33"/>
      <c r="EGW1" s="33"/>
      <c r="EGX1" s="33"/>
      <c r="EGY1" s="33"/>
      <c r="EGZ1" s="33"/>
      <c r="EHA1" s="33"/>
      <c r="EHB1" s="33"/>
      <c r="EHC1" s="33"/>
      <c r="EHD1" s="33"/>
      <c r="EHE1" s="33"/>
      <c r="EHF1" s="33"/>
      <c r="EHG1" s="33"/>
      <c r="EHH1" s="33"/>
      <c r="EHI1" s="33"/>
      <c r="EHJ1" s="33"/>
      <c r="EHK1" s="33"/>
      <c r="EHL1" s="33"/>
      <c r="EHM1" s="33"/>
      <c r="EHN1" s="33"/>
      <c r="EHO1" s="33"/>
      <c r="EHP1" s="33"/>
      <c r="EHQ1" s="33"/>
      <c r="EHR1" s="33"/>
      <c r="EHS1" s="33"/>
      <c r="EHT1" s="33"/>
      <c r="EHU1" s="33"/>
      <c r="EHV1" s="33"/>
      <c r="EHW1" s="33"/>
      <c r="EHX1" s="33"/>
      <c r="EHY1" s="33"/>
      <c r="EHZ1" s="33"/>
      <c r="EIA1" s="33"/>
      <c r="EIB1" s="33"/>
      <c r="EIC1" s="33"/>
      <c r="EID1" s="33"/>
      <c r="EIE1" s="33"/>
      <c r="EIF1" s="33"/>
      <c r="EIG1" s="33"/>
      <c r="EIH1" s="33"/>
      <c r="EII1" s="33"/>
      <c r="EIJ1" s="33"/>
      <c r="EIK1" s="33"/>
      <c r="EIL1" s="33"/>
      <c r="EIM1" s="33"/>
      <c r="EIN1" s="33"/>
      <c r="EIO1" s="33"/>
      <c r="EIP1" s="33"/>
      <c r="EIQ1" s="33"/>
      <c r="EIR1" s="33"/>
      <c r="EIS1" s="33"/>
      <c r="EIT1" s="33"/>
      <c r="EIU1" s="33"/>
      <c r="EIV1" s="33"/>
      <c r="EIW1" s="33"/>
      <c r="EIX1" s="33"/>
      <c r="EIY1" s="33"/>
      <c r="EIZ1" s="33"/>
      <c r="EJA1" s="33"/>
      <c r="EJB1" s="33"/>
      <c r="EJC1" s="33"/>
      <c r="EJD1" s="33"/>
      <c r="EJE1" s="33"/>
      <c r="EJF1" s="33"/>
      <c r="EJG1" s="33"/>
      <c r="EJH1" s="33"/>
      <c r="EJI1" s="33"/>
      <c r="EJJ1" s="33"/>
      <c r="EJK1" s="33"/>
      <c r="EJL1" s="33"/>
      <c r="EJM1" s="33"/>
      <c r="EJN1" s="33"/>
      <c r="EJO1" s="33"/>
      <c r="EJP1" s="33"/>
      <c r="EJQ1" s="33"/>
      <c r="EJR1" s="33"/>
      <c r="EJS1" s="33"/>
      <c r="EJT1" s="33"/>
      <c r="EJU1" s="33"/>
      <c r="EJV1" s="33"/>
      <c r="EJW1" s="33"/>
      <c r="EJX1" s="33"/>
      <c r="EJY1" s="33"/>
      <c r="EJZ1" s="33"/>
      <c r="EKA1" s="33"/>
      <c r="EKB1" s="33"/>
      <c r="EKC1" s="33"/>
      <c r="EKD1" s="33"/>
      <c r="EKE1" s="33"/>
      <c r="EKF1" s="33"/>
      <c r="EKG1" s="33"/>
      <c r="EKH1" s="33"/>
      <c r="EKI1" s="33"/>
      <c r="EKJ1" s="33"/>
      <c r="EKK1" s="33"/>
      <c r="EKL1" s="33"/>
      <c r="EKM1" s="33"/>
      <c r="EKN1" s="33"/>
      <c r="EKO1" s="33"/>
      <c r="EKP1" s="33"/>
      <c r="EKQ1" s="33"/>
      <c r="EKR1" s="33"/>
      <c r="EKS1" s="33"/>
      <c r="EKT1" s="33"/>
      <c r="EKU1" s="33"/>
      <c r="EKV1" s="33"/>
      <c r="EKW1" s="33"/>
      <c r="EKX1" s="33"/>
      <c r="EKY1" s="33"/>
      <c r="EKZ1" s="33"/>
      <c r="ELA1" s="33"/>
      <c r="ELB1" s="33"/>
      <c r="ELC1" s="33"/>
      <c r="ELD1" s="33"/>
      <c r="ELE1" s="33"/>
      <c r="ELF1" s="33"/>
      <c r="ELG1" s="33"/>
      <c r="ELH1" s="33"/>
      <c r="ELI1" s="33"/>
      <c r="ELJ1" s="33"/>
      <c r="ELK1" s="33"/>
      <c r="ELL1" s="33"/>
      <c r="ELM1" s="33"/>
      <c r="ELN1" s="33"/>
      <c r="ELO1" s="33"/>
      <c r="ELP1" s="33"/>
      <c r="ELQ1" s="33"/>
      <c r="ELR1" s="33"/>
      <c r="ELS1" s="33"/>
      <c r="ELT1" s="33"/>
      <c r="ELU1" s="33"/>
      <c r="ELV1" s="33"/>
      <c r="ELW1" s="33"/>
      <c r="ELX1" s="33"/>
      <c r="ELY1" s="33"/>
      <c r="ELZ1" s="33"/>
      <c r="EMA1" s="33"/>
      <c r="EMB1" s="33"/>
      <c r="EMC1" s="33"/>
      <c r="EMD1" s="33"/>
      <c r="EME1" s="33"/>
      <c r="EMF1" s="33"/>
      <c r="EMG1" s="33"/>
      <c r="EMH1" s="33"/>
      <c r="EMI1" s="33"/>
      <c r="EMJ1" s="33"/>
      <c r="EMK1" s="33"/>
      <c r="EML1" s="33"/>
      <c r="EMM1" s="33"/>
      <c r="EMN1" s="33"/>
      <c r="EMO1" s="33"/>
      <c r="EMP1" s="33"/>
      <c r="EMQ1" s="33"/>
      <c r="EMR1" s="33"/>
      <c r="EMS1" s="33"/>
      <c r="EMT1" s="33"/>
      <c r="EMU1" s="33"/>
      <c r="EMV1" s="33"/>
      <c r="EMW1" s="33"/>
      <c r="EMX1" s="33"/>
      <c r="EMY1" s="33"/>
      <c r="EMZ1" s="33"/>
      <c r="ENA1" s="33"/>
      <c r="ENB1" s="33"/>
      <c r="ENC1" s="33"/>
      <c r="END1" s="33"/>
      <c r="ENE1" s="33"/>
      <c r="ENF1" s="33"/>
      <c r="ENG1" s="33"/>
      <c r="ENH1" s="33"/>
      <c r="ENI1" s="33"/>
      <c r="ENJ1" s="33"/>
      <c r="ENK1" s="33"/>
      <c r="ENL1" s="33"/>
      <c r="ENM1" s="33"/>
      <c r="ENN1" s="33"/>
      <c r="ENO1" s="33"/>
      <c r="ENP1" s="33"/>
      <c r="ENQ1" s="33"/>
      <c r="ENR1" s="33"/>
      <c r="ENS1" s="33"/>
      <c r="ENT1" s="33"/>
      <c r="ENU1" s="33"/>
      <c r="ENV1" s="33"/>
      <c r="ENW1" s="33"/>
      <c r="ENX1" s="33"/>
      <c r="ENY1" s="33"/>
      <c r="ENZ1" s="33"/>
      <c r="EOA1" s="33"/>
      <c r="EOB1" s="33"/>
      <c r="EOC1" s="33"/>
      <c r="EOD1" s="33"/>
      <c r="EOE1" s="33"/>
      <c r="EOF1" s="33"/>
      <c r="EOG1" s="33"/>
      <c r="EOH1" s="33"/>
      <c r="EOI1" s="33"/>
      <c r="EOJ1" s="33"/>
      <c r="EOK1" s="33"/>
      <c r="EOL1" s="33"/>
      <c r="EOM1" s="33"/>
      <c r="EON1" s="33"/>
      <c r="EOO1" s="33"/>
      <c r="EOP1" s="33"/>
      <c r="EOQ1" s="33"/>
      <c r="EOR1" s="33"/>
      <c r="EOS1" s="33"/>
      <c r="EOT1" s="33"/>
      <c r="EOU1" s="33"/>
      <c r="EOV1" s="33"/>
      <c r="EOW1" s="33"/>
      <c r="EOX1" s="33"/>
      <c r="EOY1" s="33"/>
      <c r="EOZ1" s="33"/>
      <c r="EPA1" s="33"/>
      <c r="EPB1" s="33"/>
      <c r="EPC1" s="33"/>
      <c r="EPD1" s="33"/>
      <c r="EPE1" s="33"/>
      <c r="EPF1" s="33"/>
      <c r="EPG1" s="33"/>
      <c r="EPH1" s="33"/>
      <c r="EPI1" s="33"/>
      <c r="EPJ1" s="33"/>
      <c r="EPK1" s="33"/>
      <c r="EPL1" s="33"/>
      <c r="EPM1" s="33"/>
      <c r="EPN1" s="33"/>
      <c r="EPO1" s="33"/>
      <c r="EPP1" s="33"/>
      <c r="EPQ1" s="33"/>
      <c r="EPR1" s="33"/>
      <c r="EPS1" s="33"/>
      <c r="EPT1" s="33"/>
      <c r="EPU1" s="33"/>
      <c r="EPV1" s="33"/>
      <c r="EPW1" s="33"/>
      <c r="EPX1" s="33"/>
      <c r="EPY1" s="33"/>
      <c r="EPZ1" s="33"/>
      <c r="EQA1" s="33"/>
      <c r="EQB1" s="33"/>
      <c r="EQC1" s="33"/>
      <c r="EQD1" s="33"/>
      <c r="EQE1" s="33"/>
      <c r="EQF1" s="33"/>
      <c r="EQG1" s="33"/>
      <c r="EQH1" s="33"/>
      <c r="EQI1" s="33"/>
      <c r="EQJ1" s="33"/>
      <c r="EQK1" s="33"/>
      <c r="EQL1" s="33"/>
      <c r="EQM1" s="33"/>
      <c r="EQN1" s="33"/>
      <c r="EQO1" s="33"/>
      <c r="EQP1" s="33"/>
      <c r="EQQ1" s="33"/>
      <c r="EQR1" s="33"/>
      <c r="EQS1" s="33"/>
      <c r="EQT1" s="33"/>
      <c r="EQU1" s="33"/>
      <c r="EQV1" s="33"/>
      <c r="EQW1" s="33"/>
      <c r="EQX1" s="33"/>
      <c r="EQY1" s="33"/>
      <c r="EQZ1" s="33"/>
      <c r="ERA1" s="33"/>
      <c r="ERB1" s="33"/>
      <c r="ERC1" s="33"/>
      <c r="ERD1" s="33"/>
      <c r="ERE1" s="33"/>
      <c r="ERF1" s="33"/>
      <c r="ERG1" s="33"/>
      <c r="ERH1" s="33"/>
      <c r="ERI1" s="33"/>
      <c r="ERJ1" s="33"/>
      <c r="ERK1" s="33"/>
      <c r="ERL1" s="33"/>
      <c r="ERM1" s="33"/>
      <c r="ERN1" s="33"/>
      <c r="ERO1" s="33"/>
      <c r="ERP1" s="33"/>
      <c r="ERQ1" s="33"/>
      <c r="ERR1" s="33"/>
      <c r="ERS1" s="33"/>
      <c r="ERT1" s="33"/>
      <c r="ERU1" s="33"/>
      <c r="ERV1" s="33"/>
      <c r="ERW1" s="33"/>
      <c r="ERX1" s="33"/>
      <c r="ERY1" s="33"/>
      <c r="ERZ1" s="33"/>
      <c r="ESA1" s="33"/>
      <c r="ESB1" s="33"/>
      <c r="ESC1" s="33"/>
      <c r="ESD1" s="33"/>
      <c r="ESE1" s="33"/>
      <c r="ESF1" s="33"/>
      <c r="ESG1" s="33"/>
      <c r="ESH1" s="33"/>
      <c r="ESI1" s="33"/>
      <c r="ESJ1" s="33"/>
      <c r="ESK1" s="33"/>
      <c r="ESL1" s="33"/>
      <c r="ESM1" s="33"/>
      <c r="ESN1" s="33"/>
      <c r="ESO1" s="33"/>
      <c r="ESP1" s="33"/>
      <c r="ESQ1" s="33"/>
      <c r="ESR1" s="33"/>
      <c r="ESS1" s="33"/>
      <c r="EST1" s="33"/>
      <c r="ESU1" s="33"/>
      <c r="ESV1" s="33"/>
      <c r="ESW1" s="33"/>
      <c r="ESX1" s="33"/>
      <c r="ESY1" s="33"/>
      <c r="ESZ1" s="33"/>
      <c r="ETA1" s="33"/>
      <c r="ETB1" s="33"/>
      <c r="ETC1" s="33"/>
      <c r="ETD1" s="33"/>
      <c r="ETE1" s="33"/>
      <c r="ETF1" s="33"/>
      <c r="ETG1" s="33"/>
      <c r="ETH1" s="33"/>
      <c r="ETI1" s="33"/>
      <c r="ETJ1" s="33"/>
      <c r="ETK1" s="33"/>
      <c r="ETL1" s="33"/>
      <c r="ETM1" s="33"/>
      <c r="ETN1" s="33"/>
      <c r="ETO1" s="33"/>
      <c r="ETP1" s="33"/>
      <c r="ETQ1" s="33"/>
      <c r="ETR1" s="33"/>
      <c r="ETS1" s="33"/>
      <c r="ETT1" s="33"/>
      <c r="ETU1" s="33"/>
      <c r="ETV1" s="33"/>
      <c r="ETW1" s="33"/>
      <c r="ETX1" s="33"/>
      <c r="ETY1" s="33"/>
      <c r="ETZ1" s="33"/>
      <c r="EUA1" s="33"/>
      <c r="EUB1" s="33"/>
      <c r="EUC1" s="33"/>
      <c r="EUD1" s="33"/>
      <c r="EUE1" s="33"/>
      <c r="EUF1" s="33"/>
      <c r="EUG1" s="33"/>
      <c r="EUH1" s="33"/>
      <c r="EUI1" s="33"/>
      <c r="EUJ1" s="33"/>
      <c r="EUK1" s="33"/>
      <c r="EUL1" s="33"/>
      <c r="EUM1" s="33"/>
      <c r="EUN1" s="33"/>
      <c r="EUO1" s="33"/>
      <c r="EUP1" s="33"/>
      <c r="EUQ1" s="33"/>
      <c r="EUR1" s="33"/>
      <c r="EUS1" s="33"/>
      <c r="EUT1" s="33"/>
      <c r="EUU1" s="33"/>
      <c r="EUV1" s="33"/>
      <c r="EUW1" s="33"/>
      <c r="EUX1" s="33"/>
      <c r="EUY1" s="33"/>
      <c r="EUZ1" s="33"/>
      <c r="EVA1" s="33"/>
      <c r="EVB1" s="33"/>
      <c r="EVC1" s="33"/>
      <c r="EVD1" s="33"/>
      <c r="EVE1" s="33"/>
      <c r="EVF1" s="33"/>
      <c r="EVG1" s="33"/>
      <c r="EVH1" s="33"/>
      <c r="EVI1" s="33"/>
      <c r="EVJ1" s="33"/>
      <c r="EVK1" s="33"/>
      <c r="EVL1" s="33"/>
      <c r="EVM1" s="33"/>
      <c r="EVN1" s="33"/>
      <c r="EVO1" s="33"/>
      <c r="EVP1" s="33"/>
      <c r="EVQ1" s="33"/>
      <c r="EVR1" s="33"/>
      <c r="EVS1" s="33"/>
      <c r="EVT1" s="33"/>
      <c r="EVU1" s="33"/>
      <c r="EVV1" s="33"/>
      <c r="EVW1" s="33"/>
      <c r="EVX1" s="33"/>
      <c r="EVY1" s="33"/>
      <c r="EVZ1" s="33"/>
      <c r="EWA1" s="33"/>
      <c r="EWB1" s="33"/>
      <c r="EWC1" s="33"/>
      <c r="EWD1" s="33"/>
      <c r="EWE1" s="33"/>
      <c r="EWF1" s="33"/>
      <c r="EWG1" s="33"/>
      <c r="EWH1" s="33"/>
      <c r="EWI1" s="33"/>
      <c r="EWJ1" s="33"/>
      <c r="EWK1" s="33"/>
      <c r="EWL1" s="33"/>
      <c r="EWM1" s="33"/>
      <c r="EWN1" s="33"/>
      <c r="EWO1" s="33"/>
      <c r="EWP1" s="33"/>
      <c r="EWQ1" s="33"/>
      <c r="EWR1" s="33"/>
      <c r="EWS1" s="33"/>
      <c r="EWT1" s="33"/>
      <c r="EWU1" s="33"/>
      <c r="EWV1" s="33"/>
      <c r="EWW1" s="33"/>
      <c r="EWX1" s="33"/>
      <c r="EWY1" s="33"/>
      <c r="EWZ1" s="33"/>
      <c r="EXA1" s="33"/>
      <c r="EXB1" s="33"/>
      <c r="EXC1" s="33"/>
      <c r="EXD1" s="33"/>
      <c r="EXE1" s="33"/>
      <c r="EXF1" s="33"/>
      <c r="EXG1" s="33"/>
      <c r="EXH1" s="33"/>
      <c r="EXI1" s="33"/>
      <c r="EXJ1" s="33"/>
      <c r="EXK1" s="33"/>
      <c r="EXL1" s="33"/>
      <c r="EXM1" s="33"/>
      <c r="EXN1" s="33"/>
      <c r="EXO1" s="33"/>
      <c r="EXP1" s="33"/>
      <c r="EXQ1" s="33"/>
      <c r="EXR1" s="33"/>
      <c r="EXS1" s="33"/>
      <c r="EXT1" s="33"/>
      <c r="EXU1" s="33"/>
      <c r="EXV1" s="33"/>
      <c r="EXW1" s="33"/>
      <c r="EXX1" s="33"/>
      <c r="EXY1" s="33"/>
      <c r="EXZ1" s="33"/>
      <c r="EYA1" s="33"/>
      <c r="EYB1" s="33"/>
      <c r="EYC1" s="33"/>
      <c r="EYD1" s="33"/>
      <c r="EYE1" s="33"/>
      <c r="EYF1" s="33"/>
      <c r="EYG1" s="33"/>
      <c r="EYH1" s="33"/>
      <c r="EYI1" s="33"/>
      <c r="EYJ1" s="33"/>
      <c r="EYK1" s="33"/>
      <c r="EYL1" s="33"/>
      <c r="EYM1" s="33"/>
      <c r="EYN1" s="33"/>
      <c r="EYO1" s="33"/>
      <c r="EYP1" s="33"/>
      <c r="EYQ1" s="33"/>
      <c r="EYR1" s="33"/>
      <c r="EYS1" s="33"/>
      <c r="EYT1" s="33"/>
      <c r="EYU1" s="33"/>
      <c r="EYV1" s="33"/>
      <c r="EYW1" s="33"/>
      <c r="EYX1" s="33"/>
      <c r="EYY1" s="33"/>
      <c r="EYZ1" s="33"/>
      <c r="EZA1" s="33"/>
      <c r="EZB1" s="33"/>
      <c r="EZC1" s="33"/>
      <c r="EZD1" s="33"/>
      <c r="EZE1" s="33"/>
      <c r="EZF1" s="33"/>
      <c r="EZG1" s="33"/>
      <c r="EZH1" s="33"/>
      <c r="EZI1" s="33"/>
      <c r="EZJ1" s="33"/>
      <c r="EZK1" s="33"/>
      <c r="EZL1" s="33"/>
      <c r="EZM1" s="33"/>
      <c r="EZN1" s="33"/>
      <c r="EZO1" s="33"/>
      <c r="EZP1" s="33"/>
      <c r="EZQ1" s="33"/>
      <c r="EZR1" s="33"/>
      <c r="EZS1" s="33"/>
      <c r="EZT1" s="33"/>
      <c r="EZU1" s="33"/>
      <c r="EZV1" s="33"/>
      <c r="EZW1" s="33"/>
      <c r="EZX1" s="33"/>
      <c r="EZY1" s="33"/>
      <c r="EZZ1" s="33"/>
      <c r="FAA1" s="33"/>
      <c r="FAB1" s="33"/>
      <c r="FAC1" s="33"/>
      <c r="FAD1" s="33"/>
      <c r="FAE1" s="33"/>
      <c r="FAF1" s="33"/>
      <c r="FAG1" s="33"/>
      <c r="FAH1" s="33"/>
      <c r="FAI1" s="33"/>
      <c r="FAJ1" s="33"/>
      <c r="FAK1" s="33"/>
      <c r="FAL1" s="33"/>
      <c r="FAM1" s="33"/>
      <c r="FAN1" s="33"/>
      <c r="FAO1" s="33"/>
      <c r="FAP1" s="33"/>
      <c r="FAQ1" s="33"/>
      <c r="FAR1" s="33"/>
      <c r="FAS1" s="33"/>
      <c r="FAT1" s="33"/>
      <c r="FAU1" s="33"/>
      <c r="FAV1" s="33"/>
      <c r="FAW1" s="33"/>
      <c r="FAX1" s="33"/>
      <c r="FAY1" s="33"/>
      <c r="FAZ1" s="33"/>
      <c r="FBA1" s="33"/>
      <c r="FBB1" s="33"/>
      <c r="FBC1" s="33"/>
      <c r="FBD1" s="33"/>
      <c r="FBE1" s="33"/>
      <c r="FBF1" s="33"/>
      <c r="FBG1" s="33"/>
      <c r="FBH1" s="33"/>
      <c r="FBI1" s="33"/>
      <c r="FBJ1" s="33"/>
      <c r="FBK1" s="33"/>
      <c r="FBL1" s="33"/>
      <c r="FBM1" s="33"/>
      <c r="FBN1" s="33"/>
      <c r="FBO1" s="33"/>
      <c r="FBP1" s="33"/>
      <c r="FBQ1" s="33"/>
      <c r="FBR1" s="33"/>
      <c r="FBS1" s="33"/>
      <c r="FBT1" s="33"/>
      <c r="FBU1" s="33"/>
      <c r="FBV1" s="33"/>
      <c r="FBW1" s="33"/>
      <c r="FBX1" s="33"/>
      <c r="FBY1" s="33"/>
      <c r="FBZ1" s="33"/>
      <c r="FCA1" s="33"/>
      <c r="FCB1" s="33"/>
      <c r="FCC1" s="33"/>
      <c r="FCD1" s="33"/>
      <c r="FCE1" s="33"/>
      <c r="FCF1" s="33"/>
      <c r="FCG1" s="33"/>
      <c r="FCH1" s="33"/>
      <c r="FCI1" s="33"/>
      <c r="FCJ1" s="33"/>
      <c r="FCK1" s="33"/>
      <c r="FCL1" s="33"/>
      <c r="FCM1" s="33"/>
      <c r="FCN1" s="33"/>
      <c r="FCO1" s="33"/>
      <c r="FCP1" s="33"/>
      <c r="FCQ1" s="33"/>
      <c r="FCR1" s="33"/>
      <c r="FCS1" s="33"/>
      <c r="FCT1" s="33"/>
      <c r="FCU1" s="33"/>
      <c r="FCV1" s="33"/>
      <c r="FCW1" s="33"/>
      <c r="FCX1" s="33"/>
      <c r="FCY1" s="33"/>
      <c r="FCZ1" s="33"/>
      <c r="FDA1" s="33"/>
      <c r="FDB1" s="33"/>
      <c r="FDC1" s="33"/>
      <c r="FDD1" s="33"/>
      <c r="FDE1" s="33"/>
      <c r="FDF1" s="33"/>
      <c r="FDG1" s="33"/>
      <c r="FDH1" s="33"/>
      <c r="FDI1" s="33"/>
      <c r="FDJ1" s="33"/>
      <c r="FDK1" s="33"/>
      <c r="FDL1" s="33"/>
      <c r="FDM1" s="33"/>
      <c r="FDN1" s="33"/>
      <c r="FDO1" s="33"/>
      <c r="FDP1" s="33"/>
      <c r="FDQ1" s="33"/>
      <c r="FDR1" s="33"/>
      <c r="FDS1" s="33"/>
      <c r="FDT1" s="33"/>
      <c r="FDU1" s="33"/>
      <c r="FDV1" s="33"/>
      <c r="FDW1" s="33"/>
      <c r="FDX1" s="33"/>
      <c r="FDY1" s="33"/>
      <c r="FDZ1" s="33"/>
      <c r="FEA1" s="33"/>
      <c r="FEB1" s="33"/>
      <c r="FEC1" s="33"/>
      <c r="FED1" s="33"/>
      <c r="FEE1" s="33"/>
      <c r="FEF1" s="33"/>
      <c r="FEG1" s="33"/>
      <c r="FEH1" s="33"/>
      <c r="FEI1" s="33"/>
      <c r="FEJ1" s="33"/>
      <c r="FEK1" s="33"/>
      <c r="FEL1" s="33"/>
      <c r="FEM1" s="33"/>
      <c r="FEN1" s="33"/>
      <c r="FEO1" s="33"/>
      <c r="FEP1" s="33"/>
      <c r="FEQ1" s="33"/>
      <c r="FER1" s="33"/>
      <c r="FES1" s="33"/>
      <c r="FET1" s="33"/>
      <c r="FEU1" s="33"/>
      <c r="FEV1" s="33"/>
      <c r="FEW1" s="33"/>
      <c r="FEX1" s="33"/>
      <c r="FEY1" s="33"/>
      <c r="FEZ1" s="33"/>
      <c r="FFA1" s="33"/>
      <c r="FFB1" s="33"/>
      <c r="FFC1" s="33"/>
      <c r="FFD1" s="33"/>
      <c r="FFE1" s="33"/>
      <c r="FFF1" s="33"/>
      <c r="FFG1" s="33"/>
      <c r="FFH1" s="33"/>
      <c r="FFI1" s="33"/>
      <c r="FFJ1" s="33"/>
      <c r="FFK1" s="33"/>
      <c r="FFL1" s="33"/>
      <c r="FFM1" s="33"/>
      <c r="FFN1" s="33"/>
      <c r="FFO1" s="33"/>
      <c r="FFP1" s="33"/>
      <c r="FFQ1" s="33"/>
      <c r="FFR1" s="33"/>
      <c r="FFS1" s="33"/>
      <c r="FFT1" s="33"/>
      <c r="FFU1" s="33"/>
      <c r="FFV1" s="33"/>
      <c r="FFW1" s="33"/>
      <c r="FFX1" s="33"/>
      <c r="FFY1" s="33"/>
      <c r="FFZ1" s="33"/>
      <c r="FGA1" s="33"/>
      <c r="FGB1" s="33"/>
      <c r="FGC1" s="33"/>
      <c r="FGD1" s="33"/>
      <c r="FGE1" s="33"/>
      <c r="FGF1" s="33"/>
      <c r="FGG1" s="33"/>
      <c r="FGH1" s="33"/>
      <c r="FGI1" s="33"/>
      <c r="FGJ1" s="33"/>
      <c r="FGK1" s="33"/>
      <c r="FGL1" s="33"/>
      <c r="FGM1" s="33"/>
      <c r="FGN1" s="33"/>
      <c r="FGO1" s="33"/>
      <c r="FGP1" s="33"/>
      <c r="FGQ1" s="33"/>
      <c r="FGR1" s="33"/>
      <c r="FGS1" s="33"/>
      <c r="FGT1" s="33"/>
      <c r="FGU1" s="33"/>
      <c r="FGV1" s="33"/>
      <c r="FGW1" s="33"/>
      <c r="FGX1" s="33"/>
      <c r="FGY1" s="33"/>
      <c r="FGZ1" s="33"/>
      <c r="FHA1" s="33"/>
      <c r="FHB1" s="33"/>
      <c r="FHC1" s="33"/>
      <c r="FHD1" s="33"/>
      <c r="FHE1" s="33"/>
      <c r="FHF1" s="33"/>
      <c r="FHG1" s="33"/>
      <c r="FHH1" s="33"/>
      <c r="FHI1" s="33"/>
      <c r="FHJ1" s="33"/>
      <c r="FHK1" s="33"/>
      <c r="FHL1" s="33"/>
      <c r="FHM1" s="33"/>
      <c r="FHN1" s="33"/>
      <c r="FHO1" s="33"/>
      <c r="FHP1" s="33"/>
      <c r="FHQ1" s="33"/>
      <c r="FHR1" s="33"/>
      <c r="FHS1" s="33"/>
      <c r="FHT1" s="33"/>
      <c r="FHU1" s="33"/>
      <c r="FHV1" s="33"/>
      <c r="FHW1" s="33"/>
      <c r="FHX1" s="33"/>
      <c r="FHY1" s="33"/>
      <c r="FHZ1" s="33"/>
      <c r="FIA1" s="33"/>
      <c r="FIB1" s="33"/>
      <c r="FIC1" s="33"/>
      <c r="FID1" s="33"/>
      <c r="FIE1" s="33"/>
      <c r="FIF1" s="33"/>
      <c r="FIG1" s="33"/>
      <c r="FIH1" s="33"/>
      <c r="FII1" s="33"/>
      <c r="FIJ1" s="33"/>
      <c r="FIK1" s="33"/>
      <c r="FIL1" s="33"/>
      <c r="FIM1" s="33"/>
      <c r="FIN1" s="33"/>
      <c r="FIO1" s="33"/>
      <c r="FIP1" s="33"/>
      <c r="FIQ1" s="33"/>
      <c r="FIR1" s="33"/>
      <c r="FIS1" s="33"/>
      <c r="FIT1" s="33"/>
      <c r="FIU1" s="33"/>
      <c r="FIV1" s="33"/>
      <c r="FIW1" s="33"/>
      <c r="FIX1" s="33"/>
      <c r="FIY1" s="33"/>
      <c r="FIZ1" s="33"/>
      <c r="FJA1" s="33"/>
      <c r="FJB1" s="33"/>
      <c r="FJC1" s="33"/>
      <c r="FJD1" s="33"/>
      <c r="FJE1" s="33"/>
      <c r="FJF1" s="33"/>
      <c r="FJG1" s="33"/>
      <c r="FJH1" s="33"/>
      <c r="FJI1" s="33"/>
      <c r="FJJ1" s="33"/>
      <c r="FJK1" s="33"/>
      <c r="FJL1" s="33"/>
      <c r="FJM1" s="33"/>
      <c r="FJN1" s="33"/>
      <c r="FJO1" s="33"/>
      <c r="FJP1" s="33"/>
      <c r="FJQ1" s="33"/>
      <c r="FJR1" s="33"/>
      <c r="FJS1" s="33"/>
      <c r="FJT1" s="33"/>
      <c r="FJU1" s="33"/>
      <c r="FJV1" s="33"/>
      <c r="FJW1" s="33"/>
      <c r="FJX1" s="33"/>
      <c r="FJY1" s="33"/>
      <c r="FJZ1" s="33"/>
      <c r="FKA1" s="33"/>
      <c r="FKB1" s="33"/>
      <c r="FKC1" s="33"/>
      <c r="FKD1" s="33"/>
      <c r="FKE1" s="33"/>
      <c r="FKF1" s="33"/>
      <c r="FKG1" s="33"/>
      <c r="FKH1" s="33"/>
      <c r="FKI1" s="33"/>
      <c r="FKJ1" s="33"/>
      <c r="FKK1" s="33"/>
      <c r="FKL1" s="33"/>
      <c r="FKM1" s="33"/>
      <c r="FKN1" s="33"/>
      <c r="FKO1" s="33"/>
      <c r="FKP1" s="33"/>
      <c r="FKQ1" s="33"/>
      <c r="FKR1" s="33"/>
      <c r="FKS1" s="33"/>
      <c r="FKT1" s="33"/>
      <c r="FKU1" s="33"/>
      <c r="FKV1" s="33"/>
      <c r="FKW1" s="33"/>
      <c r="FKX1" s="33"/>
      <c r="FKY1" s="33"/>
      <c r="FKZ1" s="33"/>
      <c r="FLA1" s="33"/>
      <c r="FLB1" s="33"/>
      <c r="FLC1" s="33"/>
      <c r="FLD1" s="33"/>
      <c r="FLE1" s="33"/>
      <c r="FLF1" s="33"/>
      <c r="FLG1" s="33"/>
      <c r="FLH1" s="33"/>
      <c r="FLI1" s="33"/>
      <c r="FLJ1" s="33"/>
      <c r="FLK1" s="33"/>
      <c r="FLL1" s="33"/>
      <c r="FLM1" s="33"/>
      <c r="FLN1" s="33"/>
      <c r="FLO1" s="33"/>
      <c r="FLP1" s="33"/>
      <c r="FLQ1" s="33"/>
      <c r="FLR1" s="33"/>
      <c r="FLS1" s="33"/>
      <c r="FLT1" s="33"/>
      <c r="FLU1" s="33"/>
      <c r="FLV1" s="33"/>
      <c r="FLW1" s="33"/>
      <c r="FLX1" s="33"/>
      <c r="FLY1" s="33"/>
      <c r="FLZ1" s="33"/>
      <c r="FMA1" s="33"/>
      <c r="FMB1" s="33"/>
      <c r="FMC1" s="33"/>
      <c r="FMD1" s="33"/>
      <c r="FME1" s="33"/>
      <c r="FMF1" s="33"/>
      <c r="FMG1" s="33"/>
      <c r="FMH1" s="33"/>
      <c r="FMI1" s="33"/>
      <c r="FMJ1" s="33"/>
      <c r="FMK1" s="33"/>
      <c r="FML1" s="33"/>
      <c r="FMM1" s="33"/>
      <c r="FMN1" s="33"/>
      <c r="FMO1" s="33"/>
      <c r="FMP1" s="33"/>
      <c r="FMQ1" s="33"/>
      <c r="FMR1" s="33"/>
      <c r="FMS1" s="33"/>
      <c r="FMT1" s="33"/>
      <c r="FMU1" s="33"/>
      <c r="FMV1" s="33"/>
      <c r="FMW1" s="33"/>
      <c r="FMX1" s="33"/>
      <c r="FMY1" s="33"/>
      <c r="FMZ1" s="33"/>
      <c r="FNA1" s="33"/>
      <c r="FNB1" s="33"/>
      <c r="FNC1" s="33"/>
      <c r="FND1" s="33"/>
      <c r="FNE1" s="33"/>
      <c r="FNF1" s="33"/>
      <c r="FNG1" s="33"/>
      <c r="FNH1" s="33"/>
      <c r="FNI1" s="33"/>
      <c r="FNJ1" s="33"/>
      <c r="FNK1" s="33"/>
      <c r="FNL1" s="33"/>
      <c r="FNM1" s="33"/>
      <c r="FNN1" s="33"/>
      <c r="FNO1" s="33"/>
      <c r="FNP1" s="33"/>
      <c r="FNQ1" s="33"/>
      <c r="FNR1" s="33"/>
      <c r="FNS1" s="33"/>
      <c r="FNT1" s="33"/>
      <c r="FNU1" s="33"/>
      <c r="FNV1" s="33"/>
      <c r="FNW1" s="33"/>
      <c r="FNX1" s="33"/>
      <c r="FNY1" s="33"/>
      <c r="FNZ1" s="33"/>
      <c r="FOA1" s="33"/>
      <c r="FOB1" s="33"/>
      <c r="FOC1" s="33"/>
      <c r="FOD1" s="33"/>
      <c r="FOE1" s="33"/>
      <c r="FOF1" s="33"/>
      <c r="FOG1" s="33"/>
      <c r="FOH1" s="33"/>
      <c r="FOI1" s="33"/>
      <c r="FOJ1" s="33"/>
      <c r="FOK1" s="33"/>
      <c r="FOL1" s="33"/>
      <c r="FOM1" s="33"/>
      <c r="FON1" s="33"/>
      <c r="FOO1" s="33"/>
      <c r="FOP1" s="33"/>
      <c r="FOQ1" s="33"/>
      <c r="FOR1" s="33"/>
      <c r="FOS1" s="33"/>
      <c r="FOT1" s="33"/>
      <c r="FOU1" s="33"/>
      <c r="FOV1" s="33"/>
      <c r="FOW1" s="33"/>
      <c r="FOX1" s="33"/>
      <c r="FOY1" s="33"/>
      <c r="FOZ1" s="33"/>
      <c r="FPA1" s="33"/>
      <c r="FPB1" s="33"/>
      <c r="FPC1" s="33"/>
      <c r="FPD1" s="33"/>
      <c r="FPE1" s="33"/>
      <c r="FPF1" s="33"/>
      <c r="FPG1" s="33"/>
      <c r="FPH1" s="33"/>
      <c r="FPI1" s="33"/>
      <c r="FPJ1" s="33"/>
      <c r="FPK1" s="33"/>
      <c r="FPL1" s="33"/>
      <c r="FPM1" s="33"/>
      <c r="FPN1" s="33"/>
      <c r="FPO1" s="33"/>
      <c r="FPP1" s="33"/>
      <c r="FPQ1" s="33"/>
      <c r="FPR1" s="33"/>
      <c r="FPS1" s="33"/>
      <c r="FPT1" s="33"/>
      <c r="FPU1" s="33"/>
      <c r="FPV1" s="33"/>
      <c r="FPW1" s="33"/>
      <c r="FPX1" s="33"/>
      <c r="FPY1" s="33"/>
      <c r="FPZ1" s="33"/>
      <c r="FQA1" s="33"/>
      <c r="FQB1" s="33"/>
      <c r="FQC1" s="33"/>
      <c r="FQD1" s="33"/>
      <c r="FQE1" s="33"/>
      <c r="FQF1" s="33"/>
      <c r="FQG1" s="33"/>
      <c r="FQH1" s="33"/>
      <c r="FQI1" s="33"/>
      <c r="FQJ1" s="33"/>
      <c r="FQK1" s="33"/>
      <c r="FQL1" s="33"/>
      <c r="FQM1" s="33"/>
      <c r="FQN1" s="33"/>
      <c r="FQO1" s="33"/>
      <c r="FQP1" s="33"/>
      <c r="FQQ1" s="33"/>
      <c r="FQR1" s="33"/>
      <c r="FQS1" s="33"/>
      <c r="FQT1" s="33"/>
      <c r="FQU1" s="33"/>
      <c r="FQV1" s="33"/>
      <c r="FQW1" s="33"/>
      <c r="FQX1" s="33"/>
      <c r="FQY1" s="33"/>
      <c r="FQZ1" s="33"/>
      <c r="FRA1" s="33"/>
      <c r="FRB1" s="33"/>
      <c r="FRC1" s="33"/>
      <c r="FRD1" s="33"/>
      <c r="FRE1" s="33"/>
      <c r="FRF1" s="33"/>
      <c r="FRG1" s="33"/>
      <c r="FRH1" s="33"/>
      <c r="FRI1" s="33"/>
      <c r="FRJ1" s="33"/>
      <c r="FRK1" s="33"/>
      <c r="FRL1" s="33"/>
      <c r="FRM1" s="33"/>
      <c r="FRN1" s="33"/>
      <c r="FRO1" s="33"/>
      <c r="FRP1" s="33"/>
      <c r="FRQ1" s="33"/>
      <c r="FRR1" s="33"/>
      <c r="FRS1" s="33"/>
      <c r="FRT1" s="33"/>
      <c r="FRU1" s="33"/>
      <c r="FRV1" s="33"/>
      <c r="FRW1" s="33"/>
      <c r="FRX1" s="33"/>
      <c r="FRY1" s="33"/>
      <c r="FRZ1" s="33"/>
      <c r="FSA1" s="33"/>
      <c r="FSB1" s="33"/>
      <c r="FSC1" s="33"/>
      <c r="FSD1" s="33"/>
      <c r="FSE1" s="33"/>
      <c r="FSF1" s="33"/>
      <c r="FSG1" s="33"/>
      <c r="FSH1" s="33"/>
      <c r="FSI1" s="33"/>
      <c r="FSJ1" s="33"/>
      <c r="FSK1" s="33"/>
      <c r="FSL1" s="33"/>
      <c r="FSM1" s="33"/>
      <c r="FSN1" s="33"/>
      <c r="FSO1" s="33"/>
      <c r="FSP1" s="33"/>
      <c r="FSQ1" s="33"/>
      <c r="FSR1" s="33"/>
      <c r="FSS1" s="33"/>
      <c r="FST1" s="33"/>
      <c r="FSU1" s="33"/>
      <c r="FSV1" s="33"/>
      <c r="FSW1" s="33"/>
      <c r="FSX1" s="33"/>
      <c r="FSY1" s="33"/>
      <c r="FSZ1" s="33"/>
      <c r="FTA1" s="33"/>
      <c r="FTB1" s="33"/>
      <c r="FTC1" s="33"/>
      <c r="FTD1" s="33"/>
      <c r="FTE1" s="33"/>
      <c r="FTF1" s="33"/>
      <c r="FTG1" s="33"/>
      <c r="FTH1" s="33"/>
      <c r="FTI1" s="33"/>
      <c r="FTJ1" s="33"/>
      <c r="FTK1" s="33"/>
      <c r="FTL1" s="33"/>
      <c r="FTM1" s="33"/>
      <c r="FTN1" s="33"/>
      <c r="FTO1" s="33"/>
      <c r="FTP1" s="33"/>
      <c r="FTQ1" s="33"/>
      <c r="FTR1" s="33"/>
      <c r="FTS1" s="33"/>
      <c r="FTT1" s="33"/>
      <c r="FTU1" s="33"/>
      <c r="FTV1" s="33"/>
      <c r="FTW1" s="33"/>
      <c r="FTX1" s="33"/>
      <c r="FTY1" s="33"/>
      <c r="FTZ1" s="33"/>
      <c r="FUA1" s="33"/>
      <c r="FUB1" s="33"/>
      <c r="FUC1" s="33"/>
      <c r="FUD1" s="33"/>
      <c r="FUE1" s="33"/>
      <c r="FUF1" s="33"/>
      <c r="FUG1" s="33"/>
      <c r="FUH1" s="33"/>
      <c r="FUI1" s="33"/>
      <c r="FUJ1" s="33"/>
      <c r="FUK1" s="33"/>
      <c r="FUL1" s="33"/>
      <c r="FUM1" s="33"/>
      <c r="FUN1" s="33"/>
      <c r="FUO1" s="33"/>
      <c r="FUP1" s="33"/>
      <c r="FUQ1" s="33"/>
      <c r="FUR1" s="33"/>
      <c r="FUS1" s="33"/>
      <c r="FUT1" s="33"/>
      <c r="FUU1" s="33"/>
      <c r="FUV1" s="33"/>
      <c r="FUW1" s="33"/>
      <c r="FUX1" s="33"/>
      <c r="FUY1" s="33"/>
      <c r="FUZ1" s="33"/>
      <c r="FVA1" s="33"/>
      <c r="FVB1" s="33"/>
      <c r="FVC1" s="33"/>
      <c r="FVD1" s="33"/>
      <c r="FVE1" s="33"/>
      <c r="FVF1" s="33"/>
      <c r="FVG1" s="33"/>
      <c r="FVH1" s="33"/>
      <c r="FVI1" s="33"/>
      <c r="FVJ1" s="33"/>
      <c r="FVK1" s="33"/>
      <c r="FVL1" s="33"/>
      <c r="FVM1" s="33"/>
      <c r="FVN1" s="33"/>
      <c r="FVO1" s="33"/>
      <c r="FVP1" s="33"/>
      <c r="FVQ1" s="33"/>
      <c r="FVR1" s="33"/>
      <c r="FVS1" s="33"/>
      <c r="FVT1" s="33"/>
      <c r="FVU1" s="33"/>
      <c r="FVV1" s="33"/>
      <c r="FVW1" s="33"/>
      <c r="FVX1" s="33"/>
      <c r="FVY1" s="33"/>
      <c r="FVZ1" s="33"/>
      <c r="FWA1" s="33"/>
      <c r="FWB1" s="33"/>
      <c r="FWC1" s="33"/>
      <c r="FWD1" s="33"/>
      <c r="FWE1" s="33"/>
      <c r="FWF1" s="33"/>
      <c r="FWG1" s="33"/>
      <c r="FWH1" s="33"/>
      <c r="FWI1" s="33"/>
      <c r="FWJ1" s="33"/>
      <c r="FWK1" s="33"/>
      <c r="FWL1" s="33"/>
      <c r="FWM1" s="33"/>
      <c r="FWN1" s="33"/>
      <c r="FWO1" s="33"/>
      <c r="FWP1" s="33"/>
      <c r="FWQ1" s="33"/>
      <c r="FWR1" s="33"/>
      <c r="FWS1" s="33"/>
      <c r="FWT1" s="33"/>
      <c r="FWU1" s="33"/>
      <c r="FWV1" s="33"/>
      <c r="FWW1" s="33"/>
      <c r="FWX1" s="33"/>
      <c r="FWY1" s="33"/>
      <c r="FWZ1" s="33"/>
      <c r="FXA1" s="33"/>
      <c r="FXB1" s="33"/>
      <c r="FXC1" s="33"/>
      <c r="FXD1" s="33"/>
      <c r="FXE1" s="33"/>
      <c r="FXF1" s="33"/>
      <c r="FXG1" s="33"/>
      <c r="FXH1" s="33"/>
      <c r="FXI1" s="33"/>
      <c r="FXJ1" s="33"/>
      <c r="FXK1" s="33"/>
      <c r="FXL1" s="33"/>
      <c r="FXM1" s="33"/>
      <c r="FXN1" s="33"/>
      <c r="FXO1" s="33"/>
      <c r="FXP1" s="33"/>
      <c r="FXQ1" s="33"/>
      <c r="FXR1" s="33"/>
      <c r="FXS1" s="33"/>
      <c r="FXT1" s="33"/>
      <c r="FXU1" s="33"/>
      <c r="FXV1" s="33"/>
      <c r="FXW1" s="33"/>
      <c r="FXX1" s="33"/>
      <c r="FXY1" s="33"/>
      <c r="FXZ1" s="33"/>
      <c r="FYA1" s="33"/>
      <c r="FYB1" s="33"/>
      <c r="FYC1" s="33"/>
      <c r="FYD1" s="33"/>
      <c r="FYE1" s="33"/>
      <c r="FYF1" s="33"/>
      <c r="FYG1" s="33"/>
      <c r="FYH1" s="33"/>
      <c r="FYI1" s="33"/>
      <c r="FYJ1" s="33"/>
      <c r="FYK1" s="33"/>
      <c r="FYL1" s="33"/>
      <c r="FYM1" s="33"/>
      <c r="FYN1" s="33"/>
      <c r="FYO1" s="33"/>
      <c r="FYP1" s="33"/>
      <c r="FYQ1" s="33"/>
      <c r="FYR1" s="33"/>
      <c r="FYS1" s="33"/>
      <c r="FYT1" s="33"/>
      <c r="FYU1" s="33"/>
      <c r="FYV1" s="33"/>
      <c r="FYW1" s="33"/>
      <c r="FYX1" s="33"/>
      <c r="FYY1" s="33"/>
      <c r="FYZ1" s="33"/>
      <c r="FZA1" s="33"/>
      <c r="FZB1" s="33"/>
      <c r="FZC1" s="33"/>
      <c r="FZD1" s="33"/>
      <c r="FZE1" s="33"/>
      <c r="FZF1" s="33"/>
      <c r="FZG1" s="33"/>
      <c r="FZH1" s="33"/>
      <c r="FZI1" s="33"/>
      <c r="FZJ1" s="33"/>
      <c r="FZK1" s="33"/>
      <c r="FZL1" s="33"/>
      <c r="FZM1" s="33"/>
      <c r="FZN1" s="33"/>
      <c r="FZO1" s="33"/>
      <c r="FZP1" s="33"/>
      <c r="FZQ1" s="33"/>
      <c r="FZR1" s="33"/>
      <c r="FZS1" s="33"/>
      <c r="FZT1" s="33"/>
      <c r="FZU1" s="33"/>
      <c r="FZV1" s="33"/>
      <c r="FZW1" s="33"/>
      <c r="FZX1" s="33"/>
      <c r="FZY1" s="33"/>
      <c r="FZZ1" s="33"/>
      <c r="GAA1" s="33"/>
      <c r="GAB1" s="33"/>
      <c r="GAC1" s="33"/>
      <c r="GAD1" s="33"/>
      <c r="GAE1" s="33"/>
      <c r="GAF1" s="33"/>
      <c r="GAG1" s="33"/>
      <c r="GAH1" s="33"/>
      <c r="GAI1" s="33"/>
      <c r="GAJ1" s="33"/>
      <c r="GAK1" s="33"/>
      <c r="GAL1" s="33"/>
      <c r="GAM1" s="33"/>
      <c r="GAN1" s="33"/>
      <c r="GAO1" s="33"/>
      <c r="GAP1" s="33"/>
      <c r="GAQ1" s="33"/>
      <c r="GAR1" s="33"/>
      <c r="GAS1" s="33"/>
      <c r="GAT1" s="33"/>
      <c r="GAU1" s="33"/>
      <c r="GAV1" s="33"/>
      <c r="GAW1" s="33"/>
      <c r="GAX1" s="33"/>
      <c r="GAY1" s="33"/>
      <c r="GAZ1" s="33"/>
      <c r="GBA1" s="33"/>
      <c r="GBB1" s="33"/>
      <c r="GBC1" s="33"/>
      <c r="GBD1" s="33"/>
      <c r="GBE1" s="33"/>
      <c r="GBF1" s="33"/>
      <c r="GBG1" s="33"/>
      <c r="GBH1" s="33"/>
      <c r="GBI1" s="33"/>
      <c r="GBJ1" s="33"/>
      <c r="GBK1" s="33"/>
      <c r="GBL1" s="33"/>
      <c r="GBM1" s="33"/>
      <c r="GBN1" s="33"/>
      <c r="GBO1" s="33"/>
      <c r="GBP1" s="33"/>
      <c r="GBQ1" s="33"/>
      <c r="GBR1" s="33"/>
      <c r="GBS1" s="33"/>
      <c r="GBT1" s="33"/>
      <c r="GBU1" s="33"/>
      <c r="GBV1" s="33"/>
      <c r="GBW1" s="33"/>
      <c r="GBX1" s="33"/>
      <c r="GBY1" s="33"/>
      <c r="GBZ1" s="33"/>
      <c r="GCA1" s="33"/>
      <c r="GCB1" s="33"/>
      <c r="GCC1" s="33"/>
      <c r="GCD1" s="33"/>
      <c r="GCE1" s="33"/>
      <c r="GCF1" s="33"/>
      <c r="GCG1" s="33"/>
      <c r="GCH1" s="33"/>
      <c r="GCI1" s="33"/>
      <c r="GCJ1" s="33"/>
      <c r="GCK1" s="33"/>
      <c r="GCL1" s="33"/>
      <c r="GCM1" s="33"/>
      <c r="GCN1" s="33"/>
      <c r="GCO1" s="33"/>
      <c r="GCP1" s="33"/>
      <c r="GCQ1" s="33"/>
      <c r="GCR1" s="33"/>
      <c r="GCS1" s="33"/>
      <c r="GCT1" s="33"/>
      <c r="GCU1" s="33"/>
      <c r="GCV1" s="33"/>
      <c r="GCW1" s="33"/>
      <c r="GCX1" s="33"/>
      <c r="GCY1" s="33"/>
      <c r="GCZ1" s="33"/>
      <c r="GDA1" s="33"/>
      <c r="GDB1" s="33"/>
      <c r="GDC1" s="33"/>
      <c r="GDD1" s="33"/>
      <c r="GDE1" s="33"/>
      <c r="GDF1" s="33"/>
      <c r="GDG1" s="33"/>
      <c r="GDH1" s="33"/>
      <c r="GDI1" s="33"/>
      <c r="GDJ1" s="33"/>
      <c r="GDK1" s="33"/>
      <c r="GDL1" s="33"/>
      <c r="GDM1" s="33"/>
      <c r="GDN1" s="33"/>
      <c r="GDO1" s="33"/>
      <c r="GDP1" s="33"/>
      <c r="GDQ1" s="33"/>
      <c r="GDR1" s="33"/>
      <c r="GDS1" s="33"/>
      <c r="GDT1" s="33"/>
      <c r="GDU1" s="33"/>
      <c r="GDV1" s="33"/>
      <c r="GDW1" s="33"/>
      <c r="GDX1" s="33"/>
      <c r="GDY1" s="33"/>
      <c r="GDZ1" s="33"/>
      <c r="GEA1" s="33"/>
      <c r="GEB1" s="33"/>
      <c r="GEC1" s="33"/>
      <c r="GED1" s="33"/>
      <c r="GEE1" s="33"/>
      <c r="GEF1" s="33"/>
      <c r="GEG1" s="33"/>
      <c r="GEH1" s="33"/>
      <c r="GEI1" s="33"/>
      <c r="GEJ1" s="33"/>
      <c r="GEK1" s="33"/>
      <c r="GEL1" s="33"/>
      <c r="GEM1" s="33"/>
      <c r="GEN1" s="33"/>
      <c r="GEO1" s="33"/>
      <c r="GEP1" s="33"/>
      <c r="GEQ1" s="33"/>
      <c r="GER1" s="33"/>
      <c r="GES1" s="33"/>
      <c r="GET1" s="33"/>
      <c r="GEU1" s="33"/>
      <c r="GEV1" s="33"/>
      <c r="GEW1" s="33"/>
      <c r="GEX1" s="33"/>
      <c r="GEY1" s="33"/>
      <c r="GEZ1" s="33"/>
      <c r="GFA1" s="33"/>
      <c r="GFB1" s="33"/>
      <c r="GFC1" s="33"/>
      <c r="GFD1" s="33"/>
      <c r="GFE1" s="33"/>
      <c r="GFF1" s="33"/>
      <c r="GFG1" s="33"/>
      <c r="GFH1" s="33"/>
      <c r="GFI1" s="33"/>
      <c r="GFJ1" s="33"/>
      <c r="GFK1" s="33"/>
      <c r="GFL1" s="33"/>
      <c r="GFM1" s="33"/>
      <c r="GFN1" s="33"/>
      <c r="GFO1" s="33"/>
      <c r="GFP1" s="33"/>
      <c r="GFQ1" s="33"/>
      <c r="GFR1" s="33"/>
      <c r="GFS1" s="33"/>
      <c r="GFT1" s="33"/>
      <c r="GFU1" s="33"/>
      <c r="GFV1" s="33"/>
      <c r="GFW1" s="33"/>
      <c r="GFX1" s="33"/>
      <c r="GFY1" s="33"/>
      <c r="GFZ1" s="33"/>
      <c r="GGA1" s="33"/>
      <c r="GGB1" s="33"/>
      <c r="GGC1" s="33"/>
      <c r="GGD1" s="33"/>
      <c r="GGE1" s="33"/>
      <c r="GGF1" s="33"/>
      <c r="GGG1" s="33"/>
      <c r="GGH1" s="33"/>
      <c r="GGI1" s="33"/>
      <c r="GGJ1" s="33"/>
      <c r="GGK1" s="33"/>
      <c r="GGL1" s="33"/>
      <c r="GGM1" s="33"/>
      <c r="GGN1" s="33"/>
      <c r="GGO1" s="33"/>
      <c r="GGP1" s="33"/>
      <c r="GGQ1" s="33"/>
      <c r="GGR1" s="33"/>
      <c r="GGS1" s="33"/>
      <c r="GGT1" s="33"/>
      <c r="GGU1" s="33"/>
      <c r="GGV1" s="33"/>
      <c r="GGW1" s="33"/>
      <c r="GGX1" s="33"/>
      <c r="GGY1" s="33"/>
      <c r="GGZ1" s="33"/>
      <c r="GHA1" s="33"/>
      <c r="GHB1" s="33"/>
      <c r="GHC1" s="33"/>
      <c r="GHD1" s="33"/>
      <c r="GHE1" s="33"/>
      <c r="GHF1" s="33"/>
      <c r="GHG1" s="33"/>
      <c r="GHH1" s="33"/>
      <c r="GHI1" s="33"/>
      <c r="GHJ1" s="33"/>
      <c r="GHK1" s="33"/>
      <c r="GHL1" s="33"/>
      <c r="GHM1" s="33"/>
      <c r="GHN1" s="33"/>
      <c r="GHO1" s="33"/>
      <c r="GHP1" s="33"/>
      <c r="GHQ1" s="33"/>
      <c r="GHR1" s="33"/>
      <c r="GHS1" s="33"/>
      <c r="GHT1" s="33"/>
      <c r="GHU1" s="33"/>
      <c r="GHV1" s="33"/>
      <c r="GHW1" s="33"/>
      <c r="GHX1" s="33"/>
      <c r="GHY1" s="33"/>
      <c r="GHZ1" s="33"/>
      <c r="GIA1" s="33"/>
      <c r="GIB1" s="33"/>
      <c r="GIC1" s="33"/>
      <c r="GID1" s="33"/>
      <c r="GIE1" s="33"/>
      <c r="GIF1" s="33"/>
      <c r="GIG1" s="33"/>
      <c r="GIH1" s="33"/>
      <c r="GII1" s="33"/>
      <c r="GIJ1" s="33"/>
      <c r="GIK1" s="33"/>
      <c r="GIL1" s="33"/>
      <c r="GIM1" s="33"/>
      <c r="GIN1" s="33"/>
      <c r="GIO1" s="33"/>
      <c r="GIP1" s="33"/>
      <c r="GIQ1" s="33"/>
      <c r="GIR1" s="33"/>
      <c r="GIS1" s="33"/>
      <c r="GIT1" s="33"/>
      <c r="GIU1" s="33"/>
      <c r="GIV1" s="33"/>
      <c r="GIW1" s="33"/>
      <c r="GIX1" s="33"/>
      <c r="GIY1" s="33"/>
      <c r="GIZ1" s="33"/>
      <c r="GJA1" s="33"/>
      <c r="GJB1" s="33"/>
      <c r="GJC1" s="33"/>
      <c r="GJD1" s="33"/>
      <c r="GJE1" s="33"/>
      <c r="GJF1" s="33"/>
      <c r="GJG1" s="33"/>
      <c r="GJH1" s="33"/>
      <c r="GJI1" s="33"/>
      <c r="GJJ1" s="33"/>
      <c r="GJK1" s="33"/>
      <c r="GJL1" s="33"/>
      <c r="GJM1" s="33"/>
      <c r="GJN1" s="33"/>
      <c r="GJO1" s="33"/>
      <c r="GJP1" s="33"/>
      <c r="GJQ1" s="33"/>
      <c r="GJR1" s="33"/>
      <c r="GJS1" s="33"/>
      <c r="GJT1" s="33"/>
      <c r="GJU1" s="33"/>
      <c r="GJV1" s="33"/>
      <c r="GJW1" s="33"/>
      <c r="GJX1" s="33"/>
      <c r="GJY1" s="33"/>
      <c r="GJZ1" s="33"/>
      <c r="GKA1" s="33"/>
      <c r="GKB1" s="33"/>
      <c r="GKC1" s="33"/>
      <c r="GKD1" s="33"/>
      <c r="GKE1" s="33"/>
      <c r="GKF1" s="33"/>
      <c r="GKG1" s="33"/>
      <c r="GKH1" s="33"/>
      <c r="GKI1" s="33"/>
      <c r="GKJ1" s="33"/>
      <c r="GKK1" s="33"/>
      <c r="GKL1" s="33"/>
      <c r="GKM1" s="33"/>
      <c r="GKN1" s="33"/>
      <c r="GKO1" s="33"/>
      <c r="GKP1" s="33"/>
      <c r="GKQ1" s="33"/>
      <c r="GKR1" s="33"/>
      <c r="GKS1" s="33"/>
      <c r="GKT1" s="33"/>
      <c r="GKU1" s="33"/>
      <c r="GKV1" s="33"/>
      <c r="GKW1" s="33"/>
      <c r="GKX1" s="33"/>
      <c r="GKY1" s="33"/>
      <c r="GKZ1" s="33"/>
      <c r="GLA1" s="33"/>
      <c r="GLB1" s="33"/>
      <c r="GLC1" s="33"/>
      <c r="GLD1" s="33"/>
      <c r="GLE1" s="33"/>
      <c r="GLF1" s="33"/>
      <c r="GLG1" s="33"/>
      <c r="GLH1" s="33"/>
      <c r="GLI1" s="33"/>
      <c r="GLJ1" s="33"/>
      <c r="GLK1" s="33"/>
      <c r="GLL1" s="33"/>
      <c r="GLM1" s="33"/>
      <c r="GLN1" s="33"/>
      <c r="GLO1" s="33"/>
      <c r="GLP1" s="33"/>
      <c r="GLQ1" s="33"/>
      <c r="GLR1" s="33"/>
      <c r="GLS1" s="33"/>
      <c r="GLT1" s="33"/>
      <c r="GLU1" s="33"/>
      <c r="GLV1" s="33"/>
      <c r="GLW1" s="33"/>
      <c r="GLX1" s="33"/>
      <c r="GLY1" s="33"/>
      <c r="GLZ1" s="33"/>
      <c r="GMA1" s="33"/>
      <c r="GMB1" s="33"/>
      <c r="GMC1" s="33"/>
      <c r="GMD1" s="33"/>
      <c r="GME1" s="33"/>
      <c r="GMF1" s="33"/>
      <c r="GMG1" s="33"/>
      <c r="GMH1" s="33"/>
      <c r="GMI1" s="33"/>
      <c r="GMJ1" s="33"/>
      <c r="GMK1" s="33"/>
      <c r="GML1" s="33"/>
      <c r="GMM1" s="33"/>
      <c r="GMN1" s="33"/>
      <c r="GMO1" s="33"/>
      <c r="GMP1" s="33"/>
      <c r="GMQ1" s="33"/>
      <c r="GMR1" s="33"/>
      <c r="GMS1" s="33"/>
      <c r="GMT1" s="33"/>
      <c r="GMU1" s="33"/>
      <c r="GMV1" s="33"/>
      <c r="GMW1" s="33"/>
      <c r="GMX1" s="33"/>
      <c r="GMY1" s="33"/>
      <c r="GMZ1" s="33"/>
      <c r="GNA1" s="33"/>
      <c r="GNB1" s="33"/>
      <c r="GNC1" s="33"/>
      <c r="GND1" s="33"/>
      <c r="GNE1" s="33"/>
      <c r="GNF1" s="33"/>
      <c r="GNG1" s="33"/>
      <c r="GNH1" s="33"/>
      <c r="GNI1" s="33"/>
      <c r="GNJ1" s="33"/>
      <c r="GNK1" s="33"/>
      <c r="GNL1" s="33"/>
      <c r="GNM1" s="33"/>
      <c r="GNN1" s="33"/>
      <c r="GNO1" s="33"/>
      <c r="GNP1" s="33"/>
      <c r="GNQ1" s="33"/>
      <c r="GNR1" s="33"/>
      <c r="GNS1" s="33"/>
      <c r="GNT1" s="33"/>
      <c r="GNU1" s="33"/>
      <c r="GNV1" s="33"/>
      <c r="GNW1" s="33"/>
      <c r="GNX1" s="33"/>
      <c r="GNY1" s="33"/>
      <c r="GNZ1" s="33"/>
      <c r="GOA1" s="33"/>
      <c r="GOB1" s="33"/>
      <c r="GOC1" s="33"/>
      <c r="GOD1" s="33"/>
      <c r="GOE1" s="33"/>
      <c r="GOF1" s="33"/>
      <c r="GOG1" s="33"/>
      <c r="GOH1" s="33"/>
      <c r="GOI1" s="33"/>
      <c r="GOJ1" s="33"/>
      <c r="GOK1" s="33"/>
      <c r="GOL1" s="33"/>
      <c r="GOM1" s="33"/>
      <c r="GON1" s="33"/>
      <c r="GOO1" s="33"/>
      <c r="GOP1" s="33"/>
      <c r="GOQ1" s="33"/>
      <c r="GOR1" s="33"/>
      <c r="GOS1" s="33"/>
      <c r="GOT1" s="33"/>
      <c r="GOU1" s="33"/>
      <c r="GOV1" s="33"/>
      <c r="GOW1" s="33"/>
      <c r="GOX1" s="33"/>
      <c r="GOY1" s="33"/>
      <c r="GOZ1" s="33"/>
      <c r="GPA1" s="33"/>
      <c r="GPB1" s="33"/>
      <c r="GPC1" s="33"/>
      <c r="GPD1" s="33"/>
      <c r="GPE1" s="33"/>
      <c r="GPF1" s="33"/>
      <c r="GPG1" s="33"/>
      <c r="GPH1" s="33"/>
      <c r="GPI1" s="33"/>
      <c r="GPJ1" s="33"/>
      <c r="GPK1" s="33"/>
      <c r="GPL1" s="33"/>
      <c r="GPM1" s="33"/>
      <c r="GPN1" s="33"/>
      <c r="GPO1" s="33"/>
      <c r="GPP1" s="33"/>
      <c r="GPQ1" s="33"/>
      <c r="GPR1" s="33"/>
      <c r="GPS1" s="33"/>
      <c r="GPT1" s="33"/>
      <c r="GPU1" s="33"/>
      <c r="GPV1" s="33"/>
      <c r="GPW1" s="33"/>
      <c r="GPX1" s="33"/>
      <c r="GPY1" s="33"/>
      <c r="GPZ1" s="33"/>
      <c r="GQA1" s="33"/>
      <c r="GQB1" s="33"/>
      <c r="GQC1" s="33"/>
      <c r="GQD1" s="33"/>
      <c r="GQE1" s="33"/>
      <c r="GQF1" s="33"/>
      <c r="GQG1" s="33"/>
      <c r="GQH1" s="33"/>
      <c r="GQI1" s="33"/>
      <c r="GQJ1" s="33"/>
      <c r="GQK1" s="33"/>
      <c r="GQL1" s="33"/>
      <c r="GQM1" s="33"/>
      <c r="GQN1" s="33"/>
      <c r="GQO1" s="33"/>
      <c r="GQP1" s="33"/>
      <c r="GQQ1" s="33"/>
      <c r="GQR1" s="33"/>
      <c r="GQS1" s="33"/>
      <c r="GQT1" s="33"/>
      <c r="GQU1" s="33"/>
      <c r="GQV1" s="33"/>
      <c r="GQW1" s="33"/>
      <c r="GQX1" s="33"/>
      <c r="GQY1" s="33"/>
      <c r="GQZ1" s="33"/>
      <c r="GRA1" s="33"/>
      <c r="GRB1" s="33"/>
      <c r="GRC1" s="33"/>
      <c r="GRD1" s="33"/>
      <c r="GRE1" s="33"/>
      <c r="GRF1" s="33"/>
      <c r="GRG1" s="33"/>
      <c r="GRH1" s="33"/>
      <c r="GRI1" s="33"/>
      <c r="GRJ1" s="33"/>
      <c r="GRK1" s="33"/>
      <c r="GRL1" s="33"/>
      <c r="GRM1" s="33"/>
      <c r="GRN1" s="33"/>
      <c r="GRO1" s="33"/>
      <c r="GRP1" s="33"/>
      <c r="GRQ1" s="33"/>
      <c r="GRR1" s="33"/>
      <c r="GRS1" s="33"/>
      <c r="GRT1" s="33"/>
      <c r="GRU1" s="33"/>
      <c r="GRV1" s="33"/>
      <c r="GRW1" s="33"/>
      <c r="GRX1" s="33"/>
      <c r="GRY1" s="33"/>
      <c r="GRZ1" s="33"/>
      <c r="GSA1" s="33"/>
      <c r="GSB1" s="33"/>
      <c r="GSC1" s="33"/>
      <c r="GSD1" s="33"/>
      <c r="GSE1" s="33"/>
      <c r="GSF1" s="33"/>
      <c r="GSG1" s="33"/>
      <c r="GSH1" s="33"/>
      <c r="GSI1" s="33"/>
      <c r="GSJ1" s="33"/>
      <c r="GSK1" s="33"/>
      <c r="GSL1" s="33"/>
      <c r="GSM1" s="33"/>
      <c r="GSN1" s="33"/>
      <c r="GSO1" s="33"/>
      <c r="GSP1" s="33"/>
      <c r="GSQ1" s="33"/>
      <c r="GSR1" s="33"/>
      <c r="GSS1" s="33"/>
      <c r="GST1" s="33"/>
      <c r="GSU1" s="33"/>
      <c r="GSV1" s="33"/>
      <c r="GSW1" s="33"/>
      <c r="GSX1" s="33"/>
      <c r="GSY1" s="33"/>
      <c r="GSZ1" s="33"/>
      <c r="GTA1" s="33"/>
      <c r="GTB1" s="33"/>
      <c r="GTC1" s="33"/>
      <c r="GTD1" s="33"/>
      <c r="GTE1" s="33"/>
      <c r="GTF1" s="33"/>
      <c r="GTG1" s="33"/>
      <c r="GTH1" s="33"/>
      <c r="GTI1" s="33"/>
      <c r="GTJ1" s="33"/>
      <c r="GTK1" s="33"/>
      <c r="GTL1" s="33"/>
      <c r="GTM1" s="33"/>
      <c r="GTN1" s="33"/>
      <c r="GTO1" s="33"/>
      <c r="GTP1" s="33"/>
      <c r="GTQ1" s="33"/>
      <c r="GTR1" s="33"/>
      <c r="GTS1" s="33"/>
      <c r="GTT1" s="33"/>
      <c r="GTU1" s="33"/>
      <c r="GTV1" s="33"/>
      <c r="GTW1" s="33"/>
      <c r="GTX1" s="33"/>
      <c r="GTY1" s="33"/>
      <c r="GTZ1" s="33"/>
      <c r="GUA1" s="33"/>
      <c r="GUB1" s="33"/>
      <c r="GUC1" s="33"/>
      <c r="GUD1" s="33"/>
      <c r="GUE1" s="33"/>
      <c r="GUF1" s="33"/>
      <c r="GUG1" s="33"/>
      <c r="GUH1" s="33"/>
      <c r="GUI1" s="33"/>
      <c r="GUJ1" s="33"/>
      <c r="GUK1" s="33"/>
      <c r="GUL1" s="33"/>
      <c r="GUM1" s="33"/>
      <c r="GUN1" s="33"/>
      <c r="GUO1" s="33"/>
      <c r="GUP1" s="33"/>
      <c r="GUQ1" s="33"/>
      <c r="GUR1" s="33"/>
      <c r="GUS1" s="33"/>
      <c r="GUT1" s="33"/>
      <c r="GUU1" s="33"/>
      <c r="GUV1" s="33"/>
      <c r="GUW1" s="33"/>
      <c r="GUX1" s="33"/>
      <c r="GUY1" s="33"/>
      <c r="GUZ1" s="33"/>
      <c r="GVA1" s="33"/>
      <c r="GVB1" s="33"/>
      <c r="GVC1" s="33"/>
      <c r="GVD1" s="33"/>
      <c r="GVE1" s="33"/>
      <c r="GVF1" s="33"/>
      <c r="GVG1" s="33"/>
      <c r="GVH1" s="33"/>
      <c r="GVI1" s="33"/>
      <c r="GVJ1" s="33"/>
      <c r="GVK1" s="33"/>
      <c r="GVL1" s="33"/>
      <c r="GVM1" s="33"/>
      <c r="GVN1" s="33"/>
      <c r="GVO1" s="33"/>
      <c r="GVP1" s="33"/>
      <c r="GVQ1" s="33"/>
      <c r="GVR1" s="33"/>
      <c r="GVS1" s="33"/>
      <c r="GVT1" s="33"/>
      <c r="GVU1" s="33"/>
      <c r="GVV1" s="33"/>
      <c r="GVW1" s="33"/>
      <c r="GVX1" s="33"/>
      <c r="GVY1" s="33"/>
      <c r="GVZ1" s="33"/>
      <c r="GWA1" s="33"/>
      <c r="GWB1" s="33"/>
      <c r="GWC1" s="33"/>
      <c r="GWD1" s="33"/>
      <c r="GWE1" s="33"/>
      <c r="GWF1" s="33"/>
      <c r="GWG1" s="33"/>
      <c r="GWH1" s="33"/>
      <c r="GWI1" s="33"/>
      <c r="GWJ1" s="33"/>
      <c r="GWK1" s="33"/>
      <c r="GWL1" s="33"/>
      <c r="GWM1" s="33"/>
      <c r="GWN1" s="33"/>
      <c r="GWO1" s="33"/>
      <c r="GWP1" s="33"/>
      <c r="GWQ1" s="33"/>
      <c r="GWR1" s="33"/>
      <c r="GWS1" s="33"/>
      <c r="GWT1" s="33"/>
      <c r="GWU1" s="33"/>
      <c r="GWV1" s="33"/>
      <c r="GWW1" s="33"/>
      <c r="GWX1" s="33"/>
      <c r="GWY1" s="33"/>
      <c r="GWZ1" s="33"/>
      <c r="GXA1" s="33"/>
      <c r="GXB1" s="33"/>
      <c r="GXC1" s="33"/>
      <c r="GXD1" s="33"/>
      <c r="GXE1" s="33"/>
      <c r="GXF1" s="33"/>
      <c r="GXG1" s="33"/>
      <c r="GXH1" s="33"/>
      <c r="GXI1" s="33"/>
      <c r="GXJ1" s="33"/>
      <c r="GXK1" s="33"/>
      <c r="GXL1" s="33"/>
      <c r="GXM1" s="33"/>
      <c r="GXN1" s="33"/>
      <c r="GXO1" s="33"/>
      <c r="GXP1" s="33"/>
      <c r="GXQ1" s="33"/>
      <c r="GXR1" s="33"/>
      <c r="GXS1" s="33"/>
      <c r="GXT1" s="33"/>
      <c r="GXU1" s="33"/>
      <c r="GXV1" s="33"/>
      <c r="GXW1" s="33"/>
      <c r="GXX1" s="33"/>
      <c r="GXY1" s="33"/>
      <c r="GXZ1" s="33"/>
      <c r="GYA1" s="33"/>
      <c r="GYB1" s="33"/>
      <c r="GYC1" s="33"/>
      <c r="GYD1" s="33"/>
      <c r="GYE1" s="33"/>
      <c r="GYF1" s="33"/>
      <c r="GYG1" s="33"/>
      <c r="GYH1" s="33"/>
      <c r="GYI1" s="33"/>
      <c r="GYJ1" s="33"/>
      <c r="GYK1" s="33"/>
      <c r="GYL1" s="33"/>
      <c r="GYM1" s="33"/>
      <c r="GYN1" s="33"/>
      <c r="GYO1" s="33"/>
      <c r="GYP1" s="33"/>
      <c r="GYQ1" s="33"/>
      <c r="GYR1" s="33"/>
      <c r="GYS1" s="33"/>
      <c r="GYT1" s="33"/>
      <c r="GYU1" s="33"/>
      <c r="GYV1" s="33"/>
      <c r="GYW1" s="33"/>
      <c r="GYX1" s="33"/>
      <c r="GYY1" s="33"/>
      <c r="GYZ1" s="33"/>
      <c r="GZA1" s="33"/>
      <c r="GZB1" s="33"/>
      <c r="GZC1" s="33"/>
      <c r="GZD1" s="33"/>
      <c r="GZE1" s="33"/>
      <c r="GZF1" s="33"/>
      <c r="GZG1" s="33"/>
      <c r="GZH1" s="33"/>
      <c r="GZI1" s="33"/>
      <c r="GZJ1" s="33"/>
      <c r="GZK1" s="33"/>
      <c r="GZL1" s="33"/>
      <c r="GZM1" s="33"/>
      <c r="GZN1" s="33"/>
      <c r="GZO1" s="33"/>
      <c r="GZP1" s="33"/>
      <c r="GZQ1" s="33"/>
      <c r="GZR1" s="33"/>
      <c r="GZS1" s="33"/>
      <c r="GZT1" s="33"/>
      <c r="GZU1" s="33"/>
      <c r="GZV1" s="33"/>
      <c r="GZW1" s="33"/>
      <c r="GZX1" s="33"/>
      <c r="GZY1" s="33"/>
      <c r="GZZ1" s="33"/>
      <c r="HAA1" s="33"/>
      <c r="HAB1" s="33"/>
      <c r="HAC1" s="33"/>
      <c r="HAD1" s="33"/>
      <c r="HAE1" s="33"/>
      <c r="HAF1" s="33"/>
      <c r="HAG1" s="33"/>
      <c r="HAH1" s="33"/>
      <c r="HAI1" s="33"/>
      <c r="HAJ1" s="33"/>
      <c r="HAK1" s="33"/>
      <c r="HAL1" s="33"/>
      <c r="HAM1" s="33"/>
      <c r="HAN1" s="33"/>
      <c r="HAO1" s="33"/>
      <c r="HAP1" s="33"/>
      <c r="HAQ1" s="33"/>
      <c r="HAR1" s="33"/>
      <c r="HAS1" s="33"/>
      <c r="HAT1" s="33"/>
      <c r="HAU1" s="33"/>
      <c r="HAV1" s="33"/>
      <c r="HAW1" s="33"/>
      <c r="HAX1" s="33"/>
      <c r="HAY1" s="33"/>
      <c r="HAZ1" s="33"/>
      <c r="HBA1" s="33"/>
      <c r="HBB1" s="33"/>
      <c r="HBC1" s="33"/>
      <c r="HBD1" s="33"/>
      <c r="HBE1" s="33"/>
      <c r="HBF1" s="33"/>
      <c r="HBG1" s="33"/>
      <c r="HBH1" s="33"/>
      <c r="HBI1" s="33"/>
      <c r="HBJ1" s="33"/>
      <c r="HBK1" s="33"/>
      <c r="HBL1" s="33"/>
      <c r="HBM1" s="33"/>
      <c r="HBN1" s="33"/>
      <c r="HBO1" s="33"/>
      <c r="HBP1" s="33"/>
      <c r="HBQ1" s="33"/>
      <c r="HBR1" s="33"/>
      <c r="HBS1" s="33"/>
      <c r="HBT1" s="33"/>
      <c r="HBU1" s="33"/>
      <c r="HBV1" s="33"/>
      <c r="HBW1" s="33"/>
      <c r="HBX1" s="33"/>
      <c r="HBY1" s="33"/>
      <c r="HBZ1" s="33"/>
      <c r="HCA1" s="33"/>
      <c r="HCB1" s="33"/>
      <c r="HCC1" s="33"/>
      <c r="HCD1" s="33"/>
      <c r="HCE1" s="33"/>
      <c r="HCF1" s="33"/>
      <c r="HCG1" s="33"/>
      <c r="HCH1" s="33"/>
      <c r="HCI1" s="33"/>
      <c r="HCJ1" s="33"/>
      <c r="HCK1" s="33"/>
      <c r="HCL1" s="33"/>
      <c r="HCM1" s="33"/>
      <c r="HCN1" s="33"/>
      <c r="HCO1" s="33"/>
      <c r="HCP1" s="33"/>
      <c r="HCQ1" s="33"/>
      <c r="HCR1" s="33"/>
      <c r="HCS1" s="33"/>
      <c r="HCT1" s="33"/>
      <c r="HCU1" s="33"/>
      <c r="HCV1" s="33"/>
      <c r="HCW1" s="33"/>
      <c r="HCX1" s="33"/>
      <c r="HCY1" s="33"/>
      <c r="HCZ1" s="33"/>
      <c r="HDA1" s="33"/>
      <c r="HDB1" s="33"/>
      <c r="HDC1" s="33"/>
      <c r="HDD1" s="33"/>
      <c r="HDE1" s="33"/>
      <c r="HDF1" s="33"/>
      <c r="HDG1" s="33"/>
      <c r="HDH1" s="33"/>
      <c r="HDI1" s="33"/>
      <c r="HDJ1" s="33"/>
      <c r="HDK1" s="33"/>
      <c r="HDL1" s="33"/>
      <c r="HDM1" s="33"/>
      <c r="HDN1" s="33"/>
      <c r="HDO1" s="33"/>
      <c r="HDP1" s="33"/>
      <c r="HDQ1" s="33"/>
      <c r="HDR1" s="33"/>
      <c r="HDS1" s="33"/>
      <c r="HDT1" s="33"/>
      <c r="HDU1" s="33"/>
      <c r="HDV1" s="33"/>
      <c r="HDW1" s="33"/>
      <c r="HDX1" s="33"/>
      <c r="HDY1" s="33"/>
      <c r="HDZ1" s="33"/>
      <c r="HEA1" s="33"/>
      <c r="HEB1" s="33"/>
      <c r="HEC1" s="33"/>
      <c r="HED1" s="33"/>
      <c r="HEE1" s="33"/>
      <c r="HEF1" s="33"/>
      <c r="HEG1" s="33"/>
      <c r="HEH1" s="33"/>
      <c r="HEI1" s="33"/>
      <c r="HEJ1" s="33"/>
      <c r="HEK1" s="33"/>
      <c r="HEL1" s="33"/>
      <c r="HEM1" s="33"/>
      <c r="HEN1" s="33"/>
      <c r="HEO1" s="33"/>
      <c r="HEP1" s="33"/>
      <c r="HEQ1" s="33"/>
      <c r="HER1" s="33"/>
      <c r="HES1" s="33"/>
      <c r="HET1" s="33"/>
      <c r="HEU1" s="33"/>
      <c r="HEV1" s="33"/>
      <c r="HEW1" s="33"/>
      <c r="HEX1" s="33"/>
      <c r="HEY1" s="33"/>
      <c r="HEZ1" s="33"/>
      <c r="HFA1" s="33"/>
      <c r="HFB1" s="33"/>
      <c r="HFC1" s="33"/>
      <c r="HFD1" s="33"/>
      <c r="HFE1" s="33"/>
      <c r="HFF1" s="33"/>
      <c r="HFG1" s="33"/>
      <c r="HFH1" s="33"/>
      <c r="HFI1" s="33"/>
      <c r="HFJ1" s="33"/>
      <c r="HFK1" s="33"/>
      <c r="HFL1" s="33"/>
      <c r="HFM1" s="33"/>
      <c r="HFN1" s="33"/>
      <c r="HFO1" s="33"/>
      <c r="HFP1" s="33"/>
      <c r="HFQ1" s="33"/>
      <c r="HFR1" s="33"/>
      <c r="HFS1" s="33"/>
      <c r="HFT1" s="33"/>
      <c r="HFU1" s="33"/>
      <c r="HFV1" s="33"/>
      <c r="HFW1" s="33"/>
      <c r="HFX1" s="33"/>
      <c r="HFY1" s="33"/>
      <c r="HFZ1" s="33"/>
      <c r="HGA1" s="33"/>
      <c r="HGB1" s="33"/>
      <c r="HGC1" s="33"/>
      <c r="HGD1" s="33"/>
      <c r="HGE1" s="33"/>
      <c r="HGF1" s="33"/>
      <c r="HGG1" s="33"/>
      <c r="HGH1" s="33"/>
      <c r="HGI1" s="33"/>
      <c r="HGJ1" s="33"/>
      <c r="HGK1" s="33"/>
      <c r="HGL1" s="33"/>
      <c r="HGM1" s="33"/>
      <c r="HGN1" s="33"/>
      <c r="HGO1" s="33"/>
      <c r="HGP1" s="33"/>
      <c r="HGQ1" s="33"/>
      <c r="HGR1" s="33"/>
      <c r="HGS1" s="33"/>
      <c r="HGT1" s="33"/>
      <c r="HGU1" s="33"/>
      <c r="HGV1" s="33"/>
      <c r="HGW1" s="33"/>
      <c r="HGX1" s="33"/>
      <c r="HGY1" s="33"/>
      <c r="HGZ1" s="33"/>
      <c r="HHA1" s="33"/>
      <c r="HHB1" s="33"/>
      <c r="HHC1" s="33"/>
      <c r="HHD1" s="33"/>
      <c r="HHE1" s="33"/>
      <c r="HHF1" s="33"/>
      <c r="HHG1" s="33"/>
      <c r="HHH1" s="33"/>
      <c r="HHI1" s="33"/>
      <c r="HHJ1" s="33"/>
      <c r="HHK1" s="33"/>
      <c r="HHL1" s="33"/>
      <c r="HHM1" s="33"/>
      <c r="HHN1" s="33"/>
      <c r="HHO1" s="33"/>
      <c r="HHP1" s="33"/>
      <c r="HHQ1" s="33"/>
      <c r="HHR1" s="33"/>
      <c r="HHS1" s="33"/>
      <c r="HHT1" s="33"/>
      <c r="HHU1" s="33"/>
      <c r="HHV1" s="33"/>
      <c r="HHW1" s="33"/>
      <c r="HHX1" s="33"/>
      <c r="HHY1" s="33"/>
      <c r="HHZ1" s="33"/>
      <c r="HIA1" s="33"/>
      <c r="HIB1" s="33"/>
      <c r="HIC1" s="33"/>
      <c r="HID1" s="33"/>
      <c r="HIE1" s="33"/>
      <c r="HIF1" s="33"/>
      <c r="HIG1" s="33"/>
      <c r="HIH1" s="33"/>
      <c r="HII1" s="33"/>
      <c r="HIJ1" s="33"/>
      <c r="HIK1" s="33"/>
      <c r="HIL1" s="33"/>
      <c r="HIM1" s="33"/>
      <c r="HIN1" s="33"/>
      <c r="HIO1" s="33"/>
      <c r="HIP1" s="33"/>
      <c r="HIQ1" s="33"/>
      <c r="HIR1" s="33"/>
      <c r="HIS1" s="33"/>
      <c r="HIT1" s="33"/>
      <c r="HIU1" s="33"/>
      <c r="HIV1" s="33"/>
      <c r="HIW1" s="33"/>
      <c r="HIX1" s="33"/>
      <c r="HIY1" s="33"/>
      <c r="HIZ1" s="33"/>
      <c r="HJA1" s="33"/>
      <c r="HJB1" s="33"/>
      <c r="HJC1" s="33"/>
      <c r="HJD1" s="33"/>
      <c r="HJE1" s="33"/>
      <c r="HJF1" s="33"/>
      <c r="HJG1" s="33"/>
      <c r="HJH1" s="33"/>
      <c r="HJI1" s="33"/>
      <c r="HJJ1" s="33"/>
      <c r="HJK1" s="33"/>
      <c r="HJL1" s="33"/>
      <c r="HJM1" s="33"/>
      <c r="HJN1" s="33"/>
      <c r="HJO1" s="33"/>
      <c r="HJP1" s="33"/>
      <c r="HJQ1" s="33"/>
      <c r="HJR1" s="33"/>
      <c r="HJS1" s="33"/>
      <c r="HJT1" s="33"/>
      <c r="HJU1" s="33"/>
      <c r="HJV1" s="33"/>
      <c r="HJW1" s="33"/>
      <c r="HJX1" s="33"/>
      <c r="HJY1" s="33"/>
      <c r="HJZ1" s="33"/>
      <c r="HKA1" s="33"/>
      <c r="HKB1" s="33"/>
      <c r="HKC1" s="33"/>
      <c r="HKD1" s="33"/>
      <c r="HKE1" s="33"/>
      <c r="HKF1" s="33"/>
      <c r="HKG1" s="33"/>
      <c r="HKH1" s="33"/>
      <c r="HKI1" s="33"/>
      <c r="HKJ1" s="33"/>
      <c r="HKK1" s="33"/>
      <c r="HKL1" s="33"/>
      <c r="HKM1" s="33"/>
      <c r="HKN1" s="33"/>
      <c r="HKO1" s="33"/>
      <c r="HKP1" s="33"/>
      <c r="HKQ1" s="33"/>
      <c r="HKR1" s="33"/>
      <c r="HKS1" s="33"/>
      <c r="HKT1" s="33"/>
      <c r="HKU1" s="33"/>
      <c r="HKV1" s="33"/>
      <c r="HKW1" s="33"/>
      <c r="HKX1" s="33"/>
      <c r="HKY1" s="33"/>
      <c r="HKZ1" s="33"/>
      <c r="HLA1" s="33"/>
      <c r="HLB1" s="33"/>
      <c r="HLC1" s="33"/>
      <c r="HLD1" s="33"/>
      <c r="HLE1" s="33"/>
      <c r="HLF1" s="33"/>
      <c r="HLG1" s="33"/>
      <c r="HLH1" s="33"/>
      <c r="HLI1" s="33"/>
      <c r="HLJ1" s="33"/>
      <c r="HLK1" s="33"/>
      <c r="HLL1" s="33"/>
      <c r="HLM1" s="33"/>
      <c r="HLN1" s="33"/>
      <c r="HLO1" s="33"/>
      <c r="HLP1" s="33"/>
      <c r="HLQ1" s="33"/>
      <c r="HLR1" s="33"/>
      <c r="HLS1" s="33"/>
      <c r="HLT1" s="33"/>
      <c r="HLU1" s="33"/>
      <c r="HLV1" s="33"/>
      <c r="HLW1" s="33"/>
      <c r="HLX1" s="33"/>
      <c r="HLY1" s="33"/>
      <c r="HLZ1" s="33"/>
      <c r="HMA1" s="33"/>
      <c r="HMB1" s="33"/>
      <c r="HMC1" s="33"/>
      <c r="HMD1" s="33"/>
      <c r="HME1" s="33"/>
      <c r="HMF1" s="33"/>
      <c r="HMG1" s="33"/>
      <c r="HMH1" s="33"/>
      <c r="HMI1" s="33"/>
      <c r="HMJ1" s="33"/>
      <c r="HMK1" s="33"/>
      <c r="HML1" s="33"/>
      <c r="HMM1" s="33"/>
      <c r="HMN1" s="33"/>
      <c r="HMO1" s="33"/>
      <c r="HMP1" s="33"/>
      <c r="HMQ1" s="33"/>
      <c r="HMR1" s="33"/>
      <c r="HMS1" s="33"/>
      <c r="HMT1" s="33"/>
      <c r="HMU1" s="33"/>
      <c r="HMV1" s="33"/>
      <c r="HMW1" s="33"/>
      <c r="HMX1" s="33"/>
      <c r="HMY1" s="33"/>
      <c r="HMZ1" s="33"/>
      <c r="HNA1" s="33"/>
      <c r="HNB1" s="33"/>
      <c r="HNC1" s="33"/>
      <c r="HND1" s="33"/>
      <c r="HNE1" s="33"/>
      <c r="HNF1" s="33"/>
      <c r="HNG1" s="33"/>
      <c r="HNH1" s="33"/>
      <c r="HNI1" s="33"/>
      <c r="HNJ1" s="33"/>
      <c r="HNK1" s="33"/>
      <c r="HNL1" s="33"/>
      <c r="HNM1" s="33"/>
      <c r="HNN1" s="33"/>
      <c r="HNO1" s="33"/>
      <c r="HNP1" s="33"/>
      <c r="HNQ1" s="33"/>
      <c r="HNR1" s="33"/>
      <c r="HNS1" s="33"/>
      <c r="HNT1" s="33"/>
      <c r="HNU1" s="33"/>
      <c r="HNV1" s="33"/>
      <c r="HNW1" s="33"/>
      <c r="HNX1" s="33"/>
      <c r="HNY1" s="33"/>
      <c r="HNZ1" s="33"/>
      <c r="HOA1" s="33"/>
      <c r="HOB1" s="33"/>
      <c r="HOC1" s="33"/>
      <c r="HOD1" s="33"/>
      <c r="HOE1" s="33"/>
      <c r="HOF1" s="33"/>
      <c r="HOG1" s="33"/>
      <c r="HOH1" s="33"/>
      <c r="HOI1" s="33"/>
      <c r="HOJ1" s="33"/>
      <c r="HOK1" s="33"/>
      <c r="HOL1" s="33"/>
      <c r="HOM1" s="33"/>
      <c r="HON1" s="33"/>
      <c r="HOO1" s="33"/>
      <c r="HOP1" s="33"/>
      <c r="HOQ1" s="33"/>
      <c r="HOR1" s="33"/>
      <c r="HOS1" s="33"/>
      <c r="HOT1" s="33"/>
      <c r="HOU1" s="33"/>
      <c r="HOV1" s="33"/>
      <c r="HOW1" s="33"/>
      <c r="HOX1" s="33"/>
      <c r="HOY1" s="33"/>
      <c r="HOZ1" s="33"/>
      <c r="HPA1" s="33"/>
      <c r="HPB1" s="33"/>
      <c r="HPC1" s="33"/>
      <c r="HPD1" s="33"/>
      <c r="HPE1" s="33"/>
      <c r="HPF1" s="33"/>
      <c r="HPG1" s="33"/>
      <c r="HPH1" s="33"/>
      <c r="HPI1" s="33"/>
      <c r="HPJ1" s="33"/>
      <c r="HPK1" s="33"/>
      <c r="HPL1" s="33"/>
      <c r="HPM1" s="33"/>
      <c r="HPN1" s="33"/>
      <c r="HPO1" s="33"/>
      <c r="HPP1" s="33"/>
      <c r="HPQ1" s="33"/>
      <c r="HPR1" s="33"/>
      <c r="HPS1" s="33"/>
      <c r="HPT1" s="33"/>
      <c r="HPU1" s="33"/>
      <c r="HPV1" s="33"/>
      <c r="HPW1" s="33"/>
      <c r="HPX1" s="33"/>
      <c r="HPY1" s="33"/>
      <c r="HPZ1" s="33"/>
      <c r="HQA1" s="33"/>
      <c r="HQB1" s="33"/>
      <c r="HQC1" s="33"/>
      <c r="HQD1" s="33"/>
      <c r="HQE1" s="33"/>
      <c r="HQF1" s="33"/>
      <c r="HQG1" s="33"/>
      <c r="HQH1" s="33"/>
      <c r="HQI1" s="33"/>
      <c r="HQJ1" s="33"/>
      <c r="HQK1" s="33"/>
      <c r="HQL1" s="33"/>
      <c r="HQM1" s="33"/>
      <c r="HQN1" s="33"/>
      <c r="HQO1" s="33"/>
      <c r="HQP1" s="33"/>
      <c r="HQQ1" s="33"/>
      <c r="HQR1" s="33"/>
      <c r="HQS1" s="33"/>
      <c r="HQT1" s="33"/>
      <c r="HQU1" s="33"/>
      <c r="HQV1" s="33"/>
      <c r="HQW1" s="33"/>
      <c r="HQX1" s="33"/>
      <c r="HQY1" s="33"/>
      <c r="HQZ1" s="33"/>
      <c r="HRA1" s="33"/>
      <c r="HRB1" s="33"/>
      <c r="HRC1" s="33"/>
      <c r="HRD1" s="33"/>
      <c r="HRE1" s="33"/>
      <c r="HRF1" s="33"/>
      <c r="HRG1" s="33"/>
      <c r="HRH1" s="33"/>
      <c r="HRI1" s="33"/>
      <c r="HRJ1" s="33"/>
      <c r="HRK1" s="33"/>
      <c r="HRL1" s="33"/>
      <c r="HRM1" s="33"/>
      <c r="HRN1" s="33"/>
      <c r="HRO1" s="33"/>
      <c r="HRP1" s="33"/>
      <c r="HRQ1" s="33"/>
      <c r="HRR1" s="33"/>
      <c r="HRS1" s="33"/>
      <c r="HRT1" s="33"/>
      <c r="HRU1" s="33"/>
      <c r="HRV1" s="33"/>
      <c r="HRW1" s="33"/>
      <c r="HRX1" s="33"/>
      <c r="HRY1" s="33"/>
      <c r="HRZ1" s="33"/>
      <c r="HSA1" s="33"/>
      <c r="HSB1" s="33"/>
      <c r="HSC1" s="33"/>
      <c r="HSD1" s="33"/>
      <c r="HSE1" s="33"/>
      <c r="HSF1" s="33"/>
      <c r="HSG1" s="33"/>
      <c r="HSH1" s="33"/>
      <c r="HSI1" s="33"/>
      <c r="HSJ1" s="33"/>
      <c r="HSK1" s="33"/>
      <c r="HSL1" s="33"/>
      <c r="HSM1" s="33"/>
      <c r="HSN1" s="33"/>
      <c r="HSO1" s="33"/>
      <c r="HSP1" s="33"/>
      <c r="HSQ1" s="33"/>
      <c r="HSR1" s="33"/>
      <c r="HSS1" s="33"/>
      <c r="HST1" s="33"/>
      <c r="HSU1" s="33"/>
      <c r="HSV1" s="33"/>
      <c r="HSW1" s="33"/>
      <c r="HSX1" s="33"/>
      <c r="HSY1" s="33"/>
      <c r="HSZ1" s="33"/>
      <c r="HTA1" s="33"/>
      <c r="HTB1" s="33"/>
      <c r="HTC1" s="33"/>
      <c r="HTD1" s="33"/>
      <c r="HTE1" s="33"/>
      <c r="HTF1" s="33"/>
      <c r="HTG1" s="33"/>
      <c r="HTH1" s="33"/>
      <c r="HTI1" s="33"/>
      <c r="HTJ1" s="33"/>
      <c r="HTK1" s="33"/>
      <c r="HTL1" s="33"/>
      <c r="HTM1" s="33"/>
      <c r="HTN1" s="33"/>
      <c r="HTO1" s="33"/>
      <c r="HTP1" s="33"/>
      <c r="HTQ1" s="33"/>
      <c r="HTR1" s="33"/>
      <c r="HTS1" s="33"/>
      <c r="HTT1" s="33"/>
      <c r="HTU1" s="33"/>
      <c r="HTV1" s="33"/>
      <c r="HTW1" s="33"/>
      <c r="HTX1" s="33"/>
      <c r="HTY1" s="33"/>
      <c r="HTZ1" s="33"/>
      <c r="HUA1" s="33"/>
      <c r="HUB1" s="33"/>
      <c r="HUC1" s="33"/>
      <c r="HUD1" s="33"/>
      <c r="HUE1" s="33"/>
      <c r="HUF1" s="33"/>
      <c r="HUG1" s="33"/>
      <c r="HUH1" s="33"/>
      <c r="HUI1" s="33"/>
      <c r="HUJ1" s="33"/>
      <c r="HUK1" s="33"/>
      <c r="HUL1" s="33"/>
      <c r="HUM1" s="33"/>
      <c r="HUN1" s="33"/>
      <c r="HUO1" s="33"/>
      <c r="HUP1" s="33"/>
      <c r="HUQ1" s="33"/>
      <c r="HUR1" s="33"/>
      <c r="HUS1" s="33"/>
      <c r="HUT1" s="33"/>
      <c r="HUU1" s="33"/>
      <c r="HUV1" s="33"/>
      <c r="HUW1" s="33"/>
      <c r="HUX1" s="33"/>
      <c r="HUY1" s="33"/>
      <c r="HUZ1" s="33"/>
      <c r="HVA1" s="33"/>
      <c r="HVB1" s="33"/>
      <c r="HVC1" s="33"/>
      <c r="HVD1" s="33"/>
      <c r="HVE1" s="33"/>
      <c r="HVF1" s="33"/>
      <c r="HVG1" s="33"/>
      <c r="HVH1" s="33"/>
      <c r="HVI1" s="33"/>
      <c r="HVJ1" s="33"/>
      <c r="HVK1" s="33"/>
      <c r="HVL1" s="33"/>
      <c r="HVM1" s="33"/>
      <c r="HVN1" s="33"/>
      <c r="HVO1" s="33"/>
      <c r="HVP1" s="33"/>
      <c r="HVQ1" s="33"/>
      <c r="HVR1" s="33"/>
      <c r="HVS1" s="33"/>
      <c r="HVT1" s="33"/>
      <c r="HVU1" s="33"/>
      <c r="HVV1" s="33"/>
      <c r="HVW1" s="33"/>
      <c r="HVX1" s="33"/>
      <c r="HVY1" s="33"/>
      <c r="HVZ1" s="33"/>
      <c r="HWA1" s="33"/>
      <c r="HWB1" s="33"/>
      <c r="HWC1" s="33"/>
      <c r="HWD1" s="33"/>
      <c r="HWE1" s="33"/>
      <c r="HWF1" s="33"/>
      <c r="HWG1" s="33"/>
      <c r="HWH1" s="33"/>
      <c r="HWI1" s="33"/>
      <c r="HWJ1" s="33"/>
      <c r="HWK1" s="33"/>
      <c r="HWL1" s="33"/>
      <c r="HWM1" s="33"/>
      <c r="HWN1" s="33"/>
      <c r="HWO1" s="33"/>
      <c r="HWP1" s="33"/>
      <c r="HWQ1" s="33"/>
      <c r="HWR1" s="33"/>
      <c r="HWS1" s="33"/>
      <c r="HWT1" s="33"/>
      <c r="HWU1" s="33"/>
      <c r="HWV1" s="33"/>
      <c r="HWW1" s="33"/>
      <c r="HWX1" s="33"/>
      <c r="HWY1" s="33"/>
      <c r="HWZ1" s="33"/>
      <c r="HXA1" s="33"/>
      <c r="HXB1" s="33"/>
      <c r="HXC1" s="33"/>
      <c r="HXD1" s="33"/>
      <c r="HXE1" s="33"/>
      <c r="HXF1" s="33"/>
      <c r="HXG1" s="33"/>
      <c r="HXH1" s="33"/>
      <c r="HXI1" s="33"/>
      <c r="HXJ1" s="33"/>
      <c r="HXK1" s="33"/>
      <c r="HXL1" s="33"/>
      <c r="HXM1" s="33"/>
      <c r="HXN1" s="33"/>
      <c r="HXO1" s="33"/>
      <c r="HXP1" s="33"/>
      <c r="HXQ1" s="33"/>
      <c r="HXR1" s="33"/>
      <c r="HXS1" s="33"/>
      <c r="HXT1" s="33"/>
      <c r="HXU1" s="33"/>
      <c r="HXV1" s="33"/>
      <c r="HXW1" s="33"/>
      <c r="HXX1" s="33"/>
      <c r="HXY1" s="33"/>
      <c r="HXZ1" s="33"/>
      <c r="HYA1" s="33"/>
      <c r="HYB1" s="33"/>
      <c r="HYC1" s="33"/>
      <c r="HYD1" s="33"/>
      <c r="HYE1" s="33"/>
      <c r="HYF1" s="33"/>
      <c r="HYG1" s="33"/>
      <c r="HYH1" s="33"/>
      <c r="HYI1" s="33"/>
      <c r="HYJ1" s="33"/>
      <c r="HYK1" s="33"/>
      <c r="HYL1" s="33"/>
      <c r="HYM1" s="33"/>
      <c r="HYN1" s="33"/>
      <c r="HYO1" s="33"/>
      <c r="HYP1" s="33"/>
      <c r="HYQ1" s="33"/>
      <c r="HYR1" s="33"/>
      <c r="HYS1" s="33"/>
      <c r="HYT1" s="33"/>
      <c r="HYU1" s="33"/>
      <c r="HYV1" s="33"/>
      <c r="HYW1" s="33"/>
      <c r="HYX1" s="33"/>
      <c r="HYY1" s="33"/>
      <c r="HYZ1" s="33"/>
      <c r="HZA1" s="33"/>
      <c r="HZB1" s="33"/>
      <c r="HZC1" s="33"/>
      <c r="HZD1" s="33"/>
      <c r="HZE1" s="33"/>
      <c r="HZF1" s="33"/>
      <c r="HZG1" s="33"/>
      <c r="HZH1" s="33"/>
      <c r="HZI1" s="33"/>
      <c r="HZJ1" s="33"/>
      <c r="HZK1" s="33"/>
      <c r="HZL1" s="33"/>
      <c r="HZM1" s="33"/>
      <c r="HZN1" s="33"/>
      <c r="HZO1" s="33"/>
      <c r="HZP1" s="33"/>
      <c r="HZQ1" s="33"/>
      <c r="HZR1" s="33"/>
      <c r="HZS1" s="33"/>
      <c r="HZT1" s="33"/>
      <c r="HZU1" s="33"/>
      <c r="HZV1" s="33"/>
      <c r="HZW1" s="33"/>
      <c r="HZX1" s="33"/>
      <c r="HZY1" s="33"/>
      <c r="HZZ1" s="33"/>
      <c r="IAA1" s="33"/>
      <c r="IAB1" s="33"/>
      <c r="IAC1" s="33"/>
      <c r="IAD1" s="33"/>
      <c r="IAE1" s="33"/>
      <c r="IAF1" s="33"/>
      <c r="IAG1" s="33"/>
      <c r="IAH1" s="33"/>
      <c r="IAI1" s="33"/>
      <c r="IAJ1" s="33"/>
      <c r="IAK1" s="33"/>
      <c r="IAL1" s="33"/>
      <c r="IAM1" s="33"/>
      <c r="IAN1" s="33"/>
      <c r="IAO1" s="33"/>
      <c r="IAP1" s="33"/>
      <c r="IAQ1" s="33"/>
      <c r="IAR1" s="33"/>
      <c r="IAS1" s="33"/>
      <c r="IAT1" s="33"/>
      <c r="IAU1" s="33"/>
      <c r="IAV1" s="33"/>
      <c r="IAW1" s="33"/>
      <c r="IAX1" s="33"/>
      <c r="IAY1" s="33"/>
      <c r="IAZ1" s="33"/>
      <c r="IBA1" s="33"/>
      <c r="IBB1" s="33"/>
      <c r="IBC1" s="33"/>
      <c r="IBD1" s="33"/>
      <c r="IBE1" s="33"/>
      <c r="IBF1" s="33"/>
      <c r="IBG1" s="33"/>
      <c r="IBH1" s="33"/>
      <c r="IBI1" s="33"/>
      <c r="IBJ1" s="33"/>
      <c r="IBK1" s="33"/>
      <c r="IBL1" s="33"/>
      <c r="IBM1" s="33"/>
      <c r="IBN1" s="33"/>
      <c r="IBO1" s="33"/>
      <c r="IBP1" s="33"/>
      <c r="IBQ1" s="33"/>
      <c r="IBR1" s="33"/>
      <c r="IBS1" s="33"/>
      <c r="IBT1" s="33"/>
      <c r="IBU1" s="33"/>
      <c r="IBV1" s="33"/>
      <c r="IBW1" s="33"/>
      <c r="IBX1" s="33"/>
      <c r="IBY1" s="33"/>
      <c r="IBZ1" s="33"/>
      <c r="ICA1" s="33"/>
      <c r="ICB1" s="33"/>
      <c r="ICC1" s="33"/>
      <c r="ICD1" s="33"/>
      <c r="ICE1" s="33"/>
      <c r="ICF1" s="33"/>
      <c r="ICG1" s="33"/>
      <c r="ICH1" s="33"/>
      <c r="ICI1" s="33"/>
      <c r="ICJ1" s="33"/>
      <c r="ICK1" s="33"/>
      <c r="ICL1" s="33"/>
      <c r="ICM1" s="33"/>
      <c r="ICN1" s="33"/>
      <c r="ICO1" s="33"/>
      <c r="ICP1" s="33"/>
      <c r="ICQ1" s="33"/>
      <c r="ICR1" s="33"/>
      <c r="ICS1" s="33"/>
      <c r="ICT1" s="33"/>
      <c r="ICU1" s="33"/>
      <c r="ICV1" s="33"/>
      <c r="ICW1" s="33"/>
      <c r="ICX1" s="33"/>
      <c r="ICY1" s="33"/>
      <c r="ICZ1" s="33"/>
      <c r="IDA1" s="33"/>
      <c r="IDB1" s="33"/>
      <c r="IDC1" s="33"/>
      <c r="IDD1" s="33"/>
      <c r="IDE1" s="33"/>
      <c r="IDF1" s="33"/>
      <c r="IDG1" s="33"/>
      <c r="IDH1" s="33"/>
      <c r="IDI1" s="33"/>
      <c r="IDJ1" s="33"/>
      <c r="IDK1" s="33"/>
      <c r="IDL1" s="33"/>
      <c r="IDM1" s="33"/>
      <c r="IDN1" s="33"/>
      <c r="IDO1" s="33"/>
      <c r="IDP1" s="33"/>
      <c r="IDQ1" s="33"/>
      <c r="IDR1" s="33"/>
      <c r="IDS1" s="33"/>
      <c r="IDT1" s="33"/>
      <c r="IDU1" s="33"/>
      <c r="IDV1" s="33"/>
      <c r="IDW1" s="33"/>
      <c r="IDX1" s="33"/>
      <c r="IDY1" s="33"/>
      <c r="IDZ1" s="33"/>
      <c r="IEA1" s="33"/>
      <c r="IEB1" s="33"/>
      <c r="IEC1" s="33"/>
      <c r="IED1" s="33"/>
      <c r="IEE1" s="33"/>
      <c r="IEF1" s="33"/>
      <c r="IEG1" s="33"/>
      <c r="IEH1" s="33"/>
      <c r="IEI1" s="33"/>
      <c r="IEJ1" s="33"/>
      <c r="IEK1" s="33"/>
      <c r="IEL1" s="33"/>
      <c r="IEM1" s="33"/>
      <c r="IEN1" s="33"/>
      <c r="IEO1" s="33"/>
      <c r="IEP1" s="33"/>
      <c r="IEQ1" s="33"/>
      <c r="IER1" s="33"/>
      <c r="IES1" s="33"/>
      <c r="IET1" s="33"/>
      <c r="IEU1" s="33"/>
      <c r="IEV1" s="33"/>
      <c r="IEW1" s="33"/>
      <c r="IEX1" s="33"/>
      <c r="IEY1" s="33"/>
      <c r="IEZ1" s="33"/>
      <c r="IFA1" s="33"/>
      <c r="IFB1" s="33"/>
      <c r="IFC1" s="33"/>
      <c r="IFD1" s="33"/>
      <c r="IFE1" s="33"/>
      <c r="IFF1" s="33"/>
      <c r="IFG1" s="33"/>
      <c r="IFH1" s="33"/>
      <c r="IFI1" s="33"/>
      <c r="IFJ1" s="33"/>
      <c r="IFK1" s="33"/>
      <c r="IFL1" s="33"/>
      <c r="IFM1" s="33"/>
      <c r="IFN1" s="33"/>
      <c r="IFO1" s="33"/>
      <c r="IFP1" s="33"/>
      <c r="IFQ1" s="33"/>
      <c r="IFR1" s="33"/>
      <c r="IFS1" s="33"/>
      <c r="IFT1" s="33"/>
      <c r="IFU1" s="33"/>
      <c r="IFV1" s="33"/>
      <c r="IFW1" s="33"/>
      <c r="IFX1" s="33"/>
      <c r="IFY1" s="33"/>
      <c r="IFZ1" s="33"/>
      <c r="IGA1" s="33"/>
      <c r="IGB1" s="33"/>
      <c r="IGC1" s="33"/>
      <c r="IGD1" s="33"/>
      <c r="IGE1" s="33"/>
      <c r="IGF1" s="33"/>
      <c r="IGG1" s="33"/>
      <c r="IGH1" s="33"/>
      <c r="IGI1" s="33"/>
      <c r="IGJ1" s="33"/>
      <c r="IGK1" s="33"/>
      <c r="IGL1" s="33"/>
      <c r="IGM1" s="33"/>
      <c r="IGN1" s="33"/>
      <c r="IGO1" s="33"/>
      <c r="IGP1" s="33"/>
      <c r="IGQ1" s="33"/>
      <c r="IGR1" s="33"/>
      <c r="IGS1" s="33"/>
      <c r="IGT1" s="33"/>
      <c r="IGU1" s="33"/>
      <c r="IGV1" s="33"/>
      <c r="IGW1" s="33"/>
      <c r="IGX1" s="33"/>
      <c r="IGY1" s="33"/>
      <c r="IGZ1" s="33"/>
      <c r="IHA1" s="33"/>
      <c r="IHB1" s="33"/>
      <c r="IHC1" s="33"/>
      <c r="IHD1" s="33"/>
      <c r="IHE1" s="33"/>
      <c r="IHF1" s="33"/>
      <c r="IHG1" s="33"/>
      <c r="IHH1" s="33"/>
      <c r="IHI1" s="33"/>
      <c r="IHJ1" s="33"/>
      <c r="IHK1" s="33"/>
      <c r="IHL1" s="33"/>
      <c r="IHM1" s="33"/>
      <c r="IHN1" s="33"/>
      <c r="IHO1" s="33"/>
      <c r="IHP1" s="33"/>
      <c r="IHQ1" s="33"/>
      <c r="IHR1" s="33"/>
      <c r="IHS1" s="33"/>
      <c r="IHT1" s="33"/>
      <c r="IHU1" s="33"/>
      <c r="IHV1" s="33"/>
      <c r="IHW1" s="33"/>
      <c r="IHX1" s="33"/>
      <c r="IHY1" s="33"/>
      <c r="IHZ1" s="33"/>
      <c r="IIA1" s="33"/>
      <c r="IIB1" s="33"/>
      <c r="IIC1" s="33"/>
      <c r="IID1" s="33"/>
      <c r="IIE1" s="33"/>
      <c r="IIF1" s="33"/>
      <c r="IIG1" s="33"/>
      <c r="IIH1" s="33"/>
      <c r="III1" s="33"/>
      <c r="IIJ1" s="33"/>
      <c r="IIK1" s="33"/>
      <c r="IIL1" s="33"/>
      <c r="IIM1" s="33"/>
      <c r="IIN1" s="33"/>
      <c r="IIO1" s="33"/>
      <c r="IIP1" s="33"/>
      <c r="IIQ1" s="33"/>
      <c r="IIR1" s="33"/>
      <c r="IIS1" s="33"/>
      <c r="IIT1" s="33"/>
      <c r="IIU1" s="33"/>
      <c r="IIV1" s="33"/>
      <c r="IIW1" s="33"/>
      <c r="IIX1" s="33"/>
      <c r="IIY1" s="33"/>
      <c r="IIZ1" s="33"/>
      <c r="IJA1" s="33"/>
      <c r="IJB1" s="33"/>
      <c r="IJC1" s="33"/>
      <c r="IJD1" s="33"/>
      <c r="IJE1" s="33"/>
      <c r="IJF1" s="33"/>
      <c r="IJG1" s="33"/>
      <c r="IJH1" s="33"/>
      <c r="IJI1" s="33"/>
      <c r="IJJ1" s="33"/>
      <c r="IJK1" s="33"/>
      <c r="IJL1" s="33"/>
      <c r="IJM1" s="33"/>
      <c r="IJN1" s="33"/>
      <c r="IJO1" s="33"/>
      <c r="IJP1" s="33"/>
      <c r="IJQ1" s="33"/>
      <c r="IJR1" s="33"/>
      <c r="IJS1" s="33"/>
      <c r="IJT1" s="33"/>
      <c r="IJU1" s="33"/>
      <c r="IJV1" s="33"/>
      <c r="IJW1" s="33"/>
      <c r="IJX1" s="33"/>
      <c r="IJY1" s="33"/>
      <c r="IJZ1" s="33"/>
      <c r="IKA1" s="33"/>
      <c r="IKB1" s="33"/>
      <c r="IKC1" s="33"/>
      <c r="IKD1" s="33"/>
      <c r="IKE1" s="33"/>
      <c r="IKF1" s="33"/>
      <c r="IKG1" s="33"/>
      <c r="IKH1" s="33"/>
      <c r="IKI1" s="33"/>
      <c r="IKJ1" s="33"/>
      <c r="IKK1" s="33"/>
      <c r="IKL1" s="33"/>
      <c r="IKM1" s="33"/>
      <c r="IKN1" s="33"/>
      <c r="IKO1" s="33"/>
      <c r="IKP1" s="33"/>
      <c r="IKQ1" s="33"/>
      <c r="IKR1" s="33"/>
      <c r="IKS1" s="33"/>
      <c r="IKT1" s="33"/>
      <c r="IKU1" s="33"/>
      <c r="IKV1" s="33"/>
      <c r="IKW1" s="33"/>
      <c r="IKX1" s="33"/>
      <c r="IKY1" s="33"/>
      <c r="IKZ1" s="33"/>
      <c r="ILA1" s="33"/>
      <c r="ILB1" s="33"/>
      <c r="ILC1" s="33"/>
      <c r="ILD1" s="33"/>
      <c r="ILE1" s="33"/>
      <c r="ILF1" s="33"/>
      <c r="ILG1" s="33"/>
      <c r="ILH1" s="33"/>
      <c r="ILI1" s="33"/>
      <c r="ILJ1" s="33"/>
      <c r="ILK1" s="33"/>
      <c r="ILL1" s="33"/>
      <c r="ILM1" s="33"/>
      <c r="ILN1" s="33"/>
      <c r="ILO1" s="33"/>
      <c r="ILP1" s="33"/>
      <c r="ILQ1" s="33"/>
      <c r="ILR1" s="33"/>
      <c r="ILS1" s="33"/>
      <c r="ILT1" s="33"/>
      <c r="ILU1" s="33"/>
      <c r="ILV1" s="33"/>
      <c r="ILW1" s="33"/>
      <c r="ILX1" s="33"/>
      <c r="ILY1" s="33"/>
      <c r="ILZ1" s="33"/>
      <c r="IMA1" s="33"/>
      <c r="IMB1" s="33"/>
      <c r="IMC1" s="33"/>
      <c r="IMD1" s="33"/>
      <c r="IME1" s="33"/>
      <c r="IMF1" s="33"/>
      <c r="IMG1" s="33"/>
      <c r="IMH1" s="33"/>
      <c r="IMI1" s="33"/>
      <c r="IMJ1" s="33"/>
      <c r="IMK1" s="33"/>
      <c r="IML1" s="33"/>
      <c r="IMM1" s="33"/>
      <c r="IMN1" s="33"/>
      <c r="IMO1" s="33"/>
      <c r="IMP1" s="33"/>
      <c r="IMQ1" s="33"/>
      <c r="IMR1" s="33"/>
      <c r="IMS1" s="33"/>
      <c r="IMT1" s="33"/>
      <c r="IMU1" s="33"/>
      <c r="IMV1" s="33"/>
      <c r="IMW1" s="33"/>
      <c r="IMX1" s="33"/>
      <c r="IMY1" s="33"/>
      <c r="IMZ1" s="33"/>
      <c r="INA1" s="33"/>
      <c r="INB1" s="33"/>
      <c r="INC1" s="33"/>
      <c r="IND1" s="33"/>
      <c r="INE1" s="33"/>
      <c r="INF1" s="33"/>
      <c r="ING1" s="33"/>
      <c r="INH1" s="33"/>
      <c r="INI1" s="33"/>
      <c r="INJ1" s="33"/>
      <c r="INK1" s="33"/>
      <c r="INL1" s="33"/>
      <c r="INM1" s="33"/>
      <c r="INN1" s="33"/>
      <c r="INO1" s="33"/>
      <c r="INP1" s="33"/>
      <c r="INQ1" s="33"/>
      <c r="INR1" s="33"/>
      <c r="INS1" s="33"/>
      <c r="INT1" s="33"/>
      <c r="INU1" s="33"/>
      <c r="INV1" s="33"/>
      <c r="INW1" s="33"/>
      <c r="INX1" s="33"/>
      <c r="INY1" s="33"/>
      <c r="INZ1" s="33"/>
      <c r="IOA1" s="33"/>
      <c r="IOB1" s="33"/>
      <c r="IOC1" s="33"/>
      <c r="IOD1" s="33"/>
      <c r="IOE1" s="33"/>
      <c r="IOF1" s="33"/>
      <c r="IOG1" s="33"/>
      <c r="IOH1" s="33"/>
      <c r="IOI1" s="33"/>
      <c r="IOJ1" s="33"/>
      <c r="IOK1" s="33"/>
      <c r="IOL1" s="33"/>
      <c r="IOM1" s="33"/>
      <c r="ION1" s="33"/>
      <c r="IOO1" s="33"/>
      <c r="IOP1" s="33"/>
      <c r="IOQ1" s="33"/>
      <c r="IOR1" s="33"/>
      <c r="IOS1" s="33"/>
      <c r="IOT1" s="33"/>
      <c r="IOU1" s="33"/>
      <c r="IOV1" s="33"/>
      <c r="IOW1" s="33"/>
      <c r="IOX1" s="33"/>
      <c r="IOY1" s="33"/>
      <c r="IOZ1" s="33"/>
      <c r="IPA1" s="33"/>
      <c r="IPB1" s="33"/>
      <c r="IPC1" s="33"/>
      <c r="IPD1" s="33"/>
      <c r="IPE1" s="33"/>
      <c r="IPF1" s="33"/>
      <c r="IPG1" s="33"/>
      <c r="IPH1" s="33"/>
      <c r="IPI1" s="33"/>
      <c r="IPJ1" s="33"/>
      <c r="IPK1" s="33"/>
      <c r="IPL1" s="33"/>
      <c r="IPM1" s="33"/>
      <c r="IPN1" s="33"/>
      <c r="IPO1" s="33"/>
      <c r="IPP1" s="33"/>
      <c r="IPQ1" s="33"/>
      <c r="IPR1" s="33"/>
      <c r="IPS1" s="33"/>
      <c r="IPT1" s="33"/>
      <c r="IPU1" s="33"/>
      <c r="IPV1" s="33"/>
      <c r="IPW1" s="33"/>
      <c r="IPX1" s="33"/>
      <c r="IPY1" s="33"/>
      <c r="IPZ1" s="33"/>
      <c r="IQA1" s="33"/>
      <c r="IQB1" s="33"/>
      <c r="IQC1" s="33"/>
      <c r="IQD1" s="33"/>
      <c r="IQE1" s="33"/>
      <c r="IQF1" s="33"/>
      <c r="IQG1" s="33"/>
      <c r="IQH1" s="33"/>
      <c r="IQI1" s="33"/>
      <c r="IQJ1" s="33"/>
      <c r="IQK1" s="33"/>
      <c r="IQL1" s="33"/>
      <c r="IQM1" s="33"/>
      <c r="IQN1" s="33"/>
      <c r="IQO1" s="33"/>
      <c r="IQP1" s="33"/>
      <c r="IQQ1" s="33"/>
      <c r="IQR1" s="33"/>
      <c r="IQS1" s="33"/>
      <c r="IQT1" s="33"/>
      <c r="IQU1" s="33"/>
      <c r="IQV1" s="33"/>
      <c r="IQW1" s="33"/>
      <c r="IQX1" s="33"/>
      <c r="IQY1" s="33"/>
      <c r="IQZ1" s="33"/>
      <c r="IRA1" s="33"/>
      <c r="IRB1" s="33"/>
      <c r="IRC1" s="33"/>
      <c r="IRD1" s="33"/>
      <c r="IRE1" s="33"/>
      <c r="IRF1" s="33"/>
      <c r="IRG1" s="33"/>
      <c r="IRH1" s="33"/>
      <c r="IRI1" s="33"/>
      <c r="IRJ1" s="33"/>
      <c r="IRK1" s="33"/>
      <c r="IRL1" s="33"/>
      <c r="IRM1" s="33"/>
      <c r="IRN1" s="33"/>
      <c r="IRO1" s="33"/>
      <c r="IRP1" s="33"/>
      <c r="IRQ1" s="33"/>
      <c r="IRR1" s="33"/>
      <c r="IRS1" s="33"/>
      <c r="IRT1" s="33"/>
      <c r="IRU1" s="33"/>
      <c r="IRV1" s="33"/>
      <c r="IRW1" s="33"/>
      <c r="IRX1" s="33"/>
      <c r="IRY1" s="33"/>
      <c r="IRZ1" s="33"/>
      <c r="ISA1" s="33"/>
      <c r="ISB1" s="33"/>
      <c r="ISC1" s="33"/>
      <c r="ISD1" s="33"/>
      <c r="ISE1" s="33"/>
      <c r="ISF1" s="33"/>
      <c r="ISG1" s="33"/>
      <c r="ISH1" s="33"/>
      <c r="ISI1" s="33"/>
      <c r="ISJ1" s="33"/>
      <c r="ISK1" s="33"/>
      <c r="ISL1" s="33"/>
      <c r="ISM1" s="33"/>
      <c r="ISN1" s="33"/>
      <c r="ISO1" s="33"/>
      <c r="ISP1" s="33"/>
      <c r="ISQ1" s="33"/>
      <c r="ISR1" s="33"/>
      <c r="ISS1" s="33"/>
      <c r="IST1" s="33"/>
      <c r="ISU1" s="33"/>
      <c r="ISV1" s="33"/>
      <c r="ISW1" s="33"/>
      <c r="ISX1" s="33"/>
      <c r="ISY1" s="33"/>
      <c r="ISZ1" s="33"/>
      <c r="ITA1" s="33"/>
      <c r="ITB1" s="33"/>
      <c r="ITC1" s="33"/>
      <c r="ITD1" s="33"/>
      <c r="ITE1" s="33"/>
      <c r="ITF1" s="33"/>
      <c r="ITG1" s="33"/>
      <c r="ITH1" s="33"/>
      <c r="ITI1" s="33"/>
      <c r="ITJ1" s="33"/>
      <c r="ITK1" s="33"/>
      <c r="ITL1" s="33"/>
      <c r="ITM1" s="33"/>
      <c r="ITN1" s="33"/>
      <c r="ITO1" s="33"/>
      <c r="ITP1" s="33"/>
      <c r="ITQ1" s="33"/>
      <c r="ITR1" s="33"/>
      <c r="ITS1" s="33"/>
      <c r="ITT1" s="33"/>
      <c r="ITU1" s="33"/>
      <c r="ITV1" s="33"/>
      <c r="ITW1" s="33"/>
      <c r="ITX1" s="33"/>
      <c r="ITY1" s="33"/>
      <c r="ITZ1" s="33"/>
      <c r="IUA1" s="33"/>
      <c r="IUB1" s="33"/>
      <c r="IUC1" s="33"/>
      <c r="IUD1" s="33"/>
      <c r="IUE1" s="33"/>
      <c r="IUF1" s="33"/>
      <c r="IUG1" s="33"/>
      <c r="IUH1" s="33"/>
      <c r="IUI1" s="33"/>
      <c r="IUJ1" s="33"/>
      <c r="IUK1" s="33"/>
      <c r="IUL1" s="33"/>
      <c r="IUM1" s="33"/>
      <c r="IUN1" s="33"/>
      <c r="IUO1" s="33"/>
      <c r="IUP1" s="33"/>
      <c r="IUQ1" s="33"/>
      <c r="IUR1" s="33"/>
      <c r="IUS1" s="33"/>
      <c r="IUT1" s="33"/>
      <c r="IUU1" s="33"/>
      <c r="IUV1" s="33"/>
      <c r="IUW1" s="33"/>
      <c r="IUX1" s="33"/>
      <c r="IUY1" s="33"/>
      <c r="IUZ1" s="33"/>
      <c r="IVA1" s="33"/>
      <c r="IVB1" s="33"/>
      <c r="IVC1" s="33"/>
      <c r="IVD1" s="33"/>
      <c r="IVE1" s="33"/>
      <c r="IVF1" s="33"/>
      <c r="IVG1" s="33"/>
      <c r="IVH1" s="33"/>
      <c r="IVI1" s="33"/>
      <c r="IVJ1" s="33"/>
      <c r="IVK1" s="33"/>
      <c r="IVL1" s="33"/>
      <c r="IVM1" s="33"/>
      <c r="IVN1" s="33"/>
      <c r="IVO1" s="33"/>
      <c r="IVP1" s="33"/>
      <c r="IVQ1" s="33"/>
      <c r="IVR1" s="33"/>
      <c r="IVS1" s="33"/>
      <c r="IVT1" s="33"/>
      <c r="IVU1" s="33"/>
      <c r="IVV1" s="33"/>
      <c r="IVW1" s="33"/>
      <c r="IVX1" s="33"/>
      <c r="IVY1" s="33"/>
      <c r="IVZ1" s="33"/>
      <c r="IWA1" s="33"/>
      <c r="IWB1" s="33"/>
      <c r="IWC1" s="33"/>
      <c r="IWD1" s="33"/>
      <c r="IWE1" s="33"/>
      <c r="IWF1" s="33"/>
      <c r="IWG1" s="33"/>
      <c r="IWH1" s="33"/>
      <c r="IWI1" s="33"/>
      <c r="IWJ1" s="33"/>
      <c r="IWK1" s="33"/>
      <c r="IWL1" s="33"/>
      <c r="IWM1" s="33"/>
      <c r="IWN1" s="33"/>
      <c r="IWO1" s="33"/>
      <c r="IWP1" s="33"/>
      <c r="IWQ1" s="33"/>
      <c r="IWR1" s="33"/>
      <c r="IWS1" s="33"/>
      <c r="IWT1" s="33"/>
      <c r="IWU1" s="33"/>
      <c r="IWV1" s="33"/>
      <c r="IWW1" s="33"/>
      <c r="IWX1" s="33"/>
      <c r="IWY1" s="33"/>
      <c r="IWZ1" s="33"/>
      <c r="IXA1" s="33"/>
      <c r="IXB1" s="33"/>
      <c r="IXC1" s="33"/>
      <c r="IXD1" s="33"/>
      <c r="IXE1" s="33"/>
      <c r="IXF1" s="33"/>
      <c r="IXG1" s="33"/>
      <c r="IXH1" s="33"/>
      <c r="IXI1" s="33"/>
      <c r="IXJ1" s="33"/>
      <c r="IXK1" s="33"/>
      <c r="IXL1" s="33"/>
      <c r="IXM1" s="33"/>
      <c r="IXN1" s="33"/>
      <c r="IXO1" s="33"/>
      <c r="IXP1" s="33"/>
      <c r="IXQ1" s="33"/>
      <c r="IXR1" s="33"/>
      <c r="IXS1" s="33"/>
      <c r="IXT1" s="33"/>
      <c r="IXU1" s="33"/>
      <c r="IXV1" s="33"/>
      <c r="IXW1" s="33"/>
      <c r="IXX1" s="33"/>
      <c r="IXY1" s="33"/>
      <c r="IXZ1" s="33"/>
      <c r="IYA1" s="33"/>
      <c r="IYB1" s="33"/>
      <c r="IYC1" s="33"/>
      <c r="IYD1" s="33"/>
      <c r="IYE1" s="33"/>
      <c r="IYF1" s="33"/>
      <c r="IYG1" s="33"/>
      <c r="IYH1" s="33"/>
      <c r="IYI1" s="33"/>
      <c r="IYJ1" s="33"/>
      <c r="IYK1" s="33"/>
      <c r="IYL1" s="33"/>
      <c r="IYM1" s="33"/>
      <c r="IYN1" s="33"/>
      <c r="IYO1" s="33"/>
      <c r="IYP1" s="33"/>
      <c r="IYQ1" s="33"/>
      <c r="IYR1" s="33"/>
      <c r="IYS1" s="33"/>
      <c r="IYT1" s="33"/>
      <c r="IYU1" s="33"/>
      <c r="IYV1" s="33"/>
      <c r="IYW1" s="33"/>
      <c r="IYX1" s="33"/>
      <c r="IYY1" s="33"/>
      <c r="IYZ1" s="33"/>
      <c r="IZA1" s="33"/>
      <c r="IZB1" s="33"/>
      <c r="IZC1" s="33"/>
      <c r="IZD1" s="33"/>
      <c r="IZE1" s="33"/>
      <c r="IZF1" s="33"/>
      <c r="IZG1" s="33"/>
      <c r="IZH1" s="33"/>
      <c r="IZI1" s="33"/>
      <c r="IZJ1" s="33"/>
      <c r="IZK1" s="33"/>
      <c r="IZL1" s="33"/>
      <c r="IZM1" s="33"/>
      <c r="IZN1" s="33"/>
      <c r="IZO1" s="33"/>
      <c r="IZP1" s="33"/>
      <c r="IZQ1" s="33"/>
      <c r="IZR1" s="33"/>
      <c r="IZS1" s="33"/>
      <c r="IZT1" s="33"/>
      <c r="IZU1" s="33"/>
      <c r="IZV1" s="33"/>
      <c r="IZW1" s="33"/>
      <c r="IZX1" s="33"/>
      <c r="IZY1" s="33"/>
      <c r="IZZ1" s="33"/>
      <c r="JAA1" s="33"/>
      <c r="JAB1" s="33"/>
      <c r="JAC1" s="33"/>
      <c r="JAD1" s="33"/>
      <c r="JAE1" s="33"/>
      <c r="JAF1" s="33"/>
      <c r="JAG1" s="33"/>
      <c r="JAH1" s="33"/>
      <c r="JAI1" s="33"/>
      <c r="JAJ1" s="33"/>
      <c r="JAK1" s="33"/>
      <c r="JAL1" s="33"/>
      <c r="JAM1" s="33"/>
      <c r="JAN1" s="33"/>
      <c r="JAO1" s="33"/>
      <c r="JAP1" s="33"/>
      <c r="JAQ1" s="33"/>
      <c r="JAR1" s="33"/>
      <c r="JAS1" s="33"/>
      <c r="JAT1" s="33"/>
      <c r="JAU1" s="33"/>
      <c r="JAV1" s="33"/>
      <c r="JAW1" s="33"/>
      <c r="JAX1" s="33"/>
      <c r="JAY1" s="33"/>
      <c r="JAZ1" s="33"/>
      <c r="JBA1" s="33"/>
      <c r="JBB1" s="33"/>
      <c r="JBC1" s="33"/>
      <c r="JBD1" s="33"/>
      <c r="JBE1" s="33"/>
      <c r="JBF1" s="33"/>
      <c r="JBG1" s="33"/>
      <c r="JBH1" s="33"/>
      <c r="JBI1" s="33"/>
      <c r="JBJ1" s="33"/>
      <c r="JBK1" s="33"/>
      <c r="JBL1" s="33"/>
      <c r="JBM1" s="33"/>
      <c r="JBN1" s="33"/>
      <c r="JBO1" s="33"/>
      <c r="JBP1" s="33"/>
      <c r="JBQ1" s="33"/>
      <c r="JBR1" s="33"/>
      <c r="JBS1" s="33"/>
      <c r="JBT1" s="33"/>
      <c r="JBU1" s="33"/>
      <c r="JBV1" s="33"/>
      <c r="JBW1" s="33"/>
      <c r="JBX1" s="33"/>
      <c r="JBY1" s="33"/>
      <c r="JBZ1" s="33"/>
      <c r="JCA1" s="33"/>
      <c r="JCB1" s="33"/>
      <c r="JCC1" s="33"/>
      <c r="JCD1" s="33"/>
      <c r="JCE1" s="33"/>
      <c r="JCF1" s="33"/>
      <c r="JCG1" s="33"/>
      <c r="JCH1" s="33"/>
      <c r="JCI1" s="33"/>
      <c r="JCJ1" s="33"/>
      <c r="JCK1" s="33"/>
      <c r="JCL1" s="33"/>
      <c r="JCM1" s="33"/>
      <c r="JCN1" s="33"/>
      <c r="JCO1" s="33"/>
      <c r="JCP1" s="33"/>
      <c r="JCQ1" s="33"/>
      <c r="JCR1" s="33"/>
      <c r="JCS1" s="33"/>
      <c r="JCT1" s="33"/>
      <c r="JCU1" s="33"/>
      <c r="JCV1" s="33"/>
      <c r="JCW1" s="33"/>
      <c r="JCX1" s="33"/>
      <c r="JCY1" s="33"/>
      <c r="JCZ1" s="33"/>
      <c r="JDA1" s="33"/>
      <c r="JDB1" s="33"/>
      <c r="JDC1" s="33"/>
      <c r="JDD1" s="33"/>
      <c r="JDE1" s="33"/>
      <c r="JDF1" s="33"/>
      <c r="JDG1" s="33"/>
      <c r="JDH1" s="33"/>
      <c r="JDI1" s="33"/>
      <c r="JDJ1" s="33"/>
      <c r="JDK1" s="33"/>
      <c r="JDL1" s="33"/>
      <c r="JDM1" s="33"/>
      <c r="JDN1" s="33"/>
      <c r="JDO1" s="33"/>
      <c r="JDP1" s="33"/>
      <c r="JDQ1" s="33"/>
      <c r="JDR1" s="33"/>
      <c r="JDS1" s="33"/>
      <c r="JDT1" s="33"/>
      <c r="JDU1" s="33"/>
      <c r="JDV1" s="33"/>
      <c r="JDW1" s="33"/>
      <c r="JDX1" s="33"/>
      <c r="JDY1" s="33"/>
      <c r="JDZ1" s="33"/>
      <c r="JEA1" s="33"/>
      <c r="JEB1" s="33"/>
      <c r="JEC1" s="33"/>
      <c r="JED1" s="33"/>
      <c r="JEE1" s="33"/>
      <c r="JEF1" s="33"/>
      <c r="JEG1" s="33"/>
      <c r="JEH1" s="33"/>
      <c r="JEI1" s="33"/>
      <c r="JEJ1" s="33"/>
      <c r="JEK1" s="33"/>
      <c r="JEL1" s="33"/>
      <c r="JEM1" s="33"/>
      <c r="JEN1" s="33"/>
      <c r="JEO1" s="33"/>
      <c r="JEP1" s="33"/>
      <c r="JEQ1" s="33"/>
      <c r="JER1" s="33"/>
      <c r="JES1" s="33"/>
      <c r="JET1" s="33"/>
      <c r="JEU1" s="33"/>
      <c r="JEV1" s="33"/>
      <c r="JEW1" s="33"/>
      <c r="JEX1" s="33"/>
      <c r="JEY1" s="33"/>
      <c r="JEZ1" s="33"/>
      <c r="JFA1" s="33"/>
      <c r="JFB1" s="33"/>
      <c r="JFC1" s="33"/>
      <c r="JFD1" s="33"/>
      <c r="JFE1" s="33"/>
      <c r="JFF1" s="33"/>
      <c r="JFG1" s="33"/>
      <c r="JFH1" s="33"/>
      <c r="JFI1" s="33"/>
      <c r="JFJ1" s="33"/>
      <c r="JFK1" s="33"/>
      <c r="JFL1" s="33"/>
      <c r="JFM1" s="33"/>
      <c r="JFN1" s="33"/>
      <c r="JFO1" s="33"/>
      <c r="JFP1" s="33"/>
      <c r="JFQ1" s="33"/>
      <c r="JFR1" s="33"/>
      <c r="JFS1" s="33"/>
      <c r="JFT1" s="33"/>
      <c r="JFU1" s="33"/>
      <c r="JFV1" s="33"/>
      <c r="JFW1" s="33"/>
      <c r="JFX1" s="33"/>
      <c r="JFY1" s="33"/>
      <c r="JFZ1" s="33"/>
      <c r="JGA1" s="33"/>
      <c r="JGB1" s="33"/>
      <c r="JGC1" s="33"/>
      <c r="JGD1" s="33"/>
      <c r="JGE1" s="33"/>
      <c r="JGF1" s="33"/>
      <c r="JGG1" s="33"/>
      <c r="JGH1" s="33"/>
      <c r="JGI1" s="33"/>
      <c r="JGJ1" s="33"/>
      <c r="JGK1" s="33"/>
      <c r="JGL1" s="33"/>
      <c r="JGM1" s="33"/>
      <c r="JGN1" s="33"/>
      <c r="JGO1" s="33"/>
      <c r="JGP1" s="33"/>
      <c r="JGQ1" s="33"/>
      <c r="JGR1" s="33"/>
      <c r="JGS1" s="33"/>
      <c r="JGT1" s="33"/>
      <c r="JGU1" s="33"/>
      <c r="JGV1" s="33"/>
      <c r="JGW1" s="33"/>
      <c r="JGX1" s="33"/>
      <c r="JGY1" s="33"/>
      <c r="JGZ1" s="33"/>
      <c r="JHA1" s="33"/>
      <c r="JHB1" s="33"/>
      <c r="JHC1" s="33"/>
      <c r="JHD1" s="33"/>
      <c r="JHE1" s="33"/>
      <c r="JHF1" s="33"/>
      <c r="JHG1" s="33"/>
      <c r="JHH1" s="33"/>
      <c r="JHI1" s="33"/>
      <c r="JHJ1" s="33"/>
      <c r="JHK1" s="33"/>
      <c r="JHL1" s="33"/>
      <c r="JHM1" s="33"/>
      <c r="JHN1" s="33"/>
      <c r="JHO1" s="33"/>
      <c r="JHP1" s="33"/>
      <c r="JHQ1" s="33"/>
      <c r="JHR1" s="33"/>
      <c r="JHS1" s="33"/>
      <c r="JHT1" s="33"/>
      <c r="JHU1" s="33"/>
      <c r="JHV1" s="33"/>
      <c r="JHW1" s="33"/>
      <c r="JHX1" s="33"/>
      <c r="JHY1" s="33"/>
      <c r="JHZ1" s="33"/>
      <c r="JIA1" s="33"/>
      <c r="JIB1" s="33"/>
      <c r="JIC1" s="33"/>
      <c r="JID1" s="33"/>
      <c r="JIE1" s="33"/>
      <c r="JIF1" s="33"/>
      <c r="JIG1" s="33"/>
      <c r="JIH1" s="33"/>
      <c r="JII1" s="33"/>
      <c r="JIJ1" s="33"/>
      <c r="JIK1" s="33"/>
      <c r="JIL1" s="33"/>
      <c r="JIM1" s="33"/>
      <c r="JIN1" s="33"/>
      <c r="JIO1" s="33"/>
      <c r="JIP1" s="33"/>
      <c r="JIQ1" s="33"/>
      <c r="JIR1" s="33"/>
      <c r="JIS1" s="33"/>
      <c r="JIT1" s="33"/>
      <c r="JIU1" s="33"/>
      <c r="JIV1" s="33"/>
      <c r="JIW1" s="33"/>
      <c r="JIX1" s="33"/>
      <c r="JIY1" s="33"/>
      <c r="JIZ1" s="33"/>
      <c r="JJA1" s="33"/>
      <c r="JJB1" s="33"/>
      <c r="JJC1" s="33"/>
      <c r="JJD1" s="33"/>
      <c r="JJE1" s="33"/>
      <c r="JJF1" s="33"/>
      <c r="JJG1" s="33"/>
      <c r="JJH1" s="33"/>
      <c r="JJI1" s="33"/>
      <c r="JJJ1" s="33"/>
      <c r="JJK1" s="33"/>
      <c r="JJL1" s="33"/>
      <c r="JJM1" s="33"/>
      <c r="JJN1" s="33"/>
      <c r="JJO1" s="33"/>
      <c r="JJP1" s="33"/>
      <c r="JJQ1" s="33"/>
      <c r="JJR1" s="33"/>
      <c r="JJS1" s="33"/>
      <c r="JJT1" s="33"/>
      <c r="JJU1" s="33"/>
      <c r="JJV1" s="33"/>
      <c r="JJW1" s="33"/>
      <c r="JJX1" s="33"/>
      <c r="JJY1" s="33"/>
      <c r="JJZ1" s="33"/>
      <c r="JKA1" s="33"/>
      <c r="JKB1" s="33"/>
      <c r="JKC1" s="33"/>
      <c r="JKD1" s="33"/>
      <c r="JKE1" s="33"/>
      <c r="JKF1" s="33"/>
      <c r="JKG1" s="33"/>
      <c r="JKH1" s="33"/>
      <c r="JKI1" s="33"/>
      <c r="JKJ1" s="33"/>
      <c r="JKK1" s="33"/>
      <c r="JKL1" s="33"/>
      <c r="JKM1" s="33"/>
      <c r="JKN1" s="33"/>
      <c r="JKO1" s="33"/>
      <c r="JKP1" s="33"/>
      <c r="JKQ1" s="33"/>
      <c r="JKR1" s="33"/>
      <c r="JKS1" s="33"/>
      <c r="JKT1" s="33"/>
      <c r="JKU1" s="33"/>
      <c r="JKV1" s="33"/>
      <c r="JKW1" s="33"/>
      <c r="JKX1" s="33"/>
      <c r="JKY1" s="33"/>
      <c r="JKZ1" s="33"/>
      <c r="JLA1" s="33"/>
      <c r="JLB1" s="33"/>
      <c r="JLC1" s="33"/>
      <c r="JLD1" s="33"/>
      <c r="JLE1" s="33"/>
      <c r="JLF1" s="33"/>
      <c r="JLG1" s="33"/>
      <c r="JLH1" s="33"/>
      <c r="JLI1" s="33"/>
      <c r="JLJ1" s="33"/>
      <c r="JLK1" s="33"/>
      <c r="JLL1" s="33"/>
      <c r="JLM1" s="33"/>
      <c r="JLN1" s="33"/>
      <c r="JLO1" s="33"/>
      <c r="JLP1" s="33"/>
      <c r="JLQ1" s="33"/>
      <c r="JLR1" s="33"/>
      <c r="JLS1" s="33"/>
      <c r="JLT1" s="33"/>
      <c r="JLU1" s="33"/>
      <c r="JLV1" s="33"/>
      <c r="JLW1" s="33"/>
      <c r="JLX1" s="33"/>
      <c r="JLY1" s="33"/>
      <c r="JLZ1" s="33"/>
      <c r="JMA1" s="33"/>
      <c r="JMB1" s="33"/>
      <c r="JMC1" s="33"/>
      <c r="JMD1" s="33"/>
      <c r="JME1" s="33"/>
      <c r="JMF1" s="33"/>
      <c r="JMG1" s="33"/>
      <c r="JMH1" s="33"/>
      <c r="JMI1" s="33"/>
      <c r="JMJ1" s="33"/>
      <c r="JMK1" s="33"/>
      <c r="JML1" s="33"/>
      <c r="JMM1" s="33"/>
      <c r="JMN1" s="33"/>
      <c r="JMO1" s="33"/>
      <c r="JMP1" s="33"/>
      <c r="JMQ1" s="33"/>
      <c r="JMR1" s="33"/>
      <c r="JMS1" s="33"/>
      <c r="JMT1" s="33"/>
      <c r="JMU1" s="33"/>
      <c r="JMV1" s="33"/>
      <c r="JMW1" s="33"/>
      <c r="JMX1" s="33"/>
      <c r="JMY1" s="33"/>
      <c r="JMZ1" s="33"/>
      <c r="JNA1" s="33"/>
      <c r="JNB1" s="33"/>
      <c r="JNC1" s="33"/>
      <c r="JND1" s="33"/>
      <c r="JNE1" s="33"/>
      <c r="JNF1" s="33"/>
      <c r="JNG1" s="33"/>
      <c r="JNH1" s="33"/>
      <c r="JNI1" s="33"/>
      <c r="JNJ1" s="33"/>
      <c r="JNK1" s="33"/>
      <c r="JNL1" s="33"/>
      <c r="JNM1" s="33"/>
      <c r="JNN1" s="33"/>
      <c r="JNO1" s="33"/>
      <c r="JNP1" s="33"/>
      <c r="JNQ1" s="33"/>
      <c r="JNR1" s="33"/>
      <c r="JNS1" s="33"/>
      <c r="JNT1" s="33"/>
      <c r="JNU1" s="33"/>
      <c r="JNV1" s="33"/>
      <c r="JNW1" s="33"/>
      <c r="JNX1" s="33"/>
      <c r="JNY1" s="33"/>
      <c r="JNZ1" s="33"/>
      <c r="JOA1" s="33"/>
      <c r="JOB1" s="33"/>
      <c r="JOC1" s="33"/>
      <c r="JOD1" s="33"/>
      <c r="JOE1" s="33"/>
      <c r="JOF1" s="33"/>
      <c r="JOG1" s="33"/>
      <c r="JOH1" s="33"/>
      <c r="JOI1" s="33"/>
      <c r="JOJ1" s="33"/>
      <c r="JOK1" s="33"/>
      <c r="JOL1" s="33"/>
      <c r="JOM1" s="33"/>
      <c r="JON1" s="33"/>
      <c r="JOO1" s="33"/>
      <c r="JOP1" s="33"/>
      <c r="JOQ1" s="33"/>
      <c r="JOR1" s="33"/>
      <c r="JOS1" s="33"/>
      <c r="JOT1" s="33"/>
      <c r="JOU1" s="33"/>
      <c r="JOV1" s="33"/>
      <c r="JOW1" s="33"/>
      <c r="JOX1" s="33"/>
      <c r="JOY1" s="33"/>
      <c r="JOZ1" s="33"/>
      <c r="JPA1" s="33"/>
      <c r="JPB1" s="33"/>
      <c r="JPC1" s="33"/>
      <c r="JPD1" s="33"/>
      <c r="JPE1" s="33"/>
      <c r="JPF1" s="33"/>
      <c r="JPG1" s="33"/>
      <c r="JPH1" s="33"/>
      <c r="JPI1" s="33"/>
      <c r="JPJ1" s="33"/>
      <c r="JPK1" s="33"/>
      <c r="JPL1" s="33"/>
      <c r="JPM1" s="33"/>
      <c r="JPN1" s="33"/>
      <c r="JPO1" s="33"/>
      <c r="JPP1" s="33"/>
      <c r="JPQ1" s="33"/>
      <c r="JPR1" s="33"/>
      <c r="JPS1" s="33"/>
      <c r="JPT1" s="33"/>
      <c r="JPU1" s="33"/>
      <c r="JPV1" s="33"/>
      <c r="JPW1" s="33"/>
      <c r="JPX1" s="33"/>
      <c r="JPY1" s="33"/>
      <c r="JPZ1" s="33"/>
      <c r="JQA1" s="33"/>
      <c r="JQB1" s="33"/>
      <c r="JQC1" s="33"/>
      <c r="JQD1" s="33"/>
      <c r="JQE1" s="33"/>
      <c r="JQF1" s="33"/>
      <c r="JQG1" s="33"/>
      <c r="JQH1" s="33"/>
      <c r="JQI1" s="33"/>
      <c r="JQJ1" s="33"/>
      <c r="JQK1" s="33"/>
      <c r="JQL1" s="33"/>
      <c r="JQM1" s="33"/>
      <c r="JQN1" s="33"/>
      <c r="JQO1" s="33"/>
      <c r="JQP1" s="33"/>
      <c r="JQQ1" s="33"/>
      <c r="JQR1" s="33"/>
      <c r="JQS1" s="33"/>
      <c r="JQT1" s="33"/>
      <c r="JQU1" s="33"/>
      <c r="JQV1" s="33"/>
      <c r="JQW1" s="33"/>
      <c r="JQX1" s="33"/>
      <c r="JQY1" s="33"/>
      <c r="JQZ1" s="33"/>
      <c r="JRA1" s="33"/>
      <c r="JRB1" s="33"/>
      <c r="JRC1" s="33"/>
      <c r="JRD1" s="33"/>
      <c r="JRE1" s="33"/>
      <c r="JRF1" s="33"/>
      <c r="JRG1" s="33"/>
      <c r="JRH1" s="33"/>
      <c r="JRI1" s="33"/>
      <c r="JRJ1" s="33"/>
      <c r="JRK1" s="33"/>
      <c r="JRL1" s="33"/>
      <c r="JRM1" s="33"/>
      <c r="JRN1" s="33"/>
      <c r="JRO1" s="33"/>
      <c r="JRP1" s="33"/>
      <c r="JRQ1" s="33"/>
      <c r="JRR1" s="33"/>
      <c r="JRS1" s="33"/>
      <c r="JRT1" s="33"/>
      <c r="JRU1" s="33"/>
      <c r="JRV1" s="33"/>
      <c r="JRW1" s="33"/>
      <c r="JRX1" s="33"/>
      <c r="JRY1" s="33"/>
      <c r="JRZ1" s="33"/>
      <c r="JSA1" s="33"/>
      <c r="JSB1" s="33"/>
      <c r="JSC1" s="33"/>
      <c r="JSD1" s="33"/>
      <c r="JSE1" s="33"/>
      <c r="JSF1" s="33"/>
      <c r="JSG1" s="33"/>
      <c r="JSH1" s="33"/>
      <c r="JSI1" s="33"/>
      <c r="JSJ1" s="33"/>
      <c r="JSK1" s="33"/>
      <c r="JSL1" s="33"/>
      <c r="JSM1" s="33"/>
      <c r="JSN1" s="33"/>
      <c r="JSO1" s="33"/>
      <c r="JSP1" s="33"/>
      <c r="JSQ1" s="33"/>
      <c r="JSR1" s="33"/>
      <c r="JSS1" s="33"/>
      <c r="JST1" s="33"/>
      <c r="JSU1" s="33"/>
      <c r="JSV1" s="33"/>
      <c r="JSW1" s="33"/>
      <c r="JSX1" s="33"/>
      <c r="JSY1" s="33"/>
      <c r="JSZ1" s="33"/>
      <c r="JTA1" s="33"/>
      <c r="JTB1" s="33"/>
      <c r="JTC1" s="33"/>
      <c r="JTD1" s="33"/>
      <c r="JTE1" s="33"/>
      <c r="JTF1" s="33"/>
      <c r="JTG1" s="33"/>
      <c r="JTH1" s="33"/>
      <c r="JTI1" s="33"/>
      <c r="JTJ1" s="33"/>
      <c r="JTK1" s="33"/>
      <c r="JTL1" s="33"/>
      <c r="JTM1" s="33"/>
      <c r="JTN1" s="33"/>
      <c r="JTO1" s="33"/>
      <c r="JTP1" s="33"/>
      <c r="JTQ1" s="33"/>
      <c r="JTR1" s="33"/>
      <c r="JTS1" s="33"/>
      <c r="JTT1" s="33"/>
      <c r="JTU1" s="33"/>
      <c r="JTV1" s="33"/>
      <c r="JTW1" s="33"/>
      <c r="JTX1" s="33"/>
      <c r="JTY1" s="33"/>
      <c r="JTZ1" s="33"/>
      <c r="JUA1" s="33"/>
      <c r="JUB1" s="33"/>
      <c r="JUC1" s="33"/>
      <c r="JUD1" s="33"/>
      <c r="JUE1" s="33"/>
      <c r="JUF1" s="33"/>
      <c r="JUG1" s="33"/>
      <c r="JUH1" s="33"/>
      <c r="JUI1" s="33"/>
      <c r="JUJ1" s="33"/>
      <c r="JUK1" s="33"/>
      <c r="JUL1" s="33"/>
      <c r="JUM1" s="33"/>
      <c r="JUN1" s="33"/>
      <c r="JUO1" s="33"/>
      <c r="JUP1" s="33"/>
      <c r="JUQ1" s="33"/>
      <c r="JUR1" s="33"/>
      <c r="JUS1" s="33"/>
      <c r="JUT1" s="33"/>
      <c r="JUU1" s="33"/>
      <c r="JUV1" s="33"/>
      <c r="JUW1" s="33"/>
      <c r="JUX1" s="33"/>
      <c r="JUY1" s="33"/>
      <c r="JUZ1" s="33"/>
      <c r="JVA1" s="33"/>
      <c r="JVB1" s="33"/>
      <c r="JVC1" s="33"/>
      <c r="JVD1" s="33"/>
      <c r="JVE1" s="33"/>
      <c r="JVF1" s="33"/>
      <c r="JVG1" s="33"/>
      <c r="JVH1" s="33"/>
      <c r="JVI1" s="33"/>
      <c r="JVJ1" s="33"/>
      <c r="JVK1" s="33"/>
      <c r="JVL1" s="33"/>
      <c r="JVM1" s="33"/>
      <c r="JVN1" s="33"/>
      <c r="JVO1" s="33"/>
      <c r="JVP1" s="33"/>
      <c r="JVQ1" s="33"/>
      <c r="JVR1" s="33"/>
      <c r="JVS1" s="33"/>
      <c r="JVT1" s="33"/>
      <c r="JVU1" s="33"/>
      <c r="JVV1" s="33"/>
      <c r="JVW1" s="33"/>
      <c r="JVX1" s="33"/>
      <c r="JVY1" s="33"/>
      <c r="JVZ1" s="33"/>
      <c r="JWA1" s="33"/>
      <c r="JWB1" s="33"/>
      <c r="JWC1" s="33"/>
      <c r="JWD1" s="33"/>
      <c r="JWE1" s="33"/>
      <c r="JWF1" s="33"/>
      <c r="JWG1" s="33"/>
      <c r="JWH1" s="33"/>
      <c r="JWI1" s="33"/>
      <c r="JWJ1" s="33"/>
      <c r="JWK1" s="33"/>
      <c r="JWL1" s="33"/>
      <c r="JWM1" s="33"/>
      <c r="JWN1" s="33"/>
      <c r="JWO1" s="33"/>
      <c r="JWP1" s="33"/>
      <c r="JWQ1" s="33"/>
      <c r="JWR1" s="33"/>
      <c r="JWS1" s="33"/>
      <c r="JWT1" s="33"/>
      <c r="JWU1" s="33"/>
      <c r="JWV1" s="33"/>
      <c r="JWW1" s="33"/>
      <c r="JWX1" s="33"/>
      <c r="JWY1" s="33"/>
      <c r="JWZ1" s="33"/>
      <c r="JXA1" s="33"/>
      <c r="JXB1" s="33"/>
      <c r="JXC1" s="33"/>
      <c r="JXD1" s="33"/>
      <c r="JXE1" s="33"/>
      <c r="JXF1" s="33"/>
      <c r="JXG1" s="33"/>
      <c r="JXH1" s="33"/>
      <c r="JXI1" s="33"/>
      <c r="JXJ1" s="33"/>
      <c r="JXK1" s="33"/>
      <c r="JXL1" s="33"/>
      <c r="JXM1" s="33"/>
      <c r="JXN1" s="33"/>
      <c r="JXO1" s="33"/>
      <c r="JXP1" s="33"/>
      <c r="JXQ1" s="33"/>
      <c r="JXR1" s="33"/>
      <c r="JXS1" s="33"/>
      <c r="JXT1" s="33"/>
      <c r="JXU1" s="33"/>
      <c r="JXV1" s="33"/>
      <c r="JXW1" s="33"/>
      <c r="JXX1" s="33"/>
      <c r="JXY1" s="33"/>
      <c r="JXZ1" s="33"/>
      <c r="JYA1" s="33"/>
      <c r="JYB1" s="33"/>
      <c r="JYC1" s="33"/>
      <c r="JYD1" s="33"/>
      <c r="JYE1" s="33"/>
      <c r="JYF1" s="33"/>
      <c r="JYG1" s="33"/>
      <c r="JYH1" s="33"/>
      <c r="JYI1" s="33"/>
      <c r="JYJ1" s="33"/>
      <c r="JYK1" s="33"/>
      <c r="JYL1" s="33"/>
      <c r="JYM1" s="33"/>
      <c r="JYN1" s="33"/>
      <c r="JYO1" s="33"/>
      <c r="JYP1" s="33"/>
      <c r="JYQ1" s="33"/>
      <c r="JYR1" s="33"/>
      <c r="JYS1" s="33"/>
      <c r="JYT1" s="33"/>
      <c r="JYU1" s="33"/>
      <c r="JYV1" s="33"/>
      <c r="JYW1" s="33"/>
      <c r="JYX1" s="33"/>
      <c r="JYY1" s="33"/>
      <c r="JYZ1" s="33"/>
      <c r="JZA1" s="33"/>
      <c r="JZB1" s="33"/>
      <c r="JZC1" s="33"/>
      <c r="JZD1" s="33"/>
      <c r="JZE1" s="33"/>
      <c r="JZF1" s="33"/>
      <c r="JZG1" s="33"/>
      <c r="JZH1" s="33"/>
      <c r="JZI1" s="33"/>
      <c r="JZJ1" s="33"/>
      <c r="JZK1" s="33"/>
      <c r="JZL1" s="33"/>
      <c r="JZM1" s="33"/>
      <c r="JZN1" s="33"/>
      <c r="JZO1" s="33"/>
      <c r="JZP1" s="33"/>
      <c r="JZQ1" s="33"/>
      <c r="JZR1" s="33"/>
      <c r="JZS1" s="33"/>
      <c r="JZT1" s="33"/>
      <c r="JZU1" s="33"/>
      <c r="JZV1" s="33"/>
      <c r="JZW1" s="33"/>
      <c r="JZX1" s="33"/>
      <c r="JZY1" s="33"/>
      <c r="JZZ1" s="33"/>
      <c r="KAA1" s="33"/>
      <c r="KAB1" s="33"/>
      <c r="KAC1" s="33"/>
      <c r="KAD1" s="33"/>
      <c r="KAE1" s="33"/>
      <c r="KAF1" s="33"/>
      <c r="KAG1" s="33"/>
      <c r="KAH1" s="33"/>
      <c r="KAI1" s="33"/>
      <c r="KAJ1" s="33"/>
      <c r="KAK1" s="33"/>
      <c r="KAL1" s="33"/>
      <c r="KAM1" s="33"/>
      <c r="KAN1" s="33"/>
      <c r="KAO1" s="33"/>
      <c r="KAP1" s="33"/>
      <c r="KAQ1" s="33"/>
      <c r="KAR1" s="33"/>
      <c r="KAS1" s="33"/>
      <c r="KAT1" s="33"/>
      <c r="KAU1" s="33"/>
      <c r="KAV1" s="33"/>
      <c r="KAW1" s="33"/>
      <c r="KAX1" s="33"/>
      <c r="KAY1" s="33"/>
      <c r="KAZ1" s="33"/>
      <c r="KBA1" s="33"/>
      <c r="KBB1" s="33"/>
      <c r="KBC1" s="33"/>
      <c r="KBD1" s="33"/>
      <c r="KBE1" s="33"/>
      <c r="KBF1" s="33"/>
      <c r="KBG1" s="33"/>
      <c r="KBH1" s="33"/>
      <c r="KBI1" s="33"/>
      <c r="KBJ1" s="33"/>
      <c r="KBK1" s="33"/>
      <c r="KBL1" s="33"/>
      <c r="KBM1" s="33"/>
      <c r="KBN1" s="33"/>
      <c r="KBO1" s="33"/>
      <c r="KBP1" s="33"/>
      <c r="KBQ1" s="33"/>
      <c r="KBR1" s="33"/>
      <c r="KBS1" s="33"/>
      <c r="KBT1" s="33"/>
      <c r="KBU1" s="33"/>
      <c r="KBV1" s="33"/>
      <c r="KBW1" s="33"/>
      <c r="KBX1" s="33"/>
      <c r="KBY1" s="33"/>
      <c r="KBZ1" s="33"/>
      <c r="KCA1" s="33"/>
      <c r="KCB1" s="33"/>
      <c r="KCC1" s="33"/>
      <c r="KCD1" s="33"/>
      <c r="KCE1" s="33"/>
      <c r="KCF1" s="33"/>
      <c r="KCG1" s="33"/>
      <c r="KCH1" s="33"/>
      <c r="KCI1" s="33"/>
      <c r="KCJ1" s="33"/>
      <c r="KCK1" s="33"/>
      <c r="KCL1" s="33"/>
      <c r="KCM1" s="33"/>
      <c r="KCN1" s="33"/>
      <c r="KCO1" s="33"/>
      <c r="KCP1" s="33"/>
      <c r="KCQ1" s="33"/>
      <c r="KCR1" s="33"/>
      <c r="KCS1" s="33"/>
      <c r="KCT1" s="33"/>
      <c r="KCU1" s="33"/>
      <c r="KCV1" s="33"/>
      <c r="KCW1" s="33"/>
      <c r="KCX1" s="33"/>
      <c r="KCY1" s="33"/>
      <c r="KCZ1" s="33"/>
      <c r="KDA1" s="33"/>
      <c r="KDB1" s="33"/>
      <c r="KDC1" s="33"/>
      <c r="KDD1" s="33"/>
      <c r="KDE1" s="33"/>
      <c r="KDF1" s="33"/>
      <c r="KDG1" s="33"/>
      <c r="KDH1" s="33"/>
      <c r="KDI1" s="33"/>
      <c r="KDJ1" s="33"/>
      <c r="KDK1" s="33"/>
      <c r="KDL1" s="33"/>
      <c r="KDM1" s="33"/>
      <c r="KDN1" s="33"/>
      <c r="KDO1" s="33"/>
      <c r="KDP1" s="33"/>
      <c r="KDQ1" s="33"/>
      <c r="KDR1" s="33"/>
      <c r="KDS1" s="33"/>
      <c r="KDT1" s="33"/>
      <c r="KDU1" s="33"/>
      <c r="KDV1" s="33"/>
      <c r="KDW1" s="33"/>
      <c r="KDX1" s="33"/>
      <c r="KDY1" s="33"/>
      <c r="KDZ1" s="33"/>
      <c r="KEA1" s="33"/>
      <c r="KEB1" s="33"/>
      <c r="KEC1" s="33"/>
      <c r="KED1" s="33"/>
      <c r="KEE1" s="33"/>
      <c r="KEF1" s="33"/>
      <c r="KEG1" s="33"/>
      <c r="KEH1" s="33"/>
      <c r="KEI1" s="33"/>
      <c r="KEJ1" s="33"/>
      <c r="KEK1" s="33"/>
      <c r="KEL1" s="33"/>
      <c r="KEM1" s="33"/>
      <c r="KEN1" s="33"/>
      <c r="KEO1" s="33"/>
      <c r="KEP1" s="33"/>
      <c r="KEQ1" s="33"/>
      <c r="KER1" s="33"/>
      <c r="KES1" s="33"/>
      <c r="KET1" s="33"/>
      <c r="KEU1" s="33"/>
      <c r="KEV1" s="33"/>
      <c r="KEW1" s="33"/>
      <c r="KEX1" s="33"/>
      <c r="KEY1" s="33"/>
      <c r="KEZ1" s="33"/>
      <c r="KFA1" s="33"/>
      <c r="KFB1" s="33"/>
      <c r="KFC1" s="33"/>
      <c r="KFD1" s="33"/>
      <c r="KFE1" s="33"/>
      <c r="KFF1" s="33"/>
      <c r="KFG1" s="33"/>
      <c r="KFH1" s="33"/>
      <c r="KFI1" s="33"/>
      <c r="KFJ1" s="33"/>
      <c r="KFK1" s="33"/>
      <c r="KFL1" s="33"/>
      <c r="KFM1" s="33"/>
      <c r="KFN1" s="33"/>
      <c r="KFO1" s="33"/>
      <c r="KFP1" s="33"/>
      <c r="KFQ1" s="33"/>
      <c r="KFR1" s="33"/>
      <c r="KFS1" s="33"/>
      <c r="KFT1" s="33"/>
      <c r="KFU1" s="33"/>
      <c r="KFV1" s="33"/>
      <c r="KFW1" s="33"/>
      <c r="KFX1" s="33"/>
      <c r="KFY1" s="33"/>
      <c r="KFZ1" s="33"/>
      <c r="KGA1" s="33"/>
      <c r="KGB1" s="33"/>
      <c r="KGC1" s="33"/>
      <c r="KGD1" s="33"/>
      <c r="KGE1" s="33"/>
      <c r="KGF1" s="33"/>
      <c r="KGG1" s="33"/>
      <c r="KGH1" s="33"/>
      <c r="KGI1" s="33"/>
      <c r="KGJ1" s="33"/>
      <c r="KGK1" s="33"/>
      <c r="KGL1" s="33"/>
      <c r="KGM1" s="33"/>
      <c r="KGN1" s="33"/>
      <c r="KGO1" s="33"/>
      <c r="KGP1" s="33"/>
      <c r="KGQ1" s="33"/>
      <c r="KGR1" s="33"/>
      <c r="KGS1" s="33"/>
      <c r="KGT1" s="33"/>
      <c r="KGU1" s="33"/>
      <c r="KGV1" s="33"/>
      <c r="KGW1" s="33"/>
      <c r="KGX1" s="33"/>
      <c r="KGY1" s="33"/>
      <c r="KGZ1" s="33"/>
      <c r="KHA1" s="33"/>
      <c r="KHB1" s="33"/>
      <c r="KHC1" s="33"/>
      <c r="KHD1" s="33"/>
      <c r="KHE1" s="33"/>
      <c r="KHF1" s="33"/>
      <c r="KHG1" s="33"/>
      <c r="KHH1" s="33"/>
      <c r="KHI1" s="33"/>
      <c r="KHJ1" s="33"/>
      <c r="KHK1" s="33"/>
      <c r="KHL1" s="33"/>
      <c r="KHM1" s="33"/>
      <c r="KHN1" s="33"/>
      <c r="KHO1" s="33"/>
      <c r="KHP1" s="33"/>
      <c r="KHQ1" s="33"/>
      <c r="KHR1" s="33"/>
      <c r="KHS1" s="33"/>
      <c r="KHT1" s="33"/>
      <c r="KHU1" s="33"/>
      <c r="KHV1" s="33"/>
      <c r="KHW1" s="33"/>
      <c r="KHX1" s="33"/>
      <c r="KHY1" s="33"/>
      <c r="KHZ1" s="33"/>
      <c r="KIA1" s="33"/>
      <c r="KIB1" s="33"/>
      <c r="KIC1" s="33"/>
      <c r="KID1" s="33"/>
      <c r="KIE1" s="33"/>
      <c r="KIF1" s="33"/>
      <c r="KIG1" s="33"/>
      <c r="KIH1" s="33"/>
      <c r="KII1" s="33"/>
      <c r="KIJ1" s="33"/>
      <c r="KIK1" s="33"/>
      <c r="KIL1" s="33"/>
      <c r="KIM1" s="33"/>
      <c r="KIN1" s="33"/>
      <c r="KIO1" s="33"/>
      <c r="KIP1" s="33"/>
      <c r="KIQ1" s="33"/>
      <c r="KIR1" s="33"/>
      <c r="KIS1" s="33"/>
      <c r="KIT1" s="33"/>
      <c r="KIU1" s="33"/>
      <c r="KIV1" s="33"/>
      <c r="KIW1" s="33"/>
      <c r="KIX1" s="33"/>
      <c r="KIY1" s="33"/>
      <c r="KIZ1" s="33"/>
      <c r="KJA1" s="33"/>
      <c r="KJB1" s="33"/>
      <c r="KJC1" s="33"/>
      <c r="KJD1" s="33"/>
      <c r="KJE1" s="33"/>
      <c r="KJF1" s="33"/>
      <c r="KJG1" s="33"/>
      <c r="KJH1" s="33"/>
      <c r="KJI1" s="33"/>
      <c r="KJJ1" s="33"/>
      <c r="KJK1" s="33"/>
      <c r="KJL1" s="33"/>
      <c r="KJM1" s="33"/>
      <c r="KJN1" s="33"/>
      <c r="KJO1" s="33"/>
      <c r="KJP1" s="33"/>
      <c r="KJQ1" s="33"/>
      <c r="KJR1" s="33"/>
      <c r="KJS1" s="33"/>
      <c r="KJT1" s="33"/>
      <c r="KJU1" s="33"/>
      <c r="KJV1" s="33"/>
      <c r="KJW1" s="33"/>
      <c r="KJX1" s="33"/>
      <c r="KJY1" s="33"/>
      <c r="KJZ1" s="33"/>
      <c r="KKA1" s="33"/>
      <c r="KKB1" s="33"/>
      <c r="KKC1" s="33"/>
      <c r="KKD1" s="33"/>
      <c r="KKE1" s="33"/>
      <c r="KKF1" s="33"/>
      <c r="KKG1" s="33"/>
      <c r="KKH1" s="33"/>
      <c r="KKI1" s="33"/>
      <c r="KKJ1" s="33"/>
      <c r="KKK1" s="33"/>
      <c r="KKL1" s="33"/>
      <c r="KKM1" s="33"/>
      <c r="KKN1" s="33"/>
      <c r="KKO1" s="33"/>
      <c r="KKP1" s="33"/>
      <c r="KKQ1" s="33"/>
      <c r="KKR1" s="33"/>
      <c r="KKS1" s="33"/>
      <c r="KKT1" s="33"/>
      <c r="KKU1" s="33"/>
      <c r="KKV1" s="33"/>
      <c r="KKW1" s="33"/>
      <c r="KKX1" s="33"/>
      <c r="KKY1" s="33"/>
      <c r="KKZ1" s="33"/>
      <c r="KLA1" s="33"/>
      <c r="KLB1" s="33"/>
      <c r="KLC1" s="33"/>
      <c r="KLD1" s="33"/>
      <c r="KLE1" s="33"/>
      <c r="KLF1" s="33"/>
      <c r="KLG1" s="33"/>
      <c r="KLH1" s="33"/>
      <c r="KLI1" s="33"/>
      <c r="KLJ1" s="33"/>
      <c r="KLK1" s="33"/>
      <c r="KLL1" s="33"/>
      <c r="KLM1" s="33"/>
      <c r="KLN1" s="33"/>
      <c r="KLO1" s="33"/>
      <c r="KLP1" s="33"/>
      <c r="KLQ1" s="33"/>
      <c r="KLR1" s="33"/>
      <c r="KLS1" s="33"/>
      <c r="KLT1" s="33"/>
      <c r="KLU1" s="33"/>
      <c r="KLV1" s="33"/>
      <c r="KLW1" s="33"/>
      <c r="KLX1" s="33"/>
      <c r="KLY1" s="33"/>
      <c r="KLZ1" s="33"/>
      <c r="KMA1" s="33"/>
      <c r="KMB1" s="33"/>
      <c r="KMC1" s="33"/>
      <c r="KMD1" s="33"/>
      <c r="KME1" s="33"/>
      <c r="KMF1" s="33"/>
      <c r="KMG1" s="33"/>
      <c r="KMH1" s="33"/>
      <c r="KMI1" s="33"/>
      <c r="KMJ1" s="33"/>
      <c r="KMK1" s="33"/>
      <c r="KML1" s="33"/>
      <c r="KMM1" s="33"/>
      <c r="KMN1" s="33"/>
      <c r="KMO1" s="33"/>
      <c r="KMP1" s="33"/>
      <c r="KMQ1" s="33"/>
      <c r="KMR1" s="33"/>
      <c r="KMS1" s="33"/>
      <c r="KMT1" s="33"/>
      <c r="KMU1" s="33"/>
      <c r="KMV1" s="33"/>
      <c r="KMW1" s="33"/>
      <c r="KMX1" s="33"/>
      <c r="KMY1" s="33"/>
      <c r="KMZ1" s="33"/>
      <c r="KNA1" s="33"/>
      <c r="KNB1" s="33"/>
      <c r="KNC1" s="33"/>
      <c r="KND1" s="33"/>
      <c r="KNE1" s="33"/>
      <c r="KNF1" s="33"/>
      <c r="KNG1" s="33"/>
      <c r="KNH1" s="33"/>
      <c r="KNI1" s="33"/>
      <c r="KNJ1" s="33"/>
      <c r="KNK1" s="33"/>
      <c r="KNL1" s="33"/>
      <c r="KNM1" s="33"/>
      <c r="KNN1" s="33"/>
      <c r="KNO1" s="33"/>
      <c r="KNP1" s="33"/>
      <c r="KNQ1" s="33"/>
      <c r="KNR1" s="33"/>
      <c r="KNS1" s="33"/>
      <c r="KNT1" s="33"/>
      <c r="KNU1" s="33"/>
      <c r="KNV1" s="33"/>
      <c r="KNW1" s="33"/>
      <c r="KNX1" s="33"/>
      <c r="KNY1" s="33"/>
      <c r="KNZ1" s="33"/>
      <c r="KOA1" s="33"/>
      <c r="KOB1" s="33"/>
      <c r="KOC1" s="33"/>
      <c r="KOD1" s="33"/>
      <c r="KOE1" s="33"/>
      <c r="KOF1" s="33"/>
      <c r="KOG1" s="33"/>
      <c r="KOH1" s="33"/>
      <c r="KOI1" s="33"/>
      <c r="KOJ1" s="33"/>
      <c r="KOK1" s="33"/>
      <c r="KOL1" s="33"/>
      <c r="KOM1" s="33"/>
      <c r="KON1" s="33"/>
      <c r="KOO1" s="33"/>
      <c r="KOP1" s="33"/>
      <c r="KOQ1" s="33"/>
      <c r="KOR1" s="33"/>
      <c r="KOS1" s="33"/>
      <c r="KOT1" s="33"/>
      <c r="KOU1" s="33"/>
      <c r="KOV1" s="33"/>
      <c r="KOW1" s="33"/>
      <c r="KOX1" s="33"/>
      <c r="KOY1" s="33"/>
      <c r="KOZ1" s="33"/>
      <c r="KPA1" s="33"/>
      <c r="KPB1" s="33"/>
      <c r="KPC1" s="33"/>
      <c r="KPD1" s="33"/>
      <c r="KPE1" s="33"/>
      <c r="KPF1" s="33"/>
      <c r="KPG1" s="33"/>
      <c r="KPH1" s="33"/>
      <c r="KPI1" s="33"/>
      <c r="KPJ1" s="33"/>
      <c r="KPK1" s="33"/>
      <c r="KPL1" s="33"/>
      <c r="KPM1" s="33"/>
      <c r="KPN1" s="33"/>
      <c r="KPO1" s="33"/>
      <c r="KPP1" s="33"/>
      <c r="KPQ1" s="33"/>
      <c r="KPR1" s="33"/>
      <c r="KPS1" s="33"/>
      <c r="KPT1" s="33"/>
      <c r="KPU1" s="33"/>
      <c r="KPV1" s="33"/>
      <c r="KPW1" s="33"/>
      <c r="KPX1" s="33"/>
      <c r="KPY1" s="33"/>
      <c r="KPZ1" s="33"/>
      <c r="KQA1" s="33"/>
      <c r="KQB1" s="33"/>
      <c r="KQC1" s="33"/>
      <c r="KQD1" s="33"/>
      <c r="KQE1" s="33"/>
      <c r="KQF1" s="33"/>
      <c r="KQG1" s="33"/>
      <c r="KQH1" s="33"/>
      <c r="KQI1" s="33"/>
      <c r="KQJ1" s="33"/>
      <c r="KQK1" s="33"/>
      <c r="KQL1" s="33"/>
      <c r="KQM1" s="33"/>
      <c r="KQN1" s="33"/>
      <c r="KQO1" s="33"/>
      <c r="KQP1" s="33"/>
      <c r="KQQ1" s="33"/>
      <c r="KQR1" s="33"/>
      <c r="KQS1" s="33"/>
      <c r="KQT1" s="33"/>
      <c r="KQU1" s="33"/>
      <c r="KQV1" s="33"/>
      <c r="KQW1" s="33"/>
      <c r="KQX1" s="33"/>
      <c r="KQY1" s="33"/>
      <c r="KQZ1" s="33"/>
      <c r="KRA1" s="33"/>
      <c r="KRB1" s="33"/>
      <c r="KRC1" s="33"/>
      <c r="KRD1" s="33"/>
      <c r="KRE1" s="33"/>
      <c r="KRF1" s="33"/>
      <c r="KRG1" s="33"/>
      <c r="KRH1" s="33"/>
      <c r="KRI1" s="33"/>
      <c r="KRJ1" s="33"/>
      <c r="KRK1" s="33"/>
      <c r="KRL1" s="33"/>
      <c r="KRM1" s="33"/>
      <c r="KRN1" s="33"/>
      <c r="KRO1" s="33"/>
      <c r="KRP1" s="33"/>
      <c r="KRQ1" s="33"/>
      <c r="KRR1" s="33"/>
      <c r="KRS1" s="33"/>
      <c r="KRT1" s="33"/>
      <c r="KRU1" s="33"/>
      <c r="KRV1" s="33"/>
      <c r="KRW1" s="33"/>
      <c r="KRX1" s="33"/>
      <c r="KRY1" s="33"/>
      <c r="KRZ1" s="33"/>
      <c r="KSA1" s="33"/>
      <c r="KSB1" s="33"/>
      <c r="KSC1" s="33"/>
      <c r="KSD1" s="33"/>
      <c r="KSE1" s="33"/>
      <c r="KSF1" s="33"/>
      <c r="KSG1" s="33"/>
      <c r="KSH1" s="33"/>
      <c r="KSI1" s="33"/>
      <c r="KSJ1" s="33"/>
      <c r="KSK1" s="33"/>
      <c r="KSL1" s="33"/>
      <c r="KSM1" s="33"/>
      <c r="KSN1" s="33"/>
      <c r="KSO1" s="33"/>
      <c r="KSP1" s="33"/>
      <c r="KSQ1" s="33"/>
      <c r="KSR1" s="33"/>
      <c r="KSS1" s="33"/>
      <c r="KST1" s="33"/>
      <c r="KSU1" s="33"/>
      <c r="KSV1" s="33"/>
      <c r="KSW1" s="33"/>
      <c r="KSX1" s="33"/>
      <c r="KSY1" s="33"/>
      <c r="KSZ1" s="33"/>
      <c r="KTA1" s="33"/>
      <c r="KTB1" s="33"/>
      <c r="KTC1" s="33"/>
      <c r="KTD1" s="33"/>
      <c r="KTE1" s="33"/>
      <c r="KTF1" s="33"/>
      <c r="KTG1" s="33"/>
      <c r="KTH1" s="33"/>
      <c r="KTI1" s="33"/>
      <c r="KTJ1" s="33"/>
      <c r="KTK1" s="33"/>
      <c r="KTL1" s="33"/>
      <c r="KTM1" s="33"/>
      <c r="KTN1" s="33"/>
      <c r="KTO1" s="33"/>
      <c r="KTP1" s="33"/>
      <c r="KTQ1" s="33"/>
      <c r="KTR1" s="33"/>
      <c r="KTS1" s="33"/>
      <c r="KTT1" s="33"/>
      <c r="KTU1" s="33"/>
      <c r="KTV1" s="33"/>
      <c r="KTW1" s="33"/>
      <c r="KTX1" s="33"/>
      <c r="KTY1" s="33"/>
      <c r="KTZ1" s="33"/>
      <c r="KUA1" s="33"/>
      <c r="KUB1" s="33"/>
      <c r="KUC1" s="33"/>
      <c r="KUD1" s="33"/>
      <c r="KUE1" s="33"/>
      <c r="KUF1" s="33"/>
      <c r="KUG1" s="33"/>
      <c r="KUH1" s="33"/>
      <c r="KUI1" s="33"/>
      <c r="KUJ1" s="33"/>
      <c r="KUK1" s="33"/>
      <c r="KUL1" s="33"/>
      <c r="KUM1" s="33"/>
      <c r="KUN1" s="33"/>
      <c r="KUO1" s="33"/>
      <c r="KUP1" s="33"/>
      <c r="KUQ1" s="33"/>
      <c r="KUR1" s="33"/>
      <c r="KUS1" s="33"/>
      <c r="KUT1" s="33"/>
      <c r="KUU1" s="33"/>
      <c r="KUV1" s="33"/>
      <c r="KUW1" s="33"/>
      <c r="KUX1" s="33"/>
      <c r="KUY1" s="33"/>
      <c r="KUZ1" s="33"/>
      <c r="KVA1" s="33"/>
      <c r="KVB1" s="33"/>
      <c r="KVC1" s="33"/>
      <c r="KVD1" s="33"/>
      <c r="KVE1" s="33"/>
      <c r="KVF1" s="33"/>
      <c r="KVG1" s="33"/>
      <c r="KVH1" s="33"/>
      <c r="KVI1" s="33"/>
      <c r="KVJ1" s="33"/>
      <c r="KVK1" s="33"/>
      <c r="KVL1" s="33"/>
      <c r="KVM1" s="33"/>
      <c r="KVN1" s="33"/>
      <c r="KVO1" s="33"/>
      <c r="KVP1" s="33"/>
      <c r="KVQ1" s="33"/>
      <c r="KVR1" s="33"/>
      <c r="KVS1" s="33"/>
      <c r="KVT1" s="33"/>
      <c r="KVU1" s="33"/>
      <c r="KVV1" s="33"/>
      <c r="KVW1" s="33"/>
      <c r="KVX1" s="33"/>
      <c r="KVY1" s="33"/>
      <c r="KVZ1" s="33"/>
      <c r="KWA1" s="33"/>
      <c r="KWB1" s="33"/>
      <c r="KWC1" s="33"/>
      <c r="KWD1" s="33"/>
      <c r="KWE1" s="33"/>
      <c r="KWF1" s="33"/>
      <c r="KWG1" s="33"/>
      <c r="KWH1" s="33"/>
      <c r="KWI1" s="33"/>
      <c r="KWJ1" s="33"/>
      <c r="KWK1" s="33"/>
      <c r="KWL1" s="33"/>
      <c r="KWM1" s="33"/>
      <c r="KWN1" s="33"/>
      <c r="KWO1" s="33"/>
      <c r="KWP1" s="33"/>
      <c r="KWQ1" s="33"/>
      <c r="KWR1" s="33"/>
      <c r="KWS1" s="33"/>
      <c r="KWT1" s="33"/>
      <c r="KWU1" s="33"/>
      <c r="KWV1" s="33"/>
      <c r="KWW1" s="33"/>
      <c r="KWX1" s="33"/>
      <c r="KWY1" s="33"/>
      <c r="KWZ1" s="33"/>
      <c r="KXA1" s="33"/>
      <c r="KXB1" s="33"/>
      <c r="KXC1" s="33"/>
      <c r="KXD1" s="33"/>
      <c r="KXE1" s="33"/>
      <c r="KXF1" s="33"/>
      <c r="KXG1" s="33"/>
      <c r="KXH1" s="33"/>
      <c r="KXI1" s="33"/>
      <c r="KXJ1" s="33"/>
      <c r="KXK1" s="33"/>
      <c r="KXL1" s="33"/>
      <c r="KXM1" s="33"/>
      <c r="KXN1" s="33"/>
      <c r="KXO1" s="33"/>
      <c r="KXP1" s="33"/>
      <c r="KXQ1" s="33"/>
      <c r="KXR1" s="33"/>
      <c r="KXS1" s="33"/>
      <c r="KXT1" s="33"/>
      <c r="KXU1" s="33"/>
      <c r="KXV1" s="33"/>
      <c r="KXW1" s="33"/>
      <c r="KXX1" s="33"/>
      <c r="KXY1" s="33"/>
      <c r="KXZ1" s="33"/>
      <c r="KYA1" s="33"/>
      <c r="KYB1" s="33"/>
      <c r="KYC1" s="33"/>
      <c r="KYD1" s="33"/>
      <c r="KYE1" s="33"/>
      <c r="KYF1" s="33"/>
      <c r="KYG1" s="33"/>
      <c r="KYH1" s="33"/>
      <c r="KYI1" s="33"/>
      <c r="KYJ1" s="33"/>
      <c r="KYK1" s="33"/>
      <c r="KYL1" s="33"/>
      <c r="KYM1" s="33"/>
      <c r="KYN1" s="33"/>
      <c r="KYO1" s="33"/>
      <c r="KYP1" s="33"/>
      <c r="KYQ1" s="33"/>
      <c r="KYR1" s="33"/>
      <c r="KYS1" s="33"/>
      <c r="KYT1" s="33"/>
      <c r="KYU1" s="33"/>
      <c r="KYV1" s="33"/>
      <c r="KYW1" s="33"/>
      <c r="KYX1" s="33"/>
      <c r="KYY1" s="33"/>
      <c r="KYZ1" s="33"/>
      <c r="KZA1" s="33"/>
      <c r="KZB1" s="33"/>
      <c r="KZC1" s="33"/>
      <c r="KZD1" s="33"/>
      <c r="KZE1" s="33"/>
      <c r="KZF1" s="33"/>
      <c r="KZG1" s="33"/>
      <c r="KZH1" s="33"/>
      <c r="KZI1" s="33"/>
      <c r="KZJ1" s="33"/>
      <c r="KZK1" s="33"/>
      <c r="KZL1" s="33"/>
      <c r="KZM1" s="33"/>
      <c r="KZN1" s="33"/>
      <c r="KZO1" s="33"/>
      <c r="KZP1" s="33"/>
      <c r="KZQ1" s="33"/>
      <c r="KZR1" s="33"/>
      <c r="KZS1" s="33"/>
      <c r="KZT1" s="33"/>
      <c r="KZU1" s="33"/>
      <c r="KZV1" s="33"/>
      <c r="KZW1" s="33"/>
      <c r="KZX1" s="33"/>
      <c r="KZY1" s="33"/>
      <c r="KZZ1" s="33"/>
      <c r="LAA1" s="33"/>
      <c r="LAB1" s="33"/>
      <c r="LAC1" s="33"/>
      <c r="LAD1" s="33"/>
      <c r="LAE1" s="33"/>
      <c r="LAF1" s="33"/>
      <c r="LAG1" s="33"/>
      <c r="LAH1" s="33"/>
      <c r="LAI1" s="33"/>
      <c r="LAJ1" s="33"/>
      <c r="LAK1" s="33"/>
      <c r="LAL1" s="33"/>
      <c r="LAM1" s="33"/>
      <c r="LAN1" s="33"/>
      <c r="LAO1" s="33"/>
      <c r="LAP1" s="33"/>
      <c r="LAQ1" s="33"/>
      <c r="LAR1" s="33"/>
      <c r="LAS1" s="33"/>
      <c r="LAT1" s="33"/>
      <c r="LAU1" s="33"/>
      <c r="LAV1" s="33"/>
      <c r="LAW1" s="33"/>
      <c r="LAX1" s="33"/>
      <c r="LAY1" s="33"/>
      <c r="LAZ1" s="33"/>
      <c r="LBA1" s="33"/>
      <c r="LBB1" s="33"/>
      <c r="LBC1" s="33"/>
      <c r="LBD1" s="33"/>
      <c r="LBE1" s="33"/>
      <c r="LBF1" s="33"/>
      <c r="LBG1" s="33"/>
      <c r="LBH1" s="33"/>
      <c r="LBI1" s="33"/>
      <c r="LBJ1" s="33"/>
      <c r="LBK1" s="33"/>
      <c r="LBL1" s="33"/>
      <c r="LBM1" s="33"/>
      <c r="LBN1" s="33"/>
      <c r="LBO1" s="33"/>
      <c r="LBP1" s="33"/>
      <c r="LBQ1" s="33"/>
      <c r="LBR1" s="33"/>
      <c r="LBS1" s="33"/>
      <c r="LBT1" s="33"/>
      <c r="LBU1" s="33"/>
      <c r="LBV1" s="33"/>
      <c r="LBW1" s="33"/>
      <c r="LBX1" s="33"/>
      <c r="LBY1" s="33"/>
      <c r="LBZ1" s="33"/>
      <c r="LCA1" s="33"/>
      <c r="LCB1" s="33"/>
      <c r="LCC1" s="33"/>
      <c r="LCD1" s="33"/>
      <c r="LCE1" s="33"/>
      <c r="LCF1" s="33"/>
      <c r="LCG1" s="33"/>
      <c r="LCH1" s="33"/>
      <c r="LCI1" s="33"/>
      <c r="LCJ1" s="33"/>
      <c r="LCK1" s="33"/>
      <c r="LCL1" s="33"/>
      <c r="LCM1" s="33"/>
      <c r="LCN1" s="33"/>
      <c r="LCO1" s="33"/>
      <c r="LCP1" s="33"/>
      <c r="LCQ1" s="33"/>
      <c r="LCR1" s="33"/>
      <c r="LCS1" s="33"/>
      <c r="LCT1" s="33"/>
      <c r="LCU1" s="33"/>
      <c r="LCV1" s="33"/>
      <c r="LCW1" s="33"/>
      <c r="LCX1" s="33"/>
      <c r="LCY1" s="33"/>
      <c r="LCZ1" s="33"/>
      <c r="LDA1" s="33"/>
      <c r="LDB1" s="33"/>
      <c r="LDC1" s="33"/>
      <c r="LDD1" s="33"/>
      <c r="LDE1" s="33"/>
      <c r="LDF1" s="33"/>
      <c r="LDG1" s="33"/>
      <c r="LDH1" s="33"/>
      <c r="LDI1" s="33"/>
      <c r="LDJ1" s="33"/>
      <c r="LDK1" s="33"/>
      <c r="LDL1" s="33"/>
      <c r="LDM1" s="33"/>
      <c r="LDN1" s="33"/>
      <c r="LDO1" s="33"/>
      <c r="LDP1" s="33"/>
      <c r="LDQ1" s="33"/>
      <c r="LDR1" s="33"/>
      <c r="LDS1" s="33"/>
      <c r="LDT1" s="33"/>
      <c r="LDU1" s="33"/>
      <c r="LDV1" s="33"/>
      <c r="LDW1" s="33"/>
      <c r="LDX1" s="33"/>
      <c r="LDY1" s="33"/>
      <c r="LDZ1" s="33"/>
      <c r="LEA1" s="33"/>
      <c r="LEB1" s="33"/>
      <c r="LEC1" s="33"/>
      <c r="LED1" s="33"/>
      <c r="LEE1" s="33"/>
      <c r="LEF1" s="33"/>
      <c r="LEG1" s="33"/>
      <c r="LEH1" s="33"/>
      <c r="LEI1" s="33"/>
      <c r="LEJ1" s="33"/>
      <c r="LEK1" s="33"/>
      <c r="LEL1" s="33"/>
      <c r="LEM1" s="33"/>
      <c r="LEN1" s="33"/>
      <c r="LEO1" s="33"/>
      <c r="LEP1" s="33"/>
      <c r="LEQ1" s="33"/>
      <c r="LER1" s="33"/>
      <c r="LES1" s="33"/>
      <c r="LET1" s="33"/>
      <c r="LEU1" s="33"/>
      <c r="LEV1" s="33"/>
      <c r="LEW1" s="33"/>
      <c r="LEX1" s="33"/>
      <c r="LEY1" s="33"/>
      <c r="LEZ1" s="33"/>
      <c r="LFA1" s="33"/>
      <c r="LFB1" s="33"/>
      <c r="LFC1" s="33"/>
      <c r="LFD1" s="33"/>
      <c r="LFE1" s="33"/>
      <c r="LFF1" s="33"/>
      <c r="LFG1" s="33"/>
      <c r="LFH1" s="33"/>
      <c r="LFI1" s="33"/>
      <c r="LFJ1" s="33"/>
      <c r="LFK1" s="33"/>
      <c r="LFL1" s="33"/>
      <c r="LFM1" s="33"/>
      <c r="LFN1" s="33"/>
      <c r="LFO1" s="33"/>
      <c r="LFP1" s="33"/>
      <c r="LFQ1" s="33"/>
      <c r="LFR1" s="33"/>
      <c r="LFS1" s="33"/>
      <c r="LFT1" s="33"/>
      <c r="LFU1" s="33"/>
      <c r="LFV1" s="33"/>
      <c r="LFW1" s="33"/>
      <c r="LFX1" s="33"/>
      <c r="LFY1" s="33"/>
      <c r="LFZ1" s="33"/>
      <c r="LGA1" s="33"/>
      <c r="LGB1" s="33"/>
      <c r="LGC1" s="33"/>
      <c r="LGD1" s="33"/>
      <c r="LGE1" s="33"/>
      <c r="LGF1" s="33"/>
      <c r="LGG1" s="33"/>
      <c r="LGH1" s="33"/>
      <c r="LGI1" s="33"/>
      <c r="LGJ1" s="33"/>
      <c r="LGK1" s="33"/>
      <c r="LGL1" s="33"/>
      <c r="LGM1" s="33"/>
      <c r="LGN1" s="33"/>
      <c r="LGO1" s="33"/>
      <c r="LGP1" s="33"/>
      <c r="LGQ1" s="33"/>
      <c r="LGR1" s="33"/>
      <c r="LGS1" s="33"/>
      <c r="LGT1" s="33"/>
      <c r="LGU1" s="33"/>
      <c r="LGV1" s="33"/>
      <c r="LGW1" s="33"/>
      <c r="LGX1" s="33"/>
      <c r="LGY1" s="33"/>
      <c r="LGZ1" s="33"/>
      <c r="LHA1" s="33"/>
      <c r="LHB1" s="33"/>
      <c r="LHC1" s="33"/>
      <c r="LHD1" s="33"/>
      <c r="LHE1" s="33"/>
      <c r="LHF1" s="33"/>
      <c r="LHG1" s="33"/>
      <c r="LHH1" s="33"/>
      <c r="LHI1" s="33"/>
      <c r="LHJ1" s="33"/>
      <c r="LHK1" s="33"/>
      <c r="LHL1" s="33"/>
      <c r="LHM1" s="33"/>
      <c r="LHN1" s="33"/>
      <c r="LHO1" s="33"/>
      <c r="LHP1" s="33"/>
      <c r="LHQ1" s="33"/>
      <c r="LHR1" s="33"/>
      <c r="LHS1" s="33"/>
      <c r="LHT1" s="33"/>
      <c r="LHU1" s="33"/>
      <c r="LHV1" s="33"/>
      <c r="LHW1" s="33"/>
      <c r="LHX1" s="33"/>
      <c r="LHY1" s="33"/>
      <c r="LHZ1" s="33"/>
      <c r="LIA1" s="33"/>
      <c r="LIB1" s="33"/>
      <c r="LIC1" s="33"/>
      <c r="LID1" s="33"/>
      <c r="LIE1" s="33"/>
      <c r="LIF1" s="33"/>
      <c r="LIG1" s="33"/>
      <c r="LIH1" s="33"/>
      <c r="LII1" s="33"/>
      <c r="LIJ1" s="33"/>
      <c r="LIK1" s="33"/>
      <c r="LIL1" s="33"/>
      <c r="LIM1" s="33"/>
      <c r="LIN1" s="33"/>
      <c r="LIO1" s="33"/>
      <c r="LIP1" s="33"/>
      <c r="LIQ1" s="33"/>
      <c r="LIR1" s="33"/>
      <c r="LIS1" s="33"/>
      <c r="LIT1" s="33"/>
      <c r="LIU1" s="33"/>
      <c r="LIV1" s="33"/>
      <c r="LIW1" s="33"/>
      <c r="LIX1" s="33"/>
      <c r="LIY1" s="33"/>
      <c r="LIZ1" s="33"/>
      <c r="LJA1" s="33"/>
      <c r="LJB1" s="33"/>
      <c r="LJC1" s="33"/>
      <c r="LJD1" s="33"/>
      <c r="LJE1" s="33"/>
      <c r="LJF1" s="33"/>
      <c r="LJG1" s="33"/>
      <c r="LJH1" s="33"/>
      <c r="LJI1" s="33"/>
      <c r="LJJ1" s="33"/>
      <c r="LJK1" s="33"/>
      <c r="LJL1" s="33"/>
      <c r="LJM1" s="33"/>
      <c r="LJN1" s="33"/>
      <c r="LJO1" s="33"/>
      <c r="LJP1" s="33"/>
      <c r="LJQ1" s="33"/>
      <c r="LJR1" s="33"/>
      <c r="LJS1" s="33"/>
      <c r="LJT1" s="33"/>
      <c r="LJU1" s="33"/>
      <c r="LJV1" s="33"/>
      <c r="LJW1" s="33"/>
      <c r="LJX1" s="33"/>
      <c r="LJY1" s="33"/>
      <c r="LJZ1" s="33"/>
      <c r="LKA1" s="33"/>
      <c r="LKB1" s="33"/>
      <c r="LKC1" s="33"/>
      <c r="LKD1" s="33"/>
      <c r="LKE1" s="33"/>
      <c r="LKF1" s="33"/>
      <c r="LKG1" s="33"/>
      <c r="LKH1" s="33"/>
      <c r="LKI1" s="33"/>
      <c r="LKJ1" s="33"/>
      <c r="LKK1" s="33"/>
      <c r="LKL1" s="33"/>
      <c r="LKM1" s="33"/>
      <c r="LKN1" s="33"/>
      <c r="LKO1" s="33"/>
      <c r="LKP1" s="33"/>
      <c r="LKQ1" s="33"/>
      <c r="LKR1" s="33"/>
      <c r="LKS1" s="33"/>
      <c r="LKT1" s="33"/>
      <c r="LKU1" s="33"/>
      <c r="LKV1" s="33"/>
      <c r="LKW1" s="33"/>
      <c r="LKX1" s="33"/>
      <c r="LKY1" s="33"/>
      <c r="LKZ1" s="33"/>
      <c r="LLA1" s="33"/>
      <c r="LLB1" s="33"/>
      <c r="LLC1" s="33"/>
      <c r="LLD1" s="33"/>
      <c r="LLE1" s="33"/>
      <c r="LLF1" s="33"/>
      <c r="LLG1" s="33"/>
      <c r="LLH1" s="33"/>
      <c r="LLI1" s="33"/>
      <c r="LLJ1" s="33"/>
      <c r="LLK1" s="33"/>
      <c r="LLL1" s="33"/>
      <c r="LLM1" s="33"/>
      <c r="LLN1" s="33"/>
      <c r="LLO1" s="33"/>
      <c r="LLP1" s="33"/>
      <c r="LLQ1" s="33"/>
      <c r="LLR1" s="33"/>
      <c r="LLS1" s="33"/>
      <c r="LLT1" s="33"/>
      <c r="LLU1" s="33"/>
      <c r="LLV1" s="33"/>
      <c r="LLW1" s="33"/>
      <c r="LLX1" s="33"/>
      <c r="LLY1" s="33"/>
      <c r="LLZ1" s="33"/>
      <c r="LMA1" s="33"/>
      <c r="LMB1" s="33"/>
      <c r="LMC1" s="33"/>
      <c r="LMD1" s="33"/>
      <c r="LME1" s="33"/>
      <c r="LMF1" s="33"/>
      <c r="LMG1" s="33"/>
      <c r="LMH1" s="33"/>
      <c r="LMI1" s="33"/>
      <c r="LMJ1" s="33"/>
      <c r="LMK1" s="33"/>
      <c r="LML1" s="33"/>
      <c r="LMM1" s="33"/>
      <c r="LMN1" s="33"/>
      <c r="LMO1" s="33"/>
      <c r="LMP1" s="33"/>
      <c r="LMQ1" s="33"/>
      <c r="LMR1" s="33"/>
      <c r="LMS1" s="33"/>
      <c r="LMT1" s="33"/>
      <c r="LMU1" s="33"/>
      <c r="LMV1" s="33"/>
      <c r="LMW1" s="33"/>
      <c r="LMX1" s="33"/>
      <c r="LMY1" s="33"/>
      <c r="LMZ1" s="33"/>
      <c r="LNA1" s="33"/>
      <c r="LNB1" s="33"/>
      <c r="LNC1" s="33"/>
      <c r="LND1" s="33"/>
      <c r="LNE1" s="33"/>
      <c r="LNF1" s="33"/>
      <c r="LNG1" s="33"/>
      <c r="LNH1" s="33"/>
      <c r="LNI1" s="33"/>
      <c r="LNJ1" s="33"/>
      <c r="LNK1" s="33"/>
      <c r="LNL1" s="33"/>
      <c r="LNM1" s="33"/>
      <c r="LNN1" s="33"/>
      <c r="LNO1" s="33"/>
      <c r="LNP1" s="33"/>
      <c r="LNQ1" s="33"/>
      <c r="LNR1" s="33"/>
      <c r="LNS1" s="33"/>
      <c r="LNT1" s="33"/>
      <c r="LNU1" s="33"/>
      <c r="LNV1" s="33"/>
      <c r="LNW1" s="33"/>
      <c r="LNX1" s="33"/>
      <c r="LNY1" s="33"/>
      <c r="LNZ1" s="33"/>
      <c r="LOA1" s="33"/>
      <c r="LOB1" s="33"/>
      <c r="LOC1" s="33"/>
      <c r="LOD1" s="33"/>
      <c r="LOE1" s="33"/>
      <c r="LOF1" s="33"/>
      <c r="LOG1" s="33"/>
      <c r="LOH1" s="33"/>
      <c r="LOI1" s="33"/>
      <c r="LOJ1" s="33"/>
      <c r="LOK1" s="33"/>
      <c r="LOL1" s="33"/>
      <c r="LOM1" s="33"/>
      <c r="LON1" s="33"/>
      <c r="LOO1" s="33"/>
      <c r="LOP1" s="33"/>
      <c r="LOQ1" s="33"/>
      <c r="LOR1" s="33"/>
      <c r="LOS1" s="33"/>
      <c r="LOT1" s="33"/>
      <c r="LOU1" s="33"/>
      <c r="LOV1" s="33"/>
      <c r="LOW1" s="33"/>
      <c r="LOX1" s="33"/>
      <c r="LOY1" s="33"/>
      <c r="LOZ1" s="33"/>
      <c r="LPA1" s="33"/>
      <c r="LPB1" s="33"/>
      <c r="LPC1" s="33"/>
      <c r="LPD1" s="33"/>
      <c r="LPE1" s="33"/>
      <c r="LPF1" s="33"/>
      <c r="LPG1" s="33"/>
      <c r="LPH1" s="33"/>
      <c r="LPI1" s="33"/>
      <c r="LPJ1" s="33"/>
      <c r="LPK1" s="33"/>
      <c r="LPL1" s="33"/>
      <c r="LPM1" s="33"/>
      <c r="LPN1" s="33"/>
      <c r="LPO1" s="33"/>
      <c r="LPP1" s="33"/>
      <c r="LPQ1" s="33"/>
      <c r="LPR1" s="33"/>
      <c r="LPS1" s="33"/>
      <c r="LPT1" s="33"/>
      <c r="LPU1" s="33"/>
      <c r="LPV1" s="33"/>
      <c r="LPW1" s="33"/>
      <c r="LPX1" s="33"/>
      <c r="LPY1" s="33"/>
      <c r="LPZ1" s="33"/>
      <c r="LQA1" s="33"/>
      <c r="LQB1" s="33"/>
      <c r="LQC1" s="33"/>
      <c r="LQD1" s="33"/>
      <c r="LQE1" s="33"/>
      <c r="LQF1" s="33"/>
      <c r="LQG1" s="33"/>
      <c r="LQH1" s="33"/>
      <c r="LQI1" s="33"/>
      <c r="LQJ1" s="33"/>
      <c r="LQK1" s="33"/>
      <c r="LQL1" s="33"/>
      <c r="LQM1" s="33"/>
      <c r="LQN1" s="33"/>
      <c r="LQO1" s="33"/>
      <c r="LQP1" s="33"/>
      <c r="LQQ1" s="33"/>
      <c r="LQR1" s="33"/>
      <c r="LQS1" s="33"/>
      <c r="LQT1" s="33"/>
      <c r="LQU1" s="33"/>
      <c r="LQV1" s="33"/>
      <c r="LQW1" s="33"/>
      <c r="LQX1" s="33"/>
      <c r="LQY1" s="33"/>
      <c r="LQZ1" s="33"/>
      <c r="LRA1" s="33"/>
      <c r="LRB1" s="33"/>
      <c r="LRC1" s="33"/>
      <c r="LRD1" s="33"/>
      <c r="LRE1" s="33"/>
      <c r="LRF1" s="33"/>
      <c r="LRG1" s="33"/>
      <c r="LRH1" s="33"/>
      <c r="LRI1" s="33"/>
      <c r="LRJ1" s="33"/>
      <c r="LRK1" s="33"/>
      <c r="LRL1" s="33"/>
      <c r="LRM1" s="33"/>
      <c r="LRN1" s="33"/>
      <c r="LRO1" s="33"/>
      <c r="LRP1" s="33"/>
      <c r="LRQ1" s="33"/>
      <c r="LRR1" s="33"/>
      <c r="LRS1" s="33"/>
      <c r="LRT1" s="33"/>
      <c r="LRU1" s="33"/>
      <c r="LRV1" s="33"/>
      <c r="LRW1" s="33"/>
      <c r="LRX1" s="33"/>
      <c r="LRY1" s="33"/>
      <c r="LRZ1" s="33"/>
      <c r="LSA1" s="33"/>
      <c r="LSB1" s="33"/>
      <c r="LSC1" s="33"/>
      <c r="LSD1" s="33"/>
      <c r="LSE1" s="33"/>
      <c r="LSF1" s="33"/>
      <c r="LSG1" s="33"/>
      <c r="LSH1" s="33"/>
      <c r="LSI1" s="33"/>
      <c r="LSJ1" s="33"/>
      <c r="LSK1" s="33"/>
      <c r="LSL1" s="33"/>
      <c r="LSM1" s="33"/>
      <c r="LSN1" s="33"/>
      <c r="LSO1" s="33"/>
      <c r="LSP1" s="33"/>
      <c r="LSQ1" s="33"/>
      <c r="LSR1" s="33"/>
      <c r="LSS1" s="33"/>
      <c r="LST1" s="33"/>
      <c r="LSU1" s="33"/>
      <c r="LSV1" s="33"/>
      <c r="LSW1" s="33"/>
      <c r="LSX1" s="33"/>
      <c r="LSY1" s="33"/>
      <c r="LSZ1" s="33"/>
      <c r="LTA1" s="33"/>
      <c r="LTB1" s="33"/>
      <c r="LTC1" s="33"/>
      <c r="LTD1" s="33"/>
      <c r="LTE1" s="33"/>
      <c r="LTF1" s="33"/>
      <c r="LTG1" s="33"/>
      <c r="LTH1" s="33"/>
      <c r="LTI1" s="33"/>
      <c r="LTJ1" s="33"/>
      <c r="LTK1" s="33"/>
      <c r="LTL1" s="33"/>
      <c r="LTM1" s="33"/>
      <c r="LTN1" s="33"/>
      <c r="LTO1" s="33"/>
      <c r="LTP1" s="33"/>
      <c r="LTQ1" s="33"/>
      <c r="LTR1" s="33"/>
      <c r="LTS1" s="33"/>
      <c r="LTT1" s="33"/>
      <c r="LTU1" s="33"/>
      <c r="LTV1" s="33"/>
      <c r="LTW1" s="33"/>
      <c r="LTX1" s="33"/>
      <c r="LTY1" s="33"/>
      <c r="LTZ1" s="33"/>
      <c r="LUA1" s="33"/>
      <c r="LUB1" s="33"/>
      <c r="LUC1" s="33"/>
      <c r="LUD1" s="33"/>
      <c r="LUE1" s="33"/>
      <c r="LUF1" s="33"/>
      <c r="LUG1" s="33"/>
      <c r="LUH1" s="33"/>
      <c r="LUI1" s="33"/>
      <c r="LUJ1" s="33"/>
      <c r="LUK1" s="33"/>
      <c r="LUL1" s="33"/>
      <c r="LUM1" s="33"/>
      <c r="LUN1" s="33"/>
      <c r="LUO1" s="33"/>
      <c r="LUP1" s="33"/>
      <c r="LUQ1" s="33"/>
      <c r="LUR1" s="33"/>
      <c r="LUS1" s="33"/>
      <c r="LUT1" s="33"/>
      <c r="LUU1" s="33"/>
      <c r="LUV1" s="33"/>
      <c r="LUW1" s="33"/>
      <c r="LUX1" s="33"/>
      <c r="LUY1" s="33"/>
      <c r="LUZ1" s="33"/>
      <c r="LVA1" s="33"/>
      <c r="LVB1" s="33"/>
      <c r="LVC1" s="33"/>
      <c r="LVD1" s="33"/>
      <c r="LVE1" s="33"/>
      <c r="LVF1" s="33"/>
      <c r="LVG1" s="33"/>
      <c r="LVH1" s="33"/>
      <c r="LVI1" s="33"/>
      <c r="LVJ1" s="33"/>
      <c r="LVK1" s="33"/>
      <c r="LVL1" s="33"/>
      <c r="LVM1" s="33"/>
      <c r="LVN1" s="33"/>
      <c r="LVO1" s="33"/>
      <c r="LVP1" s="33"/>
      <c r="LVQ1" s="33"/>
      <c r="LVR1" s="33"/>
      <c r="LVS1" s="33"/>
      <c r="LVT1" s="33"/>
      <c r="LVU1" s="33"/>
      <c r="LVV1" s="33"/>
      <c r="LVW1" s="33"/>
      <c r="LVX1" s="33"/>
      <c r="LVY1" s="33"/>
      <c r="LVZ1" s="33"/>
      <c r="LWA1" s="33"/>
      <c r="LWB1" s="33"/>
      <c r="LWC1" s="33"/>
      <c r="LWD1" s="33"/>
      <c r="LWE1" s="33"/>
      <c r="LWF1" s="33"/>
      <c r="LWG1" s="33"/>
      <c r="LWH1" s="33"/>
      <c r="LWI1" s="33"/>
      <c r="LWJ1" s="33"/>
      <c r="LWK1" s="33"/>
      <c r="LWL1" s="33"/>
      <c r="LWM1" s="33"/>
      <c r="LWN1" s="33"/>
      <c r="LWO1" s="33"/>
      <c r="LWP1" s="33"/>
      <c r="LWQ1" s="33"/>
      <c r="LWR1" s="33"/>
      <c r="LWS1" s="33"/>
      <c r="LWT1" s="33"/>
      <c r="LWU1" s="33"/>
      <c r="LWV1" s="33"/>
      <c r="LWW1" s="33"/>
      <c r="LWX1" s="33"/>
      <c r="LWY1" s="33"/>
      <c r="LWZ1" s="33"/>
      <c r="LXA1" s="33"/>
      <c r="LXB1" s="33"/>
      <c r="LXC1" s="33"/>
      <c r="LXD1" s="33"/>
      <c r="LXE1" s="33"/>
      <c r="LXF1" s="33"/>
      <c r="LXG1" s="33"/>
      <c r="LXH1" s="33"/>
      <c r="LXI1" s="33"/>
      <c r="LXJ1" s="33"/>
      <c r="LXK1" s="33"/>
      <c r="LXL1" s="33"/>
      <c r="LXM1" s="33"/>
      <c r="LXN1" s="33"/>
      <c r="LXO1" s="33"/>
      <c r="LXP1" s="33"/>
      <c r="LXQ1" s="33"/>
      <c r="LXR1" s="33"/>
      <c r="LXS1" s="33"/>
      <c r="LXT1" s="33"/>
      <c r="LXU1" s="33"/>
      <c r="LXV1" s="33"/>
      <c r="LXW1" s="33"/>
      <c r="LXX1" s="33"/>
      <c r="LXY1" s="33"/>
      <c r="LXZ1" s="33"/>
      <c r="LYA1" s="33"/>
      <c r="LYB1" s="33"/>
      <c r="LYC1" s="33"/>
      <c r="LYD1" s="33"/>
      <c r="LYE1" s="33"/>
      <c r="LYF1" s="33"/>
      <c r="LYG1" s="33"/>
      <c r="LYH1" s="33"/>
      <c r="LYI1" s="33"/>
      <c r="LYJ1" s="33"/>
      <c r="LYK1" s="33"/>
      <c r="LYL1" s="33"/>
      <c r="LYM1" s="33"/>
      <c r="LYN1" s="33"/>
      <c r="LYO1" s="33"/>
      <c r="LYP1" s="33"/>
      <c r="LYQ1" s="33"/>
      <c r="LYR1" s="33"/>
      <c r="LYS1" s="33"/>
      <c r="LYT1" s="33"/>
      <c r="LYU1" s="33"/>
      <c r="LYV1" s="33"/>
      <c r="LYW1" s="33"/>
      <c r="LYX1" s="33"/>
      <c r="LYY1" s="33"/>
      <c r="LYZ1" s="33"/>
      <c r="LZA1" s="33"/>
      <c r="LZB1" s="33"/>
      <c r="LZC1" s="33"/>
      <c r="LZD1" s="33"/>
      <c r="LZE1" s="33"/>
      <c r="LZF1" s="33"/>
      <c r="LZG1" s="33"/>
      <c r="LZH1" s="33"/>
      <c r="LZI1" s="33"/>
      <c r="LZJ1" s="33"/>
      <c r="LZK1" s="33"/>
      <c r="LZL1" s="33"/>
      <c r="LZM1" s="33"/>
      <c r="LZN1" s="33"/>
      <c r="LZO1" s="33"/>
      <c r="LZP1" s="33"/>
      <c r="LZQ1" s="33"/>
      <c r="LZR1" s="33"/>
      <c r="LZS1" s="33"/>
      <c r="LZT1" s="33"/>
      <c r="LZU1" s="33"/>
      <c r="LZV1" s="33"/>
      <c r="LZW1" s="33"/>
      <c r="LZX1" s="33"/>
      <c r="LZY1" s="33"/>
      <c r="LZZ1" s="33"/>
      <c r="MAA1" s="33"/>
      <c r="MAB1" s="33"/>
      <c r="MAC1" s="33"/>
      <c r="MAD1" s="33"/>
      <c r="MAE1" s="33"/>
      <c r="MAF1" s="33"/>
      <c r="MAG1" s="33"/>
      <c r="MAH1" s="33"/>
      <c r="MAI1" s="33"/>
      <c r="MAJ1" s="33"/>
      <c r="MAK1" s="33"/>
      <c r="MAL1" s="33"/>
      <c r="MAM1" s="33"/>
      <c r="MAN1" s="33"/>
      <c r="MAO1" s="33"/>
      <c r="MAP1" s="33"/>
      <c r="MAQ1" s="33"/>
      <c r="MAR1" s="33"/>
      <c r="MAS1" s="33"/>
      <c r="MAT1" s="33"/>
      <c r="MAU1" s="33"/>
      <c r="MAV1" s="33"/>
      <c r="MAW1" s="33"/>
      <c r="MAX1" s="33"/>
      <c r="MAY1" s="33"/>
      <c r="MAZ1" s="33"/>
      <c r="MBA1" s="33"/>
      <c r="MBB1" s="33"/>
      <c r="MBC1" s="33"/>
      <c r="MBD1" s="33"/>
      <c r="MBE1" s="33"/>
      <c r="MBF1" s="33"/>
      <c r="MBG1" s="33"/>
      <c r="MBH1" s="33"/>
      <c r="MBI1" s="33"/>
      <c r="MBJ1" s="33"/>
      <c r="MBK1" s="33"/>
      <c r="MBL1" s="33"/>
      <c r="MBM1" s="33"/>
      <c r="MBN1" s="33"/>
      <c r="MBO1" s="33"/>
      <c r="MBP1" s="33"/>
      <c r="MBQ1" s="33"/>
      <c r="MBR1" s="33"/>
      <c r="MBS1" s="33"/>
      <c r="MBT1" s="33"/>
      <c r="MBU1" s="33"/>
      <c r="MBV1" s="33"/>
      <c r="MBW1" s="33"/>
      <c r="MBX1" s="33"/>
      <c r="MBY1" s="33"/>
      <c r="MBZ1" s="33"/>
      <c r="MCA1" s="33"/>
      <c r="MCB1" s="33"/>
      <c r="MCC1" s="33"/>
      <c r="MCD1" s="33"/>
      <c r="MCE1" s="33"/>
      <c r="MCF1" s="33"/>
      <c r="MCG1" s="33"/>
      <c r="MCH1" s="33"/>
      <c r="MCI1" s="33"/>
      <c r="MCJ1" s="33"/>
      <c r="MCK1" s="33"/>
      <c r="MCL1" s="33"/>
      <c r="MCM1" s="33"/>
      <c r="MCN1" s="33"/>
      <c r="MCO1" s="33"/>
      <c r="MCP1" s="33"/>
      <c r="MCQ1" s="33"/>
      <c r="MCR1" s="33"/>
      <c r="MCS1" s="33"/>
      <c r="MCT1" s="33"/>
      <c r="MCU1" s="33"/>
      <c r="MCV1" s="33"/>
      <c r="MCW1" s="33"/>
      <c r="MCX1" s="33"/>
      <c r="MCY1" s="33"/>
      <c r="MCZ1" s="33"/>
      <c r="MDA1" s="33"/>
      <c r="MDB1" s="33"/>
      <c r="MDC1" s="33"/>
      <c r="MDD1" s="33"/>
      <c r="MDE1" s="33"/>
      <c r="MDF1" s="33"/>
      <c r="MDG1" s="33"/>
      <c r="MDH1" s="33"/>
      <c r="MDI1" s="33"/>
      <c r="MDJ1" s="33"/>
      <c r="MDK1" s="33"/>
      <c r="MDL1" s="33"/>
      <c r="MDM1" s="33"/>
      <c r="MDN1" s="33"/>
      <c r="MDO1" s="33"/>
      <c r="MDP1" s="33"/>
      <c r="MDQ1" s="33"/>
      <c r="MDR1" s="33"/>
      <c r="MDS1" s="33"/>
      <c r="MDT1" s="33"/>
      <c r="MDU1" s="33"/>
      <c r="MDV1" s="33"/>
      <c r="MDW1" s="33"/>
      <c r="MDX1" s="33"/>
      <c r="MDY1" s="33"/>
      <c r="MDZ1" s="33"/>
      <c r="MEA1" s="33"/>
      <c r="MEB1" s="33"/>
      <c r="MEC1" s="33"/>
      <c r="MED1" s="33"/>
      <c r="MEE1" s="33"/>
      <c r="MEF1" s="33"/>
      <c r="MEG1" s="33"/>
      <c r="MEH1" s="33"/>
      <c r="MEI1" s="33"/>
      <c r="MEJ1" s="33"/>
      <c r="MEK1" s="33"/>
      <c r="MEL1" s="33"/>
      <c r="MEM1" s="33"/>
      <c r="MEN1" s="33"/>
      <c r="MEO1" s="33"/>
      <c r="MEP1" s="33"/>
      <c r="MEQ1" s="33"/>
      <c r="MER1" s="33"/>
      <c r="MES1" s="33"/>
      <c r="MET1" s="33"/>
      <c r="MEU1" s="33"/>
      <c r="MEV1" s="33"/>
      <c r="MEW1" s="33"/>
      <c r="MEX1" s="33"/>
      <c r="MEY1" s="33"/>
      <c r="MEZ1" s="33"/>
      <c r="MFA1" s="33"/>
      <c r="MFB1" s="33"/>
      <c r="MFC1" s="33"/>
      <c r="MFD1" s="33"/>
      <c r="MFE1" s="33"/>
      <c r="MFF1" s="33"/>
      <c r="MFG1" s="33"/>
      <c r="MFH1" s="33"/>
      <c r="MFI1" s="33"/>
      <c r="MFJ1" s="33"/>
      <c r="MFK1" s="33"/>
      <c r="MFL1" s="33"/>
      <c r="MFM1" s="33"/>
      <c r="MFN1" s="33"/>
      <c r="MFO1" s="33"/>
      <c r="MFP1" s="33"/>
      <c r="MFQ1" s="33"/>
      <c r="MFR1" s="33"/>
      <c r="MFS1" s="33"/>
      <c r="MFT1" s="33"/>
      <c r="MFU1" s="33"/>
      <c r="MFV1" s="33"/>
      <c r="MFW1" s="33"/>
      <c r="MFX1" s="33"/>
      <c r="MFY1" s="33"/>
      <c r="MFZ1" s="33"/>
      <c r="MGA1" s="33"/>
      <c r="MGB1" s="33"/>
      <c r="MGC1" s="33"/>
      <c r="MGD1" s="33"/>
      <c r="MGE1" s="33"/>
      <c r="MGF1" s="33"/>
      <c r="MGG1" s="33"/>
      <c r="MGH1" s="33"/>
      <c r="MGI1" s="33"/>
      <c r="MGJ1" s="33"/>
      <c r="MGK1" s="33"/>
      <c r="MGL1" s="33"/>
      <c r="MGM1" s="33"/>
      <c r="MGN1" s="33"/>
      <c r="MGO1" s="33"/>
      <c r="MGP1" s="33"/>
      <c r="MGQ1" s="33"/>
      <c r="MGR1" s="33"/>
      <c r="MGS1" s="33"/>
      <c r="MGT1" s="33"/>
      <c r="MGU1" s="33"/>
      <c r="MGV1" s="33"/>
      <c r="MGW1" s="33"/>
      <c r="MGX1" s="33"/>
      <c r="MGY1" s="33"/>
      <c r="MGZ1" s="33"/>
      <c r="MHA1" s="33"/>
      <c r="MHB1" s="33"/>
      <c r="MHC1" s="33"/>
      <c r="MHD1" s="33"/>
      <c r="MHE1" s="33"/>
      <c r="MHF1" s="33"/>
      <c r="MHG1" s="33"/>
      <c r="MHH1" s="33"/>
      <c r="MHI1" s="33"/>
      <c r="MHJ1" s="33"/>
      <c r="MHK1" s="33"/>
      <c r="MHL1" s="33"/>
      <c r="MHM1" s="33"/>
      <c r="MHN1" s="33"/>
      <c r="MHO1" s="33"/>
      <c r="MHP1" s="33"/>
      <c r="MHQ1" s="33"/>
      <c r="MHR1" s="33"/>
      <c r="MHS1" s="33"/>
      <c r="MHT1" s="33"/>
      <c r="MHU1" s="33"/>
      <c r="MHV1" s="33"/>
      <c r="MHW1" s="33"/>
      <c r="MHX1" s="33"/>
      <c r="MHY1" s="33"/>
      <c r="MHZ1" s="33"/>
      <c r="MIA1" s="33"/>
      <c r="MIB1" s="33"/>
      <c r="MIC1" s="33"/>
      <c r="MID1" s="33"/>
      <c r="MIE1" s="33"/>
      <c r="MIF1" s="33"/>
      <c r="MIG1" s="33"/>
      <c r="MIH1" s="33"/>
      <c r="MII1" s="33"/>
      <c r="MIJ1" s="33"/>
      <c r="MIK1" s="33"/>
      <c r="MIL1" s="33"/>
      <c r="MIM1" s="33"/>
      <c r="MIN1" s="33"/>
      <c r="MIO1" s="33"/>
      <c r="MIP1" s="33"/>
      <c r="MIQ1" s="33"/>
      <c r="MIR1" s="33"/>
      <c r="MIS1" s="33"/>
      <c r="MIT1" s="33"/>
      <c r="MIU1" s="33"/>
      <c r="MIV1" s="33"/>
      <c r="MIW1" s="33"/>
      <c r="MIX1" s="33"/>
      <c r="MIY1" s="33"/>
      <c r="MIZ1" s="33"/>
      <c r="MJA1" s="33"/>
      <c r="MJB1" s="33"/>
      <c r="MJC1" s="33"/>
      <c r="MJD1" s="33"/>
      <c r="MJE1" s="33"/>
      <c r="MJF1" s="33"/>
      <c r="MJG1" s="33"/>
      <c r="MJH1" s="33"/>
      <c r="MJI1" s="33"/>
      <c r="MJJ1" s="33"/>
      <c r="MJK1" s="33"/>
      <c r="MJL1" s="33"/>
      <c r="MJM1" s="33"/>
      <c r="MJN1" s="33"/>
      <c r="MJO1" s="33"/>
      <c r="MJP1" s="33"/>
      <c r="MJQ1" s="33"/>
      <c r="MJR1" s="33"/>
      <c r="MJS1" s="33"/>
      <c r="MJT1" s="33"/>
      <c r="MJU1" s="33"/>
      <c r="MJV1" s="33"/>
      <c r="MJW1" s="33"/>
      <c r="MJX1" s="33"/>
      <c r="MJY1" s="33"/>
      <c r="MJZ1" s="33"/>
      <c r="MKA1" s="33"/>
      <c r="MKB1" s="33"/>
      <c r="MKC1" s="33"/>
      <c r="MKD1" s="33"/>
      <c r="MKE1" s="33"/>
      <c r="MKF1" s="33"/>
      <c r="MKG1" s="33"/>
      <c r="MKH1" s="33"/>
      <c r="MKI1" s="33"/>
      <c r="MKJ1" s="33"/>
      <c r="MKK1" s="33"/>
      <c r="MKL1" s="33"/>
      <c r="MKM1" s="33"/>
      <c r="MKN1" s="33"/>
      <c r="MKO1" s="33"/>
      <c r="MKP1" s="33"/>
      <c r="MKQ1" s="33"/>
      <c r="MKR1" s="33"/>
      <c r="MKS1" s="33"/>
      <c r="MKT1" s="33"/>
      <c r="MKU1" s="33"/>
      <c r="MKV1" s="33"/>
      <c r="MKW1" s="33"/>
      <c r="MKX1" s="33"/>
      <c r="MKY1" s="33"/>
      <c r="MKZ1" s="33"/>
      <c r="MLA1" s="33"/>
      <c r="MLB1" s="33"/>
      <c r="MLC1" s="33"/>
      <c r="MLD1" s="33"/>
      <c r="MLE1" s="33"/>
      <c r="MLF1" s="33"/>
      <c r="MLG1" s="33"/>
      <c r="MLH1" s="33"/>
      <c r="MLI1" s="33"/>
      <c r="MLJ1" s="33"/>
      <c r="MLK1" s="33"/>
      <c r="MLL1" s="33"/>
      <c r="MLM1" s="33"/>
      <c r="MLN1" s="33"/>
      <c r="MLO1" s="33"/>
      <c r="MLP1" s="33"/>
      <c r="MLQ1" s="33"/>
      <c r="MLR1" s="33"/>
      <c r="MLS1" s="33"/>
      <c r="MLT1" s="33"/>
      <c r="MLU1" s="33"/>
      <c r="MLV1" s="33"/>
      <c r="MLW1" s="33"/>
      <c r="MLX1" s="33"/>
      <c r="MLY1" s="33"/>
      <c r="MLZ1" s="33"/>
      <c r="MMA1" s="33"/>
      <c r="MMB1" s="33"/>
      <c r="MMC1" s="33"/>
      <c r="MMD1" s="33"/>
      <c r="MME1" s="33"/>
      <c r="MMF1" s="33"/>
      <c r="MMG1" s="33"/>
      <c r="MMH1" s="33"/>
      <c r="MMI1" s="33"/>
      <c r="MMJ1" s="33"/>
      <c r="MMK1" s="33"/>
      <c r="MML1" s="33"/>
      <c r="MMM1" s="33"/>
      <c r="MMN1" s="33"/>
      <c r="MMO1" s="33"/>
      <c r="MMP1" s="33"/>
      <c r="MMQ1" s="33"/>
      <c r="MMR1" s="33"/>
      <c r="MMS1" s="33"/>
      <c r="MMT1" s="33"/>
      <c r="MMU1" s="33"/>
      <c r="MMV1" s="33"/>
      <c r="MMW1" s="33"/>
      <c r="MMX1" s="33"/>
      <c r="MMY1" s="33"/>
      <c r="MMZ1" s="33"/>
      <c r="MNA1" s="33"/>
      <c r="MNB1" s="33"/>
      <c r="MNC1" s="33"/>
      <c r="MND1" s="33"/>
      <c r="MNE1" s="33"/>
      <c r="MNF1" s="33"/>
      <c r="MNG1" s="33"/>
      <c r="MNH1" s="33"/>
      <c r="MNI1" s="33"/>
      <c r="MNJ1" s="33"/>
      <c r="MNK1" s="33"/>
      <c r="MNL1" s="33"/>
      <c r="MNM1" s="33"/>
      <c r="MNN1" s="33"/>
      <c r="MNO1" s="33"/>
      <c r="MNP1" s="33"/>
      <c r="MNQ1" s="33"/>
      <c r="MNR1" s="33"/>
      <c r="MNS1" s="33"/>
      <c r="MNT1" s="33"/>
      <c r="MNU1" s="33"/>
      <c r="MNV1" s="33"/>
      <c r="MNW1" s="33"/>
      <c r="MNX1" s="33"/>
      <c r="MNY1" s="33"/>
      <c r="MNZ1" s="33"/>
      <c r="MOA1" s="33"/>
      <c r="MOB1" s="33"/>
      <c r="MOC1" s="33"/>
      <c r="MOD1" s="33"/>
      <c r="MOE1" s="33"/>
      <c r="MOF1" s="33"/>
      <c r="MOG1" s="33"/>
      <c r="MOH1" s="33"/>
      <c r="MOI1" s="33"/>
      <c r="MOJ1" s="33"/>
      <c r="MOK1" s="33"/>
      <c r="MOL1" s="33"/>
      <c r="MOM1" s="33"/>
      <c r="MON1" s="33"/>
      <c r="MOO1" s="33"/>
      <c r="MOP1" s="33"/>
      <c r="MOQ1" s="33"/>
      <c r="MOR1" s="33"/>
      <c r="MOS1" s="33"/>
      <c r="MOT1" s="33"/>
      <c r="MOU1" s="33"/>
      <c r="MOV1" s="33"/>
      <c r="MOW1" s="33"/>
      <c r="MOX1" s="33"/>
      <c r="MOY1" s="33"/>
      <c r="MOZ1" s="33"/>
      <c r="MPA1" s="33"/>
      <c r="MPB1" s="33"/>
      <c r="MPC1" s="33"/>
      <c r="MPD1" s="33"/>
      <c r="MPE1" s="33"/>
      <c r="MPF1" s="33"/>
      <c r="MPG1" s="33"/>
      <c r="MPH1" s="33"/>
      <c r="MPI1" s="33"/>
      <c r="MPJ1" s="33"/>
      <c r="MPK1" s="33"/>
      <c r="MPL1" s="33"/>
      <c r="MPM1" s="33"/>
      <c r="MPN1" s="33"/>
      <c r="MPO1" s="33"/>
      <c r="MPP1" s="33"/>
      <c r="MPQ1" s="33"/>
      <c r="MPR1" s="33"/>
      <c r="MPS1" s="33"/>
      <c r="MPT1" s="33"/>
      <c r="MPU1" s="33"/>
      <c r="MPV1" s="33"/>
      <c r="MPW1" s="33"/>
      <c r="MPX1" s="33"/>
      <c r="MPY1" s="33"/>
      <c r="MPZ1" s="33"/>
      <c r="MQA1" s="33"/>
      <c r="MQB1" s="33"/>
      <c r="MQC1" s="33"/>
      <c r="MQD1" s="33"/>
      <c r="MQE1" s="33"/>
      <c r="MQF1" s="33"/>
      <c r="MQG1" s="33"/>
      <c r="MQH1" s="33"/>
      <c r="MQI1" s="33"/>
      <c r="MQJ1" s="33"/>
      <c r="MQK1" s="33"/>
      <c r="MQL1" s="33"/>
      <c r="MQM1" s="33"/>
      <c r="MQN1" s="33"/>
      <c r="MQO1" s="33"/>
      <c r="MQP1" s="33"/>
      <c r="MQQ1" s="33"/>
      <c r="MQR1" s="33"/>
      <c r="MQS1" s="33"/>
      <c r="MQT1" s="33"/>
      <c r="MQU1" s="33"/>
      <c r="MQV1" s="33"/>
      <c r="MQW1" s="33"/>
      <c r="MQX1" s="33"/>
      <c r="MQY1" s="33"/>
      <c r="MQZ1" s="33"/>
      <c r="MRA1" s="33"/>
      <c r="MRB1" s="33"/>
      <c r="MRC1" s="33"/>
      <c r="MRD1" s="33"/>
      <c r="MRE1" s="33"/>
      <c r="MRF1" s="33"/>
      <c r="MRG1" s="33"/>
      <c r="MRH1" s="33"/>
      <c r="MRI1" s="33"/>
      <c r="MRJ1" s="33"/>
      <c r="MRK1" s="33"/>
      <c r="MRL1" s="33"/>
      <c r="MRM1" s="33"/>
      <c r="MRN1" s="33"/>
      <c r="MRO1" s="33"/>
      <c r="MRP1" s="33"/>
      <c r="MRQ1" s="33"/>
      <c r="MRR1" s="33"/>
      <c r="MRS1" s="33"/>
      <c r="MRT1" s="33"/>
      <c r="MRU1" s="33"/>
      <c r="MRV1" s="33"/>
      <c r="MRW1" s="33"/>
      <c r="MRX1" s="33"/>
      <c r="MRY1" s="33"/>
      <c r="MRZ1" s="33"/>
      <c r="MSA1" s="33"/>
      <c r="MSB1" s="33"/>
      <c r="MSC1" s="33"/>
      <c r="MSD1" s="33"/>
      <c r="MSE1" s="33"/>
      <c r="MSF1" s="33"/>
      <c r="MSG1" s="33"/>
      <c r="MSH1" s="33"/>
      <c r="MSI1" s="33"/>
      <c r="MSJ1" s="33"/>
      <c r="MSK1" s="33"/>
      <c r="MSL1" s="33"/>
      <c r="MSM1" s="33"/>
      <c r="MSN1" s="33"/>
      <c r="MSO1" s="33"/>
      <c r="MSP1" s="33"/>
      <c r="MSQ1" s="33"/>
      <c r="MSR1" s="33"/>
      <c r="MSS1" s="33"/>
      <c r="MST1" s="33"/>
      <c r="MSU1" s="33"/>
      <c r="MSV1" s="33"/>
      <c r="MSW1" s="33"/>
      <c r="MSX1" s="33"/>
      <c r="MSY1" s="33"/>
      <c r="MSZ1" s="33"/>
      <c r="MTA1" s="33"/>
      <c r="MTB1" s="33"/>
      <c r="MTC1" s="33"/>
      <c r="MTD1" s="33"/>
      <c r="MTE1" s="33"/>
      <c r="MTF1" s="33"/>
      <c r="MTG1" s="33"/>
      <c r="MTH1" s="33"/>
      <c r="MTI1" s="33"/>
      <c r="MTJ1" s="33"/>
      <c r="MTK1" s="33"/>
      <c r="MTL1" s="33"/>
      <c r="MTM1" s="33"/>
      <c r="MTN1" s="33"/>
      <c r="MTO1" s="33"/>
      <c r="MTP1" s="33"/>
      <c r="MTQ1" s="33"/>
      <c r="MTR1" s="33"/>
      <c r="MTS1" s="33"/>
      <c r="MTT1" s="33"/>
      <c r="MTU1" s="33"/>
      <c r="MTV1" s="33"/>
      <c r="MTW1" s="33"/>
      <c r="MTX1" s="33"/>
      <c r="MTY1" s="33"/>
      <c r="MTZ1" s="33"/>
      <c r="MUA1" s="33"/>
      <c r="MUB1" s="33"/>
      <c r="MUC1" s="33"/>
      <c r="MUD1" s="33"/>
      <c r="MUE1" s="33"/>
      <c r="MUF1" s="33"/>
      <c r="MUG1" s="33"/>
      <c r="MUH1" s="33"/>
      <c r="MUI1" s="33"/>
      <c r="MUJ1" s="33"/>
      <c r="MUK1" s="33"/>
      <c r="MUL1" s="33"/>
      <c r="MUM1" s="33"/>
      <c r="MUN1" s="33"/>
      <c r="MUO1" s="33"/>
      <c r="MUP1" s="33"/>
      <c r="MUQ1" s="33"/>
      <c r="MUR1" s="33"/>
      <c r="MUS1" s="33"/>
      <c r="MUT1" s="33"/>
      <c r="MUU1" s="33"/>
      <c r="MUV1" s="33"/>
      <c r="MUW1" s="33"/>
      <c r="MUX1" s="33"/>
      <c r="MUY1" s="33"/>
      <c r="MUZ1" s="33"/>
      <c r="MVA1" s="33"/>
      <c r="MVB1" s="33"/>
      <c r="MVC1" s="33"/>
      <c r="MVD1" s="33"/>
      <c r="MVE1" s="33"/>
      <c r="MVF1" s="33"/>
      <c r="MVG1" s="33"/>
      <c r="MVH1" s="33"/>
      <c r="MVI1" s="33"/>
      <c r="MVJ1" s="33"/>
      <c r="MVK1" s="33"/>
      <c r="MVL1" s="33"/>
      <c r="MVM1" s="33"/>
      <c r="MVN1" s="33"/>
      <c r="MVO1" s="33"/>
      <c r="MVP1" s="33"/>
      <c r="MVQ1" s="33"/>
      <c r="MVR1" s="33"/>
      <c r="MVS1" s="33"/>
      <c r="MVT1" s="33"/>
      <c r="MVU1" s="33"/>
      <c r="MVV1" s="33"/>
      <c r="MVW1" s="33"/>
      <c r="MVX1" s="33"/>
      <c r="MVY1" s="33"/>
      <c r="MVZ1" s="33"/>
      <c r="MWA1" s="33"/>
      <c r="MWB1" s="33"/>
      <c r="MWC1" s="33"/>
      <c r="MWD1" s="33"/>
      <c r="MWE1" s="33"/>
      <c r="MWF1" s="33"/>
      <c r="MWG1" s="33"/>
      <c r="MWH1" s="33"/>
      <c r="MWI1" s="33"/>
      <c r="MWJ1" s="33"/>
      <c r="MWK1" s="33"/>
      <c r="MWL1" s="33"/>
      <c r="MWM1" s="33"/>
      <c r="MWN1" s="33"/>
      <c r="MWO1" s="33"/>
      <c r="MWP1" s="33"/>
      <c r="MWQ1" s="33"/>
      <c r="MWR1" s="33"/>
      <c r="MWS1" s="33"/>
      <c r="MWT1" s="33"/>
      <c r="MWU1" s="33"/>
      <c r="MWV1" s="33"/>
      <c r="MWW1" s="33"/>
      <c r="MWX1" s="33"/>
      <c r="MWY1" s="33"/>
      <c r="MWZ1" s="33"/>
      <c r="MXA1" s="33"/>
      <c r="MXB1" s="33"/>
      <c r="MXC1" s="33"/>
      <c r="MXD1" s="33"/>
      <c r="MXE1" s="33"/>
      <c r="MXF1" s="33"/>
      <c r="MXG1" s="33"/>
      <c r="MXH1" s="33"/>
      <c r="MXI1" s="33"/>
      <c r="MXJ1" s="33"/>
      <c r="MXK1" s="33"/>
      <c r="MXL1" s="33"/>
      <c r="MXM1" s="33"/>
      <c r="MXN1" s="33"/>
      <c r="MXO1" s="33"/>
      <c r="MXP1" s="33"/>
      <c r="MXQ1" s="33"/>
      <c r="MXR1" s="33"/>
      <c r="MXS1" s="33"/>
      <c r="MXT1" s="33"/>
      <c r="MXU1" s="33"/>
      <c r="MXV1" s="33"/>
      <c r="MXW1" s="33"/>
      <c r="MXX1" s="33"/>
      <c r="MXY1" s="33"/>
      <c r="MXZ1" s="33"/>
      <c r="MYA1" s="33"/>
      <c r="MYB1" s="33"/>
      <c r="MYC1" s="33"/>
      <c r="MYD1" s="33"/>
      <c r="MYE1" s="33"/>
      <c r="MYF1" s="33"/>
      <c r="MYG1" s="33"/>
      <c r="MYH1" s="33"/>
      <c r="MYI1" s="33"/>
      <c r="MYJ1" s="33"/>
      <c r="MYK1" s="33"/>
      <c r="MYL1" s="33"/>
      <c r="MYM1" s="33"/>
      <c r="MYN1" s="33"/>
      <c r="MYO1" s="33"/>
      <c r="MYP1" s="33"/>
      <c r="MYQ1" s="33"/>
      <c r="MYR1" s="33"/>
      <c r="MYS1" s="33"/>
      <c r="MYT1" s="33"/>
      <c r="MYU1" s="33"/>
      <c r="MYV1" s="33"/>
      <c r="MYW1" s="33"/>
      <c r="MYX1" s="33"/>
      <c r="MYY1" s="33"/>
      <c r="MYZ1" s="33"/>
      <c r="MZA1" s="33"/>
      <c r="MZB1" s="33"/>
      <c r="MZC1" s="33"/>
      <c r="MZD1" s="33"/>
      <c r="MZE1" s="33"/>
      <c r="MZF1" s="33"/>
      <c r="MZG1" s="33"/>
      <c r="MZH1" s="33"/>
      <c r="MZI1" s="33"/>
      <c r="MZJ1" s="33"/>
      <c r="MZK1" s="33"/>
      <c r="MZL1" s="33"/>
      <c r="MZM1" s="33"/>
      <c r="MZN1" s="33"/>
      <c r="MZO1" s="33"/>
      <c r="MZP1" s="33"/>
      <c r="MZQ1" s="33"/>
      <c r="MZR1" s="33"/>
      <c r="MZS1" s="33"/>
      <c r="MZT1" s="33"/>
      <c r="MZU1" s="33"/>
      <c r="MZV1" s="33"/>
      <c r="MZW1" s="33"/>
      <c r="MZX1" s="33"/>
      <c r="MZY1" s="33"/>
      <c r="MZZ1" s="33"/>
      <c r="NAA1" s="33"/>
      <c r="NAB1" s="33"/>
      <c r="NAC1" s="33"/>
      <c r="NAD1" s="33"/>
      <c r="NAE1" s="33"/>
      <c r="NAF1" s="33"/>
      <c r="NAG1" s="33"/>
      <c r="NAH1" s="33"/>
      <c r="NAI1" s="33"/>
      <c r="NAJ1" s="33"/>
      <c r="NAK1" s="33"/>
      <c r="NAL1" s="33"/>
      <c r="NAM1" s="33"/>
      <c r="NAN1" s="33"/>
      <c r="NAO1" s="33"/>
      <c r="NAP1" s="33"/>
      <c r="NAQ1" s="33"/>
      <c r="NAR1" s="33"/>
      <c r="NAS1" s="33"/>
      <c r="NAT1" s="33"/>
      <c r="NAU1" s="33"/>
      <c r="NAV1" s="33"/>
      <c r="NAW1" s="33"/>
      <c r="NAX1" s="33"/>
      <c r="NAY1" s="33"/>
      <c r="NAZ1" s="33"/>
      <c r="NBA1" s="33"/>
      <c r="NBB1" s="33"/>
      <c r="NBC1" s="33"/>
      <c r="NBD1" s="33"/>
      <c r="NBE1" s="33"/>
      <c r="NBF1" s="33"/>
      <c r="NBG1" s="33"/>
      <c r="NBH1" s="33"/>
      <c r="NBI1" s="33"/>
      <c r="NBJ1" s="33"/>
      <c r="NBK1" s="33"/>
      <c r="NBL1" s="33"/>
      <c r="NBM1" s="33"/>
      <c r="NBN1" s="33"/>
      <c r="NBO1" s="33"/>
      <c r="NBP1" s="33"/>
      <c r="NBQ1" s="33"/>
      <c r="NBR1" s="33"/>
      <c r="NBS1" s="33"/>
      <c r="NBT1" s="33"/>
      <c r="NBU1" s="33"/>
      <c r="NBV1" s="33"/>
      <c r="NBW1" s="33"/>
      <c r="NBX1" s="33"/>
      <c r="NBY1" s="33"/>
      <c r="NBZ1" s="33"/>
      <c r="NCA1" s="33"/>
      <c r="NCB1" s="33"/>
      <c r="NCC1" s="33"/>
      <c r="NCD1" s="33"/>
      <c r="NCE1" s="33"/>
      <c r="NCF1" s="33"/>
      <c r="NCG1" s="33"/>
      <c r="NCH1" s="33"/>
      <c r="NCI1" s="33"/>
      <c r="NCJ1" s="33"/>
      <c r="NCK1" s="33"/>
      <c r="NCL1" s="33"/>
      <c r="NCM1" s="33"/>
      <c r="NCN1" s="33"/>
      <c r="NCO1" s="33"/>
      <c r="NCP1" s="33"/>
      <c r="NCQ1" s="33"/>
      <c r="NCR1" s="33"/>
      <c r="NCS1" s="33"/>
      <c r="NCT1" s="33"/>
      <c r="NCU1" s="33"/>
      <c r="NCV1" s="33"/>
      <c r="NCW1" s="33"/>
      <c r="NCX1" s="33"/>
      <c r="NCY1" s="33"/>
      <c r="NCZ1" s="33"/>
      <c r="NDA1" s="33"/>
      <c r="NDB1" s="33"/>
      <c r="NDC1" s="33"/>
      <c r="NDD1" s="33"/>
      <c r="NDE1" s="33"/>
      <c r="NDF1" s="33"/>
      <c r="NDG1" s="33"/>
      <c r="NDH1" s="33"/>
      <c r="NDI1" s="33"/>
      <c r="NDJ1" s="33"/>
      <c r="NDK1" s="33"/>
      <c r="NDL1" s="33"/>
      <c r="NDM1" s="33"/>
      <c r="NDN1" s="33"/>
      <c r="NDO1" s="33"/>
      <c r="NDP1" s="33"/>
      <c r="NDQ1" s="33"/>
      <c r="NDR1" s="33"/>
      <c r="NDS1" s="33"/>
      <c r="NDT1" s="33"/>
      <c r="NDU1" s="33"/>
      <c r="NDV1" s="33"/>
      <c r="NDW1" s="33"/>
      <c r="NDX1" s="33"/>
      <c r="NDY1" s="33"/>
      <c r="NDZ1" s="33"/>
      <c r="NEA1" s="33"/>
      <c r="NEB1" s="33"/>
      <c r="NEC1" s="33"/>
      <c r="NED1" s="33"/>
      <c r="NEE1" s="33"/>
      <c r="NEF1" s="33"/>
      <c r="NEG1" s="33"/>
      <c r="NEH1" s="33"/>
      <c r="NEI1" s="33"/>
      <c r="NEJ1" s="33"/>
      <c r="NEK1" s="33"/>
      <c r="NEL1" s="33"/>
      <c r="NEM1" s="33"/>
      <c r="NEN1" s="33"/>
      <c r="NEO1" s="33"/>
      <c r="NEP1" s="33"/>
      <c r="NEQ1" s="33"/>
      <c r="NER1" s="33"/>
      <c r="NES1" s="33"/>
      <c r="NET1" s="33"/>
      <c r="NEU1" s="33"/>
      <c r="NEV1" s="33"/>
      <c r="NEW1" s="33"/>
      <c r="NEX1" s="33"/>
      <c r="NEY1" s="33"/>
      <c r="NEZ1" s="33"/>
      <c r="NFA1" s="33"/>
      <c r="NFB1" s="33"/>
      <c r="NFC1" s="33"/>
      <c r="NFD1" s="33"/>
      <c r="NFE1" s="33"/>
      <c r="NFF1" s="33"/>
      <c r="NFG1" s="33"/>
      <c r="NFH1" s="33"/>
      <c r="NFI1" s="33"/>
      <c r="NFJ1" s="33"/>
      <c r="NFK1" s="33"/>
      <c r="NFL1" s="33"/>
      <c r="NFM1" s="33"/>
      <c r="NFN1" s="33"/>
      <c r="NFO1" s="33"/>
      <c r="NFP1" s="33"/>
      <c r="NFQ1" s="33"/>
      <c r="NFR1" s="33"/>
      <c r="NFS1" s="33"/>
      <c r="NFT1" s="33"/>
      <c r="NFU1" s="33"/>
      <c r="NFV1" s="33"/>
      <c r="NFW1" s="33"/>
      <c r="NFX1" s="33"/>
      <c r="NFY1" s="33"/>
      <c r="NFZ1" s="33"/>
      <c r="NGA1" s="33"/>
      <c r="NGB1" s="33"/>
      <c r="NGC1" s="33"/>
      <c r="NGD1" s="33"/>
      <c r="NGE1" s="33"/>
      <c r="NGF1" s="33"/>
      <c r="NGG1" s="33"/>
      <c r="NGH1" s="33"/>
      <c r="NGI1" s="33"/>
      <c r="NGJ1" s="33"/>
      <c r="NGK1" s="33"/>
      <c r="NGL1" s="33"/>
      <c r="NGM1" s="33"/>
      <c r="NGN1" s="33"/>
      <c r="NGO1" s="33"/>
      <c r="NGP1" s="33"/>
      <c r="NGQ1" s="33"/>
      <c r="NGR1" s="33"/>
      <c r="NGS1" s="33"/>
      <c r="NGT1" s="33"/>
      <c r="NGU1" s="33"/>
      <c r="NGV1" s="33"/>
      <c r="NGW1" s="33"/>
      <c r="NGX1" s="33"/>
      <c r="NGY1" s="33"/>
      <c r="NGZ1" s="33"/>
      <c r="NHA1" s="33"/>
      <c r="NHB1" s="33"/>
      <c r="NHC1" s="33"/>
      <c r="NHD1" s="33"/>
      <c r="NHE1" s="33"/>
      <c r="NHF1" s="33"/>
      <c r="NHG1" s="33"/>
      <c r="NHH1" s="33"/>
      <c r="NHI1" s="33"/>
      <c r="NHJ1" s="33"/>
      <c r="NHK1" s="33"/>
      <c r="NHL1" s="33"/>
      <c r="NHM1" s="33"/>
      <c r="NHN1" s="33"/>
      <c r="NHO1" s="33"/>
      <c r="NHP1" s="33"/>
      <c r="NHQ1" s="33"/>
      <c r="NHR1" s="33"/>
      <c r="NHS1" s="33"/>
      <c r="NHT1" s="33"/>
      <c r="NHU1" s="33"/>
      <c r="NHV1" s="33"/>
      <c r="NHW1" s="33"/>
      <c r="NHX1" s="33"/>
      <c r="NHY1" s="33"/>
      <c r="NHZ1" s="33"/>
      <c r="NIA1" s="33"/>
      <c r="NIB1" s="33"/>
      <c r="NIC1" s="33"/>
      <c r="NID1" s="33"/>
      <c r="NIE1" s="33"/>
      <c r="NIF1" s="33"/>
      <c r="NIG1" s="33"/>
      <c r="NIH1" s="33"/>
      <c r="NII1" s="33"/>
      <c r="NIJ1" s="33"/>
      <c r="NIK1" s="33"/>
      <c r="NIL1" s="33"/>
      <c r="NIM1" s="33"/>
      <c r="NIN1" s="33"/>
      <c r="NIO1" s="33"/>
      <c r="NIP1" s="33"/>
      <c r="NIQ1" s="33"/>
      <c r="NIR1" s="33"/>
      <c r="NIS1" s="33"/>
      <c r="NIT1" s="33"/>
      <c r="NIU1" s="33"/>
      <c r="NIV1" s="33"/>
      <c r="NIW1" s="33"/>
      <c r="NIX1" s="33"/>
      <c r="NIY1" s="33"/>
      <c r="NIZ1" s="33"/>
      <c r="NJA1" s="33"/>
      <c r="NJB1" s="33"/>
      <c r="NJC1" s="33"/>
      <c r="NJD1" s="33"/>
      <c r="NJE1" s="33"/>
      <c r="NJF1" s="33"/>
      <c r="NJG1" s="33"/>
      <c r="NJH1" s="33"/>
      <c r="NJI1" s="33"/>
      <c r="NJJ1" s="33"/>
      <c r="NJK1" s="33"/>
      <c r="NJL1" s="33"/>
      <c r="NJM1" s="33"/>
      <c r="NJN1" s="33"/>
      <c r="NJO1" s="33"/>
      <c r="NJP1" s="33"/>
      <c r="NJQ1" s="33"/>
      <c r="NJR1" s="33"/>
      <c r="NJS1" s="33"/>
      <c r="NJT1" s="33"/>
      <c r="NJU1" s="33"/>
      <c r="NJV1" s="33"/>
      <c r="NJW1" s="33"/>
      <c r="NJX1" s="33"/>
      <c r="NJY1" s="33"/>
      <c r="NJZ1" s="33"/>
      <c r="NKA1" s="33"/>
      <c r="NKB1" s="33"/>
      <c r="NKC1" s="33"/>
      <c r="NKD1" s="33"/>
      <c r="NKE1" s="33"/>
      <c r="NKF1" s="33"/>
      <c r="NKG1" s="33"/>
      <c r="NKH1" s="33"/>
      <c r="NKI1" s="33"/>
      <c r="NKJ1" s="33"/>
      <c r="NKK1" s="33"/>
      <c r="NKL1" s="33"/>
      <c r="NKM1" s="33"/>
      <c r="NKN1" s="33"/>
      <c r="NKO1" s="33"/>
      <c r="NKP1" s="33"/>
      <c r="NKQ1" s="33"/>
      <c r="NKR1" s="33"/>
      <c r="NKS1" s="33"/>
      <c r="NKT1" s="33"/>
      <c r="NKU1" s="33"/>
      <c r="NKV1" s="33"/>
      <c r="NKW1" s="33"/>
      <c r="NKX1" s="33"/>
      <c r="NKY1" s="33"/>
      <c r="NKZ1" s="33"/>
      <c r="NLA1" s="33"/>
      <c r="NLB1" s="33"/>
      <c r="NLC1" s="33"/>
      <c r="NLD1" s="33"/>
      <c r="NLE1" s="33"/>
      <c r="NLF1" s="33"/>
      <c r="NLG1" s="33"/>
      <c r="NLH1" s="33"/>
      <c r="NLI1" s="33"/>
      <c r="NLJ1" s="33"/>
      <c r="NLK1" s="33"/>
      <c r="NLL1" s="33"/>
      <c r="NLM1" s="33"/>
      <c r="NLN1" s="33"/>
      <c r="NLO1" s="33"/>
      <c r="NLP1" s="33"/>
      <c r="NLQ1" s="33"/>
      <c r="NLR1" s="33"/>
      <c r="NLS1" s="33"/>
      <c r="NLT1" s="33"/>
      <c r="NLU1" s="33"/>
      <c r="NLV1" s="33"/>
      <c r="NLW1" s="33"/>
      <c r="NLX1" s="33"/>
      <c r="NLY1" s="33"/>
      <c r="NLZ1" s="33"/>
      <c r="NMA1" s="33"/>
      <c r="NMB1" s="33"/>
      <c r="NMC1" s="33"/>
      <c r="NMD1" s="33"/>
      <c r="NME1" s="33"/>
      <c r="NMF1" s="33"/>
      <c r="NMG1" s="33"/>
      <c r="NMH1" s="33"/>
      <c r="NMI1" s="33"/>
      <c r="NMJ1" s="33"/>
      <c r="NMK1" s="33"/>
      <c r="NML1" s="33"/>
      <c r="NMM1" s="33"/>
      <c r="NMN1" s="33"/>
      <c r="NMO1" s="33"/>
      <c r="NMP1" s="33"/>
      <c r="NMQ1" s="33"/>
      <c r="NMR1" s="33"/>
      <c r="NMS1" s="33"/>
      <c r="NMT1" s="33"/>
      <c r="NMU1" s="33"/>
      <c r="NMV1" s="33"/>
      <c r="NMW1" s="33"/>
      <c r="NMX1" s="33"/>
      <c r="NMY1" s="33"/>
      <c r="NMZ1" s="33"/>
      <c r="NNA1" s="33"/>
      <c r="NNB1" s="33"/>
      <c r="NNC1" s="33"/>
      <c r="NND1" s="33"/>
      <c r="NNE1" s="33"/>
      <c r="NNF1" s="33"/>
      <c r="NNG1" s="33"/>
      <c r="NNH1" s="33"/>
      <c r="NNI1" s="33"/>
      <c r="NNJ1" s="33"/>
      <c r="NNK1" s="33"/>
      <c r="NNL1" s="33"/>
      <c r="NNM1" s="33"/>
      <c r="NNN1" s="33"/>
      <c r="NNO1" s="33"/>
      <c r="NNP1" s="33"/>
      <c r="NNQ1" s="33"/>
      <c r="NNR1" s="33"/>
      <c r="NNS1" s="33"/>
      <c r="NNT1" s="33"/>
      <c r="NNU1" s="33"/>
      <c r="NNV1" s="33"/>
      <c r="NNW1" s="33"/>
      <c r="NNX1" s="33"/>
      <c r="NNY1" s="33"/>
      <c r="NNZ1" s="33"/>
      <c r="NOA1" s="33"/>
      <c r="NOB1" s="33"/>
      <c r="NOC1" s="33"/>
      <c r="NOD1" s="33"/>
      <c r="NOE1" s="33"/>
      <c r="NOF1" s="33"/>
      <c r="NOG1" s="33"/>
      <c r="NOH1" s="33"/>
      <c r="NOI1" s="33"/>
      <c r="NOJ1" s="33"/>
      <c r="NOK1" s="33"/>
      <c r="NOL1" s="33"/>
      <c r="NOM1" s="33"/>
      <c r="NON1" s="33"/>
      <c r="NOO1" s="33"/>
      <c r="NOP1" s="33"/>
      <c r="NOQ1" s="33"/>
      <c r="NOR1" s="33"/>
      <c r="NOS1" s="33"/>
      <c r="NOT1" s="33"/>
      <c r="NOU1" s="33"/>
      <c r="NOV1" s="33"/>
      <c r="NOW1" s="33"/>
      <c r="NOX1" s="33"/>
      <c r="NOY1" s="33"/>
      <c r="NOZ1" s="33"/>
      <c r="NPA1" s="33"/>
      <c r="NPB1" s="33"/>
      <c r="NPC1" s="33"/>
      <c r="NPD1" s="33"/>
      <c r="NPE1" s="33"/>
      <c r="NPF1" s="33"/>
      <c r="NPG1" s="33"/>
      <c r="NPH1" s="33"/>
      <c r="NPI1" s="33"/>
      <c r="NPJ1" s="33"/>
      <c r="NPK1" s="33"/>
      <c r="NPL1" s="33"/>
      <c r="NPM1" s="33"/>
      <c r="NPN1" s="33"/>
      <c r="NPO1" s="33"/>
      <c r="NPP1" s="33"/>
      <c r="NPQ1" s="33"/>
      <c r="NPR1" s="33"/>
      <c r="NPS1" s="33"/>
      <c r="NPT1" s="33"/>
      <c r="NPU1" s="33"/>
      <c r="NPV1" s="33"/>
      <c r="NPW1" s="33"/>
      <c r="NPX1" s="33"/>
      <c r="NPY1" s="33"/>
      <c r="NPZ1" s="33"/>
      <c r="NQA1" s="33"/>
      <c r="NQB1" s="33"/>
      <c r="NQC1" s="33"/>
      <c r="NQD1" s="33"/>
      <c r="NQE1" s="33"/>
      <c r="NQF1" s="33"/>
      <c r="NQG1" s="33"/>
      <c r="NQH1" s="33"/>
      <c r="NQI1" s="33"/>
      <c r="NQJ1" s="33"/>
      <c r="NQK1" s="33"/>
      <c r="NQL1" s="33"/>
      <c r="NQM1" s="33"/>
      <c r="NQN1" s="33"/>
      <c r="NQO1" s="33"/>
      <c r="NQP1" s="33"/>
      <c r="NQQ1" s="33"/>
      <c r="NQR1" s="33"/>
      <c r="NQS1" s="33"/>
      <c r="NQT1" s="33"/>
      <c r="NQU1" s="33"/>
      <c r="NQV1" s="33"/>
      <c r="NQW1" s="33"/>
      <c r="NQX1" s="33"/>
      <c r="NQY1" s="33"/>
      <c r="NQZ1" s="33"/>
      <c r="NRA1" s="33"/>
      <c r="NRB1" s="33"/>
      <c r="NRC1" s="33"/>
      <c r="NRD1" s="33"/>
      <c r="NRE1" s="33"/>
      <c r="NRF1" s="33"/>
      <c r="NRG1" s="33"/>
      <c r="NRH1" s="33"/>
      <c r="NRI1" s="33"/>
      <c r="NRJ1" s="33"/>
      <c r="NRK1" s="33"/>
      <c r="NRL1" s="33"/>
      <c r="NRM1" s="33"/>
      <c r="NRN1" s="33"/>
      <c r="NRO1" s="33"/>
      <c r="NRP1" s="33"/>
      <c r="NRQ1" s="33"/>
      <c r="NRR1" s="33"/>
      <c r="NRS1" s="33"/>
      <c r="NRT1" s="33"/>
      <c r="NRU1" s="33"/>
      <c r="NRV1" s="33"/>
      <c r="NRW1" s="33"/>
      <c r="NRX1" s="33"/>
      <c r="NRY1" s="33"/>
      <c r="NRZ1" s="33"/>
      <c r="NSA1" s="33"/>
      <c r="NSB1" s="33"/>
      <c r="NSC1" s="33"/>
      <c r="NSD1" s="33"/>
      <c r="NSE1" s="33"/>
      <c r="NSF1" s="33"/>
      <c r="NSG1" s="33"/>
      <c r="NSH1" s="33"/>
      <c r="NSI1" s="33"/>
      <c r="NSJ1" s="33"/>
      <c r="NSK1" s="33"/>
      <c r="NSL1" s="33"/>
      <c r="NSM1" s="33"/>
      <c r="NSN1" s="33"/>
      <c r="NSO1" s="33"/>
      <c r="NSP1" s="33"/>
      <c r="NSQ1" s="33"/>
      <c r="NSR1" s="33"/>
      <c r="NSS1" s="33"/>
      <c r="NST1" s="33"/>
      <c r="NSU1" s="33"/>
      <c r="NSV1" s="33"/>
      <c r="NSW1" s="33"/>
      <c r="NSX1" s="33"/>
      <c r="NSY1" s="33"/>
      <c r="NSZ1" s="33"/>
      <c r="NTA1" s="33"/>
      <c r="NTB1" s="33"/>
      <c r="NTC1" s="33"/>
      <c r="NTD1" s="33"/>
      <c r="NTE1" s="33"/>
      <c r="NTF1" s="33"/>
      <c r="NTG1" s="33"/>
      <c r="NTH1" s="33"/>
      <c r="NTI1" s="33"/>
      <c r="NTJ1" s="33"/>
      <c r="NTK1" s="33"/>
      <c r="NTL1" s="33"/>
      <c r="NTM1" s="33"/>
      <c r="NTN1" s="33"/>
      <c r="NTO1" s="33"/>
      <c r="NTP1" s="33"/>
      <c r="NTQ1" s="33"/>
      <c r="NTR1" s="33"/>
      <c r="NTS1" s="33"/>
      <c r="NTT1" s="33"/>
      <c r="NTU1" s="33"/>
      <c r="NTV1" s="33"/>
      <c r="NTW1" s="33"/>
      <c r="NTX1" s="33"/>
      <c r="NTY1" s="33"/>
      <c r="NTZ1" s="33"/>
      <c r="NUA1" s="33"/>
      <c r="NUB1" s="33"/>
      <c r="NUC1" s="33"/>
      <c r="NUD1" s="33"/>
      <c r="NUE1" s="33"/>
      <c r="NUF1" s="33"/>
      <c r="NUG1" s="33"/>
      <c r="NUH1" s="33"/>
      <c r="NUI1" s="33"/>
      <c r="NUJ1" s="33"/>
      <c r="NUK1" s="33"/>
      <c r="NUL1" s="33"/>
      <c r="NUM1" s="33"/>
      <c r="NUN1" s="33"/>
      <c r="NUO1" s="33"/>
      <c r="NUP1" s="33"/>
      <c r="NUQ1" s="33"/>
      <c r="NUR1" s="33"/>
      <c r="NUS1" s="33"/>
      <c r="NUT1" s="33"/>
      <c r="NUU1" s="33"/>
      <c r="NUV1" s="33"/>
      <c r="NUW1" s="33"/>
      <c r="NUX1" s="33"/>
      <c r="NUY1" s="33"/>
      <c r="NUZ1" s="33"/>
      <c r="NVA1" s="33"/>
      <c r="NVB1" s="33"/>
      <c r="NVC1" s="33"/>
      <c r="NVD1" s="33"/>
      <c r="NVE1" s="33"/>
      <c r="NVF1" s="33"/>
      <c r="NVG1" s="33"/>
      <c r="NVH1" s="33"/>
      <c r="NVI1" s="33"/>
      <c r="NVJ1" s="33"/>
      <c r="NVK1" s="33"/>
      <c r="NVL1" s="33"/>
      <c r="NVM1" s="33"/>
      <c r="NVN1" s="33"/>
      <c r="NVO1" s="33"/>
      <c r="NVP1" s="33"/>
      <c r="NVQ1" s="33"/>
      <c r="NVR1" s="33"/>
      <c r="NVS1" s="33"/>
      <c r="NVT1" s="33"/>
      <c r="NVU1" s="33"/>
      <c r="NVV1" s="33"/>
      <c r="NVW1" s="33"/>
      <c r="NVX1" s="33"/>
      <c r="NVY1" s="33"/>
      <c r="NVZ1" s="33"/>
      <c r="NWA1" s="33"/>
      <c r="NWB1" s="33"/>
      <c r="NWC1" s="33"/>
      <c r="NWD1" s="33"/>
      <c r="NWE1" s="33"/>
      <c r="NWF1" s="33"/>
      <c r="NWG1" s="33"/>
      <c r="NWH1" s="33"/>
      <c r="NWI1" s="33"/>
      <c r="NWJ1" s="33"/>
      <c r="NWK1" s="33"/>
      <c r="NWL1" s="33"/>
      <c r="NWM1" s="33"/>
      <c r="NWN1" s="33"/>
      <c r="NWO1" s="33"/>
      <c r="NWP1" s="33"/>
      <c r="NWQ1" s="33"/>
      <c r="NWR1" s="33"/>
      <c r="NWS1" s="33"/>
      <c r="NWT1" s="33"/>
      <c r="NWU1" s="33"/>
      <c r="NWV1" s="33"/>
      <c r="NWW1" s="33"/>
      <c r="NWX1" s="33"/>
      <c r="NWY1" s="33"/>
      <c r="NWZ1" s="33"/>
      <c r="NXA1" s="33"/>
      <c r="NXB1" s="33"/>
      <c r="NXC1" s="33"/>
      <c r="NXD1" s="33"/>
      <c r="NXE1" s="33"/>
      <c r="NXF1" s="33"/>
      <c r="NXG1" s="33"/>
      <c r="NXH1" s="33"/>
      <c r="NXI1" s="33"/>
      <c r="NXJ1" s="33"/>
      <c r="NXK1" s="33"/>
      <c r="NXL1" s="33"/>
      <c r="NXM1" s="33"/>
      <c r="NXN1" s="33"/>
      <c r="NXO1" s="33"/>
      <c r="NXP1" s="33"/>
      <c r="NXQ1" s="33"/>
      <c r="NXR1" s="33"/>
      <c r="NXS1" s="33"/>
      <c r="NXT1" s="33"/>
      <c r="NXU1" s="33"/>
      <c r="NXV1" s="33"/>
      <c r="NXW1" s="33"/>
      <c r="NXX1" s="33"/>
      <c r="NXY1" s="33"/>
      <c r="NXZ1" s="33"/>
      <c r="NYA1" s="33"/>
      <c r="NYB1" s="33"/>
      <c r="NYC1" s="33"/>
      <c r="NYD1" s="33"/>
      <c r="NYE1" s="33"/>
      <c r="NYF1" s="33"/>
      <c r="NYG1" s="33"/>
      <c r="NYH1" s="33"/>
      <c r="NYI1" s="33"/>
      <c r="NYJ1" s="33"/>
      <c r="NYK1" s="33"/>
      <c r="NYL1" s="33"/>
      <c r="NYM1" s="33"/>
      <c r="NYN1" s="33"/>
      <c r="NYO1" s="33"/>
      <c r="NYP1" s="33"/>
      <c r="NYQ1" s="33"/>
      <c r="NYR1" s="33"/>
      <c r="NYS1" s="33"/>
      <c r="NYT1" s="33"/>
      <c r="NYU1" s="33"/>
      <c r="NYV1" s="33"/>
      <c r="NYW1" s="33"/>
      <c r="NYX1" s="33"/>
      <c r="NYY1" s="33"/>
      <c r="NYZ1" s="33"/>
      <c r="NZA1" s="33"/>
      <c r="NZB1" s="33"/>
      <c r="NZC1" s="33"/>
      <c r="NZD1" s="33"/>
      <c r="NZE1" s="33"/>
      <c r="NZF1" s="33"/>
      <c r="NZG1" s="33"/>
      <c r="NZH1" s="33"/>
      <c r="NZI1" s="33"/>
      <c r="NZJ1" s="33"/>
      <c r="NZK1" s="33"/>
      <c r="NZL1" s="33"/>
      <c r="NZM1" s="33"/>
      <c r="NZN1" s="33"/>
      <c r="NZO1" s="33"/>
      <c r="NZP1" s="33"/>
      <c r="NZQ1" s="33"/>
      <c r="NZR1" s="33"/>
      <c r="NZS1" s="33"/>
      <c r="NZT1" s="33"/>
      <c r="NZU1" s="33"/>
      <c r="NZV1" s="33"/>
      <c r="NZW1" s="33"/>
      <c r="NZX1" s="33"/>
      <c r="NZY1" s="33"/>
      <c r="NZZ1" s="33"/>
      <c r="OAA1" s="33"/>
      <c r="OAB1" s="33"/>
      <c r="OAC1" s="33"/>
      <c r="OAD1" s="33"/>
      <c r="OAE1" s="33"/>
      <c r="OAF1" s="33"/>
      <c r="OAG1" s="33"/>
      <c r="OAH1" s="33"/>
      <c r="OAI1" s="33"/>
      <c r="OAJ1" s="33"/>
      <c r="OAK1" s="33"/>
      <c r="OAL1" s="33"/>
      <c r="OAM1" s="33"/>
      <c r="OAN1" s="33"/>
      <c r="OAO1" s="33"/>
      <c r="OAP1" s="33"/>
      <c r="OAQ1" s="33"/>
      <c r="OAR1" s="33"/>
      <c r="OAS1" s="33"/>
      <c r="OAT1" s="33"/>
      <c r="OAU1" s="33"/>
      <c r="OAV1" s="33"/>
      <c r="OAW1" s="33"/>
      <c r="OAX1" s="33"/>
      <c r="OAY1" s="33"/>
      <c r="OAZ1" s="33"/>
      <c r="OBA1" s="33"/>
      <c r="OBB1" s="33"/>
      <c r="OBC1" s="33"/>
      <c r="OBD1" s="33"/>
      <c r="OBE1" s="33"/>
      <c r="OBF1" s="33"/>
      <c r="OBG1" s="33"/>
      <c r="OBH1" s="33"/>
      <c r="OBI1" s="33"/>
      <c r="OBJ1" s="33"/>
      <c r="OBK1" s="33"/>
      <c r="OBL1" s="33"/>
      <c r="OBM1" s="33"/>
      <c r="OBN1" s="33"/>
      <c r="OBO1" s="33"/>
      <c r="OBP1" s="33"/>
      <c r="OBQ1" s="33"/>
      <c r="OBR1" s="33"/>
      <c r="OBS1" s="33"/>
      <c r="OBT1" s="33"/>
      <c r="OBU1" s="33"/>
      <c r="OBV1" s="33"/>
      <c r="OBW1" s="33"/>
      <c r="OBX1" s="33"/>
      <c r="OBY1" s="33"/>
      <c r="OBZ1" s="33"/>
      <c r="OCA1" s="33"/>
      <c r="OCB1" s="33"/>
      <c r="OCC1" s="33"/>
      <c r="OCD1" s="33"/>
      <c r="OCE1" s="33"/>
      <c r="OCF1" s="33"/>
      <c r="OCG1" s="33"/>
      <c r="OCH1" s="33"/>
      <c r="OCI1" s="33"/>
      <c r="OCJ1" s="33"/>
      <c r="OCK1" s="33"/>
      <c r="OCL1" s="33"/>
      <c r="OCM1" s="33"/>
      <c r="OCN1" s="33"/>
      <c r="OCO1" s="33"/>
      <c r="OCP1" s="33"/>
      <c r="OCQ1" s="33"/>
      <c r="OCR1" s="33"/>
      <c r="OCS1" s="33"/>
      <c r="OCT1" s="33"/>
      <c r="OCU1" s="33"/>
      <c r="OCV1" s="33"/>
      <c r="OCW1" s="33"/>
      <c r="OCX1" s="33"/>
      <c r="OCY1" s="33"/>
      <c r="OCZ1" s="33"/>
      <c r="ODA1" s="33"/>
      <c r="ODB1" s="33"/>
      <c r="ODC1" s="33"/>
      <c r="ODD1" s="33"/>
      <c r="ODE1" s="33"/>
      <c r="ODF1" s="33"/>
      <c r="ODG1" s="33"/>
      <c r="ODH1" s="33"/>
      <c r="ODI1" s="33"/>
      <c r="ODJ1" s="33"/>
      <c r="ODK1" s="33"/>
      <c r="ODL1" s="33"/>
      <c r="ODM1" s="33"/>
      <c r="ODN1" s="33"/>
      <c r="ODO1" s="33"/>
      <c r="ODP1" s="33"/>
      <c r="ODQ1" s="33"/>
      <c r="ODR1" s="33"/>
      <c r="ODS1" s="33"/>
      <c r="ODT1" s="33"/>
      <c r="ODU1" s="33"/>
      <c r="ODV1" s="33"/>
      <c r="ODW1" s="33"/>
      <c r="ODX1" s="33"/>
      <c r="ODY1" s="33"/>
      <c r="ODZ1" s="33"/>
      <c r="OEA1" s="33"/>
      <c r="OEB1" s="33"/>
      <c r="OEC1" s="33"/>
      <c r="OED1" s="33"/>
      <c r="OEE1" s="33"/>
      <c r="OEF1" s="33"/>
      <c r="OEG1" s="33"/>
      <c r="OEH1" s="33"/>
      <c r="OEI1" s="33"/>
      <c r="OEJ1" s="33"/>
      <c r="OEK1" s="33"/>
      <c r="OEL1" s="33"/>
      <c r="OEM1" s="33"/>
      <c r="OEN1" s="33"/>
      <c r="OEO1" s="33"/>
      <c r="OEP1" s="33"/>
      <c r="OEQ1" s="33"/>
      <c r="OER1" s="33"/>
      <c r="OES1" s="33"/>
      <c r="OET1" s="33"/>
      <c r="OEU1" s="33"/>
      <c r="OEV1" s="33"/>
      <c r="OEW1" s="33"/>
      <c r="OEX1" s="33"/>
      <c r="OEY1" s="33"/>
      <c r="OEZ1" s="33"/>
      <c r="OFA1" s="33"/>
      <c r="OFB1" s="33"/>
      <c r="OFC1" s="33"/>
      <c r="OFD1" s="33"/>
      <c r="OFE1" s="33"/>
      <c r="OFF1" s="33"/>
      <c r="OFG1" s="33"/>
      <c r="OFH1" s="33"/>
      <c r="OFI1" s="33"/>
      <c r="OFJ1" s="33"/>
      <c r="OFK1" s="33"/>
      <c r="OFL1" s="33"/>
      <c r="OFM1" s="33"/>
      <c r="OFN1" s="33"/>
      <c r="OFO1" s="33"/>
      <c r="OFP1" s="33"/>
      <c r="OFQ1" s="33"/>
      <c r="OFR1" s="33"/>
      <c r="OFS1" s="33"/>
      <c r="OFT1" s="33"/>
      <c r="OFU1" s="33"/>
      <c r="OFV1" s="33"/>
      <c r="OFW1" s="33"/>
      <c r="OFX1" s="33"/>
      <c r="OFY1" s="33"/>
      <c r="OFZ1" s="33"/>
      <c r="OGA1" s="33"/>
      <c r="OGB1" s="33"/>
      <c r="OGC1" s="33"/>
      <c r="OGD1" s="33"/>
      <c r="OGE1" s="33"/>
      <c r="OGF1" s="33"/>
      <c r="OGG1" s="33"/>
      <c r="OGH1" s="33"/>
      <c r="OGI1" s="33"/>
      <c r="OGJ1" s="33"/>
      <c r="OGK1" s="33"/>
      <c r="OGL1" s="33"/>
      <c r="OGM1" s="33"/>
      <c r="OGN1" s="33"/>
      <c r="OGO1" s="33"/>
      <c r="OGP1" s="33"/>
      <c r="OGQ1" s="33"/>
      <c r="OGR1" s="33"/>
      <c r="OGS1" s="33"/>
      <c r="OGT1" s="33"/>
      <c r="OGU1" s="33"/>
      <c r="OGV1" s="33"/>
      <c r="OGW1" s="33"/>
      <c r="OGX1" s="33"/>
      <c r="OGY1" s="33"/>
      <c r="OGZ1" s="33"/>
      <c r="OHA1" s="33"/>
      <c r="OHB1" s="33"/>
      <c r="OHC1" s="33"/>
      <c r="OHD1" s="33"/>
      <c r="OHE1" s="33"/>
      <c r="OHF1" s="33"/>
      <c r="OHG1" s="33"/>
      <c r="OHH1" s="33"/>
      <c r="OHI1" s="33"/>
      <c r="OHJ1" s="33"/>
      <c r="OHK1" s="33"/>
      <c r="OHL1" s="33"/>
      <c r="OHM1" s="33"/>
      <c r="OHN1" s="33"/>
      <c r="OHO1" s="33"/>
      <c r="OHP1" s="33"/>
      <c r="OHQ1" s="33"/>
      <c r="OHR1" s="33"/>
      <c r="OHS1" s="33"/>
      <c r="OHT1" s="33"/>
      <c r="OHU1" s="33"/>
      <c r="OHV1" s="33"/>
      <c r="OHW1" s="33"/>
      <c r="OHX1" s="33"/>
      <c r="OHY1" s="33"/>
      <c r="OHZ1" s="33"/>
      <c r="OIA1" s="33"/>
      <c r="OIB1" s="33"/>
      <c r="OIC1" s="33"/>
      <c r="OID1" s="33"/>
      <c r="OIE1" s="33"/>
      <c r="OIF1" s="33"/>
      <c r="OIG1" s="33"/>
      <c r="OIH1" s="33"/>
      <c r="OII1" s="33"/>
      <c r="OIJ1" s="33"/>
      <c r="OIK1" s="33"/>
      <c r="OIL1" s="33"/>
      <c r="OIM1" s="33"/>
      <c r="OIN1" s="33"/>
      <c r="OIO1" s="33"/>
      <c r="OIP1" s="33"/>
      <c r="OIQ1" s="33"/>
      <c r="OIR1" s="33"/>
      <c r="OIS1" s="33"/>
      <c r="OIT1" s="33"/>
      <c r="OIU1" s="33"/>
      <c r="OIV1" s="33"/>
      <c r="OIW1" s="33"/>
      <c r="OIX1" s="33"/>
      <c r="OIY1" s="33"/>
      <c r="OIZ1" s="33"/>
      <c r="OJA1" s="33"/>
      <c r="OJB1" s="33"/>
      <c r="OJC1" s="33"/>
      <c r="OJD1" s="33"/>
      <c r="OJE1" s="33"/>
      <c r="OJF1" s="33"/>
      <c r="OJG1" s="33"/>
      <c r="OJH1" s="33"/>
      <c r="OJI1" s="33"/>
      <c r="OJJ1" s="33"/>
      <c r="OJK1" s="33"/>
      <c r="OJL1" s="33"/>
      <c r="OJM1" s="33"/>
      <c r="OJN1" s="33"/>
      <c r="OJO1" s="33"/>
      <c r="OJP1" s="33"/>
      <c r="OJQ1" s="33"/>
      <c r="OJR1" s="33"/>
      <c r="OJS1" s="33"/>
      <c r="OJT1" s="33"/>
      <c r="OJU1" s="33"/>
      <c r="OJV1" s="33"/>
      <c r="OJW1" s="33"/>
      <c r="OJX1" s="33"/>
      <c r="OJY1" s="33"/>
      <c r="OJZ1" s="33"/>
      <c r="OKA1" s="33"/>
      <c r="OKB1" s="33"/>
      <c r="OKC1" s="33"/>
      <c r="OKD1" s="33"/>
      <c r="OKE1" s="33"/>
      <c r="OKF1" s="33"/>
      <c r="OKG1" s="33"/>
      <c r="OKH1" s="33"/>
      <c r="OKI1" s="33"/>
      <c r="OKJ1" s="33"/>
      <c r="OKK1" s="33"/>
      <c r="OKL1" s="33"/>
      <c r="OKM1" s="33"/>
      <c r="OKN1" s="33"/>
      <c r="OKO1" s="33"/>
      <c r="OKP1" s="33"/>
      <c r="OKQ1" s="33"/>
      <c r="OKR1" s="33"/>
      <c r="OKS1" s="33"/>
      <c r="OKT1" s="33"/>
      <c r="OKU1" s="33"/>
      <c r="OKV1" s="33"/>
      <c r="OKW1" s="33"/>
      <c r="OKX1" s="33"/>
      <c r="OKY1" s="33"/>
      <c r="OKZ1" s="33"/>
      <c r="OLA1" s="33"/>
      <c r="OLB1" s="33"/>
      <c r="OLC1" s="33"/>
      <c r="OLD1" s="33"/>
      <c r="OLE1" s="33"/>
      <c r="OLF1" s="33"/>
      <c r="OLG1" s="33"/>
      <c r="OLH1" s="33"/>
      <c r="OLI1" s="33"/>
      <c r="OLJ1" s="33"/>
      <c r="OLK1" s="33"/>
      <c r="OLL1" s="33"/>
      <c r="OLM1" s="33"/>
      <c r="OLN1" s="33"/>
      <c r="OLO1" s="33"/>
      <c r="OLP1" s="33"/>
      <c r="OLQ1" s="33"/>
      <c r="OLR1" s="33"/>
      <c r="OLS1" s="33"/>
      <c r="OLT1" s="33"/>
      <c r="OLU1" s="33"/>
      <c r="OLV1" s="33"/>
      <c r="OLW1" s="33"/>
      <c r="OLX1" s="33"/>
      <c r="OLY1" s="33"/>
      <c r="OLZ1" s="33"/>
      <c r="OMA1" s="33"/>
      <c r="OMB1" s="33"/>
      <c r="OMC1" s="33"/>
      <c r="OMD1" s="33"/>
      <c r="OME1" s="33"/>
      <c r="OMF1" s="33"/>
      <c r="OMG1" s="33"/>
      <c r="OMH1" s="33"/>
      <c r="OMI1" s="33"/>
      <c r="OMJ1" s="33"/>
      <c r="OMK1" s="33"/>
      <c r="OML1" s="33"/>
      <c r="OMM1" s="33"/>
      <c r="OMN1" s="33"/>
      <c r="OMO1" s="33"/>
      <c r="OMP1" s="33"/>
      <c r="OMQ1" s="33"/>
      <c r="OMR1" s="33"/>
      <c r="OMS1" s="33"/>
      <c r="OMT1" s="33"/>
      <c r="OMU1" s="33"/>
      <c r="OMV1" s="33"/>
      <c r="OMW1" s="33"/>
      <c r="OMX1" s="33"/>
      <c r="OMY1" s="33"/>
      <c r="OMZ1" s="33"/>
      <c r="ONA1" s="33"/>
      <c r="ONB1" s="33"/>
      <c r="ONC1" s="33"/>
      <c r="OND1" s="33"/>
      <c r="ONE1" s="33"/>
      <c r="ONF1" s="33"/>
      <c r="ONG1" s="33"/>
      <c r="ONH1" s="33"/>
      <c r="ONI1" s="33"/>
      <c r="ONJ1" s="33"/>
      <c r="ONK1" s="33"/>
      <c r="ONL1" s="33"/>
      <c r="ONM1" s="33"/>
      <c r="ONN1" s="33"/>
      <c r="ONO1" s="33"/>
      <c r="ONP1" s="33"/>
      <c r="ONQ1" s="33"/>
      <c r="ONR1" s="33"/>
      <c r="ONS1" s="33"/>
      <c r="ONT1" s="33"/>
      <c r="ONU1" s="33"/>
      <c r="ONV1" s="33"/>
      <c r="ONW1" s="33"/>
      <c r="ONX1" s="33"/>
      <c r="ONY1" s="33"/>
      <c r="ONZ1" s="33"/>
      <c r="OOA1" s="33"/>
      <c r="OOB1" s="33"/>
      <c r="OOC1" s="33"/>
      <c r="OOD1" s="33"/>
      <c r="OOE1" s="33"/>
      <c r="OOF1" s="33"/>
      <c r="OOG1" s="33"/>
      <c r="OOH1" s="33"/>
      <c r="OOI1" s="33"/>
      <c r="OOJ1" s="33"/>
      <c r="OOK1" s="33"/>
      <c r="OOL1" s="33"/>
      <c r="OOM1" s="33"/>
      <c r="OON1" s="33"/>
      <c r="OOO1" s="33"/>
      <c r="OOP1" s="33"/>
      <c r="OOQ1" s="33"/>
      <c r="OOR1" s="33"/>
      <c r="OOS1" s="33"/>
      <c r="OOT1" s="33"/>
      <c r="OOU1" s="33"/>
      <c r="OOV1" s="33"/>
      <c r="OOW1" s="33"/>
      <c r="OOX1" s="33"/>
      <c r="OOY1" s="33"/>
      <c r="OOZ1" s="33"/>
      <c r="OPA1" s="33"/>
      <c r="OPB1" s="33"/>
      <c r="OPC1" s="33"/>
      <c r="OPD1" s="33"/>
      <c r="OPE1" s="33"/>
      <c r="OPF1" s="33"/>
      <c r="OPG1" s="33"/>
      <c r="OPH1" s="33"/>
      <c r="OPI1" s="33"/>
      <c r="OPJ1" s="33"/>
      <c r="OPK1" s="33"/>
      <c r="OPL1" s="33"/>
      <c r="OPM1" s="33"/>
      <c r="OPN1" s="33"/>
      <c r="OPO1" s="33"/>
      <c r="OPP1" s="33"/>
      <c r="OPQ1" s="33"/>
      <c r="OPR1" s="33"/>
      <c r="OPS1" s="33"/>
      <c r="OPT1" s="33"/>
      <c r="OPU1" s="33"/>
      <c r="OPV1" s="33"/>
      <c r="OPW1" s="33"/>
      <c r="OPX1" s="33"/>
      <c r="OPY1" s="33"/>
      <c r="OPZ1" s="33"/>
      <c r="OQA1" s="33"/>
      <c r="OQB1" s="33"/>
      <c r="OQC1" s="33"/>
      <c r="OQD1" s="33"/>
      <c r="OQE1" s="33"/>
      <c r="OQF1" s="33"/>
      <c r="OQG1" s="33"/>
      <c r="OQH1" s="33"/>
      <c r="OQI1" s="33"/>
      <c r="OQJ1" s="33"/>
      <c r="OQK1" s="33"/>
      <c r="OQL1" s="33"/>
      <c r="OQM1" s="33"/>
      <c r="OQN1" s="33"/>
      <c r="OQO1" s="33"/>
      <c r="OQP1" s="33"/>
      <c r="OQQ1" s="33"/>
      <c r="OQR1" s="33"/>
      <c r="OQS1" s="33"/>
      <c r="OQT1" s="33"/>
      <c r="OQU1" s="33"/>
      <c r="OQV1" s="33"/>
      <c r="OQW1" s="33"/>
      <c r="OQX1" s="33"/>
      <c r="OQY1" s="33"/>
      <c r="OQZ1" s="33"/>
      <c r="ORA1" s="33"/>
      <c r="ORB1" s="33"/>
      <c r="ORC1" s="33"/>
      <c r="ORD1" s="33"/>
      <c r="ORE1" s="33"/>
      <c r="ORF1" s="33"/>
      <c r="ORG1" s="33"/>
      <c r="ORH1" s="33"/>
      <c r="ORI1" s="33"/>
      <c r="ORJ1" s="33"/>
      <c r="ORK1" s="33"/>
      <c r="ORL1" s="33"/>
      <c r="ORM1" s="33"/>
      <c r="ORN1" s="33"/>
      <c r="ORO1" s="33"/>
      <c r="ORP1" s="33"/>
      <c r="ORQ1" s="33"/>
      <c r="ORR1" s="33"/>
      <c r="ORS1" s="33"/>
      <c r="ORT1" s="33"/>
      <c r="ORU1" s="33"/>
      <c r="ORV1" s="33"/>
      <c r="ORW1" s="33"/>
      <c r="ORX1" s="33"/>
      <c r="ORY1" s="33"/>
      <c r="ORZ1" s="33"/>
      <c r="OSA1" s="33"/>
      <c r="OSB1" s="33"/>
      <c r="OSC1" s="33"/>
      <c r="OSD1" s="33"/>
      <c r="OSE1" s="33"/>
      <c r="OSF1" s="33"/>
      <c r="OSG1" s="33"/>
      <c r="OSH1" s="33"/>
      <c r="OSI1" s="33"/>
      <c r="OSJ1" s="33"/>
      <c r="OSK1" s="33"/>
      <c r="OSL1" s="33"/>
      <c r="OSM1" s="33"/>
      <c r="OSN1" s="33"/>
      <c r="OSO1" s="33"/>
      <c r="OSP1" s="33"/>
      <c r="OSQ1" s="33"/>
      <c r="OSR1" s="33"/>
      <c r="OSS1" s="33"/>
      <c r="OST1" s="33"/>
      <c r="OSU1" s="33"/>
      <c r="OSV1" s="33"/>
      <c r="OSW1" s="33"/>
      <c r="OSX1" s="33"/>
      <c r="OSY1" s="33"/>
      <c r="OSZ1" s="33"/>
      <c r="OTA1" s="33"/>
      <c r="OTB1" s="33"/>
      <c r="OTC1" s="33"/>
      <c r="OTD1" s="33"/>
      <c r="OTE1" s="33"/>
      <c r="OTF1" s="33"/>
      <c r="OTG1" s="33"/>
      <c r="OTH1" s="33"/>
      <c r="OTI1" s="33"/>
      <c r="OTJ1" s="33"/>
      <c r="OTK1" s="33"/>
      <c r="OTL1" s="33"/>
      <c r="OTM1" s="33"/>
      <c r="OTN1" s="33"/>
      <c r="OTO1" s="33"/>
      <c r="OTP1" s="33"/>
      <c r="OTQ1" s="33"/>
      <c r="OTR1" s="33"/>
      <c r="OTS1" s="33"/>
      <c r="OTT1" s="33"/>
      <c r="OTU1" s="33"/>
      <c r="OTV1" s="33"/>
      <c r="OTW1" s="33"/>
      <c r="OTX1" s="33"/>
      <c r="OTY1" s="33"/>
      <c r="OTZ1" s="33"/>
      <c r="OUA1" s="33"/>
      <c r="OUB1" s="33"/>
      <c r="OUC1" s="33"/>
      <c r="OUD1" s="33"/>
      <c r="OUE1" s="33"/>
      <c r="OUF1" s="33"/>
      <c r="OUG1" s="33"/>
      <c r="OUH1" s="33"/>
      <c r="OUI1" s="33"/>
      <c r="OUJ1" s="33"/>
      <c r="OUK1" s="33"/>
      <c r="OUL1" s="33"/>
      <c r="OUM1" s="33"/>
      <c r="OUN1" s="33"/>
      <c r="OUO1" s="33"/>
      <c r="OUP1" s="33"/>
      <c r="OUQ1" s="33"/>
      <c r="OUR1" s="33"/>
      <c r="OUS1" s="33"/>
      <c r="OUT1" s="33"/>
      <c r="OUU1" s="33"/>
      <c r="OUV1" s="33"/>
      <c r="OUW1" s="33"/>
      <c r="OUX1" s="33"/>
      <c r="OUY1" s="33"/>
      <c r="OUZ1" s="33"/>
      <c r="OVA1" s="33"/>
      <c r="OVB1" s="33"/>
      <c r="OVC1" s="33"/>
      <c r="OVD1" s="33"/>
      <c r="OVE1" s="33"/>
      <c r="OVF1" s="33"/>
      <c r="OVG1" s="33"/>
      <c r="OVH1" s="33"/>
      <c r="OVI1" s="33"/>
      <c r="OVJ1" s="33"/>
      <c r="OVK1" s="33"/>
      <c r="OVL1" s="33"/>
      <c r="OVM1" s="33"/>
      <c r="OVN1" s="33"/>
      <c r="OVO1" s="33"/>
      <c r="OVP1" s="33"/>
      <c r="OVQ1" s="33"/>
      <c r="OVR1" s="33"/>
      <c r="OVS1" s="33"/>
      <c r="OVT1" s="33"/>
      <c r="OVU1" s="33"/>
      <c r="OVV1" s="33"/>
      <c r="OVW1" s="33"/>
      <c r="OVX1" s="33"/>
      <c r="OVY1" s="33"/>
      <c r="OVZ1" s="33"/>
      <c r="OWA1" s="33"/>
      <c r="OWB1" s="33"/>
      <c r="OWC1" s="33"/>
      <c r="OWD1" s="33"/>
      <c r="OWE1" s="33"/>
      <c r="OWF1" s="33"/>
      <c r="OWG1" s="33"/>
      <c r="OWH1" s="33"/>
      <c r="OWI1" s="33"/>
      <c r="OWJ1" s="33"/>
      <c r="OWK1" s="33"/>
      <c r="OWL1" s="33"/>
      <c r="OWM1" s="33"/>
      <c r="OWN1" s="33"/>
      <c r="OWO1" s="33"/>
      <c r="OWP1" s="33"/>
      <c r="OWQ1" s="33"/>
      <c r="OWR1" s="33"/>
      <c r="OWS1" s="33"/>
      <c r="OWT1" s="33"/>
      <c r="OWU1" s="33"/>
      <c r="OWV1" s="33"/>
      <c r="OWW1" s="33"/>
      <c r="OWX1" s="33"/>
      <c r="OWY1" s="33"/>
      <c r="OWZ1" s="33"/>
      <c r="OXA1" s="33"/>
      <c r="OXB1" s="33"/>
      <c r="OXC1" s="33"/>
      <c r="OXD1" s="33"/>
      <c r="OXE1" s="33"/>
      <c r="OXF1" s="33"/>
      <c r="OXG1" s="33"/>
      <c r="OXH1" s="33"/>
      <c r="OXI1" s="33"/>
      <c r="OXJ1" s="33"/>
      <c r="OXK1" s="33"/>
      <c r="OXL1" s="33"/>
      <c r="OXM1" s="33"/>
      <c r="OXN1" s="33"/>
      <c r="OXO1" s="33"/>
      <c r="OXP1" s="33"/>
      <c r="OXQ1" s="33"/>
      <c r="OXR1" s="33"/>
      <c r="OXS1" s="33"/>
      <c r="OXT1" s="33"/>
      <c r="OXU1" s="33"/>
      <c r="OXV1" s="33"/>
      <c r="OXW1" s="33"/>
      <c r="OXX1" s="33"/>
      <c r="OXY1" s="33"/>
      <c r="OXZ1" s="33"/>
      <c r="OYA1" s="33"/>
      <c r="OYB1" s="33"/>
      <c r="OYC1" s="33"/>
      <c r="OYD1" s="33"/>
      <c r="OYE1" s="33"/>
      <c r="OYF1" s="33"/>
      <c r="OYG1" s="33"/>
      <c r="OYH1" s="33"/>
      <c r="OYI1" s="33"/>
      <c r="OYJ1" s="33"/>
      <c r="OYK1" s="33"/>
      <c r="OYL1" s="33"/>
      <c r="OYM1" s="33"/>
      <c r="OYN1" s="33"/>
      <c r="OYO1" s="33"/>
      <c r="OYP1" s="33"/>
      <c r="OYQ1" s="33"/>
      <c r="OYR1" s="33"/>
      <c r="OYS1" s="33"/>
      <c r="OYT1" s="33"/>
      <c r="OYU1" s="33"/>
      <c r="OYV1" s="33"/>
      <c r="OYW1" s="33"/>
      <c r="OYX1" s="33"/>
      <c r="OYY1" s="33"/>
      <c r="OYZ1" s="33"/>
      <c r="OZA1" s="33"/>
      <c r="OZB1" s="33"/>
      <c r="OZC1" s="33"/>
      <c r="OZD1" s="33"/>
      <c r="OZE1" s="33"/>
      <c r="OZF1" s="33"/>
      <c r="OZG1" s="33"/>
      <c r="OZH1" s="33"/>
      <c r="OZI1" s="33"/>
      <c r="OZJ1" s="33"/>
      <c r="OZK1" s="33"/>
      <c r="OZL1" s="33"/>
      <c r="OZM1" s="33"/>
      <c r="OZN1" s="33"/>
      <c r="OZO1" s="33"/>
      <c r="OZP1" s="33"/>
      <c r="OZQ1" s="33"/>
      <c r="OZR1" s="33"/>
      <c r="OZS1" s="33"/>
      <c r="OZT1" s="33"/>
      <c r="OZU1" s="33"/>
      <c r="OZV1" s="33"/>
      <c r="OZW1" s="33"/>
      <c r="OZX1" s="33"/>
      <c r="OZY1" s="33"/>
      <c r="OZZ1" s="33"/>
      <c r="PAA1" s="33"/>
      <c r="PAB1" s="33"/>
      <c r="PAC1" s="33"/>
      <c r="PAD1" s="33"/>
      <c r="PAE1" s="33"/>
      <c r="PAF1" s="33"/>
      <c r="PAG1" s="33"/>
      <c r="PAH1" s="33"/>
      <c r="PAI1" s="33"/>
      <c r="PAJ1" s="33"/>
      <c r="PAK1" s="33"/>
      <c r="PAL1" s="33"/>
      <c r="PAM1" s="33"/>
      <c r="PAN1" s="33"/>
      <c r="PAO1" s="33"/>
      <c r="PAP1" s="33"/>
      <c r="PAQ1" s="33"/>
      <c r="PAR1" s="33"/>
      <c r="PAS1" s="33"/>
      <c r="PAT1" s="33"/>
      <c r="PAU1" s="33"/>
      <c r="PAV1" s="33"/>
      <c r="PAW1" s="33"/>
      <c r="PAX1" s="33"/>
      <c r="PAY1" s="33"/>
      <c r="PAZ1" s="33"/>
      <c r="PBA1" s="33"/>
      <c r="PBB1" s="33"/>
      <c r="PBC1" s="33"/>
      <c r="PBD1" s="33"/>
      <c r="PBE1" s="33"/>
      <c r="PBF1" s="33"/>
      <c r="PBG1" s="33"/>
      <c r="PBH1" s="33"/>
      <c r="PBI1" s="33"/>
      <c r="PBJ1" s="33"/>
      <c r="PBK1" s="33"/>
      <c r="PBL1" s="33"/>
      <c r="PBM1" s="33"/>
      <c r="PBN1" s="33"/>
      <c r="PBO1" s="33"/>
      <c r="PBP1" s="33"/>
      <c r="PBQ1" s="33"/>
      <c r="PBR1" s="33"/>
      <c r="PBS1" s="33"/>
      <c r="PBT1" s="33"/>
      <c r="PBU1" s="33"/>
      <c r="PBV1" s="33"/>
      <c r="PBW1" s="33"/>
      <c r="PBX1" s="33"/>
      <c r="PBY1" s="33"/>
      <c r="PBZ1" s="33"/>
      <c r="PCA1" s="33"/>
      <c r="PCB1" s="33"/>
      <c r="PCC1" s="33"/>
      <c r="PCD1" s="33"/>
      <c r="PCE1" s="33"/>
      <c r="PCF1" s="33"/>
      <c r="PCG1" s="33"/>
      <c r="PCH1" s="33"/>
      <c r="PCI1" s="33"/>
      <c r="PCJ1" s="33"/>
      <c r="PCK1" s="33"/>
      <c r="PCL1" s="33"/>
      <c r="PCM1" s="33"/>
      <c r="PCN1" s="33"/>
      <c r="PCO1" s="33"/>
      <c r="PCP1" s="33"/>
      <c r="PCQ1" s="33"/>
      <c r="PCR1" s="33"/>
      <c r="PCS1" s="33"/>
      <c r="PCT1" s="33"/>
      <c r="PCU1" s="33"/>
      <c r="PCV1" s="33"/>
      <c r="PCW1" s="33"/>
      <c r="PCX1" s="33"/>
      <c r="PCY1" s="33"/>
      <c r="PCZ1" s="33"/>
      <c r="PDA1" s="33"/>
      <c r="PDB1" s="33"/>
      <c r="PDC1" s="33"/>
      <c r="PDD1" s="33"/>
      <c r="PDE1" s="33"/>
      <c r="PDF1" s="33"/>
      <c r="PDG1" s="33"/>
      <c r="PDH1" s="33"/>
      <c r="PDI1" s="33"/>
      <c r="PDJ1" s="33"/>
      <c r="PDK1" s="33"/>
      <c r="PDL1" s="33"/>
      <c r="PDM1" s="33"/>
      <c r="PDN1" s="33"/>
      <c r="PDO1" s="33"/>
      <c r="PDP1" s="33"/>
      <c r="PDQ1" s="33"/>
      <c r="PDR1" s="33"/>
      <c r="PDS1" s="33"/>
      <c r="PDT1" s="33"/>
      <c r="PDU1" s="33"/>
      <c r="PDV1" s="33"/>
      <c r="PDW1" s="33"/>
      <c r="PDX1" s="33"/>
      <c r="PDY1" s="33"/>
      <c r="PDZ1" s="33"/>
      <c r="PEA1" s="33"/>
      <c r="PEB1" s="33"/>
      <c r="PEC1" s="33"/>
      <c r="PED1" s="33"/>
      <c r="PEE1" s="33"/>
      <c r="PEF1" s="33"/>
      <c r="PEG1" s="33"/>
      <c r="PEH1" s="33"/>
      <c r="PEI1" s="33"/>
      <c r="PEJ1" s="33"/>
      <c r="PEK1" s="33"/>
      <c r="PEL1" s="33"/>
      <c r="PEM1" s="33"/>
      <c r="PEN1" s="33"/>
      <c r="PEO1" s="33"/>
      <c r="PEP1" s="33"/>
      <c r="PEQ1" s="33"/>
      <c r="PER1" s="33"/>
      <c r="PES1" s="33"/>
      <c r="PET1" s="33"/>
      <c r="PEU1" s="33"/>
      <c r="PEV1" s="33"/>
      <c r="PEW1" s="33"/>
      <c r="PEX1" s="33"/>
      <c r="PEY1" s="33"/>
      <c r="PEZ1" s="33"/>
      <c r="PFA1" s="33"/>
      <c r="PFB1" s="33"/>
      <c r="PFC1" s="33"/>
      <c r="PFD1" s="33"/>
      <c r="PFE1" s="33"/>
      <c r="PFF1" s="33"/>
      <c r="PFG1" s="33"/>
      <c r="PFH1" s="33"/>
      <c r="PFI1" s="33"/>
      <c r="PFJ1" s="33"/>
      <c r="PFK1" s="33"/>
      <c r="PFL1" s="33"/>
      <c r="PFM1" s="33"/>
      <c r="PFN1" s="33"/>
      <c r="PFO1" s="33"/>
      <c r="PFP1" s="33"/>
      <c r="PFQ1" s="33"/>
      <c r="PFR1" s="33"/>
      <c r="PFS1" s="33"/>
      <c r="PFT1" s="33"/>
      <c r="PFU1" s="33"/>
      <c r="PFV1" s="33"/>
      <c r="PFW1" s="33"/>
      <c r="PFX1" s="33"/>
      <c r="PFY1" s="33"/>
      <c r="PFZ1" s="33"/>
      <c r="PGA1" s="33"/>
      <c r="PGB1" s="33"/>
      <c r="PGC1" s="33"/>
      <c r="PGD1" s="33"/>
      <c r="PGE1" s="33"/>
      <c r="PGF1" s="33"/>
      <c r="PGG1" s="33"/>
      <c r="PGH1" s="33"/>
      <c r="PGI1" s="33"/>
      <c r="PGJ1" s="33"/>
      <c r="PGK1" s="33"/>
      <c r="PGL1" s="33"/>
      <c r="PGM1" s="33"/>
      <c r="PGN1" s="33"/>
      <c r="PGO1" s="33"/>
      <c r="PGP1" s="33"/>
      <c r="PGQ1" s="33"/>
      <c r="PGR1" s="33"/>
      <c r="PGS1" s="33"/>
      <c r="PGT1" s="33"/>
      <c r="PGU1" s="33"/>
      <c r="PGV1" s="33"/>
      <c r="PGW1" s="33"/>
      <c r="PGX1" s="33"/>
      <c r="PGY1" s="33"/>
      <c r="PGZ1" s="33"/>
      <c r="PHA1" s="33"/>
      <c r="PHB1" s="33"/>
      <c r="PHC1" s="33"/>
      <c r="PHD1" s="33"/>
      <c r="PHE1" s="33"/>
      <c r="PHF1" s="33"/>
      <c r="PHG1" s="33"/>
      <c r="PHH1" s="33"/>
      <c r="PHI1" s="33"/>
      <c r="PHJ1" s="33"/>
      <c r="PHK1" s="33"/>
      <c r="PHL1" s="33"/>
      <c r="PHM1" s="33"/>
      <c r="PHN1" s="33"/>
      <c r="PHO1" s="33"/>
      <c r="PHP1" s="33"/>
      <c r="PHQ1" s="33"/>
      <c r="PHR1" s="33"/>
      <c r="PHS1" s="33"/>
      <c r="PHT1" s="33"/>
      <c r="PHU1" s="33"/>
      <c r="PHV1" s="33"/>
      <c r="PHW1" s="33"/>
      <c r="PHX1" s="33"/>
      <c r="PHY1" s="33"/>
      <c r="PHZ1" s="33"/>
      <c r="PIA1" s="33"/>
      <c r="PIB1" s="33"/>
      <c r="PIC1" s="33"/>
      <c r="PID1" s="33"/>
      <c r="PIE1" s="33"/>
      <c r="PIF1" s="33"/>
      <c r="PIG1" s="33"/>
      <c r="PIH1" s="33"/>
      <c r="PII1" s="33"/>
      <c r="PIJ1" s="33"/>
      <c r="PIK1" s="33"/>
      <c r="PIL1" s="33"/>
      <c r="PIM1" s="33"/>
      <c r="PIN1" s="33"/>
      <c r="PIO1" s="33"/>
      <c r="PIP1" s="33"/>
      <c r="PIQ1" s="33"/>
      <c r="PIR1" s="33"/>
      <c r="PIS1" s="33"/>
      <c r="PIT1" s="33"/>
      <c r="PIU1" s="33"/>
      <c r="PIV1" s="33"/>
      <c r="PIW1" s="33"/>
      <c r="PIX1" s="33"/>
      <c r="PIY1" s="33"/>
      <c r="PIZ1" s="33"/>
      <c r="PJA1" s="33"/>
      <c r="PJB1" s="33"/>
      <c r="PJC1" s="33"/>
      <c r="PJD1" s="33"/>
      <c r="PJE1" s="33"/>
      <c r="PJF1" s="33"/>
      <c r="PJG1" s="33"/>
      <c r="PJH1" s="33"/>
      <c r="PJI1" s="33"/>
      <c r="PJJ1" s="33"/>
      <c r="PJK1" s="33"/>
      <c r="PJL1" s="33"/>
      <c r="PJM1" s="33"/>
      <c r="PJN1" s="33"/>
      <c r="PJO1" s="33"/>
      <c r="PJP1" s="33"/>
      <c r="PJQ1" s="33"/>
      <c r="PJR1" s="33"/>
      <c r="PJS1" s="33"/>
      <c r="PJT1" s="33"/>
      <c r="PJU1" s="33"/>
      <c r="PJV1" s="33"/>
      <c r="PJW1" s="33"/>
      <c r="PJX1" s="33"/>
      <c r="PJY1" s="33"/>
      <c r="PJZ1" s="33"/>
      <c r="PKA1" s="33"/>
      <c r="PKB1" s="33"/>
      <c r="PKC1" s="33"/>
      <c r="PKD1" s="33"/>
      <c r="PKE1" s="33"/>
      <c r="PKF1" s="33"/>
      <c r="PKG1" s="33"/>
      <c r="PKH1" s="33"/>
      <c r="PKI1" s="33"/>
      <c r="PKJ1" s="33"/>
      <c r="PKK1" s="33"/>
      <c r="PKL1" s="33"/>
      <c r="PKM1" s="33"/>
      <c r="PKN1" s="33"/>
      <c r="PKO1" s="33"/>
      <c r="PKP1" s="33"/>
      <c r="PKQ1" s="33"/>
      <c r="PKR1" s="33"/>
      <c r="PKS1" s="33"/>
      <c r="PKT1" s="33"/>
      <c r="PKU1" s="33"/>
      <c r="PKV1" s="33"/>
      <c r="PKW1" s="33"/>
      <c r="PKX1" s="33"/>
      <c r="PKY1" s="33"/>
      <c r="PKZ1" s="33"/>
      <c r="PLA1" s="33"/>
      <c r="PLB1" s="33"/>
      <c r="PLC1" s="33"/>
      <c r="PLD1" s="33"/>
      <c r="PLE1" s="33"/>
      <c r="PLF1" s="33"/>
      <c r="PLG1" s="33"/>
      <c r="PLH1" s="33"/>
      <c r="PLI1" s="33"/>
      <c r="PLJ1" s="33"/>
      <c r="PLK1" s="33"/>
      <c r="PLL1" s="33"/>
      <c r="PLM1" s="33"/>
      <c r="PLN1" s="33"/>
      <c r="PLO1" s="33"/>
      <c r="PLP1" s="33"/>
      <c r="PLQ1" s="33"/>
      <c r="PLR1" s="33"/>
      <c r="PLS1" s="33"/>
      <c r="PLT1" s="33"/>
      <c r="PLU1" s="33"/>
      <c r="PLV1" s="33"/>
      <c r="PLW1" s="33"/>
      <c r="PLX1" s="33"/>
      <c r="PLY1" s="33"/>
      <c r="PLZ1" s="33"/>
      <c r="PMA1" s="33"/>
      <c r="PMB1" s="33"/>
      <c r="PMC1" s="33"/>
      <c r="PMD1" s="33"/>
      <c r="PME1" s="33"/>
      <c r="PMF1" s="33"/>
      <c r="PMG1" s="33"/>
      <c r="PMH1" s="33"/>
      <c r="PMI1" s="33"/>
      <c r="PMJ1" s="33"/>
      <c r="PMK1" s="33"/>
      <c r="PML1" s="33"/>
      <c r="PMM1" s="33"/>
      <c r="PMN1" s="33"/>
      <c r="PMO1" s="33"/>
      <c r="PMP1" s="33"/>
      <c r="PMQ1" s="33"/>
      <c r="PMR1" s="33"/>
      <c r="PMS1" s="33"/>
      <c r="PMT1" s="33"/>
      <c r="PMU1" s="33"/>
      <c r="PMV1" s="33"/>
      <c r="PMW1" s="33"/>
      <c r="PMX1" s="33"/>
      <c r="PMY1" s="33"/>
      <c r="PMZ1" s="33"/>
      <c r="PNA1" s="33"/>
      <c r="PNB1" s="33"/>
      <c r="PNC1" s="33"/>
      <c r="PND1" s="33"/>
      <c r="PNE1" s="33"/>
      <c r="PNF1" s="33"/>
      <c r="PNG1" s="33"/>
      <c r="PNH1" s="33"/>
      <c r="PNI1" s="33"/>
      <c r="PNJ1" s="33"/>
      <c r="PNK1" s="33"/>
      <c r="PNL1" s="33"/>
      <c r="PNM1" s="33"/>
      <c r="PNN1" s="33"/>
      <c r="PNO1" s="33"/>
      <c r="PNP1" s="33"/>
      <c r="PNQ1" s="33"/>
      <c r="PNR1" s="33"/>
      <c r="PNS1" s="33"/>
      <c r="PNT1" s="33"/>
      <c r="PNU1" s="33"/>
      <c r="PNV1" s="33"/>
      <c r="PNW1" s="33"/>
      <c r="PNX1" s="33"/>
      <c r="PNY1" s="33"/>
      <c r="PNZ1" s="33"/>
      <c r="POA1" s="33"/>
      <c r="POB1" s="33"/>
      <c r="POC1" s="33"/>
      <c r="POD1" s="33"/>
      <c r="POE1" s="33"/>
      <c r="POF1" s="33"/>
      <c r="POG1" s="33"/>
      <c r="POH1" s="33"/>
      <c r="POI1" s="33"/>
      <c r="POJ1" s="33"/>
      <c r="POK1" s="33"/>
      <c r="POL1" s="33"/>
      <c r="POM1" s="33"/>
      <c r="PON1" s="33"/>
      <c r="POO1" s="33"/>
      <c r="POP1" s="33"/>
      <c r="POQ1" s="33"/>
      <c r="POR1" s="33"/>
      <c r="POS1" s="33"/>
      <c r="POT1" s="33"/>
      <c r="POU1" s="33"/>
      <c r="POV1" s="33"/>
      <c r="POW1" s="33"/>
      <c r="POX1" s="33"/>
      <c r="POY1" s="33"/>
      <c r="POZ1" s="33"/>
      <c r="PPA1" s="33"/>
      <c r="PPB1" s="33"/>
      <c r="PPC1" s="33"/>
      <c r="PPD1" s="33"/>
      <c r="PPE1" s="33"/>
      <c r="PPF1" s="33"/>
      <c r="PPG1" s="33"/>
      <c r="PPH1" s="33"/>
      <c r="PPI1" s="33"/>
      <c r="PPJ1" s="33"/>
      <c r="PPK1" s="33"/>
      <c r="PPL1" s="33"/>
      <c r="PPM1" s="33"/>
      <c r="PPN1" s="33"/>
      <c r="PPO1" s="33"/>
      <c r="PPP1" s="33"/>
      <c r="PPQ1" s="33"/>
      <c r="PPR1" s="33"/>
      <c r="PPS1" s="33"/>
      <c r="PPT1" s="33"/>
      <c r="PPU1" s="33"/>
      <c r="PPV1" s="33"/>
      <c r="PPW1" s="33"/>
      <c r="PPX1" s="33"/>
      <c r="PPY1" s="33"/>
      <c r="PPZ1" s="33"/>
      <c r="PQA1" s="33"/>
      <c r="PQB1" s="33"/>
      <c r="PQC1" s="33"/>
      <c r="PQD1" s="33"/>
      <c r="PQE1" s="33"/>
      <c r="PQF1" s="33"/>
      <c r="PQG1" s="33"/>
      <c r="PQH1" s="33"/>
      <c r="PQI1" s="33"/>
      <c r="PQJ1" s="33"/>
      <c r="PQK1" s="33"/>
      <c r="PQL1" s="33"/>
      <c r="PQM1" s="33"/>
      <c r="PQN1" s="33"/>
      <c r="PQO1" s="33"/>
      <c r="PQP1" s="33"/>
      <c r="PQQ1" s="33"/>
      <c r="PQR1" s="33"/>
      <c r="PQS1" s="33"/>
      <c r="PQT1" s="33"/>
      <c r="PQU1" s="33"/>
      <c r="PQV1" s="33"/>
      <c r="PQW1" s="33"/>
      <c r="PQX1" s="33"/>
      <c r="PQY1" s="33"/>
      <c r="PQZ1" s="33"/>
      <c r="PRA1" s="33"/>
      <c r="PRB1" s="33"/>
      <c r="PRC1" s="33"/>
      <c r="PRD1" s="33"/>
      <c r="PRE1" s="33"/>
      <c r="PRF1" s="33"/>
      <c r="PRG1" s="33"/>
      <c r="PRH1" s="33"/>
      <c r="PRI1" s="33"/>
      <c r="PRJ1" s="33"/>
      <c r="PRK1" s="33"/>
      <c r="PRL1" s="33"/>
      <c r="PRM1" s="33"/>
      <c r="PRN1" s="33"/>
      <c r="PRO1" s="33"/>
      <c r="PRP1" s="33"/>
      <c r="PRQ1" s="33"/>
      <c r="PRR1" s="33"/>
      <c r="PRS1" s="33"/>
      <c r="PRT1" s="33"/>
      <c r="PRU1" s="33"/>
      <c r="PRV1" s="33"/>
      <c r="PRW1" s="33"/>
      <c r="PRX1" s="33"/>
      <c r="PRY1" s="33"/>
      <c r="PRZ1" s="33"/>
      <c r="PSA1" s="33"/>
      <c r="PSB1" s="33"/>
      <c r="PSC1" s="33"/>
      <c r="PSD1" s="33"/>
      <c r="PSE1" s="33"/>
      <c r="PSF1" s="33"/>
      <c r="PSG1" s="33"/>
      <c r="PSH1" s="33"/>
      <c r="PSI1" s="33"/>
      <c r="PSJ1" s="33"/>
      <c r="PSK1" s="33"/>
      <c r="PSL1" s="33"/>
      <c r="PSM1" s="33"/>
      <c r="PSN1" s="33"/>
      <c r="PSO1" s="33"/>
      <c r="PSP1" s="33"/>
      <c r="PSQ1" s="33"/>
      <c r="PSR1" s="33"/>
      <c r="PSS1" s="33"/>
      <c r="PST1" s="33"/>
      <c r="PSU1" s="33"/>
      <c r="PSV1" s="33"/>
      <c r="PSW1" s="33"/>
      <c r="PSX1" s="33"/>
      <c r="PSY1" s="33"/>
      <c r="PSZ1" s="33"/>
      <c r="PTA1" s="33"/>
      <c r="PTB1" s="33"/>
      <c r="PTC1" s="33"/>
      <c r="PTD1" s="33"/>
      <c r="PTE1" s="33"/>
      <c r="PTF1" s="33"/>
      <c r="PTG1" s="33"/>
      <c r="PTH1" s="33"/>
      <c r="PTI1" s="33"/>
      <c r="PTJ1" s="33"/>
      <c r="PTK1" s="33"/>
      <c r="PTL1" s="33"/>
      <c r="PTM1" s="33"/>
      <c r="PTN1" s="33"/>
      <c r="PTO1" s="33"/>
      <c r="PTP1" s="33"/>
      <c r="PTQ1" s="33"/>
      <c r="PTR1" s="33"/>
      <c r="PTS1" s="33"/>
      <c r="PTT1" s="33"/>
      <c r="PTU1" s="33"/>
      <c r="PTV1" s="33"/>
      <c r="PTW1" s="33"/>
      <c r="PTX1" s="33"/>
      <c r="PTY1" s="33"/>
      <c r="PTZ1" s="33"/>
      <c r="PUA1" s="33"/>
      <c r="PUB1" s="33"/>
      <c r="PUC1" s="33"/>
      <c r="PUD1" s="33"/>
      <c r="PUE1" s="33"/>
      <c r="PUF1" s="33"/>
      <c r="PUG1" s="33"/>
      <c r="PUH1" s="33"/>
      <c r="PUI1" s="33"/>
      <c r="PUJ1" s="33"/>
      <c r="PUK1" s="33"/>
      <c r="PUL1" s="33"/>
      <c r="PUM1" s="33"/>
      <c r="PUN1" s="33"/>
      <c r="PUO1" s="33"/>
      <c r="PUP1" s="33"/>
      <c r="PUQ1" s="33"/>
      <c r="PUR1" s="33"/>
      <c r="PUS1" s="33"/>
      <c r="PUT1" s="33"/>
      <c r="PUU1" s="33"/>
      <c r="PUV1" s="33"/>
      <c r="PUW1" s="33"/>
      <c r="PUX1" s="33"/>
      <c r="PUY1" s="33"/>
      <c r="PUZ1" s="33"/>
      <c r="PVA1" s="33"/>
      <c r="PVB1" s="33"/>
      <c r="PVC1" s="33"/>
      <c r="PVD1" s="33"/>
      <c r="PVE1" s="33"/>
      <c r="PVF1" s="33"/>
      <c r="PVG1" s="33"/>
      <c r="PVH1" s="33"/>
      <c r="PVI1" s="33"/>
      <c r="PVJ1" s="33"/>
      <c r="PVK1" s="33"/>
      <c r="PVL1" s="33"/>
      <c r="PVM1" s="33"/>
      <c r="PVN1" s="33"/>
      <c r="PVO1" s="33"/>
      <c r="PVP1" s="33"/>
      <c r="PVQ1" s="33"/>
      <c r="PVR1" s="33"/>
      <c r="PVS1" s="33"/>
      <c r="PVT1" s="33"/>
      <c r="PVU1" s="33"/>
      <c r="PVV1" s="33"/>
      <c r="PVW1" s="33"/>
      <c r="PVX1" s="33"/>
      <c r="PVY1" s="33"/>
      <c r="PVZ1" s="33"/>
      <c r="PWA1" s="33"/>
      <c r="PWB1" s="33"/>
      <c r="PWC1" s="33"/>
      <c r="PWD1" s="33"/>
      <c r="PWE1" s="33"/>
      <c r="PWF1" s="33"/>
      <c r="PWG1" s="33"/>
      <c r="PWH1" s="33"/>
      <c r="PWI1" s="33"/>
      <c r="PWJ1" s="33"/>
      <c r="PWK1" s="33"/>
      <c r="PWL1" s="33"/>
      <c r="PWM1" s="33"/>
      <c r="PWN1" s="33"/>
      <c r="PWO1" s="33"/>
      <c r="PWP1" s="33"/>
      <c r="PWQ1" s="33"/>
      <c r="PWR1" s="33"/>
      <c r="PWS1" s="33"/>
      <c r="PWT1" s="33"/>
      <c r="PWU1" s="33"/>
      <c r="PWV1" s="33"/>
      <c r="PWW1" s="33"/>
      <c r="PWX1" s="33"/>
      <c r="PWY1" s="33"/>
      <c r="PWZ1" s="33"/>
      <c r="PXA1" s="33"/>
      <c r="PXB1" s="33"/>
      <c r="PXC1" s="33"/>
      <c r="PXD1" s="33"/>
      <c r="PXE1" s="33"/>
      <c r="PXF1" s="33"/>
      <c r="PXG1" s="33"/>
      <c r="PXH1" s="33"/>
      <c r="PXI1" s="33"/>
      <c r="PXJ1" s="33"/>
      <c r="PXK1" s="33"/>
      <c r="PXL1" s="33"/>
      <c r="PXM1" s="33"/>
      <c r="PXN1" s="33"/>
      <c r="PXO1" s="33"/>
      <c r="PXP1" s="33"/>
      <c r="PXQ1" s="33"/>
      <c r="PXR1" s="33"/>
      <c r="PXS1" s="33"/>
      <c r="PXT1" s="33"/>
      <c r="PXU1" s="33"/>
      <c r="PXV1" s="33"/>
      <c r="PXW1" s="33"/>
      <c r="PXX1" s="33"/>
      <c r="PXY1" s="33"/>
      <c r="PXZ1" s="33"/>
      <c r="PYA1" s="33"/>
      <c r="PYB1" s="33"/>
      <c r="PYC1" s="33"/>
      <c r="PYD1" s="33"/>
      <c r="PYE1" s="33"/>
      <c r="PYF1" s="33"/>
      <c r="PYG1" s="33"/>
      <c r="PYH1" s="33"/>
      <c r="PYI1" s="33"/>
      <c r="PYJ1" s="33"/>
      <c r="PYK1" s="33"/>
      <c r="PYL1" s="33"/>
      <c r="PYM1" s="33"/>
      <c r="PYN1" s="33"/>
      <c r="PYO1" s="33"/>
      <c r="PYP1" s="33"/>
      <c r="PYQ1" s="33"/>
      <c r="PYR1" s="33"/>
      <c r="PYS1" s="33"/>
      <c r="PYT1" s="33"/>
      <c r="PYU1" s="33"/>
      <c r="PYV1" s="33"/>
      <c r="PYW1" s="33"/>
      <c r="PYX1" s="33"/>
      <c r="PYY1" s="33"/>
      <c r="PYZ1" s="33"/>
      <c r="PZA1" s="33"/>
      <c r="PZB1" s="33"/>
      <c r="PZC1" s="33"/>
      <c r="PZD1" s="33"/>
      <c r="PZE1" s="33"/>
      <c r="PZF1" s="33"/>
      <c r="PZG1" s="33"/>
      <c r="PZH1" s="33"/>
      <c r="PZI1" s="33"/>
      <c r="PZJ1" s="33"/>
      <c r="PZK1" s="33"/>
      <c r="PZL1" s="33"/>
      <c r="PZM1" s="33"/>
      <c r="PZN1" s="33"/>
      <c r="PZO1" s="33"/>
      <c r="PZP1" s="33"/>
      <c r="PZQ1" s="33"/>
      <c r="PZR1" s="33"/>
      <c r="PZS1" s="33"/>
      <c r="PZT1" s="33"/>
      <c r="PZU1" s="33"/>
      <c r="PZV1" s="33"/>
      <c r="PZW1" s="33"/>
      <c r="PZX1" s="33"/>
      <c r="PZY1" s="33"/>
      <c r="PZZ1" s="33"/>
      <c r="QAA1" s="33"/>
      <c r="QAB1" s="33"/>
      <c r="QAC1" s="33"/>
      <c r="QAD1" s="33"/>
      <c r="QAE1" s="33"/>
      <c r="QAF1" s="33"/>
      <c r="QAG1" s="33"/>
      <c r="QAH1" s="33"/>
      <c r="QAI1" s="33"/>
      <c r="QAJ1" s="33"/>
      <c r="QAK1" s="33"/>
      <c r="QAL1" s="33"/>
      <c r="QAM1" s="33"/>
      <c r="QAN1" s="33"/>
      <c r="QAO1" s="33"/>
      <c r="QAP1" s="33"/>
      <c r="QAQ1" s="33"/>
      <c r="QAR1" s="33"/>
      <c r="QAS1" s="33"/>
      <c r="QAT1" s="33"/>
      <c r="QAU1" s="33"/>
      <c r="QAV1" s="33"/>
      <c r="QAW1" s="33"/>
      <c r="QAX1" s="33"/>
      <c r="QAY1" s="33"/>
      <c r="QAZ1" s="33"/>
      <c r="QBA1" s="33"/>
      <c r="QBB1" s="33"/>
      <c r="QBC1" s="33"/>
      <c r="QBD1" s="33"/>
      <c r="QBE1" s="33"/>
      <c r="QBF1" s="33"/>
      <c r="QBG1" s="33"/>
      <c r="QBH1" s="33"/>
      <c r="QBI1" s="33"/>
      <c r="QBJ1" s="33"/>
      <c r="QBK1" s="33"/>
      <c r="QBL1" s="33"/>
      <c r="QBM1" s="33"/>
      <c r="QBN1" s="33"/>
      <c r="QBO1" s="33"/>
      <c r="QBP1" s="33"/>
      <c r="QBQ1" s="33"/>
      <c r="QBR1" s="33"/>
      <c r="QBS1" s="33"/>
      <c r="QBT1" s="33"/>
      <c r="QBU1" s="33"/>
      <c r="QBV1" s="33"/>
      <c r="QBW1" s="33"/>
      <c r="QBX1" s="33"/>
      <c r="QBY1" s="33"/>
      <c r="QBZ1" s="33"/>
      <c r="QCA1" s="33"/>
      <c r="QCB1" s="33"/>
      <c r="QCC1" s="33"/>
      <c r="QCD1" s="33"/>
      <c r="QCE1" s="33"/>
      <c r="QCF1" s="33"/>
      <c r="QCG1" s="33"/>
      <c r="QCH1" s="33"/>
      <c r="QCI1" s="33"/>
      <c r="QCJ1" s="33"/>
      <c r="QCK1" s="33"/>
      <c r="QCL1" s="33"/>
      <c r="QCM1" s="33"/>
      <c r="QCN1" s="33"/>
      <c r="QCO1" s="33"/>
      <c r="QCP1" s="33"/>
      <c r="QCQ1" s="33"/>
      <c r="QCR1" s="33"/>
      <c r="QCS1" s="33"/>
      <c r="QCT1" s="33"/>
      <c r="QCU1" s="33"/>
      <c r="QCV1" s="33"/>
      <c r="QCW1" s="33"/>
      <c r="QCX1" s="33"/>
      <c r="QCY1" s="33"/>
      <c r="QCZ1" s="33"/>
      <c r="QDA1" s="33"/>
      <c r="QDB1" s="33"/>
      <c r="QDC1" s="33"/>
      <c r="QDD1" s="33"/>
      <c r="QDE1" s="33"/>
      <c r="QDF1" s="33"/>
      <c r="QDG1" s="33"/>
      <c r="QDH1" s="33"/>
      <c r="QDI1" s="33"/>
      <c r="QDJ1" s="33"/>
      <c r="QDK1" s="33"/>
      <c r="QDL1" s="33"/>
      <c r="QDM1" s="33"/>
      <c r="QDN1" s="33"/>
      <c r="QDO1" s="33"/>
      <c r="QDP1" s="33"/>
      <c r="QDQ1" s="33"/>
      <c r="QDR1" s="33"/>
      <c r="QDS1" s="33"/>
      <c r="QDT1" s="33"/>
      <c r="QDU1" s="33"/>
      <c r="QDV1" s="33"/>
      <c r="QDW1" s="33"/>
      <c r="QDX1" s="33"/>
      <c r="QDY1" s="33"/>
      <c r="QDZ1" s="33"/>
      <c r="QEA1" s="33"/>
      <c r="QEB1" s="33"/>
      <c r="QEC1" s="33"/>
      <c r="QED1" s="33"/>
      <c r="QEE1" s="33"/>
      <c r="QEF1" s="33"/>
      <c r="QEG1" s="33"/>
      <c r="QEH1" s="33"/>
      <c r="QEI1" s="33"/>
      <c r="QEJ1" s="33"/>
      <c r="QEK1" s="33"/>
      <c r="QEL1" s="33"/>
      <c r="QEM1" s="33"/>
      <c r="QEN1" s="33"/>
      <c r="QEO1" s="33"/>
      <c r="QEP1" s="33"/>
      <c r="QEQ1" s="33"/>
      <c r="QER1" s="33"/>
      <c r="QES1" s="33"/>
      <c r="QET1" s="33"/>
      <c r="QEU1" s="33"/>
      <c r="QEV1" s="33"/>
      <c r="QEW1" s="33"/>
      <c r="QEX1" s="33"/>
      <c r="QEY1" s="33"/>
      <c r="QEZ1" s="33"/>
      <c r="QFA1" s="33"/>
      <c r="QFB1" s="33"/>
      <c r="QFC1" s="33"/>
      <c r="QFD1" s="33"/>
      <c r="QFE1" s="33"/>
      <c r="QFF1" s="33"/>
      <c r="QFG1" s="33"/>
      <c r="QFH1" s="33"/>
      <c r="QFI1" s="33"/>
      <c r="QFJ1" s="33"/>
      <c r="QFK1" s="33"/>
      <c r="QFL1" s="33"/>
      <c r="QFM1" s="33"/>
      <c r="QFN1" s="33"/>
      <c r="QFO1" s="33"/>
      <c r="QFP1" s="33"/>
      <c r="QFQ1" s="33"/>
      <c r="QFR1" s="33"/>
      <c r="QFS1" s="33"/>
      <c r="QFT1" s="33"/>
      <c r="QFU1" s="33"/>
      <c r="QFV1" s="33"/>
      <c r="QFW1" s="33"/>
      <c r="QFX1" s="33"/>
      <c r="QFY1" s="33"/>
      <c r="QFZ1" s="33"/>
      <c r="QGA1" s="33"/>
      <c r="QGB1" s="33"/>
      <c r="QGC1" s="33"/>
      <c r="QGD1" s="33"/>
      <c r="QGE1" s="33"/>
      <c r="QGF1" s="33"/>
      <c r="QGG1" s="33"/>
      <c r="QGH1" s="33"/>
      <c r="QGI1" s="33"/>
      <c r="QGJ1" s="33"/>
      <c r="QGK1" s="33"/>
      <c r="QGL1" s="33"/>
      <c r="QGM1" s="33"/>
      <c r="QGN1" s="33"/>
      <c r="QGO1" s="33"/>
      <c r="QGP1" s="33"/>
      <c r="QGQ1" s="33"/>
      <c r="QGR1" s="33"/>
      <c r="QGS1" s="33"/>
      <c r="QGT1" s="33"/>
      <c r="QGU1" s="33"/>
      <c r="QGV1" s="33"/>
      <c r="QGW1" s="33"/>
      <c r="QGX1" s="33"/>
      <c r="QGY1" s="33"/>
      <c r="QGZ1" s="33"/>
      <c r="QHA1" s="33"/>
      <c r="QHB1" s="33"/>
      <c r="QHC1" s="33"/>
      <c r="QHD1" s="33"/>
      <c r="QHE1" s="33"/>
      <c r="QHF1" s="33"/>
      <c r="QHG1" s="33"/>
      <c r="QHH1" s="33"/>
      <c r="QHI1" s="33"/>
      <c r="QHJ1" s="33"/>
      <c r="QHK1" s="33"/>
      <c r="QHL1" s="33"/>
      <c r="QHM1" s="33"/>
      <c r="QHN1" s="33"/>
      <c r="QHO1" s="33"/>
      <c r="QHP1" s="33"/>
      <c r="QHQ1" s="33"/>
      <c r="QHR1" s="33"/>
      <c r="QHS1" s="33"/>
      <c r="QHT1" s="33"/>
      <c r="QHU1" s="33"/>
      <c r="QHV1" s="33"/>
      <c r="QHW1" s="33"/>
      <c r="QHX1" s="33"/>
      <c r="QHY1" s="33"/>
      <c r="QHZ1" s="33"/>
      <c r="QIA1" s="33"/>
      <c r="QIB1" s="33"/>
      <c r="QIC1" s="33"/>
      <c r="QID1" s="33"/>
      <c r="QIE1" s="33"/>
      <c r="QIF1" s="33"/>
      <c r="QIG1" s="33"/>
      <c r="QIH1" s="33"/>
      <c r="QII1" s="33"/>
      <c r="QIJ1" s="33"/>
      <c r="QIK1" s="33"/>
      <c r="QIL1" s="33"/>
      <c r="QIM1" s="33"/>
      <c r="QIN1" s="33"/>
      <c r="QIO1" s="33"/>
      <c r="QIP1" s="33"/>
      <c r="QIQ1" s="33"/>
      <c r="QIR1" s="33"/>
      <c r="QIS1" s="33"/>
      <c r="QIT1" s="33"/>
      <c r="QIU1" s="33"/>
      <c r="QIV1" s="33"/>
      <c r="QIW1" s="33"/>
      <c r="QIX1" s="33"/>
      <c r="QIY1" s="33"/>
      <c r="QIZ1" s="33"/>
      <c r="QJA1" s="33"/>
      <c r="QJB1" s="33"/>
      <c r="QJC1" s="33"/>
      <c r="QJD1" s="33"/>
      <c r="QJE1" s="33"/>
      <c r="QJF1" s="33"/>
      <c r="QJG1" s="33"/>
      <c r="QJH1" s="33"/>
      <c r="QJI1" s="33"/>
      <c r="QJJ1" s="33"/>
      <c r="QJK1" s="33"/>
      <c r="QJL1" s="33"/>
      <c r="QJM1" s="33"/>
      <c r="QJN1" s="33"/>
      <c r="QJO1" s="33"/>
      <c r="QJP1" s="33"/>
      <c r="QJQ1" s="33"/>
      <c r="QJR1" s="33"/>
      <c r="QJS1" s="33"/>
      <c r="QJT1" s="33"/>
      <c r="QJU1" s="33"/>
      <c r="QJV1" s="33"/>
      <c r="QJW1" s="33"/>
      <c r="QJX1" s="33"/>
      <c r="QJY1" s="33"/>
      <c r="QJZ1" s="33"/>
      <c r="QKA1" s="33"/>
      <c r="QKB1" s="33"/>
      <c r="QKC1" s="33"/>
      <c r="QKD1" s="33"/>
      <c r="QKE1" s="33"/>
      <c r="QKF1" s="33"/>
      <c r="QKG1" s="33"/>
      <c r="QKH1" s="33"/>
      <c r="QKI1" s="33"/>
      <c r="QKJ1" s="33"/>
      <c r="QKK1" s="33"/>
      <c r="QKL1" s="33"/>
      <c r="QKM1" s="33"/>
      <c r="QKN1" s="33"/>
      <c r="QKO1" s="33"/>
      <c r="QKP1" s="33"/>
      <c r="QKQ1" s="33"/>
      <c r="QKR1" s="33"/>
      <c r="QKS1" s="33"/>
      <c r="QKT1" s="33"/>
      <c r="QKU1" s="33"/>
      <c r="QKV1" s="33"/>
      <c r="QKW1" s="33"/>
      <c r="QKX1" s="33"/>
      <c r="QKY1" s="33"/>
      <c r="QKZ1" s="33"/>
      <c r="QLA1" s="33"/>
      <c r="QLB1" s="33"/>
      <c r="QLC1" s="33"/>
      <c r="QLD1" s="33"/>
      <c r="QLE1" s="33"/>
      <c r="QLF1" s="33"/>
      <c r="QLG1" s="33"/>
      <c r="QLH1" s="33"/>
      <c r="QLI1" s="33"/>
      <c r="QLJ1" s="33"/>
      <c r="QLK1" s="33"/>
      <c r="QLL1" s="33"/>
      <c r="QLM1" s="33"/>
      <c r="QLN1" s="33"/>
      <c r="QLO1" s="33"/>
      <c r="QLP1" s="33"/>
      <c r="QLQ1" s="33"/>
      <c r="QLR1" s="33"/>
      <c r="QLS1" s="33"/>
      <c r="QLT1" s="33"/>
      <c r="QLU1" s="33"/>
      <c r="QLV1" s="33"/>
      <c r="QLW1" s="33"/>
      <c r="QLX1" s="33"/>
      <c r="QLY1" s="33"/>
      <c r="QLZ1" s="33"/>
      <c r="QMA1" s="33"/>
      <c r="QMB1" s="33"/>
      <c r="QMC1" s="33"/>
      <c r="QMD1" s="33"/>
      <c r="QME1" s="33"/>
      <c r="QMF1" s="33"/>
      <c r="QMG1" s="33"/>
      <c r="QMH1" s="33"/>
      <c r="QMI1" s="33"/>
      <c r="QMJ1" s="33"/>
      <c r="QMK1" s="33"/>
      <c r="QML1" s="33"/>
      <c r="QMM1" s="33"/>
      <c r="QMN1" s="33"/>
      <c r="QMO1" s="33"/>
      <c r="QMP1" s="33"/>
      <c r="QMQ1" s="33"/>
      <c r="QMR1" s="33"/>
      <c r="QMS1" s="33"/>
      <c r="QMT1" s="33"/>
      <c r="QMU1" s="33"/>
      <c r="QMV1" s="33"/>
      <c r="QMW1" s="33"/>
      <c r="QMX1" s="33"/>
      <c r="QMY1" s="33"/>
      <c r="QMZ1" s="33"/>
      <c r="QNA1" s="33"/>
      <c r="QNB1" s="33"/>
      <c r="QNC1" s="33"/>
      <c r="QND1" s="33"/>
      <c r="QNE1" s="33"/>
      <c r="QNF1" s="33"/>
      <c r="QNG1" s="33"/>
      <c r="QNH1" s="33"/>
      <c r="QNI1" s="33"/>
      <c r="QNJ1" s="33"/>
      <c r="QNK1" s="33"/>
      <c r="QNL1" s="33"/>
      <c r="QNM1" s="33"/>
      <c r="QNN1" s="33"/>
      <c r="QNO1" s="33"/>
      <c r="QNP1" s="33"/>
      <c r="QNQ1" s="33"/>
      <c r="QNR1" s="33"/>
      <c r="QNS1" s="33"/>
      <c r="QNT1" s="33"/>
      <c r="QNU1" s="33"/>
      <c r="QNV1" s="33"/>
      <c r="QNW1" s="33"/>
      <c r="QNX1" s="33"/>
      <c r="QNY1" s="33"/>
      <c r="QNZ1" s="33"/>
      <c r="QOA1" s="33"/>
      <c r="QOB1" s="33"/>
      <c r="QOC1" s="33"/>
      <c r="QOD1" s="33"/>
      <c r="QOE1" s="33"/>
      <c r="QOF1" s="33"/>
      <c r="QOG1" s="33"/>
      <c r="QOH1" s="33"/>
      <c r="QOI1" s="33"/>
      <c r="QOJ1" s="33"/>
      <c r="QOK1" s="33"/>
      <c r="QOL1" s="33"/>
      <c r="QOM1" s="33"/>
      <c r="QON1" s="33"/>
      <c r="QOO1" s="33"/>
      <c r="QOP1" s="33"/>
      <c r="QOQ1" s="33"/>
      <c r="QOR1" s="33"/>
      <c r="QOS1" s="33"/>
      <c r="QOT1" s="33"/>
      <c r="QOU1" s="33"/>
      <c r="QOV1" s="33"/>
      <c r="QOW1" s="33"/>
      <c r="QOX1" s="33"/>
      <c r="QOY1" s="33"/>
      <c r="QOZ1" s="33"/>
      <c r="QPA1" s="33"/>
      <c r="QPB1" s="33"/>
      <c r="QPC1" s="33"/>
      <c r="QPD1" s="33"/>
      <c r="QPE1" s="33"/>
      <c r="QPF1" s="33"/>
      <c r="QPG1" s="33"/>
      <c r="QPH1" s="33"/>
      <c r="QPI1" s="33"/>
      <c r="QPJ1" s="33"/>
      <c r="QPK1" s="33"/>
      <c r="QPL1" s="33"/>
      <c r="QPM1" s="33"/>
      <c r="QPN1" s="33"/>
      <c r="QPO1" s="33"/>
      <c r="QPP1" s="33"/>
      <c r="QPQ1" s="33"/>
      <c r="QPR1" s="33"/>
      <c r="QPS1" s="33"/>
      <c r="QPT1" s="33"/>
      <c r="QPU1" s="33"/>
      <c r="QPV1" s="33"/>
      <c r="QPW1" s="33"/>
      <c r="QPX1" s="33"/>
      <c r="QPY1" s="33"/>
      <c r="QPZ1" s="33"/>
      <c r="QQA1" s="33"/>
      <c r="QQB1" s="33"/>
      <c r="QQC1" s="33"/>
      <c r="QQD1" s="33"/>
      <c r="QQE1" s="33"/>
      <c r="QQF1" s="33"/>
      <c r="QQG1" s="33"/>
      <c r="QQH1" s="33"/>
      <c r="QQI1" s="33"/>
      <c r="QQJ1" s="33"/>
      <c r="QQK1" s="33"/>
      <c r="QQL1" s="33"/>
      <c r="QQM1" s="33"/>
      <c r="QQN1" s="33"/>
      <c r="QQO1" s="33"/>
      <c r="QQP1" s="33"/>
      <c r="QQQ1" s="33"/>
      <c r="QQR1" s="33"/>
      <c r="QQS1" s="33"/>
      <c r="QQT1" s="33"/>
      <c r="QQU1" s="33"/>
      <c r="QQV1" s="33"/>
      <c r="QQW1" s="33"/>
      <c r="QQX1" s="33"/>
      <c r="QQY1" s="33"/>
      <c r="QQZ1" s="33"/>
      <c r="QRA1" s="33"/>
      <c r="QRB1" s="33"/>
      <c r="QRC1" s="33"/>
      <c r="QRD1" s="33"/>
      <c r="QRE1" s="33"/>
      <c r="QRF1" s="33"/>
      <c r="QRG1" s="33"/>
      <c r="QRH1" s="33"/>
      <c r="QRI1" s="33"/>
      <c r="QRJ1" s="33"/>
      <c r="QRK1" s="33"/>
      <c r="QRL1" s="33"/>
      <c r="QRM1" s="33"/>
      <c r="QRN1" s="33"/>
      <c r="QRO1" s="33"/>
      <c r="QRP1" s="33"/>
      <c r="QRQ1" s="33"/>
      <c r="QRR1" s="33"/>
      <c r="QRS1" s="33"/>
      <c r="QRT1" s="33"/>
      <c r="QRU1" s="33"/>
      <c r="QRV1" s="33"/>
      <c r="QRW1" s="33"/>
      <c r="QRX1" s="33"/>
      <c r="QRY1" s="33"/>
      <c r="QRZ1" s="33"/>
      <c r="QSA1" s="33"/>
      <c r="QSB1" s="33"/>
      <c r="QSC1" s="33"/>
      <c r="QSD1" s="33"/>
      <c r="QSE1" s="33"/>
      <c r="QSF1" s="33"/>
      <c r="QSG1" s="33"/>
      <c r="QSH1" s="33"/>
      <c r="QSI1" s="33"/>
      <c r="QSJ1" s="33"/>
      <c r="QSK1" s="33"/>
      <c r="QSL1" s="33"/>
      <c r="QSM1" s="33"/>
      <c r="QSN1" s="33"/>
      <c r="QSO1" s="33"/>
      <c r="QSP1" s="33"/>
      <c r="QSQ1" s="33"/>
      <c r="QSR1" s="33"/>
      <c r="QSS1" s="33"/>
      <c r="QST1" s="33"/>
      <c r="QSU1" s="33"/>
      <c r="QSV1" s="33"/>
      <c r="QSW1" s="33"/>
      <c r="QSX1" s="33"/>
      <c r="QSY1" s="33"/>
      <c r="QSZ1" s="33"/>
      <c r="QTA1" s="33"/>
      <c r="QTB1" s="33"/>
      <c r="QTC1" s="33"/>
      <c r="QTD1" s="33"/>
      <c r="QTE1" s="33"/>
      <c r="QTF1" s="33"/>
      <c r="QTG1" s="33"/>
      <c r="QTH1" s="33"/>
      <c r="QTI1" s="33"/>
      <c r="QTJ1" s="33"/>
      <c r="QTK1" s="33"/>
      <c r="QTL1" s="33"/>
      <c r="QTM1" s="33"/>
      <c r="QTN1" s="33"/>
      <c r="QTO1" s="33"/>
      <c r="QTP1" s="33"/>
      <c r="QTQ1" s="33"/>
      <c r="QTR1" s="33"/>
      <c r="QTS1" s="33"/>
      <c r="QTT1" s="33"/>
      <c r="QTU1" s="33"/>
      <c r="QTV1" s="33"/>
      <c r="QTW1" s="33"/>
      <c r="QTX1" s="33"/>
      <c r="QTY1" s="33"/>
      <c r="QTZ1" s="33"/>
      <c r="QUA1" s="33"/>
      <c r="QUB1" s="33"/>
      <c r="QUC1" s="33"/>
      <c r="QUD1" s="33"/>
      <c r="QUE1" s="33"/>
      <c r="QUF1" s="33"/>
      <c r="QUG1" s="33"/>
      <c r="QUH1" s="33"/>
      <c r="QUI1" s="33"/>
      <c r="QUJ1" s="33"/>
      <c r="QUK1" s="33"/>
      <c r="QUL1" s="33"/>
      <c r="QUM1" s="33"/>
      <c r="QUN1" s="33"/>
      <c r="QUO1" s="33"/>
      <c r="QUP1" s="33"/>
      <c r="QUQ1" s="33"/>
      <c r="QUR1" s="33"/>
      <c r="QUS1" s="33"/>
      <c r="QUT1" s="33"/>
      <c r="QUU1" s="33"/>
      <c r="QUV1" s="33"/>
      <c r="QUW1" s="33"/>
      <c r="QUX1" s="33"/>
      <c r="QUY1" s="33"/>
      <c r="QUZ1" s="33"/>
      <c r="QVA1" s="33"/>
      <c r="QVB1" s="33"/>
      <c r="QVC1" s="33"/>
      <c r="QVD1" s="33"/>
      <c r="QVE1" s="33"/>
      <c r="QVF1" s="33"/>
      <c r="QVG1" s="33"/>
      <c r="QVH1" s="33"/>
      <c r="QVI1" s="33"/>
      <c r="QVJ1" s="33"/>
      <c r="QVK1" s="33"/>
      <c r="QVL1" s="33"/>
      <c r="QVM1" s="33"/>
      <c r="QVN1" s="33"/>
      <c r="QVO1" s="33"/>
      <c r="QVP1" s="33"/>
      <c r="QVQ1" s="33"/>
      <c r="QVR1" s="33"/>
      <c r="QVS1" s="33"/>
      <c r="QVT1" s="33"/>
      <c r="QVU1" s="33"/>
      <c r="QVV1" s="33"/>
      <c r="QVW1" s="33"/>
      <c r="QVX1" s="33"/>
      <c r="QVY1" s="33"/>
      <c r="QVZ1" s="33"/>
      <c r="QWA1" s="33"/>
      <c r="QWB1" s="33"/>
      <c r="QWC1" s="33"/>
      <c r="QWD1" s="33"/>
      <c r="QWE1" s="33"/>
      <c r="QWF1" s="33"/>
      <c r="QWG1" s="33"/>
      <c r="QWH1" s="33"/>
      <c r="QWI1" s="33"/>
      <c r="QWJ1" s="33"/>
      <c r="QWK1" s="33"/>
      <c r="QWL1" s="33"/>
      <c r="QWM1" s="33"/>
      <c r="QWN1" s="33"/>
      <c r="QWO1" s="33"/>
      <c r="QWP1" s="33"/>
      <c r="QWQ1" s="33"/>
      <c r="QWR1" s="33"/>
      <c r="QWS1" s="33"/>
      <c r="QWT1" s="33"/>
      <c r="QWU1" s="33"/>
      <c r="QWV1" s="33"/>
      <c r="QWW1" s="33"/>
      <c r="QWX1" s="33"/>
      <c r="QWY1" s="33"/>
      <c r="QWZ1" s="33"/>
      <c r="QXA1" s="33"/>
      <c r="QXB1" s="33"/>
      <c r="QXC1" s="33"/>
      <c r="QXD1" s="33"/>
      <c r="QXE1" s="33"/>
      <c r="QXF1" s="33"/>
      <c r="QXG1" s="33"/>
      <c r="QXH1" s="33"/>
      <c r="QXI1" s="33"/>
      <c r="QXJ1" s="33"/>
      <c r="QXK1" s="33"/>
      <c r="QXL1" s="33"/>
      <c r="QXM1" s="33"/>
      <c r="QXN1" s="33"/>
      <c r="QXO1" s="33"/>
      <c r="QXP1" s="33"/>
      <c r="QXQ1" s="33"/>
      <c r="QXR1" s="33"/>
      <c r="QXS1" s="33"/>
      <c r="QXT1" s="33"/>
      <c r="QXU1" s="33"/>
      <c r="QXV1" s="33"/>
      <c r="QXW1" s="33"/>
      <c r="QXX1" s="33"/>
      <c r="QXY1" s="33"/>
      <c r="QXZ1" s="33"/>
      <c r="QYA1" s="33"/>
      <c r="QYB1" s="33"/>
      <c r="QYC1" s="33"/>
      <c r="QYD1" s="33"/>
      <c r="QYE1" s="33"/>
      <c r="QYF1" s="33"/>
      <c r="QYG1" s="33"/>
      <c r="QYH1" s="33"/>
      <c r="QYI1" s="33"/>
      <c r="QYJ1" s="33"/>
      <c r="QYK1" s="33"/>
      <c r="QYL1" s="33"/>
      <c r="QYM1" s="33"/>
      <c r="QYN1" s="33"/>
      <c r="QYO1" s="33"/>
      <c r="QYP1" s="33"/>
      <c r="QYQ1" s="33"/>
      <c r="QYR1" s="33"/>
      <c r="QYS1" s="33"/>
      <c r="QYT1" s="33"/>
      <c r="QYU1" s="33"/>
      <c r="QYV1" s="33"/>
      <c r="QYW1" s="33"/>
      <c r="QYX1" s="33"/>
      <c r="QYY1" s="33"/>
      <c r="QYZ1" s="33"/>
      <c r="QZA1" s="33"/>
      <c r="QZB1" s="33"/>
      <c r="QZC1" s="33"/>
      <c r="QZD1" s="33"/>
      <c r="QZE1" s="33"/>
      <c r="QZF1" s="33"/>
      <c r="QZG1" s="33"/>
      <c r="QZH1" s="33"/>
      <c r="QZI1" s="33"/>
      <c r="QZJ1" s="33"/>
      <c r="QZK1" s="33"/>
      <c r="QZL1" s="33"/>
      <c r="QZM1" s="33"/>
      <c r="QZN1" s="33"/>
      <c r="QZO1" s="33"/>
      <c r="QZP1" s="33"/>
      <c r="QZQ1" s="33"/>
      <c r="QZR1" s="33"/>
      <c r="QZS1" s="33"/>
      <c r="QZT1" s="33"/>
      <c r="QZU1" s="33"/>
      <c r="QZV1" s="33"/>
      <c r="QZW1" s="33"/>
      <c r="QZX1" s="33"/>
      <c r="QZY1" s="33"/>
      <c r="QZZ1" s="33"/>
      <c r="RAA1" s="33"/>
      <c r="RAB1" s="33"/>
      <c r="RAC1" s="33"/>
      <c r="RAD1" s="33"/>
      <c r="RAE1" s="33"/>
      <c r="RAF1" s="33"/>
      <c r="RAG1" s="33"/>
      <c r="RAH1" s="33"/>
      <c r="RAI1" s="33"/>
      <c r="RAJ1" s="33"/>
      <c r="RAK1" s="33"/>
      <c r="RAL1" s="33"/>
      <c r="RAM1" s="33"/>
      <c r="RAN1" s="33"/>
      <c r="RAO1" s="33"/>
      <c r="RAP1" s="33"/>
      <c r="RAQ1" s="33"/>
      <c r="RAR1" s="33"/>
      <c r="RAS1" s="33"/>
      <c r="RAT1" s="33"/>
      <c r="RAU1" s="33"/>
      <c r="RAV1" s="33"/>
      <c r="RAW1" s="33"/>
      <c r="RAX1" s="33"/>
      <c r="RAY1" s="33"/>
      <c r="RAZ1" s="33"/>
      <c r="RBA1" s="33"/>
      <c r="RBB1" s="33"/>
      <c r="RBC1" s="33"/>
      <c r="RBD1" s="33"/>
      <c r="RBE1" s="33"/>
      <c r="RBF1" s="33"/>
      <c r="RBG1" s="33"/>
      <c r="RBH1" s="33"/>
      <c r="RBI1" s="33"/>
      <c r="RBJ1" s="33"/>
      <c r="RBK1" s="33"/>
      <c r="RBL1" s="33"/>
      <c r="RBM1" s="33"/>
      <c r="RBN1" s="33"/>
      <c r="RBO1" s="33"/>
      <c r="RBP1" s="33"/>
      <c r="RBQ1" s="33"/>
      <c r="RBR1" s="33"/>
      <c r="RBS1" s="33"/>
      <c r="RBT1" s="33"/>
      <c r="RBU1" s="33"/>
      <c r="RBV1" s="33"/>
      <c r="RBW1" s="33"/>
      <c r="RBX1" s="33"/>
      <c r="RBY1" s="33"/>
      <c r="RBZ1" s="33"/>
      <c r="RCA1" s="33"/>
      <c r="RCB1" s="33"/>
      <c r="RCC1" s="33"/>
      <c r="RCD1" s="33"/>
      <c r="RCE1" s="33"/>
      <c r="RCF1" s="33"/>
      <c r="RCG1" s="33"/>
      <c r="RCH1" s="33"/>
      <c r="RCI1" s="33"/>
      <c r="RCJ1" s="33"/>
      <c r="RCK1" s="33"/>
      <c r="RCL1" s="33"/>
      <c r="RCM1" s="33"/>
      <c r="RCN1" s="33"/>
      <c r="RCO1" s="33"/>
      <c r="RCP1" s="33"/>
      <c r="RCQ1" s="33"/>
      <c r="RCR1" s="33"/>
      <c r="RCS1" s="33"/>
      <c r="RCT1" s="33"/>
      <c r="RCU1" s="33"/>
      <c r="RCV1" s="33"/>
      <c r="RCW1" s="33"/>
      <c r="RCX1" s="33"/>
      <c r="RCY1" s="33"/>
      <c r="RCZ1" s="33"/>
      <c r="RDA1" s="33"/>
      <c r="RDB1" s="33"/>
      <c r="RDC1" s="33"/>
      <c r="RDD1" s="33"/>
      <c r="RDE1" s="33"/>
      <c r="RDF1" s="33"/>
      <c r="RDG1" s="33"/>
      <c r="RDH1" s="33"/>
      <c r="RDI1" s="33"/>
      <c r="RDJ1" s="33"/>
      <c r="RDK1" s="33"/>
      <c r="RDL1" s="33"/>
      <c r="RDM1" s="33"/>
      <c r="RDN1" s="33"/>
      <c r="RDO1" s="33"/>
      <c r="RDP1" s="33"/>
      <c r="RDQ1" s="33"/>
      <c r="RDR1" s="33"/>
      <c r="RDS1" s="33"/>
      <c r="RDT1" s="33"/>
      <c r="RDU1" s="33"/>
      <c r="RDV1" s="33"/>
      <c r="RDW1" s="33"/>
      <c r="RDX1" s="33"/>
      <c r="RDY1" s="33"/>
      <c r="RDZ1" s="33"/>
      <c r="REA1" s="33"/>
      <c r="REB1" s="33"/>
      <c r="REC1" s="33"/>
      <c r="RED1" s="33"/>
      <c r="REE1" s="33"/>
      <c r="REF1" s="33"/>
      <c r="REG1" s="33"/>
      <c r="REH1" s="33"/>
      <c r="REI1" s="33"/>
      <c r="REJ1" s="33"/>
      <c r="REK1" s="33"/>
      <c r="REL1" s="33"/>
      <c r="REM1" s="33"/>
      <c r="REN1" s="33"/>
      <c r="REO1" s="33"/>
      <c r="REP1" s="33"/>
      <c r="REQ1" s="33"/>
      <c r="RER1" s="33"/>
      <c r="RES1" s="33"/>
      <c r="RET1" s="33"/>
      <c r="REU1" s="33"/>
      <c r="REV1" s="33"/>
      <c r="REW1" s="33"/>
      <c r="REX1" s="33"/>
      <c r="REY1" s="33"/>
      <c r="REZ1" s="33"/>
      <c r="RFA1" s="33"/>
      <c r="RFB1" s="33"/>
      <c r="RFC1" s="33"/>
      <c r="RFD1" s="33"/>
      <c r="RFE1" s="33"/>
      <c r="RFF1" s="33"/>
      <c r="RFG1" s="33"/>
      <c r="RFH1" s="33"/>
      <c r="RFI1" s="33"/>
      <c r="RFJ1" s="33"/>
      <c r="RFK1" s="33"/>
      <c r="RFL1" s="33"/>
      <c r="RFM1" s="33"/>
      <c r="RFN1" s="33"/>
      <c r="RFO1" s="33"/>
      <c r="RFP1" s="33"/>
      <c r="RFQ1" s="33"/>
      <c r="RFR1" s="33"/>
      <c r="RFS1" s="33"/>
      <c r="RFT1" s="33"/>
      <c r="RFU1" s="33"/>
      <c r="RFV1" s="33"/>
      <c r="RFW1" s="33"/>
      <c r="RFX1" s="33"/>
      <c r="RFY1" s="33"/>
      <c r="RFZ1" s="33"/>
      <c r="RGA1" s="33"/>
      <c r="RGB1" s="33"/>
      <c r="RGC1" s="33"/>
      <c r="RGD1" s="33"/>
      <c r="RGE1" s="33"/>
      <c r="RGF1" s="33"/>
      <c r="RGG1" s="33"/>
      <c r="RGH1" s="33"/>
      <c r="RGI1" s="33"/>
      <c r="RGJ1" s="33"/>
      <c r="RGK1" s="33"/>
      <c r="RGL1" s="33"/>
      <c r="RGM1" s="33"/>
      <c r="RGN1" s="33"/>
      <c r="RGO1" s="33"/>
      <c r="RGP1" s="33"/>
      <c r="RGQ1" s="33"/>
      <c r="RGR1" s="33"/>
      <c r="RGS1" s="33"/>
      <c r="RGT1" s="33"/>
      <c r="RGU1" s="33"/>
      <c r="RGV1" s="33"/>
      <c r="RGW1" s="33"/>
      <c r="RGX1" s="33"/>
      <c r="RGY1" s="33"/>
      <c r="RGZ1" s="33"/>
      <c r="RHA1" s="33"/>
      <c r="RHB1" s="33"/>
      <c r="RHC1" s="33"/>
      <c r="RHD1" s="33"/>
      <c r="RHE1" s="33"/>
      <c r="RHF1" s="33"/>
      <c r="RHG1" s="33"/>
      <c r="RHH1" s="33"/>
      <c r="RHI1" s="33"/>
      <c r="RHJ1" s="33"/>
      <c r="RHK1" s="33"/>
      <c r="RHL1" s="33"/>
      <c r="RHM1" s="33"/>
      <c r="RHN1" s="33"/>
      <c r="RHO1" s="33"/>
      <c r="RHP1" s="33"/>
      <c r="RHQ1" s="33"/>
      <c r="RHR1" s="33"/>
      <c r="RHS1" s="33"/>
      <c r="RHT1" s="33"/>
      <c r="RHU1" s="33"/>
      <c r="RHV1" s="33"/>
      <c r="RHW1" s="33"/>
      <c r="RHX1" s="33"/>
      <c r="RHY1" s="33"/>
      <c r="RHZ1" s="33"/>
      <c r="RIA1" s="33"/>
      <c r="RIB1" s="33"/>
      <c r="RIC1" s="33"/>
      <c r="RID1" s="33"/>
      <c r="RIE1" s="33"/>
      <c r="RIF1" s="33"/>
      <c r="RIG1" s="33"/>
      <c r="RIH1" s="33"/>
      <c r="RII1" s="33"/>
      <c r="RIJ1" s="33"/>
      <c r="RIK1" s="33"/>
      <c r="RIL1" s="33"/>
      <c r="RIM1" s="33"/>
      <c r="RIN1" s="33"/>
      <c r="RIO1" s="33"/>
      <c r="RIP1" s="33"/>
      <c r="RIQ1" s="33"/>
      <c r="RIR1" s="33"/>
      <c r="RIS1" s="33"/>
      <c r="RIT1" s="33"/>
      <c r="RIU1" s="33"/>
      <c r="RIV1" s="33"/>
      <c r="RIW1" s="33"/>
      <c r="RIX1" s="33"/>
      <c r="RIY1" s="33"/>
      <c r="RIZ1" s="33"/>
      <c r="RJA1" s="33"/>
      <c r="RJB1" s="33"/>
      <c r="RJC1" s="33"/>
      <c r="RJD1" s="33"/>
      <c r="RJE1" s="33"/>
      <c r="RJF1" s="33"/>
      <c r="RJG1" s="33"/>
      <c r="RJH1" s="33"/>
      <c r="RJI1" s="33"/>
      <c r="RJJ1" s="33"/>
      <c r="RJK1" s="33"/>
      <c r="RJL1" s="33"/>
      <c r="RJM1" s="33"/>
      <c r="RJN1" s="33"/>
      <c r="RJO1" s="33"/>
      <c r="RJP1" s="33"/>
      <c r="RJQ1" s="33"/>
      <c r="RJR1" s="33"/>
      <c r="RJS1" s="33"/>
      <c r="RJT1" s="33"/>
      <c r="RJU1" s="33"/>
      <c r="RJV1" s="33"/>
      <c r="RJW1" s="33"/>
      <c r="RJX1" s="33"/>
      <c r="RJY1" s="33"/>
      <c r="RJZ1" s="33"/>
      <c r="RKA1" s="33"/>
      <c r="RKB1" s="33"/>
      <c r="RKC1" s="33"/>
      <c r="RKD1" s="33"/>
      <c r="RKE1" s="33"/>
      <c r="RKF1" s="33"/>
      <c r="RKG1" s="33"/>
      <c r="RKH1" s="33"/>
      <c r="RKI1" s="33"/>
      <c r="RKJ1" s="33"/>
      <c r="RKK1" s="33"/>
      <c r="RKL1" s="33"/>
      <c r="RKM1" s="33"/>
      <c r="RKN1" s="33"/>
      <c r="RKO1" s="33"/>
      <c r="RKP1" s="33"/>
      <c r="RKQ1" s="33"/>
      <c r="RKR1" s="33"/>
      <c r="RKS1" s="33"/>
      <c r="RKT1" s="33"/>
      <c r="RKU1" s="33"/>
      <c r="RKV1" s="33"/>
      <c r="RKW1" s="33"/>
      <c r="RKX1" s="33"/>
      <c r="RKY1" s="33"/>
      <c r="RKZ1" s="33"/>
      <c r="RLA1" s="33"/>
      <c r="RLB1" s="33"/>
      <c r="RLC1" s="33"/>
      <c r="RLD1" s="33"/>
      <c r="RLE1" s="33"/>
      <c r="RLF1" s="33"/>
      <c r="RLG1" s="33"/>
      <c r="RLH1" s="33"/>
      <c r="RLI1" s="33"/>
      <c r="RLJ1" s="33"/>
      <c r="RLK1" s="33"/>
      <c r="RLL1" s="33"/>
      <c r="RLM1" s="33"/>
      <c r="RLN1" s="33"/>
      <c r="RLO1" s="33"/>
      <c r="RLP1" s="33"/>
      <c r="RLQ1" s="33"/>
      <c r="RLR1" s="33"/>
      <c r="RLS1" s="33"/>
      <c r="RLT1" s="33"/>
      <c r="RLU1" s="33"/>
      <c r="RLV1" s="33"/>
      <c r="RLW1" s="33"/>
      <c r="RLX1" s="33"/>
      <c r="RLY1" s="33"/>
      <c r="RLZ1" s="33"/>
      <c r="RMA1" s="33"/>
      <c r="RMB1" s="33"/>
      <c r="RMC1" s="33"/>
      <c r="RMD1" s="33"/>
      <c r="RME1" s="33"/>
      <c r="RMF1" s="33"/>
      <c r="RMG1" s="33"/>
      <c r="RMH1" s="33"/>
      <c r="RMI1" s="33"/>
      <c r="RMJ1" s="33"/>
      <c r="RMK1" s="33"/>
      <c r="RML1" s="33"/>
      <c r="RMM1" s="33"/>
      <c r="RMN1" s="33"/>
      <c r="RMO1" s="33"/>
      <c r="RMP1" s="33"/>
      <c r="RMQ1" s="33"/>
      <c r="RMR1" s="33"/>
      <c r="RMS1" s="33"/>
      <c r="RMT1" s="33"/>
      <c r="RMU1" s="33"/>
      <c r="RMV1" s="33"/>
      <c r="RMW1" s="33"/>
      <c r="RMX1" s="33"/>
      <c r="RMY1" s="33"/>
      <c r="RMZ1" s="33"/>
      <c r="RNA1" s="33"/>
      <c r="RNB1" s="33"/>
      <c r="RNC1" s="33"/>
      <c r="RND1" s="33"/>
      <c r="RNE1" s="33"/>
      <c r="RNF1" s="33"/>
      <c r="RNG1" s="33"/>
      <c r="RNH1" s="33"/>
      <c r="RNI1" s="33"/>
      <c r="RNJ1" s="33"/>
      <c r="RNK1" s="33"/>
      <c r="RNL1" s="33"/>
      <c r="RNM1" s="33"/>
      <c r="RNN1" s="33"/>
      <c r="RNO1" s="33"/>
      <c r="RNP1" s="33"/>
      <c r="RNQ1" s="33"/>
      <c r="RNR1" s="33"/>
      <c r="RNS1" s="33"/>
      <c r="RNT1" s="33"/>
      <c r="RNU1" s="33"/>
      <c r="RNV1" s="33"/>
      <c r="RNW1" s="33"/>
      <c r="RNX1" s="33"/>
      <c r="RNY1" s="33"/>
      <c r="RNZ1" s="33"/>
      <c r="ROA1" s="33"/>
      <c r="ROB1" s="33"/>
      <c r="ROC1" s="33"/>
      <c r="ROD1" s="33"/>
      <c r="ROE1" s="33"/>
      <c r="ROF1" s="33"/>
      <c r="ROG1" s="33"/>
      <c r="ROH1" s="33"/>
      <c r="ROI1" s="33"/>
      <c r="ROJ1" s="33"/>
      <c r="ROK1" s="33"/>
      <c r="ROL1" s="33"/>
      <c r="ROM1" s="33"/>
      <c r="RON1" s="33"/>
      <c r="ROO1" s="33"/>
      <c r="ROP1" s="33"/>
      <c r="ROQ1" s="33"/>
      <c r="ROR1" s="33"/>
      <c r="ROS1" s="33"/>
      <c r="ROT1" s="33"/>
      <c r="ROU1" s="33"/>
      <c r="ROV1" s="33"/>
      <c r="ROW1" s="33"/>
      <c r="ROX1" s="33"/>
      <c r="ROY1" s="33"/>
      <c r="ROZ1" s="33"/>
      <c r="RPA1" s="33"/>
      <c r="RPB1" s="33"/>
      <c r="RPC1" s="33"/>
      <c r="RPD1" s="33"/>
      <c r="RPE1" s="33"/>
      <c r="RPF1" s="33"/>
      <c r="RPG1" s="33"/>
      <c r="RPH1" s="33"/>
      <c r="RPI1" s="33"/>
      <c r="RPJ1" s="33"/>
      <c r="RPK1" s="33"/>
      <c r="RPL1" s="33"/>
      <c r="RPM1" s="33"/>
      <c r="RPN1" s="33"/>
      <c r="RPO1" s="33"/>
      <c r="RPP1" s="33"/>
      <c r="RPQ1" s="33"/>
      <c r="RPR1" s="33"/>
      <c r="RPS1" s="33"/>
      <c r="RPT1" s="33"/>
      <c r="RPU1" s="33"/>
      <c r="RPV1" s="33"/>
      <c r="RPW1" s="33"/>
      <c r="RPX1" s="33"/>
      <c r="RPY1" s="33"/>
      <c r="RPZ1" s="33"/>
      <c r="RQA1" s="33"/>
      <c r="RQB1" s="33"/>
      <c r="RQC1" s="33"/>
      <c r="RQD1" s="33"/>
      <c r="RQE1" s="33"/>
      <c r="RQF1" s="33"/>
      <c r="RQG1" s="33"/>
      <c r="RQH1" s="33"/>
      <c r="RQI1" s="33"/>
      <c r="RQJ1" s="33"/>
      <c r="RQK1" s="33"/>
      <c r="RQL1" s="33"/>
      <c r="RQM1" s="33"/>
      <c r="RQN1" s="33"/>
      <c r="RQO1" s="33"/>
      <c r="RQP1" s="33"/>
      <c r="RQQ1" s="33"/>
      <c r="RQR1" s="33"/>
      <c r="RQS1" s="33"/>
      <c r="RQT1" s="33"/>
      <c r="RQU1" s="33"/>
      <c r="RQV1" s="33"/>
      <c r="RQW1" s="33"/>
      <c r="RQX1" s="33"/>
      <c r="RQY1" s="33"/>
      <c r="RQZ1" s="33"/>
      <c r="RRA1" s="33"/>
      <c r="RRB1" s="33"/>
      <c r="RRC1" s="33"/>
      <c r="RRD1" s="33"/>
      <c r="RRE1" s="33"/>
      <c r="RRF1" s="33"/>
      <c r="RRG1" s="33"/>
      <c r="RRH1" s="33"/>
      <c r="RRI1" s="33"/>
      <c r="RRJ1" s="33"/>
      <c r="RRK1" s="33"/>
      <c r="RRL1" s="33"/>
      <c r="RRM1" s="33"/>
      <c r="RRN1" s="33"/>
      <c r="RRO1" s="33"/>
      <c r="RRP1" s="33"/>
      <c r="RRQ1" s="33"/>
      <c r="RRR1" s="33"/>
      <c r="RRS1" s="33"/>
      <c r="RRT1" s="33"/>
      <c r="RRU1" s="33"/>
      <c r="RRV1" s="33"/>
      <c r="RRW1" s="33"/>
      <c r="RRX1" s="33"/>
      <c r="RRY1" s="33"/>
      <c r="RRZ1" s="33"/>
      <c r="RSA1" s="33"/>
      <c r="RSB1" s="33"/>
      <c r="RSC1" s="33"/>
      <c r="RSD1" s="33"/>
      <c r="RSE1" s="33"/>
      <c r="RSF1" s="33"/>
      <c r="RSG1" s="33"/>
      <c r="RSH1" s="33"/>
      <c r="RSI1" s="33"/>
      <c r="RSJ1" s="33"/>
      <c r="RSK1" s="33"/>
      <c r="RSL1" s="33"/>
      <c r="RSM1" s="33"/>
      <c r="RSN1" s="33"/>
      <c r="RSO1" s="33"/>
      <c r="RSP1" s="33"/>
      <c r="RSQ1" s="33"/>
      <c r="RSR1" s="33"/>
      <c r="RSS1" s="33"/>
      <c r="RST1" s="33"/>
      <c r="RSU1" s="33"/>
      <c r="RSV1" s="33"/>
      <c r="RSW1" s="33"/>
      <c r="RSX1" s="33"/>
      <c r="RSY1" s="33"/>
      <c r="RSZ1" s="33"/>
      <c r="RTA1" s="33"/>
      <c r="RTB1" s="33"/>
      <c r="RTC1" s="33"/>
      <c r="RTD1" s="33"/>
      <c r="RTE1" s="33"/>
      <c r="RTF1" s="33"/>
      <c r="RTG1" s="33"/>
      <c r="RTH1" s="33"/>
      <c r="RTI1" s="33"/>
      <c r="RTJ1" s="33"/>
      <c r="RTK1" s="33"/>
      <c r="RTL1" s="33"/>
      <c r="RTM1" s="33"/>
      <c r="RTN1" s="33"/>
      <c r="RTO1" s="33"/>
      <c r="RTP1" s="33"/>
      <c r="RTQ1" s="33"/>
      <c r="RTR1" s="33"/>
      <c r="RTS1" s="33"/>
      <c r="RTT1" s="33"/>
      <c r="RTU1" s="33"/>
      <c r="RTV1" s="33"/>
      <c r="RTW1" s="33"/>
      <c r="RTX1" s="33"/>
      <c r="RTY1" s="33"/>
      <c r="RTZ1" s="33"/>
      <c r="RUA1" s="33"/>
      <c r="RUB1" s="33"/>
      <c r="RUC1" s="33"/>
      <c r="RUD1" s="33"/>
      <c r="RUE1" s="33"/>
      <c r="RUF1" s="33"/>
      <c r="RUG1" s="33"/>
      <c r="RUH1" s="33"/>
      <c r="RUI1" s="33"/>
      <c r="RUJ1" s="33"/>
      <c r="RUK1" s="33"/>
      <c r="RUL1" s="33"/>
      <c r="RUM1" s="33"/>
      <c r="RUN1" s="33"/>
      <c r="RUO1" s="33"/>
      <c r="RUP1" s="33"/>
      <c r="RUQ1" s="33"/>
      <c r="RUR1" s="33"/>
      <c r="RUS1" s="33"/>
      <c r="RUT1" s="33"/>
      <c r="RUU1" s="33"/>
      <c r="RUV1" s="33"/>
      <c r="RUW1" s="33"/>
      <c r="RUX1" s="33"/>
      <c r="RUY1" s="33"/>
      <c r="RUZ1" s="33"/>
      <c r="RVA1" s="33"/>
      <c r="RVB1" s="33"/>
      <c r="RVC1" s="33"/>
      <c r="RVD1" s="33"/>
      <c r="RVE1" s="33"/>
      <c r="RVF1" s="33"/>
      <c r="RVG1" s="33"/>
      <c r="RVH1" s="33"/>
      <c r="RVI1" s="33"/>
      <c r="RVJ1" s="33"/>
      <c r="RVK1" s="33"/>
      <c r="RVL1" s="33"/>
      <c r="RVM1" s="33"/>
      <c r="RVN1" s="33"/>
      <c r="RVO1" s="33"/>
      <c r="RVP1" s="33"/>
      <c r="RVQ1" s="33"/>
      <c r="RVR1" s="33"/>
      <c r="RVS1" s="33"/>
      <c r="RVT1" s="33"/>
      <c r="RVU1" s="33"/>
      <c r="RVV1" s="33"/>
      <c r="RVW1" s="33"/>
      <c r="RVX1" s="33"/>
      <c r="RVY1" s="33"/>
      <c r="RVZ1" s="33"/>
      <c r="RWA1" s="33"/>
      <c r="RWB1" s="33"/>
      <c r="RWC1" s="33"/>
      <c r="RWD1" s="33"/>
      <c r="RWE1" s="33"/>
      <c r="RWF1" s="33"/>
      <c r="RWG1" s="33"/>
      <c r="RWH1" s="33"/>
      <c r="RWI1" s="33"/>
      <c r="RWJ1" s="33"/>
      <c r="RWK1" s="33"/>
      <c r="RWL1" s="33"/>
      <c r="RWM1" s="33"/>
      <c r="RWN1" s="33"/>
      <c r="RWO1" s="33"/>
      <c r="RWP1" s="33"/>
      <c r="RWQ1" s="33"/>
      <c r="RWR1" s="33"/>
      <c r="RWS1" s="33"/>
      <c r="RWT1" s="33"/>
      <c r="RWU1" s="33"/>
      <c r="RWV1" s="33"/>
      <c r="RWW1" s="33"/>
      <c r="RWX1" s="33"/>
      <c r="RWY1" s="33"/>
      <c r="RWZ1" s="33"/>
      <c r="RXA1" s="33"/>
      <c r="RXB1" s="33"/>
      <c r="RXC1" s="33"/>
      <c r="RXD1" s="33"/>
      <c r="RXE1" s="33"/>
      <c r="RXF1" s="33"/>
      <c r="RXG1" s="33"/>
      <c r="RXH1" s="33"/>
      <c r="RXI1" s="33"/>
      <c r="RXJ1" s="33"/>
      <c r="RXK1" s="33"/>
      <c r="RXL1" s="33"/>
      <c r="RXM1" s="33"/>
      <c r="RXN1" s="33"/>
      <c r="RXO1" s="33"/>
      <c r="RXP1" s="33"/>
      <c r="RXQ1" s="33"/>
      <c r="RXR1" s="33"/>
      <c r="RXS1" s="33"/>
      <c r="RXT1" s="33"/>
      <c r="RXU1" s="33"/>
      <c r="RXV1" s="33"/>
      <c r="RXW1" s="33"/>
      <c r="RXX1" s="33"/>
      <c r="RXY1" s="33"/>
      <c r="RXZ1" s="33"/>
      <c r="RYA1" s="33"/>
      <c r="RYB1" s="33"/>
      <c r="RYC1" s="33"/>
      <c r="RYD1" s="33"/>
      <c r="RYE1" s="33"/>
      <c r="RYF1" s="33"/>
      <c r="RYG1" s="33"/>
      <c r="RYH1" s="33"/>
      <c r="RYI1" s="33"/>
      <c r="RYJ1" s="33"/>
      <c r="RYK1" s="33"/>
      <c r="RYL1" s="33"/>
      <c r="RYM1" s="33"/>
      <c r="RYN1" s="33"/>
      <c r="RYO1" s="33"/>
      <c r="RYP1" s="33"/>
      <c r="RYQ1" s="33"/>
      <c r="RYR1" s="33"/>
      <c r="RYS1" s="33"/>
      <c r="RYT1" s="33"/>
      <c r="RYU1" s="33"/>
      <c r="RYV1" s="33"/>
      <c r="RYW1" s="33"/>
      <c r="RYX1" s="33"/>
      <c r="RYY1" s="33"/>
      <c r="RYZ1" s="33"/>
      <c r="RZA1" s="33"/>
      <c r="RZB1" s="33"/>
      <c r="RZC1" s="33"/>
      <c r="RZD1" s="33"/>
      <c r="RZE1" s="33"/>
      <c r="RZF1" s="33"/>
      <c r="RZG1" s="33"/>
      <c r="RZH1" s="33"/>
      <c r="RZI1" s="33"/>
      <c r="RZJ1" s="33"/>
      <c r="RZK1" s="33"/>
      <c r="RZL1" s="33"/>
      <c r="RZM1" s="33"/>
      <c r="RZN1" s="33"/>
      <c r="RZO1" s="33"/>
      <c r="RZP1" s="33"/>
      <c r="RZQ1" s="33"/>
      <c r="RZR1" s="33"/>
      <c r="RZS1" s="33"/>
      <c r="RZT1" s="33"/>
      <c r="RZU1" s="33"/>
      <c r="RZV1" s="33"/>
      <c r="RZW1" s="33"/>
      <c r="RZX1" s="33"/>
      <c r="RZY1" s="33"/>
      <c r="RZZ1" s="33"/>
      <c r="SAA1" s="33"/>
      <c r="SAB1" s="33"/>
      <c r="SAC1" s="33"/>
      <c r="SAD1" s="33"/>
      <c r="SAE1" s="33"/>
      <c r="SAF1" s="33"/>
      <c r="SAG1" s="33"/>
      <c r="SAH1" s="33"/>
      <c r="SAI1" s="33"/>
      <c r="SAJ1" s="33"/>
      <c r="SAK1" s="33"/>
      <c r="SAL1" s="33"/>
      <c r="SAM1" s="33"/>
      <c r="SAN1" s="33"/>
      <c r="SAO1" s="33"/>
      <c r="SAP1" s="33"/>
      <c r="SAQ1" s="33"/>
      <c r="SAR1" s="33"/>
      <c r="SAS1" s="33"/>
      <c r="SAT1" s="33"/>
      <c r="SAU1" s="33"/>
      <c r="SAV1" s="33"/>
      <c r="SAW1" s="33"/>
      <c r="SAX1" s="33"/>
      <c r="SAY1" s="33"/>
      <c r="SAZ1" s="33"/>
      <c r="SBA1" s="33"/>
      <c r="SBB1" s="33"/>
      <c r="SBC1" s="33"/>
      <c r="SBD1" s="33"/>
      <c r="SBE1" s="33"/>
      <c r="SBF1" s="33"/>
      <c r="SBG1" s="33"/>
      <c r="SBH1" s="33"/>
      <c r="SBI1" s="33"/>
      <c r="SBJ1" s="33"/>
      <c r="SBK1" s="33"/>
      <c r="SBL1" s="33"/>
      <c r="SBM1" s="33"/>
      <c r="SBN1" s="33"/>
      <c r="SBO1" s="33"/>
      <c r="SBP1" s="33"/>
      <c r="SBQ1" s="33"/>
      <c r="SBR1" s="33"/>
      <c r="SBS1" s="33"/>
      <c r="SBT1" s="33"/>
      <c r="SBU1" s="33"/>
      <c r="SBV1" s="33"/>
      <c r="SBW1" s="33"/>
      <c r="SBX1" s="33"/>
      <c r="SBY1" s="33"/>
      <c r="SBZ1" s="33"/>
      <c r="SCA1" s="33"/>
      <c r="SCB1" s="33"/>
      <c r="SCC1" s="33"/>
      <c r="SCD1" s="33"/>
      <c r="SCE1" s="33"/>
      <c r="SCF1" s="33"/>
      <c r="SCG1" s="33"/>
      <c r="SCH1" s="33"/>
      <c r="SCI1" s="33"/>
      <c r="SCJ1" s="33"/>
      <c r="SCK1" s="33"/>
      <c r="SCL1" s="33"/>
      <c r="SCM1" s="33"/>
      <c r="SCN1" s="33"/>
      <c r="SCO1" s="33"/>
      <c r="SCP1" s="33"/>
      <c r="SCQ1" s="33"/>
      <c r="SCR1" s="33"/>
      <c r="SCS1" s="33"/>
      <c r="SCT1" s="33"/>
      <c r="SCU1" s="33"/>
      <c r="SCV1" s="33"/>
      <c r="SCW1" s="33"/>
      <c r="SCX1" s="33"/>
      <c r="SCY1" s="33"/>
      <c r="SCZ1" s="33"/>
      <c r="SDA1" s="33"/>
      <c r="SDB1" s="33"/>
      <c r="SDC1" s="33"/>
      <c r="SDD1" s="33"/>
      <c r="SDE1" s="33"/>
      <c r="SDF1" s="33"/>
      <c r="SDG1" s="33"/>
      <c r="SDH1" s="33"/>
      <c r="SDI1" s="33"/>
      <c r="SDJ1" s="33"/>
      <c r="SDK1" s="33"/>
      <c r="SDL1" s="33"/>
      <c r="SDM1" s="33"/>
      <c r="SDN1" s="33"/>
      <c r="SDO1" s="33"/>
      <c r="SDP1" s="33"/>
      <c r="SDQ1" s="33"/>
      <c r="SDR1" s="33"/>
      <c r="SDS1" s="33"/>
      <c r="SDT1" s="33"/>
      <c r="SDU1" s="33"/>
      <c r="SDV1" s="33"/>
      <c r="SDW1" s="33"/>
      <c r="SDX1" s="33"/>
      <c r="SDY1" s="33"/>
      <c r="SDZ1" s="33"/>
      <c r="SEA1" s="33"/>
      <c r="SEB1" s="33"/>
      <c r="SEC1" s="33"/>
      <c r="SED1" s="33"/>
      <c r="SEE1" s="33"/>
      <c r="SEF1" s="33"/>
      <c r="SEG1" s="33"/>
      <c r="SEH1" s="33"/>
      <c r="SEI1" s="33"/>
      <c r="SEJ1" s="33"/>
      <c r="SEK1" s="33"/>
      <c r="SEL1" s="33"/>
      <c r="SEM1" s="33"/>
      <c r="SEN1" s="33"/>
      <c r="SEO1" s="33"/>
      <c r="SEP1" s="33"/>
      <c r="SEQ1" s="33"/>
      <c r="SER1" s="33"/>
      <c r="SES1" s="33"/>
      <c r="SET1" s="33"/>
      <c r="SEU1" s="33"/>
      <c r="SEV1" s="33"/>
      <c r="SEW1" s="33"/>
      <c r="SEX1" s="33"/>
      <c r="SEY1" s="33"/>
      <c r="SEZ1" s="33"/>
      <c r="SFA1" s="33"/>
      <c r="SFB1" s="33"/>
      <c r="SFC1" s="33"/>
      <c r="SFD1" s="33"/>
      <c r="SFE1" s="33"/>
      <c r="SFF1" s="33"/>
      <c r="SFG1" s="33"/>
      <c r="SFH1" s="33"/>
      <c r="SFI1" s="33"/>
      <c r="SFJ1" s="33"/>
      <c r="SFK1" s="33"/>
      <c r="SFL1" s="33"/>
      <c r="SFM1" s="33"/>
      <c r="SFN1" s="33"/>
      <c r="SFO1" s="33"/>
      <c r="SFP1" s="33"/>
      <c r="SFQ1" s="33"/>
      <c r="SFR1" s="33"/>
      <c r="SFS1" s="33"/>
      <c r="SFT1" s="33"/>
      <c r="SFU1" s="33"/>
      <c r="SFV1" s="33"/>
      <c r="SFW1" s="33"/>
      <c r="SFX1" s="33"/>
      <c r="SFY1" s="33"/>
      <c r="SFZ1" s="33"/>
      <c r="SGA1" s="33"/>
      <c r="SGB1" s="33"/>
      <c r="SGC1" s="33"/>
      <c r="SGD1" s="33"/>
      <c r="SGE1" s="33"/>
      <c r="SGF1" s="33"/>
      <c r="SGG1" s="33"/>
      <c r="SGH1" s="33"/>
      <c r="SGI1" s="33"/>
      <c r="SGJ1" s="33"/>
      <c r="SGK1" s="33"/>
      <c r="SGL1" s="33"/>
      <c r="SGM1" s="33"/>
      <c r="SGN1" s="33"/>
      <c r="SGO1" s="33"/>
      <c r="SGP1" s="33"/>
      <c r="SGQ1" s="33"/>
      <c r="SGR1" s="33"/>
      <c r="SGS1" s="33"/>
      <c r="SGT1" s="33"/>
      <c r="SGU1" s="33"/>
      <c r="SGV1" s="33"/>
      <c r="SGW1" s="33"/>
      <c r="SGX1" s="33"/>
      <c r="SGY1" s="33"/>
      <c r="SGZ1" s="33"/>
      <c r="SHA1" s="33"/>
      <c r="SHB1" s="33"/>
      <c r="SHC1" s="33"/>
      <c r="SHD1" s="33"/>
      <c r="SHE1" s="33"/>
      <c r="SHF1" s="33"/>
      <c r="SHG1" s="33"/>
      <c r="SHH1" s="33"/>
      <c r="SHI1" s="33"/>
      <c r="SHJ1" s="33"/>
      <c r="SHK1" s="33"/>
      <c r="SHL1" s="33"/>
      <c r="SHM1" s="33"/>
      <c r="SHN1" s="33"/>
      <c r="SHO1" s="33"/>
      <c r="SHP1" s="33"/>
      <c r="SHQ1" s="33"/>
      <c r="SHR1" s="33"/>
      <c r="SHS1" s="33"/>
      <c r="SHT1" s="33"/>
      <c r="SHU1" s="33"/>
      <c r="SHV1" s="33"/>
      <c r="SHW1" s="33"/>
      <c r="SHX1" s="33"/>
      <c r="SHY1" s="33"/>
      <c r="SHZ1" s="33"/>
      <c r="SIA1" s="33"/>
      <c r="SIB1" s="33"/>
      <c r="SIC1" s="33"/>
      <c r="SID1" s="33"/>
      <c r="SIE1" s="33"/>
      <c r="SIF1" s="33"/>
      <c r="SIG1" s="33"/>
      <c r="SIH1" s="33"/>
      <c r="SII1" s="33"/>
      <c r="SIJ1" s="33"/>
      <c r="SIK1" s="33"/>
      <c r="SIL1" s="33"/>
      <c r="SIM1" s="33"/>
      <c r="SIN1" s="33"/>
      <c r="SIO1" s="33"/>
      <c r="SIP1" s="33"/>
      <c r="SIQ1" s="33"/>
      <c r="SIR1" s="33"/>
      <c r="SIS1" s="33"/>
      <c r="SIT1" s="33"/>
      <c r="SIU1" s="33"/>
      <c r="SIV1" s="33"/>
      <c r="SIW1" s="33"/>
      <c r="SIX1" s="33"/>
      <c r="SIY1" s="33"/>
      <c r="SIZ1" s="33"/>
      <c r="SJA1" s="33"/>
      <c r="SJB1" s="33"/>
      <c r="SJC1" s="33"/>
      <c r="SJD1" s="33"/>
      <c r="SJE1" s="33"/>
      <c r="SJF1" s="33"/>
      <c r="SJG1" s="33"/>
      <c r="SJH1" s="33"/>
      <c r="SJI1" s="33"/>
      <c r="SJJ1" s="33"/>
      <c r="SJK1" s="33"/>
      <c r="SJL1" s="33"/>
      <c r="SJM1" s="33"/>
      <c r="SJN1" s="33"/>
      <c r="SJO1" s="33"/>
      <c r="SJP1" s="33"/>
      <c r="SJQ1" s="33"/>
      <c r="SJR1" s="33"/>
      <c r="SJS1" s="33"/>
      <c r="SJT1" s="33"/>
      <c r="SJU1" s="33"/>
      <c r="SJV1" s="33"/>
      <c r="SJW1" s="33"/>
      <c r="SJX1" s="33"/>
      <c r="SJY1" s="33"/>
      <c r="SJZ1" s="33"/>
      <c r="SKA1" s="33"/>
      <c r="SKB1" s="33"/>
      <c r="SKC1" s="33"/>
      <c r="SKD1" s="33"/>
      <c r="SKE1" s="33"/>
      <c r="SKF1" s="33"/>
      <c r="SKG1" s="33"/>
      <c r="SKH1" s="33"/>
      <c r="SKI1" s="33"/>
      <c r="SKJ1" s="33"/>
      <c r="SKK1" s="33"/>
      <c r="SKL1" s="33"/>
      <c r="SKM1" s="33"/>
      <c r="SKN1" s="33"/>
      <c r="SKO1" s="33"/>
      <c r="SKP1" s="33"/>
      <c r="SKQ1" s="33"/>
      <c r="SKR1" s="33"/>
      <c r="SKS1" s="33"/>
      <c r="SKT1" s="33"/>
      <c r="SKU1" s="33"/>
      <c r="SKV1" s="33"/>
      <c r="SKW1" s="33"/>
      <c r="SKX1" s="33"/>
      <c r="SKY1" s="33"/>
      <c r="SKZ1" s="33"/>
      <c r="SLA1" s="33"/>
      <c r="SLB1" s="33"/>
      <c r="SLC1" s="33"/>
      <c r="SLD1" s="33"/>
      <c r="SLE1" s="33"/>
      <c r="SLF1" s="33"/>
      <c r="SLG1" s="33"/>
      <c r="SLH1" s="33"/>
      <c r="SLI1" s="33"/>
      <c r="SLJ1" s="33"/>
      <c r="SLK1" s="33"/>
      <c r="SLL1" s="33"/>
      <c r="SLM1" s="33"/>
      <c r="SLN1" s="33"/>
      <c r="SLO1" s="33"/>
      <c r="SLP1" s="33"/>
      <c r="SLQ1" s="33"/>
      <c r="SLR1" s="33"/>
      <c r="SLS1" s="33"/>
      <c r="SLT1" s="33"/>
      <c r="SLU1" s="33"/>
      <c r="SLV1" s="33"/>
      <c r="SLW1" s="33"/>
      <c r="SLX1" s="33"/>
      <c r="SLY1" s="33"/>
      <c r="SLZ1" s="33"/>
      <c r="SMA1" s="33"/>
      <c r="SMB1" s="33"/>
      <c r="SMC1" s="33"/>
      <c r="SMD1" s="33"/>
      <c r="SME1" s="33"/>
      <c r="SMF1" s="33"/>
      <c r="SMG1" s="33"/>
      <c r="SMH1" s="33"/>
      <c r="SMI1" s="33"/>
      <c r="SMJ1" s="33"/>
      <c r="SMK1" s="33"/>
      <c r="SML1" s="33"/>
      <c r="SMM1" s="33"/>
      <c r="SMN1" s="33"/>
      <c r="SMO1" s="33"/>
      <c r="SMP1" s="33"/>
      <c r="SMQ1" s="33"/>
      <c r="SMR1" s="33"/>
      <c r="SMS1" s="33"/>
      <c r="SMT1" s="33"/>
      <c r="SMU1" s="33"/>
      <c r="SMV1" s="33"/>
      <c r="SMW1" s="33"/>
      <c r="SMX1" s="33"/>
      <c r="SMY1" s="33"/>
      <c r="SMZ1" s="33"/>
      <c r="SNA1" s="33"/>
      <c r="SNB1" s="33"/>
      <c r="SNC1" s="33"/>
      <c r="SND1" s="33"/>
      <c r="SNE1" s="33"/>
      <c r="SNF1" s="33"/>
      <c r="SNG1" s="33"/>
      <c r="SNH1" s="33"/>
      <c r="SNI1" s="33"/>
      <c r="SNJ1" s="33"/>
      <c r="SNK1" s="33"/>
      <c r="SNL1" s="33"/>
      <c r="SNM1" s="33"/>
      <c r="SNN1" s="33"/>
      <c r="SNO1" s="33"/>
      <c r="SNP1" s="33"/>
      <c r="SNQ1" s="33"/>
      <c r="SNR1" s="33"/>
      <c r="SNS1" s="33"/>
      <c r="SNT1" s="33"/>
      <c r="SNU1" s="33"/>
      <c r="SNV1" s="33"/>
      <c r="SNW1" s="33"/>
      <c r="SNX1" s="33"/>
      <c r="SNY1" s="33"/>
      <c r="SNZ1" s="33"/>
      <c r="SOA1" s="33"/>
      <c r="SOB1" s="33"/>
      <c r="SOC1" s="33"/>
      <c r="SOD1" s="33"/>
      <c r="SOE1" s="33"/>
      <c r="SOF1" s="33"/>
      <c r="SOG1" s="33"/>
      <c r="SOH1" s="33"/>
      <c r="SOI1" s="33"/>
      <c r="SOJ1" s="33"/>
      <c r="SOK1" s="33"/>
      <c r="SOL1" s="33"/>
      <c r="SOM1" s="33"/>
      <c r="SON1" s="33"/>
      <c r="SOO1" s="33"/>
      <c r="SOP1" s="33"/>
      <c r="SOQ1" s="33"/>
      <c r="SOR1" s="33"/>
      <c r="SOS1" s="33"/>
      <c r="SOT1" s="33"/>
      <c r="SOU1" s="33"/>
      <c r="SOV1" s="33"/>
      <c r="SOW1" s="33"/>
      <c r="SOX1" s="33"/>
      <c r="SOY1" s="33"/>
      <c r="SOZ1" s="33"/>
      <c r="SPA1" s="33"/>
      <c r="SPB1" s="33"/>
      <c r="SPC1" s="33"/>
      <c r="SPD1" s="33"/>
      <c r="SPE1" s="33"/>
      <c r="SPF1" s="33"/>
      <c r="SPG1" s="33"/>
      <c r="SPH1" s="33"/>
      <c r="SPI1" s="33"/>
      <c r="SPJ1" s="33"/>
      <c r="SPK1" s="33"/>
      <c r="SPL1" s="33"/>
      <c r="SPM1" s="33"/>
      <c r="SPN1" s="33"/>
      <c r="SPO1" s="33"/>
      <c r="SPP1" s="33"/>
      <c r="SPQ1" s="33"/>
      <c r="SPR1" s="33"/>
      <c r="SPS1" s="33"/>
      <c r="SPT1" s="33"/>
      <c r="SPU1" s="33"/>
      <c r="SPV1" s="33"/>
      <c r="SPW1" s="33"/>
      <c r="SPX1" s="33"/>
      <c r="SPY1" s="33"/>
      <c r="SPZ1" s="33"/>
      <c r="SQA1" s="33"/>
      <c r="SQB1" s="33"/>
      <c r="SQC1" s="33"/>
      <c r="SQD1" s="33"/>
      <c r="SQE1" s="33"/>
      <c r="SQF1" s="33"/>
      <c r="SQG1" s="33"/>
      <c r="SQH1" s="33"/>
      <c r="SQI1" s="33"/>
      <c r="SQJ1" s="33"/>
      <c r="SQK1" s="33"/>
      <c r="SQL1" s="33"/>
      <c r="SQM1" s="33"/>
      <c r="SQN1" s="33"/>
      <c r="SQO1" s="33"/>
      <c r="SQP1" s="33"/>
      <c r="SQQ1" s="33"/>
      <c r="SQR1" s="33"/>
      <c r="SQS1" s="33"/>
      <c r="SQT1" s="33"/>
      <c r="SQU1" s="33"/>
      <c r="SQV1" s="33"/>
      <c r="SQW1" s="33"/>
      <c r="SQX1" s="33"/>
      <c r="SQY1" s="33"/>
      <c r="SQZ1" s="33"/>
      <c r="SRA1" s="33"/>
      <c r="SRB1" s="33"/>
      <c r="SRC1" s="33"/>
      <c r="SRD1" s="33"/>
      <c r="SRE1" s="33"/>
      <c r="SRF1" s="33"/>
      <c r="SRG1" s="33"/>
      <c r="SRH1" s="33"/>
      <c r="SRI1" s="33"/>
      <c r="SRJ1" s="33"/>
      <c r="SRK1" s="33"/>
      <c r="SRL1" s="33"/>
      <c r="SRM1" s="33"/>
      <c r="SRN1" s="33"/>
      <c r="SRO1" s="33"/>
      <c r="SRP1" s="33"/>
      <c r="SRQ1" s="33"/>
      <c r="SRR1" s="33"/>
      <c r="SRS1" s="33"/>
      <c r="SRT1" s="33"/>
      <c r="SRU1" s="33"/>
      <c r="SRV1" s="33"/>
      <c r="SRW1" s="33"/>
      <c r="SRX1" s="33"/>
      <c r="SRY1" s="33"/>
      <c r="SRZ1" s="33"/>
      <c r="SSA1" s="33"/>
      <c r="SSB1" s="33"/>
      <c r="SSC1" s="33"/>
      <c r="SSD1" s="33"/>
      <c r="SSE1" s="33"/>
      <c r="SSF1" s="33"/>
      <c r="SSG1" s="33"/>
      <c r="SSH1" s="33"/>
      <c r="SSI1" s="33"/>
      <c r="SSJ1" s="33"/>
      <c r="SSK1" s="33"/>
      <c r="SSL1" s="33"/>
      <c r="SSM1" s="33"/>
      <c r="SSN1" s="33"/>
      <c r="SSO1" s="33"/>
      <c r="SSP1" s="33"/>
      <c r="SSQ1" s="33"/>
      <c r="SSR1" s="33"/>
      <c r="SSS1" s="33"/>
      <c r="SST1" s="33"/>
      <c r="SSU1" s="33"/>
      <c r="SSV1" s="33"/>
      <c r="SSW1" s="33"/>
      <c r="SSX1" s="33"/>
      <c r="SSY1" s="33"/>
      <c r="SSZ1" s="33"/>
      <c r="STA1" s="33"/>
      <c r="STB1" s="33"/>
      <c r="STC1" s="33"/>
      <c r="STD1" s="33"/>
      <c r="STE1" s="33"/>
      <c r="STF1" s="33"/>
      <c r="STG1" s="33"/>
      <c r="STH1" s="33"/>
      <c r="STI1" s="33"/>
      <c r="STJ1" s="33"/>
      <c r="STK1" s="33"/>
      <c r="STL1" s="33"/>
      <c r="STM1" s="33"/>
      <c r="STN1" s="33"/>
      <c r="STO1" s="33"/>
      <c r="STP1" s="33"/>
      <c r="STQ1" s="33"/>
      <c r="STR1" s="33"/>
      <c r="STS1" s="33"/>
      <c r="STT1" s="33"/>
      <c r="STU1" s="33"/>
      <c r="STV1" s="33"/>
      <c r="STW1" s="33"/>
      <c r="STX1" s="33"/>
      <c r="STY1" s="33"/>
      <c r="STZ1" s="33"/>
      <c r="SUA1" s="33"/>
      <c r="SUB1" s="33"/>
      <c r="SUC1" s="33"/>
      <c r="SUD1" s="33"/>
      <c r="SUE1" s="33"/>
      <c r="SUF1" s="33"/>
      <c r="SUG1" s="33"/>
      <c r="SUH1" s="33"/>
      <c r="SUI1" s="33"/>
      <c r="SUJ1" s="33"/>
      <c r="SUK1" s="33"/>
      <c r="SUL1" s="33"/>
      <c r="SUM1" s="33"/>
      <c r="SUN1" s="33"/>
      <c r="SUO1" s="33"/>
      <c r="SUP1" s="33"/>
      <c r="SUQ1" s="33"/>
      <c r="SUR1" s="33"/>
      <c r="SUS1" s="33"/>
      <c r="SUT1" s="33"/>
      <c r="SUU1" s="33"/>
      <c r="SUV1" s="33"/>
      <c r="SUW1" s="33"/>
      <c r="SUX1" s="33"/>
      <c r="SUY1" s="33"/>
      <c r="SUZ1" s="33"/>
      <c r="SVA1" s="33"/>
      <c r="SVB1" s="33"/>
      <c r="SVC1" s="33"/>
      <c r="SVD1" s="33"/>
      <c r="SVE1" s="33"/>
      <c r="SVF1" s="33"/>
      <c r="SVG1" s="33"/>
      <c r="SVH1" s="33"/>
      <c r="SVI1" s="33"/>
      <c r="SVJ1" s="33"/>
      <c r="SVK1" s="33"/>
      <c r="SVL1" s="33"/>
      <c r="SVM1" s="33"/>
      <c r="SVN1" s="33"/>
      <c r="SVO1" s="33"/>
      <c r="SVP1" s="33"/>
      <c r="SVQ1" s="33"/>
      <c r="SVR1" s="33"/>
      <c r="SVS1" s="33"/>
      <c r="SVT1" s="33"/>
      <c r="SVU1" s="33"/>
      <c r="SVV1" s="33"/>
      <c r="SVW1" s="33"/>
      <c r="SVX1" s="33"/>
      <c r="SVY1" s="33"/>
      <c r="SVZ1" s="33"/>
      <c r="SWA1" s="33"/>
      <c r="SWB1" s="33"/>
      <c r="SWC1" s="33"/>
      <c r="SWD1" s="33"/>
      <c r="SWE1" s="33"/>
      <c r="SWF1" s="33"/>
      <c r="SWG1" s="33"/>
      <c r="SWH1" s="33"/>
      <c r="SWI1" s="33"/>
      <c r="SWJ1" s="33"/>
      <c r="SWK1" s="33"/>
      <c r="SWL1" s="33"/>
      <c r="SWM1" s="33"/>
      <c r="SWN1" s="33"/>
      <c r="SWO1" s="33"/>
      <c r="SWP1" s="33"/>
      <c r="SWQ1" s="33"/>
      <c r="SWR1" s="33"/>
      <c r="SWS1" s="33"/>
      <c r="SWT1" s="33"/>
      <c r="SWU1" s="33"/>
      <c r="SWV1" s="33"/>
      <c r="SWW1" s="33"/>
      <c r="SWX1" s="33"/>
      <c r="SWY1" s="33"/>
      <c r="SWZ1" s="33"/>
      <c r="SXA1" s="33"/>
      <c r="SXB1" s="33"/>
      <c r="SXC1" s="33"/>
      <c r="SXD1" s="33"/>
      <c r="SXE1" s="33"/>
      <c r="SXF1" s="33"/>
      <c r="SXG1" s="33"/>
      <c r="SXH1" s="33"/>
      <c r="SXI1" s="33"/>
      <c r="SXJ1" s="33"/>
      <c r="SXK1" s="33"/>
      <c r="SXL1" s="33"/>
      <c r="SXM1" s="33"/>
      <c r="SXN1" s="33"/>
      <c r="SXO1" s="33"/>
      <c r="SXP1" s="33"/>
      <c r="SXQ1" s="33"/>
      <c r="SXR1" s="33"/>
      <c r="SXS1" s="33"/>
      <c r="SXT1" s="33"/>
      <c r="SXU1" s="33"/>
      <c r="SXV1" s="33"/>
      <c r="SXW1" s="33"/>
      <c r="SXX1" s="33"/>
      <c r="SXY1" s="33"/>
      <c r="SXZ1" s="33"/>
      <c r="SYA1" s="33"/>
      <c r="SYB1" s="33"/>
      <c r="SYC1" s="33"/>
      <c r="SYD1" s="33"/>
      <c r="SYE1" s="33"/>
      <c r="SYF1" s="33"/>
      <c r="SYG1" s="33"/>
      <c r="SYH1" s="33"/>
      <c r="SYI1" s="33"/>
      <c r="SYJ1" s="33"/>
      <c r="SYK1" s="33"/>
      <c r="SYL1" s="33"/>
      <c r="SYM1" s="33"/>
      <c r="SYN1" s="33"/>
      <c r="SYO1" s="33"/>
      <c r="SYP1" s="33"/>
      <c r="SYQ1" s="33"/>
      <c r="SYR1" s="33"/>
      <c r="SYS1" s="33"/>
      <c r="SYT1" s="33"/>
      <c r="SYU1" s="33"/>
      <c r="SYV1" s="33"/>
      <c r="SYW1" s="33"/>
      <c r="SYX1" s="33"/>
      <c r="SYY1" s="33"/>
      <c r="SYZ1" s="33"/>
      <c r="SZA1" s="33"/>
      <c r="SZB1" s="33"/>
      <c r="SZC1" s="33"/>
      <c r="SZD1" s="33"/>
      <c r="SZE1" s="33"/>
      <c r="SZF1" s="33"/>
      <c r="SZG1" s="33"/>
      <c r="SZH1" s="33"/>
      <c r="SZI1" s="33"/>
      <c r="SZJ1" s="33"/>
      <c r="SZK1" s="33"/>
      <c r="SZL1" s="33"/>
      <c r="SZM1" s="33"/>
      <c r="SZN1" s="33"/>
      <c r="SZO1" s="33"/>
      <c r="SZP1" s="33"/>
      <c r="SZQ1" s="33"/>
      <c r="SZR1" s="33"/>
      <c r="SZS1" s="33"/>
      <c r="SZT1" s="33"/>
      <c r="SZU1" s="33"/>
      <c r="SZV1" s="33"/>
      <c r="SZW1" s="33"/>
      <c r="SZX1" s="33"/>
      <c r="SZY1" s="33"/>
      <c r="SZZ1" s="33"/>
      <c r="TAA1" s="33"/>
      <c r="TAB1" s="33"/>
      <c r="TAC1" s="33"/>
      <c r="TAD1" s="33"/>
      <c r="TAE1" s="33"/>
      <c r="TAF1" s="33"/>
      <c r="TAG1" s="33"/>
      <c r="TAH1" s="33"/>
      <c r="TAI1" s="33"/>
      <c r="TAJ1" s="33"/>
      <c r="TAK1" s="33"/>
      <c r="TAL1" s="33"/>
      <c r="TAM1" s="33"/>
      <c r="TAN1" s="33"/>
      <c r="TAO1" s="33"/>
      <c r="TAP1" s="33"/>
      <c r="TAQ1" s="33"/>
      <c r="TAR1" s="33"/>
      <c r="TAS1" s="33"/>
      <c r="TAT1" s="33"/>
      <c r="TAU1" s="33"/>
      <c r="TAV1" s="33"/>
      <c r="TAW1" s="33"/>
      <c r="TAX1" s="33"/>
      <c r="TAY1" s="33"/>
      <c r="TAZ1" s="33"/>
      <c r="TBA1" s="33"/>
      <c r="TBB1" s="33"/>
      <c r="TBC1" s="33"/>
      <c r="TBD1" s="33"/>
      <c r="TBE1" s="33"/>
      <c r="TBF1" s="33"/>
      <c r="TBG1" s="33"/>
      <c r="TBH1" s="33"/>
      <c r="TBI1" s="33"/>
      <c r="TBJ1" s="33"/>
      <c r="TBK1" s="33"/>
      <c r="TBL1" s="33"/>
      <c r="TBM1" s="33"/>
      <c r="TBN1" s="33"/>
      <c r="TBO1" s="33"/>
      <c r="TBP1" s="33"/>
      <c r="TBQ1" s="33"/>
      <c r="TBR1" s="33"/>
      <c r="TBS1" s="33"/>
      <c r="TBT1" s="33"/>
      <c r="TBU1" s="33"/>
      <c r="TBV1" s="33"/>
      <c r="TBW1" s="33"/>
      <c r="TBX1" s="33"/>
      <c r="TBY1" s="33"/>
      <c r="TBZ1" s="33"/>
      <c r="TCA1" s="33"/>
      <c r="TCB1" s="33"/>
      <c r="TCC1" s="33"/>
      <c r="TCD1" s="33"/>
      <c r="TCE1" s="33"/>
      <c r="TCF1" s="33"/>
      <c r="TCG1" s="33"/>
      <c r="TCH1" s="33"/>
      <c r="TCI1" s="33"/>
      <c r="TCJ1" s="33"/>
      <c r="TCK1" s="33"/>
      <c r="TCL1" s="33"/>
      <c r="TCM1" s="33"/>
      <c r="TCN1" s="33"/>
      <c r="TCO1" s="33"/>
      <c r="TCP1" s="33"/>
      <c r="TCQ1" s="33"/>
      <c r="TCR1" s="33"/>
      <c r="TCS1" s="33"/>
      <c r="TCT1" s="33"/>
      <c r="TCU1" s="33"/>
      <c r="TCV1" s="33"/>
      <c r="TCW1" s="33"/>
      <c r="TCX1" s="33"/>
      <c r="TCY1" s="33"/>
      <c r="TCZ1" s="33"/>
      <c r="TDA1" s="33"/>
      <c r="TDB1" s="33"/>
      <c r="TDC1" s="33"/>
      <c r="TDD1" s="33"/>
      <c r="TDE1" s="33"/>
      <c r="TDF1" s="33"/>
      <c r="TDG1" s="33"/>
      <c r="TDH1" s="33"/>
      <c r="TDI1" s="33"/>
      <c r="TDJ1" s="33"/>
      <c r="TDK1" s="33"/>
      <c r="TDL1" s="33"/>
      <c r="TDM1" s="33"/>
      <c r="TDN1" s="33"/>
      <c r="TDO1" s="33"/>
      <c r="TDP1" s="33"/>
      <c r="TDQ1" s="33"/>
      <c r="TDR1" s="33"/>
      <c r="TDS1" s="33"/>
      <c r="TDT1" s="33"/>
      <c r="TDU1" s="33"/>
      <c r="TDV1" s="33"/>
      <c r="TDW1" s="33"/>
      <c r="TDX1" s="33"/>
      <c r="TDY1" s="33"/>
      <c r="TDZ1" s="33"/>
      <c r="TEA1" s="33"/>
      <c r="TEB1" s="33"/>
      <c r="TEC1" s="33"/>
      <c r="TED1" s="33"/>
      <c r="TEE1" s="33"/>
      <c r="TEF1" s="33"/>
      <c r="TEG1" s="33"/>
      <c r="TEH1" s="33"/>
      <c r="TEI1" s="33"/>
      <c r="TEJ1" s="33"/>
      <c r="TEK1" s="33"/>
      <c r="TEL1" s="33"/>
      <c r="TEM1" s="33"/>
      <c r="TEN1" s="33"/>
      <c r="TEO1" s="33"/>
      <c r="TEP1" s="33"/>
      <c r="TEQ1" s="33"/>
      <c r="TER1" s="33"/>
      <c r="TES1" s="33"/>
      <c r="TET1" s="33"/>
      <c r="TEU1" s="33"/>
      <c r="TEV1" s="33"/>
      <c r="TEW1" s="33"/>
      <c r="TEX1" s="33"/>
      <c r="TEY1" s="33"/>
      <c r="TEZ1" s="33"/>
      <c r="TFA1" s="33"/>
      <c r="TFB1" s="33"/>
      <c r="TFC1" s="33"/>
      <c r="TFD1" s="33"/>
      <c r="TFE1" s="33"/>
      <c r="TFF1" s="33"/>
      <c r="TFG1" s="33"/>
      <c r="TFH1" s="33"/>
      <c r="TFI1" s="33"/>
      <c r="TFJ1" s="33"/>
      <c r="TFK1" s="33"/>
      <c r="TFL1" s="33"/>
      <c r="TFM1" s="33"/>
      <c r="TFN1" s="33"/>
      <c r="TFO1" s="33"/>
      <c r="TFP1" s="33"/>
      <c r="TFQ1" s="33"/>
      <c r="TFR1" s="33"/>
      <c r="TFS1" s="33"/>
      <c r="TFT1" s="33"/>
      <c r="TFU1" s="33"/>
      <c r="TFV1" s="33"/>
      <c r="TFW1" s="33"/>
      <c r="TFX1" s="33"/>
      <c r="TFY1" s="33"/>
      <c r="TFZ1" s="33"/>
      <c r="TGA1" s="33"/>
      <c r="TGB1" s="33"/>
      <c r="TGC1" s="33"/>
      <c r="TGD1" s="33"/>
      <c r="TGE1" s="33"/>
      <c r="TGF1" s="33"/>
      <c r="TGG1" s="33"/>
      <c r="TGH1" s="33"/>
      <c r="TGI1" s="33"/>
      <c r="TGJ1" s="33"/>
      <c r="TGK1" s="33"/>
      <c r="TGL1" s="33"/>
      <c r="TGM1" s="33"/>
      <c r="TGN1" s="33"/>
      <c r="TGO1" s="33"/>
      <c r="TGP1" s="33"/>
      <c r="TGQ1" s="33"/>
      <c r="TGR1" s="33"/>
      <c r="TGS1" s="33"/>
      <c r="TGT1" s="33"/>
      <c r="TGU1" s="33"/>
      <c r="TGV1" s="33"/>
      <c r="TGW1" s="33"/>
      <c r="TGX1" s="33"/>
      <c r="TGY1" s="33"/>
      <c r="TGZ1" s="33"/>
      <c r="THA1" s="33"/>
      <c r="THB1" s="33"/>
      <c r="THC1" s="33"/>
      <c r="THD1" s="33"/>
      <c r="THE1" s="33"/>
      <c r="THF1" s="33"/>
      <c r="THG1" s="33"/>
      <c r="THH1" s="33"/>
      <c r="THI1" s="33"/>
      <c r="THJ1" s="33"/>
      <c r="THK1" s="33"/>
      <c r="THL1" s="33"/>
      <c r="THM1" s="33"/>
      <c r="THN1" s="33"/>
      <c r="THO1" s="33"/>
      <c r="THP1" s="33"/>
      <c r="THQ1" s="33"/>
      <c r="THR1" s="33"/>
      <c r="THS1" s="33"/>
      <c r="THT1" s="33"/>
      <c r="THU1" s="33"/>
      <c r="THV1" s="33"/>
      <c r="THW1" s="33"/>
      <c r="THX1" s="33"/>
      <c r="THY1" s="33"/>
      <c r="THZ1" s="33"/>
      <c r="TIA1" s="33"/>
      <c r="TIB1" s="33"/>
      <c r="TIC1" s="33"/>
      <c r="TID1" s="33"/>
      <c r="TIE1" s="33"/>
      <c r="TIF1" s="33"/>
      <c r="TIG1" s="33"/>
      <c r="TIH1" s="33"/>
      <c r="TII1" s="33"/>
      <c r="TIJ1" s="33"/>
      <c r="TIK1" s="33"/>
      <c r="TIL1" s="33"/>
      <c r="TIM1" s="33"/>
      <c r="TIN1" s="33"/>
      <c r="TIO1" s="33"/>
      <c r="TIP1" s="33"/>
      <c r="TIQ1" s="33"/>
      <c r="TIR1" s="33"/>
      <c r="TIS1" s="33"/>
      <c r="TIT1" s="33"/>
      <c r="TIU1" s="33"/>
      <c r="TIV1" s="33"/>
      <c r="TIW1" s="33"/>
      <c r="TIX1" s="33"/>
      <c r="TIY1" s="33"/>
      <c r="TIZ1" s="33"/>
      <c r="TJA1" s="33"/>
      <c r="TJB1" s="33"/>
      <c r="TJC1" s="33"/>
      <c r="TJD1" s="33"/>
      <c r="TJE1" s="33"/>
      <c r="TJF1" s="33"/>
      <c r="TJG1" s="33"/>
      <c r="TJH1" s="33"/>
      <c r="TJI1" s="33"/>
      <c r="TJJ1" s="33"/>
      <c r="TJK1" s="33"/>
      <c r="TJL1" s="33"/>
      <c r="TJM1" s="33"/>
      <c r="TJN1" s="33"/>
      <c r="TJO1" s="33"/>
      <c r="TJP1" s="33"/>
      <c r="TJQ1" s="33"/>
      <c r="TJR1" s="33"/>
      <c r="TJS1" s="33"/>
      <c r="TJT1" s="33"/>
      <c r="TJU1" s="33"/>
      <c r="TJV1" s="33"/>
      <c r="TJW1" s="33"/>
      <c r="TJX1" s="33"/>
      <c r="TJY1" s="33"/>
      <c r="TJZ1" s="33"/>
      <c r="TKA1" s="33"/>
      <c r="TKB1" s="33"/>
      <c r="TKC1" s="33"/>
      <c r="TKD1" s="33"/>
      <c r="TKE1" s="33"/>
      <c r="TKF1" s="33"/>
      <c r="TKG1" s="33"/>
      <c r="TKH1" s="33"/>
      <c r="TKI1" s="33"/>
      <c r="TKJ1" s="33"/>
      <c r="TKK1" s="33"/>
      <c r="TKL1" s="33"/>
      <c r="TKM1" s="33"/>
      <c r="TKN1" s="33"/>
      <c r="TKO1" s="33"/>
      <c r="TKP1" s="33"/>
      <c r="TKQ1" s="33"/>
      <c r="TKR1" s="33"/>
      <c r="TKS1" s="33"/>
      <c r="TKT1" s="33"/>
      <c r="TKU1" s="33"/>
      <c r="TKV1" s="33"/>
      <c r="TKW1" s="33"/>
      <c r="TKX1" s="33"/>
      <c r="TKY1" s="33"/>
      <c r="TKZ1" s="33"/>
      <c r="TLA1" s="33"/>
      <c r="TLB1" s="33"/>
      <c r="TLC1" s="33"/>
      <c r="TLD1" s="33"/>
      <c r="TLE1" s="33"/>
      <c r="TLF1" s="33"/>
      <c r="TLG1" s="33"/>
      <c r="TLH1" s="33"/>
      <c r="TLI1" s="33"/>
      <c r="TLJ1" s="33"/>
      <c r="TLK1" s="33"/>
      <c r="TLL1" s="33"/>
      <c r="TLM1" s="33"/>
      <c r="TLN1" s="33"/>
      <c r="TLO1" s="33"/>
      <c r="TLP1" s="33"/>
      <c r="TLQ1" s="33"/>
      <c r="TLR1" s="33"/>
      <c r="TLS1" s="33"/>
      <c r="TLT1" s="33"/>
      <c r="TLU1" s="33"/>
      <c r="TLV1" s="33"/>
      <c r="TLW1" s="33"/>
      <c r="TLX1" s="33"/>
      <c r="TLY1" s="33"/>
      <c r="TLZ1" s="33"/>
      <c r="TMA1" s="33"/>
      <c r="TMB1" s="33"/>
      <c r="TMC1" s="33"/>
      <c r="TMD1" s="33"/>
      <c r="TME1" s="33"/>
      <c r="TMF1" s="33"/>
      <c r="TMG1" s="33"/>
      <c r="TMH1" s="33"/>
      <c r="TMI1" s="33"/>
      <c r="TMJ1" s="33"/>
      <c r="TMK1" s="33"/>
      <c r="TML1" s="33"/>
      <c r="TMM1" s="33"/>
      <c r="TMN1" s="33"/>
      <c r="TMO1" s="33"/>
      <c r="TMP1" s="33"/>
      <c r="TMQ1" s="33"/>
      <c r="TMR1" s="33"/>
      <c r="TMS1" s="33"/>
      <c r="TMT1" s="33"/>
      <c r="TMU1" s="33"/>
      <c r="TMV1" s="33"/>
      <c r="TMW1" s="33"/>
      <c r="TMX1" s="33"/>
      <c r="TMY1" s="33"/>
      <c r="TMZ1" s="33"/>
      <c r="TNA1" s="33"/>
      <c r="TNB1" s="33"/>
      <c r="TNC1" s="33"/>
      <c r="TND1" s="33"/>
      <c r="TNE1" s="33"/>
      <c r="TNF1" s="33"/>
      <c r="TNG1" s="33"/>
      <c r="TNH1" s="33"/>
      <c r="TNI1" s="33"/>
      <c r="TNJ1" s="33"/>
      <c r="TNK1" s="33"/>
      <c r="TNL1" s="33"/>
      <c r="TNM1" s="33"/>
      <c r="TNN1" s="33"/>
      <c r="TNO1" s="33"/>
      <c r="TNP1" s="33"/>
      <c r="TNQ1" s="33"/>
      <c r="TNR1" s="33"/>
      <c r="TNS1" s="33"/>
      <c r="TNT1" s="33"/>
      <c r="TNU1" s="33"/>
      <c r="TNV1" s="33"/>
      <c r="TNW1" s="33"/>
      <c r="TNX1" s="33"/>
      <c r="TNY1" s="33"/>
      <c r="TNZ1" s="33"/>
      <c r="TOA1" s="33"/>
      <c r="TOB1" s="33"/>
      <c r="TOC1" s="33"/>
      <c r="TOD1" s="33"/>
      <c r="TOE1" s="33"/>
      <c r="TOF1" s="33"/>
      <c r="TOG1" s="33"/>
      <c r="TOH1" s="33"/>
      <c r="TOI1" s="33"/>
      <c r="TOJ1" s="33"/>
      <c r="TOK1" s="33"/>
      <c r="TOL1" s="33"/>
      <c r="TOM1" s="33"/>
      <c r="TON1" s="33"/>
      <c r="TOO1" s="33"/>
      <c r="TOP1" s="33"/>
      <c r="TOQ1" s="33"/>
      <c r="TOR1" s="33"/>
      <c r="TOS1" s="33"/>
      <c r="TOT1" s="33"/>
      <c r="TOU1" s="33"/>
      <c r="TOV1" s="33"/>
      <c r="TOW1" s="33"/>
      <c r="TOX1" s="33"/>
      <c r="TOY1" s="33"/>
      <c r="TOZ1" s="33"/>
      <c r="TPA1" s="33"/>
      <c r="TPB1" s="33"/>
      <c r="TPC1" s="33"/>
      <c r="TPD1" s="33"/>
      <c r="TPE1" s="33"/>
      <c r="TPF1" s="33"/>
      <c r="TPG1" s="33"/>
      <c r="TPH1" s="33"/>
      <c r="TPI1" s="33"/>
      <c r="TPJ1" s="33"/>
      <c r="TPK1" s="33"/>
      <c r="TPL1" s="33"/>
      <c r="TPM1" s="33"/>
      <c r="TPN1" s="33"/>
      <c r="TPO1" s="33"/>
      <c r="TPP1" s="33"/>
      <c r="TPQ1" s="33"/>
      <c r="TPR1" s="33"/>
      <c r="TPS1" s="33"/>
      <c r="TPT1" s="33"/>
      <c r="TPU1" s="33"/>
      <c r="TPV1" s="33"/>
      <c r="TPW1" s="33"/>
      <c r="TPX1" s="33"/>
      <c r="TPY1" s="33"/>
      <c r="TPZ1" s="33"/>
      <c r="TQA1" s="33"/>
      <c r="TQB1" s="33"/>
      <c r="TQC1" s="33"/>
      <c r="TQD1" s="33"/>
      <c r="TQE1" s="33"/>
      <c r="TQF1" s="33"/>
      <c r="TQG1" s="33"/>
      <c r="TQH1" s="33"/>
      <c r="TQI1" s="33"/>
      <c r="TQJ1" s="33"/>
      <c r="TQK1" s="33"/>
      <c r="TQL1" s="33"/>
      <c r="TQM1" s="33"/>
      <c r="TQN1" s="33"/>
      <c r="TQO1" s="33"/>
      <c r="TQP1" s="33"/>
      <c r="TQQ1" s="33"/>
      <c r="TQR1" s="33"/>
      <c r="TQS1" s="33"/>
      <c r="TQT1" s="33"/>
      <c r="TQU1" s="33"/>
      <c r="TQV1" s="33"/>
      <c r="TQW1" s="33"/>
      <c r="TQX1" s="33"/>
      <c r="TQY1" s="33"/>
      <c r="TQZ1" s="33"/>
      <c r="TRA1" s="33"/>
      <c r="TRB1" s="33"/>
      <c r="TRC1" s="33"/>
      <c r="TRD1" s="33"/>
      <c r="TRE1" s="33"/>
      <c r="TRF1" s="33"/>
      <c r="TRG1" s="33"/>
      <c r="TRH1" s="33"/>
      <c r="TRI1" s="33"/>
      <c r="TRJ1" s="33"/>
      <c r="TRK1" s="33"/>
      <c r="TRL1" s="33"/>
      <c r="TRM1" s="33"/>
      <c r="TRN1" s="33"/>
      <c r="TRO1" s="33"/>
      <c r="TRP1" s="33"/>
      <c r="TRQ1" s="33"/>
      <c r="TRR1" s="33"/>
      <c r="TRS1" s="33"/>
      <c r="TRT1" s="33"/>
      <c r="TRU1" s="33"/>
      <c r="TRV1" s="33"/>
      <c r="TRW1" s="33"/>
      <c r="TRX1" s="33"/>
      <c r="TRY1" s="33"/>
      <c r="TRZ1" s="33"/>
      <c r="TSA1" s="33"/>
      <c r="TSB1" s="33"/>
      <c r="TSC1" s="33"/>
      <c r="TSD1" s="33"/>
      <c r="TSE1" s="33"/>
      <c r="TSF1" s="33"/>
      <c r="TSG1" s="33"/>
      <c r="TSH1" s="33"/>
      <c r="TSI1" s="33"/>
      <c r="TSJ1" s="33"/>
      <c r="TSK1" s="33"/>
      <c r="TSL1" s="33"/>
      <c r="TSM1" s="33"/>
      <c r="TSN1" s="33"/>
      <c r="TSO1" s="33"/>
      <c r="TSP1" s="33"/>
      <c r="TSQ1" s="33"/>
      <c r="TSR1" s="33"/>
      <c r="TSS1" s="33"/>
      <c r="TST1" s="33"/>
      <c r="TSU1" s="33"/>
      <c r="TSV1" s="33"/>
      <c r="TSW1" s="33"/>
      <c r="TSX1" s="33"/>
      <c r="TSY1" s="33"/>
      <c r="TSZ1" s="33"/>
      <c r="TTA1" s="33"/>
      <c r="TTB1" s="33"/>
      <c r="TTC1" s="33"/>
      <c r="TTD1" s="33"/>
      <c r="TTE1" s="33"/>
      <c r="TTF1" s="33"/>
      <c r="TTG1" s="33"/>
      <c r="TTH1" s="33"/>
      <c r="TTI1" s="33"/>
      <c r="TTJ1" s="33"/>
      <c r="TTK1" s="33"/>
      <c r="TTL1" s="33"/>
      <c r="TTM1" s="33"/>
      <c r="TTN1" s="33"/>
      <c r="TTO1" s="33"/>
      <c r="TTP1" s="33"/>
      <c r="TTQ1" s="33"/>
      <c r="TTR1" s="33"/>
      <c r="TTS1" s="33"/>
      <c r="TTT1" s="33"/>
      <c r="TTU1" s="33"/>
      <c r="TTV1" s="33"/>
      <c r="TTW1" s="33"/>
      <c r="TTX1" s="33"/>
      <c r="TTY1" s="33"/>
      <c r="TTZ1" s="33"/>
      <c r="TUA1" s="33"/>
      <c r="TUB1" s="33"/>
      <c r="TUC1" s="33"/>
      <c r="TUD1" s="33"/>
      <c r="TUE1" s="33"/>
      <c r="TUF1" s="33"/>
      <c r="TUG1" s="33"/>
      <c r="TUH1" s="33"/>
      <c r="TUI1" s="33"/>
      <c r="TUJ1" s="33"/>
      <c r="TUK1" s="33"/>
      <c r="TUL1" s="33"/>
      <c r="TUM1" s="33"/>
      <c r="TUN1" s="33"/>
      <c r="TUO1" s="33"/>
      <c r="TUP1" s="33"/>
      <c r="TUQ1" s="33"/>
      <c r="TUR1" s="33"/>
      <c r="TUS1" s="33"/>
      <c r="TUT1" s="33"/>
      <c r="TUU1" s="33"/>
      <c r="TUV1" s="33"/>
      <c r="TUW1" s="33"/>
      <c r="TUX1" s="33"/>
      <c r="TUY1" s="33"/>
      <c r="TUZ1" s="33"/>
      <c r="TVA1" s="33"/>
      <c r="TVB1" s="33"/>
      <c r="TVC1" s="33"/>
      <c r="TVD1" s="33"/>
      <c r="TVE1" s="33"/>
      <c r="TVF1" s="33"/>
      <c r="TVG1" s="33"/>
      <c r="TVH1" s="33"/>
      <c r="TVI1" s="33"/>
      <c r="TVJ1" s="33"/>
      <c r="TVK1" s="33"/>
      <c r="TVL1" s="33"/>
      <c r="TVM1" s="33"/>
      <c r="TVN1" s="33"/>
      <c r="TVO1" s="33"/>
      <c r="TVP1" s="33"/>
      <c r="TVQ1" s="33"/>
      <c r="TVR1" s="33"/>
      <c r="TVS1" s="33"/>
      <c r="TVT1" s="33"/>
      <c r="TVU1" s="33"/>
      <c r="TVV1" s="33"/>
      <c r="TVW1" s="33"/>
      <c r="TVX1" s="33"/>
      <c r="TVY1" s="33"/>
      <c r="TVZ1" s="33"/>
      <c r="TWA1" s="33"/>
      <c r="TWB1" s="33"/>
      <c r="TWC1" s="33"/>
      <c r="TWD1" s="33"/>
      <c r="TWE1" s="33"/>
      <c r="TWF1" s="33"/>
      <c r="TWG1" s="33"/>
      <c r="TWH1" s="33"/>
      <c r="TWI1" s="33"/>
      <c r="TWJ1" s="33"/>
      <c r="TWK1" s="33"/>
      <c r="TWL1" s="33"/>
      <c r="TWM1" s="33"/>
      <c r="TWN1" s="33"/>
      <c r="TWO1" s="33"/>
      <c r="TWP1" s="33"/>
      <c r="TWQ1" s="33"/>
      <c r="TWR1" s="33"/>
      <c r="TWS1" s="33"/>
      <c r="TWT1" s="33"/>
      <c r="TWU1" s="33"/>
      <c r="TWV1" s="33"/>
      <c r="TWW1" s="33"/>
      <c r="TWX1" s="33"/>
      <c r="TWY1" s="33"/>
      <c r="TWZ1" s="33"/>
      <c r="TXA1" s="33"/>
      <c r="TXB1" s="33"/>
      <c r="TXC1" s="33"/>
      <c r="TXD1" s="33"/>
      <c r="TXE1" s="33"/>
      <c r="TXF1" s="33"/>
      <c r="TXG1" s="33"/>
      <c r="TXH1" s="33"/>
      <c r="TXI1" s="33"/>
      <c r="TXJ1" s="33"/>
      <c r="TXK1" s="33"/>
      <c r="TXL1" s="33"/>
      <c r="TXM1" s="33"/>
      <c r="TXN1" s="33"/>
      <c r="TXO1" s="33"/>
      <c r="TXP1" s="33"/>
      <c r="TXQ1" s="33"/>
      <c r="TXR1" s="33"/>
      <c r="TXS1" s="33"/>
      <c r="TXT1" s="33"/>
      <c r="TXU1" s="33"/>
      <c r="TXV1" s="33"/>
      <c r="TXW1" s="33"/>
      <c r="TXX1" s="33"/>
      <c r="TXY1" s="33"/>
      <c r="TXZ1" s="33"/>
      <c r="TYA1" s="33"/>
      <c r="TYB1" s="33"/>
      <c r="TYC1" s="33"/>
      <c r="TYD1" s="33"/>
      <c r="TYE1" s="33"/>
      <c r="TYF1" s="33"/>
      <c r="TYG1" s="33"/>
      <c r="TYH1" s="33"/>
      <c r="TYI1" s="33"/>
      <c r="TYJ1" s="33"/>
      <c r="TYK1" s="33"/>
      <c r="TYL1" s="33"/>
      <c r="TYM1" s="33"/>
      <c r="TYN1" s="33"/>
      <c r="TYO1" s="33"/>
      <c r="TYP1" s="33"/>
      <c r="TYQ1" s="33"/>
      <c r="TYR1" s="33"/>
      <c r="TYS1" s="33"/>
      <c r="TYT1" s="33"/>
      <c r="TYU1" s="33"/>
      <c r="TYV1" s="33"/>
      <c r="TYW1" s="33"/>
      <c r="TYX1" s="33"/>
      <c r="TYY1" s="33"/>
      <c r="TYZ1" s="33"/>
      <c r="TZA1" s="33"/>
      <c r="TZB1" s="33"/>
      <c r="TZC1" s="33"/>
      <c r="TZD1" s="33"/>
      <c r="TZE1" s="33"/>
      <c r="TZF1" s="33"/>
      <c r="TZG1" s="33"/>
      <c r="TZH1" s="33"/>
      <c r="TZI1" s="33"/>
      <c r="TZJ1" s="33"/>
      <c r="TZK1" s="33"/>
      <c r="TZL1" s="33"/>
      <c r="TZM1" s="33"/>
      <c r="TZN1" s="33"/>
      <c r="TZO1" s="33"/>
      <c r="TZP1" s="33"/>
      <c r="TZQ1" s="33"/>
      <c r="TZR1" s="33"/>
      <c r="TZS1" s="33"/>
      <c r="TZT1" s="33"/>
      <c r="TZU1" s="33"/>
      <c r="TZV1" s="33"/>
      <c r="TZW1" s="33"/>
      <c r="TZX1" s="33"/>
      <c r="TZY1" s="33"/>
      <c r="TZZ1" s="33"/>
      <c r="UAA1" s="33"/>
      <c r="UAB1" s="33"/>
      <c r="UAC1" s="33"/>
      <c r="UAD1" s="33"/>
      <c r="UAE1" s="33"/>
      <c r="UAF1" s="33"/>
      <c r="UAG1" s="33"/>
      <c r="UAH1" s="33"/>
      <c r="UAI1" s="33"/>
      <c r="UAJ1" s="33"/>
      <c r="UAK1" s="33"/>
      <c r="UAL1" s="33"/>
      <c r="UAM1" s="33"/>
      <c r="UAN1" s="33"/>
      <c r="UAO1" s="33"/>
      <c r="UAP1" s="33"/>
      <c r="UAQ1" s="33"/>
      <c r="UAR1" s="33"/>
      <c r="UAS1" s="33"/>
      <c r="UAT1" s="33"/>
      <c r="UAU1" s="33"/>
      <c r="UAV1" s="33"/>
      <c r="UAW1" s="33"/>
      <c r="UAX1" s="33"/>
      <c r="UAY1" s="33"/>
      <c r="UAZ1" s="33"/>
      <c r="UBA1" s="33"/>
      <c r="UBB1" s="33"/>
      <c r="UBC1" s="33"/>
      <c r="UBD1" s="33"/>
      <c r="UBE1" s="33"/>
      <c r="UBF1" s="33"/>
      <c r="UBG1" s="33"/>
      <c r="UBH1" s="33"/>
      <c r="UBI1" s="33"/>
      <c r="UBJ1" s="33"/>
      <c r="UBK1" s="33"/>
      <c r="UBL1" s="33"/>
      <c r="UBM1" s="33"/>
      <c r="UBN1" s="33"/>
      <c r="UBO1" s="33"/>
      <c r="UBP1" s="33"/>
      <c r="UBQ1" s="33"/>
      <c r="UBR1" s="33"/>
      <c r="UBS1" s="33"/>
      <c r="UBT1" s="33"/>
      <c r="UBU1" s="33"/>
      <c r="UBV1" s="33"/>
      <c r="UBW1" s="33"/>
      <c r="UBX1" s="33"/>
      <c r="UBY1" s="33"/>
      <c r="UBZ1" s="33"/>
      <c r="UCA1" s="33"/>
      <c r="UCB1" s="33"/>
      <c r="UCC1" s="33"/>
      <c r="UCD1" s="33"/>
      <c r="UCE1" s="33"/>
      <c r="UCF1" s="33"/>
      <c r="UCG1" s="33"/>
      <c r="UCH1" s="33"/>
      <c r="UCI1" s="33"/>
      <c r="UCJ1" s="33"/>
      <c r="UCK1" s="33"/>
      <c r="UCL1" s="33"/>
      <c r="UCM1" s="33"/>
      <c r="UCN1" s="33"/>
      <c r="UCO1" s="33"/>
      <c r="UCP1" s="33"/>
      <c r="UCQ1" s="33"/>
      <c r="UCR1" s="33"/>
      <c r="UCS1" s="33"/>
      <c r="UCT1" s="33"/>
      <c r="UCU1" s="33"/>
      <c r="UCV1" s="33"/>
      <c r="UCW1" s="33"/>
      <c r="UCX1" s="33"/>
      <c r="UCY1" s="33"/>
      <c r="UCZ1" s="33"/>
      <c r="UDA1" s="33"/>
      <c r="UDB1" s="33"/>
      <c r="UDC1" s="33"/>
      <c r="UDD1" s="33"/>
      <c r="UDE1" s="33"/>
      <c r="UDF1" s="33"/>
      <c r="UDG1" s="33"/>
      <c r="UDH1" s="33"/>
      <c r="UDI1" s="33"/>
      <c r="UDJ1" s="33"/>
      <c r="UDK1" s="33"/>
      <c r="UDL1" s="33"/>
      <c r="UDM1" s="33"/>
      <c r="UDN1" s="33"/>
      <c r="UDO1" s="33"/>
      <c r="UDP1" s="33"/>
      <c r="UDQ1" s="33"/>
      <c r="UDR1" s="33"/>
      <c r="UDS1" s="33"/>
      <c r="UDT1" s="33"/>
      <c r="UDU1" s="33"/>
      <c r="UDV1" s="33"/>
      <c r="UDW1" s="33"/>
      <c r="UDX1" s="33"/>
      <c r="UDY1" s="33"/>
      <c r="UDZ1" s="33"/>
      <c r="UEA1" s="33"/>
      <c r="UEB1" s="33"/>
      <c r="UEC1" s="33"/>
      <c r="UED1" s="33"/>
      <c r="UEE1" s="33"/>
      <c r="UEF1" s="33"/>
      <c r="UEG1" s="33"/>
      <c r="UEH1" s="33"/>
      <c r="UEI1" s="33"/>
      <c r="UEJ1" s="33"/>
      <c r="UEK1" s="33"/>
      <c r="UEL1" s="33"/>
      <c r="UEM1" s="33"/>
      <c r="UEN1" s="33"/>
      <c r="UEO1" s="33"/>
      <c r="UEP1" s="33"/>
      <c r="UEQ1" s="33"/>
      <c r="UER1" s="33"/>
      <c r="UES1" s="33"/>
      <c r="UET1" s="33"/>
      <c r="UEU1" s="33"/>
      <c r="UEV1" s="33"/>
      <c r="UEW1" s="33"/>
      <c r="UEX1" s="33"/>
      <c r="UEY1" s="33"/>
      <c r="UEZ1" s="33"/>
      <c r="UFA1" s="33"/>
      <c r="UFB1" s="33"/>
      <c r="UFC1" s="33"/>
      <c r="UFD1" s="33"/>
      <c r="UFE1" s="33"/>
      <c r="UFF1" s="33"/>
      <c r="UFG1" s="33"/>
      <c r="UFH1" s="33"/>
      <c r="UFI1" s="33"/>
      <c r="UFJ1" s="33"/>
      <c r="UFK1" s="33"/>
      <c r="UFL1" s="33"/>
      <c r="UFM1" s="33"/>
      <c r="UFN1" s="33"/>
      <c r="UFO1" s="33"/>
      <c r="UFP1" s="33"/>
      <c r="UFQ1" s="33"/>
      <c r="UFR1" s="33"/>
      <c r="UFS1" s="33"/>
      <c r="UFT1" s="33"/>
      <c r="UFU1" s="33"/>
      <c r="UFV1" s="33"/>
      <c r="UFW1" s="33"/>
      <c r="UFX1" s="33"/>
      <c r="UFY1" s="33"/>
      <c r="UFZ1" s="33"/>
      <c r="UGA1" s="33"/>
      <c r="UGB1" s="33"/>
      <c r="UGC1" s="33"/>
      <c r="UGD1" s="33"/>
      <c r="UGE1" s="33"/>
      <c r="UGF1" s="33"/>
      <c r="UGG1" s="33"/>
      <c r="UGH1" s="33"/>
      <c r="UGI1" s="33"/>
      <c r="UGJ1" s="33"/>
      <c r="UGK1" s="33"/>
      <c r="UGL1" s="33"/>
      <c r="UGM1" s="33"/>
      <c r="UGN1" s="33"/>
      <c r="UGO1" s="33"/>
      <c r="UGP1" s="33"/>
      <c r="UGQ1" s="33"/>
      <c r="UGR1" s="33"/>
      <c r="UGS1" s="33"/>
      <c r="UGT1" s="33"/>
      <c r="UGU1" s="33"/>
      <c r="UGV1" s="33"/>
      <c r="UGW1" s="33"/>
      <c r="UGX1" s="33"/>
      <c r="UGY1" s="33"/>
      <c r="UGZ1" s="33"/>
      <c r="UHA1" s="33"/>
      <c r="UHB1" s="33"/>
      <c r="UHC1" s="33"/>
      <c r="UHD1" s="33"/>
      <c r="UHE1" s="33"/>
      <c r="UHF1" s="33"/>
      <c r="UHG1" s="33"/>
      <c r="UHH1" s="33"/>
      <c r="UHI1" s="33"/>
      <c r="UHJ1" s="33"/>
      <c r="UHK1" s="33"/>
      <c r="UHL1" s="33"/>
      <c r="UHM1" s="33"/>
      <c r="UHN1" s="33"/>
      <c r="UHO1" s="33"/>
      <c r="UHP1" s="33"/>
      <c r="UHQ1" s="33"/>
      <c r="UHR1" s="33"/>
      <c r="UHS1" s="33"/>
      <c r="UHT1" s="33"/>
      <c r="UHU1" s="33"/>
      <c r="UHV1" s="33"/>
      <c r="UHW1" s="33"/>
      <c r="UHX1" s="33"/>
      <c r="UHY1" s="33"/>
      <c r="UHZ1" s="33"/>
      <c r="UIA1" s="33"/>
      <c r="UIB1" s="33"/>
      <c r="UIC1" s="33"/>
      <c r="UID1" s="33"/>
      <c r="UIE1" s="33"/>
      <c r="UIF1" s="33"/>
      <c r="UIG1" s="33"/>
      <c r="UIH1" s="33"/>
      <c r="UII1" s="33"/>
      <c r="UIJ1" s="33"/>
      <c r="UIK1" s="33"/>
      <c r="UIL1" s="33"/>
      <c r="UIM1" s="33"/>
      <c r="UIN1" s="33"/>
      <c r="UIO1" s="33"/>
      <c r="UIP1" s="33"/>
      <c r="UIQ1" s="33"/>
      <c r="UIR1" s="33"/>
      <c r="UIS1" s="33"/>
      <c r="UIT1" s="33"/>
      <c r="UIU1" s="33"/>
      <c r="UIV1" s="33"/>
      <c r="UIW1" s="33"/>
      <c r="UIX1" s="33"/>
      <c r="UIY1" s="33"/>
      <c r="UIZ1" s="33"/>
      <c r="UJA1" s="33"/>
      <c r="UJB1" s="33"/>
      <c r="UJC1" s="33"/>
      <c r="UJD1" s="33"/>
      <c r="UJE1" s="33"/>
      <c r="UJF1" s="33"/>
      <c r="UJG1" s="33"/>
      <c r="UJH1" s="33"/>
      <c r="UJI1" s="33"/>
      <c r="UJJ1" s="33"/>
      <c r="UJK1" s="33"/>
      <c r="UJL1" s="33"/>
      <c r="UJM1" s="33"/>
      <c r="UJN1" s="33"/>
      <c r="UJO1" s="33"/>
      <c r="UJP1" s="33"/>
      <c r="UJQ1" s="33"/>
      <c r="UJR1" s="33"/>
      <c r="UJS1" s="33"/>
      <c r="UJT1" s="33"/>
      <c r="UJU1" s="33"/>
      <c r="UJV1" s="33"/>
      <c r="UJW1" s="33"/>
      <c r="UJX1" s="33"/>
      <c r="UJY1" s="33"/>
      <c r="UJZ1" s="33"/>
      <c r="UKA1" s="33"/>
      <c r="UKB1" s="33"/>
      <c r="UKC1" s="33"/>
      <c r="UKD1" s="33"/>
      <c r="UKE1" s="33"/>
      <c r="UKF1" s="33"/>
      <c r="UKG1" s="33"/>
      <c r="UKH1" s="33"/>
      <c r="UKI1" s="33"/>
      <c r="UKJ1" s="33"/>
      <c r="UKK1" s="33"/>
      <c r="UKL1" s="33"/>
      <c r="UKM1" s="33"/>
      <c r="UKN1" s="33"/>
      <c r="UKO1" s="33"/>
      <c r="UKP1" s="33"/>
      <c r="UKQ1" s="33"/>
      <c r="UKR1" s="33"/>
      <c r="UKS1" s="33"/>
      <c r="UKT1" s="33"/>
      <c r="UKU1" s="33"/>
      <c r="UKV1" s="33"/>
      <c r="UKW1" s="33"/>
      <c r="UKX1" s="33"/>
      <c r="UKY1" s="33"/>
      <c r="UKZ1" s="33"/>
      <c r="ULA1" s="33"/>
      <c r="ULB1" s="33"/>
      <c r="ULC1" s="33"/>
      <c r="ULD1" s="33"/>
      <c r="ULE1" s="33"/>
      <c r="ULF1" s="33"/>
      <c r="ULG1" s="33"/>
      <c r="ULH1" s="33"/>
      <c r="ULI1" s="33"/>
      <c r="ULJ1" s="33"/>
      <c r="ULK1" s="33"/>
      <c r="ULL1" s="33"/>
      <c r="ULM1" s="33"/>
      <c r="ULN1" s="33"/>
      <c r="ULO1" s="33"/>
      <c r="ULP1" s="33"/>
      <c r="ULQ1" s="33"/>
      <c r="ULR1" s="33"/>
      <c r="ULS1" s="33"/>
      <c r="ULT1" s="33"/>
      <c r="ULU1" s="33"/>
      <c r="ULV1" s="33"/>
      <c r="ULW1" s="33"/>
      <c r="ULX1" s="33"/>
      <c r="ULY1" s="33"/>
      <c r="ULZ1" s="33"/>
      <c r="UMA1" s="33"/>
      <c r="UMB1" s="33"/>
      <c r="UMC1" s="33"/>
      <c r="UMD1" s="33"/>
      <c r="UME1" s="33"/>
      <c r="UMF1" s="33"/>
      <c r="UMG1" s="33"/>
      <c r="UMH1" s="33"/>
      <c r="UMI1" s="33"/>
      <c r="UMJ1" s="33"/>
      <c r="UMK1" s="33"/>
      <c r="UML1" s="33"/>
      <c r="UMM1" s="33"/>
      <c r="UMN1" s="33"/>
      <c r="UMO1" s="33"/>
      <c r="UMP1" s="33"/>
      <c r="UMQ1" s="33"/>
      <c r="UMR1" s="33"/>
      <c r="UMS1" s="33"/>
      <c r="UMT1" s="33"/>
      <c r="UMU1" s="33"/>
      <c r="UMV1" s="33"/>
      <c r="UMW1" s="33"/>
      <c r="UMX1" s="33"/>
      <c r="UMY1" s="33"/>
      <c r="UMZ1" s="33"/>
      <c r="UNA1" s="33"/>
      <c r="UNB1" s="33"/>
      <c r="UNC1" s="33"/>
      <c r="UND1" s="33"/>
      <c r="UNE1" s="33"/>
      <c r="UNF1" s="33"/>
      <c r="UNG1" s="33"/>
      <c r="UNH1" s="33"/>
      <c r="UNI1" s="33"/>
      <c r="UNJ1" s="33"/>
      <c r="UNK1" s="33"/>
      <c r="UNL1" s="33"/>
      <c r="UNM1" s="33"/>
      <c r="UNN1" s="33"/>
      <c r="UNO1" s="33"/>
      <c r="UNP1" s="33"/>
      <c r="UNQ1" s="33"/>
      <c r="UNR1" s="33"/>
      <c r="UNS1" s="33"/>
      <c r="UNT1" s="33"/>
      <c r="UNU1" s="33"/>
      <c r="UNV1" s="33"/>
      <c r="UNW1" s="33"/>
      <c r="UNX1" s="33"/>
      <c r="UNY1" s="33"/>
      <c r="UNZ1" s="33"/>
      <c r="UOA1" s="33"/>
      <c r="UOB1" s="33"/>
      <c r="UOC1" s="33"/>
      <c r="UOD1" s="33"/>
      <c r="UOE1" s="33"/>
      <c r="UOF1" s="33"/>
      <c r="UOG1" s="33"/>
      <c r="UOH1" s="33"/>
      <c r="UOI1" s="33"/>
      <c r="UOJ1" s="33"/>
      <c r="UOK1" s="33"/>
      <c r="UOL1" s="33"/>
      <c r="UOM1" s="33"/>
      <c r="UON1" s="33"/>
      <c r="UOO1" s="33"/>
      <c r="UOP1" s="33"/>
      <c r="UOQ1" s="33"/>
      <c r="UOR1" s="33"/>
      <c r="UOS1" s="33"/>
      <c r="UOT1" s="33"/>
      <c r="UOU1" s="33"/>
      <c r="UOV1" s="33"/>
      <c r="UOW1" s="33"/>
      <c r="UOX1" s="33"/>
      <c r="UOY1" s="33"/>
      <c r="UOZ1" s="33"/>
      <c r="UPA1" s="33"/>
      <c r="UPB1" s="33"/>
      <c r="UPC1" s="33"/>
      <c r="UPD1" s="33"/>
      <c r="UPE1" s="33"/>
      <c r="UPF1" s="33"/>
      <c r="UPG1" s="33"/>
      <c r="UPH1" s="33"/>
      <c r="UPI1" s="33"/>
      <c r="UPJ1" s="33"/>
      <c r="UPK1" s="33"/>
      <c r="UPL1" s="33"/>
      <c r="UPM1" s="33"/>
      <c r="UPN1" s="33"/>
      <c r="UPO1" s="33"/>
      <c r="UPP1" s="33"/>
      <c r="UPQ1" s="33"/>
      <c r="UPR1" s="33"/>
      <c r="UPS1" s="33"/>
      <c r="UPT1" s="33"/>
      <c r="UPU1" s="33"/>
      <c r="UPV1" s="33"/>
      <c r="UPW1" s="33"/>
      <c r="UPX1" s="33"/>
      <c r="UPY1" s="33"/>
      <c r="UPZ1" s="33"/>
      <c r="UQA1" s="33"/>
      <c r="UQB1" s="33"/>
      <c r="UQC1" s="33"/>
      <c r="UQD1" s="33"/>
      <c r="UQE1" s="33"/>
      <c r="UQF1" s="33"/>
      <c r="UQG1" s="33"/>
      <c r="UQH1" s="33"/>
      <c r="UQI1" s="33"/>
      <c r="UQJ1" s="33"/>
      <c r="UQK1" s="33"/>
      <c r="UQL1" s="33"/>
      <c r="UQM1" s="33"/>
      <c r="UQN1" s="33"/>
      <c r="UQO1" s="33"/>
      <c r="UQP1" s="33"/>
      <c r="UQQ1" s="33"/>
      <c r="UQR1" s="33"/>
      <c r="UQS1" s="33"/>
      <c r="UQT1" s="33"/>
      <c r="UQU1" s="33"/>
      <c r="UQV1" s="33"/>
      <c r="UQW1" s="33"/>
      <c r="UQX1" s="33"/>
      <c r="UQY1" s="33"/>
      <c r="UQZ1" s="33"/>
      <c r="URA1" s="33"/>
      <c r="URB1" s="33"/>
      <c r="URC1" s="33"/>
      <c r="URD1" s="33"/>
      <c r="URE1" s="33"/>
      <c r="URF1" s="33"/>
      <c r="URG1" s="33"/>
      <c r="URH1" s="33"/>
      <c r="URI1" s="33"/>
      <c r="URJ1" s="33"/>
      <c r="URK1" s="33"/>
      <c r="URL1" s="33"/>
      <c r="URM1" s="33"/>
      <c r="URN1" s="33"/>
      <c r="URO1" s="33"/>
      <c r="URP1" s="33"/>
      <c r="URQ1" s="33"/>
      <c r="URR1" s="33"/>
      <c r="URS1" s="33"/>
      <c r="URT1" s="33"/>
      <c r="URU1" s="33"/>
      <c r="URV1" s="33"/>
      <c r="URW1" s="33"/>
      <c r="URX1" s="33"/>
      <c r="URY1" s="33"/>
      <c r="URZ1" s="33"/>
      <c r="USA1" s="33"/>
      <c r="USB1" s="33"/>
      <c r="USC1" s="33"/>
      <c r="USD1" s="33"/>
      <c r="USE1" s="33"/>
      <c r="USF1" s="33"/>
      <c r="USG1" s="33"/>
      <c r="USH1" s="33"/>
      <c r="USI1" s="33"/>
      <c r="USJ1" s="33"/>
      <c r="USK1" s="33"/>
      <c r="USL1" s="33"/>
      <c r="USM1" s="33"/>
      <c r="USN1" s="33"/>
      <c r="USO1" s="33"/>
      <c r="USP1" s="33"/>
      <c r="USQ1" s="33"/>
      <c r="USR1" s="33"/>
      <c r="USS1" s="33"/>
      <c r="UST1" s="33"/>
      <c r="USU1" s="33"/>
      <c r="USV1" s="33"/>
      <c r="USW1" s="33"/>
      <c r="USX1" s="33"/>
      <c r="USY1" s="33"/>
      <c r="USZ1" s="33"/>
      <c r="UTA1" s="33"/>
      <c r="UTB1" s="33"/>
      <c r="UTC1" s="33"/>
      <c r="UTD1" s="33"/>
      <c r="UTE1" s="33"/>
      <c r="UTF1" s="33"/>
      <c r="UTG1" s="33"/>
      <c r="UTH1" s="33"/>
      <c r="UTI1" s="33"/>
      <c r="UTJ1" s="33"/>
      <c r="UTK1" s="33"/>
      <c r="UTL1" s="33"/>
      <c r="UTM1" s="33"/>
      <c r="UTN1" s="33"/>
      <c r="UTO1" s="33"/>
      <c r="UTP1" s="33"/>
      <c r="UTQ1" s="33"/>
      <c r="UTR1" s="33"/>
      <c r="UTS1" s="33"/>
      <c r="UTT1" s="33"/>
      <c r="UTU1" s="33"/>
      <c r="UTV1" s="33"/>
      <c r="UTW1" s="33"/>
      <c r="UTX1" s="33"/>
      <c r="UTY1" s="33"/>
      <c r="UTZ1" s="33"/>
      <c r="UUA1" s="33"/>
      <c r="UUB1" s="33"/>
      <c r="UUC1" s="33"/>
      <c r="UUD1" s="33"/>
      <c r="UUE1" s="33"/>
      <c r="UUF1" s="33"/>
      <c r="UUG1" s="33"/>
      <c r="UUH1" s="33"/>
      <c r="UUI1" s="33"/>
      <c r="UUJ1" s="33"/>
      <c r="UUK1" s="33"/>
      <c r="UUL1" s="33"/>
      <c r="UUM1" s="33"/>
      <c r="UUN1" s="33"/>
      <c r="UUO1" s="33"/>
      <c r="UUP1" s="33"/>
      <c r="UUQ1" s="33"/>
      <c r="UUR1" s="33"/>
      <c r="UUS1" s="33"/>
      <c r="UUT1" s="33"/>
      <c r="UUU1" s="33"/>
      <c r="UUV1" s="33"/>
      <c r="UUW1" s="33"/>
      <c r="UUX1" s="33"/>
      <c r="UUY1" s="33"/>
      <c r="UUZ1" s="33"/>
      <c r="UVA1" s="33"/>
      <c r="UVB1" s="33"/>
      <c r="UVC1" s="33"/>
      <c r="UVD1" s="33"/>
      <c r="UVE1" s="33"/>
      <c r="UVF1" s="33"/>
      <c r="UVG1" s="33"/>
      <c r="UVH1" s="33"/>
      <c r="UVI1" s="33"/>
      <c r="UVJ1" s="33"/>
      <c r="UVK1" s="33"/>
      <c r="UVL1" s="33"/>
      <c r="UVM1" s="33"/>
      <c r="UVN1" s="33"/>
      <c r="UVO1" s="33"/>
      <c r="UVP1" s="33"/>
      <c r="UVQ1" s="33"/>
      <c r="UVR1" s="33"/>
      <c r="UVS1" s="33"/>
      <c r="UVT1" s="33"/>
      <c r="UVU1" s="33"/>
      <c r="UVV1" s="33"/>
      <c r="UVW1" s="33"/>
      <c r="UVX1" s="33"/>
      <c r="UVY1" s="33"/>
      <c r="UVZ1" s="33"/>
      <c r="UWA1" s="33"/>
      <c r="UWB1" s="33"/>
      <c r="UWC1" s="33"/>
      <c r="UWD1" s="33"/>
      <c r="UWE1" s="33"/>
      <c r="UWF1" s="33"/>
      <c r="UWG1" s="33"/>
      <c r="UWH1" s="33"/>
      <c r="UWI1" s="33"/>
      <c r="UWJ1" s="33"/>
      <c r="UWK1" s="33"/>
      <c r="UWL1" s="33"/>
      <c r="UWM1" s="33"/>
      <c r="UWN1" s="33"/>
      <c r="UWO1" s="33"/>
      <c r="UWP1" s="33"/>
      <c r="UWQ1" s="33"/>
      <c r="UWR1" s="33"/>
      <c r="UWS1" s="33"/>
      <c r="UWT1" s="33"/>
      <c r="UWU1" s="33"/>
      <c r="UWV1" s="33"/>
      <c r="UWW1" s="33"/>
      <c r="UWX1" s="33"/>
      <c r="UWY1" s="33"/>
      <c r="UWZ1" s="33"/>
      <c r="UXA1" s="33"/>
      <c r="UXB1" s="33"/>
      <c r="UXC1" s="33"/>
      <c r="UXD1" s="33"/>
      <c r="UXE1" s="33"/>
      <c r="UXF1" s="33"/>
      <c r="UXG1" s="33"/>
      <c r="UXH1" s="33"/>
      <c r="UXI1" s="33"/>
      <c r="UXJ1" s="33"/>
      <c r="UXK1" s="33"/>
      <c r="UXL1" s="33"/>
      <c r="UXM1" s="33"/>
      <c r="UXN1" s="33"/>
      <c r="UXO1" s="33"/>
      <c r="UXP1" s="33"/>
      <c r="UXQ1" s="33"/>
      <c r="UXR1" s="33"/>
      <c r="UXS1" s="33"/>
      <c r="UXT1" s="33"/>
      <c r="UXU1" s="33"/>
      <c r="UXV1" s="33"/>
      <c r="UXW1" s="33"/>
      <c r="UXX1" s="33"/>
      <c r="UXY1" s="33"/>
      <c r="UXZ1" s="33"/>
      <c r="UYA1" s="33"/>
      <c r="UYB1" s="33"/>
      <c r="UYC1" s="33"/>
      <c r="UYD1" s="33"/>
      <c r="UYE1" s="33"/>
      <c r="UYF1" s="33"/>
      <c r="UYG1" s="33"/>
      <c r="UYH1" s="33"/>
      <c r="UYI1" s="33"/>
      <c r="UYJ1" s="33"/>
      <c r="UYK1" s="33"/>
      <c r="UYL1" s="33"/>
      <c r="UYM1" s="33"/>
      <c r="UYN1" s="33"/>
      <c r="UYO1" s="33"/>
      <c r="UYP1" s="33"/>
      <c r="UYQ1" s="33"/>
      <c r="UYR1" s="33"/>
      <c r="UYS1" s="33"/>
      <c r="UYT1" s="33"/>
      <c r="UYU1" s="33"/>
      <c r="UYV1" s="33"/>
      <c r="UYW1" s="33"/>
      <c r="UYX1" s="33"/>
      <c r="UYY1" s="33"/>
      <c r="UYZ1" s="33"/>
      <c r="UZA1" s="33"/>
      <c r="UZB1" s="33"/>
      <c r="UZC1" s="33"/>
      <c r="UZD1" s="33"/>
      <c r="UZE1" s="33"/>
      <c r="UZF1" s="33"/>
      <c r="UZG1" s="33"/>
      <c r="UZH1" s="33"/>
      <c r="UZI1" s="33"/>
      <c r="UZJ1" s="33"/>
      <c r="UZK1" s="33"/>
      <c r="UZL1" s="33"/>
      <c r="UZM1" s="33"/>
      <c r="UZN1" s="33"/>
      <c r="UZO1" s="33"/>
      <c r="UZP1" s="33"/>
      <c r="UZQ1" s="33"/>
      <c r="UZR1" s="33"/>
      <c r="UZS1" s="33"/>
      <c r="UZT1" s="33"/>
      <c r="UZU1" s="33"/>
      <c r="UZV1" s="33"/>
      <c r="UZW1" s="33"/>
      <c r="UZX1" s="33"/>
      <c r="UZY1" s="33"/>
      <c r="UZZ1" s="33"/>
      <c r="VAA1" s="33"/>
      <c r="VAB1" s="33"/>
      <c r="VAC1" s="33"/>
      <c r="VAD1" s="33"/>
      <c r="VAE1" s="33"/>
      <c r="VAF1" s="33"/>
      <c r="VAG1" s="33"/>
      <c r="VAH1" s="33"/>
      <c r="VAI1" s="33"/>
      <c r="VAJ1" s="33"/>
      <c r="VAK1" s="33"/>
      <c r="VAL1" s="33"/>
      <c r="VAM1" s="33"/>
      <c r="VAN1" s="33"/>
      <c r="VAO1" s="33"/>
      <c r="VAP1" s="33"/>
      <c r="VAQ1" s="33"/>
      <c r="VAR1" s="33"/>
      <c r="VAS1" s="33"/>
      <c r="VAT1" s="33"/>
      <c r="VAU1" s="33"/>
      <c r="VAV1" s="33"/>
      <c r="VAW1" s="33"/>
      <c r="VAX1" s="33"/>
      <c r="VAY1" s="33"/>
      <c r="VAZ1" s="33"/>
      <c r="VBA1" s="33"/>
      <c r="VBB1" s="33"/>
      <c r="VBC1" s="33"/>
      <c r="VBD1" s="33"/>
      <c r="VBE1" s="33"/>
      <c r="VBF1" s="33"/>
      <c r="VBG1" s="33"/>
      <c r="VBH1" s="33"/>
      <c r="VBI1" s="33"/>
      <c r="VBJ1" s="33"/>
      <c r="VBK1" s="33"/>
      <c r="VBL1" s="33"/>
      <c r="VBM1" s="33"/>
      <c r="VBN1" s="33"/>
      <c r="VBO1" s="33"/>
      <c r="VBP1" s="33"/>
      <c r="VBQ1" s="33"/>
      <c r="VBR1" s="33"/>
      <c r="VBS1" s="33"/>
      <c r="VBT1" s="33"/>
      <c r="VBU1" s="33"/>
      <c r="VBV1" s="33"/>
      <c r="VBW1" s="33"/>
      <c r="VBX1" s="33"/>
      <c r="VBY1" s="33"/>
      <c r="VBZ1" s="33"/>
      <c r="VCA1" s="33"/>
      <c r="VCB1" s="33"/>
      <c r="VCC1" s="33"/>
      <c r="VCD1" s="33"/>
      <c r="VCE1" s="33"/>
      <c r="VCF1" s="33"/>
      <c r="VCG1" s="33"/>
      <c r="VCH1" s="33"/>
      <c r="VCI1" s="33"/>
      <c r="VCJ1" s="33"/>
      <c r="VCK1" s="33"/>
      <c r="VCL1" s="33"/>
      <c r="VCM1" s="33"/>
      <c r="VCN1" s="33"/>
      <c r="VCO1" s="33"/>
      <c r="VCP1" s="33"/>
      <c r="VCQ1" s="33"/>
      <c r="VCR1" s="33"/>
      <c r="VCS1" s="33"/>
      <c r="VCT1" s="33"/>
      <c r="VCU1" s="33"/>
      <c r="VCV1" s="33"/>
      <c r="VCW1" s="33"/>
      <c r="VCX1" s="33"/>
      <c r="VCY1" s="33"/>
      <c r="VCZ1" s="33"/>
      <c r="VDA1" s="33"/>
      <c r="VDB1" s="33"/>
      <c r="VDC1" s="33"/>
      <c r="VDD1" s="33"/>
      <c r="VDE1" s="33"/>
      <c r="VDF1" s="33"/>
      <c r="VDG1" s="33"/>
      <c r="VDH1" s="33"/>
      <c r="VDI1" s="33"/>
      <c r="VDJ1" s="33"/>
      <c r="VDK1" s="33"/>
      <c r="VDL1" s="33"/>
      <c r="VDM1" s="33"/>
      <c r="VDN1" s="33"/>
      <c r="VDO1" s="33"/>
      <c r="VDP1" s="33"/>
      <c r="VDQ1" s="33"/>
      <c r="VDR1" s="33"/>
      <c r="VDS1" s="33"/>
      <c r="VDT1" s="33"/>
      <c r="VDU1" s="33"/>
      <c r="VDV1" s="33"/>
      <c r="VDW1" s="33"/>
      <c r="VDX1" s="33"/>
      <c r="VDY1" s="33"/>
      <c r="VDZ1" s="33"/>
      <c r="VEA1" s="33"/>
      <c r="VEB1" s="33"/>
      <c r="VEC1" s="33"/>
      <c r="VED1" s="33"/>
      <c r="VEE1" s="33"/>
      <c r="VEF1" s="33"/>
      <c r="VEG1" s="33"/>
      <c r="VEH1" s="33"/>
      <c r="VEI1" s="33"/>
      <c r="VEJ1" s="33"/>
      <c r="VEK1" s="33"/>
      <c r="VEL1" s="33"/>
      <c r="VEM1" s="33"/>
      <c r="VEN1" s="33"/>
      <c r="VEO1" s="33"/>
      <c r="VEP1" s="33"/>
      <c r="VEQ1" s="33"/>
      <c r="VER1" s="33"/>
      <c r="VES1" s="33"/>
      <c r="VET1" s="33"/>
      <c r="VEU1" s="33"/>
      <c r="VEV1" s="33"/>
      <c r="VEW1" s="33"/>
      <c r="VEX1" s="33"/>
      <c r="VEY1" s="33"/>
      <c r="VEZ1" s="33"/>
      <c r="VFA1" s="33"/>
      <c r="VFB1" s="33"/>
      <c r="VFC1" s="33"/>
      <c r="VFD1" s="33"/>
      <c r="VFE1" s="33"/>
      <c r="VFF1" s="33"/>
      <c r="VFG1" s="33"/>
      <c r="VFH1" s="33"/>
      <c r="VFI1" s="33"/>
      <c r="VFJ1" s="33"/>
      <c r="VFK1" s="33"/>
      <c r="VFL1" s="33"/>
      <c r="VFM1" s="33"/>
      <c r="VFN1" s="33"/>
      <c r="VFO1" s="33"/>
      <c r="VFP1" s="33"/>
      <c r="VFQ1" s="33"/>
      <c r="VFR1" s="33"/>
      <c r="VFS1" s="33"/>
      <c r="VFT1" s="33"/>
      <c r="VFU1" s="33"/>
      <c r="VFV1" s="33"/>
      <c r="VFW1" s="33"/>
      <c r="VFX1" s="33"/>
      <c r="VFY1" s="33"/>
      <c r="VFZ1" s="33"/>
      <c r="VGA1" s="33"/>
      <c r="VGB1" s="33"/>
      <c r="VGC1" s="33"/>
      <c r="VGD1" s="33"/>
      <c r="VGE1" s="33"/>
      <c r="VGF1" s="33"/>
      <c r="VGG1" s="33"/>
      <c r="VGH1" s="33"/>
      <c r="VGI1" s="33"/>
      <c r="VGJ1" s="33"/>
      <c r="VGK1" s="33"/>
      <c r="VGL1" s="33"/>
      <c r="VGM1" s="33"/>
      <c r="VGN1" s="33"/>
      <c r="VGO1" s="33"/>
      <c r="VGP1" s="33"/>
      <c r="VGQ1" s="33"/>
      <c r="VGR1" s="33"/>
      <c r="VGS1" s="33"/>
      <c r="VGT1" s="33"/>
      <c r="VGU1" s="33"/>
      <c r="VGV1" s="33"/>
      <c r="VGW1" s="33"/>
      <c r="VGX1" s="33"/>
      <c r="VGY1" s="33"/>
      <c r="VGZ1" s="33"/>
      <c r="VHA1" s="33"/>
      <c r="VHB1" s="33"/>
      <c r="VHC1" s="33"/>
      <c r="VHD1" s="33"/>
      <c r="VHE1" s="33"/>
      <c r="VHF1" s="33"/>
      <c r="VHG1" s="33"/>
      <c r="VHH1" s="33"/>
      <c r="VHI1" s="33"/>
      <c r="VHJ1" s="33"/>
      <c r="VHK1" s="33"/>
      <c r="VHL1" s="33"/>
      <c r="VHM1" s="33"/>
      <c r="VHN1" s="33"/>
      <c r="VHO1" s="33"/>
      <c r="VHP1" s="33"/>
      <c r="VHQ1" s="33"/>
      <c r="VHR1" s="33"/>
      <c r="VHS1" s="33"/>
      <c r="VHT1" s="33"/>
      <c r="VHU1" s="33"/>
      <c r="VHV1" s="33"/>
      <c r="VHW1" s="33"/>
      <c r="VHX1" s="33"/>
      <c r="VHY1" s="33"/>
      <c r="VHZ1" s="33"/>
      <c r="VIA1" s="33"/>
      <c r="VIB1" s="33"/>
      <c r="VIC1" s="33"/>
      <c r="VID1" s="33"/>
      <c r="VIE1" s="33"/>
      <c r="VIF1" s="33"/>
      <c r="VIG1" s="33"/>
      <c r="VIH1" s="33"/>
      <c r="VII1" s="33"/>
      <c r="VIJ1" s="33"/>
      <c r="VIK1" s="33"/>
      <c r="VIL1" s="33"/>
      <c r="VIM1" s="33"/>
      <c r="VIN1" s="33"/>
      <c r="VIO1" s="33"/>
      <c r="VIP1" s="33"/>
      <c r="VIQ1" s="33"/>
      <c r="VIR1" s="33"/>
      <c r="VIS1" s="33"/>
      <c r="VIT1" s="33"/>
      <c r="VIU1" s="33"/>
      <c r="VIV1" s="33"/>
      <c r="VIW1" s="33"/>
      <c r="VIX1" s="33"/>
      <c r="VIY1" s="33"/>
      <c r="VIZ1" s="33"/>
      <c r="VJA1" s="33"/>
      <c r="VJB1" s="33"/>
      <c r="VJC1" s="33"/>
      <c r="VJD1" s="33"/>
      <c r="VJE1" s="33"/>
      <c r="VJF1" s="33"/>
      <c r="VJG1" s="33"/>
      <c r="VJH1" s="33"/>
      <c r="VJI1" s="33"/>
      <c r="VJJ1" s="33"/>
      <c r="VJK1" s="33"/>
      <c r="VJL1" s="33"/>
      <c r="VJM1" s="33"/>
      <c r="VJN1" s="33"/>
      <c r="VJO1" s="33"/>
      <c r="VJP1" s="33"/>
      <c r="VJQ1" s="33"/>
      <c r="VJR1" s="33"/>
      <c r="VJS1" s="33"/>
      <c r="VJT1" s="33"/>
      <c r="VJU1" s="33"/>
      <c r="VJV1" s="33"/>
      <c r="VJW1" s="33"/>
      <c r="VJX1" s="33"/>
      <c r="VJY1" s="33"/>
      <c r="VJZ1" s="33"/>
      <c r="VKA1" s="33"/>
      <c r="VKB1" s="33"/>
      <c r="VKC1" s="33"/>
      <c r="VKD1" s="33"/>
      <c r="VKE1" s="33"/>
      <c r="VKF1" s="33"/>
      <c r="VKG1" s="33"/>
      <c r="VKH1" s="33"/>
      <c r="VKI1" s="33"/>
      <c r="VKJ1" s="33"/>
      <c r="VKK1" s="33"/>
      <c r="VKL1" s="33"/>
      <c r="VKM1" s="33"/>
      <c r="VKN1" s="33"/>
      <c r="VKO1" s="33"/>
      <c r="VKP1" s="33"/>
      <c r="VKQ1" s="33"/>
      <c r="VKR1" s="33"/>
      <c r="VKS1" s="33"/>
      <c r="VKT1" s="33"/>
      <c r="VKU1" s="33"/>
      <c r="VKV1" s="33"/>
      <c r="VKW1" s="33"/>
      <c r="VKX1" s="33"/>
      <c r="VKY1" s="33"/>
      <c r="VKZ1" s="33"/>
      <c r="VLA1" s="33"/>
      <c r="VLB1" s="33"/>
      <c r="VLC1" s="33"/>
      <c r="VLD1" s="33"/>
      <c r="VLE1" s="33"/>
      <c r="VLF1" s="33"/>
      <c r="VLG1" s="33"/>
      <c r="VLH1" s="33"/>
      <c r="VLI1" s="33"/>
      <c r="VLJ1" s="33"/>
      <c r="VLK1" s="33"/>
      <c r="VLL1" s="33"/>
      <c r="VLM1" s="33"/>
      <c r="VLN1" s="33"/>
      <c r="VLO1" s="33"/>
      <c r="VLP1" s="33"/>
      <c r="VLQ1" s="33"/>
      <c r="VLR1" s="33"/>
      <c r="VLS1" s="33"/>
      <c r="VLT1" s="33"/>
      <c r="VLU1" s="33"/>
      <c r="VLV1" s="33"/>
      <c r="VLW1" s="33"/>
      <c r="VLX1" s="33"/>
      <c r="VLY1" s="33"/>
      <c r="VLZ1" s="33"/>
      <c r="VMA1" s="33"/>
      <c r="VMB1" s="33"/>
      <c r="VMC1" s="33"/>
      <c r="VMD1" s="33"/>
      <c r="VME1" s="33"/>
      <c r="VMF1" s="33"/>
      <c r="VMG1" s="33"/>
      <c r="VMH1" s="33"/>
      <c r="VMI1" s="33"/>
      <c r="VMJ1" s="33"/>
      <c r="VMK1" s="33"/>
      <c r="VML1" s="33"/>
      <c r="VMM1" s="33"/>
      <c r="VMN1" s="33"/>
      <c r="VMO1" s="33"/>
      <c r="VMP1" s="33"/>
      <c r="VMQ1" s="33"/>
      <c r="VMR1" s="33"/>
      <c r="VMS1" s="33"/>
      <c r="VMT1" s="33"/>
      <c r="VMU1" s="33"/>
      <c r="VMV1" s="33"/>
      <c r="VMW1" s="33"/>
      <c r="VMX1" s="33"/>
      <c r="VMY1" s="33"/>
      <c r="VMZ1" s="33"/>
      <c r="VNA1" s="33"/>
      <c r="VNB1" s="33"/>
      <c r="VNC1" s="33"/>
      <c r="VND1" s="33"/>
      <c r="VNE1" s="33"/>
      <c r="VNF1" s="33"/>
      <c r="VNG1" s="33"/>
      <c r="VNH1" s="33"/>
      <c r="VNI1" s="33"/>
      <c r="VNJ1" s="33"/>
      <c r="VNK1" s="33"/>
      <c r="VNL1" s="33"/>
      <c r="VNM1" s="33"/>
      <c r="VNN1" s="33"/>
      <c r="VNO1" s="33"/>
      <c r="VNP1" s="33"/>
      <c r="VNQ1" s="33"/>
      <c r="VNR1" s="33"/>
      <c r="VNS1" s="33"/>
      <c r="VNT1" s="33"/>
      <c r="VNU1" s="33"/>
      <c r="VNV1" s="33"/>
      <c r="VNW1" s="33"/>
      <c r="VNX1" s="33"/>
      <c r="VNY1" s="33"/>
      <c r="VNZ1" s="33"/>
      <c r="VOA1" s="33"/>
      <c r="VOB1" s="33"/>
      <c r="VOC1" s="33"/>
      <c r="VOD1" s="33"/>
      <c r="VOE1" s="33"/>
      <c r="VOF1" s="33"/>
      <c r="VOG1" s="33"/>
      <c r="VOH1" s="33"/>
      <c r="VOI1" s="33"/>
      <c r="VOJ1" s="33"/>
      <c r="VOK1" s="33"/>
      <c r="VOL1" s="33"/>
      <c r="VOM1" s="33"/>
      <c r="VON1" s="33"/>
      <c r="VOO1" s="33"/>
      <c r="VOP1" s="33"/>
      <c r="VOQ1" s="33"/>
      <c r="VOR1" s="33"/>
      <c r="VOS1" s="33"/>
      <c r="VOT1" s="33"/>
      <c r="VOU1" s="33"/>
      <c r="VOV1" s="33"/>
      <c r="VOW1" s="33"/>
      <c r="VOX1" s="33"/>
      <c r="VOY1" s="33"/>
      <c r="VOZ1" s="33"/>
      <c r="VPA1" s="33"/>
      <c r="VPB1" s="33"/>
      <c r="VPC1" s="33"/>
      <c r="VPD1" s="33"/>
      <c r="VPE1" s="33"/>
      <c r="VPF1" s="33"/>
      <c r="VPG1" s="33"/>
      <c r="VPH1" s="33"/>
      <c r="VPI1" s="33"/>
      <c r="VPJ1" s="33"/>
      <c r="VPK1" s="33"/>
      <c r="VPL1" s="33"/>
      <c r="VPM1" s="33"/>
      <c r="VPN1" s="33"/>
      <c r="VPO1" s="33"/>
      <c r="VPP1" s="33"/>
      <c r="VPQ1" s="33"/>
      <c r="VPR1" s="33"/>
      <c r="VPS1" s="33"/>
      <c r="VPT1" s="33"/>
      <c r="VPU1" s="33"/>
      <c r="VPV1" s="33"/>
      <c r="VPW1" s="33"/>
      <c r="VPX1" s="33"/>
      <c r="VPY1" s="33"/>
      <c r="VPZ1" s="33"/>
      <c r="VQA1" s="33"/>
      <c r="VQB1" s="33"/>
      <c r="VQC1" s="33"/>
      <c r="VQD1" s="33"/>
      <c r="VQE1" s="33"/>
      <c r="VQF1" s="33"/>
      <c r="VQG1" s="33"/>
      <c r="VQH1" s="33"/>
      <c r="VQI1" s="33"/>
      <c r="VQJ1" s="33"/>
      <c r="VQK1" s="33"/>
      <c r="VQL1" s="33"/>
      <c r="VQM1" s="33"/>
      <c r="VQN1" s="33"/>
      <c r="VQO1" s="33"/>
      <c r="VQP1" s="33"/>
      <c r="VQQ1" s="33"/>
      <c r="VQR1" s="33"/>
      <c r="VQS1" s="33"/>
      <c r="VQT1" s="33"/>
      <c r="VQU1" s="33"/>
      <c r="VQV1" s="33"/>
      <c r="VQW1" s="33"/>
      <c r="VQX1" s="33"/>
      <c r="VQY1" s="33"/>
      <c r="VQZ1" s="33"/>
      <c r="VRA1" s="33"/>
      <c r="VRB1" s="33"/>
      <c r="VRC1" s="33"/>
      <c r="VRD1" s="33"/>
      <c r="VRE1" s="33"/>
      <c r="VRF1" s="33"/>
      <c r="VRG1" s="33"/>
      <c r="VRH1" s="33"/>
      <c r="VRI1" s="33"/>
      <c r="VRJ1" s="33"/>
      <c r="VRK1" s="33"/>
      <c r="VRL1" s="33"/>
      <c r="VRM1" s="33"/>
      <c r="VRN1" s="33"/>
      <c r="VRO1" s="33"/>
      <c r="VRP1" s="33"/>
      <c r="VRQ1" s="33"/>
      <c r="VRR1" s="33"/>
      <c r="VRS1" s="33"/>
      <c r="VRT1" s="33"/>
      <c r="VRU1" s="33"/>
      <c r="VRV1" s="33"/>
      <c r="VRW1" s="33"/>
      <c r="VRX1" s="33"/>
      <c r="VRY1" s="33"/>
      <c r="VRZ1" s="33"/>
      <c r="VSA1" s="33"/>
      <c r="VSB1" s="33"/>
      <c r="VSC1" s="33"/>
      <c r="VSD1" s="33"/>
      <c r="VSE1" s="33"/>
      <c r="VSF1" s="33"/>
      <c r="VSG1" s="33"/>
      <c r="VSH1" s="33"/>
      <c r="VSI1" s="33"/>
      <c r="VSJ1" s="33"/>
      <c r="VSK1" s="33"/>
      <c r="VSL1" s="33"/>
      <c r="VSM1" s="33"/>
      <c r="VSN1" s="33"/>
      <c r="VSO1" s="33"/>
      <c r="VSP1" s="33"/>
      <c r="VSQ1" s="33"/>
      <c r="VSR1" s="33"/>
      <c r="VSS1" s="33"/>
      <c r="VST1" s="33"/>
      <c r="VSU1" s="33"/>
      <c r="VSV1" s="33"/>
      <c r="VSW1" s="33"/>
      <c r="VSX1" s="33"/>
      <c r="VSY1" s="33"/>
      <c r="VSZ1" s="33"/>
      <c r="VTA1" s="33"/>
      <c r="VTB1" s="33"/>
      <c r="VTC1" s="33"/>
      <c r="VTD1" s="33"/>
      <c r="VTE1" s="33"/>
      <c r="VTF1" s="33"/>
      <c r="VTG1" s="33"/>
      <c r="VTH1" s="33"/>
      <c r="VTI1" s="33"/>
      <c r="VTJ1" s="33"/>
      <c r="VTK1" s="33"/>
      <c r="VTL1" s="33"/>
      <c r="VTM1" s="33"/>
      <c r="VTN1" s="33"/>
      <c r="VTO1" s="33"/>
      <c r="VTP1" s="33"/>
      <c r="VTQ1" s="33"/>
      <c r="VTR1" s="33"/>
      <c r="VTS1" s="33"/>
      <c r="VTT1" s="33"/>
      <c r="VTU1" s="33"/>
      <c r="VTV1" s="33"/>
      <c r="VTW1" s="33"/>
      <c r="VTX1" s="33"/>
      <c r="VTY1" s="33"/>
      <c r="VTZ1" s="33"/>
      <c r="VUA1" s="33"/>
      <c r="VUB1" s="33"/>
      <c r="VUC1" s="33"/>
      <c r="VUD1" s="33"/>
      <c r="VUE1" s="33"/>
      <c r="VUF1" s="33"/>
      <c r="VUG1" s="33"/>
      <c r="VUH1" s="33"/>
      <c r="VUI1" s="33"/>
      <c r="VUJ1" s="33"/>
      <c r="VUK1" s="33"/>
      <c r="VUL1" s="33"/>
      <c r="VUM1" s="33"/>
      <c r="VUN1" s="33"/>
      <c r="VUO1" s="33"/>
      <c r="VUP1" s="33"/>
      <c r="VUQ1" s="33"/>
      <c r="VUR1" s="33"/>
      <c r="VUS1" s="33"/>
      <c r="VUT1" s="33"/>
      <c r="VUU1" s="33"/>
      <c r="VUV1" s="33"/>
      <c r="VUW1" s="33"/>
      <c r="VUX1" s="33"/>
      <c r="VUY1" s="33"/>
      <c r="VUZ1" s="33"/>
      <c r="VVA1" s="33"/>
      <c r="VVB1" s="33"/>
      <c r="VVC1" s="33"/>
      <c r="VVD1" s="33"/>
      <c r="VVE1" s="33"/>
      <c r="VVF1" s="33"/>
      <c r="VVG1" s="33"/>
      <c r="VVH1" s="33"/>
      <c r="VVI1" s="33"/>
      <c r="VVJ1" s="33"/>
      <c r="VVK1" s="33"/>
      <c r="VVL1" s="33"/>
      <c r="VVM1" s="33"/>
      <c r="VVN1" s="33"/>
      <c r="VVO1" s="33"/>
      <c r="VVP1" s="33"/>
      <c r="VVQ1" s="33"/>
      <c r="VVR1" s="33"/>
      <c r="VVS1" s="33"/>
      <c r="VVT1" s="33"/>
      <c r="VVU1" s="33"/>
      <c r="VVV1" s="33"/>
      <c r="VVW1" s="33"/>
      <c r="VVX1" s="33"/>
      <c r="VVY1" s="33"/>
      <c r="VVZ1" s="33"/>
      <c r="VWA1" s="33"/>
      <c r="VWB1" s="33"/>
      <c r="VWC1" s="33"/>
      <c r="VWD1" s="33"/>
      <c r="VWE1" s="33"/>
      <c r="VWF1" s="33"/>
      <c r="VWG1" s="33"/>
      <c r="VWH1" s="33"/>
      <c r="VWI1" s="33"/>
      <c r="VWJ1" s="33"/>
      <c r="VWK1" s="33"/>
      <c r="VWL1" s="33"/>
      <c r="VWM1" s="33"/>
      <c r="VWN1" s="33"/>
      <c r="VWO1" s="33"/>
      <c r="VWP1" s="33"/>
      <c r="VWQ1" s="33"/>
      <c r="VWR1" s="33"/>
      <c r="VWS1" s="33"/>
      <c r="VWT1" s="33"/>
      <c r="VWU1" s="33"/>
      <c r="VWV1" s="33"/>
      <c r="VWW1" s="33"/>
      <c r="VWX1" s="33"/>
      <c r="VWY1" s="33"/>
      <c r="VWZ1" s="33"/>
      <c r="VXA1" s="33"/>
      <c r="VXB1" s="33"/>
      <c r="VXC1" s="33"/>
      <c r="VXD1" s="33"/>
      <c r="VXE1" s="33"/>
      <c r="VXF1" s="33"/>
      <c r="VXG1" s="33"/>
      <c r="VXH1" s="33"/>
      <c r="VXI1" s="33"/>
      <c r="VXJ1" s="33"/>
      <c r="VXK1" s="33"/>
      <c r="VXL1" s="33"/>
      <c r="VXM1" s="33"/>
      <c r="VXN1" s="33"/>
      <c r="VXO1" s="33"/>
      <c r="VXP1" s="33"/>
      <c r="VXQ1" s="33"/>
      <c r="VXR1" s="33"/>
      <c r="VXS1" s="33"/>
      <c r="VXT1" s="33"/>
      <c r="VXU1" s="33"/>
      <c r="VXV1" s="33"/>
      <c r="VXW1" s="33"/>
      <c r="VXX1" s="33"/>
      <c r="VXY1" s="33"/>
      <c r="VXZ1" s="33"/>
      <c r="VYA1" s="33"/>
      <c r="VYB1" s="33"/>
      <c r="VYC1" s="33"/>
      <c r="VYD1" s="33"/>
      <c r="VYE1" s="33"/>
      <c r="VYF1" s="33"/>
      <c r="VYG1" s="33"/>
      <c r="VYH1" s="33"/>
      <c r="VYI1" s="33"/>
      <c r="VYJ1" s="33"/>
      <c r="VYK1" s="33"/>
      <c r="VYL1" s="33"/>
      <c r="VYM1" s="33"/>
      <c r="VYN1" s="33"/>
      <c r="VYO1" s="33"/>
      <c r="VYP1" s="33"/>
      <c r="VYQ1" s="33"/>
      <c r="VYR1" s="33"/>
      <c r="VYS1" s="33"/>
      <c r="VYT1" s="33"/>
      <c r="VYU1" s="33"/>
      <c r="VYV1" s="33"/>
      <c r="VYW1" s="33"/>
      <c r="VYX1" s="33"/>
      <c r="VYY1" s="33"/>
      <c r="VYZ1" s="33"/>
      <c r="VZA1" s="33"/>
      <c r="VZB1" s="33"/>
      <c r="VZC1" s="33"/>
      <c r="VZD1" s="33"/>
      <c r="VZE1" s="33"/>
      <c r="VZF1" s="33"/>
      <c r="VZG1" s="33"/>
      <c r="VZH1" s="33"/>
      <c r="VZI1" s="33"/>
      <c r="VZJ1" s="33"/>
      <c r="VZK1" s="33"/>
      <c r="VZL1" s="33"/>
      <c r="VZM1" s="33"/>
      <c r="VZN1" s="33"/>
      <c r="VZO1" s="33"/>
      <c r="VZP1" s="33"/>
      <c r="VZQ1" s="33"/>
      <c r="VZR1" s="33"/>
      <c r="VZS1" s="33"/>
      <c r="VZT1" s="33"/>
      <c r="VZU1" s="33"/>
      <c r="VZV1" s="33"/>
      <c r="VZW1" s="33"/>
      <c r="VZX1" s="33"/>
      <c r="VZY1" s="33"/>
      <c r="VZZ1" s="33"/>
      <c r="WAA1" s="33"/>
      <c r="WAB1" s="33"/>
      <c r="WAC1" s="33"/>
      <c r="WAD1" s="33"/>
      <c r="WAE1" s="33"/>
      <c r="WAF1" s="33"/>
      <c r="WAG1" s="33"/>
      <c r="WAH1" s="33"/>
      <c r="WAI1" s="33"/>
      <c r="WAJ1" s="33"/>
      <c r="WAK1" s="33"/>
      <c r="WAL1" s="33"/>
      <c r="WAM1" s="33"/>
      <c r="WAN1" s="33"/>
      <c r="WAO1" s="33"/>
      <c r="WAP1" s="33"/>
      <c r="WAQ1" s="33"/>
      <c r="WAR1" s="33"/>
      <c r="WAS1" s="33"/>
      <c r="WAT1" s="33"/>
      <c r="WAU1" s="33"/>
      <c r="WAV1" s="33"/>
      <c r="WAW1" s="33"/>
      <c r="WAX1" s="33"/>
      <c r="WAY1" s="33"/>
      <c r="WAZ1" s="33"/>
      <c r="WBA1" s="33"/>
      <c r="WBB1" s="33"/>
      <c r="WBC1" s="33"/>
      <c r="WBD1" s="33"/>
      <c r="WBE1" s="33"/>
      <c r="WBF1" s="33"/>
      <c r="WBG1" s="33"/>
      <c r="WBH1" s="33"/>
      <c r="WBI1" s="33"/>
      <c r="WBJ1" s="33"/>
      <c r="WBK1" s="33"/>
      <c r="WBL1" s="33"/>
      <c r="WBM1" s="33"/>
      <c r="WBN1" s="33"/>
      <c r="WBO1" s="33"/>
      <c r="WBP1" s="33"/>
      <c r="WBQ1" s="33"/>
      <c r="WBR1" s="33"/>
      <c r="WBS1" s="33"/>
      <c r="WBT1" s="33"/>
      <c r="WBU1" s="33"/>
      <c r="WBV1" s="33"/>
      <c r="WBW1" s="33"/>
      <c r="WBX1" s="33"/>
      <c r="WBY1" s="33"/>
      <c r="WBZ1" s="33"/>
      <c r="WCA1" s="33"/>
      <c r="WCB1" s="33"/>
      <c r="WCC1" s="33"/>
      <c r="WCD1" s="33"/>
      <c r="WCE1" s="33"/>
      <c r="WCF1" s="33"/>
      <c r="WCG1" s="33"/>
      <c r="WCH1" s="33"/>
      <c r="WCI1" s="33"/>
      <c r="WCJ1" s="33"/>
      <c r="WCK1" s="33"/>
      <c r="WCL1" s="33"/>
      <c r="WCM1" s="33"/>
      <c r="WCN1" s="33"/>
      <c r="WCO1" s="33"/>
      <c r="WCP1" s="33"/>
      <c r="WCQ1" s="33"/>
      <c r="WCR1" s="33"/>
      <c r="WCS1" s="33"/>
      <c r="WCT1" s="33"/>
      <c r="WCU1" s="33"/>
      <c r="WCV1" s="33"/>
      <c r="WCW1" s="33"/>
      <c r="WCX1" s="33"/>
      <c r="WCY1" s="33"/>
      <c r="WCZ1" s="33"/>
      <c r="WDA1" s="33"/>
      <c r="WDB1" s="33"/>
      <c r="WDC1" s="33"/>
      <c r="WDD1" s="33"/>
      <c r="WDE1" s="33"/>
      <c r="WDF1" s="33"/>
      <c r="WDG1" s="33"/>
      <c r="WDH1" s="33"/>
      <c r="WDI1" s="33"/>
      <c r="WDJ1" s="33"/>
      <c r="WDK1" s="33"/>
      <c r="WDL1" s="33"/>
      <c r="WDM1" s="33"/>
      <c r="WDN1" s="33"/>
      <c r="WDO1" s="33"/>
      <c r="WDP1" s="33"/>
      <c r="WDQ1" s="33"/>
      <c r="WDR1" s="33"/>
      <c r="WDS1" s="33"/>
      <c r="WDT1" s="33"/>
      <c r="WDU1" s="33"/>
      <c r="WDV1" s="33"/>
      <c r="WDW1" s="33"/>
      <c r="WDX1" s="33"/>
      <c r="WDY1" s="33"/>
      <c r="WDZ1" s="33"/>
      <c r="WEA1" s="33"/>
      <c r="WEB1" s="33"/>
      <c r="WEC1" s="33"/>
      <c r="WED1" s="33"/>
      <c r="WEE1" s="33"/>
      <c r="WEF1" s="33"/>
      <c r="WEG1" s="33"/>
      <c r="WEH1" s="33"/>
      <c r="WEI1" s="33"/>
      <c r="WEJ1" s="33"/>
      <c r="WEK1" s="33"/>
      <c r="WEL1" s="33"/>
      <c r="WEM1" s="33"/>
      <c r="WEN1" s="33"/>
      <c r="WEO1" s="33"/>
      <c r="WEP1" s="33"/>
      <c r="WEQ1" s="33"/>
      <c r="WER1" s="33"/>
      <c r="WES1" s="33"/>
      <c r="WET1" s="33"/>
      <c r="WEU1" s="33"/>
      <c r="WEV1" s="33"/>
      <c r="WEW1" s="33"/>
      <c r="WEX1" s="33"/>
      <c r="WEY1" s="33"/>
      <c r="WEZ1" s="33"/>
      <c r="WFA1" s="33"/>
      <c r="WFB1" s="33"/>
      <c r="WFC1" s="33"/>
      <c r="WFD1" s="33"/>
      <c r="WFE1" s="33"/>
      <c r="WFF1" s="33"/>
      <c r="WFG1" s="33"/>
      <c r="WFH1" s="33"/>
      <c r="WFI1" s="33"/>
      <c r="WFJ1" s="33"/>
      <c r="WFK1" s="33"/>
      <c r="WFL1" s="33"/>
      <c r="WFM1" s="33"/>
      <c r="WFN1" s="33"/>
      <c r="WFO1" s="33"/>
      <c r="WFP1" s="33"/>
      <c r="WFQ1" s="33"/>
      <c r="WFR1" s="33"/>
      <c r="WFS1" s="33"/>
      <c r="WFT1" s="33"/>
      <c r="WFU1" s="33"/>
      <c r="WFV1" s="33"/>
      <c r="WFW1" s="33"/>
      <c r="WFX1" s="33"/>
      <c r="WFY1" s="33"/>
      <c r="WFZ1" s="33"/>
      <c r="WGA1" s="33"/>
      <c r="WGB1" s="33"/>
      <c r="WGC1" s="33"/>
      <c r="WGD1" s="33"/>
      <c r="WGE1" s="33"/>
      <c r="WGF1" s="33"/>
      <c r="WGG1" s="33"/>
      <c r="WGH1" s="33"/>
      <c r="WGI1" s="33"/>
      <c r="WGJ1" s="33"/>
      <c r="WGK1" s="33"/>
      <c r="WGL1" s="33"/>
      <c r="WGM1" s="33"/>
      <c r="WGN1" s="33"/>
      <c r="WGO1" s="33"/>
      <c r="WGP1" s="33"/>
      <c r="WGQ1" s="33"/>
      <c r="WGR1" s="33"/>
      <c r="WGS1" s="33"/>
      <c r="WGT1" s="33"/>
      <c r="WGU1" s="33"/>
      <c r="WGV1" s="33"/>
      <c r="WGW1" s="33"/>
      <c r="WGX1" s="33"/>
      <c r="WGY1" s="33"/>
      <c r="WGZ1" s="33"/>
      <c r="WHA1" s="33"/>
      <c r="WHB1" s="33"/>
      <c r="WHC1" s="33"/>
      <c r="WHD1" s="33"/>
      <c r="WHE1" s="33"/>
      <c r="WHF1" s="33"/>
      <c r="WHG1" s="33"/>
      <c r="WHH1" s="33"/>
      <c r="WHI1" s="33"/>
      <c r="WHJ1" s="33"/>
      <c r="WHK1" s="33"/>
      <c r="WHL1" s="33"/>
      <c r="WHM1" s="33"/>
      <c r="WHN1" s="33"/>
      <c r="WHO1" s="33"/>
      <c r="WHP1" s="33"/>
      <c r="WHQ1" s="33"/>
      <c r="WHR1" s="33"/>
      <c r="WHS1" s="33"/>
      <c r="WHT1" s="33"/>
      <c r="WHU1" s="33"/>
      <c r="WHV1" s="33"/>
      <c r="WHW1" s="33"/>
      <c r="WHX1" s="33"/>
      <c r="WHY1" s="33"/>
      <c r="WHZ1" s="33"/>
      <c r="WIA1" s="33"/>
      <c r="WIB1" s="33"/>
      <c r="WIC1" s="33"/>
      <c r="WID1" s="33"/>
      <c r="WIE1" s="33"/>
      <c r="WIF1" s="33"/>
      <c r="WIG1" s="33"/>
      <c r="WIH1" s="33"/>
      <c r="WII1" s="33"/>
      <c r="WIJ1" s="33"/>
      <c r="WIK1" s="33"/>
      <c r="WIL1" s="33"/>
      <c r="WIM1" s="33"/>
      <c r="WIN1" s="33"/>
      <c r="WIO1" s="33"/>
      <c r="WIP1" s="33"/>
      <c r="WIQ1" s="33"/>
      <c r="WIR1" s="33"/>
      <c r="WIS1" s="33"/>
      <c r="WIT1" s="33"/>
      <c r="WIU1" s="33"/>
      <c r="WIV1" s="33"/>
      <c r="WIW1" s="33"/>
      <c r="WIX1" s="33"/>
      <c r="WIY1" s="33"/>
      <c r="WIZ1" s="33"/>
      <c r="WJA1" s="33"/>
      <c r="WJB1" s="33"/>
      <c r="WJC1" s="33"/>
      <c r="WJD1" s="33"/>
      <c r="WJE1" s="33"/>
      <c r="WJF1" s="33"/>
      <c r="WJG1" s="33"/>
      <c r="WJH1" s="33"/>
      <c r="WJI1" s="33"/>
      <c r="WJJ1" s="33"/>
      <c r="WJK1" s="33"/>
      <c r="WJL1" s="33"/>
      <c r="WJM1" s="33"/>
      <c r="WJN1" s="33"/>
      <c r="WJO1" s="33"/>
      <c r="WJP1" s="33"/>
      <c r="WJQ1" s="33"/>
      <c r="WJR1" s="33"/>
      <c r="WJS1" s="33"/>
      <c r="WJT1" s="33"/>
      <c r="WJU1" s="33"/>
      <c r="WJV1" s="33"/>
      <c r="WJW1" s="33"/>
      <c r="WJX1" s="33"/>
      <c r="WJY1" s="33"/>
      <c r="WJZ1" s="33"/>
      <c r="WKA1" s="33"/>
      <c r="WKB1" s="33"/>
      <c r="WKC1" s="33"/>
      <c r="WKD1" s="33"/>
      <c r="WKE1" s="33"/>
      <c r="WKF1" s="33"/>
      <c r="WKG1" s="33"/>
      <c r="WKH1" s="33"/>
      <c r="WKI1" s="33"/>
      <c r="WKJ1" s="33"/>
      <c r="WKK1" s="33"/>
      <c r="WKL1" s="33"/>
      <c r="WKM1" s="33"/>
      <c r="WKN1" s="33"/>
      <c r="WKO1" s="33"/>
      <c r="WKP1" s="33"/>
      <c r="WKQ1" s="33"/>
      <c r="WKR1" s="33"/>
      <c r="WKS1" s="33"/>
      <c r="WKT1" s="33"/>
      <c r="WKU1" s="33"/>
      <c r="WKV1" s="33"/>
      <c r="WKW1" s="33"/>
      <c r="WKX1" s="33"/>
      <c r="WKY1" s="33"/>
      <c r="WKZ1" s="33"/>
      <c r="WLA1" s="33"/>
      <c r="WLB1" s="33"/>
      <c r="WLC1" s="33"/>
      <c r="WLD1" s="33"/>
      <c r="WLE1" s="33"/>
      <c r="WLF1" s="33"/>
      <c r="WLG1" s="33"/>
      <c r="WLH1" s="33"/>
      <c r="WLI1" s="33"/>
      <c r="WLJ1" s="33"/>
      <c r="WLK1" s="33"/>
      <c r="WLL1" s="33"/>
      <c r="WLM1" s="33"/>
      <c r="WLN1" s="33"/>
      <c r="WLO1" s="33"/>
      <c r="WLP1" s="33"/>
      <c r="WLQ1" s="33"/>
      <c r="WLR1" s="33"/>
      <c r="WLS1" s="33"/>
      <c r="WLT1" s="33"/>
      <c r="WLU1" s="33"/>
      <c r="WLV1" s="33"/>
      <c r="WLW1" s="33"/>
      <c r="WLX1" s="33"/>
      <c r="WLY1" s="33"/>
      <c r="WLZ1" s="33"/>
      <c r="WMA1" s="33"/>
      <c r="WMB1" s="33"/>
      <c r="WMC1" s="33"/>
      <c r="WMD1" s="33"/>
      <c r="WME1" s="33"/>
      <c r="WMF1" s="33"/>
      <c r="WMG1" s="33"/>
      <c r="WMH1" s="33"/>
      <c r="WMI1" s="33"/>
      <c r="WMJ1" s="33"/>
      <c r="WMK1" s="33"/>
      <c r="WML1" s="33"/>
      <c r="WMM1" s="33"/>
      <c r="WMN1" s="33"/>
      <c r="WMO1" s="33"/>
      <c r="WMP1" s="33"/>
      <c r="WMQ1" s="33"/>
      <c r="WMR1" s="33"/>
      <c r="WMS1" s="33"/>
      <c r="WMT1" s="33"/>
      <c r="WMU1" s="33"/>
      <c r="WMV1" s="33"/>
      <c r="WMW1" s="33"/>
      <c r="WMX1" s="33"/>
      <c r="WMY1" s="33"/>
      <c r="WMZ1" s="33"/>
      <c r="WNA1" s="33"/>
      <c r="WNB1" s="33"/>
      <c r="WNC1" s="33"/>
      <c r="WND1" s="33"/>
      <c r="WNE1" s="33"/>
      <c r="WNF1" s="33"/>
      <c r="WNG1" s="33"/>
      <c r="WNH1" s="33"/>
      <c r="WNI1" s="33"/>
      <c r="WNJ1" s="33"/>
      <c r="WNK1" s="33"/>
      <c r="WNL1" s="33"/>
      <c r="WNM1" s="33"/>
      <c r="WNN1" s="33"/>
      <c r="WNO1" s="33"/>
      <c r="WNP1" s="33"/>
      <c r="WNQ1" s="33"/>
      <c r="WNR1" s="33"/>
      <c r="WNS1" s="33"/>
      <c r="WNT1" s="33"/>
      <c r="WNU1" s="33"/>
      <c r="WNV1" s="33"/>
      <c r="WNW1" s="33"/>
      <c r="WNX1" s="33"/>
      <c r="WNY1" s="33"/>
      <c r="WNZ1" s="33"/>
      <c r="WOA1" s="33"/>
      <c r="WOB1" s="33"/>
      <c r="WOC1" s="33"/>
      <c r="WOD1" s="33"/>
      <c r="WOE1" s="33"/>
      <c r="WOF1" s="33"/>
      <c r="WOG1" s="33"/>
      <c r="WOH1" s="33"/>
      <c r="WOI1" s="33"/>
      <c r="WOJ1" s="33"/>
      <c r="WOK1" s="33"/>
      <c r="WOL1" s="33"/>
      <c r="WOM1" s="33"/>
      <c r="WON1" s="33"/>
      <c r="WOO1" s="33"/>
      <c r="WOP1" s="33"/>
      <c r="WOQ1" s="33"/>
      <c r="WOR1" s="33"/>
      <c r="WOS1" s="33"/>
      <c r="WOT1" s="33"/>
      <c r="WOU1" s="33"/>
      <c r="WOV1" s="33"/>
      <c r="WOW1" s="33"/>
      <c r="WOX1" s="33"/>
      <c r="WOY1" s="33"/>
      <c r="WOZ1" s="33"/>
      <c r="WPA1" s="33"/>
      <c r="WPB1" s="33"/>
      <c r="WPC1" s="33"/>
      <c r="WPD1" s="33"/>
      <c r="WPE1" s="33"/>
      <c r="WPF1" s="33"/>
      <c r="WPG1" s="33"/>
      <c r="WPH1" s="33"/>
      <c r="WPI1" s="33"/>
      <c r="WPJ1" s="33"/>
      <c r="WPK1" s="33"/>
      <c r="WPL1" s="33"/>
      <c r="WPM1" s="33"/>
      <c r="WPN1" s="33"/>
      <c r="WPO1" s="33"/>
      <c r="WPP1" s="33"/>
      <c r="WPQ1" s="33"/>
      <c r="WPR1" s="33"/>
      <c r="WPS1" s="33"/>
      <c r="WPT1" s="33"/>
      <c r="WPU1" s="33"/>
      <c r="WPV1" s="33"/>
      <c r="WPW1" s="33"/>
      <c r="WPX1" s="33"/>
      <c r="WPY1" s="33"/>
      <c r="WPZ1" s="33"/>
      <c r="WQA1" s="33"/>
      <c r="WQB1" s="33"/>
      <c r="WQC1" s="33"/>
      <c r="WQD1" s="33"/>
      <c r="WQE1" s="33"/>
      <c r="WQF1" s="33"/>
      <c r="WQG1" s="33"/>
      <c r="WQH1" s="33"/>
      <c r="WQI1" s="33"/>
      <c r="WQJ1" s="33"/>
      <c r="WQK1" s="33"/>
      <c r="WQL1" s="33"/>
      <c r="WQM1" s="33"/>
      <c r="WQN1" s="33"/>
      <c r="WQO1" s="33"/>
      <c r="WQP1" s="33"/>
      <c r="WQQ1" s="33"/>
      <c r="WQR1" s="33"/>
      <c r="WQS1" s="33"/>
      <c r="WQT1" s="33"/>
      <c r="WQU1" s="33"/>
      <c r="WQV1" s="33"/>
      <c r="WQW1" s="33"/>
      <c r="WQX1" s="33"/>
      <c r="WQY1" s="33"/>
      <c r="WQZ1" s="33"/>
      <c r="WRA1" s="33"/>
      <c r="WRB1" s="33"/>
      <c r="WRC1" s="33"/>
      <c r="WRD1" s="33"/>
      <c r="WRE1" s="33"/>
      <c r="WRF1" s="33"/>
      <c r="WRG1" s="33"/>
      <c r="WRH1" s="33"/>
      <c r="WRI1" s="33"/>
      <c r="WRJ1" s="33"/>
      <c r="WRK1" s="33"/>
      <c r="WRL1" s="33"/>
      <c r="WRM1" s="33"/>
      <c r="WRN1" s="33"/>
      <c r="WRO1" s="33"/>
      <c r="WRP1" s="33"/>
      <c r="WRQ1" s="33"/>
      <c r="WRR1" s="33"/>
      <c r="WRS1" s="33"/>
      <c r="WRT1" s="33"/>
      <c r="WRU1" s="33"/>
      <c r="WRV1" s="33"/>
      <c r="WRW1" s="33"/>
      <c r="WRX1" s="33"/>
      <c r="WRY1" s="33"/>
      <c r="WRZ1" s="33"/>
      <c r="WSA1" s="33"/>
      <c r="WSB1" s="33"/>
      <c r="WSC1" s="33"/>
      <c r="WSD1" s="33"/>
      <c r="WSE1" s="33"/>
      <c r="WSF1" s="33"/>
      <c r="WSG1" s="33"/>
      <c r="WSH1" s="33"/>
      <c r="WSI1" s="33"/>
      <c r="WSJ1" s="33"/>
      <c r="WSK1" s="33"/>
      <c r="WSL1" s="33"/>
      <c r="WSM1" s="33"/>
      <c r="WSN1" s="33"/>
      <c r="WSO1" s="33"/>
      <c r="WSP1" s="33"/>
      <c r="WSQ1" s="33"/>
      <c r="WSR1" s="33"/>
      <c r="WSS1" s="33"/>
      <c r="WST1" s="33"/>
      <c r="WSU1" s="33"/>
      <c r="WSV1" s="33"/>
      <c r="WSW1" s="33"/>
      <c r="WSX1" s="33"/>
      <c r="WSY1" s="33"/>
      <c r="WSZ1" s="33"/>
      <c r="WTA1" s="33"/>
      <c r="WTB1" s="33"/>
      <c r="WTC1" s="33"/>
      <c r="WTD1" s="33"/>
      <c r="WTE1" s="33"/>
      <c r="WTF1" s="33"/>
      <c r="WTG1" s="33"/>
      <c r="WTH1" s="33"/>
      <c r="WTI1" s="33"/>
      <c r="WTJ1" s="33"/>
      <c r="WTK1" s="33"/>
      <c r="WTL1" s="33"/>
      <c r="WTM1" s="33"/>
      <c r="WTN1" s="33"/>
      <c r="WTO1" s="33"/>
      <c r="WTP1" s="33"/>
      <c r="WTQ1" s="33"/>
      <c r="WTR1" s="33"/>
      <c r="WTS1" s="33"/>
      <c r="WTT1" s="33"/>
      <c r="WTU1" s="33"/>
      <c r="WTV1" s="33"/>
      <c r="WTW1" s="33"/>
      <c r="WTX1" s="33"/>
      <c r="WTY1" s="33"/>
      <c r="WTZ1" s="33"/>
      <c r="WUA1" s="33"/>
      <c r="WUB1" s="33"/>
      <c r="WUC1" s="33"/>
      <c r="WUD1" s="33"/>
      <c r="WUE1" s="33"/>
      <c r="WUF1" s="33"/>
      <c r="WUG1" s="33"/>
      <c r="WUH1" s="33"/>
      <c r="WUI1" s="33"/>
      <c r="WUJ1" s="33"/>
      <c r="WUK1" s="33"/>
      <c r="WUL1" s="33"/>
      <c r="WUM1" s="33"/>
      <c r="WUN1" s="33"/>
      <c r="WUO1" s="33"/>
      <c r="WUP1" s="33"/>
      <c r="WUQ1" s="33"/>
      <c r="WUR1" s="33"/>
      <c r="WUS1" s="33"/>
      <c r="WUT1" s="33"/>
      <c r="WUU1" s="33"/>
      <c r="WUV1" s="33"/>
      <c r="WUW1" s="33"/>
      <c r="WUX1" s="33"/>
      <c r="WUY1" s="33"/>
      <c r="WUZ1" s="33"/>
      <c r="WVA1" s="33"/>
      <c r="WVB1" s="33"/>
      <c r="WVC1" s="33"/>
      <c r="WVD1" s="33"/>
      <c r="WVE1" s="33"/>
      <c r="WVF1" s="33"/>
      <c r="WVG1" s="33"/>
      <c r="WVH1" s="33"/>
      <c r="WVI1" s="33"/>
      <c r="WVJ1" s="33"/>
      <c r="WVK1" s="33"/>
      <c r="WVL1" s="33"/>
      <c r="WVM1" s="33"/>
      <c r="WVN1" s="33"/>
      <c r="WVO1" s="33"/>
      <c r="WVP1" s="33"/>
      <c r="WVQ1" s="33"/>
      <c r="WVR1" s="33"/>
      <c r="WVS1" s="33"/>
      <c r="WVT1" s="33"/>
      <c r="WVU1" s="33"/>
      <c r="WVV1" s="33"/>
      <c r="WVW1" s="33"/>
      <c r="WVX1" s="33"/>
      <c r="WVY1" s="33"/>
      <c r="WVZ1" s="33"/>
      <c r="WWA1" s="33"/>
      <c r="WWB1" s="33"/>
      <c r="WWC1" s="33"/>
      <c r="WWD1" s="33"/>
      <c r="WWE1" s="33"/>
      <c r="WWF1" s="33"/>
      <c r="WWG1" s="33"/>
      <c r="WWH1" s="33"/>
      <c r="WWI1" s="33"/>
      <c r="WWJ1" s="33"/>
      <c r="WWK1" s="33"/>
      <c r="WWL1" s="33"/>
      <c r="WWM1" s="33"/>
      <c r="WWN1" s="33"/>
      <c r="WWO1" s="33"/>
      <c r="WWP1" s="33"/>
      <c r="WWQ1" s="33"/>
      <c r="WWR1" s="33"/>
      <c r="WWS1" s="33"/>
      <c r="WWT1" s="33"/>
      <c r="WWU1" s="33"/>
      <c r="WWV1" s="33"/>
      <c r="WWW1" s="33"/>
      <c r="WWX1" s="33"/>
      <c r="WWY1" s="33"/>
      <c r="WWZ1" s="33"/>
      <c r="WXA1" s="33"/>
      <c r="WXB1" s="33"/>
      <c r="WXC1" s="33"/>
      <c r="WXD1" s="33"/>
      <c r="WXE1" s="33"/>
      <c r="WXF1" s="33"/>
      <c r="WXG1" s="33"/>
      <c r="WXH1" s="33"/>
      <c r="WXI1" s="33"/>
      <c r="WXJ1" s="33"/>
      <c r="WXK1" s="33"/>
      <c r="WXL1" s="33"/>
      <c r="WXM1" s="33"/>
      <c r="WXN1" s="33"/>
      <c r="WXO1" s="33"/>
      <c r="WXP1" s="33"/>
      <c r="WXQ1" s="33"/>
      <c r="WXR1" s="33"/>
      <c r="WXS1" s="33"/>
      <c r="WXT1" s="33"/>
      <c r="WXU1" s="33"/>
      <c r="WXV1" s="33"/>
      <c r="WXW1" s="33"/>
      <c r="WXX1" s="33"/>
      <c r="WXY1" s="33"/>
      <c r="WXZ1" s="33"/>
      <c r="WYA1" s="33"/>
      <c r="WYB1" s="33"/>
      <c r="WYC1" s="33"/>
      <c r="WYD1" s="33"/>
      <c r="WYE1" s="33"/>
      <c r="WYF1" s="33"/>
      <c r="WYG1" s="33"/>
      <c r="WYH1" s="33"/>
      <c r="WYI1" s="33"/>
      <c r="WYJ1" s="33"/>
      <c r="WYK1" s="33"/>
      <c r="WYL1" s="33"/>
      <c r="WYM1" s="33"/>
      <c r="WYN1" s="33"/>
      <c r="WYO1" s="33"/>
      <c r="WYP1" s="33"/>
      <c r="WYQ1" s="33"/>
      <c r="WYR1" s="33"/>
      <c r="WYS1" s="33"/>
      <c r="WYT1" s="33"/>
      <c r="WYU1" s="33"/>
      <c r="WYV1" s="33"/>
      <c r="WYW1" s="33"/>
      <c r="WYX1" s="33"/>
      <c r="WYY1" s="33"/>
      <c r="WYZ1" s="33"/>
      <c r="WZA1" s="33"/>
      <c r="WZB1" s="33"/>
      <c r="WZC1" s="33"/>
      <c r="WZD1" s="33"/>
      <c r="WZE1" s="33"/>
      <c r="WZF1" s="33"/>
      <c r="WZG1" s="33"/>
      <c r="WZH1" s="33"/>
      <c r="WZI1" s="33"/>
      <c r="WZJ1" s="33"/>
      <c r="WZK1" s="33"/>
      <c r="WZL1" s="33"/>
      <c r="WZM1" s="33"/>
      <c r="WZN1" s="33"/>
      <c r="WZO1" s="33"/>
      <c r="WZP1" s="33"/>
      <c r="WZQ1" s="33"/>
      <c r="WZR1" s="33"/>
      <c r="WZS1" s="33"/>
      <c r="WZT1" s="33"/>
      <c r="WZU1" s="33"/>
      <c r="WZV1" s="33"/>
      <c r="WZW1" s="33"/>
      <c r="WZX1" s="33"/>
      <c r="WZY1" s="33"/>
      <c r="WZZ1" s="33"/>
      <c r="XAA1" s="33"/>
      <c r="XAB1" s="33"/>
      <c r="XAC1" s="33"/>
      <c r="XAD1" s="33"/>
      <c r="XAE1" s="33"/>
      <c r="XAF1" s="33"/>
      <c r="XAG1" s="33"/>
      <c r="XAH1" s="33"/>
      <c r="XAI1" s="33"/>
      <c r="XAJ1" s="33"/>
      <c r="XAK1" s="33"/>
      <c r="XAL1" s="33"/>
      <c r="XAM1" s="33"/>
      <c r="XAN1" s="33"/>
      <c r="XAO1" s="33"/>
      <c r="XAP1" s="33"/>
      <c r="XAQ1" s="33"/>
      <c r="XAR1" s="33"/>
      <c r="XAS1" s="33"/>
      <c r="XAT1" s="33"/>
      <c r="XAU1" s="33"/>
      <c r="XAV1" s="33"/>
      <c r="XAW1" s="33"/>
      <c r="XAX1" s="33"/>
      <c r="XAY1" s="33"/>
      <c r="XAZ1" s="33"/>
      <c r="XBA1" s="33"/>
      <c r="XBB1" s="33"/>
      <c r="XBC1" s="33"/>
      <c r="XBD1" s="33"/>
      <c r="XBE1" s="33"/>
      <c r="XBF1" s="33"/>
      <c r="XBG1" s="33"/>
      <c r="XBH1" s="33"/>
      <c r="XBI1" s="33"/>
      <c r="XBJ1" s="33"/>
      <c r="XBK1" s="33"/>
      <c r="XBL1" s="33"/>
      <c r="XBM1" s="33"/>
      <c r="XBN1" s="33"/>
      <c r="XBO1" s="33"/>
      <c r="XBP1" s="33"/>
      <c r="XBQ1" s="33"/>
      <c r="XBR1" s="33"/>
      <c r="XBS1" s="33"/>
      <c r="XBT1" s="33"/>
      <c r="XBU1" s="33"/>
      <c r="XBV1" s="33"/>
      <c r="XBW1" s="33"/>
      <c r="XBX1" s="33"/>
      <c r="XBY1" s="33"/>
      <c r="XBZ1" s="33"/>
      <c r="XCA1" s="33"/>
      <c r="XCB1" s="33"/>
      <c r="XCC1" s="33"/>
      <c r="XCD1" s="33"/>
      <c r="XCE1" s="33"/>
      <c r="XCF1" s="33"/>
      <c r="XCG1" s="33"/>
      <c r="XCH1" s="33"/>
      <c r="XCI1" s="33"/>
      <c r="XCJ1" s="33"/>
      <c r="XCK1" s="33"/>
      <c r="XCL1" s="33"/>
      <c r="XCM1" s="33"/>
      <c r="XCN1" s="33"/>
      <c r="XCO1" s="33"/>
      <c r="XCP1" s="33"/>
      <c r="XCQ1" s="33"/>
      <c r="XCR1" s="33"/>
      <c r="XCS1" s="33"/>
      <c r="XCT1" s="33"/>
      <c r="XCU1" s="33"/>
      <c r="XCV1" s="33"/>
      <c r="XCW1" s="33"/>
      <c r="XCX1" s="33"/>
      <c r="XCY1" s="33"/>
      <c r="XCZ1" s="33"/>
      <c r="XDA1" s="33"/>
      <c r="XDB1" s="33"/>
      <c r="XDC1" s="33"/>
      <c r="XDD1" s="33"/>
      <c r="XDE1" s="33"/>
      <c r="XDF1" s="33"/>
      <c r="XDG1" s="33"/>
      <c r="XDH1" s="33"/>
      <c r="XDI1" s="33"/>
      <c r="XDJ1" s="33"/>
      <c r="XDK1" s="33"/>
      <c r="XDL1" s="33"/>
      <c r="XDM1" s="33"/>
      <c r="XDN1" s="33"/>
      <c r="XDO1" s="33"/>
      <c r="XDP1" s="33"/>
      <c r="XDQ1" s="33"/>
      <c r="XDR1" s="33"/>
      <c r="XDS1" s="33"/>
      <c r="XDT1" s="33"/>
      <c r="XDU1" s="33"/>
      <c r="XDV1" s="33"/>
      <c r="XDW1" s="33"/>
      <c r="XDX1" s="33"/>
      <c r="XDY1" s="33"/>
      <c r="XDZ1" s="33"/>
      <c r="XEA1" s="33"/>
      <c r="XEB1" s="33"/>
      <c r="XEC1" s="33"/>
      <c r="XED1" s="33"/>
      <c r="XEE1" s="33"/>
      <c r="XEF1" s="33"/>
      <c r="XEG1" s="33"/>
      <c r="XEH1" s="33"/>
      <c r="XEI1" s="33"/>
      <c r="XEJ1" s="33"/>
      <c r="XEK1" s="33"/>
      <c r="XEL1" s="33"/>
      <c r="XEM1" s="33"/>
      <c r="XEN1" s="33"/>
      <c r="XEO1" s="33"/>
      <c r="XEP1" s="33"/>
      <c r="XEQ1" s="33"/>
      <c r="XER1" s="33"/>
      <c r="XES1" s="33"/>
      <c r="XET1" s="33"/>
      <c r="XEU1" s="33"/>
      <c r="XEV1" s="33"/>
      <c r="XEW1" s="33"/>
      <c r="XEX1" s="33"/>
      <c r="XEY1" s="33"/>
      <c r="XEZ1" s="33"/>
      <c r="XFA1" s="33"/>
      <c r="XFB1" s="33"/>
      <c r="XFC1" s="33"/>
    </row>
    <row r="2" spans="2:16383" ht="18" x14ac:dyDescent="0.35">
      <c r="B2" s="3" t="str">
        <f>Partners!B2</f>
        <v>Project</v>
      </c>
      <c r="E2" s="6" t="s">
        <v>503</v>
      </c>
      <c r="J2" s="6" t="s">
        <v>503</v>
      </c>
      <c r="O2" s="6" t="s">
        <v>420</v>
      </c>
      <c r="P2" s="4"/>
      <c r="S2" s="6" t="s">
        <v>422</v>
      </c>
    </row>
    <row r="3" spans="2:16383" x14ac:dyDescent="0.3">
      <c r="B3" s="164" t="str">
        <f>Partners!B3</f>
        <v>Projectnaam</v>
      </c>
      <c r="C3" s="127">
        <f>Partners!C3</f>
        <v>0</v>
      </c>
      <c r="E3" s="29" t="s">
        <v>55</v>
      </c>
      <c r="J3" s="29" t="s">
        <v>54</v>
      </c>
      <c r="O3" s="28" t="s">
        <v>57</v>
      </c>
      <c r="P3" s="28" t="s">
        <v>62</v>
      </c>
      <c r="S3" s="29" t="s">
        <v>53</v>
      </c>
    </row>
    <row r="4" spans="2:16383" x14ac:dyDescent="0.3">
      <c r="B4" s="164" t="str">
        <f>Partners!B4</f>
        <v>Projectlocatie</v>
      </c>
      <c r="C4" s="128">
        <f>Partners!C4</f>
        <v>0</v>
      </c>
      <c r="O4" s="28" t="s">
        <v>32</v>
      </c>
      <c r="P4" s="28" t="s">
        <v>395</v>
      </c>
    </row>
    <row r="5" spans="2:16383" x14ac:dyDescent="0.3">
      <c r="B5" s="164" t="str">
        <f>Partners!B5</f>
        <v>Penvoerder</v>
      </c>
      <c r="C5" s="128" t="str">
        <f>Partners!C5</f>
        <v/>
      </c>
      <c r="R5" s="18"/>
      <c r="S5" s="142" t="s">
        <v>389</v>
      </c>
      <c r="T5" s="144"/>
      <c r="V5" s="18"/>
    </row>
    <row r="6" spans="2:16383" x14ac:dyDescent="0.3">
      <c r="E6" s="171" t="s">
        <v>506</v>
      </c>
      <c r="F6" s="171"/>
      <c r="G6" s="171"/>
      <c r="H6" s="171"/>
      <c r="I6" s="171"/>
      <c r="J6" s="171"/>
      <c r="K6" s="172"/>
      <c r="L6" s="172"/>
      <c r="M6" s="172"/>
      <c r="N6" s="172"/>
      <c r="O6" s="172"/>
      <c r="P6" s="172"/>
      <c r="Q6" s="172"/>
      <c r="S6" s="173" t="s">
        <v>434</v>
      </c>
      <c r="T6" s="174" t="s">
        <v>59</v>
      </c>
    </row>
    <row r="7" spans="2:16383" ht="18" x14ac:dyDescent="0.35">
      <c r="B7" s="3" t="s">
        <v>63</v>
      </c>
      <c r="E7" s="175" t="s">
        <v>496</v>
      </c>
      <c r="F7" s="175"/>
      <c r="G7" s="175"/>
      <c r="J7" s="175" t="s">
        <v>523</v>
      </c>
      <c r="K7" s="175"/>
      <c r="L7" s="175"/>
      <c r="O7" s="175" t="s">
        <v>500</v>
      </c>
      <c r="P7" s="175"/>
      <c r="Q7" s="175"/>
      <c r="S7" s="176">
        <f>SUM(Tbl.Kosten[Totaal kosten])</f>
        <v>0</v>
      </c>
      <c r="T7" s="176">
        <f>SUM(Tbl.Kosten[Subsidie])</f>
        <v>0</v>
      </c>
      <c r="Z7" s="145" t="s">
        <v>64</v>
      </c>
      <c r="AA7" s="145" t="s">
        <v>65</v>
      </c>
      <c r="AB7" s="145" t="s">
        <v>66</v>
      </c>
      <c r="AC7" s="145" t="s">
        <v>67</v>
      </c>
      <c r="AD7" s="145" t="s">
        <v>68</v>
      </c>
      <c r="AE7" s="145" t="s">
        <v>69</v>
      </c>
      <c r="AF7" s="145" t="s">
        <v>70</v>
      </c>
      <c r="AG7" s="145" t="s">
        <v>71</v>
      </c>
      <c r="AH7" s="145" t="s">
        <v>72</v>
      </c>
      <c r="AI7" s="145" t="s">
        <v>73</v>
      </c>
      <c r="AJ7" s="145" t="s">
        <v>74</v>
      </c>
      <c r="AK7" s="145" t="s">
        <v>75</v>
      </c>
      <c r="AL7" s="145" t="s">
        <v>76</v>
      </c>
      <c r="AM7" s="145" t="s">
        <v>77</v>
      </c>
      <c r="AN7" s="145" t="s">
        <v>78</v>
      </c>
      <c r="AO7" s="145" t="s">
        <v>79</v>
      </c>
      <c r="AP7" s="145" t="s">
        <v>80</v>
      </c>
      <c r="AQ7" s="145" t="s">
        <v>81</v>
      </c>
      <c r="AR7" s="145" t="s">
        <v>82</v>
      </c>
      <c r="AS7" s="145" t="s">
        <v>83</v>
      </c>
      <c r="AT7" s="145" t="s">
        <v>84</v>
      </c>
      <c r="AU7" s="145" t="s">
        <v>85</v>
      </c>
      <c r="AV7" s="145" t="s">
        <v>86</v>
      </c>
      <c r="AW7" s="145" t="s">
        <v>87</v>
      </c>
      <c r="AX7" s="145" t="s">
        <v>88</v>
      </c>
      <c r="AY7" s="145" t="s">
        <v>89</v>
      </c>
      <c r="AZ7" s="145" t="s">
        <v>90</v>
      </c>
      <c r="BA7" s="145" t="s">
        <v>91</v>
      </c>
      <c r="BB7" s="145" t="s">
        <v>92</v>
      </c>
      <c r="BC7" s="145" t="s">
        <v>93</v>
      </c>
      <c r="BD7" s="145" t="s">
        <v>94</v>
      </c>
      <c r="BE7" s="145" t="s">
        <v>95</v>
      </c>
      <c r="BF7" s="145" t="s">
        <v>96</v>
      </c>
      <c r="BG7" s="145" t="s">
        <v>97</v>
      </c>
      <c r="BH7" s="145" t="s">
        <v>98</v>
      </c>
      <c r="BI7" s="145" t="s">
        <v>99</v>
      </c>
      <c r="BJ7" s="145" t="s">
        <v>100</v>
      </c>
      <c r="BK7" s="145" t="s">
        <v>101</v>
      </c>
      <c r="BL7" s="145" t="s">
        <v>102</v>
      </c>
      <c r="BM7" s="145" t="s">
        <v>103</v>
      </c>
      <c r="BN7" s="145" t="s">
        <v>104</v>
      </c>
      <c r="BO7" s="145" t="s">
        <v>105</v>
      </c>
      <c r="BP7" s="145" t="s">
        <v>106</v>
      </c>
      <c r="BQ7" s="145" t="s">
        <v>107</v>
      </c>
      <c r="BR7" s="145" t="s">
        <v>108</v>
      </c>
      <c r="BS7" s="145" t="s">
        <v>109</v>
      </c>
      <c r="BT7" s="145" t="s">
        <v>110</v>
      </c>
      <c r="BU7" s="145" t="s">
        <v>111</v>
      </c>
      <c r="BV7" s="145" t="s">
        <v>112</v>
      </c>
      <c r="BW7" s="145" t="s">
        <v>113</v>
      </c>
      <c r="BY7" s="145" t="s">
        <v>33</v>
      </c>
      <c r="BZ7" s="145" t="s">
        <v>34</v>
      </c>
      <c r="CA7" s="145" t="s">
        <v>37</v>
      </c>
      <c r="CB7" s="145" t="s">
        <v>114</v>
      </c>
      <c r="CC7" s="145" t="s">
        <v>115</v>
      </c>
      <c r="CD7" s="145" t="s">
        <v>116</v>
      </c>
      <c r="CE7" s="145" t="s">
        <v>117</v>
      </c>
      <c r="CF7" s="145" t="s">
        <v>118</v>
      </c>
      <c r="CG7" s="145" t="s">
        <v>119</v>
      </c>
      <c r="CH7" s="145" t="s">
        <v>120</v>
      </c>
      <c r="CI7" s="145" t="s">
        <v>121</v>
      </c>
      <c r="CJ7" s="145" t="s">
        <v>122</v>
      </c>
      <c r="CK7" s="145" t="s">
        <v>123</v>
      </c>
      <c r="CL7" s="145" t="s">
        <v>124</v>
      </c>
      <c r="CM7" s="145" t="s">
        <v>125</v>
      </c>
      <c r="CN7" s="145" t="s">
        <v>126</v>
      </c>
      <c r="CO7" s="145" t="s">
        <v>127</v>
      </c>
      <c r="CP7" s="145" t="s">
        <v>128</v>
      </c>
      <c r="CQ7" s="145" t="s">
        <v>129</v>
      </c>
      <c r="CR7" s="145" t="s">
        <v>130</v>
      </c>
      <c r="CS7" s="145" t="s">
        <v>131</v>
      </c>
      <c r="CT7" s="145" t="s">
        <v>132</v>
      </c>
      <c r="CU7" s="145" t="s">
        <v>133</v>
      </c>
      <c r="CV7" s="145" t="s">
        <v>134</v>
      </c>
      <c r="CW7" s="145" t="s">
        <v>135</v>
      </c>
      <c r="CX7" s="145" t="s">
        <v>136</v>
      </c>
      <c r="CY7" s="145" t="s">
        <v>137</v>
      </c>
      <c r="CZ7" s="145" t="s">
        <v>138</v>
      </c>
      <c r="DA7" s="145" t="s">
        <v>139</v>
      </c>
      <c r="DB7" s="145" t="s">
        <v>140</v>
      </c>
      <c r="DC7" s="145" t="s">
        <v>141</v>
      </c>
      <c r="DD7" s="145" t="s">
        <v>142</v>
      </c>
      <c r="DE7" s="145" t="s">
        <v>143</v>
      </c>
      <c r="DF7" s="145" t="s">
        <v>144</v>
      </c>
      <c r="DG7" s="145" t="s">
        <v>145</v>
      </c>
      <c r="DH7" s="145" t="s">
        <v>146</v>
      </c>
      <c r="DI7" s="145" t="s">
        <v>147</v>
      </c>
      <c r="DJ7" s="145" t="s">
        <v>148</v>
      </c>
      <c r="DK7" s="145" t="s">
        <v>149</v>
      </c>
      <c r="DL7" s="145" t="s">
        <v>150</v>
      </c>
      <c r="DM7" s="145" t="s">
        <v>151</v>
      </c>
      <c r="DN7" s="145" t="s">
        <v>152</v>
      </c>
      <c r="DO7" s="145" t="s">
        <v>153</v>
      </c>
      <c r="DP7" s="145" t="s">
        <v>154</v>
      </c>
      <c r="DQ7" s="145" t="s">
        <v>155</v>
      </c>
      <c r="DR7" s="145" t="s">
        <v>156</v>
      </c>
      <c r="DS7" s="145" t="s">
        <v>157</v>
      </c>
      <c r="DT7" s="145" t="s">
        <v>158</v>
      </c>
      <c r="DU7" s="145" t="s">
        <v>159</v>
      </c>
      <c r="DV7" s="145" t="s">
        <v>160</v>
      </c>
      <c r="DW7" s="145"/>
      <c r="DX7" s="145" t="s">
        <v>322</v>
      </c>
      <c r="DY7" s="145" t="s">
        <v>323</v>
      </c>
      <c r="DZ7" s="145" t="s">
        <v>324</v>
      </c>
      <c r="EA7" s="145" t="s">
        <v>325</v>
      </c>
      <c r="EB7" s="145" t="s">
        <v>326</v>
      </c>
      <c r="EC7" s="145" t="s">
        <v>327</v>
      </c>
      <c r="ED7" s="145" t="s">
        <v>328</v>
      </c>
      <c r="EE7" s="145" t="s">
        <v>329</v>
      </c>
      <c r="EF7" s="145" t="s">
        <v>330</v>
      </c>
      <c r="EG7" s="145" t="s">
        <v>331</v>
      </c>
      <c r="EH7" s="145" t="s">
        <v>332</v>
      </c>
      <c r="EI7" s="145" t="s">
        <v>333</v>
      </c>
      <c r="EJ7" s="145" t="s">
        <v>334</v>
      </c>
      <c r="EK7" s="145" t="s">
        <v>335</v>
      </c>
      <c r="EL7" s="145" t="s">
        <v>336</v>
      </c>
      <c r="EM7" s="145" t="s">
        <v>337</v>
      </c>
      <c r="EN7" s="145" t="s">
        <v>338</v>
      </c>
      <c r="EO7" s="145" t="s">
        <v>339</v>
      </c>
      <c r="EP7" s="145" t="s">
        <v>340</v>
      </c>
      <c r="EQ7" s="145" t="s">
        <v>341</v>
      </c>
      <c r="ES7" s="145" t="s">
        <v>164</v>
      </c>
      <c r="ET7" s="145" t="s">
        <v>165</v>
      </c>
      <c r="EU7" s="145" t="s">
        <v>166</v>
      </c>
      <c r="EV7" s="145" t="s">
        <v>167</v>
      </c>
      <c r="EW7" s="145" t="s">
        <v>345</v>
      </c>
      <c r="EX7" s="145" t="s">
        <v>346</v>
      </c>
      <c r="EY7" s="145" t="s">
        <v>347</v>
      </c>
      <c r="EZ7" s="145" t="s">
        <v>348</v>
      </c>
      <c r="FA7" s="145" t="s">
        <v>349</v>
      </c>
      <c r="FB7" s="145" t="s">
        <v>350</v>
      </c>
      <c r="FC7" s="145" t="s">
        <v>351</v>
      </c>
      <c r="FD7" s="145" t="s">
        <v>352</v>
      </c>
      <c r="FE7" s="145" t="s">
        <v>353</v>
      </c>
      <c r="FF7" s="145" t="s">
        <v>354</v>
      </c>
      <c r="FG7" s="145" t="s">
        <v>355</v>
      </c>
      <c r="FH7" s="145" t="s">
        <v>356</v>
      </c>
      <c r="FI7" s="145" t="s">
        <v>357</v>
      </c>
      <c r="FJ7" s="145" t="s">
        <v>358</v>
      </c>
      <c r="FK7" s="145" t="s">
        <v>359</v>
      </c>
      <c r="FL7" s="145" t="s">
        <v>360</v>
      </c>
      <c r="FM7" s="145" t="s">
        <v>361</v>
      </c>
      <c r="FN7" s="145" t="s">
        <v>362</v>
      </c>
      <c r="FO7" s="145" t="s">
        <v>363</v>
      </c>
      <c r="FP7" s="145" t="s">
        <v>364</v>
      </c>
      <c r="FQ7" s="145" t="s">
        <v>365</v>
      </c>
      <c r="FR7" s="145" t="s">
        <v>366</v>
      </c>
      <c r="FS7" s="145" t="s">
        <v>367</v>
      </c>
      <c r="FT7" s="145" t="s">
        <v>368</v>
      </c>
      <c r="FU7" s="145" t="s">
        <v>369</v>
      </c>
      <c r="FV7" s="145" t="s">
        <v>370</v>
      </c>
      <c r="FZ7" s="145" t="s">
        <v>64</v>
      </c>
      <c r="GA7" s="145" t="s">
        <v>65</v>
      </c>
      <c r="GB7" s="145" t="s">
        <v>66</v>
      </c>
      <c r="GC7" s="145" t="s">
        <v>67</v>
      </c>
      <c r="GD7" s="145" t="s">
        <v>68</v>
      </c>
      <c r="GE7" s="145" t="s">
        <v>69</v>
      </c>
      <c r="GF7" s="145" t="s">
        <v>70</v>
      </c>
      <c r="GG7" s="145" t="s">
        <v>71</v>
      </c>
      <c r="GH7" s="145" t="s">
        <v>72</v>
      </c>
      <c r="GI7" s="145" t="s">
        <v>73</v>
      </c>
      <c r="GJ7" s="145" t="s">
        <v>74</v>
      </c>
      <c r="GK7" s="145" t="s">
        <v>75</v>
      </c>
      <c r="GL7" s="145" t="s">
        <v>76</v>
      </c>
      <c r="GM7" s="145" t="s">
        <v>77</v>
      </c>
      <c r="GN7" s="145" t="s">
        <v>78</v>
      </c>
      <c r="GO7" s="145" t="s">
        <v>79</v>
      </c>
      <c r="GP7" s="145" t="s">
        <v>80</v>
      </c>
      <c r="GQ7" s="145" t="s">
        <v>81</v>
      </c>
      <c r="GR7" s="145" t="s">
        <v>82</v>
      </c>
      <c r="GS7" s="145" t="s">
        <v>83</v>
      </c>
      <c r="GT7" s="145" t="s">
        <v>84</v>
      </c>
      <c r="GU7" s="145" t="s">
        <v>85</v>
      </c>
      <c r="GV7" s="145" t="s">
        <v>86</v>
      </c>
      <c r="GW7" s="145" t="s">
        <v>87</v>
      </c>
      <c r="GX7" s="145" t="s">
        <v>88</v>
      </c>
      <c r="GY7" s="145" t="s">
        <v>89</v>
      </c>
      <c r="GZ7" s="145" t="s">
        <v>90</v>
      </c>
      <c r="HA7" s="145" t="s">
        <v>91</v>
      </c>
      <c r="HB7" s="145" t="s">
        <v>92</v>
      </c>
      <c r="HC7" s="145" t="s">
        <v>93</v>
      </c>
      <c r="HD7" s="145" t="s">
        <v>94</v>
      </c>
      <c r="HE7" s="145" t="s">
        <v>95</v>
      </c>
      <c r="HF7" s="145" t="s">
        <v>96</v>
      </c>
      <c r="HG7" s="145" t="s">
        <v>97</v>
      </c>
      <c r="HH7" s="145" t="s">
        <v>98</v>
      </c>
      <c r="HI7" s="145" t="s">
        <v>99</v>
      </c>
      <c r="HJ7" s="145" t="s">
        <v>100</v>
      </c>
      <c r="HK7" s="145" t="s">
        <v>101</v>
      </c>
      <c r="HL7" s="145" t="s">
        <v>102</v>
      </c>
      <c r="HM7" s="145" t="s">
        <v>103</v>
      </c>
      <c r="HN7" s="145" t="s">
        <v>104</v>
      </c>
      <c r="HO7" s="145" t="s">
        <v>105</v>
      </c>
      <c r="HP7" s="145" t="s">
        <v>106</v>
      </c>
      <c r="HQ7" s="145" t="s">
        <v>107</v>
      </c>
      <c r="HR7" s="145" t="s">
        <v>108</v>
      </c>
      <c r="HS7" s="145" t="s">
        <v>109</v>
      </c>
      <c r="HT7" s="145" t="s">
        <v>110</v>
      </c>
      <c r="HU7" s="145" t="s">
        <v>111</v>
      </c>
      <c r="HV7" s="145" t="s">
        <v>112</v>
      </c>
      <c r="HW7" s="145" t="s">
        <v>113</v>
      </c>
    </row>
    <row r="8" spans="2:16383" ht="30" x14ac:dyDescent="0.3">
      <c r="B8" s="129" t="s">
        <v>501</v>
      </c>
      <c r="C8" s="129" t="s">
        <v>20</v>
      </c>
      <c r="D8" s="129" t="s">
        <v>35</v>
      </c>
      <c r="E8" s="133" t="s">
        <v>502</v>
      </c>
      <c r="F8" s="131" t="s">
        <v>404</v>
      </c>
      <c r="G8" s="131" t="s">
        <v>43</v>
      </c>
      <c r="H8" s="126" t="s">
        <v>51</v>
      </c>
      <c r="I8" s="126" t="s">
        <v>497</v>
      </c>
      <c r="J8" s="133" t="s">
        <v>38</v>
      </c>
      <c r="K8" s="131" t="s">
        <v>504</v>
      </c>
      <c r="L8" s="131" t="s">
        <v>505</v>
      </c>
      <c r="M8" s="126" t="s">
        <v>52</v>
      </c>
      <c r="N8" s="126" t="s">
        <v>498</v>
      </c>
      <c r="O8" s="132" t="s">
        <v>499</v>
      </c>
      <c r="P8" s="131" t="s">
        <v>507</v>
      </c>
      <c r="Q8" s="131" t="s">
        <v>508</v>
      </c>
      <c r="R8" s="126" t="s">
        <v>510</v>
      </c>
      <c r="S8" s="141" t="s">
        <v>509</v>
      </c>
      <c r="T8" s="141" t="s">
        <v>59</v>
      </c>
      <c r="U8" s="125" t="s">
        <v>492</v>
      </c>
      <c r="V8" s="125" t="s">
        <v>8</v>
      </c>
      <c r="W8" s="126" t="s">
        <v>1</v>
      </c>
      <c r="X8" s="126" t="s">
        <v>58</v>
      </c>
      <c r="Y8" s="146" t="s">
        <v>161</v>
      </c>
      <c r="Z8" s="147" t="s">
        <v>64</v>
      </c>
      <c r="AA8" s="147" t="s">
        <v>65</v>
      </c>
      <c r="AB8" s="147" t="s">
        <v>66</v>
      </c>
      <c r="AC8" s="147" t="s">
        <v>67</v>
      </c>
      <c r="AD8" s="147" t="s">
        <v>68</v>
      </c>
      <c r="AE8" s="147" t="s">
        <v>69</v>
      </c>
      <c r="AF8" s="147" t="s">
        <v>70</v>
      </c>
      <c r="AG8" s="147" t="s">
        <v>71</v>
      </c>
      <c r="AH8" s="147" t="s">
        <v>72</v>
      </c>
      <c r="AI8" s="147" t="s">
        <v>73</v>
      </c>
      <c r="AJ8" s="147" t="s">
        <v>74</v>
      </c>
      <c r="AK8" s="147" t="s">
        <v>75</v>
      </c>
      <c r="AL8" s="147" t="s">
        <v>76</v>
      </c>
      <c r="AM8" s="147" t="s">
        <v>77</v>
      </c>
      <c r="AN8" s="147" t="s">
        <v>78</v>
      </c>
      <c r="AO8" s="147" t="s">
        <v>79</v>
      </c>
      <c r="AP8" s="147" t="s">
        <v>80</v>
      </c>
      <c r="AQ8" s="147" t="s">
        <v>81</v>
      </c>
      <c r="AR8" s="147" t="s">
        <v>82</v>
      </c>
      <c r="AS8" s="147" t="s">
        <v>83</v>
      </c>
      <c r="AT8" s="147" t="s">
        <v>84</v>
      </c>
      <c r="AU8" s="147" t="s">
        <v>85</v>
      </c>
      <c r="AV8" s="147" t="s">
        <v>86</v>
      </c>
      <c r="AW8" s="147" t="s">
        <v>87</v>
      </c>
      <c r="AX8" s="147" t="s">
        <v>88</v>
      </c>
      <c r="AY8" s="147" t="s">
        <v>89</v>
      </c>
      <c r="AZ8" s="147" t="s">
        <v>90</v>
      </c>
      <c r="BA8" s="147" t="s">
        <v>91</v>
      </c>
      <c r="BB8" s="147" t="s">
        <v>92</v>
      </c>
      <c r="BC8" s="147" t="s">
        <v>93</v>
      </c>
      <c r="BD8" s="147" t="s">
        <v>94</v>
      </c>
      <c r="BE8" s="147" t="s">
        <v>95</v>
      </c>
      <c r="BF8" s="147" t="s">
        <v>96</v>
      </c>
      <c r="BG8" s="147" t="s">
        <v>97</v>
      </c>
      <c r="BH8" s="147" t="s">
        <v>98</v>
      </c>
      <c r="BI8" s="147" t="s">
        <v>99</v>
      </c>
      <c r="BJ8" s="147" t="s">
        <v>100</v>
      </c>
      <c r="BK8" s="147" t="s">
        <v>101</v>
      </c>
      <c r="BL8" s="147" t="s">
        <v>102</v>
      </c>
      <c r="BM8" s="147" t="s">
        <v>103</v>
      </c>
      <c r="BN8" s="147" t="s">
        <v>104</v>
      </c>
      <c r="BO8" s="147" t="s">
        <v>105</v>
      </c>
      <c r="BP8" s="147" t="s">
        <v>106</v>
      </c>
      <c r="BQ8" s="147" t="s">
        <v>107</v>
      </c>
      <c r="BR8" s="147" t="s">
        <v>108</v>
      </c>
      <c r="BS8" s="147" t="s">
        <v>109</v>
      </c>
      <c r="BT8" s="147" t="s">
        <v>110</v>
      </c>
      <c r="BU8" s="147" t="s">
        <v>111</v>
      </c>
      <c r="BV8" s="147" t="s">
        <v>112</v>
      </c>
      <c r="BW8" s="147" t="s">
        <v>113</v>
      </c>
      <c r="BX8" s="149" t="s">
        <v>162</v>
      </c>
      <c r="BY8" s="147" t="s">
        <v>33</v>
      </c>
      <c r="BZ8" s="147" t="s">
        <v>34</v>
      </c>
      <c r="CA8" s="147" t="s">
        <v>37</v>
      </c>
      <c r="CB8" s="147" t="s">
        <v>114</v>
      </c>
      <c r="CC8" s="147" t="s">
        <v>115</v>
      </c>
      <c r="CD8" s="147" t="s">
        <v>116</v>
      </c>
      <c r="CE8" s="147" t="s">
        <v>117</v>
      </c>
      <c r="CF8" s="147" t="s">
        <v>118</v>
      </c>
      <c r="CG8" s="147" t="s">
        <v>119</v>
      </c>
      <c r="CH8" s="147" t="s">
        <v>120</v>
      </c>
      <c r="CI8" s="147" t="s">
        <v>121</v>
      </c>
      <c r="CJ8" s="147" t="s">
        <v>122</v>
      </c>
      <c r="CK8" s="147" t="s">
        <v>123</v>
      </c>
      <c r="CL8" s="147" t="s">
        <v>124</v>
      </c>
      <c r="CM8" s="147" t="s">
        <v>125</v>
      </c>
      <c r="CN8" s="147" t="s">
        <v>126</v>
      </c>
      <c r="CO8" s="147" t="s">
        <v>127</v>
      </c>
      <c r="CP8" s="147" t="s">
        <v>128</v>
      </c>
      <c r="CQ8" s="147" t="s">
        <v>129</v>
      </c>
      <c r="CR8" s="147" t="s">
        <v>130</v>
      </c>
      <c r="CS8" s="147" t="s">
        <v>131</v>
      </c>
      <c r="CT8" s="147" t="s">
        <v>132</v>
      </c>
      <c r="CU8" s="147" t="s">
        <v>133</v>
      </c>
      <c r="CV8" s="147" t="s">
        <v>134</v>
      </c>
      <c r="CW8" s="147" t="s">
        <v>135</v>
      </c>
      <c r="CX8" s="147" t="s">
        <v>136</v>
      </c>
      <c r="CY8" s="147" t="s">
        <v>137</v>
      </c>
      <c r="CZ8" s="147" t="s">
        <v>138</v>
      </c>
      <c r="DA8" s="147" t="s">
        <v>139</v>
      </c>
      <c r="DB8" s="147" t="s">
        <v>140</v>
      </c>
      <c r="DC8" s="147" t="s">
        <v>141</v>
      </c>
      <c r="DD8" s="147" t="s">
        <v>142</v>
      </c>
      <c r="DE8" s="147" t="s">
        <v>143</v>
      </c>
      <c r="DF8" s="147" t="s">
        <v>144</v>
      </c>
      <c r="DG8" s="147" t="s">
        <v>145</v>
      </c>
      <c r="DH8" s="147" t="s">
        <v>146</v>
      </c>
      <c r="DI8" s="147" t="s">
        <v>147</v>
      </c>
      <c r="DJ8" s="147" t="s">
        <v>148</v>
      </c>
      <c r="DK8" s="147" t="s">
        <v>149</v>
      </c>
      <c r="DL8" s="147" t="s">
        <v>150</v>
      </c>
      <c r="DM8" s="147" t="s">
        <v>151</v>
      </c>
      <c r="DN8" s="147" t="s">
        <v>152</v>
      </c>
      <c r="DO8" s="147" t="s">
        <v>153</v>
      </c>
      <c r="DP8" s="147" t="s">
        <v>154</v>
      </c>
      <c r="DQ8" s="147" t="s">
        <v>155</v>
      </c>
      <c r="DR8" s="147" t="s">
        <v>156</v>
      </c>
      <c r="DS8" s="147" t="s">
        <v>157</v>
      </c>
      <c r="DT8" s="147" t="s">
        <v>158</v>
      </c>
      <c r="DU8" s="147" t="s">
        <v>159</v>
      </c>
      <c r="DV8" s="147" t="s">
        <v>160</v>
      </c>
      <c r="DW8" s="149" t="s">
        <v>321</v>
      </c>
      <c r="DX8" s="147" t="s">
        <v>322</v>
      </c>
      <c r="DY8" s="147" t="s">
        <v>323</v>
      </c>
      <c r="DZ8" s="147" t="s">
        <v>324</v>
      </c>
      <c r="EA8" s="147" t="s">
        <v>325</v>
      </c>
      <c r="EB8" s="147" t="s">
        <v>326</v>
      </c>
      <c r="EC8" s="147" t="s">
        <v>327</v>
      </c>
      <c r="ED8" s="147" t="s">
        <v>328</v>
      </c>
      <c r="EE8" s="147" t="s">
        <v>329</v>
      </c>
      <c r="EF8" s="147" t="s">
        <v>330</v>
      </c>
      <c r="EG8" s="147" t="s">
        <v>331</v>
      </c>
      <c r="EH8" s="147" t="s">
        <v>332</v>
      </c>
      <c r="EI8" s="147" t="s">
        <v>333</v>
      </c>
      <c r="EJ8" s="147" t="s">
        <v>334</v>
      </c>
      <c r="EK8" s="147" t="s">
        <v>335</v>
      </c>
      <c r="EL8" s="147" t="s">
        <v>336</v>
      </c>
      <c r="EM8" s="147" t="s">
        <v>337</v>
      </c>
      <c r="EN8" s="147" t="s">
        <v>338</v>
      </c>
      <c r="EO8" s="147" t="s">
        <v>339</v>
      </c>
      <c r="EP8" s="147" t="s">
        <v>340</v>
      </c>
      <c r="EQ8" s="147" t="s">
        <v>341</v>
      </c>
      <c r="ER8" s="149" t="s">
        <v>168</v>
      </c>
      <c r="ES8" s="147" t="s">
        <v>164</v>
      </c>
      <c r="ET8" s="147" t="s">
        <v>165</v>
      </c>
      <c r="EU8" s="147" t="s">
        <v>166</v>
      </c>
      <c r="EV8" s="147" t="s">
        <v>167</v>
      </c>
      <c r="EW8" s="147" t="s">
        <v>345</v>
      </c>
      <c r="EX8" s="147" t="s">
        <v>346</v>
      </c>
      <c r="EY8" s="147" t="s">
        <v>347</v>
      </c>
      <c r="EZ8" s="147" t="s">
        <v>348</v>
      </c>
      <c r="FA8" s="147" t="s">
        <v>349</v>
      </c>
      <c r="FB8" s="147" t="s">
        <v>350</v>
      </c>
      <c r="FC8" s="147" t="s">
        <v>351</v>
      </c>
      <c r="FD8" s="147" t="s">
        <v>352</v>
      </c>
      <c r="FE8" s="147" t="s">
        <v>353</v>
      </c>
      <c r="FF8" s="147" t="s">
        <v>354</v>
      </c>
      <c r="FG8" s="147" t="s">
        <v>355</v>
      </c>
      <c r="FH8" s="147" t="s">
        <v>356</v>
      </c>
      <c r="FI8" s="147" t="s">
        <v>357</v>
      </c>
      <c r="FJ8" s="147" t="s">
        <v>358</v>
      </c>
      <c r="FK8" s="147" t="s">
        <v>359</v>
      </c>
      <c r="FL8" s="147" t="s">
        <v>360</v>
      </c>
      <c r="FM8" s="147" t="s">
        <v>361</v>
      </c>
      <c r="FN8" s="147" t="s">
        <v>362</v>
      </c>
      <c r="FO8" s="147" t="s">
        <v>363</v>
      </c>
      <c r="FP8" s="147" t="s">
        <v>364</v>
      </c>
      <c r="FQ8" s="147" t="s">
        <v>365</v>
      </c>
      <c r="FR8" s="147" t="s">
        <v>366</v>
      </c>
      <c r="FS8" s="147" t="s">
        <v>367</v>
      </c>
      <c r="FT8" s="147" t="s">
        <v>368</v>
      </c>
      <c r="FU8" s="147" t="s">
        <v>369</v>
      </c>
      <c r="FV8" s="147" t="s">
        <v>370</v>
      </c>
      <c r="FW8" s="149" t="s">
        <v>169</v>
      </c>
      <c r="FX8" s="149" t="s">
        <v>435</v>
      </c>
      <c r="FY8" s="149" t="s">
        <v>439</v>
      </c>
      <c r="FZ8" s="147" t="s">
        <v>443</v>
      </c>
      <c r="GA8" s="147" t="s">
        <v>444</v>
      </c>
      <c r="GB8" s="147" t="s">
        <v>445</v>
      </c>
      <c r="GC8" s="147" t="s">
        <v>446</v>
      </c>
      <c r="GD8" s="147" t="s">
        <v>447</v>
      </c>
      <c r="GE8" s="147" t="s">
        <v>448</v>
      </c>
      <c r="GF8" s="147" t="s">
        <v>449</v>
      </c>
      <c r="GG8" s="147" t="s">
        <v>450</v>
      </c>
      <c r="GH8" s="147" t="s">
        <v>451</v>
      </c>
      <c r="GI8" s="147" t="s">
        <v>442</v>
      </c>
      <c r="GJ8" s="147" t="s">
        <v>452</v>
      </c>
      <c r="GK8" s="147" t="s">
        <v>453</v>
      </c>
      <c r="GL8" s="147" t="s">
        <v>454</v>
      </c>
      <c r="GM8" s="147" t="s">
        <v>455</v>
      </c>
      <c r="GN8" s="147" t="s">
        <v>456</v>
      </c>
      <c r="GO8" s="147" t="s">
        <v>457</v>
      </c>
      <c r="GP8" s="147" t="s">
        <v>458</v>
      </c>
      <c r="GQ8" s="147" t="s">
        <v>459</v>
      </c>
      <c r="GR8" s="147" t="s">
        <v>460</v>
      </c>
      <c r="GS8" s="147" t="s">
        <v>461</v>
      </c>
      <c r="GT8" s="147" t="s">
        <v>462</v>
      </c>
      <c r="GU8" s="147" t="s">
        <v>463</v>
      </c>
      <c r="GV8" s="147" t="s">
        <v>464</v>
      </c>
      <c r="GW8" s="147" t="s">
        <v>465</v>
      </c>
      <c r="GX8" s="147" t="s">
        <v>466</v>
      </c>
      <c r="GY8" s="147" t="s">
        <v>467</v>
      </c>
      <c r="GZ8" s="147" t="s">
        <v>468</v>
      </c>
      <c r="HA8" s="147" t="s">
        <v>469</v>
      </c>
      <c r="HB8" s="147" t="s">
        <v>470</v>
      </c>
      <c r="HC8" s="147" t="s">
        <v>471</v>
      </c>
      <c r="HD8" s="147" t="s">
        <v>472</v>
      </c>
      <c r="HE8" s="147" t="s">
        <v>473</v>
      </c>
      <c r="HF8" s="147" t="s">
        <v>474</v>
      </c>
      <c r="HG8" s="147" t="s">
        <v>475</v>
      </c>
      <c r="HH8" s="147" t="s">
        <v>476</v>
      </c>
      <c r="HI8" s="147" t="s">
        <v>477</v>
      </c>
      <c r="HJ8" s="147" t="s">
        <v>478</v>
      </c>
      <c r="HK8" s="147" t="s">
        <v>479</v>
      </c>
      <c r="HL8" s="147" t="s">
        <v>480</v>
      </c>
      <c r="HM8" s="147" t="s">
        <v>481</v>
      </c>
      <c r="HN8" s="147" t="s">
        <v>482</v>
      </c>
      <c r="HO8" s="147" t="s">
        <v>483</v>
      </c>
      <c r="HP8" s="147" t="s">
        <v>484</v>
      </c>
      <c r="HQ8" s="147" t="s">
        <v>485</v>
      </c>
      <c r="HR8" s="147" t="s">
        <v>486</v>
      </c>
      <c r="HS8" s="147" t="s">
        <v>487</v>
      </c>
      <c r="HT8" s="147" t="s">
        <v>488</v>
      </c>
      <c r="HU8" s="147" t="s">
        <v>489</v>
      </c>
      <c r="HV8" s="147" t="s">
        <v>490</v>
      </c>
      <c r="HW8" s="147" t="s">
        <v>491</v>
      </c>
    </row>
    <row r="9" spans="2:16383" x14ac:dyDescent="0.3">
      <c r="B9" s="137"/>
      <c r="C9" s="137"/>
      <c r="D9" s="135"/>
      <c r="E9" s="261"/>
      <c r="F9" s="135"/>
      <c r="G9" s="11" t="str">
        <f>IF(Tbl.Kosten[[#This Row],[Medewerker e/o 
functie]]&lt;&gt;"",_xlfn.XLOOKUP(Tbl.Kosten[[#This Row],[Medewerker e/o 
functie]],Tbl.Uurtarief[Medewerker en/of functie],Tbl.Uurtarief[Uurtarief],"",0,1),"")</f>
        <v/>
      </c>
      <c r="H9" s="121">
        <f>IFERROR(Tbl.Kosten[[#This Row],[Uren]]*Tbl.Kosten[[#This Row],[Uurtarief]],0)</f>
        <v>0</v>
      </c>
      <c r="I9" s="119" t="str">
        <f>IF(Tbl.Kosten[[#This Row],[Subtotaal uren]]&lt;&gt;0,_xlfn.XLOOKUP(Tbl.Kosten[[#This Row],[Medewerker e/o 
functie]],Tbl.Uurtarief[Medewerker en/of functie],Tbl.Uurtarief[Kostensoort arbeid],"",0,1),"")</f>
        <v/>
      </c>
      <c r="J9" s="262"/>
      <c r="K9" s="135"/>
      <c r="L9" s="139" t="str">
        <f>IF(Tbl.Kosten[[#This Row],[Activum]]&lt;&gt;"",_xlfn.XLOOKUP(Tbl.Kosten[[#This Row],[Activum]],Tbl.Afschrijvingskosten[Activum],Tbl.Afschrijvingskosten[Tarief per afschrijvings-eenheid],"",0,1),"")</f>
        <v/>
      </c>
      <c r="M9" s="122">
        <f>IFERROR(Tbl.Kosten[[#This Row],[Een-
heden]]*Tbl.Kosten[[#This Row],[Afschrijvings-
tarief]],0)</f>
        <v>0</v>
      </c>
      <c r="N9" s="122" t="str">
        <f>IF(Tbl.Kosten[[#This Row],[Subtotaal afschrijving]]&lt;&gt;0,Lijsten!$A$7,"")</f>
        <v/>
      </c>
      <c r="O9" s="140"/>
      <c r="P9" s="135"/>
      <c r="Q9" s="138"/>
      <c r="R9" s="122">
        <f>IFERROR(Tbl.Kosten[[#This Row],[Aantal]]*Tbl.Kosten[[#This Row],[Tarief]],0)</f>
        <v>0</v>
      </c>
      <c r="S9" s="8">
        <f>IFERROR(Tbl.Kosten[[#This Row],[Subtotaal overige kosten]]+Tbl.Kosten[[#This Row],[Subtotaal uren]]+Tbl.Kosten[[#This Row],[Subtotaal afschrijving]],0)</f>
        <v>0</v>
      </c>
      <c r="T9" s="8">
        <f>IFERROR(Tbl.Kosten[[#This Row],[Totaal kosten]]*Tbl.Kosten[[#This Row],[Subsidie%]],0)</f>
        <v>0</v>
      </c>
      <c r="U9" s="4" t="str" cm="1">
        <f t="array" ref="U9">IFERROR(_xlfn.IFS(Tbl.Kosten[[#This Row],[Subtotaal uren]]&lt;&gt;0,Tbl.Kosten[[#This Row],[Kostensoort arbeid]],Tbl.Kosten[[#This Row],[Subtotaal afschrijving]]&lt;&gt;0,Tbl.Kosten[[#This Row],[Kostensoort afschrijving]],Tbl.Kosten[[#This Row],[Subtotaal overige kosten]]&lt;&gt;0,Tbl.Kosten[[#This Row],[Kostensoort overig]]),"")</f>
        <v/>
      </c>
      <c r="V9" s="4" t="str">
        <f>IFERROR(_xlfn.XLOOKUP(Tbl.Kosten[[#This Row],[Activiteitencode]],Tbl.Activiteiten[Activiteitcode],Tbl.Activiteiten[Werkpakketcode],"",0,1),"")</f>
        <v/>
      </c>
      <c r="W9" s="4" t="str">
        <f>IFERROR(_xlfn.XLOOKUP(Tbl.Kosten[[#This Row],[Werkpakketcode]],Tbl.Werkpakketten[Werkpakketcode],Tbl.Werkpakketten[Subsidiabele activiteit],"",0,1),"")</f>
        <v/>
      </c>
      <c r="X9" s="12">
        <f>IFERROR(_xlfn.XLOOKUP(Tbl.Kosten[[#This Row],[Sanr.]],Tbl.Subsidiehoogte[SAnr.],Tbl.Subsidiehoogte[Sub. Percentage],0,0,1),0)</f>
        <v>0</v>
      </c>
      <c r="Y9" s="144" t="str">
        <f>IFERROR(_xlfn.XLOOKUP(Tbl.Kosten[[#This Row],[Partnercode]],Tbl.Projectpartners[Partnercode],Tbl.Projectpartners[PNr.],"",0,1),"")</f>
        <v>P1</v>
      </c>
      <c r="Z9" s="148">
        <f>IF(Tbl.Kosten[[#This Row],[Pnr.]]=Z$7,Tbl.Kosten[[#This Row],[Totaal kosten]],"")</f>
        <v>0</v>
      </c>
      <c r="AA9" s="148" t="str">
        <f>IF(Tbl.Kosten[[#This Row],[Pnr.]]=AA$7,Tbl.Kosten[[#This Row],[Totaal kosten]],"")</f>
        <v/>
      </c>
      <c r="AB9" s="148" t="str">
        <f>IF(Tbl.Kosten[[#This Row],[Pnr.]]=AB$7,Tbl.Kosten[[#This Row],[Totaal kosten]],"")</f>
        <v/>
      </c>
      <c r="AC9" s="148" t="str">
        <f>IF(Tbl.Kosten[[#This Row],[Pnr.]]=AC$7,Tbl.Kosten[[#This Row],[Totaal kosten]],"")</f>
        <v/>
      </c>
      <c r="AD9" s="148" t="str">
        <f>IF(Tbl.Kosten[[#This Row],[Pnr.]]=AD$7,Tbl.Kosten[[#This Row],[Totaal kosten]],"")</f>
        <v/>
      </c>
      <c r="AE9" s="148" t="str">
        <f>IF(Tbl.Kosten[[#This Row],[Pnr.]]=AE$7,Tbl.Kosten[[#This Row],[Totaal kosten]],"")</f>
        <v/>
      </c>
      <c r="AF9" s="148" t="str">
        <f>IF(Tbl.Kosten[[#This Row],[Pnr.]]=AF$7,Tbl.Kosten[[#This Row],[Totaal kosten]],"")</f>
        <v/>
      </c>
      <c r="AG9" s="148" t="str">
        <f>IF(Tbl.Kosten[[#This Row],[Pnr.]]=AG$7,Tbl.Kosten[[#This Row],[Totaal kosten]],"")</f>
        <v/>
      </c>
      <c r="AH9" s="148" t="str">
        <f>IF(Tbl.Kosten[[#This Row],[Pnr.]]=AH$7,Tbl.Kosten[[#This Row],[Totaal kosten]],"")</f>
        <v/>
      </c>
      <c r="AI9" s="148" t="str">
        <f>IF(Tbl.Kosten[[#This Row],[Pnr.]]=AI$7,Tbl.Kosten[[#This Row],[Totaal kosten]],"")</f>
        <v/>
      </c>
      <c r="AJ9" s="148" t="str">
        <f>IF(Tbl.Kosten[[#This Row],[Pnr.]]=AJ$7,Tbl.Kosten[[#This Row],[Totaal kosten]],"")</f>
        <v/>
      </c>
      <c r="AK9" s="148" t="str">
        <f>IF(Tbl.Kosten[[#This Row],[Pnr.]]=AK$7,Tbl.Kosten[[#This Row],[Totaal kosten]],"")</f>
        <v/>
      </c>
      <c r="AL9" s="148" t="str">
        <f>IF(Tbl.Kosten[[#This Row],[Pnr.]]=AL$7,Tbl.Kosten[[#This Row],[Totaal kosten]],"")</f>
        <v/>
      </c>
      <c r="AM9" s="148" t="str">
        <f>IF(Tbl.Kosten[[#This Row],[Pnr.]]=AM$7,Tbl.Kosten[[#This Row],[Totaal kosten]],"")</f>
        <v/>
      </c>
      <c r="AN9" s="148" t="str">
        <f>IF(Tbl.Kosten[[#This Row],[Pnr.]]=AN$7,Tbl.Kosten[[#This Row],[Totaal kosten]],"")</f>
        <v/>
      </c>
      <c r="AO9" s="148" t="str">
        <f>IF(Tbl.Kosten[[#This Row],[Pnr.]]=AO$7,Tbl.Kosten[[#This Row],[Totaal kosten]],"")</f>
        <v/>
      </c>
      <c r="AP9" s="148" t="str">
        <f>IF(Tbl.Kosten[[#This Row],[Pnr.]]=AP$7,Tbl.Kosten[[#This Row],[Totaal kosten]],"")</f>
        <v/>
      </c>
      <c r="AQ9" s="148" t="str">
        <f>IF(Tbl.Kosten[[#This Row],[Pnr.]]=AQ$7,Tbl.Kosten[[#This Row],[Totaal kosten]],"")</f>
        <v/>
      </c>
      <c r="AR9" s="148" t="str">
        <f>IF(Tbl.Kosten[[#This Row],[Pnr.]]=AR$7,Tbl.Kosten[[#This Row],[Totaal kosten]],"")</f>
        <v/>
      </c>
      <c r="AS9" s="148" t="str">
        <f>IF(Tbl.Kosten[[#This Row],[Pnr.]]=AS$7,Tbl.Kosten[[#This Row],[Totaal kosten]],"")</f>
        <v/>
      </c>
      <c r="AT9" s="148" t="str">
        <f>IF(Tbl.Kosten[[#This Row],[Pnr.]]=AT$7,Tbl.Kosten[[#This Row],[Totaal kosten]],"")</f>
        <v/>
      </c>
      <c r="AU9" s="148" t="str">
        <f>IF(Tbl.Kosten[[#This Row],[Pnr.]]=AU$7,Tbl.Kosten[[#This Row],[Totaal kosten]],"")</f>
        <v/>
      </c>
      <c r="AV9" s="148" t="str">
        <f>IF(Tbl.Kosten[[#This Row],[Pnr.]]=AV$7,Tbl.Kosten[[#This Row],[Totaal kosten]],"")</f>
        <v/>
      </c>
      <c r="AW9" s="148" t="str">
        <f>IF(Tbl.Kosten[[#This Row],[Pnr.]]=AW$7,Tbl.Kosten[[#This Row],[Totaal kosten]],"")</f>
        <v/>
      </c>
      <c r="AX9" s="148" t="str">
        <f>IF(Tbl.Kosten[[#This Row],[Pnr.]]=AX$7,Tbl.Kosten[[#This Row],[Totaal kosten]],"")</f>
        <v/>
      </c>
      <c r="AY9" s="148" t="str">
        <f>IF(Tbl.Kosten[[#This Row],[Pnr.]]=AY$7,Tbl.Kosten[[#This Row],[Totaal kosten]],"")</f>
        <v/>
      </c>
      <c r="AZ9" s="148" t="str">
        <f>IF(Tbl.Kosten[[#This Row],[Pnr.]]=AZ$7,Tbl.Kosten[[#This Row],[Totaal kosten]],"")</f>
        <v/>
      </c>
      <c r="BA9" s="148" t="str">
        <f>IF(Tbl.Kosten[[#This Row],[Pnr.]]=BA$7,Tbl.Kosten[[#This Row],[Totaal kosten]],"")</f>
        <v/>
      </c>
      <c r="BB9" s="148" t="str">
        <f>IF(Tbl.Kosten[[#This Row],[Pnr.]]=BB$7,Tbl.Kosten[[#This Row],[Totaal kosten]],"")</f>
        <v/>
      </c>
      <c r="BC9" s="148" t="str">
        <f>IF(Tbl.Kosten[[#This Row],[Pnr.]]=BC$7,Tbl.Kosten[[#This Row],[Totaal kosten]],"")</f>
        <v/>
      </c>
      <c r="BD9" s="148" t="str">
        <f>IF(Tbl.Kosten[[#This Row],[Pnr.]]=BD$7,Tbl.Kosten[[#This Row],[Totaal kosten]],"")</f>
        <v/>
      </c>
      <c r="BE9" s="148" t="str">
        <f>IF(Tbl.Kosten[[#This Row],[Pnr.]]=BE$7,Tbl.Kosten[[#This Row],[Totaal kosten]],"")</f>
        <v/>
      </c>
      <c r="BF9" s="148" t="str">
        <f>IF(Tbl.Kosten[[#This Row],[Pnr.]]=BF$7,Tbl.Kosten[[#This Row],[Totaal kosten]],"")</f>
        <v/>
      </c>
      <c r="BG9" s="148" t="str">
        <f>IF(Tbl.Kosten[[#This Row],[Pnr.]]=BG$7,Tbl.Kosten[[#This Row],[Totaal kosten]],"")</f>
        <v/>
      </c>
      <c r="BH9" s="148" t="str">
        <f>IF(Tbl.Kosten[[#This Row],[Pnr.]]=BH$7,Tbl.Kosten[[#This Row],[Totaal kosten]],"")</f>
        <v/>
      </c>
      <c r="BI9" s="148" t="str">
        <f>IF(Tbl.Kosten[[#This Row],[Pnr.]]=BI$7,Tbl.Kosten[[#This Row],[Totaal kosten]],"")</f>
        <v/>
      </c>
      <c r="BJ9" s="148" t="str">
        <f>IF(Tbl.Kosten[[#This Row],[Pnr.]]=BJ$7,Tbl.Kosten[[#This Row],[Totaal kosten]],"")</f>
        <v/>
      </c>
      <c r="BK9" s="148" t="str">
        <f>IF(Tbl.Kosten[[#This Row],[Pnr.]]=BK$7,Tbl.Kosten[[#This Row],[Totaal kosten]],"")</f>
        <v/>
      </c>
      <c r="BL9" s="148" t="str">
        <f>IF(Tbl.Kosten[[#This Row],[Pnr.]]=BL$7,Tbl.Kosten[[#This Row],[Totaal kosten]],"")</f>
        <v/>
      </c>
      <c r="BM9" s="148" t="str">
        <f>IF(Tbl.Kosten[[#This Row],[Pnr.]]=BM$7,Tbl.Kosten[[#This Row],[Totaal kosten]],"")</f>
        <v/>
      </c>
      <c r="BN9" s="148" t="str">
        <f>IF(Tbl.Kosten[[#This Row],[Pnr.]]=BN$7,Tbl.Kosten[[#This Row],[Totaal kosten]],"")</f>
        <v/>
      </c>
      <c r="BO9" s="148" t="str">
        <f>IF(Tbl.Kosten[[#This Row],[Pnr.]]=BO$7,Tbl.Kosten[[#This Row],[Totaal kosten]],"")</f>
        <v/>
      </c>
      <c r="BP9" s="148" t="str">
        <f>IF(Tbl.Kosten[[#This Row],[Pnr.]]=BP$7,Tbl.Kosten[[#This Row],[Totaal kosten]],"")</f>
        <v/>
      </c>
      <c r="BQ9" s="148" t="str">
        <f>IF(Tbl.Kosten[[#This Row],[Pnr.]]=BQ$7,Tbl.Kosten[[#This Row],[Totaal kosten]],"")</f>
        <v/>
      </c>
      <c r="BR9" s="148" t="str">
        <f>IF(Tbl.Kosten[[#This Row],[Pnr.]]=BR$7,Tbl.Kosten[[#This Row],[Totaal kosten]],"")</f>
        <v/>
      </c>
      <c r="BS9" s="148" t="str">
        <f>IF(Tbl.Kosten[[#This Row],[Pnr.]]=BS$7,Tbl.Kosten[[#This Row],[Totaal kosten]],"")</f>
        <v/>
      </c>
      <c r="BT9" s="148" t="str">
        <f>IF(Tbl.Kosten[[#This Row],[Pnr.]]=BT$7,Tbl.Kosten[[#This Row],[Totaal kosten]],"")</f>
        <v/>
      </c>
      <c r="BU9" s="148" t="str">
        <f>IF(Tbl.Kosten[[#This Row],[Pnr.]]=BU$7,Tbl.Kosten[[#This Row],[Totaal kosten]],"")</f>
        <v/>
      </c>
      <c r="BV9" s="148" t="str">
        <f>IF(Tbl.Kosten[[#This Row],[Pnr.]]=BV$7,Tbl.Kosten[[#This Row],[Totaal kosten]],"")</f>
        <v/>
      </c>
      <c r="BW9" s="148" t="str">
        <f>IF(Tbl.Kosten[[#This Row],[Pnr.]]=BW$7,Tbl.Kosten[[#This Row],[Totaal kosten]],"")</f>
        <v/>
      </c>
      <c r="BX9" s="148" t="str">
        <f>IFERROR(_xlfn.XLOOKUP(Tbl.Kosten[[#This Row],[Werkpakketcode]],Tbl.Werkpakketten[Werkpakketcode],Tbl.Werkpakketten[WPnr.],"",0,1),"")</f>
        <v/>
      </c>
      <c r="BY9" s="148" t="str">
        <f>IF(Tbl.Kosten[[#This Row],[WPnr.]]=BY$7,Tbl.Kosten[[#This Row],[Totaal kosten]],"")</f>
        <v/>
      </c>
      <c r="BZ9" s="148" t="str">
        <f>IF(Tbl.Kosten[[#This Row],[WPnr.]]=BZ$7,Tbl.Kosten[[#This Row],[Totaal kosten]],"")</f>
        <v/>
      </c>
      <c r="CA9" s="148" t="str">
        <f>IF(Tbl.Kosten[[#This Row],[WPnr.]]=CA$7,Tbl.Kosten[[#This Row],[Totaal kosten]],"")</f>
        <v/>
      </c>
      <c r="CB9" s="148" t="str">
        <f>IF(Tbl.Kosten[[#This Row],[WPnr.]]=CB$7,Tbl.Kosten[[#This Row],[Totaal kosten]],"")</f>
        <v/>
      </c>
      <c r="CC9" s="148" t="str">
        <f>IF(Tbl.Kosten[[#This Row],[WPnr.]]=CC$7,Tbl.Kosten[[#This Row],[Totaal kosten]],"")</f>
        <v/>
      </c>
      <c r="CD9" s="148" t="str">
        <f>IF(Tbl.Kosten[[#This Row],[WPnr.]]=CD$7,Tbl.Kosten[[#This Row],[Totaal kosten]],"")</f>
        <v/>
      </c>
      <c r="CE9" s="148" t="str">
        <f>IF(Tbl.Kosten[[#This Row],[WPnr.]]=CE$7,Tbl.Kosten[[#This Row],[Totaal kosten]],"")</f>
        <v/>
      </c>
      <c r="CF9" s="148" t="str">
        <f>IF(Tbl.Kosten[[#This Row],[WPnr.]]=CF$7,Tbl.Kosten[[#This Row],[Totaal kosten]],"")</f>
        <v/>
      </c>
      <c r="CG9" s="148" t="str">
        <f>IF(Tbl.Kosten[[#This Row],[WPnr.]]=CG$7,Tbl.Kosten[[#This Row],[Totaal kosten]],"")</f>
        <v/>
      </c>
      <c r="CH9" s="148" t="str">
        <f>IF(Tbl.Kosten[[#This Row],[WPnr.]]=CH$7,Tbl.Kosten[[#This Row],[Totaal kosten]],"")</f>
        <v/>
      </c>
      <c r="CI9" s="148" t="str">
        <f>IF(Tbl.Kosten[[#This Row],[WPnr.]]=CI$7,Tbl.Kosten[[#This Row],[Totaal kosten]],"")</f>
        <v/>
      </c>
      <c r="CJ9" s="148" t="str">
        <f>IF(Tbl.Kosten[[#This Row],[WPnr.]]=CJ$7,Tbl.Kosten[[#This Row],[Totaal kosten]],"")</f>
        <v/>
      </c>
      <c r="CK9" s="148" t="str">
        <f>IF(Tbl.Kosten[[#This Row],[WPnr.]]=CK$7,Tbl.Kosten[[#This Row],[Totaal kosten]],"")</f>
        <v/>
      </c>
      <c r="CL9" s="148" t="str">
        <f>IF(Tbl.Kosten[[#This Row],[WPnr.]]=CL$7,Tbl.Kosten[[#This Row],[Totaal kosten]],"")</f>
        <v/>
      </c>
      <c r="CM9" s="148" t="str">
        <f>IF(Tbl.Kosten[[#This Row],[WPnr.]]=CM$7,Tbl.Kosten[[#This Row],[Totaal kosten]],"")</f>
        <v/>
      </c>
      <c r="CN9" s="148" t="str">
        <f>IF(Tbl.Kosten[[#This Row],[WPnr.]]=CN$7,Tbl.Kosten[[#This Row],[Totaal kosten]],"")</f>
        <v/>
      </c>
      <c r="CO9" s="148" t="str">
        <f>IF(Tbl.Kosten[[#This Row],[WPnr.]]=CO$7,Tbl.Kosten[[#This Row],[Totaal kosten]],"")</f>
        <v/>
      </c>
      <c r="CP9" s="148" t="str">
        <f>IF(Tbl.Kosten[[#This Row],[WPnr.]]=CP$7,Tbl.Kosten[[#This Row],[Totaal kosten]],"")</f>
        <v/>
      </c>
      <c r="CQ9" s="148" t="str">
        <f>IF(Tbl.Kosten[[#This Row],[WPnr.]]=CQ$7,Tbl.Kosten[[#This Row],[Totaal kosten]],"")</f>
        <v/>
      </c>
      <c r="CR9" s="148" t="str">
        <f>IF(Tbl.Kosten[[#This Row],[WPnr.]]=CR$7,Tbl.Kosten[[#This Row],[Totaal kosten]],"")</f>
        <v/>
      </c>
      <c r="CS9" s="148" t="str">
        <f>IF(Tbl.Kosten[[#This Row],[WPnr.]]=CS$7,Tbl.Kosten[[#This Row],[Totaal kosten]],"")</f>
        <v/>
      </c>
      <c r="CT9" s="148" t="str">
        <f>IF(Tbl.Kosten[[#This Row],[WPnr.]]=CT$7,Tbl.Kosten[[#This Row],[Totaal kosten]],"")</f>
        <v/>
      </c>
      <c r="CU9" s="148" t="str">
        <f>IF(Tbl.Kosten[[#This Row],[WPnr.]]=CU$7,Tbl.Kosten[[#This Row],[Totaal kosten]],"")</f>
        <v/>
      </c>
      <c r="CV9" s="148" t="str">
        <f>IF(Tbl.Kosten[[#This Row],[WPnr.]]=CV$7,Tbl.Kosten[[#This Row],[Totaal kosten]],"")</f>
        <v/>
      </c>
      <c r="CW9" s="148" t="str">
        <f>IF(Tbl.Kosten[[#This Row],[WPnr.]]=CW$7,Tbl.Kosten[[#This Row],[Totaal kosten]],"")</f>
        <v/>
      </c>
      <c r="CX9" s="148" t="str">
        <f>IF(Tbl.Kosten[[#This Row],[WPnr.]]=CX$7,Tbl.Kosten[[#This Row],[Totaal kosten]],"")</f>
        <v/>
      </c>
      <c r="CY9" s="148" t="str">
        <f>IF(Tbl.Kosten[[#This Row],[WPnr.]]=CY$7,Tbl.Kosten[[#This Row],[Totaal kosten]],"")</f>
        <v/>
      </c>
      <c r="CZ9" s="148" t="str">
        <f>IF(Tbl.Kosten[[#This Row],[WPnr.]]=CZ$7,Tbl.Kosten[[#This Row],[Totaal kosten]],"")</f>
        <v/>
      </c>
      <c r="DA9" s="148" t="str">
        <f>IF(Tbl.Kosten[[#This Row],[WPnr.]]=DA$7,Tbl.Kosten[[#This Row],[Totaal kosten]],"")</f>
        <v/>
      </c>
      <c r="DB9" s="148" t="str">
        <f>IF(Tbl.Kosten[[#This Row],[WPnr.]]=DB$7,Tbl.Kosten[[#This Row],[Totaal kosten]],"")</f>
        <v/>
      </c>
      <c r="DC9" s="148" t="str">
        <f>IF(Tbl.Kosten[[#This Row],[WPnr.]]=DC$7,Tbl.Kosten[[#This Row],[Totaal kosten]],"")</f>
        <v/>
      </c>
      <c r="DD9" s="148" t="str">
        <f>IF(Tbl.Kosten[[#This Row],[WPnr.]]=DD$7,Tbl.Kosten[[#This Row],[Totaal kosten]],"")</f>
        <v/>
      </c>
      <c r="DE9" s="148" t="str">
        <f>IF(Tbl.Kosten[[#This Row],[WPnr.]]=DE$7,Tbl.Kosten[[#This Row],[Totaal kosten]],"")</f>
        <v/>
      </c>
      <c r="DF9" s="148" t="str">
        <f>IF(Tbl.Kosten[[#This Row],[WPnr.]]=DF$7,Tbl.Kosten[[#This Row],[Totaal kosten]],"")</f>
        <v/>
      </c>
      <c r="DG9" s="148" t="str">
        <f>IF(Tbl.Kosten[[#This Row],[WPnr.]]=DG$7,Tbl.Kosten[[#This Row],[Totaal kosten]],"")</f>
        <v/>
      </c>
      <c r="DH9" s="148" t="str">
        <f>IF(Tbl.Kosten[[#This Row],[WPnr.]]=DH$7,Tbl.Kosten[[#This Row],[Totaal kosten]],"")</f>
        <v/>
      </c>
      <c r="DI9" s="148" t="str">
        <f>IF(Tbl.Kosten[[#This Row],[WPnr.]]=DI$7,Tbl.Kosten[[#This Row],[Totaal kosten]],"")</f>
        <v/>
      </c>
      <c r="DJ9" s="148" t="str">
        <f>IF(Tbl.Kosten[[#This Row],[WPnr.]]=DJ$7,Tbl.Kosten[[#This Row],[Totaal kosten]],"")</f>
        <v/>
      </c>
      <c r="DK9" s="148" t="str">
        <f>IF(Tbl.Kosten[[#This Row],[WPnr.]]=DK$7,Tbl.Kosten[[#This Row],[Totaal kosten]],"")</f>
        <v/>
      </c>
      <c r="DL9" s="148" t="str">
        <f>IF(Tbl.Kosten[[#This Row],[WPnr.]]=DL$7,Tbl.Kosten[[#This Row],[Totaal kosten]],"")</f>
        <v/>
      </c>
      <c r="DM9" s="148" t="str">
        <f>IF(Tbl.Kosten[[#This Row],[WPnr.]]=DM$7,Tbl.Kosten[[#This Row],[Totaal kosten]],"")</f>
        <v/>
      </c>
      <c r="DN9" s="148" t="str">
        <f>IF(Tbl.Kosten[[#This Row],[WPnr.]]=DN$7,Tbl.Kosten[[#This Row],[Totaal kosten]],"")</f>
        <v/>
      </c>
      <c r="DO9" s="148" t="str">
        <f>IF(Tbl.Kosten[[#This Row],[WPnr.]]=DO$7,Tbl.Kosten[[#This Row],[Totaal kosten]],"")</f>
        <v/>
      </c>
      <c r="DP9" s="148" t="str">
        <f>IF(Tbl.Kosten[[#This Row],[WPnr.]]=DP$7,Tbl.Kosten[[#This Row],[Totaal kosten]],"")</f>
        <v/>
      </c>
      <c r="DQ9" s="148" t="str">
        <f>IF(Tbl.Kosten[[#This Row],[WPnr.]]=DQ$7,Tbl.Kosten[[#This Row],[Totaal kosten]],"")</f>
        <v/>
      </c>
      <c r="DR9" s="148" t="str">
        <f>IF(Tbl.Kosten[[#This Row],[WPnr.]]=DR$7,Tbl.Kosten[[#This Row],[Totaal kosten]],"")</f>
        <v/>
      </c>
      <c r="DS9" s="148" t="str">
        <f>IF(Tbl.Kosten[[#This Row],[WPnr.]]=DS$7,Tbl.Kosten[[#This Row],[Totaal kosten]],"")</f>
        <v/>
      </c>
      <c r="DT9" s="148" t="str">
        <f>IF(Tbl.Kosten[[#This Row],[WPnr.]]=DT$7,Tbl.Kosten[[#This Row],[Totaal kosten]],"")</f>
        <v/>
      </c>
      <c r="DU9" s="148" t="str">
        <f>IF(Tbl.Kosten[[#This Row],[WPnr.]]=DU$7,Tbl.Kosten[[#This Row],[Totaal kosten]],"")</f>
        <v/>
      </c>
      <c r="DV9" s="148" t="str">
        <f>IF(Tbl.Kosten[[#This Row],[WPnr.]]=DV$7,Tbl.Kosten[[#This Row],[Totaal kosten]],"")</f>
        <v/>
      </c>
      <c r="DW9" s="150" t="str">
        <f>IFERROR(_xlfn.XLOOKUP(Tbl.Kosten[[#This Row],[Kostensoort]],Tbl.Kostensoorten[Kostensoorten],Tbl.Kostensoorten[KSnr.],"",0,1),"")</f>
        <v/>
      </c>
      <c r="DX9" s="150" t="str">
        <f>IF(Tbl.Kosten[[#This Row],[KSnr.]]=DX$7,Tbl.Kosten[[#This Row],[Totaal kosten]],"")</f>
        <v/>
      </c>
      <c r="DY9" s="150" t="str">
        <f>IF(Tbl.Kosten[[#This Row],[KSnr.]]=DY$7,Tbl.Kosten[[#This Row],[Totaal kosten]],"")</f>
        <v/>
      </c>
      <c r="DZ9" s="150" t="str">
        <f>IF(Tbl.Kosten[[#This Row],[KSnr.]]=DZ$7,Tbl.Kosten[[#This Row],[Totaal kosten]],"")</f>
        <v/>
      </c>
      <c r="EA9" s="150" t="str">
        <f>IF(Tbl.Kosten[[#This Row],[KSnr.]]=EA$7,Tbl.Kosten[[#This Row],[Totaal kosten]],"")</f>
        <v/>
      </c>
      <c r="EB9" s="150" t="str">
        <f>IF(Tbl.Kosten[[#This Row],[KSnr.]]=EB$7,Tbl.Kosten[[#This Row],[Totaal kosten]],"")</f>
        <v/>
      </c>
      <c r="EC9" s="150" t="str">
        <f>IF(Tbl.Kosten[[#This Row],[KSnr.]]=EC$7,Tbl.Kosten[[#This Row],[Totaal kosten]],"")</f>
        <v/>
      </c>
      <c r="ED9" s="150" t="str">
        <f>IF(Tbl.Kosten[[#This Row],[KSnr.]]=ED$7,Tbl.Kosten[[#This Row],[Totaal kosten]],"")</f>
        <v/>
      </c>
      <c r="EE9" s="150" t="str">
        <f>IF(Tbl.Kosten[[#This Row],[KSnr.]]=EE$7,Tbl.Kosten[[#This Row],[Totaal kosten]],"")</f>
        <v/>
      </c>
      <c r="EF9" s="150" t="str">
        <f>IF(Tbl.Kosten[[#This Row],[KSnr.]]=EF$7,Tbl.Kosten[[#This Row],[Totaal kosten]],"")</f>
        <v/>
      </c>
      <c r="EG9" s="150" t="str">
        <f>IF(Tbl.Kosten[[#This Row],[KSnr.]]=EG$7,Tbl.Kosten[[#This Row],[Totaal kosten]],"")</f>
        <v/>
      </c>
      <c r="EH9" s="150" t="str">
        <f>IF(Tbl.Kosten[[#This Row],[KSnr.]]=EH$7,Tbl.Kosten[[#This Row],[Totaal kosten]],"")</f>
        <v/>
      </c>
      <c r="EI9" s="150" t="str">
        <f>IF(Tbl.Kosten[[#This Row],[KSnr.]]=EI$7,Tbl.Kosten[[#This Row],[Totaal kosten]],"")</f>
        <v/>
      </c>
      <c r="EJ9" s="150" t="str">
        <f>IF(Tbl.Kosten[[#This Row],[KSnr.]]=EJ$7,Tbl.Kosten[[#This Row],[Totaal kosten]],"")</f>
        <v/>
      </c>
      <c r="EK9" s="150" t="str">
        <f>IF(Tbl.Kosten[[#This Row],[KSnr.]]=EK$7,Tbl.Kosten[[#This Row],[Totaal kosten]],"")</f>
        <v/>
      </c>
      <c r="EL9" s="150" t="str">
        <f>IF(Tbl.Kosten[[#This Row],[KSnr.]]=EL$7,Tbl.Kosten[[#This Row],[Totaal kosten]],"")</f>
        <v/>
      </c>
      <c r="EM9" s="150" t="str">
        <f>IF(Tbl.Kosten[[#This Row],[KSnr.]]=EM$7,Tbl.Kosten[[#This Row],[Totaal kosten]],"")</f>
        <v/>
      </c>
      <c r="EN9" s="150" t="str">
        <f>IF(Tbl.Kosten[[#This Row],[KSnr.]]=EN$7,Tbl.Kosten[[#This Row],[Totaal kosten]],"")</f>
        <v/>
      </c>
      <c r="EO9" s="150" t="str">
        <f>IF(Tbl.Kosten[[#This Row],[KSnr.]]=EO$7,Tbl.Kosten[[#This Row],[Totaal kosten]],"")</f>
        <v/>
      </c>
      <c r="EP9" s="150" t="str">
        <f>IF(Tbl.Kosten[[#This Row],[KSnr.]]=EP$7,Tbl.Kosten[[#This Row],[Totaal kosten]],"")</f>
        <v/>
      </c>
      <c r="EQ9" s="150" t="str">
        <f>IF(Tbl.Kosten[[#This Row],[KSnr.]]=EQ$7,Tbl.Kosten[[#This Row],[Totaal kosten]],"")</f>
        <v/>
      </c>
      <c r="ER9" s="144" t="str">
        <f>IFERROR(_xlfn.XLOOKUP(Tbl.Kosten[[#This Row],[Subsidieactiviteit]],Tbl.Subsidiehoogte[Subsidieactiviteit],Tbl.Subsidiehoogte[SAnr.],"",0,1),"")</f>
        <v/>
      </c>
      <c r="ES9" s="150" t="str">
        <f>IF(Tbl.Kosten[[#This Row],[Sanr.]]=ES$7,Tbl.Kosten[[#This Row],[Totaal kosten]],"")</f>
        <v/>
      </c>
      <c r="ET9" s="150" t="str">
        <f>IF(Tbl.Kosten[[#This Row],[Sanr.]]=ET$7,Tbl.Kosten[[#This Row],[Totaal kosten]],"")</f>
        <v/>
      </c>
      <c r="EU9" s="150" t="str">
        <f>IF(Tbl.Kosten[[#This Row],[Sanr.]]=EU$7,Tbl.Kosten[[#This Row],[Totaal kosten]],"")</f>
        <v/>
      </c>
      <c r="EV9" s="150" t="str">
        <f>IF(Tbl.Kosten[[#This Row],[Sanr.]]=EV$7,Tbl.Kosten[[#This Row],[Totaal kosten]],"")</f>
        <v/>
      </c>
      <c r="EW9" s="150" t="str">
        <f>IF(Tbl.Kosten[[#This Row],[Sanr.]]=EW$7,Tbl.Kosten[[#This Row],[Totaal kosten]],"")</f>
        <v/>
      </c>
      <c r="EX9" s="150" t="str">
        <f>IF(Tbl.Kosten[[#This Row],[Sanr.]]=EX$7,Tbl.Kosten[[#This Row],[Totaal kosten]],"")</f>
        <v/>
      </c>
      <c r="EY9" s="150" t="str">
        <f>IF(Tbl.Kosten[[#This Row],[Sanr.]]=EY$7,Tbl.Kosten[[#This Row],[Totaal kosten]],"")</f>
        <v/>
      </c>
      <c r="EZ9" s="150" t="str">
        <f>IF(Tbl.Kosten[[#This Row],[Sanr.]]=EZ$7,Tbl.Kosten[[#This Row],[Totaal kosten]],"")</f>
        <v/>
      </c>
      <c r="FA9" s="150" t="str">
        <f>IF(Tbl.Kosten[[#This Row],[Sanr.]]=FA$7,Tbl.Kosten[[#This Row],[Totaal kosten]],"")</f>
        <v/>
      </c>
      <c r="FB9" s="150" t="str">
        <f>IF(Tbl.Kosten[[#This Row],[Sanr.]]=FB$7,Tbl.Kosten[[#This Row],[Totaal kosten]],"")</f>
        <v/>
      </c>
      <c r="FC9" s="150" t="str">
        <f>IF(Tbl.Kosten[[#This Row],[Sanr.]]=FC$7,Tbl.Kosten[[#This Row],[Totaal kosten]],"")</f>
        <v/>
      </c>
      <c r="FD9" s="150" t="str">
        <f>IF(Tbl.Kosten[[#This Row],[Sanr.]]=FD$7,Tbl.Kosten[[#This Row],[Totaal kosten]],"")</f>
        <v/>
      </c>
      <c r="FE9" s="150" t="str">
        <f>IF(Tbl.Kosten[[#This Row],[Sanr.]]=FE$7,Tbl.Kosten[[#This Row],[Totaal kosten]],"")</f>
        <v/>
      </c>
      <c r="FF9" s="150" t="str">
        <f>IF(Tbl.Kosten[[#This Row],[Sanr.]]=FF$7,Tbl.Kosten[[#This Row],[Totaal kosten]],"")</f>
        <v/>
      </c>
      <c r="FG9" s="150" t="str">
        <f>IF(Tbl.Kosten[[#This Row],[Sanr.]]=FG$7,Tbl.Kosten[[#This Row],[Totaal kosten]],"")</f>
        <v/>
      </c>
      <c r="FH9" s="150" t="str">
        <f>IF(Tbl.Kosten[[#This Row],[Sanr.]]=FH$7,Tbl.Kosten[[#This Row],[Totaal kosten]],"")</f>
        <v/>
      </c>
      <c r="FI9" s="150" t="str">
        <f>IF(Tbl.Kosten[[#This Row],[Sanr.]]=FI$7,Tbl.Kosten[[#This Row],[Totaal kosten]],"")</f>
        <v/>
      </c>
      <c r="FJ9" s="150" t="str">
        <f>IF(Tbl.Kosten[[#This Row],[Sanr.]]=FJ$7,Tbl.Kosten[[#This Row],[Totaal kosten]],"")</f>
        <v/>
      </c>
      <c r="FK9" s="150" t="str">
        <f>IF(Tbl.Kosten[[#This Row],[Sanr.]]=FK$7,Tbl.Kosten[[#This Row],[Totaal kosten]],"")</f>
        <v/>
      </c>
      <c r="FL9" s="150" t="str">
        <f>IF(Tbl.Kosten[[#This Row],[Sanr.]]=FL$7,Tbl.Kosten[[#This Row],[Totaal kosten]],"")</f>
        <v/>
      </c>
      <c r="FM9" s="150" t="str">
        <f>IF(Tbl.Kosten[[#This Row],[Sanr.]]=FM$7,Tbl.Kosten[[#This Row],[Totaal kosten]],"")</f>
        <v/>
      </c>
      <c r="FN9" s="150" t="str">
        <f>IF(Tbl.Kosten[[#This Row],[Sanr.]]=FN$7,Tbl.Kosten[[#This Row],[Totaal kosten]],"")</f>
        <v/>
      </c>
      <c r="FO9" s="150" t="str">
        <f>IF(Tbl.Kosten[[#This Row],[Sanr.]]=FO$7,Tbl.Kosten[[#This Row],[Totaal kosten]],"")</f>
        <v/>
      </c>
      <c r="FP9" s="150" t="str">
        <f>IF(Tbl.Kosten[[#This Row],[Sanr.]]=FP$7,Tbl.Kosten[[#This Row],[Totaal kosten]],"")</f>
        <v/>
      </c>
      <c r="FQ9" s="150" t="str">
        <f>IF(Tbl.Kosten[[#This Row],[Sanr.]]=FQ$7,Tbl.Kosten[[#This Row],[Totaal kosten]],"")</f>
        <v/>
      </c>
      <c r="FR9" s="150" t="str">
        <f>IF(Tbl.Kosten[[#This Row],[Sanr.]]=FR$7,Tbl.Kosten[[#This Row],[Totaal kosten]],"")</f>
        <v/>
      </c>
      <c r="FS9" s="150" t="str">
        <f>IF(Tbl.Kosten[[#This Row],[Sanr.]]=FS$7,Tbl.Kosten[[#This Row],[Totaal kosten]],"")</f>
        <v/>
      </c>
      <c r="FT9" s="150" t="str">
        <f>IF(Tbl.Kosten[[#This Row],[Sanr.]]=FT$7,Tbl.Kosten[[#This Row],[Totaal kosten]],"")</f>
        <v/>
      </c>
      <c r="FU9" s="150" t="str">
        <f>IF(Tbl.Kosten[[#This Row],[Sanr.]]=FU$7,Tbl.Kosten[[#This Row],[Totaal kosten]],"")</f>
        <v/>
      </c>
      <c r="FV9" s="150" t="str">
        <f>IF(Tbl.Kosten[[#This Row],[Sanr.]]=FV$7,Tbl.Kosten[[#This Row],[Totaal kosten]],"")</f>
        <v/>
      </c>
      <c r="FW9" s="150" t="str">
        <f>IFERROR(_xlfn.XLOOKUP(Tbl.Kosten[[#This Row],[Activiteitencode]],Tbl.Activiteiten[Activiteitcode],Tbl.Activiteiten[Anr.],"",0,1),"")</f>
        <v/>
      </c>
      <c r="FX9" s="169" t="str">
        <f>_xlfn.CONCAT(Tbl.Kosten[[#This Row],[Pnr.]],Tbl.Kosten[[#This Row],[Sanr.]])</f>
        <v>P1</v>
      </c>
      <c r="FY9" s="150">
        <f>Tbl.Kosten[[#This Row],[Totaal kosten]]-Tbl.Kosten[[#This Row],[Subsidie]]</f>
        <v>0</v>
      </c>
      <c r="FZ9" s="150">
        <f>IF(Tbl.Kosten[[#This Row],[Pnr.]]=FZ$7,Tbl.Kosten[[#This Row],[Te financieren]],"")</f>
        <v>0</v>
      </c>
      <c r="GA9" s="150" t="str">
        <f>IF(Tbl.Kosten[[#This Row],[Pnr.]]=GA$7,Tbl.Kosten[[#This Row],[Te financieren]],"")</f>
        <v/>
      </c>
      <c r="GB9" s="150" t="str">
        <f>IF(Tbl.Kosten[[#This Row],[Pnr.]]=GB$7,Tbl.Kosten[[#This Row],[Te financieren]],"")</f>
        <v/>
      </c>
      <c r="GC9" s="150" t="str">
        <f>IF(Tbl.Kosten[[#This Row],[Pnr.]]=GC$7,Tbl.Kosten[[#This Row],[Te financieren]],"")</f>
        <v/>
      </c>
      <c r="GD9" s="150" t="str">
        <f>IF(Tbl.Kosten[[#This Row],[Pnr.]]=GD$7,Tbl.Kosten[[#This Row],[Te financieren]],"")</f>
        <v/>
      </c>
      <c r="GE9" s="150" t="str">
        <f>IF(Tbl.Kosten[[#This Row],[Pnr.]]=GE$7,Tbl.Kosten[[#This Row],[Te financieren]],"")</f>
        <v/>
      </c>
      <c r="GF9" s="150" t="str">
        <f>IF(Tbl.Kosten[[#This Row],[Pnr.]]=GF$7,Tbl.Kosten[[#This Row],[Te financieren]],"")</f>
        <v/>
      </c>
      <c r="GG9" s="150" t="str">
        <f>IF(Tbl.Kosten[[#This Row],[Pnr.]]=GG$7,Tbl.Kosten[[#This Row],[Te financieren]],"")</f>
        <v/>
      </c>
      <c r="GH9" s="150" t="str">
        <f>IF(Tbl.Kosten[[#This Row],[Pnr.]]=GH$7,Tbl.Kosten[[#This Row],[Te financieren]],"")</f>
        <v/>
      </c>
      <c r="GI9" s="150" t="str">
        <f>IF(Tbl.Kosten[[#This Row],[Pnr.]]=GI$7,Tbl.Kosten[[#This Row],[Te financieren]],"")</f>
        <v/>
      </c>
      <c r="GJ9" s="150" t="str">
        <f>IF(Tbl.Kosten[[#This Row],[Pnr.]]=GJ$7,Tbl.Kosten[[#This Row],[Te financieren]],"")</f>
        <v/>
      </c>
      <c r="GK9" s="150" t="str">
        <f>IF(Tbl.Kosten[[#This Row],[Pnr.]]=GK$7,Tbl.Kosten[[#This Row],[Te financieren]],"")</f>
        <v/>
      </c>
      <c r="GL9" s="150" t="str">
        <f>IF(Tbl.Kosten[[#This Row],[Pnr.]]=GL$7,Tbl.Kosten[[#This Row],[Te financieren]],"")</f>
        <v/>
      </c>
      <c r="GM9" s="150" t="str">
        <f>IF(Tbl.Kosten[[#This Row],[Pnr.]]=GM$7,Tbl.Kosten[[#This Row],[Te financieren]],"")</f>
        <v/>
      </c>
      <c r="GN9" s="150" t="str">
        <f>IF(Tbl.Kosten[[#This Row],[Pnr.]]=GN$7,Tbl.Kosten[[#This Row],[Te financieren]],"")</f>
        <v/>
      </c>
      <c r="GO9" s="150" t="str">
        <f>IF(Tbl.Kosten[[#This Row],[Pnr.]]=GO$7,Tbl.Kosten[[#This Row],[Te financieren]],"")</f>
        <v/>
      </c>
      <c r="GP9" s="150" t="str">
        <f>IF(Tbl.Kosten[[#This Row],[Pnr.]]=GP$7,Tbl.Kosten[[#This Row],[Te financieren]],"")</f>
        <v/>
      </c>
      <c r="GQ9" s="150" t="str">
        <f>IF(Tbl.Kosten[[#This Row],[Pnr.]]=GQ$7,Tbl.Kosten[[#This Row],[Te financieren]],"")</f>
        <v/>
      </c>
      <c r="GR9" s="150" t="str">
        <f>IF(Tbl.Kosten[[#This Row],[Pnr.]]=GR$7,Tbl.Kosten[[#This Row],[Te financieren]],"")</f>
        <v/>
      </c>
      <c r="GS9" s="150" t="str">
        <f>IF(Tbl.Kosten[[#This Row],[Pnr.]]=GS$7,Tbl.Kosten[[#This Row],[Te financieren]],"")</f>
        <v/>
      </c>
      <c r="GT9" s="150" t="str">
        <f>IF(Tbl.Kosten[[#This Row],[Pnr.]]=GT$7,Tbl.Kosten[[#This Row],[Te financieren]],"")</f>
        <v/>
      </c>
      <c r="GU9" s="150" t="str">
        <f>IF(Tbl.Kosten[[#This Row],[Pnr.]]=GU$7,Tbl.Kosten[[#This Row],[Te financieren]],"")</f>
        <v/>
      </c>
      <c r="GV9" s="150" t="str">
        <f>IF(Tbl.Kosten[[#This Row],[Pnr.]]=GV$7,Tbl.Kosten[[#This Row],[Te financieren]],"")</f>
        <v/>
      </c>
      <c r="GW9" s="150" t="str">
        <f>IF(Tbl.Kosten[[#This Row],[Pnr.]]=GW$7,Tbl.Kosten[[#This Row],[Te financieren]],"")</f>
        <v/>
      </c>
      <c r="GX9" s="150" t="str">
        <f>IF(Tbl.Kosten[[#This Row],[Pnr.]]=GX$7,Tbl.Kosten[[#This Row],[Te financieren]],"")</f>
        <v/>
      </c>
      <c r="GY9" s="150" t="str">
        <f>IF(Tbl.Kosten[[#This Row],[Pnr.]]=GY$7,Tbl.Kosten[[#This Row],[Te financieren]],"")</f>
        <v/>
      </c>
      <c r="GZ9" s="150" t="str">
        <f>IF(Tbl.Kosten[[#This Row],[Pnr.]]=GZ$7,Tbl.Kosten[[#This Row],[Te financieren]],"")</f>
        <v/>
      </c>
      <c r="HA9" s="150" t="str">
        <f>IF(Tbl.Kosten[[#This Row],[Pnr.]]=HA$7,Tbl.Kosten[[#This Row],[Te financieren]],"")</f>
        <v/>
      </c>
      <c r="HB9" s="150" t="str">
        <f>IF(Tbl.Kosten[[#This Row],[Pnr.]]=HB$7,Tbl.Kosten[[#This Row],[Te financieren]],"")</f>
        <v/>
      </c>
      <c r="HC9" s="150" t="str">
        <f>IF(Tbl.Kosten[[#This Row],[Pnr.]]=HC$7,Tbl.Kosten[[#This Row],[Te financieren]],"")</f>
        <v/>
      </c>
      <c r="HD9" s="150" t="str">
        <f>IF(Tbl.Kosten[[#This Row],[Pnr.]]=HD$7,Tbl.Kosten[[#This Row],[Te financieren]],"")</f>
        <v/>
      </c>
      <c r="HE9" s="150" t="str">
        <f>IF(Tbl.Kosten[[#This Row],[Pnr.]]=HE$7,Tbl.Kosten[[#This Row],[Te financieren]],"")</f>
        <v/>
      </c>
      <c r="HF9" s="150" t="str">
        <f>IF(Tbl.Kosten[[#This Row],[Pnr.]]=HF$7,Tbl.Kosten[[#This Row],[Te financieren]],"")</f>
        <v/>
      </c>
      <c r="HG9" s="150" t="str">
        <f>IF(Tbl.Kosten[[#This Row],[Pnr.]]=HG$7,Tbl.Kosten[[#This Row],[Te financieren]],"")</f>
        <v/>
      </c>
      <c r="HH9" s="150" t="str">
        <f>IF(Tbl.Kosten[[#This Row],[Pnr.]]=HH$7,Tbl.Kosten[[#This Row],[Te financieren]],"")</f>
        <v/>
      </c>
      <c r="HI9" s="150" t="str">
        <f>IF(Tbl.Kosten[[#This Row],[Pnr.]]=HI$7,Tbl.Kosten[[#This Row],[Te financieren]],"")</f>
        <v/>
      </c>
      <c r="HJ9" s="150" t="str">
        <f>IF(Tbl.Kosten[[#This Row],[Pnr.]]=HJ$7,Tbl.Kosten[[#This Row],[Te financieren]],"")</f>
        <v/>
      </c>
      <c r="HK9" s="150" t="str">
        <f>IF(Tbl.Kosten[[#This Row],[Pnr.]]=HK$7,Tbl.Kosten[[#This Row],[Te financieren]],"")</f>
        <v/>
      </c>
      <c r="HL9" s="150" t="str">
        <f>IF(Tbl.Kosten[[#This Row],[Pnr.]]=HL$7,Tbl.Kosten[[#This Row],[Te financieren]],"")</f>
        <v/>
      </c>
      <c r="HM9" s="150" t="str">
        <f>IF(Tbl.Kosten[[#This Row],[Pnr.]]=HM$7,Tbl.Kosten[[#This Row],[Te financieren]],"")</f>
        <v/>
      </c>
      <c r="HN9" s="150" t="str">
        <f>IF(Tbl.Kosten[[#This Row],[Pnr.]]=HN$7,Tbl.Kosten[[#This Row],[Te financieren]],"")</f>
        <v/>
      </c>
      <c r="HO9" s="150" t="str">
        <f>IF(Tbl.Kosten[[#This Row],[Pnr.]]=HO$7,Tbl.Kosten[[#This Row],[Te financieren]],"")</f>
        <v/>
      </c>
      <c r="HP9" s="150" t="str">
        <f>IF(Tbl.Kosten[[#This Row],[Pnr.]]=HP$7,Tbl.Kosten[[#This Row],[Te financieren]],"")</f>
        <v/>
      </c>
      <c r="HQ9" s="150" t="str">
        <f>IF(Tbl.Kosten[[#This Row],[Pnr.]]=HQ$7,Tbl.Kosten[[#This Row],[Te financieren]],"")</f>
        <v/>
      </c>
      <c r="HR9" s="150" t="str">
        <f>IF(Tbl.Kosten[[#This Row],[Pnr.]]=HR$7,Tbl.Kosten[[#This Row],[Te financieren]],"")</f>
        <v/>
      </c>
      <c r="HS9" s="150" t="str">
        <f>IF(Tbl.Kosten[[#This Row],[Pnr.]]=HS$7,Tbl.Kosten[[#This Row],[Te financieren]],"")</f>
        <v/>
      </c>
      <c r="HT9" s="150" t="str">
        <f>IF(Tbl.Kosten[[#This Row],[Pnr.]]=HT$7,Tbl.Kosten[[#This Row],[Te financieren]],"")</f>
        <v/>
      </c>
      <c r="HU9" s="150" t="str">
        <f>IF(Tbl.Kosten[[#This Row],[Pnr.]]=HU$7,Tbl.Kosten[[#This Row],[Te financieren]],"")</f>
        <v/>
      </c>
      <c r="HV9" s="150" t="str">
        <f>IF(Tbl.Kosten[[#This Row],[Pnr.]]=HV$7,Tbl.Kosten[[#This Row],[Te financieren]],"")</f>
        <v/>
      </c>
      <c r="HW9" s="150" t="str">
        <f>IF(Tbl.Kosten[[#This Row],[Pnr.]]=HW$7,Tbl.Kosten[[#This Row],[Te financieren]],"")</f>
        <v/>
      </c>
    </row>
    <row r="10" spans="2:16383" x14ac:dyDescent="0.3">
      <c r="B10" s="137"/>
      <c r="C10" s="137"/>
      <c r="D10" s="136"/>
      <c r="E10" s="261"/>
      <c r="F10" s="135"/>
      <c r="G10" s="11" t="str">
        <f>IF(Tbl.Kosten[[#This Row],[Medewerker e/o 
functie]]&lt;&gt;"",_xlfn.XLOOKUP(Tbl.Kosten[[#This Row],[Medewerker e/o 
functie]],Tbl.Uurtarief[Medewerker en/of functie],Tbl.Uurtarief[Uurtarief],"",0,1),"")</f>
        <v/>
      </c>
      <c r="H10" s="121">
        <f>IFERROR(Tbl.Kosten[[#This Row],[Uren]]*Tbl.Kosten[[#This Row],[Uurtarief]],0)</f>
        <v>0</v>
      </c>
      <c r="I10" s="119" t="str">
        <f>IF(Tbl.Kosten[[#This Row],[Subtotaal uren]]&lt;&gt;0,_xlfn.XLOOKUP(Tbl.Kosten[[#This Row],[Medewerker e/o 
functie]],Tbl.Uurtarief[Medewerker en/of functie],Tbl.Uurtarief[Kostensoort arbeid],"",0,1),"")</f>
        <v/>
      </c>
      <c r="J10" s="261"/>
      <c r="K10" s="135"/>
      <c r="L10" s="139" t="str">
        <f>IF(Tbl.Kosten[[#This Row],[Activum]]&lt;&gt;"",_xlfn.XLOOKUP(Tbl.Kosten[[#This Row],[Activum]],Tbl.Afschrijvingskosten[Activum],Tbl.Afschrijvingskosten[Tarief per afschrijvings-eenheid],"",0,1),"")</f>
        <v/>
      </c>
      <c r="M10" s="122">
        <f>IFERROR(Tbl.Kosten[[#This Row],[Een-
heden]]*Tbl.Kosten[[#This Row],[Afschrijvings-
tarief]],0)</f>
        <v>0</v>
      </c>
      <c r="N10" s="122" t="str">
        <f>IF(Tbl.Kosten[[#This Row],[Subtotaal afschrijving]]&lt;&gt;0,Lijsten!$A$7,"")</f>
        <v/>
      </c>
      <c r="O10" s="140"/>
      <c r="P10" s="135"/>
      <c r="Q10" s="138"/>
      <c r="R10" s="122">
        <f>IFERROR(Tbl.Kosten[[#This Row],[Aantal]]*Tbl.Kosten[[#This Row],[Tarief]],0)</f>
        <v>0</v>
      </c>
      <c r="S10" s="8">
        <f>IFERROR(Tbl.Kosten[[#This Row],[Subtotaal overige kosten]]+Tbl.Kosten[[#This Row],[Subtotaal uren]]+Tbl.Kosten[[#This Row],[Subtotaal afschrijving]],0)</f>
        <v>0</v>
      </c>
      <c r="T10" s="8">
        <f>IFERROR(Tbl.Kosten[[#This Row],[Totaal kosten]]*Tbl.Kosten[[#This Row],[Subsidie%]],0)</f>
        <v>0</v>
      </c>
      <c r="U10" s="4" t="str" cm="1">
        <f t="array" ref="U10">IFERROR(_xlfn.IFS(Tbl.Kosten[[#This Row],[Subtotaal uren]]&lt;&gt;0,Tbl.Kosten[[#This Row],[Kostensoort arbeid]],Tbl.Kosten[[#This Row],[Subtotaal afschrijving]]&lt;&gt;0,Tbl.Kosten[[#This Row],[Kostensoort afschrijving]],Tbl.Kosten[[#This Row],[Subtotaal overige kosten]]&lt;&gt;0,Tbl.Kosten[[#This Row],[Kostensoort overig]]),"")</f>
        <v/>
      </c>
      <c r="V10" s="4" t="str">
        <f>IFERROR(_xlfn.XLOOKUP(Tbl.Kosten[[#This Row],[Activiteitencode]],Tbl.Activiteiten[Activiteitcode],Tbl.Activiteiten[Werkpakketcode],"",0,1),"")</f>
        <v/>
      </c>
      <c r="W10" s="4" t="str">
        <f>IFERROR(_xlfn.XLOOKUP(Tbl.Kosten[[#This Row],[Werkpakketcode]],Tbl.Werkpakketten[Werkpakketcode],Tbl.Werkpakketten[Subsidiabele activiteit],"",0,1),"")</f>
        <v/>
      </c>
      <c r="X10" s="12">
        <f>IFERROR(_xlfn.XLOOKUP(Tbl.Kosten[[#This Row],[Sanr.]],Tbl.Subsidiehoogte[SAnr.],Tbl.Subsidiehoogte[Sub. Percentage],0,0,1),0)</f>
        <v>0</v>
      </c>
      <c r="Y10" s="144" t="str">
        <f>IFERROR(_xlfn.XLOOKUP(Tbl.Kosten[[#This Row],[Partnercode]],Tbl.Projectpartners[Partnercode],Tbl.Projectpartners[PNr.],"",0,1),"")</f>
        <v>P1</v>
      </c>
      <c r="Z10" s="148">
        <f>IF(Tbl.Kosten[[#This Row],[Pnr.]]=Z$7,Tbl.Kosten[[#This Row],[Totaal kosten]],"")</f>
        <v>0</v>
      </c>
      <c r="AA10" s="148" t="str">
        <f>IF(Tbl.Kosten[[#This Row],[Pnr.]]=AA$7,Tbl.Kosten[[#This Row],[Totaal kosten]],"")</f>
        <v/>
      </c>
      <c r="AB10" s="148" t="str">
        <f>IF(Tbl.Kosten[[#This Row],[Pnr.]]=AB$7,Tbl.Kosten[[#This Row],[Totaal kosten]],"")</f>
        <v/>
      </c>
      <c r="AC10" s="148" t="str">
        <f>IF(Tbl.Kosten[[#This Row],[Pnr.]]=AC$7,Tbl.Kosten[[#This Row],[Totaal kosten]],"")</f>
        <v/>
      </c>
      <c r="AD10" s="148" t="str">
        <f>IF(Tbl.Kosten[[#This Row],[Pnr.]]=AD$7,Tbl.Kosten[[#This Row],[Totaal kosten]],"")</f>
        <v/>
      </c>
      <c r="AE10" s="148" t="str">
        <f>IF(Tbl.Kosten[[#This Row],[Pnr.]]=AE$7,Tbl.Kosten[[#This Row],[Totaal kosten]],"")</f>
        <v/>
      </c>
      <c r="AF10" s="148" t="str">
        <f>IF(Tbl.Kosten[[#This Row],[Pnr.]]=AF$7,Tbl.Kosten[[#This Row],[Totaal kosten]],"")</f>
        <v/>
      </c>
      <c r="AG10" s="148" t="str">
        <f>IF(Tbl.Kosten[[#This Row],[Pnr.]]=AG$7,Tbl.Kosten[[#This Row],[Totaal kosten]],"")</f>
        <v/>
      </c>
      <c r="AH10" s="148" t="str">
        <f>IF(Tbl.Kosten[[#This Row],[Pnr.]]=AH$7,Tbl.Kosten[[#This Row],[Totaal kosten]],"")</f>
        <v/>
      </c>
      <c r="AI10" s="148" t="str">
        <f>IF(Tbl.Kosten[[#This Row],[Pnr.]]=AI$7,Tbl.Kosten[[#This Row],[Totaal kosten]],"")</f>
        <v/>
      </c>
      <c r="AJ10" s="148" t="str">
        <f>IF(Tbl.Kosten[[#This Row],[Pnr.]]=AJ$7,Tbl.Kosten[[#This Row],[Totaal kosten]],"")</f>
        <v/>
      </c>
      <c r="AK10" s="148" t="str">
        <f>IF(Tbl.Kosten[[#This Row],[Pnr.]]=AK$7,Tbl.Kosten[[#This Row],[Totaal kosten]],"")</f>
        <v/>
      </c>
      <c r="AL10" s="148" t="str">
        <f>IF(Tbl.Kosten[[#This Row],[Pnr.]]=AL$7,Tbl.Kosten[[#This Row],[Totaal kosten]],"")</f>
        <v/>
      </c>
      <c r="AM10" s="148" t="str">
        <f>IF(Tbl.Kosten[[#This Row],[Pnr.]]=AM$7,Tbl.Kosten[[#This Row],[Totaal kosten]],"")</f>
        <v/>
      </c>
      <c r="AN10" s="148" t="str">
        <f>IF(Tbl.Kosten[[#This Row],[Pnr.]]=AN$7,Tbl.Kosten[[#This Row],[Totaal kosten]],"")</f>
        <v/>
      </c>
      <c r="AO10" s="148" t="str">
        <f>IF(Tbl.Kosten[[#This Row],[Pnr.]]=AO$7,Tbl.Kosten[[#This Row],[Totaal kosten]],"")</f>
        <v/>
      </c>
      <c r="AP10" s="148" t="str">
        <f>IF(Tbl.Kosten[[#This Row],[Pnr.]]=AP$7,Tbl.Kosten[[#This Row],[Totaal kosten]],"")</f>
        <v/>
      </c>
      <c r="AQ10" s="148" t="str">
        <f>IF(Tbl.Kosten[[#This Row],[Pnr.]]=AQ$7,Tbl.Kosten[[#This Row],[Totaal kosten]],"")</f>
        <v/>
      </c>
      <c r="AR10" s="148" t="str">
        <f>IF(Tbl.Kosten[[#This Row],[Pnr.]]=AR$7,Tbl.Kosten[[#This Row],[Totaal kosten]],"")</f>
        <v/>
      </c>
      <c r="AS10" s="148" t="str">
        <f>IF(Tbl.Kosten[[#This Row],[Pnr.]]=AS$7,Tbl.Kosten[[#This Row],[Totaal kosten]],"")</f>
        <v/>
      </c>
      <c r="AT10" s="148" t="str">
        <f>IF(Tbl.Kosten[[#This Row],[Pnr.]]=AT$7,Tbl.Kosten[[#This Row],[Totaal kosten]],"")</f>
        <v/>
      </c>
      <c r="AU10" s="148" t="str">
        <f>IF(Tbl.Kosten[[#This Row],[Pnr.]]=AU$7,Tbl.Kosten[[#This Row],[Totaal kosten]],"")</f>
        <v/>
      </c>
      <c r="AV10" s="148" t="str">
        <f>IF(Tbl.Kosten[[#This Row],[Pnr.]]=AV$7,Tbl.Kosten[[#This Row],[Totaal kosten]],"")</f>
        <v/>
      </c>
      <c r="AW10" s="148" t="str">
        <f>IF(Tbl.Kosten[[#This Row],[Pnr.]]=AW$7,Tbl.Kosten[[#This Row],[Totaal kosten]],"")</f>
        <v/>
      </c>
      <c r="AX10" s="148" t="str">
        <f>IF(Tbl.Kosten[[#This Row],[Pnr.]]=AX$7,Tbl.Kosten[[#This Row],[Totaal kosten]],"")</f>
        <v/>
      </c>
      <c r="AY10" s="148" t="str">
        <f>IF(Tbl.Kosten[[#This Row],[Pnr.]]=AY$7,Tbl.Kosten[[#This Row],[Totaal kosten]],"")</f>
        <v/>
      </c>
      <c r="AZ10" s="148" t="str">
        <f>IF(Tbl.Kosten[[#This Row],[Pnr.]]=AZ$7,Tbl.Kosten[[#This Row],[Totaal kosten]],"")</f>
        <v/>
      </c>
      <c r="BA10" s="148" t="str">
        <f>IF(Tbl.Kosten[[#This Row],[Pnr.]]=BA$7,Tbl.Kosten[[#This Row],[Totaal kosten]],"")</f>
        <v/>
      </c>
      <c r="BB10" s="148" t="str">
        <f>IF(Tbl.Kosten[[#This Row],[Pnr.]]=BB$7,Tbl.Kosten[[#This Row],[Totaal kosten]],"")</f>
        <v/>
      </c>
      <c r="BC10" s="148" t="str">
        <f>IF(Tbl.Kosten[[#This Row],[Pnr.]]=BC$7,Tbl.Kosten[[#This Row],[Totaal kosten]],"")</f>
        <v/>
      </c>
      <c r="BD10" s="148" t="str">
        <f>IF(Tbl.Kosten[[#This Row],[Pnr.]]=BD$7,Tbl.Kosten[[#This Row],[Totaal kosten]],"")</f>
        <v/>
      </c>
      <c r="BE10" s="148" t="str">
        <f>IF(Tbl.Kosten[[#This Row],[Pnr.]]=BE$7,Tbl.Kosten[[#This Row],[Totaal kosten]],"")</f>
        <v/>
      </c>
      <c r="BF10" s="148" t="str">
        <f>IF(Tbl.Kosten[[#This Row],[Pnr.]]=BF$7,Tbl.Kosten[[#This Row],[Totaal kosten]],"")</f>
        <v/>
      </c>
      <c r="BG10" s="148" t="str">
        <f>IF(Tbl.Kosten[[#This Row],[Pnr.]]=BG$7,Tbl.Kosten[[#This Row],[Totaal kosten]],"")</f>
        <v/>
      </c>
      <c r="BH10" s="148" t="str">
        <f>IF(Tbl.Kosten[[#This Row],[Pnr.]]=BH$7,Tbl.Kosten[[#This Row],[Totaal kosten]],"")</f>
        <v/>
      </c>
      <c r="BI10" s="148" t="str">
        <f>IF(Tbl.Kosten[[#This Row],[Pnr.]]=BI$7,Tbl.Kosten[[#This Row],[Totaal kosten]],"")</f>
        <v/>
      </c>
      <c r="BJ10" s="148" t="str">
        <f>IF(Tbl.Kosten[[#This Row],[Pnr.]]=BJ$7,Tbl.Kosten[[#This Row],[Totaal kosten]],"")</f>
        <v/>
      </c>
      <c r="BK10" s="148" t="str">
        <f>IF(Tbl.Kosten[[#This Row],[Pnr.]]=BK$7,Tbl.Kosten[[#This Row],[Totaal kosten]],"")</f>
        <v/>
      </c>
      <c r="BL10" s="148" t="str">
        <f>IF(Tbl.Kosten[[#This Row],[Pnr.]]=BL$7,Tbl.Kosten[[#This Row],[Totaal kosten]],"")</f>
        <v/>
      </c>
      <c r="BM10" s="148" t="str">
        <f>IF(Tbl.Kosten[[#This Row],[Pnr.]]=BM$7,Tbl.Kosten[[#This Row],[Totaal kosten]],"")</f>
        <v/>
      </c>
      <c r="BN10" s="148" t="str">
        <f>IF(Tbl.Kosten[[#This Row],[Pnr.]]=BN$7,Tbl.Kosten[[#This Row],[Totaal kosten]],"")</f>
        <v/>
      </c>
      <c r="BO10" s="148" t="str">
        <f>IF(Tbl.Kosten[[#This Row],[Pnr.]]=BO$7,Tbl.Kosten[[#This Row],[Totaal kosten]],"")</f>
        <v/>
      </c>
      <c r="BP10" s="148" t="str">
        <f>IF(Tbl.Kosten[[#This Row],[Pnr.]]=BP$7,Tbl.Kosten[[#This Row],[Totaal kosten]],"")</f>
        <v/>
      </c>
      <c r="BQ10" s="148" t="str">
        <f>IF(Tbl.Kosten[[#This Row],[Pnr.]]=BQ$7,Tbl.Kosten[[#This Row],[Totaal kosten]],"")</f>
        <v/>
      </c>
      <c r="BR10" s="148" t="str">
        <f>IF(Tbl.Kosten[[#This Row],[Pnr.]]=BR$7,Tbl.Kosten[[#This Row],[Totaal kosten]],"")</f>
        <v/>
      </c>
      <c r="BS10" s="148" t="str">
        <f>IF(Tbl.Kosten[[#This Row],[Pnr.]]=BS$7,Tbl.Kosten[[#This Row],[Totaal kosten]],"")</f>
        <v/>
      </c>
      <c r="BT10" s="148" t="str">
        <f>IF(Tbl.Kosten[[#This Row],[Pnr.]]=BT$7,Tbl.Kosten[[#This Row],[Totaal kosten]],"")</f>
        <v/>
      </c>
      <c r="BU10" s="148" t="str">
        <f>IF(Tbl.Kosten[[#This Row],[Pnr.]]=BU$7,Tbl.Kosten[[#This Row],[Totaal kosten]],"")</f>
        <v/>
      </c>
      <c r="BV10" s="148" t="str">
        <f>IF(Tbl.Kosten[[#This Row],[Pnr.]]=BV$7,Tbl.Kosten[[#This Row],[Totaal kosten]],"")</f>
        <v/>
      </c>
      <c r="BW10" s="148" t="str">
        <f>IF(Tbl.Kosten[[#This Row],[Pnr.]]=BW$7,Tbl.Kosten[[#This Row],[Totaal kosten]],"")</f>
        <v/>
      </c>
      <c r="BX10" s="148" t="str">
        <f>IFERROR(_xlfn.XLOOKUP(Tbl.Kosten[[#This Row],[Werkpakketcode]],Tbl.Werkpakketten[Werkpakketcode],Tbl.Werkpakketten[WPnr.],"",0,1),"")</f>
        <v/>
      </c>
      <c r="BY10" s="148" t="str">
        <f>IF(Tbl.Kosten[[#This Row],[WPnr.]]=BY$7,Tbl.Kosten[[#This Row],[Totaal kosten]],"")</f>
        <v/>
      </c>
      <c r="BZ10" s="148" t="str">
        <f>IF(Tbl.Kosten[[#This Row],[WPnr.]]=BZ$7,Tbl.Kosten[[#This Row],[Totaal kosten]],"")</f>
        <v/>
      </c>
      <c r="CA10" s="148" t="str">
        <f>IF(Tbl.Kosten[[#This Row],[WPnr.]]=CA$7,Tbl.Kosten[[#This Row],[Totaal kosten]],"")</f>
        <v/>
      </c>
      <c r="CB10" s="148" t="str">
        <f>IF(Tbl.Kosten[[#This Row],[WPnr.]]=CB$7,Tbl.Kosten[[#This Row],[Totaal kosten]],"")</f>
        <v/>
      </c>
      <c r="CC10" s="148" t="str">
        <f>IF(Tbl.Kosten[[#This Row],[WPnr.]]=CC$7,Tbl.Kosten[[#This Row],[Totaal kosten]],"")</f>
        <v/>
      </c>
      <c r="CD10" s="148" t="str">
        <f>IF(Tbl.Kosten[[#This Row],[WPnr.]]=CD$7,Tbl.Kosten[[#This Row],[Totaal kosten]],"")</f>
        <v/>
      </c>
      <c r="CE10" s="148" t="str">
        <f>IF(Tbl.Kosten[[#This Row],[WPnr.]]=CE$7,Tbl.Kosten[[#This Row],[Totaal kosten]],"")</f>
        <v/>
      </c>
      <c r="CF10" s="148" t="str">
        <f>IF(Tbl.Kosten[[#This Row],[WPnr.]]=CF$7,Tbl.Kosten[[#This Row],[Totaal kosten]],"")</f>
        <v/>
      </c>
      <c r="CG10" s="148" t="str">
        <f>IF(Tbl.Kosten[[#This Row],[WPnr.]]=CG$7,Tbl.Kosten[[#This Row],[Totaal kosten]],"")</f>
        <v/>
      </c>
      <c r="CH10" s="148" t="str">
        <f>IF(Tbl.Kosten[[#This Row],[WPnr.]]=CH$7,Tbl.Kosten[[#This Row],[Totaal kosten]],"")</f>
        <v/>
      </c>
      <c r="CI10" s="148" t="str">
        <f>IF(Tbl.Kosten[[#This Row],[WPnr.]]=CI$7,Tbl.Kosten[[#This Row],[Totaal kosten]],"")</f>
        <v/>
      </c>
      <c r="CJ10" s="148" t="str">
        <f>IF(Tbl.Kosten[[#This Row],[WPnr.]]=CJ$7,Tbl.Kosten[[#This Row],[Totaal kosten]],"")</f>
        <v/>
      </c>
      <c r="CK10" s="148" t="str">
        <f>IF(Tbl.Kosten[[#This Row],[WPnr.]]=CK$7,Tbl.Kosten[[#This Row],[Totaal kosten]],"")</f>
        <v/>
      </c>
      <c r="CL10" s="148" t="str">
        <f>IF(Tbl.Kosten[[#This Row],[WPnr.]]=CL$7,Tbl.Kosten[[#This Row],[Totaal kosten]],"")</f>
        <v/>
      </c>
      <c r="CM10" s="148" t="str">
        <f>IF(Tbl.Kosten[[#This Row],[WPnr.]]=CM$7,Tbl.Kosten[[#This Row],[Totaal kosten]],"")</f>
        <v/>
      </c>
      <c r="CN10" s="148" t="str">
        <f>IF(Tbl.Kosten[[#This Row],[WPnr.]]=CN$7,Tbl.Kosten[[#This Row],[Totaal kosten]],"")</f>
        <v/>
      </c>
      <c r="CO10" s="148" t="str">
        <f>IF(Tbl.Kosten[[#This Row],[WPnr.]]=CO$7,Tbl.Kosten[[#This Row],[Totaal kosten]],"")</f>
        <v/>
      </c>
      <c r="CP10" s="148" t="str">
        <f>IF(Tbl.Kosten[[#This Row],[WPnr.]]=CP$7,Tbl.Kosten[[#This Row],[Totaal kosten]],"")</f>
        <v/>
      </c>
      <c r="CQ10" s="148" t="str">
        <f>IF(Tbl.Kosten[[#This Row],[WPnr.]]=CQ$7,Tbl.Kosten[[#This Row],[Totaal kosten]],"")</f>
        <v/>
      </c>
      <c r="CR10" s="148" t="str">
        <f>IF(Tbl.Kosten[[#This Row],[WPnr.]]=CR$7,Tbl.Kosten[[#This Row],[Totaal kosten]],"")</f>
        <v/>
      </c>
      <c r="CS10" s="148" t="str">
        <f>IF(Tbl.Kosten[[#This Row],[WPnr.]]=CS$7,Tbl.Kosten[[#This Row],[Totaal kosten]],"")</f>
        <v/>
      </c>
      <c r="CT10" s="148" t="str">
        <f>IF(Tbl.Kosten[[#This Row],[WPnr.]]=CT$7,Tbl.Kosten[[#This Row],[Totaal kosten]],"")</f>
        <v/>
      </c>
      <c r="CU10" s="148" t="str">
        <f>IF(Tbl.Kosten[[#This Row],[WPnr.]]=CU$7,Tbl.Kosten[[#This Row],[Totaal kosten]],"")</f>
        <v/>
      </c>
      <c r="CV10" s="148" t="str">
        <f>IF(Tbl.Kosten[[#This Row],[WPnr.]]=CV$7,Tbl.Kosten[[#This Row],[Totaal kosten]],"")</f>
        <v/>
      </c>
      <c r="CW10" s="148" t="str">
        <f>IF(Tbl.Kosten[[#This Row],[WPnr.]]=CW$7,Tbl.Kosten[[#This Row],[Totaal kosten]],"")</f>
        <v/>
      </c>
      <c r="CX10" s="148" t="str">
        <f>IF(Tbl.Kosten[[#This Row],[WPnr.]]=CX$7,Tbl.Kosten[[#This Row],[Totaal kosten]],"")</f>
        <v/>
      </c>
      <c r="CY10" s="148" t="str">
        <f>IF(Tbl.Kosten[[#This Row],[WPnr.]]=CY$7,Tbl.Kosten[[#This Row],[Totaal kosten]],"")</f>
        <v/>
      </c>
      <c r="CZ10" s="148" t="str">
        <f>IF(Tbl.Kosten[[#This Row],[WPnr.]]=CZ$7,Tbl.Kosten[[#This Row],[Totaal kosten]],"")</f>
        <v/>
      </c>
      <c r="DA10" s="148" t="str">
        <f>IF(Tbl.Kosten[[#This Row],[WPnr.]]=DA$7,Tbl.Kosten[[#This Row],[Totaal kosten]],"")</f>
        <v/>
      </c>
      <c r="DB10" s="148" t="str">
        <f>IF(Tbl.Kosten[[#This Row],[WPnr.]]=DB$7,Tbl.Kosten[[#This Row],[Totaal kosten]],"")</f>
        <v/>
      </c>
      <c r="DC10" s="148" t="str">
        <f>IF(Tbl.Kosten[[#This Row],[WPnr.]]=DC$7,Tbl.Kosten[[#This Row],[Totaal kosten]],"")</f>
        <v/>
      </c>
      <c r="DD10" s="148" t="str">
        <f>IF(Tbl.Kosten[[#This Row],[WPnr.]]=DD$7,Tbl.Kosten[[#This Row],[Totaal kosten]],"")</f>
        <v/>
      </c>
      <c r="DE10" s="148" t="str">
        <f>IF(Tbl.Kosten[[#This Row],[WPnr.]]=DE$7,Tbl.Kosten[[#This Row],[Totaal kosten]],"")</f>
        <v/>
      </c>
      <c r="DF10" s="148" t="str">
        <f>IF(Tbl.Kosten[[#This Row],[WPnr.]]=DF$7,Tbl.Kosten[[#This Row],[Totaal kosten]],"")</f>
        <v/>
      </c>
      <c r="DG10" s="148" t="str">
        <f>IF(Tbl.Kosten[[#This Row],[WPnr.]]=DG$7,Tbl.Kosten[[#This Row],[Totaal kosten]],"")</f>
        <v/>
      </c>
      <c r="DH10" s="148" t="str">
        <f>IF(Tbl.Kosten[[#This Row],[WPnr.]]=DH$7,Tbl.Kosten[[#This Row],[Totaal kosten]],"")</f>
        <v/>
      </c>
      <c r="DI10" s="148" t="str">
        <f>IF(Tbl.Kosten[[#This Row],[WPnr.]]=DI$7,Tbl.Kosten[[#This Row],[Totaal kosten]],"")</f>
        <v/>
      </c>
      <c r="DJ10" s="148" t="str">
        <f>IF(Tbl.Kosten[[#This Row],[WPnr.]]=DJ$7,Tbl.Kosten[[#This Row],[Totaal kosten]],"")</f>
        <v/>
      </c>
      <c r="DK10" s="148" t="str">
        <f>IF(Tbl.Kosten[[#This Row],[WPnr.]]=DK$7,Tbl.Kosten[[#This Row],[Totaal kosten]],"")</f>
        <v/>
      </c>
      <c r="DL10" s="148" t="str">
        <f>IF(Tbl.Kosten[[#This Row],[WPnr.]]=DL$7,Tbl.Kosten[[#This Row],[Totaal kosten]],"")</f>
        <v/>
      </c>
      <c r="DM10" s="148" t="str">
        <f>IF(Tbl.Kosten[[#This Row],[WPnr.]]=DM$7,Tbl.Kosten[[#This Row],[Totaal kosten]],"")</f>
        <v/>
      </c>
      <c r="DN10" s="148" t="str">
        <f>IF(Tbl.Kosten[[#This Row],[WPnr.]]=DN$7,Tbl.Kosten[[#This Row],[Totaal kosten]],"")</f>
        <v/>
      </c>
      <c r="DO10" s="148" t="str">
        <f>IF(Tbl.Kosten[[#This Row],[WPnr.]]=DO$7,Tbl.Kosten[[#This Row],[Totaal kosten]],"")</f>
        <v/>
      </c>
      <c r="DP10" s="148" t="str">
        <f>IF(Tbl.Kosten[[#This Row],[WPnr.]]=DP$7,Tbl.Kosten[[#This Row],[Totaal kosten]],"")</f>
        <v/>
      </c>
      <c r="DQ10" s="148" t="str">
        <f>IF(Tbl.Kosten[[#This Row],[WPnr.]]=DQ$7,Tbl.Kosten[[#This Row],[Totaal kosten]],"")</f>
        <v/>
      </c>
      <c r="DR10" s="148" t="str">
        <f>IF(Tbl.Kosten[[#This Row],[WPnr.]]=DR$7,Tbl.Kosten[[#This Row],[Totaal kosten]],"")</f>
        <v/>
      </c>
      <c r="DS10" s="148" t="str">
        <f>IF(Tbl.Kosten[[#This Row],[WPnr.]]=DS$7,Tbl.Kosten[[#This Row],[Totaal kosten]],"")</f>
        <v/>
      </c>
      <c r="DT10" s="148" t="str">
        <f>IF(Tbl.Kosten[[#This Row],[WPnr.]]=DT$7,Tbl.Kosten[[#This Row],[Totaal kosten]],"")</f>
        <v/>
      </c>
      <c r="DU10" s="148" t="str">
        <f>IF(Tbl.Kosten[[#This Row],[WPnr.]]=DU$7,Tbl.Kosten[[#This Row],[Totaal kosten]],"")</f>
        <v/>
      </c>
      <c r="DV10" s="148" t="str">
        <f>IF(Tbl.Kosten[[#This Row],[WPnr.]]=DV$7,Tbl.Kosten[[#This Row],[Totaal kosten]],"")</f>
        <v/>
      </c>
      <c r="DW10" s="150" t="str">
        <f>IFERROR(_xlfn.XLOOKUP(Tbl.Kosten[[#This Row],[Kostensoort]],Tbl.Kostensoorten[Kostensoorten],Tbl.Kostensoorten[KSnr.],"",0,1),"")</f>
        <v/>
      </c>
      <c r="DX10" s="150" t="str">
        <f>IF(Tbl.Kosten[[#This Row],[KSnr.]]=DX$7,Tbl.Kosten[[#This Row],[Totaal kosten]],"")</f>
        <v/>
      </c>
      <c r="DY10" s="150" t="str">
        <f>IF(Tbl.Kosten[[#This Row],[KSnr.]]=DY$7,Tbl.Kosten[[#This Row],[Totaal kosten]],"")</f>
        <v/>
      </c>
      <c r="DZ10" s="150" t="str">
        <f>IF(Tbl.Kosten[[#This Row],[KSnr.]]=DZ$7,Tbl.Kosten[[#This Row],[Totaal kosten]],"")</f>
        <v/>
      </c>
      <c r="EA10" s="150" t="str">
        <f>IF(Tbl.Kosten[[#This Row],[KSnr.]]=EA$7,Tbl.Kosten[[#This Row],[Totaal kosten]],"")</f>
        <v/>
      </c>
      <c r="EB10" s="150" t="str">
        <f>IF(Tbl.Kosten[[#This Row],[KSnr.]]=EB$7,Tbl.Kosten[[#This Row],[Totaal kosten]],"")</f>
        <v/>
      </c>
      <c r="EC10" s="150" t="str">
        <f>IF(Tbl.Kosten[[#This Row],[KSnr.]]=EC$7,Tbl.Kosten[[#This Row],[Totaal kosten]],"")</f>
        <v/>
      </c>
      <c r="ED10" s="150" t="str">
        <f>IF(Tbl.Kosten[[#This Row],[KSnr.]]=ED$7,Tbl.Kosten[[#This Row],[Totaal kosten]],"")</f>
        <v/>
      </c>
      <c r="EE10" s="150" t="str">
        <f>IF(Tbl.Kosten[[#This Row],[KSnr.]]=EE$7,Tbl.Kosten[[#This Row],[Totaal kosten]],"")</f>
        <v/>
      </c>
      <c r="EF10" s="150" t="str">
        <f>IF(Tbl.Kosten[[#This Row],[KSnr.]]=EF$7,Tbl.Kosten[[#This Row],[Totaal kosten]],"")</f>
        <v/>
      </c>
      <c r="EG10" s="150" t="str">
        <f>IF(Tbl.Kosten[[#This Row],[KSnr.]]=EG$7,Tbl.Kosten[[#This Row],[Totaal kosten]],"")</f>
        <v/>
      </c>
      <c r="EH10" s="150" t="str">
        <f>IF(Tbl.Kosten[[#This Row],[KSnr.]]=EH$7,Tbl.Kosten[[#This Row],[Totaal kosten]],"")</f>
        <v/>
      </c>
      <c r="EI10" s="150" t="str">
        <f>IF(Tbl.Kosten[[#This Row],[KSnr.]]=EI$7,Tbl.Kosten[[#This Row],[Totaal kosten]],"")</f>
        <v/>
      </c>
      <c r="EJ10" s="150" t="str">
        <f>IF(Tbl.Kosten[[#This Row],[KSnr.]]=EJ$7,Tbl.Kosten[[#This Row],[Totaal kosten]],"")</f>
        <v/>
      </c>
      <c r="EK10" s="150" t="str">
        <f>IF(Tbl.Kosten[[#This Row],[KSnr.]]=EK$7,Tbl.Kosten[[#This Row],[Totaal kosten]],"")</f>
        <v/>
      </c>
      <c r="EL10" s="150" t="str">
        <f>IF(Tbl.Kosten[[#This Row],[KSnr.]]=EL$7,Tbl.Kosten[[#This Row],[Totaal kosten]],"")</f>
        <v/>
      </c>
      <c r="EM10" s="150" t="str">
        <f>IF(Tbl.Kosten[[#This Row],[KSnr.]]=EM$7,Tbl.Kosten[[#This Row],[Totaal kosten]],"")</f>
        <v/>
      </c>
      <c r="EN10" s="150" t="str">
        <f>IF(Tbl.Kosten[[#This Row],[KSnr.]]=EN$7,Tbl.Kosten[[#This Row],[Totaal kosten]],"")</f>
        <v/>
      </c>
      <c r="EO10" s="150" t="str">
        <f>IF(Tbl.Kosten[[#This Row],[KSnr.]]=EO$7,Tbl.Kosten[[#This Row],[Totaal kosten]],"")</f>
        <v/>
      </c>
      <c r="EP10" s="150" t="str">
        <f>IF(Tbl.Kosten[[#This Row],[KSnr.]]=EP$7,Tbl.Kosten[[#This Row],[Totaal kosten]],"")</f>
        <v/>
      </c>
      <c r="EQ10" s="150" t="str">
        <f>IF(Tbl.Kosten[[#This Row],[KSnr.]]=EQ$7,Tbl.Kosten[[#This Row],[Totaal kosten]],"")</f>
        <v/>
      </c>
      <c r="ER10" s="144" t="str">
        <f>IFERROR(_xlfn.XLOOKUP(Tbl.Kosten[[#This Row],[Subsidieactiviteit]],Tbl.Subsidiehoogte[Subsidieactiviteit],Tbl.Subsidiehoogte[SAnr.],"",0,1),"")</f>
        <v/>
      </c>
      <c r="ES10" s="150" t="str">
        <f>IF(Tbl.Kosten[[#This Row],[Sanr.]]=ES$7,Tbl.Kosten[[#This Row],[Totaal kosten]],"")</f>
        <v/>
      </c>
      <c r="ET10" s="150" t="str">
        <f>IF(Tbl.Kosten[[#This Row],[Sanr.]]=ET$7,Tbl.Kosten[[#This Row],[Totaal kosten]],"")</f>
        <v/>
      </c>
      <c r="EU10" s="150" t="str">
        <f>IF(Tbl.Kosten[[#This Row],[Sanr.]]=EU$7,Tbl.Kosten[[#This Row],[Totaal kosten]],"")</f>
        <v/>
      </c>
      <c r="EV10" s="150" t="str">
        <f>IF(Tbl.Kosten[[#This Row],[Sanr.]]=EV$7,Tbl.Kosten[[#This Row],[Totaal kosten]],"")</f>
        <v/>
      </c>
      <c r="EW10" s="150" t="str">
        <f>IF(Tbl.Kosten[[#This Row],[Sanr.]]=EW$7,Tbl.Kosten[[#This Row],[Totaal kosten]],"")</f>
        <v/>
      </c>
      <c r="EX10" s="150" t="str">
        <f>IF(Tbl.Kosten[[#This Row],[Sanr.]]=EX$7,Tbl.Kosten[[#This Row],[Totaal kosten]],"")</f>
        <v/>
      </c>
      <c r="EY10" s="150" t="str">
        <f>IF(Tbl.Kosten[[#This Row],[Sanr.]]=EY$7,Tbl.Kosten[[#This Row],[Totaal kosten]],"")</f>
        <v/>
      </c>
      <c r="EZ10" s="150" t="str">
        <f>IF(Tbl.Kosten[[#This Row],[Sanr.]]=EZ$7,Tbl.Kosten[[#This Row],[Totaal kosten]],"")</f>
        <v/>
      </c>
      <c r="FA10" s="150" t="str">
        <f>IF(Tbl.Kosten[[#This Row],[Sanr.]]=FA$7,Tbl.Kosten[[#This Row],[Totaal kosten]],"")</f>
        <v/>
      </c>
      <c r="FB10" s="150" t="str">
        <f>IF(Tbl.Kosten[[#This Row],[Sanr.]]=FB$7,Tbl.Kosten[[#This Row],[Totaal kosten]],"")</f>
        <v/>
      </c>
      <c r="FC10" s="150" t="str">
        <f>IF(Tbl.Kosten[[#This Row],[Sanr.]]=FC$7,Tbl.Kosten[[#This Row],[Totaal kosten]],"")</f>
        <v/>
      </c>
      <c r="FD10" s="150" t="str">
        <f>IF(Tbl.Kosten[[#This Row],[Sanr.]]=FD$7,Tbl.Kosten[[#This Row],[Totaal kosten]],"")</f>
        <v/>
      </c>
      <c r="FE10" s="150" t="str">
        <f>IF(Tbl.Kosten[[#This Row],[Sanr.]]=FE$7,Tbl.Kosten[[#This Row],[Totaal kosten]],"")</f>
        <v/>
      </c>
      <c r="FF10" s="150" t="str">
        <f>IF(Tbl.Kosten[[#This Row],[Sanr.]]=FF$7,Tbl.Kosten[[#This Row],[Totaal kosten]],"")</f>
        <v/>
      </c>
      <c r="FG10" s="150" t="str">
        <f>IF(Tbl.Kosten[[#This Row],[Sanr.]]=FG$7,Tbl.Kosten[[#This Row],[Totaal kosten]],"")</f>
        <v/>
      </c>
      <c r="FH10" s="150" t="str">
        <f>IF(Tbl.Kosten[[#This Row],[Sanr.]]=FH$7,Tbl.Kosten[[#This Row],[Totaal kosten]],"")</f>
        <v/>
      </c>
      <c r="FI10" s="150" t="str">
        <f>IF(Tbl.Kosten[[#This Row],[Sanr.]]=FI$7,Tbl.Kosten[[#This Row],[Totaal kosten]],"")</f>
        <v/>
      </c>
      <c r="FJ10" s="150" t="str">
        <f>IF(Tbl.Kosten[[#This Row],[Sanr.]]=FJ$7,Tbl.Kosten[[#This Row],[Totaal kosten]],"")</f>
        <v/>
      </c>
      <c r="FK10" s="150" t="str">
        <f>IF(Tbl.Kosten[[#This Row],[Sanr.]]=FK$7,Tbl.Kosten[[#This Row],[Totaal kosten]],"")</f>
        <v/>
      </c>
      <c r="FL10" s="150" t="str">
        <f>IF(Tbl.Kosten[[#This Row],[Sanr.]]=FL$7,Tbl.Kosten[[#This Row],[Totaal kosten]],"")</f>
        <v/>
      </c>
      <c r="FM10" s="150" t="str">
        <f>IF(Tbl.Kosten[[#This Row],[Sanr.]]=FM$7,Tbl.Kosten[[#This Row],[Totaal kosten]],"")</f>
        <v/>
      </c>
      <c r="FN10" s="150" t="str">
        <f>IF(Tbl.Kosten[[#This Row],[Sanr.]]=FN$7,Tbl.Kosten[[#This Row],[Totaal kosten]],"")</f>
        <v/>
      </c>
      <c r="FO10" s="150" t="str">
        <f>IF(Tbl.Kosten[[#This Row],[Sanr.]]=FO$7,Tbl.Kosten[[#This Row],[Totaal kosten]],"")</f>
        <v/>
      </c>
      <c r="FP10" s="150" t="str">
        <f>IF(Tbl.Kosten[[#This Row],[Sanr.]]=FP$7,Tbl.Kosten[[#This Row],[Totaal kosten]],"")</f>
        <v/>
      </c>
      <c r="FQ10" s="150" t="str">
        <f>IF(Tbl.Kosten[[#This Row],[Sanr.]]=FQ$7,Tbl.Kosten[[#This Row],[Totaal kosten]],"")</f>
        <v/>
      </c>
      <c r="FR10" s="150" t="str">
        <f>IF(Tbl.Kosten[[#This Row],[Sanr.]]=FR$7,Tbl.Kosten[[#This Row],[Totaal kosten]],"")</f>
        <v/>
      </c>
      <c r="FS10" s="150" t="str">
        <f>IF(Tbl.Kosten[[#This Row],[Sanr.]]=FS$7,Tbl.Kosten[[#This Row],[Totaal kosten]],"")</f>
        <v/>
      </c>
      <c r="FT10" s="150" t="str">
        <f>IF(Tbl.Kosten[[#This Row],[Sanr.]]=FT$7,Tbl.Kosten[[#This Row],[Totaal kosten]],"")</f>
        <v/>
      </c>
      <c r="FU10" s="150" t="str">
        <f>IF(Tbl.Kosten[[#This Row],[Sanr.]]=FU$7,Tbl.Kosten[[#This Row],[Totaal kosten]],"")</f>
        <v/>
      </c>
      <c r="FV10" s="150" t="str">
        <f>IF(Tbl.Kosten[[#This Row],[Sanr.]]=FV$7,Tbl.Kosten[[#This Row],[Totaal kosten]],"")</f>
        <v/>
      </c>
      <c r="FW10" s="150" t="str">
        <f>IFERROR(_xlfn.XLOOKUP(Tbl.Kosten[[#This Row],[Activiteitencode]],Tbl.Activiteiten[Activiteitcode],Tbl.Activiteiten[Anr.],"",0,1),"")</f>
        <v/>
      </c>
      <c r="FX10" s="169" t="str">
        <f>_xlfn.CONCAT(Tbl.Kosten[[#This Row],[Pnr.]],Tbl.Kosten[[#This Row],[Sanr.]])</f>
        <v>P1</v>
      </c>
      <c r="FY10" s="150">
        <f>Tbl.Kosten[[#This Row],[Totaal kosten]]-Tbl.Kosten[[#This Row],[Subsidie]]</f>
        <v>0</v>
      </c>
      <c r="FZ10" s="150">
        <f>IF(Tbl.Kosten[[#This Row],[Pnr.]]=FZ$7,Tbl.Kosten[[#This Row],[Te financieren]],"")</f>
        <v>0</v>
      </c>
      <c r="GA10" s="150" t="str">
        <f>IF(Tbl.Kosten[[#This Row],[Pnr.]]=GA$7,Tbl.Kosten[[#This Row],[Te financieren]],"")</f>
        <v/>
      </c>
      <c r="GB10" s="150" t="str">
        <f>IF(Tbl.Kosten[[#This Row],[Pnr.]]=GB$7,Tbl.Kosten[[#This Row],[Te financieren]],"")</f>
        <v/>
      </c>
      <c r="GC10" s="150" t="str">
        <f>IF(Tbl.Kosten[[#This Row],[Pnr.]]=GC$7,Tbl.Kosten[[#This Row],[Te financieren]],"")</f>
        <v/>
      </c>
      <c r="GD10" s="150" t="str">
        <f>IF(Tbl.Kosten[[#This Row],[Pnr.]]=GD$7,Tbl.Kosten[[#This Row],[Te financieren]],"")</f>
        <v/>
      </c>
      <c r="GE10" s="150" t="str">
        <f>IF(Tbl.Kosten[[#This Row],[Pnr.]]=GE$7,Tbl.Kosten[[#This Row],[Te financieren]],"")</f>
        <v/>
      </c>
      <c r="GF10" s="150" t="str">
        <f>IF(Tbl.Kosten[[#This Row],[Pnr.]]=GF$7,Tbl.Kosten[[#This Row],[Te financieren]],"")</f>
        <v/>
      </c>
      <c r="GG10" s="150" t="str">
        <f>IF(Tbl.Kosten[[#This Row],[Pnr.]]=GG$7,Tbl.Kosten[[#This Row],[Te financieren]],"")</f>
        <v/>
      </c>
      <c r="GH10" s="150" t="str">
        <f>IF(Tbl.Kosten[[#This Row],[Pnr.]]=GH$7,Tbl.Kosten[[#This Row],[Te financieren]],"")</f>
        <v/>
      </c>
      <c r="GI10" s="150" t="str">
        <f>IF(Tbl.Kosten[[#This Row],[Pnr.]]=GI$7,Tbl.Kosten[[#This Row],[Te financieren]],"")</f>
        <v/>
      </c>
      <c r="GJ10" s="150" t="str">
        <f>IF(Tbl.Kosten[[#This Row],[Pnr.]]=GJ$7,Tbl.Kosten[[#This Row],[Te financieren]],"")</f>
        <v/>
      </c>
      <c r="GK10" s="150" t="str">
        <f>IF(Tbl.Kosten[[#This Row],[Pnr.]]=GK$7,Tbl.Kosten[[#This Row],[Te financieren]],"")</f>
        <v/>
      </c>
      <c r="GL10" s="150" t="str">
        <f>IF(Tbl.Kosten[[#This Row],[Pnr.]]=GL$7,Tbl.Kosten[[#This Row],[Te financieren]],"")</f>
        <v/>
      </c>
      <c r="GM10" s="150" t="str">
        <f>IF(Tbl.Kosten[[#This Row],[Pnr.]]=GM$7,Tbl.Kosten[[#This Row],[Te financieren]],"")</f>
        <v/>
      </c>
      <c r="GN10" s="150" t="str">
        <f>IF(Tbl.Kosten[[#This Row],[Pnr.]]=GN$7,Tbl.Kosten[[#This Row],[Te financieren]],"")</f>
        <v/>
      </c>
      <c r="GO10" s="150" t="str">
        <f>IF(Tbl.Kosten[[#This Row],[Pnr.]]=GO$7,Tbl.Kosten[[#This Row],[Te financieren]],"")</f>
        <v/>
      </c>
      <c r="GP10" s="150" t="str">
        <f>IF(Tbl.Kosten[[#This Row],[Pnr.]]=GP$7,Tbl.Kosten[[#This Row],[Te financieren]],"")</f>
        <v/>
      </c>
      <c r="GQ10" s="150" t="str">
        <f>IF(Tbl.Kosten[[#This Row],[Pnr.]]=GQ$7,Tbl.Kosten[[#This Row],[Te financieren]],"")</f>
        <v/>
      </c>
      <c r="GR10" s="150" t="str">
        <f>IF(Tbl.Kosten[[#This Row],[Pnr.]]=GR$7,Tbl.Kosten[[#This Row],[Te financieren]],"")</f>
        <v/>
      </c>
      <c r="GS10" s="150" t="str">
        <f>IF(Tbl.Kosten[[#This Row],[Pnr.]]=GS$7,Tbl.Kosten[[#This Row],[Te financieren]],"")</f>
        <v/>
      </c>
      <c r="GT10" s="150" t="str">
        <f>IF(Tbl.Kosten[[#This Row],[Pnr.]]=GT$7,Tbl.Kosten[[#This Row],[Te financieren]],"")</f>
        <v/>
      </c>
      <c r="GU10" s="150" t="str">
        <f>IF(Tbl.Kosten[[#This Row],[Pnr.]]=GU$7,Tbl.Kosten[[#This Row],[Te financieren]],"")</f>
        <v/>
      </c>
      <c r="GV10" s="150" t="str">
        <f>IF(Tbl.Kosten[[#This Row],[Pnr.]]=GV$7,Tbl.Kosten[[#This Row],[Te financieren]],"")</f>
        <v/>
      </c>
      <c r="GW10" s="150" t="str">
        <f>IF(Tbl.Kosten[[#This Row],[Pnr.]]=GW$7,Tbl.Kosten[[#This Row],[Te financieren]],"")</f>
        <v/>
      </c>
      <c r="GX10" s="150" t="str">
        <f>IF(Tbl.Kosten[[#This Row],[Pnr.]]=GX$7,Tbl.Kosten[[#This Row],[Te financieren]],"")</f>
        <v/>
      </c>
      <c r="GY10" s="150" t="str">
        <f>IF(Tbl.Kosten[[#This Row],[Pnr.]]=GY$7,Tbl.Kosten[[#This Row],[Te financieren]],"")</f>
        <v/>
      </c>
      <c r="GZ10" s="150" t="str">
        <f>IF(Tbl.Kosten[[#This Row],[Pnr.]]=GZ$7,Tbl.Kosten[[#This Row],[Te financieren]],"")</f>
        <v/>
      </c>
      <c r="HA10" s="150" t="str">
        <f>IF(Tbl.Kosten[[#This Row],[Pnr.]]=HA$7,Tbl.Kosten[[#This Row],[Te financieren]],"")</f>
        <v/>
      </c>
      <c r="HB10" s="150" t="str">
        <f>IF(Tbl.Kosten[[#This Row],[Pnr.]]=HB$7,Tbl.Kosten[[#This Row],[Te financieren]],"")</f>
        <v/>
      </c>
      <c r="HC10" s="150" t="str">
        <f>IF(Tbl.Kosten[[#This Row],[Pnr.]]=HC$7,Tbl.Kosten[[#This Row],[Te financieren]],"")</f>
        <v/>
      </c>
      <c r="HD10" s="150" t="str">
        <f>IF(Tbl.Kosten[[#This Row],[Pnr.]]=HD$7,Tbl.Kosten[[#This Row],[Te financieren]],"")</f>
        <v/>
      </c>
      <c r="HE10" s="150" t="str">
        <f>IF(Tbl.Kosten[[#This Row],[Pnr.]]=HE$7,Tbl.Kosten[[#This Row],[Te financieren]],"")</f>
        <v/>
      </c>
      <c r="HF10" s="150" t="str">
        <f>IF(Tbl.Kosten[[#This Row],[Pnr.]]=HF$7,Tbl.Kosten[[#This Row],[Te financieren]],"")</f>
        <v/>
      </c>
      <c r="HG10" s="150" t="str">
        <f>IF(Tbl.Kosten[[#This Row],[Pnr.]]=HG$7,Tbl.Kosten[[#This Row],[Te financieren]],"")</f>
        <v/>
      </c>
      <c r="HH10" s="150" t="str">
        <f>IF(Tbl.Kosten[[#This Row],[Pnr.]]=HH$7,Tbl.Kosten[[#This Row],[Te financieren]],"")</f>
        <v/>
      </c>
      <c r="HI10" s="150" t="str">
        <f>IF(Tbl.Kosten[[#This Row],[Pnr.]]=HI$7,Tbl.Kosten[[#This Row],[Te financieren]],"")</f>
        <v/>
      </c>
      <c r="HJ10" s="150" t="str">
        <f>IF(Tbl.Kosten[[#This Row],[Pnr.]]=HJ$7,Tbl.Kosten[[#This Row],[Te financieren]],"")</f>
        <v/>
      </c>
      <c r="HK10" s="150" t="str">
        <f>IF(Tbl.Kosten[[#This Row],[Pnr.]]=HK$7,Tbl.Kosten[[#This Row],[Te financieren]],"")</f>
        <v/>
      </c>
      <c r="HL10" s="150" t="str">
        <f>IF(Tbl.Kosten[[#This Row],[Pnr.]]=HL$7,Tbl.Kosten[[#This Row],[Te financieren]],"")</f>
        <v/>
      </c>
      <c r="HM10" s="150" t="str">
        <f>IF(Tbl.Kosten[[#This Row],[Pnr.]]=HM$7,Tbl.Kosten[[#This Row],[Te financieren]],"")</f>
        <v/>
      </c>
      <c r="HN10" s="150" t="str">
        <f>IF(Tbl.Kosten[[#This Row],[Pnr.]]=HN$7,Tbl.Kosten[[#This Row],[Te financieren]],"")</f>
        <v/>
      </c>
      <c r="HO10" s="150" t="str">
        <f>IF(Tbl.Kosten[[#This Row],[Pnr.]]=HO$7,Tbl.Kosten[[#This Row],[Te financieren]],"")</f>
        <v/>
      </c>
      <c r="HP10" s="150" t="str">
        <f>IF(Tbl.Kosten[[#This Row],[Pnr.]]=HP$7,Tbl.Kosten[[#This Row],[Te financieren]],"")</f>
        <v/>
      </c>
      <c r="HQ10" s="150" t="str">
        <f>IF(Tbl.Kosten[[#This Row],[Pnr.]]=HQ$7,Tbl.Kosten[[#This Row],[Te financieren]],"")</f>
        <v/>
      </c>
      <c r="HR10" s="150" t="str">
        <f>IF(Tbl.Kosten[[#This Row],[Pnr.]]=HR$7,Tbl.Kosten[[#This Row],[Te financieren]],"")</f>
        <v/>
      </c>
      <c r="HS10" s="150" t="str">
        <f>IF(Tbl.Kosten[[#This Row],[Pnr.]]=HS$7,Tbl.Kosten[[#This Row],[Te financieren]],"")</f>
        <v/>
      </c>
      <c r="HT10" s="150" t="str">
        <f>IF(Tbl.Kosten[[#This Row],[Pnr.]]=HT$7,Tbl.Kosten[[#This Row],[Te financieren]],"")</f>
        <v/>
      </c>
      <c r="HU10" s="150" t="str">
        <f>IF(Tbl.Kosten[[#This Row],[Pnr.]]=HU$7,Tbl.Kosten[[#This Row],[Te financieren]],"")</f>
        <v/>
      </c>
      <c r="HV10" s="150" t="str">
        <f>IF(Tbl.Kosten[[#This Row],[Pnr.]]=HV$7,Tbl.Kosten[[#This Row],[Te financieren]],"")</f>
        <v/>
      </c>
      <c r="HW10" s="150" t="str">
        <f>IF(Tbl.Kosten[[#This Row],[Pnr.]]=HW$7,Tbl.Kosten[[#This Row],[Te financieren]],"")</f>
        <v/>
      </c>
    </row>
    <row r="11" spans="2:16383" x14ac:dyDescent="0.3">
      <c r="B11" s="137"/>
      <c r="C11" s="137"/>
      <c r="D11" s="136"/>
      <c r="E11" s="261"/>
      <c r="F11" s="135"/>
      <c r="G11" s="11" t="str">
        <f>IF(Tbl.Kosten[[#This Row],[Medewerker e/o 
functie]]&lt;&gt;"",_xlfn.XLOOKUP(Tbl.Kosten[[#This Row],[Medewerker e/o 
functie]],Tbl.Uurtarief[Medewerker en/of functie],Tbl.Uurtarief[Uurtarief],"",0,1),"")</f>
        <v/>
      </c>
      <c r="H11" s="121">
        <f>IFERROR(Tbl.Kosten[[#This Row],[Uren]]*Tbl.Kosten[[#This Row],[Uurtarief]],0)</f>
        <v>0</v>
      </c>
      <c r="I11" s="119" t="str">
        <f>IF(Tbl.Kosten[[#This Row],[Subtotaal uren]]&lt;&gt;0,_xlfn.XLOOKUP(Tbl.Kosten[[#This Row],[Medewerker e/o 
functie]],Tbl.Uurtarief[Medewerker en/of functie],Tbl.Uurtarief[Kostensoort arbeid],"",0,1),"")</f>
        <v/>
      </c>
      <c r="J11" s="137"/>
      <c r="K11" s="135"/>
      <c r="L11" s="139" t="str">
        <f>IF(Tbl.Kosten[[#This Row],[Activum]]&lt;&gt;"",_xlfn.XLOOKUP(Tbl.Kosten[[#This Row],[Activum]],Tbl.Afschrijvingskosten[Activum],Tbl.Afschrijvingskosten[Tarief per afschrijvings-eenheid],"",0,1),"")</f>
        <v/>
      </c>
      <c r="M11" s="122">
        <f>IFERROR(Tbl.Kosten[[#This Row],[Een-
heden]]*Tbl.Kosten[[#This Row],[Afschrijvings-
tarief]],0)</f>
        <v>0</v>
      </c>
      <c r="N11" s="122" t="str">
        <f>IF(Tbl.Kosten[[#This Row],[Subtotaal afschrijving]]&lt;&gt;0,Lijsten!$A$7,"")</f>
        <v/>
      </c>
      <c r="O11" s="140"/>
      <c r="P11" s="135"/>
      <c r="Q11" s="138"/>
      <c r="R11" s="122">
        <f>IFERROR(Tbl.Kosten[[#This Row],[Aantal]]*Tbl.Kosten[[#This Row],[Tarief]],0)</f>
        <v>0</v>
      </c>
      <c r="S11" s="8">
        <f>IFERROR(Tbl.Kosten[[#This Row],[Subtotaal overige kosten]]+Tbl.Kosten[[#This Row],[Subtotaal uren]]+Tbl.Kosten[[#This Row],[Subtotaal afschrijving]],0)</f>
        <v>0</v>
      </c>
      <c r="T11" s="8">
        <f>IFERROR(Tbl.Kosten[[#This Row],[Totaal kosten]]*Tbl.Kosten[[#This Row],[Subsidie%]],0)</f>
        <v>0</v>
      </c>
      <c r="U11" s="4" t="str" cm="1">
        <f t="array" ref="U11">IFERROR(_xlfn.IFS(Tbl.Kosten[[#This Row],[Subtotaal uren]]&lt;&gt;0,Tbl.Kosten[[#This Row],[Kostensoort arbeid]],Tbl.Kosten[[#This Row],[Subtotaal afschrijving]]&lt;&gt;0,Tbl.Kosten[[#This Row],[Kostensoort afschrijving]],Tbl.Kosten[[#This Row],[Subtotaal overige kosten]]&lt;&gt;0,Tbl.Kosten[[#This Row],[Kostensoort overig]]),"")</f>
        <v/>
      </c>
      <c r="V11" s="4" t="str">
        <f>IFERROR(_xlfn.XLOOKUP(Tbl.Kosten[[#This Row],[Activiteitencode]],Tbl.Activiteiten[Activiteitcode],Tbl.Activiteiten[Werkpakketcode],"",0,1),"")</f>
        <v/>
      </c>
      <c r="W11" s="4" t="str">
        <f>IFERROR(_xlfn.XLOOKUP(Tbl.Kosten[[#This Row],[Werkpakketcode]],Tbl.Werkpakketten[Werkpakketcode],Tbl.Werkpakketten[Subsidiabele activiteit],"",0,1),"")</f>
        <v/>
      </c>
      <c r="X11" s="12">
        <f>IFERROR(_xlfn.XLOOKUP(Tbl.Kosten[[#This Row],[Sanr.]],Tbl.Subsidiehoogte[SAnr.],Tbl.Subsidiehoogte[Sub. Percentage],0,0,1),0)</f>
        <v>0</v>
      </c>
      <c r="Y11" s="144" t="str">
        <f>IFERROR(_xlfn.XLOOKUP(Tbl.Kosten[[#This Row],[Partnercode]],Tbl.Projectpartners[Partnercode],Tbl.Projectpartners[PNr.],"",0,1),"")</f>
        <v>P1</v>
      </c>
      <c r="Z11" s="148">
        <f>IF(Tbl.Kosten[[#This Row],[Pnr.]]=Z$7,Tbl.Kosten[[#This Row],[Totaal kosten]],"")</f>
        <v>0</v>
      </c>
      <c r="AA11" s="148" t="str">
        <f>IF(Tbl.Kosten[[#This Row],[Pnr.]]=AA$7,Tbl.Kosten[[#This Row],[Totaal kosten]],"")</f>
        <v/>
      </c>
      <c r="AB11" s="148" t="str">
        <f>IF(Tbl.Kosten[[#This Row],[Pnr.]]=AB$7,Tbl.Kosten[[#This Row],[Totaal kosten]],"")</f>
        <v/>
      </c>
      <c r="AC11" s="148" t="str">
        <f>IF(Tbl.Kosten[[#This Row],[Pnr.]]=AC$7,Tbl.Kosten[[#This Row],[Totaal kosten]],"")</f>
        <v/>
      </c>
      <c r="AD11" s="148" t="str">
        <f>IF(Tbl.Kosten[[#This Row],[Pnr.]]=AD$7,Tbl.Kosten[[#This Row],[Totaal kosten]],"")</f>
        <v/>
      </c>
      <c r="AE11" s="148" t="str">
        <f>IF(Tbl.Kosten[[#This Row],[Pnr.]]=AE$7,Tbl.Kosten[[#This Row],[Totaal kosten]],"")</f>
        <v/>
      </c>
      <c r="AF11" s="148" t="str">
        <f>IF(Tbl.Kosten[[#This Row],[Pnr.]]=AF$7,Tbl.Kosten[[#This Row],[Totaal kosten]],"")</f>
        <v/>
      </c>
      <c r="AG11" s="148" t="str">
        <f>IF(Tbl.Kosten[[#This Row],[Pnr.]]=AG$7,Tbl.Kosten[[#This Row],[Totaal kosten]],"")</f>
        <v/>
      </c>
      <c r="AH11" s="148" t="str">
        <f>IF(Tbl.Kosten[[#This Row],[Pnr.]]=AH$7,Tbl.Kosten[[#This Row],[Totaal kosten]],"")</f>
        <v/>
      </c>
      <c r="AI11" s="148" t="str">
        <f>IF(Tbl.Kosten[[#This Row],[Pnr.]]=AI$7,Tbl.Kosten[[#This Row],[Totaal kosten]],"")</f>
        <v/>
      </c>
      <c r="AJ11" s="148" t="str">
        <f>IF(Tbl.Kosten[[#This Row],[Pnr.]]=AJ$7,Tbl.Kosten[[#This Row],[Totaal kosten]],"")</f>
        <v/>
      </c>
      <c r="AK11" s="148" t="str">
        <f>IF(Tbl.Kosten[[#This Row],[Pnr.]]=AK$7,Tbl.Kosten[[#This Row],[Totaal kosten]],"")</f>
        <v/>
      </c>
      <c r="AL11" s="148" t="str">
        <f>IF(Tbl.Kosten[[#This Row],[Pnr.]]=AL$7,Tbl.Kosten[[#This Row],[Totaal kosten]],"")</f>
        <v/>
      </c>
      <c r="AM11" s="148" t="str">
        <f>IF(Tbl.Kosten[[#This Row],[Pnr.]]=AM$7,Tbl.Kosten[[#This Row],[Totaal kosten]],"")</f>
        <v/>
      </c>
      <c r="AN11" s="148" t="str">
        <f>IF(Tbl.Kosten[[#This Row],[Pnr.]]=AN$7,Tbl.Kosten[[#This Row],[Totaal kosten]],"")</f>
        <v/>
      </c>
      <c r="AO11" s="148" t="str">
        <f>IF(Tbl.Kosten[[#This Row],[Pnr.]]=AO$7,Tbl.Kosten[[#This Row],[Totaal kosten]],"")</f>
        <v/>
      </c>
      <c r="AP11" s="148" t="str">
        <f>IF(Tbl.Kosten[[#This Row],[Pnr.]]=AP$7,Tbl.Kosten[[#This Row],[Totaal kosten]],"")</f>
        <v/>
      </c>
      <c r="AQ11" s="148" t="str">
        <f>IF(Tbl.Kosten[[#This Row],[Pnr.]]=AQ$7,Tbl.Kosten[[#This Row],[Totaal kosten]],"")</f>
        <v/>
      </c>
      <c r="AR11" s="148" t="str">
        <f>IF(Tbl.Kosten[[#This Row],[Pnr.]]=AR$7,Tbl.Kosten[[#This Row],[Totaal kosten]],"")</f>
        <v/>
      </c>
      <c r="AS11" s="148" t="str">
        <f>IF(Tbl.Kosten[[#This Row],[Pnr.]]=AS$7,Tbl.Kosten[[#This Row],[Totaal kosten]],"")</f>
        <v/>
      </c>
      <c r="AT11" s="148" t="str">
        <f>IF(Tbl.Kosten[[#This Row],[Pnr.]]=AT$7,Tbl.Kosten[[#This Row],[Totaal kosten]],"")</f>
        <v/>
      </c>
      <c r="AU11" s="148" t="str">
        <f>IF(Tbl.Kosten[[#This Row],[Pnr.]]=AU$7,Tbl.Kosten[[#This Row],[Totaal kosten]],"")</f>
        <v/>
      </c>
      <c r="AV11" s="148" t="str">
        <f>IF(Tbl.Kosten[[#This Row],[Pnr.]]=AV$7,Tbl.Kosten[[#This Row],[Totaal kosten]],"")</f>
        <v/>
      </c>
      <c r="AW11" s="148" t="str">
        <f>IF(Tbl.Kosten[[#This Row],[Pnr.]]=AW$7,Tbl.Kosten[[#This Row],[Totaal kosten]],"")</f>
        <v/>
      </c>
      <c r="AX11" s="148" t="str">
        <f>IF(Tbl.Kosten[[#This Row],[Pnr.]]=AX$7,Tbl.Kosten[[#This Row],[Totaal kosten]],"")</f>
        <v/>
      </c>
      <c r="AY11" s="148" t="str">
        <f>IF(Tbl.Kosten[[#This Row],[Pnr.]]=AY$7,Tbl.Kosten[[#This Row],[Totaal kosten]],"")</f>
        <v/>
      </c>
      <c r="AZ11" s="148" t="str">
        <f>IF(Tbl.Kosten[[#This Row],[Pnr.]]=AZ$7,Tbl.Kosten[[#This Row],[Totaal kosten]],"")</f>
        <v/>
      </c>
      <c r="BA11" s="148" t="str">
        <f>IF(Tbl.Kosten[[#This Row],[Pnr.]]=BA$7,Tbl.Kosten[[#This Row],[Totaal kosten]],"")</f>
        <v/>
      </c>
      <c r="BB11" s="148" t="str">
        <f>IF(Tbl.Kosten[[#This Row],[Pnr.]]=BB$7,Tbl.Kosten[[#This Row],[Totaal kosten]],"")</f>
        <v/>
      </c>
      <c r="BC11" s="148" t="str">
        <f>IF(Tbl.Kosten[[#This Row],[Pnr.]]=BC$7,Tbl.Kosten[[#This Row],[Totaal kosten]],"")</f>
        <v/>
      </c>
      <c r="BD11" s="148" t="str">
        <f>IF(Tbl.Kosten[[#This Row],[Pnr.]]=BD$7,Tbl.Kosten[[#This Row],[Totaal kosten]],"")</f>
        <v/>
      </c>
      <c r="BE11" s="148" t="str">
        <f>IF(Tbl.Kosten[[#This Row],[Pnr.]]=BE$7,Tbl.Kosten[[#This Row],[Totaal kosten]],"")</f>
        <v/>
      </c>
      <c r="BF11" s="148" t="str">
        <f>IF(Tbl.Kosten[[#This Row],[Pnr.]]=BF$7,Tbl.Kosten[[#This Row],[Totaal kosten]],"")</f>
        <v/>
      </c>
      <c r="BG11" s="148" t="str">
        <f>IF(Tbl.Kosten[[#This Row],[Pnr.]]=BG$7,Tbl.Kosten[[#This Row],[Totaal kosten]],"")</f>
        <v/>
      </c>
      <c r="BH11" s="148" t="str">
        <f>IF(Tbl.Kosten[[#This Row],[Pnr.]]=BH$7,Tbl.Kosten[[#This Row],[Totaal kosten]],"")</f>
        <v/>
      </c>
      <c r="BI11" s="148" t="str">
        <f>IF(Tbl.Kosten[[#This Row],[Pnr.]]=BI$7,Tbl.Kosten[[#This Row],[Totaal kosten]],"")</f>
        <v/>
      </c>
      <c r="BJ11" s="148" t="str">
        <f>IF(Tbl.Kosten[[#This Row],[Pnr.]]=BJ$7,Tbl.Kosten[[#This Row],[Totaal kosten]],"")</f>
        <v/>
      </c>
      <c r="BK11" s="148" t="str">
        <f>IF(Tbl.Kosten[[#This Row],[Pnr.]]=BK$7,Tbl.Kosten[[#This Row],[Totaal kosten]],"")</f>
        <v/>
      </c>
      <c r="BL11" s="148" t="str">
        <f>IF(Tbl.Kosten[[#This Row],[Pnr.]]=BL$7,Tbl.Kosten[[#This Row],[Totaal kosten]],"")</f>
        <v/>
      </c>
      <c r="BM11" s="148" t="str">
        <f>IF(Tbl.Kosten[[#This Row],[Pnr.]]=BM$7,Tbl.Kosten[[#This Row],[Totaal kosten]],"")</f>
        <v/>
      </c>
      <c r="BN11" s="148" t="str">
        <f>IF(Tbl.Kosten[[#This Row],[Pnr.]]=BN$7,Tbl.Kosten[[#This Row],[Totaal kosten]],"")</f>
        <v/>
      </c>
      <c r="BO11" s="148" t="str">
        <f>IF(Tbl.Kosten[[#This Row],[Pnr.]]=BO$7,Tbl.Kosten[[#This Row],[Totaal kosten]],"")</f>
        <v/>
      </c>
      <c r="BP11" s="148" t="str">
        <f>IF(Tbl.Kosten[[#This Row],[Pnr.]]=BP$7,Tbl.Kosten[[#This Row],[Totaal kosten]],"")</f>
        <v/>
      </c>
      <c r="BQ11" s="148" t="str">
        <f>IF(Tbl.Kosten[[#This Row],[Pnr.]]=BQ$7,Tbl.Kosten[[#This Row],[Totaal kosten]],"")</f>
        <v/>
      </c>
      <c r="BR11" s="148" t="str">
        <f>IF(Tbl.Kosten[[#This Row],[Pnr.]]=BR$7,Tbl.Kosten[[#This Row],[Totaal kosten]],"")</f>
        <v/>
      </c>
      <c r="BS11" s="148" t="str">
        <f>IF(Tbl.Kosten[[#This Row],[Pnr.]]=BS$7,Tbl.Kosten[[#This Row],[Totaal kosten]],"")</f>
        <v/>
      </c>
      <c r="BT11" s="148" t="str">
        <f>IF(Tbl.Kosten[[#This Row],[Pnr.]]=BT$7,Tbl.Kosten[[#This Row],[Totaal kosten]],"")</f>
        <v/>
      </c>
      <c r="BU11" s="148" t="str">
        <f>IF(Tbl.Kosten[[#This Row],[Pnr.]]=BU$7,Tbl.Kosten[[#This Row],[Totaal kosten]],"")</f>
        <v/>
      </c>
      <c r="BV11" s="148" t="str">
        <f>IF(Tbl.Kosten[[#This Row],[Pnr.]]=BV$7,Tbl.Kosten[[#This Row],[Totaal kosten]],"")</f>
        <v/>
      </c>
      <c r="BW11" s="148" t="str">
        <f>IF(Tbl.Kosten[[#This Row],[Pnr.]]=BW$7,Tbl.Kosten[[#This Row],[Totaal kosten]],"")</f>
        <v/>
      </c>
      <c r="BX11" s="148" t="str">
        <f>IFERROR(_xlfn.XLOOKUP(Tbl.Kosten[[#This Row],[Werkpakketcode]],Tbl.Werkpakketten[Werkpakketcode],Tbl.Werkpakketten[WPnr.],"",0,1),"")</f>
        <v/>
      </c>
      <c r="BY11" s="148" t="str">
        <f>IF(Tbl.Kosten[[#This Row],[WPnr.]]=BY$7,Tbl.Kosten[[#This Row],[Totaal kosten]],"")</f>
        <v/>
      </c>
      <c r="BZ11" s="148" t="str">
        <f>IF(Tbl.Kosten[[#This Row],[WPnr.]]=BZ$7,Tbl.Kosten[[#This Row],[Totaal kosten]],"")</f>
        <v/>
      </c>
      <c r="CA11" s="148" t="str">
        <f>IF(Tbl.Kosten[[#This Row],[WPnr.]]=CA$7,Tbl.Kosten[[#This Row],[Totaal kosten]],"")</f>
        <v/>
      </c>
      <c r="CB11" s="148" t="str">
        <f>IF(Tbl.Kosten[[#This Row],[WPnr.]]=CB$7,Tbl.Kosten[[#This Row],[Totaal kosten]],"")</f>
        <v/>
      </c>
      <c r="CC11" s="148" t="str">
        <f>IF(Tbl.Kosten[[#This Row],[WPnr.]]=CC$7,Tbl.Kosten[[#This Row],[Totaal kosten]],"")</f>
        <v/>
      </c>
      <c r="CD11" s="148" t="str">
        <f>IF(Tbl.Kosten[[#This Row],[WPnr.]]=CD$7,Tbl.Kosten[[#This Row],[Totaal kosten]],"")</f>
        <v/>
      </c>
      <c r="CE11" s="148" t="str">
        <f>IF(Tbl.Kosten[[#This Row],[WPnr.]]=CE$7,Tbl.Kosten[[#This Row],[Totaal kosten]],"")</f>
        <v/>
      </c>
      <c r="CF11" s="148" t="str">
        <f>IF(Tbl.Kosten[[#This Row],[WPnr.]]=CF$7,Tbl.Kosten[[#This Row],[Totaal kosten]],"")</f>
        <v/>
      </c>
      <c r="CG11" s="148" t="str">
        <f>IF(Tbl.Kosten[[#This Row],[WPnr.]]=CG$7,Tbl.Kosten[[#This Row],[Totaal kosten]],"")</f>
        <v/>
      </c>
      <c r="CH11" s="148" t="str">
        <f>IF(Tbl.Kosten[[#This Row],[WPnr.]]=CH$7,Tbl.Kosten[[#This Row],[Totaal kosten]],"")</f>
        <v/>
      </c>
      <c r="CI11" s="148" t="str">
        <f>IF(Tbl.Kosten[[#This Row],[WPnr.]]=CI$7,Tbl.Kosten[[#This Row],[Totaal kosten]],"")</f>
        <v/>
      </c>
      <c r="CJ11" s="148" t="str">
        <f>IF(Tbl.Kosten[[#This Row],[WPnr.]]=CJ$7,Tbl.Kosten[[#This Row],[Totaal kosten]],"")</f>
        <v/>
      </c>
      <c r="CK11" s="148" t="str">
        <f>IF(Tbl.Kosten[[#This Row],[WPnr.]]=CK$7,Tbl.Kosten[[#This Row],[Totaal kosten]],"")</f>
        <v/>
      </c>
      <c r="CL11" s="148" t="str">
        <f>IF(Tbl.Kosten[[#This Row],[WPnr.]]=CL$7,Tbl.Kosten[[#This Row],[Totaal kosten]],"")</f>
        <v/>
      </c>
      <c r="CM11" s="148" t="str">
        <f>IF(Tbl.Kosten[[#This Row],[WPnr.]]=CM$7,Tbl.Kosten[[#This Row],[Totaal kosten]],"")</f>
        <v/>
      </c>
      <c r="CN11" s="148" t="str">
        <f>IF(Tbl.Kosten[[#This Row],[WPnr.]]=CN$7,Tbl.Kosten[[#This Row],[Totaal kosten]],"")</f>
        <v/>
      </c>
      <c r="CO11" s="148" t="str">
        <f>IF(Tbl.Kosten[[#This Row],[WPnr.]]=CO$7,Tbl.Kosten[[#This Row],[Totaal kosten]],"")</f>
        <v/>
      </c>
      <c r="CP11" s="148" t="str">
        <f>IF(Tbl.Kosten[[#This Row],[WPnr.]]=CP$7,Tbl.Kosten[[#This Row],[Totaal kosten]],"")</f>
        <v/>
      </c>
      <c r="CQ11" s="148" t="str">
        <f>IF(Tbl.Kosten[[#This Row],[WPnr.]]=CQ$7,Tbl.Kosten[[#This Row],[Totaal kosten]],"")</f>
        <v/>
      </c>
      <c r="CR11" s="148" t="str">
        <f>IF(Tbl.Kosten[[#This Row],[WPnr.]]=CR$7,Tbl.Kosten[[#This Row],[Totaal kosten]],"")</f>
        <v/>
      </c>
      <c r="CS11" s="148" t="str">
        <f>IF(Tbl.Kosten[[#This Row],[WPnr.]]=CS$7,Tbl.Kosten[[#This Row],[Totaal kosten]],"")</f>
        <v/>
      </c>
      <c r="CT11" s="148" t="str">
        <f>IF(Tbl.Kosten[[#This Row],[WPnr.]]=CT$7,Tbl.Kosten[[#This Row],[Totaal kosten]],"")</f>
        <v/>
      </c>
      <c r="CU11" s="148" t="str">
        <f>IF(Tbl.Kosten[[#This Row],[WPnr.]]=CU$7,Tbl.Kosten[[#This Row],[Totaal kosten]],"")</f>
        <v/>
      </c>
      <c r="CV11" s="148" t="str">
        <f>IF(Tbl.Kosten[[#This Row],[WPnr.]]=CV$7,Tbl.Kosten[[#This Row],[Totaal kosten]],"")</f>
        <v/>
      </c>
      <c r="CW11" s="148" t="str">
        <f>IF(Tbl.Kosten[[#This Row],[WPnr.]]=CW$7,Tbl.Kosten[[#This Row],[Totaal kosten]],"")</f>
        <v/>
      </c>
      <c r="CX11" s="148" t="str">
        <f>IF(Tbl.Kosten[[#This Row],[WPnr.]]=CX$7,Tbl.Kosten[[#This Row],[Totaal kosten]],"")</f>
        <v/>
      </c>
      <c r="CY11" s="148" t="str">
        <f>IF(Tbl.Kosten[[#This Row],[WPnr.]]=CY$7,Tbl.Kosten[[#This Row],[Totaal kosten]],"")</f>
        <v/>
      </c>
      <c r="CZ11" s="148" t="str">
        <f>IF(Tbl.Kosten[[#This Row],[WPnr.]]=CZ$7,Tbl.Kosten[[#This Row],[Totaal kosten]],"")</f>
        <v/>
      </c>
      <c r="DA11" s="148" t="str">
        <f>IF(Tbl.Kosten[[#This Row],[WPnr.]]=DA$7,Tbl.Kosten[[#This Row],[Totaal kosten]],"")</f>
        <v/>
      </c>
      <c r="DB11" s="148" t="str">
        <f>IF(Tbl.Kosten[[#This Row],[WPnr.]]=DB$7,Tbl.Kosten[[#This Row],[Totaal kosten]],"")</f>
        <v/>
      </c>
      <c r="DC11" s="148" t="str">
        <f>IF(Tbl.Kosten[[#This Row],[WPnr.]]=DC$7,Tbl.Kosten[[#This Row],[Totaal kosten]],"")</f>
        <v/>
      </c>
      <c r="DD11" s="148" t="str">
        <f>IF(Tbl.Kosten[[#This Row],[WPnr.]]=DD$7,Tbl.Kosten[[#This Row],[Totaal kosten]],"")</f>
        <v/>
      </c>
      <c r="DE11" s="148" t="str">
        <f>IF(Tbl.Kosten[[#This Row],[WPnr.]]=DE$7,Tbl.Kosten[[#This Row],[Totaal kosten]],"")</f>
        <v/>
      </c>
      <c r="DF11" s="148" t="str">
        <f>IF(Tbl.Kosten[[#This Row],[WPnr.]]=DF$7,Tbl.Kosten[[#This Row],[Totaal kosten]],"")</f>
        <v/>
      </c>
      <c r="DG11" s="148" t="str">
        <f>IF(Tbl.Kosten[[#This Row],[WPnr.]]=DG$7,Tbl.Kosten[[#This Row],[Totaal kosten]],"")</f>
        <v/>
      </c>
      <c r="DH11" s="148" t="str">
        <f>IF(Tbl.Kosten[[#This Row],[WPnr.]]=DH$7,Tbl.Kosten[[#This Row],[Totaal kosten]],"")</f>
        <v/>
      </c>
      <c r="DI11" s="148" t="str">
        <f>IF(Tbl.Kosten[[#This Row],[WPnr.]]=DI$7,Tbl.Kosten[[#This Row],[Totaal kosten]],"")</f>
        <v/>
      </c>
      <c r="DJ11" s="148" t="str">
        <f>IF(Tbl.Kosten[[#This Row],[WPnr.]]=DJ$7,Tbl.Kosten[[#This Row],[Totaal kosten]],"")</f>
        <v/>
      </c>
      <c r="DK11" s="148" t="str">
        <f>IF(Tbl.Kosten[[#This Row],[WPnr.]]=DK$7,Tbl.Kosten[[#This Row],[Totaal kosten]],"")</f>
        <v/>
      </c>
      <c r="DL11" s="148" t="str">
        <f>IF(Tbl.Kosten[[#This Row],[WPnr.]]=DL$7,Tbl.Kosten[[#This Row],[Totaal kosten]],"")</f>
        <v/>
      </c>
      <c r="DM11" s="148" t="str">
        <f>IF(Tbl.Kosten[[#This Row],[WPnr.]]=DM$7,Tbl.Kosten[[#This Row],[Totaal kosten]],"")</f>
        <v/>
      </c>
      <c r="DN11" s="148" t="str">
        <f>IF(Tbl.Kosten[[#This Row],[WPnr.]]=DN$7,Tbl.Kosten[[#This Row],[Totaal kosten]],"")</f>
        <v/>
      </c>
      <c r="DO11" s="148" t="str">
        <f>IF(Tbl.Kosten[[#This Row],[WPnr.]]=DO$7,Tbl.Kosten[[#This Row],[Totaal kosten]],"")</f>
        <v/>
      </c>
      <c r="DP11" s="148" t="str">
        <f>IF(Tbl.Kosten[[#This Row],[WPnr.]]=DP$7,Tbl.Kosten[[#This Row],[Totaal kosten]],"")</f>
        <v/>
      </c>
      <c r="DQ11" s="148" t="str">
        <f>IF(Tbl.Kosten[[#This Row],[WPnr.]]=DQ$7,Tbl.Kosten[[#This Row],[Totaal kosten]],"")</f>
        <v/>
      </c>
      <c r="DR11" s="148" t="str">
        <f>IF(Tbl.Kosten[[#This Row],[WPnr.]]=DR$7,Tbl.Kosten[[#This Row],[Totaal kosten]],"")</f>
        <v/>
      </c>
      <c r="DS11" s="148" t="str">
        <f>IF(Tbl.Kosten[[#This Row],[WPnr.]]=DS$7,Tbl.Kosten[[#This Row],[Totaal kosten]],"")</f>
        <v/>
      </c>
      <c r="DT11" s="148" t="str">
        <f>IF(Tbl.Kosten[[#This Row],[WPnr.]]=DT$7,Tbl.Kosten[[#This Row],[Totaal kosten]],"")</f>
        <v/>
      </c>
      <c r="DU11" s="148" t="str">
        <f>IF(Tbl.Kosten[[#This Row],[WPnr.]]=DU$7,Tbl.Kosten[[#This Row],[Totaal kosten]],"")</f>
        <v/>
      </c>
      <c r="DV11" s="148" t="str">
        <f>IF(Tbl.Kosten[[#This Row],[WPnr.]]=DV$7,Tbl.Kosten[[#This Row],[Totaal kosten]],"")</f>
        <v/>
      </c>
      <c r="DW11" s="150" t="str">
        <f>IFERROR(_xlfn.XLOOKUP(Tbl.Kosten[[#This Row],[Kostensoort]],Tbl.Kostensoorten[Kostensoorten],Tbl.Kostensoorten[KSnr.],"",0,1),"")</f>
        <v/>
      </c>
      <c r="DX11" s="150" t="str">
        <f>IF(Tbl.Kosten[[#This Row],[KSnr.]]=DX$7,Tbl.Kosten[[#This Row],[Totaal kosten]],"")</f>
        <v/>
      </c>
      <c r="DY11" s="150" t="str">
        <f>IF(Tbl.Kosten[[#This Row],[KSnr.]]=DY$7,Tbl.Kosten[[#This Row],[Totaal kosten]],"")</f>
        <v/>
      </c>
      <c r="DZ11" s="150" t="str">
        <f>IF(Tbl.Kosten[[#This Row],[KSnr.]]=DZ$7,Tbl.Kosten[[#This Row],[Totaal kosten]],"")</f>
        <v/>
      </c>
      <c r="EA11" s="150" t="str">
        <f>IF(Tbl.Kosten[[#This Row],[KSnr.]]=EA$7,Tbl.Kosten[[#This Row],[Totaal kosten]],"")</f>
        <v/>
      </c>
      <c r="EB11" s="150" t="str">
        <f>IF(Tbl.Kosten[[#This Row],[KSnr.]]=EB$7,Tbl.Kosten[[#This Row],[Totaal kosten]],"")</f>
        <v/>
      </c>
      <c r="EC11" s="150" t="str">
        <f>IF(Tbl.Kosten[[#This Row],[KSnr.]]=EC$7,Tbl.Kosten[[#This Row],[Totaal kosten]],"")</f>
        <v/>
      </c>
      <c r="ED11" s="150" t="str">
        <f>IF(Tbl.Kosten[[#This Row],[KSnr.]]=ED$7,Tbl.Kosten[[#This Row],[Totaal kosten]],"")</f>
        <v/>
      </c>
      <c r="EE11" s="150" t="str">
        <f>IF(Tbl.Kosten[[#This Row],[KSnr.]]=EE$7,Tbl.Kosten[[#This Row],[Totaal kosten]],"")</f>
        <v/>
      </c>
      <c r="EF11" s="150" t="str">
        <f>IF(Tbl.Kosten[[#This Row],[KSnr.]]=EF$7,Tbl.Kosten[[#This Row],[Totaal kosten]],"")</f>
        <v/>
      </c>
      <c r="EG11" s="150" t="str">
        <f>IF(Tbl.Kosten[[#This Row],[KSnr.]]=EG$7,Tbl.Kosten[[#This Row],[Totaal kosten]],"")</f>
        <v/>
      </c>
      <c r="EH11" s="150" t="str">
        <f>IF(Tbl.Kosten[[#This Row],[KSnr.]]=EH$7,Tbl.Kosten[[#This Row],[Totaal kosten]],"")</f>
        <v/>
      </c>
      <c r="EI11" s="150" t="str">
        <f>IF(Tbl.Kosten[[#This Row],[KSnr.]]=EI$7,Tbl.Kosten[[#This Row],[Totaal kosten]],"")</f>
        <v/>
      </c>
      <c r="EJ11" s="150" t="str">
        <f>IF(Tbl.Kosten[[#This Row],[KSnr.]]=EJ$7,Tbl.Kosten[[#This Row],[Totaal kosten]],"")</f>
        <v/>
      </c>
      <c r="EK11" s="150" t="str">
        <f>IF(Tbl.Kosten[[#This Row],[KSnr.]]=EK$7,Tbl.Kosten[[#This Row],[Totaal kosten]],"")</f>
        <v/>
      </c>
      <c r="EL11" s="150" t="str">
        <f>IF(Tbl.Kosten[[#This Row],[KSnr.]]=EL$7,Tbl.Kosten[[#This Row],[Totaal kosten]],"")</f>
        <v/>
      </c>
      <c r="EM11" s="150" t="str">
        <f>IF(Tbl.Kosten[[#This Row],[KSnr.]]=EM$7,Tbl.Kosten[[#This Row],[Totaal kosten]],"")</f>
        <v/>
      </c>
      <c r="EN11" s="150" t="str">
        <f>IF(Tbl.Kosten[[#This Row],[KSnr.]]=EN$7,Tbl.Kosten[[#This Row],[Totaal kosten]],"")</f>
        <v/>
      </c>
      <c r="EO11" s="150" t="str">
        <f>IF(Tbl.Kosten[[#This Row],[KSnr.]]=EO$7,Tbl.Kosten[[#This Row],[Totaal kosten]],"")</f>
        <v/>
      </c>
      <c r="EP11" s="150" t="str">
        <f>IF(Tbl.Kosten[[#This Row],[KSnr.]]=EP$7,Tbl.Kosten[[#This Row],[Totaal kosten]],"")</f>
        <v/>
      </c>
      <c r="EQ11" s="150" t="str">
        <f>IF(Tbl.Kosten[[#This Row],[KSnr.]]=EQ$7,Tbl.Kosten[[#This Row],[Totaal kosten]],"")</f>
        <v/>
      </c>
      <c r="ER11" s="144" t="str">
        <f>IFERROR(_xlfn.XLOOKUP(Tbl.Kosten[[#This Row],[Subsidieactiviteit]],Tbl.Subsidiehoogte[Subsidieactiviteit],Tbl.Subsidiehoogte[SAnr.],"",0,1),"")</f>
        <v/>
      </c>
      <c r="ES11" s="150" t="str">
        <f>IF(Tbl.Kosten[[#This Row],[Sanr.]]=ES$7,Tbl.Kosten[[#This Row],[Totaal kosten]],"")</f>
        <v/>
      </c>
      <c r="ET11" s="150" t="str">
        <f>IF(Tbl.Kosten[[#This Row],[Sanr.]]=ET$7,Tbl.Kosten[[#This Row],[Totaal kosten]],"")</f>
        <v/>
      </c>
      <c r="EU11" s="150" t="str">
        <f>IF(Tbl.Kosten[[#This Row],[Sanr.]]=EU$7,Tbl.Kosten[[#This Row],[Totaal kosten]],"")</f>
        <v/>
      </c>
      <c r="EV11" s="150" t="str">
        <f>IF(Tbl.Kosten[[#This Row],[Sanr.]]=EV$7,Tbl.Kosten[[#This Row],[Totaal kosten]],"")</f>
        <v/>
      </c>
      <c r="EW11" s="150" t="str">
        <f>IF(Tbl.Kosten[[#This Row],[Sanr.]]=EW$7,Tbl.Kosten[[#This Row],[Totaal kosten]],"")</f>
        <v/>
      </c>
      <c r="EX11" s="150" t="str">
        <f>IF(Tbl.Kosten[[#This Row],[Sanr.]]=EX$7,Tbl.Kosten[[#This Row],[Totaal kosten]],"")</f>
        <v/>
      </c>
      <c r="EY11" s="150" t="str">
        <f>IF(Tbl.Kosten[[#This Row],[Sanr.]]=EY$7,Tbl.Kosten[[#This Row],[Totaal kosten]],"")</f>
        <v/>
      </c>
      <c r="EZ11" s="150" t="str">
        <f>IF(Tbl.Kosten[[#This Row],[Sanr.]]=EZ$7,Tbl.Kosten[[#This Row],[Totaal kosten]],"")</f>
        <v/>
      </c>
      <c r="FA11" s="150" t="str">
        <f>IF(Tbl.Kosten[[#This Row],[Sanr.]]=FA$7,Tbl.Kosten[[#This Row],[Totaal kosten]],"")</f>
        <v/>
      </c>
      <c r="FB11" s="150" t="str">
        <f>IF(Tbl.Kosten[[#This Row],[Sanr.]]=FB$7,Tbl.Kosten[[#This Row],[Totaal kosten]],"")</f>
        <v/>
      </c>
      <c r="FC11" s="150" t="str">
        <f>IF(Tbl.Kosten[[#This Row],[Sanr.]]=FC$7,Tbl.Kosten[[#This Row],[Totaal kosten]],"")</f>
        <v/>
      </c>
      <c r="FD11" s="150" t="str">
        <f>IF(Tbl.Kosten[[#This Row],[Sanr.]]=FD$7,Tbl.Kosten[[#This Row],[Totaal kosten]],"")</f>
        <v/>
      </c>
      <c r="FE11" s="150" t="str">
        <f>IF(Tbl.Kosten[[#This Row],[Sanr.]]=FE$7,Tbl.Kosten[[#This Row],[Totaal kosten]],"")</f>
        <v/>
      </c>
      <c r="FF11" s="150" t="str">
        <f>IF(Tbl.Kosten[[#This Row],[Sanr.]]=FF$7,Tbl.Kosten[[#This Row],[Totaal kosten]],"")</f>
        <v/>
      </c>
      <c r="FG11" s="150" t="str">
        <f>IF(Tbl.Kosten[[#This Row],[Sanr.]]=FG$7,Tbl.Kosten[[#This Row],[Totaal kosten]],"")</f>
        <v/>
      </c>
      <c r="FH11" s="150" t="str">
        <f>IF(Tbl.Kosten[[#This Row],[Sanr.]]=FH$7,Tbl.Kosten[[#This Row],[Totaal kosten]],"")</f>
        <v/>
      </c>
      <c r="FI11" s="150" t="str">
        <f>IF(Tbl.Kosten[[#This Row],[Sanr.]]=FI$7,Tbl.Kosten[[#This Row],[Totaal kosten]],"")</f>
        <v/>
      </c>
      <c r="FJ11" s="150" t="str">
        <f>IF(Tbl.Kosten[[#This Row],[Sanr.]]=FJ$7,Tbl.Kosten[[#This Row],[Totaal kosten]],"")</f>
        <v/>
      </c>
      <c r="FK11" s="150" t="str">
        <f>IF(Tbl.Kosten[[#This Row],[Sanr.]]=FK$7,Tbl.Kosten[[#This Row],[Totaal kosten]],"")</f>
        <v/>
      </c>
      <c r="FL11" s="150" t="str">
        <f>IF(Tbl.Kosten[[#This Row],[Sanr.]]=FL$7,Tbl.Kosten[[#This Row],[Totaal kosten]],"")</f>
        <v/>
      </c>
      <c r="FM11" s="150" t="str">
        <f>IF(Tbl.Kosten[[#This Row],[Sanr.]]=FM$7,Tbl.Kosten[[#This Row],[Totaal kosten]],"")</f>
        <v/>
      </c>
      <c r="FN11" s="150" t="str">
        <f>IF(Tbl.Kosten[[#This Row],[Sanr.]]=FN$7,Tbl.Kosten[[#This Row],[Totaal kosten]],"")</f>
        <v/>
      </c>
      <c r="FO11" s="150" t="str">
        <f>IF(Tbl.Kosten[[#This Row],[Sanr.]]=FO$7,Tbl.Kosten[[#This Row],[Totaal kosten]],"")</f>
        <v/>
      </c>
      <c r="FP11" s="150" t="str">
        <f>IF(Tbl.Kosten[[#This Row],[Sanr.]]=FP$7,Tbl.Kosten[[#This Row],[Totaal kosten]],"")</f>
        <v/>
      </c>
      <c r="FQ11" s="150" t="str">
        <f>IF(Tbl.Kosten[[#This Row],[Sanr.]]=FQ$7,Tbl.Kosten[[#This Row],[Totaal kosten]],"")</f>
        <v/>
      </c>
      <c r="FR11" s="150" t="str">
        <f>IF(Tbl.Kosten[[#This Row],[Sanr.]]=FR$7,Tbl.Kosten[[#This Row],[Totaal kosten]],"")</f>
        <v/>
      </c>
      <c r="FS11" s="150" t="str">
        <f>IF(Tbl.Kosten[[#This Row],[Sanr.]]=FS$7,Tbl.Kosten[[#This Row],[Totaal kosten]],"")</f>
        <v/>
      </c>
      <c r="FT11" s="150" t="str">
        <f>IF(Tbl.Kosten[[#This Row],[Sanr.]]=FT$7,Tbl.Kosten[[#This Row],[Totaal kosten]],"")</f>
        <v/>
      </c>
      <c r="FU11" s="150" t="str">
        <f>IF(Tbl.Kosten[[#This Row],[Sanr.]]=FU$7,Tbl.Kosten[[#This Row],[Totaal kosten]],"")</f>
        <v/>
      </c>
      <c r="FV11" s="150" t="str">
        <f>IF(Tbl.Kosten[[#This Row],[Sanr.]]=FV$7,Tbl.Kosten[[#This Row],[Totaal kosten]],"")</f>
        <v/>
      </c>
      <c r="FW11" s="150" t="str">
        <f>IFERROR(_xlfn.XLOOKUP(Tbl.Kosten[[#This Row],[Activiteitencode]],Tbl.Activiteiten[Activiteitcode],Tbl.Activiteiten[Anr.],"",0,1),"")</f>
        <v/>
      </c>
      <c r="FX11" s="169" t="str">
        <f>_xlfn.CONCAT(Tbl.Kosten[[#This Row],[Pnr.]],Tbl.Kosten[[#This Row],[Sanr.]])</f>
        <v>P1</v>
      </c>
      <c r="FY11" s="150">
        <f>Tbl.Kosten[[#This Row],[Totaal kosten]]-Tbl.Kosten[[#This Row],[Subsidie]]</f>
        <v>0</v>
      </c>
      <c r="FZ11" s="150">
        <f>IF(Tbl.Kosten[[#This Row],[Pnr.]]=FZ$7,Tbl.Kosten[[#This Row],[Te financieren]],"")</f>
        <v>0</v>
      </c>
      <c r="GA11" s="150" t="str">
        <f>IF(Tbl.Kosten[[#This Row],[Pnr.]]=GA$7,Tbl.Kosten[[#This Row],[Te financieren]],"")</f>
        <v/>
      </c>
      <c r="GB11" s="150" t="str">
        <f>IF(Tbl.Kosten[[#This Row],[Pnr.]]=GB$7,Tbl.Kosten[[#This Row],[Te financieren]],"")</f>
        <v/>
      </c>
      <c r="GC11" s="150" t="str">
        <f>IF(Tbl.Kosten[[#This Row],[Pnr.]]=GC$7,Tbl.Kosten[[#This Row],[Te financieren]],"")</f>
        <v/>
      </c>
      <c r="GD11" s="150" t="str">
        <f>IF(Tbl.Kosten[[#This Row],[Pnr.]]=GD$7,Tbl.Kosten[[#This Row],[Te financieren]],"")</f>
        <v/>
      </c>
      <c r="GE11" s="150" t="str">
        <f>IF(Tbl.Kosten[[#This Row],[Pnr.]]=GE$7,Tbl.Kosten[[#This Row],[Te financieren]],"")</f>
        <v/>
      </c>
      <c r="GF11" s="150" t="str">
        <f>IF(Tbl.Kosten[[#This Row],[Pnr.]]=GF$7,Tbl.Kosten[[#This Row],[Te financieren]],"")</f>
        <v/>
      </c>
      <c r="GG11" s="150" t="str">
        <f>IF(Tbl.Kosten[[#This Row],[Pnr.]]=GG$7,Tbl.Kosten[[#This Row],[Te financieren]],"")</f>
        <v/>
      </c>
      <c r="GH11" s="150" t="str">
        <f>IF(Tbl.Kosten[[#This Row],[Pnr.]]=GH$7,Tbl.Kosten[[#This Row],[Te financieren]],"")</f>
        <v/>
      </c>
      <c r="GI11" s="150" t="str">
        <f>IF(Tbl.Kosten[[#This Row],[Pnr.]]=GI$7,Tbl.Kosten[[#This Row],[Te financieren]],"")</f>
        <v/>
      </c>
      <c r="GJ11" s="150" t="str">
        <f>IF(Tbl.Kosten[[#This Row],[Pnr.]]=GJ$7,Tbl.Kosten[[#This Row],[Te financieren]],"")</f>
        <v/>
      </c>
      <c r="GK11" s="150" t="str">
        <f>IF(Tbl.Kosten[[#This Row],[Pnr.]]=GK$7,Tbl.Kosten[[#This Row],[Te financieren]],"")</f>
        <v/>
      </c>
      <c r="GL11" s="150" t="str">
        <f>IF(Tbl.Kosten[[#This Row],[Pnr.]]=GL$7,Tbl.Kosten[[#This Row],[Te financieren]],"")</f>
        <v/>
      </c>
      <c r="GM11" s="150" t="str">
        <f>IF(Tbl.Kosten[[#This Row],[Pnr.]]=GM$7,Tbl.Kosten[[#This Row],[Te financieren]],"")</f>
        <v/>
      </c>
      <c r="GN11" s="150" t="str">
        <f>IF(Tbl.Kosten[[#This Row],[Pnr.]]=GN$7,Tbl.Kosten[[#This Row],[Te financieren]],"")</f>
        <v/>
      </c>
      <c r="GO11" s="150" t="str">
        <f>IF(Tbl.Kosten[[#This Row],[Pnr.]]=GO$7,Tbl.Kosten[[#This Row],[Te financieren]],"")</f>
        <v/>
      </c>
      <c r="GP11" s="150" t="str">
        <f>IF(Tbl.Kosten[[#This Row],[Pnr.]]=GP$7,Tbl.Kosten[[#This Row],[Te financieren]],"")</f>
        <v/>
      </c>
      <c r="GQ11" s="150" t="str">
        <f>IF(Tbl.Kosten[[#This Row],[Pnr.]]=GQ$7,Tbl.Kosten[[#This Row],[Te financieren]],"")</f>
        <v/>
      </c>
      <c r="GR11" s="150" t="str">
        <f>IF(Tbl.Kosten[[#This Row],[Pnr.]]=GR$7,Tbl.Kosten[[#This Row],[Te financieren]],"")</f>
        <v/>
      </c>
      <c r="GS11" s="150" t="str">
        <f>IF(Tbl.Kosten[[#This Row],[Pnr.]]=GS$7,Tbl.Kosten[[#This Row],[Te financieren]],"")</f>
        <v/>
      </c>
      <c r="GT11" s="150" t="str">
        <f>IF(Tbl.Kosten[[#This Row],[Pnr.]]=GT$7,Tbl.Kosten[[#This Row],[Te financieren]],"")</f>
        <v/>
      </c>
      <c r="GU11" s="150" t="str">
        <f>IF(Tbl.Kosten[[#This Row],[Pnr.]]=GU$7,Tbl.Kosten[[#This Row],[Te financieren]],"")</f>
        <v/>
      </c>
      <c r="GV11" s="150" t="str">
        <f>IF(Tbl.Kosten[[#This Row],[Pnr.]]=GV$7,Tbl.Kosten[[#This Row],[Te financieren]],"")</f>
        <v/>
      </c>
      <c r="GW11" s="150" t="str">
        <f>IF(Tbl.Kosten[[#This Row],[Pnr.]]=GW$7,Tbl.Kosten[[#This Row],[Te financieren]],"")</f>
        <v/>
      </c>
      <c r="GX11" s="150" t="str">
        <f>IF(Tbl.Kosten[[#This Row],[Pnr.]]=GX$7,Tbl.Kosten[[#This Row],[Te financieren]],"")</f>
        <v/>
      </c>
      <c r="GY11" s="150" t="str">
        <f>IF(Tbl.Kosten[[#This Row],[Pnr.]]=GY$7,Tbl.Kosten[[#This Row],[Te financieren]],"")</f>
        <v/>
      </c>
      <c r="GZ11" s="150" t="str">
        <f>IF(Tbl.Kosten[[#This Row],[Pnr.]]=GZ$7,Tbl.Kosten[[#This Row],[Te financieren]],"")</f>
        <v/>
      </c>
      <c r="HA11" s="150" t="str">
        <f>IF(Tbl.Kosten[[#This Row],[Pnr.]]=HA$7,Tbl.Kosten[[#This Row],[Te financieren]],"")</f>
        <v/>
      </c>
      <c r="HB11" s="150" t="str">
        <f>IF(Tbl.Kosten[[#This Row],[Pnr.]]=HB$7,Tbl.Kosten[[#This Row],[Te financieren]],"")</f>
        <v/>
      </c>
      <c r="HC11" s="150" t="str">
        <f>IF(Tbl.Kosten[[#This Row],[Pnr.]]=HC$7,Tbl.Kosten[[#This Row],[Te financieren]],"")</f>
        <v/>
      </c>
      <c r="HD11" s="150" t="str">
        <f>IF(Tbl.Kosten[[#This Row],[Pnr.]]=HD$7,Tbl.Kosten[[#This Row],[Te financieren]],"")</f>
        <v/>
      </c>
      <c r="HE11" s="150" t="str">
        <f>IF(Tbl.Kosten[[#This Row],[Pnr.]]=HE$7,Tbl.Kosten[[#This Row],[Te financieren]],"")</f>
        <v/>
      </c>
      <c r="HF11" s="150" t="str">
        <f>IF(Tbl.Kosten[[#This Row],[Pnr.]]=HF$7,Tbl.Kosten[[#This Row],[Te financieren]],"")</f>
        <v/>
      </c>
      <c r="HG11" s="150" t="str">
        <f>IF(Tbl.Kosten[[#This Row],[Pnr.]]=HG$7,Tbl.Kosten[[#This Row],[Te financieren]],"")</f>
        <v/>
      </c>
      <c r="HH11" s="150" t="str">
        <f>IF(Tbl.Kosten[[#This Row],[Pnr.]]=HH$7,Tbl.Kosten[[#This Row],[Te financieren]],"")</f>
        <v/>
      </c>
      <c r="HI11" s="150" t="str">
        <f>IF(Tbl.Kosten[[#This Row],[Pnr.]]=HI$7,Tbl.Kosten[[#This Row],[Te financieren]],"")</f>
        <v/>
      </c>
      <c r="HJ11" s="150" t="str">
        <f>IF(Tbl.Kosten[[#This Row],[Pnr.]]=HJ$7,Tbl.Kosten[[#This Row],[Te financieren]],"")</f>
        <v/>
      </c>
      <c r="HK11" s="150" t="str">
        <f>IF(Tbl.Kosten[[#This Row],[Pnr.]]=HK$7,Tbl.Kosten[[#This Row],[Te financieren]],"")</f>
        <v/>
      </c>
      <c r="HL11" s="150" t="str">
        <f>IF(Tbl.Kosten[[#This Row],[Pnr.]]=HL$7,Tbl.Kosten[[#This Row],[Te financieren]],"")</f>
        <v/>
      </c>
      <c r="HM11" s="150" t="str">
        <f>IF(Tbl.Kosten[[#This Row],[Pnr.]]=HM$7,Tbl.Kosten[[#This Row],[Te financieren]],"")</f>
        <v/>
      </c>
      <c r="HN11" s="150" t="str">
        <f>IF(Tbl.Kosten[[#This Row],[Pnr.]]=HN$7,Tbl.Kosten[[#This Row],[Te financieren]],"")</f>
        <v/>
      </c>
      <c r="HO11" s="150" t="str">
        <f>IF(Tbl.Kosten[[#This Row],[Pnr.]]=HO$7,Tbl.Kosten[[#This Row],[Te financieren]],"")</f>
        <v/>
      </c>
      <c r="HP11" s="150" t="str">
        <f>IF(Tbl.Kosten[[#This Row],[Pnr.]]=HP$7,Tbl.Kosten[[#This Row],[Te financieren]],"")</f>
        <v/>
      </c>
      <c r="HQ11" s="150" t="str">
        <f>IF(Tbl.Kosten[[#This Row],[Pnr.]]=HQ$7,Tbl.Kosten[[#This Row],[Te financieren]],"")</f>
        <v/>
      </c>
      <c r="HR11" s="150" t="str">
        <f>IF(Tbl.Kosten[[#This Row],[Pnr.]]=HR$7,Tbl.Kosten[[#This Row],[Te financieren]],"")</f>
        <v/>
      </c>
      <c r="HS11" s="150" t="str">
        <f>IF(Tbl.Kosten[[#This Row],[Pnr.]]=HS$7,Tbl.Kosten[[#This Row],[Te financieren]],"")</f>
        <v/>
      </c>
      <c r="HT11" s="150" t="str">
        <f>IF(Tbl.Kosten[[#This Row],[Pnr.]]=HT$7,Tbl.Kosten[[#This Row],[Te financieren]],"")</f>
        <v/>
      </c>
      <c r="HU11" s="150" t="str">
        <f>IF(Tbl.Kosten[[#This Row],[Pnr.]]=HU$7,Tbl.Kosten[[#This Row],[Te financieren]],"")</f>
        <v/>
      </c>
      <c r="HV11" s="150" t="str">
        <f>IF(Tbl.Kosten[[#This Row],[Pnr.]]=HV$7,Tbl.Kosten[[#This Row],[Te financieren]],"")</f>
        <v/>
      </c>
      <c r="HW11" s="150" t="str">
        <f>IF(Tbl.Kosten[[#This Row],[Pnr.]]=HW$7,Tbl.Kosten[[#This Row],[Te financieren]],"")</f>
        <v/>
      </c>
    </row>
    <row r="12" spans="2:16383" x14ac:dyDescent="0.3">
      <c r="B12" s="137"/>
      <c r="C12" s="137"/>
      <c r="D12" s="136"/>
      <c r="E12" s="261"/>
      <c r="F12" s="135"/>
      <c r="G12" s="11" t="str">
        <f>IF(Tbl.Kosten[[#This Row],[Medewerker e/o 
functie]]&lt;&gt;"",_xlfn.XLOOKUP(Tbl.Kosten[[#This Row],[Medewerker e/o 
functie]],Tbl.Uurtarief[Medewerker en/of functie],Tbl.Uurtarief[Uurtarief],"",0,1),"")</f>
        <v/>
      </c>
      <c r="H12" s="121">
        <f>IFERROR(Tbl.Kosten[[#This Row],[Uren]]*Tbl.Kosten[[#This Row],[Uurtarief]],0)</f>
        <v>0</v>
      </c>
      <c r="I12" s="119" t="str">
        <f>IF(Tbl.Kosten[[#This Row],[Subtotaal uren]]&lt;&gt;0,_xlfn.XLOOKUP(Tbl.Kosten[[#This Row],[Medewerker e/o 
functie]],Tbl.Uurtarief[Medewerker en/of functie],Tbl.Uurtarief[Kostensoort arbeid],"",0,1),"")</f>
        <v/>
      </c>
      <c r="J12" s="137"/>
      <c r="K12" s="135"/>
      <c r="L12" s="139" t="str">
        <f>IF(Tbl.Kosten[[#This Row],[Activum]]&lt;&gt;"",_xlfn.XLOOKUP(Tbl.Kosten[[#This Row],[Activum]],Tbl.Afschrijvingskosten[Activum],Tbl.Afschrijvingskosten[Tarief per afschrijvings-eenheid],"",0,1),"")</f>
        <v/>
      </c>
      <c r="M12" s="122">
        <f>IFERROR(Tbl.Kosten[[#This Row],[Een-
heden]]*Tbl.Kosten[[#This Row],[Afschrijvings-
tarief]],0)</f>
        <v>0</v>
      </c>
      <c r="N12" s="122" t="str">
        <f>IF(Tbl.Kosten[[#This Row],[Subtotaal afschrijving]]&lt;&gt;0,Lijsten!$A$7,"")</f>
        <v/>
      </c>
      <c r="O12" s="140"/>
      <c r="P12" s="135"/>
      <c r="Q12" s="138"/>
      <c r="R12" s="122">
        <f>IFERROR(Tbl.Kosten[[#This Row],[Aantal]]*Tbl.Kosten[[#This Row],[Tarief]],0)</f>
        <v>0</v>
      </c>
      <c r="S12" s="8">
        <f>IFERROR(Tbl.Kosten[[#This Row],[Subtotaal overige kosten]]+Tbl.Kosten[[#This Row],[Subtotaal uren]]+Tbl.Kosten[[#This Row],[Subtotaal afschrijving]],0)</f>
        <v>0</v>
      </c>
      <c r="T12" s="8">
        <f>IFERROR(Tbl.Kosten[[#This Row],[Totaal kosten]]*Tbl.Kosten[[#This Row],[Subsidie%]],0)</f>
        <v>0</v>
      </c>
      <c r="U12" s="4" t="str" cm="1">
        <f t="array" ref="U12">IFERROR(_xlfn.IFS(Tbl.Kosten[[#This Row],[Subtotaal uren]]&lt;&gt;0,Tbl.Kosten[[#This Row],[Kostensoort arbeid]],Tbl.Kosten[[#This Row],[Subtotaal afschrijving]]&lt;&gt;0,Tbl.Kosten[[#This Row],[Kostensoort afschrijving]],Tbl.Kosten[[#This Row],[Subtotaal overige kosten]]&lt;&gt;0,Tbl.Kosten[[#This Row],[Kostensoort overig]]),"")</f>
        <v/>
      </c>
      <c r="V12" s="4" t="str">
        <f>IFERROR(_xlfn.XLOOKUP(Tbl.Kosten[[#This Row],[Activiteitencode]],Tbl.Activiteiten[Activiteitcode],Tbl.Activiteiten[Werkpakketcode],"",0,1),"")</f>
        <v/>
      </c>
      <c r="W12" s="4" t="str">
        <f>IFERROR(_xlfn.XLOOKUP(Tbl.Kosten[[#This Row],[Werkpakketcode]],Tbl.Werkpakketten[Werkpakketcode],Tbl.Werkpakketten[Subsidiabele activiteit],"",0,1),"")</f>
        <v/>
      </c>
      <c r="X12" s="12">
        <f>IFERROR(_xlfn.XLOOKUP(Tbl.Kosten[[#This Row],[Sanr.]],Tbl.Subsidiehoogte[SAnr.],Tbl.Subsidiehoogte[Sub. Percentage],0,0,1),0)</f>
        <v>0</v>
      </c>
      <c r="Y12" s="144" t="str">
        <f>IFERROR(_xlfn.XLOOKUP(Tbl.Kosten[[#This Row],[Partnercode]],Tbl.Projectpartners[Partnercode],Tbl.Projectpartners[PNr.],"",0,1),"")</f>
        <v>P1</v>
      </c>
      <c r="Z12" s="148">
        <f>IF(Tbl.Kosten[[#This Row],[Pnr.]]=Z$7,Tbl.Kosten[[#This Row],[Totaal kosten]],"")</f>
        <v>0</v>
      </c>
      <c r="AA12" s="148" t="str">
        <f>IF(Tbl.Kosten[[#This Row],[Pnr.]]=AA$7,Tbl.Kosten[[#This Row],[Totaal kosten]],"")</f>
        <v/>
      </c>
      <c r="AB12" s="148" t="str">
        <f>IF(Tbl.Kosten[[#This Row],[Pnr.]]=AB$7,Tbl.Kosten[[#This Row],[Totaal kosten]],"")</f>
        <v/>
      </c>
      <c r="AC12" s="148" t="str">
        <f>IF(Tbl.Kosten[[#This Row],[Pnr.]]=AC$7,Tbl.Kosten[[#This Row],[Totaal kosten]],"")</f>
        <v/>
      </c>
      <c r="AD12" s="148" t="str">
        <f>IF(Tbl.Kosten[[#This Row],[Pnr.]]=AD$7,Tbl.Kosten[[#This Row],[Totaal kosten]],"")</f>
        <v/>
      </c>
      <c r="AE12" s="148" t="str">
        <f>IF(Tbl.Kosten[[#This Row],[Pnr.]]=AE$7,Tbl.Kosten[[#This Row],[Totaal kosten]],"")</f>
        <v/>
      </c>
      <c r="AF12" s="148" t="str">
        <f>IF(Tbl.Kosten[[#This Row],[Pnr.]]=AF$7,Tbl.Kosten[[#This Row],[Totaal kosten]],"")</f>
        <v/>
      </c>
      <c r="AG12" s="148" t="str">
        <f>IF(Tbl.Kosten[[#This Row],[Pnr.]]=AG$7,Tbl.Kosten[[#This Row],[Totaal kosten]],"")</f>
        <v/>
      </c>
      <c r="AH12" s="148" t="str">
        <f>IF(Tbl.Kosten[[#This Row],[Pnr.]]=AH$7,Tbl.Kosten[[#This Row],[Totaal kosten]],"")</f>
        <v/>
      </c>
      <c r="AI12" s="148" t="str">
        <f>IF(Tbl.Kosten[[#This Row],[Pnr.]]=AI$7,Tbl.Kosten[[#This Row],[Totaal kosten]],"")</f>
        <v/>
      </c>
      <c r="AJ12" s="148" t="str">
        <f>IF(Tbl.Kosten[[#This Row],[Pnr.]]=AJ$7,Tbl.Kosten[[#This Row],[Totaal kosten]],"")</f>
        <v/>
      </c>
      <c r="AK12" s="148" t="str">
        <f>IF(Tbl.Kosten[[#This Row],[Pnr.]]=AK$7,Tbl.Kosten[[#This Row],[Totaal kosten]],"")</f>
        <v/>
      </c>
      <c r="AL12" s="148" t="str">
        <f>IF(Tbl.Kosten[[#This Row],[Pnr.]]=AL$7,Tbl.Kosten[[#This Row],[Totaal kosten]],"")</f>
        <v/>
      </c>
      <c r="AM12" s="148" t="str">
        <f>IF(Tbl.Kosten[[#This Row],[Pnr.]]=AM$7,Tbl.Kosten[[#This Row],[Totaal kosten]],"")</f>
        <v/>
      </c>
      <c r="AN12" s="148" t="str">
        <f>IF(Tbl.Kosten[[#This Row],[Pnr.]]=AN$7,Tbl.Kosten[[#This Row],[Totaal kosten]],"")</f>
        <v/>
      </c>
      <c r="AO12" s="148" t="str">
        <f>IF(Tbl.Kosten[[#This Row],[Pnr.]]=AO$7,Tbl.Kosten[[#This Row],[Totaal kosten]],"")</f>
        <v/>
      </c>
      <c r="AP12" s="148" t="str">
        <f>IF(Tbl.Kosten[[#This Row],[Pnr.]]=AP$7,Tbl.Kosten[[#This Row],[Totaal kosten]],"")</f>
        <v/>
      </c>
      <c r="AQ12" s="148" t="str">
        <f>IF(Tbl.Kosten[[#This Row],[Pnr.]]=AQ$7,Tbl.Kosten[[#This Row],[Totaal kosten]],"")</f>
        <v/>
      </c>
      <c r="AR12" s="148" t="str">
        <f>IF(Tbl.Kosten[[#This Row],[Pnr.]]=AR$7,Tbl.Kosten[[#This Row],[Totaal kosten]],"")</f>
        <v/>
      </c>
      <c r="AS12" s="148" t="str">
        <f>IF(Tbl.Kosten[[#This Row],[Pnr.]]=AS$7,Tbl.Kosten[[#This Row],[Totaal kosten]],"")</f>
        <v/>
      </c>
      <c r="AT12" s="148" t="str">
        <f>IF(Tbl.Kosten[[#This Row],[Pnr.]]=AT$7,Tbl.Kosten[[#This Row],[Totaal kosten]],"")</f>
        <v/>
      </c>
      <c r="AU12" s="148" t="str">
        <f>IF(Tbl.Kosten[[#This Row],[Pnr.]]=AU$7,Tbl.Kosten[[#This Row],[Totaal kosten]],"")</f>
        <v/>
      </c>
      <c r="AV12" s="148" t="str">
        <f>IF(Tbl.Kosten[[#This Row],[Pnr.]]=AV$7,Tbl.Kosten[[#This Row],[Totaal kosten]],"")</f>
        <v/>
      </c>
      <c r="AW12" s="148" t="str">
        <f>IF(Tbl.Kosten[[#This Row],[Pnr.]]=AW$7,Tbl.Kosten[[#This Row],[Totaal kosten]],"")</f>
        <v/>
      </c>
      <c r="AX12" s="148" t="str">
        <f>IF(Tbl.Kosten[[#This Row],[Pnr.]]=AX$7,Tbl.Kosten[[#This Row],[Totaal kosten]],"")</f>
        <v/>
      </c>
      <c r="AY12" s="148" t="str">
        <f>IF(Tbl.Kosten[[#This Row],[Pnr.]]=AY$7,Tbl.Kosten[[#This Row],[Totaal kosten]],"")</f>
        <v/>
      </c>
      <c r="AZ12" s="148" t="str">
        <f>IF(Tbl.Kosten[[#This Row],[Pnr.]]=AZ$7,Tbl.Kosten[[#This Row],[Totaal kosten]],"")</f>
        <v/>
      </c>
      <c r="BA12" s="148" t="str">
        <f>IF(Tbl.Kosten[[#This Row],[Pnr.]]=BA$7,Tbl.Kosten[[#This Row],[Totaal kosten]],"")</f>
        <v/>
      </c>
      <c r="BB12" s="148" t="str">
        <f>IF(Tbl.Kosten[[#This Row],[Pnr.]]=BB$7,Tbl.Kosten[[#This Row],[Totaal kosten]],"")</f>
        <v/>
      </c>
      <c r="BC12" s="148" t="str">
        <f>IF(Tbl.Kosten[[#This Row],[Pnr.]]=BC$7,Tbl.Kosten[[#This Row],[Totaal kosten]],"")</f>
        <v/>
      </c>
      <c r="BD12" s="148" t="str">
        <f>IF(Tbl.Kosten[[#This Row],[Pnr.]]=BD$7,Tbl.Kosten[[#This Row],[Totaal kosten]],"")</f>
        <v/>
      </c>
      <c r="BE12" s="148" t="str">
        <f>IF(Tbl.Kosten[[#This Row],[Pnr.]]=BE$7,Tbl.Kosten[[#This Row],[Totaal kosten]],"")</f>
        <v/>
      </c>
      <c r="BF12" s="148" t="str">
        <f>IF(Tbl.Kosten[[#This Row],[Pnr.]]=BF$7,Tbl.Kosten[[#This Row],[Totaal kosten]],"")</f>
        <v/>
      </c>
      <c r="BG12" s="148" t="str">
        <f>IF(Tbl.Kosten[[#This Row],[Pnr.]]=BG$7,Tbl.Kosten[[#This Row],[Totaal kosten]],"")</f>
        <v/>
      </c>
      <c r="BH12" s="148" t="str">
        <f>IF(Tbl.Kosten[[#This Row],[Pnr.]]=BH$7,Tbl.Kosten[[#This Row],[Totaal kosten]],"")</f>
        <v/>
      </c>
      <c r="BI12" s="148" t="str">
        <f>IF(Tbl.Kosten[[#This Row],[Pnr.]]=BI$7,Tbl.Kosten[[#This Row],[Totaal kosten]],"")</f>
        <v/>
      </c>
      <c r="BJ12" s="148" t="str">
        <f>IF(Tbl.Kosten[[#This Row],[Pnr.]]=BJ$7,Tbl.Kosten[[#This Row],[Totaal kosten]],"")</f>
        <v/>
      </c>
      <c r="BK12" s="148" t="str">
        <f>IF(Tbl.Kosten[[#This Row],[Pnr.]]=BK$7,Tbl.Kosten[[#This Row],[Totaal kosten]],"")</f>
        <v/>
      </c>
      <c r="BL12" s="148" t="str">
        <f>IF(Tbl.Kosten[[#This Row],[Pnr.]]=BL$7,Tbl.Kosten[[#This Row],[Totaal kosten]],"")</f>
        <v/>
      </c>
      <c r="BM12" s="148" t="str">
        <f>IF(Tbl.Kosten[[#This Row],[Pnr.]]=BM$7,Tbl.Kosten[[#This Row],[Totaal kosten]],"")</f>
        <v/>
      </c>
      <c r="BN12" s="148" t="str">
        <f>IF(Tbl.Kosten[[#This Row],[Pnr.]]=BN$7,Tbl.Kosten[[#This Row],[Totaal kosten]],"")</f>
        <v/>
      </c>
      <c r="BO12" s="148" t="str">
        <f>IF(Tbl.Kosten[[#This Row],[Pnr.]]=BO$7,Tbl.Kosten[[#This Row],[Totaal kosten]],"")</f>
        <v/>
      </c>
      <c r="BP12" s="148" t="str">
        <f>IF(Tbl.Kosten[[#This Row],[Pnr.]]=BP$7,Tbl.Kosten[[#This Row],[Totaal kosten]],"")</f>
        <v/>
      </c>
      <c r="BQ12" s="148" t="str">
        <f>IF(Tbl.Kosten[[#This Row],[Pnr.]]=BQ$7,Tbl.Kosten[[#This Row],[Totaal kosten]],"")</f>
        <v/>
      </c>
      <c r="BR12" s="148" t="str">
        <f>IF(Tbl.Kosten[[#This Row],[Pnr.]]=BR$7,Tbl.Kosten[[#This Row],[Totaal kosten]],"")</f>
        <v/>
      </c>
      <c r="BS12" s="148" t="str">
        <f>IF(Tbl.Kosten[[#This Row],[Pnr.]]=BS$7,Tbl.Kosten[[#This Row],[Totaal kosten]],"")</f>
        <v/>
      </c>
      <c r="BT12" s="148" t="str">
        <f>IF(Tbl.Kosten[[#This Row],[Pnr.]]=BT$7,Tbl.Kosten[[#This Row],[Totaal kosten]],"")</f>
        <v/>
      </c>
      <c r="BU12" s="148" t="str">
        <f>IF(Tbl.Kosten[[#This Row],[Pnr.]]=BU$7,Tbl.Kosten[[#This Row],[Totaal kosten]],"")</f>
        <v/>
      </c>
      <c r="BV12" s="148" t="str">
        <f>IF(Tbl.Kosten[[#This Row],[Pnr.]]=BV$7,Tbl.Kosten[[#This Row],[Totaal kosten]],"")</f>
        <v/>
      </c>
      <c r="BW12" s="148" t="str">
        <f>IF(Tbl.Kosten[[#This Row],[Pnr.]]=BW$7,Tbl.Kosten[[#This Row],[Totaal kosten]],"")</f>
        <v/>
      </c>
      <c r="BX12" s="148" t="str">
        <f>IFERROR(_xlfn.XLOOKUP(Tbl.Kosten[[#This Row],[Werkpakketcode]],Tbl.Werkpakketten[Werkpakketcode],Tbl.Werkpakketten[WPnr.],"",0,1),"")</f>
        <v/>
      </c>
      <c r="BY12" s="148" t="str">
        <f>IF(Tbl.Kosten[[#This Row],[WPnr.]]=BY$7,Tbl.Kosten[[#This Row],[Totaal kosten]],"")</f>
        <v/>
      </c>
      <c r="BZ12" s="148" t="str">
        <f>IF(Tbl.Kosten[[#This Row],[WPnr.]]=BZ$7,Tbl.Kosten[[#This Row],[Totaal kosten]],"")</f>
        <v/>
      </c>
      <c r="CA12" s="148" t="str">
        <f>IF(Tbl.Kosten[[#This Row],[WPnr.]]=CA$7,Tbl.Kosten[[#This Row],[Totaal kosten]],"")</f>
        <v/>
      </c>
      <c r="CB12" s="148" t="str">
        <f>IF(Tbl.Kosten[[#This Row],[WPnr.]]=CB$7,Tbl.Kosten[[#This Row],[Totaal kosten]],"")</f>
        <v/>
      </c>
      <c r="CC12" s="148" t="str">
        <f>IF(Tbl.Kosten[[#This Row],[WPnr.]]=CC$7,Tbl.Kosten[[#This Row],[Totaal kosten]],"")</f>
        <v/>
      </c>
      <c r="CD12" s="148" t="str">
        <f>IF(Tbl.Kosten[[#This Row],[WPnr.]]=CD$7,Tbl.Kosten[[#This Row],[Totaal kosten]],"")</f>
        <v/>
      </c>
      <c r="CE12" s="148" t="str">
        <f>IF(Tbl.Kosten[[#This Row],[WPnr.]]=CE$7,Tbl.Kosten[[#This Row],[Totaal kosten]],"")</f>
        <v/>
      </c>
      <c r="CF12" s="148" t="str">
        <f>IF(Tbl.Kosten[[#This Row],[WPnr.]]=CF$7,Tbl.Kosten[[#This Row],[Totaal kosten]],"")</f>
        <v/>
      </c>
      <c r="CG12" s="148" t="str">
        <f>IF(Tbl.Kosten[[#This Row],[WPnr.]]=CG$7,Tbl.Kosten[[#This Row],[Totaal kosten]],"")</f>
        <v/>
      </c>
      <c r="CH12" s="148" t="str">
        <f>IF(Tbl.Kosten[[#This Row],[WPnr.]]=CH$7,Tbl.Kosten[[#This Row],[Totaal kosten]],"")</f>
        <v/>
      </c>
      <c r="CI12" s="148" t="str">
        <f>IF(Tbl.Kosten[[#This Row],[WPnr.]]=CI$7,Tbl.Kosten[[#This Row],[Totaal kosten]],"")</f>
        <v/>
      </c>
      <c r="CJ12" s="148" t="str">
        <f>IF(Tbl.Kosten[[#This Row],[WPnr.]]=CJ$7,Tbl.Kosten[[#This Row],[Totaal kosten]],"")</f>
        <v/>
      </c>
      <c r="CK12" s="148" t="str">
        <f>IF(Tbl.Kosten[[#This Row],[WPnr.]]=CK$7,Tbl.Kosten[[#This Row],[Totaal kosten]],"")</f>
        <v/>
      </c>
      <c r="CL12" s="148" t="str">
        <f>IF(Tbl.Kosten[[#This Row],[WPnr.]]=CL$7,Tbl.Kosten[[#This Row],[Totaal kosten]],"")</f>
        <v/>
      </c>
      <c r="CM12" s="148" t="str">
        <f>IF(Tbl.Kosten[[#This Row],[WPnr.]]=CM$7,Tbl.Kosten[[#This Row],[Totaal kosten]],"")</f>
        <v/>
      </c>
      <c r="CN12" s="148" t="str">
        <f>IF(Tbl.Kosten[[#This Row],[WPnr.]]=CN$7,Tbl.Kosten[[#This Row],[Totaal kosten]],"")</f>
        <v/>
      </c>
      <c r="CO12" s="148" t="str">
        <f>IF(Tbl.Kosten[[#This Row],[WPnr.]]=CO$7,Tbl.Kosten[[#This Row],[Totaal kosten]],"")</f>
        <v/>
      </c>
      <c r="CP12" s="148" t="str">
        <f>IF(Tbl.Kosten[[#This Row],[WPnr.]]=CP$7,Tbl.Kosten[[#This Row],[Totaal kosten]],"")</f>
        <v/>
      </c>
      <c r="CQ12" s="148" t="str">
        <f>IF(Tbl.Kosten[[#This Row],[WPnr.]]=CQ$7,Tbl.Kosten[[#This Row],[Totaal kosten]],"")</f>
        <v/>
      </c>
      <c r="CR12" s="148" t="str">
        <f>IF(Tbl.Kosten[[#This Row],[WPnr.]]=CR$7,Tbl.Kosten[[#This Row],[Totaal kosten]],"")</f>
        <v/>
      </c>
      <c r="CS12" s="148" t="str">
        <f>IF(Tbl.Kosten[[#This Row],[WPnr.]]=CS$7,Tbl.Kosten[[#This Row],[Totaal kosten]],"")</f>
        <v/>
      </c>
      <c r="CT12" s="148" t="str">
        <f>IF(Tbl.Kosten[[#This Row],[WPnr.]]=CT$7,Tbl.Kosten[[#This Row],[Totaal kosten]],"")</f>
        <v/>
      </c>
      <c r="CU12" s="148" t="str">
        <f>IF(Tbl.Kosten[[#This Row],[WPnr.]]=CU$7,Tbl.Kosten[[#This Row],[Totaal kosten]],"")</f>
        <v/>
      </c>
      <c r="CV12" s="148" t="str">
        <f>IF(Tbl.Kosten[[#This Row],[WPnr.]]=CV$7,Tbl.Kosten[[#This Row],[Totaal kosten]],"")</f>
        <v/>
      </c>
      <c r="CW12" s="148" t="str">
        <f>IF(Tbl.Kosten[[#This Row],[WPnr.]]=CW$7,Tbl.Kosten[[#This Row],[Totaal kosten]],"")</f>
        <v/>
      </c>
      <c r="CX12" s="148" t="str">
        <f>IF(Tbl.Kosten[[#This Row],[WPnr.]]=CX$7,Tbl.Kosten[[#This Row],[Totaal kosten]],"")</f>
        <v/>
      </c>
      <c r="CY12" s="148" t="str">
        <f>IF(Tbl.Kosten[[#This Row],[WPnr.]]=CY$7,Tbl.Kosten[[#This Row],[Totaal kosten]],"")</f>
        <v/>
      </c>
      <c r="CZ12" s="148" t="str">
        <f>IF(Tbl.Kosten[[#This Row],[WPnr.]]=CZ$7,Tbl.Kosten[[#This Row],[Totaal kosten]],"")</f>
        <v/>
      </c>
      <c r="DA12" s="148" t="str">
        <f>IF(Tbl.Kosten[[#This Row],[WPnr.]]=DA$7,Tbl.Kosten[[#This Row],[Totaal kosten]],"")</f>
        <v/>
      </c>
      <c r="DB12" s="148" t="str">
        <f>IF(Tbl.Kosten[[#This Row],[WPnr.]]=DB$7,Tbl.Kosten[[#This Row],[Totaal kosten]],"")</f>
        <v/>
      </c>
      <c r="DC12" s="148" t="str">
        <f>IF(Tbl.Kosten[[#This Row],[WPnr.]]=DC$7,Tbl.Kosten[[#This Row],[Totaal kosten]],"")</f>
        <v/>
      </c>
      <c r="DD12" s="148" t="str">
        <f>IF(Tbl.Kosten[[#This Row],[WPnr.]]=DD$7,Tbl.Kosten[[#This Row],[Totaal kosten]],"")</f>
        <v/>
      </c>
      <c r="DE12" s="148" t="str">
        <f>IF(Tbl.Kosten[[#This Row],[WPnr.]]=DE$7,Tbl.Kosten[[#This Row],[Totaal kosten]],"")</f>
        <v/>
      </c>
      <c r="DF12" s="148" t="str">
        <f>IF(Tbl.Kosten[[#This Row],[WPnr.]]=DF$7,Tbl.Kosten[[#This Row],[Totaal kosten]],"")</f>
        <v/>
      </c>
      <c r="DG12" s="148" t="str">
        <f>IF(Tbl.Kosten[[#This Row],[WPnr.]]=DG$7,Tbl.Kosten[[#This Row],[Totaal kosten]],"")</f>
        <v/>
      </c>
      <c r="DH12" s="148" t="str">
        <f>IF(Tbl.Kosten[[#This Row],[WPnr.]]=DH$7,Tbl.Kosten[[#This Row],[Totaal kosten]],"")</f>
        <v/>
      </c>
      <c r="DI12" s="148" t="str">
        <f>IF(Tbl.Kosten[[#This Row],[WPnr.]]=DI$7,Tbl.Kosten[[#This Row],[Totaal kosten]],"")</f>
        <v/>
      </c>
      <c r="DJ12" s="148" t="str">
        <f>IF(Tbl.Kosten[[#This Row],[WPnr.]]=DJ$7,Tbl.Kosten[[#This Row],[Totaal kosten]],"")</f>
        <v/>
      </c>
      <c r="DK12" s="148" t="str">
        <f>IF(Tbl.Kosten[[#This Row],[WPnr.]]=DK$7,Tbl.Kosten[[#This Row],[Totaal kosten]],"")</f>
        <v/>
      </c>
      <c r="DL12" s="148" t="str">
        <f>IF(Tbl.Kosten[[#This Row],[WPnr.]]=DL$7,Tbl.Kosten[[#This Row],[Totaal kosten]],"")</f>
        <v/>
      </c>
      <c r="DM12" s="148" t="str">
        <f>IF(Tbl.Kosten[[#This Row],[WPnr.]]=DM$7,Tbl.Kosten[[#This Row],[Totaal kosten]],"")</f>
        <v/>
      </c>
      <c r="DN12" s="148" t="str">
        <f>IF(Tbl.Kosten[[#This Row],[WPnr.]]=DN$7,Tbl.Kosten[[#This Row],[Totaal kosten]],"")</f>
        <v/>
      </c>
      <c r="DO12" s="148" t="str">
        <f>IF(Tbl.Kosten[[#This Row],[WPnr.]]=DO$7,Tbl.Kosten[[#This Row],[Totaal kosten]],"")</f>
        <v/>
      </c>
      <c r="DP12" s="148" t="str">
        <f>IF(Tbl.Kosten[[#This Row],[WPnr.]]=DP$7,Tbl.Kosten[[#This Row],[Totaal kosten]],"")</f>
        <v/>
      </c>
      <c r="DQ12" s="148" t="str">
        <f>IF(Tbl.Kosten[[#This Row],[WPnr.]]=DQ$7,Tbl.Kosten[[#This Row],[Totaal kosten]],"")</f>
        <v/>
      </c>
      <c r="DR12" s="148" t="str">
        <f>IF(Tbl.Kosten[[#This Row],[WPnr.]]=DR$7,Tbl.Kosten[[#This Row],[Totaal kosten]],"")</f>
        <v/>
      </c>
      <c r="DS12" s="148" t="str">
        <f>IF(Tbl.Kosten[[#This Row],[WPnr.]]=DS$7,Tbl.Kosten[[#This Row],[Totaal kosten]],"")</f>
        <v/>
      </c>
      <c r="DT12" s="148" t="str">
        <f>IF(Tbl.Kosten[[#This Row],[WPnr.]]=DT$7,Tbl.Kosten[[#This Row],[Totaal kosten]],"")</f>
        <v/>
      </c>
      <c r="DU12" s="148" t="str">
        <f>IF(Tbl.Kosten[[#This Row],[WPnr.]]=DU$7,Tbl.Kosten[[#This Row],[Totaal kosten]],"")</f>
        <v/>
      </c>
      <c r="DV12" s="148" t="str">
        <f>IF(Tbl.Kosten[[#This Row],[WPnr.]]=DV$7,Tbl.Kosten[[#This Row],[Totaal kosten]],"")</f>
        <v/>
      </c>
      <c r="DW12" s="150" t="str">
        <f>IFERROR(_xlfn.XLOOKUP(Tbl.Kosten[[#This Row],[Kostensoort]],Tbl.Kostensoorten[Kostensoorten],Tbl.Kostensoorten[KSnr.],"",0,1),"")</f>
        <v/>
      </c>
      <c r="DX12" s="150" t="str">
        <f>IF(Tbl.Kosten[[#This Row],[KSnr.]]=DX$7,Tbl.Kosten[[#This Row],[Totaal kosten]],"")</f>
        <v/>
      </c>
      <c r="DY12" s="150" t="str">
        <f>IF(Tbl.Kosten[[#This Row],[KSnr.]]=DY$7,Tbl.Kosten[[#This Row],[Totaal kosten]],"")</f>
        <v/>
      </c>
      <c r="DZ12" s="150" t="str">
        <f>IF(Tbl.Kosten[[#This Row],[KSnr.]]=DZ$7,Tbl.Kosten[[#This Row],[Totaal kosten]],"")</f>
        <v/>
      </c>
      <c r="EA12" s="150" t="str">
        <f>IF(Tbl.Kosten[[#This Row],[KSnr.]]=EA$7,Tbl.Kosten[[#This Row],[Totaal kosten]],"")</f>
        <v/>
      </c>
      <c r="EB12" s="150" t="str">
        <f>IF(Tbl.Kosten[[#This Row],[KSnr.]]=EB$7,Tbl.Kosten[[#This Row],[Totaal kosten]],"")</f>
        <v/>
      </c>
      <c r="EC12" s="150" t="str">
        <f>IF(Tbl.Kosten[[#This Row],[KSnr.]]=EC$7,Tbl.Kosten[[#This Row],[Totaal kosten]],"")</f>
        <v/>
      </c>
      <c r="ED12" s="150" t="str">
        <f>IF(Tbl.Kosten[[#This Row],[KSnr.]]=ED$7,Tbl.Kosten[[#This Row],[Totaal kosten]],"")</f>
        <v/>
      </c>
      <c r="EE12" s="150" t="str">
        <f>IF(Tbl.Kosten[[#This Row],[KSnr.]]=EE$7,Tbl.Kosten[[#This Row],[Totaal kosten]],"")</f>
        <v/>
      </c>
      <c r="EF12" s="150" t="str">
        <f>IF(Tbl.Kosten[[#This Row],[KSnr.]]=EF$7,Tbl.Kosten[[#This Row],[Totaal kosten]],"")</f>
        <v/>
      </c>
      <c r="EG12" s="150" t="str">
        <f>IF(Tbl.Kosten[[#This Row],[KSnr.]]=EG$7,Tbl.Kosten[[#This Row],[Totaal kosten]],"")</f>
        <v/>
      </c>
      <c r="EH12" s="150" t="str">
        <f>IF(Tbl.Kosten[[#This Row],[KSnr.]]=EH$7,Tbl.Kosten[[#This Row],[Totaal kosten]],"")</f>
        <v/>
      </c>
      <c r="EI12" s="150" t="str">
        <f>IF(Tbl.Kosten[[#This Row],[KSnr.]]=EI$7,Tbl.Kosten[[#This Row],[Totaal kosten]],"")</f>
        <v/>
      </c>
      <c r="EJ12" s="150" t="str">
        <f>IF(Tbl.Kosten[[#This Row],[KSnr.]]=EJ$7,Tbl.Kosten[[#This Row],[Totaal kosten]],"")</f>
        <v/>
      </c>
      <c r="EK12" s="150" t="str">
        <f>IF(Tbl.Kosten[[#This Row],[KSnr.]]=EK$7,Tbl.Kosten[[#This Row],[Totaal kosten]],"")</f>
        <v/>
      </c>
      <c r="EL12" s="150" t="str">
        <f>IF(Tbl.Kosten[[#This Row],[KSnr.]]=EL$7,Tbl.Kosten[[#This Row],[Totaal kosten]],"")</f>
        <v/>
      </c>
      <c r="EM12" s="150" t="str">
        <f>IF(Tbl.Kosten[[#This Row],[KSnr.]]=EM$7,Tbl.Kosten[[#This Row],[Totaal kosten]],"")</f>
        <v/>
      </c>
      <c r="EN12" s="150" t="str">
        <f>IF(Tbl.Kosten[[#This Row],[KSnr.]]=EN$7,Tbl.Kosten[[#This Row],[Totaal kosten]],"")</f>
        <v/>
      </c>
      <c r="EO12" s="150" t="str">
        <f>IF(Tbl.Kosten[[#This Row],[KSnr.]]=EO$7,Tbl.Kosten[[#This Row],[Totaal kosten]],"")</f>
        <v/>
      </c>
      <c r="EP12" s="150" t="str">
        <f>IF(Tbl.Kosten[[#This Row],[KSnr.]]=EP$7,Tbl.Kosten[[#This Row],[Totaal kosten]],"")</f>
        <v/>
      </c>
      <c r="EQ12" s="150" t="str">
        <f>IF(Tbl.Kosten[[#This Row],[KSnr.]]=EQ$7,Tbl.Kosten[[#This Row],[Totaal kosten]],"")</f>
        <v/>
      </c>
      <c r="ER12" s="144" t="str">
        <f>IFERROR(_xlfn.XLOOKUP(Tbl.Kosten[[#This Row],[Subsidieactiviteit]],Tbl.Subsidiehoogte[Subsidieactiviteit],Tbl.Subsidiehoogte[SAnr.],"",0,1),"")</f>
        <v/>
      </c>
      <c r="ES12" s="150" t="str">
        <f>IF(Tbl.Kosten[[#This Row],[Sanr.]]=ES$7,Tbl.Kosten[[#This Row],[Totaal kosten]],"")</f>
        <v/>
      </c>
      <c r="ET12" s="150" t="str">
        <f>IF(Tbl.Kosten[[#This Row],[Sanr.]]=ET$7,Tbl.Kosten[[#This Row],[Totaal kosten]],"")</f>
        <v/>
      </c>
      <c r="EU12" s="150" t="str">
        <f>IF(Tbl.Kosten[[#This Row],[Sanr.]]=EU$7,Tbl.Kosten[[#This Row],[Totaal kosten]],"")</f>
        <v/>
      </c>
      <c r="EV12" s="150" t="str">
        <f>IF(Tbl.Kosten[[#This Row],[Sanr.]]=EV$7,Tbl.Kosten[[#This Row],[Totaal kosten]],"")</f>
        <v/>
      </c>
      <c r="EW12" s="150" t="str">
        <f>IF(Tbl.Kosten[[#This Row],[Sanr.]]=EW$7,Tbl.Kosten[[#This Row],[Totaal kosten]],"")</f>
        <v/>
      </c>
      <c r="EX12" s="150" t="str">
        <f>IF(Tbl.Kosten[[#This Row],[Sanr.]]=EX$7,Tbl.Kosten[[#This Row],[Totaal kosten]],"")</f>
        <v/>
      </c>
      <c r="EY12" s="150" t="str">
        <f>IF(Tbl.Kosten[[#This Row],[Sanr.]]=EY$7,Tbl.Kosten[[#This Row],[Totaal kosten]],"")</f>
        <v/>
      </c>
      <c r="EZ12" s="150" t="str">
        <f>IF(Tbl.Kosten[[#This Row],[Sanr.]]=EZ$7,Tbl.Kosten[[#This Row],[Totaal kosten]],"")</f>
        <v/>
      </c>
      <c r="FA12" s="150" t="str">
        <f>IF(Tbl.Kosten[[#This Row],[Sanr.]]=FA$7,Tbl.Kosten[[#This Row],[Totaal kosten]],"")</f>
        <v/>
      </c>
      <c r="FB12" s="150" t="str">
        <f>IF(Tbl.Kosten[[#This Row],[Sanr.]]=FB$7,Tbl.Kosten[[#This Row],[Totaal kosten]],"")</f>
        <v/>
      </c>
      <c r="FC12" s="150" t="str">
        <f>IF(Tbl.Kosten[[#This Row],[Sanr.]]=FC$7,Tbl.Kosten[[#This Row],[Totaal kosten]],"")</f>
        <v/>
      </c>
      <c r="FD12" s="150" t="str">
        <f>IF(Tbl.Kosten[[#This Row],[Sanr.]]=FD$7,Tbl.Kosten[[#This Row],[Totaal kosten]],"")</f>
        <v/>
      </c>
      <c r="FE12" s="150" t="str">
        <f>IF(Tbl.Kosten[[#This Row],[Sanr.]]=FE$7,Tbl.Kosten[[#This Row],[Totaal kosten]],"")</f>
        <v/>
      </c>
      <c r="FF12" s="150" t="str">
        <f>IF(Tbl.Kosten[[#This Row],[Sanr.]]=FF$7,Tbl.Kosten[[#This Row],[Totaal kosten]],"")</f>
        <v/>
      </c>
      <c r="FG12" s="150" t="str">
        <f>IF(Tbl.Kosten[[#This Row],[Sanr.]]=FG$7,Tbl.Kosten[[#This Row],[Totaal kosten]],"")</f>
        <v/>
      </c>
      <c r="FH12" s="150" t="str">
        <f>IF(Tbl.Kosten[[#This Row],[Sanr.]]=FH$7,Tbl.Kosten[[#This Row],[Totaal kosten]],"")</f>
        <v/>
      </c>
      <c r="FI12" s="150" t="str">
        <f>IF(Tbl.Kosten[[#This Row],[Sanr.]]=FI$7,Tbl.Kosten[[#This Row],[Totaal kosten]],"")</f>
        <v/>
      </c>
      <c r="FJ12" s="150" t="str">
        <f>IF(Tbl.Kosten[[#This Row],[Sanr.]]=FJ$7,Tbl.Kosten[[#This Row],[Totaal kosten]],"")</f>
        <v/>
      </c>
      <c r="FK12" s="150" t="str">
        <f>IF(Tbl.Kosten[[#This Row],[Sanr.]]=FK$7,Tbl.Kosten[[#This Row],[Totaal kosten]],"")</f>
        <v/>
      </c>
      <c r="FL12" s="150" t="str">
        <f>IF(Tbl.Kosten[[#This Row],[Sanr.]]=FL$7,Tbl.Kosten[[#This Row],[Totaal kosten]],"")</f>
        <v/>
      </c>
      <c r="FM12" s="150" t="str">
        <f>IF(Tbl.Kosten[[#This Row],[Sanr.]]=FM$7,Tbl.Kosten[[#This Row],[Totaal kosten]],"")</f>
        <v/>
      </c>
      <c r="FN12" s="150" t="str">
        <f>IF(Tbl.Kosten[[#This Row],[Sanr.]]=FN$7,Tbl.Kosten[[#This Row],[Totaal kosten]],"")</f>
        <v/>
      </c>
      <c r="FO12" s="150" t="str">
        <f>IF(Tbl.Kosten[[#This Row],[Sanr.]]=FO$7,Tbl.Kosten[[#This Row],[Totaal kosten]],"")</f>
        <v/>
      </c>
      <c r="FP12" s="150" t="str">
        <f>IF(Tbl.Kosten[[#This Row],[Sanr.]]=FP$7,Tbl.Kosten[[#This Row],[Totaal kosten]],"")</f>
        <v/>
      </c>
      <c r="FQ12" s="150" t="str">
        <f>IF(Tbl.Kosten[[#This Row],[Sanr.]]=FQ$7,Tbl.Kosten[[#This Row],[Totaal kosten]],"")</f>
        <v/>
      </c>
      <c r="FR12" s="150" t="str">
        <f>IF(Tbl.Kosten[[#This Row],[Sanr.]]=FR$7,Tbl.Kosten[[#This Row],[Totaal kosten]],"")</f>
        <v/>
      </c>
      <c r="FS12" s="150" t="str">
        <f>IF(Tbl.Kosten[[#This Row],[Sanr.]]=FS$7,Tbl.Kosten[[#This Row],[Totaal kosten]],"")</f>
        <v/>
      </c>
      <c r="FT12" s="150" t="str">
        <f>IF(Tbl.Kosten[[#This Row],[Sanr.]]=FT$7,Tbl.Kosten[[#This Row],[Totaal kosten]],"")</f>
        <v/>
      </c>
      <c r="FU12" s="150" t="str">
        <f>IF(Tbl.Kosten[[#This Row],[Sanr.]]=FU$7,Tbl.Kosten[[#This Row],[Totaal kosten]],"")</f>
        <v/>
      </c>
      <c r="FV12" s="150" t="str">
        <f>IF(Tbl.Kosten[[#This Row],[Sanr.]]=FV$7,Tbl.Kosten[[#This Row],[Totaal kosten]],"")</f>
        <v/>
      </c>
      <c r="FW12" s="150" t="str">
        <f>IFERROR(_xlfn.XLOOKUP(Tbl.Kosten[[#This Row],[Activiteitencode]],Tbl.Activiteiten[Activiteitcode],Tbl.Activiteiten[Anr.],"",0,1),"")</f>
        <v/>
      </c>
      <c r="FX12" s="169" t="str">
        <f>_xlfn.CONCAT(Tbl.Kosten[[#This Row],[Pnr.]],Tbl.Kosten[[#This Row],[Sanr.]])</f>
        <v>P1</v>
      </c>
      <c r="FY12" s="150">
        <f>Tbl.Kosten[[#This Row],[Totaal kosten]]-Tbl.Kosten[[#This Row],[Subsidie]]</f>
        <v>0</v>
      </c>
      <c r="FZ12" s="150">
        <f>IF(Tbl.Kosten[[#This Row],[Pnr.]]=FZ$7,Tbl.Kosten[[#This Row],[Te financieren]],"")</f>
        <v>0</v>
      </c>
      <c r="GA12" s="150" t="str">
        <f>IF(Tbl.Kosten[[#This Row],[Pnr.]]=GA$7,Tbl.Kosten[[#This Row],[Te financieren]],"")</f>
        <v/>
      </c>
      <c r="GB12" s="150" t="str">
        <f>IF(Tbl.Kosten[[#This Row],[Pnr.]]=GB$7,Tbl.Kosten[[#This Row],[Te financieren]],"")</f>
        <v/>
      </c>
      <c r="GC12" s="150" t="str">
        <f>IF(Tbl.Kosten[[#This Row],[Pnr.]]=GC$7,Tbl.Kosten[[#This Row],[Te financieren]],"")</f>
        <v/>
      </c>
      <c r="GD12" s="150" t="str">
        <f>IF(Tbl.Kosten[[#This Row],[Pnr.]]=GD$7,Tbl.Kosten[[#This Row],[Te financieren]],"")</f>
        <v/>
      </c>
      <c r="GE12" s="150" t="str">
        <f>IF(Tbl.Kosten[[#This Row],[Pnr.]]=GE$7,Tbl.Kosten[[#This Row],[Te financieren]],"")</f>
        <v/>
      </c>
      <c r="GF12" s="150" t="str">
        <f>IF(Tbl.Kosten[[#This Row],[Pnr.]]=GF$7,Tbl.Kosten[[#This Row],[Te financieren]],"")</f>
        <v/>
      </c>
      <c r="GG12" s="150" t="str">
        <f>IF(Tbl.Kosten[[#This Row],[Pnr.]]=GG$7,Tbl.Kosten[[#This Row],[Te financieren]],"")</f>
        <v/>
      </c>
      <c r="GH12" s="150" t="str">
        <f>IF(Tbl.Kosten[[#This Row],[Pnr.]]=GH$7,Tbl.Kosten[[#This Row],[Te financieren]],"")</f>
        <v/>
      </c>
      <c r="GI12" s="150" t="str">
        <f>IF(Tbl.Kosten[[#This Row],[Pnr.]]=GI$7,Tbl.Kosten[[#This Row],[Te financieren]],"")</f>
        <v/>
      </c>
      <c r="GJ12" s="150" t="str">
        <f>IF(Tbl.Kosten[[#This Row],[Pnr.]]=GJ$7,Tbl.Kosten[[#This Row],[Te financieren]],"")</f>
        <v/>
      </c>
      <c r="GK12" s="150" t="str">
        <f>IF(Tbl.Kosten[[#This Row],[Pnr.]]=GK$7,Tbl.Kosten[[#This Row],[Te financieren]],"")</f>
        <v/>
      </c>
      <c r="GL12" s="150" t="str">
        <f>IF(Tbl.Kosten[[#This Row],[Pnr.]]=GL$7,Tbl.Kosten[[#This Row],[Te financieren]],"")</f>
        <v/>
      </c>
      <c r="GM12" s="150" t="str">
        <f>IF(Tbl.Kosten[[#This Row],[Pnr.]]=GM$7,Tbl.Kosten[[#This Row],[Te financieren]],"")</f>
        <v/>
      </c>
      <c r="GN12" s="150" t="str">
        <f>IF(Tbl.Kosten[[#This Row],[Pnr.]]=GN$7,Tbl.Kosten[[#This Row],[Te financieren]],"")</f>
        <v/>
      </c>
      <c r="GO12" s="150" t="str">
        <f>IF(Tbl.Kosten[[#This Row],[Pnr.]]=GO$7,Tbl.Kosten[[#This Row],[Te financieren]],"")</f>
        <v/>
      </c>
      <c r="GP12" s="150" t="str">
        <f>IF(Tbl.Kosten[[#This Row],[Pnr.]]=GP$7,Tbl.Kosten[[#This Row],[Te financieren]],"")</f>
        <v/>
      </c>
      <c r="GQ12" s="150" t="str">
        <f>IF(Tbl.Kosten[[#This Row],[Pnr.]]=GQ$7,Tbl.Kosten[[#This Row],[Te financieren]],"")</f>
        <v/>
      </c>
      <c r="GR12" s="150" t="str">
        <f>IF(Tbl.Kosten[[#This Row],[Pnr.]]=GR$7,Tbl.Kosten[[#This Row],[Te financieren]],"")</f>
        <v/>
      </c>
      <c r="GS12" s="150" t="str">
        <f>IF(Tbl.Kosten[[#This Row],[Pnr.]]=GS$7,Tbl.Kosten[[#This Row],[Te financieren]],"")</f>
        <v/>
      </c>
      <c r="GT12" s="150" t="str">
        <f>IF(Tbl.Kosten[[#This Row],[Pnr.]]=GT$7,Tbl.Kosten[[#This Row],[Te financieren]],"")</f>
        <v/>
      </c>
      <c r="GU12" s="150" t="str">
        <f>IF(Tbl.Kosten[[#This Row],[Pnr.]]=GU$7,Tbl.Kosten[[#This Row],[Te financieren]],"")</f>
        <v/>
      </c>
      <c r="GV12" s="150" t="str">
        <f>IF(Tbl.Kosten[[#This Row],[Pnr.]]=GV$7,Tbl.Kosten[[#This Row],[Te financieren]],"")</f>
        <v/>
      </c>
      <c r="GW12" s="150" t="str">
        <f>IF(Tbl.Kosten[[#This Row],[Pnr.]]=GW$7,Tbl.Kosten[[#This Row],[Te financieren]],"")</f>
        <v/>
      </c>
      <c r="GX12" s="150" t="str">
        <f>IF(Tbl.Kosten[[#This Row],[Pnr.]]=GX$7,Tbl.Kosten[[#This Row],[Te financieren]],"")</f>
        <v/>
      </c>
      <c r="GY12" s="150" t="str">
        <f>IF(Tbl.Kosten[[#This Row],[Pnr.]]=GY$7,Tbl.Kosten[[#This Row],[Te financieren]],"")</f>
        <v/>
      </c>
      <c r="GZ12" s="150" t="str">
        <f>IF(Tbl.Kosten[[#This Row],[Pnr.]]=GZ$7,Tbl.Kosten[[#This Row],[Te financieren]],"")</f>
        <v/>
      </c>
      <c r="HA12" s="150" t="str">
        <f>IF(Tbl.Kosten[[#This Row],[Pnr.]]=HA$7,Tbl.Kosten[[#This Row],[Te financieren]],"")</f>
        <v/>
      </c>
      <c r="HB12" s="150" t="str">
        <f>IF(Tbl.Kosten[[#This Row],[Pnr.]]=HB$7,Tbl.Kosten[[#This Row],[Te financieren]],"")</f>
        <v/>
      </c>
      <c r="HC12" s="150" t="str">
        <f>IF(Tbl.Kosten[[#This Row],[Pnr.]]=HC$7,Tbl.Kosten[[#This Row],[Te financieren]],"")</f>
        <v/>
      </c>
      <c r="HD12" s="150" t="str">
        <f>IF(Tbl.Kosten[[#This Row],[Pnr.]]=HD$7,Tbl.Kosten[[#This Row],[Te financieren]],"")</f>
        <v/>
      </c>
      <c r="HE12" s="150" t="str">
        <f>IF(Tbl.Kosten[[#This Row],[Pnr.]]=HE$7,Tbl.Kosten[[#This Row],[Te financieren]],"")</f>
        <v/>
      </c>
      <c r="HF12" s="150" t="str">
        <f>IF(Tbl.Kosten[[#This Row],[Pnr.]]=HF$7,Tbl.Kosten[[#This Row],[Te financieren]],"")</f>
        <v/>
      </c>
      <c r="HG12" s="150" t="str">
        <f>IF(Tbl.Kosten[[#This Row],[Pnr.]]=HG$7,Tbl.Kosten[[#This Row],[Te financieren]],"")</f>
        <v/>
      </c>
      <c r="HH12" s="150" t="str">
        <f>IF(Tbl.Kosten[[#This Row],[Pnr.]]=HH$7,Tbl.Kosten[[#This Row],[Te financieren]],"")</f>
        <v/>
      </c>
      <c r="HI12" s="150" t="str">
        <f>IF(Tbl.Kosten[[#This Row],[Pnr.]]=HI$7,Tbl.Kosten[[#This Row],[Te financieren]],"")</f>
        <v/>
      </c>
      <c r="HJ12" s="150" t="str">
        <f>IF(Tbl.Kosten[[#This Row],[Pnr.]]=HJ$7,Tbl.Kosten[[#This Row],[Te financieren]],"")</f>
        <v/>
      </c>
      <c r="HK12" s="150" t="str">
        <f>IF(Tbl.Kosten[[#This Row],[Pnr.]]=HK$7,Tbl.Kosten[[#This Row],[Te financieren]],"")</f>
        <v/>
      </c>
      <c r="HL12" s="150" t="str">
        <f>IF(Tbl.Kosten[[#This Row],[Pnr.]]=HL$7,Tbl.Kosten[[#This Row],[Te financieren]],"")</f>
        <v/>
      </c>
      <c r="HM12" s="150" t="str">
        <f>IF(Tbl.Kosten[[#This Row],[Pnr.]]=HM$7,Tbl.Kosten[[#This Row],[Te financieren]],"")</f>
        <v/>
      </c>
      <c r="HN12" s="150" t="str">
        <f>IF(Tbl.Kosten[[#This Row],[Pnr.]]=HN$7,Tbl.Kosten[[#This Row],[Te financieren]],"")</f>
        <v/>
      </c>
      <c r="HO12" s="150" t="str">
        <f>IF(Tbl.Kosten[[#This Row],[Pnr.]]=HO$7,Tbl.Kosten[[#This Row],[Te financieren]],"")</f>
        <v/>
      </c>
      <c r="HP12" s="150" t="str">
        <f>IF(Tbl.Kosten[[#This Row],[Pnr.]]=HP$7,Tbl.Kosten[[#This Row],[Te financieren]],"")</f>
        <v/>
      </c>
      <c r="HQ12" s="150" t="str">
        <f>IF(Tbl.Kosten[[#This Row],[Pnr.]]=HQ$7,Tbl.Kosten[[#This Row],[Te financieren]],"")</f>
        <v/>
      </c>
      <c r="HR12" s="150" t="str">
        <f>IF(Tbl.Kosten[[#This Row],[Pnr.]]=HR$7,Tbl.Kosten[[#This Row],[Te financieren]],"")</f>
        <v/>
      </c>
      <c r="HS12" s="150" t="str">
        <f>IF(Tbl.Kosten[[#This Row],[Pnr.]]=HS$7,Tbl.Kosten[[#This Row],[Te financieren]],"")</f>
        <v/>
      </c>
      <c r="HT12" s="150" t="str">
        <f>IF(Tbl.Kosten[[#This Row],[Pnr.]]=HT$7,Tbl.Kosten[[#This Row],[Te financieren]],"")</f>
        <v/>
      </c>
      <c r="HU12" s="150" t="str">
        <f>IF(Tbl.Kosten[[#This Row],[Pnr.]]=HU$7,Tbl.Kosten[[#This Row],[Te financieren]],"")</f>
        <v/>
      </c>
      <c r="HV12" s="150" t="str">
        <f>IF(Tbl.Kosten[[#This Row],[Pnr.]]=HV$7,Tbl.Kosten[[#This Row],[Te financieren]],"")</f>
        <v/>
      </c>
      <c r="HW12" s="150" t="str">
        <f>IF(Tbl.Kosten[[#This Row],[Pnr.]]=HW$7,Tbl.Kosten[[#This Row],[Te financieren]],"")</f>
        <v/>
      </c>
    </row>
    <row r="13" spans="2:16383" x14ac:dyDescent="0.3">
      <c r="B13" s="137"/>
      <c r="C13" s="137"/>
      <c r="D13" s="135"/>
      <c r="E13" s="261"/>
      <c r="F13" s="135"/>
      <c r="G13" s="11" t="str">
        <f>IF(Tbl.Kosten[[#This Row],[Medewerker e/o 
functie]]&lt;&gt;"",_xlfn.XLOOKUP(Tbl.Kosten[[#This Row],[Medewerker e/o 
functie]],Tbl.Uurtarief[Medewerker en/of functie],Tbl.Uurtarief[Uurtarief],"",0,1),"")</f>
        <v/>
      </c>
      <c r="H13" s="121">
        <f>IFERROR(Tbl.Kosten[[#This Row],[Uren]]*Tbl.Kosten[[#This Row],[Uurtarief]],0)</f>
        <v>0</v>
      </c>
      <c r="I13" s="119" t="str">
        <f>IF(Tbl.Kosten[[#This Row],[Subtotaal uren]]&lt;&gt;0,_xlfn.XLOOKUP(Tbl.Kosten[[#This Row],[Medewerker e/o 
functie]],Tbl.Uurtarief[Medewerker en/of functie],Tbl.Uurtarief[Kostensoort arbeid],"",0,1),"")</f>
        <v/>
      </c>
      <c r="J13" s="137"/>
      <c r="K13" s="135"/>
      <c r="L13" s="139" t="str">
        <f>IF(Tbl.Kosten[[#This Row],[Activum]]&lt;&gt;"",_xlfn.XLOOKUP(Tbl.Kosten[[#This Row],[Activum]],Tbl.Afschrijvingskosten[Activum],Tbl.Afschrijvingskosten[Tarief per afschrijvings-eenheid],"",0,1),"")</f>
        <v/>
      </c>
      <c r="M13" s="122">
        <f>IFERROR(Tbl.Kosten[[#This Row],[Een-
heden]]*Tbl.Kosten[[#This Row],[Afschrijvings-
tarief]],0)</f>
        <v>0</v>
      </c>
      <c r="N13" s="122" t="str">
        <f>IF(Tbl.Kosten[[#This Row],[Subtotaal afschrijving]]&lt;&gt;0,Lijsten!$A$7,"")</f>
        <v/>
      </c>
      <c r="O13" s="140"/>
      <c r="P13" s="135"/>
      <c r="Q13" s="138"/>
      <c r="R13" s="122">
        <f>IFERROR(Tbl.Kosten[[#This Row],[Aantal]]*Tbl.Kosten[[#This Row],[Tarief]],0)</f>
        <v>0</v>
      </c>
      <c r="S13" s="8">
        <f>IFERROR(Tbl.Kosten[[#This Row],[Subtotaal overige kosten]]+Tbl.Kosten[[#This Row],[Subtotaal uren]]+Tbl.Kosten[[#This Row],[Subtotaal afschrijving]],0)</f>
        <v>0</v>
      </c>
      <c r="T13" s="8">
        <f>IFERROR(Tbl.Kosten[[#This Row],[Totaal kosten]]*Tbl.Kosten[[#This Row],[Subsidie%]],0)</f>
        <v>0</v>
      </c>
      <c r="U13" s="4" t="str" cm="1">
        <f t="array" ref="U13">IFERROR(_xlfn.IFS(Tbl.Kosten[[#This Row],[Subtotaal uren]]&lt;&gt;0,Tbl.Kosten[[#This Row],[Kostensoort arbeid]],Tbl.Kosten[[#This Row],[Subtotaal afschrijving]]&lt;&gt;0,Tbl.Kosten[[#This Row],[Kostensoort afschrijving]],Tbl.Kosten[[#This Row],[Subtotaal overige kosten]]&lt;&gt;0,Tbl.Kosten[[#This Row],[Kostensoort overig]]),"")</f>
        <v/>
      </c>
      <c r="V13" s="4" t="str">
        <f>IFERROR(_xlfn.XLOOKUP(Tbl.Kosten[[#This Row],[Activiteitencode]],Tbl.Activiteiten[Activiteitcode],Tbl.Activiteiten[Werkpakketcode],"",0,1),"")</f>
        <v/>
      </c>
      <c r="W13" s="4" t="str">
        <f>IFERROR(_xlfn.XLOOKUP(Tbl.Kosten[[#This Row],[Werkpakketcode]],Tbl.Werkpakketten[Werkpakketcode],Tbl.Werkpakketten[Subsidiabele activiteit],"",0,1),"")</f>
        <v/>
      </c>
      <c r="X13" s="12">
        <f>IFERROR(_xlfn.XLOOKUP(Tbl.Kosten[[#This Row],[Sanr.]],Tbl.Subsidiehoogte[SAnr.],Tbl.Subsidiehoogte[Sub. Percentage],0,0,1),0)</f>
        <v>0</v>
      </c>
      <c r="Y13" s="144" t="str">
        <f>IFERROR(_xlfn.XLOOKUP(Tbl.Kosten[[#This Row],[Partnercode]],Tbl.Projectpartners[Partnercode],Tbl.Projectpartners[PNr.],"",0,1),"")</f>
        <v>P1</v>
      </c>
      <c r="Z13" s="148">
        <f>IF(Tbl.Kosten[[#This Row],[Pnr.]]=Z$7,Tbl.Kosten[[#This Row],[Totaal kosten]],"")</f>
        <v>0</v>
      </c>
      <c r="AA13" s="148" t="str">
        <f>IF(Tbl.Kosten[[#This Row],[Pnr.]]=AA$7,Tbl.Kosten[[#This Row],[Totaal kosten]],"")</f>
        <v/>
      </c>
      <c r="AB13" s="148" t="str">
        <f>IF(Tbl.Kosten[[#This Row],[Pnr.]]=AB$7,Tbl.Kosten[[#This Row],[Totaal kosten]],"")</f>
        <v/>
      </c>
      <c r="AC13" s="148" t="str">
        <f>IF(Tbl.Kosten[[#This Row],[Pnr.]]=AC$7,Tbl.Kosten[[#This Row],[Totaal kosten]],"")</f>
        <v/>
      </c>
      <c r="AD13" s="148" t="str">
        <f>IF(Tbl.Kosten[[#This Row],[Pnr.]]=AD$7,Tbl.Kosten[[#This Row],[Totaal kosten]],"")</f>
        <v/>
      </c>
      <c r="AE13" s="148" t="str">
        <f>IF(Tbl.Kosten[[#This Row],[Pnr.]]=AE$7,Tbl.Kosten[[#This Row],[Totaal kosten]],"")</f>
        <v/>
      </c>
      <c r="AF13" s="148" t="str">
        <f>IF(Tbl.Kosten[[#This Row],[Pnr.]]=AF$7,Tbl.Kosten[[#This Row],[Totaal kosten]],"")</f>
        <v/>
      </c>
      <c r="AG13" s="148" t="str">
        <f>IF(Tbl.Kosten[[#This Row],[Pnr.]]=AG$7,Tbl.Kosten[[#This Row],[Totaal kosten]],"")</f>
        <v/>
      </c>
      <c r="AH13" s="148" t="str">
        <f>IF(Tbl.Kosten[[#This Row],[Pnr.]]=AH$7,Tbl.Kosten[[#This Row],[Totaal kosten]],"")</f>
        <v/>
      </c>
      <c r="AI13" s="148" t="str">
        <f>IF(Tbl.Kosten[[#This Row],[Pnr.]]=AI$7,Tbl.Kosten[[#This Row],[Totaal kosten]],"")</f>
        <v/>
      </c>
      <c r="AJ13" s="148" t="str">
        <f>IF(Tbl.Kosten[[#This Row],[Pnr.]]=AJ$7,Tbl.Kosten[[#This Row],[Totaal kosten]],"")</f>
        <v/>
      </c>
      <c r="AK13" s="148" t="str">
        <f>IF(Tbl.Kosten[[#This Row],[Pnr.]]=AK$7,Tbl.Kosten[[#This Row],[Totaal kosten]],"")</f>
        <v/>
      </c>
      <c r="AL13" s="148" t="str">
        <f>IF(Tbl.Kosten[[#This Row],[Pnr.]]=AL$7,Tbl.Kosten[[#This Row],[Totaal kosten]],"")</f>
        <v/>
      </c>
      <c r="AM13" s="148" t="str">
        <f>IF(Tbl.Kosten[[#This Row],[Pnr.]]=AM$7,Tbl.Kosten[[#This Row],[Totaal kosten]],"")</f>
        <v/>
      </c>
      <c r="AN13" s="148" t="str">
        <f>IF(Tbl.Kosten[[#This Row],[Pnr.]]=AN$7,Tbl.Kosten[[#This Row],[Totaal kosten]],"")</f>
        <v/>
      </c>
      <c r="AO13" s="148" t="str">
        <f>IF(Tbl.Kosten[[#This Row],[Pnr.]]=AO$7,Tbl.Kosten[[#This Row],[Totaal kosten]],"")</f>
        <v/>
      </c>
      <c r="AP13" s="148" t="str">
        <f>IF(Tbl.Kosten[[#This Row],[Pnr.]]=AP$7,Tbl.Kosten[[#This Row],[Totaal kosten]],"")</f>
        <v/>
      </c>
      <c r="AQ13" s="148" t="str">
        <f>IF(Tbl.Kosten[[#This Row],[Pnr.]]=AQ$7,Tbl.Kosten[[#This Row],[Totaal kosten]],"")</f>
        <v/>
      </c>
      <c r="AR13" s="148" t="str">
        <f>IF(Tbl.Kosten[[#This Row],[Pnr.]]=AR$7,Tbl.Kosten[[#This Row],[Totaal kosten]],"")</f>
        <v/>
      </c>
      <c r="AS13" s="148" t="str">
        <f>IF(Tbl.Kosten[[#This Row],[Pnr.]]=AS$7,Tbl.Kosten[[#This Row],[Totaal kosten]],"")</f>
        <v/>
      </c>
      <c r="AT13" s="148" t="str">
        <f>IF(Tbl.Kosten[[#This Row],[Pnr.]]=AT$7,Tbl.Kosten[[#This Row],[Totaal kosten]],"")</f>
        <v/>
      </c>
      <c r="AU13" s="148" t="str">
        <f>IF(Tbl.Kosten[[#This Row],[Pnr.]]=AU$7,Tbl.Kosten[[#This Row],[Totaal kosten]],"")</f>
        <v/>
      </c>
      <c r="AV13" s="148" t="str">
        <f>IF(Tbl.Kosten[[#This Row],[Pnr.]]=AV$7,Tbl.Kosten[[#This Row],[Totaal kosten]],"")</f>
        <v/>
      </c>
      <c r="AW13" s="148" t="str">
        <f>IF(Tbl.Kosten[[#This Row],[Pnr.]]=AW$7,Tbl.Kosten[[#This Row],[Totaal kosten]],"")</f>
        <v/>
      </c>
      <c r="AX13" s="148" t="str">
        <f>IF(Tbl.Kosten[[#This Row],[Pnr.]]=AX$7,Tbl.Kosten[[#This Row],[Totaal kosten]],"")</f>
        <v/>
      </c>
      <c r="AY13" s="148" t="str">
        <f>IF(Tbl.Kosten[[#This Row],[Pnr.]]=AY$7,Tbl.Kosten[[#This Row],[Totaal kosten]],"")</f>
        <v/>
      </c>
      <c r="AZ13" s="148" t="str">
        <f>IF(Tbl.Kosten[[#This Row],[Pnr.]]=AZ$7,Tbl.Kosten[[#This Row],[Totaal kosten]],"")</f>
        <v/>
      </c>
      <c r="BA13" s="148" t="str">
        <f>IF(Tbl.Kosten[[#This Row],[Pnr.]]=BA$7,Tbl.Kosten[[#This Row],[Totaal kosten]],"")</f>
        <v/>
      </c>
      <c r="BB13" s="148" t="str">
        <f>IF(Tbl.Kosten[[#This Row],[Pnr.]]=BB$7,Tbl.Kosten[[#This Row],[Totaal kosten]],"")</f>
        <v/>
      </c>
      <c r="BC13" s="148" t="str">
        <f>IF(Tbl.Kosten[[#This Row],[Pnr.]]=BC$7,Tbl.Kosten[[#This Row],[Totaal kosten]],"")</f>
        <v/>
      </c>
      <c r="BD13" s="148" t="str">
        <f>IF(Tbl.Kosten[[#This Row],[Pnr.]]=BD$7,Tbl.Kosten[[#This Row],[Totaal kosten]],"")</f>
        <v/>
      </c>
      <c r="BE13" s="148" t="str">
        <f>IF(Tbl.Kosten[[#This Row],[Pnr.]]=BE$7,Tbl.Kosten[[#This Row],[Totaal kosten]],"")</f>
        <v/>
      </c>
      <c r="BF13" s="148" t="str">
        <f>IF(Tbl.Kosten[[#This Row],[Pnr.]]=BF$7,Tbl.Kosten[[#This Row],[Totaal kosten]],"")</f>
        <v/>
      </c>
      <c r="BG13" s="148" t="str">
        <f>IF(Tbl.Kosten[[#This Row],[Pnr.]]=BG$7,Tbl.Kosten[[#This Row],[Totaal kosten]],"")</f>
        <v/>
      </c>
      <c r="BH13" s="148" t="str">
        <f>IF(Tbl.Kosten[[#This Row],[Pnr.]]=BH$7,Tbl.Kosten[[#This Row],[Totaal kosten]],"")</f>
        <v/>
      </c>
      <c r="BI13" s="148" t="str">
        <f>IF(Tbl.Kosten[[#This Row],[Pnr.]]=BI$7,Tbl.Kosten[[#This Row],[Totaal kosten]],"")</f>
        <v/>
      </c>
      <c r="BJ13" s="148" t="str">
        <f>IF(Tbl.Kosten[[#This Row],[Pnr.]]=BJ$7,Tbl.Kosten[[#This Row],[Totaal kosten]],"")</f>
        <v/>
      </c>
      <c r="BK13" s="148" t="str">
        <f>IF(Tbl.Kosten[[#This Row],[Pnr.]]=BK$7,Tbl.Kosten[[#This Row],[Totaal kosten]],"")</f>
        <v/>
      </c>
      <c r="BL13" s="148" t="str">
        <f>IF(Tbl.Kosten[[#This Row],[Pnr.]]=BL$7,Tbl.Kosten[[#This Row],[Totaal kosten]],"")</f>
        <v/>
      </c>
      <c r="BM13" s="148" t="str">
        <f>IF(Tbl.Kosten[[#This Row],[Pnr.]]=BM$7,Tbl.Kosten[[#This Row],[Totaal kosten]],"")</f>
        <v/>
      </c>
      <c r="BN13" s="148" t="str">
        <f>IF(Tbl.Kosten[[#This Row],[Pnr.]]=BN$7,Tbl.Kosten[[#This Row],[Totaal kosten]],"")</f>
        <v/>
      </c>
      <c r="BO13" s="148" t="str">
        <f>IF(Tbl.Kosten[[#This Row],[Pnr.]]=BO$7,Tbl.Kosten[[#This Row],[Totaal kosten]],"")</f>
        <v/>
      </c>
      <c r="BP13" s="148" t="str">
        <f>IF(Tbl.Kosten[[#This Row],[Pnr.]]=BP$7,Tbl.Kosten[[#This Row],[Totaal kosten]],"")</f>
        <v/>
      </c>
      <c r="BQ13" s="148" t="str">
        <f>IF(Tbl.Kosten[[#This Row],[Pnr.]]=BQ$7,Tbl.Kosten[[#This Row],[Totaal kosten]],"")</f>
        <v/>
      </c>
      <c r="BR13" s="148" t="str">
        <f>IF(Tbl.Kosten[[#This Row],[Pnr.]]=BR$7,Tbl.Kosten[[#This Row],[Totaal kosten]],"")</f>
        <v/>
      </c>
      <c r="BS13" s="148" t="str">
        <f>IF(Tbl.Kosten[[#This Row],[Pnr.]]=BS$7,Tbl.Kosten[[#This Row],[Totaal kosten]],"")</f>
        <v/>
      </c>
      <c r="BT13" s="148" t="str">
        <f>IF(Tbl.Kosten[[#This Row],[Pnr.]]=BT$7,Tbl.Kosten[[#This Row],[Totaal kosten]],"")</f>
        <v/>
      </c>
      <c r="BU13" s="148" t="str">
        <f>IF(Tbl.Kosten[[#This Row],[Pnr.]]=BU$7,Tbl.Kosten[[#This Row],[Totaal kosten]],"")</f>
        <v/>
      </c>
      <c r="BV13" s="148" t="str">
        <f>IF(Tbl.Kosten[[#This Row],[Pnr.]]=BV$7,Tbl.Kosten[[#This Row],[Totaal kosten]],"")</f>
        <v/>
      </c>
      <c r="BW13" s="148" t="str">
        <f>IF(Tbl.Kosten[[#This Row],[Pnr.]]=BW$7,Tbl.Kosten[[#This Row],[Totaal kosten]],"")</f>
        <v/>
      </c>
      <c r="BX13" s="148" t="str">
        <f>IFERROR(_xlfn.XLOOKUP(Tbl.Kosten[[#This Row],[Werkpakketcode]],Tbl.Werkpakketten[Werkpakketcode],Tbl.Werkpakketten[WPnr.],"",0,1),"")</f>
        <v/>
      </c>
      <c r="BY13" s="148" t="str">
        <f>IF(Tbl.Kosten[[#This Row],[WPnr.]]=BY$7,Tbl.Kosten[[#This Row],[Totaal kosten]],"")</f>
        <v/>
      </c>
      <c r="BZ13" s="148" t="str">
        <f>IF(Tbl.Kosten[[#This Row],[WPnr.]]=BZ$7,Tbl.Kosten[[#This Row],[Totaal kosten]],"")</f>
        <v/>
      </c>
      <c r="CA13" s="148" t="str">
        <f>IF(Tbl.Kosten[[#This Row],[WPnr.]]=CA$7,Tbl.Kosten[[#This Row],[Totaal kosten]],"")</f>
        <v/>
      </c>
      <c r="CB13" s="148" t="str">
        <f>IF(Tbl.Kosten[[#This Row],[WPnr.]]=CB$7,Tbl.Kosten[[#This Row],[Totaal kosten]],"")</f>
        <v/>
      </c>
      <c r="CC13" s="148" t="str">
        <f>IF(Tbl.Kosten[[#This Row],[WPnr.]]=CC$7,Tbl.Kosten[[#This Row],[Totaal kosten]],"")</f>
        <v/>
      </c>
      <c r="CD13" s="148" t="str">
        <f>IF(Tbl.Kosten[[#This Row],[WPnr.]]=CD$7,Tbl.Kosten[[#This Row],[Totaal kosten]],"")</f>
        <v/>
      </c>
      <c r="CE13" s="148" t="str">
        <f>IF(Tbl.Kosten[[#This Row],[WPnr.]]=CE$7,Tbl.Kosten[[#This Row],[Totaal kosten]],"")</f>
        <v/>
      </c>
      <c r="CF13" s="148" t="str">
        <f>IF(Tbl.Kosten[[#This Row],[WPnr.]]=CF$7,Tbl.Kosten[[#This Row],[Totaal kosten]],"")</f>
        <v/>
      </c>
      <c r="CG13" s="148" t="str">
        <f>IF(Tbl.Kosten[[#This Row],[WPnr.]]=CG$7,Tbl.Kosten[[#This Row],[Totaal kosten]],"")</f>
        <v/>
      </c>
      <c r="CH13" s="148" t="str">
        <f>IF(Tbl.Kosten[[#This Row],[WPnr.]]=CH$7,Tbl.Kosten[[#This Row],[Totaal kosten]],"")</f>
        <v/>
      </c>
      <c r="CI13" s="148" t="str">
        <f>IF(Tbl.Kosten[[#This Row],[WPnr.]]=CI$7,Tbl.Kosten[[#This Row],[Totaal kosten]],"")</f>
        <v/>
      </c>
      <c r="CJ13" s="148" t="str">
        <f>IF(Tbl.Kosten[[#This Row],[WPnr.]]=CJ$7,Tbl.Kosten[[#This Row],[Totaal kosten]],"")</f>
        <v/>
      </c>
      <c r="CK13" s="148" t="str">
        <f>IF(Tbl.Kosten[[#This Row],[WPnr.]]=CK$7,Tbl.Kosten[[#This Row],[Totaal kosten]],"")</f>
        <v/>
      </c>
      <c r="CL13" s="148" t="str">
        <f>IF(Tbl.Kosten[[#This Row],[WPnr.]]=CL$7,Tbl.Kosten[[#This Row],[Totaal kosten]],"")</f>
        <v/>
      </c>
      <c r="CM13" s="148" t="str">
        <f>IF(Tbl.Kosten[[#This Row],[WPnr.]]=CM$7,Tbl.Kosten[[#This Row],[Totaal kosten]],"")</f>
        <v/>
      </c>
      <c r="CN13" s="148" t="str">
        <f>IF(Tbl.Kosten[[#This Row],[WPnr.]]=CN$7,Tbl.Kosten[[#This Row],[Totaal kosten]],"")</f>
        <v/>
      </c>
      <c r="CO13" s="148" t="str">
        <f>IF(Tbl.Kosten[[#This Row],[WPnr.]]=CO$7,Tbl.Kosten[[#This Row],[Totaal kosten]],"")</f>
        <v/>
      </c>
      <c r="CP13" s="148" t="str">
        <f>IF(Tbl.Kosten[[#This Row],[WPnr.]]=CP$7,Tbl.Kosten[[#This Row],[Totaal kosten]],"")</f>
        <v/>
      </c>
      <c r="CQ13" s="148" t="str">
        <f>IF(Tbl.Kosten[[#This Row],[WPnr.]]=CQ$7,Tbl.Kosten[[#This Row],[Totaal kosten]],"")</f>
        <v/>
      </c>
      <c r="CR13" s="148" t="str">
        <f>IF(Tbl.Kosten[[#This Row],[WPnr.]]=CR$7,Tbl.Kosten[[#This Row],[Totaal kosten]],"")</f>
        <v/>
      </c>
      <c r="CS13" s="148" t="str">
        <f>IF(Tbl.Kosten[[#This Row],[WPnr.]]=CS$7,Tbl.Kosten[[#This Row],[Totaal kosten]],"")</f>
        <v/>
      </c>
      <c r="CT13" s="148" t="str">
        <f>IF(Tbl.Kosten[[#This Row],[WPnr.]]=CT$7,Tbl.Kosten[[#This Row],[Totaal kosten]],"")</f>
        <v/>
      </c>
      <c r="CU13" s="148" t="str">
        <f>IF(Tbl.Kosten[[#This Row],[WPnr.]]=CU$7,Tbl.Kosten[[#This Row],[Totaal kosten]],"")</f>
        <v/>
      </c>
      <c r="CV13" s="148" t="str">
        <f>IF(Tbl.Kosten[[#This Row],[WPnr.]]=CV$7,Tbl.Kosten[[#This Row],[Totaal kosten]],"")</f>
        <v/>
      </c>
      <c r="CW13" s="148" t="str">
        <f>IF(Tbl.Kosten[[#This Row],[WPnr.]]=CW$7,Tbl.Kosten[[#This Row],[Totaal kosten]],"")</f>
        <v/>
      </c>
      <c r="CX13" s="148" t="str">
        <f>IF(Tbl.Kosten[[#This Row],[WPnr.]]=CX$7,Tbl.Kosten[[#This Row],[Totaal kosten]],"")</f>
        <v/>
      </c>
      <c r="CY13" s="148" t="str">
        <f>IF(Tbl.Kosten[[#This Row],[WPnr.]]=CY$7,Tbl.Kosten[[#This Row],[Totaal kosten]],"")</f>
        <v/>
      </c>
      <c r="CZ13" s="148" t="str">
        <f>IF(Tbl.Kosten[[#This Row],[WPnr.]]=CZ$7,Tbl.Kosten[[#This Row],[Totaal kosten]],"")</f>
        <v/>
      </c>
      <c r="DA13" s="148" t="str">
        <f>IF(Tbl.Kosten[[#This Row],[WPnr.]]=DA$7,Tbl.Kosten[[#This Row],[Totaal kosten]],"")</f>
        <v/>
      </c>
      <c r="DB13" s="148" t="str">
        <f>IF(Tbl.Kosten[[#This Row],[WPnr.]]=DB$7,Tbl.Kosten[[#This Row],[Totaal kosten]],"")</f>
        <v/>
      </c>
      <c r="DC13" s="148" t="str">
        <f>IF(Tbl.Kosten[[#This Row],[WPnr.]]=DC$7,Tbl.Kosten[[#This Row],[Totaal kosten]],"")</f>
        <v/>
      </c>
      <c r="DD13" s="148" t="str">
        <f>IF(Tbl.Kosten[[#This Row],[WPnr.]]=DD$7,Tbl.Kosten[[#This Row],[Totaal kosten]],"")</f>
        <v/>
      </c>
      <c r="DE13" s="148" t="str">
        <f>IF(Tbl.Kosten[[#This Row],[WPnr.]]=DE$7,Tbl.Kosten[[#This Row],[Totaal kosten]],"")</f>
        <v/>
      </c>
      <c r="DF13" s="148" t="str">
        <f>IF(Tbl.Kosten[[#This Row],[WPnr.]]=DF$7,Tbl.Kosten[[#This Row],[Totaal kosten]],"")</f>
        <v/>
      </c>
      <c r="DG13" s="148" t="str">
        <f>IF(Tbl.Kosten[[#This Row],[WPnr.]]=DG$7,Tbl.Kosten[[#This Row],[Totaal kosten]],"")</f>
        <v/>
      </c>
      <c r="DH13" s="148" t="str">
        <f>IF(Tbl.Kosten[[#This Row],[WPnr.]]=DH$7,Tbl.Kosten[[#This Row],[Totaal kosten]],"")</f>
        <v/>
      </c>
      <c r="DI13" s="148" t="str">
        <f>IF(Tbl.Kosten[[#This Row],[WPnr.]]=DI$7,Tbl.Kosten[[#This Row],[Totaal kosten]],"")</f>
        <v/>
      </c>
      <c r="DJ13" s="148" t="str">
        <f>IF(Tbl.Kosten[[#This Row],[WPnr.]]=DJ$7,Tbl.Kosten[[#This Row],[Totaal kosten]],"")</f>
        <v/>
      </c>
      <c r="DK13" s="148" t="str">
        <f>IF(Tbl.Kosten[[#This Row],[WPnr.]]=DK$7,Tbl.Kosten[[#This Row],[Totaal kosten]],"")</f>
        <v/>
      </c>
      <c r="DL13" s="148" t="str">
        <f>IF(Tbl.Kosten[[#This Row],[WPnr.]]=DL$7,Tbl.Kosten[[#This Row],[Totaal kosten]],"")</f>
        <v/>
      </c>
      <c r="DM13" s="148" t="str">
        <f>IF(Tbl.Kosten[[#This Row],[WPnr.]]=DM$7,Tbl.Kosten[[#This Row],[Totaal kosten]],"")</f>
        <v/>
      </c>
      <c r="DN13" s="148" t="str">
        <f>IF(Tbl.Kosten[[#This Row],[WPnr.]]=DN$7,Tbl.Kosten[[#This Row],[Totaal kosten]],"")</f>
        <v/>
      </c>
      <c r="DO13" s="148" t="str">
        <f>IF(Tbl.Kosten[[#This Row],[WPnr.]]=DO$7,Tbl.Kosten[[#This Row],[Totaal kosten]],"")</f>
        <v/>
      </c>
      <c r="DP13" s="148" t="str">
        <f>IF(Tbl.Kosten[[#This Row],[WPnr.]]=DP$7,Tbl.Kosten[[#This Row],[Totaal kosten]],"")</f>
        <v/>
      </c>
      <c r="DQ13" s="148" t="str">
        <f>IF(Tbl.Kosten[[#This Row],[WPnr.]]=DQ$7,Tbl.Kosten[[#This Row],[Totaal kosten]],"")</f>
        <v/>
      </c>
      <c r="DR13" s="148" t="str">
        <f>IF(Tbl.Kosten[[#This Row],[WPnr.]]=DR$7,Tbl.Kosten[[#This Row],[Totaal kosten]],"")</f>
        <v/>
      </c>
      <c r="DS13" s="148" t="str">
        <f>IF(Tbl.Kosten[[#This Row],[WPnr.]]=DS$7,Tbl.Kosten[[#This Row],[Totaal kosten]],"")</f>
        <v/>
      </c>
      <c r="DT13" s="148" t="str">
        <f>IF(Tbl.Kosten[[#This Row],[WPnr.]]=DT$7,Tbl.Kosten[[#This Row],[Totaal kosten]],"")</f>
        <v/>
      </c>
      <c r="DU13" s="148" t="str">
        <f>IF(Tbl.Kosten[[#This Row],[WPnr.]]=DU$7,Tbl.Kosten[[#This Row],[Totaal kosten]],"")</f>
        <v/>
      </c>
      <c r="DV13" s="148" t="str">
        <f>IF(Tbl.Kosten[[#This Row],[WPnr.]]=DV$7,Tbl.Kosten[[#This Row],[Totaal kosten]],"")</f>
        <v/>
      </c>
      <c r="DW13" s="150" t="str">
        <f>IFERROR(_xlfn.XLOOKUP(Tbl.Kosten[[#This Row],[Kostensoort]],Tbl.Kostensoorten[Kostensoorten],Tbl.Kostensoorten[KSnr.],"",0,1),"")</f>
        <v/>
      </c>
      <c r="DX13" s="150" t="str">
        <f>IF(Tbl.Kosten[[#This Row],[KSnr.]]=DX$7,Tbl.Kosten[[#This Row],[Totaal kosten]],"")</f>
        <v/>
      </c>
      <c r="DY13" s="150" t="str">
        <f>IF(Tbl.Kosten[[#This Row],[KSnr.]]=DY$7,Tbl.Kosten[[#This Row],[Totaal kosten]],"")</f>
        <v/>
      </c>
      <c r="DZ13" s="150" t="str">
        <f>IF(Tbl.Kosten[[#This Row],[KSnr.]]=DZ$7,Tbl.Kosten[[#This Row],[Totaal kosten]],"")</f>
        <v/>
      </c>
      <c r="EA13" s="150" t="str">
        <f>IF(Tbl.Kosten[[#This Row],[KSnr.]]=EA$7,Tbl.Kosten[[#This Row],[Totaal kosten]],"")</f>
        <v/>
      </c>
      <c r="EB13" s="150" t="str">
        <f>IF(Tbl.Kosten[[#This Row],[KSnr.]]=EB$7,Tbl.Kosten[[#This Row],[Totaal kosten]],"")</f>
        <v/>
      </c>
      <c r="EC13" s="150" t="str">
        <f>IF(Tbl.Kosten[[#This Row],[KSnr.]]=EC$7,Tbl.Kosten[[#This Row],[Totaal kosten]],"")</f>
        <v/>
      </c>
      <c r="ED13" s="150" t="str">
        <f>IF(Tbl.Kosten[[#This Row],[KSnr.]]=ED$7,Tbl.Kosten[[#This Row],[Totaal kosten]],"")</f>
        <v/>
      </c>
      <c r="EE13" s="150" t="str">
        <f>IF(Tbl.Kosten[[#This Row],[KSnr.]]=EE$7,Tbl.Kosten[[#This Row],[Totaal kosten]],"")</f>
        <v/>
      </c>
      <c r="EF13" s="150" t="str">
        <f>IF(Tbl.Kosten[[#This Row],[KSnr.]]=EF$7,Tbl.Kosten[[#This Row],[Totaal kosten]],"")</f>
        <v/>
      </c>
      <c r="EG13" s="150" t="str">
        <f>IF(Tbl.Kosten[[#This Row],[KSnr.]]=EG$7,Tbl.Kosten[[#This Row],[Totaal kosten]],"")</f>
        <v/>
      </c>
      <c r="EH13" s="150" t="str">
        <f>IF(Tbl.Kosten[[#This Row],[KSnr.]]=EH$7,Tbl.Kosten[[#This Row],[Totaal kosten]],"")</f>
        <v/>
      </c>
      <c r="EI13" s="150" t="str">
        <f>IF(Tbl.Kosten[[#This Row],[KSnr.]]=EI$7,Tbl.Kosten[[#This Row],[Totaal kosten]],"")</f>
        <v/>
      </c>
      <c r="EJ13" s="150" t="str">
        <f>IF(Tbl.Kosten[[#This Row],[KSnr.]]=EJ$7,Tbl.Kosten[[#This Row],[Totaal kosten]],"")</f>
        <v/>
      </c>
      <c r="EK13" s="150" t="str">
        <f>IF(Tbl.Kosten[[#This Row],[KSnr.]]=EK$7,Tbl.Kosten[[#This Row],[Totaal kosten]],"")</f>
        <v/>
      </c>
      <c r="EL13" s="150" t="str">
        <f>IF(Tbl.Kosten[[#This Row],[KSnr.]]=EL$7,Tbl.Kosten[[#This Row],[Totaal kosten]],"")</f>
        <v/>
      </c>
      <c r="EM13" s="150" t="str">
        <f>IF(Tbl.Kosten[[#This Row],[KSnr.]]=EM$7,Tbl.Kosten[[#This Row],[Totaal kosten]],"")</f>
        <v/>
      </c>
      <c r="EN13" s="150" t="str">
        <f>IF(Tbl.Kosten[[#This Row],[KSnr.]]=EN$7,Tbl.Kosten[[#This Row],[Totaal kosten]],"")</f>
        <v/>
      </c>
      <c r="EO13" s="150" t="str">
        <f>IF(Tbl.Kosten[[#This Row],[KSnr.]]=EO$7,Tbl.Kosten[[#This Row],[Totaal kosten]],"")</f>
        <v/>
      </c>
      <c r="EP13" s="150" t="str">
        <f>IF(Tbl.Kosten[[#This Row],[KSnr.]]=EP$7,Tbl.Kosten[[#This Row],[Totaal kosten]],"")</f>
        <v/>
      </c>
      <c r="EQ13" s="150" t="str">
        <f>IF(Tbl.Kosten[[#This Row],[KSnr.]]=EQ$7,Tbl.Kosten[[#This Row],[Totaal kosten]],"")</f>
        <v/>
      </c>
      <c r="ER13" s="144" t="str">
        <f>IFERROR(_xlfn.XLOOKUP(Tbl.Kosten[[#This Row],[Subsidieactiviteit]],Tbl.Subsidiehoogte[Subsidieactiviteit],Tbl.Subsidiehoogte[SAnr.],"",0,1),"")</f>
        <v/>
      </c>
      <c r="ES13" s="150" t="str">
        <f>IF(Tbl.Kosten[[#This Row],[Sanr.]]=ES$7,Tbl.Kosten[[#This Row],[Totaal kosten]],"")</f>
        <v/>
      </c>
      <c r="ET13" s="150" t="str">
        <f>IF(Tbl.Kosten[[#This Row],[Sanr.]]=ET$7,Tbl.Kosten[[#This Row],[Totaal kosten]],"")</f>
        <v/>
      </c>
      <c r="EU13" s="150" t="str">
        <f>IF(Tbl.Kosten[[#This Row],[Sanr.]]=EU$7,Tbl.Kosten[[#This Row],[Totaal kosten]],"")</f>
        <v/>
      </c>
      <c r="EV13" s="150" t="str">
        <f>IF(Tbl.Kosten[[#This Row],[Sanr.]]=EV$7,Tbl.Kosten[[#This Row],[Totaal kosten]],"")</f>
        <v/>
      </c>
      <c r="EW13" s="150" t="str">
        <f>IF(Tbl.Kosten[[#This Row],[Sanr.]]=EW$7,Tbl.Kosten[[#This Row],[Totaal kosten]],"")</f>
        <v/>
      </c>
      <c r="EX13" s="150" t="str">
        <f>IF(Tbl.Kosten[[#This Row],[Sanr.]]=EX$7,Tbl.Kosten[[#This Row],[Totaal kosten]],"")</f>
        <v/>
      </c>
      <c r="EY13" s="150" t="str">
        <f>IF(Tbl.Kosten[[#This Row],[Sanr.]]=EY$7,Tbl.Kosten[[#This Row],[Totaal kosten]],"")</f>
        <v/>
      </c>
      <c r="EZ13" s="150" t="str">
        <f>IF(Tbl.Kosten[[#This Row],[Sanr.]]=EZ$7,Tbl.Kosten[[#This Row],[Totaal kosten]],"")</f>
        <v/>
      </c>
      <c r="FA13" s="150" t="str">
        <f>IF(Tbl.Kosten[[#This Row],[Sanr.]]=FA$7,Tbl.Kosten[[#This Row],[Totaal kosten]],"")</f>
        <v/>
      </c>
      <c r="FB13" s="150" t="str">
        <f>IF(Tbl.Kosten[[#This Row],[Sanr.]]=FB$7,Tbl.Kosten[[#This Row],[Totaal kosten]],"")</f>
        <v/>
      </c>
      <c r="FC13" s="150" t="str">
        <f>IF(Tbl.Kosten[[#This Row],[Sanr.]]=FC$7,Tbl.Kosten[[#This Row],[Totaal kosten]],"")</f>
        <v/>
      </c>
      <c r="FD13" s="150" t="str">
        <f>IF(Tbl.Kosten[[#This Row],[Sanr.]]=FD$7,Tbl.Kosten[[#This Row],[Totaal kosten]],"")</f>
        <v/>
      </c>
      <c r="FE13" s="150" t="str">
        <f>IF(Tbl.Kosten[[#This Row],[Sanr.]]=FE$7,Tbl.Kosten[[#This Row],[Totaal kosten]],"")</f>
        <v/>
      </c>
      <c r="FF13" s="150" t="str">
        <f>IF(Tbl.Kosten[[#This Row],[Sanr.]]=FF$7,Tbl.Kosten[[#This Row],[Totaal kosten]],"")</f>
        <v/>
      </c>
      <c r="FG13" s="150" t="str">
        <f>IF(Tbl.Kosten[[#This Row],[Sanr.]]=FG$7,Tbl.Kosten[[#This Row],[Totaal kosten]],"")</f>
        <v/>
      </c>
      <c r="FH13" s="150" t="str">
        <f>IF(Tbl.Kosten[[#This Row],[Sanr.]]=FH$7,Tbl.Kosten[[#This Row],[Totaal kosten]],"")</f>
        <v/>
      </c>
      <c r="FI13" s="150" t="str">
        <f>IF(Tbl.Kosten[[#This Row],[Sanr.]]=FI$7,Tbl.Kosten[[#This Row],[Totaal kosten]],"")</f>
        <v/>
      </c>
      <c r="FJ13" s="150" t="str">
        <f>IF(Tbl.Kosten[[#This Row],[Sanr.]]=FJ$7,Tbl.Kosten[[#This Row],[Totaal kosten]],"")</f>
        <v/>
      </c>
      <c r="FK13" s="150" t="str">
        <f>IF(Tbl.Kosten[[#This Row],[Sanr.]]=FK$7,Tbl.Kosten[[#This Row],[Totaal kosten]],"")</f>
        <v/>
      </c>
      <c r="FL13" s="150" t="str">
        <f>IF(Tbl.Kosten[[#This Row],[Sanr.]]=FL$7,Tbl.Kosten[[#This Row],[Totaal kosten]],"")</f>
        <v/>
      </c>
      <c r="FM13" s="150" t="str">
        <f>IF(Tbl.Kosten[[#This Row],[Sanr.]]=FM$7,Tbl.Kosten[[#This Row],[Totaal kosten]],"")</f>
        <v/>
      </c>
      <c r="FN13" s="150" t="str">
        <f>IF(Tbl.Kosten[[#This Row],[Sanr.]]=FN$7,Tbl.Kosten[[#This Row],[Totaal kosten]],"")</f>
        <v/>
      </c>
      <c r="FO13" s="150" t="str">
        <f>IF(Tbl.Kosten[[#This Row],[Sanr.]]=FO$7,Tbl.Kosten[[#This Row],[Totaal kosten]],"")</f>
        <v/>
      </c>
      <c r="FP13" s="150" t="str">
        <f>IF(Tbl.Kosten[[#This Row],[Sanr.]]=FP$7,Tbl.Kosten[[#This Row],[Totaal kosten]],"")</f>
        <v/>
      </c>
      <c r="FQ13" s="150" t="str">
        <f>IF(Tbl.Kosten[[#This Row],[Sanr.]]=FQ$7,Tbl.Kosten[[#This Row],[Totaal kosten]],"")</f>
        <v/>
      </c>
      <c r="FR13" s="150" t="str">
        <f>IF(Tbl.Kosten[[#This Row],[Sanr.]]=FR$7,Tbl.Kosten[[#This Row],[Totaal kosten]],"")</f>
        <v/>
      </c>
      <c r="FS13" s="150" t="str">
        <f>IF(Tbl.Kosten[[#This Row],[Sanr.]]=FS$7,Tbl.Kosten[[#This Row],[Totaal kosten]],"")</f>
        <v/>
      </c>
      <c r="FT13" s="150" t="str">
        <f>IF(Tbl.Kosten[[#This Row],[Sanr.]]=FT$7,Tbl.Kosten[[#This Row],[Totaal kosten]],"")</f>
        <v/>
      </c>
      <c r="FU13" s="150" t="str">
        <f>IF(Tbl.Kosten[[#This Row],[Sanr.]]=FU$7,Tbl.Kosten[[#This Row],[Totaal kosten]],"")</f>
        <v/>
      </c>
      <c r="FV13" s="150" t="str">
        <f>IF(Tbl.Kosten[[#This Row],[Sanr.]]=FV$7,Tbl.Kosten[[#This Row],[Totaal kosten]],"")</f>
        <v/>
      </c>
      <c r="FW13" s="150" t="str">
        <f>IFERROR(_xlfn.XLOOKUP(Tbl.Kosten[[#This Row],[Activiteitencode]],Tbl.Activiteiten[Activiteitcode],Tbl.Activiteiten[Anr.],"",0,1),"")</f>
        <v/>
      </c>
      <c r="FX13" s="169" t="str">
        <f>_xlfn.CONCAT(Tbl.Kosten[[#This Row],[Pnr.]],Tbl.Kosten[[#This Row],[Sanr.]])</f>
        <v>P1</v>
      </c>
      <c r="FY13" s="150">
        <f>Tbl.Kosten[[#This Row],[Totaal kosten]]-Tbl.Kosten[[#This Row],[Subsidie]]</f>
        <v>0</v>
      </c>
      <c r="FZ13" s="150">
        <f>IF(Tbl.Kosten[[#This Row],[Pnr.]]=FZ$7,Tbl.Kosten[[#This Row],[Te financieren]],"")</f>
        <v>0</v>
      </c>
      <c r="GA13" s="150" t="str">
        <f>IF(Tbl.Kosten[[#This Row],[Pnr.]]=GA$7,Tbl.Kosten[[#This Row],[Te financieren]],"")</f>
        <v/>
      </c>
      <c r="GB13" s="150" t="str">
        <f>IF(Tbl.Kosten[[#This Row],[Pnr.]]=GB$7,Tbl.Kosten[[#This Row],[Te financieren]],"")</f>
        <v/>
      </c>
      <c r="GC13" s="150" t="str">
        <f>IF(Tbl.Kosten[[#This Row],[Pnr.]]=GC$7,Tbl.Kosten[[#This Row],[Te financieren]],"")</f>
        <v/>
      </c>
      <c r="GD13" s="150" t="str">
        <f>IF(Tbl.Kosten[[#This Row],[Pnr.]]=GD$7,Tbl.Kosten[[#This Row],[Te financieren]],"")</f>
        <v/>
      </c>
      <c r="GE13" s="150" t="str">
        <f>IF(Tbl.Kosten[[#This Row],[Pnr.]]=GE$7,Tbl.Kosten[[#This Row],[Te financieren]],"")</f>
        <v/>
      </c>
      <c r="GF13" s="150" t="str">
        <f>IF(Tbl.Kosten[[#This Row],[Pnr.]]=GF$7,Tbl.Kosten[[#This Row],[Te financieren]],"")</f>
        <v/>
      </c>
      <c r="GG13" s="150" t="str">
        <f>IF(Tbl.Kosten[[#This Row],[Pnr.]]=GG$7,Tbl.Kosten[[#This Row],[Te financieren]],"")</f>
        <v/>
      </c>
      <c r="GH13" s="150" t="str">
        <f>IF(Tbl.Kosten[[#This Row],[Pnr.]]=GH$7,Tbl.Kosten[[#This Row],[Te financieren]],"")</f>
        <v/>
      </c>
      <c r="GI13" s="150" t="str">
        <f>IF(Tbl.Kosten[[#This Row],[Pnr.]]=GI$7,Tbl.Kosten[[#This Row],[Te financieren]],"")</f>
        <v/>
      </c>
      <c r="GJ13" s="150" t="str">
        <f>IF(Tbl.Kosten[[#This Row],[Pnr.]]=GJ$7,Tbl.Kosten[[#This Row],[Te financieren]],"")</f>
        <v/>
      </c>
      <c r="GK13" s="150" t="str">
        <f>IF(Tbl.Kosten[[#This Row],[Pnr.]]=GK$7,Tbl.Kosten[[#This Row],[Te financieren]],"")</f>
        <v/>
      </c>
      <c r="GL13" s="150" t="str">
        <f>IF(Tbl.Kosten[[#This Row],[Pnr.]]=GL$7,Tbl.Kosten[[#This Row],[Te financieren]],"")</f>
        <v/>
      </c>
      <c r="GM13" s="150" t="str">
        <f>IF(Tbl.Kosten[[#This Row],[Pnr.]]=GM$7,Tbl.Kosten[[#This Row],[Te financieren]],"")</f>
        <v/>
      </c>
      <c r="GN13" s="150" t="str">
        <f>IF(Tbl.Kosten[[#This Row],[Pnr.]]=GN$7,Tbl.Kosten[[#This Row],[Te financieren]],"")</f>
        <v/>
      </c>
      <c r="GO13" s="150" t="str">
        <f>IF(Tbl.Kosten[[#This Row],[Pnr.]]=GO$7,Tbl.Kosten[[#This Row],[Te financieren]],"")</f>
        <v/>
      </c>
      <c r="GP13" s="150" t="str">
        <f>IF(Tbl.Kosten[[#This Row],[Pnr.]]=GP$7,Tbl.Kosten[[#This Row],[Te financieren]],"")</f>
        <v/>
      </c>
      <c r="GQ13" s="150" t="str">
        <f>IF(Tbl.Kosten[[#This Row],[Pnr.]]=GQ$7,Tbl.Kosten[[#This Row],[Te financieren]],"")</f>
        <v/>
      </c>
      <c r="GR13" s="150" t="str">
        <f>IF(Tbl.Kosten[[#This Row],[Pnr.]]=GR$7,Tbl.Kosten[[#This Row],[Te financieren]],"")</f>
        <v/>
      </c>
      <c r="GS13" s="150" t="str">
        <f>IF(Tbl.Kosten[[#This Row],[Pnr.]]=GS$7,Tbl.Kosten[[#This Row],[Te financieren]],"")</f>
        <v/>
      </c>
      <c r="GT13" s="150" t="str">
        <f>IF(Tbl.Kosten[[#This Row],[Pnr.]]=GT$7,Tbl.Kosten[[#This Row],[Te financieren]],"")</f>
        <v/>
      </c>
      <c r="GU13" s="150" t="str">
        <f>IF(Tbl.Kosten[[#This Row],[Pnr.]]=GU$7,Tbl.Kosten[[#This Row],[Te financieren]],"")</f>
        <v/>
      </c>
      <c r="GV13" s="150" t="str">
        <f>IF(Tbl.Kosten[[#This Row],[Pnr.]]=GV$7,Tbl.Kosten[[#This Row],[Te financieren]],"")</f>
        <v/>
      </c>
      <c r="GW13" s="150" t="str">
        <f>IF(Tbl.Kosten[[#This Row],[Pnr.]]=GW$7,Tbl.Kosten[[#This Row],[Te financieren]],"")</f>
        <v/>
      </c>
      <c r="GX13" s="150" t="str">
        <f>IF(Tbl.Kosten[[#This Row],[Pnr.]]=GX$7,Tbl.Kosten[[#This Row],[Te financieren]],"")</f>
        <v/>
      </c>
      <c r="GY13" s="150" t="str">
        <f>IF(Tbl.Kosten[[#This Row],[Pnr.]]=GY$7,Tbl.Kosten[[#This Row],[Te financieren]],"")</f>
        <v/>
      </c>
      <c r="GZ13" s="150" t="str">
        <f>IF(Tbl.Kosten[[#This Row],[Pnr.]]=GZ$7,Tbl.Kosten[[#This Row],[Te financieren]],"")</f>
        <v/>
      </c>
      <c r="HA13" s="150" t="str">
        <f>IF(Tbl.Kosten[[#This Row],[Pnr.]]=HA$7,Tbl.Kosten[[#This Row],[Te financieren]],"")</f>
        <v/>
      </c>
      <c r="HB13" s="150" t="str">
        <f>IF(Tbl.Kosten[[#This Row],[Pnr.]]=HB$7,Tbl.Kosten[[#This Row],[Te financieren]],"")</f>
        <v/>
      </c>
      <c r="HC13" s="150" t="str">
        <f>IF(Tbl.Kosten[[#This Row],[Pnr.]]=HC$7,Tbl.Kosten[[#This Row],[Te financieren]],"")</f>
        <v/>
      </c>
      <c r="HD13" s="150" t="str">
        <f>IF(Tbl.Kosten[[#This Row],[Pnr.]]=HD$7,Tbl.Kosten[[#This Row],[Te financieren]],"")</f>
        <v/>
      </c>
      <c r="HE13" s="150" t="str">
        <f>IF(Tbl.Kosten[[#This Row],[Pnr.]]=HE$7,Tbl.Kosten[[#This Row],[Te financieren]],"")</f>
        <v/>
      </c>
      <c r="HF13" s="150" t="str">
        <f>IF(Tbl.Kosten[[#This Row],[Pnr.]]=HF$7,Tbl.Kosten[[#This Row],[Te financieren]],"")</f>
        <v/>
      </c>
      <c r="HG13" s="150" t="str">
        <f>IF(Tbl.Kosten[[#This Row],[Pnr.]]=HG$7,Tbl.Kosten[[#This Row],[Te financieren]],"")</f>
        <v/>
      </c>
      <c r="HH13" s="150" t="str">
        <f>IF(Tbl.Kosten[[#This Row],[Pnr.]]=HH$7,Tbl.Kosten[[#This Row],[Te financieren]],"")</f>
        <v/>
      </c>
      <c r="HI13" s="150" t="str">
        <f>IF(Tbl.Kosten[[#This Row],[Pnr.]]=HI$7,Tbl.Kosten[[#This Row],[Te financieren]],"")</f>
        <v/>
      </c>
      <c r="HJ13" s="150" t="str">
        <f>IF(Tbl.Kosten[[#This Row],[Pnr.]]=HJ$7,Tbl.Kosten[[#This Row],[Te financieren]],"")</f>
        <v/>
      </c>
      <c r="HK13" s="150" t="str">
        <f>IF(Tbl.Kosten[[#This Row],[Pnr.]]=HK$7,Tbl.Kosten[[#This Row],[Te financieren]],"")</f>
        <v/>
      </c>
      <c r="HL13" s="150" t="str">
        <f>IF(Tbl.Kosten[[#This Row],[Pnr.]]=HL$7,Tbl.Kosten[[#This Row],[Te financieren]],"")</f>
        <v/>
      </c>
      <c r="HM13" s="150" t="str">
        <f>IF(Tbl.Kosten[[#This Row],[Pnr.]]=HM$7,Tbl.Kosten[[#This Row],[Te financieren]],"")</f>
        <v/>
      </c>
      <c r="HN13" s="150" t="str">
        <f>IF(Tbl.Kosten[[#This Row],[Pnr.]]=HN$7,Tbl.Kosten[[#This Row],[Te financieren]],"")</f>
        <v/>
      </c>
      <c r="HO13" s="150" t="str">
        <f>IF(Tbl.Kosten[[#This Row],[Pnr.]]=HO$7,Tbl.Kosten[[#This Row],[Te financieren]],"")</f>
        <v/>
      </c>
      <c r="HP13" s="150" t="str">
        <f>IF(Tbl.Kosten[[#This Row],[Pnr.]]=HP$7,Tbl.Kosten[[#This Row],[Te financieren]],"")</f>
        <v/>
      </c>
      <c r="HQ13" s="150" t="str">
        <f>IF(Tbl.Kosten[[#This Row],[Pnr.]]=HQ$7,Tbl.Kosten[[#This Row],[Te financieren]],"")</f>
        <v/>
      </c>
      <c r="HR13" s="150" t="str">
        <f>IF(Tbl.Kosten[[#This Row],[Pnr.]]=HR$7,Tbl.Kosten[[#This Row],[Te financieren]],"")</f>
        <v/>
      </c>
      <c r="HS13" s="150" t="str">
        <f>IF(Tbl.Kosten[[#This Row],[Pnr.]]=HS$7,Tbl.Kosten[[#This Row],[Te financieren]],"")</f>
        <v/>
      </c>
      <c r="HT13" s="150" t="str">
        <f>IF(Tbl.Kosten[[#This Row],[Pnr.]]=HT$7,Tbl.Kosten[[#This Row],[Te financieren]],"")</f>
        <v/>
      </c>
      <c r="HU13" s="150" t="str">
        <f>IF(Tbl.Kosten[[#This Row],[Pnr.]]=HU$7,Tbl.Kosten[[#This Row],[Te financieren]],"")</f>
        <v/>
      </c>
      <c r="HV13" s="150" t="str">
        <f>IF(Tbl.Kosten[[#This Row],[Pnr.]]=HV$7,Tbl.Kosten[[#This Row],[Te financieren]],"")</f>
        <v/>
      </c>
      <c r="HW13" s="150" t="str">
        <f>IF(Tbl.Kosten[[#This Row],[Pnr.]]=HW$7,Tbl.Kosten[[#This Row],[Te financieren]],"")</f>
        <v/>
      </c>
    </row>
    <row r="14" spans="2:16383" x14ac:dyDescent="0.3">
      <c r="B14" s="137"/>
      <c r="C14" s="137"/>
      <c r="D14" s="136"/>
      <c r="E14" s="261"/>
      <c r="F14" s="135"/>
      <c r="G14" s="11" t="str">
        <f>IF(Tbl.Kosten[[#This Row],[Medewerker e/o 
functie]]&lt;&gt;"",_xlfn.XLOOKUP(Tbl.Kosten[[#This Row],[Medewerker e/o 
functie]],Tbl.Uurtarief[Medewerker en/of functie],Tbl.Uurtarief[Uurtarief],"",0,1),"")</f>
        <v/>
      </c>
      <c r="H14" s="121">
        <f>IFERROR(Tbl.Kosten[[#This Row],[Uren]]*Tbl.Kosten[[#This Row],[Uurtarief]],0)</f>
        <v>0</v>
      </c>
      <c r="I14" s="119" t="str">
        <f>IF(Tbl.Kosten[[#This Row],[Subtotaal uren]]&lt;&gt;0,_xlfn.XLOOKUP(Tbl.Kosten[[#This Row],[Medewerker e/o 
functie]],Tbl.Uurtarief[Medewerker en/of functie],Tbl.Uurtarief[Kostensoort arbeid],"",0,1),"")</f>
        <v/>
      </c>
      <c r="J14" s="137"/>
      <c r="K14" s="135"/>
      <c r="L14" s="139" t="str">
        <f>IF(Tbl.Kosten[[#This Row],[Activum]]&lt;&gt;"",_xlfn.XLOOKUP(Tbl.Kosten[[#This Row],[Activum]],Tbl.Afschrijvingskosten[Activum],Tbl.Afschrijvingskosten[Tarief per afschrijvings-eenheid],"",0,1),"")</f>
        <v/>
      </c>
      <c r="M14" s="122">
        <f>IFERROR(Tbl.Kosten[[#This Row],[Een-
heden]]*Tbl.Kosten[[#This Row],[Afschrijvings-
tarief]],0)</f>
        <v>0</v>
      </c>
      <c r="N14" s="122" t="str">
        <f>IF(Tbl.Kosten[[#This Row],[Subtotaal afschrijving]]&lt;&gt;0,Lijsten!$A$7,"")</f>
        <v/>
      </c>
      <c r="O14" s="140"/>
      <c r="P14" s="135"/>
      <c r="Q14" s="138"/>
      <c r="R14" s="122">
        <f>IFERROR(Tbl.Kosten[[#This Row],[Aantal]]*Tbl.Kosten[[#This Row],[Tarief]],0)</f>
        <v>0</v>
      </c>
      <c r="S14" s="8">
        <f>IFERROR(Tbl.Kosten[[#This Row],[Subtotaal overige kosten]]+Tbl.Kosten[[#This Row],[Subtotaal uren]]+Tbl.Kosten[[#This Row],[Subtotaal afschrijving]],0)</f>
        <v>0</v>
      </c>
      <c r="T14" s="8">
        <f>IFERROR(Tbl.Kosten[[#This Row],[Totaal kosten]]*Tbl.Kosten[[#This Row],[Subsidie%]],0)</f>
        <v>0</v>
      </c>
      <c r="U14" s="4" t="str" cm="1">
        <f t="array" ref="U14">IFERROR(_xlfn.IFS(Tbl.Kosten[[#This Row],[Subtotaal uren]]&lt;&gt;0,Tbl.Kosten[[#This Row],[Kostensoort arbeid]],Tbl.Kosten[[#This Row],[Subtotaal afschrijving]]&lt;&gt;0,Tbl.Kosten[[#This Row],[Kostensoort afschrijving]],Tbl.Kosten[[#This Row],[Subtotaal overige kosten]]&lt;&gt;0,Tbl.Kosten[[#This Row],[Kostensoort overig]]),"")</f>
        <v/>
      </c>
      <c r="V14" s="4" t="str">
        <f>IFERROR(_xlfn.XLOOKUP(Tbl.Kosten[[#This Row],[Activiteitencode]],Tbl.Activiteiten[Activiteitcode],Tbl.Activiteiten[Werkpakketcode],"",0,1),"")</f>
        <v/>
      </c>
      <c r="W14" s="4" t="str">
        <f>IFERROR(_xlfn.XLOOKUP(Tbl.Kosten[[#This Row],[Werkpakketcode]],Tbl.Werkpakketten[Werkpakketcode],Tbl.Werkpakketten[Subsidiabele activiteit],"",0,1),"")</f>
        <v/>
      </c>
      <c r="X14" s="12">
        <f>IFERROR(_xlfn.XLOOKUP(Tbl.Kosten[[#This Row],[Sanr.]],Tbl.Subsidiehoogte[SAnr.],Tbl.Subsidiehoogte[Sub. Percentage],0,0,1),0)</f>
        <v>0</v>
      </c>
      <c r="Y14" s="144" t="str">
        <f>IFERROR(_xlfn.XLOOKUP(Tbl.Kosten[[#This Row],[Partnercode]],Tbl.Projectpartners[Partnercode],Tbl.Projectpartners[PNr.],"",0,1),"")</f>
        <v>P1</v>
      </c>
      <c r="Z14" s="148">
        <f>IF(Tbl.Kosten[[#This Row],[Pnr.]]=Z$7,Tbl.Kosten[[#This Row],[Totaal kosten]],"")</f>
        <v>0</v>
      </c>
      <c r="AA14" s="148" t="str">
        <f>IF(Tbl.Kosten[[#This Row],[Pnr.]]=AA$7,Tbl.Kosten[[#This Row],[Totaal kosten]],"")</f>
        <v/>
      </c>
      <c r="AB14" s="148" t="str">
        <f>IF(Tbl.Kosten[[#This Row],[Pnr.]]=AB$7,Tbl.Kosten[[#This Row],[Totaal kosten]],"")</f>
        <v/>
      </c>
      <c r="AC14" s="148" t="str">
        <f>IF(Tbl.Kosten[[#This Row],[Pnr.]]=AC$7,Tbl.Kosten[[#This Row],[Totaal kosten]],"")</f>
        <v/>
      </c>
      <c r="AD14" s="148" t="str">
        <f>IF(Tbl.Kosten[[#This Row],[Pnr.]]=AD$7,Tbl.Kosten[[#This Row],[Totaal kosten]],"")</f>
        <v/>
      </c>
      <c r="AE14" s="148" t="str">
        <f>IF(Tbl.Kosten[[#This Row],[Pnr.]]=AE$7,Tbl.Kosten[[#This Row],[Totaal kosten]],"")</f>
        <v/>
      </c>
      <c r="AF14" s="148" t="str">
        <f>IF(Tbl.Kosten[[#This Row],[Pnr.]]=AF$7,Tbl.Kosten[[#This Row],[Totaal kosten]],"")</f>
        <v/>
      </c>
      <c r="AG14" s="148" t="str">
        <f>IF(Tbl.Kosten[[#This Row],[Pnr.]]=AG$7,Tbl.Kosten[[#This Row],[Totaal kosten]],"")</f>
        <v/>
      </c>
      <c r="AH14" s="148" t="str">
        <f>IF(Tbl.Kosten[[#This Row],[Pnr.]]=AH$7,Tbl.Kosten[[#This Row],[Totaal kosten]],"")</f>
        <v/>
      </c>
      <c r="AI14" s="148" t="str">
        <f>IF(Tbl.Kosten[[#This Row],[Pnr.]]=AI$7,Tbl.Kosten[[#This Row],[Totaal kosten]],"")</f>
        <v/>
      </c>
      <c r="AJ14" s="148" t="str">
        <f>IF(Tbl.Kosten[[#This Row],[Pnr.]]=AJ$7,Tbl.Kosten[[#This Row],[Totaal kosten]],"")</f>
        <v/>
      </c>
      <c r="AK14" s="148" t="str">
        <f>IF(Tbl.Kosten[[#This Row],[Pnr.]]=AK$7,Tbl.Kosten[[#This Row],[Totaal kosten]],"")</f>
        <v/>
      </c>
      <c r="AL14" s="148" t="str">
        <f>IF(Tbl.Kosten[[#This Row],[Pnr.]]=AL$7,Tbl.Kosten[[#This Row],[Totaal kosten]],"")</f>
        <v/>
      </c>
      <c r="AM14" s="148" t="str">
        <f>IF(Tbl.Kosten[[#This Row],[Pnr.]]=AM$7,Tbl.Kosten[[#This Row],[Totaal kosten]],"")</f>
        <v/>
      </c>
      <c r="AN14" s="148" t="str">
        <f>IF(Tbl.Kosten[[#This Row],[Pnr.]]=AN$7,Tbl.Kosten[[#This Row],[Totaal kosten]],"")</f>
        <v/>
      </c>
      <c r="AO14" s="148" t="str">
        <f>IF(Tbl.Kosten[[#This Row],[Pnr.]]=AO$7,Tbl.Kosten[[#This Row],[Totaal kosten]],"")</f>
        <v/>
      </c>
      <c r="AP14" s="148" t="str">
        <f>IF(Tbl.Kosten[[#This Row],[Pnr.]]=AP$7,Tbl.Kosten[[#This Row],[Totaal kosten]],"")</f>
        <v/>
      </c>
      <c r="AQ14" s="148" t="str">
        <f>IF(Tbl.Kosten[[#This Row],[Pnr.]]=AQ$7,Tbl.Kosten[[#This Row],[Totaal kosten]],"")</f>
        <v/>
      </c>
      <c r="AR14" s="148" t="str">
        <f>IF(Tbl.Kosten[[#This Row],[Pnr.]]=AR$7,Tbl.Kosten[[#This Row],[Totaal kosten]],"")</f>
        <v/>
      </c>
      <c r="AS14" s="148" t="str">
        <f>IF(Tbl.Kosten[[#This Row],[Pnr.]]=AS$7,Tbl.Kosten[[#This Row],[Totaal kosten]],"")</f>
        <v/>
      </c>
      <c r="AT14" s="148" t="str">
        <f>IF(Tbl.Kosten[[#This Row],[Pnr.]]=AT$7,Tbl.Kosten[[#This Row],[Totaal kosten]],"")</f>
        <v/>
      </c>
      <c r="AU14" s="148" t="str">
        <f>IF(Tbl.Kosten[[#This Row],[Pnr.]]=AU$7,Tbl.Kosten[[#This Row],[Totaal kosten]],"")</f>
        <v/>
      </c>
      <c r="AV14" s="148" t="str">
        <f>IF(Tbl.Kosten[[#This Row],[Pnr.]]=AV$7,Tbl.Kosten[[#This Row],[Totaal kosten]],"")</f>
        <v/>
      </c>
      <c r="AW14" s="148" t="str">
        <f>IF(Tbl.Kosten[[#This Row],[Pnr.]]=AW$7,Tbl.Kosten[[#This Row],[Totaal kosten]],"")</f>
        <v/>
      </c>
      <c r="AX14" s="148" t="str">
        <f>IF(Tbl.Kosten[[#This Row],[Pnr.]]=AX$7,Tbl.Kosten[[#This Row],[Totaal kosten]],"")</f>
        <v/>
      </c>
      <c r="AY14" s="148" t="str">
        <f>IF(Tbl.Kosten[[#This Row],[Pnr.]]=AY$7,Tbl.Kosten[[#This Row],[Totaal kosten]],"")</f>
        <v/>
      </c>
      <c r="AZ14" s="148" t="str">
        <f>IF(Tbl.Kosten[[#This Row],[Pnr.]]=AZ$7,Tbl.Kosten[[#This Row],[Totaal kosten]],"")</f>
        <v/>
      </c>
      <c r="BA14" s="148" t="str">
        <f>IF(Tbl.Kosten[[#This Row],[Pnr.]]=BA$7,Tbl.Kosten[[#This Row],[Totaal kosten]],"")</f>
        <v/>
      </c>
      <c r="BB14" s="148" t="str">
        <f>IF(Tbl.Kosten[[#This Row],[Pnr.]]=BB$7,Tbl.Kosten[[#This Row],[Totaal kosten]],"")</f>
        <v/>
      </c>
      <c r="BC14" s="148" t="str">
        <f>IF(Tbl.Kosten[[#This Row],[Pnr.]]=BC$7,Tbl.Kosten[[#This Row],[Totaal kosten]],"")</f>
        <v/>
      </c>
      <c r="BD14" s="148" t="str">
        <f>IF(Tbl.Kosten[[#This Row],[Pnr.]]=BD$7,Tbl.Kosten[[#This Row],[Totaal kosten]],"")</f>
        <v/>
      </c>
      <c r="BE14" s="148" t="str">
        <f>IF(Tbl.Kosten[[#This Row],[Pnr.]]=BE$7,Tbl.Kosten[[#This Row],[Totaal kosten]],"")</f>
        <v/>
      </c>
      <c r="BF14" s="148" t="str">
        <f>IF(Tbl.Kosten[[#This Row],[Pnr.]]=BF$7,Tbl.Kosten[[#This Row],[Totaal kosten]],"")</f>
        <v/>
      </c>
      <c r="BG14" s="148" t="str">
        <f>IF(Tbl.Kosten[[#This Row],[Pnr.]]=BG$7,Tbl.Kosten[[#This Row],[Totaal kosten]],"")</f>
        <v/>
      </c>
      <c r="BH14" s="148" t="str">
        <f>IF(Tbl.Kosten[[#This Row],[Pnr.]]=BH$7,Tbl.Kosten[[#This Row],[Totaal kosten]],"")</f>
        <v/>
      </c>
      <c r="BI14" s="148" t="str">
        <f>IF(Tbl.Kosten[[#This Row],[Pnr.]]=BI$7,Tbl.Kosten[[#This Row],[Totaal kosten]],"")</f>
        <v/>
      </c>
      <c r="BJ14" s="148" t="str">
        <f>IF(Tbl.Kosten[[#This Row],[Pnr.]]=BJ$7,Tbl.Kosten[[#This Row],[Totaal kosten]],"")</f>
        <v/>
      </c>
      <c r="BK14" s="148" t="str">
        <f>IF(Tbl.Kosten[[#This Row],[Pnr.]]=BK$7,Tbl.Kosten[[#This Row],[Totaal kosten]],"")</f>
        <v/>
      </c>
      <c r="BL14" s="148" t="str">
        <f>IF(Tbl.Kosten[[#This Row],[Pnr.]]=BL$7,Tbl.Kosten[[#This Row],[Totaal kosten]],"")</f>
        <v/>
      </c>
      <c r="BM14" s="148" t="str">
        <f>IF(Tbl.Kosten[[#This Row],[Pnr.]]=BM$7,Tbl.Kosten[[#This Row],[Totaal kosten]],"")</f>
        <v/>
      </c>
      <c r="BN14" s="148" t="str">
        <f>IF(Tbl.Kosten[[#This Row],[Pnr.]]=BN$7,Tbl.Kosten[[#This Row],[Totaal kosten]],"")</f>
        <v/>
      </c>
      <c r="BO14" s="148" t="str">
        <f>IF(Tbl.Kosten[[#This Row],[Pnr.]]=BO$7,Tbl.Kosten[[#This Row],[Totaal kosten]],"")</f>
        <v/>
      </c>
      <c r="BP14" s="148" t="str">
        <f>IF(Tbl.Kosten[[#This Row],[Pnr.]]=BP$7,Tbl.Kosten[[#This Row],[Totaal kosten]],"")</f>
        <v/>
      </c>
      <c r="BQ14" s="148" t="str">
        <f>IF(Tbl.Kosten[[#This Row],[Pnr.]]=BQ$7,Tbl.Kosten[[#This Row],[Totaal kosten]],"")</f>
        <v/>
      </c>
      <c r="BR14" s="148" t="str">
        <f>IF(Tbl.Kosten[[#This Row],[Pnr.]]=BR$7,Tbl.Kosten[[#This Row],[Totaal kosten]],"")</f>
        <v/>
      </c>
      <c r="BS14" s="148" t="str">
        <f>IF(Tbl.Kosten[[#This Row],[Pnr.]]=BS$7,Tbl.Kosten[[#This Row],[Totaal kosten]],"")</f>
        <v/>
      </c>
      <c r="BT14" s="148" t="str">
        <f>IF(Tbl.Kosten[[#This Row],[Pnr.]]=BT$7,Tbl.Kosten[[#This Row],[Totaal kosten]],"")</f>
        <v/>
      </c>
      <c r="BU14" s="148" t="str">
        <f>IF(Tbl.Kosten[[#This Row],[Pnr.]]=BU$7,Tbl.Kosten[[#This Row],[Totaal kosten]],"")</f>
        <v/>
      </c>
      <c r="BV14" s="148" t="str">
        <f>IF(Tbl.Kosten[[#This Row],[Pnr.]]=BV$7,Tbl.Kosten[[#This Row],[Totaal kosten]],"")</f>
        <v/>
      </c>
      <c r="BW14" s="148" t="str">
        <f>IF(Tbl.Kosten[[#This Row],[Pnr.]]=BW$7,Tbl.Kosten[[#This Row],[Totaal kosten]],"")</f>
        <v/>
      </c>
      <c r="BX14" s="148" t="str">
        <f>IFERROR(_xlfn.XLOOKUP(Tbl.Kosten[[#This Row],[Werkpakketcode]],Tbl.Werkpakketten[Werkpakketcode],Tbl.Werkpakketten[WPnr.],"",0,1),"")</f>
        <v/>
      </c>
      <c r="BY14" s="148" t="str">
        <f>IF(Tbl.Kosten[[#This Row],[WPnr.]]=BY$7,Tbl.Kosten[[#This Row],[Totaal kosten]],"")</f>
        <v/>
      </c>
      <c r="BZ14" s="148" t="str">
        <f>IF(Tbl.Kosten[[#This Row],[WPnr.]]=BZ$7,Tbl.Kosten[[#This Row],[Totaal kosten]],"")</f>
        <v/>
      </c>
      <c r="CA14" s="148" t="str">
        <f>IF(Tbl.Kosten[[#This Row],[WPnr.]]=CA$7,Tbl.Kosten[[#This Row],[Totaal kosten]],"")</f>
        <v/>
      </c>
      <c r="CB14" s="148" t="str">
        <f>IF(Tbl.Kosten[[#This Row],[WPnr.]]=CB$7,Tbl.Kosten[[#This Row],[Totaal kosten]],"")</f>
        <v/>
      </c>
      <c r="CC14" s="148" t="str">
        <f>IF(Tbl.Kosten[[#This Row],[WPnr.]]=CC$7,Tbl.Kosten[[#This Row],[Totaal kosten]],"")</f>
        <v/>
      </c>
      <c r="CD14" s="148" t="str">
        <f>IF(Tbl.Kosten[[#This Row],[WPnr.]]=CD$7,Tbl.Kosten[[#This Row],[Totaal kosten]],"")</f>
        <v/>
      </c>
      <c r="CE14" s="148" t="str">
        <f>IF(Tbl.Kosten[[#This Row],[WPnr.]]=CE$7,Tbl.Kosten[[#This Row],[Totaal kosten]],"")</f>
        <v/>
      </c>
      <c r="CF14" s="148" t="str">
        <f>IF(Tbl.Kosten[[#This Row],[WPnr.]]=CF$7,Tbl.Kosten[[#This Row],[Totaal kosten]],"")</f>
        <v/>
      </c>
      <c r="CG14" s="148" t="str">
        <f>IF(Tbl.Kosten[[#This Row],[WPnr.]]=CG$7,Tbl.Kosten[[#This Row],[Totaal kosten]],"")</f>
        <v/>
      </c>
      <c r="CH14" s="148" t="str">
        <f>IF(Tbl.Kosten[[#This Row],[WPnr.]]=CH$7,Tbl.Kosten[[#This Row],[Totaal kosten]],"")</f>
        <v/>
      </c>
      <c r="CI14" s="148" t="str">
        <f>IF(Tbl.Kosten[[#This Row],[WPnr.]]=CI$7,Tbl.Kosten[[#This Row],[Totaal kosten]],"")</f>
        <v/>
      </c>
      <c r="CJ14" s="148" t="str">
        <f>IF(Tbl.Kosten[[#This Row],[WPnr.]]=CJ$7,Tbl.Kosten[[#This Row],[Totaal kosten]],"")</f>
        <v/>
      </c>
      <c r="CK14" s="148" t="str">
        <f>IF(Tbl.Kosten[[#This Row],[WPnr.]]=CK$7,Tbl.Kosten[[#This Row],[Totaal kosten]],"")</f>
        <v/>
      </c>
      <c r="CL14" s="148" t="str">
        <f>IF(Tbl.Kosten[[#This Row],[WPnr.]]=CL$7,Tbl.Kosten[[#This Row],[Totaal kosten]],"")</f>
        <v/>
      </c>
      <c r="CM14" s="148" t="str">
        <f>IF(Tbl.Kosten[[#This Row],[WPnr.]]=CM$7,Tbl.Kosten[[#This Row],[Totaal kosten]],"")</f>
        <v/>
      </c>
      <c r="CN14" s="148" t="str">
        <f>IF(Tbl.Kosten[[#This Row],[WPnr.]]=CN$7,Tbl.Kosten[[#This Row],[Totaal kosten]],"")</f>
        <v/>
      </c>
      <c r="CO14" s="148" t="str">
        <f>IF(Tbl.Kosten[[#This Row],[WPnr.]]=CO$7,Tbl.Kosten[[#This Row],[Totaal kosten]],"")</f>
        <v/>
      </c>
      <c r="CP14" s="148" t="str">
        <f>IF(Tbl.Kosten[[#This Row],[WPnr.]]=CP$7,Tbl.Kosten[[#This Row],[Totaal kosten]],"")</f>
        <v/>
      </c>
      <c r="CQ14" s="148" t="str">
        <f>IF(Tbl.Kosten[[#This Row],[WPnr.]]=CQ$7,Tbl.Kosten[[#This Row],[Totaal kosten]],"")</f>
        <v/>
      </c>
      <c r="CR14" s="148" t="str">
        <f>IF(Tbl.Kosten[[#This Row],[WPnr.]]=CR$7,Tbl.Kosten[[#This Row],[Totaal kosten]],"")</f>
        <v/>
      </c>
      <c r="CS14" s="148" t="str">
        <f>IF(Tbl.Kosten[[#This Row],[WPnr.]]=CS$7,Tbl.Kosten[[#This Row],[Totaal kosten]],"")</f>
        <v/>
      </c>
      <c r="CT14" s="148" t="str">
        <f>IF(Tbl.Kosten[[#This Row],[WPnr.]]=CT$7,Tbl.Kosten[[#This Row],[Totaal kosten]],"")</f>
        <v/>
      </c>
      <c r="CU14" s="148" t="str">
        <f>IF(Tbl.Kosten[[#This Row],[WPnr.]]=CU$7,Tbl.Kosten[[#This Row],[Totaal kosten]],"")</f>
        <v/>
      </c>
      <c r="CV14" s="148" t="str">
        <f>IF(Tbl.Kosten[[#This Row],[WPnr.]]=CV$7,Tbl.Kosten[[#This Row],[Totaal kosten]],"")</f>
        <v/>
      </c>
      <c r="CW14" s="148" t="str">
        <f>IF(Tbl.Kosten[[#This Row],[WPnr.]]=CW$7,Tbl.Kosten[[#This Row],[Totaal kosten]],"")</f>
        <v/>
      </c>
      <c r="CX14" s="148" t="str">
        <f>IF(Tbl.Kosten[[#This Row],[WPnr.]]=CX$7,Tbl.Kosten[[#This Row],[Totaal kosten]],"")</f>
        <v/>
      </c>
      <c r="CY14" s="148" t="str">
        <f>IF(Tbl.Kosten[[#This Row],[WPnr.]]=CY$7,Tbl.Kosten[[#This Row],[Totaal kosten]],"")</f>
        <v/>
      </c>
      <c r="CZ14" s="148" t="str">
        <f>IF(Tbl.Kosten[[#This Row],[WPnr.]]=CZ$7,Tbl.Kosten[[#This Row],[Totaal kosten]],"")</f>
        <v/>
      </c>
      <c r="DA14" s="148" t="str">
        <f>IF(Tbl.Kosten[[#This Row],[WPnr.]]=DA$7,Tbl.Kosten[[#This Row],[Totaal kosten]],"")</f>
        <v/>
      </c>
      <c r="DB14" s="148" t="str">
        <f>IF(Tbl.Kosten[[#This Row],[WPnr.]]=DB$7,Tbl.Kosten[[#This Row],[Totaal kosten]],"")</f>
        <v/>
      </c>
      <c r="DC14" s="148" t="str">
        <f>IF(Tbl.Kosten[[#This Row],[WPnr.]]=DC$7,Tbl.Kosten[[#This Row],[Totaal kosten]],"")</f>
        <v/>
      </c>
      <c r="DD14" s="148" t="str">
        <f>IF(Tbl.Kosten[[#This Row],[WPnr.]]=DD$7,Tbl.Kosten[[#This Row],[Totaal kosten]],"")</f>
        <v/>
      </c>
      <c r="DE14" s="148" t="str">
        <f>IF(Tbl.Kosten[[#This Row],[WPnr.]]=DE$7,Tbl.Kosten[[#This Row],[Totaal kosten]],"")</f>
        <v/>
      </c>
      <c r="DF14" s="148" t="str">
        <f>IF(Tbl.Kosten[[#This Row],[WPnr.]]=DF$7,Tbl.Kosten[[#This Row],[Totaal kosten]],"")</f>
        <v/>
      </c>
      <c r="DG14" s="148" t="str">
        <f>IF(Tbl.Kosten[[#This Row],[WPnr.]]=DG$7,Tbl.Kosten[[#This Row],[Totaal kosten]],"")</f>
        <v/>
      </c>
      <c r="DH14" s="148" t="str">
        <f>IF(Tbl.Kosten[[#This Row],[WPnr.]]=DH$7,Tbl.Kosten[[#This Row],[Totaal kosten]],"")</f>
        <v/>
      </c>
      <c r="DI14" s="148" t="str">
        <f>IF(Tbl.Kosten[[#This Row],[WPnr.]]=DI$7,Tbl.Kosten[[#This Row],[Totaal kosten]],"")</f>
        <v/>
      </c>
      <c r="DJ14" s="148" t="str">
        <f>IF(Tbl.Kosten[[#This Row],[WPnr.]]=DJ$7,Tbl.Kosten[[#This Row],[Totaal kosten]],"")</f>
        <v/>
      </c>
      <c r="DK14" s="148" t="str">
        <f>IF(Tbl.Kosten[[#This Row],[WPnr.]]=DK$7,Tbl.Kosten[[#This Row],[Totaal kosten]],"")</f>
        <v/>
      </c>
      <c r="DL14" s="148" t="str">
        <f>IF(Tbl.Kosten[[#This Row],[WPnr.]]=DL$7,Tbl.Kosten[[#This Row],[Totaal kosten]],"")</f>
        <v/>
      </c>
      <c r="DM14" s="148" t="str">
        <f>IF(Tbl.Kosten[[#This Row],[WPnr.]]=DM$7,Tbl.Kosten[[#This Row],[Totaal kosten]],"")</f>
        <v/>
      </c>
      <c r="DN14" s="148" t="str">
        <f>IF(Tbl.Kosten[[#This Row],[WPnr.]]=DN$7,Tbl.Kosten[[#This Row],[Totaal kosten]],"")</f>
        <v/>
      </c>
      <c r="DO14" s="148" t="str">
        <f>IF(Tbl.Kosten[[#This Row],[WPnr.]]=DO$7,Tbl.Kosten[[#This Row],[Totaal kosten]],"")</f>
        <v/>
      </c>
      <c r="DP14" s="148" t="str">
        <f>IF(Tbl.Kosten[[#This Row],[WPnr.]]=DP$7,Tbl.Kosten[[#This Row],[Totaal kosten]],"")</f>
        <v/>
      </c>
      <c r="DQ14" s="148" t="str">
        <f>IF(Tbl.Kosten[[#This Row],[WPnr.]]=DQ$7,Tbl.Kosten[[#This Row],[Totaal kosten]],"")</f>
        <v/>
      </c>
      <c r="DR14" s="148" t="str">
        <f>IF(Tbl.Kosten[[#This Row],[WPnr.]]=DR$7,Tbl.Kosten[[#This Row],[Totaal kosten]],"")</f>
        <v/>
      </c>
      <c r="DS14" s="148" t="str">
        <f>IF(Tbl.Kosten[[#This Row],[WPnr.]]=DS$7,Tbl.Kosten[[#This Row],[Totaal kosten]],"")</f>
        <v/>
      </c>
      <c r="DT14" s="148" t="str">
        <f>IF(Tbl.Kosten[[#This Row],[WPnr.]]=DT$7,Tbl.Kosten[[#This Row],[Totaal kosten]],"")</f>
        <v/>
      </c>
      <c r="DU14" s="148" t="str">
        <f>IF(Tbl.Kosten[[#This Row],[WPnr.]]=DU$7,Tbl.Kosten[[#This Row],[Totaal kosten]],"")</f>
        <v/>
      </c>
      <c r="DV14" s="148" t="str">
        <f>IF(Tbl.Kosten[[#This Row],[WPnr.]]=DV$7,Tbl.Kosten[[#This Row],[Totaal kosten]],"")</f>
        <v/>
      </c>
      <c r="DW14" s="150" t="str">
        <f>IFERROR(_xlfn.XLOOKUP(Tbl.Kosten[[#This Row],[Kostensoort]],Tbl.Kostensoorten[Kostensoorten],Tbl.Kostensoorten[KSnr.],"",0,1),"")</f>
        <v/>
      </c>
      <c r="DX14" s="150" t="str">
        <f>IF(Tbl.Kosten[[#This Row],[KSnr.]]=DX$7,Tbl.Kosten[[#This Row],[Totaal kosten]],"")</f>
        <v/>
      </c>
      <c r="DY14" s="150" t="str">
        <f>IF(Tbl.Kosten[[#This Row],[KSnr.]]=DY$7,Tbl.Kosten[[#This Row],[Totaal kosten]],"")</f>
        <v/>
      </c>
      <c r="DZ14" s="150" t="str">
        <f>IF(Tbl.Kosten[[#This Row],[KSnr.]]=DZ$7,Tbl.Kosten[[#This Row],[Totaal kosten]],"")</f>
        <v/>
      </c>
      <c r="EA14" s="150" t="str">
        <f>IF(Tbl.Kosten[[#This Row],[KSnr.]]=EA$7,Tbl.Kosten[[#This Row],[Totaal kosten]],"")</f>
        <v/>
      </c>
      <c r="EB14" s="150" t="str">
        <f>IF(Tbl.Kosten[[#This Row],[KSnr.]]=EB$7,Tbl.Kosten[[#This Row],[Totaal kosten]],"")</f>
        <v/>
      </c>
      <c r="EC14" s="150" t="str">
        <f>IF(Tbl.Kosten[[#This Row],[KSnr.]]=EC$7,Tbl.Kosten[[#This Row],[Totaal kosten]],"")</f>
        <v/>
      </c>
      <c r="ED14" s="150" t="str">
        <f>IF(Tbl.Kosten[[#This Row],[KSnr.]]=ED$7,Tbl.Kosten[[#This Row],[Totaal kosten]],"")</f>
        <v/>
      </c>
      <c r="EE14" s="150" t="str">
        <f>IF(Tbl.Kosten[[#This Row],[KSnr.]]=EE$7,Tbl.Kosten[[#This Row],[Totaal kosten]],"")</f>
        <v/>
      </c>
      <c r="EF14" s="150" t="str">
        <f>IF(Tbl.Kosten[[#This Row],[KSnr.]]=EF$7,Tbl.Kosten[[#This Row],[Totaal kosten]],"")</f>
        <v/>
      </c>
      <c r="EG14" s="150" t="str">
        <f>IF(Tbl.Kosten[[#This Row],[KSnr.]]=EG$7,Tbl.Kosten[[#This Row],[Totaal kosten]],"")</f>
        <v/>
      </c>
      <c r="EH14" s="150" t="str">
        <f>IF(Tbl.Kosten[[#This Row],[KSnr.]]=EH$7,Tbl.Kosten[[#This Row],[Totaal kosten]],"")</f>
        <v/>
      </c>
      <c r="EI14" s="150" t="str">
        <f>IF(Tbl.Kosten[[#This Row],[KSnr.]]=EI$7,Tbl.Kosten[[#This Row],[Totaal kosten]],"")</f>
        <v/>
      </c>
      <c r="EJ14" s="150" t="str">
        <f>IF(Tbl.Kosten[[#This Row],[KSnr.]]=EJ$7,Tbl.Kosten[[#This Row],[Totaal kosten]],"")</f>
        <v/>
      </c>
      <c r="EK14" s="150" t="str">
        <f>IF(Tbl.Kosten[[#This Row],[KSnr.]]=EK$7,Tbl.Kosten[[#This Row],[Totaal kosten]],"")</f>
        <v/>
      </c>
      <c r="EL14" s="150" t="str">
        <f>IF(Tbl.Kosten[[#This Row],[KSnr.]]=EL$7,Tbl.Kosten[[#This Row],[Totaal kosten]],"")</f>
        <v/>
      </c>
      <c r="EM14" s="150" t="str">
        <f>IF(Tbl.Kosten[[#This Row],[KSnr.]]=EM$7,Tbl.Kosten[[#This Row],[Totaal kosten]],"")</f>
        <v/>
      </c>
      <c r="EN14" s="150" t="str">
        <f>IF(Tbl.Kosten[[#This Row],[KSnr.]]=EN$7,Tbl.Kosten[[#This Row],[Totaal kosten]],"")</f>
        <v/>
      </c>
      <c r="EO14" s="150" t="str">
        <f>IF(Tbl.Kosten[[#This Row],[KSnr.]]=EO$7,Tbl.Kosten[[#This Row],[Totaal kosten]],"")</f>
        <v/>
      </c>
      <c r="EP14" s="150" t="str">
        <f>IF(Tbl.Kosten[[#This Row],[KSnr.]]=EP$7,Tbl.Kosten[[#This Row],[Totaal kosten]],"")</f>
        <v/>
      </c>
      <c r="EQ14" s="150" t="str">
        <f>IF(Tbl.Kosten[[#This Row],[KSnr.]]=EQ$7,Tbl.Kosten[[#This Row],[Totaal kosten]],"")</f>
        <v/>
      </c>
      <c r="ER14" s="144" t="str">
        <f>IFERROR(_xlfn.XLOOKUP(Tbl.Kosten[[#This Row],[Subsidieactiviteit]],Tbl.Subsidiehoogte[Subsidieactiviteit],Tbl.Subsidiehoogte[SAnr.],"",0,1),"")</f>
        <v/>
      </c>
      <c r="ES14" s="150" t="str">
        <f>IF(Tbl.Kosten[[#This Row],[Sanr.]]=ES$7,Tbl.Kosten[[#This Row],[Totaal kosten]],"")</f>
        <v/>
      </c>
      <c r="ET14" s="150" t="str">
        <f>IF(Tbl.Kosten[[#This Row],[Sanr.]]=ET$7,Tbl.Kosten[[#This Row],[Totaal kosten]],"")</f>
        <v/>
      </c>
      <c r="EU14" s="150" t="str">
        <f>IF(Tbl.Kosten[[#This Row],[Sanr.]]=EU$7,Tbl.Kosten[[#This Row],[Totaal kosten]],"")</f>
        <v/>
      </c>
      <c r="EV14" s="150" t="str">
        <f>IF(Tbl.Kosten[[#This Row],[Sanr.]]=EV$7,Tbl.Kosten[[#This Row],[Totaal kosten]],"")</f>
        <v/>
      </c>
      <c r="EW14" s="150" t="str">
        <f>IF(Tbl.Kosten[[#This Row],[Sanr.]]=EW$7,Tbl.Kosten[[#This Row],[Totaal kosten]],"")</f>
        <v/>
      </c>
      <c r="EX14" s="150" t="str">
        <f>IF(Tbl.Kosten[[#This Row],[Sanr.]]=EX$7,Tbl.Kosten[[#This Row],[Totaal kosten]],"")</f>
        <v/>
      </c>
      <c r="EY14" s="150" t="str">
        <f>IF(Tbl.Kosten[[#This Row],[Sanr.]]=EY$7,Tbl.Kosten[[#This Row],[Totaal kosten]],"")</f>
        <v/>
      </c>
      <c r="EZ14" s="150" t="str">
        <f>IF(Tbl.Kosten[[#This Row],[Sanr.]]=EZ$7,Tbl.Kosten[[#This Row],[Totaal kosten]],"")</f>
        <v/>
      </c>
      <c r="FA14" s="150" t="str">
        <f>IF(Tbl.Kosten[[#This Row],[Sanr.]]=FA$7,Tbl.Kosten[[#This Row],[Totaal kosten]],"")</f>
        <v/>
      </c>
      <c r="FB14" s="150" t="str">
        <f>IF(Tbl.Kosten[[#This Row],[Sanr.]]=FB$7,Tbl.Kosten[[#This Row],[Totaal kosten]],"")</f>
        <v/>
      </c>
      <c r="FC14" s="150" t="str">
        <f>IF(Tbl.Kosten[[#This Row],[Sanr.]]=FC$7,Tbl.Kosten[[#This Row],[Totaal kosten]],"")</f>
        <v/>
      </c>
      <c r="FD14" s="150" t="str">
        <f>IF(Tbl.Kosten[[#This Row],[Sanr.]]=FD$7,Tbl.Kosten[[#This Row],[Totaal kosten]],"")</f>
        <v/>
      </c>
      <c r="FE14" s="150" t="str">
        <f>IF(Tbl.Kosten[[#This Row],[Sanr.]]=FE$7,Tbl.Kosten[[#This Row],[Totaal kosten]],"")</f>
        <v/>
      </c>
      <c r="FF14" s="150" t="str">
        <f>IF(Tbl.Kosten[[#This Row],[Sanr.]]=FF$7,Tbl.Kosten[[#This Row],[Totaal kosten]],"")</f>
        <v/>
      </c>
      <c r="FG14" s="150" t="str">
        <f>IF(Tbl.Kosten[[#This Row],[Sanr.]]=FG$7,Tbl.Kosten[[#This Row],[Totaal kosten]],"")</f>
        <v/>
      </c>
      <c r="FH14" s="150" t="str">
        <f>IF(Tbl.Kosten[[#This Row],[Sanr.]]=FH$7,Tbl.Kosten[[#This Row],[Totaal kosten]],"")</f>
        <v/>
      </c>
      <c r="FI14" s="150" t="str">
        <f>IF(Tbl.Kosten[[#This Row],[Sanr.]]=FI$7,Tbl.Kosten[[#This Row],[Totaal kosten]],"")</f>
        <v/>
      </c>
      <c r="FJ14" s="150" t="str">
        <f>IF(Tbl.Kosten[[#This Row],[Sanr.]]=FJ$7,Tbl.Kosten[[#This Row],[Totaal kosten]],"")</f>
        <v/>
      </c>
      <c r="FK14" s="150" t="str">
        <f>IF(Tbl.Kosten[[#This Row],[Sanr.]]=FK$7,Tbl.Kosten[[#This Row],[Totaal kosten]],"")</f>
        <v/>
      </c>
      <c r="FL14" s="150" t="str">
        <f>IF(Tbl.Kosten[[#This Row],[Sanr.]]=FL$7,Tbl.Kosten[[#This Row],[Totaal kosten]],"")</f>
        <v/>
      </c>
      <c r="FM14" s="150" t="str">
        <f>IF(Tbl.Kosten[[#This Row],[Sanr.]]=FM$7,Tbl.Kosten[[#This Row],[Totaal kosten]],"")</f>
        <v/>
      </c>
      <c r="FN14" s="150" t="str">
        <f>IF(Tbl.Kosten[[#This Row],[Sanr.]]=FN$7,Tbl.Kosten[[#This Row],[Totaal kosten]],"")</f>
        <v/>
      </c>
      <c r="FO14" s="150" t="str">
        <f>IF(Tbl.Kosten[[#This Row],[Sanr.]]=FO$7,Tbl.Kosten[[#This Row],[Totaal kosten]],"")</f>
        <v/>
      </c>
      <c r="FP14" s="150" t="str">
        <f>IF(Tbl.Kosten[[#This Row],[Sanr.]]=FP$7,Tbl.Kosten[[#This Row],[Totaal kosten]],"")</f>
        <v/>
      </c>
      <c r="FQ14" s="150" t="str">
        <f>IF(Tbl.Kosten[[#This Row],[Sanr.]]=FQ$7,Tbl.Kosten[[#This Row],[Totaal kosten]],"")</f>
        <v/>
      </c>
      <c r="FR14" s="150" t="str">
        <f>IF(Tbl.Kosten[[#This Row],[Sanr.]]=FR$7,Tbl.Kosten[[#This Row],[Totaal kosten]],"")</f>
        <v/>
      </c>
      <c r="FS14" s="150" t="str">
        <f>IF(Tbl.Kosten[[#This Row],[Sanr.]]=FS$7,Tbl.Kosten[[#This Row],[Totaal kosten]],"")</f>
        <v/>
      </c>
      <c r="FT14" s="150" t="str">
        <f>IF(Tbl.Kosten[[#This Row],[Sanr.]]=FT$7,Tbl.Kosten[[#This Row],[Totaal kosten]],"")</f>
        <v/>
      </c>
      <c r="FU14" s="150" t="str">
        <f>IF(Tbl.Kosten[[#This Row],[Sanr.]]=FU$7,Tbl.Kosten[[#This Row],[Totaal kosten]],"")</f>
        <v/>
      </c>
      <c r="FV14" s="150" t="str">
        <f>IF(Tbl.Kosten[[#This Row],[Sanr.]]=FV$7,Tbl.Kosten[[#This Row],[Totaal kosten]],"")</f>
        <v/>
      </c>
      <c r="FW14" s="150" t="str">
        <f>IFERROR(_xlfn.XLOOKUP(Tbl.Kosten[[#This Row],[Activiteitencode]],Tbl.Activiteiten[Activiteitcode],Tbl.Activiteiten[Anr.],"",0,1),"")</f>
        <v/>
      </c>
      <c r="FX14" s="169" t="str">
        <f>_xlfn.CONCAT(Tbl.Kosten[[#This Row],[Pnr.]],Tbl.Kosten[[#This Row],[Sanr.]])</f>
        <v>P1</v>
      </c>
      <c r="FY14" s="150">
        <f>Tbl.Kosten[[#This Row],[Totaal kosten]]-Tbl.Kosten[[#This Row],[Subsidie]]</f>
        <v>0</v>
      </c>
      <c r="FZ14" s="150">
        <f>IF(Tbl.Kosten[[#This Row],[Pnr.]]=FZ$7,Tbl.Kosten[[#This Row],[Te financieren]],"")</f>
        <v>0</v>
      </c>
      <c r="GA14" s="150" t="str">
        <f>IF(Tbl.Kosten[[#This Row],[Pnr.]]=GA$7,Tbl.Kosten[[#This Row],[Te financieren]],"")</f>
        <v/>
      </c>
      <c r="GB14" s="150" t="str">
        <f>IF(Tbl.Kosten[[#This Row],[Pnr.]]=GB$7,Tbl.Kosten[[#This Row],[Te financieren]],"")</f>
        <v/>
      </c>
      <c r="GC14" s="150" t="str">
        <f>IF(Tbl.Kosten[[#This Row],[Pnr.]]=GC$7,Tbl.Kosten[[#This Row],[Te financieren]],"")</f>
        <v/>
      </c>
      <c r="GD14" s="150" t="str">
        <f>IF(Tbl.Kosten[[#This Row],[Pnr.]]=GD$7,Tbl.Kosten[[#This Row],[Te financieren]],"")</f>
        <v/>
      </c>
      <c r="GE14" s="150" t="str">
        <f>IF(Tbl.Kosten[[#This Row],[Pnr.]]=GE$7,Tbl.Kosten[[#This Row],[Te financieren]],"")</f>
        <v/>
      </c>
      <c r="GF14" s="150" t="str">
        <f>IF(Tbl.Kosten[[#This Row],[Pnr.]]=GF$7,Tbl.Kosten[[#This Row],[Te financieren]],"")</f>
        <v/>
      </c>
      <c r="GG14" s="150" t="str">
        <f>IF(Tbl.Kosten[[#This Row],[Pnr.]]=GG$7,Tbl.Kosten[[#This Row],[Te financieren]],"")</f>
        <v/>
      </c>
      <c r="GH14" s="150" t="str">
        <f>IF(Tbl.Kosten[[#This Row],[Pnr.]]=GH$7,Tbl.Kosten[[#This Row],[Te financieren]],"")</f>
        <v/>
      </c>
      <c r="GI14" s="150" t="str">
        <f>IF(Tbl.Kosten[[#This Row],[Pnr.]]=GI$7,Tbl.Kosten[[#This Row],[Te financieren]],"")</f>
        <v/>
      </c>
      <c r="GJ14" s="150" t="str">
        <f>IF(Tbl.Kosten[[#This Row],[Pnr.]]=GJ$7,Tbl.Kosten[[#This Row],[Te financieren]],"")</f>
        <v/>
      </c>
      <c r="GK14" s="150" t="str">
        <f>IF(Tbl.Kosten[[#This Row],[Pnr.]]=GK$7,Tbl.Kosten[[#This Row],[Te financieren]],"")</f>
        <v/>
      </c>
      <c r="GL14" s="150" t="str">
        <f>IF(Tbl.Kosten[[#This Row],[Pnr.]]=GL$7,Tbl.Kosten[[#This Row],[Te financieren]],"")</f>
        <v/>
      </c>
      <c r="GM14" s="150" t="str">
        <f>IF(Tbl.Kosten[[#This Row],[Pnr.]]=GM$7,Tbl.Kosten[[#This Row],[Te financieren]],"")</f>
        <v/>
      </c>
      <c r="GN14" s="150" t="str">
        <f>IF(Tbl.Kosten[[#This Row],[Pnr.]]=GN$7,Tbl.Kosten[[#This Row],[Te financieren]],"")</f>
        <v/>
      </c>
      <c r="GO14" s="150" t="str">
        <f>IF(Tbl.Kosten[[#This Row],[Pnr.]]=GO$7,Tbl.Kosten[[#This Row],[Te financieren]],"")</f>
        <v/>
      </c>
      <c r="GP14" s="150" t="str">
        <f>IF(Tbl.Kosten[[#This Row],[Pnr.]]=GP$7,Tbl.Kosten[[#This Row],[Te financieren]],"")</f>
        <v/>
      </c>
      <c r="GQ14" s="150" t="str">
        <f>IF(Tbl.Kosten[[#This Row],[Pnr.]]=GQ$7,Tbl.Kosten[[#This Row],[Te financieren]],"")</f>
        <v/>
      </c>
      <c r="GR14" s="150" t="str">
        <f>IF(Tbl.Kosten[[#This Row],[Pnr.]]=GR$7,Tbl.Kosten[[#This Row],[Te financieren]],"")</f>
        <v/>
      </c>
      <c r="GS14" s="150" t="str">
        <f>IF(Tbl.Kosten[[#This Row],[Pnr.]]=GS$7,Tbl.Kosten[[#This Row],[Te financieren]],"")</f>
        <v/>
      </c>
      <c r="GT14" s="150" t="str">
        <f>IF(Tbl.Kosten[[#This Row],[Pnr.]]=GT$7,Tbl.Kosten[[#This Row],[Te financieren]],"")</f>
        <v/>
      </c>
      <c r="GU14" s="150" t="str">
        <f>IF(Tbl.Kosten[[#This Row],[Pnr.]]=GU$7,Tbl.Kosten[[#This Row],[Te financieren]],"")</f>
        <v/>
      </c>
      <c r="GV14" s="150" t="str">
        <f>IF(Tbl.Kosten[[#This Row],[Pnr.]]=GV$7,Tbl.Kosten[[#This Row],[Te financieren]],"")</f>
        <v/>
      </c>
      <c r="GW14" s="150" t="str">
        <f>IF(Tbl.Kosten[[#This Row],[Pnr.]]=GW$7,Tbl.Kosten[[#This Row],[Te financieren]],"")</f>
        <v/>
      </c>
      <c r="GX14" s="150" t="str">
        <f>IF(Tbl.Kosten[[#This Row],[Pnr.]]=GX$7,Tbl.Kosten[[#This Row],[Te financieren]],"")</f>
        <v/>
      </c>
      <c r="GY14" s="150" t="str">
        <f>IF(Tbl.Kosten[[#This Row],[Pnr.]]=GY$7,Tbl.Kosten[[#This Row],[Te financieren]],"")</f>
        <v/>
      </c>
      <c r="GZ14" s="150" t="str">
        <f>IF(Tbl.Kosten[[#This Row],[Pnr.]]=GZ$7,Tbl.Kosten[[#This Row],[Te financieren]],"")</f>
        <v/>
      </c>
      <c r="HA14" s="150" t="str">
        <f>IF(Tbl.Kosten[[#This Row],[Pnr.]]=HA$7,Tbl.Kosten[[#This Row],[Te financieren]],"")</f>
        <v/>
      </c>
      <c r="HB14" s="150" t="str">
        <f>IF(Tbl.Kosten[[#This Row],[Pnr.]]=HB$7,Tbl.Kosten[[#This Row],[Te financieren]],"")</f>
        <v/>
      </c>
      <c r="HC14" s="150" t="str">
        <f>IF(Tbl.Kosten[[#This Row],[Pnr.]]=HC$7,Tbl.Kosten[[#This Row],[Te financieren]],"")</f>
        <v/>
      </c>
      <c r="HD14" s="150" t="str">
        <f>IF(Tbl.Kosten[[#This Row],[Pnr.]]=HD$7,Tbl.Kosten[[#This Row],[Te financieren]],"")</f>
        <v/>
      </c>
      <c r="HE14" s="150" t="str">
        <f>IF(Tbl.Kosten[[#This Row],[Pnr.]]=HE$7,Tbl.Kosten[[#This Row],[Te financieren]],"")</f>
        <v/>
      </c>
      <c r="HF14" s="150" t="str">
        <f>IF(Tbl.Kosten[[#This Row],[Pnr.]]=HF$7,Tbl.Kosten[[#This Row],[Te financieren]],"")</f>
        <v/>
      </c>
      <c r="HG14" s="150" t="str">
        <f>IF(Tbl.Kosten[[#This Row],[Pnr.]]=HG$7,Tbl.Kosten[[#This Row],[Te financieren]],"")</f>
        <v/>
      </c>
      <c r="HH14" s="150" t="str">
        <f>IF(Tbl.Kosten[[#This Row],[Pnr.]]=HH$7,Tbl.Kosten[[#This Row],[Te financieren]],"")</f>
        <v/>
      </c>
      <c r="HI14" s="150" t="str">
        <f>IF(Tbl.Kosten[[#This Row],[Pnr.]]=HI$7,Tbl.Kosten[[#This Row],[Te financieren]],"")</f>
        <v/>
      </c>
      <c r="HJ14" s="150" t="str">
        <f>IF(Tbl.Kosten[[#This Row],[Pnr.]]=HJ$7,Tbl.Kosten[[#This Row],[Te financieren]],"")</f>
        <v/>
      </c>
      <c r="HK14" s="150" t="str">
        <f>IF(Tbl.Kosten[[#This Row],[Pnr.]]=HK$7,Tbl.Kosten[[#This Row],[Te financieren]],"")</f>
        <v/>
      </c>
      <c r="HL14" s="150" t="str">
        <f>IF(Tbl.Kosten[[#This Row],[Pnr.]]=HL$7,Tbl.Kosten[[#This Row],[Te financieren]],"")</f>
        <v/>
      </c>
      <c r="HM14" s="150" t="str">
        <f>IF(Tbl.Kosten[[#This Row],[Pnr.]]=HM$7,Tbl.Kosten[[#This Row],[Te financieren]],"")</f>
        <v/>
      </c>
      <c r="HN14" s="150" t="str">
        <f>IF(Tbl.Kosten[[#This Row],[Pnr.]]=HN$7,Tbl.Kosten[[#This Row],[Te financieren]],"")</f>
        <v/>
      </c>
      <c r="HO14" s="150" t="str">
        <f>IF(Tbl.Kosten[[#This Row],[Pnr.]]=HO$7,Tbl.Kosten[[#This Row],[Te financieren]],"")</f>
        <v/>
      </c>
      <c r="HP14" s="150" t="str">
        <f>IF(Tbl.Kosten[[#This Row],[Pnr.]]=HP$7,Tbl.Kosten[[#This Row],[Te financieren]],"")</f>
        <v/>
      </c>
      <c r="HQ14" s="150" t="str">
        <f>IF(Tbl.Kosten[[#This Row],[Pnr.]]=HQ$7,Tbl.Kosten[[#This Row],[Te financieren]],"")</f>
        <v/>
      </c>
      <c r="HR14" s="150" t="str">
        <f>IF(Tbl.Kosten[[#This Row],[Pnr.]]=HR$7,Tbl.Kosten[[#This Row],[Te financieren]],"")</f>
        <v/>
      </c>
      <c r="HS14" s="150" t="str">
        <f>IF(Tbl.Kosten[[#This Row],[Pnr.]]=HS$7,Tbl.Kosten[[#This Row],[Te financieren]],"")</f>
        <v/>
      </c>
      <c r="HT14" s="150" t="str">
        <f>IF(Tbl.Kosten[[#This Row],[Pnr.]]=HT$7,Tbl.Kosten[[#This Row],[Te financieren]],"")</f>
        <v/>
      </c>
      <c r="HU14" s="150" t="str">
        <f>IF(Tbl.Kosten[[#This Row],[Pnr.]]=HU$7,Tbl.Kosten[[#This Row],[Te financieren]],"")</f>
        <v/>
      </c>
      <c r="HV14" s="150" t="str">
        <f>IF(Tbl.Kosten[[#This Row],[Pnr.]]=HV$7,Tbl.Kosten[[#This Row],[Te financieren]],"")</f>
        <v/>
      </c>
      <c r="HW14" s="150" t="str">
        <f>IF(Tbl.Kosten[[#This Row],[Pnr.]]=HW$7,Tbl.Kosten[[#This Row],[Te financieren]],"")</f>
        <v/>
      </c>
    </row>
    <row r="15" spans="2:16383" x14ac:dyDescent="0.3">
      <c r="B15" s="134"/>
      <c r="C15" s="137"/>
      <c r="D15" s="136"/>
      <c r="E15" s="261"/>
      <c r="F15" s="135"/>
      <c r="G15" s="11" t="str">
        <f>IF(Tbl.Kosten[[#This Row],[Medewerker e/o 
functie]]&lt;&gt;"",_xlfn.XLOOKUP(Tbl.Kosten[[#This Row],[Medewerker e/o 
functie]],Tbl.Uurtarief[Medewerker en/of functie],Tbl.Uurtarief[Uurtarief],"",0,1),"")</f>
        <v/>
      </c>
      <c r="H15" s="121">
        <f>IFERROR(Tbl.Kosten[[#This Row],[Uren]]*Tbl.Kosten[[#This Row],[Uurtarief]],0)</f>
        <v>0</v>
      </c>
      <c r="I15" s="119" t="str">
        <f>IF(Tbl.Kosten[[#This Row],[Subtotaal uren]]&lt;&gt;0,_xlfn.XLOOKUP(Tbl.Kosten[[#This Row],[Medewerker e/o 
functie]],Tbl.Uurtarief[Medewerker en/of functie],Tbl.Uurtarief[Kostensoort arbeid],"",0,1),"")</f>
        <v/>
      </c>
      <c r="J15" s="137"/>
      <c r="K15" s="135"/>
      <c r="L15" s="139" t="str">
        <f>IF(Tbl.Kosten[[#This Row],[Activum]]&lt;&gt;"",_xlfn.XLOOKUP(Tbl.Kosten[[#This Row],[Activum]],Tbl.Afschrijvingskosten[Activum],Tbl.Afschrijvingskosten[Tarief per afschrijvings-eenheid],"",0,1),"")</f>
        <v/>
      </c>
      <c r="M15" s="122">
        <f>IFERROR(Tbl.Kosten[[#This Row],[Een-
heden]]*Tbl.Kosten[[#This Row],[Afschrijvings-
tarief]],0)</f>
        <v>0</v>
      </c>
      <c r="N15" s="122" t="str">
        <f>IF(Tbl.Kosten[[#This Row],[Subtotaal afschrijving]]&lt;&gt;0,Lijsten!$A$7,"")</f>
        <v/>
      </c>
      <c r="O15" s="140"/>
      <c r="P15" s="135"/>
      <c r="Q15" s="138"/>
      <c r="R15" s="122">
        <f>IFERROR(Tbl.Kosten[[#This Row],[Aantal]]*Tbl.Kosten[[#This Row],[Tarief]],0)</f>
        <v>0</v>
      </c>
      <c r="S15" s="8">
        <f>IFERROR(Tbl.Kosten[[#This Row],[Subtotaal overige kosten]]+Tbl.Kosten[[#This Row],[Subtotaal uren]]+Tbl.Kosten[[#This Row],[Subtotaal afschrijving]],0)</f>
        <v>0</v>
      </c>
      <c r="T15" s="8">
        <f>IFERROR(Tbl.Kosten[[#This Row],[Totaal kosten]]*Tbl.Kosten[[#This Row],[Subsidie%]],0)</f>
        <v>0</v>
      </c>
      <c r="U15" s="4" t="str" cm="1">
        <f t="array" ref="U15">IFERROR(_xlfn.IFS(Tbl.Kosten[[#This Row],[Subtotaal uren]]&lt;&gt;0,Tbl.Kosten[[#This Row],[Kostensoort arbeid]],Tbl.Kosten[[#This Row],[Subtotaal afschrijving]]&lt;&gt;0,Tbl.Kosten[[#This Row],[Kostensoort afschrijving]],Tbl.Kosten[[#This Row],[Subtotaal overige kosten]]&lt;&gt;0,Tbl.Kosten[[#This Row],[Kostensoort overig]]),"")</f>
        <v/>
      </c>
      <c r="V15" s="4" t="str">
        <f>IFERROR(_xlfn.XLOOKUP(Tbl.Kosten[[#This Row],[Activiteitencode]],Tbl.Activiteiten[Activiteitcode],Tbl.Activiteiten[Werkpakketcode],"",0,1),"")</f>
        <v/>
      </c>
      <c r="W15" s="4" t="str">
        <f>IFERROR(_xlfn.XLOOKUP(Tbl.Kosten[[#This Row],[Werkpakketcode]],Tbl.Werkpakketten[Werkpakketcode],Tbl.Werkpakketten[Subsidiabele activiteit],"",0,1),"")</f>
        <v/>
      </c>
      <c r="X15" s="12">
        <f>IFERROR(_xlfn.XLOOKUP(Tbl.Kosten[[#This Row],[Sanr.]],Tbl.Subsidiehoogte[SAnr.],Tbl.Subsidiehoogte[Sub. Percentage],0,0,1),0)</f>
        <v>0</v>
      </c>
      <c r="Y15" s="144" t="str">
        <f>IFERROR(_xlfn.XLOOKUP(Tbl.Kosten[[#This Row],[Partnercode]],Tbl.Projectpartners[Partnercode],Tbl.Projectpartners[PNr.],"",0,1),"")</f>
        <v>P1</v>
      </c>
      <c r="Z15" s="148">
        <f>IF(Tbl.Kosten[[#This Row],[Pnr.]]=Z$7,Tbl.Kosten[[#This Row],[Totaal kosten]],"")</f>
        <v>0</v>
      </c>
      <c r="AA15" s="148" t="str">
        <f>IF(Tbl.Kosten[[#This Row],[Pnr.]]=AA$7,Tbl.Kosten[[#This Row],[Totaal kosten]],"")</f>
        <v/>
      </c>
      <c r="AB15" s="148" t="str">
        <f>IF(Tbl.Kosten[[#This Row],[Pnr.]]=AB$7,Tbl.Kosten[[#This Row],[Totaal kosten]],"")</f>
        <v/>
      </c>
      <c r="AC15" s="148" t="str">
        <f>IF(Tbl.Kosten[[#This Row],[Pnr.]]=AC$7,Tbl.Kosten[[#This Row],[Totaal kosten]],"")</f>
        <v/>
      </c>
      <c r="AD15" s="148" t="str">
        <f>IF(Tbl.Kosten[[#This Row],[Pnr.]]=AD$7,Tbl.Kosten[[#This Row],[Totaal kosten]],"")</f>
        <v/>
      </c>
      <c r="AE15" s="148" t="str">
        <f>IF(Tbl.Kosten[[#This Row],[Pnr.]]=AE$7,Tbl.Kosten[[#This Row],[Totaal kosten]],"")</f>
        <v/>
      </c>
      <c r="AF15" s="148" t="str">
        <f>IF(Tbl.Kosten[[#This Row],[Pnr.]]=AF$7,Tbl.Kosten[[#This Row],[Totaal kosten]],"")</f>
        <v/>
      </c>
      <c r="AG15" s="148" t="str">
        <f>IF(Tbl.Kosten[[#This Row],[Pnr.]]=AG$7,Tbl.Kosten[[#This Row],[Totaal kosten]],"")</f>
        <v/>
      </c>
      <c r="AH15" s="148" t="str">
        <f>IF(Tbl.Kosten[[#This Row],[Pnr.]]=AH$7,Tbl.Kosten[[#This Row],[Totaal kosten]],"")</f>
        <v/>
      </c>
      <c r="AI15" s="148" t="str">
        <f>IF(Tbl.Kosten[[#This Row],[Pnr.]]=AI$7,Tbl.Kosten[[#This Row],[Totaal kosten]],"")</f>
        <v/>
      </c>
      <c r="AJ15" s="148" t="str">
        <f>IF(Tbl.Kosten[[#This Row],[Pnr.]]=AJ$7,Tbl.Kosten[[#This Row],[Totaal kosten]],"")</f>
        <v/>
      </c>
      <c r="AK15" s="148" t="str">
        <f>IF(Tbl.Kosten[[#This Row],[Pnr.]]=AK$7,Tbl.Kosten[[#This Row],[Totaal kosten]],"")</f>
        <v/>
      </c>
      <c r="AL15" s="148" t="str">
        <f>IF(Tbl.Kosten[[#This Row],[Pnr.]]=AL$7,Tbl.Kosten[[#This Row],[Totaal kosten]],"")</f>
        <v/>
      </c>
      <c r="AM15" s="148" t="str">
        <f>IF(Tbl.Kosten[[#This Row],[Pnr.]]=AM$7,Tbl.Kosten[[#This Row],[Totaal kosten]],"")</f>
        <v/>
      </c>
      <c r="AN15" s="148" t="str">
        <f>IF(Tbl.Kosten[[#This Row],[Pnr.]]=AN$7,Tbl.Kosten[[#This Row],[Totaal kosten]],"")</f>
        <v/>
      </c>
      <c r="AO15" s="148" t="str">
        <f>IF(Tbl.Kosten[[#This Row],[Pnr.]]=AO$7,Tbl.Kosten[[#This Row],[Totaal kosten]],"")</f>
        <v/>
      </c>
      <c r="AP15" s="148" t="str">
        <f>IF(Tbl.Kosten[[#This Row],[Pnr.]]=AP$7,Tbl.Kosten[[#This Row],[Totaal kosten]],"")</f>
        <v/>
      </c>
      <c r="AQ15" s="148" t="str">
        <f>IF(Tbl.Kosten[[#This Row],[Pnr.]]=AQ$7,Tbl.Kosten[[#This Row],[Totaal kosten]],"")</f>
        <v/>
      </c>
      <c r="AR15" s="148" t="str">
        <f>IF(Tbl.Kosten[[#This Row],[Pnr.]]=AR$7,Tbl.Kosten[[#This Row],[Totaal kosten]],"")</f>
        <v/>
      </c>
      <c r="AS15" s="148" t="str">
        <f>IF(Tbl.Kosten[[#This Row],[Pnr.]]=AS$7,Tbl.Kosten[[#This Row],[Totaal kosten]],"")</f>
        <v/>
      </c>
      <c r="AT15" s="148" t="str">
        <f>IF(Tbl.Kosten[[#This Row],[Pnr.]]=AT$7,Tbl.Kosten[[#This Row],[Totaal kosten]],"")</f>
        <v/>
      </c>
      <c r="AU15" s="148" t="str">
        <f>IF(Tbl.Kosten[[#This Row],[Pnr.]]=AU$7,Tbl.Kosten[[#This Row],[Totaal kosten]],"")</f>
        <v/>
      </c>
      <c r="AV15" s="148" t="str">
        <f>IF(Tbl.Kosten[[#This Row],[Pnr.]]=AV$7,Tbl.Kosten[[#This Row],[Totaal kosten]],"")</f>
        <v/>
      </c>
      <c r="AW15" s="148" t="str">
        <f>IF(Tbl.Kosten[[#This Row],[Pnr.]]=AW$7,Tbl.Kosten[[#This Row],[Totaal kosten]],"")</f>
        <v/>
      </c>
      <c r="AX15" s="148" t="str">
        <f>IF(Tbl.Kosten[[#This Row],[Pnr.]]=AX$7,Tbl.Kosten[[#This Row],[Totaal kosten]],"")</f>
        <v/>
      </c>
      <c r="AY15" s="148" t="str">
        <f>IF(Tbl.Kosten[[#This Row],[Pnr.]]=AY$7,Tbl.Kosten[[#This Row],[Totaal kosten]],"")</f>
        <v/>
      </c>
      <c r="AZ15" s="148" t="str">
        <f>IF(Tbl.Kosten[[#This Row],[Pnr.]]=AZ$7,Tbl.Kosten[[#This Row],[Totaal kosten]],"")</f>
        <v/>
      </c>
      <c r="BA15" s="148" t="str">
        <f>IF(Tbl.Kosten[[#This Row],[Pnr.]]=BA$7,Tbl.Kosten[[#This Row],[Totaal kosten]],"")</f>
        <v/>
      </c>
      <c r="BB15" s="148" t="str">
        <f>IF(Tbl.Kosten[[#This Row],[Pnr.]]=BB$7,Tbl.Kosten[[#This Row],[Totaal kosten]],"")</f>
        <v/>
      </c>
      <c r="BC15" s="148" t="str">
        <f>IF(Tbl.Kosten[[#This Row],[Pnr.]]=BC$7,Tbl.Kosten[[#This Row],[Totaal kosten]],"")</f>
        <v/>
      </c>
      <c r="BD15" s="148" t="str">
        <f>IF(Tbl.Kosten[[#This Row],[Pnr.]]=BD$7,Tbl.Kosten[[#This Row],[Totaal kosten]],"")</f>
        <v/>
      </c>
      <c r="BE15" s="148" t="str">
        <f>IF(Tbl.Kosten[[#This Row],[Pnr.]]=BE$7,Tbl.Kosten[[#This Row],[Totaal kosten]],"")</f>
        <v/>
      </c>
      <c r="BF15" s="148" t="str">
        <f>IF(Tbl.Kosten[[#This Row],[Pnr.]]=BF$7,Tbl.Kosten[[#This Row],[Totaal kosten]],"")</f>
        <v/>
      </c>
      <c r="BG15" s="148" t="str">
        <f>IF(Tbl.Kosten[[#This Row],[Pnr.]]=BG$7,Tbl.Kosten[[#This Row],[Totaal kosten]],"")</f>
        <v/>
      </c>
      <c r="BH15" s="148" t="str">
        <f>IF(Tbl.Kosten[[#This Row],[Pnr.]]=BH$7,Tbl.Kosten[[#This Row],[Totaal kosten]],"")</f>
        <v/>
      </c>
      <c r="BI15" s="148" t="str">
        <f>IF(Tbl.Kosten[[#This Row],[Pnr.]]=BI$7,Tbl.Kosten[[#This Row],[Totaal kosten]],"")</f>
        <v/>
      </c>
      <c r="BJ15" s="148" t="str">
        <f>IF(Tbl.Kosten[[#This Row],[Pnr.]]=BJ$7,Tbl.Kosten[[#This Row],[Totaal kosten]],"")</f>
        <v/>
      </c>
      <c r="BK15" s="148" t="str">
        <f>IF(Tbl.Kosten[[#This Row],[Pnr.]]=BK$7,Tbl.Kosten[[#This Row],[Totaal kosten]],"")</f>
        <v/>
      </c>
      <c r="BL15" s="148" t="str">
        <f>IF(Tbl.Kosten[[#This Row],[Pnr.]]=BL$7,Tbl.Kosten[[#This Row],[Totaal kosten]],"")</f>
        <v/>
      </c>
      <c r="BM15" s="148" t="str">
        <f>IF(Tbl.Kosten[[#This Row],[Pnr.]]=BM$7,Tbl.Kosten[[#This Row],[Totaal kosten]],"")</f>
        <v/>
      </c>
      <c r="BN15" s="148" t="str">
        <f>IF(Tbl.Kosten[[#This Row],[Pnr.]]=BN$7,Tbl.Kosten[[#This Row],[Totaal kosten]],"")</f>
        <v/>
      </c>
      <c r="BO15" s="148" t="str">
        <f>IF(Tbl.Kosten[[#This Row],[Pnr.]]=BO$7,Tbl.Kosten[[#This Row],[Totaal kosten]],"")</f>
        <v/>
      </c>
      <c r="BP15" s="148" t="str">
        <f>IF(Tbl.Kosten[[#This Row],[Pnr.]]=BP$7,Tbl.Kosten[[#This Row],[Totaal kosten]],"")</f>
        <v/>
      </c>
      <c r="BQ15" s="148" t="str">
        <f>IF(Tbl.Kosten[[#This Row],[Pnr.]]=BQ$7,Tbl.Kosten[[#This Row],[Totaal kosten]],"")</f>
        <v/>
      </c>
      <c r="BR15" s="148" t="str">
        <f>IF(Tbl.Kosten[[#This Row],[Pnr.]]=BR$7,Tbl.Kosten[[#This Row],[Totaal kosten]],"")</f>
        <v/>
      </c>
      <c r="BS15" s="148" t="str">
        <f>IF(Tbl.Kosten[[#This Row],[Pnr.]]=BS$7,Tbl.Kosten[[#This Row],[Totaal kosten]],"")</f>
        <v/>
      </c>
      <c r="BT15" s="148" t="str">
        <f>IF(Tbl.Kosten[[#This Row],[Pnr.]]=BT$7,Tbl.Kosten[[#This Row],[Totaal kosten]],"")</f>
        <v/>
      </c>
      <c r="BU15" s="148" t="str">
        <f>IF(Tbl.Kosten[[#This Row],[Pnr.]]=BU$7,Tbl.Kosten[[#This Row],[Totaal kosten]],"")</f>
        <v/>
      </c>
      <c r="BV15" s="148" t="str">
        <f>IF(Tbl.Kosten[[#This Row],[Pnr.]]=BV$7,Tbl.Kosten[[#This Row],[Totaal kosten]],"")</f>
        <v/>
      </c>
      <c r="BW15" s="148" t="str">
        <f>IF(Tbl.Kosten[[#This Row],[Pnr.]]=BW$7,Tbl.Kosten[[#This Row],[Totaal kosten]],"")</f>
        <v/>
      </c>
      <c r="BX15" s="148" t="str">
        <f>IFERROR(_xlfn.XLOOKUP(Tbl.Kosten[[#This Row],[Werkpakketcode]],Tbl.Werkpakketten[Werkpakketcode],Tbl.Werkpakketten[WPnr.],"",0,1),"")</f>
        <v/>
      </c>
      <c r="BY15" s="148" t="str">
        <f>IF(Tbl.Kosten[[#This Row],[WPnr.]]=BY$7,Tbl.Kosten[[#This Row],[Totaal kosten]],"")</f>
        <v/>
      </c>
      <c r="BZ15" s="148" t="str">
        <f>IF(Tbl.Kosten[[#This Row],[WPnr.]]=BZ$7,Tbl.Kosten[[#This Row],[Totaal kosten]],"")</f>
        <v/>
      </c>
      <c r="CA15" s="148" t="str">
        <f>IF(Tbl.Kosten[[#This Row],[WPnr.]]=CA$7,Tbl.Kosten[[#This Row],[Totaal kosten]],"")</f>
        <v/>
      </c>
      <c r="CB15" s="148" t="str">
        <f>IF(Tbl.Kosten[[#This Row],[WPnr.]]=CB$7,Tbl.Kosten[[#This Row],[Totaal kosten]],"")</f>
        <v/>
      </c>
      <c r="CC15" s="148" t="str">
        <f>IF(Tbl.Kosten[[#This Row],[WPnr.]]=CC$7,Tbl.Kosten[[#This Row],[Totaal kosten]],"")</f>
        <v/>
      </c>
      <c r="CD15" s="148" t="str">
        <f>IF(Tbl.Kosten[[#This Row],[WPnr.]]=CD$7,Tbl.Kosten[[#This Row],[Totaal kosten]],"")</f>
        <v/>
      </c>
      <c r="CE15" s="148" t="str">
        <f>IF(Tbl.Kosten[[#This Row],[WPnr.]]=CE$7,Tbl.Kosten[[#This Row],[Totaal kosten]],"")</f>
        <v/>
      </c>
      <c r="CF15" s="148" t="str">
        <f>IF(Tbl.Kosten[[#This Row],[WPnr.]]=CF$7,Tbl.Kosten[[#This Row],[Totaal kosten]],"")</f>
        <v/>
      </c>
      <c r="CG15" s="148" t="str">
        <f>IF(Tbl.Kosten[[#This Row],[WPnr.]]=CG$7,Tbl.Kosten[[#This Row],[Totaal kosten]],"")</f>
        <v/>
      </c>
      <c r="CH15" s="148" t="str">
        <f>IF(Tbl.Kosten[[#This Row],[WPnr.]]=CH$7,Tbl.Kosten[[#This Row],[Totaal kosten]],"")</f>
        <v/>
      </c>
      <c r="CI15" s="148" t="str">
        <f>IF(Tbl.Kosten[[#This Row],[WPnr.]]=CI$7,Tbl.Kosten[[#This Row],[Totaal kosten]],"")</f>
        <v/>
      </c>
      <c r="CJ15" s="148" t="str">
        <f>IF(Tbl.Kosten[[#This Row],[WPnr.]]=CJ$7,Tbl.Kosten[[#This Row],[Totaal kosten]],"")</f>
        <v/>
      </c>
      <c r="CK15" s="148" t="str">
        <f>IF(Tbl.Kosten[[#This Row],[WPnr.]]=CK$7,Tbl.Kosten[[#This Row],[Totaal kosten]],"")</f>
        <v/>
      </c>
      <c r="CL15" s="148" t="str">
        <f>IF(Tbl.Kosten[[#This Row],[WPnr.]]=CL$7,Tbl.Kosten[[#This Row],[Totaal kosten]],"")</f>
        <v/>
      </c>
      <c r="CM15" s="148" t="str">
        <f>IF(Tbl.Kosten[[#This Row],[WPnr.]]=CM$7,Tbl.Kosten[[#This Row],[Totaal kosten]],"")</f>
        <v/>
      </c>
      <c r="CN15" s="148" t="str">
        <f>IF(Tbl.Kosten[[#This Row],[WPnr.]]=CN$7,Tbl.Kosten[[#This Row],[Totaal kosten]],"")</f>
        <v/>
      </c>
      <c r="CO15" s="148" t="str">
        <f>IF(Tbl.Kosten[[#This Row],[WPnr.]]=CO$7,Tbl.Kosten[[#This Row],[Totaal kosten]],"")</f>
        <v/>
      </c>
      <c r="CP15" s="148" t="str">
        <f>IF(Tbl.Kosten[[#This Row],[WPnr.]]=CP$7,Tbl.Kosten[[#This Row],[Totaal kosten]],"")</f>
        <v/>
      </c>
      <c r="CQ15" s="148" t="str">
        <f>IF(Tbl.Kosten[[#This Row],[WPnr.]]=CQ$7,Tbl.Kosten[[#This Row],[Totaal kosten]],"")</f>
        <v/>
      </c>
      <c r="CR15" s="148" t="str">
        <f>IF(Tbl.Kosten[[#This Row],[WPnr.]]=CR$7,Tbl.Kosten[[#This Row],[Totaal kosten]],"")</f>
        <v/>
      </c>
      <c r="CS15" s="148" t="str">
        <f>IF(Tbl.Kosten[[#This Row],[WPnr.]]=CS$7,Tbl.Kosten[[#This Row],[Totaal kosten]],"")</f>
        <v/>
      </c>
      <c r="CT15" s="148" t="str">
        <f>IF(Tbl.Kosten[[#This Row],[WPnr.]]=CT$7,Tbl.Kosten[[#This Row],[Totaal kosten]],"")</f>
        <v/>
      </c>
      <c r="CU15" s="148" t="str">
        <f>IF(Tbl.Kosten[[#This Row],[WPnr.]]=CU$7,Tbl.Kosten[[#This Row],[Totaal kosten]],"")</f>
        <v/>
      </c>
      <c r="CV15" s="148" t="str">
        <f>IF(Tbl.Kosten[[#This Row],[WPnr.]]=CV$7,Tbl.Kosten[[#This Row],[Totaal kosten]],"")</f>
        <v/>
      </c>
      <c r="CW15" s="148" t="str">
        <f>IF(Tbl.Kosten[[#This Row],[WPnr.]]=CW$7,Tbl.Kosten[[#This Row],[Totaal kosten]],"")</f>
        <v/>
      </c>
      <c r="CX15" s="148" t="str">
        <f>IF(Tbl.Kosten[[#This Row],[WPnr.]]=CX$7,Tbl.Kosten[[#This Row],[Totaal kosten]],"")</f>
        <v/>
      </c>
      <c r="CY15" s="148" t="str">
        <f>IF(Tbl.Kosten[[#This Row],[WPnr.]]=CY$7,Tbl.Kosten[[#This Row],[Totaal kosten]],"")</f>
        <v/>
      </c>
      <c r="CZ15" s="148" t="str">
        <f>IF(Tbl.Kosten[[#This Row],[WPnr.]]=CZ$7,Tbl.Kosten[[#This Row],[Totaal kosten]],"")</f>
        <v/>
      </c>
      <c r="DA15" s="148" t="str">
        <f>IF(Tbl.Kosten[[#This Row],[WPnr.]]=DA$7,Tbl.Kosten[[#This Row],[Totaal kosten]],"")</f>
        <v/>
      </c>
      <c r="DB15" s="148" t="str">
        <f>IF(Tbl.Kosten[[#This Row],[WPnr.]]=DB$7,Tbl.Kosten[[#This Row],[Totaal kosten]],"")</f>
        <v/>
      </c>
      <c r="DC15" s="148" t="str">
        <f>IF(Tbl.Kosten[[#This Row],[WPnr.]]=DC$7,Tbl.Kosten[[#This Row],[Totaal kosten]],"")</f>
        <v/>
      </c>
      <c r="DD15" s="148" t="str">
        <f>IF(Tbl.Kosten[[#This Row],[WPnr.]]=DD$7,Tbl.Kosten[[#This Row],[Totaal kosten]],"")</f>
        <v/>
      </c>
      <c r="DE15" s="148" t="str">
        <f>IF(Tbl.Kosten[[#This Row],[WPnr.]]=DE$7,Tbl.Kosten[[#This Row],[Totaal kosten]],"")</f>
        <v/>
      </c>
      <c r="DF15" s="148" t="str">
        <f>IF(Tbl.Kosten[[#This Row],[WPnr.]]=DF$7,Tbl.Kosten[[#This Row],[Totaal kosten]],"")</f>
        <v/>
      </c>
      <c r="DG15" s="148" t="str">
        <f>IF(Tbl.Kosten[[#This Row],[WPnr.]]=DG$7,Tbl.Kosten[[#This Row],[Totaal kosten]],"")</f>
        <v/>
      </c>
      <c r="DH15" s="148" t="str">
        <f>IF(Tbl.Kosten[[#This Row],[WPnr.]]=DH$7,Tbl.Kosten[[#This Row],[Totaal kosten]],"")</f>
        <v/>
      </c>
      <c r="DI15" s="148" t="str">
        <f>IF(Tbl.Kosten[[#This Row],[WPnr.]]=DI$7,Tbl.Kosten[[#This Row],[Totaal kosten]],"")</f>
        <v/>
      </c>
      <c r="DJ15" s="148" t="str">
        <f>IF(Tbl.Kosten[[#This Row],[WPnr.]]=DJ$7,Tbl.Kosten[[#This Row],[Totaal kosten]],"")</f>
        <v/>
      </c>
      <c r="DK15" s="148" t="str">
        <f>IF(Tbl.Kosten[[#This Row],[WPnr.]]=DK$7,Tbl.Kosten[[#This Row],[Totaal kosten]],"")</f>
        <v/>
      </c>
      <c r="DL15" s="148" t="str">
        <f>IF(Tbl.Kosten[[#This Row],[WPnr.]]=DL$7,Tbl.Kosten[[#This Row],[Totaal kosten]],"")</f>
        <v/>
      </c>
      <c r="DM15" s="148" t="str">
        <f>IF(Tbl.Kosten[[#This Row],[WPnr.]]=DM$7,Tbl.Kosten[[#This Row],[Totaal kosten]],"")</f>
        <v/>
      </c>
      <c r="DN15" s="148" t="str">
        <f>IF(Tbl.Kosten[[#This Row],[WPnr.]]=DN$7,Tbl.Kosten[[#This Row],[Totaal kosten]],"")</f>
        <v/>
      </c>
      <c r="DO15" s="148" t="str">
        <f>IF(Tbl.Kosten[[#This Row],[WPnr.]]=DO$7,Tbl.Kosten[[#This Row],[Totaal kosten]],"")</f>
        <v/>
      </c>
      <c r="DP15" s="148" t="str">
        <f>IF(Tbl.Kosten[[#This Row],[WPnr.]]=DP$7,Tbl.Kosten[[#This Row],[Totaal kosten]],"")</f>
        <v/>
      </c>
      <c r="DQ15" s="148" t="str">
        <f>IF(Tbl.Kosten[[#This Row],[WPnr.]]=DQ$7,Tbl.Kosten[[#This Row],[Totaal kosten]],"")</f>
        <v/>
      </c>
      <c r="DR15" s="148" t="str">
        <f>IF(Tbl.Kosten[[#This Row],[WPnr.]]=DR$7,Tbl.Kosten[[#This Row],[Totaal kosten]],"")</f>
        <v/>
      </c>
      <c r="DS15" s="148" t="str">
        <f>IF(Tbl.Kosten[[#This Row],[WPnr.]]=DS$7,Tbl.Kosten[[#This Row],[Totaal kosten]],"")</f>
        <v/>
      </c>
      <c r="DT15" s="148" t="str">
        <f>IF(Tbl.Kosten[[#This Row],[WPnr.]]=DT$7,Tbl.Kosten[[#This Row],[Totaal kosten]],"")</f>
        <v/>
      </c>
      <c r="DU15" s="148" t="str">
        <f>IF(Tbl.Kosten[[#This Row],[WPnr.]]=DU$7,Tbl.Kosten[[#This Row],[Totaal kosten]],"")</f>
        <v/>
      </c>
      <c r="DV15" s="148" t="str">
        <f>IF(Tbl.Kosten[[#This Row],[WPnr.]]=DV$7,Tbl.Kosten[[#This Row],[Totaal kosten]],"")</f>
        <v/>
      </c>
      <c r="DW15" s="150" t="str">
        <f>IFERROR(_xlfn.XLOOKUP(Tbl.Kosten[[#This Row],[Kostensoort]],Tbl.Kostensoorten[Kostensoorten],Tbl.Kostensoorten[KSnr.],"",0,1),"")</f>
        <v/>
      </c>
      <c r="DX15" s="150" t="str">
        <f>IF(Tbl.Kosten[[#This Row],[KSnr.]]=DX$7,Tbl.Kosten[[#This Row],[Totaal kosten]],"")</f>
        <v/>
      </c>
      <c r="DY15" s="150" t="str">
        <f>IF(Tbl.Kosten[[#This Row],[KSnr.]]=DY$7,Tbl.Kosten[[#This Row],[Totaal kosten]],"")</f>
        <v/>
      </c>
      <c r="DZ15" s="150" t="str">
        <f>IF(Tbl.Kosten[[#This Row],[KSnr.]]=DZ$7,Tbl.Kosten[[#This Row],[Totaal kosten]],"")</f>
        <v/>
      </c>
      <c r="EA15" s="150" t="str">
        <f>IF(Tbl.Kosten[[#This Row],[KSnr.]]=EA$7,Tbl.Kosten[[#This Row],[Totaal kosten]],"")</f>
        <v/>
      </c>
      <c r="EB15" s="150" t="str">
        <f>IF(Tbl.Kosten[[#This Row],[KSnr.]]=EB$7,Tbl.Kosten[[#This Row],[Totaal kosten]],"")</f>
        <v/>
      </c>
      <c r="EC15" s="150" t="str">
        <f>IF(Tbl.Kosten[[#This Row],[KSnr.]]=EC$7,Tbl.Kosten[[#This Row],[Totaal kosten]],"")</f>
        <v/>
      </c>
      <c r="ED15" s="150" t="str">
        <f>IF(Tbl.Kosten[[#This Row],[KSnr.]]=ED$7,Tbl.Kosten[[#This Row],[Totaal kosten]],"")</f>
        <v/>
      </c>
      <c r="EE15" s="150" t="str">
        <f>IF(Tbl.Kosten[[#This Row],[KSnr.]]=EE$7,Tbl.Kosten[[#This Row],[Totaal kosten]],"")</f>
        <v/>
      </c>
      <c r="EF15" s="150" t="str">
        <f>IF(Tbl.Kosten[[#This Row],[KSnr.]]=EF$7,Tbl.Kosten[[#This Row],[Totaal kosten]],"")</f>
        <v/>
      </c>
      <c r="EG15" s="150" t="str">
        <f>IF(Tbl.Kosten[[#This Row],[KSnr.]]=EG$7,Tbl.Kosten[[#This Row],[Totaal kosten]],"")</f>
        <v/>
      </c>
      <c r="EH15" s="150" t="str">
        <f>IF(Tbl.Kosten[[#This Row],[KSnr.]]=EH$7,Tbl.Kosten[[#This Row],[Totaal kosten]],"")</f>
        <v/>
      </c>
      <c r="EI15" s="150" t="str">
        <f>IF(Tbl.Kosten[[#This Row],[KSnr.]]=EI$7,Tbl.Kosten[[#This Row],[Totaal kosten]],"")</f>
        <v/>
      </c>
      <c r="EJ15" s="150" t="str">
        <f>IF(Tbl.Kosten[[#This Row],[KSnr.]]=EJ$7,Tbl.Kosten[[#This Row],[Totaal kosten]],"")</f>
        <v/>
      </c>
      <c r="EK15" s="150" t="str">
        <f>IF(Tbl.Kosten[[#This Row],[KSnr.]]=EK$7,Tbl.Kosten[[#This Row],[Totaal kosten]],"")</f>
        <v/>
      </c>
      <c r="EL15" s="150" t="str">
        <f>IF(Tbl.Kosten[[#This Row],[KSnr.]]=EL$7,Tbl.Kosten[[#This Row],[Totaal kosten]],"")</f>
        <v/>
      </c>
      <c r="EM15" s="150" t="str">
        <f>IF(Tbl.Kosten[[#This Row],[KSnr.]]=EM$7,Tbl.Kosten[[#This Row],[Totaal kosten]],"")</f>
        <v/>
      </c>
      <c r="EN15" s="150" t="str">
        <f>IF(Tbl.Kosten[[#This Row],[KSnr.]]=EN$7,Tbl.Kosten[[#This Row],[Totaal kosten]],"")</f>
        <v/>
      </c>
      <c r="EO15" s="150" t="str">
        <f>IF(Tbl.Kosten[[#This Row],[KSnr.]]=EO$7,Tbl.Kosten[[#This Row],[Totaal kosten]],"")</f>
        <v/>
      </c>
      <c r="EP15" s="150" t="str">
        <f>IF(Tbl.Kosten[[#This Row],[KSnr.]]=EP$7,Tbl.Kosten[[#This Row],[Totaal kosten]],"")</f>
        <v/>
      </c>
      <c r="EQ15" s="150" t="str">
        <f>IF(Tbl.Kosten[[#This Row],[KSnr.]]=EQ$7,Tbl.Kosten[[#This Row],[Totaal kosten]],"")</f>
        <v/>
      </c>
      <c r="ER15" s="144" t="str">
        <f>IFERROR(_xlfn.XLOOKUP(Tbl.Kosten[[#This Row],[Subsidieactiviteit]],Tbl.Subsidiehoogte[Subsidieactiviteit],Tbl.Subsidiehoogte[SAnr.],"",0,1),"")</f>
        <v/>
      </c>
      <c r="ES15" s="150" t="str">
        <f>IF(Tbl.Kosten[[#This Row],[Sanr.]]=ES$7,Tbl.Kosten[[#This Row],[Totaal kosten]],"")</f>
        <v/>
      </c>
      <c r="ET15" s="150" t="str">
        <f>IF(Tbl.Kosten[[#This Row],[Sanr.]]=ET$7,Tbl.Kosten[[#This Row],[Totaal kosten]],"")</f>
        <v/>
      </c>
      <c r="EU15" s="150" t="str">
        <f>IF(Tbl.Kosten[[#This Row],[Sanr.]]=EU$7,Tbl.Kosten[[#This Row],[Totaal kosten]],"")</f>
        <v/>
      </c>
      <c r="EV15" s="150" t="str">
        <f>IF(Tbl.Kosten[[#This Row],[Sanr.]]=EV$7,Tbl.Kosten[[#This Row],[Totaal kosten]],"")</f>
        <v/>
      </c>
      <c r="EW15" s="150" t="str">
        <f>IF(Tbl.Kosten[[#This Row],[Sanr.]]=EW$7,Tbl.Kosten[[#This Row],[Totaal kosten]],"")</f>
        <v/>
      </c>
      <c r="EX15" s="150" t="str">
        <f>IF(Tbl.Kosten[[#This Row],[Sanr.]]=EX$7,Tbl.Kosten[[#This Row],[Totaal kosten]],"")</f>
        <v/>
      </c>
      <c r="EY15" s="150" t="str">
        <f>IF(Tbl.Kosten[[#This Row],[Sanr.]]=EY$7,Tbl.Kosten[[#This Row],[Totaal kosten]],"")</f>
        <v/>
      </c>
      <c r="EZ15" s="150" t="str">
        <f>IF(Tbl.Kosten[[#This Row],[Sanr.]]=EZ$7,Tbl.Kosten[[#This Row],[Totaal kosten]],"")</f>
        <v/>
      </c>
      <c r="FA15" s="150" t="str">
        <f>IF(Tbl.Kosten[[#This Row],[Sanr.]]=FA$7,Tbl.Kosten[[#This Row],[Totaal kosten]],"")</f>
        <v/>
      </c>
      <c r="FB15" s="150" t="str">
        <f>IF(Tbl.Kosten[[#This Row],[Sanr.]]=FB$7,Tbl.Kosten[[#This Row],[Totaal kosten]],"")</f>
        <v/>
      </c>
      <c r="FC15" s="150" t="str">
        <f>IF(Tbl.Kosten[[#This Row],[Sanr.]]=FC$7,Tbl.Kosten[[#This Row],[Totaal kosten]],"")</f>
        <v/>
      </c>
      <c r="FD15" s="150" t="str">
        <f>IF(Tbl.Kosten[[#This Row],[Sanr.]]=FD$7,Tbl.Kosten[[#This Row],[Totaal kosten]],"")</f>
        <v/>
      </c>
      <c r="FE15" s="150" t="str">
        <f>IF(Tbl.Kosten[[#This Row],[Sanr.]]=FE$7,Tbl.Kosten[[#This Row],[Totaal kosten]],"")</f>
        <v/>
      </c>
      <c r="FF15" s="150" t="str">
        <f>IF(Tbl.Kosten[[#This Row],[Sanr.]]=FF$7,Tbl.Kosten[[#This Row],[Totaal kosten]],"")</f>
        <v/>
      </c>
      <c r="FG15" s="150" t="str">
        <f>IF(Tbl.Kosten[[#This Row],[Sanr.]]=FG$7,Tbl.Kosten[[#This Row],[Totaal kosten]],"")</f>
        <v/>
      </c>
      <c r="FH15" s="150" t="str">
        <f>IF(Tbl.Kosten[[#This Row],[Sanr.]]=FH$7,Tbl.Kosten[[#This Row],[Totaal kosten]],"")</f>
        <v/>
      </c>
      <c r="FI15" s="150" t="str">
        <f>IF(Tbl.Kosten[[#This Row],[Sanr.]]=FI$7,Tbl.Kosten[[#This Row],[Totaal kosten]],"")</f>
        <v/>
      </c>
      <c r="FJ15" s="150" t="str">
        <f>IF(Tbl.Kosten[[#This Row],[Sanr.]]=FJ$7,Tbl.Kosten[[#This Row],[Totaal kosten]],"")</f>
        <v/>
      </c>
      <c r="FK15" s="150" t="str">
        <f>IF(Tbl.Kosten[[#This Row],[Sanr.]]=FK$7,Tbl.Kosten[[#This Row],[Totaal kosten]],"")</f>
        <v/>
      </c>
      <c r="FL15" s="150" t="str">
        <f>IF(Tbl.Kosten[[#This Row],[Sanr.]]=FL$7,Tbl.Kosten[[#This Row],[Totaal kosten]],"")</f>
        <v/>
      </c>
      <c r="FM15" s="150" t="str">
        <f>IF(Tbl.Kosten[[#This Row],[Sanr.]]=FM$7,Tbl.Kosten[[#This Row],[Totaal kosten]],"")</f>
        <v/>
      </c>
      <c r="FN15" s="150" t="str">
        <f>IF(Tbl.Kosten[[#This Row],[Sanr.]]=FN$7,Tbl.Kosten[[#This Row],[Totaal kosten]],"")</f>
        <v/>
      </c>
      <c r="FO15" s="150" t="str">
        <f>IF(Tbl.Kosten[[#This Row],[Sanr.]]=FO$7,Tbl.Kosten[[#This Row],[Totaal kosten]],"")</f>
        <v/>
      </c>
      <c r="FP15" s="150" t="str">
        <f>IF(Tbl.Kosten[[#This Row],[Sanr.]]=FP$7,Tbl.Kosten[[#This Row],[Totaal kosten]],"")</f>
        <v/>
      </c>
      <c r="FQ15" s="150" t="str">
        <f>IF(Tbl.Kosten[[#This Row],[Sanr.]]=FQ$7,Tbl.Kosten[[#This Row],[Totaal kosten]],"")</f>
        <v/>
      </c>
      <c r="FR15" s="150" t="str">
        <f>IF(Tbl.Kosten[[#This Row],[Sanr.]]=FR$7,Tbl.Kosten[[#This Row],[Totaal kosten]],"")</f>
        <v/>
      </c>
      <c r="FS15" s="150" t="str">
        <f>IF(Tbl.Kosten[[#This Row],[Sanr.]]=FS$7,Tbl.Kosten[[#This Row],[Totaal kosten]],"")</f>
        <v/>
      </c>
      <c r="FT15" s="150" t="str">
        <f>IF(Tbl.Kosten[[#This Row],[Sanr.]]=FT$7,Tbl.Kosten[[#This Row],[Totaal kosten]],"")</f>
        <v/>
      </c>
      <c r="FU15" s="150" t="str">
        <f>IF(Tbl.Kosten[[#This Row],[Sanr.]]=FU$7,Tbl.Kosten[[#This Row],[Totaal kosten]],"")</f>
        <v/>
      </c>
      <c r="FV15" s="150" t="str">
        <f>IF(Tbl.Kosten[[#This Row],[Sanr.]]=FV$7,Tbl.Kosten[[#This Row],[Totaal kosten]],"")</f>
        <v/>
      </c>
      <c r="FW15" s="150" t="str">
        <f>IFERROR(_xlfn.XLOOKUP(Tbl.Kosten[[#This Row],[Activiteitencode]],Tbl.Activiteiten[Activiteitcode],Tbl.Activiteiten[Anr.],"",0,1),"")</f>
        <v/>
      </c>
      <c r="FX15" s="169" t="str">
        <f>_xlfn.CONCAT(Tbl.Kosten[[#This Row],[Pnr.]],Tbl.Kosten[[#This Row],[Sanr.]])</f>
        <v>P1</v>
      </c>
      <c r="FY15" s="150">
        <f>Tbl.Kosten[[#This Row],[Totaal kosten]]-Tbl.Kosten[[#This Row],[Subsidie]]</f>
        <v>0</v>
      </c>
      <c r="FZ15" s="150">
        <f>IF(Tbl.Kosten[[#This Row],[Pnr.]]=FZ$7,Tbl.Kosten[[#This Row],[Te financieren]],"")</f>
        <v>0</v>
      </c>
      <c r="GA15" s="150" t="str">
        <f>IF(Tbl.Kosten[[#This Row],[Pnr.]]=GA$7,Tbl.Kosten[[#This Row],[Te financieren]],"")</f>
        <v/>
      </c>
      <c r="GB15" s="150" t="str">
        <f>IF(Tbl.Kosten[[#This Row],[Pnr.]]=GB$7,Tbl.Kosten[[#This Row],[Te financieren]],"")</f>
        <v/>
      </c>
      <c r="GC15" s="150" t="str">
        <f>IF(Tbl.Kosten[[#This Row],[Pnr.]]=GC$7,Tbl.Kosten[[#This Row],[Te financieren]],"")</f>
        <v/>
      </c>
      <c r="GD15" s="150" t="str">
        <f>IF(Tbl.Kosten[[#This Row],[Pnr.]]=GD$7,Tbl.Kosten[[#This Row],[Te financieren]],"")</f>
        <v/>
      </c>
      <c r="GE15" s="150" t="str">
        <f>IF(Tbl.Kosten[[#This Row],[Pnr.]]=GE$7,Tbl.Kosten[[#This Row],[Te financieren]],"")</f>
        <v/>
      </c>
      <c r="GF15" s="150" t="str">
        <f>IF(Tbl.Kosten[[#This Row],[Pnr.]]=GF$7,Tbl.Kosten[[#This Row],[Te financieren]],"")</f>
        <v/>
      </c>
      <c r="GG15" s="150" t="str">
        <f>IF(Tbl.Kosten[[#This Row],[Pnr.]]=GG$7,Tbl.Kosten[[#This Row],[Te financieren]],"")</f>
        <v/>
      </c>
      <c r="GH15" s="150" t="str">
        <f>IF(Tbl.Kosten[[#This Row],[Pnr.]]=GH$7,Tbl.Kosten[[#This Row],[Te financieren]],"")</f>
        <v/>
      </c>
      <c r="GI15" s="150" t="str">
        <f>IF(Tbl.Kosten[[#This Row],[Pnr.]]=GI$7,Tbl.Kosten[[#This Row],[Te financieren]],"")</f>
        <v/>
      </c>
      <c r="GJ15" s="150" t="str">
        <f>IF(Tbl.Kosten[[#This Row],[Pnr.]]=GJ$7,Tbl.Kosten[[#This Row],[Te financieren]],"")</f>
        <v/>
      </c>
      <c r="GK15" s="150" t="str">
        <f>IF(Tbl.Kosten[[#This Row],[Pnr.]]=GK$7,Tbl.Kosten[[#This Row],[Te financieren]],"")</f>
        <v/>
      </c>
      <c r="GL15" s="150" t="str">
        <f>IF(Tbl.Kosten[[#This Row],[Pnr.]]=GL$7,Tbl.Kosten[[#This Row],[Te financieren]],"")</f>
        <v/>
      </c>
      <c r="GM15" s="150" t="str">
        <f>IF(Tbl.Kosten[[#This Row],[Pnr.]]=GM$7,Tbl.Kosten[[#This Row],[Te financieren]],"")</f>
        <v/>
      </c>
      <c r="GN15" s="150" t="str">
        <f>IF(Tbl.Kosten[[#This Row],[Pnr.]]=GN$7,Tbl.Kosten[[#This Row],[Te financieren]],"")</f>
        <v/>
      </c>
      <c r="GO15" s="150" t="str">
        <f>IF(Tbl.Kosten[[#This Row],[Pnr.]]=GO$7,Tbl.Kosten[[#This Row],[Te financieren]],"")</f>
        <v/>
      </c>
      <c r="GP15" s="150" t="str">
        <f>IF(Tbl.Kosten[[#This Row],[Pnr.]]=GP$7,Tbl.Kosten[[#This Row],[Te financieren]],"")</f>
        <v/>
      </c>
      <c r="GQ15" s="150" t="str">
        <f>IF(Tbl.Kosten[[#This Row],[Pnr.]]=GQ$7,Tbl.Kosten[[#This Row],[Te financieren]],"")</f>
        <v/>
      </c>
      <c r="GR15" s="150" t="str">
        <f>IF(Tbl.Kosten[[#This Row],[Pnr.]]=GR$7,Tbl.Kosten[[#This Row],[Te financieren]],"")</f>
        <v/>
      </c>
      <c r="GS15" s="150" t="str">
        <f>IF(Tbl.Kosten[[#This Row],[Pnr.]]=GS$7,Tbl.Kosten[[#This Row],[Te financieren]],"")</f>
        <v/>
      </c>
      <c r="GT15" s="150" t="str">
        <f>IF(Tbl.Kosten[[#This Row],[Pnr.]]=GT$7,Tbl.Kosten[[#This Row],[Te financieren]],"")</f>
        <v/>
      </c>
      <c r="GU15" s="150" t="str">
        <f>IF(Tbl.Kosten[[#This Row],[Pnr.]]=GU$7,Tbl.Kosten[[#This Row],[Te financieren]],"")</f>
        <v/>
      </c>
      <c r="GV15" s="150" t="str">
        <f>IF(Tbl.Kosten[[#This Row],[Pnr.]]=GV$7,Tbl.Kosten[[#This Row],[Te financieren]],"")</f>
        <v/>
      </c>
      <c r="GW15" s="150" t="str">
        <f>IF(Tbl.Kosten[[#This Row],[Pnr.]]=GW$7,Tbl.Kosten[[#This Row],[Te financieren]],"")</f>
        <v/>
      </c>
      <c r="GX15" s="150" t="str">
        <f>IF(Tbl.Kosten[[#This Row],[Pnr.]]=GX$7,Tbl.Kosten[[#This Row],[Te financieren]],"")</f>
        <v/>
      </c>
      <c r="GY15" s="150" t="str">
        <f>IF(Tbl.Kosten[[#This Row],[Pnr.]]=GY$7,Tbl.Kosten[[#This Row],[Te financieren]],"")</f>
        <v/>
      </c>
      <c r="GZ15" s="150" t="str">
        <f>IF(Tbl.Kosten[[#This Row],[Pnr.]]=GZ$7,Tbl.Kosten[[#This Row],[Te financieren]],"")</f>
        <v/>
      </c>
      <c r="HA15" s="150" t="str">
        <f>IF(Tbl.Kosten[[#This Row],[Pnr.]]=HA$7,Tbl.Kosten[[#This Row],[Te financieren]],"")</f>
        <v/>
      </c>
      <c r="HB15" s="150" t="str">
        <f>IF(Tbl.Kosten[[#This Row],[Pnr.]]=HB$7,Tbl.Kosten[[#This Row],[Te financieren]],"")</f>
        <v/>
      </c>
      <c r="HC15" s="150" t="str">
        <f>IF(Tbl.Kosten[[#This Row],[Pnr.]]=HC$7,Tbl.Kosten[[#This Row],[Te financieren]],"")</f>
        <v/>
      </c>
      <c r="HD15" s="150" t="str">
        <f>IF(Tbl.Kosten[[#This Row],[Pnr.]]=HD$7,Tbl.Kosten[[#This Row],[Te financieren]],"")</f>
        <v/>
      </c>
      <c r="HE15" s="150" t="str">
        <f>IF(Tbl.Kosten[[#This Row],[Pnr.]]=HE$7,Tbl.Kosten[[#This Row],[Te financieren]],"")</f>
        <v/>
      </c>
      <c r="HF15" s="150" t="str">
        <f>IF(Tbl.Kosten[[#This Row],[Pnr.]]=HF$7,Tbl.Kosten[[#This Row],[Te financieren]],"")</f>
        <v/>
      </c>
      <c r="HG15" s="150" t="str">
        <f>IF(Tbl.Kosten[[#This Row],[Pnr.]]=HG$7,Tbl.Kosten[[#This Row],[Te financieren]],"")</f>
        <v/>
      </c>
      <c r="HH15" s="150" t="str">
        <f>IF(Tbl.Kosten[[#This Row],[Pnr.]]=HH$7,Tbl.Kosten[[#This Row],[Te financieren]],"")</f>
        <v/>
      </c>
      <c r="HI15" s="150" t="str">
        <f>IF(Tbl.Kosten[[#This Row],[Pnr.]]=HI$7,Tbl.Kosten[[#This Row],[Te financieren]],"")</f>
        <v/>
      </c>
      <c r="HJ15" s="150" t="str">
        <f>IF(Tbl.Kosten[[#This Row],[Pnr.]]=HJ$7,Tbl.Kosten[[#This Row],[Te financieren]],"")</f>
        <v/>
      </c>
      <c r="HK15" s="150" t="str">
        <f>IF(Tbl.Kosten[[#This Row],[Pnr.]]=HK$7,Tbl.Kosten[[#This Row],[Te financieren]],"")</f>
        <v/>
      </c>
      <c r="HL15" s="150" t="str">
        <f>IF(Tbl.Kosten[[#This Row],[Pnr.]]=HL$7,Tbl.Kosten[[#This Row],[Te financieren]],"")</f>
        <v/>
      </c>
      <c r="HM15" s="150" t="str">
        <f>IF(Tbl.Kosten[[#This Row],[Pnr.]]=HM$7,Tbl.Kosten[[#This Row],[Te financieren]],"")</f>
        <v/>
      </c>
      <c r="HN15" s="150" t="str">
        <f>IF(Tbl.Kosten[[#This Row],[Pnr.]]=HN$7,Tbl.Kosten[[#This Row],[Te financieren]],"")</f>
        <v/>
      </c>
      <c r="HO15" s="150" t="str">
        <f>IF(Tbl.Kosten[[#This Row],[Pnr.]]=HO$7,Tbl.Kosten[[#This Row],[Te financieren]],"")</f>
        <v/>
      </c>
      <c r="HP15" s="150" t="str">
        <f>IF(Tbl.Kosten[[#This Row],[Pnr.]]=HP$7,Tbl.Kosten[[#This Row],[Te financieren]],"")</f>
        <v/>
      </c>
      <c r="HQ15" s="150" t="str">
        <f>IF(Tbl.Kosten[[#This Row],[Pnr.]]=HQ$7,Tbl.Kosten[[#This Row],[Te financieren]],"")</f>
        <v/>
      </c>
      <c r="HR15" s="150" t="str">
        <f>IF(Tbl.Kosten[[#This Row],[Pnr.]]=HR$7,Tbl.Kosten[[#This Row],[Te financieren]],"")</f>
        <v/>
      </c>
      <c r="HS15" s="150" t="str">
        <f>IF(Tbl.Kosten[[#This Row],[Pnr.]]=HS$7,Tbl.Kosten[[#This Row],[Te financieren]],"")</f>
        <v/>
      </c>
      <c r="HT15" s="150" t="str">
        <f>IF(Tbl.Kosten[[#This Row],[Pnr.]]=HT$7,Tbl.Kosten[[#This Row],[Te financieren]],"")</f>
        <v/>
      </c>
      <c r="HU15" s="150" t="str">
        <f>IF(Tbl.Kosten[[#This Row],[Pnr.]]=HU$7,Tbl.Kosten[[#This Row],[Te financieren]],"")</f>
        <v/>
      </c>
      <c r="HV15" s="150" t="str">
        <f>IF(Tbl.Kosten[[#This Row],[Pnr.]]=HV$7,Tbl.Kosten[[#This Row],[Te financieren]],"")</f>
        <v/>
      </c>
      <c r="HW15" s="150" t="str">
        <f>IF(Tbl.Kosten[[#This Row],[Pnr.]]=HW$7,Tbl.Kosten[[#This Row],[Te financieren]],"")</f>
        <v/>
      </c>
    </row>
    <row r="16" spans="2:16383" x14ac:dyDescent="0.3">
      <c r="B16" s="134"/>
      <c r="C16" s="137"/>
      <c r="D16" s="136"/>
      <c r="E16" s="261"/>
      <c r="F16" s="135"/>
      <c r="G16" s="11" t="str">
        <f>IF(Tbl.Kosten[[#This Row],[Medewerker e/o 
functie]]&lt;&gt;"",_xlfn.XLOOKUP(Tbl.Kosten[[#This Row],[Medewerker e/o 
functie]],Tbl.Uurtarief[Medewerker en/of functie],Tbl.Uurtarief[Uurtarief],"",0,1),"")</f>
        <v/>
      </c>
      <c r="H16" s="121">
        <f>IFERROR(Tbl.Kosten[[#This Row],[Uren]]*Tbl.Kosten[[#This Row],[Uurtarief]],0)</f>
        <v>0</v>
      </c>
      <c r="I16" s="119" t="str">
        <f>IF(Tbl.Kosten[[#This Row],[Subtotaal uren]]&lt;&gt;0,_xlfn.XLOOKUP(Tbl.Kosten[[#This Row],[Medewerker e/o 
functie]],Tbl.Uurtarief[Medewerker en/of functie],Tbl.Uurtarief[Kostensoort arbeid],"",0,1),"")</f>
        <v/>
      </c>
      <c r="J16" s="137"/>
      <c r="K16" s="135"/>
      <c r="L16" s="139" t="str">
        <f>IF(Tbl.Kosten[[#This Row],[Activum]]&lt;&gt;"",_xlfn.XLOOKUP(Tbl.Kosten[[#This Row],[Activum]],Tbl.Afschrijvingskosten[Activum],Tbl.Afschrijvingskosten[Tarief per afschrijvings-eenheid],"",0,1),"")</f>
        <v/>
      </c>
      <c r="M16" s="122">
        <f>IFERROR(Tbl.Kosten[[#This Row],[Een-
heden]]*Tbl.Kosten[[#This Row],[Afschrijvings-
tarief]],0)</f>
        <v>0</v>
      </c>
      <c r="N16" s="122" t="str">
        <f>IF(Tbl.Kosten[[#This Row],[Subtotaal afschrijving]]&lt;&gt;0,Lijsten!$A$7,"")</f>
        <v/>
      </c>
      <c r="O16" s="140"/>
      <c r="P16" s="135"/>
      <c r="Q16" s="138"/>
      <c r="R16" s="122">
        <f>IFERROR(Tbl.Kosten[[#This Row],[Aantal]]*Tbl.Kosten[[#This Row],[Tarief]],0)</f>
        <v>0</v>
      </c>
      <c r="S16" s="8">
        <f>IFERROR(Tbl.Kosten[[#This Row],[Subtotaal overige kosten]]+Tbl.Kosten[[#This Row],[Subtotaal uren]]+Tbl.Kosten[[#This Row],[Subtotaal afschrijving]],0)</f>
        <v>0</v>
      </c>
      <c r="T16" s="8">
        <f>IFERROR(Tbl.Kosten[[#This Row],[Totaal kosten]]*Tbl.Kosten[[#This Row],[Subsidie%]],0)</f>
        <v>0</v>
      </c>
      <c r="U16" s="4" t="str" cm="1">
        <f t="array" ref="U16">IFERROR(_xlfn.IFS(Tbl.Kosten[[#This Row],[Subtotaal uren]]&lt;&gt;0,Tbl.Kosten[[#This Row],[Kostensoort arbeid]],Tbl.Kosten[[#This Row],[Subtotaal afschrijving]]&lt;&gt;0,Tbl.Kosten[[#This Row],[Kostensoort afschrijving]],Tbl.Kosten[[#This Row],[Subtotaal overige kosten]]&lt;&gt;0,Tbl.Kosten[[#This Row],[Kostensoort overig]]),"")</f>
        <v/>
      </c>
      <c r="V16" s="4" t="str">
        <f>IFERROR(_xlfn.XLOOKUP(Tbl.Kosten[[#This Row],[Activiteitencode]],Tbl.Activiteiten[Activiteitcode],Tbl.Activiteiten[Werkpakketcode],"",0,1),"")</f>
        <v/>
      </c>
      <c r="W16" s="4" t="str">
        <f>IFERROR(_xlfn.XLOOKUP(Tbl.Kosten[[#This Row],[Werkpakketcode]],Tbl.Werkpakketten[Werkpakketcode],Tbl.Werkpakketten[Subsidiabele activiteit],"",0,1),"")</f>
        <v/>
      </c>
      <c r="X16" s="12">
        <f>IFERROR(_xlfn.XLOOKUP(Tbl.Kosten[[#This Row],[Sanr.]],Tbl.Subsidiehoogte[SAnr.],Tbl.Subsidiehoogte[Sub. Percentage],0,0,1),0)</f>
        <v>0</v>
      </c>
      <c r="Y16" s="144" t="str">
        <f>IFERROR(_xlfn.XLOOKUP(Tbl.Kosten[[#This Row],[Partnercode]],Tbl.Projectpartners[Partnercode],Tbl.Projectpartners[PNr.],"",0,1),"")</f>
        <v>P1</v>
      </c>
      <c r="Z16" s="148">
        <f>IF(Tbl.Kosten[[#This Row],[Pnr.]]=Z$7,Tbl.Kosten[[#This Row],[Totaal kosten]],"")</f>
        <v>0</v>
      </c>
      <c r="AA16" s="148" t="str">
        <f>IF(Tbl.Kosten[[#This Row],[Pnr.]]=AA$7,Tbl.Kosten[[#This Row],[Totaal kosten]],"")</f>
        <v/>
      </c>
      <c r="AB16" s="148" t="str">
        <f>IF(Tbl.Kosten[[#This Row],[Pnr.]]=AB$7,Tbl.Kosten[[#This Row],[Totaal kosten]],"")</f>
        <v/>
      </c>
      <c r="AC16" s="148" t="str">
        <f>IF(Tbl.Kosten[[#This Row],[Pnr.]]=AC$7,Tbl.Kosten[[#This Row],[Totaal kosten]],"")</f>
        <v/>
      </c>
      <c r="AD16" s="148" t="str">
        <f>IF(Tbl.Kosten[[#This Row],[Pnr.]]=AD$7,Tbl.Kosten[[#This Row],[Totaal kosten]],"")</f>
        <v/>
      </c>
      <c r="AE16" s="148" t="str">
        <f>IF(Tbl.Kosten[[#This Row],[Pnr.]]=AE$7,Tbl.Kosten[[#This Row],[Totaal kosten]],"")</f>
        <v/>
      </c>
      <c r="AF16" s="148" t="str">
        <f>IF(Tbl.Kosten[[#This Row],[Pnr.]]=AF$7,Tbl.Kosten[[#This Row],[Totaal kosten]],"")</f>
        <v/>
      </c>
      <c r="AG16" s="148" t="str">
        <f>IF(Tbl.Kosten[[#This Row],[Pnr.]]=AG$7,Tbl.Kosten[[#This Row],[Totaal kosten]],"")</f>
        <v/>
      </c>
      <c r="AH16" s="148" t="str">
        <f>IF(Tbl.Kosten[[#This Row],[Pnr.]]=AH$7,Tbl.Kosten[[#This Row],[Totaal kosten]],"")</f>
        <v/>
      </c>
      <c r="AI16" s="148" t="str">
        <f>IF(Tbl.Kosten[[#This Row],[Pnr.]]=AI$7,Tbl.Kosten[[#This Row],[Totaal kosten]],"")</f>
        <v/>
      </c>
      <c r="AJ16" s="148" t="str">
        <f>IF(Tbl.Kosten[[#This Row],[Pnr.]]=AJ$7,Tbl.Kosten[[#This Row],[Totaal kosten]],"")</f>
        <v/>
      </c>
      <c r="AK16" s="148" t="str">
        <f>IF(Tbl.Kosten[[#This Row],[Pnr.]]=AK$7,Tbl.Kosten[[#This Row],[Totaal kosten]],"")</f>
        <v/>
      </c>
      <c r="AL16" s="148" t="str">
        <f>IF(Tbl.Kosten[[#This Row],[Pnr.]]=AL$7,Tbl.Kosten[[#This Row],[Totaal kosten]],"")</f>
        <v/>
      </c>
      <c r="AM16" s="148" t="str">
        <f>IF(Tbl.Kosten[[#This Row],[Pnr.]]=AM$7,Tbl.Kosten[[#This Row],[Totaal kosten]],"")</f>
        <v/>
      </c>
      <c r="AN16" s="148" t="str">
        <f>IF(Tbl.Kosten[[#This Row],[Pnr.]]=AN$7,Tbl.Kosten[[#This Row],[Totaal kosten]],"")</f>
        <v/>
      </c>
      <c r="AO16" s="148" t="str">
        <f>IF(Tbl.Kosten[[#This Row],[Pnr.]]=AO$7,Tbl.Kosten[[#This Row],[Totaal kosten]],"")</f>
        <v/>
      </c>
      <c r="AP16" s="148" t="str">
        <f>IF(Tbl.Kosten[[#This Row],[Pnr.]]=AP$7,Tbl.Kosten[[#This Row],[Totaal kosten]],"")</f>
        <v/>
      </c>
      <c r="AQ16" s="148" t="str">
        <f>IF(Tbl.Kosten[[#This Row],[Pnr.]]=AQ$7,Tbl.Kosten[[#This Row],[Totaal kosten]],"")</f>
        <v/>
      </c>
      <c r="AR16" s="148" t="str">
        <f>IF(Tbl.Kosten[[#This Row],[Pnr.]]=AR$7,Tbl.Kosten[[#This Row],[Totaal kosten]],"")</f>
        <v/>
      </c>
      <c r="AS16" s="148" t="str">
        <f>IF(Tbl.Kosten[[#This Row],[Pnr.]]=AS$7,Tbl.Kosten[[#This Row],[Totaal kosten]],"")</f>
        <v/>
      </c>
      <c r="AT16" s="148" t="str">
        <f>IF(Tbl.Kosten[[#This Row],[Pnr.]]=AT$7,Tbl.Kosten[[#This Row],[Totaal kosten]],"")</f>
        <v/>
      </c>
      <c r="AU16" s="148" t="str">
        <f>IF(Tbl.Kosten[[#This Row],[Pnr.]]=AU$7,Tbl.Kosten[[#This Row],[Totaal kosten]],"")</f>
        <v/>
      </c>
      <c r="AV16" s="148" t="str">
        <f>IF(Tbl.Kosten[[#This Row],[Pnr.]]=AV$7,Tbl.Kosten[[#This Row],[Totaal kosten]],"")</f>
        <v/>
      </c>
      <c r="AW16" s="148" t="str">
        <f>IF(Tbl.Kosten[[#This Row],[Pnr.]]=AW$7,Tbl.Kosten[[#This Row],[Totaal kosten]],"")</f>
        <v/>
      </c>
      <c r="AX16" s="148" t="str">
        <f>IF(Tbl.Kosten[[#This Row],[Pnr.]]=AX$7,Tbl.Kosten[[#This Row],[Totaal kosten]],"")</f>
        <v/>
      </c>
      <c r="AY16" s="148" t="str">
        <f>IF(Tbl.Kosten[[#This Row],[Pnr.]]=AY$7,Tbl.Kosten[[#This Row],[Totaal kosten]],"")</f>
        <v/>
      </c>
      <c r="AZ16" s="148" t="str">
        <f>IF(Tbl.Kosten[[#This Row],[Pnr.]]=AZ$7,Tbl.Kosten[[#This Row],[Totaal kosten]],"")</f>
        <v/>
      </c>
      <c r="BA16" s="148" t="str">
        <f>IF(Tbl.Kosten[[#This Row],[Pnr.]]=BA$7,Tbl.Kosten[[#This Row],[Totaal kosten]],"")</f>
        <v/>
      </c>
      <c r="BB16" s="148" t="str">
        <f>IF(Tbl.Kosten[[#This Row],[Pnr.]]=BB$7,Tbl.Kosten[[#This Row],[Totaal kosten]],"")</f>
        <v/>
      </c>
      <c r="BC16" s="148" t="str">
        <f>IF(Tbl.Kosten[[#This Row],[Pnr.]]=BC$7,Tbl.Kosten[[#This Row],[Totaal kosten]],"")</f>
        <v/>
      </c>
      <c r="BD16" s="148" t="str">
        <f>IF(Tbl.Kosten[[#This Row],[Pnr.]]=BD$7,Tbl.Kosten[[#This Row],[Totaal kosten]],"")</f>
        <v/>
      </c>
      <c r="BE16" s="148" t="str">
        <f>IF(Tbl.Kosten[[#This Row],[Pnr.]]=BE$7,Tbl.Kosten[[#This Row],[Totaal kosten]],"")</f>
        <v/>
      </c>
      <c r="BF16" s="148" t="str">
        <f>IF(Tbl.Kosten[[#This Row],[Pnr.]]=BF$7,Tbl.Kosten[[#This Row],[Totaal kosten]],"")</f>
        <v/>
      </c>
      <c r="BG16" s="148" t="str">
        <f>IF(Tbl.Kosten[[#This Row],[Pnr.]]=BG$7,Tbl.Kosten[[#This Row],[Totaal kosten]],"")</f>
        <v/>
      </c>
      <c r="BH16" s="148" t="str">
        <f>IF(Tbl.Kosten[[#This Row],[Pnr.]]=BH$7,Tbl.Kosten[[#This Row],[Totaal kosten]],"")</f>
        <v/>
      </c>
      <c r="BI16" s="148" t="str">
        <f>IF(Tbl.Kosten[[#This Row],[Pnr.]]=BI$7,Tbl.Kosten[[#This Row],[Totaal kosten]],"")</f>
        <v/>
      </c>
      <c r="BJ16" s="148" t="str">
        <f>IF(Tbl.Kosten[[#This Row],[Pnr.]]=BJ$7,Tbl.Kosten[[#This Row],[Totaal kosten]],"")</f>
        <v/>
      </c>
      <c r="BK16" s="148" t="str">
        <f>IF(Tbl.Kosten[[#This Row],[Pnr.]]=BK$7,Tbl.Kosten[[#This Row],[Totaal kosten]],"")</f>
        <v/>
      </c>
      <c r="BL16" s="148" t="str">
        <f>IF(Tbl.Kosten[[#This Row],[Pnr.]]=BL$7,Tbl.Kosten[[#This Row],[Totaal kosten]],"")</f>
        <v/>
      </c>
      <c r="BM16" s="148" t="str">
        <f>IF(Tbl.Kosten[[#This Row],[Pnr.]]=BM$7,Tbl.Kosten[[#This Row],[Totaal kosten]],"")</f>
        <v/>
      </c>
      <c r="BN16" s="148" t="str">
        <f>IF(Tbl.Kosten[[#This Row],[Pnr.]]=BN$7,Tbl.Kosten[[#This Row],[Totaal kosten]],"")</f>
        <v/>
      </c>
      <c r="BO16" s="148" t="str">
        <f>IF(Tbl.Kosten[[#This Row],[Pnr.]]=BO$7,Tbl.Kosten[[#This Row],[Totaal kosten]],"")</f>
        <v/>
      </c>
      <c r="BP16" s="148" t="str">
        <f>IF(Tbl.Kosten[[#This Row],[Pnr.]]=BP$7,Tbl.Kosten[[#This Row],[Totaal kosten]],"")</f>
        <v/>
      </c>
      <c r="BQ16" s="148" t="str">
        <f>IF(Tbl.Kosten[[#This Row],[Pnr.]]=BQ$7,Tbl.Kosten[[#This Row],[Totaal kosten]],"")</f>
        <v/>
      </c>
      <c r="BR16" s="148" t="str">
        <f>IF(Tbl.Kosten[[#This Row],[Pnr.]]=BR$7,Tbl.Kosten[[#This Row],[Totaal kosten]],"")</f>
        <v/>
      </c>
      <c r="BS16" s="148" t="str">
        <f>IF(Tbl.Kosten[[#This Row],[Pnr.]]=BS$7,Tbl.Kosten[[#This Row],[Totaal kosten]],"")</f>
        <v/>
      </c>
      <c r="BT16" s="148" t="str">
        <f>IF(Tbl.Kosten[[#This Row],[Pnr.]]=BT$7,Tbl.Kosten[[#This Row],[Totaal kosten]],"")</f>
        <v/>
      </c>
      <c r="BU16" s="148" t="str">
        <f>IF(Tbl.Kosten[[#This Row],[Pnr.]]=BU$7,Tbl.Kosten[[#This Row],[Totaal kosten]],"")</f>
        <v/>
      </c>
      <c r="BV16" s="148" t="str">
        <f>IF(Tbl.Kosten[[#This Row],[Pnr.]]=BV$7,Tbl.Kosten[[#This Row],[Totaal kosten]],"")</f>
        <v/>
      </c>
      <c r="BW16" s="148" t="str">
        <f>IF(Tbl.Kosten[[#This Row],[Pnr.]]=BW$7,Tbl.Kosten[[#This Row],[Totaal kosten]],"")</f>
        <v/>
      </c>
      <c r="BX16" s="148" t="str">
        <f>IFERROR(_xlfn.XLOOKUP(Tbl.Kosten[[#This Row],[Werkpakketcode]],Tbl.Werkpakketten[Werkpakketcode],Tbl.Werkpakketten[WPnr.],"",0,1),"")</f>
        <v/>
      </c>
      <c r="BY16" s="148" t="str">
        <f>IF(Tbl.Kosten[[#This Row],[WPnr.]]=BY$7,Tbl.Kosten[[#This Row],[Totaal kosten]],"")</f>
        <v/>
      </c>
      <c r="BZ16" s="148" t="str">
        <f>IF(Tbl.Kosten[[#This Row],[WPnr.]]=BZ$7,Tbl.Kosten[[#This Row],[Totaal kosten]],"")</f>
        <v/>
      </c>
      <c r="CA16" s="148" t="str">
        <f>IF(Tbl.Kosten[[#This Row],[WPnr.]]=CA$7,Tbl.Kosten[[#This Row],[Totaal kosten]],"")</f>
        <v/>
      </c>
      <c r="CB16" s="148" t="str">
        <f>IF(Tbl.Kosten[[#This Row],[WPnr.]]=CB$7,Tbl.Kosten[[#This Row],[Totaal kosten]],"")</f>
        <v/>
      </c>
      <c r="CC16" s="148" t="str">
        <f>IF(Tbl.Kosten[[#This Row],[WPnr.]]=CC$7,Tbl.Kosten[[#This Row],[Totaal kosten]],"")</f>
        <v/>
      </c>
      <c r="CD16" s="148" t="str">
        <f>IF(Tbl.Kosten[[#This Row],[WPnr.]]=CD$7,Tbl.Kosten[[#This Row],[Totaal kosten]],"")</f>
        <v/>
      </c>
      <c r="CE16" s="148" t="str">
        <f>IF(Tbl.Kosten[[#This Row],[WPnr.]]=CE$7,Tbl.Kosten[[#This Row],[Totaal kosten]],"")</f>
        <v/>
      </c>
      <c r="CF16" s="148" t="str">
        <f>IF(Tbl.Kosten[[#This Row],[WPnr.]]=CF$7,Tbl.Kosten[[#This Row],[Totaal kosten]],"")</f>
        <v/>
      </c>
      <c r="CG16" s="148" t="str">
        <f>IF(Tbl.Kosten[[#This Row],[WPnr.]]=CG$7,Tbl.Kosten[[#This Row],[Totaal kosten]],"")</f>
        <v/>
      </c>
      <c r="CH16" s="148" t="str">
        <f>IF(Tbl.Kosten[[#This Row],[WPnr.]]=CH$7,Tbl.Kosten[[#This Row],[Totaal kosten]],"")</f>
        <v/>
      </c>
      <c r="CI16" s="148" t="str">
        <f>IF(Tbl.Kosten[[#This Row],[WPnr.]]=CI$7,Tbl.Kosten[[#This Row],[Totaal kosten]],"")</f>
        <v/>
      </c>
      <c r="CJ16" s="148" t="str">
        <f>IF(Tbl.Kosten[[#This Row],[WPnr.]]=CJ$7,Tbl.Kosten[[#This Row],[Totaal kosten]],"")</f>
        <v/>
      </c>
      <c r="CK16" s="148" t="str">
        <f>IF(Tbl.Kosten[[#This Row],[WPnr.]]=CK$7,Tbl.Kosten[[#This Row],[Totaal kosten]],"")</f>
        <v/>
      </c>
      <c r="CL16" s="148" t="str">
        <f>IF(Tbl.Kosten[[#This Row],[WPnr.]]=CL$7,Tbl.Kosten[[#This Row],[Totaal kosten]],"")</f>
        <v/>
      </c>
      <c r="CM16" s="148" t="str">
        <f>IF(Tbl.Kosten[[#This Row],[WPnr.]]=CM$7,Tbl.Kosten[[#This Row],[Totaal kosten]],"")</f>
        <v/>
      </c>
      <c r="CN16" s="148" t="str">
        <f>IF(Tbl.Kosten[[#This Row],[WPnr.]]=CN$7,Tbl.Kosten[[#This Row],[Totaal kosten]],"")</f>
        <v/>
      </c>
      <c r="CO16" s="148" t="str">
        <f>IF(Tbl.Kosten[[#This Row],[WPnr.]]=CO$7,Tbl.Kosten[[#This Row],[Totaal kosten]],"")</f>
        <v/>
      </c>
      <c r="CP16" s="148" t="str">
        <f>IF(Tbl.Kosten[[#This Row],[WPnr.]]=CP$7,Tbl.Kosten[[#This Row],[Totaal kosten]],"")</f>
        <v/>
      </c>
      <c r="CQ16" s="148" t="str">
        <f>IF(Tbl.Kosten[[#This Row],[WPnr.]]=CQ$7,Tbl.Kosten[[#This Row],[Totaal kosten]],"")</f>
        <v/>
      </c>
      <c r="CR16" s="148" t="str">
        <f>IF(Tbl.Kosten[[#This Row],[WPnr.]]=CR$7,Tbl.Kosten[[#This Row],[Totaal kosten]],"")</f>
        <v/>
      </c>
      <c r="CS16" s="148" t="str">
        <f>IF(Tbl.Kosten[[#This Row],[WPnr.]]=CS$7,Tbl.Kosten[[#This Row],[Totaal kosten]],"")</f>
        <v/>
      </c>
      <c r="CT16" s="148" t="str">
        <f>IF(Tbl.Kosten[[#This Row],[WPnr.]]=CT$7,Tbl.Kosten[[#This Row],[Totaal kosten]],"")</f>
        <v/>
      </c>
      <c r="CU16" s="148" t="str">
        <f>IF(Tbl.Kosten[[#This Row],[WPnr.]]=CU$7,Tbl.Kosten[[#This Row],[Totaal kosten]],"")</f>
        <v/>
      </c>
      <c r="CV16" s="148" t="str">
        <f>IF(Tbl.Kosten[[#This Row],[WPnr.]]=CV$7,Tbl.Kosten[[#This Row],[Totaal kosten]],"")</f>
        <v/>
      </c>
      <c r="CW16" s="148" t="str">
        <f>IF(Tbl.Kosten[[#This Row],[WPnr.]]=CW$7,Tbl.Kosten[[#This Row],[Totaal kosten]],"")</f>
        <v/>
      </c>
      <c r="CX16" s="148" t="str">
        <f>IF(Tbl.Kosten[[#This Row],[WPnr.]]=CX$7,Tbl.Kosten[[#This Row],[Totaal kosten]],"")</f>
        <v/>
      </c>
      <c r="CY16" s="148" t="str">
        <f>IF(Tbl.Kosten[[#This Row],[WPnr.]]=CY$7,Tbl.Kosten[[#This Row],[Totaal kosten]],"")</f>
        <v/>
      </c>
      <c r="CZ16" s="148" t="str">
        <f>IF(Tbl.Kosten[[#This Row],[WPnr.]]=CZ$7,Tbl.Kosten[[#This Row],[Totaal kosten]],"")</f>
        <v/>
      </c>
      <c r="DA16" s="148" t="str">
        <f>IF(Tbl.Kosten[[#This Row],[WPnr.]]=DA$7,Tbl.Kosten[[#This Row],[Totaal kosten]],"")</f>
        <v/>
      </c>
      <c r="DB16" s="148" t="str">
        <f>IF(Tbl.Kosten[[#This Row],[WPnr.]]=DB$7,Tbl.Kosten[[#This Row],[Totaal kosten]],"")</f>
        <v/>
      </c>
      <c r="DC16" s="148" t="str">
        <f>IF(Tbl.Kosten[[#This Row],[WPnr.]]=DC$7,Tbl.Kosten[[#This Row],[Totaal kosten]],"")</f>
        <v/>
      </c>
      <c r="DD16" s="148" t="str">
        <f>IF(Tbl.Kosten[[#This Row],[WPnr.]]=DD$7,Tbl.Kosten[[#This Row],[Totaal kosten]],"")</f>
        <v/>
      </c>
      <c r="DE16" s="148" t="str">
        <f>IF(Tbl.Kosten[[#This Row],[WPnr.]]=DE$7,Tbl.Kosten[[#This Row],[Totaal kosten]],"")</f>
        <v/>
      </c>
      <c r="DF16" s="148" t="str">
        <f>IF(Tbl.Kosten[[#This Row],[WPnr.]]=DF$7,Tbl.Kosten[[#This Row],[Totaal kosten]],"")</f>
        <v/>
      </c>
      <c r="DG16" s="148" t="str">
        <f>IF(Tbl.Kosten[[#This Row],[WPnr.]]=DG$7,Tbl.Kosten[[#This Row],[Totaal kosten]],"")</f>
        <v/>
      </c>
      <c r="DH16" s="148" t="str">
        <f>IF(Tbl.Kosten[[#This Row],[WPnr.]]=DH$7,Tbl.Kosten[[#This Row],[Totaal kosten]],"")</f>
        <v/>
      </c>
      <c r="DI16" s="148" t="str">
        <f>IF(Tbl.Kosten[[#This Row],[WPnr.]]=DI$7,Tbl.Kosten[[#This Row],[Totaal kosten]],"")</f>
        <v/>
      </c>
      <c r="DJ16" s="148" t="str">
        <f>IF(Tbl.Kosten[[#This Row],[WPnr.]]=DJ$7,Tbl.Kosten[[#This Row],[Totaal kosten]],"")</f>
        <v/>
      </c>
      <c r="DK16" s="148" t="str">
        <f>IF(Tbl.Kosten[[#This Row],[WPnr.]]=DK$7,Tbl.Kosten[[#This Row],[Totaal kosten]],"")</f>
        <v/>
      </c>
      <c r="DL16" s="148" t="str">
        <f>IF(Tbl.Kosten[[#This Row],[WPnr.]]=DL$7,Tbl.Kosten[[#This Row],[Totaal kosten]],"")</f>
        <v/>
      </c>
      <c r="DM16" s="148" t="str">
        <f>IF(Tbl.Kosten[[#This Row],[WPnr.]]=DM$7,Tbl.Kosten[[#This Row],[Totaal kosten]],"")</f>
        <v/>
      </c>
      <c r="DN16" s="148" t="str">
        <f>IF(Tbl.Kosten[[#This Row],[WPnr.]]=DN$7,Tbl.Kosten[[#This Row],[Totaal kosten]],"")</f>
        <v/>
      </c>
      <c r="DO16" s="148" t="str">
        <f>IF(Tbl.Kosten[[#This Row],[WPnr.]]=DO$7,Tbl.Kosten[[#This Row],[Totaal kosten]],"")</f>
        <v/>
      </c>
      <c r="DP16" s="148" t="str">
        <f>IF(Tbl.Kosten[[#This Row],[WPnr.]]=DP$7,Tbl.Kosten[[#This Row],[Totaal kosten]],"")</f>
        <v/>
      </c>
      <c r="DQ16" s="148" t="str">
        <f>IF(Tbl.Kosten[[#This Row],[WPnr.]]=DQ$7,Tbl.Kosten[[#This Row],[Totaal kosten]],"")</f>
        <v/>
      </c>
      <c r="DR16" s="148" t="str">
        <f>IF(Tbl.Kosten[[#This Row],[WPnr.]]=DR$7,Tbl.Kosten[[#This Row],[Totaal kosten]],"")</f>
        <v/>
      </c>
      <c r="DS16" s="148" t="str">
        <f>IF(Tbl.Kosten[[#This Row],[WPnr.]]=DS$7,Tbl.Kosten[[#This Row],[Totaal kosten]],"")</f>
        <v/>
      </c>
      <c r="DT16" s="148" t="str">
        <f>IF(Tbl.Kosten[[#This Row],[WPnr.]]=DT$7,Tbl.Kosten[[#This Row],[Totaal kosten]],"")</f>
        <v/>
      </c>
      <c r="DU16" s="148" t="str">
        <f>IF(Tbl.Kosten[[#This Row],[WPnr.]]=DU$7,Tbl.Kosten[[#This Row],[Totaal kosten]],"")</f>
        <v/>
      </c>
      <c r="DV16" s="148" t="str">
        <f>IF(Tbl.Kosten[[#This Row],[WPnr.]]=DV$7,Tbl.Kosten[[#This Row],[Totaal kosten]],"")</f>
        <v/>
      </c>
      <c r="DW16" s="150" t="str">
        <f>IFERROR(_xlfn.XLOOKUP(Tbl.Kosten[[#This Row],[Kostensoort]],Tbl.Kostensoorten[Kostensoorten],Tbl.Kostensoorten[KSnr.],"",0,1),"")</f>
        <v/>
      </c>
      <c r="DX16" s="150" t="str">
        <f>IF(Tbl.Kosten[[#This Row],[KSnr.]]=DX$7,Tbl.Kosten[[#This Row],[Totaal kosten]],"")</f>
        <v/>
      </c>
      <c r="DY16" s="150" t="str">
        <f>IF(Tbl.Kosten[[#This Row],[KSnr.]]=DY$7,Tbl.Kosten[[#This Row],[Totaal kosten]],"")</f>
        <v/>
      </c>
      <c r="DZ16" s="150" t="str">
        <f>IF(Tbl.Kosten[[#This Row],[KSnr.]]=DZ$7,Tbl.Kosten[[#This Row],[Totaal kosten]],"")</f>
        <v/>
      </c>
      <c r="EA16" s="150" t="str">
        <f>IF(Tbl.Kosten[[#This Row],[KSnr.]]=EA$7,Tbl.Kosten[[#This Row],[Totaal kosten]],"")</f>
        <v/>
      </c>
      <c r="EB16" s="150" t="str">
        <f>IF(Tbl.Kosten[[#This Row],[KSnr.]]=EB$7,Tbl.Kosten[[#This Row],[Totaal kosten]],"")</f>
        <v/>
      </c>
      <c r="EC16" s="150" t="str">
        <f>IF(Tbl.Kosten[[#This Row],[KSnr.]]=EC$7,Tbl.Kosten[[#This Row],[Totaal kosten]],"")</f>
        <v/>
      </c>
      <c r="ED16" s="150" t="str">
        <f>IF(Tbl.Kosten[[#This Row],[KSnr.]]=ED$7,Tbl.Kosten[[#This Row],[Totaal kosten]],"")</f>
        <v/>
      </c>
      <c r="EE16" s="150" t="str">
        <f>IF(Tbl.Kosten[[#This Row],[KSnr.]]=EE$7,Tbl.Kosten[[#This Row],[Totaal kosten]],"")</f>
        <v/>
      </c>
      <c r="EF16" s="150" t="str">
        <f>IF(Tbl.Kosten[[#This Row],[KSnr.]]=EF$7,Tbl.Kosten[[#This Row],[Totaal kosten]],"")</f>
        <v/>
      </c>
      <c r="EG16" s="150" t="str">
        <f>IF(Tbl.Kosten[[#This Row],[KSnr.]]=EG$7,Tbl.Kosten[[#This Row],[Totaal kosten]],"")</f>
        <v/>
      </c>
      <c r="EH16" s="150" t="str">
        <f>IF(Tbl.Kosten[[#This Row],[KSnr.]]=EH$7,Tbl.Kosten[[#This Row],[Totaal kosten]],"")</f>
        <v/>
      </c>
      <c r="EI16" s="150" t="str">
        <f>IF(Tbl.Kosten[[#This Row],[KSnr.]]=EI$7,Tbl.Kosten[[#This Row],[Totaal kosten]],"")</f>
        <v/>
      </c>
      <c r="EJ16" s="150" t="str">
        <f>IF(Tbl.Kosten[[#This Row],[KSnr.]]=EJ$7,Tbl.Kosten[[#This Row],[Totaal kosten]],"")</f>
        <v/>
      </c>
      <c r="EK16" s="150" t="str">
        <f>IF(Tbl.Kosten[[#This Row],[KSnr.]]=EK$7,Tbl.Kosten[[#This Row],[Totaal kosten]],"")</f>
        <v/>
      </c>
      <c r="EL16" s="150" t="str">
        <f>IF(Tbl.Kosten[[#This Row],[KSnr.]]=EL$7,Tbl.Kosten[[#This Row],[Totaal kosten]],"")</f>
        <v/>
      </c>
      <c r="EM16" s="150" t="str">
        <f>IF(Tbl.Kosten[[#This Row],[KSnr.]]=EM$7,Tbl.Kosten[[#This Row],[Totaal kosten]],"")</f>
        <v/>
      </c>
      <c r="EN16" s="150" t="str">
        <f>IF(Tbl.Kosten[[#This Row],[KSnr.]]=EN$7,Tbl.Kosten[[#This Row],[Totaal kosten]],"")</f>
        <v/>
      </c>
      <c r="EO16" s="150" t="str">
        <f>IF(Tbl.Kosten[[#This Row],[KSnr.]]=EO$7,Tbl.Kosten[[#This Row],[Totaal kosten]],"")</f>
        <v/>
      </c>
      <c r="EP16" s="150" t="str">
        <f>IF(Tbl.Kosten[[#This Row],[KSnr.]]=EP$7,Tbl.Kosten[[#This Row],[Totaal kosten]],"")</f>
        <v/>
      </c>
      <c r="EQ16" s="150" t="str">
        <f>IF(Tbl.Kosten[[#This Row],[KSnr.]]=EQ$7,Tbl.Kosten[[#This Row],[Totaal kosten]],"")</f>
        <v/>
      </c>
      <c r="ER16" s="144" t="str">
        <f>IFERROR(_xlfn.XLOOKUP(Tbl.Kosten[[#This Row],[Subsidieactiviteit]],Tbl.Subsidiehoogte[Subsidieactiviteit],Tbl.Subsidiehoogte[SAnr.],"",0,1),"")</f>
        <v/>
      </c>
      <c r="ES16" s="150" t="str">
        <f>IF(Tbl.Kosten[[#This Row],[Sanr.]]=ES$7,Tbl.Kosten[[#This Row],[Totaal kosten]],"")</f>
        <v/>
      </c>
      <c r="ET16" s="150" t="str">
        <f>IF(Tbl.Kosten[[#This Row],[Sanr.]]=ET$7,Tbl.Kosten[[#This Row],[Totaal kosten]],"")</f>
        <v/>
      </c>
      <c r="EU16" s="150" t="str">
        <f>IF(Tbl.Kosten[[#This Row],[Sanr.]]=EU$7,Tbl.Kosten[[#This Row],[Totaal kosten]],"")</f>
        <v/>
      </c>
      <c r="EV16" s="150" t="str">
        <f>IF(Tbl.Kosten[[#This Row],[Sanr.]]=EV$7,Tbl.Kosten[[#This Row],[Totaal kosten]],"")</f>
        <v/>
      </c>
      <c r="EW16" s="150" t="str">
        <f>IF(Tbl.Kosten[[#This Row],[Sanr.]]=EW$7,Tbl.Kosten[[#This Row],[Totaal kosten]],"")</f>
        <v/>
      </c>
      <c r="EX16" s="150" t="str">
        <f>IF(Tbl.Kosten[[#This Row],[Sanr.]]=EX$7,Tbl.Kosten[[#This Row],[Totaal kosten]],"")</f>
        <v/>
      </c>
      <c r="EY16" s="150" t="str">
        <f>IF(Tbl.Kosten[[#This Row],[Sanr.]]=EY$7,Tbl.Kosten[[#This Row],[Totaal kosten]],"")</f>
        <v/>
      </c>
      <c r="EZ16" s="150" t="str">
        <f>IF(Tbl.Kosten[[#This Row],[Sanr.]]=EZ$7,Tbl.Kosten[[#This Row],[Totaal kosten]],"")</f>
        <v/>
      </c>
      <c r="FA16" s="150" t="str">
        <f>IF(Tbl.Kosten[[#This Row],[Sanr.]]=FA$7,Tbl.Kosten[[#This Row],[Totaal kosten]],"")</f>
        <v/>
      </c>
      <c r="FB16" s="150" t="str">
        <f>IF(Tbl.Kosten[[#This Row],[Sanr.]]=FB$7,Tbl.Kosten[[#This Row],[Totaal kosten]],"")</f>
        <v/>
      </c>
      <c r="FC16" s="150" t="str">
        <f>IF(Tbl.Kosten[[#This Row],[Sanr.]]=FC$7,Tbl.Kosten[[#This Row],[Totaal kosten]],"")</f>
        <v/>
      </c>
      <c r="FD16" s="150" t="str">
        <f>IF(Tbl.Kosten[[#This Row],[Sanr.]]=FD$7,Tbl.Kosten[[#This Row],[Totaal kosten]],"")</f>
        <v/>
      </c>
      <c r="FE16" s="150" t="str">
        <f>IF(Tbl.Kosten[[#This Row],[Sanr.]]=FE$7,Tbl.Kosten[[#This Row],[Totaal kosten]],"")</f>
        <v/>
      </c>
      <c r="FF16" s="150" t="str">
        <f>IF(Tbl.Kosten[[#This Row],[Sanr.]]=FF$7,Tbl.Kosten[[#This Row],[Totaal kosten]],"")</f>
        <v/>
      </c>
      <c r="FG16" s="150" t="str">
        <f>IF(Tbl.Kosten[[#This Row],[Sanr.]]=FG$7,Tbl.Kosten[[#This Row],[Totaal kosten]],"")</f>
        <v/>
      </c>
      <c r="FH16" s="150" t="str">
        <f>IF(Tbl.Kosten[[#This Row],[Sanr.]]=FH$7,Tbl.Kosten[[#This Row],[Totaal kosten]],"")</f>
        <v/>
      </c>
      <c r="FI16" s="150" t="str">
        <f>IF(Tbl.Kosten[[#This Row],[Sanr.]]=FI$7,Tbl.Kosten[[#This Row],[Totaal kosten]],"")</f>
        <v/>
      </c>
      <c r="FJ16" s="150" t="str">
        <f>IF(Tbl.Kosten[[#This Row],[Sanr.]]=FJ$7,Tbl.Kosten[[#This Row],[Totaal kosten]],"")</f>
        <v/>
      </c>
      <c r="FK16" s="150" t="str">
        <f>IF(Tbl.Kosten[[#This Row],[Sanr.]]=FK$7,Tbl.Kosten[[#This Row],[Totaal kosten]],"")</f>
        <v/>
      </c>
      <c r="FL16" s="150" t="str">
        <f>IF(Tbl.Kosten[[#This Row],[Sanr.]]=FL$7,Tbl.Kosten[[#This Row],[Totaal kosten]],"")</f>
        <v/>
      </c>
      <c r="FM16" s="150" t="str">
        <f>IF(Tbl.Kosten[[#This Row],[Sanr.]]=FM$7,Tbl.Kosten[[#This Row],[Totaal kosten]],"")</f>
        <v/>
      </c>
      <c r="FN16" s="150" t="str">
        <f>IF(Tbl.Kosten[[#This Row],[Sanr.]]=FN$7,Tbl.Kosten[[#This Row],[Totaal kosten]],"")</f>
        <v/>
      </c>
      <c r="FO16" s="150" t="str">
        <f>IF(Tbl.Kosten[[#This Row],[Sanr.]]=FO$7,Tbl.Kosten[[#This Row],[Totaal kosten]],"")</f>
        <v/>
      </c>
      <c r="FP16" s="150" t="str">
        <f>IF(Tbl.Kosten[[#This Row],[Sanr.]]=FP$7,Tbl.Kosten[[#This Row],[Totaal kosten]],"")</f>
        <v/>
      </c>
      <c r="FQ16" s="150" t="str">
        <f>IF(Tbl.Kosten[[#This Row],[Sanr.]]=FQ$7,Tbl.Kosten[[#This Row],[Totaal kosten]],"")</f>
        <v/>
      </c>
      <c r="FR16" s="150" t="str">
        <f>IF(Tbl.Kosten[[#This Row],[Sanr.]]=FR$7,Tbl.Kosten[[#This Row],[Totaal kosten]],"")</f>
        <v/>
      </c>
      <c r="FS16" s="150" t="str">
        <f>IF(Tbl.Kosten[[#This Row],[Sanr.]]=FS$7,Tbl.Kosten[[#This Row],[Totaal kosten]],"")</f>
        <v/>
      </c>
      <c r="FT16" s="150" t="str">
        <f>IF(Tbl.Kosten[[#This Row],[Sanr.]]=FT$7,Tbl.Kosten[[#This Row],[Totaal kosten]],"")</f>
        <v/>
      </c>
      <c r="FU16" s="150" t="str">
        <f>IF(Tbl.Kosten[[#This Row],[Sanr.]]=FU$7,Tbl.Kosten[[#This Row],[Totaal kosten]],"")</f>
        <v/>
      </c>
      <c r="FV16" s="150" t="str">
        <f>IF(Tbl.Kosten[[#This Row],[Sanr.]]=FV$7,Tbl.Kosten[[#This Row],[Totaal kosten]],"")</f>
        <v/>
      </c>
      <c r="FW16" s="150" t="str">
        <f>IFERROR(_xlfn.XLOOKUP(Tbl.Kosten[[#This Row],[Activiteitencode]],Tbl.Activiteiten[Activiteitcode],Tbl.Activiteiten[Anr.],"",0,1),"")</f>
        <v/>
      </c>
      <c r="FX16" s="169" t="str">
        <f>_xlfn.CONCAT(Tbl.Kosten[[#This Row],[Pnr.]],Tbl.Kosten[[#This Row],[Sanr.]])</f>
        <v>P1</v>
      </c>
      <c r="FY16" s="150">
        <f>Tbl.Kosten[[#This Row],[Totaal kosten]]-Tbl.Kosten[[#This Row],[Subsidie]]</f>
        <v>0</v>
      </c>
      <c r="FZ16" s="150">
        <f>IF(Tbl.Kosten[[#This Row],[Pnr.]]=FZ$7,Tbl.Kosten[[#This Row],[Te financieren]],"")</f>
        <v>0</v>
      </c>
      <c r="GA16" s="150" t="str">
        <f>IF(Tbl.Kosten[[#This Row],[Pnr.]]=GA$7,Tbl.Kosten[[#This Row],[Te financieren]],"")</f>
        <v/>
      </c>
      <c r="GB16" s="150" t="str">
        <f>IF(Tbl.Kosten[[#This Row],[Pnr.]]=GB$7,Tbl.Kosten[[#This Row],[Te financieren]],"")</f>
        <v/>
      </c>
      <c r="GC16" s="150" t="str">
        <f>IF(Tbl.Kosten[[#This Row],[Pnr.]]=GC$7,Tbl.Kosten[[#This Row],[Te financieren]],"")</f>
        <v/>
      </c>
      <c r="GD16" s="150" t="str">
        <f>IF(Tbl.Kosten[[#This Row],[Pnr.]]=GD$7,Tbl.Kosten[[#This Row],[Te financieren]],"")</f>
        <v/>
      </c>
      <c r="GE16" s="150" t="str">
        <f>IF(Tbl.Kosten[[#This Row],[Pnr.]]=GE$7,Tbl.Kosten[[#This Row],[Te financieren]],"")</f>
        <v/>
      </c>
      <c r="GF16" s="150" t="str">
        <f>IF(Tbl.Kosten[[#This Row],[Pnr.]]=GF$7,Tbl.Kosten[[#This Row],[Te financieren]],"")</f>
        <v/>
      </c>
      <c r="GG16" s="150" t="str">
        <f>IF(Tbl.Kosten[[#This Row],[Pnr.]]=GG$7,Tbl.Kosten[[#This Row],[Te financieren]],"")</f>
        <v/>
      </c>
      <c r="GH16" s="150" t="str">
        <f>IF(Tbl.Kosten[[#This Row],[Pnr.]]=GH$7,Tbl.Kosten[[#This Row],[Te financieren]],"")</f>
        <v/>
      </c>
      <c r="GI16" s="150" t="str">
        <f>IF(Tbl.Kosten[[#This Row],[Pnr.]]=GI$7,Tbl.Kosten[[#This Row],[Te financieren]],"")</f>
        <v/>
      </c>
      <c r="GJ16" s="150" t="str">
        <f>IF(Tbl.Kosten[[#This Row],[Pnr.]]=GJ$7,Tbl.Kosten[[#This Row],[Te financieren]],"")</f>
        <v/>
      </c>
      <c r="GK16" s="150" t="str">
        <f>IF(Tbl.Kosten[[#This Row],[Pnr.]]=GK$7,Tbl.Kosten[[#This Row],[Te financieren]],"")</f>
        <v/>
      </c>
      <c r="GL16" s="150" t="str">
        <f>IF(Tbl.Kosten[[#This Row],[Pnr.]]=GL$7,Tbl.Kosten[[#This Row],[Te financieren]],"")</f>
        <v/>
      </c>
      <c r="GM16" s="150" t="str">
        <f>IF(Tbl.Kosten[[#This Row],[Pnr.]]=GM$7,Tbl.Kosten[[#This Row],[Te financieren]],"")</f>
        <v/>
      </c>
      <c r="GN16" s="150" t="str">
        <f>IF(Tbl.Kosten[[#This Row],[Pnr.]]=GN$7,Tbl.Kosten[[#This Row],[Te financieren]],"")</f>
        <v/>
      </c>
      <c r="GO16" s="150" t="str">
        <f>IF(Tbl.Kosten[[#This Row],[Pnr.]]=GO$7,Tbl.Kosten[[#This Row],[Te financieren]],"")</f>
        <v/>
      </c>
      <c r="GP16" s="150" t="str">
        <f>IF(Tbl.Kosten[[#This Row],[Pnr.]]=GP$7,Tbl.Kosten[[#This Row],[Te financieren]],"")</f>
        <v/>
      </c>
      <c r="GQ16" s="150" t="str">
        <f>IF(Tbl.Kosten[[#This Row],[Pnr.]]=GQ$7,Tbl.Kosten[[#This Row],[Te financieren]],"")</f>
        <v/>
      </c>
      <c r="GR16" s="150" t="str">
        <f>IF(Tbl.Kosten[[#This Row],[Pnr.]]=GR$7,Tbl.Kosten[[#This Row],[Te financieren]],"")</f>
        <v/>
      </c>
      <c r="GS16" s="150" t="str">
        <f>IF(Tbl.Kosten[[#This Row],[Pnr.]]=GS$7,Tbl.Kosten[[#This Row],[Te financieren]],"")</f>
        <v/>
      </c>
      <c r="GT16" s="150" t="str">
        <f>IF(Tbl.Kosten[[#This Row],[Pnr.]]=GT$7,Tbl.Kosten[[#This Row],[Te financieren]],"")</f>
        <v/>
      </c>
      <c r="GU16" s="150" t="str">
        <f>IF(Tbl.Kosten[[#This Row],[Pnr.]]=GU$7,Tbl.Kosten[[#This Row],[Te financieren]],"")</f>
        <v/>
      </c>
      <c r="GV16" s="150" t="str">
        <f>IF(Tbl.Kosten[[#This Row],[Pnr.]]=GV$7,Tbl.Kosten[[#This Row],[Te financieren]],"")</f>
        <v/>
      </c>
      <c r="GW16" s="150" t="str">
        <f>IF(Tbl.Kosten[[#This Row],[Pnr.]]=GW$7,Tbl.Kosten[[#This Row],[Te financieren]],"")</f>
        <v/>
      </c>
      <c r="GX16" s="150" t="str">
        <f>IF(Tbl.Kosten[[#This Row],[Pnr.]]=GX$7,Tbl.Kosten[[#This Row],[Te financieren]],"")</f>
        <v/>
      </c>
      <c r="GY16" s="150" t="str">
        <f>IF(Tbl.Kosten[[#This Row],[Pnr.]]=GY$7,Tbl.Kosten[[#This Row],[Te financieren]],"")</f>
        <v/>
      </c>
      <c r="GZ16" s="150" t="str">
        <f>IF(Tbl.Kosten[[#This Row],[Pnr.]]=GZ$7,Tbl.Kosten[[#This Row],[Te financieren]],"")</f>
        <v/>
      </c>
      <c r="HA16" s="150" t="str">
        <f>IF(Tbl.Kosten[[#This Row],[Pnr.]]=HA$7,Tbl.Kosten[[#This Row],[Te financieren]],"")</f>
        <v/>
      </c>
      <c r="HB16" s="150" t="str">
        <f>IF(Tbl.Kosten[[#This Row],[Pnr.]]=HB$7,Tbl.Kosten[[#This Row],[Te financieren]],"")</f>
        <v/>
      </c>
      <c r="HC16" s="150" t="str">
        <f>IF(Tbl.Kosten[[#This Row],[Pnr.]]=HC$7,Tbl.Kosten[[#This Row],[Te financieren]],"")</f>
        <v/>
      </c>
      <c r="HD16" s="150" t="str">
        <f>IF(Tbl.Kosten[[#This Row],[Pnr.]]=HD$7,Tbl.Kosten[[#This Row],[Te financieren]],"")</f>
        <v/>
      </c>
      <c r="HE16" s="150" t="str">
        <f>IF(Tbl.Kosten[[#This Row],[Pnr.]]=HE$7,Tbl.Kosten[[#This Row],[Te financieren]],"")</f>
        <v/>
      </c>
      <c r="HF16" s="150" t="str">
        <f>IF(Tbl.Kosten[[#This Row],[Pnr.]]=HF$7,Tbl.Kosten[[#This Row],[Te financieren]],"")</f>
        <v/>
      </c>
      <c r="HG16" s="150" t="str">
        <f>IF(Tbl.Kosten[[#This Row],[Pnr.]]=HG$7,Tbl.Kosten[[#This Row],[Te financieren]],"")</f>
        <v/>
      </c>
      <c r="HH16" s="150" t="str">
        <f>IF(Tbl.Kosten[[#This Row],[Pnr.]]=HH$7,Tbl.Kosten[[#This Row],[Te financieren]],"")</f>
        <v/>
      </c>
      <c r="HI16" s="150" t="str">
        <f>IF(Tbl.Kosten[[#This Row],[Pnr.]]=HI$7,Tbl.Kosten[[#This Row],[Te financieren]],"")</f>
        <v/>
      </c>
      <c r="HJ16" s="150" t="str">
        <f>IF(Tbl.Kosten[[#This Row],[Pnr.]]=HJ$7,Tbl.Kosten[[#This Row],[Te financieren]],"")</f>
        <v/>
      </c>
      <c r="HK16" s="150" t="str">
        <f>IF(Tbl.Kosten[[#This Row],[Pnr.]]=HK$7,Tbl.Kosten[[#This Row],[Te financieren]],"")</f>
        <v/>
      </c>
      <c r="HL16" s="150" t="str">
        <f>IF(Tbl.Kosten[[#This Row],[Pnr.]]=HL$7,Tbl.Kosten[[#This Row],[Te financieren]],"")</f>
        <v/>
      </c>
      <c r="HM16" s="150" t="str">
        <f>IF(Tbl.Kosten[[#This Row],[Pnr.]]=HM$7,Tbl.Kosten[[#This Row],[Te financieren]],"")</f>
        <v/>
      </c>
      <c r="HN16" s="150" t="str">
        <f>IF(Tbl.Kosten[[#This Row],[Pnr.]]=HN$7,Tbl.Kosten[[#This Row],[Te financieren]],"")</f>
        <v/>
      </c>
      <c r="HO16" s="150" t="str">
        <f>IF(Tbl.Kosten[[#This Row],[Pnr.]]=HO$7,Tbl.Kosten[[#This Row],[Te financieren]],"")</f>
        <v/>
      </c>
      <c r="HP16" s="150" t="str">
        <f>IF(Tbl.Kosten[[#This Row],[Pnr.]]=HP$7,Tbl.Kosten[[#This Row],[Te financieren]],"")</f>
        <v/>
      </c>
      <c r="HQ16" s="150" t="str">
        <f>IF(Tbl.Kosten[[#This Row],[Pnr.]]=HQ$7,Tbl.Kosten[[#This Row],[Te financieren]],"")</f>
        <v/>
      </c>
      <c r="HR16" s="150" t="str">
        <f>IF(Tbl.Kosten[[#This Row],[Pnr.]]=HR$7,Tbl.Kosten[[#This Row],[Te financieren]],"")</f>
        <v/>
      </c>
      <c r="HS16" s="150" t="str">
        <f>IF(Tbl.Kosten[[#This Row],[Pnr.]]=HS$7,Tbl.Kosten[[#This Row],[Te financieren]],"")</f>
        <v/>
      </c>
      <c r="HT16" s="150" t="str">
        <f>IF(Tbl.Kosten[[#This Row],[Pnr.]]=HT$7,Tbl.Kosten[[#This Row],[Te financieren]],"")</f>
        <v/>
      </c>
      <c r="HU16" s="150" t="str">
        <f>IF(Tbl.Kosten[[#This Row],[Pnr.]]=HU$7,Tbl.Kosten[[#This Row],[Te financieren]],"")</f>
        <v/>
      </c>
      <c r="HV16" s="150" t="str">
        <f>IF(Tbl.Kosten[[#This Row],[Pnr.]]=HV$7,Tbl.Kosten[[#This Row],[Te financieren]],"")</f>
        <v/>
      </c>
      <c r="HW16" s="150" t="str">
        <f>IF(Tbl.Kosten[[#This Row],[Pnr.]]=HW$7,Tbl.Kosten[[#This Row],[Te financieren]],"")</f>
        <v/>
      </c>
    </row>
    <row r="17" spans="2:231" x14ac:dyDescent="0.3">
      <c r="B17" s="134"/>
      <c r="C17" s="137"/>
      <c r="D17" s="136"/>
      <c r="E17" s="261"/>
      <c r="F17" s="135"/>
      <c r="G17" s="11" t="str">
        <f>IF(Tbl.Kosten[[#This Row],[Medewerker e/o 
functie]]&lt;&gt;"",_xlfn.XLOOKUP(Tbl.Kosten[[#This Row],[Medewerker e/o 
functie]],Tbl.Uurtarief[Medewerker en/of functie],Tbl.Uurtarief[Uurtarief],"",0,1),"")</f>
        <v/>
      </c>
      <c r="H17" s="121">
        <f>IFERROR(Tbl.Kosten[[#This Row],[Uren]]*Tbl.Kosten[[#This Row],[Uurtarief]],0)</f>
        <v>0</v>
      </c>
      <c r="I17" s="119" t="str">
        <f>IF(Tbl.Kosten[[#This Row],[Subtotaal uren]]&lt;&gt;0,_xlfn.XLOOKUP(Tbl.Kosten[[#This Row],[Medewerker e/o 
functie]],Tbl.Uurtarief[Medewerker en/of functie],Tbl.Uurtarief[Kostensoort arbeid],"",0,1),"")</f>
        <v/>
      </c>
      <c r="J17" s="137"/>
      <c r="K17" s="135"/>
      <c r="L17" s="139" t="str">
        <f>IF(Tbl.Kosten[[#This Row],[Activum]]&lt;&gt;"",_xlfn.XLOOKUP(Tbl.Kosten[[#This Row],[Activum]],Tbl.Afschrijvingskosten[Activum],Tbl.Afschrijvingskosten[Tarief per afschrijvings-eenheid],"",0,1),"")</f>
        <v/>
      </c>
      <c r="M17" s="122">
        <f>IFERROR(Tbl.Kosten[[#This Row],[Een-
heden]]*Tbl.Kosten[[#This Row],[Afschrijvings-
tarief]],0)</f>
        <v>0</v>
      </c>
      <c r="N17" s="122" t="str">
        <f>IF(Tbl.Kosten[[#This Row],[Subtotaal afschrijving]]&lt;&gt;0,Lijsten!$A$7,"")</f>
        <v/>
      </c>
      <c r="O17" s="140"/>
      <c r="P17" s="135"/>
      <c r="Q17" s="138"/>
      <c r="R17" s="122">
        <f>IFERROR(Tbl.Kosten[[#This Row],[Aantal]]*Tbl.Kosten[[#This Row],[Tarief]],0)</f>
        <v>0</v>
      </c>
      <c r="S17" s="8">
        <f>IFERROR(Tbl.Kosten[[#This Row],[Subtotaal overige kosten]]+Tbl.Kosten[[#This Row],[Subtotaal uren]]+Tbl.Kosten[[#This Row],[Subtotaal afschrijving]],0)</f>
        <v>0</v>
      </c>
      <c r="T17" s="8">
        <f>IFERROR(Tbl.Kosten[[#This Row],[Totaal kosten]]*Tbl.Kosten[[#This Row],[Subsidie%]],0)</f>
        <v>0</v>
      </c>
      <c r="U17" s="4" t="str" cm="1">
        <f t="array" ref="U17">IFERROR(_xlfn.IFS(Tbl.Kosten[[#This Row],[Subtotaal uren]]&lt;&gt;0,Tbl.Kosten[[#This Row],[Kostensoort arbeid]],Tbl.Kosten[[#This Row],[Subtotaal afschrijving]]&lt;&gt;0,Tbl.Kosten[[#This Row],[Kostensoort afschrijving]],Tbl.Kosten[[#This Row],[Subtotaal overige kosten]]&lt;&gt;0,Tbl.Kosten[[#This Row],[Kostensoort overig]]),"")</f>
        <v/>
      </c>
      <c r="V17" s="4" t="str">
        <f>IFERROR(_xlfn.XLOOKUP(Tbl.Kosten[[#This Row],[Activiteitencode]],Tbl.Activiteiten[Activiteitcode],Tbl.Activiteiten[Werkpakketcode],"",0,1),"")</f>
        <v/>
      </c>
      <c r="W17" s="4" t="str">
        <f>IFERROR(_xlfn.XLOOKUP(Tbl.Kosten[[#This Row],[Werkpakketcode]],Tbl.Werkpakketten[Werkpakketcode],Tbl.Werkpakketten[Subsidiabele activiteit],"",0,1),"")</f>
        <v/>
      </c>
      <c r="X17" s="12">
        <f>IFERROR(_xlfn.XLOOKUP(Tbl.Kosten[[#This Row],[Sanr.]],Tbl.Subsidiehoogte[SAnr.],Tbl.Subsidiehoogte[Sub. Percentage],0,0,1),0)</f>
        <v>0</v>
      </c>
      <c r="Y17" s="144" t="str">
        <f>IFERROR(_xlfn.XLOOKUP(Tbl.Kosten[[#This Row],[Partnercode]],Tbl.Projectpartners[Partnercode],Tbl.Projectpartners[PNr.],"",0,1),"")</f>
        <v>P1</v>
      </c>
      <c r="Z17" s="148">
        <f>IF(Tbl.Kosten[[#This Row],[Pnr.]]=Z$7,Tbl.Kosten[[#This Row],[Totaal kosten]],"")</f>
        <v>0</v>
      </c>
      <c r="AA17" s="148" t="str">
        <f>IF(Tbl.Kosten[[#This Row],[Pnr.]]=AA$7,Tbl.Kosten[[#This Row],[Totaal kosten]],"")</f>
        <v/>
      </c>
      <c r="AB17" s="148" t="str">
        <f>IF(Tbl.Kosten[[#This Row],[Pnr.]]=AB$7,Tbl.Kosten[[#This Row],[Totaal kosten]],"")</f>
        <v/>
      </c>
      <c r="AC17" s="148" t="str">
        <f>IF(Tbl.Kosten[[#This Row],[Pnr.]]=AC$7,Tbl.Kosten[[#This Row],[Totaal kosten]],"")</f>
        <v/>
      </c>
      <c r="AD17" s="148" t="str">
        <f>IF(Tbl.Kosten[[#This Row],[Pnr.]]=AD$7,Tbl.Kosten[[#This Row],[Totaal kosten]],"")</f>
        <v/>
      </c>
      <c r="AE17" s="148" t="str">
        <f>IF(Tbl.Kosten[[#This Row],[Pnr.]]=AE$7,Tbl.Kosten[[#This Row],[Totaal kosten]],"")</f>
        <v/>
      </c>
      <c r="AF17" s="148" t="str">
        <f>IF(Tbl.Kosten[[#This Row],[Pnr.]]=AF$7,Tbl.Kosten[[#This Row],[Totaal kosten]],"")</f>
        <v/>
      </c>
      <c r="AG17" s="148" t="str">
        <f>IF(Tbl.Kosten[[#This Row],[Pnr.]]=AG$7,Tbl.Kosten[[#This Row],[Totaal kosten]],"")</f>
        <v/>
      </c>
      <c r="AH17" s="148" t="str">
        <f>IF(Tbl.Kosten[[#This Row],[Pnr.]]=AH$7,Tbl.Kosten[[#This Row],[Totaal kosten]],"")</f>
        <v/>
      </c>
      <c r="AI17" s="148" t="str">
        <f>IF(Tbl.Kosten[[#This Row],[Pnr.]]=AI$7,Tbl.Kosten[[#This Row],[Totaal kosten]],"")</f>
        <v/>
      </c>
      <c r="AJ17" s="148" t="str">
        <f>IF(Tbl.Kosten[[#This Row],[Pnr.]]=AJ$7,Tbl.Kosten[[#This Row],[Totaal kosten]],"")</f>
        <v/>
      </c>
      <c r="AK17" s="148" t="str">
        <f>IF(Tbl.Kosten[[#This Row],[Pnr.]]=AK$7,Tbl.Kosten[[#This Row],[Totaal kosten]],"")</f>
        <v/>
      </c>
      <c r="AL17" s="148" t="str">
        <f>IF(Tbl.Kosten[[#This Row],[Pnr.]]=AL$7,Tbl.Kosten[[#This Row],[Totaal kosten]],"")</f>
        <v/>
      </c>
      <c r="AM17" s="148" t="str">
        <f>IF(Tbl.Kosten[[#This Row],[Pnr.]]=AM$7,Tbl.Kosten[[#This Row],[Totaal kosten]],"")</f>
        <v/>
      </c>
      <c r="AN17" s="148" t="str">
        <f>IF(Tbl.Kosten[[#This Row],[Pnr.]]=AN$7,Tbl.Kosten[[#This Row],[Totaal kosten]],"")</f>
        <v/>
      </c>
      <c r="AO17" s="148" t="str">
        <f>IF(Tbl.Kosten[[#This Row],[Pnr.]]=AO$7,Tbl.Kosten[[#This Row],[Totaal kosten]],"")</f>
        <v/>
      </c>
      <c r="AP17" s="148" t="str">
        <f>IF(Tbl.Kosten[[#This Row],[Pnr.]]=AP$7,Tbl.Kosten[[#This Row],[Totaal kosten]],"")</f>
        <v/>
      </c>
      <c r="AQ17" s="148" t="str">
        <f>IF(Tbl.Kosten[[#This Row],[Pnr.]]=AQ$7,Tbl.Kosten[[#This Row],[Totaal kosten]],"")</f>
        <v/>
      </c>
      <c r="AR17" s="148" t="str">
        <f>IF(Tbl.Kosten[[#This Row],[Pnr.]]=AR$7,Tbl.Kosten[[#This Row],[Totaal kosten]],"")</f>
        <v/>
      </c>
      <c r="AS17" s="148" t="str">
        <f>IF(Tbl.Kosten[[#This Row],[Pnr.]]=AS$7,Tbl.Kosten[[#This Row],[Totaal kosten]],"")</f>
        <v/>
      </c>
      <c r="AT17" s="148" t="str">
        <f>IF(Tbl.Kosten[[#This Row],[Pnr.]]=AT$7,Tbl.Kosten[[#This Row],[Totaal kosten]],"")</f>
        <v/>
      </c>
      <c r="AU17" s="148" t="str">
        <f>IF(Tbl.Kosten[[#This Row],[Pnr.]]=AU$7,Tbl.Kosten[[#This Row],[Totaal kosten]],"")</f>
        <v/>
      </c>
      <c r="AV17" s="148" t="str">
        <f>IF(Tbl.Kosten[[#This Row],[Pnr.]]=AV$7,Tbl.Kosten[[#This Row],[Totaal kosten]],"")</f>
        <v/>
      </c>
      <c r="AW17" s="148" t="str">
        <f>IF(Tbl.Kosten[[#This Row],[Pnr.]]=AW$7,Tbl.Kosten[[#This Row],[Totaal kosten]],"")</f>
        <v/>
      </c>
      <c r="AX17" s="148" t="str">
        <f>IF(Tbl.Kosten[[#This Row],[Pnr.]]=AX$7,Tbl.Kosten[[#This Row],[Totaal kosten]],"")</f>
        <v/>
      </c>
      <c r="AY17" s="148" t="str">
        <f>IF(Tbl.Kosten[[#This Row],[Pnr.]]=AY$7,Tbl.Kosten[[#This Row],[Totaal kosten]],"")</f>
        <v/>
      </c>
      <c r="AZ17" s="148" t="str">
        <f>IF(Tbl.Kosten[[#This Row],[Pnr.]]=AZ$7,Tbl.Kosten[[#This Row],[Totaal kosten]],"")</f>
        <v/>
      </c>
      <c r="BA17" s="148" t="str">
        <f>IF(Tbl.Kosten[[#This Row],[Pnr.]]=BA$7,Tbl.Kosten[[#This Row],[Totaal kosten]],"")</f>
        <v/>
      </c>
      <c r="BB17" s="148" t="str">
        <f>IF(Tbl.Kosten[[#This Row],[Pnr.]]=BB$7,Tbl.Kosten[[#This Row],[Totaal kosten]],"")</f>
        <v/>
      </c>
      <c r="BC17" s="148" t="str">
        <f>IF(Tbl.Kosten[[#This Row],[Pnr.]]=BC$7,Tbl.Kosten[[#This Row],[Totaal kosten]],"")</f>
        <v/>
      </c>
      <c r="BD17" s="148" t="str">
        <f>IF(Tbl.Kosten[[#This Row],[Pnr.]]=BD$7,Tbl.Kosten[[#This Row],[Totaal kosten]],"")</f>
        <v/>
      </c>
      <c r="BE17" s="148" t="str">
        <f>IF(Tbl.Kosten[[#This Row],[Pnr.]]=BE$7,Tbl.Kosten[[#This Row],[Totaal kosten]],"")</f>
        <v/>
      </c>
      <c r="BF17" s="148" t="str">
        <f>IF(Tbl.Kosten[[#This Row],[Pnr.]]=BF$7,Tbl.Kosten[[#This Row],[Totaal kosten]],"")</f>
        <v/>
      </c>
      <c r="BG17" s="148" t="str">
        <f>IF(Tbl.Kosten[[#This Row],[Pnr.]]=BG$7,Tbl.Kosten[[#This Row],[Totaal kosten]],"")</f>
        <v/>
      </c>
      <c r="BH17" s="148" t="str">
        <f>IF(Tbl.Kosten[[#This Row],[Pnr.]]=BH$7,Tbl.Kosten[[#This Row],[Totaal kosten]],"")</f>
        <v/>
      </c>
      <c r="BI17" s="148" t="str">
        <f>IF(Tbl.Kosten[[#This Row],[Pnr.]]=BI$7,Tbl.Kosten[[#This Row],[Totaal kosten]],"")</f>
        <v/>
      </c>
      <c r="BJ17" s="148" t="str">
        <f>IF(Tbl.Kosten[[#This Row],[Pnr.]]=BJ$7,Tbl.Kosten[[#This Row],[Totaal kosten]],"")</f>
        <v/>
      </c>
      <c r="BK17" s="148" t="str">
        <f>IF(Tbl.Kosten[[#This Row],[Pnr.]]=BK$7,Tbl.Kosten[[#This Row],[Totaal kosten]],"")</f>
        <v/>
      </c>
      <c r="BL17" s="148" t="str">
        <f>IF(Tbl.Kosten[[#This Row],[Pnr.]]=BL$7,Tbl.Kosten[[#This Row],[Totaal kosten]],"")</f>
        <v/>
      </c>
      <c r="BM17" s="148" t="str">
        <f>IF(Tbl.Kosten[[#This Row],[Pnr.]]=BM$7,Tbl.Kosten[[#This Row],[Totaal kosten]],"")</f>
        <v/>
      </c>
      <c r="BN17" s="148" t="str">
        <f>IF(Tbl.Kosten[[#This Row],[Pnr.]]=BN$7,Tbl.Kosten[[#This Row],[Totaal kosten]],"")</f>
        <v/>
      </c>
      <c r="BO17" s="148" t="str">
        <f>IF(Tbl.Kosten[[#This Row],[Pnr.]]=BO$7,Tbl.Kosten[[#This Row],[Totaal kosten]],"")</f>
        <v/>
      </c>
      <c r="BP17" s="148" t="str">
        <f>IF(Tbl.Kosten[[#This Row],[Pnr.]]=BP$7,Tbl.Kosten[[#This Row],[Totaal kosten]],"")</f>
        <v/>
      </c>
      <c r="BQ17" s="148" t="str">
        <f>IF(Tbl.Kosten[[#This Row],[Pnr.]]=BQ$7,Tbl.Kosten[[#This Row],[Totaal kosten]],"")</f>
        <v/>
      </c>
      <c r="BR17" s="148" t="str">
        <f>IF(Tbl.Kosten[[#This Row],[Pnr.]]=BR$7,Tbl.Kosten[[#This Row],[Totaal kosten]],"")</f>
        <v/>
      </c>
      <c r="BS17" s="148" t="str">
        <f>IF(Tbl.Kosten[[#This Row],[Pnr.]]=BS$7,Tbl.Kosten[[#This Row],[Totaal kosten]],"")</f>
        <v/>
      </c>
      <c r="BT17" s="148" t="str">
        <f>IF(Tbl.Kosten[[#This Row],[Pnr.]]=BT$7,Tbl.Kosten[[#This Row],[Totaal kosten]],"")</f>
        <v/>
      </c>
      <c r="BU17" s="148" t="str">
        <f>IF(Tbl.Kosten[[#This Row],[Pnr.]]=BU$7,Tbl.Kosten[[#This Row],[Totaal kosten]],"")</f>
        <v/>
      </c>
      <c r="BV17" s="148" t="str">
        <f>IF(Tbl.Kosten[[#This Row],[Pnr.]]=BV$7,Tbl.Kosten[[#This Row],[Totaal kosten]],"")</f>
        <v/>
      </c>
      <c r="BW17" s="148" t="str">
        <f>IF(Tbl.Kosten[[#This Row],[Pnr.]]=BW$7,Tbl.Kosten[[#This Row],[Totaal kosten]],"")</f>
        <v/>
      </c>
      <c r="BX17" s="148" t="str">
        <f>IFERROR(_xlfn.XLOOKUP(Tbl.Kosten[[#This Row],[Werkpakketcode]],Tbl.Werkpakketten[Werkpakketcode],Tbl.Werkpakketten[WPnr.],"",0,1),"")</f>
        <v/>
      </c>
      <c r="BY17" s="148" t="str">
        <f>IF(Tbl.Kosten[[#This Row],[WPnr.]]=BY$7,Tbl.Kosten[[#This Row],[Totaal kosten]],"")</f>
        <v/>
      </c>
      <c r="BZ17" s="148" t="str">
        <f>IF(Tbl.Kosten[[#This Row],[WPnr.]]=BZ$7,Tbl.Kosten[[#This Row],[Totaal kosten]],"")</f>
        <v/>
      </c>
      <c r="CA17" s="148" t="str">
        <f>IF(Tbl.Kosten[[#This Row],[WPnr.]]=CA$7,Tbl.Kosten[[#This Row],[Totaal kosten]],"")</f>
        <v/>
      </c>
      <c r="CB17" s="148" t="str">
        <f>IF(Tbl.Kosten[[#This Row],[WPnr.]]=CB$7,Tbl.Kosten[[#This Row],[Totaal kosten]],"")</f>
        <v/>
      </c>
      <c r="CC17" s="148" t="str">
        <f>IF(Tbl.Kosten[[#This Row],[WPnr.]]=CC$7,Tbl.Kosten[[#This Row],[Totaal kosten]],"")</f>
        <v/>
      </c>
      <c r="CD17" s="148" t="str">
        <f>IF(Tbl.Kosten[[#This Row],[WPnr.]]=CD$7,Tbl.Kosten[[#This Row],[Totaal kosten]],"")</f>
        <v/>
      </c>
      <c r="CE17" s="148" t="str">
        <f>IF(Tbl.Kosten[[#This Row],[WPnr.]]=CE$7,Tbl.Kosten[[#This Row],[Totaal kosten]],"")</f>
        <v/>
      </c>
      <c r="CF17" s="148" t="str">
        <f>IF(Tbl.Kosten[[#This Row],[WPnr.]]=CF$7,Tbl.Kosten[[#This Row],[Totaal kosten]],"")</f>
        <v/>
      </c>
      <c r="CG17" s="148" t="str">
        <f>IF(Tbl.Kosten[[#This Row],[WPnr.]]=CG$7,Tbl.Kosten[[#This Row],[Totaal kosten]],"")</f>
        <v/>
      </c>
      <c r="CH17" s="148" t="str">
        <f>IF(Tbl.Kosten[[#This Row],[WPnr.]]=CH$7,Tbl.Kosten[[#This Row],[Totaal kosten]],"")</f>
        <v/>
      </c>
      <c r="CI17" s="148" t="str">
        <f>IF(Tbl.Kosten[[#This Row],[WPnr.]]=CI$7,Tbl.Kosten[[#This Row],[Totaal kosten]],"")</f>
        <v/>
      </c>
      <c r="CJ17" s="148" t="str">
        <f>IF(Tbl.Kosten[[#This Row],[WPnr.]]=CJ$7,Tbl.Kosten[[#This Row],[Totaal kosten]],"")</f>
        <v/>
      </c>
      <c r="CK17" s="148" t="str">
        <f>IF(Tbl.Kosten[[#This Row],[WPnr.]]=CK$7,Tbl.Kosten[[#This Row],[Totaal kosten]],"")</f>
        <v/>
      </c>
      <c r="CL17" s="148" t="str">
        <f>IF(Tbl.Kosten[[#This Row],[WPnr.]]=CL$7,Tbl.Kosten[[#This Row],[Totaal kosten]],"")</f>
        <v/>
      </c>
      <c r="CM17" s="148" t="str">
        <f>IF(Tbl.Kosten[[#This Row],[WPnr.]]=CM$7,Tbl.Kosten[[#This Row],[Totaal kosten]],"")</f>
        <v/>
      </c>
      <c r="CN17" s="148" t="str">
        <f>IF(Tbl.Kosten[[#This Row],[WPnr.]]=CN$7,Tbl.Kosten[[#This Row],[Totaal kosten]],"")</f>
        <v/>
      </c>
      <c r="CO17" s="148" t="str">
        <f>IF(Tbl.Kosten[[#This Row],[WPnr.]]=CO$7,Tbl.Kosten[[#This Row],[Totaal kosten]],"")</f>
        <v/>
      </c>
      <c r="CP17" s="148" t="str">
        <f>IF(Tbl.Kosten[[#This Row],[WPnr.]]=CP$7,Tbl.Kosten[[#This Row],[Totaal kosten]],"")</f>
        <v/>
      </c>
      <c r="CQ17" s="148" t="str">
        <f>IF(Tbl.Kosten[[#This Row],[WPnr.]]=CQ$7,Tbl.Kosten[[#This Row],[Totaal kosten]],"")</f>
        <v/>
      </c>
      <c r="CR17" s="148" t="str">
        <f>IF(Tbl.Kosten[[#This Row],[WPnr.]]=CR$7,Tbl.Kosten[[#This Row],[Totaal kosten]],"")</f>
        <v/>
      </c>
      <c r="CS17" s="148" t="str">
        <f>IF(Tbl.Kosten[[#This Row],[WPnr.]]=CS$7,Tbl.Kosten[[#This Row],[Totaal kosten]],"")</f>
        <v/>
      </c>
      <c r="CT17" s="148" t="str">
        <f>IF(Tbl.Kosten[[#This Row],[WPnr.]]=CT$7,Tbl.Kosten[[#This Row],[Totaal kosten]],"")</f>
        <v/>
      </c>
      <c r="CU17" s="148" t="str">
        <f>IF(Tbl.Kosten[[#This Row],[WPnr.]]=CU$7,Tbl.Kosten[[#This Row],[Totaal kosten]],"")</f>
        <v/>
      </c>
      <c r="CV17" s="148" t="str">
        <f>IF(Tbl.Kosten[[#This Row],[WPnr.]]=CV$7,Tbl.Kosten[[#This Row],[Totaal kosten]],"")</f>
        <v/>
      </c>
      <c r="CW17" s="148" t="str">
        <f>IF(Tbl.Kosten[[#This Row],[WPnr.]]=CW$7,Tbl.Kosten[[#This Row],[Totaal kosten]],"")</f>
        <v/>
      </c>
      <c r="CX17" s="148" t="str">
        <f>IF(Tbl.Kosten[[#This Row],[WPnr.]]=CX$7,Tbl.Kosten[[#This Row],[Totaal kosten]],"")</f>
        <v/>
      </c>
      <c r="CY17" s="148" t="str">
        <f>IF(Tbl.Kosten[[#This Row],[WPnr.]]=CY$7,Tbl.Kosten[[#This Row],[Totaal kosten]],"")</f>
        <v/>
      </c>
      <c r="CZ17" s="148" t="str">
        <f>IF(Tbl.Kosten[[#This Row],[WPnr.]]=CZ$7,Tbl.Kosten[[#This Row],[Totaal kosten]],"")</f>
        <v/>
      </c>
      <c r="DA17" s="148" t="str">
        <f>IF(Tbl.Kosten[[#This Row],[WPnr.]]=DA$7,Tbl.Kosten[[#This Row],[Totaal kosten]],"")</f>
        <v/>
      </c>
      <c r="DB17" s="148" t="str">
        <f>IF(Tbl.Kosten[[#This Row],[WPnr.]]=DB$7,Tbl.Kosten[[#This Row],[Totaal kosten]],"")</f>
        <v/>
      </c>
      <c r="DC17" s="148" t="str">
        <f>IF(Tbl.Kosten[[#This Row],[WPnr.]]=DC$7,Tbl.Kosten[[#This Row],[Totaal kosten]],"")</f>
        <v/>
      </c>
      <c r="DD17" s="148" t="str">
        <f>IF(Tbl.Kosten[[#This Row],[WPnr.]]=DD$7,Tbl.Kosten[[#This Row],[Totaal kosten]],"")</f>
        <v/>
      </c>
      <c r="DE17" s="148" t="str">
        <f>IF(Tbl.Kosten[[#This Row],[WPnr.]]=DE$7,Tbl.Kosten[[#This Row],[Totaal kosten]],"")</f>
        <v/>
      </c>
      <c r="DF17" s="148" t="str">
        <f>IF(Tbl.Kosten[[#This Row],[WPnr.]]=DF$7,Tbl.Kosten[[#This Row],[Totaal kosten]],"")</f>
        <v/>
      </c>
      <c r="DG17" s="148" t="str">
        <f>IF(Tbl.Kosten[[#This Row],[WPnr.]]=DG$7,Tbl.Kosten[[#This Row],[Totaal kosten]],"")</f>
        <v/>
      </c>
      <c r="DH17" s="148" t="str">
        <f>IF(Tbl.Kosten[[#This Row],[WPnr.]]=DH$7,Tbl.Kosten[[#This Row],[Totaal kosten]],"")</f>
        <v/>
      </c>
      <c r="DI17" s="148" t="str">
        <f>IF(Tbl.Kosten[[#This Row],[WPnr.]]=DI$7,Tbl.Kosten[[#This Row],[Totaal kosten]],"")</f>
        <v/>
      </c>
      <c r="DJ17" s="148" t="str">
        <f>IF(Tbl.Kosten[[#This Row],[WPnr.]]=DJ$7,Tbl.Kosten[[#This Row],[Totaal kosten]],"")</f>
        <v/>
      </c>
      <c r="DK17" s="148" t="str">
        <f>IF(Tbl.Kosten[[#This Row],[WPnr.]]=DK$7,Tbl.Kosten[[#This Row],[Totaal kosten]],"")</f>
        <v/>
      </c>
      <c r="DL17" s="148" t="str">
        <f>IF(Tbl.Kosten[[#This Row],[WPnr.]]=DL$7,Tbl.Kosten[[#This Row],[Totaal kosten]],"")</f>
        <v/>
      </c>
      <c r="DM17" s="148" t="str">
        <f>IF(Tbl.Kosten[[#This Row],[WPnr.]]=DM$7,Tbl.Kosten[[#This Row],[Totaal kosten]],"")</f>
        <v/>
      </c>
      <c r="DN17" s="148" t="str">
        <f>IF(Tbl.Kosten[[#This Row],[WPnr.]]=DN$7,Tbl.Kosten[[#This Row],[Totaal kosten]],"")</f>
        <v/>
      </c>
      <c r="DO17" s="148" t="str">
        <f>IF(Tbl.Kosten[[#This Row],[WPnr.]]=DO$7,Tbl.Kosten[[#This Row],[Totaal kosten]],"")</f>
        <v/>
      </c>
      <c r="DP17" s="148" t="str">
        <f>IF(Tbl.Kosten[[#This Row],[WPnr.]]=DP$7,Tbl.Kosten[[#This Row],[Totaal kosten]],"")</f>
        <v/>
      </c>
      <c r="DQ17" s="148" t="str">
        <f>IF(Tbl.Kosten[[#This Row],[WPnr.]]=DQ$7,Tbl.Kosten[[#This Row],[Totaal kosten]],"")</f>
        <v/>
      </c>
      <c r="DR17" s="148" t="str">
        <f>IF(Tbl.Kosten[[#This Row],[WPnr.]]=DR$7,Tbl.Kosten[[#This Row],[Totaal kosten]],"")</f>
        <v/>
      </c>
      <c r="DS17" s="148" t="str">
        <f>IF(Tbl.Kosten[[#This Row],[WPnr.]]=DS$7,Tbl.Kosten[[#This Row],[Totaal kosten]],"")</f>
        <v/>
      </c>
      <c r="DT17" s="148" t="str">
        <f>IF(Tbl.Kosten[[#This Row],[WPnr.]]=DT$7,Tbl.Kosten[[#This Row],[Totaal kosten]],"")</f>
        <v/>
      </c>
      <c r="DU17" s="148" t="str">
        <f>IF(Tbl.Kosten[[#This Row],[WPnr.]]=DU$7,Tbl.Kosten[[#This Row],[Totaal kosten]],"")</f>
        <v/>
      </c>
      <c r="DV17" s="148" t="str">
        <f>IF(Tbl.Kosten[[#This Row],[WPnr.]]=DV$7,Tbl.Kosten[[#This Row],[Totaal kosten]],"")</f>
        <v/>
      </c>
      <c r="DW17" s="150" t="str">
        <f>IFERROR(_xlfn.XLOOKUP(Tbl.Kosten[[#This Row],[Kostensoort]],Tbl.Kostensoorten[Kostensoorten],Tbl.Kostensoorten[KSnr.],"",0,1),"")</f>
        <v/>
      </c>
      <c r="DX17" s="150" t="str">
        <f>IF(Tbl.Kosten[[#This Row],[KSnr.]]=DX$7,Tbl.Kosten[[#This Row],[Totaal kosten]],"")</f>
        <v/>
      </c>
      <c r="DY17" s="150" t="str">
        <f>IF(Tbl.Kosten[[#This Row],[KSnr.]]=DY$7,Tbl.Kosten[[#This Row],[Totaal kosten]],"")</f>
        <v/>
      </c>
      <c r="DZ17" s="150" t="str">
        <f>IF(Tbl.Kosten[[#This Row],[KSnr.]]=DZ$7,Tbl.Kosten[[#This Row],[Totaal kosten]],"")</f>
        <v/>
      </c>
      <c r="EA17" s="150" t="str">
        <f>IF(Tbl.Kosten[[#This Row],[KSnr.]]=EA$7,Tbl.Kosten[[#This Row],[Totaal kosten]],"")</f>
        <v/>
      </c>
      <c r="EB17" s="150" t="str">
        <f>IF(Tbl.Kosten[[#This Row],[KSnr.]]=EB$7,Tbl.Kosten[[#This Row],[Totaal kosten]],"")</f>
        <v/>
      </c>
      <c r="EC17" s="150" t="str">
        <f>IF(Tbl.Kosten[[#This Row],[KSnr.]]=EC$7,Tbl.Kosten[[#This Row],[Totaal kosten]],"")</f>
        <v/>
      </c>
      <c r="ED17" s="150" t="str">
        <f>IF(Tbl.Kosten[[#This Row],[KSnr.]]=ED$7,Tbl.Kosten[[#This Row],[Totaal kosten]],"")</f>
        <v/>
      </c>
      <c r="EE17" s="150" t="str">
        <f>IF(Tbl.Kosten[[#This Row],[KSnr.]]=EE$7,Tbl.Kosten[[#This Row],[Totaal kosten]],"")</f>
        <v/>
      </c>
      <c r="EF17" s="150" t="str">
        <f>IF(Tbl.Kosten[[#This Row],[KSnr.]]=EF$7,Tbl.Kosten[[#This Row],[Totaal kosten]],"")</f>
        <v/>
      </c>
      <c r="EG17" s="150" t="str">
        <f>IF(Tbl.Kosten[[#This Row],[KSnr.]]=EG$7,Tbl.Kosten[[#This Row],[Totaal kosten]],"")</f>
        <v/>
      </c>
      <c r="EH17" s="150" t="str">
        <f>IF(Tbl.Kosten[[#This Row],[KSnr.]]=EH$7,Tbl.Kosten[[#This Row],[Totaal kosten]],"")</f>
        <v/>
      </c>
      <c r="EI17" s="150" t="str">
        <f>IF(Tbl.Kosten[[#This Row],[KSnr.]]=EI$7,Tbl.Kosten[[#This Row],[Totaal kosten]],"")</f>
        <v/>
      </c>
      <c r="EJ17" s="150" t="str">
        <f>IF(Tbl.Kosten[[#This Row],[KSnr.]]=EJ$7,Tbl.Kosten[[#This Row],[Totaal kosten]],"")</f>
        <v/>
      </c>
      <c r="EK17" s="150" t="str">
        <f>IF(Tbl.Kosten[[#This Row],[KSnr.]]=EK$7,Tbl.Kosten[[#This Row],[Totaal kosten]],"")</f>
        <v/>
      </c>
      <c r="EL17" s="150" t="str">
        <f>IF(Tbl.Kosten[[#This Row],[KSnr.]]=EL$7,Tbl.Kosten[[#This Row],[Totaal kosten]],"")</f>
        <v/>
      </c>
      <c r="EM17" s="150" t="str">
        <f>IF(Tbl.Kosten[[#This Row],[KSnr.]]=EM$7,Tbl.Kosten[[#This Row],[Totaal kosten]],"")</f>
        <v/>
      </c>
      <c r="EN17" s="150" t="str">
        <f>IF(Tbl.Kosten[[#This Row],[KSnr.]]=EN$7,Tbl.Kosten[[#This Row],[Totaal kosten]],"")</f>
        <v/>
      </c>
      <c r="EO17" s="150" t="str">
        <f>IF(Tbl.Kosten[[#This Row],[KSnr.]]=EO$7,Tbl.Kosten[[#This Row],[Totaal kosten]],"")</f>
        <v/>
      </c>
      <c r="EP17" s="150" t="str">
        <f>IF(Tbl.Kosten[[#This Row],[KSnr.]]=EP$7,Tbl.Kosten[[#This Row],[Totaal kosten]],"")</f>
        <v/>
      </c>
      <c r="EQ17" s="150" t="str">
        <f>IF(Tbl.Kosten[[#This Row],[KSnr.]]=EQ$7,Tbl.Kosten[[#This Row],[Totaal kosten]],"")</f>
        <v/>
      </c>
      <c r="ER17" s="144" t="str">
        <f>IFERROR(_xlfn.XLOOKUP(Tbl.Kosten[[#This Row],[Subsidieactiviteit]],Tbl.Subsidiehoogte[Subsidieactiviteit],Tbl.Subsidiehoogte[SAnr.],"",0,1),"")</f>
        <v/>
      </c>
      <c r="ES17" s="150" t="str">
        <f>IF(Tbl.Kosten[[#This Row],[Sanr.]]=ES$7,Tbl.Kosten[[#This Row],[Totaal kosten]],"")</f>
        <v/>
      </c>
      <c r="ET17" s="150" t="str">
        <f>IF(Tbl.Kosten[[#This Row],[Sanr.]]=ET$7,Tbl.Kosten[[#This Row],[Totaal kosten]],"")</f>
        <v/>
      </c>
      <c r="EU17" s="150" t="str">
        <f>IF(Tbl.Kosten[[#This Row],[Sanr.]]=EU$7,Tbl.Kosten[[#This Row],[Totaal kosten]],"")</f>
        <v/>
      </c>
      <c r="EV17" s="150" t="str">
        <f>IF(Tbl.Kosten[[#This Row],[Sanr.]]=EV$7,Tbl.Kosten[[#This Row],[Totaal kosten]],"")</f>
        <v/>
      </c>
      <c r="EW17" s="150" t="str">
        <f>IF(Tbl.Kosten[[#This Row],[Sanr.]]=EW$7,Tbl.Kosten[[#This Row],[Totaal kosten]],"")</f>
        <v/>
      </c>
      <c r="EX17" s="150" t="str">
        <f>IF(Tbl.Kosten[[#This Row],[Sanr.]]=EX$7,Tbl.Kosten[[#This Row],[Totaal kosten]],"")</f>
        <v/>
      </c>
      <c r="EY17" s="150" t="str">
        <f>IF(Tbl.Kosten[[#This Row],[Sanr.]]=EY$7,Tbl.Kosten[[#This Row],[Totaal kosten]],"")</f>
        <v/>
      </c>
      <c r="EZ17" s="150" t="str">
        <f>IF(Tbl.Kosten[[#This Row],[Sanr.]]=EZ$7,Tbl.Kosten[[#This Row],[Totaal kosten]],"")</f>
        <v/>
      </c>
      <c r="FA17" s="150" t="str">
        <f>IF(Tbl.Kosten[[#This Row],[Sanr.]]=FA$7,Tbl.Kosten[[#This Row],[Totaal kosten]],"")</f>
        <v/>
      </c>
      <c r="FB17" s="150" t="str">
        <f>IF(Tbl.Kosten[[#This Row],[Sanr.]]=FB$7,Tbl.Kosten[[#This Row],[Totaal kosten]],"")</f>
        <v/>
      </c>
      <c r="FC17" s="150" t="str">
        <f>IF(Tbl.Kosten[[#This Row],[Sanr.]]=FC$7,Tbl.Kosten[[#This Row],[Totaal kosten]],"")</f>
        <v/>
      </c>
      <c r="FD17" s="150" t="str">
        <f>IF(Tbl.Kosten[[#This Row],[Sanr.]]=FD$7,Tbl.Kosten[[#This Row],[Totaal kosten]],"")</f>
        <v/>
      </c>
      <c r="FE17" s="150" t="str">
        <f>IF(Tbl.Kosten[[#This Row],[Sanr.]]=FE$7,Tbl.Kosten[[#This Row],[Totaal kosten]],"")</f>
        <v/>
      </c>
      <c r="FF17" s="150" t="str">
        <f>IF(Tbl.Kosten[[#This Row],[Sanr.]]=FF$7,Tbl.Kosten[[#This Row],[Totaal kosten]],"")</f>
        <v/>
      </c>
      <c r="FG17" s="150" t="str">
        <f>IF(Tbl.Kosten[[#This Row],[Sanr.]]=FG$7,Tbl.Kosten[[#This Row],[Totaal kosten]],"")</f>
        <v/>
      </c>
      <c r="FH17" s="150" t="str">
        <f>IF(Tbl.Kosten[[#This Row],[Sanr.]]=FH$7,Tbl.Kosten[[#This Row],[Totaal kosten]],"")</f>
        <v/>
      </c>
      <c r="FI17" s="150" t="str">
        <f>IF(Tbl.Kosten[[#This Row],[Sanr.]]=FI$7,Tbl.Kosten[[#This Row],[Totaal kosten]],"")</f>
        <v/>
      </c>
      <c r="FJ17" s="150" t="str">
        <f>IF(Tbl.Kosten[[#This Row],[Sanr.]]=FJ$7,Tbl.Kosten[[#This Row],[Totaal kosten]],"")</f>
        <v/>
      </c>
      <c r="FK17" s="150" t="str">
        <f>IF(Tbl.Kosten[[#This Row],[Sanr.]]=FK$7,Tbl.Kosten[[#This Row],[Totaal kosten]],"")</f>
        <v/>
      </c>
      <c r="FL17" s="150" t="str">
        <f>IF(Tbl.Kosten[[#This Row],[Sanr.]]=FL$7,Tbl.Kosten[[#This Row],[Totaal kosten]],"")</f>
        <v/>
      </c>
      <c r="FM17" s="150" t="str">
        <f>IF(Tbl.Kosten[[#This Row],[Sanr.]]=FM$7,Tbl.Kosten[[#This Row],[Totaal kosten]],"")</f>
        <v/>
      </c>
      <c r="FN17" s="150" t="str">
        <f>IF(Tbl.Kosten[[#This Row],[Sanr.]]=FN$7,Tbl.Kosten[[#This Row],[Totaal kosten]],"")</f>
        <v/>
      </c>
      <c r="FO17" s="150" t="str">
        <f>IF(Tbl.Kosten[[#This Row],[Sanr.]]=FO$7,Tbl.Kosten[[#This Row],[Totaal kosten]],"")</f>
        <v/>
      </c>
      <c r="FP17" s="150" t="str">
        <f>IF(Tbl.Kosten[[#This Row],[Sanr.]]=FP$7,Tbl.Kosten[[#This Row],[Totaal kosten]],"")</f>
        <v/>
      </c>
      <c r="FQ17" s="150" t="str">
        <f>IF(Tbl.Kosten[[#This Row],[Sanr.]]=FQ$7,Tbl.Kosten[[#This Row],[Totaal kosten]],"")</f>
        <v/>
      </c>
      <c r="FR17" s="150" t="str">
        <f>IF(Tbl.Kosten[[#This Row],[Sanr.]]=FR$7,Tbl.Kosten[[#This Row],[Totaal kosten]],"")</f>
        <v/>
      </c>
      <c r="FS17" s="150" t="str">
        <f>IF(Tbl.Kosten[[#This Row],[Sanr.]]=FS$7,Tbl.Kosten[[#This Row],[Totaal kosten]],"")</f>
        <v/>
      </c>
      <c r="FT17" s="150" t="str">
        <f>IF(Tbl.Kosten[[#This Row],[Sanr.]]=FT$7,Tbl.Kosten[[#This Row],[Totaal kosten]],"")</f>
        <v/>
      </c>
      <c r="FU17" s="150" t="str">
        <f>IF(Tbl.Kosten[[#This Row],[Sanr.]]=FU$7,Tbl.Kosten[[#This Row],[Totaal kosten]],"")</f>
        <v/>
      </c>
      <c r="FV17" s="150" t="str">
        <f>IF(Tbl.Kosten[[#This Row],[Sanr.]]=FV$7,Tbl.Kosten[[#This Row],[Totaal kosten]],"")</f>
        <v/>
      </c>
      <c r="FW17" s="150" t="str">
        <f>IFERROR(_xlfn.XLOOKUP(Tbl.Kosten[[#This Row],[Activiteitencode]],Tbl.Activiteiten[Activiteitcode],Tbl.Activiteiten[Anr.],"",0,1),"")</f>
        <v/>
      </c>
      <c r="FX17" s="169" t="str">
        <f>_xlfn.CONCAT(Tbl.Kosten[[#This Row],[Pnr.]],Tbl.Kosten[[#This Row],[Sanr.]])</f>
        <v>P1</v>
      </c>
      <c r="FY17" s="150">
        <f>Tbl.Kosten[[#This Row],[Totaal kosten]]-Tbl.Kosten[[#This Row],[Subsidie]]</f>
        <v>0</v>
      </c>
      <c r="FZ17" s="150">
        <f>IF(Tbl.Kosten[[#This Row],[Pnr.]]=FZ$7,Tbl.Kosten[[#This Row],[Te financieren]],"")</f>
        <v>0</v>
      </c>
      <c r="GA17" s="150" t="str">
        <f>IF(Tbl.Kosten[[#This Row],[Pnr.]]=GA$7,Tbl.Kosten[[#This Row],[Te financieren]],"")</f>
        <v/>
      </c>
      <c r="GB17" s="150" t="str">
        <f>IF(Tbl.Kosten[[#This Row],[Pnr.]]=GB$7,Tbl.Kosten[[#This Row],[Te financieren]],"")</f>
        <v/>
      </c>
      <c r="GC17" s="150" t="str">
        <f>IF(Tbl.Kosten[[#This Row],[Pnr.]]=GC$7,Tbl.Kosten[[#This Row],[Te financieren]],"")</f>
        <v/>
      </c>
      <c r="GD17" s="150" t="str">
        <f>IF(Tbl.Kosten[[#This Row],[Pnr.]]=GD$7,Tbl.Kosten[[#This Row],[Te financieren]],"")</f>
        <v/>
      </c>
      <c r="GE17" s="150" t="str">
        <f>IF(Tbl.Kosten[[#This Row],[Pnr.]]=GE$7,Tbl.Kosten[[#This Row],[Te financieren]],"")</f>
        <v/>
      </c>
      <c r="GF17" s="150" t="str">
        <f>IF(Tbl.Kosten[[#This Row],[Pnr.]]=GF$7,Tbl.Kosten[[#This Row],[Te financieren]],"")</f>
        <v/>
      </c>
      <c r="GG17" s="150" t="str">
        <f>IF(Tbl.Kosten[[#This Row],[Pnr.]]=GG$7,Tbl.Kosten[[#This Row],[Te financieren]],"")</f>
        <v/>
      </c>
      <c r="GH17" s="150" t="str">
        <f>IF(Tbl.Kosten[[#This Row],[Pnr.]]=GH$7,Tbl.Kosten[[#This Row],[Te financieren]],"")</f>
        <v/>
      </c>
      <c r="GI17" s="150" t="str">
        <f>IF(Tbl.Kosten[[#This Row],[Pnr.]]=GI$7,Tbl.Kosten[[#This Row],[Te financieren]],"")</f>
        <v/>
      </c>
      <c r="GJ17" s="150" t="str">
        <f>IF(Tbl.Kosten[[#This Row],[Pnr.]]=GJ$7,Tbl.Kosten[[#This Row],[Te financieren]],"")</f>
        <v/>
      </c>
      <c r="GK17" s="150" t="str">
        <f>IF(Tbl.Kosten[[#This Row],[Pnr.]]=GK$7,Tbl.Kosten[[#This Row],[Te financieren]],"")</f>
        <v/>
      </c>
      <c r="GL17" s="150" t="str">
        <f>IF(Tbl.Kosten[[#This Row],[Pnr.]]=GL$7,Tbl.Kosten[[#This Row],[Te financieren]],"")</f>
        <v/>
      </c>
      <c r="GM17" s="150" t="str">
        <f>IF(Tbl.Kosten[[#This Row],[Pnr.]]=GM$7,Tbl.Kosten[[#This Row],[Te financieren]],"")</f>
        <v/>
      </c>
      <c r="GN17" s="150" t="str">
        <f>IF(Tbl.Kosten[[#This Row],[Pnr.]]=GN$7,Tbl.Kosten[[#This Row],[Te financieren]],"")</f>
        <v/>
      </c>
      <c r="GO17" s="150" t="str">
        <f>IF(Tbl.Kosten[[#This Row],[Pnr.]]=GO$7,Tbl.Kosten[[#This Row],[Te financieren]],"")</f>
        <v/>
      </c>
      <c r="GP17" s="150" t="str">
        <f>IF(Tbl.Kosten[[#This Row],[Pnr.]]=GP$7,Tbl.Kosten[[#This Row],[Te financieren]],"")</f>
        <v/>
      </c>
      <c r="GQ17" s="150" t="str">
        <f>IF(Tbl.Kosten[[#This Row],[Pnr.]]=GQ$7,Tbl.Kosten[[#This Row],[Te financieren]],"")</f>
        <v/>
      </c>
      <c r="GR17" s="150" t="str">
        <f>IF(Tbl.Kosten[[#This Row],[Pnr.]]=GR$7,Tbl.Kosten[[#This Row],[Te financieren]],"")</f>
        <v/>
      </c>
      <c r="GS17" s="150" t="str">
        <f>IF(Tbl.Kosten[[#This Row],[Pnr.]]=GS$7,Tbl.Kosten[[#This Row],[Te financieren]],"")</f>
        <v/>
      </c>
      <c r="GT17" s="150" t="str">
        <f>IF(Tbl.Kosten[[#This Row],[Pnr.]]=GT$7,Tbl.Kosten[[#This Row],[Te financieren]],"")</f>
        <v/>
      </c>
      <c r="GU17" s="150" t="str">
        <f>IF(Tbl.Kosten[[#This Row],[Pnr.]]=GU$7,Tbl.Kosten[[#This Row],[Te financieren]],"")</f>
        <v/>
      </c>
      <c r="GV17" s="150" t="str">
        <f>IF(Tbl.Kosten[[#This Row],[Pnr.]]=GV$7,Tbl.Kosten[[#This Row],[Te financieren]],"")</f>
        <v/>
      </c>
      <c r="GW17" s="150" t="str">
        <f>IF(Tbl.Kosten[[#This Row],[Pnr.]]=GW$7,Tbl.Kosten[[#This Row],[Te financieren]],"")</f>
        <v/>
      </c>
      <c r="GX17" s="150" t="str">
        <f>IF(Tbl.Kosten[[#This Row],[Pnr.]]=GX$7,Tbl.Kosten[[#This Row],[Te financieren]],"")</f>
        <v/>
      </c>
      <c r="GY17" s="150" t="str">
        <f>IF(Tbl.Kosten[[#This Row],[Pnr.]]=GY$7,Tbl.Kosten[[#This Row],[Te financieren]],"")</f>
        <v/>
      </c>
      <c r="GZ17" s="150" t="str">
        <f>IF(Tbl.Kosten[[#This Row],[Pnr.]]=GZ$7,Tbl.Kosten[[#This Row],[Te financieren]],"")</f>
        <v/>
      </c>
      <c r="HA17" s="150" t="str">
        <f>IF(Tbl.Kosten[[#This Row],[Pnr.]]=HA$7,Tbl.Kosten[[#This Row],[Te financieren]],"")</f>
        <v/>
      </c>
      <c r="HB17" s="150" t="str">
        <f>IF(Tbl.Kosten[[#This Row],[Pnr.]]=HB$7,Tbl.Kosten[[#This Row],[Te financieren]],"")</f>
        <v/>
      </c>
      <c r="HC17" s="150" t="str">
        <f>IF(Tbl.Kosten[[#This Row],[Pnr.]]=HC$7,Tbl.Kosten[[#This Row],[Te financieren]],"")</f>
        <v/>
      </c>
      <c r="HD17" s="150" t="str">
        <f>IF(Tbl.Kosten[[#This Row],[Pnr.]]=HD$7,Tbl.Kosten[[#This Row],[Te financieren]],"")</f>
        <v/>
      </c>
      <c r="HE17" s="150" t="str">
        <f>IF(Tbl.Kosten[[#This Row],[Pnr.]]=HE$7,Tbl.Kosten[[#This Row],[Te financieren]],"")</f>
        <v/>
      </c>
      <c r="HF17" s="150" t="str">
        <f>IF(Tbl.Kosten[[#This Row],[Pnr.]]=HF$7,Tbl.Kosten[[#This Row],[Te financieren]],"")</f>
        <v/>
      </c>
      <c r="HG17" s="150" t="str">
        <f>IF(Tbl.Kosten[[#This Row],[Pnr.]]=HG$7,Tbl.Kosten[[#This Row],[Te financieren]],"")</f>
        <v/>
      </c>
      <c r="HH17" s="150" t="str">
        <f>IF(Tbl.Kosten[[#This Row],[Pnr.]]=HH$7,Tbl.Kosten[[#This Row],[Te financieren]],"")</f>
        <v/>
      </c>
      <c r="HI17" s="150" t="str">
        <f>IF(Tbl.Kosten[[#This Row],[Pnr.]]=HI$7,Tbl.Kosten[[#This Row],[Te financieren]],"")</f>
        <v/>
      </c>
      <c r="HJ17" s="150" t="str">
        <f>IF(Tbl.Kosten[[#This Row],[Pnr.]]=HJ$7,Tbl.Kosten[[#This Row],[Te financieren]],"")</f>
        <v/>
      </c>
      <c r="HK17" s="150" t="str">
        <f>IF(Tbl.Kosten[[#This Row],[Pnr.]]=HK$7,Tbl.Kosten[[#This Row],[Te financieren]],"")</f>
        <v/>
      </c>
      <c r="HL17" s="150" t="str">
        <f>IF(Tbl.Kosten[[#This Row],[Pnr.]]=HL$7,Tbl.Kosten[[#This Row],[Te financieren]],"")</f>
        <v/>
      </c>
      <c r="HM17" s="150" t="str">
        <f>IF(Tbl.Kosten[[#This Row],[Pnr.]]=HM$7,Tbl.Kosten[[#This Row],[Te financieren]],"")</f>
        <v/>
      </c>
      <c r="HN17" s="150" t="str">
        <f>IF(Tbl.Kosten[[#This Row],[Pnr.]]=HN$7,Tbl.Kosten[[#This Row],[Te financieren]],"")</f>
        <v/>
      </c>
      <c r="HO17" s="150" t="str">
        <f>IF(Tbl.Kosten[[#This Row],[Pnr.]]=HO$7,Tbl.Kosten[[#This Row],[Te financieren]],"")</f>
        <v/>
      </c>
      <c r="HP17" s="150" t="str">
        <f>IF(Tbl.Kosten[[#This Row],[Pnr.]]=HP$7,Tbl.Kosten[[#This Row],[Te financieren]],"")</f>
        <v/>
      </c>
      <c r="HQ17" s="150" t="str">
        <f>IF(Tbl.Kosten[[#This Row],[Pnr.]]=HQ$7,Tbl.Kosten[[#This Row],[Te financieren]],"")</f>
        <v/>
      </c>
      <c r="HR17" s="150" t="str">
        <f>IF(Tbl.Kosten[[#This Row],[Pnr.]]=HR$7,Tbl.Kosten[[#This Row],[Te financieren]],"")</f>
        <v/>
      </c>
      <c r="HS17" s="150" t="str">
        <f>IF(Tbl.Kosten[[#This Row],[Pnr.]]=HS$7,Tbl.Kosten[[#This Row],[Te financieren]],"")</f>
        <v/>
      </c>
      <c r="HT17" s="150" t="str">
        <f>IF(Tbl.Kosten[[#This Row],[Pnr.]]=HT$7,Tbl.Kosten[[#This Row],[Te financieren]],"")</f>
        <v/>
      </c>
      <c r="HU17" s="150" t="str">
        <f>IF(Tbl.Kosten[[#This Row],[Pnr.]]=HU$7,Tbl.Kosten[[#This Row],[Te financieren]],"")</f>
        <v/>
      </c>
      <c r="HV17" s="150" t="str">
        <f>IF(Tbl.Kosten[[#This Row],[Pnr.]]=HV$7,Tbl.Kosten[[#This Row],[Te financieren]],"")</f>
        <v/>
      </c>
      <c r="HW17" s="150" t="str">
        <f>IF(Tbl.Kosten[[#This Row],[Pnr.]]=HW$7,Tbl.Kosten[[#This Row],[Te financieren]],"")</f>
        <v/>
      </c>
    </row>
    <row r="18" spans="2:231" x14ac:dyDescent="0.3">
      <c r="B18" s="134"/>
      <c r="C18" s="137"/>
      <c r="D18" s="136"/>
      <c r="E18" s="261"/>
      <c r="F18" s="135"/>
      <c r="G18" s="11" t="str">
        <f>IF(Tbl.Kosten[[#This Row],[Medewerker e/o 
functie]]&lt;&gt;"",_xlfn.XLOOKUP(Tbl.Kosten[[#This Row],[Medewerker e/o 
functie]],Tbl.Uurtarief[Medewerker en/of functie],Tbl.Uurtarief[Uurtarief],"",0,1),"")</f>
        <v/>
      </c>
      <c r="H18" s="121">
        <f>IFERROR(Tbl.Kosten[[#This Row],[Uren]]*Tbl.Kosten[[#This Row],[Uurtarief]],0)</f>
        <v>0</v>
      </c>
      <c r="I18" s="119" t="str">
        <f>IF(Tbl.Kosten[[#This Row],[Subtotaal uren]]&lt;&gt;0,_xlfn.XLOOKUP(Tbl.Kosten[[#This Row],[Medewerker e/o 
functie]],Tbl.Uurtarief[Medewerker en/of functie],Tbl.Uurtarief[Kostensoort arbeid],"",0,1),"")</f>
        <v/>
      </c>
      <c r="J18" s="137"/>
      <c r="K18" s="135"/>
      <c r="L18" s="139" t="str">
        <f>IF(Tbl.Kosten[[#This Row],[Activum]]&lt;&gt;"",_xlfn.XLOOKUP(Tbl.Kosten[[#This Row],[Activum]],Tbl.Afschrijvingskosten[Activum],Tbl.Afschrijvingskosten[Tarief per afschrijvings-eenheid],"",0,1),"")</f>
        <v/>
      </c>
      <c r="M18" s="122">
        <f>IFERROR(Tbl.Kosten[[#This Row],[Een-
heden]]*Tbl.Kosten[[#This Row],[Afschrijvings-
tarief]],0)</f>
        <v>0</v>
      </c>
      <c r="N18" s="122" t="str">
        <f>IF(Tbl.Kosten[[#This Row],[Subtotaal afschrijving]]&lt;&gt;0,Lijsten!$A$7,"")</f>
        <v/>
      </c>
      <c r="O18" s="140"/>
      <c r="P18" s="135"/>
      <c r="Q18" s="138"/>
      <c r="R18" s="122">
        <f>IFERROR(Tbl.Kosten[[#This Row],[Aantal]]*Tbl.Kosten[[#This Row],[Tarief]],0)</f>
        <v>0</v>
      </c>
      <c r="S18" s="8">
        <f>IFERROR(Tbl.Kosten[[#This Row],[Subtotaal overige kosten]]+Tbl.Kosten[[#This Row],[Subtotaal uren]]+Tbl.Kosten[[#This Row],[Subtotaal afschrijving]],0)</f>
        <v>0</v>
      </c>
      <c r="T18" s="8">
        <f>IFERROR(Tbl.Kosten[[#This Row],[Totaal kosten]]*Tbl.Kosten[[#This Row],[Subsidie%]],0)</f>
        <v>0</v>
      </c>
      <c r="U18" s="4" t="str" cm="1">
        <f t="array" ref="U18">IFERROR(_xlfn.IFS(Tbl.Kosten[[#This Row],[Subtotaal uren]]&lt;&gt;0,Tbl.Kosten[[#This Row],[Kostensoort arbeid]],Tbl.Kosten[[#This Row],[Subtotaal afschrijving]]&lt;&gt;0,Tbl.Kosten[[#This Row],[Kostensoort afschrijving]],Tbl.Kosten[[#This Row],[Subtotaal overige kosten]]&lt;&gt;0,Tbl.Kosten[[#This Row],[Kostensoort overig]]),"")</f>
        <v/>
      </c>
      <c r="V18" s="4" t="str">
        <f>IFERROR(_xlfn.XLOOKUP(Tbl.Kosten[[#This Row],[Activiteitencode]],Tbl.Activiteiten[Activiteitcode],Tbl.Activiteiten[Werkpakketcode],"",0,1),"")</f>
        <v/>
      </c>
      <c r="W18" s="4" t="str">
        <f>IFERROR(_xlfn.XLOOKUP(Tbl.Kosten[[#This Row],[Werkpakketcode]],Tbl.Werkpakketten[Werkpakketcode],Tbl.Werkpakketten[Subsidiabele activiteit],"",0,1),"")</f>
        <v/>
      </c>
      <c r="X18" s="12">
        <f>IFERROR(_xlfn.XLOOKUP(Tbl.Kosten[[#This Row],[Sanr.]],Tbl.Subsidiehoogte[SAnr.],Tbl.Subsidiehoogte[Sub. Percentage],0,0,1),0)</f>
        <v>0</v>
      </c>
      <c r="Y18" s="144" t="str">
        <f>IFERROR(_xlfn.XLOOKUP(Tbl.Kosten[[#This Row],[Partnercode]],Tbl.Projectpartners[Partnercode],Tbl.Projectpartners[PNr.],"",0,1),"")</f>
        <v>P1</v>
      </c>
      <c r="Z18" s="148">
        <f>IF(Tbl.Kosten[[#This Row],[Pnr.]]=Z$7,Tbl.Kosten[[#This Row],[Totaal kosten]],"")</f>
        <v>0</v>
      </c>
      <c r="AA18" s="148" t="str">
        <f>IF(Tbl.Kosten[[#This Row],[Pnr.]]=AA$7,Tbl.Kosten[[#This Row],[Totaal kosten]],"")</f>
        <v/>
      </c>
      <c r="AB18" s="148" t="str">
        <f>IF(Tbl.Kosten[[#This Row],[Pnr.]]=AB$7,Tbl.Kosten[[#This Row],[Totaal kosten]],"")</f>
        <v/>
      </c>
      <c r="AC18" s="148" t="str">
        <f>IF(Tbl.Kosten[[#This Row],[Pnr.]]=AC$7,Tbl.Kosten[[#This Row],[Totaal kosten]],"")</f>
        <v/>
      </c>
      <c r="AD18" s="148" t="str">
        <f>IF(Tbl.Kosten[[#This Row],[Pnr.]]=AD$7,Tbl.Kosten[[#This Row],[Totaal kosten]],"")</f>
        <v/>
      </c>
      <c r="AE18" s="148" t="str">
        <f>IF(Tbl.Kosten[[#This Row],[Pnr.]]=AE$7,Tbl.Kosten[[#This Row],[Totaal kosten]],"")</f>
        <v/>
      </c>
      <c r="AF18" s="148" t="str">
        <f>IF(Tbl.Kosten[[#This Row],[Pnr.]]=AF$7,Tbl.Kosten[[#This Row],[Totaal kosten]],"")</f>
        <v/>
      </c>
      <c r="AG18" s="148" t="str">
        <f>IF(Tbl.Kosten[[#This Row],[Pnr.]]=AG$7,Tbl.Kosten[[#This Row],[Totaal kosten]],"")</f>
        <v/>
      </c>
      <c r="AH18" s="148" t="str">
        <f>IF(Tbl.Kosten[[#This Row],[Pnr.]]=AH$7,Tbl.Kosten[[#This Row],[Totaal kosten]],"")</f>
        <v/>
      </c>
      <c r="AI18" s="148" t="str">
        <f>IF(Tbl.Kosten[[#This Row],[Pnr.]]=AI$7,Tbl.Kosten[[#This Row],[Totaal kosten]],"")</f>
        <v/>
      </c>
      <c r="AJ18" s="148" t="str">
        <f>IF(Tbl.Kosten[[#This Row],[Pnr.]]=AJ$7,Tbl.Kosten[[#This Row],[Totaal kosten]],"")</f>
        <v/>
      </c>
      <c r="AK18" s="148" t="str">
        <f>IF(Tbl.Kosten[[#This Row],[Pnr.]]=AK$7,Tbl.Kosten[[#This Row],[Totaal kosten]],"")</f>
        <v/>
      </c>
      <c r="AL18" s="148" t="str">
        <f>IF(Tbl.Kosten[[#This Row],[Pnr.]]=AL$7,Tbl.Kosten[[#This Row],[Totaal kosten]],"")</f>
        <v/>
      </c>
      <c r="AM18" s="148" t="str">
        <f>IF(Tbl.Kosten[[#This Row],[Pnr.]]=AM$7,Tbl.Kosten[[#This Row],[Totaal kosten]],"")</f>
        <v/>
      </c>
      <c r="AN18" s="148" t="str">
        <f>IF(Tbl.Kosten[[#This Row],[Pnr.]]=AN$7,Tbl.Kosten[[#This Row],[Totaal kosten]],"")</f>
        <v/>
      </c>
      <c r="AO18" s="148" t="str">
        <f>IF(Tbl.Kosten[[#This Row],[Pnr.]]=AO$7,Tbl.Kosten[[#This Row],[Totaal kosten]],"")</f>
        <v/>
      </c>
      <c r="AP18" s="148" t="str">
        <f>IF(Tbl.Kosten[[#This Row],[Pnr.]]=AP$7,Tbl.Kosten[[#This Row],[Totaal kosten]],"")</f>
        <v/>
      </c>
      <c r="AQ18" s="148" t="str">
        <f>IF(Tbl.Kosten[[#This Row],[Pnr.]]=AQ$7,Tbl.Kosten[[#This Row],[Totaal kosten]],"")</f>
        <v/>
      </c>
      <c r="AR18" s="148" t="str">
        <f>IF(Tbl.Kosten[[#This Row],[Pnr.]]=AR$7,Tbl.Kosten[[#This Row],[Totaal kosten]],"")</f>
        <v/>
      </c>
      <c r="AS18" s="148" t="str">
        <f>IF(Tbl.Kosten[[#This Row],[Pnr.]]=AS$7,Tbl.Kosten[[#This Row],[Totaal kosten]],"")</f>
        <v/>
      </c>
      <c r="AT18" s="148" t="str">
        <f>IF(Tbl.Kosten[[#This Row],[Pnr.]]=AT$7,Tbl.Kosten[[#This Row],[Totaal kosten]],"")</f>
        <v/>
      </c>
      <c r="AU18" s="148" t="str">
        <f>IF(Tbl.Kosten[[#This Row],[Pnr.]]=AU$7,Tbl.Kosten[[#This Row],[Totaal kosten]],"")</f>
        <v/>
      </c>
      <c r="AV18" s="148" t="str">
        <f>IF(Tbl.Kosten[[#This Row],[Pnr.]]=AV$7,Tbl.Kosten[[#This Row],[Totaal kosten]],"")</f>
        <v/>
      </c>
      <c r="AW18" s="148" t="str">
        <f>IF(Tbl.Kosten[[#This Row],[Pnr.]]=AW$7,Tbl.Kosten[[#This Row],[Totaal kosten]],"")</f>
        <v/>
      </c>
      <c r="AX18" s="148" t="str">
        <f>IF(Tbl.Kosten[[#This Row],[Pnr.]]=AX$7,Tbl.Kosten[[#This Row],[Totaal kosten]],"")</f>
        <v/>
      </c>
      <c r="AY18" s="148" t="str">
        <f>IF(Tbl.Kosten[[#This Row],[Pnr.]]=AY$7,Tbl.Kosten[[#This Row],[Totaal kosten]],"")</f>
        <v/>
      </c>
      <c r="AZ18" s="148" t="str">
        <f>IF(Tbl.Kosten[[#This Row],[Pnr.]]=AZ$7,Tbl.Kosten[[#This Row],[Totaal kosten]],"")</f>
        <v/>
      </c>
      <c r="BA18" s="148" t="str">
        <f>IF(Tbl.Kosten[[#This Row],[Pnr.]]=BA$7,Tbl.Kosten[[#This Row],[Totaal kosten]],"")</f>
        <v/>
      </c>
      <c r="BB18" s="148" t="str">
        <f>IF(Tbl.Kosten[[#This Row],[Pnr.]]=BB$7,Tbl.Kosten[[#This Row],[Totaal kosten]],"")</f>
        <v/>
      </c>
      <c r="BC18" s="148" t="str">
        <f>IF(Tbl.Kosten[[#This Row],[Pnr.]]=BC$7,Tbl.Kosten[[#This Row],[Totaal kosten]],"")</f>
        <v/>
      </c>
      <c r="BD18" s="148" t="str">
        <f>IF(Tbl.Kosten[[#This Row],[Pnr.]]=BD$7,Tbl.Kosten[[#This Row],[Totaal kosten]],"")</f>
        <v/>
      </c>
      <c r="BE18" s="148" t="str">
        <f>IF(Tbl.Kosten[[#This Row],[Pnr.]]=BE$7,Tbl.Kosten[[#This Row],[Totaal kosten]],"")</f>
        <v/>
      </c>
      <c r="BF18" s="148" t="str">
        <f>IF(Tbl.Kosten[[#This Row],[Pnr.]]=BF$7,Tbl.Kosten[[#This Row],[Totaal kosten]],"")</f>
        <v/>
      </c>
      <c r="BG18" s="148" t="str">
        <f>IF(Tbl.Kosten[[#This Row],[Pnr.]]=BG$7,Tbl.Kosten[[#This Row],[Totaal kosten]],"")</f>
        <v/>
      </c>
      <c r="BH18" s="148" t="str">
        <f>IF(Tbl.Kosten[[#This Row],[Pnr.]]=BH$7,Tbl.Kosten[[#This Row],[Totaal kosten]],"")</f>
        <v/>
      </c>
      <c r="BI18" s="148" t="str">
        <f>IF(Tbl.Kosten[[#This Row],[Pnr.]]=BI$7,Tbl.Kosten[[#This Row],[Totaal kosten]],"")</f>
        <v/>
      </c>
      <c r="BJ18" s="148" t="str">
        <f>IF(Tbl.Kosten[[#This Row],[Pnr.]]=BJ$7,Tbl.Kosten[[#This Row],[Totaal kosten]],"")</f>
        <v/>
      </c>
      <c r="BK18" s="148" t="str">
        <f>IF(Tbl.Kosten[[#This Row],[Pnr.]]=BK$7,Tbl.Kosten[[#This Row],[Totaal kosten]],"")</f>
        <v/>
      </c>
      <c r="BL18" s="148" t="str">
        <f>IF(Tbl.Kosten[[#This Row],[Pnr.]]=BL$7,Tbl.Kosten[[#This Row],[Totaal kosten]],"")</f>
        <v/>
      </c>
      <c r="BM18" s="148" t="str">
        <f>IF(Tbl.Kosten[[#This Row],[Pnr.]]=BM$7,Tbl.Kosten[[#This Row],[Totaal kosten]],"")</f>
        <v/>
      </c>
      <c r="BN18" s="148" t="str">
        <f>IF(Tbl.Kosten[[#This Row],[Pnr.]]=BN$7,Tbl.Kosten[[#This Row],[Totaal kosten]],"")</f>
        <v/>
      </c>
      <c r="BO18" s="148" t="str">
        <f>IF(Tbl.Kosten[[#This Row],[Pnr.]]=BO$7,Tbl.Kosten[[#This Row],[Totaal kosten]],"")</f>
        <v/>
      </c>
      <c r="BP18" s="148" t="str">
        <f>IF(Tbl.Kosten[[#This Row],[Pnr.]]=BP$7,Tbl.Kosten[[#This Row],[Totaal kosten]],"")</f>
        <v/>
      </c>
      <c r="BQ18" s="148" t="str">
        <f>IF(Tbl.Kosten[[#This Row],[Pnr.]]=BQ$7,Tbl.Kosten[[#This Row],[Totaal kosten]],"")</f>
        <v/>
      </c>
      <c r="BR18" s="148" t="str">
        <f>IF(Tbl.Kosten[[#This Row],[Pnr.]]=BR$7,Tbl.Kosten[[#This Row],[Totaal kosten]],"")</f>
        <v/>
      </c>
      <c r="BS18" s="148" t="str">
        <f>IF(Tbl.Kosten[[#This Row],[Pnr.]]=BS$7,Tbl.Kosten[[#This Row],[Totaal kosten]],"")</f>
        <v/>
      </c>
      <c r="BT18" s="148" t="str">
        <f>IF(Tbl.Kosten[[#This Row],[Pnr.]]=BT$7,Tbl.Kosten[[#This Row],[Totaal kosten]],"")</f>
        <v/>
      </c>
      <c r="BU18" s="148" t="str">
        <f>IF(Tbl.Kosten[[#This Row],[Pnr.]]=BU$7,Tbl.Kosten[[#This Row],[Totaal kosten]],"")</f>
        <v/>
      </c>
      <c r="BV18" s="148" t="str">
        <f>IF(Tbl.Kosten[[#This Row],[Pnr.]]=BV$7,Tbl.Kosten[[#This Row],[Totaal kosten]],"")</f>
        <v/>
      </c>
      <c r="BW18" s="148" t="str">
        <f>IF(Tbl.Kosten[[#This Row],[Pnr.]]=BW$7,Tbl.Kosten[[#This Row],[Totaal kosten]],"")</f>
        <v/>
      </c>
      <c r="BX18" s="148" t="str">
        <f>IFERROR(_xlfn.XLOOKUP(Tbl.Kosten[[#This Row],[Werkpakketcode]],Tbl.Werkpakketten[Werkpakketcode],Tbl.Werkpakketten[WPnr.],"",0,1),"")</f>
        <v/>
      </c>
      <c r="BY18" s="148" t="str">
        <f>IF(Tbl.Kosten[[#This Row],[WPnr.]]=BY$7,Tbl.Kosten[[#This Row],[Totaal kosten]],"")</f>
        <v/>
      </c>
      <c r="BZ18" s="148" t="str">
        <f>IF(Tbl.Kosten[[#This Row],[WPnr.]]=BZ$7,Tbl.Kosten[[#This Row],[Totaal kosten]],"")</f>
        <v/>
      </c>
      <c r="CA18" s="148" t="str">
        <f>IF(Tbl.Kosten[[#This Row],[WPnr.]]=CA$7,Tbl.Kosten[[#This Row],[Totaal kosten]],"")</f>
        <v/>
      </c>
      <c r="CB18" s="148" t="str">
        <f>IF(Tbl.Kosten[[#This Row],[WPnr.]]=CB$7,Tbl.Kosten[[#This Row],[Totaal kosten]],"")</f>
        <v/>
      </c>
      <c r="CC18" s="148" t="str">
        <f>IF(Tbl.Kosten[[#This Row],[WPnr.]]=CC$7,Tbl.Kosten[[#This Row],[Totaal kosten]],"")</f>
        <v/>
      </c>
      <c r="CD18" s="148" t="str">
        <f>IF(Tbl.Kosten[[#This Row],[WPnr.]]=CD$7,Tbl.Kosten[[#This Row],[Totaal kosten]],"")</f>
        <v/>
      </c>
      <c r="CE18" s="148" t="str">
        <f>IF(Tbl.Kosten[[#This Row],[WPnr.]]=CE$7,Tbl.Kosten[[#This Row],[Totaal kosten]],"")</f>
        <v/>
      </c>
      <c r="CF18" s="148" t="str">
        <f>IF(Tbl.Kosten[[#This Row],[WPnr.]]=CF$7,Tbl.Kosten[[#This Row],[Totaal kosten]],"")</f>
        <v/>
      </c>
      <c r="CG18" s="148" t="str">
        <f>IF(Tbl.Kosten[[#This Row],[WPnr.]]=CG$7,Tbl.Kosten[[#This Row],[Totaal kosten]],"")</f>
        <v/>
      </c>
      <c r="CH18" s="148" t="str">
        <f>IF(Tbl.Kosten[[#This Row],[WPnr.]]=CH$7,Tbl.Kosten[[#This Row],[Totaal kosten]],"")</f>
        <v/>
      </c>
      <c r="CI18" s="148" t="str">
        <f>IF(Tbl.Kosten[[#This Row],[WPnr.]]=CI$7,Tbl.Kosten[[#This Row],[Totaal kosten]],"")</f>
        <v/>
      </c>
      <c r="CJ18" s="148" t="str">
        <f>IF(Tbl.Kosten[[#This Row],[WPnr.]]=CJ$7,Tbl.Kosten[[#This Row],[Totaal kosten]],"")</f>
        <v/>
      </c>
      <c r="CK18" s="148" t="str">
        <f>IF(Tbl.Kosten[[#This Row],[WPnr.]]=CK$7,Tbl.Kosten[[#This Row],[Totaal kosten]],"")</f>
        <v/>
      </c>
      <c r="CL18" s="148" t="str">
        <f>IF(Tbl.Kosten[[#This Row],[WPnr.]]=CL$7,Tbl.Kosten[[#This Row],[Totaal kosten]],"")</f>
        <v/>
      </c>
      <c r="CM18" s="148" t="str">
        <f>IF(Tbl.Kosten[[#This Row],[WPnr.]]=CM$7,Tbl.Kosten[[#This Row],[Totaal kosten]],"")</f>
        <v/>
      </c>
      <c r="CN18" s="148" t="str">
        <f>IF(Tbl.Kosten[[#This Row],[WPnr.]]=CN$7,Tbl.Kosten[[#This Row],[Totaal kosten]],"")</f>
        <v/>
      </c>
      <c r="CO18" s="148" t="str">
        <f>IF(Tbl.Kosten[[#This Row],[WPnr.]]=CO$7,Tbl.Kosten[[#This Row],[Totaal kosten]],"")</f>
        <v/>
      </c>
      <c r="CP18" s="148" t="str">
        <f>IF(Tbl.Kosten[[#This Row],[WPnr.]]=CP$7,Tbl.Kosten[[#This Row],[Totaal kosten]],"")</f>
        <v/>
      </c>
      <c r="CQ18" s="148" t="str">
        <f>IF(Tbl.Kosten[[#This Row],[WPnr.]]=CQ$7,Tbl.Kosten[[#This Row],[Totaal kosten]],"")</f>
        <v/>
      </c>
      <c r="CR18" s="148" t="str">
        <f>IF(Tbl.Kosten[[#This Row],[WPnr.]]=CR$7,Tbl.Kosten[[#This Row],[Totaal kosten]],"")</f>
        <v/>
      </c>
      <c r="CS18" s="148" t="str">
        <f>IF(Tbl.Kosten[[#This Row],[WPnr.]]=CS$7,Tbl.Kosten[[#This Row],[Totaal kosten]],"")</f>
        <v/>
      </c>
      <c r="CT18" s="148" t="str">
        <f>IF(Tbl.Kosten[[#This Row],[WPnr.]]=CT$7,Tbl.Kosten[[#This Row],[Totaal kosten]],"")</f>
        <v/>
      </c>
      <c r="CU18" s="148" t="str">
        <f>IF(Tbl.Kosten[[#This Row],[WPnr.]]=CU$7,Tbl.Kosten[[#This Row],[Totaal kosten]],"")</f>
        <v/>
      </c>
      <c r="CV18" s="148" t="str">
        <f>IF(Tbl.Kosten[[#This Row],[WPnr.]]=CV$7,Tbl.Kosten[[#This Row],[Totaal kosten]],"")</f>
        <v/>
      </c>
      <c r="CW18" s="148" t="str">
        <f>IF(Tbl.Kosten[[#This Row],[WPnr.]]=CW$7,Tbl.Kosten[[#This Row],[Totaal kosten]],"")</f>
        <v/>
      </c>
      <c r="CX18" s="148" t="str">
        <f>IF(Tbl.Kosten[[#This Row],[WPnr.]]=CX$7,Tbl.Kosten[[#This Row],[Totaal kosten]],"")</f>
        <v/>
      </c>
      <c r="CY18" s="148" t="str">
        <f>IF(Tbl.Kosten[[#This Row],[WPnr.]]=CY$7,Tbl.Kosten[[#This Row],[Totaal kosten]],"")</f>
        <v/>
      </c>
      <c r="CZ18" s="148" t="str">
        <f>IF(Tbl.Kosten[[#This Row],[WPnr.]]=CZ$7,Tbl.Kosten[[#This Row],[Totaal kosten]],"")</f>
        <v/>
      </c>
      <c r="DA18" s="148" t="str">
        <f>IF(Tbl.Kosten[[#This Row],[WPnr.]]=DA$7,Tbl.Kosten[[#This Row],[Totaal kosten]],"")</f>
        <v/>
      </c>
      <c r="DB18" s="148" t="str">
        <f>IF(Tbl.Kosten[[#This Row],[WPnr.]]=DB$7,Tbl.Kosten[[#This Row],[Totaal kosten]],"")</f>
        <v/>
      </c>
      <c r="DC18" s="148" t="str">
        <f>IF(Tbl.Kosten[[#This Row],[WPnr.]]=DC$7,Tbl.Kosten[[#This Row],[Totaal kosten]],"")</f>
        <v/>
      </c>
      <c r="DD18" s="148" t="str">
        <f>IF(Tbl.Kosten[[#This Row],[WPnr.]]=DD$7,Tbl.Kosten[[#This Row],[Totaal kosten]],"")</f>
        <v/>
      </c>
      <c r="DE18" s="148" t="str">
        <f>IF(Tbl.Kosten[[#This Row],[WPnr.]]=DE$7,Tbl.Kosten[[#This Row],[Totaal kosten]],"")</f>
        <v/>
      </c>
      <c r="DF18" s="148" t="str">
        <f>IF(Tbl.Kosten[[#This Row],[WPnr.]]=DF$7,Tbl.Kosten[[#This Row],[Totaal kosten]],"")</f>
        <v/>
      </c>
      <c r="DG18" s="148" t="str">
        <f>IF(Tbl.Kosten[[#This Row],[WPnr.]]=DG$7,Tbl.Kosten[[#This Row],[Totaal kosten]],"")</f>
        <v/>
      </c>
      <c r="DH18" s="148" t="str">
        <f>IF(Tbl.Kosten[[#This Row],[WPnr.]]=DH$7,Tbl.Kosten[[#This Row],[Totaal kosten]],"")</f>
        <v/>
      </c>
      <c r="DI18" s="148" t="str">
        <f>IF(Tbl.Kosten[[#This Row],[WPnr.]]=DI$7,Tbl.Kosten[[#This Row],[Totaal kosten]],"")</f>
        <v/>
      </c>
      <c r="DJ18" s="148" t="str">
        <f>IF(Tbl.Kosten[[#This Row],[WPnr.]]=DJ$7,Tbl.Kosten[[#This Row],[Totaal kosten]],"")</f>
        <v/>
      </c>
      <c r="DK18" s="148" t="str">
        <f>IF(Tbl.Kosten[[#This Row],[WPnr.]]=DK$7,Tbl.Kosten[[#This Row],[Totaal kosten]],"")</f>
        <v/>
      </c>
      <c r="DL18" s="148" t="str">
        <f>IF(Tbl.Kosten[[#This Row],[WPnr.]]=DL$7,Tbl.Kosten[[#This Row],[Totaal kosten]],"")</f>
        <v/>
      </c>
      <c r="DM18" s="148" t="str">
        <f>IF(Tbl.Kosten[[#This Row],[WPnr.]]=DM$7,Tbl.Kosten[[#This Row],[Totaal kosten]],"")</f>
        <v/>
      </c>
      <c r="DN18" s="148" t="str">
        <f>IF(Tbl.Kosten[[#This Row],[WPnr.]]=DN$7,Tbl.Kosten[[#This Row],[Totaal kosten]],"")</f>
        <v/>
      </c>
      <c r="DO18" s="148" t="str">
        <f>IF(Tbl.Kosten[[#This Row],[WPnr.]]=DO$7,Tbl.Kosten[[#This Row],[Totaal kosten]],"")</f>
        <v/>
      </c>
      <c r="DP18" s="148" t="str">
        <f>IF(Tbl.Kosten[[#This Row],[WPnr.]]=DP$7,Tbl.Kosten[[#This Row],[Totaal kosten]],"")</f>
        <v/>
      </c>
      <c r="DQ18" s="148" t="str">
        <f>IF(Tbl.Kosten[[#This Row],[WPnr.]]=DQ$7,Tbl.Kosten[[#This Row],[Totaal kosten]],"")</f>
        <v/>
      </c>
      <c r="DR18" s="148" t="str">
        <f>IF(Tbl.Kosten[[#This Row],[WPnr.]]=DR$7,Tbl.Kosten[[#This Row],[Totaal kosten]],"")</f>
        <v/>
      </c>
      <c r="DS18" s="148" t="str">
        <f>IF(Tbl.Kosten[[#This Row],[WPnr.]]=DS$7,Tbl.Kosten[[#This Row],[Totaal kosten]],"")</f>
        <v/>
      </c>
      <c r="DT18" s="148" t="str">
        <f>IF(Tbl.Kosten[[#This Row],[WPnr.]]=DT$7,Tbl.Kosten[[#This Row],[Totaal kosten]],"")</f>
        <v/>
      </c>
      <c r="DU18" s="148" t="str">
        <f>IF(Tbl.Kosten[[#This Row],[WPnr.]]=DU$7,Tbl.Kosten[[#This Row],[Totaal kosten]],"")</f>
        <v/>
      </c>
      <c r="DV18" s="148" t="str">
        <f>IF(Tbl.Kosten[[#This Row],[WPnr.]]=DV$7,Tbl.Kosten[[#This Row],[Totaal kosten]],"")</f>
        <v/>
      </c>
      <c r="DW18" s="150" t="str">
        <f>IFERROR(_xlfn.XLOOKUP(Tbl.Kosten[[#This Row],[Kostensoort]],Tbl.Kostensoorten[Kostensoorten],Tbl.Kostensoorten[KSnr.],"",0,1),"")</f>
        <v/>
      </c>
      <c r="DX18" s="150" t="str">
        <f>IF(Tbl.Kosten[[#This Row],[KSnr.]]=DX$7,Tbl.Kosten[[#This Row],[Totaal kosten]],"")</f>
        <v/>
      </c>
      <c r="DY18" s="150" t="str">
        <f>IF(Tbl.Kosten[[#This Row],[KSnr.]]=DY$7,Tbl.Kosten[[#This Row],[Totaal kosten]],"")</f>
        <v/>
      </c>
      <c r="DZ18" s="150" t="str">
        <f>IF(Tbl.Kosten[[#This Row],[KSnr.]]=DZ$7,Tbl.Kosten[[#This Row],[Totaal kosten]],"")</f>
        <v/>
      </c>
      <c r="EA18" s="150" t="str">
        <f>IF(Tbl.Kosten[[#This Row],[KSnr.]]=EA$7,Tbl.Kosten[[#This Row],[Totaal kosten]],"")</f>
        <v/>
      </c>
      <c r="EB18" s="150" t="str">
        <f>IF(Tbl.Kosten[[#This Row],[KSnr.]]=EB$7,Tbl.Kosten[[#This Row],[Totaal kosten]],"")</f>
        <v/>
      </c>
      <c r="EC18" s="150" t="str">
        <f>IF(Tbl.Kosten[[#This Row],[KSnr.]]=EC$7,Tbl.Kosten[[#This Row],[Totaal kosten]],"")</f>
        <v/>
      </c>
      <c r="ED18" s="150" t="str">
        <f>IF(Tbl.Kosten[[#This Row],[KSnr.]]=ED$7,Tbl.Kosten[[#This Row],[Totaal kosten]],"")</f>
        <v/>
      </c>
      <c r="EE18" s="150" t="str">
        <f>IF(Tbl.Kosten[[#This Row],[KSnr.]]=EE$7,Tbl.Kosten[[#This Row],[Totaal kosten]],"")</f>
        <v/>
      </c>
      <c r="EF18" s="150" t="str">
        <f>IF(Tbl.Kosten[[#This Row],[KSnr.]]=EF$7,Tbl.Kosten[[#This Row],[Totaal kosten]],"")</f>
        <v/>
      </c>
      <c r="EG18" s="150" t="str">
        <f>IF(Tbl.Kosten[[#This Row],[KSnr.]]=EG$7,Tbl.Kosten[[#This Row],[Totaal kosten]],"")</f>
        <v/>
      </c>
      <c r="EH18" s="150" t="str">
        <f>IF(Tbl.Kosten[[#This Row],[KSnr.]]=EH$7,Tbl.Kosten[[#This Row],[Totaal kosten]],"")</f>
        <v/>
      </c>
      <c r="EI18" s="150" t="str">
        <f>IF(Tbl.Kosten[[#This Row],[KSnr.]]=EI$7,Tbl.Kosten[[#This Row],[Totaal kosten]],"")</f>
        <v/>
      </c>
      <c r="EJ18" s="150" t="str">
        <f>IF(Tbl.Kosten[[#This Row],[KSnr.]]=EJ$7,Tbl.Kosten[[#This Row],[Totaal kosten]],"")</f>
        <v/>
      </c>
      <c r="EK18" s="150" t="str">
        <f>IF(Tbl.Kosten[[#This Row],[KSnr.]]=EK$7,Tbl.Kosten[[#This Row],[Totaal kosten]],"")</f>
        <v/>
      </c>
      <c r="EL18" s="150" t="str">
        <f>IF(Tbl.Kosten[[#This Row],[KSnr.]]=EL$7,Tbl.Kosten[[#This Row],[Totaal kosten]],"")</f>
        <v/>
      </c>
      <c r="EM18" s="150" t="str">
        <f>IF(Tbl.Kosten[[#This Row],[KSnr.]]=EM$7,Tbl.Kosten[[#This Row],[Totaal kosten]],"")</f>
        <v/>
      </c>
      <c r="EN18" s="150" t="str">
        <f>IF(Tbl.Kosten[[#This Row],[KSnr.]]=EN$7,Tbl.Kosten[[#This Row],[Totaal kosten]],"")</f>
        <v/>
      </c>
      <c r="EO18" s="150" t="str">
        <f>IF(Tbl.Kosten[[#This Row],[KSnr.]]=EO$7,Tbl.Kosten[[#This Row],[Totaal kosten]],"")</f>
        <v/>
      </c>
      <c r="EP18" s="150" t="str">
        <f>IF(Tbl.Kosten[[#This Row],[KSnr.]]=EP$7,Tbl.Kosten[[#This Row],[Totaal kosten]],"")</f>
        <v/>
      </c>
      <c r="EQ18" s="150" t="str">
        <f>IF(Tbl.Kosten[[#This Row],[KSnr.]]=EQ$7,Tbl.Kosten[[#This Row],[Totaal kosten]],"")</f>
        <v/>
      </c>
      <c r="ER18" s="144" t="str">
        <f>IFERROR(_xlfn.XLOOKUP(Tbl.Kosten[[#This Row],[Subsidieactiviteit]],Tbl.Subsidiehoogte[Subsidieactiviteit],Tbl.Subsidiehoogte[SAnr.],"",0,1),"")</f>
        <v/>
      </c>
      <c r="ES18" s="150" t="str">
        <f>IF(Tbl.Kosten[[#This Row],[Sanr.]]=ES$7,Tbl.Kosten[[#This Row],[Totaal kosten]],"")</f>
        <v/>
      </c>
      <c r="ET18" s="150" t="str">
        <f>IF(Tbl.Kosten[[#This Row],[Sanr.]]=ET$7,Tbl.Kosten[[#This Row],[Totaal kosten]],"")</f>
        <v/>
      </c>
      <c r="EU18" s="150" t="str">
        <f>IF(Tbl.Kosten[[#This Row],[Sanr.]]=EU$7,Tbl.Kosten[[#This Row],[Totaal kosten]],"")</f>
        <v/>
      </c>
      <c r="EV18" s="150" t="str">
        <f>IF(Tbl.Kosten[[#This Row],[Sanr.]]=EV$7,Tbl.Kosten[[#This Row],[Totaal kosten]],"")</f>
        <v/>
      </c>
      <c r="EW18" s="150" t="str">
        <f>IF(Tbl.Kosten[[#This Row],[Sanr.]]=EW$7,Tbl.Kosten[[#This Row],[Totaal kosten]],"")</f>
        <v/>
      </c>
      <c r="EX18" s="150" t="str">
        <f>IF(Tbl.Kosten[[#This Row],[Sanr.]]=EX$7,Tbl.Kosten[[#This Row],[Totaal kosten]],"")</f>
        <v/>
      </c>
      <c r="EY18" s="150" t="str">
        <f>IF(Tbl.Kosten[[#This Row],[Sanr.]]=EY$7,Tbl.Kosten[[#This Row],[Totaal kosten]],"")</f>
        <v/>
      </c>
      <c r="EZ18" s="150" t="str">
        <f>IF(Tbl.Kosten[[#This Row],[Sanr.]]=EZ$7,Tbl.Kosten[[#This Row],[Totaal kosten]],"")</f>
        <v/>
      </c>
      <c r="FA18" s="150" t="str">
        <f>IF(Tbl.Kosten[[#This Row],[Sanr.]]=FA$7,Tbl.Kosten[[#This Row],[Totaal kosten]],"")</f>
        <v/>
      </c>
      <c r="FB18" s="150" t="str">
        <f>IF(Tbl.Kosten[[#This Row],[Sanr.]]=FB$7,Tbl.Kosten[[#This Row],[Totaal kosten]],"")</f>
        <v/>
      </c>
      <c r="FC18" s="150" t="str">
        <f>IF(Tbl.Kosten[[#This Row],[Sanr.]]=FC$7,Tbl.Kosten[[#This Row],[Totaal kosten]],"")</f>
        <v/>
      </c>
      <c r="FD18" s="150" t="str">
        <f>IF(Tbl.Kosten[[#This Row],[Sanr.]]=FD$7,Tbl.Kosten[[#This Row],[Totaal kosten]],"")</f>
        <v/>
      </c>
      <c r="FE18" s="150" t="str">
        <f>IF(Tbl.Kosten[[#This Row],[Sanr.]]=FE$7,Tbl.Kosten[[#This Row],[Totaal kosten]],"")</f>
        <v/>
      </c>
      <c r="FF18" s="150" t="str">
        <f>IF(Tbl.Kosten[[#This Row],[Sanr.]]=FF$7,Tbl.Kosten[[#This Row],[Totaal kosten]],"")</f>
        <v/>
      </c>
      <c r="FG18" s="150" t="str">
        <f>IF(Tbl.Kosten[[#This Row],[Sanr.]]=FG$7,Tbl.Kosten[[#This Row],[Totaal kosten]],"")</f>
        <v/>
      </c>
      <c r="FH18" s="150" t="str">
        <f>IF(Tbl.Kosten[[#This Row],[Sanr.]]=FH$7,Tbl.Kosten[[#This Row],[Totaal kosten]],"")</f>
        <v/>
      </c>
      <c r="FI18" s="150" t="str">
        <f>IF(Tbl.Kosten[[#This Row],[Sanr.]]=FI$7,Tbl.Kosten[[#This Row],[Totaal kosten]],"")</f>
        <v/>
      </c>
      <c r="FJ18" s="150" t="str">
        <f>IF(Tbl.Kosten[[#This Row],[Sanr.]]=FJ$7,Tbl.Kosten[[#This Row],[Totaal kosten]],"")</f>
        <v/>
      </c>
      <c r="FK18" s="150" t="str">
        <f>IF(Tbl.Kosten[[#This Row],[Sanr.]]=FK$7,Tbl.Kosten[[#This Row],[Totaal kosten]],"")</f>
        <v/>
      </c>
      <c r="FL18" s="150" t="str">
        <f>IF(Tbl.Kosten[[#This Row],[Sanr.]]=FL$7,Tbl.Kosten[[#This Row],[Totaal kosten]],"")</f>
        <v/>
      </c>
      <c r="FM18" s="150" t="str">
        <f>IF(Tbl.Kosten[[#This Row],[Sanr.]]=FM$7,Tbl.Kosten[[#This Row],[Totaal kosten]],"")</f>
        <v/>
      </c>
      <c r="FN18" s="150" t="str">
        <f>IF(Tbl.Kosten[[#This Row],[Sanr.]]=FN$7,Tbl.Kosten[[#This Row],[Totaal kosten]],"")</f>
        <v/>
      </c>
      <c r="FO18" s="150" t="str">
        <f>IF(Tbl.Kosten[[#This Row],[Sanr.]]=FO$7,Tbl.Kosten[[#This Row],[Totaal kosten]],"")</f>
        <v/>
      </c>
      <c r="FP18" s="150" t="str">
        <f>IF(Tbl.Kosten[[#This Row],[Sanr.]]=FP$7,Tbl.Kosten[[#This Row],[Totaal kosten]],"")</f>
        <v/>
      </c>
      <c r="FQ18" s="150" t="str">
        <f>IF(Tbl.Kosten[[#This Row],[Sanr.]]=FQ$7,Tbl.Kosten[[#This Row],[Totaal kosten]],"")</f>
        <v/>
      </c>
      <c r="FR18" s="150" t="str">
        <f>IF(Tbl.Kosten[[#This Row],[Sanr.]]=FR$7,Tbl.Kosten[[#This Row],[Totaal kosten]],"")</f>
        <v/>
      </c>
      <c r="FS18" s="150" t="str">
        <f>IF(Tbl.Kosten[[#This Row],[Sanr.]]=FS$7,Tbl.Kosten[[#This Row],[Totaal kosten]],"")</f>
        <v/>
      </c>
      <c r="FT18" s="150" t="str">
        <f>IF(Tbl.Kosten[[#This Row],[Sanr.]]=FT$7,Tbl.Kosten[[#This Row],[Totaal kosten]],"")</f>
        <v/>
      </c>
      <c r="FU18" s="150" t="str">
        <f>IF(Tbl.Kosten[[#This Row],[Sanr.]]=FU$7,Tbl.Kosten[[#This Row],[Totaal kosten]],"")</f>
        <v/>
      </c>
      <c r="FV18" s="150" t="str">
        <f>IF(Tbl.Kosten[[#This Row],[Sanr.]]=FV$7,Tbl.Kosten[[#This Row],[Totaal kosten]],"")</f>
        <v/>
      </c>
      <c r="FW18" s="150" t="str">
        <f>IFERROR(_xlfn.XLOOKUP(Tbl.Kosten[[#This Row],[Activiteitencode]],Tbl.Activiteiten[Activiteitcode],Tbl.Activiteiten[Anr.],"",0,1),"")</f>
        <v/>
      </c>
      <c r="FX18" s="169" t="str">
        <f>_xlfn.CONCAT(Tbl.Kosten[[#This Row],[Pnr.]],Tbl.Kosten[[#This Row],[Sanr.]])</f>
        <v>P1</v>
      </c>
      <c r="FY18" s="150">
        <f>Tbl.Kosten[[#This Row],[Totaal kosten]]-Tbl.Kosten[[#This Row],[Subsidie]]</f>
        <v>0</v>
      </c>
      <c r="FZ18" s="150">
        <f>IF(Tbl.Kosten[[#This Row],[Pnr.]]=FZ$7,Tbl.Kosten[[#This Row],[Te financieren]],"")</f>
        <v>0</v>
      </c>
      <c r="GA18" s="150" t="str">
        <f>IF(Tbl.Kosten[[#This Row],[Pnr.]]=GA$7,Tbl.Kosten[[#This Row],[Te financieren]],"")</f>
        <v/>
      </c>
      <c r="GB18" s="150" t="str">
        <f>IF(Tbl.Kosten[[#This Row],[Pnr.]]=GB$7,Tbl.Kosten[[#This Row],[Te financieren]],"")</f>
        <v/>
      </c>
      <c r="GC18" s="150" t="str">
        <f>IF(Tbl.Kosten[[#This Row],[Pnr.]]=GC$7,Tbl.Kosten[[#This Row],[Te financieren]],"")</f>
        <v/>
      </c>
      <c r="GD18" s="150" t="str">
        <f>IF(Tbl.Kosten[[#This Row],[Pnr.]]=GD$7,Tbl.Kosten[[#This Row],[Te financieren]],"")</f>
        <v/>
      </c>
      <c r="GE18" s="150" t="str">
        <f>IF(Tbl.Kosten[[#This Row],[Pnr.]]=GE$7,Tbl.Kosten[[#This Row],[Te financieren]],"")</f>
        <v/>
      </c>
      <c r="GF18" s="150" t="str">
        <f>IF(Tbl.Kosten[[#This Row],[Pnr.]]=GF$7,Tbl.Kosten[[#This Row],[Te financieren]],"")</f>
        <v/>
      </c>
      <c r="GG18" s="150" t="str">
        <f>IF(Tbl.Kosten[[#This Row],[Pnr.]]=GG$7,Tbl.Kosten[[#This Row],[Te financieren]],"")</f>
        <v/>
      </c>
      <c r="GH18" s="150" t="str">
        <f>IF(Tbl.Kosten[[#This Row],[Pnr.]]=GH$7,Tbl.Kosten[[#This Row],[Te financieren]],"")</f>
        <v/>
      </c>
      <c r="GI18" s="150" t="str">
        <f>IF(Tbl.Kosten[[#This Row],[Pnr.]]=GI$7,Tbl.Kosten[[#This Row],[Te financieren]],"")</f>
        <v/>
      </c>
      <c r="GJ18" s="150" t="str">
        <f>IF(Tbl.Kosten[[#This Row],[Pnr.]]=GJ$7,Tbl.Kosten[[#This Row],[Te financieren]],"")</f>
        <v/>
      </c>
      <c r="GK18" s="150" t="str">
        <f>IF(Tbl.Kosten[[#This Row],[Pnr.]]=GK$7,Tbl.Kosten[[#This Row],[Te financieren]],"")</f>
        <v/>
      </c>
      <c r="GL18" s="150" t="str">
        <f>IF(Tbl.Kosten[[#This Row],[Pnr.]]=GL$7,Tbl.Kosten[[#This Row],[Te financieren]],"")</f>
        <v/>
      </c>
      <c r="GM18" s="150" t="str">
        <f>IF(Tbl.Kosten[[#This Row],[Pnr.]]=GM$7,Tbl.Kosten[[#This Row],[Te financieren]],"")</f>
        <v/>
      </c>
      <c r="GN18" s="150" t="str">
        <f>IF(Tbl.Kosten[[#This Row],[Pnr.]]=GN$7,Tbl.Kosten[[#This Row],[Te financieren]],"")</f>
        <v/>
      </c>
      <c r="GO18" s="150" t="str">
        <f>IF(Tbl.Kosten[[#This Row],[Pnr.]]=GO$7,Tbl.Kosten[[#This Row],[Te financieren]],"")</f>
        <v/>
      </c>
      <c r="GP18" s="150" t="str">
        <f>IF(Tbl.Kosten[[#This Row],[Pnr.]]=GP$7,Tbl.Kosten[[#This Row],[Te financieren]],"")</f>
        <v/>
      </c>
      <c r="GQ18" s="150" t="str">
        <f>IF(Tbl.Kosten[[#This Row],[Pnr.]]=GQ$7,Tbl.Kosten[[#This Row],[Te financieren]],"")</f>
        <v/>
      </c>
      <c r="GR18" s="150" t="str">
        <f>IF(Tbl.Kosten[[#This Row],[Pnr.]]=GR$7,Tbl.Kosten[[#This Row],[Te financieren]],"")</f>
        <v/>
      </c>
      <c r="GS18" s="150" t="str">
        <f>IF(Tbl.Kosten[[#This Row],[Pnr.]]=GS$7,Tbl.Kosten[[#This Row],[Te financieren]],"")</f>
        <v/>
      </c>
      <c r="GT18" s="150" t="str">
        <f>IF(Tbl.Kosten[[#This Row],[Pnr.]]=GT$7,Tbl.Kosten[[#This Row],[Te financieren]],"")</f>
        <v/>
      </c>
      <c r="GU18" s="150" t="str">
        <f>IF(Tbl.Kosten[[#This Row],[Pnr.]]=GU$7,Tbl.Kosten[[#This Row],[Te financieren]],"")</f>
        <v/>
      </c>
      <c r="GV18" s="150" t="str">
        <f>IF(Tbl.Kosten[[#This Row],[Pnr.]]=GV$7,Tbl.Kosten[[#This Row],[Te financieren]],"")</f>
        <v/>
      </c>
      <c r="GW18" s="150" t="str">
        <f>IF(Tbl.Kosten[[#This Row],[Pnr.]]=GW$7,Tbl.Kosten[[#This Row],[Te financieren]],"")</f>
        <v/>
      </c>
      <c r="GX18" s="150" t="str">
        <f>IF(Tbl.Kosten[[#This Row],[Pnr.]]=GX$7,Tbl.Kosten[[#This Row],[Te financieren]],"")</f>
        <v/>
      </c>
      <c r="GY18" s="150" t="str">
        <f>IF(Tbl.Kosten[[#This Row],[Pnr.]]=GY$7,Tbl.Kosten[[#This Row],[Te financieren]],"")</f>
        <v/>
      </c>
      <c r="GZ18" s="150" t="str">
        <f>IF(Tbl.Kosten[[#This Row],[Pnr.]]=GZ$7,Tbl.Kosten[[#This Row],[Te financieren]],"")</f>
        <v/>
      </c>
      <c r="HA18" s="150" t="str">
        <f>IF(Tbl.Kosten[[#This Row],[Pnr.]]=HA$7,Tbl.Kosten[[#This Row],[Te financieren]],"")</f>
        <v/>
      </c>
      <c r="HB18" s="150" t="str">
        <f>IF(Tbl.Kosten[[#This Row],[Pnr.]]=HB$7,Tbl.Kosten[[#This Row],[Te financieren]],"")</f>
        <v/>
      </c>
      <c r="HC18" s="150" t="str">
        <f>IF(Tbl.Kosten[[#This Row],[Pnr.]]=HC$7,Tbl.Kosten[[#This Row],[Te financieren]],"")</f>
        <v/>
      </c>
      <c r="HD18" s="150" t="str">
        <f>IF(Tbl.Kosten[[#This Row],[Pnr.]]=HD$7,Tbl.Kosten[[#This Row],[Te financieren]],"")</f>
        <v/>
      </c>
      <c r="HE18" s="150" t="str">
        <f>IF(Tbl.Kosten[[#This Row],[Pnr.]]=HE$7,Tbl.Kosten[[#This Row],[Te financieren]],"")</f>
        <v/>
      </c>
      <c r="HF18" s="150" t="str">
        <f>IF(Tbl.Kosten[[#This Row],[Pnr.]]=HF$7,Tbl.Kosten[[#This Row],[Te financieren]],"")</f>
        <v/>
      </c>
      <c r="HG18" s="150" t="str">
        <f>IF(Tbl.Kosten[[#This Row],[Pnr.]]=HG$7,Tbl.Kosten[[#This Row],[Te financieren]],"")</f>
        <v/>
      </c>
      <c r="HH18" s="150" t="str">
        <f>IF(Tbl.Kosten[[#This Row],[Pnr.]]=HH$7,Tbl.Kosten[[#This Row],[Te financieren]],"")</f>
        <v/>
      </c>
      <c r="HI18" s="150" t="str">
        <f>IF(Tbl.Kosten[[#This Row],[Pnr.]]=HI$7,Tbl.Kosten[[#This Row],[Te financieren]],"")</f>
        <v/>
      </c>
      <c r="HJ18" s="150" t="str">
        <f>IF(Tbl.Kosten[[#This Row],[Pnr.]]=HJ$7,Tbl.Kosten[[#This Row],[Te financieren]],"")</f>
        <v/>
      </c>
      <c r="HK18" s="150" t="str">
        <f>IF(Tbl.Kosten[[#This Row],[Pnr.]]=HK$7,Tbl.Kosten[[#This Row],[Te financieren]],"")</f>
        <v/>
      </c>
      <c r="HL18" s="150" t="str">
        <f>IF(Tbl.Kosten[[#This Row],[Pnr.]]=HL$7,Tbl.Kosten[[#This Row],[Te financieren]],"")</f>
        <v/>
      </c>
      <c r="HM18" s="150" t="str">
        <f>IF(Tbl.Kosten[[#This Row],[Pnr.]]=HM$7,Tbl.Kosten[[#This Row],[Te financieren]],"")</f>
        <v/>
      </c>
      <c r="HN18" s="150" t="str">
        <f>IF(Tbl.Kosten[[#This Row],[Pnr.]]=HN$7,Tbl.Kosten[[#This Row],[Te financieren]],"")</f>
        <v/>
      </c>
      <c r="HO18" s="150" t="str">
        <f>IF(Tbl.Kosten[[#This Row],[Pnr.]]=HO$7,Tbl.Kosten[[#This Row],[Te financieren]],"")</f>
        <v/>
      </c>
      <c r="HP18" s="150" t="str">
        <f>IF(Tbl.Kosten[[#This Row],[Pnr.]]=HP$7,Tbl.Kosten[[#This Row],[Te financieren]],"")</f>
        <v/>
      </c>
      <c r="HQ18" s="150" t="str">
        <f>IF(Tbl.Kosten[[#This Row],[Pnr.]]=HQ$7,Tbl.Kosten[[#This Row],[Te financieren]],"")</f>
        <v/>
      </c>
      <c r="HR18" s="150" t="str">
        <f>IF(Tbl.Kosten[[#This Row],[Pnr.]]=HR$7,Tbl.Kosten[[#This Row],[Te financieren]],"")</f>
        <v/>
      </c>
      <c r="HS18" s="150" t="str">
        <f>IF(Tbl.Kosten[[#This Row],[Pnr.]]=HS$7,Tbl.Kosten[[#This Row],[Te financieren]],"")</f>
        <v/>
      </c>
      <c r="HT18" s="150" t="str">
        <f>IF(Tbl.Kosten[[#This Row],[Pnr.]]=HT$7,Tbl.Kosten[[#This Row],[Te financieren]],"")</f>
        <v/>
      </c>
      <c r="HU18" s="150" t="str">
        <f>IF(Tbl.Kosten[[#This Row],[Pnr.]]=HU$7,Tbl.Kosten[[#This Row],[Te financieren]],"")</f>
        <v/>
      </c>
      <c r="HV18" s="150" t="str">
        <f>IF(Tbl.Kosten[[#This Row],[Pnr.]]=HV$7,Tbl.Kosten[[#This Row],[Te financieren]],"")</f>
        <v/>
      </c>
      <c r="HW18" s="150" t="str">
        <f>IF(Tbl.Kosten[[#This Row],[Pnr.]]=HW$7,Tbl.Kosten[[#This Row],[Te financieren]],"")</f>
        <v/>
      </c>
    </row>
    <row r="19" spans="2:231" x14ac:dyDescent="0.3">
      <c r="B19" s="134"/>
      <c r="C19" s="137"/>
      <c r="D19" s="136"/>
      <c r="E19" s="261"/>
      <c r="F19" s="135"/>
      <c r="G19" s="11" t="str">
        <f>IF(Tbl.Kosten[[#This Row],[Medewerker e/o 
functie]]&lt;&gt;"",_xlfn.XLOOKUP(Tbl.Kosten[[#This Row],[Medewerker e/o 
functie]],Tbl.Uurtarief[Medewerker en/of functie],Tbl.Uurtarief[Uurtarief],"",0,1),"")</f>
        <v/>
      </c>
      <c r="H19" s="121">
        <f>IFERROR(Tbl.Kosten[[#This Row],[Uren]]*Tbl.Kosten[[#This Row],[Uurtarief]],0)</f>
        <v>0</v>
      </c>
      <c r="I19" s="119" t="str">
        <f>IF(Tbl.Kosten[[#This Row],[Subtotaal uren]]&lt;&gt;0,_xlfn.XLOOKUP(Tbl.Kosten[[#This Row],[Medewerker e/o 
functie]],Tbl.Uurtarief[Medewerker en/of functie],Tbl.Uurtarief[Kostensoort arbeid],"",0,1),"")</f>
        <v/>
      </c>
      <c r="J19" s="137"/>
      <c r="K19" s="135"/>
      <c r="L19" s="139" t="str">
        <f>IF(Tbl.Kosten[[#This Row],[Activum]]&lt;&gt;"",_xlfn.XLOOKUP(Tbl.Kosten[[#This Row],[Activum]],Tbl.Afschrijvingskosten[Activum],Tbl.Afschrijvingskosten[Tarief per afschrijvings-eenheid],"",0,1),"")</f>
        <v/>
      </c>
      <c r="M19" s="122">
        <f>IFERROR(Tbl.Kosten[[#This Row],[Een-
heden]]*Tbl.Kosten[[#This Row],[Afschrijvings-
tarief]],0)</f>
        <v>0</v>
      </c>
      <c r="N19" s="122" t="str">
        <f>IF(Tbl.Kosten[[#This Row],[Subtotaal afschrijving]]&lt;&gt;0,Lijsten!$A$7,"")</f>
        <v/>
      </c>
      <c r="O19" s="140"/>
      <c r="P19" s="135"/>
      <c r="Q19" s="138"/>
      <c r="R19" s="122">
        <f>IFERROR(Tbl.Kosten[[#This Row],[Aantal]]*Tbl.Kosten[[#This Row],[Tarief]],0)</f>
        <v>0</v>
      </c>
      <c r="S19" s="8">
        <f>IFERROR(Tbl.Kosten[[#This Row],[Subtotaal overige kosten]]+Tbl.Kosten[[#This Row],[Subtotaal uren]]+Tbl.Kosten[[#This Row],[Subtotaal afschrijving]],0)</f>
        <v>0</v>
      </c>
      <c r="T19" s="8">
        <f>IFERROR(Tbl.Kosten[[#This Row],[Totaal kosten]]*Tbl.Kosten[[#This Row],[Subsidie%]],0)</f>
        <v>0</v>
      </c>
      <c r="U19" s="4" t="str" cm="1">
        <f t="array" ref="U19">IFERROR(_xlfn.IFS(Tbl.Kosten[[#This Row],[Subtotaal uren]]&lt;&gt;0,Tbl.Kosten[[#This Row],[Kostensoort arbeid]],Tbl.Kosten[[#This Row],[Subtotaal afschrijving]]&lt;&gt;0,Tbl.Kosten[[#This Row],[Kostensoort afschrijving]],Tbl.Kosten[[#This Row],[Subtotaal overige kosten]]&lt;&gt;0,Tbl.Kosten[[#This Row],[Kostensoort overig]]),"")</f>
        <v/>
      </c>
      <c r="V19" s="4" t="str">
        <f>IFERROR(_xlfn.XLOOKUP(Tbl.Kosten[[#This Row],[Activiteitencode]],Tbl.Activiteiten[Activiteitcode],Tbl.Activiteiten[Werkpakketcode],"",0,1),"")</f>
        <v/>
      </c>
      <c r="W19" s="4" t="str">
        <f>IFERROR(_xlfn.XLOOKUP(Tbl.Kosten[[#This Row],[Werkpakketcode]],Tbl.Werkpakketten[Werkpakketcode],Tbl.Werkpakketten[Subsidiabele activiteit],"",0,1),"")</f>
        <v/>
      </c>
      <c r="X19" s="12">
        <f>IFERROR(_xlfn.XLOOKUP(Tbl.Kosten[[#This Row],[Sanr.]],Tbl.Subsidiehoogte[SAnr.],Tbl.Subsidiehoogte[Sub. Percentage],0,0,1),0)</f>
        <v>0</v>
      </c>
      <c r="Y19" s="144" t="str">
        <f>IFERROR(_xlfn.XLOOKUP(Tbl.Kosten[[#This Row],[Partnercode]],Tbl.Projectpartners[Partnercode],Tbl.Projectpartners[PNr.],"",0,1),"")</f>
        <v>P1</v>
      </c>
      <c r="Z19" s="148">
        <f>IF(Tbl.Kosten[[#This Row],[Pnr.]]=Z$7,Tbl.Kosten[[#This Row],[Totaal kosten]],"")</f>
        <v>0</v>
      </c>
      <c r="AA19" s="148" t="str">
        <f>IF(Tbl.Kosten[[#This Row],[Pnr.]]=AA$7,Tbl.Kosten[[#This Row],[Totaal kosten]],"")</f>
        <v/>
      </c>
      <c r="AB19" s="148" t="str">
        <f>IF(Tbl.Kosten[[#This Row],[Pnr.]]=AB$7,Tbl.Kosten[[#This Row],[Totaal kosten]],"")</f>
        <v/>
      </c>
      <c r="AC19" s="148" t="str">
        <f>IF(Tbl.Kosten[[#This Row],[Pnr.]]=AC$7,Tbl.Kosten[[#This Row],[Totaal kosten]],"")</f>
        <v/>
      </c>
      <c r="AD19" s="148" t="str">
        <f>IF(Tbl.Kosten[[#This Row],[Pnr.]]=AD$7,Tbl.Kosten[[#This Row],[Totaal kosten]],"")</f>
        <v/>
      </c>
      <c r="AE19" s="148" t="str">
        <f>IF(Tbl.Kosten[[#This Row],[Pnr.]]=AE$7,Tbl.Kosten[[#This Row],[Totaal kosten]],"")</f>
        <v/>
      </c>
      <c r="AF19" s="148" t="str">
        <f>IF(Tbl.Kosten[[#This Row],[Pnr.]]=AF$7,Tbl.Kosten[[#This Row],[Totaal kosten]],"")</f>
        <v/>
      </c>
      <c r="AG19" s="148" t="str">
        <f>IF(Tbl.Kosten[[#This Row],[Pnr.]]=AG$7,Tbl.Kosten[[#This Row],[Totaal kosten]],"")</f>
        <v/>
      </c>
      <c r="AH19" s="148" t="str">
        <f>IF(Tbl.Kosten[[#This Row],[Pnr.]]=AH$7,Tbl.Kosten[[#This Row],[Totaal kosten]],"")</f>
        <v/>
      </c>
      <c r="AI19" s="148" t="str">
        <f>IF(Tbl.Kosten[[#This Row],[Pnr.]]=AI$7,Tbl.Kosten[[#This Row],[Totaal kosten]],"")</f>
        <v/>
      </c>
      <c r="AJ19" s="148" t="str">
        <f>IF(Tbl.Kosten[[#This Row],[Pnr.]]=AJ$7,Tbl.Kosten[[#This Row],[Totaal kosten]],"")</f>
        <v/>
      </c>
      <c r="AK19" s="148" t="str">
        <f>IF(Tbl.Kosten[[#This Row],[Pnr.]]=AK$7,Tbl.Kosten[[#This Row],[Totaal kosten]],"")</f>
        <v/>
      </c>
      <c r="AL19" s="148" t="str">
        <f>IF(Tbl.Kosten[[#This Row],[Pnr.]]=AL$7,Tbl.Kosten[[#This Row],[Totaal kosten]],"")</f>
        <v/>
      </c>
      <c r="AM19" s="148" t="str">
        <f>IF(Tbl.Kosten[[#This Row],[Pnr.]]=AM$7,Tbl.Kosten[[#This Row],[Totaal kosten]],"")</f>
        <v/>
      </c>
      <c r="AN19" s="148" t="str">
        <f>IF(Tbl.Kosten[[#This Row],[Pnr.]]=AN$7,Tbl.Kosten[[#This Row],[Totaal kosten]],"")</f>
        <v/>
      </c>
      <c r="AO19" s="148" t="str">
        <f>IF(Tbl.Kosten[[#This Row],[Pnr.]]=AO$7,Tbl.Kosten[[#This Row],[Totaal kosten]],"")</f>
        <v/>
      </c>
      <c r="AP19" s="148" t="str">
        <f>IF(Tbl.Kosten[[#This Row],[Pnr.]]=AP$7,Tbl.Kosten[[#This Row],[Totaal kosten]],"")</f>
        <v/>
      </c>
      <c r="AQ19" s="148" t="str">
        <f>IF(Tbl.Kosten[[#This Row],[Pnr.]]=AQ$7,Tbl.Kosten[[#This Row],[Totaal kosten]],"")</f>
        <v/>
      </c>
      <c r="AR19" s="148" t="str">
        <f>IF(Tbl.Kosten[[#This Row],[Pnr.]]=AR$7,Tbl.Kosten[[#This Row],[Totaal kosten]],"")</f>
        <v/>
      </c>
      <c r="AS19" s="148" t="str">
        <f>IF(Tbl.Kosten[[#This Row],[Pnr.]]=AS$7,Tbl.Kosten[[#This Row],[Totaal kosten]],"")</f>
        <v/>
      </c>
      <c r="AT19" s="148" t="str">
        <f>IF(Tbl.Kosten[[#This Row],[Pnr.]]=AT$7,Tbl.Kosten[[#This Row],[Totaal kosten]],"")</f>
        <v/>
      </c>
      <c r="AU19" s="148" t="str">
        <f>IF(Tbl.Kosten[[#This Row],[Pnr.]]=AU$7,Tbl.Kosten[[#This Row],[Totaal kosten]],"")</f>
        <v/>
      </c>
      <c r="AV19" s="148" t="str">
        <f>IF(Tbl.Kosten[[#This Row],[Pnr.]]=AV$7,Tbl.Kosten[[#This Row],[Totaal kosten]],"")</f>
        <v/>
      </c>
      <c r="AW19" s="148" t="str">
        <f>IF(Tbl.Kosten[[#This Row],[Pnr.]]=AW$7,Tbl.Kosten[[#This Row],[Totaal kosten]],"")</f>
        <v/>
      </c>
      <c r="AX19" s="148" t="str">
        <f>IF(Tbl.Kosten[[#This Row],[Pnr.]]=AX$7,Tbl.Kosten[[#This Row],[Totaal kosten]],"")</f>
        <v/>
      </c>
      <c r="AY19" s="148" t="str">
        <f>IF(Tbl.Kosten[[#This Row],[Pnr.]]=AY$7,Tbl.Kosten[[#This Row],[Totaal kosten]],"")</f>
        <v/>
      </c>
      <c r="AZ19" s="148" t="str">
        <f>IF(Tbl.Kosten[[#This Row],[Pnr.]]=AZ$7,Tbl.Kosten[[#This Row],[Totaal kosten]],"")</f>
        <v/>
      </c>
      <c r="BA19" s="148" t="str">
        <f>IF(Tbl.Kosten[[#This Row],[Pnr.]]=BA$7,Tbl.Kosten[[#This Row],[Totaal kosten]],"")</f>
        <v/>
      </c>
      <c r="BB19" s="148" t="str">
        <f>IF(Tbl.Kosten[[#This Row],[Pnr.]]=BB$7,Tbl.Kosten[[#This Row],[Totaal kosten]],"")</f>
        <v/>
      </c>
      <c r="BC19" s="148" t="str">
        <f>IF(Tbl.Kosten[[#This Row],[Pnr.]]=BC$7,Tbl.Kosten[[#This Row],[Totaal kosten]],"")</f>
        <v/>
      </c>
      <c r="BD19" s="148" t="str">
        <f>IF(Tbl.Kosten[[#This Row],[Pnr.]]=BD$7,Tbl.Kosten[[#This Row],[Totaal kosten]],"")</f>
        <v/>
      </c>
      <c r="BE19" s="148" t="str">
        <f>IF(Tbl.Kosten[[#This Row],[Pnr.]]=BE$7,Tbl.Kosten[[#This Row],[Totaal kosten]],"")</f>
        <v/>
      </c>
      <c r="BF19" s="148" t="str">
        <f>IF(Tbl.Kosten[[#This Row],[Pnr.]]=BF$7,Tbl.Kosten[[#This Row],[Totaal kosten]],"")</f>
        <v/>
      </c>
      <c r="BG19" s="148" t="str">
        <f>IF(Tbl.Kosten[[#This Row],[Pnr.]]=BG$7,Tbl.Kosten[[#This Row],[Totaal kosten]],"")</f>
        <v/>
      </c>
      <c r="BH19" s="148" t="str">
        <f>IF(Tbl.Kosten[[#This Row],[Pnr.]]=BH$7,Tbl.Kosten[[#This Row],[Totaal kosten]],"")</f>
        <v/>
      </c>
      <c r="BI19" s="148" t="str">
        <f>IF(Tbl.Kosten[[#This Row],[Pnr.]]=BI$7,Tbl.Kosten[[#This Row],[Totaal kosten]],"")</f>
        <v/>
      </c>
      <c r="BJ19" s="148" t="str">
        <f>IF(Tbl.Kosten[[#This Row],[Pnr.]]=BJ$7,Tbl.Kosten[[#This Row],[Totaal kosten]],"")</f>
        <v/>
      </c>
      <c r="BK19" s="148" t="str">
        <f>IF(Tbl.Kosten[[#This Row],[Pnr.]]=BK$7,Tbl.Kosten[[#This Row],[Totaal kosten]],"")</f>
        <v/>
      </c>
      <c r="BL19" s="148" t="str">
        <f>IF(Tbl.Kosten[[#This Row],[Pnr.]]=BL$7,Tbl.Kosten[[#This Row],[Totaal kosten]],"")</f>
        <v/>
      </c>
      <c r="BM19" s="148" t="str">
        <f>IF(Tbl.Kosten[[#This Row],[Pnr.]]=BM$7,Tbl.Kosten[[#This Row],[Totaal kosten]],"")</f>
        <v/>
      </c>
      <c r="BN19" s="148" t="str">
        <f>IF(Tbl.Kosten[[#This Row],[Pnr.]]=BN$7,Tbl.Kosten[[#This Row],[Totaal kosten]],"")</f>
        <v/>
      </c>
      <c r="BO19" s="148" t="str">
        <f>IF(Tbl.Kosten[[#This Row],[Pnr.]]=BO$7,Tbl.Kosten[[#This Row],[Totaal kosten]],"")</f>
        <v/>
      </c>
      <c r="BP19" s="148" t="str">
        <f>IF(Tbl.Kosten[[#This Row],[Pnr.]]=BP$7,Tbl.Kosten[[#This Row],[Totaal kosten]],"")</f>
        <v/>
      </c>
      <c r="BQ19" s="148" t="str">
        <f>IF(Tbl.Kosten[[#This Row],[Pnr.]]=BQ$7,Tbl.Kosten[[#This Row],[Totaal kosten]],"")</f>
        <v/>
      </c>
      <c r="BR19" s="148" t="str">
        <f>IF(Tbl.Kosten[[#This Row],[Pnr.]]=BR$7,Tbl.Kosten[[#This Row],[Totaal kosten]],"")</f>
        <v/>
      </c>
      <c r="BS19" s="148" t="str">
        <f>IF(Tbl.Kosten[[#This Row],[Pnr.]]=BS$7,Tbl.Kosten[[#This Row],[Totaal kosten]],"")</f>
        <v/>
      </c>
      <c r="BT19" s="148" t="str">
        <f>IF(Tbl.Kosten[[#This Row],[Pnr.]]=BT$7,Tbl.Kosten[[#This Row],[Totaal kosten]],"")</f>
        <v/>
      </c>
      <c r="BU19" s="148" t="str">
        <f>IF(Tbl.Kosten[[#This Row],[Pnr.]]=BU$7,Tbl.Kosten[[#This Row],[Totaal kosten]],"")</f>
        <v/>
      </c>
      <c r="BV19" s="148" t="str">
        <f>IF(Tbl.Kosten[[#This Row],[Pnr.]]=BV$7,Tbl.Kosten[[#This Row],[Totaal kosten]],"")</f>
        <v/>
      </c>
      <c r="BW19" s="148" t="str">
        <f>IF(Tbl.Kosten[[#This Row],[Pnr.]]=BW$7,Tbl.Kosten[[#This Row],[Totaal kosten]],"")</f>
        <v/>
      </c>
      <c r="BX19" s="148" t="str">
        <f>IFERROR(_xlfn.XLOOKUP(Tbl.Kosten[[#This Row],[Werkpakketcode]],Tbl.Werkpakketten[Werkpakketcode],Tbl.Werkpakketten[WPnr.],"",0,1),"")</f>
        <v/>
      </c>
      <c r="BY19" s="148" t="str">
        <f>IF(Tbl.Kosten[[#This Row],[WPnr.]]=BY$7,Tbl.Kosten[[#This Row],[Totaal kosten]],"")</f>
        <v/>
      </c>
      <c r="BZ19" s="148" t="str">
        <f>IF(Tbl.Kosten[[#This Row],[WPnr.]]=BZ$7,Tbl.Kosten[[#This Row],[Totaal kosten]],"")</f>
        <v/>
      </c>
      <c r="CA19" s="148" t="str">
        <f>IF(Tbl.Kosten[[#This Row],[WPnr.]]=CA$7,Tbl.Kosten[[#This Row],[Totaal kosten]],"")</f>
        <v/>
      </c>
      <c r="CB19" s="148" t="str">
        <f>IF(Tbl.Kosten[[#This Row],[WPnr.]]=CB$7,Tbl.Kosten[[#This Row],[Totaal kosten]],"")</f>
        <v/>
      </c>
      <c r="CC19" s="148" t="str">
        <f>IF(Tbl.Kosten[[#This Row],[WPnr.]]=CC$7,Tbl.Kosten[[#This Row],[Totaal kosten]],"")</f>
        <v/>
      </c>
      <c r="CD19" s="148" t="str">
        <f>IF(Tbl.Kosten[[#This Row],[WPnr.]]=CD$7,Tbl.Kosten[[#This Row],[Totaal kosten]],"")</f>
        <v/>
      </c>
      <c r="CE19" s="148" t="str">
        <f>IF(Tbl.Kosten[[#This Row],[WPnr.]]=CE$7,Tbl.Kosten[[#This Row],[Totaal kosten]],"")</f>
        <v/>
      </c>
      <c r="CF19" s="148" t="str">
        <f>IF(Tbl.Kosten[[#This Row],[WPnr.]]=CF$7,Tbl.Kosten[[#This Row],[Totaal kosten]],"")</f>
        <v/>
      </c>
      <c r="CG19" s="148" t="str">
        <f>IF(Tbl.Kosten[[#This Row],[WPnr.]]=CG$7,Tbl.Kosten[[#This Row],[Totaal kosten]],"")</f>
        <v/>
      </c>
      <c r="CH19" s="148" t="str">
        <f>IF(Tbl.Kosten[[#This Row],[WPnr.]]=CH$7,Tbl.Kosten[[#This Row],[Totaal kosten]],"")</f>
        <v/>
      </c>
      <c r="CI19" s="148" t="str">
        <f>IF(Tbl.Kosten[[#This Row],[WPnr.]]=CI$7,Tbl.Kosten[[#This Row],[Totaal kosten]],"")</f>
        <v/>
      </c>
      <c r="CJ19" s="148" t="str">
        <f>IF(Tbl.Kosten[[#This Row],[WPnr.]]=CJ$7,Tbl.Kosten[[#This Row],[Totaal kosten]],"")</f>
        <v/>
      </c>
      <c r="CK19" s="148" t="str">
        <f>IF(Tbl.Kosten[[#This Row],[WPnr.]]=CK$7,Tbl.Kosten[[#This Row],[Totaal kosten]],"")</f>
        <v/>
      </c>
      <c r="CL19" s="148" t="str">
        <f>IF(Tbl.Kosten[[#This Row],[WPnr.]]=CL$7,Tbl.Kosten[[#This Row],[Totaal kosten]],"")</f>
        <v/>
      </c>
      <c r="CM19" s="148" t="str">
        <f>IF(Tbl.Kosten[[#This Row],[WPnr.]]=CM$7,Tbl.Kosten[[#This Row],[Totaal kosten]],"")</f>
        <v/>
      </c>
      <c r="CN19" s="148" t="str">
        <f>IF(Tbl.Kosten[[#This Row],[WPnr.]]=CN$7,Tbl.Kosten[[#This Row],[Totaal kosten]],"")</f>
        <v/>
      </c>
      <c r="CO19" s="148" t="str">
        <f>IF(Tbl.Kosten[[#This Row],[WPnr.]]=CO$7,Tbl.Kosten[[#This Row],[Totaal kosten]],"")</f>
        <v/>
      </c>
      <c r="CP19" s="148" t="str">
        <f>IF(Tbl.Kosten[[#This Row],[WPnr.]]=CP$7,Tbl.Kosten[[#This Row],[Totaal kosten]],"")</f>
        <v/>
      </c>
      <c r="CQ19" s="148" t="str">
        <f>IF(Tbl.Kosten[[#This Row],[WPnr.]]=CQ$7,Tbl.Kosten[[#This Row],[Totaal kosten]],"")</f>
        <v/>
      </c>
      <c r="CR19" s="148" t="str">
        <f>IF(Tbl.Kosten[[#This Row],[WPnr.]]=CR$7,Tbl.Kosten[[#This Row],[Totaal kosten]],"")</f>
        <v/>
      </c>
      <c r="CS19" s="148" t="str">
        <f>IF(Tbl.Kosten[[#This Row],[WPnr.]]=CS$7,Tbl.Kosten[[#This Row],[Totaal kosten]],"")</f>
        <v/>
      </c>
      <c r="CT19" s="148" t="str">
        <f>IF(Tbl.Kosten[[#This Row],[WPnr.]]=CT$7,Tbl.Kosten[[#This Row],[Totaal kosten]],"")</f>
        <v/>
      </c>
      <c r="CU19" s="148" t="str">
        <f>IF(Tbl.Kosten[[#This Row],[WPnr.]]=CU$7,Tbl.Kosten[[#This Row],[Totaal kosten]],"")</f>
        <v/>
      </c>
      <c r="CV19" s="148" t="str">
        <f>IF(Tbl.Kosten[[#This Row],[WPnr.]]=CV$7,Tbl.Kosten[[#This Row],[Totaal kosten]],"")</f>
        <v/>
      </c>
      <c r="CW19" s="148" t="str">
        <f>IF(Tbl.Kosten[[#This Row],[WPnr.]]=CW$7,Tbl.Kosten[[#This Row],[Totaal kosten]],"")</f>
        <v/>
      </c>
      <c r="CX19" s="148" t="str">
        <f>IF(Tbl.Kosten[[#This Row],[WPnr.]]=CX$7,Tbl.Kosten[[#This Row],[Totaal kosten]],"")</f>
        <v/>
      </c>
      <c r="CY19" s="148" t="str">
        <f>IF(Tbl.Kosten[[#This Row],[WPnr.]]=CY$7,Tbl.Kosten[[#This Row],[Totaal kosten]],"")</f>
        <v/>
      </c>
      <c r="CZ19" s="148" t="str">
        <f>IF(Tbl.Kosten[[#This Row],[WPnr.]]=CZ$7,Tbl.Kosten[[#This Row],[Totaal kosten]],"")</f>
        <v/>
      </c>
      <c r="DA19" s="148" t="str">
        <f>IF(Tbl.Kosten[[#This Row],[WPnr.]]=DA$7,Tbl.Kosten[[#This Row],[Totaal kosten]],"")</f>
        <v/>
      </c>
      <c r="DB19" s="148" t="str">
        <f>IF(Tbl.Kosten[[#This Row],[WPnr.]]=DB$7,Tbl.Kosten[[#This Row],[Totaal kosten]],"")</f>
        <v/>
      </c>
      <c r="DC19" s="148" t="str">
        <f>IF(Tbl.Kosten[[#This Row],[WPnr.]]=DC$7,Tbl.Kosten[[#This Row],[Totaal kosten]],"")</f>
        <v/>
      </c>
      <c r="DD19" s="148" t="str">
        <f>IF(Tbl.Kosten[[#This Row],[WPnr.]]=DD$7,Tbl.Kosten[[#This Row],[Totaal kosten]],"")</f>
        <v/>
      </c>
      <c r="DE19" s="148" t="str">
        <f>IF(Tbl.Kosten[[#This Row],[WPnr.]]=DE$7,Tbl.Kosten[[#This Row],[Totaal kosten]],"")</f>
        <v/>
      </c>
      <c r="DF19" s="148" t="str">
        <f>IF(Tbl.Kosten[[#This Row],[WPnr.]]=DF$7,Tbl.Kosten[[#This Row],[Totaal kosten]],"")</f>
        <v/>
      </c>
      <c r="DG19" s="148" t="str">
        <f>IF(Tbl.Kosten[[#This Row],[WPnr.]]=DG$7,Tbl.Kosten[[#This Row],[Totaal kosten]],"")</f>
        <v/>
      </c>
      <c r="DH19" s="148" t="str">
        <f>IF(Tbl.Kosten[[#This Row],[WPnr.]]=DH$7,Tbl.Kosten[[#This Row],[Totaal kosten]],"")</f>
        <v/>
      </c>
      <c r="DI19" s="148" t="str">
        <f>IF(Tbl.Kosten[[#This Row],[WPnr.]]=DI$7,Tbl.Kosten[[#This Row],[Totaal kosten]],"")</f>
        <v/>
      </c>
      <c r="DJ19" s="148" t="str">
        <f>IF(Tbl.Kosten[[#This Row],[WPnr.]]=DJ$7,Tbl.Kosten[[#This Row],[Totaal kosten]],"")</f>
        <v/>
      </c>
      <c r="DK19" s="148" t="str">
        <f>IF(Tbl.Kosten[[#This Row],[WPnr.]]=DK$7,Tbl.Kosten[[#This Row],[Totaal kosten]],"")</f>
        <v/>
      </c>
      <c r="DL19" s="148" t="str">
        <f>IF(Tbl.Kosten[[#This Row],[WPnr.]]=DL$7,Tbl.Kosten[[#This Row],[Totaal kosten]],"")</f>
        <v/>
      </c>
      <c r="DM19" s="148" t="str">
        <f>IF(Tbl.Kosten[[#This Row],[WPnr.]]=DM$7,Tbl.Kosten[[#This Row],[Totaal kosten]],"")</f>
        <v/>
      </c>
      <c r="DN19" s="148" t="str">
        <f>IF(Tbl.Kosten[[#This Row],[WPnr.]]=DN$7,Tbl.Kosten[[#This Row],[Totaal kosten]],"")</f>
        <v/>
      </c>
      <c r="DO19" s="148" t="str">
        <f>IF(Tbl.Kosten[[#This Row],[WPnr.]]=DO$7,Tbl.Kosten[[#This Row],[Totaal kosten]],"")</f>
        <v/>
      </c>
      <c r="DP19" s="148" t="str">
        <f>IF(Tbl.Kosten[[#This Row],[WPnr.]]=DP$7,Tbl.Kosten[[#This Row],[Totaal kosten]],"")</f>
        <v/>
      </c>
      <c r="DQ19" s="148" t="str">
        <f>IF(Tbl.Kosten[[#This Row],[WPnr.]]=DQ$7,Tbl.Kosten[[#This Row],[Totaal kosten]],"")</f>
        <v/>
      </c>
      <c r="DR19" s="148" t="str">
        <f>IF(Tbl.Kosten[[#This Row],[WPnr.]]=DR$7,Tbl.Kosten[[#This Row],[Totaal kosten]],"")</f>
        <v/>
      </c>
      <c r="DS19" s="148" t="str">
        <f>IF(Tbl.Kosten[[#This Row],[WPnr.]]=DS$7,Tbl.Kosten[[#This Row],[Totaal kosten]],"")</f>
        <v/>
      </c>
      <c r="DT19" s="148" t="str">
        <f>IF(Tbl.Kosten[[#This Row],[WPnr.]]=DT$7,Tbl.Kosten[[#This Row],[Totaal kosten]],"")</f>
        <v/>
      </c>
      <c r="DU19" s="148" t="str">
        <f>IF(Tbl.Kosten[[#This Row],[WPnr.]]=DU$7,Tbl.Kosten[[#This Row],[Totaal kosten]],"")</f>
        <v/>
      </c>
      <c r="DV19" s="148" t="str">
        <f>IF(Tbl.Kosten[[#This Row],[WPnr.]]=DV$7,Tbl.Kosten[[#This Row],[Totaal kosten]],"")</f>
        <v/>
      </c>
      <c r="DW19" s="150" t="str">
        <f>IFERROR(_xlfn.XLOOKUP(Tbl.Kosten[[#This Row],[Kostensoort]],Tbl.Kostensoorten[Kostensoorten],Tbl.Kostensoorten[KSnr.],"",0,1),"")</f>
        <v/>
      </c>
      <c r="DX19" s="150" t="str">
        <f>IF(Tbl.Kosten[[#This Row],[KSnr.]]=DX$7,Tbl.Kosten[[#This Row],[Totaal kosten]],"")</f>
        <v/>
      </c>
      <c r="DY19" s="150" t="str">
        <f>IF(Tbl.Kosten[[#This Row],[KSnr.]]=DY$7,Tbl.Kosten[[#This Row],[Totaal kosten]],"")</f>
        <v/>
      </c>
      <c r="DZ19" s="150" t="str">
        <f>IF(Tbl.Kosten[[#This Row],[KSnr.]]=DZ$7,Tbl.Kosten[[#This Row],[Totaal kosten]],"")</f>
        <v/>
      </c>
      <c r="EA19" s="150" t="str">
        <f>IF(Tbl.Kosten[[#This Row],[KSnr.]]=EA$7,Tbl.Kosten[[#This Row],[Totaal kosten]],"")</f>
        <v/>
      </c>
      <c r="EB19" s="150" t="str">
        <f>IF(Tbl.Kosten[[#This Row],[KSnr.]]=EB$7,Tbl.Kosten[[#This Row],[Totaal kosten]],"")</f>
        <v/>
      </c>
      <c r="EC19" s="150" t="str">
        <f>IF(Tbl.Kosten[[#This Row],[KSnr.]]=EC$7,Tbl.Kosten[[#This Row],[Totaal kosten]],"")</f>
        <v/>
      </c>
      <c r="ED19" s="150" t="str">
        <f>IF(Tbl.Kosten[[#This Row],[KSnr.]]=ED$7,Tbl.Kosten[[#This Row],[Totaal kosten]],"")</f>
        <v/>
      </c>
      <c r="EE19" s="150" t="str">
        <f>IF(Tbl.Kosten[[#This Row],[KSnr.]]=EE$7,Tbl.Kosten[[#This Row],[Totaal kosten]],"")</f>
        <v/>
      </c>
      <c r="EF19" s="150" t="str">
        <f>IF(Tbl.Kosten[[#This Row],[KSnr.]]=EF$7,Tbl.Kosten[[#This Row],[Totaal kosten]],"")</f>
        <v/>
      </c>
      <c r="EG19" s="150" t="str">
        <f>IF(Tbl.Kosten[[#This Row],[KSnr.]]=EG$7,Tbl.Kosten[[#This Row],[Totaal kosten]],"")</f>
        <v/>
      </c>
      <c r="EH19" s="150" t="str">
        <f>IF(Tbl.Kosten[[#This Row],[KSnr.]]=EH$7,Tbl.Kosten[[#This Row],[Totaal kosten]],"")</f>
        <v/>
      </c>
      <c r="EI19" s="150" t="str">
        <f>IF(Tbl.Kosten[[#This Row],[KSnr.]]=EI$7,Tbl.Kosten[[#This Row],[Totaal kosten]],"")</f>
        <v/>
      </c>
      <c r="EJ19" s="150" t="str">
        <f>IF(Tbl.Kosten[[#This Row],[KSnr.]]=EJ$7,Tbl.Kosten[[#This Row],[Totaal kosten]],"")</f>
        <v/>
      </c>
      <c r="EK19" s="150" t="str">
        <f>IF(Tbl.Kosten[[#This Row],[KSnr.]]=EK$7,Tbl.Kosten[[#This Row],[Totaal kosten]],"")</f>
        <v/>
      </c>
      <c r="EL19" s="150" t="str">
        <f>IF(Tbl.Kosten[[#This Row],[KSnr.]]=EL$7,Tbl.Kosten[[#This Row],[Totaal kosten]],"")</f>
        <v/>
      </c>
      <c r="EM19" s="150" t="str">
        <f>IF(Tbl.Kosten[[#This Row],[KSnr.]]=EM$7,Tbl.Kosten[[#This Row],[Totaal kosten]],"")</f>
        <v/>
      </c>
      <c r="EN19" s="150" t="str">
        <f>IF(Tbl.Kosten[[#This Row],[KSnr.]]=EN$7,Tbl.Kosten[[#This Row],[Totaal kosten]],"")</f>
        <v/>
      </c>
      <c r="EO19" s="150" t="str">
        <f>IF(Tbl.Kosten[[#This Row],[KSnr.]]=EO$7,Tbl.Kosten[[#This Row],[Totaal kosten]],"")</f>
        <v/>
      </c>
      <c r="EP19" s="150" t="str">
        <f>IF(Tbl.Kosten[[#This Row],[KSnr.]]=EP$7,Tbl.Kosten[[#This Row],[Totaal kosten]],"")</f>
        <v/>
      </c>
      <c r="EQ19" s="150" t="str">
        <f>IF(Tbl.Kosten[[#This Row],[KSnr.]]=EQ$7,Tbl.Kosten[[#This Row],[Totaal kosten]],"")</f>
        <v/>
      </c>
      <c r="ER19" s="144" t="str">
        <f>IFERROR(_xlfn.XLOOKUP(Tbl.Kosten[[#This Row],[Subsidieactiviteit]],Tbl.Subsidiehoogte[Subsidieactiviteit],Tbl.Subsidiehoogte[SAnr.],"",0,1),"")</f>
        <v/>
      </c>
      <c r="ES19" s="150" t="str">
        <f>IF(Tbl.Kosten[[#This Row],[Sanr.]]=ES$7,Tbl.Kosten[[#This Row],[Totaal kosten]],"")</f>
        <v/>
      </c>
      <c r="ET19" s="150" t="str">
        <f>IF(Tbl.Kosten[[#This Row],[Sanr.]]=ET$7,Tbl.Kosten[[#This Row],[Totaal kosten]],"")</f>
        <v/>
      </c>
      <c r="EU19" s="150" t="str">
        <f>IF(Tbl.Kosten[[#This Row],[Sanr.]]=EU$7,Tbl.Kosten[[#This Row],[Totaal kosten]],"")</f>
        <v/>
      </c>
      <c r="EV19" s="150" t="str">
        <f>IF(Tbl.Kosten[[#This Row],[Sanr.]]=EV$7,Tbl.Kosten[[#This Row],[Totaal kosten]],"")</f>
        <v/>
      </c>
      <c r="EW19" s="150" t="str">
        <f>IF(Tbl.Kosten[[#This Row],[Sanr.]]=EW$7,Tbl.Kosten[[#This Row],[Totaal kosten]],"")</f>
        <v/>
      </c>
      <c r="EX19" s="150" t="str">
        <f>IF(Tbl.Kosten[[#This Row],[Sanr.]]=EX$7,Tbl.Kosten[[#This Row],[Totaal kosten]],"")</f>
        <v/>
      </c>
      <c r="EY19" s="150" t="str">
        <f>IF(Tbl.Kosten[[#This Row],[Sanr.]]=EY$7,Tbl.Kosten[[#This Row],[Totaal kosten]],"")</f>
        <v/>
      </c>
      <c r="EZ19" s="150" t="str">
        <f>IF(Tbl.Kosten[[#This Row],[Sanr.]]=EZ$7,Tbl.Kosten[[#This Row],[Totaal kosten]],"")</f>
        <v/>
      </c>
      <c r="FA19" s="150" t="str">
        <f>IF(Tbl.Kosten[[#This Row],[Sanr.]]=FA$7,Tbl.Kosten[[#This Row],[Totaal kosten]],"")</f>
        <v/>
      </c>
      <c r="FB19" s="150" t="str">
        <f>IF(Tbl.Kosten[[#This Row],[Sanr.]]=FB$7,Tbl.Kosten[[#This Row],[Totaal kosten]],"")</f>
        <v/>
      </c>
      <c r="FC19" s="150" t="str">
        <f>IF(Tbl.Kosten[[#This Row],[Sanr.]]=FC$7,Tbl.Kosten[[#This Row],[Totaal kosten]],"")</f>
        <v/>
      </c>
      <c r="FD19" s="150" t="str">
        <f>IF(Tbl.Kosten[[#This Row],[Sanr.]]=FD$7,Tbl.Kosten[[#This Row],[Totaal kosten]],"")</f>
        <v/>
      </c>
      <c r="FE19" s="150" t="str">
        <f>IF(Tbl.Kosten[[#This Row],[Sanr.]]=FE$7,Tbl.Kosten[[#This Row],[Totaal kosten]],"")</f>
        <v/>
      </c>
      <c r="FF19" s="150" t="str">
        <f>IF(Tbl.Kosten[[#This Row],[Sanr.]]=FF$7,Tbl.Kosten[[#This Row],[Totaal kosten]],"")</f>
        <v/>
      </c>
      <c r="FG19" s="150" t="str">
        <f>IF(Tbl.Kosten[[#This Row],[Sanr.]]=FG$7,Tbl.Kosten[[#This Row],[Totaal kosten]],"")</f>
        <v/>
      </c>
      <c r="FH19" s="150" t="str">
        <f>IF(Tbl.Kosten[[#This Row],[Sanr.]]=FH$7,Tbl.Kosten[[#This Row],[Totaal kosten]],"")</f>
        <v/>
      </c>
      <c r="FI19" s="150" t="str">
        <f>IF(Tbl.Kosten[[#This Row],[Sanr.]]=FI$7,Tbl.Kosten[[#This Row],[Totaal kosten]],"")</f>
        <v/>
      </c>
      <c r="FJ19" s="150" t="str">
        <f>IF(Tbl.Kosten[[#This Row],[Sanr.]]=FJ$7,Tbl.Kosten[[#This Row],[Totaal kosten]],"")</f>
        <v/>
      </c>
      <c r="FK19" s="150" t="str">
        <f>IF(Tbl.Kosten[[#This Row],[Sanr.]]=FK$7,Tbl.Kosten[[#This Row],[Totaal kosten]],"")</f>
        <v/>
      </c>
      <c r="FL19" s="150" t="str">
        <f>IF(Tbl.Kosten[[#This Row],[Sanr.]]=FL$7,Tbl.Kosten[[#This Row],[Totaal kosten]],"")</f>
        <v/>
      </c>
      <c r="FM19" s="150" t="str">
        <f>IF(Tbl.Kosten[[#This Row],[Sanr.]]=FM$7,Tbl.Kosten[[#This Row],[Totaal kosten]],"")</f>
        <v/>
      </c>
      <c r="FN19" s="150" t="str">
        <f>IF(Tbl.Kosten[[#This Row],[Sanr.]]=FN$7,Tbl.Kosten[[#This Row],[Totaal kosten]],"")</f>
        <v/>
      </c>
      <c r="FO19" s="150" t="str">
        <f>IF(Tbl.Kosten[[#This Row],[Sanr.]]=FO$7,Tbl.Kosten[[#This Row],[Totaal kosten]],"")</f>
        <v/>
      </c>
      <c r="FP19" s="150" t="str">
        <f>IF(Tbl.Kosten[[#This Row],[Sanr.]]=FP$7,Tbl.Kosten[[#This Row],[Totaal kosten]],"")</f>
        <v/>
      </c>
      <c r="FQ19" s="150" t="str">
        <f>IF(Tbl.Kosten[[#This Row],[Sanr.]]=FQ$7,Tbl.Kosten[[#This Row],[Totaal kosten]],"")</f>
        <v/>
      </c>
      <c r="FR19" s="150" t="str">
        <f>IF(Tbl.Kosten[[#This Row],[Sanr.]]=FR$7,Tbl.Kosten[[#This Row],[Totaal kosten]],"")</f>
        <v/>
      </c>
      <c r="FS19" s="150" t="str">
        <f>IF(Tbl.Kosten[[#This Row],[Sanr.]]=FS$7,Tbl.Kosten[[#This Row],[Totaal kosten]],"")</f>
        <v/>
      </c>
      <c r="FT19" s="150" t="str">
        <f>IF(Tbl.Kosten[[#This Row],[Sanr.]]=FT$7,Tbl.Kosten[[#This Row],[Totaal kosten]],"")</f>
        <v/>
      </c>
      <c r="FU19" s="150" t="str">
        <f>IF(Tbl.Kosten[[#This Row],[Sanr.]]=FU$7,Tbl.Kosten[[#This Row],[Totaal kosten]],"")</f>
        <v/>
      </c>
      <c r="FV19" s="150" t="str">
        <f>IF(Tbl.Kosten[[#This Row],[Sanr.]]=FV$7,Tbl.Kosten[[#This Row],[Totaal kosten]],"")</f>
        <v/>
      </c>
      <c r="FW19" s="150" t="str">
        <f>IFERROR(_xlfn.XLOOKUP(Tbl.Kosten[[#This Row],[Activiteitencode]],Tbl.Activiteiten[Activiteitcode],Tbl.Activiteiten[Anr.],"",0,1),"")</f>
        <v/>
      </c>
      <c r="FX19" s="169" t="str">
        <f>_xlfn.CONCAT(Tbl.Kosten[[#This Row],[Pnr.]],Tbl.Kosten[[#This Row],[Sanr.]])</f>
        <v>P1</v>
      </c>
      <c r="FY19" s="150">
        <f>Tbl.Kosten[[#This Row],[Totaal kosten]]-Tbl.Kosten[[#This Row],[Subsidie]]</f>
        <v>0</v>
      </c>
      <c r="FZ19" s="150">
        <f>IF(Tbl.Kosten[[#This Row],[Pnr.]]=FZ$7,Tbl.Kosten[[#This Row],[Te financieren]],"")</f>
        <v>0</v>
      </c>
      <c r="GA19" s="150" t="str">
        <f>IF(Tbl.Kosten[[#This Row],[Pnr.]]=GA$7,Tbl.Kosten[[#This Row],[Te financieren]],"")</f>
        <v/>
      </c>
      <c r="GB19" s="150" t="str">
        <f>IF(Tbl.Kosten[[#This Row],[Pnr.]]=GB$7,Tbl.Kosten[[#This Row],[Te financieren]],"")</f>
        <v/>
      </c>
      <c r="GC19" s="150" t="str">
        <f>IF(Tbl.Kosten[[#This Row],[Pnr.]]=GC$7,Tbl.Kosten[[#This Row],[Te financieren]],"")</f>
        <v/>
      </c>
      <c r="GD19" s="150" t="str">
        <f>IF(Tbl.Kosten[[#This Row],[Pnr.]]=GD$7,Tbl.Kosten[[#This Row],[Te financieren]],"")</f>
        <v/>
      </c>
      <c r="GE19" s="150" t="str">
        <f>IF(Tbl.Kosten[[#This Row],[Pnr.]]=GE$7,Tbl.Kosten[[#This Row],[Te financieren]],"")</f>
        <v/>
      </c>
      <c r="GF19" s="150" t="str">
        <f>IF(Tbl.Kosten[[#This Row],[Pnr.]]=GF$7,Tbl.Kosten[[#This Row],[Te financieren]],"")</f>
        <v/>
      </c>
      <c r="GG19" s="150" t="str">
        <f>IF(Tbl.Kosten[[#This Row],[Pnr.]]=GG$7,Tbl.Kosten[[#This Row],[Te financieren]],"")</f>
        <v/>
      </c>
      <c r="GH19" s="150" t="str">
        <f>IF(Tbl.Kosten[[#This Row],[Pnr.]]=GH$7,Tbl.Kosten[[#This Row],[Te financieren]],"")</f>
        <v/>
      </c>
      <c r="GI19" s="150" t="str">
        <f>IF(Tbl.Kosten[[#This Row],[Pnr.]]=GI$7,Tbl.Kosten[[#This Row],[Te financieren]],"")</f>
        <v/>
      </c>
      <c r="GJ19" s="150" t="str">
        <f>IF(Tbl.Kosten[[#This Row],[Pnr.]]=GJ$7,Tbl.Kosten[[#This Row],[Te financieren]],"")</f>
        <v/>
      </c>
      <c r="GK19" s="150" t="str">
        <f>IF(Tbl.Kosten[[#This Row],[Pnr.]]=GK$7,Tbl.Kosten[[#This Row],[Te financieren]],"")</f>
        <v/>
      </c>
      <c r="GL19" s="150" t="str">
        <f>IF(Tbl.Kosten[[#This Row],[Pnr.]]=GL$7,Tbl.Kosten[[#This Row],[Te financieren]],"")</f>
        <v/>
      </c>
      <c r="GM19" s="150" t="str">
        <f>IF(Tbl.Kosten[[#This Row],[Pnr.]]=GM$7,Tbl.Kosten[[#This Row],[Te financieren]],"")</f>
        <v/>
      </c>
      <c r="GN19" s="150" t="str">
        <f>IF(Tbl.Kosten[[#This Row],[Pnr.]]=GN$7,Tbl.Kosten[[#This Row],[Te financieren]],"")</f>
        <v/>
      </c>
      <c r="GO19" s="150" t="str">
        <f>IF(Tbl.Kosten[[#This Row],[Pnr.]]=GO$7,Tbl.Kosten[[#This Row],[Te financieren]],"")</f>
        <v/>
      </c>
      <c r="GP19" s="150" t="str">
        <f>IF(Tbl.Kosten[[#This Row],[Pnr.]]=GP$7,Tbl.Kosten[[#This Row],[Te financieren]],"")</f>
        <v/>
      </c>
      <c r="GQ19" s="150" t="str">
        <f>IF(Tbl.Kosten[[#This Row],[Pnr.]]=GQ$7,Tbl.Kosten[[#This Row],[Te financieren]],"")</f>
        <v/>
      </c>
      <c r="GR19" s="150" t="str">
        <f>IF(Tbl.Kosten[[#This Row],[Pnr.]]=GR$7,Tbl.Kosten[[#This Row],[Te financieren]],"")</f>
        <v/>
      </c>
      <c r="GS19" s="150" t="str">
        <f>IF(Tbl.Kosten[[#This Row],[Pnr.]]=GS$7,Tbl.Kosten[[#This Row],[Te financieren]],"")</f>
        <v/>
      </c>
      <c r="GT19" s="150" t="str">
        <f>IF(Tbl.Kosten[[#This Row],[Pnr.]]=GT$7,Tbl.Kosten[[#This Row],[Te financieren]],"")</f>
        <v/>
      </c>
      <c r="GU19" s="150" t="str">
        <f>IF(Tbl.Kosten[[#This Row],[Pnr.]]=GU$7,Tbl.Kosten[[#This Row],[Te financieren]],"")</f>
        <v/>
      </c>
      <c r="GV19" s="150" t="str">
        <f>IF(Tbl.Kosten[[#This Row],[Pnr.]]=GV$7,Tbl.Kosten[[#This Row],[Te financieren]],"")</f>
        <v/>
      </c>
      <c r="GW19" s="150" t="str">
        <f>IF(Tbl.Kosten[[#This Row],[Pnr.]]=GW$7,Tbl.Kosten[[#This Row],[Te financieren]],"")</f>
        <v/>
      </c>
      <c r="GX19" s="150" t="str">
        <f>IF(Tbl.Kosten[[#This Row],[Pnr.]]=GX$7,Tbl.Kosten[[#This Row],[Te financieren]],"")</f>
        <v/>
      </c>
      <c r="GY19" s="150" t="str">
        <f>IF(Tbl.Kosten[[#This Row],[Pnr.]]=GY$7,Tbl.Kosten[[#This Row],[Te financieren]],"")</f>
        <v/>
      </c>
      <c r="GZ19" s="150" t="str">
        <f>IF(Tbl.Kosten[[#This Row],[Pnr.]]=GZ$7,Tbl.Kosten[[#This Row],[Te financieren]],"")</f>
        <v/>
      </c>
      <c r="HA19" s="150" t="str">
        <f>IF(Tbl.Kosten[[#This Row],[Pnr.]]=HA$7,Tbl.Kosten[[#This Row],[Te financieren]],"")</f>
        <v/>
      </c>
      <c r="HB19" s="150" t="str">
        <f>IF(Tbl.Kosten[[#This Row],[Pnr.]]=HB$7,Tbl.Kosten[[#This Row],[Te financieren]],"")</f>
        <v/>
      </c>
      <c r="HC19" s="150" t="str">
        <f>IF(Tbl.Kosten[[#This Row],[Pnr.]]=HC$7,Tbl.Kosten[[#This Row],[Te financieren]],"")</f>
        <v/>
      </c>
      <c r="HD19" s="150" t="str">
        <f>IF(Tbl.Kosten[[#This Row],[Pnr.]]=HD$7,Tbl.Kosten[[#This Row],[Te financieren]],"")</f>
        <v/>
      </c>
      <c r="HE19" s="150" t="str">
        <f>IF(Tbl.Kosten[[#This Row],[Pnr.]]=HE$7,Tbl.Kosten[[#This Row],[Te financieren]],"")</f>
        <v/>
      </c>
      <c r="HF19" s="150" t="str">
        <f>IF(Tbl.Kosten[[#This Row],[Pnr.]]=HF$7,Tbl.Kosten[[#This Row],[Te financieren]],"")</f>
        <v/>
      </c>
      <c r="HG19" s="150" t="str">
        <f>IF(Tbl.Kosten[[#This Row],[Pnr.]]=HG$7,Tbl.Kosten[[#This Row],[Te financieren]],"")</f>
        <v/>
      </c>
      <c r="HH19" s="150" t="str">
        <f>IF(Tbl.Kosten[[#This Row],[Pnr.]]=HH$7,Tbl.Kosten[[#This Row],[Te financieren]],"")</f>
        <v/>
      </c>
      <c r="HI19" s="150" t="str">
        <f>IF(Tbl.Kosten[[#This Row],[Pnr.]]=HI$7,Tbl.Kosten[[#This Row],[Te financieren]],"")</f>
        <v/>
      </c>
      <c r="HJ19" s="150" t="str">
        <f>IF(Tbl.Kosten[[#This Row],[Pnr.]]=HJ$7,Tbl.Kosten[[#This Row],[Te financieren]],"")</f>
        <v/>
      </c>
      <c r="HK19" s="150" t="str">
        <f>IF(Tbl.Kosten[[#This Row],[Pnr.]]=HK$7,Tbl.Kosten[[#This Row],[Te financieren]],"")</f>
        <v/>
      </c>
      <c r="HL19" s="150" t="str">
        <f>IF(Tbl.Kosten[[#This Row],[Pnr.]]=HL$7,Tbl.Kosten[[#This Row],[Te financieren]],"")</f>
        <v/>
      </c>
      <c r="HM19" s="150" t="str">
        <f>IF(Tbl.Kosten[[#This Row],[Pnr.]]=HM$7,Tbl.Kosten[[#This Row],[Te financieren]],"")</f>
        <v/>
      </c>
      <c r="HN19" s="150" t="str">
        <f>IF(Tbl.Kosten[[#This Row],[Pnr.]]=HN$7,Tbl.Kosten[[#This Row],[Te financieren]],"")</f>
        <v/>
      </c>
      <c r="HO19" s="150" t="str">
        <f>IF(Tbl.Kosten[[#This Row],[Pnr.]]=HO$7,Tbl.Kosten[[#This Row],[Te financieren]],"")</f>
        <v/>
      </c>
      <c r="HP19" s="150" t="str">
        <f>IF(Tbl.Kosten[[#This Row],[Pnr.]]=HP$7,Tbl.Kosten[[#This Row],[Te financieren]],"")</f>
        <v/>
      </c>
      <c r="HQ19" s="150" t="str">
        <f>IF(Tbl.Kosten[[#This Row],[Pnr.]]=HQ$7,Tbl.Kosten[[#This Row],[Te financieren]],"")</f>
        <v/>
      </c>
      <c r="HR19" s="150" t="str">
        <f>IF(Tbl.Kosten[[#This Row],[Pnr.]]=HR$7,Tbl.Kosten[[#This Row],[Te financieren]],"")</f>
        <v/>
      </c>
      <c r="HS19" s="150" t="str">
        <f>IF(Tbl.Kosten[[#This Row],[Pnr.]]=HS$7,Tbl.Kosten[[#This Row],[Te financieren]],"")</f>
        <v/>
      </c>
      <c r="HT19" s="150" t="str">
        <f>IF(Tbl.Kosten[[#This Row],[Pnr.]]=HT$7,Tbl.Kosten[[#This Row],[Te financieren]],"")</f>
        <v/>
      </c>
      <c r="HU19" s="150" t="str">
        <f>IF(Tbl.Kosten[[#This Row],[Pnr.]]=HU$7,Tbl.Kosten[[#This Row],[Te financieren]],"")</f>
        <v/>
      </c>
      <c r="HV19" s="150" t="str">
        <f>IF(Tbl.Kosten[[#This Row],[Pnr.]]=HV$7,Tbl.Kosten[[#This Row],[Te financieren]],"")</f>
        <v/>
      </c>
      <c r="HW19" s="150" t="str">
        <f>IF(Tbl.Kosten[[#This Row],[Pnr.]]=HW$7,Tbl.Kosten[[#This Row],[Te financieren]],"")</f>
        <v/>
      </c>
    </row>
    <row r="20" spans="2:231" x14ac:dyDescent="0.3">
      <c r="B20" s="134"/>
      <c r="C20" s="137"/>
      <c r="D20" s="136"/>
      <c r="E20" s="261"/>
      <c r="F20" s="135"/>
      <c r="G20" s="11" t="str">
        <f>IF(Tbl.Kosten[[#This Row],[Medewerker e/o 
functie]]&lt;&gt;"",_xlfn.XLOOKUP(Tbl.Kosten[[#This Row],[Medewerker e/o 
functie]],Tbl.Uurtarief[Medewerker en/of functie],Tbl.Uurtarief[Uurtarief],"",0,1),"")</f>
        <v/>
      </c>
      <c r="H20" s="121">
        <f>IFERROR(Tbl.Kosten[[#This Row],[Uren]]*Tbl.Kosten[[#This Row],[Uurtarief]],0)</f>
        <v>0</v>
      </c>
      <c r="I20" s="119" t="str">
        <f>IF(Tbl.Kosten[[#This Row],[Subtotaal uren]]&lt;&gt;0,_xlfn.XLOOKUP(Tbl.Kosten[[#This Row],[Medewerker e/o 
functie]],Tbl.Uurtarief[Medewerker en/of functie],Tbl.Uurtarief[Kostensoort arbeid],"",0,1),"")</f>
        <v/>
      </c>
      <c r="J20" s="137"/>
      <c r="K20" s="135"/>
      <c r="L20" s="139" t="str">
        <f>IF(Tbl.Kosten[[#This Row],[Activum]]&lt;&gt;"",_xlfn.XLOOKUP(Tbl.Kosten[[#This Row],[Activum]],Tbl.Afschrijvingskosten[Activum],Tbl.Afschrijvingskosten[Tarief per afschrijvings-eenheid],"",0,1),"")</f>
        <v/>
      </c>
      <c r="M20" s="122">
        <f>IFERROR(Tbl.Kosten[[#This Row],[Een-
heden]]*Tbl.Kosten[[#This Row],[Afschrijvings-
tarief]],0)</f>
        <v>0</v>
      </c>
      <c r="N20" s="122" t="str">
        <f>IF(Tbl.Kosten[[#This Row],[Subtotaal afschrijving]]&lt;&gt;0,Lijsten!$A$7,"")</f>
        <v/>
      </c>
      <c r="O20" s="140"/>
      <c r="P20" s="135"/>
      <c r="Q20" s="138"/>
      <c r="R20" s="122">
        <f>IFERROR(Tbl.Kosten[[#This Row],[Aantal]]*Tbl.Kosten[[#This Row],[Tarief]],0)</f>
        <v>0</v>
      </c>
      <c r="S20" s="8">
        <f>IFERROR(Tbl.Kosten[[#This Row],[Subtotaal overige kosten]]+Tbl.Kosten[[#This Row],[Subtotaal uren]]+Tbl.Kosten[[#This Row],[Subtotaal afschrijving]],0)</f>
        <v>0</v>
      </c>
      <c r="T20" s="8">
        <f>IFERROR(Tbl.Kosten[[#This Row],[Totaal kosten]]*Tbl.Kosten[[#This Row],[Subsidie%]],0)</f>
        <v>0</v>
      </c>
      <c r="U20" s="4" t="str" cm="1">
        <f t="array" ref="U20">IFERROR(_xlfn.IFS(Tbl.Kosten[[#This Row],[Subtotaal uren]]&lt;&gt;0,Tbl.Kosten[[#This Row],[Kostensoort arbeid]],Tbl.Kosten[[#This Row],[Subtotaal afschrijving]]&lt;&gt;0,Tbl.Kosten[[#This Row],[Kostensoort afschrijving]],Tbl.Kosten[[#This Row],[Subtotaal overige kosten]]&lt;&gt;0,Tbl.Kosten[[#This Row],[Kostensoort overig]]),"")</f>
        <v/>
      </c>
      <c r="V20" s="4" t="str">
        <f>IFERROR(_xlfn.XLOOKUP(Tbl.Kosten[[#This Row],[Activiteitencode]],Tbl.Activiteiten[Activiteitcode],Tbl.Activiteiten[Werkpakketcode],"",0,1),"")</f>
        <v/>
      </c>
      <c r="W20" s="4" t="str">
        <f>IFERROR(_xlfn.XLOOKUP(Tbl.Kosten[[#This Row],[Werkpakketcode]],Tbl.Werkpakketten[Werkpakketcode],Tbl.Werkpakketten[Subsidiabele activiteit],"",0,1),"")</f>
        <v/>
      </c>
      <c r="X20" s="12">
        <f>IFERROR(_xlfn.XLOOKUP(Tbl.Kosten[[#This Row],[Sanr.]],Tbl.Subsidiehoogte[SAnr.],Tbl.Subsidiehoogte[Sub. Percentage],0,0,1),0)</f>
        <v>0</v>
      </c>
      <c r="Y20" s="144" t="str">
        <f>IFERROR(_xlfn.XLOOKUP(Tbl.Kosten[[#This Row],[Partnercode]],Tbl.Projectpartners[Partnercode],Tbl.Projectpartners[PNr.],"",0,1),"")</f>
        <v>P1</v>
      </c>
      <c r="Z20" s="148">
        <f>IF(Tbl.Kosten[[#This Row],[Pnr.]]=Z$7,Tbl.Kosten[[#This Row],[Totaal kosten]],"")</f>
        <v>0</v>
      </c>
      <c r="AA20" s="148" t="str">
        <f>IF(Tbl.Kosten[[#This Row],[Pnr.]]=AA$7,Tbl.Kosten[[#This Row],[Totaal kosten]],"")</f>
        <v/>
      </c>
      <c r="AB20" s="148" t="str">
        <f>IF(Tbl.Kosten[[#This Row],[Pnr.]]=AB$7,Tbl.Kosten[[#This Row],[Totaal kosten]],"")</f>
        <v/>
      </c>
      <c r="AC20" s="148" t="str">
        <f>IF(Tbl.Kosten[[#This Row],[Pnr.]]=AC$7,Tbl.Kosten[[#This Row],[Totaal kosten]],"")</f>
        <v/>
      </c>
      <c r="AD20" s="148" t="str">
        <f>IF(Tbl.Kosten[[#This Row],[Pnr.]]=AD$7,Tbl.Kosten[[#This Row],[Totaal kosten]],"")</f>
        <v/>
      </c>
      <c r="AE20" s="148" t="str">
        <f>IF(Tbl.Kosten[[#This Row],[Pnr.]]=AE$7,Tbl.Kosten[[#This Row],[Totaal kosten]],"")</f>
        <v/>
      </c>
      <c r="AF20" s="148" t="str">
        <f>IF(Tbl.Kosten[[#This Row],[Pnr.]]=AF$7,Tbl.Kosten[[#This Row],[Totaal kosten]],"")</f>
        <v/>
      </c>
      <c r="AG20" s="148" t="str">
        <f>IF(Tbl.Kosten[[#This Row],[Pnr.]]=AG$7,Tbl.Kosten[[#This Row],[Totaal kosten]],"")</f>
        <v/>
      </c>
      <c r="AH20" s="148" t="str">
        <f>IF(Tbl.Kosten[[#This Row],[Pnr.]]=AH$7,Tbl.Kosten[[#This Row],[Totaal kosten]],"")</f>
        <v/>
      </c>
      <c r="AI20" s="148" t="str">
        <f>IF(Tbl.Kosten[[#This Row],[Pnr.]]=AI$7,Tbl.Kosten[[#This Row],[Totaal kosten]],"")</f>
        <v/>
      </c>
      <c r="AJ20" s="148" t="str">
        <f>IF(Tbl.Kosten[[#This Row],[Pnr.]]=AJ$7,Tbl.Kosten[[#This Row],[Totaal kosten]],"")</f>
        <v/>
      </c>
      <c r="AK20" s="148" t="str">
        <f>IF(Tbl.Kosten[[#This Row],[Pnr.]]=AK$7,Tbl.Kosten[[#This Row],[Totaal kosten]],"")</f>
        <v/>
      </c>
      <c r="AL20" s="148" t="str">
        <f>IF(Tbl.Kosten[[#This Row],[Pnr.]]=AL$7,Tbl.Kosten[[#This Row],[Totaal kosten]],"")</f>
        <v/>
      </c>
      <c r="AM20" s="148" t="str">
        <f>IF(Tbl.Kosten[[#This Row],[Pnr.]]=AM$7,Tbl.Kosten[[#This Row],[Totaal kosten]],"")</f>
        <v/>
      </c>
      <c r="AN20" s="148" t="str">
        <f>IF(Tbl.Kosten[[#This Row],[Pnr.]]=AN$7,Tbl.Kosten[[#This Row],[Totaal kosten]],"")</f>
        <v/>
      </c>
      <c r="AO20" s="148" t="str">
        <f>IF(Tbl.Kosten[[#This Row],[Pnr.]]=AO$7,Tbl.Kosten[[#This Row],[Totaal kosten]],"")</f>
        <v/>
      </c>
      <c r="AP20" s="148" t="str">
        <f>IF(Tbl.Kosten[[#This Row],[Pnr.]]=AP$7,Tbl.Kosten[[#This Row],[Totaal kosten]],"")</f>
        <v/>
      </c>
      <c r="AQ20" s="148" t="str">
        <f>IF(Tbl.Kosten[[#This Row],[Pnr.]]=AQ$7,Tbl.Kosten[[#This Row],[Totaal kosten]],"")</f>
        <v/>
      </c>
      <c r="AR20" s="148" t="str">
        <f>IF(Tbl.Kosten[[#This Row],[Pnr.]]=AR$7,Tbl.Kosten[[#This Row],[Totaal kosten]],"")</f>
        <v/>
      </c>
      <c r="AS20" s="148" t="str">
        <f>IF(Tbl.Kosten[[#This Row],[Pnr.]]=AS$7,Tbl.Kosten[[#This Row],[Totaal kosten]],"")</f>
        <v/>
      </c>
      <c r="AT20" s="148" t="str">
        <f>IF(Tbl.Kosten[[#This Row],[Pnr.]]=AT$7,Tbl.Kosten[[#This Row],[Totaal kosten]],"")</f>
        <v/>
      </c>
      <c r="AU20" s="148" t="str">
        <f>IF(Tbl.Kosten[[#This Row],[Pnr.]]=AU$7,Tbl.Kosten[[#This Row],[Totaal kosten]],"")</f>
        <v/>
      </c>
      <c r="AV20" s="148" t="str">
        <f>IF(Tbl.Kosten[[#This Row],[Pnr.]]=AV$7,Tbl.Kosten[[#This Row],[Totaal kosten]],"")</f>
        <v/>
      </c>
      <c r="AW20" s="148" t="str">
        <f>IF(Tbl.Kosten[[#This Row],[Pnr.]]=AW$7,Tbl.Kosten[[#This Row],[Totaal kosten]],"")</f>
        <v/>
      </c>
      <c r="AX20" s="148" t="str">
        <f>IF(Tbl.Kosten[[#This Row],[Pnr.]]=AX$7,Tbl.Kosten[[#This Row],[Totaal kosten]],"")</f>
        <v/>
      </c>
      <c r="AY20" s="148" t="str">
        <f>IF(Tbl.Kosten[[#This Row],[Pnr.]]=AY$7,Tbl.Kosten[[#This Row],[Totaal kosten]],"")</f>
        <v/>
      </c>
      <c r="AZ20" s="148" t="str">
        <f>IF(Tbl.Kosten[[#This Row],[Pnr.]]=AZ$7,Tbl.Kosten[[#This Row],[Totaal kosten]],"")</f>
        <v/>
      </c>
      <c r="BA20" s="148" t="str">
        <f>IF(Tbl.Kosten[[#This Row],[Pnr.]]=BA$7,Tbl.Kosten[[#This Row],[Totaal kosten]],"")</f>
        <v/>
      </c>
      <c r="BB20" s="148" t="str">
        <f>IF(Tbl.Kosten[[#This Row],[Pnr.]]=BB$7,Tbl.Kosten[[#This Row],[Totaal kosten]],"")</f>
        <v/>
      </c>
      <c r="BC20" s="148" t="str">
        <f>IF(Tbl.Kosten[[#This Row],[Pnr.]]=BC$7,Tbl.Kosten[[#This Row],[Totaal kosten]],"")</f>
        <v/>
      </c>
      <c r="BD20" s="148" t="str">
        <f>IF(Tbl.Kosten[[#This Row],[Pnr.]]=BD$7,Tbl.Kosten[[#This Row],[Totaal kosten]],"")</f>
        <v/>
      </c>
      <c r="BE20" s="148" t="str">
        <f>IF(Tbl.Kosten[[#This Row],[Pnr.]]=BE$7,Tbl.Kosten[[#This Row],[Totaal kosten]],"")</f>
        <v/>
      </c>
      <c r="BF20" s="148" t="str">
        <f>IF(Tbl.Kosten[[#This Row],[Pnr.]]=BF$7,Tbl.Kosten[[#This Row],[Totaal kosten]],"")</f>
        <v/>
      </c>
      <c r="BG20" s="148" t="str">
        <f>IF(Tbl.Kosten[[#This Row],[Pnr.]]=BG$7,Tbl.Kosten[[#This Row],[Totaal kosten]],"")</f>
        <v/>
      </c>
      <c r="BH20" s="148" t="str">
        <f>IF(Tbl.Kosten[[#This Row],[Pnr.]]=BH$7,Tbl.Kosten[[#This Row],[Totaal kosten]],"")</f>
        <v/>
      </c>
      <c r="BI20" s="148" t="str">
        <f>IF(Tbl.Kosten[[#This Row],[Pnr.]]=BI$7,Tbl.Kosten[[#This Row],[Totaal kosten]],"")</f>
        <v/>
      </c>
      <c r="BJ20" s="148" t="str">
        <f>IF(Tbl.Kosten[[#This Row],[Pnr.]]=BJ$7,Tbl.Kosten[[#This Row],[Totaal kosten]],"")</f>
        <v/>
      </c>
      <c r="BK20" s="148" t="str">
        <f>IF(Tbl.Kosten[[#This Row],[Pnr.]]=BK$7,Tbl.Kosten[[#This Row],[Totaal kosten]],"")</f>
        <v/>
      </c>
      <c r="BL20" s="148" t="str">
        <f>IF(Tbl.Kosten[[#This Row],[Pnr.]]=BL$7,Tbl.Kosten[[#This Row],[Totaal kosten]],"")</f>
        <v/>
      </c>
      <c r="BM20" s="148" t="str">
        <f>IF(Tbl.Kosten[[#This Row],[Pnr.]]=BM$7,Tbl.Kosten[[#This Row],[Totaal kosten]],"")</f>
        <v/>
      </c>
      <c r="BN20" s="148" t="str">
        <f>IF(Tbl.Kosten[[#This Row],[Pnr.]]=BN$7,Tbl.Kosten[[#This Row],[Totaal kosten]],"")</f>
        <v/>
      </c>
      <c r="BO20" s="148" t="str">
        <f>IF(Tbl.Kosten[[#This Row],[Pnr.]]=BO$7,Tbl.Kosten[[#This Row],[Totaal kosten]],"")</f>
        <v/>
      </c>
      <c r="BP20" s="148" t="str">
        <f>IF(Tbl.Kosten[[#This Row],[Pnr.]]=BP$7,Tbl.Kosten[[#This Row],[Totaal kosten]],"")</f>
        <v/>
      </c>
      <c r="BQ20" s="148" t="str">
        <f>IF(Tbl.Kosten[[#This Row],[Pnr.]]=BQ$7,Tbl.Kosten[[#This Row],[Totaal kosten]],"")</f>
        <v/>
      </c>
      <c r="BR20" s="148" t="str">
        <f>IF(Tbl.Kosten[[#This Row],[Pnr.]]=BR$7,Tbl.Kosten[[#This Row],[Totaal kosten]],"")</f>
        <v/>
      </c>
      <c r="BS20" s="148" t="str">
        <f>IF(Tbl.Kosten[[#This Row],[Pnr.]]=BS$7,Tbl.Kosten[[#This Row],[Totaal kosten]],"")</f>
        <v/>
      </c>
      <c r="BT20" s="148" t="str">
        <f>IF(Tbl.Kosten[[#This Row],[Pnr.]]=BT$7,Tbl.Kosten[[#This Row],[Totaal kosten]],"")</f>
        <v/>
      </c>
      <c r="BU20" s="148" t="str">
        <f>IF(Tbl.Kosten[[#This Row],[Pnr.]]=BU$7,Tbl.Kosten[[#This Row],[Totaal kosten]],"")</f>
        <v/>
      </c>
      <c r="BV20" s="148" t="str">
        <f>IF(Tbl.Kosten[[#This Row],[Pnr.]]=BV$7,Tbl.Kosten[[#This Row],[Totaal kosten]],"")</f>
        <v/>
      </c>
      <c r="BW20" s="148" t="str">
        <f>IF(Tbl.Kosten[[#This Row],[Pnr.]]=BW$7,Tbl.Kosten[[#This Row],[Totaal kosten]],"")</f>
        <v/>
      </c>
      <c r="BX20" s="148" t="str">
        <f>IFERROR(_xlfn.XLOOKUP(Tbl.Kosten[[#This Row],[Werkpakketcode]],Tbl.Werkpakketten[Werkpakketcode],Tbl.Werkpakketten[WPnr.],"",0,1),"")</f>
        <v/>
      </c>
      <c r="BY20" s="148" t="str">
        <f>IF(Tbl.Kosten[[#This Row],[WPnr.]]=BY$7,Tbl.Kosten[[#This Row],[Totaal kosten]],"")</f>
        <v/>
      </c>
      <c r="BZ20" s="148" t="str">
        <f>IF(Tbl.Kosten[[#This Row],[WPnr.]]=BZ$7,Tbl.Kosten[[#This Row],[Totaal kosten]],"")</f>
        <v/>
      </c>
      <c r="CA20" s="148" t="str">
        <f>IF(Tbl.Kosten[[#This Row],[WPnr.]]=CA$7,Tbl.Kosten[[#This Row],[Totaal kosten]],"")</f>
        <v/>
      </c>
      <c r="CB20" s="148" t="str">
        <f>IF(Tbl.Kosten[[#This Row],[WPnr.]]=CB$7,Tbl.Kosten[[#This Row],[Totaal kosten]],"")</f>
        <v/>
      </c>
      <c r="CC20" s="148" t="str">
        <f>IF(Tbl.Kosten[[#This Row],[WPnr.]]=CC$7,Tbl.Kosten[[#This Row],[Totaal kosten]],"")</f>
        <v/>
      </c>
      <c r="CD20" s="148" t="str">
        <f>IF(Tbl.Kosten[[#This Row],[WPnr.]]=CD$7,Tbl.Kosten[[#This Row],[Totaal kosten]],"")</f>
        <v/>
      </c>
      <c r="CE20" s="148" t="str">
        <f>IF(Tbl.Kosten[[#This Row],[WPnr.]]=CE$7,Tbl.Kosten[[#This Row],[Totaal kosten]],"")</f>
        <v/>
      </c>
      <c r="CF20" s="148" t="str">
        <f>IF(Tbl.Kosten[[#This Row],[WPnr.]]=CF$7,Tbl.Kosten[[#This Row],[Totaal kosten]],"")</f>
        <v/>
      </c>
      <c r="CG20" s="148" t="str">
        <f>IF(Tbl.Kosten[[#This Row],[WPnr.]]=CG$7,Tbl.Kosten[[#This Row],[Totaal kosten]],"")</f>
        <v/>
      </c>
      <c r="CH20" s="148" t="str">
        <f>IF(Tbl.Kosten[[#This Row],[WPnr.]]=CH$7,Tbl.Kosten[[#This Row],[Totaal kosten]],"")</f>
        <v/>
      </c>
      <c r="CI20" s="148" t="str">
        <f>IF(Tbl.Kosten[[#This Row],[WPnr.]]=CI$7,Tbl.Kosten[[#This Row],[Totaal kosten]],"")</f>
        <v/>
      </c>
      <c r="CJ20" s="148" t="str">
        <f>IF(Tbl.Kosten[[#This Row],[WPnr.]]=CJ$7,Tbl.Kosten[[#This Row],[Totaal kosten]],"")</f>
        <v/>
      </c>
      <c r="CK20" s="148" t="str">
        <f>IF(Tbl.Kosten[[#This Row],[WPnr.]]=CK$7,Tbl.Kosten[[#This Row],[Totaal kosten]],"")</f>
        <v/>
      </c>
      <c r="CL20" s="148" t="str">
        <f>IF(Tbl.Kosten[[#This Row],[WPnr.]]=CL$7,Tbl.Kosten[[#This Row],[Totaal kosten]],"")</f>
        <v/>
      </c>
      <c r="CM20" s="148" t="str">
        <f>IF(Tbl.Kosten[[#This Row],[WPnr.]]=CM$7,Tbl.Kosten[[#This Row],[Totaal kosten]],"")</f>
        <v/>
      </c>
      <c r="CN20" s="148" t="str">
        <f>IF(Tbl.Kosten[[#This Row],[WPnr.]]=CN$7,Tbl.Kosten[[#This Row],[Totaal kosten]],"")</f>
        <v/>
      </c>
      <c r="CO20" s="148" t="str">
        <f>IF(Tbl.Kosten[[#This Row],[WPnr.]]=CO$7,Tbl.Kosten[[#This Row],[Totaal kosten]],"")</f>
        <v/>
      </c>
      <c r="CP20" s="148" t="str">
        <f>IF(Tbl.Kosten[[#This Row],[WPnr.]]=CP$7,Tbl.Kosten[[#This Row],[Totaal kosten]],"")</f>
        <v/>
      </c>
      <c r="CQ20" s="148" t="str">
        <f>IF(Tbl.Kosten[[#This Row],[WPnr.]]=CQ$7,Tbl.Kosten[[#This Row],[Totaal kosten]],"")</f>
        <v/>
      </c>
      <c r="CR20" s="148" t="str">
        <f>IF(Tbl.Kosten[[#This Row],[WPnr.]]=CR$7,Tbl.Kosten[[#This Row],[Totaal kosten]],"")</f>
        <v/>
      </c>
      <c r="CS20" s="148" t="str">
        <f>IF(Tbl.Kosten[[#This Row],[WPnr.]]=CS$7,Tbl.Kosten[[#This Row],[Totaal kosten]],"")</f>
        <v/>
      </c>
      <c r="CT20" s="148" t="str">
        <f>IF(Tbl.Kosten[[#This Row],[WPnr.]]=CT$7,Tbl.Kosten[[#This Row],[Totaal kosten]],"")</f>
        <v/>
      </c>
      <c r="CU20" s="148" t="str">
        <f>IF(Tbl.Kosten[[#This Row],[WPnr.]]=CU$7,Tbl.Kosten[[#This Row],[Totaal kosten]],"")</f>
        <v/>
      </c>
      <c r="CV20" s="148" t="str">
        <f>IF(Tbl.Kosten[[#This Row],[WPnr.]]=CV$7,Tbl.Kosten[[#This Row],[Totaal kosten]],"")</f>
        <v/>
      </c>
      <c r="CW20" s="148" t="str">
        <f>IF(Tbl.Kosten[[#This Row],[WPnr.]]=CW$7,Tbl.Kosten[[#This Row],[Totaal kosten]],"")</f>
        <v/>
      </c>
      <c r="CX20" s="148" t="str">
        <f>IF(Tbl.Kosten[[#This Row],[WPnr.]]=CX$7,Tbl.Kosten[[#This Row],[Totaal kosten]],"")</f>
        <v/>
      </c>
      <c r="CY20" s="148" t="str">
        <f>IF(Tbl.Kosten[[#This Row],[WPnr.]]=CY$7,Tbl.Kosten[[#This Row],[Totaal kosten]],"")</f>
        <v/>
      </c>
      <c r="CZ20" s="148" t="str">
        <f>IF(Tbl.Kosten[[#This Row],[WPnr.]]=CZ$7,Tbl.Kosten[[#This Row],[Totaal kosten]],"")</f>
        <v/>
      </c>
      <c r="DA20" s="148" t="str">
        <f>IF(Tbl.Kosten[[#This Row],[WPnr.]]=DA$7,Tbl.Kosten[[#This Row],[Totaal kosten]],"")</f>
        <v/>
      </c>
      <c r="DB20" s="148" t="str">
        <f>IF(Tbl.Kosten[[#This Row],[WPnr.]]=DB$7,Tbl.Kosten[[#This Row],[Totaal kosten]],"")</f>
        <v/>
      </c>
      <c r="DC20" s="148" t="str">
        <f>IF(Tbl.Kosten[[#This Row],[WPnr.]]=DC$7,Tbl.Kosten[[#This Row],[Totaal kosten]],"")</f>
        <v/>
      </c>
      <c r="DD20" s="148" t="str">
        <f>IF(Tbl.Kosten[[#This Row],[WPnr.]]=DD$7,Tbl.Kosten[[#This Row],[Totaal kosten]],"")</f>
        <v/>
      </c>
      <c r="DE20" s="148" t="str">
        <f>IF(Tbl.Kosten[[#This Row],[WPnr.]]=DE$7,Tbl.Kosten[[#This Row],[Totaal kosten]],"")</f>
        <v/>
      </c>
      <c r="DF20" s="148" t="str">
        <f>IF(Tbl.Kosten[[#This Row],[WPnr.]]=DF$7,Tbl.Kosten[[#This Row],[Totaal kosten]],"")</f>
        <v/>
      </c>
      <c r="DG20" s="148" t="str">
        <f>IF(Tbl.Kosten[[#This Row],[WPnr.]]=DG$7,Tbl.Kosten[[#This Row],[Totaal kosten]],"")</f>
        <v/>
      </c>
      <c r="DH20" s="148" t="str">
        <f>IF(Tbl.Kosten[[#This Row],[WPnr.]]=DH$7,Tbl.Kosten[[#This Row],[Totaal kosten]],"")</f>
        <v/>
      </c>
      <c r="DI20" s="148" t="str">
        <f>IF(Tbl.Kosten[[#This Row],[WPnr.]]=DI$7,Tbl.Kosten[[#This Row],[Totaal kosten]],"")</f>
        <v/>
      </c>
      <c r="DJ20" s="148" t="str">
        <f>IF(Tbl.Kosten[[#This Row],[WPnr.]]=DJ$7,Tbl.Kosten[[#This Row],[Totaal kosten]],"")</f>
        <v/>
      </c>
      <c r="DK20" s="148" t="str">
        <f>IF(Tbl.Kosten[[#This Row],[WPnr.]]=DK$7,Tbl.Kosten[[#This Row],[Totaal kosten]],"")</f>
        <v/>
      </c>
      <c r="DL20" s="148" t="str">
        <f>IF(Tbl.Kosten[[#This Row],[WPnr.]]=DL$7,Tbl.Kosten[[#This Row],[Totaal kosten]],"")</f>
        <v/>
      </c>
      <c r="DM20" s="148" t="str">
        <f>IF(Tbl.Kosten[[#This Row],[WPnr.]]=DM$7,Tbl.Kosten[[#This Row],[Totaal kosten]],"")</f>
        <v/>
      </c>
      <c r="DN20" s="148" t="str">
        <f>IF(Tbl.Kosten[[#This Row],[WPnr.]]=DN$7,Tbl.Kosten[[#This Row],[Totaal kosten]],"")</f>
        <v/>
      </c>
      <c r="DO20" s="148" t="str">
        <f>IF(Tbl.Kosten[[#This Row],[WPnr.]]=DO$7,Tbl.Kosten[[#This Row],[Totaal kosten]],"")</f>
        <v/>
      </c>
      <c r="DP20" s="148" t="str">
        <f>IF(Tbl.Kosten[[#This Row],[WPnr.]]=DP$7,Tbl.Kosten[[#This Row],[Totaal kosten]],"")</f>
        <v/>
      </c>
      <c r="DQ20" s="148" t="str">
        <f>IF(Tbl.Kosten[[#This Row],[WPnr.]]=DQ$7,Tbl.Kosten[[#This Row],[Totaal kosten]],"")</f>
        <v/>
      </c>
      <c r="DR20" s="148" t="str">
        <f>IF(Tbl.Kosten[[#This Row],[WPnr.]]=DR$7,Tbl.Kosten[[#This Row],[Totaal kosten]],"")</f>
        <v/>
      </c>
      <c r="DS20" s="148" t="str">
        <f>IF(Tbl.Kosten[[#This Row],[WPnr.]]=DS$7,Tbl.Kosten[[#This Row],[Totaal kosten]],"")</f>
        <v/>
      </c>
      <c r="DT20" s="148" t="str">
        <f>IF(Tbl.Kosten[[#This Row],[WPnr.]]=DT$7,Tbl.Kosten[[#This Row],[Totaal kosten]],"")</f>
        <v/>
      </c>
      <c r="DU20" s="148" t="str">
        <f>IF(Tbl.Kosten[[#This Row],[WPnr.]]=DU$7,Tbl.Kosten[[#This Row],[Totaal kosten]],"")</f>
        <v/>
      </c>
      <c r="DV20" s="148" t="str">
        <f>IF(Tbl.Kosten[[#This Row],[WPnr.]]=DV$7,Tbl.Kosten[[#This Row],[Totaal kosten]],"")</f>
        <v/>
      </c>
      <c r="DW20" s="150" t="str">
        <f>IFERROR(_xlfn.XLOOKUP(Tbl.Kosten[[#This Row],[Kostensoort]],Tbl.Kostensoorten[Kostensoorten],Tbl.Kostensoorten[KSnr.],"",0,1),"")</f>
        <v/>
      </c>
      <c r="DX20" s="150" t="str">
        <f>IF(Tbl.Kosten[[#This Row],[KSnr.]]=DX$7,Tbl.Kosten[[#This Row],[Totaal kosten]],"")</f>
        <v/>
      </c>
      <c r="DY20" s="150" t="str">
        <f>IF(Tbl.Kosten[[#This Row],[KSnr.]]=DY$7,Tbl.Kosten[[#This Row],[Totaal kosten]],"")</f>
        <v/>
      </c>
      <c r="DZ20" s="150" t="str">
        <f>IF(Tbl.Kosten[[#This Row],[KSnr.]]=DZ$7,Tbl.Kosten[[#This Row],[Totaal kosten]],"")</f>
        <v/>
      </c>
      <c r="EA20" s="150" t="str">
        <f>IF(Tbl.Kosten[[#This Row],[KSnr.]]=EA$7,Tbl.Kosten[[#This Row],[Totaal kosten]],"")</f>
        <v/>
      </c>
      <c r="EB20" s="150" t="str">
        <f>IF(Tbl.Kosten[[#This Row],[KSnr.]]=EB$7,Tbl.Kosten[[#This Row],[Totaal kosten]],"")</f>
        <v/>
      </c>
      <c r="EC20" s="150" t="str">
        <f>IF(Tbl.Kosten[[#This Row],[KSnr.]]=EC$7,Tbl.Kosten[[#This Row],[Totaal kosten]],"")</f>
        <v/>
      </c>
      <c r="ED20" s="150" t="str">
        <f>IF(Tbl.Kosten[[#This Row],[KSnr.]]=ED$7,Tbl.Kosten[[#This Row],[Totaal kosten]],"")</f>
        <v/>
      </c>
      <c r="EE20" s="150" t="str">
        <f>IF(Tbl.Kosten[[#This Row],[KSnr.]]=EE$7,Tbl.Kosten[[#This Row],[Totaal kosten]],"")</f>
        <v/>
      </c>
      <c r="EF20" s="150" t="str">
        <f>IF(Tbl.Kosten[[#This Row],[KSnr.]]=EF$7,Tbl.Kosten[[#This Row],[Totaal kosten]],"")</f>
        <v/>
      </c>
      <c r="EG20" s="150" t="str">
        <f>IF(Tbl.Kosten[[#This Row],[KSnr.]]=EG$7,Tbl.Kosten[[#This Row],[Totaal kosten]],"")</f>
        <v/>
      </c>
      <c r="EH20" s="150" t="str">
        <f>IF(Tbl.Kosten[[#This Row],[KSnr.]]=EH$7,Tbl.Kosten[[#This Row],[Totaal kosten]],"")</f>
        <v/>
      </c>
      <c r="EI20" s="150" t="str">
        <f>IF(Tbl.Kosten[[#This Row],[KSnr.]]=EI$7,Tbl.Kosten[[#This Row],[Totaal kosten]],"")</f>
        <v/>
      </c>
      <c r="EJ20" s="150" t="str">
        <f>IF(Tbl.Kosten[[#This Row],[KSnr.]]=EJ$7,Tbl.Kosten[[#This Row],[Totaal kosten]],"")</f>
        <v/>
      </c>
      <c r="EK20" s="150" t="str">
        <f>IF(Tbl.Kosten[[#This Row],[KSnr.]]=EK$7,Tbl.Kosten[[#This Row],[Totaal kosten]],"")</f>
        <v/>
      </c>
      <c r="EL20" s="150" t="str">
        <f>IF(Tbl.Kosten[[#This Row],[KSnr.]]=EL$7,Tbl.Kosten[[#This Row],[Totaal kosten]],"")</f>
        <v/>
      </c>
      <c r="EM20" s="150" t="str">
        <f>IF(Tbl.Kosten[[#This Row],[KSnr.]]=EM$7,Tbl.Kosten[[#This Row],[Totaal kosten]],"")</f>
        <v/>
      </c>
      <c r="EN20" s="150" t="str">
        <f>IF(Tbl.Kosten[[#This Row],[KSnr.]]=EN$7,Tbl.Kosten[[#This Row],[Totaal kosten]],"")</f>
        <v/>
      </c>
      <c r="EO20" s="150" t="str">
        <f>IF(Tbl.Kosten[[#This Row],[KSnr.]]=EO$7,Tbl.Kosten[[#This Row],[Totaal kosten]],"")</f>
        <v/>
      </c>
      <c r="EP20" s="150" t="str">
        <f>IF(Tbl.Kosten[[#This Row],[KSnr.]]=EP$7,Tbl.Kosten[[#This Row],[Totaal kosten]],"")</f>
        <v/>
      </c>
      <c r="EQ20" s="150" t="str">
        <f>IF(Tbl.Kosten[[#This Row],[KSnr.]]=EQ$7,Tbl.Kosten[[#This Row],[Totaal kosten]],"")</f>
        <v/>
      </c>
      <c r="ER20" s="144" t="str">
        <f>IFERROR(_xlfn.XLOOKUP(Tbl.Kosten[[#This Row],[Subsidieactiviteit]],Tbl.Subsidiehoogte[Subsidieactiviteit],Tbl.Subsidiehoogte[SAnr.],"",0,1),"")</f>
        <v/>
      </c>
      <c r="ES20" s="150" t="str">
        <f>IF(Tbl.Kosten[[#This Row],[Sanr.]]=ES$7,Tbl.Kosten[[#This Row],[Totaal kosten]],"")</f>
        <v/>
      </c>
      <c r="ET20" s="150" t="str">
        <f>IF(Tbl.Kosten[[#This Row],[Sanr.]]=ET$7,Tbl.Kosten[[#This Row],[Totaal kosten]],"")</f>
        <v/>
      </c>
      <c r="EU20" s="150" t="str">
        <f>IF(Tbl.Kosten[[#This Row],[Sanr.]]=EU$7,Tbl.Kosten[[#This Row],[Totaal kosten]],"")</f>
        <v/>
      </c>
      <c r="EV20" s="150" t="str">
        <f>IF(Tbl.Kosten[[#This Row],[Sanr.]]=EV$7,Tbl.Kosten[[#This Row],[Totaal kosten]],"")</f>
        <v/>
      </c>
      <c r="EW20" s="150" t="str">
        <f>IF(Tbl.Kosten[[#This Row],[Sanr.]]=EW$7,Tbl.Kosten[[#This Row],[Totaal kosten]],"")</f>
        <v/>
      </c>
      <c r="EX20" s="150" t="str">
        <f>IF(Tbl.Kosten[[#This Row],[Sanr.]]=EX$7,Tbl.Kosten[[#This Row],[Totaal kosten]],"")</f>
        <v/>
      </c>
      <c r="EY20" s="150" t="str">
        <f>IF(Tbl.Kosten[[#This Row],[Sanr.]]=EY$7,Tbl.Kosten[[#This Row],[Totaal kosten]],"")</f>
        <v/>
      </c>
      <c r="EZ20" s="150" t="str">
        <f>IF(Tbl.Kosten[[#This Row],[Sanr.]]=EZ$7,Tbl.Kosten[[#This Row],[Totaal kosten]],"")</f>
        <v/>
      </c>
      <c r="FA20" s="150" t="str">
        <f>IF(Tbl.Kosten[[#This Row],[Sanr.]]=FA$7,Tbl.Kosten[[#This Row],[Totaal kosten]],"")</f>
        <v/>
      </c>
      <c r="FB20" s="150" t="str">
        <f>IF(Tbl.Kosten[[#This Row],[Sanr.]]=FB$7,Tbl.Kosten[[#This Row],[Totaal kosten]],"")</f>
        <v/>
      </c>
      <c r="FC20" s="150" t="str">
        <f>IF(Tbl.Kosten[[#This Row],[Sanr.]]=FC$7,Tbl.Kosten[[#This Row],[Totaal kosten]],"")</f>
        <v/>
      </c>
      <c r="FD20" s="150" t="str">
        <f>IF(Tbl.Kosten[[#This Row],[Sanr.]]=FD$7,Tbl.Kosten[[#This Row],[Totaal kosten]],"")</f>
        <v/>
      </c>
      <c r="FE20" s="150" t="str">
        <f>IF(Tbl.Kosten[[#This Row],[Sanr.]]=FE$7,Tbl.Kosten[[#This Row],[Totaal kosten]],"")</f>
        <v/>
      </c>
      <c r="FF20" s="150" t="str">
        <f>IF(Tbl.Kosten[[#This Row],[Sanr.]]=FF$7,Tbl.Kosten[[#This Row],[Totaal kosten]],"")</f>
        <v/>
      </c>
      <c r="FG20" s="150" t="str">
        <f>IF(Tbl.Kosten[[#This Row],[Sanr.]]=FG$7,Tbl.Kosten[[#This Row],[Totaal kosten]],"")</f>
        <v/>
      </c>
      <c r="FH20" s="150" t="str">
        <f>IF(Tbl.Kosten[[#This Row],[Sanr.]]=FH$7,Tbl.Kosten[[#This Row],[Totaal kosten]],"")</f>
        <v/>
      </c>
      <c r="FI20" s="150" t="str">
        <f>IF(Tbl.Kosten[[#This Row],[Sanr.]]=FI$7,Tbl.Kosten[[#This Row],[Totaal kosten]],"")</f>
        <v/>
      </c>
      <c r="FJ20" s="150" t="str">
        <f>IF(Tbl.Kosten[[#This Row],[Sanr.]]=FJ$7,Tbl.Kosten[[#This Row],[Totaal kosten]],"")</f>
        <v/>
      </c>
      <c r="FK20" s="150" t="str">
        <f>IF(Tbl.Kosten[[#This Row],[Sanr.]]=FK$7,Tbl.Kosten[[#This Row],[Totaal kosten]],"")</f>
        <v/>
      </c>
      <c r="FL20" s="150" t="str">
        <f>IF(Tbl.Kosten[[#This Row],[Sanr.]]=FL$7,Tbl.Kosten[[#This Row],[Totaal kosten]],"")</f>
        <v/>
      </c>
      <c r="FM20" s="150" t="str">
        <f>IF(Tbl.Kosten[[#This Row],[Sanr.]]=FM$7,Tbl.Kosten[[#This Row],[Totaal kosten]],"")</f>
        <v/>
      </c>
      <c r="FN20" s="150" t="str">
        <f>IF(Tbl.Kosten[[#This Row],[Sanr.]]=FN$7,Tbl.Kosten[[#This Row],[Totaal kosten]],"")</f>
        <v/>
      </c>
      <c r="FO20" s="150" t="str">
        <f>IF(Tbl.Kosten[[#This Row],[Sanr.]]=FO$7,Tbl.Kosten[[#This Row],[Totaal kosten]],"")</f>
        <v/>
      </c>
      <c r="FP20" s="150" t="str">
        <f>IF(Tbl.Kosten[[#This Row],[Sanr.]]=FP$7,Tbl.Kosten[[#This Row],[Totaal kosten]],"")</f>
        <v/>
      </c>
      <c r="FQ20" s="150" t="str">
        <f>IF(Tbl.Kosten[[#This Row],[Sanr.]]=FQ$7,Tbl.Kosten[[#This Row],[Totaal kosten]],"")</f>
        <v/>
      </c>
      <c r="FR20" s="150" t="str">
        <f>IF(Tbl.Kosten[[#This Row],[Sanr.]]=FR$7,Tbl.Kosten[[#This Row],[Totaal kosten]],"")</f>
        <v/>
      </c>
      <c r="FS20" s="150" t="str">
        <f>IF(Tbl.Kosten[[#This Row],[Sanr.]]=FS$7,Tbl.Kosten[[#This Row],[Totaal kosten]],"")</f>
        <v/>
      </c>
      <c r="FT20" s="150" t="str">
        <f>IF(Tbl.Kosten[[#This Row],[Sanr.]]=FT$7,Tbl.Kosten[[#This Row],[Totaal kosten]],"")</f>
        <v/>
      </c>
      <c r="FU20" s="150" t="str">
        <f>IF(Tbl.Kosten[[#This Row],[Sanr.]]=FU$7,Tbl.Kosten[[#This Row],[Totaal kosten]],"")</f>
        <v/>
      </c>
      <c r="FV20" s="150" t="str">
        <f>IF(Tbl.Kosten[[#This Row],[Sanr.]]=FV$7,Tbl.Kosten[[#This Row],[Totaal kosten]],"")</f>
        <v/>
      </c>
      <c r="FW20" s="150" t="str">
        <f>IFERROR(_xlfn.XLOOKUP(Tbl.Kosten[[#This Row],[Activiteitencode]],Tbl.Activiteiten[Activiteitcode],Tbl.Activiteiten[Anr.],"",0,1),"")</f>
        <v/>
      </c>
      <c r="FX20" s="169" t="str">
        <f>_xlfn.CONCAT(Tbl.Kosten[[#This Row],[Pnr.]],Tbl.Kosten[[#This Row],[Sanr.]])</f>
        <v>P1</v>
      </c>
      <c r="FY20" s="150">
        <f>Tbl.Kosten[[#This Row],[Totaal kosten]]-Tbl.Kosten[[#This Row],[Subsidie]]</f>
        <v>0</v>
      </c>
      <c r="FZ20" s="150">
        <f>IF(Tbl.Kosten[[#This Row],[Pnr.]]=FZ$7,Tbl.Kosten[[#This Row],[Te financieren]],"")</f>
        <v>0</v>
      </c>
      <c r="GA20" s="150" t="str">
        <f>IF(Tbl.Kosten[[#This Row],[Pnr.]]=GA$7,Tbl.Kosten[[#This Row],[Te financieren]],"")</f>
        <v/>
      </c>
      <c r="GB20" s="150" t="str">
        <f>IF(Tbl.Kosten[[#This Row],[Pnr.]]=GB$7,Tbl.Kosten[[#This Row],[Te financieren]],"")</f>
        <v/>
      </c>
      <c r="GC20" s="150" t="str">
        <f>IF(Tbl.Kosten[[#This Row],[Pnr.]]=GC$7,Tbl.Kosten[[#This Row],[Te financieren]],"")</f>
        <v/>
      </c>
      <c r="GD20" s="150" t="str">
        <f>IF(Tbl.Kosten[[#This Row],[Pnr.]]=GD$7,Tbl.Kosten[[#This Row],[Te financieren]],"")</f>
        <v/>
      </c>
      <c r="GE20" s="150" t="str">
        <f>IF(Tbl.Kosten[[#This Row],[Pnr.]]=GE$7,Tbl.Kosten[[#This Row],[Te financieren]],"")</f>
        <v/>
      </c>
      <c r="GF20" s="150" t="str">
        <f>IF(Tbl.Kosten[[#This Row],[Pnr.]]=GF$7,Tbl.Kosten[[#This Row],[Te financieren]],"")</f>
        <v/>
      </c>
      <c r="GG20" s="150" t="str">
        <f>IF(Tbl.Kosten[[#This Row],[Pnr.]]=GG$7,Tbl.Kosten[[#This Row],[Te financieren]],"")</f>
        <v/>
      </c>
      <c r="GH20" s="150" t="str">
        <f>IF(Tbl.Kosten[[#This Row],[Pnr.]]=GH$7,Tbl.Kosten[[#This Row],[Te financieren]],"")</f>
        <v/>
      </c>
      <c r="GI20" s="150" t="str">
        <f>IF(Tbl.Kosten[[#This Row],[Pnr.]]=GI$7,Tbl.Kosten[[#This Row],[Te financieren]],"")</f>
        <v/>
      </c>
      <c r="GJ20" s="150" t="str">
        <f>IF(Tbl.Kosten[[#This Row],[Pnr.]]=GJ$7,Tbl.Kosten[[#This Row],[Te financieren]],"")</f>
        <v/>
      </c>
      <c r="GK20" s="150" t="str">
        <f>IF(Tbl.Kosten[[#This Row],[Pnr.]]=GK$7,Tbl.Kosten[[#This Row],[Te financieren]],"")</f>
        <v/>
      </c>
      <c r="GL20" s="150" t="str">
        <f>IF(Tbl.Kosten[[#This Row],[Pnr.]]=GL$7,Tbl.Kosten[[#This Row],[Te financieren]],"")</f>
        <v/>
      </c>
      <c r="GM20" s="150" t="str">
        <f>IF(Tbl.Kosten[[#This Row],[Pnr.]]=GM$7,Tbl.Kosten[[#This Row],[Te financieren]],"")</f>
        <v/>
      </c>
      <c r="GN20" s="150" t="str">
        <f>IF(Tbl.Kosten[[#This Row],[Pnr.]]=GN$7,Tbl.Kosten[[#This Row],[Te financieren]],"")</f>
        <v/>
      </c>
      <c r="GO20" s="150" t="str">
        <f>IF(Tbl.Kosten[[#This Row],[Pnr.]]=GO$7,Tbl.Kosten[[#This Row],[Te financieren]],"")</f>
        <v/>
      </c>
      <c r="GP20" s="150" t="str">
        <f>IF(Tbl.Kosten[[#This Row],[Pnr.]]=GP$7,Tbl.Kosten[[#This Row],[Te financieren]],"")</f>
        <v/>
      </c>
      <c r="GQ20" s="150" t="str">
        <f>IF(Tbl.Kosten[[#This Row],[Pnr.]]=GQ$7,Tbl.Kosten[[#This Row],[Te financieren]],"")</f>
        <v/>
      </c>
      <c r="GR20" s="150" t="str">
        <f>IF(Tbl.Kosten[[#This Row],[Pnr.]]=GR$7,Tbl.Kosten[[#This Row],[Te financieren]],"")</f>
        <v/>
      </c>
      <c r="GS20" s="150" t="str">
        <f>IF(Tbl.Kosten[[#This Row],[Pnr.]]=GS$7,Tbl.Kosten[[#This Row],[Te financieren]],"")</f>
        <v/>
      </c>
      <c r="GT20" s="150" t="str">
        <f>IF(Tbl.Kosten[[#This Row],[Pnr.]]=GT$7,Tbl.Kosten[[#This Row],[Te financieren]],"")</f>
        <v/>
      </c>
      <c r="GU20" s="150" t="str">
        <f>IF(Tbl.Kosten[[#This Row],[Pnr.]]=GU$7,Tbl.Kosten[[#This Row],[Te financieren]],"")</f>
        <v/>
      </c>
      <c r="GV20" s="150" t="str">
        <f>IF(Tbl.Kosten[[#This Row],[Pnr.]]=GV$7,Tbl.Kosten[[#This Row],[Te financieren]],"")</f>
        <v/>
      </c>
      <c r="GW20" s="150" t="str">
        <f>IF(Tbl.Kosten[[#This Row],[Pnr.]]=GW$7,Tbl.Kosten[[#This Row],[Te financieren]],"")</f>
        <v/>
      </c>
      <c r="GX20" s="150" t="str">
        <f>IF(Tbl.Kosten[[#This Row],[Pnr.]]=GX$7,Tbl.Kosten[[#This Row],[Te financieren]],"")</f>
        <v/>
      </c>
      <c r="GY20" s="150" t="str">
        <f>IF(Tbl.Kosten[[#This Row],[Pnr.]]=GY$7,Tbl.Kosten[[#This Row],[Te financieren]],"")</f>
        <v/>
      </c>
      <c r="GZ20" s="150" t="str">
        <f>IF(Tbl.Kosten[[#This Row],[Pnr.]]=GZ$7,Tbl.Kosten[[#This Row],[Te financieren]],"")</f>
        <v/>
      </c>
      <c r="HA20" s="150" t="str">
        <f>IF(Tbl.Kosten[[#This Row],[Pnr.]]=HA$7,Tbl.Kosten[[#This Row],[Te financieren]],"")</f>
        <v/>
      </c>
      <c r="HB20" s="150" t="str">
        <f>IF(Tbl.Kosten[[#This Row],[Pnr.]]=HB$7,Tbl.Kosten[[#This Row],[Te financieren]],"")</f>
        <v/>
      </c>
      <c r="HC20" s="150" t="str">
        <f>IF(Tbl.Kosten[[#This Row],[Pnr.]]=HC$7,Tbl.Kosten[[#This Row],[Te financieren]],"")</f>
        <v/>
      </c>
      <c r="HD20" s="150" t="str">
        <f>IF(Tbl.Kosten[[#This Row],[Pnr.]]=HD$7,Tbl.Kosten[[#This Row],[Te financieren]],"")</f>
        <v/>
      </c>
      <c r="HE20" s="150" t="str">
        <f>IF(Tbl.Kosten[[#This Row],[Pnr.]]=HE$7,Tbl.Kosten[[#This Row],[Te financieren]],"")</f>
        <v/>
      </c>
      <c r="HF20" s="150" t="str">
        <f>IF(Tbl.Kosten[[#This Row],[Pnr.]]=HF$7,Tbl.Kosten[[#This Row],[Te financieren]],"")</f>
        <v/>
      </c>
      <c r="HG20" s="150" t="str">
        <f>IF(Tbl.Kosten[[#This Row],[Pnr.]]=HG$7,Tbl.Kosten[[#This Row],[Te financieren]],"")</f>
        <v/>
      </c>
      <c r="HH20" s="150" t="str">
        <f>IF(Tbl.Kosten[[#This Row],[Pnr.]]=HH$7,Tbl.Kosten[[#This Row],[Te financieren]],"")</f>
        <v/>
      </c>
      <c r="HI20" s="150" t="str">
        <f>IF(Tbl.Kosten[[#This Row],[Pnr.]]=HI$7,Tbl.Kosten[[#This Row],[Te financieren]],"")</f>
        <v/>
      </c>
      <c r="HJ20" s="150" t="str">
        <f>IF(Tbl.Kosten[[#This Row],[Pnr.]]=HJ$7,Tbl.Kosten[[#This Row],[Te financieren]],"")</f>
        <v/>
      </c>
      <c r="HK20" s="150" t="str">
        <f>IF(Tbl.Kosten[[#This Row],[Pnr.]]=HK$7,Tbl.Kosten[[#This Row],[Te financieren]],"")</f>
        <v/>
      </c>
      <c r="HL20" s="150" t="str">
        <f>IF(Tbl.Kosten[[#This Row],[Pnr.]]=HL$7,Tbl.Kosten[[#This Row],[Te financieren]],"")</f>
        <v/>
      </c>
      <c r="HM20" s="150" t="str">
        <f>IF(Tbl.Kosten[[#This Row],[Pnr.]]=HM$7,Tbl.Kosten[[#This Row],[Te financieren]],"")</f>
        <v/>
      </c>
      <c r="HN20" s="150" t="str">
        <f>IF(Tbl.Kosten[[#This Row],[Pnr.]]=HN$7,Tbl.Kosten[[#This Row],[Te financieren]],"")</f>
        <v/>
      </c>
      <c r="HO20" s="150" t="str">
        <f>IF(Tbl.Kosten[[#This Row],[Pnr.]]=HO$7,Tbl.Kosten[[#This Row],[Te financieren]],"")</f>
        <v/>
      </c>
      <c r="HP20" s="150" t="str">
        <f>IF(Tbl.Kosten[[#This Row],[Pnr.]]=HP$7,Tbl.Kosten[[#This Row],[Te financieren]],"")</f>
        <v/>
      </c>
      <c r="HQ20" s="150" t="str">
        <f>IF(Tbl.Kosten[[#This Row],[Pnr.]]=HQ$7,Tbl.Kosten[[#This Row],[Te financieren]],"")</f>
        <v/>
      </c>
      <c r="HR20" s="150" t="str">
        <f>IF(Tbl.Kosten[[#This Row],[Pnr.]]=HR$7,Tbl.Kosten[[#This Row],[Te financieren]],"")</f>
        <v/>
      </c>
      <c r="HS20" s="150" t="str">
        <f>IF(Tbl.Kosten[[#This Row],[Pnr.]]=HS$7,Tbl.Kosten[[#This Row],[Te financieren]],"")</f>
        <v/>
      </c>
      <c r="HT20" s="150" t="str">
        <f>IF(Tbl.Kosten[[#This Row],[Pnr.]]=HT$7,Tbl.Kosten[[#This Row],[Te financieren]],"")</f>
        <v/>
      </c>
      <c r="HU20" s="150" t="str">
        <f>IF(Tbl.Kosten[[#This Row],[Pnr.]]=HU$7,Tbl.Kosten[[#This Row],[Te financieren]],"")</f>
        <v/>
      </c>
      <c r="HV20" s="150" t="str">
        <f>IF(Tbl.Kosten[[#This Row],[Pnr.]]=HV$7,Tbl.Kosten[[#This Row],[Te financieren]],"")</f>
        <v/>
      </c>
      <c r="HW20" s="150" t="str">
        <f>IF(Tbl.Kosten[[#This Row],[Pnr.]]=HW$7,Tbl.Kosten[[#This Row],[Te financieren]],"")</f>
        <v/>
      </c>
    </row>
    <row r="21" spans="2:231" x14ac:dyDescent="0.3">
      <c r="B21" s="134"/>
      <c r="C21" s="137"/>
      <c r="D21" s="136"/>
      <c r="E21" s="261"/>
      <c r="F21" s="135"/>
      <c r="G21" s="11" t="str">
        <f>IF(Tbl.Kosten[[#This Row],[Medewerker e/o 
functie]]&lt;&gt;"",_xlfn.XLOOKUP(Tbl.Kosten[[#This Row],[Medewerker e/o 
functie]],Tbl.Uurtarief[Medewerker en/of functie],Tbl.Uurtarief[Uurtarief],"",0,1),"")</f>
        <v/>
      </c>
      <c r="H21" s="121">
        <f>IFERROR(Tbl.Kosten[[#This Row],[Uren]]*Tbl.Kosten[[#This Row],[Uurtarief]],0)</f>
        <v>0</v>
      </c>
      <c r="I21" s="119" t="str">
        <f>IF(Tbl.Kosten[[#This Row],[Subtotaal uren]]&lt;&gt;0,_xlfn.XLOOKUP(Tbl.Kosten[[#This Row],[Medewerker e/o 
functie]],Tbl.Uurtarief[Medewerker en/of functie],Tbl.Uurtarief[Kostensoort arbeid],"",0,1),"")</f>
        <v/>
      </c>
      <c r="J21" s="137"/>
      <c r="K21" s="135"/>
      <c r="L21" s="139" t="str">
        <f>IF(Tbl.Kosten[[#This Row],[Activum]]&lt;&gt;"",_xlfn.XLOOKUP(Tbl.Kosten[[#This Row],[Activum]],Tbl.Afschrijvingskosten[Activum],Tbl.Afschrijvingskosten[Tarief per afschrijvings-eenheid],"",0,1),"")</f>
        <v/>
      </c>
      <c r="M21" s="122">
        <f>IFERROR(Tbl.Kosten[[#This Row],[Een-
heden]]*Tbl.Kosten[[#This Row],[Afschrijvings-
tarief]],0)</f>
        <v>0</v>
      </c>
      <c r="N21" s="122" t="str">
        <f>IF(Tbl.Kosten[[#This Row],[Subtotaal afschrijving]]&lt;&gt;0,Lijsten!$A$7,"")</f>
        <v/>
      </c>
      <c r="O21" s="140"/>
      <c r="P21" s="135"/>
      <c r="Q21" s="138"/>
      <c r="R21" s="122">
        <f>IFERROR(Tbl.Kosten[[#This Row],[Aantal]]*Tbl.Kosten[[#This Row],[Tarief]],0)</f>
        <v>0</v>
      </c>
      <c r="S21" s="8">
        <f>IFERROR(Tbl.Kosten[[#This Row],[Subtotaal overige kosten]]+Tbl.Kosten[[#This Row],[Subtotaal uren]]+Tbl.Kosten[[#This Row],[Subtotaal afschrijving]],0)</f>
        <v>0</v>
      </c>
      <c r="T21" s="8">
        <f>IFERROR(Tbl.Kosten[[#This Row],[Totaal kosten]]*Tbl.Kosten[[#This Row],[Subsidie%]],0)</f>
        <v>0</v>
      </c>
      <c r="U21" s="4" t="str" cm="1">
        <f t="array" ref="U21">IFERROR(_xlfn.IFS(Tbl.Kosten[[#This Row],[Subtotaal uren]]&lt;&gt;0,Tbl.Kosten[[#This Row],[Kostensoort arbeid]],Tbl.Kosten[[#This Row],[Subtotaal afschrijving]]&lt;&gt;0,Tbl.Kosten[[#This Row],[Kostensoort afschrijving]],Tbl.Kosten[[#This Row],[Subtotaal overige kosten]]&lt;&gt;0,Tbl.Kosten[[#This Row],[Kostensoort overig]]),"")</f>
        <v/>
      </c>
      <c r="V21" s="4" t="str">
        <f>IFERROR(_xlfn.XLOOKUP(Tbl.Kosten[[#This Row],[Activiteitencode]],Tbl.Activiteiten[Activiteitcode],Tbl.Activiteiten[Werkpakketcode],"",0,1),"")</f>
        <v/>
      </c>
      <c r="W21" s="4" t="str">
        <f>IFERROR(_xlfn.XLOOKUP(Tbl.Kosten[[#This Row],[Werkpakketcode]],Tbl.Werkpakketten[Werkpakketcode],Tbl.Werkpakketten[Subsidiabele activiteit],"",0,1),"")</f>
        <v/>
      </c>
      <c r="X21" s="12">
        <f>IFERROR(_xlfn.XLOOKUP(Tbl.Kosten[[#This Row],[Sanr.]],Tbl.Subsidiehoogte[SAnr.],Tbl.Subsidiehoogte[Sub. Percentage],0,0,1),0)</f>
        <v>0</v>
      </c>
      <c r="Y21" s="144" t="str">
        <f>IFERROR(_xlfn.XLOOKUP(Tbl.Kosten[[#This Row],[Partnercode]],Tbl.Projectpartners[Partnercode],Tbl.Projectpartners[PNr.],"",0,1),"")</f>
        <v>P1</v>
      </c>
      <c r="Z21" s="148">
        <f>IF(Tbl.Kosten[[#This Row],[Pnr.]]=Z$7,Tbl.Kosten[[#This Row],[Totaal kosten]],"")</f>
        <v>0</v>
      </c>
      <c r="AA21" s="148" t="str">
        <f>IF(Tbl.Kosten[[#This Row],[Pnr.]]=AA$7,Tbl.Kosten[[#This Row],[Totaal kosten]],"")</f>
        <v/>
      </c>
      <c r="AB21" s="148" t="str">
        <f>IF(Tbl.Kosten[[#This Row],[Pnr.]]=AB$7,Tbl.Kosten[[#This Row],[Totaal kosten]],"")</f>
        <v/>
      </c>
      <c r="AC21" s="148" t="str">
        <f>IF(Tbl.Kosten[[#This Row],[Pnr.]]=AC$7,Tbl.Kosten[[#This Row],[Totaal kosten]],"")</f>
        <v/>
      </c>
      <c r="AD21" s="148" t="str">
        <f>IF(Tbl.Kosten[[#This Row],[Pnr.]]=AD$7,Tbl.Kosten[[#This Row],[Totaal kosten]],"")</f>
        <v/>
      </c>
      <c r="AE21" s="148" t="str">
        <f>IF(Tbl.Kosten[[#This Row],[Pnr.]]=AE$7,Tbl.Kosten[[#This Row],[Totaal kosten]],"")</f>
        <v/>
      </c>
      <c r="AF21" s="148" t="str">
        <f>IF(Tbl.Kosten[[#This Row],[Pnr.]]=AF$7,Tbl.Kosten[[#This Row],[Totaal kosten]],"")</f>
        <v/>
      </c>
      <c r="AG21" s="148" t="str">
        <f>IF(Tbl.Kosten[[#This Row],[Pnr.]]=AG$7,Tbl.Kosten[[#This Row],[Totaal kosten]],"")</f>
        <v/>
      </c>
      <c r="AH21" s="148" t="str">
        <f>IF(Tbl.Kosten[[#This Row],[Pnr.]]=AH$7,Tbl.Kosten[[#This Row],[Totaal kosten]],"")</f>
        <v/>
      </c>
      <c r="AI21" s="148" t="str">
        <f>IF(Tbl.Kosten[[#This Row],[Pnr.]]=AI$7,Tbl.Kosten[[#This Row],[Totaal kosten]],"")</f>
        <v/>
      </c>
      <c r="AJ21" s="148" t="str">
        <f>IF(Tbl.Kosten[[#This Row],[Pnr.]]=AJ$7,Tbl.Kosten[[#This Row],[Totaal kosten]],"")</f>
        <v/>
      </c>
      <c r="AK21" s="148" t="str">
        <f>IF(Tbl.Kosten[[#This Row],[Pnr.]]=AK$7,Tbl.Kosten[[#This Row],[Totaal kosten]],"")</f>
        <v/>
      </c>
      <c r="AL21" s="148" t="str">
        <f>IF(Tbl.Kosten[[#This Row],[Pnr.]]=AL$7,Tbl.Kosten[[#This Row],[Totaal kosten]],"")</f>
        <v/>
      </c>
      <c r="AM21" s="148" t="str">
        <f>IF(Tbl.Kosten[[#This Row],[Pnr.]]=AM$7,Tbl.Kosten[[#This Row],[Totaal kosten]],"")</f>
        <v/>
      </c>
      <c r="AN21" s="148" t="str">
        <f>IF(Tbl.Kosten[[#This Row],[Pnr.]]=AN$7,Tbl.Kosten[[#This Row],[Totaal kosten]],"")</f>
        <v/>
      </c>
      <c r="AO21" s="148" t="str">
        <f>IF(Tbl.Kosten[[#This Row],[Pnr.]]=AO$7,Tbl.Kosten[[#This Row],[Totaal kosten]],"")</f>
        <v/>
      </c>
      <c r="AP21" s="148" t="str">
        <f>IF(Tbl.Kosten[[#This Row],[Pnr.]]=AP$7,Tbl.Kosten[[#This Row],[Totaal kosten]],"")</f>
        <v/>
      </c>
      <c r="AQ21" s="148" t="str">
        <f>IF(Tbl.Kosten[[#This Row],[Pnr.]]=AQ$7,Tbl.Kosten[[#This Row],[Totaal kosten]],"")</f>
        <v/>
      </c>
      <c r="AR21" s="148" t="str">
        <f>IF(Tbl.Kosten[[#This Row],[Pnr.]]=AR$7,Tbl.Kosten[[#This Row],[Totaal kosten]],"")</f>
        <v/>
      </c>
      <c r="AS21" s="148" t="str">
        <f>IF(Tbl.Kosten[[#This Row],[Pnr.]]=AS$7,Tbl.Kosten[[#This Row],[Totaal kosten]],"")</f>
        <v/>
      </c>
      <c r="AT21" s="148" t="str">
        <f>IF(Tbl.Kosten[[#This Row],[Pnr.]]=AT$7,Tbl.Kosten[[#This Row],[Totaal kosten]],"")</f>
        <v/>
      </c>
      <c r="AU21" s="148" t="str">
        <f>IF(Tbl.Kosten[[#This Row],[Pnr.]]=AU$7,Tbl.Kosten[[#This Row],[Totaal kosten]],"")</f>
        <v/>
      </c>
      <c r="AV21" s="148" t="str">
        <f>IF(Tbl.Kosten[[#This Row],[Pnr.]]=AV$7,Tbl.Kosten[[#This Row],[Totaal kosten]],"")</f>
        <v/>
      </c>
      <c r="AW21" s="148" t="str">
        <f>IF(Tbl.Kosten[[#This Row],[Pnr.]]=AW$7,Tbl.Kosten[[#This Row],[Totaal kosten]],"")</f>
        <v/>
      </c>
      <c r="AX21" s="148" t="str">
        <f>IF(Tbl.Kosten[[#This Row],[Pnr.]]=AX$7,Tbl.Kosten[[#This Row],[Totaal kosten]],"")</f>
        <v/>
      </c>
      <c r="AY21" s="148" t="str">
        <f>IF(Tbl.Kosten[[#This Row],[Pnr.]]=AY$7,Tbl.Kosten[[#This Row],[Totaal kosten]],"")</f>
        <v/>
      </c>
      <c r="AZ21" s="148" t="str">
        <f>IF(Tbl.Kosten[[#This Row],[Pnr.]]=AZ$7,Tbl.Kosten[[#This Row],[Totaal kosten]],"")</f>
        <v/>
      </c>
      <c r="BA21" s="148" t="str">
        <f>IF(Tbl.Kosten[[#This Row],[Pnr.]]=BA$7,Tbl.Kosten[[#This Row],[Totaal kosten]],"")</f>
        <v/>
      </c>
      <c r="BB21" s="148" t="str">
        <f>IF(Tbl.Kosten[[#This Row],[Pnr.]]=BB$7,Tbl.Kosten[[#This Row],[Totaal kosten]],"")</f>
        <v/>
      </c>
      <c r="BC21" s="148" t="str">
        <f>IF(Tbl.Kosten[[#This Row],[Pnr.]]=BC$7,Tbl.Kosten[[#This Row],[Totaal kosten]],"")</f>
        <v/>
      </c>
      <c r="BD21" s="148" t="str">
        <f>IF(Tbl.Kosten[[#This Row],[Pnr.]]=BD$7,Tbl.Kosten[[#This Row],[Totaal kosten]],"")</f>
        <v/>
      </c>
      <c r="BE21" s="148" t="str">
        <f>IF(Tbl.Kosten[[#This Row],[Pnr.]]=BE$7,Tbl.Kosten[[#This Row],[Totaal kosten]],"")</f>
        <v/>
      </c>
      <c r="BF21" s="148" t="str">
        <f>IF(Tbl.Kosten[[#This Row],[Pnr.]]=BF$7,Tbl.Kosten[[#This Row],[Totaal kosten]],"")</f>
        <v/>
      </c>
      <c r="BG21" s="148" t="str">
        <f>IF(Tbl.Kosten[[#This Row],[Pnr.]]=BG$7,Tbl.Kosten[[#This Row],[Totaal kosten]],"")</f>
        <v/>
      </c>
      <c r="BH21" s="148" t="str">
        <f>IF(Tbl.Kosten[[#This Row],[Pnr.]]=BH$7,Tbl.Kosten[[#This Row],[Totaal kosten]],"")</f>
        <v/>
      </c>
      <c r="BI21" s="148" t="str">
        <f>IF(Tbl.Kosten[[#This Row],[Pnr.]]=BI$7,Tbl.Kosten[[#This Row],[Totaal kosten]],"")</f>
        <v/>
      </c>
      <c r="BJ21" s="148" t="str">
        <f>IF(Tbl.Kosten[[#This Row],[Pnr.]]=BJ$7,Tbl.Kosten[[#This Row],[Totaal kosten]],"")</f>
        <v/>
      </c>
      <c r="BK21" s="148" t="str">
        <f>IF(Tbl.Kosten[[#This Row],[Pnr.]]=BK$7,Tbl.Kosten[[#This Row],[Totaal kosten]],"")</f>
        <v/>
      </c>
      <c r="BL21" s="148" t="str">
        <f>IF(Tbl.Kosten[[#This Row],[Pnr.]]=BL$7,Tbl.Kosten[[#This Row],[Totaal kosten]],"")</f>
        <v/>
      </c>
      <c r="BM21" s="148" t="str">
        <f>IF(Tbl.Kosten[[#This Row],[Pnr.]]=BM$7,Tbl.Kosten[[#This Row],[Totaal kosten]],"")</f>
        <v/>
      </c>
      <c r="BN21" s="148" t="str">
        <f>IF(Tbl.Kosten[[#This Row],[Pnr.]]=BN$7,Tbl.Kosten[[#This Row],[Totaal kosten]],"")</f>
        <v/>
      </c>
      <c r="BO21" s="148" t="str">
        <f>IF(Tbl.Kosten[[#This Row],[Pnr.]]=BO$7,Tbl.Kosten[[#This Row],[Totaal kosten]],"")</f>
        <v/>
      </c>
      <c r="BP21" s="148" t="str">
        <f>IF(Tbl.Kosten[[#This Row],[Pnr.]]=BP$7,Tbl.Kosten[[#This Row],[Totaal kosten]],"")</f>
        <v/>
      </c>
      <c r="BQ21" s="148" t="str">
        <f>IF(Tbl.Kosten[[#This Row],[Pnr.]]=BQ$7,Tbl.Kosten[[#This Row],[Totaal kosten]],"")</f>
        <v/>
      </c>
      <c r="BR21" s="148" t="str">
        <f>IF(Tbl.Kosten[[#This Row],[Pnr.]]=BR$7,Tbl.Kosten[[#This Row],[Totaal kosten]],"")</f>
        <v/>
      </c>
      <c r="BS21" s="148" t="str">
        <f>IF(Tbl.Kosten[[#This Row],[Pnr.]]=BS$7,Tbl.Kosten[[#This Row],[Totaal kosten]],"")</f>
        <v/>
      </c>
      <c r="BT21" s="148" t="str">
        <f>IF(Tbl.Kosten[[#This Row],[Pnr.]]=BT$7,Tbl.Kosten[[#This Row],[Totaal kosten]],"")</f>
        <v/>
      </c>
      <c r="BU21" s="148" t="str">
        <f>IF(Tbl.Kosten[[#This Row],[Pnr.]]=BU$7,Tbl.Kosten[[#This Row],[Totaal kosten]],"")</f>
        <v/>
      </c>
      <c r="BV21" s="148" t="str">
        <f>IF(Tbl.Kosten[[#This Row],[Pnr.]]=BV$7,Tbl.Kosten[[#This Row],[Totaal kosten]],"")</f>
        <v/>
      </c>
      <c r="BW21" s="148" t="str">
        <f>IF(Tbl.Kosten[[#This Row],[Pnr.]]=BW$7,Tbl.Kosten[[#This Row],[Totaal kosten]],"")</f>
        <v/>
      </c>
      <c r="BX21" s="148" t="str">
        <f>IFERROR(_xlfn.XLOOKUP(Tbl.Kosten[[#This Row],[Werkpakketcode]],Tbl.Werkpakketten[Werkpakketcode],Tbl.Werkpakketten[WPnr.],"",0,1),"")</f>
        <v/>
      </c>
      <c r="BY21" s="148" t="str">
        <f>IF(Tbl.Kosten[[#This Row],[WPnr.]]=BY$7,Tbl.Kosten[[#This Row],[Totaal kosten]],"")</f>
        <v/>
      </c>
      <c r="BZ21" s="148" t="str">
        <f>IF(Tbl.Kosten[[#This Row],[WPnr.]]=BZ$7,Tbl.Kosten[[#This Row],[Totaal kosten]],"")</f>
        <v/>
      </c>
      <c r="CA21" s="148" t="str">
        <f>IF(Tbl.Kosten[[#This Row],[WPnr.]]=CA$7,Tbl.Kosten[[#This Row],[Totaal kosten]],"")</f>
        <v/>
      </c>
      <c r="CB21" s="148" t="str">
        <f>IF(Tbl.Kosten[[#This Row],[WPnr.]]=CB$7,Tbl.Kosten[[#This Row],[Totaal kosten]],"")</f>
        <v/>
      </c>
      <c r="CC21" s="148" t="str">
        <f>IF(Tbl.Kosten[[#This Row],[WPnr.]]=CC$7,Tbl.Kosten[[#This Row],[Totaal kosten]],"")</f>
        <v/>
      </c>
      <c r="CD21" s="148" t="str">
        <f>IF(Tbl.Kosten[[#This Row],[WPnr.]]=CD$7,Tbl.Kosten[[#This Row],[Totaal kosten]],"")</f>
        <v/>
      </c>
      <c r="CE21" s="148" t="str">
        <f>IF(Tbl.Kosten[[#This Row],[WPnr.]]=CE$7,Tbl.Kosten[[#This Row],[Totaal kosten]],"")</f>
        <v/>
      </c>
      <c r="CF21" s="148" t="str">
        <f>IF(Tbl.Kosten[[#This Row],[WPnr.]]=CF$7,Tbl.Kosten[[#This Row],[Totaal kosten]],"")</f>
        <v/>
      </c>
      <c r="CG21" s="148" t="str">
        <f>IF(Tbl.Kosten[[#This Row],[WPnr.]]=CG$7,Tbl.Kosten[[#This Row],[Totaal kosten]],"")</f>
        <v/>
      </c>
      <c r="CH21" s="148" t="str">
        <f>IF(Tbl.Kosten[[#This Row],[WPnr.]]=CH$7,Tbl.Kosten[[#This Row],[Totaal kosten]],"")</f>
        <v/>
      </c>
      <c r="CI21" s="148" t="str">
        <f>IF(Tbl.Kosten[[#This Row],[WPnr.]]=CI$7,Tbl.Kosten[[#This Row],[Totaal kosten]],"")</f>
        <v/>
      </c>
      <c r="CJ21" s="148" t="str">
        <f>IF(Tbl.Kosten[[#This Row],[WPnr.]]=CJ$7,Tbl.Kosten[[#This Row],[Totaal kosten]],"")</f>
        <v/>
      </c>
      <c r="CK21" s="148" t="str">
        <f>IF(Tbl.Kosten[[#This Row],[WPnr.]]=CK$7,Tbl.Kosten[[#This Row],[Totaal kosten]],"")</f>
        <v/>
      </c>
      <c r="CL21" s="148" t="str">
        <f>IF(Tbl.Kosten[[#This Row],[WPnr.]]=CL$7,Tbl.Kosten[[#This Row],[Totaal kosten]],"")</f>
        <v/>
      </c>
      <c r="CM21" s="148" t="str">
        <f>IF(Tbl.Kosten[[#This Row],[WPnr.]]=CM$7,Tbl.Kosten[[#This Row],[Totaal kosten]],"")</f>
        <v/>
      </c>
      <c r="CN21" s="148" t="str">
        <f>IF(Tbl.Kosten[[#This Row],[WPnr.]]=CN$7,Tbl.Kosten[[#This Row],[Totaal kosten]],"")</f>
        <v/>
      </c>
      <c r="CO21" s="148" t="str">
        <f>IF(Tbl.Kosten[[#This Row],[WPnr.]]=CO$7,Tbl.Kosten[[#This Row],[Totaal kosten]],"")</f>
        <v/>
      </c>
      <c r="CP21" s="148" t="str">
        <f>IF(Tbl.Kosten[[#This Row],[WPnr.]]=CP$7,Tbl.Kosten[[#This Row],[Totaal kosten]],"")</f>
        <v/>
      </c>
      <c r="CQ21" s="148" t="str">
        <f>IF(Tbl.Kosten[[#This Row],[WPnr.]]=CQ$7,Tbl.Kosten[[#This Row],[Totaal kosten]],"")</f>
        <v/>
      </c>
      <c r="CR21" s="148" t="str">
        <f>IF(Tbl.Kosten[[#This Row],[WPnr.]]=CR$7,Tbl.Kosten[[#This Row],[Totaal kosten]],"")</f>
        <v/>
      </c>
      <c r="CS21" s="148" t="str">
        <f>IF(Tbl.Kosten[[#This Row],[WPnr.]]=CS$7,Tbl.Kosten[[#This Row],[Totaal kosten]],"")</f>
        <v/>
      </c>
      <c r="CT21" s="148" t="str">
        <f>IF(Tbl.Kosten[[#This Row],[WPnr.]]=CT$7,Tbl.Kosten[[#This Row],[Totaal kosten]],"")</f>
        <v/>
      </c>
      <c r="CU21" s="148" t="str">
        <f>IF(Tbl.Kosten[[#This Row],[WPnr.]]=CU$7,Tbl.Kosten[[#This Row],[Totaal kosten]],"")</f>
        <v/>
      </c>
      <c r="CV21" s="148" t="str">
        <f>IF(Tbl.Kosten[[#This Row],[WPnr.]]=CV$7,Tbl.Kosten[[#This Row],[Totaal kosten]],"")</f>
        <v/>
      </c>
      <c r="CW21" s="148" t="str">
        <f>IF(Tbl.Kosten[[#This Row],[WPnr.]]=CW$7,Tbl.Kosten[[#This Row],[Totaal kosten]],"")</f>
        <v/>
      </c>
      <c r="CX21" s="148" t="str">
        <f>IF(Tbl.Kosten[[#This Row],[WPnr.]]=CX$7,Tbl.Kosten[[#This Row],[Totaal kosten]],"")</f>
        <v/>
      </c>
      <c r="CY21" s="148" t="str">
        <f>IF(Tbl.Kosten[[#This Row],[WPnr.]]=CY$7,Tbl.Kosten[[#This Row],[Totaal kosten]],"")</f>
        <v/>
      </c>
      <c r="CZ21" s="148" t="str">
        <f>IF(Tbl.Kosten[[#This Row],[WPnr.]]=CZ$7,Tbl.Kosten[[#This Row],[Totaal kosten]],"")</f>
        <v/>
      </c>
      <c r="DA21" s="148" t="str">
        <f>IF(Tbl.Kosten[[#This Row],[WPnr.]]=DA$7,Tbl.Kosten[[#This Row],[Totaal kosten]],"")</f>
        <v/>
      </c>
      <c r="DB21" s="148" t="str">
        <f>IF(Tbl.Kosten[[#This Row],[WPnr.]]=DB$7,Tbl.Kosten[[#This Row],[Totaal kosten]],"")</f>
        <v/>
      </c>
      <c r="DC21" s="148" t="str">
        <f>IF(Tbl.Kosten[[#This Row],[WPnr.]]=DC$7,Tbl.Kosten[[#This Row],[Totaal kosten]],"")</f>
        <v/>
      </c>
      <c r="DD21" s="148" t="str">
        <f>IF(Tbl.Kosten[[#This Row],[WPnr.]]=DD$7,Tbl.Kosten[[#This Row],[Totaal kosten]],"")</f>
        <v/>
      </c>
      <c r="DE21" s="148" t="str">
        <f>IF(Tbl.Kosten[[#This Row],[WPnr.]]=DE$7,Tbl.Kosten[[#This Row],[Totaal kosten]],"")</f>
        <v/>
      </c>
      <c r="DF21" s="148" t="str">
        <f>IF(Tbl.Kosten[[#This Row],[WPnr.]]=DF$7,Tbl.Kosten[[#This Row],[Totaal kosten]],"")</f>
        <v/>
      </c>
      <c r="DG21" s="148" t="str">
        <f>IF(Tbl.Kosten[[#This Row],[WPnr.]]=DG$7,Tbl.Kosten[[#This Row],[Totaal kosten]],"")</f>
        <v/>
      </c>
      <c r="DH21" s="148" t="str">
        <f>IF(Tbl.Kosten[[#This Row],[WPnr.]]=DH$7,Tbl.Kosten[[#This Row],[Totaal kosten]],"")</f>
        <v/>
      </c>
      <c r="DI21" s="148" t="str">
        <f>IF(Tbl.Kosten[[#This Row],[WPnr.]]=DI$7,Tbl.Kosten[[#This Row],[Totaal kosten]],"")</f>
        <v/>
      </c>
      <c r="DJ21" s="148" t="str">
        <f>IF(Tbl.Kosten[[#This Row],[WPnr.]]=DJ$7,Tbl.Kosten[[#This Row],[Totaal kosten]],"")</f>
        <v/>
      </c>
      <c r="DK21" s="148" t="str">
        <f>IF(Tbl.Kosten[[#This Row],[WPnr.]]=DK$7,Tbl.Kosten[[#This Row],[Totaal kosten]],"")</f>
        <v/>
      </c>
      <c r="DL21" s="148" t="str">
        <f>IF(Tbl.Kosten[[#This Row],[WPnr.]]=DL$7,Tbl.Kosten[[#This Row],[Totaal kosten]],"")</f>
        <v/>
      </c>
      <c r="DM21" s="148" t="str">
        <f>IF(Tbl.Kosten[[#This Row],[WPnr.]]=DM$7,Tbl.Kosten[[#This Row],[Totaal kosten]],"")</f>
        <v/>
      </c>
      <c r="DN21" s="148" t="str">
        <f>IF(Tbl.Kosten[[#This Row],[WPnr.]]=DN$7,Tbl.Kosten[[#This Row],[Totaal kosten]],"")</f>
        <v/>
      </c>
      <c r="DO21" s="148" t="str">
        <f>IF(Tbl.Kosten[[#This Row],[WPnr.]]=DO$7,Tbl.Kosten[[#This Row],[Totaal kosten]],"")</f>
        <v/>
      </c>
      <c r="DP21" s="148" t="str">
        <f>IF(Tbl.Kosten[[#This Row],[WPnr.]]=DP$7,Tbl.Kosten[[#This Row],[Totaal kosten]],"")</f>
        <v/>
      </c>
      <c r="DQ21" s="148" t="str">
        <f>IF(Tbl.Kosten[[#This Row],[WPnr.]]=DQ$7,Tbl.Kosten[[#This Row],[Totaal kosten]],"")</f>
        <v/>
      </c>
      <c r="DR21" s="148" t="str">
        <f>IF(Tbl.Kosten[[#This Row],[WPnr.]]=DR$7,Tbl.Kosten[[#This Row],[Totaal kosten]],"")</f>
        <v/>
      </c>
      <c r="DS21" s="148" t="str">
        <f>IF(Tbl.Kosten[[#This Row],[WPnr.]]=DS$7,Tbl.Kosten[[#This Row],[Totaal kosten]],"")</f>
        <v/>
      </c>
      <c r="DT21" s="148" t="str">
        <f>IF(Tbl.Kosten[[#This Row],[WPnr.]]=DT$7,Tbl.Kosten[[#This Row],[Totaal kosten]],"")</f>
        <v/>
      </c>
      <c r="DU21" s="148" t="str">
        <f>IF(Tbl.Kosten[[#This Row],[WPnr.]]=DU$7,Tbl.Kosten[[#This Row],[Totaal kosten]],"")</f>
        <v/>
      </c>
      <c r="DV21" s="148" t="str">
        <f>IF(Tbl.Kosten[[#This Row],[WPnr.]]=DV$7,Tbl.Kosten[[#This Row],[Totaal kosten]],"")</f>
        <v/>
      </c>
      <c r="DW21" s="150" t="str">
        <f>IFERROR(_xlfn.XLOOKUP(Tbl.Kosten[[#This Row],[Kostensoort]],Tbl.Kostensoorten[Kostensoorten],Tbl.Kostensoorten[KSnr.],"",0,1),"")</f>
        <v/>
      </c>
      <c r="DX21" s="150" t="str">
        <f>IF(Tbl.Kosten[[#This Row],[KSnr.]]=DX$7,Tbl.Kosten[[#This Row],[Totaal kosten]],"")</f>
        <v/>
      </c>
      <c r="DY21" s="150" t="str">
        <f>IF(Tbl.Kosten[[#This Row],[KSnr.]]=DY$7,Tbl.Kosten[[#This Row],[Totaal kosten]],"")</f>
        <v/>
      </c>
      <c r="DZ21" s="150" t="str">
        <f>IF(Tbl.Kosten[[#This Row],[KSnr.]]=DZ$7,Tbl.Kosten[[#This Row],[Totaal kosten]],"")</f>
        <v/>
      </c>
      <c r="EA21" s="150" t="str">
        <f>IF(Tbl.Kosten[[#This Row],[KSnr.]]=EA$7,Tbl.Kosten[[#This Row],[Totaal kosten]],"")</f>
        <v/>
      </c>
      <c r="EB21" s="150" t="str">
        <f>IF(Tbl.Kosten[[#This Row],[KSnr.]]=EB$7,Tbl.Kosten[[#This Row],[Totaal kosten]],"")</f>
        <v/>
      </c>
      <c r="EC21" s="150" t="str">
        <f>IF(Tbl.Kosten[[#This Row],[KSnr.]]=EC$7,Tbl.Kosten[[#This Row],[Totaal kosten]],"")</f>
        <v/>
      </c>
      <c r="ED21" s="150" t="str">
        <f>IF(Tbl.Kosten[[#This Row],[KSnr.]]=ED$7,Tbl.Kosten[[#This Row],[Totaal kosten]],"")</f>
        <v/>
      </c>
      <c r="EE21" s="150" t="str">
        <f>IF(Tbl.Kosten[[#This Row],[KSnr.]]=EE$7,Tbl.Kosten[[#This Row],[Totaal kosten]],"")</f>
        <v/>
      </c>
      <c r="EF21" s="150" t="str">
        <f>IF(Tbl.Kosten[[#This Row],[KSnr.]]=EF$7,Tbl.Kosten[[#This Row],[Totaal kosten]],"")</f>
        <v/>
      </c>
      <c r="EG21" s="150" t="str">
        <f>IF(Tbl.Kosten[[#This Row],[KSnr.]]=EG$7,Tbl.Kosten[[#This Row],[Totaal kosten]],"")</f>
        <v/>
      </c>
      <c r="EH21" s="150" t="str">
        <f>IF(Tbl.Kosten[[#This Row],[KSnr.]]=EH$7,Tbl.Kosten[[#This Row],[Totaal kosten]],"")</f>
        <v/>
      </c>
      <c r="EI21" s="150" t="str">
        <f>IF(Tbl.Kosten[[#This Row],[KSnr.]]=EI$7,Tbl.Kosten[[#This Row],[Totaal kosten]],"")</f>
        <v/>
      </c>
      <c r="EJ21" s="150" t="str">
        <f>IF(Tbl.Kosten[[#This Row],[KSnr.]]=EJ$7,Tbl.Kosten[[#This Row],[Totaal kosten]],"")</f>
        <v/>
      </c>
      <c r="EK21" s="150" t="str">
        <f>IF(Tbl.Kosten[[#This Row],[KSnr.]]=EK$7,Tbl.Kosten[[#This Row],[Totaal kosten]],"")</f>
        <v/>
      </c>
      <c r="EL21" s="150" t="str">
        <f>IF(Tbl.Kosten[[#This Row],[KSnr.]]=EL$7,Tbl.Kosten[[#This Row],[Totaal kosten]],"")</f>
        <v/>
      </c>
      <c r="EM21" s="150" t="str">
        <f>IF(Tbl.Kosten[[#This Row],[KSnr.]]=EM$7,Tbl.Kosten[[#This Row],[Totaal kosten]],"")</f>
        <v/>
      </c>
      <c r="EN21" s="150" t="str">
        <f>IF(Tbl.Kosten[[#This Row],[KSnr.]]=EN$7,Tbl.Kosten[[#This Row],[Totaal kosten]],"")</f>
        <v/>
      </c>
      <c r="EO21" s="150" t="str">
        <f>IF(Tbl.Kosten[[#This Row],[KSnr.]]=EO$7,Tbl.Kosten[[#This Row],[Totaal kosten]],"")</f>
        <v/>
      </c>
      <c r="EP21" s="150" t="str">
        <f>IF(Tbl.Kosten[[#This Row],[KSnr.]]=EP$7,Tbl.Kosten[[#This Row],[Totaal kosten]],"")</f>
        <v/>
      </c>
      <c r="EQ21" s="150" t="str">
        <f>IF(Tbl.Kosten[[#This Row],[KSnr.]]=EQ$7,Tbl.Kosten[[#This Row],[Totaal kosten]],"")</f>
        <v/>
      </c>
      <c r="ER21" s="144" t="str">
        <f>IFERROR(_xlfn.XLOOKUP(Tbl.Kosten[[#This Row],[Subsidieactiviteit]],Tbl.Subsidiehoogte[Subsidieactiviteit],Tbl.Subsidiehoogte[SAnr.],"",0,1),"")</f>
        <v/>
      </c>
      <c r="ES21" s="150" t="str">
        <f>IF(Tbl.Kosten[[#This Row],[Sanr.]]=ES$7,Tbl.Kosten[[#This Row],[Totaal kosten]],"")</f>
        <v/>
      </c>
      <c r="ET21" s="150" t="str">
        <f>IF(Tbl.Kosten[[#This Row],[Sanr.]]=ET$7,Tbl.Kosten[[#This Row],[Totaal kosten]],"")</f>
        <v/>
      </c>
      <c r="EU21" s="150" t="str">
        <f>IF(Tbl.Kosten[[#This Row],[Sanr.]]=EU$7,Tbl.Kosten[[#This Row],[Totaal kosten]],"")</f>
        <v/>
      </c>
      <c r="EV21" s="150" t="str">
        <f>IF(Tbl.Kosten[[#This Row],[Sanr.]]=EV$7,Tbl.Kosten[[#This Row],[Totaal kosten]],"")</f>
        <v/>
      </c>
      <c r="EW21" s="150" t="str">
        <f>IF(Tbl.Kosten[[#This Row],[Sanr.]]=EW$7,Tbl.Kosten[[#This Row],[Totaal kosten]],"")</f>
        <v/>
      </c>
      <c r="EX21" s="150" t="str">
        <f>IF(Tbl.Kosten[[#This Row],[Sanr.]]=EX$7,Tbl.Kosten[[#This Row],[Totaal kosten]],"")</f>
        <v/>
      </c>
      <c r="EY21" s="150" t="str">
        <f>IF(Tbl.Kosten[[#This Row],[Sanr.]]=EY$7,Tbl.Kosten[[#This Row],[Totaal kosten]],"")</f>
        <v/>
      </c>
      <c r="EZ21" s="150" t="str">
        <f>IF(Tbl.Kosten[[#This Row],[Sanr.]]=EZ$7,Tbl.Kosten[[#This Row],[Totaal kosten]],"")</f>
        <v/>
      </c>
      <c r="FA21" s="150" t="str">
        <f>IF(Tbl.Kosten[[#This Row],[Sanr.]]=FA$7,Tbl.Kosten[[#This Row],[Totaal kosten]],"")</f>
        <v/>
      </c>
      <c r="FB21" s="150" t="str">
        <f>IF(Tbl.Kosten[[#This Row],[Sanr.]]=FB$7,Tbl.Kosten[[#This Row],[Totaal kosten]],"")</f>
        <v/>
      </c>
      <c r="FC21" s="150" t="str">
        <f>IF(Tbl.Kosten[[#This Row],[Sanr.]]=FC$7,Tbl.Kosten[[#This Row],[Totaal kosten]],"")</f>
        <v/>
      </c>
      <c r="FD21" s="150" t="str">
        <f>IF(Tbl.Kosten[[#This Row],[Sanr.]]=FD$7,Tbl.Kosten[[#This Row],[Totaal kosten]],"")</f>
        <v/>
      </c>
      <c r="FE21" s="150" t="str">
        <f>IF(Tbl.Kosten[[#This Row],[Sanr.]]=FE$7,Tbl.Kosten[[#This Row],[Totaal kosten]],"")</f>
        <v/>
      </c>
      <c r="FF21" s="150" t="str">
        <f>IF(Tbl.Kosten[[#This Row],[Sanr.]]=FF$7,Tbl.Kosten[[#This Row],[Totaal kosten]],"")</f>
        <v/>
      </c>
      <c r="FG21" s="150" t="str">
        <f>IF(Tbl.Kosten[[#This Row],[Sanr.]]=FG$7,Tbl.Kosten[[#This Row],[Totaal kosten]],"")</f>
        <v/>
      </c>
      <c r="FH21" s="150" t="str">
        <f>IF(Tbl.Kosten[[#This Row],[Sanr.]]=FH$7,Tbl.Kosten[[#This Row],[Totaal kosten]],"")</f>
        <v/>
      </c>
      <c r="FI21" s="150" t="str">
        <f>IF(Tbl.Kosten[[#This Row],[Sanr.]]=FI$7,Tbl.Kosten[[#This Row],[Totaal kosten]],"")</f>
        <v/>
      </c>
      <c r="FJ21" s="150" t="str">
        <f>IF(Tbl.Kosten[[#This Row],[Sanr.]]=FJ$7,Tbl.Kosten[[#This Row],[Totaal kosten]],"")</f>
        <v/>
      </c>
      <c r="FK21" s="150" t="str">
        <f>IF(Tbl.Kosten[[#This Row],[Sanr.]]=FK$7,Tbl.Kosten[[#This Row],[Totaal kosten]],"")</f>
        <v/>
      </c>
      <c r="FL21" s="150" t="str">
        <f>IF(Tbl.Kosten[[#This Row],[Sanr.]]=FL$7,Tbl.Kosten[[#This Row],[Totaal kosten]],"")</f>
        <v/>
      </c>
      <c r="FM21" s="150" t="str">
        <f>IF(Tbl.Kosten[[#This Row],[Sanr.]]=FM$7,Tbl.Kosten[[#This Row],[Totaal kosten]],"")</f>
        <v/>
      </c>
      <c r="FN21" s="150" t="str">
        <f>IF(Tbl.Kosten[[#This Row],[Sanr.]]=FN$7,Tbl.Kosten[[#This Row],[Totaal kosten]],"")</f>
        <v/>
      </c>
      <c r="FO21" s="150" t="str">
        <f>IF(Tbl.Kosten[[#This Row],[Sanr.]]=FO$7,Tbl.Kosten[[#This Row],[Totaal kosten]],"")</f>
        <v/>
      </c>
      <c r="FP21" s="150" t="str">
        <f>IF(Tbl.Kosten[[#This Row],[Sanr.]]=FP$7,Tbl.Kosten[[#This Row],[Totaal kosten]],"")</f>
        <v/>
      </c>
      <c r="FQ21" s="150" t="str">
        <f>IF(Tbl.Kosten[[#This Row],[Sanr.]]=FQ$7,Tbl.Kosten[[#This Row],[Totaal kosten]],"")</f>
        <v/>
      </c>
      <c r="FR21" s="150" t="str">
        <f>IF(Tbl.Kosten[[#This Row],[Sanr.]]=FR$7,Tbl.Kosten[[#This Row],[Totaal kosten]],"")</f>
        <v/>
      </c>
      <c r="FS21" s="150" t="str">
        <f>IF(Tbl.Kosten[[#This Row],[Sanr.]]=FS$7,Tbl.Kosten[[#This Row],[Totaal kosten]],"")</f>
        <v/>
      </c>
      <c r="FT21" s="150" t="str">
        <f>IF(Tbl.Kosten[[#This Row],[Sanr.]]=FT$7,Tbl.Kosten[[#This Row],[Totaal kosten]],"")</f>
        <v/>
      </c>
      <c r="FU21" s="150" t="str">
        <f>IF(Tbl.Kosten[[#This Row],[Sanr.]]=FU$7,Tbl.Kosten[[#This Row],[Totaal kosten]],"")</f>
        <v/>
      </c>
      <c r="FV21" s="150" t="str">
        <f>IF(Tbl.Kosten[[#This Row],[Sanr.]]=FV$7,Tbl.Kosten[[#This Row],[Totaal kosten]],"")</f>
        <v/>
      </c>
      <c r="FW21" s="150" t="str">
        <f>IFERROR(_xlfn.XLOOKUP(Tbl.Kosten[[#This Row],[Activiteitencode]],Tbl.Activiteiten[Activiteitcode],Tbl.Activiteiten[Anr.],"",0,1),"")</f>
        <v/>
      </c>
      <c r="FX21" s="169" t="str">
        <f>_xlfn.CONCAT(Tbl.Kosten[[#This Row],[Pnr.]],Tbl.Kosten[[#This Row],[Sanr.]])</f>
        <v>P1</v>
      </c>
      <c r="FY21" s="150">
        <f>Tbl.Kosten[[#This Row],[Totaal kosten]]-Tbl.Kosten[[#This Row],[Subsidie]]</f>
        <v>0</v>
      </c>
      <c r="FZ21" s="150">
        <f>IF(Tbl.Kosten[[#This Row],[Pnr.]]=FZ$7,Tbl.Kosten[[#This Row],[Te financieren]],"")</f>
        <v>0</v>
      </c>
      <c r="GA21" s="150" t="str">
        <f>IF(Tbl.Kosten[[#This Row],[Pnr.]]=GA$7,Tbl.Kosten[[#This Row],[Te financieren]],"")</f>
        <v/>
      </c>
      <c r="GB21" s="150" t="str">
        <f>IF(Tbl.Kosten[[#This Row],[Pnr.]]=GB$7,Tbl.Kosten[[#This Row],[Te financieren]],"")</f>
        <v/>
      </c>
      <c r="GC21" s="150" t="str">
        <f>IF(Tbl.Kosten[[#This Row],[Pnr.]]=GC$7,Tbl.Kosten[[#This Row],[Te financieren]],"")</f>
        <v/>
      </c>
      <c r="GD21" s="150" t="str">
        <f>IF(Tbl.Kosten[[#This Row],[Pnr.]]=GD$7,Tbl.Kosten[[#This Row],[Te financieren]],"")</f>
        <v/>
      </c>
      <c r="GE21" s="150" t="str">
        <f>IF(Tbl.Kosten[[#This Row],[Pnr.]]=GE$7,Tbl.Kosten[[#This Row],[Te financieren]],"")</f>
        <v/>
      </c>
      <c r="GF21" s="150" t="str">
        <f>IF(Tbl.Kosten[[#This Row],[Pnr.]]=GF$7,Tbl.Kosten[[#This Row],[Te financieren]],"")</f>
        <v/>
      </c>
      <c r="GG21" s="150" t="str">
        <f>IF(Tbl.Kosten[[#This Row],[Pnr.]]=GG$7,Tbl.Kosten[[#This Row],[Te financieren]],"")</f>
        <v/>
      </c>
      <c r="GH21" s="150" t="str">
        <f>IF(Tbl.Kosten[[#This Row],[Pnr.]]=GH$7,Tbl.Kosten[[#This Row],[Te financieren]],"")</f>
        <v/>
      </c>
      <c r="GI21" s="150" t="str">
        <f>IF(Tbl.Kosten[[#This Row],[Pnr.]]=GI$7,Tbl.Kosten[[#This Row],[Te financieren]],"")</f>
        <v/>
      </c>
      <c r="GJ21" s="150" t="str">
        <f>IF(Tbl.Kosten[[#This Row],[Pnr.]]=GJ$7,Tbl.Kosten[[#This Row],[Te financieren]],"")</f>
        <v/>
      </c>
      <c r="GK21" s="150" t="str">
        <f>IF(Tbl.Kosten[[#This Row],[Pnr.]]=GK$7,Tbl.Kosten[[#This Row],[Te financieren]],"")</f>
        <v/>
      </c>
      <c r="GL21" s="150" t="str">
        <f>IF(Tbl.Kosten[[#This Row],[Pnr.]]=GL$7,Tbl.Kosten[[#This Row],[Te financieren]],"")</f>
        <v/>
      </c>
      <c r="GM21" s="150" t="str">
        <f>IF(Tbl.Kosten[[#This Row],[Pnr.]]=GM$7,Tbl.Kosten[[#This Row],[Te financieren]],"")</f>
        <v/>
      </c>
      <c r="GN21" s="150" t="str">
        <f>IF(Tbl.Kosten[[#This Row],[Pnr.]]=GN$7,Tbl.Kosten[[#This Row],[Te financieren]],"")</f>
        <v/>
      </c>
      <c r="GO21" s="150" t="str">
        <f>IF(Tbl.Kosten[[#This Row],[Pnr.]]=GO$7,Tbl.Kosten[[#This Row],[Te financieren]],"")</f>
        <v/>
      </c>
      <c r="GP21" s="150" t="str">
        <f>IF(Tbl.Kosten[[#This Row],[Pnr.]]=GP$7,Tbl.Kosten[[#This Row],[Te financieren]],"")</f>
        <v/>
      </c>
      <c r="GQ21" s="150" t="str">
        <f>IF(Tbl.Kosten[[#This Row],[Pnr.]]=GQ$7,Tbl.Kosten[[#This Row],[Te financieren]],"")</f>
        <v/>
      </c>
      <c r="GR21" s="150" t="str">
        <f>IF(Tbl.Kosten[[#This Row],[Pnr.]]=GR$7,Tbl.Kosten[[#This Row],[Te financieren]],"")</f>
        <v/>
      </c>
      <c r="GS21" s="150" t="str">
        <f>IF(Tbl.Kosten[[#This Row],[Pnr.]]=GS$7,Tbl.Kosten[[#This Row],[Te financieren]],"")</f>
        <v/>
      </c>
      <c r="GT21" s="150" t="str">
        <f>IF(Tbl.Kosten[[#This Row],[Pnr.]]=GT$7,Tbl.Kosten[[#This Row],[Te financieren]],"")</f>
        <v/>
      </c>
      <c r="GU21" s="150" t="str">
        <f>IF(Tbl.Kosten[[#This Row],[Pnr.]]=GU$7,Tbl.Kosten[[#This Row],[Te financieren]],"")</f>
        <v/>
      </c>
      <c r="GV21" s="150" t="str">
        <f>IF(Tbl.Kosten[[#This Row],[Pnr.]]=GV$7,Tbl.Kosten[[#This Row],[Te financieren]],"")</f>
        <v/>
      </c>
      <c r="GW21" s="150" t="str">
        <f>IF(Tbl.Kosten[[#This Row],[Pnr.]]=GW$7,Tbl.Kosten[[#This Row],[Te financieren]],"")</f>
        <v/>
      </c>
      <c r="GX21" s="150" t="str">
        <f>IF(Tbl.Kosten[[#This Row],[Pnr.]]=GX$7,Tbl.Kosten[[#This Row],[Te financieren]],"")</f>
        <v/>
      </c>
      <c r="GY21" s="150" t="str">
        <f>IF(Tbl.Kosten[[#This Row],[Pnr.]]=GY$7,Tbl.Kosten[[#This Row],[Te financieren]],"")</f>
        <v/>
      </c>
      <c r="GZ21" s="150" t="str">
        <f>IF(Tbl.Kosten[[#This Row],[Pnr.]]=GZ$7,Tbl.Kosten[[#This Row],[Te financieren]],"")</f>
        <v/>
      </c>
      <c r="HA21" s="150" t="str">
        <f>IF(Tbl.Kosten[[#This Row],[Pnr.]]=HA$7,Tbl.Kosten[[#This Row],[Te financieren]],"")</f>
        <v/>
      </c>
      <c r="HB21" s="150" t="str">
        <f>IF(Tbl.Kosten[[#This Row],[Pnr.]]=HB$7,Tbl.Kosten[[#This Row],[Te financieren]],"")</f>
        <v/>
      </c>
      <c r="HC21" s="150" t="str">
        <f>IF(Tbl.Kosten[[#This Row],[Pnr.]]=HC$7,Tbl.Kosten[[#This Row],[Te financieren]],"")</f>
        <v/>
      </c>
      <c r="HD21" s="150" t="str">
        <f>IF(Tbl.Kosten[[#This Row],[Pnr.]]=HD$7,Tbl.Kosten[[#This Row],[Te financieren]],"")</f>
        <v/>
      </c>
      <c r="HE21" s="150" t="str">
        <f>IF(Tbl.Kosten[[#This Row],[Pnr.]]=HE$7,Tbl.Kosten[[#This Row],[Te financieren]],"")</f>
        <v/>
      </c>
      <c r="HF21" s="150" t="str">
        <f>IF(Tbl.Kosten[[#This Row],[Pnr.]]=HF$7,Tbl.Kosten[[#This Row],[Te financieren]],"")</f>
        <v/>
      </c>
      <c r="HG21" s="150" t="str">
        <f>IF(Tbl.Kosten[[#This Row],[Pnr.]]=HG$7,Tbl.Kosten[[#This Row],[Te financieren]],"")</f>
        <v/>
      </c>
      <c r="HH21" s="150" t="str">
        <f>IF(Tbl.Kosten[[#This Row],[Pnr.]]=HH$7,Tbl.Kosten[[#This Row],[Te financieren]],"")</f>
        <v/>
      </c>
      <c r="HI21" s="150" t="str">
        <f>IF(Tbl.Kosten[[#This Row],[Pnr.]]=HI$7,Tbl.Kosten[[#This Row],[Te financieren]],"")</f>
        <v/>
      </c>
      <c r="HJ21" s="150" t="str">
        <f>IF(Tbl.Kosten[[#This Row],[Pnr.]]=HJ$7,Tbl.Kosten[[#This Row],[Te financieren]],"")</f>
        <v/>
      </c>
      <c r="HK21" s="150" t="str">
        <f>IF(Tbl.Kosten[[#This Row],[Pnr.]]=HK$7,Tbl.Kosten[[#This Row],[Te financieren]],"")</f>
        <v/>
      </c>
      <c r="HL21" s="150" t="str">
        <f>IF(Tbl.Kosten[[#This Row],[Pnr.]]=HL$7,Tbl.Kosten[[#This Row],[Te financieren]],"")</f>
        <v/>
      </c>
      <c r="HM21" s="150" t="str">
        <f>IF(Tbl.Kosten[[#This Row],[Pnr.]]=HM$7,Tbl.Kosten[[#This Row],[Te financieren]],"")</f>
        <v/>
      </c>
      <c r="HN21" s="150" t="str">
        <f>IF(Tbl.Kosten[[#This Row],[Pnr.]]=HN$7,Tbl.Kosten[[#This Row],[Te financieren]],"")</f>
        <v/>
      </c>
      <c r="HO21" s="150" t="str">
        <f>IF(Tbl.Kosten[[#This Row],[Pnr.]]=HO$7,Tbl.Kosten[[#This Row],[Te financieren]],"")</f>
        <v/>
      </c>
      <c r="HP21" s="150" t="str">
        <f>IF(Tbl.Kosten[[#This Row],[Pnr.]]=HP$7,Tbl.Kosten[[#This Row],[Te financieren]],"")</f>
        <v/>
      </c>
      <c r="HQ21" s="150" t="str">
        <f>IF(Tbl.Kosten[[#This Row],[Pnr.]]=HQ$7,Tbl.Kosten[[#This Row],[Te financieren]],"")</f>
        <v/>
      </c>
      <c r="HR21" s="150" t="str">
        <f>IF(Tbl.Kosten[[#This Row],[Pnr.]]=HR$7,Tbl.Kosten[[#This Row],[Te financieren]],"")</f>
        <v/>
      </c>
      <c r="HS21" s="150" t="str">
        <f>IF(Tbl.Kosten[[#This Row],[Pnr.]]=HS$7,Tbl.Kosten[[#This Row],[Te financieren]],"")</f>
        <v/>
      </c>
      <c r="HT21" s="150" t="str">
        <f>IF(Tbl.Kosten[[#This Row],[Pnr.]]=HT$7,Tbl.Kosten[[#This Row],[Te financieren]],"")</f>
        <v/>
      </c>
      <c r="HU21" s="150" t="str">
        <f>IF(Tbl.Kosten[[#This Row],[Pnr.]]=HU$7,Tbl.Kosten[[#This Row],[Te financieren]],"")</f>
        <v/>
      </c>
      <c r="HV21" s="150" t="str">
        <f>IF(Tbl.Kosten[[#This Row],[Pnr.]]=HV$7,Tbl.Kosten[[#This Row],[Te financieren]],"")</f>
        <v/>
      </c>
      <c r="HW21" s="150" t="str">
        <f>IF(Tbl.Kosten[[#This Row],[Pnr.]]=HW$7,Tbl.Kosten[[#This Row],[Te financieren]],"")</f>
        <v/>
      </c>
    </row>
    <row r="22" spans="2:231" x14ac:dyDescent="0.3">
      <c r="B22" s="134"/>
      <c r="C22" s="137"/>
      <c r="D22" s="136"/>
      <c r="E22" s="261"/>
      <c r="F22" s="135"/>
      <c r="G22" s="11" t="str">
        <f>IF(Tbl.Kosten[[#This Row],[Medewerker e/o 
functie]]&lt;&gt;"",_xlfn.XLOOKUP(Tbl.Kosten[[#This Row],[Medewerker e/o 
functie]],Tbl.Uurtarief[Medewerker en/of functie],Tbl.Uurtarief[Uurtarief],"",0,1),"")</f>
        <v/>
      </c>
      <c r="H22" s="121">
        <f>IFERROR(Tbl.Kosten[[#This Row],[Uren]]*Tbl.Kosten[[#This Row],[Uurtarief]],0)</f>
        <v>0</v>
      </c>
      <c r="I22" s="119" t="str">
        <f>IF(Tbl.Kosten[[#This Row],[Subtotaal uren]]&lt;&gt;0,_xlfn.XLOOKUP(Tbl.Kosten[[#This Row],[Medewerker e/o 
functie]],Tbl.Uurtarief[Medewerker en/of functie],Tbl.Uurtarief[Kostensoort arbeid],"",0,1),"")</f>
        <v/>
      </c>
      <c r="J22" s="137"/>
      <c r="K22" s="135"/>
      <c r="L22" s="139" t="str">
        <f>IF(Tbl.Kosten[[#This Row],[Activum]]&lt;&gt;"",_xlfn.XLOOKUP(Tbl.Kosten[[#This Row],[Activum]],Tbl.Afschrijvingskosten[Activum],Tbl.Afschrijvingskosten[Tarief per afschrijvings-eenheid],"",0,1),"")</f>
        <v/>
      </c>
      <c r="M22" s="122">
        <f>IFERROR(Tbl.Kosten[[#This Row],[Een-
heden]]*Tbl.Kosten[[#This Row],[Afschrijvings-
tarief]],0)</f>
        <v>0</v>
      </c>
      <c r="N22" s="122" t="str">
        <f>IF(Tbl.Kosten[[#This Row],[Subtotaal afschrijving]]&lt;&gt;0,Lijsten!$A$7,"")</f>
        <v/>
      </c>
      <c r="O22" s="140"/>
      <c r="P22" s="135"/>
      <c r="Q22" s="138"/>
      <c r="R22" s="122">
        <f>IFERROR(Tbl.Kosten[[#This Row],[Aantal]]*Tbl.Kosten[[#This Row],[Tarief]],0)</f>
        <v>0</v>
      </c>
      <c r="S22" s="8">
        <f>IFERROR(Tbl.Kosten[[#This Row],[Subtotaal overige kosten]]+Tbl.Kosten[[#This Row],[Subtotaal uren]]+Tbl.Kosten[[#This Row],[Subtotaal afschrijving]],0)</f>
        <v>0</v>
      </c>
      <c r="T22" s="8">
        <f>IFERROR(Tbl.Kosten[[#This Row],[Totaal kosten]]*Tbl.Kosten[[#This Row],[Subsidie%]],0)</f>
        <v>0</v>
      </c>
      <c r="U22" s="4" t="str" cm="1">
        <f t="array" ref="U22">IFERROR(_xlfn.IFS(Tbl.Kosten[[#This Row],[Subtotaal uren]]&lt;&gt;0,Tbl.Kosten[[#This Row],[Kostensoort arbeid]],Tbl.Kosten[[#This Row],[Subtotaal afschrijving]]&lt;&gt;0,Tbl.Kosten[[#This Row],[Kostensoort afschrijving]],Tbl.Kosten[[#This Row],[Subtotaal overige kosten]]&lt;&gt;0,Tbl.Kosten[[#This Row],[Kostensoort overig]]),"")</f>
        <v/>
      </c>
      <c r="V22" s="4" t="str">
        <f>IFERROR(_xlfn.XLOOKUP(Tbl.Kosten[[#This Row],[Activiteitencode]],Tbl.Activiteiten[Activiteitcode],Tbl.Activiteiten[Werkpakketcode],"",0,1),"")</f>
        <v/>
      </c>
      <c r="W22" s="4" t="str">
        <f>IFERROR(_xlfn.XLOOKUP(Tbl.Kosten[[#This Row],[Werkpakketcode]],Tbl.Werkpakketten[Werkpakketcode],Tbl.Werkpakketten[Subsidiabele activiteit],"",0,1),"")</f>
        <v/>
      </c>
      <c r="X22" s="12">
        <f>IFERROR(_xlfn.XLOOKUP(Tbl.Kosten[[#This Row],[Sanr.]],Tbl.Subsidiehoogte[SAnr.],Tbl.Subsidiehoogte[Sub. Percentage],0,0,1),0)</f>
        <v>0</v>
      </c>
      <c r="Y22" s="144" t="str">
        <f>IFERROR(_xlfn.XLOOKUP(Tbl.Kosten[[#This Row],[Partnercode]],Tbl.Projectpartners[Partnercode],Tbl.Projectpartners[PNr.],"",0,1),"")</f>
        <v>P1</v>
      </c>
      <c r="Z22" s="148">
        <f>IF(Tbl.Kosten[[#This Row],[Pnr.]]=Z$7,Tbl.Kosten[[#This Row],[Totaal kosten]],"")</f>
        <v>0</v>
      </c>
      <c r="AA22" s="148" t="str">
        <f>IF(Tbl.Kosten[[#This Row],[Pnr.]]=AA$7,Tbl.Kosten[[#This Row],[Totaal kosten]],"")</f>
        <v/>
      </c>
      <c r="AB22" s="148" t="str">
        <f>IF(Tbl.Kosten[[#This Row],[Pnr.]]=AB$7,Tbl.Kosten[[#This Row],[Totaal kosten]],"")</f>
        <v/>
      </c>
      <c r="AC22" s="148" t="str">
        <f>IF(Tbl.Kosten[[#This Row],[Pnr.]]=AC$7,Tbl.Kosten[[#This Row],[Totaal kosten]],"")</f>
        <v/>
      </c>
      <c r="AD22" s="148" t="str">
        <f>IF(Tbl.Kosten[[#This Row],[Pnr.]]=AD$7,Tbl.Kosten[[#This Row],[Totaal kosten]],"")</f>
        <v/>
      </c>
      <c r="AE22" s="148" t="str">
        <f>IF(Tbl.Kosten[[#This Row],[Pnr.]]=AE$7,Tbl.Kosten[[#This Row],[Totaal kosten]],"")</f>
        <v/>
      </c>
      <c r="AF22" s="148" t="str">
        <f>IF(Tbl.Kosten[[#This Row],[Pnr.]]=AF$7,Tbl.Kosten[[#This Row],[Totaal kosten]],"")</f>
        <v/>
      </c>
      <c r="AG22" s="148" t="str">
        <f>IF(Tbl.Kosten[[#This Row],[Pnr.]]=AG$7,Tbl.Kosten[[#This Row],[Totaal kosten]],"")</f>
        <v/>
      </c>
      <c r="AH22" s="148" t="str">
        <f>IF(Tbl.Kosten[[#This Row],[Pnr.]]=AH$7,Tbl.Kosten[[#This Row],[Totaal kosten]],"")</f>
        <v/>
      </c>
      <c r="AI22" s="148" t="str">
        <f>IF(Tbl.Kosten[[#This Row],[Pnr.]]=AI$7,Tbl.Kosten[[#This Row],[Totaal kosten]],"")</f>
        <v/>
      </c>
      <c r="AJ22" s="148" t="str">
        <f>IF(Tbl.Kosten[[#This Row],[Pnr.]]=AJ$7,Tbl.Kosten[[#This Row],[Totaal kosten]],"")</f>
        <v/>
      </c>
      <c r="AK22" s="148" t="str">
        <f>IF(Tbl.Kosten[[#This Row],[Pnr.]]=AK$7,Tbl.Kosten[[#This Row],[Totaal kosten]],"")</f>
        <v/>
      </c>
      <c r="AL22" s="148" t="str">
        <f>IF(Tbl.Kosten[[#This Row],[Pnr.]]=AL$7,Tbl.Kosten[[#This Row],[Totaal kosten]],"")</f>
        <v/>
      </c>
      <c r="AM22" s="148" t="str">
        <f>IF(Tbl.Kosten[[#This Row],[Pnr.]]=AM$7,Tbl.Kosten[[#This Row],[Totaal kosten]],"")</f>
        <v/>
      </c>
      <c r="AN22" s="148" t="str">
        <f>IF(Tbl.Kosten[[#This Row],[Pnr.]]=AN$7,Tbl.Kosten[[#This Row],[Totaal kosten]],"")</f>
        <v/>
      </c>
      <c r="AO22" s="148" t="str">
        <f>IF(Tbl.Kosten[[#This Row],[Pnr.]]=AO$7,Tbl.Kosten[[#This Row],[Totaal kosten]],"")</f>
        <v/>
      </c>
      <c r="AP22" s="148" t="str">
        <f>IF(Tbl.Kosten[[#This Row],[Pnr.]]=AP$7,Tbl.Kosten[[#This Row],[Totaal kosten]],"")</f>
        <v/>
      </c>
      <c r="AQ22" s="148" t="str">
        <f>IF(Tbl.Kosten[[#This Row],[Pnr.]]=AQ$7,Tbl.Kosten[[#This Row],[Totaal kosten]],"")</f>
        <v/>
      </c>
      <c r="AR22" s="148" t="str">
        <f>IF(Tbl.Kosten[[#This Row],[Pnr.]]=AR$7,Tbl.Kosten[[#This Row],[Totaal kosten]],"")</f>
        <v/>
      </c>
      <c r="AS22" s="148" t="str">
        <f>IF(Tbl.Kosten[[#This Row],[Pnr.]]=AS$7,Tbl.Kosten[[#This Row],[Totaal kosten]],"")</f>
        <v/>
      </c>
      <c r="AT22" s="148" t="str">
        <f>IF(Tbl.Kosten[[#This Row],[Pnr.]]=AT$7,Tbl.Kosten[[#This Row],[Totaal kosten]],"")</f>
        <v/>
      </c>
      <c r="AU22" s="148" t="str">
        <f>IF(Tbl.Kosten[[#This Row],[Pnr.]]=AU$7,Tbl.Kosten[[#This Row],[Totaal kosten]],"")</f>
        <v/>
      </c>
      <c r="AV22" s="148" t="str">
        <f>IF(Tbl.Kosten[[#This Row],[Pnr.]]=AV$7,Tbl.Kosten[[#This Row],[Totaal kosten]],"")</f>
        <v/>
      </c>
      <c r="AW22" s="148" t="str">
        <f>IF(Tbl.Kosten[[#This Row],[Pnr.]]=AW$7,Tbl.Kosten[[#This Row],[Totaal kosten]],"")</f>
        <v/>
      </c>
      <c r="AX22" s="148" t="str">
        <f>IF(Tbl.Kosten[[#This Row],[Pnr.]]=AX$7,Tbl.Kosten[[#This Row],[Totaal kosten]],"")</f>
        <v/>
      </c>
      <c r="AY22" s="148" t="str">
        <f>IF(Tbl.Kosten[[#This Row],[Pnr.]]=AY$7,Tbl.Kosten[[#This Row],[Totaal kosten]],"")</f>
        <v/>
      </c>
      <c r="AZ22" s="148" t="str">
        <f>IF(Tbl.Kosten[[#This Row],[Pnr.]]=AZ$7,Tbl.Kosten[[#This Row],[Totaal kosten]],"")</f>
        <v/>
      </c>
      <c r="BA22" s="148" t="str">
        <f>IF(Tbl.Kosten[[#This Row],[Pnr.]]=BA$7,Tbl.Kosten[[#This Row],[Totaal kosten]],"")</f>
        <v/>
      </c>
      <c r="BB22" s="148" t="str">
        <f>IF(Tbl.Kosten[[#This Row],[Pnr.]]=BB$7,Tbl.Kosten[[#This Row],[Totaal kosten]],"")</f>
        <v/>
      </c>
      <c r="BC22" s="148" t="str">
        <f>IF(Tbl.Kosten[[#This Row],[Pnr.]]=BC$7,Tbl.Kosten[[#This Row],[Totaal kosten]],"")</f>
        <v/>
      </c>
      <c r="BD22" s="148" t="str">
        <f>IF(Tbl.Kosten[[#This Row],[Pnr.]]=BD$7,Tbl.Kosten[[#This Row],[Totaal kosten]],"")</f>
        <v/>
      </c>
      <c r="BE22" s="148" t="str">
        <f>IF(Tbl.Kosten[[#This Row],[Pnr.]]=BE$7,Tbl.Kosten[[#This Row],[Totaal kosten]],"")</f>
        <v/>
      </c>
      <c r="BF22" s="148" t="str">
        <f>IF(Tbl.Kosten[[#This Row],[Pnr.]]=BF$7,Tbl.Kosten[[#This Row],[Totaal kosten]],"")</f>
        <v/>
      </c>
      <c r="BG22" s="148" t="str">
        <f>IF(Tbl.Kosten[[#This Row],[Pnr.]]=BG$7,Tbl.Kosten[[#This Row],[Totaal kosten]],"")</f>
        <v/>
      </c>
      <c r="BH22" s="148" t="str">
        <f>IF(Tbl.Kosten[[#This Row],[Pnr.]]=BH$7,Tbl.Kosten[[#This Row],[Totaal kosten]],"")</f>
        <v/>
      </c>
      <c r="BI22" s="148" t="str">
        <f>IF(Tbl.Kosten[[#This Row],[Pnr.]]=BI$7,Tbl.Kosten[[#This Row],[Totaal kosten]],"")</f>
        <v/>
      </c>
      <c r="BJ22" s="148" t="str">
        <f>IF(Tbl.Kosten[[#This Row],[Pnr.]]=BJ$7,Tbl.Kosten[[#This Row],[Totaal kosten]],"")</f>
        <v/>
      </c>
      <c r="BK22" s="148" t="str">
        <f>IF(Tbl.Kosten[[#This Row],[Pnr.]]=BK$7,Tbl.Kosten[[#This Row],[Totaal kosten]],"")</f>
        <v/>
      </c>
      <c r="BL22" s="148" t="str">
        <f>IF(Tbl.Kosten[[#This Row],[Pnr.]]=BL$7,Tbl.Kosten[[#This Row],[Totaal kosten]],"")</f>
        <v/>
      </c>
      <c r="BM22" s="148" t="str">
        <f>IF(Tbl.Kosten[[#This Row],[Pnr.]]=BM$7,Tbl.Kosten[[#This Row],[Totaal kosten]],"")</f>
        <v/>
      </c>
      <c r="BN22" s="148" t="str">
        <f>IF(Tbl.Kosten[[#This Row],[Pnr.]]=BN$7,Tbl.Kosten[[#This Row],[Totaal kosten]],"")</f>
        <v/>
      </c>
      <c r="BO22" s="148" t="str">
        <f>IF(Tbl.Kosten[[#This Row],[Pnr.]]=BO$7,Tbl.Kosten[[#This Row],[Totaal kosten]],"")</f>
        <v/>
      </c>
      <c r="BP22" s="148" t="str">
        <f>IF(Tbl.Kosten[[#This Row],[Pnr.]]=BP$7,Tbl.Kosten[[#This Row],[Totaal kosten]],"")</f>
        <v/>
      </c>
      <c r="BQ22" s="148" t="str">
        <f>IF(Tbl.Kosten[[#This Row],[Pnr.]]=BQ$7,Tbl.Kosten[[#This Row],[Totaal kosten]],"")</f>
        <v/>
      </c>
      <c r="BR22" s="148" t="str">
        <f>IF(Tbl.Kosten[[#This Row],[Pnr.]]=BR$7,Tbl.Kosten[[#This Row],[Totaal kosten]],"")</f>
        <v/>
      </c>
      <c r="BS22" s="148" t="str">
        <f>IF(Tbl.Kosten[[#This Row],[Pnr.]]=BS$7,Tbl.Kosten[[#This Row],[Totaal kosten]],"")</f>
        <v/>
      </c>
      <c r="BT22" s="148" t="str">
        <f>IF(Tbl.Kosten[[#This Row],[Pnr.]]=BT$7,Tbl.Kosten[[#This Row],[Totaal kosten]],"")</f>
        <v/>
      </c>
      <c r="BU22" s="148" t="str">
        <f>IF(Tbl.Kosten[[#This Row],[Pnr.]]=BU$7,Tbl.Kosten[[#This Row],[Totaal kosten]],"")</f>
        <v/>
      </c>
      <c r="BV22" s="148" t="str">
        <f>IF(Tbl.Kosten[[#This Row],[Pnr.]]=BV$7,Tbl.Kosten[[#This Row],[Totaal kosten]],"")</f>
        <v/>
      </c>
      <c r="BW22" s="148" t="str">
        <f>IF(Tbl.Kosten[[#This Row],[Pnr.]]=BW$7,Tbl.Kosten[[#This Row],[Totaal kosten]],"")</f>
        <v/>
      </c>
      <c r="BX22" s="148" t="str">
        <f>IFERROR(_xlfn.XLOOKUP(Tbl.Kosten[[#This Row],[Werkpakketcode]],Tbl.Werkpakketten[Werkpakketcode],Tbl.Werkpakketten[WPnr.],"",0,1),"")</f>
        <v/>
      </c>
      <c r="BY22" s="148" t="str">
        <f>IF(Tbl.Kosten[[#This Row],[WPnr.]]=BY$7,Tbl.Kosten[[#This Row],[Totaal kosten]],"")</f>
        <v/>
      </c>
      <c r="BZ22" s="148" t="str">
        <f>IF(Tbl.Kosten[[#This Row],[WPnr.]]=BZ$7,Tbl.Kosten[[#This Row],[Totaal kosten]],"")</f>
        <v/>
      </c>
      <c r="CA22" s="148" t="str">
        <f>IF(Tbl.Kosten[[#This Row],[WPnr.]]=CA$7,Tbl.Kosten[[#This Row],[Totaal kosten]],"")</f>
        <v/>
      </c>
      <c r="CB22" s="148" t="str">
        <f>IF(Tbl.Kosten[[#This Row],[WPnr.]]=CB$7,Tbl.Kosten[[#This Row],[Totaal kosten]],"")</f>
        <v/>
      </c>
      <c r="CC22" s="148" t="str">
        <f>IF(Tbl.Kosten[[#This Row],[WPnr.]]=CC$7,Tbl.Kosten[[#This Row],[Totaal kosten]],"")</f>
        <v/>
      </c>
      <c r="CD22" s="148" t="str">
        <f>IF(Tbl.Kosten[[#This Row],[WPnr.]]=CD$7,Tbl.Kosten[[#This Row],[Totaal kosten]],"")</f>
        <v/>
      </c>
      <c r="CE22" s="148" t="str">
        <f>IF(Tbl.Kosten[[#This Row],[WPnr.]]=CE$7,Tbl.Kosten[[#This Row],[Totaal kosten]],"")</f>
        <v/>
      </c>
      <c r="CF22" s="148" t="str">
        <f>IF(Tbl.Kosten[[#This Row],[WPnr.]]=CF$7,Tbl.Kosten[[#This Row],[Totaal kosten]],"")</f>
        <v/>
      </c>
      <c r="CG22" s="148" t="str">
        <f>IF(Tbl.Kosten[[#This Row],[WPnr.]]=CG$7,Tbl.Kosten[[#This Row],[Totaal kosten]],"")</f>
        <v/>
      </c>
      <c r="CH22" s="148" t="str">
        <f>IF(Tbl.Kosten[[#This Row],[WPnr.]]=CH$7,Tbl.Kosten[[#This Row],[Totaal kosten]],"")</f>
        <v/>
      </c>
      <c r="CI22" s="148" t="str">
        <f>IF(Tbl.Kosten[[#This Row],[WPnr.]]=CI$7,Tbl.Kosten[[#This Row],[Totaal kosten]],"")</f>
        <v/>
      </c>
      <c r="CJ22" s="148" t="str">
        <f>IF(Tbl.Kosten[[#This Row],[WPnr.]]=CJ$7,Tbl.Kosten[[#This Row],[Totaal kosten]],"")</f>
        <v/>
      </c>
      <c r="CK22" s="148" t="str">
        <f>IF(Tbl.Kosten[[#This Row],[WPnr.]]=CK$7,Tbl.Kosten[[#This Row],[Totaal kosten]],"")</f>
        <v/>
      </c>
      <c r="CL22" s="148" t="str">
        <f>IF(Tbl.Kosten[[#This Row],[WPnr.]]=CL$7,Tbl.Kosten[[#This Row],[Totaal kosten]],"")</f>
        <v/>
      </c>
      <c r="CM22" s="148" t="str">
        <f>IF(Tbl.Kosten[[#This Row],[WPnr.]]=CM$7,Tbl.Kosten[[#This Row],[Totaal kosten]],"")</f>
        <v/>
      </c>
      <c r="CN22" s="148" t="str">
        <f>IF(Tbl.Kosten[[#This Row],[WPnr.]]=CN$7,Tbl.Kosten[[#This Row],[Totaal kosten]],"")</f>
        <v/>
      </c>
      <c r="CO22" s="148" t="str">
        <f>IF(Tbl.Kosten[[#This Row],[WPnr.]]=CO$7,Tbl.Kosten[[#This Row],[Totaal kosten]],"")</f>
        <v/>
      </c>
      <c r="CP22" s="148" t="str">
        <f>IF(Tbl.Kosten[[#This Row],[WPnr.]]=CP$7,Tbl.Kosten[[#This Row],[Totaal kosten]],"")</f>
        <v/>
      </c>
      <c r="CQ22" s="148" t="str">
        <f>IF(Tbl.Kosten[[#This Row],[WPnr.]]=CQ$7,Tbl.Kosten[[#This Row],[Totaal kosten]],"")</f>
        <v/>
      </c>
      <c r="CR22" s="148" t="str">
        <f>IF(Tbl.Kosten[[#This Row],[WPnr.]]=CR$7,Tbl.Kosten[[#This Row],[Totaal kosten]],"")</f>
        <v/>
      </c>
      <c r="CS22" s="148" t="str">
        <f>IF(Tbl.Kosten[[#This Row],[WPnr.]]=CS$7,Tbl.Kosten[[#This Row],[Totaal kosten]],"")</f>
        <v/>
      </c>
      <c r="CT22" s="148" t="str">
        <f>IF(Tbl.Kosten[[#This Row],[WPnr.]]=CT$7,Tbl.Kosten[[#This Row],[Totaal kosten]],"")</f>
        <v/>
      </c>
      <c r="CU22" s="148" t="str">
        <f>IF(Tbl.Kosten[[#This Row],[WPnr.]]=CU$7,Tbl.Kosten[[#This Row],[Totaal kosten]],"")</f>
        <v/>
      </c>
      <c r="CV22" s="148" t="str">
        <f>IF(Tbl.Kosten[[#This Row],[WPnr.]]=CV$7,Tbl.Kosten[[#This Row],[Totaal kosten]],"")</f>
        <v/>
      </c>
      <c r="CW22" s="148" t="str">
        <f>IF(Tbl.Kosten[[#This Row],[WPnr.]]=CW$7,Tbl.Kosten[[#This Row],[Totaal kosten]],"")</f>
        <v/>
      </c>
      <c r="CX22" s="148" t="str">
        <f>IF(Tbl.Kosten[[#This Row],[WPnr.]]=CX$7,Tbl.Kosten[[#This Row],[Totaal kosten]],"")</f>
        <v/>
      </c>
      <c r="CY22" s="148" t="str">
        <f>IF(Tbl.Kosten[[#This Row],[WPnr.]]=CY$7,Tbl.Kosten[[#This Row],[Totaal kosten]],"")</f>
        <v/>
      </c>
      <c r="CZ22" s="148" t="str">
        <f>IF(Tbl.Kosten[[#This Row],[WPnr.]]=CZ$7,Tbl.Kosten[[#This Row],[Totaal kosten]],"")</f>
        <v/>
      </c>
      <c r="DA22" s="148" t="str">
        <f>IF(Tbl.Kosten[[#This Row],[WPnr.]]=DA$7,Tbl.Kosten[[#This Row],[Totaal kosten]],"")</f>
        <v/>
      </c>
      <c r="DB22" s="148" t="str">
        <f>IF(Tbl.Kosten[[#This Row],[WPnr.]]=DB$7,Tbl.Kosten[[#This Row],[Totaal kosten]],"")</f>
        <v/>
      </c>
      <c r="DC22" s="148" t="str">
        <f>IF(Tbl.Kosten[[#This Row],[WPnr.]]=DC$7,Tbl.Kosten[[#This Row],[Totaal kosten]],"")</f>
        <v/>
      </c>
      <c r="DD22" s="148" t="str">
        <f>IF(Tbl.Kosten[[#This Row],[WPnr.]]=DD$7,Tbl.Kosten[[#This Row],[Totaal kosten]],"")</f>
        <v/>
      </c>
      <c r="DE22" s="148" t="str">
        <f>IF(Tbl.Kosten[[#This Row],[WPnr.]]=DE$7,Tbl.Kosten[[#This Row],[Totaal kosten]],"")</f>
        <v/>
      </c>
      <c r="DF22" s="148" t="str">
        <f>IF(Tbl.Kosten[[#This Row],[WPnr.]]=DF$7,Tbl.Kosten[[#This Row],[Totaal kosten]],"")</f>
        <v/>
      </c>
      <c r="DG22" s="148" t="str">
        <f>IF(Tbl.Kosten[[#This Row],[WPnr.]]=DG$7,Tbl.Kosten[[#This Row],[Totaal kosten]],"")</f>
        <v/>
      </c>
      <c r="DH22" s="148" t="str">
        <f>IF(Tbl.Kosten[[#This Row],[WPnr.]]=DH$7,Tbl.Kosten[[#This Row],[Totaal kosten]],"")</f>
        <v/>
      </c>
      <c r="DI22" s="148" t="str">
        <f>IF(Tbl.Kosten[[#This Row],[WPnr.]]=DI$7,Tbl.Kosten[[#This Row],[Totaal kosten]],"")</f>
        <v/>
      </c>
      <c r="DJ22" s="148" t="str">
        <f>IF(Tbl.Kosten[[#This Row],[WPnr.]]=DJ$7,Tbl.Kosten[[#This Row],[Totaal kosten]],"")</f>
        <v/>
      </c>
      <c r="DK22" s="148" t="str">
        <f>IF(Tbl.Kosten[[#This Row],[WPnr.]]=DK$7,Tbl.Kosten[[#This Row],[Totaal kosten]],"")</f>
        <v/>
      </c>
      <c r="DL22" s="148" t="str">
        <f>IF(Tbl.Kosten[[#This Row],[WPnr.]]=DL$7,Tbl.Kosten[[#This Row],[Totaal kosten]],"")</f>
        <v/>
      </c>
      <c r="DM22" s="148" t="str">
        <f>IF(Tbl.Kosten[[#This Row],[WPnr.]]=DM$7,Tbl.Kosten[[#This Row],[Totaal kosten]],"")</f>
        <v/>
      </c>
      <c r="DN22" s="148" t="str">
        <f>IF(Tbl.Kosten[[#This Row],[WPnr.]]=DN$7,Tbl.Kosten[[#This Row],[Totaal kosten]],"")</f>
        <v/>
      </c>
      <c r="DO22" s="148" t="str">
        <f>IF(Tbl.Kosten[[#This Row],[WPnr.]]=DO$7,Tbl.Kosten[[#This Row],[Totaal kosten]],"")</f>
        <v/>
      </c>
      <c r="DP22" s="148" t="str">
        <f>IF(Tbl.Kosten[[#This Row],[WPnr.]]=DP$7,Tbl.Kosten[[#This Row],[Totaal kosten]],"")</f>
        <v/>
      </c>
      <c r="DQ22" s="148" t="str">
        <f>IF(Tbl.Kosten[[#This Row],[WPnr.]]=DQ$7,Tbl.Kosten[[#This Row],[Totaal kosten]],"")</f>
        <v/>
      </c>
      <c r="DR22" s="148" t="str">
        <f>IF(Tbl.Kosten[[#This Row],[WPnr.]]=DR$7,Tbl.Kosten[[#This Row],[Totaal kosten]],"")</f>
        <v/>
      </c>
      <c r="DS22" s="148" t="str">
        <f>IF(Tbl.Kosten[[#This Row],[WPnr.]]=DS$7,Tbl.Kosten[[#This Row],[Totaal kosten]],"")</f>
        <v/>
      </c>
      <c r="DT22" s="148" t="str">
        <f>IF(Tbl.Kosten[[#This Row],[WPnr.]]=DT$7,Tbl.Kosten[[#This Row],[Totaal kosten]],"")</f>
        <v/>
      </c>
      <c r="DU22" s="148" t="str">
        <f>IF(Tbl.Kosten[[#This Row],[WPnr.]]=DU$7,Tbl.Kosten[[#This Row],[Totaal kosten]],"")</f>
        <v/>
      </c>
      <c r="DV22" s="148" t="str">
        <f>IF(Tbl.Kosten[[#This Row],[WPnr.]]=DV$7,Tbl.Kosten[[#This Row],[Totaal kosten]],"")</f>
        <v/>
      </c>
      <c r="DW22" s="150" t="str">
        <f>IFERROR(_xlfn.XLOOKUP(Tbl.Kosten[[#This Row],[Kostensoort]],Tbl.Kostensoorten[Kostensoorten],Tbl.Kostensoorten[KSnr.],"",0,1),"")</f>
        <v/>
      </c>
      <c r="DX22" s="150" t="str">
        <f>IF(Tbl.Kosten[[#This Row],[KSnr.]]=DX$7,Tbl.Kosten[[#This Row],[Totaal kosten]],"")</f>
        <v/>
      </c>
      <c r="DY22" s="150" t="str">
        <f>IF(Tbl.Kosten[[#This Row],[KSnr.]]=DY$7,Tbl.Kosten[[#This Row],[Totaal kosten]],"")</f>
        <v/>
      </c>
      <c r="DZ22" s="150" t="str">
        <f>IF(Tbl.Kosten[[#This Row],[KSnr.]]=DZ$7,Tbl.Kosten[[#This Row],[Totaal kosten]],"")</f>
        <v/>
      </c>
      <c r="EA22" s="150" t="str">
        <f>IF(Tbl.Kosten[[#This Row],[KSnr.]]=EA$7,Tbl.Kosten[[#This Row],[Totaal kosten]],"")</f>
        <v/>
      </c>
      <c r="EB22" s="150" t="str">
        <f>IF(Tbl.Kosten[[#This Row],[KSnr.]]=EB$7,Tbl.Kosten[[#This Row],[Totaal kosten]],"")</f>
        <v/>
      </c>
      <c r="EC22" s="150" t="str">
        <f>IF(Tbl.Kosten[[#This Row],[KSnr.]]=EC$7,Tbl.Kosten[[#This Row],[Totaal kosten]],"")</f>
        <v/>
      </c>
      <c r="ED22" s="150" t="str">
        <f>IF(Tbl.Kosten[[#This Row],[KSnr.]]=ED$7,Tbl.Kosten[[#This Row],[Totaal kosten]],"")</f>
        <v/>
      </c>
      <c r="EE22" s="150" t="str">
        <f>IF(Tbl.Kosten[[#This Row],[KSnr.]]=EE$7,Tbl.Kosten[[#This Row],[Totaal kosten]],"")</f>
        <v/>
      </c>
      <c r="EF22" s="150" t="str">
        <f>IF(Tbl.Kosten[[#This Row],[KSnr.]]=EF$7,Tbl.Kosten[[#This Row],[Totaal kosten]],"")</f>
        <v/>
      </c>
      <c r="EG22" s="150" t="str">
        <f>IF(Tbl.Kosten[[#This Row],[KSnr.]]=EG$7,Tbl.Kosten[[#This Row],[Totaal kosten]],"")</f>
        <v/>
      </c>
      <c r="EH22" s="150" t="str">
        <f>IF(Tbl.Kosten[[#This Row],[KSnr.]]=EH$7,Tbl.Kosten[[#This Row],[Totaal kosten]],"")</f>
        <v/>
      </c>
      <c r="EI22" s="150" t="str">
        <f>IF(Tbl.Kosten[[#This Row],[KSnr.]]=EI$7,Tbl.Kosten[[#This Row],[Totaal kosten]],"")</f>
        <v/>
      </c>
      <c r="EJ22" s="150" t="str">
        <f>IF(Tbl.Kosten[[#This Row],[KSnr.]]=EJ$7,Tbl.Kosten[[#This Row],[Totaal kosten]],"")</f>
        <v/>
      </c>
      <c r="EK22" s="150" t="str">
        <f>IF(Tbl.Kosten[[#This Row],[KSnr.]]=EK$7,Tbl.Kosten[[#This Row],[Totaal kosten]],"")</f>
        <v/>
      </c>
      <c r="EL22" s="150" t="str">
        <f>IF(Tbl.Kosten[[#This Row],[KSnr.]]=EL$7,Tbl.Kosten[[#This Row],[Totaal kosten]],"")</f>
        <v/>
      </c>
      <c r="EM22" s="150" t="str">
        <f>IF(Tbl.Kosten[[#This Row],[KSnr.]]=EM$7,Tbl.Kosten[[#This Row],[Totaal kosten]],"")</f>
        <v/>
      </c>
      <c r="EN22" s="150" t="str">
        <f>IF(Tbl.Kosten[[#This Row],[KSnr.]]=EN$7,Tbl.Kosten[[#This Row],[Totaal kosten]],"")</f>
        <v/>
      </c>
      <c r="EO22" s="150" t="str">
        <f>IF(Tbl.Kosten[[#This Row],[KSnr.]]=EO$7,Tbl.Kosten[[#This Row],[Totaal kosten]],"")</f>
        <v/>
      </c>
      <c r="EP22" s="150" t="str">
        <f>IF(Tbl.Kosten[[#This Row],[KSnr.]]=EP$7,Tbl.Kosten[[#This Row],[Totaal kosten]],"")</f>
        <v/>
      </c>
      <c r="EQ22" s="150" t="str">
        <f>IF(Tbl.Kosten[[#This Row],[KSnr.]]=EQ$7,Tbl.Kosten[[#This Row],[Totaal kosten]],"")</f>
        <v/>
      </c>
      <c r="ER22" s="144" t="str">
        <f>IFERROR(_xlfn.XLOOKUP(Tbl.Kosten[[#This Row],[Subsidieactiviteit]],Tbl.Subsidiehoogte[Subsidieactiviteit],Tbl.Subsidiehoogte[SAnr.],"",0,1),"")</f>
        <v/>
      </c>
      <c r="ES22" s="150" t="str">
        <f>IF(Tbl.Kosten[[#This Row],[Sanr.]]=ES$7,Tbl.Kosten[[#This Row],[Totaal kosten]],"")</f>
        <v/>
      </c>
      <c r="ET22" s="150" t="str">
        <f>IF(Tbl.Kosten[[#This Row],[Sanr.]]=ET$7,Tbl.Kosten[[#This Row],[Totaal kosten]],"")</f>
        <v/>
      </c>
      <c r="EU22" s="150" t="str">
        <f>IF(Tbl.Kosten[[#This Row],[Sanr.]]=EU$7,Tbl.Kosten[[#This Row],[Totaal kosten]],"")</f>
        <v/>
      </c>
      <c r="EV22" s="150" t="str">
        <f>IF(Tbl.Kosten[[#This Row],[Sanr.]]=EV$7,Tbl.Kosten[[#This Row],[Totaal kosten]],"")</f>
        <v/>
      </c>
      <c r="EW22" s="150" t="str">
        <f>IF(Tbl.Kosten[[#This Row],[Sanr.]]=EW$7,Tbl.Kosten[[#This Row],[Totaal kosten]],"")</f>
        <v/>
      </c>
      <c r="EX22" s="150" t="str">
        <f>IF(Tbl.Kosten[[#This Row],[Sanr.]]=EX$7,Tbl.Kosten[[#This Row],[Totaal kosten]],"")</f>
        <v/>
      </c>
      <c r="EY22" s="150" t="str">
        <f>IF(Tbl.Kosten[[#This Row],[Sanr.]]=EY$7,Tbl.Kosten[[#This Row],[Totaal kosten]],"")</f>
        <v/>
      </c>
      <c r="EZ22" s="150" t="str">
        <f>IF(Tbl.Kosten[[#This Row],[Sanr.]]=EZ$7,Tbl.Kosten[[#This Row],[Totaal kosten]],"")</f>
        <v/>
      </c>
      <c r="FA22" s="150" t="str">
        <f>IF(Tbl.Kosten[[#This Row],[Sanr.]]=FA$7,Tbl.Kosten[[#This Row],[Totaal kosten]],"")</f>
        <v/>
      </c>
      <c r="FB22" s="150" t="str">
        <f>IF(Tbl.Kosten[[#This Row],[Sanr.]]=FB$7,Tbl.Kosten[[#This Row],[Totaal kosten]],"")</f>
        <v/>
      </c>
      <c r="FC22" s="150" t="str">
        <f>IF(Tbl.Kosten[[#This Row],[Sanr.]]=FC$7,Tbl.Kosten[[#This Row],[Totaal kosten]],"")</f>
        <v/>
      </c>
      <c r="FD22" s="150" t="str">
        <f>IF(Tbl.Kosten[[#This Row],[Sanr.]]=FD$7,Tbl.Kosten[[#This Row],[Totaal kosten]],"")</f>
        <v/>
      </c>
      <c r="FE22" s="150" t="str">
        <f>IF(Tbl.Kosten[[#This Row],[Sanr.]]=FE$7,Tbl.Kosten[[#This Row],[Totaal kosten]],"")</f>
        <v/>
      </c>
      <c r="FF22" s="150" t="str">
        <f>IF(Tbl.Kosten[[#This Row],[Sanr.]]=FF$7,Tbl.Kosten[[#This Row],[Totaal kosten]],"")</f>
        <v/>
      </c>
      <c r="FG22" s="150" t="str">
        <f>IF(Tbl.Kosten[[#This Row],[Sanr.]]=FG$7,Tbl.Kosten[[#This Row],[Totaal kosten]],"")</f>
        <v/>
      </c>
      <c r="FH22" s="150" t="str">
        <f>IF(Tbl.Kosten[[#This Row],[Sanr.]]=FH$7,Tbl.Kosten[[#This Row],[Totaal kosten]],"")</f>
        <v/>
      </c>
      <c r="FI22" s="150" t="str">
        <f>IF(Tbl.Kosten[[#This Row],[Sanr.]]=FI$7,Tbl.Kosten[[#This Row],[Totaal kosten]],"")</f>
        <v/>
      </c>
      <c r="FJ22" s="150" t="str">
        <f>IF(Tbl.Kosten[[#This Row],[Sanr.]]=FJ$7,Tbl.Kosten[[#This Row],[Totaal kosten]],"")</f>
        <v/>
      </c>
      <c r="FK22" s="150" t="str">
        <f>IF(Tbl.Kosten[[#This Row],[Sanr.]]=FK$7,Tbl.Kosten[[#This Row],[Totaal kosten]],"")</f>
        <v/>
      </c>
      <c r="FL22" s="150" t="str">
        <f>IF(Tbl.Kosten[[#This Row],[Sanr.]]=FL$7,Tbl.Kosten[[#This Row],[Totaal kosten]],"")</f>
        <v/>
      </c>
      <c r="FM22" s="150" t="str">
        <f>IF(Tbl.Kosten[[#This Row],[Sanr.]]=FM$7,Tbl.Kosten[[#This Row],[Totaal kosten]],"")</f>
        <v/>
      </c>
      <c r="FN22" s="150" t="str">
        <f>IF(Tbl.Kosten[[#This Row],[Sanr.]]=FN$7,Tbl.Kosten[[#This Row],[Totaal kosten]],"")</f>
        <v/>
      </c>
      <c r="FO22" s="150" t="str">
        <f>IF(Tbl.Kosten[[#This Row],[Sanr.]]=FO$7,Tbl.Kosten[[#This Row],[Totaal kosten]],"")</f>
        <v/>
      </c>
      <c r="FP22" s="150" t="str">
        <f>IF(Tbl.Kosten[[#This Row],[Sanr.]]=FP$7,Tbl.Kosten[[#This Row],[Totaal kosten]],"")</f>
        <v/>
      </c>
      <c r="FQ22" s="150" t="str">
        <f>IF(Tbl.Kosten[[#This Row],[Sanr.]]=FQ$7,Tbl.Kosten[[#This Row],[Totaal kosten]],"")</f>
        <v/>
      </c>
      <c r="FR22" s="150" t="str">
        <f>IF(Tbl.Kosten[[#This Row],[Sanr.]]=FR$7,Tbl.Kosten[[#This Row],[Totaal kosten]],"")</f>
        <v/>
      </c>
      <c r="FS22" s="150" t="str">
        <f>IF(Tbl.Kosten[[#This Row],[Sanr.]]=FS$7,Tbl.Kosten[[#This Row],[Totaal kosten]],"")</f>
        <v/>
      </c>
      <c r="FT22" s="150" t="str">
        <f>IF(Tbl.Kosten[[#This Row],[Sanr.]]=FT$7,Tbl.Kosten[[#This Row],[Totaal kosten]],"")</f>
        <v/>
      </c>
      <c r="FU22" s="150" t="str">
        <f>IF(Tbl.Kosten[[#This Row],[Sanr.]]=FU$7,Tbl.Kosten[[#This Row],[Totaal kosten]],"")</f>
        <v/>
      </c>
      <c r="FV22" s="150" t="str">
        <f>IF(Tbl.Kosten[[#This Row],[Sanr.]]=FV$7,Tbl.Kosten[[#This Row],[Totaal kosten]],"")</f>
        <v/>
      </c>
      <c r="FW22" s="150" t="str">
        <f>IFERROR(_xlfn.XLOOKUP(Tbl.Kosten[[#This Row],[Activiteitencode]],Tbl.Activiteiten[Activiteitcode],Tbl.Activiteiten[Anr.],"",0,1),"")</f>
        <v/>
      </c>
      <c r="FX22" s="169" t="str">
        <f>_xlfn.CONCAT(Tbl.Kosten[[#This Row],[Pnr.]],Tbl.Kosten[[#This Row],[Sanr.]])</f>
        <v>P1</v>
      </c>
      <c r="FY22" s="150">
        <f>Tbl.Kosten[[#This Row],[Totaal kosten]]-Tbl.Kosten[[#This Row],[Subsidie]]</f>
        <v>0</v>
      </c>
      <c r="FZ22" s="150">
        <f>IF(Tbl.Kosten[[#This Row],[Pnr.]]=FZ$7,Tbl.Kosten[[#This Row],[Te financieren]],"")</f>
        <v>0</v>
      </c>
      <c r="GA22" s="150" t="str">
        <f>IF(Tbl.Kosten[[#This Row],[Pnr.]]=GA$7,Tbl.Kosten[[#This Row],[Te financieren]],"")</f>
        <v/>
      </c>
      <c r="GB22" s="150" t="str">
        <f>IF(Tbl.Kosten[[#This Row],[Pnr.]]=GB$7,Tbl.Kosten[[#This Row],[Te financieren]],"")</f>
        <v/>
      </c>
      <c r="GC22" s="150" t="str">
        <f>IF(Tbl.Kosten[[#This Row],[Pnr.]]=GC$7,Tbl.Kosten[[#This Row],[Te financieren]],"")</f>
        <v/>
      </c>
      <c r="GD22" s="150" t="str">
        <f>IF(Tbl.Kosten[[#This Row],[Pnr.]]=GD$7,Tbl.Kosten[[#This Row],[Te financieren]],"")</f>
        <v/>
      </c>
      <c r="GE22" s="150" t="str">
        <f>IF(Tbl.Kosten[[#This Row],[Pnr.]]=GE$7,Tbl.Kosten[[#This Row],[Te financieren]],"")</f>
        <v/>
      </c>
      <c r="GF22" s="150" t="str">
        <f>IF(Tbl.Kosten[[#This Row],[Pnr.]]=GF$7,Tbl.Kosten[[#This Row],[Te financieren]],"")</f>
        <v/>
      </c>
      <c r="GG22" s="150" t="str">
        <f>IF(Tbl.Kosten[[#This Row],[Pnr.]]=GG$7,Tbl.Kosten[[#This Row],[Te financieren]],"")</f>
        <v/>
      </c>
      <c r="GH22" s="150" t="str">
        <f>IF(Tbl.Kosten[[#This Row],[Pnr.]]=GH$7,Tbl.Kosten[[#This Row],[Te financieren]],"")</f>
        <v/>
      </c>
      <c r="GI22" s="150" t="str">
        <f>IF(Tbl.Kosten[[#This Row],[Pnr.]]=GI$7,Tbl.Kosten[[#This Row],[Te financieren]],"")</f>
        <v/>
      </c>
      <c r="GJ22" s="150" t="str">
        <f>IF(Tbl.Kosten[[#This Row],[Pnr.]]=GJ$7,Tbl.Kosten[[#This Row],[Te financieren]],"")</f>
        <v/>
      </c>
      <c r="GK22" s="150" t="str">
        <f>IF(Tbl.Kosten[[#This Row],[Pnr.]]=GK$7,Tbl.Kosten[[#This Row],[Te financieren]],"")</f>
        <v/>
      </c>
      <c r="GL22" s="150" t="str">
        <f>IF(Tbl.Kosten[[#This Row],[Pnr.]]=GL$7,Tbl.Kosten[[#This Row],[Te financieren]],"")</f>
        <v/>
      </c>
      <c r="GM22" s="150" t="str">
        <f>IF(Tbl.Kosten[[#This Row],[Pnr.]]=GM$7,Tbl.Kosten[[#This Row],[Te financieren]],"")</f>
        <v/>
      </c>
      <c r="GN22" s="150" t="str">
        <f>IF(Tbl.Kosten[[#This Row],[Pnr.]]=GN$7,Tbl.Kosten[[#This Row],[Te financieren]],"")</f>
        <v/>
      </c>
      <c r="GO22" s="150" t="str">
        <f>IF(Tbl.Kosten[[#This Row],[Pnr.]]=GO$7,Tbl.Kosten[[#This Row],[Te financieren]],"")</f>
        <v/>
      </c>
      <c r="GP22" s="150" t="str">
        <f>IF(Tbl.Kosten[[#This Row],[Pnr.]]=GP$7,Tbl.Kosten[[#This Row],[Te financieren]],"")</f>
        <v/>
      </c>
      <c r="GQ22" s="150" t="str">
        <f>IF(Tbl.Kosten[[#This Row],[Pnr.]]=GQ$7,Tbl.Kosten[[#This Row],[Te financieren]],"")</f>
        <v/>
      </c>
      <c r="GR22" s="150" t="str">
        <f>IF(Tbl.Kosten[[#This Row],[Pnr.]]=GR$7,Tbl.Kosten[[#This Row],[Te financieren]],"")</f>
        <v/>
      </c>
      <c r="GS22" s="150" t="str">
        <f>IF(Tbl.Kosten[[#This Row],[Pnr.]]=GS$7,Tbl.Kosten[[#This Row],[Te financieren]],"")</f>
        <v/>
      </c>
      <c r="GT22" s="150" t="str">
        <f>IF(Tbl.Kosten[[#This Row],[Pnr.]]=GT$7,Tbl.Kosten[[#This Row],[Te financieren]],"")</f>
        <v/>
      </c>
      <c r="GU22" s="150" t="str">
        <f>IF(Tbl.Kosten[[#This Row],[Pnr.]]=GU$7,Tbl.Kosten[[#This Row],[Te financieren]],"")</f>
        <v/>
      </c>
      <c r="GV22" s="150" t="str">
        <f>IF(Tbl.Kosten[[#This Row],[Pnr.]]=GV$7,Tbl.Kosten[[#This Row],[Te financieren]],"")</f>
        <v/>
      </c>
      <c r="GW22" s="150" t="str">
        <f>IF(Tbl.Kosten[[#This Row],[Pnr.]]=GW$7,Tbl.Kosten[[#This Row],[Te financieren]],"")</f>
        <v/>
      </c>
      <c r="GX22" s="150" t="str">
        <f>IF(Tbl.Kosten[[#This Row],[Pnr.]]=GX$7,Tbl.Kosten[[#This Row],[Te financieren]],"")</f>
        <v/>
      </c>
      <c r="GY22" s="150" t="str">
        <f>IF(Tbl.Kosten[[#This Row],[Pnr.]]=GY$7,Tbl.Kosten[[#This Row],[Te financieren]],"")</f>
        <v/>
      </c>
      <c r="GZ22" s="150" t="str">
        <f>IF(Tbl.Kosten[[#This Row],[Pnr.]]=GZ$7,Tbl.Kosten[[#This Row],[Te financieren]],"")</f>
        <v/>
      </c>
      <c r="HA22" s="150" t="str">
        <f>IF(Tbl.Kosten[[#This Row],[Pnr.]]=HA$7,Tbl.Kosten[[#This Row],[Te financieren]],"")</f>
        <v/>
      </c>
      <c r="HB22" s="150" t="str">
        <f>IF(Tbl.Kosten[[#This Row],[Pnr.]]=HB$7,Tbl.Kosten[[#This Row],[Te financieren]],"")</f>
        <v/>
      </c>
      <c r="HC22" s="150" t="str">
        <f>IF(Tbl.Kosten[[#This Row],[Pnr.]]=HC$7,Tbl.Kosten[[#This Row],[Te financieren]],"")</f>
        <v/>
      </c>
      <c r="HD22" s="150" t="str">
        <f>IF(Tbl.Kosten[[#This Row],[Pnr.]]=HD$7,Tbl.Kosten[[#This Row],[Te financieren]],"")</f>
        <v/>
      </c>
      <c r="HE22" s="150" t="str">
        <f>IF(Tbl.Kosten[[#This Row],[Pnr.]]=HE$7,Tbl.Kosten[[#This Row],[Te financieren]],"")</f>
        <v/>
      </c>
      <c r="HF22" s="150" t="str">
        <f>IF(Tbl.Kosten[[#This Row],[Pnr.]]=HF$7,Tbl.Kosten[[#This Row],[Te financieren]],"")</f>
        <v/>
      </c>
      <c r="HG22" s="150" t="str">
        <f>IF(Tbl.Kosten[[#This Row],[Pnr.]]=HG$7,Tbl.Kosten[[#This Row],[Te financieren]],"")</f>
        <v/>
      </c>
      <c r="HH22" s="150" t="str">
        <f>IF(Tbl.Kosten[[#This Row],[Pnr.]]=HH$7,Tbl.Kosten[[#This Row],[Te financieren]],"")</f>
        <v/>
      </c>
      <c r="HI22" s="150" t="str">
        <f>IF(Tbl.Kosten[[#This Row],[Pnr.]]=HI$7,Tbl.Kosten[[#This Row],[Te financieren]],"")</f>
        <v/>
      </c>
      <c r="HJ22" s="150" t="str">
        <f>IF(Tbl.Kosten[[#This Row],[Pnr.]]=HJ$7,Tbl.Kosten[[#This Row],[Te financieren]],"")</f>
        <v/>
      </c>
      <c r="HK22" s="150" t="str">
        <f>IF(Tbl.Kosten[[#This Row],[Pnr.]]=HK$7,Tbl.Kosten[[#This Row],[Te financieren]],"")</f>
        <v/>
      </c>
      <c r="HL22" s="150" t="str">
        <f>IF(Tbl.Kosten[[#This Row],[Pnr.]]=HL$7,Tbl.Kosten[[#This Row],[Te financieren]],"")</f>
        <v/>
      </c>
      <c r="HM22" s="150" t="str">
        <f>IF(Tbl.Kosten[[#This Row],[Pnr.]]=HM$7,Tbl.Kosten[[#This Row],[Te financieren]],"")</f>
        <v/>
      </c>
      <c r="HN22" s="150" t="str">
        <f>IF(Tbl.Kosten[[#This Row],[Pnr.]]=HN$7,Tbl.Kosten[[#This Row],[Te financieren]],"")</f>
        <v/>
      </c>
      <c r="HO22" s="150" t="str">
        <f>IF(Tbl.Kosten[[#This Row],[Pnr.]]=HO$7,Tbl.Kosten[[#This Row],[Te financieren]],"")</f>
        <v/>
      </c>
      <c r="HP22" s="150" t="str">
        <f>IF(Tbl.Kosten[[#This Row],[Pnr.]]=HP$7,Tbl.Kosten[[#This Row],[Te financieren]],"")</f>
        <v/>
      </c>
      <c r="HQ22" s="150" t="str">
        <f>IF(Tbl.Kosten[[#This Row],[Pnr.]]=HQ$7,Tbl.Kosten[[#This Row],[Te financieren]],"")</f>
        <v/>
      </c>
      <c r="HR22" s="150" t="str">
        <f>IF(Tbl.Kosten[[#This Row],[Pnr.]]=HR$7,Tbl.Kosten[[#This Row],[Te financieren]],"")</f>
        <v/>
      </c>
      <c r="HS22" s="150" t="str">
        <f>IF(Tbl.Kosten[[#This Row],[Pnr.]]=HS$7,Tbl.Kosten[[#This Row],[Te financieren]],"")</f>
        <v/>
      </c>
      <c r="HT22" s="150" t="str">
        <f>IF(Tbl.Kosten[[#This Row],[Pnr.]]=HT$7,Tbl.Kosten[[#This Row],[Te financieren]],"")</f>
        <v/>
      </c>
      <c r="HU22" s="150" t="str">
        <f>IF(Tbl.Kosten[[#This Row],[Pnr.]]=HU$7,Tbl.Kosten[[#This Row],[Te financieren]],"")</f>
        <v/>
      </c>
      <c r="HV22" s="150" t="str">
        <f>IF(Tbl.Kosten[[#This Row],[Pnr.]]=HV$7,Tbl.Kosten[[#This Row],[Te financieren]],"")</f>
        <v/>
      </c>
      <c r="HW22" s="150" t="str">
        <f>IF(Tbl.Kosten[[#This Row],[Pnr.]]=HW$7,Tbl.Kosten[[#This Row],[Te financieren]],"")</f>
        <v/>
      </c>
    </row>
    <row r="23" spans="2:231" x14ac:dyDescent="0.3">
      <c r="B23" s="134"/>
      <c r="C23" s="137"/>
      <c r="D23" s="136"/>
      <c r="E23" s="261"/>
      <c r="F23" s="135"/>
      <c r="G23" s="11" t="str">
        <f>IF(Tbl.Kosten[[#This Row],[Medewerker e/o 
functie]]&lt;&gt;"",_xlfn.XLOOKUP(Tbl.Kosten[[#This Row],[Medewerker e/o 
functie]],Tbl.Uurtarief[Medewerker en/of functie],Tbl.Uurtarief[Uurtarief],"",0,1),"")</f>
        <v/>
      </c>
      <c r="H23" s="121">
        <f>IFERROR(Tbl.Kosten[[#This Row],[Uren]]*Tbl.Kosten[[#This Row],[Uurtarief]],0)</f>
        <v>0</v>
      </c>
      <c r="I23" s="119" t="str">
        <f>IF(Tbl.Kosten[[#This Row],[Subtotaal uren]]&lt;&gt;0,_xlfn.XLOOKUP(Tbl.Kosten[[#This Row],[Medewerker e/o 
functie]],Tbl.Uurtarief[Medewerker en/of functie],Tbl.Uurtarief[Kostensoort arbeid],"",0,1),"")</f>
        <v/>
      </c>
      <c r="J23" s="137"/>
      <c r="K23" s="135"/>
      <c r="L23" s="139" t="str">
        <f>IF(Tbl.Kosten[[#This Row],[Activum]]&lt;&gt;"",_xlfn.XLOOKUP(Tbl.Kosten[[#This Row],[Activum]],Tbl.Afschrijvingskosten[Activum],Tbl.Afschrijvingskosten[Tarief per afschrijvings-eenheid],"",0,1),"")</f>
        <v/>
      </c>
      <c r="M23" s="122">
        <f>IFERROR(Tbl.Kosten[[#This Row],[Een-
heden]]*Tbl.Kosten[[#This Row],[Afschrijvings-
tarief]],0)</f>
        <v>0</v>
      </c>
      <c r="N23" s="122" t="str">
        <f>IF(Tbl.Kosten[[#This Row],[Subtotaal afschrijving]]&lt;&gt;0,Lijsten!$A$7,"")</f>
        <v/>
      </c>
      <c r="O23" s="140"/>
      <c r="P23" s="135"/>
      <c r="Q23" s="138"/>
      <c r="R23" s="122">
        <f>IFERROR(Tbl.Kosten[[#This Row],[Aantal]]*Tbl.Kosten[[#This Row],[Tarief]],0)</f>
        <v>0</v>
      </c>
      <c r="S23" s="8">
        <f>IFERROR(Tbl.Kosten[[#This Row],[Subtotaal overige kosten]]+Tbl.Kosten[[#This Row],[Subtotaal uren]]+Tbl.Kosten[[#This Row],[Subtotaal afschrijving]],0)</f>
        <v>0</v>
      </c>
      <c r="T23" s="8">
        <f>IFERROR(Tbl.Kosten[[#This Row],[Totaal kosten]]*Tbl.Kosten[[#This Row],[Subsidie%]],0)</f>
        <v>0</v>
      </c>
      <c r="U23" s="4" t="str" cm="1">
        <f t="array" ref="U23">IFERROR(_xlfn.IFS(Tbl.Kosten[[#This Row],[Subtotaal uren]]&lt;&gt;0,Tbl.Kosten[[#This Row],[Kostensoort arbeid]],Tbl.Kosten[[#This Row],[Subtotaal afschrijving]]&lt;&gt;0,Tbl.Kosten[[#This Row],[Kostensoort afschrijving]],Tbl.Kosten[[#This Row],[Subtotaal overige kosten]]&lt;&gt;0,Tbl.Kosten[[#This Row],[Kostensoort overig]]),"")</f>
        <v/>
      </c>
      <c r="V23" s="4" t="str">
        <f>IFERROR(_xlfn.XLOOKUP(Tbl.Kosten[[#This Row],[Activiteitencode]],Tbl.Activiteiten[Activiteitcode],Tbl.Activiteiten[Werkpakketcode],"",0,1),"")</f>
        <v/>
      </c>
      <c r="W23" s="4" t="str">
        <f>IFERROR(_xlfn.XLOOKUP(Tbl.Kosten[[#This Row],[Werkpakketcode]],Tbl.Werkpakketten[Werkpakketcode],Tbl.Werkpakketten[Subsidiabele activiteit],"",0,1),"")</f>
        <v/>
      </c>
      <c r="X23" s="12">
        <f>IFERROR(_xlfn.XLOOKUP(Tbl.Kosten[[#This Row],[Sanr.]],Tbl.Subsidiehoogte[SAnr.],Tbl.Subsidiehoogte[Sub. Percentage],0,0,1),0)</f>
        <v>0</v>
      </c>
      <c r="Y23" s="144" t="str">
        <f>IFERROR(_xlfn.XLOOKUP(Tbl.Kosten[[#This Row],[Partnercode]],Tbl.Projectpartners[Partnercode],Tbl.Projectpartners[PNr.],"",0,1),"")</f>
        <v>P1</v>
      </c>
      <c r="Z23" s="148">
        <f>IF(Tbl.Kosten[[#This Row],[Pnr.]]=Z$7,Tbl.Kosten[[#This Row],[Totaal kosten]],"")</f>
        <v>0</v>
      </c>
      <c r="AA23" s="148" t="str">
        <f>IF(Tbl.Kosten[[#This Row],[Pnr.]]=AA$7,Tbl.Kosten[[#This Row],[Totaal kosten]],"")</f>
        <v/>
      </c>
      <c r="AB23" s="148" t="str">
        <f>IF(Tbl.Kosten[[#This Row],[Pnr.]]=AB$7,Tbl.Kosten[[#This Row],[Totaal kosten]],"")</f>
        <v/>
      </c>
      <c r="AC23" s="148" t="str">
        <f>IF(Tbl.Kosten[[#This Row],[Pnr.]]=AC$7,Tbl.Kosten[[#This Row],[Totaal kosten]],"")</f>
        <v/>
      </c>
      <c r="AD23" s="148" t="str">
        <f>IF(Tbl.Kosten[[#This Row],[Pnr.]]=AD$7,Tbl.Kosten[[#This Row],[Totaal kosten]],"")</f>
        <v/>
      </c>
      <c r="AE23" s="148" t="str">
        <f>IF(Tbl.Kosten[[#This Row],[Pnr.]]=AE$7,Tbl.Kosten[[#This Row],[Totaal kosten]],"")</f>
        <v/>
      </c>
      <c r="AF23" s="148" t="str">
        <f>IF(Tbl.Kosten[[#This Row],[Pnr.]]=AF$7,Tbl.Kosten[[#This Row],[Totaal kosten]],"")</f>
        <v/>
      </c>
      <c r="AG23" s="148" t="str">
        <f>IF(Tbl.Kosten[[#This Row],[Pnr.]]=AG$7,Tbl.Kosten[[#This Row],[Totaal kosten]],"")</f>
        <v/>
      </c>
      <c r="AH23" s="148" t="str">
        <f>IF(Tbl.Kosten[[#This Row],[Pnr.]]=AH$7,Tbl.Kosten[[#This Row],[Totaal kosten]],"")</f>
        <v/>
      </c>
      <c r="AI23" s="148" t="str">
        <f>IF(Tbl.Kosten[[#This Row],[Pnr.]]=AI$7,Tbl.Kosten[[#This Row],[Totaal kosten]],"")</f>
        <v/>
      </c>
      <c r="AJ23" s="148" t="str">
        <f>IF(Tbl.Kosten[[#This Row],[Pnr.]]=AJ$7,Tbl.Kosten[[#This Row],[Totaal kosten]],"")</f>
        <v/>
      </c>
      <c r="AK23" s="148" t="str">
        <f>IF(Tbl.Kosten[[#This Row],[Pnr.]]=AK$7,Tbl.Kosten[[#This Row],[Totaal kosten]],"")</f>
        <v/>
      </c>
      <c r="AL23" s="148" t="str">
        <f>IF(Tbl.Kosten[[#This Row],[Pnr.]]=AL$7,Tbl.Kosten[[#This Row],[Totaal kosten]],"")</f>
        <v/>
      </c>
      <c r="AM23" s="148" t="str">
        <f>IF(Tbl.Kosten[[#This Row],[Pnr.]]=AM$7,Tbl.Kosten[[#This Row],[Totaal kosten]],"")</f>
        <v/>
      </c>
      <c r="AN23" s="148" t="str">
        <f>IF(Tbl.Kosten[[#This Row],[Pnr.]]=AN$7,Tbl.Kosten[[#This Row],[Totaal kosten]],"")</f>
        <v/>
      </c>
      <c r="AO23" s="148" t="str">
        <f>IF(Tbl.Kosten[[#This Row],[Pnr.]]=AO$7,Tbl.Kosten[[#This Row],[Totaal kosten]],"")</f>
        <v/>
      </c>
      <c r="AP23" s="148" t="str">
        <f>IF(Tbl.Kosten[[#This Row],[Pnr.]]=AP$7,Tbl.Kosten[[#This Row],[Totaal kosten]],"")</f>
        <v/>
      </c>
      <c r="AQ23" s="148" t="str">
        <f>IF(Tbl.Kosten[[#This Row],[Pnr.]]=AQ$7,Tbl.Kosten[[#This Row],[Totaal kosten]],"")</f>
        <v/>
      </c>
      <c r="AR23" s="148" t="str">
        <f>IF(Tbl.Kosten[[#This Row],[Pnr.]]=AR$7,Tbl.Kosten[[#This Row],[Totaal kosten]],"")</f>
        <v/>
      </c>
      <c r="AS23" s="148" t="str">
        <f>IF(Tbl.Kosten[[#This Row],[Pnr.]]=AS$7,Tbl.Kosten[[#This Row],[Totaal kosten]],"")</f>
        <v/>
      </c>
      <c r="AT23" s="148" t="str">
        <f>IF(Tbl.Kosten[[#This Row],[Pnr.]]=AT$7,Tbl.Kosten[[#This Row],[Totaal kosten]],"")</f>
        <v/>
      </c>
      <c r="AU23" s="148" t="str">
        <f>IF(Tbl.Kosten[[#This Row],[Pnr.]]=AU$7,Tbl.Kosten[[#This Row],[Totaal kosten]],"")</f>
        <v/>
      </c>
      <c r="AV23" s="148" t="str">
        <f>IF(Tbl.Kosten[[#This Row],[Pnr.]]=AV$7,Tbl.Kosten[[#This Row],[Totaal kosten]],"")</f>
        <v/>
      </c>
      <c r="AW23" s="148" t="str">
        <f>IF(Tbl.Kosten[[#This Row],[Pnr.]]=AW$7,Tbl.Kosten[[#This Row],[Totaal kosten]],"")</f>
        <v/>
      </c>
      <c r="AX23" s="148" t="str">
        <f>IF(Tbl.Kosten[[#This Row],[Pnr.]]=AX$7,Tbl.Kosten[[#This Row],[Totaal kosten]],"")</f>
        <v/>
      </c>
      <c r="AY23" s="148" t="str">
        <f>IF(Tbl.Kosten[[#This Row],[Pnr.]]=AY$7,Tbl.Kosten[[#This Row],[Totaal kosten]],"")</f>
        <v/>
      </c>
      <c r="AZ23" s="148" t="str">
        <f>IF(Tbl.Kosten[[#This Row],[Pnr.]]=AZ$7,Tbl.Kosten[[#This Row],[Totaal kosten]],"")</f>
        <v/>
      </c>
      <c r="BA23" s="148" t="str">
        <f>IF(Tbl.Kosten[[#This Row],[Pnr.]]=BA$7,Tbl.Kosten[[#This Row],[Totaal kosten]],"")</f>
        <v/>
      </c>
      <c r="BB23" s="148" t="str">
        <f>IF(Tbl.Kosten[[#This Row],[Pnr.]]=BB$7,Tbl.Kosten[[#This Row],[Totaal kosten]],"")</f>
        <v/>
      </c>
      <c r="BC23" s="148" t="str">
        <f>IF(Tbl.Kosten[[#This Row],[Pnr.]]=BC$7,Tbl.Kosten[[#This Row],[Totaal kosten]],"")</f>
        <v/>
      </c>
      <c r="BD23" s="148" t="str">
        <f>IF(Tbl.Kosten[[#This Row],[Pnr.]]=BD$7,Tbl.Kosten[[#This Row],[Totaal kosten]],"")</f>
        <v/>
      </c>
      <c r="BE23" s="148" t="str">
        <f>IF(Tbl.Kosten[[#This Row],[Pnr.]]=BE$7,Tbl.Kosten[[#This Row],[Totaal kosten]],"")</f>
        <v/>
      </c>
      <c r="BF23" s="148" t="str">
        <f>IF(Tbl.Kosten[[#This Row],[Pnr.]]=BF$7,Tbl.Kosten[[#This Row],[Totaal kosten]],"")</f>
        <v/>
      </c>
      <c r="BG23" s="148" t="str">
        <f>IF(Tbl.Kosten[[#This Row],[Pnr.]]=BG$7,Tbl.Kosten[[#This Row],[Totaal kosten]],"")</f>
        <v/>
      </c>
      <c r="BH23" s="148" t="str">
        <f>IF(Tbl.Kosten[[#This Row],[Pnr.]]=BH$7,Tbl.Kosten[[#This Row],[Totaal kosten]],"")</f>
        <v/>
      </c>
      <c r="BI23" s="148" t="str">
        <f>IF(Tbl.Kosten[[#This Row],[Pnr.]]=BI$7,Tbl.Kosten[[#This Row],[Totaal kosten]],"")</f>
        <v/>
      </c>
      <c r="BJ23" s="148" t="str">
        <f>IF(Tbl.Kosten[[#This Row],[Pnr.]]=BJ$7,Tbl.Kosten[[#This Row],[Totaal kosten]],"")</f>
        <v/>
      </c>
      <c r="BK23" s="148" t="str">
        <f>IF(Tbl.Kosten[[#This Row],[Pnr.]]=BK$7,Tbl.Kosten[[#This Row],[Totaal kosten]],"")</f>
        <v/>
      </c>
      <c r="BL23" s="148" t="str">
        <f>IF(Tbl.Kosten[[#This Row],[Pnr.]]=BL$7,Tbl.Kosten[[#This Row],[Totaal kosten]],"")</f>
        <v/>
      </c>
      <c r="BM23" s="148" t="str">
        <f>IF(Tbl.Kosten[[#This Row],[Pnr.]]=BM$7,Tbl.Kosten[[#This Row],[Totaal kosten]],"")</f>
        <v/>
      </c>
      <c r="BN23" s="148" t="str">
        <f>IF(Tbl.Kosten[[#This Row],[Pnr.]]=BN$7,Tbl.Kosten[[#This Row],[Totaal kosten]],"")</f>
        <v/>
      </c>
      <c r="BO23" s="148" t="str">
        <f>IF(Tbl.Kosten[[#This Row],[Pnr.]]=BO$7,Tbl.Kosten[[#This Row],[Totaal kosten]],"")</f>
        <v/>
      </c>
      <c r="BP23" s="148" t="str">
        <f>IF(Tbl.Kosten[[#This Row],[Pnr.]]=BP$7,Tbl.Kosten[[#This Row],[Totaal kosten]],"")</f>
        <v/>
      </c>
      <c r="BQ23" s="148" t="str">
        <f>IF(Tbl.Kosten[[#This Row],[Pnr.]]=BQ$7,Tbl.Kosten[[#This Row],[Totaal kosten]],"")</f>
        <v/>
      </c>
      <c r="BR23" s="148" t="str">
        <f>IF(Tbl.Kosten[[#This Row],[Pnr.]]=BR$7,Tbl.Kosten[[#This Row],[Totaal kosten]],"")</f>
        <v/>
      </c>
      <c r="BS23" s="148" t="str">
        <f>IF(Tbl.Kosten[[#This Row],[Pnr.]]=BS$7,Tbl.Kosten[[#This Row],[Totaal kosten]],"")</f>
        <v/>
      </c>
      <c r="BT23" s="148" t="str">
        <f>IF(Tbl.Kosten[[#This Row],[Pnr.]]=BT$7,Tbl.Kosten[[#This Row],[Totaal kosten]],"")</f>
        <v/>
      </c>
      <c r="BU23" s="148" t="str">
        <f>IF(Tbl.Kosten[[#This Row],[Pnr.]]=BU$7,Tbl.Kosten[[#This Row],[Totaal kosten]],"")</f>
        <v/>
      </c>
      <c r="BV23" s="148" t="str">
        <f>IF(Tbl.Kosten[[#This Row],[Pnr.]]=BV$7,Tbl.Kosten[[#This Row],[Totaal kosten]],"")</f>
        <v/>
      </c>
      <c r="BW23" s="148" t="str">
        <f>IF(Tbl.Kosten[[#This Row],[Pnr.]]=BW$7,Tbl.Kosten[[#This Row],[Totaal kosten]],"")</f>
        <v/>
      </c>
      <c r="BX23" s="148" t="str">
        <f>IFERROR(_xlfn.XLOOKUP(Tbl.Kosten[[#This Row],[Werkpakketcode]],Tbl.Werkpakketten[Werkpakketcode],Tbl.Werkpakketten[WPnr.],"",0,1),"")</f>
        <v/>
      </c>
      <c r="BY23" s="148" t="str">
        <f>IF(Tbl.Kosten[[#This Row],[WPnr.]]=BY$7,Tbl.Kosten[[#This Row],[Totaal kosten]],"")</f>
        <v/>
      </c>
      <c r="BZ23" s="148" t="str">
        <f>IF(Tbl.Kosten[[#This Row],[WPnr.]]=BZ$7,Tbl.Kosten[[#This Row],[Totaal kosten]],"")</f>
        <v/>
      </c>
      <c r="CA23" s="148" t="str">
        <f>IF(Tbl.Kosten[[#This Row],[WPnr.]]=CA$7,Tbl.Kosten[[#This Row],[Totaal kosten]],"")</f>
        <v/>
      </c>
      <c r="CB23" s="148" t="str">
        <f>IF(Tbl.Kosten[[#This Row],[WPnr.]]=CB$7,Tbl.Kosten[[#This Row],[Totaal kosten]],"")</f>
        <v/>
      </c>
      <c r="CC23" s="148" t="str">
        <f>IF(Tbl.Kosten[[#This Row],[WPnr.]]=CC$7,Tbl.Kosten[[#This Row],[Totaal kosten]],"")</f>
        <v/>
      </c>
      <c r="CD23" s="148" t="str">
        <f>IF(Tbl.Kosten[[#This Row],[WPnr.]]=CD$7,Tbl.Kosten[[#This Row],[Totaal kosten]],"")</f>
        <v/>
      </c>
      <c r="CE23" s="148" t="str">
        <f>IF(Tbl.Kosten[[#This Row],[WPnr.]]=CE$7,Tbl.Kosten[[#This Row],[Totaal kosten]],"")</f>
        <v/>
      </c>
      <c r="CF23" s="148" t="str">
        <f>IF(Tbl.Kosten[[#This Row],[WPnr.]]=CF$7,Tbl.Kosten[[#This Row],[Totaal kosten]],"")</f>
        <v/>
      </c>
      <c r="CG23" s="148" t="str">
        <f>IF(Tbl.Kosten[[#This Row],[WPnr.]]=CG$7,Tbl.Kosten[[#This Row],[Totaal kosten]],"")</f>
        <v/>
      </c>
      <c r="CH23" s="148" t="str">
        <f>IF(Tbl.Kosten[[#This Row],[WPnr.]]=CH$7,Tbl.Kosten[[#This Row],[Totaal kosten]],"")</f>
        <v/>
      </c>
      <c r="CI23" s="148" t="str">
        <f>IF(Tbl.Kosten[[#This Row],[WPnr.]]=CI$7,Tbl.Kosten[[#This Row],[Totaal kosten]],"")</f>
        <v/>
      </c>
      <c r="CJ23" s="148" t="str">
        <f>IF(Tbl.Kosten[[#This Row],[WPnr.]]=CJ$7,Tbl.Kosten[[#This Row],[Totaal kosten]],"")</f>
        <v/>
      </c>
      <c r="CK23" s="148" t="str">
        <f>IF(Tbl.Kosten[[#This Row],[WPnr.]]=CK$7,Tbl.Kosten[[#This Row],[Totaal kosten]],"")</f>
        <v/>
      </c>
      <c r="CL23" s="148" t="str">
        <f>IF(Tbl.Kosten[[#This Row],[WPnr.]]=CL$7,Tbl.Kosten[[#This Row],[Totaal kosten]],"")</f>
        <v/>
      </c>
      <c r="CM23" s="148" t="str">
        <f>IF(Tbl.Kosten[[#This Row],[WPnr.]]=CM$7,Tbl.Kosten[[#This Row],[Totaal kosten]],"")</f>
        <v/>
      </c>
      <c r="CN23" s="148" t="str">
        <f>IF(Tbl.Kosten[[#This Row],[WPnr.]]=CN$7,Tbl.Kosten[[#This Row],[Totaal kosten]],"")</f>
        <v/>
      </c>
      <c r="CO23" s="148" t="str">
        <f>IF(Tbl.Kosten[[#This Row],[WPnr.]]=CO$7,Tbl.Kosten[[#This Row],[Totaal kosten]],"")</f>
        <v/>
      </c>
      <c r="CP23" s="148" t="str">
        <f>IF(Tbl.Kosten[[#This Row],[WPnr.]]=CP$7,Tbl.Kosten[[#This Row],[Totaal kosten]],"")</f>
        <v/>
      </c>
      <c r="CQ23" s="148" t="str">
        <f>IF(Tbl.Kosten[[#This Row],[WPnr.]]=CQ$7,Tbl.Kosten[[#This Row],[Totaal kosten]],"")</f>
        <v/>
      </c>
      <c r="CR23" s="148" t="str">
        <f>IF(Tbl.Kosten[[#This Row],[WPnr.]]=CR$7,Tbl.Kosten[[#This Row],[Totaal kosten]],"")</f>
        <v/>
      </c>
      <c r="CS23" s="148" t="str">
        <f>IF(Tbl.Kosten[[#This Row],[WPnr.]]=CS$7,Tbl.Kosten[[#This Row],[Totaal kosten]],"")</f>
        <v/>
      </c>
      <c r="CT23" s="148" t="str">
        <f>IF(Tbl.Kosten[[#This Row],[WPnr.]]=CT$7,Tbl.Kosten[[#This Row],[Totaal kosten]],"")</f>
        <v/>
      </c>
      <c r="CU23" s="148" t="str">
        <f>IF(Tbl.Kosten[[#This Row],[WPnr.]]=CU$7,Tbl.Kosten[[#This Row],[Totaal kosten]],"")</f>
        <v/>
      </c>
      <c r="CV23" s="148" t="str">
        <f>IF(Tbl.Kosten[[#This Row],[WPnr.]]=CV$7,Tbl.Kosten[[#This Row],[Totaal kosten]],"")</f>
        <v/>
      </c>
      <c r="CW23" s="148" t="str">
        <f>IF(Tbl.Kosten[[#This Row],[WPnr.]]=CW$7,Tbl.Kosten[[#This Row],[Totaal kosten]],"")</f>
        <v/>
      </c>
      <c r="CX23" s="148" t="str">
        <f>IF(Tbl.Kosten[[#This Row],[WPnr.]]=CX$7,Tbl.Kosten[[#This Row],[Totaal kosten]],"")</f>
        <v/>
      </c>
      <c r="CY23" s="148" t="str">
        <f>IF(Tbl.Kosten[[#This Row],[WPnr.]]=CY$7,Tbl.Kosten[[#This Row],[Totaal kosten]],"")</f>
        <v/>
      </c>
      <c r="CZ23" s="148" t="str">
        <f>IF(Tbl.Kosten[[#This Row],[WPnr.]]=CZ$7,Tbl.Kosten[[#This Row],[Totaal kosten]],"")</f>
        <v/>
      </c>
      <c r="DA23" s="148" t="str">
        <f>IF(Tbl.Kosten[[#This Row],[WPnr.]]=DA$7,Tbl.Kosten[[#This Row],[Totaal kosten]],"")</f>
        <v/>
      </c>
      <c r="DB23" s="148" t="str">
        <f>IF(Tbl.Kosten[[#This Row],[WPnr.]]=DB$7,Tbl.Kosten[[#This Row],[Totaal kosten]],"")</f>
        <v/>
      </c>
      <c r="DC23" s="148" t="str">
        <f>IF(Tbl.Kosten[[#This Row],[WPnr.]]=DC$7,Tbl.Kosten[[#This Row],[Totaal kosten]],"")</f>
        <v/>
      </c>
      <c r="DD23" s="148" t="str">
        <f>IF(Tbl.Kosten[[#This Row],[WPnr.]]=DD$7,Tbl.Kosten[[#This Row],[Totaal kosten]],"")</f>
        <v/>
      </c>
      <c r="DE23" s="148" t="str">
        <f>IF(Tbl.Kosten[[#This Row],[WPnr.]]=DE$7,Tbl.Kosten[[#This Row],[Totaal kosten]],"")</f>
        <v/>
      </c>
      <c r="DF23" s="148" t="str">
        <f>IF(Tbl.Kosten[[#This Row],[WPnr.]]=DF$7,Tbl.Kosten[[#This Row],[Totaal kosten]],"")</f>
        <v/>
      </c>
      <c r="DG23" s="148" t="str">
        <f>IF(Tbl.Kosten[[#This Row],[WPnr.]]=DG$7,Tbl.Kosten[[#This Row],[Totaal kosten]],"")</f>
        <v/>
      </c>
      <c r="DH23" s="148" t="str">
        <f>IF(Tbl.Kosten[[#This Row],[WPnr.]]=DH$7,Tbl.Kosten[[#This Row],[Totaal kosten]],"")</f>
        <v/>
      </c>
      <c r="DI23" s="148" t="str">
        <f>IF(Tbl.Kosten[[#This Row],[WPnr.]]=DI$7,Tbl.Kosten[[#This Row],[Totaal kosten]],"")</f>
        <v/>
      </c>
      <c r="DJ23" s="148" t="str">
        <f>IF(Tbl.Kosten[[#This Row],[WPnr.]]=DJ$7,Tbl.Kosten[[#This Row],[Totaal kosten]],"")</f>
        <v/>
      </c>
      <c r="DK23" s="148" t="str">
        <f>IF(Tbl.Kosten[[#This Row],[WPnr.]]=DK$7,Tbl.Kosten[[#This Row],[Totaal kosten]],"")</f>
        <v/>
      </c>
      <c r="DL23" s="148" t="str">
        <f>IF(Tbl.Kosten[[#This Row],[WPnr.]]=DL$7,Tbl.Kosten[[#This Row],[Totaal kosten]],"")</f>
        <v/>
      </c>
      <c r="DM23" s="148" t="str">
        <f>IF(Tbl.Kosten[[#This Row],[WPnr.]]=DM$7,Tbl.Kosten[[#This Row],[Totaal kosten]],"")</f>
        <v/>
      </c>
      <c r="DN23" s="148" t="str">
        <f>IF(Tbl.Kosten[[#This Row],[WPnr.]]=DN$7,Tbl.Kosten[[#This Row],[Totaal kosten]],"")</f>
        <v/>
      </c>
      <c r="DO23" s="148" t="str">
        <f>IF(Tbl.Kosten[[#This Row],[WPnr.]]=DO$7,Tbl.Kosten[[#This Row],[Totaal kosten]],"")</f>
        <v/>
      </c>
      <c r="DP23" s="148" t="str">
        <f>IF(Tbl.Kosten[[#This Row],[WPnr.]]=DP$7,Tbl.Kosten[[#This Row],[Totaal kosten]],"")</f>
        <v/>
      </c>
      <c r="DQ23" s="148" t="str">
        <f>IF(Tbl.Kosten[[#This Row],[WPnr.]]=DQ$7,Tbl.Kosten[[#This Row],[Totaal kosten]],"")</f>
        <v/>
      </c>
      <c r="DR23" s="148" t="str">
        <f>IF(Tbl.Kosten[[#This Row],[WPnr.]]=DR$7,Tbl.Kosten[[#This Row],[Totaal kosten]],"")</f>
        <v/>
      </c>
      <c r="DS23" s="148" t="str">
        <f>IF(Tbl.Kosten[[#This Row],[WPnr.]]=DS$7,Tbl.Kosten[[#This Row],[Totaal kosten]],"")</f>
        <v/>
      </c>
      <c r="DT23" s="148" t="str">
        <f>IF(Tbl.Kosten[[#This Row],[WPnr.]]=DT$7,Tbl.Kosten[[#This Row],[Totaal kosten]],"")</f>
        <v/>
      </c>
      <c r="DU23" s="148" t="str">
        <f>IF(Tbl.Kosten[[#This Row],[WPnr.]]=DU$7,Tbl.Kosten[[#This Row],[Totaal kosten]],"")</f>
        <v/>
      </c>
      <c r="DV23" s="148" t="str">
        <f>IF(Tbl.Kosten[[#This Row],[WPnr.]]=DV$7,Tbl.Kosten[[#This Row],[Totaal kosten]],"")</f>
        <v/>
      </c>
      <c r="DW23" s="150" t="str">
        <f>IFERROR(_xlfn.XLOOKUP(Tbl.Kosten[[#This Row],[Kostensoort]],Tbl.Kostensoorten[Kostensoorten],Tbl.Kostensoorten[KSnr.],"",0,1),"")</f>
        <v/>
      </c>
      <c r="DX23" s="150" t="str">
        <f>IF(Tbl.Kosten[[#This Row],[KSnr.]]=DX$7,Tbl.Kosten[[#This Row],[Totaal kosten]],"")</f>
        <v/>
      </c>
      <c r="DY23" s="150" t="str">
        <f>IF(Tbl.Kosten[[#This Row],[KSnr.]]=DY$7,Tbl.Kosten[[#This Row],[Totaal kosten]],"")</f>
        <v/>
      </c>
      <c r="DZ23" s="150" t="str">
        <f>IF(Tbl.Kosten[[#This Row],[KSnr.]]=DZ$7,Tbl.Kosten[[#This Row],[Totaal kosten]],"")</f>
        <v/>
      </c>
      <c r="EA23" s="150" t="str">
        <f>IF(Tbl.Kosten[[#This Row],[KSnr.]]=EA$7,Tbl.Kosten[[#This Row],[Totaal kosten]],"")</f>
        <v/>
      </c>
      <c r="EB23" s="150" t="str">
        <f>IF(Tbl.Kosten[[#This Row],[KSnr.]]=EB$7,Tbl.Kosten[[#This Row],[Totaal kosten]],"")</f>
        <v/>
      </c>
      <c r="EC23" s="150" t="str">
        <f>IF(Tbl.Kosten[[#This Row],[KSnr.]]=EC$7,Tbl.Kosten[[#This Row],[Totaal kosten]],"")</f>
        <v/>
      </c>
      <c r="ED23" s="150" t="str">
        <f>IF(Tbl.Kosten[[#This Row],[KSnr.]]=ED$7,Tbl.Kosten[[#This Row],[Totaal kosten]],"")</f>
        <v/>
      </c>
      <c r="EE23" s="150" t="str">
        <f>IF(Tbl.Kosten[[#This Row],[KSnr.]]=EE$7,Tbl.Kosten[[#This Row],[Totaal kosten]],"")</f>
        <v/>
      </c>
      <c r="EF23" s="150" t="str">
        <f>IF(Tbl.Kosten[[#This Row],[KSnr.]]=EF$7,Tbl.Kosten[[#This Row],[Totaal kosten]],"")</f>
        <v/>
      </c>
      <c r="EG23" s="150" t="str">
        <f>IF(Tbl.Kosten[[#This Row],[KSnr.]]=EG$7,Tbl.Kosten[[#This Row],[Totaal kosten]],"")</f>
        <v/>
      </c>
      <c r="EH23" s="150" t="str">
        <f>IF(Tbl.Kosten[[#This Row],[KSnr.]]=EH$7,Tbl.Kosten[[#This Row],[Totaal kosten]],"")</f>
        <v/>
      </c>
      <c r="EI23" s="150" t="str">
        <f>IF(Tbl.Kosten[[#This Row],[KSnr.]]=EI$7,Tbl.Kosten[[#This Row],[Totaal kosten]],"")</f>
        <v/>
      </c>
      <c r="EJ23" s="150" t="str">
        <f>IF(Tbl.Kosten[[#This Row],[KSnr.]]=EJ$7,Tbl.Kosten[[#This Row],[Totaal kosten]],"")</f>
        <v/>
      </c>
      <c r="EK23" s="150" t="str">
        <f>IF(Tbl.Kosten[[#This Row],[KSnr.]]=EK$7,Tbl.Kosten[[#This Row],[Totaal kosten]],"")</f>
        <v/>
      </c>
      <c r="EL23" s="150" t="str">
        <f>IF(Tbl.Kosten[[#This Row],[KSnr.]]=EL$7,Tbl.Kosten[[#This Row],[Totaal kosten]],"")</f>
        <v/>
      </c>
      <c r="EM23" s="150" t="str">
        <f>IF(Tbl.Kosten[[#This Row],[KSnr.]]=EM$7,Tbl.Kosten[[#This Row],[Totaal kosten]],"")</f>
        <v/>
      </c>
      <c r="EN23" s="150" t="str">
        <f>IF(Tbl.Kosten[[#This Row],[KSnr.]]=EN$7,Tbl.Kosten[[#This Row],[Totaal kosten]],"")</f>
        <v/>
      </c>
      <c r="EO23" s="150" t="str">
        <f>IF(Tbl.Kosten[[#This Row],[KSnr.]]=EO$7,Tbl.Kosten[[#This Row],[Totaal kosten]],"")</f>
        <v/>
      </c>
      <c r="EP23" s="150" t="str">
        <f>IF(Tbl.Kosten[[#This Row],[KSnr.]]=EP$7,Tbl.Kosten[[#This Row],[Totaal kosten]],"")</f>
        <v/>
      </c>
      <c r="EQ23" s="150" t="str">
        <f>IF(Tbl.Kosten[[#This Row],[KSnr.]]=EQ$7,Tbl.Kosten[[#This Row],[Totaal kosten]],"")</f>
        <v/>
      </c>
      <c r="ER23" s="144" t="str">
        <f>IFERROR(_xlfn.XLOOKUP(Tbl.Kosten[[#This Row],[Subsidieactiviteit]],Tbl.Subsidiehoogte[Subsidieactiviteit],Tbl.Subsidiehoogte[SAnr.],"",0,1),"")</f>
        <v/>
      </c>
      <c r="ES23" s="150" t="str">
        <f>IF(Tbl.Kosten[[#This Row],[Sanr.]]=ES$7,Tbl.Kosten[[#This Row],[Totaal kosten]],"")</f>
        <v/>
      </c>
      <c r="ET23" s="150" t="str">
        <f>IF(Tbl.Kosten[[#This Row],[Sanr.]]=ET$7,Tbl.Kosten[[#This Row],[Totaal kosten]],"")</f>
        <v/>
      </c>
      <c r="EU23" s="150" t="str">
        <f>IF(Tbl.Kosten[[#This Row],[Sanr.]]=EU$7,Tbl.Kosten[[#This Row],[Totaal kosten]],"")</f>
        <v/>
      </c>
      <c r="EV23" s="150" t="str">
        <f>IF(Tbl.Kosten[[#This Row],[Sanr.]]=EV$7,Tbl.Kosten[[#This Row],[Totaal kosten]],"")</f>
        <v/>
      </c>
      <c r="EW23" s="150" t="str">
        <f>IF(Tbl.Kosten[[#This Row],[Sanr.]]=EW$7,Tbl.Kosten[[#This Row],[Totaal kosten]],"")</f>
        <v/>
      </c>
      <c r="EX23" s="150" t="str">
        <f>IF(Tbl.Kosten[[#This Row],[Sanr.]]=EX$7,Tbl.Kosten[[#This Row],[Totaal kosten]],"")</f>
        <v/>
      </c>
      <c r="EY23" s="150" t="str">
        <f>IF(Tbl.Kosten[[#This Row],[Sanr.]]=EY$7,Tbl.Kosten[[#This Row],[Totaal kosten]],"")</f>
        <v/>
      </c>
      <c r="EZ23" s="150" t="str">
        <f>IF(Tbl.Kosten[[#This Row],[Sanr.]]=EZ$7,Tbl.Kosten[[#This Row],[Totaal kosten]],"")</f>
        <v/>
      </c>
      <c r="FA23" s="150" t="str">
        <f>IF(Tbl.Kosten[[#This Row],[Sanr.]]=FA$7,Tbl.Kosten[[#This Row],[Totaal kosten]],"")</f>
        <v/>
      </c>
      <c r="FB23" s="150" t="str">
        <f>IF(Tbl.Kosten[[#This Row],[Sanr.]]=FB$7,Tbl.Kosten[[#This Row],[Totaal kosten]],"")</f>
        <v/>
      </c>
      <c r="FC23" s="150" t="str">
        <f>IF(Tbl.Kosten[[#This Row],[Sanr.]]=FC$7,Tbl.Kosten[[#This Row],[Totaal kosten]],"")</f>
        <v/>
      </c>
      <c r="FD23" s="150" t="str">
        <f>IF(Tbl.Kosten[[#This Row],[Sanr.]]=FD$7,Tbl.Kosten[[#This Row],[Totaal kosten]],"")</f>
        <v/>
      </c>
      <c r="FE23" s="150" t="str">
        <f>IF(Tbl.Kosten[[#This Row],[Sanr.]]=FE$7,Tbl.Kosten[[#This Row],[Totaal kosten]],"")</f>
        <v/>
      </c>
      <c r="FF23" s="150" t="str">
        <f>IF(Tbl.Kosten[[#This Row],[Sanr.]]=FF$7,Tbl.Kosten[[#This Row],[Totaal kosten]],"")</f>
        <v/>
      </c>
      <c r="FG23" s="150" t="str">
        <f>IF(Tbl.Kosten[[#This Row],[Sanr.]]=FG$7,Tbl.Kosten[[#This Row],[Totaal kosten]],"")</f>
        <v/>
      </c>
      <c r="FH23" s="150" t="str">
        <f>IF(Tbl.Kosten[[#This Row],[Sanr.]]=FH$7,Tbl.Kosten[[#This Row],[Totaal kosten]],"")</f>
        <v/>
      </c>
      <c r="FI23" s="150" t="str">
        <f>IF(Tbl.Kosten[[#This Row],[Sanr.]]=FI$7,Tbl.Kosten[[#This Row],[Totaal kosten]],"")</f>
        <v/>
      </c>
      <c r="FJ23" s="150" t="str">
        <f>IF(Tbl.Kosten[[#This Row],[Sanr.]]=FJ$7,Tbl.Kosten[[#This Row],[Totaal kosten]],"")</f>
        <v/>
      </c>
      <c r="FK23" s="150" t="str">
        <f>IF(Tbl.Kosten[[#This Row],[Sanr.]]=FK$7,Tbl.Kosten[[#This Row],[Totaal kosten]],"")</f>
        <v/>
      </c>
      <c r="FL23" s="150" t="str">
        <f>IF(Tbl.Kosten[[#This Row],[Sanr.]]=FL$7,Tbl.Kosten[[#This Row],[Totaal kosten]],"")</f>
        <v/>
      </c>
      <c r="FM23" s="150" t="str">
        <f>IF(Tbl.Kosten[[#This Row],[Sanr.]]=FM$7,Tbl.Kosten[[#This Row],[Totaal kosten]],"")</f>
        <v/>
      </c>
      <c r="FN23" s="150" t="str">
        <f>IF(Tbl.Kosten[[#This Row],[Sanr.]]=FN$7,Tbl.Kosten[[#This Row],[Totaal kosten]],"")</f>
        <v/>
      </c>
      <c r="FO23" s="150" t="str">
        <f>IF(Tbl.Kosten[[#This Row],[Sanr.]]=FO$7,Tbl.Kosten[[#This Row],[Totaal kosten]],"")</f>
        <v/>
      </c>
      <c r="FP23" s="150" t="str">
        <f>IF(Tbl.Kosten[[#This Row],[Sanr.]]=FP$7,Tbl.Kosten[[#This Row],[Totaal kosten]],"")</f>
        <v/>
      </c>
      <c r="FQ23" s="150" t="str">
        <f>IF(Tbl.Kosten[[#This Row],[Sanr.]]=FQ$7,Tbl.Kosten[[#This Row],[Totaal kosten]],"")</f>
        <v/>
      </c>
      <c r="FR23" s="150" t="str">
        <f>IF(Tbl.Kosten[[#This Row],[Sanr.]]=FR$7,Tbl.Kosten[[#This Row],[Totaal kosten]],"")</f>
        <v/>
      </c>
      <c r="FS23" s="150" t="str">
        <f>IF(Tbl.Kosten[[#This Row],[Sanr.]]=FS$7,Tbl.Kosten[[#This Row],[Totaal kosten]],"")</f>
        <v/>
      </c>
      <c r="FT23" s="150" t="str">
        <f>IF(Tbl.Kosten[[#This Row],[Sanr.]]=FT$7,Tbl.Kosten[[#This Row],[Totaal kosten]],"")</f>
        <v/>
      </c>
      <c r="FU23" s="150" t="str">
        <f>IF(Tbl.Kosten[[#This Row],[Sanr.]]=FU$7,Tbl.Kosten[[#This Row],[Totaal kosten]],"")</f>
        <v/>
      </c>
      <c r="FV23" s="150" t="str">
        <f>IF(Tbl.Kosten[[#This Row],[Sanr.]]=FV$7,Tbl.Kosten[[#This Row],[Totaal kosten]],"")</f>
        <v/>
      </c>
      <c r="FW23" s="150" t="str">
        <f>IFERROR(_xlfn.XLOOKUP(Tbl.Kosten[[#This Row],[Activiteitencode]],Tbl.Activiteiten[Activiteitcode],Tbl.Activiteiten[Anr.],"",0,1),"")</f>
        <v/>
      </c>
      <c r="FX23" s="169" t="str">
        <f>_xlfn.CONCAT(Tbl.Kosten[[#This Row],[Pnr.]],Tbl.Kosten[[#This Row],[Sanr.]])</f>
        <v>P1</v>
      </c>
      <c r="FY23" s="150">
        <f>Tbl.Kosten[[#This Row],[Totaal kosten]]-Tbl.Kosten[[#This Row],[Subsidie]]</f>
        <v>0</v>
      </c>
      <c r="FZ23" s="150">
        <f>IF(Tbl.Kosten[[#This Row],[Pnr.]]=FZ$7,Tbl.Kosten[[#This Row],[Te financieren]],"")</f>
        <v>0</v>
      </c>
      <c r="GA23" s="150" t="str">
        <f>IF(Tbl.Kosten[[#This Row],[Pnr.]]=GA$7,Tbl.Kosten[[#This Row],[Te financieren]],"")</f>
        <v/>
      </c>
      <c r="GB23" s="150" t="str">
        <f>IF(Tbl.Kosten[[#This Row],[Pnr.]]=GB$7,Tbl.Kosten[[#This Row],[Te financieren]],"")</f>
        <v/>
      </c>
      <c r="GC23" s="150" t="str">
        <f>IF(Tbl.Kosten[[#This Row],[Pnr.]]=GC$7,Tbl.Kosten[[#This Row],[Te financieren]],"")</f>
        <v/>
      </c>
      <c r="GD23" s="150" t="str">
        <f>IF(Tbl.Kosten[[#This Row],[Pnr.]]=GD$7,Tbl.Kosten[[#This Row],[Te financieren]],"")</f>
        <v/>
      </c>
      <c r="GE23" s="150" t="str">
        <f>IF(Tbl.Kosten[[#This Row],[Pnr.]]=GE$7,Tbl.Kosten[[#This Row],[Te financieren]],"")</f>
        <v/>
      </c>
      <c r="GF23" s="150" t="str">
        <f>IF(Tbl.Kosten[[#This Row],[Pnr.]]=GF$7,Tbl.Kosten[[#This Row],[Te financieren]],"")</f>
        <v/>
      </c>
      <c r="GG23" s="150" t="str">
        <f>IF(Tbl.Kosten[[#This Row],[Pnr.]]=GG$7,Tbl.Kosten[[#This Row],[Te financieren]],"")</f>
        <v/>
      </c>
      <c r="GH23" s="150" t="str">
        <f>IF(Tbl.Kosten[[#This Row],[Pnr.]]=GH$7,Tbl.Kosten[[#This Row],[Te financieren]],"")</f>
        <v/>
      </c>
      <c r="GI23" s="150" t="str">
        <f>IF(Tbl.Kosten[[#This Row],[Pnr.]]=GI$7,Tbl.Kosten[[#This Row],[Te financieren]],"")</f>
        <v/>
      </c>
      <c r="GJ23" s="150" t="str">
        <f>IF(Tbl.Kosten[[#This Row],[Pnr.]]=GJ$7,Tbl.Kosten[[#This Row],[Te financieren]],"")</f>
        <v/>
      </c>
      <c r="GK23" s="150" t="str">
        <f>IF(Tbl.Kosten[[#This Row],[Pnr.]]=GK$7,Tbl.Kosten[[#This Row],[Te financieren]],"")</f>
        <v/>
      </c>
      <c r="GL23" s="150" t="str">
        <f>IF(Tbl.Kosten[[#This Row],[Pnr.]]=GL$7,Tbl.Kosten[[#This Row],[Te financieren]],"")</f>
        <v/>
      </c>
      <c r="GM23" s="150" t="str">
        <f>IF(Tbl.Kosten[[#This Row],[Pnr.]]=GM$7,Tbl.Kosten[[#This Row],[Te financieren]],"")</f>
        <v/>
      </c>
      <c r="GN23" s="150" t="str">
        <f>IF(Tbl.Kosten[[#This Row],[Pnr.]]=GN$7,Tbl.Kosten[[#This Row],[Te financieren]],"")</f>
        <v/>
      </c>
      <c r="GO23" s="150" t="str">
        <f>IF(Tbl.Kosten[[#This Row],[Pnr.]]=GO$7,Tbl.Kosten[[#This Row],[Te financieren]],"")</f>
        <v/>
      </c>
      <c r="GP23" s="150" t="str">
        <f>IF(Tbl.Kosten[[#This Row],[Pnr.]]=GP$7,Tbl.Kosten[[#This Row],[Te financieren]],"")</f>
        <v/>
      </c>
      <c r="GQ23" s="150" t="str">
        <f>IF(Tbl.Kosten[[#This Row],[Pnr.]]=GQ$7,Tbl.Kosten[[#This Row],[Te financieren]],"")</f>
        <v/>
      </c>
      <c r="GR23" s="150" t="str">
        <f>IF(Tbl.Kosten[[#This Row],[Pnr.]]=GR$7,Tbl.Kosten[[#This Row],[Te financieren]],"")</f>
        <v/>
      </c>
      <c r="GS23" s="150" t="str">
        <f>IF(Tbl.Kosten[[#This Row],[Pnr.]]=GS$7,Tbl.Kosten[[#This Row],[Te financieren]],"")</f>
        <v/>
      </c>
      <c r="GT23" s="150" t="str">
        <f>IF(Tbl.Kosten[[#This Row],[Pnr.]]=GT$7,Tbl.Kosten[[#This Row],[Te financieren]],"")</f>
        <v/>
      </c>
      <c r="GU23" s="150" t="str">
        <f>IF(Tbl.Kosten[[#This Row],[Pnr.]]=GU$7,Tbl.Kosten[[#This Row],[Te financieren]],"")</f>
        <v/>
      </c>
      <c r="GV23" s="150" t="str">
        <f>IF(Tbl.Kosten[[#This Row],[Pnr.]]=GV$7,Tbl.Kosten[[#This Row],[Te financieren]],"")</f>
        <v/>
      </c>
      <c r="GW23" s="150" t="str">
        <f>IF(Tbl.Kosten[[#This Row],[Pnr.]]=GW$7,Tbl.Kosten[[#This Row],[Te financieren]],"")</f>
        <v/>
      </c>
      <c r="GX23" s="150" t="str">
        <f>IF(Tbl.Kosten[[#This Row],[Pnr.]]=GX$7,Tbl.Kosten[[#This Row],[Te financieren]],"")</f>
        <v/>
      </c>
      <c r="GY23" s="150" t="str">
        <f>IF(Tbl.Kosten[[#This Row],[Pnr.]]=GY$7,Tbl.Kosten[[#This Row],[Te financieren]],"")</f>
        <v/>
      </c>
      <c r="GZ23" s="150" t="str">
        <f>IF(Tbl.Kosten[[#This Row],[Pnr.]]=GZ$7,Tbl.Kosten[[#This Row],[Te financieren]],"")</f>
        <v/>
      </c>
      <c r="HA23" s="150" t="str">
        <f>IF(Tbl.Kosten[[#This Row],[Pnr.]]=HA$7,Tbl.Kosten[[#This Row],[Te financieren]],"")</f>
        <v/>
      </c>
      <c r="HB23" s="150" t="str">
        <f>IF(Tbl.Kosten[[#This Row],[Pnr.]]=HB$7,Tbl.Kosten[[#This Row],[Te financieren]],"")</f>
        <v/>
      </c>
      <c r="HC23" s="150" t="str">
        <f>IF(Tbl.Kosten[[#This Row],[Pnr.]]=HC$7,Tbl.Kosten[[#This Row],[Te financieren]],"")</f>
        <v/>
      </c>
      <c r="HD23" s="150" t="str">
        <f>IF(Tbl.Kosten[[#This Row],[Pnr.]]=HD$7,Tbl.Kosten[[#This Row],[Te financieren]],"")</f>
        <v/>
      </c>
      <c r="HE23" s="150" t="str">
        <f>IF(Tbl.Kosten[[#This Row],[Pnr.]]=HE$7,Tbl.Kosten[[#This Row],[Te financieren]],"")</f>
        <v/>
      </c>
      <c r="HF23" s="150" t="str">
        <f>IF(Tbl.Kosten[[#This Row],[Pnr.]]=HF$7,Tbl.Kosten[[#This Row],[Te financieren]],"")</f>
        <v/>
      </c>
      <c r="HG23" s="150" t="str">
        <f>IF(Tbl.Kosten[[#This Row],[Pnr.]]=HG$7,Tbl.Kosten[[#This Row],[Te financieren]],"")</f>
        <v/>
      </c>
      <c r="HH23" s="150" t="str">
        <f>IF(Tbl.Kosten[[#This Row],[Pnr.]]=HH$7,Tbl.Kosten[[#This Row],[Te financieren]],"")</f>
        <v/>
      </c>
      <c r="HI23" s="150" t="str">
        <f>IF(Tbl.Kosten[[#This Row],[Pnr.]]=HI$7,Tbl.Kosten[[#This Row],[Te financieren]],"")</f>
        <v/>
      </c>
      <c r="HJ23" s="150" t="str">
        <f>IF(Tbl.Kosten[[#This Row],[Pnr.]]=HJ$7,Tbl.Kosten[[#This Row],[Te financieren]],"")</f>
        <v/>
      </c>
      <c r="HK23" s="150" t="str">
        <f>IF(Tbl.Kosten[[#This Row],[Pnr.]]=HK$7,Tbl.Kosten[[#This Row],[Te financieren]],"")</f>
        <v/>
      </c>
      <c r="HL23" s="150" t="str">
        <f>IF(Tbl.Kosten[[#This Row],[Pnr.]]=HL$7,Tbl.Kosten[[#This Row],[Te financieren]],"")</f>
        <v/>
      </c>
      <c r="HM23" s="150" t="str">
        <f>IF(Tbl.Kosten[[#This Row],[Pnr.]]=HM$7,Tbl.Kosten[[#This Row],[Te financieren]],"")</f>
        <v/>
      </c>
      <c r="HN23" s="150" t="str">
        <f>IF(Tbl.Kosten[[#This Row],[Pnr.]]=HN$7,Tbl.Kosten[[#This Row],[Te financieren]],"")</f>
        <v/>
      </c>
      <c r="HO23" s="150" t="str">
        <f>IF(Tbl.Kosten[[#This Row],[Pnr.]]=HO$7,Tbl.Kosten[[#This Row],[Te financieren]],"")</f>
        <v/>
      </c>
      <c r="HP23" s="150" t="str">
        <f>IF(Tbl.Kosten[[#This Row],[Pnr.]]=HP$7,Tbl.Kosten[[#This Row],[Te financieren]],"")</f>
        <v/>
      </c>
      <c r="HQ23" s="150" t="str">
        <f>IF(Tbl.Kosten[[#This Row],[Pnr.]]=HQ$7,Tbl.Kosten[[#This Row],[Te financieren]],"")</f>
        <v/>
      </c>
      <c r="HR23" s="150" t="str">
        <f>IF(Tbl.Kosten[[#This Row],[Pnr.]]=HR$7,Tbl.Kosten[[#This Row],[Te financieren]],"")</f>
        <v/>
      </c>
      <c r="HS23" s="150" t="str">
        <f>IF(Tbl.Kosten[[#This Row],[Pnr.]]=HS$7,Tbl.Kosten[[#This Row],[Te financieren]],"")</f>
        <v/>
      </c>
      <c r="HT23" s="150" t="str">
        <f>IF(Tbl.Kosten[[#This Row],[Pnr.]]=HT$7,Tbl.Kosten[[#This Row],[Te financieren]],"")</f>
        <v/>
      </c>
      <c r="HU23" s="150" t="str">
        <f>IF(Tbl.Kosten[[#This Row],[Pnr.]]=HU$7,Tbl.Kosten[[#This Row],[Te financieren]],"")</f>
        <v/>
      </c>
      <c r="HV23" s="150" t="str">
        <f>IF(Tbl.Kosten[[#This Row],[Pnr.]]=HV$7,Tbl.Kosten[[#This Row],[Te financieren]],"")</f>
        <v/>
      </c>
      <c r="HW23" s="150" t="str">
        <f>IF(Tbl.Kosten[[#This Row],[Pnr.]]=HW$7,Tbl.Kosten[[#This Row],[Te financieren]],"")</f>
        <v/>
      </c>
    </row>
    <row r="24" spans="2:231" x14ac:dyDescent="0.3">
      <c r="B24" s="134"/>
      <c r="C24" s="137"/>
      <c r="D24" s="136"/>
      <c r="E24" s="261"/>
      <c r="F24" s="135"/>
      <c r="G24" s="11" t="str">
        <f>IF(Tbl.Kosten[[#This Row],[Medewerker e/o 
functie]]&lt;&gt;"",_xlfn.XLOOKUP(Tbl.Kosten[[#This Row],[Medewerker e/o 
functie]],Tbl.Uurtarief[Medewerker en/of functie],Tbl.Uurtarief[Uurtarief],"",0,1),"")</f>
        <v/>
      </c>
      <c r="H24" s="121">
        <f>IFERROR(Tbl.Kosten[[#This Row],[Uren]]*Tbl.Kosten[[#This Row],[Uurtarief]],0)</f>
        <v>0</v>
      </c>
      <c r="I24" s="119" t="str">
        <f>IF(Tbl.Kosten[[#This Row],[Subtotaal uren]]&lt;&gt;0,_xlfn.XLOOKUP(Tbl.Kosten[[#This Row],[Medewerker e/o 
functie]],Tbl.Uurtarief[Medewerker en/of functie],Tbl.Uurtarief[Kostensoort arbeid],"",0,1),"")</f>
        <v/>
      </c>
      <c r="J24" s="137"/>
      <c r="K24" s="135"/>
      <c r="L24" s="139" t="str">
        <f>IF(Tbl.Kosten[[#This Row],[Activum]]&lt;&gt;"",_xlfn.XLOOKUP(Tbl.Kosten[[#This Row],[Activum]],Tbl.Afschrijvingskosten[Activum],Tbl.Afschrijvingskosten[Tarief per afschrijvings-eenheid],"",0,1),"")</f>
        <v/>
      </c>
      <c r="M24" s="122">
        <f>IFERROR(Tbl.Kosten[[#This Row],[Een-
heden]]*Tbl.Kosten[[#This Row],[Afschrijvings-
tarief]],0)</f>
        <v>0</v>
      </c>
      <c r="N24" s="122" t="str">
        <f>IF(Tbl.Kosten[[#This Row],[Subtotaal afschrijving]]&lt;&gt;0,Lijsten!$A$7,"")</f>
        <v/>
      </c>
      <c r="O24" s="140"/>
      <c r="P24" s="135"/>
      <c r="Q24" s="138"/>
      <c r="R24" s="122">
        <f>IFERROR(Tbl.Kosten[[#This Row],[Aantal]]*Tbl.Kosten[[#This Row],[Tarief]],0)</f>
        <v>0</v>
      </c>
      <c r="S24" s="8">
        <f>IFERROR(Tbl.Kosten[[#This Row],[Subtotaal overige kosten]]+Tbl.Kosten[[#This Row],[Subtotaal uren]]+Tbl.Kosten[[#This Row],[Subtotaal afschrijving]],0)</f>
        <v>0</v>
      </c>
      <c r="T24" s="8">
        <f>IFERROR(Tbl.Kosten[[#This Row],[Totaal kosten]]*Tbl.Kosten[[#This Row],[Subsidie%]],0)</f>
        <v>0</v>
      </c>
      <c r="U24" s="4" t="str" cm="1">
        <f t="array" ref="U24">IFERROR(_xlfn.IFS(Tbl.Kosten[[#This Row],[Subtotaal uren]]&lt;&gt;0,Tbl.Kosten[[#This Row],[Kostensoort arbeid]],Tbl.Kosten[[#This Row],[Subtotaal afschrijving]]&lt;&gt;0,Tbl.Kosten[[#This Row],[Kostensoort afschrijving]],Tbl.Kosten[[#This Row],[Subtotaal overige kosten]]&lt;&gt;0,Tbl.Kosten[[#This Row],[Kostensoort overig]]),"")</f>
        <v/>
      </c>
      <c r="V24" s="4" t="str">
        <f>IFERROR(_xlfn.XLOOKUP(Tbl.Kosten[[#This Row],[Activiteitencode]],Tbl.Activiteiten[Activiteitcode],Tbl.Activiteiten[Werkpakketcode],"",0,1),"")</f>
        <v/>
      </c>
      <c r="W24" s="4" t="str">
        <f>IFERROR(_xlfn.XLOOKUP(Tbl.Kosten[[#This Row],[Werkpakketcode]],Tbl.Werkpakketten[Werkpakketcode],Tbl.Werkpakketten[Subsidiabele activiteit],"",0,1),"")</f>
        <v/>
      </c>
      <c r="X24" s="12">
        <f>IFERROR(_xlfn.XLOOKUP(Tbl.Kosten[[#This Row],[Sanr.]],Tbl.Subsidiehoogte[SAnr.],Tbl.Subsidiehoogte[Sub. Percentage],0,0,1),0)</f>
        <v>0</v>
      </c>
      <c r="Y24" s="144" t="str">
        <f>IFERROR(_xlfn.XLOOKUP(Tbl.Kosten[[#This Row],[Partnercode]],Tbl.Projectpartners[Partnercode],Tbl.Projectpartners[PNr.],"",0,1),"")</f>
        <v>P1</v>
      </c>
      <c r="Z24" s="148">
        <f>IF(Tbl.Kosten[[#This Row],[Pnr.]]=Z$7,Tbl.Kosten[[#This Row],[Totaal kosten]],"")</f>
        <v>0</v>
      </c>
      <c r="AA24" s="148" t="str">
        <f>IF(Tbl.Kosten[[#This Row],[Pnr.]]=AA$7,Tbl.Kosten[[#This Row],[Totaal kosten]],"")</f>
        <v/>
      </c>
      <c r="AB24" s="148" t="str">
        <f>IF(Tbl.Kosten[[#This Row],[Pnr.]]=AB$7,Tbl.Kosten[[#This Row],[Totaal kosten]],"")</f>
        <v/>
      </c>
      <c r="AC24" s="148" t="str">
        <f>IF(Tbl.Kosten[[#This Row],[Pnr.]]=AC$7,Tbl.Kosten[[#This Row],[Totaal kosten]],"")</f>
        <v/>
      </c>
      <c r="AD24" s="148" t="str">
        <f>IF(Tbl.Kosten[[#This Row],[Pnr.]]=AD$7,Tbl.Kosten[[#This Row],[Totaal kosten]],"")</f>
        <v/>
      </c>
      <c r="AE24" s="148" t="str">
        <f>IF(Tbl.Kosten[[#This Row],[Pnr.]]=AE$7,Tbl.Kosten[[#This Row],[Totaal kosten]],"")</f>
        <v/>
      </c>
      <c r="AF24" s="148" t="str">
        <f>IF(Tbl.Kosten[[#This Row],[Pnr.]]=AF$7,Tbl.Kosten[[#This Row],[Totaal kosten]],"")</f>
        <v/>
      </c>
      <c r="AG24" s="148" t="str">
        <f>IF(Tbl.Kosten[[#This Row],[Pnr.]]=AG$7,Tbl.Kosten[[#This Row],[Totaal kosten]],"")</f>
        <v/>
      </c>
      <c r="AH24" s="148" t="str">
        <f>IF(Tbl.Kosten[[#This Row],[Pnr.]]=AH$7,Tbl.Kosten[[#This Row],[Totaal kosten]],"")</f>
        <v/>
      </c>
      <c r="AI24" s="148" t="str">
        <f>IF(Tbl.Kosten[[#This Row],[Pnr.]]=AI$7,Tbl.Kosten[[#This Row],[Totaal kosten]],"")</f>
        <v/>
      </c>
      <c r="AJ24" s="148" t="str">
        <f>IF(Tbl.Kosten[[#This Row],[Pnr.]]=AJ$7,Tbl.Kosten[[#This Row],[Totaal kosten]],"")</f>
        <v/>
      </c>
      <c r="AK24" s="148" t="str">
        <f>IF(Tbl.Kosten[[#This Row],[Pnr.]]=AK$7,Tbl.Kosten[[#This Row],[Totaal kosten]],"")</f>
        <v/>
      </c>
      <c r="AL24" s="148" t="str">
        <f>IF(Tbl.Kosten[[#This Row],[Pnr.]]=AL$7,Tbl.Kosten[[#This Row],[Totaal kosten]],"")</f>
        <v/>
      </c>
      <c r="AM24" s="148" t="str">
        <f>IF(Tbl.Kosten[[#This Row],[Pnr.]]=AM$7,Tbl.Kosten[[#This Row],[Totaal kosten]],"")</f>
        <v/>
      </c>
      <c r="AN24" s="148" t="str">
        <f>IF(Tbl.Kosten[[#This Row],[Pnr.]]=AN$7,Tbl.Kosten[[#This Row],[Totaal kosten]],"")</f>
        <v/>
      </c>
      <c r="AO24" s="148" t="str">
        <f>IF(Tbl.Kosten[[#This Row],[Pnr.]]=AO$7,Tbl.Kosten[[#This Row],[Totaal kosten]],"")</f>
        <v/>
      </c>
      <c r="AP24" s="148" t="str">
        <f>IF(Tbl.Kosten[[#This Row],[Pnr.]]=AP$7,Tbl.Kosten[[#This Row],[Totaal kosten]],"")</f>
        <v/>
      </c>
      <c r="AQ24" s="148" t="str">
        <f>IF(Tbl.Kosten[[#This Row],[Pnr.]]=AQ$7,Tbl.Kosten[[#This Row],[Totaal kosten]],"")</f>
        <v/>
      </c>
      <c r="AR24" s="148" t="str">
        <f>IF(Tbl.Kosten[[#This Row],[Pnr.]]=AR$7,Tbl.Kosten[[#This Row],[Totaal kosten]],"")</f>
        <v/>
      </c>
      <c r="AS24" s="148" t="str">
        <f>IF(Tbl.Kosten[[#This Row],[Pnr.]]=AS$7,Tbl.Kosten[[#This Row],[Totaal kosten]],"")</f>
        <v/>
      </c>
      <c r="AT24" s="148" t="str">
        <f>IF(Tbl.Kosten[[#This Row],[Pnr.]]=AT$7,Tbl.Kosten[[#This Row],[Totaal kosten]],"")</f>
        <v/>
      </c>
      <c r="AU24" s="148" t="str">
        <f>IF(Tbl.Kosten[[#This Row],[Pnr.]]=AU$7,Tbl.Kosten[[#This Row],[Totaal kosten]],"")</f>
        <v/>
      </c>
      <c r="AV24" s="148" t="str">
        <f>IF(Tbl.Kosten[[#This Row],[Pnr.]]=AV$7,Tbl.Kosten[[#This Row],[Totaal kosten]],"")</f>
        <v/>
      </c>
      <c r="AW24" s="148" t="str">
        <f>IF(Tbl.Kosten[[#This Row],[Pnr.]]=AW$7,Tbl.Kosten[[#This Row],[Totaal kosten]],"")</f>
        <v/>
      </c>
      <c r="AX24" s="148" t="str">
        <f>IF(Tbl.Kosten[[#This Row],[Pnr.]]=AX$7,Tbl.Kosten[[#This Row],[Totaal kosten]],"")</f>
        <v/>
      </c>
      <c r="AY24" s="148" t="str">
        <f>IF(Tbl.Kosten[[#This Row],[Pnr.]]=AY$7,Tbl.Kosten[[#This Row],[Totaal kosten]],"")</f>
        <v/>
      </c>
      <c r="AZ24" s="148" t="str">
        <f>IF(Tbl.Kosten[[#This Row],[Pnr.]]=AZ$7,Tbl.Kosten[[#This Row],[Totaal kosten]],"")</f>
        <v/>
      </c>
      <c r="BA24" s="148" t="str">
        <f>IF(Tbl.Kosten[[#This Row],[Pnr.]]=BA$7,Tbl.Kosten[[#This Row],[Totaal kosten]],"")</f>
        <v/>
      </c>
      <c r="BB24" s="148" t="str">
        <f>IF(Tbl.Kosten[[#This Row],[Pnr.]]=BB$7,Tbl.Kosten[[#This Row],[Totaal kosten]],"")</f>
        <v/>
      </c>
      <c r="BC24" s="148" t="str">
        <f>IF(Tbl.Kosten[[#This Row],[Pnr.]]=BC$7,Tbl.Kosten[[#This Row],[Totaal kosten]],"")</f>
        <v/>
      </c>
      <c r="BD24" s="148" t="str">
        <f>IF(Tbl.Kosten[[#This Row],[Pnr.]]=BD$7,Tbl.Kosten[[#This Row],[Totaal kosten]],"")</f>
        <v/>
      </c>
      <c r="BE24" s="148" t="str">
        <f>IF(Tbl.Kosten[[#This Row],[Pnr.]]=BE$7,Tbl.Kosten[[#This Row],[Totaal kosten]],"")</f>
        <v/>
      </c>
      <c r="BF24" s="148" t="str">
        <f>IF(Tbl.Kosten[[#This Row],[Pnr.]]=BF$7,Tbl.Kosten[[#This Row],[Totaal kosten]],"")</f>
        <v/>
      </c>
      <c r="BG24" s="148" t="str">
        <f>IF(Tbl.Kosten[[#This Row],[Pnr.]]=BG$7,Tbl.Kosten[[#This Row],[Totaal kosten]],"")</f>
        <v/>
      </c>
      <c r="BH24" s="148" t="str">
        <f>IF(Tbl.Kosten[[#This Row],[Pnr.]]=BH$7,Tbl.Kosten[[#This Row],[Totaal kosten]],"")</f>
        <v/>
      </c>
      <c r="BI24" s="148" t="str">
        <f>IF(Tbl.Kosten[[#This Row],[Pnr.]]=BI$7,Tbl.Kosten[[#This Row],[Totaal kosten]],"")</f>
        <v/>
      </c>
      <c r="BJ24" s="148" t="str">
        <f>IF(Tbl.Kosten[[#This Row],[Pnr.]]=BJ$7,Tbl.Kosten[[#This Row],[Totaal kosten]],"")</f>
        <v/>
      </c>
      <c r="BK24" s="148" t="str">
        <f>IF(Tbl.Kosten[[#This Row],[Pnr.]]=BK$7,Tbl.Kosten[[#This Row],[Totaal kosten]],"")</f>
        <v/>
      </c>
      <c r="BL24" s="148" t="str">
        <f>IF(Tbl.Kosten[[#This Row],[Pnr.]]=BL$7,Tbl.Kosten[[#This Row],[Totaal kosten]],"")</f>
        <v/>
      </c>
      <c r="BM24" s="148" t="str">
        <f>IF(Tbl.Kosten[[#This Row],[Pnr.]]=BM$7,Tbl.Kosten[[#This Row],[Totaal kosten]],"")</f>
        <v/>
      </c>
      <c r="BN24" s="148" t="str">
        <f>IF(Tbl.Kosten[[#This Row],[Pnr.]]=BN$7,Tbl.Kosten[[#This Row],[Totaal kosten]],"")</f>
        <v/>
      </c>
      <c r="BO24" s="148" t="str">
        <f>IF(Tbl.Kosten[[#This Row],[Pnr.]]=BO$7,Tbl.Kosten[[#This Row],[Totaal kosten]],"")</f>
        <v/>
      </c>
      <c r="BP24" s="148" t="str">
        <f>IF(Tbl.Kosten[[#This Row],[Pnr.]]=BP$7,Tbl.Kosten[[#This Row],[Totaal kosten]],"")</f>
        <v/>
      </c>
      <c r="BQ24" s="148" t="str">
        <f>IF(Tbl.Kosten[[#This Row],[Pnr.]]=BQ$7,Tbl.Kosten[[#This Row],[Totaal kosten]],"")</f>
        <v/>
      </c>
      <c r="BR24" s="148" t="str">
        <f>IF(Tbl.Kosten[[#This Row],[Pnr.]]=BR$7,Tbl.Kosten[[#This Row],[Totaal kosten]],"")</f>
        <v/>
      </c>
      <c r="BS24" s="148" t="str">
        <f>IF(Tbl.Kosten[[#This Row],[Pnr.]]=BS$7,Tbl.Kosten[[#This Row],[Totaal kosten]],"")</f>
        <v/>
      </c>
      <c r="BT24" s="148" t="str">
        <f>IF(Tbl.Kosten[[#This Row],[Pnr.]]=BT$7,Tbl.Kosten[[#This Row],[Totaal kosten]],"")</f>
        <v/>
      </c>
      <c r="BU24" s="148" t="str">
        <f>IF(Tbl.Kosten[[#This Row],[Pnr.]]=BU$7,Tbl.Kosten[[#This Row],[Totaal kosten]],"")</f>
        <v/>
      </c>
      <c r="BV24" s="148" t="str">
        <f>IF(Tbl.Kosten[[#This Row],[Pnr.]]=BV$7,Tbl.Kosten[[#This Row],[Totaal kosten]],"")</f>
        <v/>
      </c>
      <c r="BW24" s="148" t="str">
        <f>IF(Tbl.Kosten[[#This Row],[Pnr.]]=BW$7,Tbl.Kosten[[#This Row],[Totaal kosten]],"")</f>
        <v/>
      </c>
      <c r="BX24" s="148" t="str">
        <f>IFERROR(_xlfn.XLOOKUP(Tbl.Kosten[[#This Row],[Werkpakketcode]],Tbl.Werkpakketten[Werkpakketcode],Tbl.Werkpakketten[WPnr.],"",0,1),"")</f>
        <v/>
      </c>
      <c r="BY24" s="148" t="str">
        <f>IF(Tbl.Kosten[[#This Row],[WPnr.]]=BY$7,Tbl.Kosten[[#This Row],[Totaal kosten]],"")</f>
        <v/>
      </c>
      <c r="BZ24" s="148" t="str">
        <f>IF(Tbl.Kosten[[#This Row],[WPnr.]]=BZ$7,Tbl.Kosten[[#This Row],[Totaal kosten]],"")</f>
        <v/>
      </c>
      <c r="CA24" s="148" t="str">
        <f>IF(Tbl.Kosten[[#This Row],[WPnr.]]=CA$7,Tbl.Kosten[[#This Row],[Totaal kosten]],"")</f>
        <v/>
      </c>
      <c r="CB24" s="148" t="str">
        <f>IF(Tbl.Kosten[[#This Row],[WPnr.]]=CB$7,Tbl.Kosten[[#This Row],[Totaal kosten]],"")</f>
        <v/>
      </c>
      <c r="CC24" s="148" t="str">
        <f>IF(Tbl.Kosten[[#This Row],[WPnr.]]=CC$7,Tbl.Kosten[[#This Row],[Totaal kosten]],"")</f>
        <v/>
      </c>
      <c r="CD24" s="148" t="str">
        <f>IF(Tbl.Kosten[[#This Row],[WPnr.]]=CD$7,Tbl.Kosten[[#This Row],[Totaal kosten]],"")</f>
        <v/>
      </c>
      <c r="CE24" s="148" t="str">
        <f>IF(Tbl.Kosten[[#This Row],[WPnr.]]=CE$7,Tbl.Kosten[[#This Row],[Totaal kosten]],"")</f>
        <v/>
      </c>
      <c r="CF24" s="148" t="str">
        <f>IF(Tbl.Kosten[[#This Row],[WPnr.]]=CF$7,Tbl.Kosten[[#This Row],[Totaal kosten]],"")</f>
        <v/>
      </c>
      <c r="CG24" s="148" t="str">
        <f>IF(Tbl.Kosten[[#This Row],[WPnr.]]=CG$7,Tbl.Kosten[[#This Row],[Totaal kosten]],"")</f>
        <v/>
      </c>
      <c r="CH24" s="148" t="str">
        <f>IF(Tbl.Kosten[[#This Row],[WPnr.]]=CH$7,Tbl.Kosten[[#This Row],[Totaal kosten]],"")</f>
        <v/>
      </c>
      <c r="CI24" s="148" t="str">
        <f>IF(Tbl.Kosten[[#This Row],[WPnr.]]=CI$7,Tbl.Kosten[[#This Row],[Totaal kosten]],"")</f>
        <v/>
      </c>
      <c r="CJ24" s="148" t="str">
        <f>IF(Tbl.Kosten[[#This Row],[WPnr.]]=CJ$7,Tbl.Kosten[[#This Row],[Totaal kosten]],"")</f>
        <v/>
      </c>
      <c r="CK24" s="148" t="str">
        <f>IF(Tbl.Kosten[[#This Row],[WPnr.]]=CK$7,Tbl.Kosten[[#This Row],[Totaal kosten]],"")</f>
        <v/>
      </c>
      <c r="CL24" s="148" t="str">
        <f>IF(Tbl.Kosten[[#This Row],[WPnr.]]=CL$7,Tbl.Kosten[[#This Row],[Totaal kosten]],"")</f>
        <v/>
      </c>
      <c r="CM24" s="148" t="str">
        <f>IF(Tbl.Kosten[[#This Row],[WPnr.]]=CM$7,Tbl.Kosten[[#This Row],[Totaal kosten]],"")</f>
        <v/>
      </c>
      <c r="CN24" s="148" t="str">
        <f>IF(Tbl.Kosten[[#This Row],[WPnr.]]=CN$7,Tbl.Kosten[[#This Row],[Totaal kosten]],"")</f>
        <v/>
      </c>
      <c r="CO24" s="148" t="str">
        <f>IF(Tbl.Kosten[[#This Row],[WPnr.]]=CO$7,Tbl.Kosten[[#This Row],[Totaal kosten]],"")</f>
        <v/>
      </c>
      <c r="CP24" s="148" t="str">
        <f>IF(Tbl.Kosten[[#This Row],[WPnr.]]=CP$7,Tbl.Kosten[[#This Row],[Totaal kosten]],"")</f>
        <v/>
      </c>
      <c r="CQ24" s="148" t="str">
        <f>IF(Tbl.Kosten[[#This Row],[WPnr.]]=CQ$7,Tbl.Kosten[[#This Row],[Totaal kosten]],"")</f>
        <v/>
      </c>
      <c r="CR24" s="148" t="str">
        <f>IF(Tbl.Kosten[[#This Row],[WPnr.]]=CR$7,Tbl.Kosten[[#This Row],[Totaal kosten]],"")</f>
        <v/>
      </c>
      <c r="CS24" s="148" t="str">
        <f>IF(Tbl.Kosten[[#This Row],[WPnr.]]=CS$7,Tbl.Kosten[[#This Row],[Totaal kosten]],"")</f>
        <v/>
      </c>
      <c r="CT24" s="148" t="str">
        <f>IF(Tbl.Kosten[[#This Row],[WPnr.]]=CT$7,Tbl.Kosten[[#This Row],[Totaal kosten]],"")</f>
        <v/>
      </c>
      <c r="CU24" s="148" t="str">
        <f>IF(Tbl.Kosten[[#This Row],[WPnr.]]=CU$7,Tbl.Kosten[[#This Row],[Totaal kosten]],"")</f>
        <v/>
      </c>
      <c r="CV24" s="148" t="str">
        <f>IF(Tbl.Kosten[[#This Row],[WPnr.]]=CV$7,Tbl.Kosten[[#This Row],[Totaal kosten]],"")</f>
        <v/>
      </c>
      <c r="CW24" s="148" t="str">
        <f>IF(Tbl.Kosten[[#This Row],[WPnr.]]=CW$7,Tbl.Kosten[[#This Row],[Totaal kosten]],"")</f>
        <v/>
      </c>
      <c r="CX24" s="148" t="str">
        <f>IF(Tbl.Kosten[[#This Row],[WPnr.]]=CX$7,Tbl.Kosten[[#This Row],[Totaal kosten]],"")</f>
        <v/>
      </c>
      <c r="CY24" s="148" t="str">
        <f>IF(Tbl.Kosten[[#This Row],[WPnr.]]=CY$7,Tbl.Kosten[[#This Row],[Totaal kosten]],"")</f>
        <v/>
      </c>
      <c r="CZ24" s="148" t="str">
        <f>IF(Tbl.Kosten[[#This Row],[WPnr.]]=CZ$7,Tbl.Kosten[[#This Row],[Totaal kosten]],"")</f>
        <v/>
      </c>
      <c r="DA24" s="148" t="str">
        <f>IF(Tbl.Kosten[[#This Row],[WPnr.]]=DA$7,Tbl.Kosten[[#This Row],[Totaal kosten]],"")</f>
        <v/>
      </c>
      <c r="DB24" s="148" t="str">
        <f>IF(Tbl.Kosten[[#This Row],[WPnr.]]=DB$7,Tbl.Kosten[[#This Row],[Totaal kosten]],"")</f>
        <v/>
      </c>
      <c r="DC24" s="148" t="str">
        <f>IF(Tbl.Kosten[[#This Row],[WPnr.]]=DC$7,Tbl.Kosten[[#This Row],[Totaal kosten]],"")</f>
        <v/>
      </c>
      <c r="DD24" s="148" t="str">
        <f>IF(Tbl.Kosten[[#This Row],[WPnr.]]=DD$7,Tbl.Kosten[[#This Row],[Totaal kosten]],"")</f>
        <v/>
      </c>
      <c r="DE24" s="148" t="str">
        <f>IF(Tbl.Kosten[[#This Row],[WPnr.]]=DE$7,Tbl.Kosten[[#This Row],[Totaal kosten]],"")</f>
        <v/>
      </c>
      <c r="DF24" s="148" t="str">
        <f>IF(Tbl.Kosten[[#This Row],[WPnr.]]=DF$7,Tbl.Kosten[[#This Row],[Totaal kosten]],"")</f>
        <v/>
      </c>
      <c r="DG24" s="148" t="str">
        <f>IF(Tbl.Kosten[[#This Row],[WPnr.]]=DG$7,Tbl.Kosten[[#This Row],[Totaal kosten]],"")</f>
        <v/>
      </c>
      <c r="DH24" s="148" t="str">
        <f>IF(Tbl.Kosten[[#This Row],[WPnr.]]=DH$7,Tbl.Kosten[[#This Row],[Totaal kosten]],"")</f>
        <v/>
      </c>
      <c r="DI24" s="148" t="str">
        <f>IF(Tbl.Kosten[[#This Row],[WPnr.]]=DI$7,Tbl.Kosten[[#This Row],[Totaal kosten]],"")</f>
        <v/>
      </c>
      <c r="DJ24" s="148" t="str">
        <f>IF(Tbl.Kosten[[#This Row],[WPnr.]]=DJ$7,Tbl.Kosten[[#This Row],[Totaal kosten]],"")</f>
        <v/>
      </c>
      <c r="DK24" s="148" t="str">
        <f>IF(Tbl.Kosten[[#This Row],[WPnr.]]=DK$7,Tbl.Kosten[[#This Row],[Totaal kosten]],"")</f>
        <v/>
      </c>
      <c r="DL24" s="148" t="str">
        <f>IF(Tbl.Kosten[[#This Row],[WPnr.]]=DL$7,Tbl.Kosten[[#This Row],[Totaal kosten]],"")</f>
        <v/>
      </c>
      <c r="DM24" s="148" t="str">
        <f>IF(Tbl.Kosten[[#This Row],[WPnr.]]=DM$7,Tbl.Kosten[[#This Row],[Totaal kosten]],"")</f>
        <v/>
      </c>
      <c r="DN24" s="148" t="str">
        <f>IF(Tbl.Kosten[[#This Row],[WPnr.]]=DN$7,Tbl.Kosten[[#This Row],[Totaal kosten]],"")</f>
        <v/>
      </c>
      <c r="DO24" s="148" t="str">
        <f>IF(Tbl.Kosten[[#This Row],[WPnr.]]=DO$7,Tbl.Kosten[[#This Row],[Totaal kosten]],"")</f>
        <v/>
      </c>
      <c r="DP24" s="148" t="str">
        <f>IF(Tbl.Kosten[[#This Row],[WPnr.]]=DP$7,Tbl.Kosten[[#This Row],[Totaal kosten]],"")</f>
        <v/>
      </c>
      <c r="DQ24" s="148" t="str">
        <f>IF(Tbl.Kosten[[#This Row],[WPnr.]]=DQ$7,Tbl.Kosten[[#This Row],[Totaal kosten]],"")</f>
        <v/>
      </c>
      <c r="DR24" s="148" t="str">
        <f>IF(Tbl.Kosten[[#This Row],[WPnr.]]=DR$7,Tbl.Kosten[[#This Row],[Totaal kosten]],"")</f>
        <v/>
      </c>
      <c r="DS24" s="148" t="str">
        <f>IF(Tbl.Kosten[[#This Row],[WPnr.]]=DS$7,Tbl.Kosten[[#This Row],[Totaal kosten]],"")</f>
        <v/>
      </c>
      <c r="DT24" s="148" t="str">
        <f>IF(Tbl.Kosten[[#This Row],[WPnr.]]=DT$7,Tbl.Kosten[[#This Row],[Totaal kosten]],"")</f>
        <v/>
      </c>
      <c r="DU24" s="148" t="str">
        <f>IF(Tbl.Kosten[[#This Row],[WPnr.]]=DU$7,Tbl.Kosten[[#This Row],[Totaal kosten]],"")</f>
        <v/>
      </c>
      <c r="DV24" s="148" t="str">
        <f>IF(Tbl.Kosten[[#This Row],[WPnr.]]=DV$7,Tbl.Kosten[[#This Row],[Totaal kosten]],"")</f>
        <v/>
      </c>
      <c r="DW24" s="150" t="str">
        <f>IFERROR(_xlfn.XLOOKUP(Tbl.Kosten[[#This Row],[Kostensoort]],Tbl.Kostensoorten[Kostensoorten],Tbl.Kostensoorten[KSnr.],"",0,1),"")</f>
        <v/>
      </c>
      <c r="DX24" s="150" t="str">
        <f>IF(Tbl.Kosten[[#This Row],[KSnr.]]=DX$7,Tbl.Kosten[[#This Row],[Totaal kosten]],"")</f>
        <v/>
      </c>
      <c r="DY24" s="150" t="str">
        <f>IF(Tbl.Kosten[[#This Row],[KSnr.]]=DY$7,Tbl.Kosten[[#This Row],[Totaal kosten]],"")</f>
        <v/>
      </c>
      <c r="DZ24" s="150" t="str">
        <f>IF(Tbl.Kosten[[#This Row],[KSnr.]]=DZ$7,Tbl.Kosten[[#This Row],[Totaal kosten]],"")</f>
        <v/>
      </c>
      <c r="EA24" s="150" t="str">
        <f>IF(Tbl.Kosten[[#This Row],[KSnr.]]=EA$7,Tbl.Kosten[[#This Row],[Totaal kosten]],"")</f>
        <v/>
      </c>
      <c r="EB24" s="150" t="str">
        <f>IF(Tbl.Kosten[[#This Row],[KSnr.]]=EB$7,Tbl.Kosten[[#This Row],[Totaal kosten]],"")</f>
        <v/>
      </c>
      <c r="EC24" s="150" t="str">
        <f>IF(Tbl.Kosten[[#This Row],[KSnr.]]=EC$7,Tbl.Kosten[[#This Row],[Totaal kosten]],"")</f>
        <v/>
      </c>
      <c r="ED24" s="150" t="str">
        <f>IF(Tbl.Kosten[[#This Row],[KSnr.]]=ED$7,Tbl.Kosten[[#This Row],[Totaal kosten]],"")</f>
        <v/>
      </c>
      <c r="EE24" s="150" t="str">
        <f>IF(Tbl.Kosten[[#This Row],[KSnr.]]=EE$7,Tbl.Kosten[[#This Row],[Totaal kosten]],"")</f>
        <v/>
      </c>
      <c r="EF24" s="150" t="str">
        <f>IF(Tbl.Kosten[[#This Row],[KSnr.]]=EF$7,Tbl.Kosten[[#This Row],[Totaal kosten]],"")</f>
        <v/>
      </c>
      <c r="EG24" s="150" t="str">
        <f>IF(Tbl.Kosten[[#This Row],[KSnr.]]=EG$7,Tbl.Kosten[[#This Row],[Totaal kosten]],"")</f>
        <v/>
      </c>
      <c r="EH24" s="150" t="str">
        <f>IF(Tbl.Kosten[[#This Row],[KSnr.]]=EH$7,Tbl.Kosten[[#This Row],[Totaal kosten]],"")</f>
        <v/>
      </c>
      <c r="EI24" s="150" t="str">
        <f>IF(Tbl.Kosten[[#This Row],[KSnr.]]=EI$7,Tbl.Kosten[[#This Row],[Totaal kosten]],"")</f>
        <v/>
      </c>
      <c r="EJ24" s="150" t="str">
        <f>IF(Tbl.Kosten[[#This Row],[KSnr.]]=EJ$7,Tbl.Kosten[[#This Row],[Totaal kosten]],"")</f>
        <v/>
      </c>
      <c r="EK24" s="150" t="str">
        <f>IF(Tbl.Kosten[[#This Row],[KSnr.]]=EK$7,Tbl.Kosten[[#This Row],[Totaal kosten]],"")</f>
        <v/>
      </c>
      <c r="EL24" s="150" t="str">
        <f>IF(Tbl.Kosten[[#This Row],[KSnr.]]=EL$7,Tbl.Kosten[[#This Row],[Totaal kosten]],"")</f>
        <v/>
      </c>
      <c r="EM24" s="150" t="str">
        <f>IF(Tbl.Kosten[[#This Row],[KSnr.]]=EM$7,Tbl.Kosten[[#This Row],[Totaal kosten]],"")</f>
        <v/>
      </c>
      <c r="EN24" s="150" t="str">
        <f>IF(Tbl.Kosten[[#This Row],[KSnr.]]=EN$7,Tbl.Kosten[[#This Row],[Totaal kosten]],"")</f>
        <v/>
      </c>
      <c r="EO24" s="150" t="str">
        <f>IF(Tbl.Kosten[[#This Row],[KSnr.]]=EO$7,Tbl.Kosten[[#This Row],[Totaal kosten]],"")</f>
        <v/>
      </c>
      <c r="EP24" s="150" t="str">
        <f>IF(Tbl.Kosten[[#This Row],[KSnr.]]=EP$7,Tbl.Kosten[[#This Row],[Totaal kosten]],"")</f>
        <v/>
      </c>
      <c r="EQ24" s="150" t="str">
        <f>IF(Tbl.Kosten[[#This Row],[KSnr.]]=EQ$7,Tbl.Kosten[[#This Row],[Totaal kosten]],"")</f>
        <v/>
      </c>
      <c r="ER24" s="144" t="str">
        <f>IFERROR(_xlfn.XLOOKUP(Tbl.Kosten[[#This Row],[Subsidieactiviteit]],Tbl.Subsidiehoogte[Subsidieactiviteit],Tbl.Subsidiehoogte[SAnr.],"",0,1),"")</f>
        <v/>
      </c>
      <c r="ES24" s="150" t="str">
        <f>IF(Tbl.Kosten[[#This Row],[Sanr.]]=ES$7,Tbl.Kosten[[#This Row],[Totaal kosten]],"")</f>
        <v/>
      </c>
      <c r="ET24" s="150" t="str">
        <f>IF(Tbl.Kosten[[#This Row],[Sanr.]]=ET$7,Tbl.Kosten[[#This Row],[Totaal kosten]],"")</f>
        <v/>
      </c>
      <c r="EU24" s="150" t="str">
        <f>IF(Tbl.Kosten[[#This Row],[Sanr.]]=EU$7,Tbl.Kosten[[#This Row],[Totaal kosten]],"")</f>
        <v/>
      </c>
      <c r="EV24" s="150" t="str">
        <f>IF(Tbl.Kosten[[#This Row],[Sanr.]]=EV$7,Tbl.Kosten[[#This Row],[Totaal kosten]],"")</f>
        <v/>
      </c>
      <c r="EW24" s="150" t="str">
        <f>IF(Tbl.Kosten[[#This Row],[Sanr.]]=EW$7,Tbl.Kosten[[#This Row],[Totaal kosten]],"")</f>
        <v/>
      </c>
      <c r="EX24" s="150" t="str">
        <f>IF(Tbl.Kosten[[#This Row],[Sanr.]]=EX$7,Tbl.Kosten[[#This Row],[Totaal kosten]],"")</f>
        <v/>
      </c>
      <c r="EY24" s="150" t="str">
        <f>IF(Tbl.Kosten[[#This Row],[Sanr.]]=EY$7,Tbl.Kosten[[#This Row],[Totaal kosten]],"")</f>
        <v/>
      </c>
      <c r="EZ24" s="150" t="str">
        <f>IF(Tbl.Kosten[[#This Row],[Sanr.]]=EZ$7,Tbl.Kosten[[#This Row],[Totaal kosten]],"")</f>
        <v/>
      </c>
      <c r="FA24" s="150" t="str">
        <f>IF(Tbl.Kosten[[#This Row],[Sanr.]]=FA$7,Tbl.Kosten[[#This Row],[Totaal kosten]],"")</f>
        <v/>
      </c>
      <c r="FB24" s="150" t="str">
        <f>IF(Tbl.Kosten[[#This Row],[Sanr.]]=FB$7,Tbl.Kosten[[#This Row],[Totaal kosten]],"")</f>
        <v/>
      </c>
      <c r="FC24" s="150" t="str">
        <f>IF(Tbl.Kosten[[#This Row],[Sanr.]]=FC$7,Tbl.Kosten[[#This Row],[Totaal kosten]],"")</f>
        <v/>
      </c>
      <c r="FD24" s="150" t="str">
        <f>IF(Tbl.Kosten[[#This Row],[Sanr.]]=FD$7,Tbl.Kosten[[#This Row],[Totaal kosten]],"")</f>
        <v/>
      </c>
      <c r="FE24" s="150" t="str">
        <f>IF(Tbl.Kosten[[#This Row],[Sanr.]]=FE$7,Tbl.Kosten[[#This Row],[Totaal kosten]],"")</f>
        <v/>
      </c>
      <c r="FF24" s="150" t="str">
        <f>IF(Tbl.Kosten[[#This Row],[Sanr.]]=FF$7,Tbl.Kosten[[#This Row],[Totaal kosten]],"")</f>
        <v/>
      </c>
      <c r="FG24" s="150" t="str">
        <f>IF(Tbl.Kosten[[#This Row],[Sanr.]]=FG$7,Tbl.Kosten[[#This Row],[Totaal kosten]],"")</f>
        <v/>
      </c>
      <c r="FH24" s="150" t="str">
        <f>IF(Tbl.Kosten[[#This Row],[Sanr.]]=FH$7,Tbl.Kosten[[#This Row],[Totaal kosten]],"")</f>
        <v/>
      </c>
      <c r="FI24" s="150" t="str">
        <f>IF(Tbl.Kosten[[#This Row],[Sanr.]]=FI$7,Tbl.Kosten[[#This Row],[Totaal kosten]],"")</f>
        <v/>
      </c>
      <c r="FJ24" s="150" t="str">
        <f>IF(Tbl.Kosten[[#This Row],[Sanr.]]=FJ$7,Tbl.Kosten[[#This Row],[Totaal kosten]],"")</f>
        <v/>
      </c>
      <c r="FK24" s="150" t="str">
        <f>IF(Tbl.Kosten[[#This Row],[Sanr.]]=FK$7,Tbl.Kosten[[#This Row],[Totaal kosten]],"")</f>
        <v/>
      </c>
      <c r="FL24" s="150" t="str">
        <f>IF(Tbl.Kosten[[#This Row],[Sanr.]]=FL$7,Tbl.Kosten[[#This Row],[Totaal kosten]],"")</f>
        <v/>
      </c>
      <c r="FM24" s="150" t="str">
        <f>IF(Tbl.Kosten[[#This Row],[Sanr.]]=FM$7,Tbl.Kosten[[#This Row],[Totaal kosten]],"")</f>
        <v/>
      </c>
      <c r="FN24" s="150" t="str">
        <f>IF(Tbl.Kosten[[#This Row],[Sanr.]]=FN$7,Tbl.Kosten[[#This Row],[Totaal kosten]],"")</f>
        <v/>
      </c>
      <c r="FO24" s="150" t="str">
        <f>IF(Tbl.Kosten[[#This Row],[Sanr.]]=FO$7,Tbl.Kosten[[#This Row],[Totaal kosten]],"")</f>
        <v/>
      </c>
      <c r="FP24" s="150" t="str">
        <f>IF(Tbl.Kosten[[#This Row],[Sanr.]]=FP$7,Tbl.Kosten[[#This Row],[Totaal kosten]],"")</f>
        <v/>
      </c>
      <c r="FQ24" s="150" t="str">
        <f>IF(Tbl.Kosten[[#This Row],[Sanr.]]=FQ$7,Tbl.Kosten[[#This Row],[Totaal kosten]],"")</f>
        <v/>
      </c>
      <c r="FR24" s="150" t="str">
        <f>IF(Tbl.Kosten[[#This Row],[Sanr.]]=FR$7,Tbl.Kosten[[#This Row],[Totaal kosten]],"")</f>
        <v/>
      </c>
      <c r="FS24" s="150" t="str">
        <f>IF(Tbl.Kosten[[#This Row],[Sanr.]]=FS$7,Tbl.Kosten[[#This Row],[Totaal kosten]],"")</f>
        <v/>
      </c>
      <c r="FT24" s="150" t="str">
        <f>IF(Tbl.Kosten[[#This Row],[Sanr.]]=FT$7,Tbl.Kosten[[#This Row],[Totaal kosten]],"")</f>
        <v/>
      </c>
      <c r="FU24" s="150" t="str">
        <f>IF(Tbl.Kosten[[#This Row],[Sanr.]]=FU$7,Tbl.Kosten[[#This Row],[Totaal kosten]],"")</f>
        <v/>
      </c>
      <c r="FV24" s="150" t="str">
        <f>IF(Tbl.Kosten[[#This Row],[Sanr.]]=FV$7,Tbl.Kosten[[#This Row],[Totaal kosten]],"")</f>
        <v/>
      </c>
      <c r="FW24" s="150" t="str">
        <f>IFERROR(_xlfn.XLOOKUP(Tbl.Kosten[[#This Row],[Activiteitencode]],Tbl.Activiteiten[Activiteitcode],Tbl.Activiteiten[Anr.],"",0,1),"")</f>
        <v/>
      </c>
      <c r="FX24" s="169" t="str">
        <f>_xlfn.CONCAT(Tbl.Kosten[[#This Row],[Pnr.]],Tbl.Kosten[[#This Row],[Sanr.]])</f>
        <v>P1</v>
      </c>
      <c r="FY24" s="150">
        <f>Tbl.Kosten[[#This Row],[Totaal kosten]]-Tbl.Kosten[[#This Row],[Subsidie]]</f>
        <v>0</v>
      </c>
      <c r="FZ24" s="150">
        <f>IF(Tbl.Kosten[[#This Row],[Pnr.]]=FZ$7,Tbl.Kosten[[#This Row],[Te financieren]],"")</f>
        <v>0</v>
      </c>
      <c r="GA24" s="150" t="str">
        <f>IF(Tbl.Kosten[[#This Row],[Pnr.]]=GA$7,Tbl.Kosten[[#This Row],[Te financieren]],"")</f>
        <v/>
      </c>
      <c r="GB24" s="150" t="str">
        <f>IF(Tbl.Kosten[[#This Row],[Pnr.]]=GB$7,Tbl.Kosten[[#This Row],[Te financieren]],"")</f>
        <v/>
      </c>
      <c r="GC24" s="150" t="str">
        <f>IF(Tbl.Kosten[[#This Row],[Pnr.]]=GC$7,Tbl.Kosten[[#This Row],[Te financieren]],"")</f>
        <v/>
      </c>
      <c r="GD24" s="150" t="str">
        <f>IF(Tbl.Kosten[[#This Row],[Pnr.]]=GD$7,Tbl.Kosten[[#This Row],[Te financieren]],"")</f>
        <v/>
      </c>
      <c r="GE24" s="150" t="str">
        <f>IF(Tbl.Kosten[[#This Row],[Pnr.]]=GE$7,Tbl.Kosten[[#This Row],[Te financieren]],"")</f>
        <v/>
      </c>
      <c r="GF24" s="150" t="str">
        <f>IF(Tbl.Kosten[[#This Row],[Pnr.]]=GF$7,Tbl.Kosten[[#This Row],[Te financieren]],"")</f>
        <v/>
      </c>
      <c r="GG24" s="150" t="str">
        <f>IF(Tbl.Kosten[[#This Row],[Pnr.]]=GG$7,Tbl.Kosten[[#This Row],[Te financieren]],"")</f>
        <v/>
      </c>
      <c r="GH24" s="150" t="str">
        <f>IF(Tbl.Kosten[[#This Row],[Pnr.]]=GH$7,Tbl.Kosten[[#This Row],[Te financieren]],"")</f>
        <v/>
      </c>
      <c r="GI24" s="150" t="str">
        <f>IF(Tbl.Kosten[[#This Row],[Pnr.]]=GI$7,Tbl.Kosten[[#This Row],[Te financieren]],"")</f>
        <v/>
      </c>
      <c r="GJ24" s="150" t="str">
        <f>IF(Tbl.Kosten[[#This Row],[Pnr.]]=GJ$7,Tbl.Kosten[[#This Row],[Te financieren]],"")</f>
        <v/>
      </c>
      <c r="GK24" s="150" t="str">
        <f>IF(Tbl.Kosten[[#This Row],[Pnr.]]=GK$7,Tbl.Kosten[[#This Row],[Te financieren]],"")</f>
        <v/>
      </c>
      <c r="GL24" s="150" t="str">
        <f>IF(Tbl.Kosten[[#This Row],[Pnr.]]=GL$7,Tbl.Kosten[[#This Row],[Te financieren]],"")</f>
        <v/>
      </c>
      <c r="GM24" s="150" t="str">
        <f>IF(Tbl.Kosten[[#This Row],[Pnr.]]=GM$7,Tbl.Kosten[[#This Row],[Te financieren]],"")</f>
        <v/>
      </c>
      <c r="GN24" s="150" t="str">
        <f>IF(Tbl.Kosten[[#This Row],[Pnr.]]=GN$7,Tbl.Kosten[[#This Row],[Te financieren]],"")</f>
        <v/>
      </c>
      <c r="GO24" s="150" t="str">
        <f>IF(Tbl.Kosten[[#This Row],[Pnr.]]=GO$7,Tbl.Kosten[[#This Row],[Te financieren]],"")</f>
        <v/>
      </c>
      <c r="GP24" s="150" t="str">
        <f>IF(Tbl.Kosten[[#This Row],[Pnr.]]=GP$7,Tbl.Kosten[[#This Row],[Te financieren]],"")</f>
        <v/>
      </c>
      <c r="GQ24" s="150" t="str">
        <f>IF(Tbl.Kosten[[#This Row],[Pnr.]]=GQ$7,Tbl.Kosten[[#This Row],[Te financieren]],"")</f>
        <v/>
      </c>
      <c r="GR24" s="150" t="str">
        <f>IF(Tbl.Kosten[[#This Row],[Pnr.]]=GR$7,Tbl.Kosten[[#This Row],[Te financieren]],"")</f>
        <v/>
      </c>
      <c r="GS24" s="150" t="str">
        <f>IF(Tbl.Kosten[[#This Row],[Pnr.]]=GS$7,Tbl.Kosten[[#This Row],[Te financieren]],"")</f>
        <v/>
      </c>
      <c r="GT24" s="150" t="str">
        <f>IF(Tbl.Kosten[[#This Row],[Pnr.]]=GT$7,Tbl.Kosten[[#This Row],[Te financieren]],"")</f>
        <v/>
      </c>
      <c r="GU24" s="150" t="str">
        <f>IF(Tbl.Kosten[[#This Row],[Pnr.]]=GU$7,Tbl.Kosten[[#This Row],[Te financieren]],"")</f>
        <v/>
      </c>
      <c r="GV24" s="150" t="str">
        <f>IF(Tbl.Kosten[[#This Row],[Pnr.]]=GV$7,Tbl.Kosten[[#This Row],[Te financieren]],"")</f>
        <v/>
      </c>
      <c r="GW24" s="150" t="str">
        <f>IF(Tbl.Kosten[[#This Row],[Pnr.]]=GW$7,Tbl.Kosten[[#This Row],[Te financieren]],"")</f>
        <v/>
      </c>
      <c r="GX24" s="150" t="str">
        <f>IF(Tbl.Kosten[[#This Row],[Pnr.]]=GX$7,Tbl.Kosten[[#This Row],[Te financieren]],"")</f>
        <v/>
      </c>
      <c r="GY24" s="150" t="str">
        <f>IF(Tbl.Kosten[[#This Row],[Pnr.]]=GY$7,Tbl.Kosten[[#This Row],[Te financieren]],"")</f>
        <v/>
      </c>
      <c r="GZ24" s="150" t="str">
        <f>IF(Tbl.Kosten[[#This Row],[Pnr.]]=GZ$7,Tbl.Kosten[[#This Row],[Te financieren]],"")</f>
        <v/>
      </c>
      <c r="HA24" s="150" t="str">
        <f>IF(Tbl.Kosten[[#This Row],[Pnr.]]=HA$7,Tbl.Kosten[[#This Row],[Te financieren]],"")</f>
        <v/>
      </c>
      <c r="HB24" s="150" t="str">
        <f>IF(Tbl.Kosten[[#This Row],[Pnr.]]=HB$7,Tbl.Kosten[[#This Row],[Te financieren]],"")</f>
        <v/>
      </c>
      <c r="HC24" s="150" t="str">
        <f>IF(Tbl.Kosten[[#This Row],[Pnr.]]=HC$7,Tbl.Kosten[[#This Row],[Te financieren]],"")</f>
        <v/>
      </c>
      <c r="HD24" s="150" t="str">
        <f>IF(Tbl.Kosten[[#This Row],[Pnr.]]=HD$7,Tbl.Kosten[[#This Row],[Te financieren]],"")</f>
        <v/>
      </c>
      <c r="HE24" s="150" t="str">
        <f>IF(Tbl.Kosten[[#This Row],[Pnr.]]=HE$7,Tbl.Kosten[[#This Row],[Te financieren]],"")</f>
        <v/>
      </c>
      <c r="HF24" s="150" t="str">
        <f>IF(Tbl.Kosten[[#This Row],[Pnr.]]=HF$7,Tbl.Kosten[[#This Row],[Te financieren]],"")</f>
        <v/>
      </c>
      <c r="HG24" s="150" t="str">
        <f>IF(Tbl.Kosten[[#This Row],[Pnr.]]=HG$7,Tbl.Kosten[[#This Row],[Te financieren]],"")</f>
        <v/>
      </c>
      <c r="HH24" s="150" t="str">
        <f>IF(Tbl.Kosten[[#This Row],[Pnr.]]=HH$7,Tbl.Kosten[[#This Row],[Te financieren]],"")</f>
        <v/>
      </c>
      <c r="HI24" s="150" t="str">
        <f>IF(Tbl.Kosten[[#This Row],[Pnr.]]=HI$7,Tbl.Kosten[[#This Row],[Te financieren]],"")</f>
        <v/>
      </c>
      <c r="HJ24" s="150" t="str">
        <f>IF(Tbl.Kosten[[#This Row],[Pnr.]]=HJ$7,Tbl.Kosten[[#This Row],[Te financieren]],"")</f>
        <v/>
      </c>
      <c r="HK24" s="150" t="str">
        <f>IF(Tbl.Kosten[[#This Row],[Pnr.]]=HK$7,Tbl.Kosten[[#This Row],[Te financieren]],"")</f>
        <v/>
      </c>
      <c r="HL24" s="150" t="str">
        <f>IF(Tbl.Kosten[[#This Row],[Pnr.]]=HL$7,Tbl.Kosten[[#This Row],[Te financieren]],"")</f>
        <v/>
      </c>
      <c r="HM24" s="150" t="str">
        <f>IF(Tbl.Kosten[[#This Row],[Pnr.]]=HM$7,Tbl.Kosten[[#This Row],[Te financieren]],"")</f>
        <v/>
      </c>
      <c r="HN24" s="150" t="str">
        <f>IF(Tbl.Kosten[[#This Row],[Pnr.]]=HN$7,Tbl.Kosten[[#This Row],[Te financieren]],"")</f>
        <v/>
      </c>
      <c r="HO24" s="150" t="str">
        <f>IF(Tbl.Kosten[[#This Row],[Pnr.]]=HO$7,Tbl.Kosten[[#This Row],[Te financieren]],"")</f>
        <v/>
      </c>
      <c r="HP24" s="150" t="str">
        <f>IF(Tbl.Kosten[[#This Row],[Pnr.]]=HP$7,Tbl.Kosten[[#This Row],[Te financieren]],"")</f>
        <v/>
      </c>
      <c r="HQ24" s="150" t="str">
        <f>IF(Tbl.Kosten[[#This Row],[Pnr.]]=HQ$7,Tbl.Kosten[[#This Row],[Te financieren]],"")</f>
        <v/>
      </c>
      <c r="HR24" s="150" t="str">
        <f>IF(Tbl.Kosten[[#This Row],[Pnr.]]=HR$7,Tbl.Kosten[[#This Row],[Te financieren]],"")</f>
        <v/>
      </c>
      <c r="HS24" s="150" t="str">
        <f>IF(Tbl.Kosten[[#This Row],[Pnr.]]=HS$7,Tbl.Kosten[[#This Row],[Te financieren]],"")</f>
        <v/>
      </c>
      <c r="HT24" s="150" t="str">
        <f>IF(Tbl.Kosten[[#This Row],[Pnr.]]=HT$7,Tbl.Kosten[[#This Row],[Te financieren]],"")</f>
        <v/>
      </c>
      <c r="HU24" s="150" t="str">
        <f>IF(Tbl.Kosten[[#This Row],[Pnr.]]=HU$7,Tbl.Kosten[[#This Row],[Te financieren]],"")</f>
        <v/>
      </c>
      <c r="HV24" s="150" t="str">
        <f>IF(Tbl.Kosten[[#This Row],[Pnr.]]=HV$7,Tbl.Kosten[[#This Row],[Te financieren]],"")</f>
        <v/>
      </c>
      <c r="HW24" s="150" t="str">
        <f>IF(Tbl.Kosten[[#This Row],[Pnr.]]=HW$7,Tbl.Kosten[[#This Row],[Te financieren]],"")</f>
        <v/>
      </c>
    </row>
    <row r="25" spans="2:231" x14ac:dyDescent="0.3">
      <c r="B25" s="134"/>
      <c r="C25" s="137"/>
      <c r="D25" s="136"/>
      <c r="E25" s="261"/>
      <c r="F25" s="135"/>
      <c r="G25" s="11" t="str">
        <f>IF(Tbl.Kosten[[#This Row],[Medewerker e/o 
functie]]&lt;&gt;"",_xlfn.XLOOKUP(Tbl.Kosten[[#This Row],[Medewerker e/o 
functie]],Tbl.Uurtarief[Medewerker en/of functie],Tbl.Uurtarief[Uurtarief],"",0,1),"")</f>
        <v/>
      </c>
      <c r="H25" s="121">
        <f>IFERROR(Tbl.Kosten[[#This Row],[Uren]]*Tbl.Kosten[[#This Row],[Uurtarief]],0)</f>
        <v>0</v>
      </c>
      <c r="I25" s="119" t="str">
        <f>IF(Tbl.Kosten[[#This Row],[Subtotaal uren]]&lt;&gt;0,_xlfn.XLOOKUP(Tbl.Kosten[[#This Row],[Medewerker e/o 
functie]],Tbl.Uurtarief[Medewerker en/of functie],Tbl.Uurtarief[Kostensoort arbeid],"",0,1),"")</f>
        <v/>
      </c>
      <c r="J25" s="137"/>
      <c r="K25" s="135"/>
      <c r="L25" s="139" t="str">
        <f>IF(Tbl.Kosten[[#This Row],[Activum]]&lt;&gt;"",_xlfn.XLOOKUP(Tbl.Kosten[[#This Row],[Activum]],Tbl.Afschrijvingskosten[Activum],Tbl.Afschrijvingskosten[Tarief per afschrijvings-eenheid],"",0,1),"")</f>
        <v/>
      </c>
      <c r="M25" s="122">
        <f>IFERROR(Tbl.Kosten[[#This Row],[Een-
heden]]*Tbl.Kosten[[#This Row],[Afschrijvings-
tarief]],0)</f>
        <v>0</v>
      </c>
      <c r="N25" s="122" t="str">
        <f>IF(Tbl.Kosten[[#This Row],[Subtotaal afschrijving]]&lt;&gt;0,Lijsten!$A$7,"")</f>
        <v/>
      </c>
      <c r="O25" s="140"/>
      <c r="P25" s="135"/>
      <c r="Q25" s="138"/>
      <c r="R25" s="122">
        <f>IFERROR(Tbl.Kosten[[#This Row],[Aantal]]*Tbl.Kosten[[#This Row],[Tarief]],0)</f>
        <v>0</v>
      </c>
      <c r="S25" s="8">
        <f>IFERROR(Tbl.Kosten[[#This Row],[Subtotaal overige kosten]]+Tbl.Kosten[[#This Row],[Subtotaal uren]]+Tbl.Kosten[[#This Row],[Subtotaal afschrijving]],0)</f>
        <v>0</v>
      </c>
      <c r="T25" s="8">
        <f>IFERROR(Tbl.Kosten[[#This Row],[Totaal kosten]]*Tbl.Kosten[[#This Row],[Subsidie%]],0)</f>
        <v>0</v>
      </c>
      <c r="U25" s="4" t="str" cm="1">
        <f t="array" ref="U25">IFERROR(_xlfn.IFS(Tbl.Kosten[[#This Row],[Subtotaal uren]]&lt;&gt;0,Tbl.Kosten[[#This Row],[Kostensoort arbeid]],Tbl.Kosten[[#This Row],[Subtotaal afschrijving]]&lt;&gt;0,Tbl.Kosten[[#This Row],[Kostensoort afschrijving]],Tbl.Kosten[[#This Row],[Subtotaal overige kosten]]&lt;&gt;0,Tbl.Kosten[[#This Row],[Kostensoort overig]]),"")</f>
        <v/>
      </c>
      <c r="V25" s="4" t="str">
        <f>IFERROR(_xlfn.XLOOKUP(Tbl.Kosten[[#This Row],[Activiteitencode]],Tbl.Activiteiten[Activiteitcode],Tbl.Activiteiten[Werkpakketcode],"",0,1),"")</f>
        <v/>
      </c>
      <c r="W25" s="4" t="str">
        <f>IFERROR(_xlfn.XLOOKUP(Tbl.Kosten[[#This Row],[Werkpakketcode]],Tbl.Werkpakketten[Werkpakketcode],Tbl.Werkpakketten[Subsidiabele activiteit],"",0,1),"")</f>
        <v/>
      </c>
      <c r="X25" s="12">
        <f>IFERROR(_xlfn.XLOOKUP(Tbl.Kosten[[#This Row],[Sanr.]],Tbl.Subsidiehoogte[SAnr.],Tbl.Subsidiehoogte[Sub. Percentage],0,0,1),0)</f>
        <v>0</v>
      </c>
      <c r="Y25" s="144" t="str">
        <f>IFERROR(_xlfn.XLOOKUP(Tbl.Kosten[[#This Row],[Partnercode]],Tbl.Projectpartners[Partnercode],Tbl.Projectpartners[PNr.],"",0,1),"")</f>
        <v>P1</v>
      </c>
      <c r="Z25" s="148">
        <f>IF(Tbl.Kosten[[#This Row],[Pnr.]]=Z$7,Tbl.Kosten[[#This Row],[Totaal kosten]],"")</f>
        <v>0</v>
      </c>
      <c r="AA25" s="148" t="str">
        <f>IF(Tbl.Kosten[[#This Row],[Pnr.]]=AA$7,Tbl.Kosten[[#This Row],[Totaal kosten]],"")</f>
        <v/>
      </c>
      <c r="AB25" s="148" t="str">
        <f>IF(Tbl.Kosten[[#This Row],[Pnr.]]=AB$7,Tbl.Kosten[[#This Row],[Totaal kosten]],"")</f>
        <v/>
      </c>
      <c r="AC25" s="148" t="str">
        <f>IF(Tbl.Kosten[[#This Row],[Pnr.]]=AC$7,Tbl.Kosten[[#This Row],[Totaal kosten]],"")</f>
        <v/>
      </c>
      <c r="AD25" s="148" t="str">
        <f>IF(Tbl.Kosten[[#This Row],[Pnr.]]=AD$7,Tbl.Kosten[[#This Row],[Totaal kosten]],"")</f>
        <v/>
      </c>
      <c r="AE25" s="148" t="str">
        <f>IF(Tbl.Kosten[[#This Row],[Pnr.]]=AE$7,Tbl.Kosten[[#This Row],[Totaal kosten]],"")</f>
        <v/>
      </c>
      <c r="AF25" s="148" t="str">
        <f>IF(Tbl.Kosten[[#This Row],[Pnr.]]=AF$7,Tbl.Kosten[[#This Row],[Totaal kosten]],"")</f>
        <v/>
      </c>
      <c r="AG25" s="148" t="str">
        <f>IF(Tbl.Kosten[[#This Row],[Pnr.]]=AG$7,Tbl.Kosten[[#This Row],[Totaal kosten]],"")</f>
        <v/>
      </c>
      <c r="AH25" s="148" t="str">
        <f>IF(Tbl.Kosten[[#This Row],[Pnr.]]=AH$7,Tbl.Kosten[[#This Row],[Totaal kosten]],"")</f>
        <v/>
      </c>
      <c r="AI25" s="148" t="str">
        <f>IF(Tbl.Kosten[[#This Row],[Pnr.]]=AI$7,Tbl.Kosten[[#This Row],[Totaal kosten]],"")</f>
        <v/>
      </c>
      <c r="AJ25" s="148" t="str">
        <f>IF(Tbl.Kosten[[#This Row],[Pnr.]]=AJ$7,Tbl.Kosten[[#This Row],[Totaal kosten]],"")</f>
        <v/>
      </c>
      <c r="AK25" s="148" t="str">
        <f>IF(Tbl.Kosten[[#This Row],[Pnr.]]=AK$7,Tbl.Kosten[[#This Row],[Totaal kosten]],"")</f>
        <v/>
      </c>
      <c r="AL25" s="148" t="str">
        <f>IF(Tbl.Kosten[[#This Row],[Pnr.]]=AL$7,Tbl.Kosten[[#This Row],[Totaal kosten]],"")</f>
        <v/>
      </c>
      <c r="AM25" s="148" t="str">
        <f>IF(Tbl.Kosten[[#This Row],[Pnr.]]=AM$7,Tbl.Kosten[[#This Row],[Totaal kosten]],"")</f>
        <v/>
      </c>
      <c r="AN25" s="148" t="str">
        <f>IF(Tbl.Kosten[[#This Row],[Pnr.]]=AN$7,Tbl.Kosten[[#This Row],[Totaal kosten]],"")</f>
        <v/>
      </c>
      <c r="AO25" s="148" t="str">
        <f>IF(Tbl.Kosten[[#This Row],[Pnr.]]=AO$7,Tbl.Kosten[[#This Row],[Totaal kosten]],"")</f>
        <v/>
      </c>
      <c r="AP25" s="148" t="str">
        <f>IF(Tbl.Kosten[[#This Row],[Pnr.]]=AP$7,Tbl.Kosten[[#This Row],[Totaal kosten]],"")</f>
        <v/>
      </c>
      <c r="AQ25" s="148" t="str">
        <f>IF(Tbl.Kosten[[#This Row],[Pnr.]]=AQ$7,Tbl.Kosten[[#This Row],[Totaal kosten]],"")</f>
        <v/>
      </c>
      <c r="AR25" s="148" t="str">
        <f>IF(Tbl.Kosten[[#This Row],[Pnr.]]=AR$7,Tbl.Kosten[[#This Row],[Totaal kosten]],"")</f>
        <v/>
      </c>
      <c r="AS25" s="148" t="str">
        <f>IF(Tbl.Kosten[[#This Row],[Pnr.]]=AS$7,Tbl.Kosten[[#This Row],[Totaal kosten]],"")</f>
        <v/>
      </c>
      <c r="AT25" s="148" t="str">
        <f>IF(Tbl.Kosten[[#This Row],[Pnr.]]=AT$7,Tbl.Kosten[[#This Row],[Totaal kosten]],"")</f>
        <v/>
      </c>
      <c r="AU25" s="148" t="str">
        <f>IF(Tbl.Kosten[[#This Row],[Pnr.]]=AU$7,Tbl.Kosten[[#This Row],[Totaal kosten]],"")</f>
        <v/>
      </c>
      <c r="AV25" s="148" t="str">
        <f>IF(Tbl.Kosten[[#This Row],[Pnr.]]=AV$7,Tbl.Kosten[[#This Row],[Totaal kosten]],"")</f>
        <v/>
      </c>
      <c r="AW25" s="148" t="str">
        <f>IF(Tbl.Kosten[[#This Row],[Pnr.]]=AW$7,Tbl.Kosten[[#This Row],[Totaal kosten]],"")</f>
        <v/>
      </c>
      <c r="AX25" s="148" t="str">
        <f>IF(Tbl.Kosten[[#This Row],[Pnr.]]=AX$7,Tbl.Kosten[[#This Row],[Totaal kosten]],"")</f>
        <v/>
      </c>
      <c r="AY25" s="148" t="str">
        <f>IF(Tbl.Kosten[[#This Row],[Pnr.]]=AY$7,Tbl.Kosten[[#This Row],[Totaal kosten]],"")</f>
        <v/>
      </c>
      <c r="AZ25" s="148" t="str">
        <f>IF(Tbl.Kosten[[#This Row],[Pnr.]]=AZ$7,Tbl.Kosten[[#This Row],[Totaal kosten]],"")</f>
        <v/>
      </c>
      <c r="BA25" s="148" t="str">
        <f>IF(Tbl.Kosten[[#This Row],[Pnr.]]=BA$7,Tbl.Kosten[[#This Row],[Totaal kosten]],"")</f>
        <v/>
      </c>
      <c r="BB25" s="148" t="str">
        <f>IF(Tbl.Kosten[[#This Row],[Pnr.]]=BB$7,Tbl.Kosten[[#This Row],[Totaal kosten]],"")</f>
        <v/>
      </c>
      <c r="BC25" s="148" t="str">
        <f>IF(Tbl.Kosten[[#This Row],[Pnr.]]=BC$7,Tbl.Kosten[[#This Row],[Totaal kosten]],"")</f>
        <v/>
      </c>
      <c r="BD25" s="148" t="str">
        <f>IF(Tbl.Kosten[[#This Row],[Pnr.]]=BD$7,Tbl.Kosten[[#This Row],[Totaal kosten]],"")</f>
        <v/>
      </c>
      <c r="BE25" s="148" t="str">
        <f>IF(Tbl.Kosten[[#This Row],[Pnr.]]=BE$7,Tbl.Kosten[[#This Row],[Totaal kosten]],"")</f>
        <v/>
      </c>
      <c r="BF25" s="148" t="str">
        <f>IF(Tbl.Kosten[[#This Row],[Pnr.]]=BF$7,Tbl.Kosten[[#This Row],[Totaal kosten]],"")</f>
        <v/>
      </c>
      <c r="BG25" s="148" t="str">
        <f>IF(Tbl.Kosten[[#This Row],[Pnr.]]=BG$7,Tbl.Kosten[[#This Row],[Totaal kosten]],"")</f>
        <v/>
      </c>
      <c r="BH25" s="148" t="str">
        <f>IF(Tbl.Kosten[[#This Row],[Pnr.]]=BH$7,Tbl.Kosten[[#This Row],[Totaal kosten]],"")</f>
        <v/>
      </c>
      <c r="BI25" s="148" t="str">
        <f>IF(Tbl.Kosten[[#This Row],[Pnr.]]=BI$7,Tbl.Kosten[[#This Row],[Totaal kosten]],"")</f>
        <v/>
      </c>
      <c r="BJ25" s="148" t="str">
        <f>IF(Tbl.Kosten[[#This Row],[Pnr.]]=BJ$7,Tbl.Kosten[[#This Row],[Totaal kosten]],"")</f>
        <v/>
      </c>
      <c r="BK25" s="148" t="str">
        <f>IF(Tbl.Kosten[[#This Row],[Pnr.]]=BK$7,Tbl.Kosten[[#This Row],[Totaal kosten]],"")</f>
        <v/>
      </c>
      <c r="BL25" s="148" t="str">
        <f>IF(Tbl.Kosten[[#This Row],[Pnr.]]=BL$7,Tbl.Kosten[[#This Row],[Totaal kosten]],"")</f>
        <v/>
      </c>
      <c r="BM25" s="148" t="str">
        <f>IF(Tbl.Kosten[[#This Row],[Pnr.]]=BM$7,Tbl.Kosten[[#This Row],[Totaal kosten]],"")</f>
        <v/>
      </c>
      <c r="BN25" s="148" t="str">
        <f>IF(Tbl.Kosten[[#This Row],[Pnr.]]=BN$7,Tbl.Kosten[[#This Row],[Totaal kosten]],"")</f>
        <v/>
      </c>
      <c r="BO25" s="148" t="str">
        <f>IF(Tbl.Kosten[[#This Row],[Pnr.]]=BO$7,Tbl.Kosten[[#This Row],[Totaal kosten]],"")</f>
        <v/>
      </c>
      <c r="BP25" s="148" t="str">
        <f>IF(Tbl.Kosten[[#This Row],[Pnr.]]=BP$7,Tbl.Kosten[[#This Row],[Totaal kosten]],"")</f>
        <v/>
      </c>
      <c r="BQ25" s="148" t="str">
        <f>IF(Tbl.Kosten[[#This Row],[Pnr.]]=BQ$7,Tbl.Kosten[[#This Row],[Totaal kosten]],"")</f>
        <v/>
      </c>
      <c r="BR25" s="148" t="str">
        <f>IF(Tbl.Kosten[[#This Row],[Pnr.]]=BR$7,Tbl.Kosten[[#This Row],[Totaal kosten]],"")</f>
        <v/>
      </c>
      <c r="BS25" s="148" t="str">
        <f>IF(Tbl.Kosten[[#This Row],[Pnr.]]=BS$7,Tbl.Kosten[[#This Row],[Totaal kosten]],"")</f>
        <v/>
      </c>
      <c r="BT25" s="148" t="str">
        <f>IF(Tbl.Kosten[[#This Row],[Pnr.]]=BT$7,Tbl.Kosten[[#This Row],[Totaal kosten]],"")</f>
        <v/>
      </c>
      <c r="BU25" s="148" t="str">
        <f>IF(Tbl.Kosten[[#This Row],[Pnr.]]=BU$7,Tbl.Kosten[[#This Row],[Totaal kosten]],"")</f>
        <v/>
      </c>
      <c r="BV25" s="148" t="str">
        <f>IF(Tbl.Kosten[[#This Row],[Pnr.]]=BV$7,Tbl.Kosten[[#This Row],[Totaal kosten]],"")</f>
        <v/>
      </c>
      <c r="BW25" s="148" t="str">
        <f>IF(Tbl.Kosten[[#This Row],[Pnr.]]=BW$7,Tbl.Kosten[[#This Row],[Totaal kosten]],"")</f>
        <v/>
      </c>
      <c r="BX25" s="148" t="str">
        <f>IFERROR(_xlfn.XLOOKUP(Tbl.Kosten[[#This Row],[Werkpakketcode]],Tbl.Werkpakketten[Werkpakketcode],Tbl.Werkpakketten[WPnr.],"",0,1),"")</f>
        <v/>
      </c>
      <c r="BY25" s="148" t="str">
        <f>IF(Tbl.Kosten[[#This Row],[WPnr.]]=BY$7,Tbl.Kosten[[#This Row],[Totaal kosten]],"")</f>
        <v/>
      </c>
      <c r="BZ25" s="148" t="str">
        <f>IF(Tbl.Kosten[[#This Row],[WPnr.]]=BZ$7,Tbl.Kosten[[#This Row],[Totaal kosten]],"")</f>
        <v/>
      </c>
      <c r="CA25" s="148" t="str">
        <f>IF(Tbl.Kosten[[#This Row],[WPnr.]]=CA$7,Tbl.Kosten[[#This Row],[Totaal kosten]],"")</f>
        <v/>
      </c>
      <c r="CB25" s="148" t="str">
        <f>IF(Tbl.Kosten[[#This Row],[WPnr.]]=CB$7,Tbl.Kosten[[#This Row],[Totaal kosten]],"")</f>
        <v/>
      </c>
      <c r="CC25" s="148" t="str">
        <f>IF(Tbl.Kosten[[#This Row],[WPnr.]]=CC$7,Tbl.Kosten[[#This Row],[Totaal kosten]],"")</f>
        <v/>
      </c>
      <c r="CD25" s="148" t="str">
        <f>IF(Tbl.Kosten[[#This Row],[WPnr.]]=CD$7,Tbl.Kosten[[#This Row],[Totaal kosten]],"")</f>
        <v/>
      </c>
      <c r="CE25" s="148" t="str">
        <f>IF(Tbl.Kosten[[#This Row],[WPnr.]]=CE$7,Tbl.Kosten[[#This Row],[Totaal kosten]],"")</f>
        <v/>
      </c>
      <c r="CF25" s="148" t="str">
        <f>IF(Tbl.Kosten[[#This Row],[WPnr.]]=CF$7,Tbl.Kosten[[#This Row],[Totaal kosten]],"")</f>
        <v/>
      </c>
      <c r="CG25" s="148" t="str">
        <f>IF(Tbl.Kosten[[#This Row],[WPnr.]]=CG$7,Tbl.Kosten[[#This Row],[Totaal kosten]],"")</f>
        <v/>
      </c>
      <c r="CH25" s="148" t="str">
        <f>IF(Tbl.Kosten[[#This Row],[WPnr.]]=CH$7,Tbl.Kosten[[#This Row],[Totaal kosten]],"")</f>
        <v/>
      </c>
      <c r="CI25" s="148" t="str">
        <f>IF(Tbl.Kosten[[#This Row],[WPnr.]]=CI$7,Tbl.Kosten[[#This Row],[Totaal kosten]],"")</f>
        <v/>
      </c>
      <c r="CJ25" s="148" t="str">
        <f>IF(Tbl.Kosten[[#This Row],[WPnr.]]=CJ$7,Tbl.Kosten[[#This Row],[Totaal kosten]],"")</f>
        <v/>
      </c>
      <c r="CK25" s="148" t="str">
        <f>IF(Tbl.Kosten[[#This Row],[WPnr.]]=CK$7,Tbl.Kosten[[#This Row],[Totaal kosten]],"")</f>
        <v/>
      </c>
      <c r="CL25" s="148" t="str">
        <f>IF(Tbl.Kosten[[#This Row],[WPnr.]]=CL$7,Tbl.Kosten[[#This Row],[Totaal kosten]],"")</f>
        <v/>
      </c>
      <c r="CM25" s="148" t="str">
        <f>IF(Tbl.Kosten[[#This Row],[WPnr.]]=CM$7,Tbl.Kosten[[#This Row],[Totaal kosten]],"")</f>
        <v/>
      </c>
      <c r="CN25" s="148" t="str">
        <f>IF(Tbl.Kosten[[#This Row],[WPnr.]]=CN$7,Tbl.Kosten[[#This Row],[Totaal kosten]],"")</f>
        <v/>
      </c>
      <c r="CO25" s="148" t="str">
        <f>IF(Tbl.Kosten[[#This Row],[WPnr.]]=CO$7,Tbl.Kosten[[#This Row],[Totaal kosten]],"")</f>
        <v/>
      </c>
      <c r="CP25" s="148" t="str">
        <f>IF(Tbl.Kosten[[#This Row],[WPnr.]]=CP$7,Tbl.Kosten[[#This Row],[Totaal kosten]],"")</f>
        <v/>
      </c>
      <c r="CQ25" s="148" t="str">
        <f>IF(Tbl.Kosten[[#This Row],[WPnr.]]=CQ$7,Tbl.Kosten[[#This Row],[Totaal kosten]],"")</f>
        <v/>
      </c>
      <c r="CR25" s="148" t="str">
        <f>IF(Tbl.Kosten[[#This Row],[WPnr.]]=CR$7,Tbl.Kosten[[#This Row],[Totaal kosten]],"")</f>
        <v/>
      </c>
      <c r="CS25" s="148" t="str">
        <f>IF(Tbl.Kosten[[#This Row],[WPnr.]]=CS$7,Tbl.Kosten[[#This Row],[Totaal kosten]],"")</f>
        <v/>
      </c>
      <c r="CT25" s="148" t="str">
        <f>IF(Tbl.Kosten[[#This Row],[WPnr.]]=CT$7,Tbl.Kosten[[#This Row],[Totaal kosten]],"")</f>
        <v/>
      </c>
      <c r="CU25" s="148" t="str">
        <f>IF(Tbl.Kosten[[#This Row],[WPnr.]]=CU$7,Tbl.Kosten[[#This Row],[Totaal kosten]],"")</f>
        <v/>
      </c>
      <c r="CV25" s="148" t="str">
        <f>IF(Tbl.Kosten[[#This Row],[WPnr.]]=CV$7,Tbl.Kosten[[#This Row],[Totaal kosten]],"")</f>
        <v/>
      </c>
      <c r="CW25" s="148" t="str">
        <f>IF(Tbl.Kosten[[#This Row],[WPnr.]]=CW$7,Tbl.Kosten[[#This Row],[Totaal kosten]],"")</f>
        <v/>
      </c>
      <c r="CX25" s="148" t="str">
        <f>IF(Tbl.Kosten[[#This Row],[WPnr.]]=CX$7,Tbl.Kosten[[#This Row],[Totaal kosten]],"")</f>
        <v/>
      </c>
      <c r="CY25" s="148" t="str">
        <f>IF(Tbl.Kosten[[#This Row],[WPnr.]]=CY$7,Tbl.Kosten[[#This Row],[Totaal kosten]],"")</f>
        <v/>
      </c>
      <c r="CZ25" s="148" t="str">
        <f>IF(Tbl.Kosten[[#This Row],[WPnr.]]=CZ$7,Tbl.Kosten[[#This Row],[Totaal kosten]],"")</f>
        <v/>
      </c>
      <c r="DA25" s="148" t="str">
        <f>IF(Tbl.Kosten[[#This Row],[WPnr.]]=DA$7,Tbl.Kosten[[#This Row],[Totaal kosten]],"")</f>
        <v/>
      </c>
      <c r="DB25" s="148" t="str">
        <f>IF(Tbl.Kosten[[#This Row],[WPnr.]]=DB$7,Tbl.Kosten[[#This Row],[Totaal kosten]],"")</f>
        <v/>
      </c>
      <c r="DC25" s="148" t="str">
        <f>IF(Tbl.Kosten[[#This Row],[WPnr.]]=DC$7,Tbl.Kosten[[#This Row],[Totaal kosten]],"")</f>
        <v/>
      </c>
      <c r="DD25" s="148" t="str">
        <f>IF(Tbl.Kosten[[#This Row],[WPnr.]]=DD$7,Tbl.Kosten[[#This Row],[Totaal kosten]],"")</f>
        <v/>
      </c>
      <c r="DE25" s="148" t="str">
        <f>IF(Tbl.Kosten[[#This Row],[WPnr.]]=DE$7,Tbl.Kosten[[#This Row],[Totaal kosten]],"")</f>
        <v/>
      </c>
      <c r="DF25" s="148" t="str">
        <f>IF(Tbl.Kosten[[#This Row],[WPnr.]]=DF$7,Tbl.Kosten[[#This Row],[Totaal kosten]],"")</f>
        <v/>
      </c>
      <c r="DG25" s="148" t="str">
        <f>IF(Tbl.Kosten[[#This Row],[WPnr.]]=DG$7,Tbl.Kosten[[#This Row],[Totaal kosten]],"")</f>
        <v/>
      </c>
      <c r="DH25" s="148" t="str">
        <f>IF(Tbl.Kosten[[#This Row],[WPnr.]]=DH$7,Tbl.Kosten[[#This Row],[Totaal kosten]],"")</f>
        <v/>
      </c>
      <c r="DI25" s="148" t="str">
        <f>IF(Tbl.Kosten[[#This Row],[WPnr.]]=DI$7,Tbl.Kosten[[#This Row],[Totaal kosten]],"")</f>
        <v/>
      </c>
      <c r="DJ25" s="148" t="str">
        <f>IF(Tbl.Kosten[[#This Row],[WPnr.]]=DJ$7,Tbl.Kosten[[#This Row],[Totaal kosten]],"")</f>
        <v/>
      </c>
      <c r="DK25" s="148" t="str">
        <f>IF(Tbl.Kosten[[#This Row],[WPnr.]]=DK$7,Tbl.Kosten[[#This Row],[Totaal kosten]],"")</f>
        <v/>
      </c>
      <c r="DL25" s="148" t="str">
        <f>IF(Tbl.Kosten[[#This Row],[WPnr.]]=DL$7,Tbl.Kosten[[#This Row],[Totaal kosten]],"")</f>
        <v/>
      </c>
      <c r="DM25" s="148" t="str">
        <f>IF(Tbl.Kosten[[#This Row],[WPnr.]]=DM$7,Tbl.Kosten[[#This Row],[Totaal kosten]],"")</f>
        <v/>
      </c>
      <c r="DN25" s="148" t="str">
        <f>IF(Tbl.Kosten[[#This Row],[WPnr.]]=DN$7,Tbl.Kosten[[#This Row],[Totaal kosten]],"")</f>
        <v/>
      </c>
      <c r="DO25" s="148" t="str">
        <f>IF(Tbl.Kosten[[#This Row],[WPnr.]]=DO$7,Tbl.Kosten[[#This Row],[Totaal kosten]],"")</f>
        <v/>
      </c>
      <c r="DP25" s="148" t="str">
        <f>IF(Tbl.Kosten[[#This Row],[WPnr.]]=DP$7,Tbl.Kosten[[#This Row],[Totaal kosten]],"")</f>
        <v/>
      </c>
      <c r="DQ25" s="148" t="str">
        <f>IF(Tbl.Kosten[[#This Row],[WPnr.]]=DQ$7,Tbl.Kosten[[#This Row],[Totaal kosten]],"")</f>
        <v/>
      </c>
      <c r="DR25" s="148" t="str">
        <f>IF(Tbl.Kosten[[#This Row],[WPnr.]]=DR$7,Tbl.Kosten[[#This Row],[Totaal kosten]],"")</f>
        <v/>
      </c>
      <c r="DS25" s="148" t="str">
        <f>IF(Tbl.Kosten[[#This Row],[WPnr.]]=DS$7,Tbl.Kosten[[#This Row],[Totaal kosten]],"")</f>
        <v/>
      </c>
      <c r="DT25" s="148" t="str">
        <f>IF(Tbl.Kosten[[#This Row],[WPnr.]]=DT$7,Tbl.Kosten[[#This Row],[Totaal kosten]],"")</f>
        <v/>
      </c>
      <c r="DU25" s="148" t="str">
        <f>IF(Tbl.Kosten[[#This Row],[WPnr.]]=DU$7,Tbl.Kosten[[#This Row],[Totaal kosten]],"")</f>
        <v/>
      </c>
      <c r="DV25" s="148" t="str">
        <f>IF(Tbl.Kosten[[#This Row],[WPnr.]]=DV$7,Tbl.Kosten[[#This Row],[Totaal kosten]],"")</f>
        <v/>
      </c>
      <c r="DW25" s="150" t="str">
        <f>IFERROR(_xlfn.XLOOKUP(Tbl.Kosten[[#This Row],[Kostensoort]],Tbl.Kostensoorten[Kostensoorten],Tbl.Kostensoorten[KSnr.],"",0,1),"")</f>
        <v/>
      </c>
      <c r="DX25" s="150" t="str">
        <f>IF(Tbl.Kosten[[#This Row],[KSnr.]]=DX$7,Tbl.Kosten[[#This Row],[Totaal kosten]],"")</f>
        <v/>
      </c>
      <c r="DY25" s="150" t="str">
        <f>IF(Tbl.Kosten[[#This Row],[KSnr.]]=DY$7,Tbl.Kosten[[#This Row],[Totaal kosten]],"")</f>
        <v/>
      </c>
      <c r="DZ25" s="150" t="str">
        <f>IF(Tbl.Kosten[[#This Row],[KSnr.]]=DZ$7,Tbl.Kosten[[#This Row],[Totaal kosten]],"")</f>
        <v/>
      </c>
      <c r="EA25" s="150" t="str">
        <f>IF(Tbl.Kosten[[#This Row],[KSnr.]]=EA$7,Tbl.Kosten[[#This Row],[Totaal kosten]],"")</f>
        <v/>
      </c>
      <c r="EB25" s="150" t="str">
        <f>IF(Tbl.Kosten[[#This Row],[KSnr.]]=EB$7,Tbl.Kosten[[#This Row],[Totaal kosten]],"")</f>
        <v/>
      </c>
      <c r="EC25" s="150" t="str">
        <f>IF(Tbl.Kosten[[#This Row],[KSnr.]]=EC$7,Tbl.Kosten[[#This Row],[Totaal kosten]],"")</f>
        <v/>
      </c>
      <c r="ED25" s="150" t="str">
        <f>IF(Tbl.Kosten[[#This Row],[KSnr.]]=ED$7,Tbl.Kosten[[#This Row],[Totaal kosten]],"")</f>
        <v/>
      </c>
      <c r="EE25" s="150" t="str">
        <f>IF(Tbl.Kosten[[#This Row],[KSnr.]]=EE$7,Tbl.Kosten[[#This Row],[Totaal kosten]],"")</f>
        <v/>
      </c>
      <c r="EF25" s="150" t="str">
        <f>IF(Tbl.Kosten[[#This Row],[KSnr.]]=EF$7,Tbl.Kosten[[#This Row],[Totaal kosten]],"")</f>
        <v/>
      </c>
      <c r="EG25" s="150" t="str">
        <f>IF(Tbl.Kosten[[#This Row],[KSnr.]]=EG$7,Tbl.Kosten[[#This Row],[Totaal kosten]],"")</f>
        <v/>
      </c>
      <c r="EH25" s="150" t="str">
        <f>IF(Tbl.Kosten[[#This Row],[KSnr.]]=EH$7,Tbl.Kosten[[#This Row],[Totaal kosten]],"")</f>
        <v/>
      </c>
      <c r="EI25" s="150" t="str">
        <f>IF(Tbl.Kosten[[#This Row],[KSnr.]]=EI$7,Tbl.Kosten[[#This Row],[Totaal kosten]],"")</f>
        <v/>
      </c>
      <c r="EJ25" s="150" t="str">
        <f>IF(Tbl.Kosten[[#This Row],[KSnr.]]=EJ$7,Tbl.Kosten[[#This Row],[Totaal kosten]],"")</f>
        <v/>
      </c>
      <c r="EK25" s="150" t="str">
        <f>IF(Tbl.Kosten[[#This Row],[KSnr.]]=EK$7,Tbl.Kosten[[#This Row],[Totaal kosten]],"")</f>
        <v/>
      </c>
      <c r="EL25" s="150" t="str">
        <f>IF(Tbl.Kosten[[#This Row],[KSnr.]]=EL$7,Tbl.Kosten[[#This Row],[Totaal kosten]],"")</f>
        <v/>
      </c>
      <c r="EM25" s="150" t="str">
        <f>IF(Tbl.Kosten[[#This Row],[KSnr.]]=EM$7,Tbl.Kosten[[#This Row],[Totaal kosten]],"")</f>
        <v/>
      </c>
      <c r="EN25" s="150" t="str">
        <f>IF(Tbl.Kosten[[#This Row],[KSnr.]]=EN$7,Tbl.Kosten[[#This Row],[Totaal kosten]],"")</f>
        <v/>
      </c>
      <c r="EO25" s="150" t="str">
        <f>IF(Tbl.Kosten[[#This Row],[KSnr.]]=EO$7,Tbl.Kosten[[#This Row],[Totaal kosten]],"")</f>
        <v/>
      </c>
      <c r="EP25" s="150" t="str">
        <f>IF(Tbl.Kosten[[#This Row],[KSnr.]]=EP$7,Tbl.Kosten[[#This Row],[Totaal kosten]],"")</f>
        <v/>
      </c>
      <c r="EQ25" s="150" t="str">
        <f>IF(Tbl.Kosten[[#This Row],[KSnr.]]=EQ$7,Tbl.Kosten[[#This Row],[Totaal kosten]],"")</f>
        <v/>
      </c>
      <c r="ER25" s="144" t="str">
        <f>IFERROR(_xlfn.XLOOKUP(Tbl.Kosten[[#This Row],[Subsidieactiviteit]],Tbl.Subsidiehoogte[Subsidieactiviteit],Tbl.Subsidiehoogte[SAnr.],"",0,1),"")</f>
        <v/>
      </c>
      <c r="ES25" s="150" t="str">
        <f>IF(Tbl.Kosten[[#This Row],[Sanr.]]=ES$7,Tbl.Kosten[[#This Row],[Totaal kosten]],"")</f>
        <v/>
      </c>
      <c r="ET25" s="150" t="str">
        <f>IF(Tbl.Kosten[[#This Row],[Sanr.]]=ET$7,Tbl.Kosten[[#This Row],[Totaal kosten]],"")</f>
        <v/>
      </c>
      <c r="EU25" s="150" t="str">
        <f>IF(Tbl.Kosten[[#This Row],[Sanr.]]=EU$7,Tbl.Kosten[[#This Row],[Totaal kosten]],"")</f>
        <v/>
      </c>
      <c r="EV25" s="150" t="str">
        <f>IF(Tbl.Kosten[[#This Row],[Sanr.]]=EV$7,Tbl.Kosten[[#This Row],[Totaal kosten]],"")</f>
        <v/>
      </c>
      <c r="EW25" s="150" t="str">
        <f>IF(Tbl.Kosten[[#This Row],[Sanr.]]=EW$7,Tbl.Kosten[[#This Row],[Totaal kosten]],"")</f>
        <v/>
      </c>
      <c r="EX25" s="150" t="str">
        <f>IF(Tbl.Kosten[[#This Row],[Sanr.]]=EX$7,Tbl.Kosten[[#This Row],[Totaal kosten]],"")</f>
        <v/>
      </c>
      <c r="EY25" s="150" t="str">
        <f>IF(Tbl.Kosten[[#This Row],[Sanr.]]=EY$7,Tbl.Kosten[[#This Row],[Totaal kosten]],"")</f>
        <v/>
      </c>
      <c r="EZ25" s="150" t="str">
        <f>IF(Tbl.Kosten[[#This Row],[Sanr.]]=EZ$7,Tbl.Kosten[[#This Row],[Totaal kosten]],"")</f>
        <v/>
      </c>
      <c r="FA25" s="150" t="str">
        <f>IF(Tbl.Kosten[[#This Row],[Sanr.]]=FA$7,Tbl.Kosten[[#This Row],[Totaal kosten]],"")</f>
        <v/>
      </c>
      <c r="FB25" s="150" t="str">
        <f>IF(Tbl.Kosten[[#This Row],[Sanr.]]=FB$7,Tbl.Kosten[[#This Row],[Totaal kosten]],"")</f>
        <v/>
      </c>
      <c r="FC25" s="150" t="str">
        <f>IF(Tbl.Kosten[[#This Row],[Sanr.]]=FC$7,Tbl.Kosten[[#This Row],[Totaal kosten]],"")</f>
        <v/>
      </c>
      <c r="FD25" s="150" t="str">
        <f>IF(Tbl.Kosten[[#This Row],[Sanr.]]=FD$7,Tbl.Kosten[[#This Row],[Totaal kosten]],"")</f>
        <v/>
      </c>
      <c r="FE25" s="150" t="str">
        <f>IF(Tbl.Kosten[[#This Row],[Sanr.]]=FE$7,Tbl.Kosten[[#This Row],[Totaal kosten]],"")</f>
        <v/>
      </c>
      <c r="FF25" s="150" t="str">
        <f>IF(Tbl.Kosten[[#This Row],[Sanr.]]=FF$7,Tbl.Kosten[[#This Row],[Totaal kosten]],"")</f>
        <v/>
      </c>
      <c r="FG25" s="150" t="str">
        <f>IF(Tbl.Kosten[[#This Row],[Sanr.]]=FG$7,Tbl.Kosten[[#This Row],[Totaal kosten]],"")</f>
        <v/>
      </c>
      <c r="FH25" s="150" t="str">
        <f>IF(Tbl.Kosten[[#This Row],[Sanr.]]=FH$7,Tbl.Kosten[[#This Row],[Totaal kosten]],"")</f>
        <v/>
      </c>
      <c r="FI25" s="150" t="str">
        <f>IF(Tbl.Kosten[[#This Row],[Sanr.]]=FI$7,Tbl.Kosten[[#This Row],[Totaal kosten]],"")</f>
        <v/>
      </c>
      <c r="FJ25" s="150" t="str">
        <f>IF(Tbl.Kosten[[#This Row],[Sanr.]]=FJ$7,Tbl.Kosten[[#This Row],[Totaal kosten]],"")</f>
        <v/>
      </c>
      <c r="FK25" s="150" t="str">
        <f>IF(Tbl.Kosten[[#This Row],[Sanr.]]=FK$7,Tbl.Kosten[[#This Row],[Totaal kosten]],"")</f>
        <v/>
      </c>
      <c r="FL25" s="150" t="str">
        <f>IF(Tbl.Kosten[[#This Row],[Sanr.]]=FL$7,Tbl.Kosten[[#This Row],[Totaal kosten]],"")</f>
        <v/>
      </c>
      <c r="FM25" s="150" t="str">
        <f>IF(Tbl.Kosten[[#This Row],[Sanr.]]=FM$7,Tbl.Kosten[[#This Row],[Totaal kosten]],"")</f>
        <v/>
      </c>
      <c r="FN25" s="150" t="str">
        <f>IF(Tbl.Kosten[[#This Row],[Sanr.]]=FN$7,Tbl.Kosten[[#This Row],[Totaal kosten]],"")</f>
        <v/>
      </c>
      <c r="FO25" s="150" t="str">
        <f>IF(Tbl.Kosten[[#This Row],[Sanr.]]=FO$7,Tbl.Kosten[[#This Row],[Totaal kosten]],"")</f>
        <v/>
      </c>
      <c r="FP25" s="150" t="str">
        <f>IF(Tbl.Kosten[[#This Row],[Sanr.]]=FP$7,Tbl.Kosten[[#This Row],[Totaal kosten]],"")</f>
        <v/>
      </c>
      <c r="FQ25" s="150" t="str">
        <f>IF(Tbl.Kosten[[#This Row],[Sanr.]]=FQ$7,Tbl.Kosten[[#This Row],[Totaal kosten]],"")</f>
        <v/>
      </c>
      <c r="FR25" s="150" t="str">
        <f>IF(Tbl.Kosten[[#This Row],[Sanr.]]=FR$7,Tbl.Kosten[[#This Row],[Totaal kosten]],"")</f>
        <v/>
      </c>
      <c r="FS25" s="150" t="str">
        <f>IF(Tbl.Kosten[[#This Row],[Sanr.]]=FS$7,Tbl.Kosten[[#This Row],[Totaal kosten]],"")</f>
        <v/>
      </c>
      <c r="FT25" s="150" t="str">
        <f>IF(Tbl.Kosten[[#This Row],[Sanr.]]=FT$7,Tbl.Kosten[[#This Row],[Totaal kosten]],"")</f>
        <v/>
      </c>
      <c r="FU25" s="150" t="str">
        <f>IF(Tbl.Kosten[[#This Row],[Sanr.]]=FU$7,Tbl.Kosten[[#This Row],[Totaal kosten]],"")</f>
        <v/>
      </c>
      <c r="FV25" s="150" t="str">
        <f>IF(Tbl.Kosten[[#This Row],[Sanr.]]=FV$7,Tbl.Kosten[[#This Row],[Totaal kosten]],"")</f>
        <v/>
      </c>
      <c r="FW25" s="150" t="str">
        <f>IFERROR(_xlfn.XLOOKUP(Tbl.Kosten[[#This Row],[Activiteitencode]],Tbl.Activiteiten[Activiteitcode],Tbl.Activiteiten[Anr.],"",0,1),"")</f>
        <v/>
      </c>
      <c r="FX25" s="169" t="str">
        <f>_xlfn.CONCAT(Tbl.Kosten[[#This Row],[Pnr.]],Tbl.Kosten[[#This Row],[Sanr.]])</f>
        <v>P1</v>
      </c>
      <c r="FY25" s="150">
        <f>Tbl.Kosten[[#This Row],[Totaal kosten]]-Tbl.Kosten[[#This Row],[Subsidie]]</f>
        <v>0</v>
      </c>
      <c r="FZ25" s="150">
        <f>IF(Tbl.Kosten[[#This Row],[Pnr.]]=FZ$7,Tbl.Kosten[[#This Row],[Te financieren]],"")</f>
        <v>0</v>
      </c>
      <c r="GA25" s="150" t="str">
        <f>IF(Tbl.Kosten[[#This Row],[Pnr.]]=GA$7,Tbl.Kosten[[#This Row],[Te financieren]],"")</f>
        <v/>
      </c>
      <c r="GB25" s="150" t="str">
        <f>IF(Tbl.Kosten[[#This Row],[Pnr.]]=GB$7,Tbl.Kosten[[#This Row],[Te financieren]],"")</f>
        <v/>
      </c>
      <c r="GC25" s="150" t="str">
        <f>IF(Tbl.Kosten[[#This Row],[Pnr.]]=GC$7,Tbl.Kosten[[#This Row],[Te financieren]],"")</f>
        <v/>
      </c>
      <c r="GD25" s="150" t="str">
        <f>IF(Tbl.Kosten[[#This Row],[Pnr.]]=GD$7,Tbl.Kosten[[#This Row],[Te financieren]],"")</f>
        <v/>
      </c>
      <c r="GE25" s="150" t="str">
        <f>IF(Tbl.Kosten[[#This Row],[Pnr.]]=GE$7,Tbl.Kosten[[#This Row],[Te financieren]],"")</f>
        <v/>
      </c>
      <c r="GF25" s="150" t="str">
        <f>IF(Tbl.Kosten[[#This Row],[Pnr.]]=GF$7,Tbl.Kosten[[#This Row],[Te financieren]],"")</f>
        <v/>
      </c>
      <c r="GG25" s="150" t="str">
        <f>IF(Tbl.Kosten[[#This Row],[Pnr.]]=GG$7,Tbl.Kosten[[#This Row],[Te financieren]],"")</f>
        <v/>
      </c>
      <c r="GH25" s="150" t="str">
        <f>IF(Tbl.Kosten[[#This Row],[Pnr.]]=GH$7,Tbl.Kosten[[#This Row],[Te financieren]],"")</f>
        <v/>
      </c>
      <c r="GI25" s="150" t="str">
        <f>IF(Tbl.Kosten[[#This Row],[Pnr.]]=GI$7,Tbl.Kosten[[#This Row],[Te financieren]],"")</f>
        <v/>
      </c>
      <c r="GJ25" s="150" t="str">
        <f>IF(Tbl.Kosten[[#This Row],[Pnr.]]=GJ$7,Tbl.Kosten[[#This Row],[Te financieren]],"")</f>
        <v/>
      </c>
      <c r="GK25" s="150" t="str">
        <f>IF(Tbl.Kosten[[#This Row],[Pnr.]]=GK$7,Tbl.Kosten[[#This Row],[Te financieren]],"")</f>
        <v/>
      </c>
      <c r="GL25" s="150" t="str">
        <f>IF(Tbl.Kosten[[#This Row],[Pnr.]]=GL$7,Tbl.Kosten[[#This Row],[Te financieren]],"")</f>
        <v/>
      </c>
      <c r="GM25" s="150" t="str">
        <f>IF(Tbl.Kosten[[#This Row],[Pnr.]]=GM$7,Tbl.Kosten[[#This Row],[Te financieren]],"")</f>
        <v/>
      </c>
      <c r="GN25" s="150" t="str">
        <f>IF(Tbl.Kosten[[#This Row],[Pnr.]]=GN$7,Tbl.Kosten[[#This Row],[Te financieren]],"")</f>
        <v/>
      </c>
      <c r="GO25" s="150" t="str">
        <f>IF(Tbl.Kosten[[#This Row],[Pnr.]]=GO$7,Tbl.Kosten[[#This Row],[Te financieren]],"")</f>
        <v/>
      </c>
      <c r="GP25" s="150" t="str">
        <f>IF(Tbl.Kosten[[#This Row],[Pnr.]]=GP$7,Tbl.Kosten[[#This Row],[Te financieren]],"")</f>
        <v/>
      </c>
      <c r="GQ25" s="150" t="str">
        <f>IF(Tbl.Kosten[[#This Row],[Pnr.]]=GQ$7,Tbl.Kosten[[#This Row],[Te financieren]],"")</f>
        <v/>
      </c>
      <c r="GR25" s="150" t="str">
        <f>IF(Tbl.Kosten[[#This Row],[Pnr.]]=GR$7,Tbl.Kosten[[#This Row],[Te financieren]],"")</f>
        <v/>
      </c>
      <c r="GS25" s="150" t="str">
        <f>IF(Tbl.Kosten[[#This Row],[Pnr.]]=GS$7,Tbl.Kosten[[#This Row],[Te financieren]],"")</f>
        <v/>
      </c>
      <c r="GT25" s="150" t="str">
        <f>IF(Tbl.Kosten[[#This Row],[Pnr.]]=GT$7,Tbl.Kosten[[#This Row],[Te financieren]],"")</f>
        <v/>
      </c>
      <c r="GU25" s="150" t="str">
        <f>IF(Tbl.Kosten[[#This Row],[Pnr.]]=GU$7,Tbl.Kosten[[#This Row],[Te financieren]],"")</f>
        <v/>
      </c>
      <c r="GV25" s="150" t="str">
        <f>IF(Tbl.Kosten[[#This Row],[Pnr.]]=GV$7,Tbl.Kosten[[#This Row],[Te financieren]],"")</f>
        <v/>
      </c>
      <c r="GW25" s="150" t="str">
        <f>IF(Tbl.Kosten[[#This Row],[Pnr.]]=GW$7,Tbl.Kosten[[#This Row],[Te financieren]],"")</f>
        <v/>
      </c>
      <c r="GX25" s="150" t="str">
        <f>IF(Tbl.Kosten[[#This Row],[Pnr.]]=GX$7,Tbl.Kosten[[#This Row],[Te financieren]],"")</f>
        <v/>
      </c>
      <c r="GY25" s="150" t="str">
        <f>IF(Tbl.Kosten[[#This Row],[Pnr.]]=GY$7,Tbl.Kosten[[#This Row],[Te financieren]],"")</f>
        <v/>
      </c>
      <c r="GZ25" s="150" t="str">
        <f>IF(Tbl.Kosten[[#This Row],[Pnr.]]=GZ$7,Tbl.Kosten[[#This Row],[Te financieren]],"")</f>
        <v/>
      </c>
      <c r="HA25" s="150" t="str">
        <f>IF(Tbl.Kosten[[#This Row],[Pnr.]]=HA$7,Tbl.Kosten[[#This Row],[Te financieren]],"")</f>
        <v/>
      </c>
      <c r="HB25" s="150" t="str">
        <f>IF(Tbl.Kosten[[#This Row],[Pnr.]]=HB$7,Tbl.Kosten[[#This Row],[Te financieren]],"")</f>
        <v/>
      </c>
      <c r="HC25" s="150" t="str">
        <f>IF(Tbl.Kosten[[#This Row],[Pnr.]]=HC$7,Tbl.Kosten[[#This Row],[Te financieren]],"")</f>
        <v/>
      </c>
      <c r="HD25" s="150" t="str">
        <f>IF(Tbl.Kosten[[#This Row],[Pnr.]]=HD$7,Tbl.Kosten[[#This Row],[Te financieren]],"")</f>
        <v/>
      </c>
      <c r="HE25" s="150" t="str">
        <f>IF(Tbl.Kosten[[#This Row],[Pnr.]]=HE$7,Tbl.Kosten[[#This Row],[Te financieren]],"")</f>
        <v/>
      </c>
      <c r="HF25" s="150" t="str">
        <f>IF(Tbl.Kosten[[#This Row],[Pnr.]]=HF$7,Tbl.Kosten[[#This Row],[Te financieren]],"")</f>
        <v/>
      </c>
      <c r="HG25" s="150" t="str">
        <f>IF(Tbl.Kosten[[#This Row],[Pnr.]]=HG$7,Tbl.Kosten[[#This Row],[Te financieren]],"")</f>
        <v/>
      </c>
      <c r="HH25" s="150" t="str">
        <f>IF(Tbl.Kosten[[#This Row],[Pnr.]]=HH$7,Tbl.Kosten[[#This Row],[Te financieren]],"")</f>
        <v/>
      </c>
      <c r="HI25" s="150" t="str">
        <f>IF(Tbl.Kosten[[#This Row],[Pnr.]]=HI$7,Tbl.Kosten[[#This Row],[Te financieren]],"")</f>
        <v/>
      </c>
      <c r="HJ25" s="150" t="str">
        <f>IF(Tbl.Kosten[[#This Row],[Pnr.]]=HJ$7,Tbl.Kosten[[#This Row],[Te financieren]],"")</f>
        <v/>
      </c>
      <c r="HK25" s="150" t="str">
        <f>IF(Tbl.Kosten[[#This Row],[Pnr.]]=HK$7,Tbl.Kosten[[#This Row],[Te financieren]],"")</f>
        <v/>
      </c>
      <c r="HL25" s="150" t="str">
        <f>IF(Tbl.Kosten[[#This Row],[Pnr.]]=HL$7,Tbl.Kosten[[#This Row],[Te financieren]],"")</f>
        <v/>
      </c>
      <c r="HM25" s="150" t="str">
        <f>IF(Tbl.Kosten[[#This Row],[Pnr.]]=HM$7,Tbl.Kosten[[#This Row],[Te financieren]],"")</f>
        <v/>
      </c>
      <c r="HN25" s="150" t="str">
        <f>IF(Tbl.Kosten[[#This Row],[Pnr.]]=HN$7,Tbl.Kosten[[#This Row],[Te financieren]],"")</f>
        <v/>
      </c>
      <c r="HO25" s="150" t="str">
        <f>IF(Tbl.Kosten[[#This Row],[Pnr.]]=HO$7,Tbl.Kosten[[#This Row],[Te financieren]],"")</f>
        <v/>
      </c>
      <c r="HP25" s="150" t="str">
        <f>IF(Tbl.Kosten[[#This Row],[Pnr.]]=HP$7,Tbl.Kosten[[#This Row],[Te financieren]],"")</f>
        <v/>
      </c>
      <c r="HQ25" s="150" t="str">
        <f>IF(Tbl.Kosten[[#This Row],[Pnr.]]=HQ$7,Tbl.Kosten[[#This Row],[Te financieren]],"")</f>
        <v/>
      </c>
      <c r="HR25" s="150" t="str">
        <f>IF(Tbl.Kosten[[#This Row],[Pnr.]]=HR$7,Tbl.Kosten[[#This Row],[Te financieren]],"")</f>
        <v/>
      </c>
      <c r="HS25" s="150" t="str">
        <f>IF(Tbl.Kosten[[#This Row],[Pnr.]]=HS$7,Tbl.Kosten[[#This Row],[Te financieren]],"")</f>
        <v/>
      </c>
      <c r="HT25" s="150" t="str">
        <f>IF(Tbl.Kosten[[#This Row],[Pnr.]]=HT$7,Tbl.Kosten[[#This Row],[Te financieren]],"")</f>
        <v/>
      </c>
      <c r="HU25" s="150" t="str">
        <f>IF(Tbl.Kosten[[#This Row],[Pnr.]]=HU$7,Tbl.Kosten[[#This Row],[Te financieren]],"")</f>
        <v/>
      </c>
      <c r="HV25" s="150" t="str">
        <f>IF(Tbl.Kosten[[#This Row],[Pnr.]]=HV$7,Tbl.Kosten[[#This Row],[Te financieren]],"")</f>
        <v/>
      </c>
      <c r="HW25" s="150" t="str">
        <f>IF(Tbl.Kosten[[#This Row],[Pnr.]]=HW$7,Tbl.Kosten[[#This Row],[Te financieren]],"")</f>
        <v/>
      </c>
    </row>
    <row r="26" spans="2:231" x14ac:dyDescent="0.3">
      <c r="B26" s="134"/>
      <c r="C26" s="137"/>
      <c r="D26" s="136"/>
      <c r="E26" s="261"/>
      <c r="F26" s="135"/>
      <c r="G26" s="11" t="str">
        <f>IF(Tbl.Kosten[[#This Row],[Medewerker e/o 
functie]]&lt;&gt;"",_xlfn.XLOOKUP(Tbl.Kosten[[#This Row],[Medewerker e/o 
functie]],Tbl.Uurtarief[Medewerker en/of functie],Tbl.Uurtarief[Uurtarief],"",0,1),"")</f>
        <v/>
      </c>
      <c r="H26" s="121">
        <f>IFERROR(Tbl.Kosten[[#This Row],[Uren]]*Tbl.Kosten[[#This Row],[Uurtarief]],0)</f>
        <v>0</v>
      </c>
      <c r="I26" s="119" t="str">
        <f>IF(Tbl.Kosten[[#This Row],[Subtotaal uren]]&lt;&gt;0,_xlfn.XLOOKUP(Tbl.Kosten[[#This Row],[Medewerker e/o 
functie]],Tbl.Uurtarief[Medewerker en/of functie],Tbl.Uurtarief[Kostensoort arbeid],"",0,1),"")</f>
        <v/>
      </c>
      <c r="J26" s="137"/>
      <c r="K26" s="135"/>
      <c r="L26" s="139" t="str">
        <f>IF(Tbl.Kosten[[#This Row],[Activum]]&lt;&gt;"",_xlfn.XLOOKUP(Tbl.Kosten[[#This Row],[Activum]],Tbl.Afschrijvingskosten[Activum],Tbl.Afschrijvingskosten[Tarief per afschrijvings-eenheid],"",0,1),"")</f>
        <v/>
      </c>
      <c r="M26" s="122">
        <f>IFERROR(Tbl.Kosten[[#This Row],[Een-
heden]]*Tbl.Kosten[[#This Row],[Afschrijvings-
tarief]],0)</f>
        <v>0</v>
      </c>
      <c r="N26" s="122" t="str">
        <f>IF(Tbl.Kosten[[#This Row],[Subtotaal afschrijving]]&lt;&gt;0,Lijsten!$A$7,"")</f>
        <v/>
      </c>
      <c r="O26" s="140"/>
      <c r="P26" s="135"/>
      <c r="Q26" s="138"/>
      <c r="R26" s="122">
        <f>IFERROR(Tbl.Kosten[[#This Row],[Aantal]]*Tbl.Kosten[[#This Row],[Tarief]],0)</f>
        <v>0</v>
      </c>
      <c r="S26" s="8">
        <f>IFERROR(Tbl.Kosten[[#This Row],[Subtotaal overige kosten]]+Tbl.Kosten[[#This Row],[Subtotaal uren]]+Tbl.Kosten[[#This Row],[Subtotaal afschrijving]],0)</f>
        <v>0</v>
      </c>
      <c r="T26" s="8">
        <f>IFERROR(Tbl.Kosten[[#This Row],[Totaal kosten]]*Tbl.Kosten[[#This Row],[Subsidie%]],0)</f>
        <v>0</v>
      </c>
      <c r="U26" s="4" t="str" cm="1">
        <f t="array" ref="U26">IFERROR(_xlfn.IFS(Tbl.Kosten[[#This Row],[Subtotaal uren]]&lt;&gt;0,Tbl.Kosten[[#This Row],[Kostensoort arbeid]],Tbl.Kosten[[#This Row],[Subtotaal afschrijving]]&lt;&gt;0,Tbl.Kosten[[#This Row],[Kostensoort afschrijving]],Tbl.Kosten[[#This Row],[Subtotaal overige kosten]]&lt;&gt;0,Tbl.Kosten[[#This Row],[Kostensoort overig]]),"")</f>
        <v/>
      </c>
      <c r="V26" s="4" t="str">
        <f>IFERROR(_xlfn.XLOOKUP(Tbl.Kosten[[#This Row],[Activiteitencode]],Tbl.Activiteiten[Activiteitcode],Tbl.Activiteiten[Werkpakketcode],"",0,1),"")</f>
        <v/>
      </c>
      <c r="W26" s="4" t="str">
        <f>IFERROR(_xlfn.XLOOKUP(Tbl.Kosten[[#This Row],[Werkpakketcode]],Tbl.Werkpakketten[Werkpakketcode],Tbl.Werkpakketten[Subsidiabele activiteit],"",0,1),"")</f>
        <v/>
      </c>
      <c r="X26" s="12">
        <f>IFERROR(_xlfn.XLOOKUP(Tbl.Kosten[[#This Row],[Sanr.]],Tbl.Subsidiehoogte[SAnr.],Tbl.Subsidiehoogte[Sub. Percentage],0,0,1),0)</f>
        <v>0</v>
      </c>
      <c r="Y26" s="144" t="str">
        <f>IFERROR(_xlfn.XLOOKUP(Tbl.Kosten[[#This Row],[Partnercode]],Tbl.Projectpartners[Partnercode],Tbl.Projectpartners[PNr.],"",0,1),"")</f>
        <v>P1</v>
      </c>
      <c r="Z26" s="148">
        <f>IF(Tbl.Kosten[[#This Row],[Pnr.]]=Z$7,Tbl.Kosten[[#This Row],[Totaal kosten]],"")</f>
        <v>0</v>
      </c>
      <c r="AA26" s="148" t="str">
        <f>IF(Tbl.Kosten[[#This Row],[Pnr.]]=AA$7,Tbl.Kosten[[#This Row],[Totaal kosten]],"")</f>
        <v/>
      </c>
      <c r="AB26" s="148" t="str">
        <f>IF(Tbl.Kosten[[#This Row],[Pnr.]]=AB$7,Tbl.Kosten[[#This Row],[Totaal kosten]],"")</f>
        <v/>
      </c>
      <c r="AC26" s="148" t="str">
        <f>IF(Tbl.Kosten[[#This Row],[Pnr.]]=AC$7,Tbl.Kosten[[#This Row],[Totaal kosten]],"")</f>
        <v/>
      </c>
      <c r="AD26" s="148" t="str">
        <f>IF(Tbl.Kosten[[#This Row],[Pnr.]]=AD$7,Tbl.Kosten[[#This Row],[Totaal kosten]],"")</f>
        <v/>
      </c>
      <c r="AE26" s="148" t="str">
        <f>IF(Tbl.Kosten[[#This Row],[Pnr.]]=AE$7,Tbl.Kosten[[#This Row],[Totaal kosten]],"")</f>
        <v/>
      </c>
      <c r="AF26" s="148" t="str">
        <f>IF(Tbl.Kosten[[#This Row],[Pnr.]]=AF$7,Tbl.Kosten[[#This Row],[Totaal kosten]],"")</f>
        <v/>
      </c>
      <c r="AG26" s="148" t="str">
        <f>IF(Tbl.Kosten[[#This Row],[Pnr.]]=AG$7,Tbl.Kosten[[#This Row],[Totaal kosten]],"")</f>
        <v/>
      </c>
      <c r="AH26" s="148" t="str">
        <f>IF(Tbl.Kosten[[#This Row],[Pnr.]]=AH$7,Tbl.Kosten[[#This Row],[Totaal kosten]],"")</f>
        <v/>
      </c>
      <c r="AI26" s="148" t="str">
        <f>IF(Tbl.Kosten[[#This Row],[Pnr.]]=AI$7,Tbl.Kosten[[#This Row],[Totaal kosten]],"")</f>
        <v/>
      </c>
      <c r="AJ26" s="148" t="str">
        <f>IF(Tbl.Kosten[[#This Row],[Pnr.]]=AJ$7,Tbl.Kosten[[#This Row],[Totaal kosten]],"")</f>
        <v/>
      </c>
      <c r="AK26" s="148" t="str">
        <f>IF(Tbl.Kosten[[#This Row],[Pnr.]]=AK$7,Tbl.Kosten[[#This Row],[Totaal kosten]],"")</f>
        <v/>
      </c>
      <c r="AL26" s="148" t="str">
        <f>IF(Tbl.Kosten[[#This Row],[Pnr.]]=AL$7,Tbl.Kosten[[#This Row],[Totaal kosten]],"")</f>
        <v/>
      </c>
      <c r="AM26" s="148" t="str">
        <f>IF(Tbl.Kosten[[#This Row],[Pnr.]]=AM$7,Tbl.Kosten[[#This Row],[Totaal kosten]],"")</f>
        <v/>
      </c>
      <c r="AN26" s="148" t="str">
        <f>IF(Tbl.Kosten[[#This Row],[Pnr.]]=AN$7,Tbl.Kosten[[#This Row],[Totaal kosten]],"")</f>
        <v/>
      </c>
      <c r="AO26" s="148" t="str">
        <f>IF(Tbl.Kosten[[#This Row],[Pnr.]]=AO$7,Tbl.Kosten[[#This Row],[Totaal kosten]],"")</f>
        <v/>
      </c>
      <c r="AP26" s="148" t="str">
        <f>IF(Tbl.Kosten[[#This Row],[Pnr.]]=AP$7,Tbl.Kosten[[#This Row],[Totaal kosten]],"")</f>
        <v/>
      </c>
      <c r="AQ26" s="148" t="str">
        <f>IF(Tbl.Kosten[[#This Row],[Pnr.]]=AQ$7,Tbl.Kosten[[#This Row],[Totaal kosten]],"")</f>
        <v/>
      </c>
      <c r="AR26" s="148" t="str">
        <f>IF(Tbl.Kosten[[#This Row],[Pnr.]]=AR$7,Tbl.Kosten[[#This Row],[Totaal kosten]],"")</f>
        <v/>
      </c>
      <c r="AS26" s="148" t="str">
        <f>IF(Tbl.Kosten[[#This Row],[Pnr.]]=AS$7,Tbl.Kosten[[#This Row],[Totaal kosten]],"")</f>
        <v/>
      </c>
      <c r="AT26" s="148" t="str">
        <f>IF(Tbl.Kosten[[#This Row],[Pnr.]]=AT$7,Tbl.Kosten[[#This Row],[Totaal kosten]],"")</f>
        <v/>
      </c>
      <c r="AU26" s="148" t="str">
        <f>IF(Tbl.Kosten[[#This Row],[Pnr.]]=AU$7,Tbl.Kosten[[#This Row],[Totaal kosten]],"")</f>
        <v/>
      </c>
      <c r="AV26" s="148" t="str">
        <f>IF(Tbl.Kosten[[#This Row],[Pnr.]]=AV$7,Tbl.Kosten[[#This Row],[Totaal kosten]],"")</f>
        <v/>
      </c>
      <c r="AW26" s="148" t="str">
        <f>IF(Tbl.Kosten[[#This Row],[Pnr.]]=AW$7,Tbl.Kosten[[#This Row],[Totaal kosten]],"")</f>
        <v/>
      </c>
      <c r="AX26" s="148" t="str">
        <f>IF(Tbl.Kosten[[#This Row],[Pnr.]]=AX$7,Tbl.Kosten[[#This Row],[Totaal kosten]],"")</f>
        <v/>
      </c>
      <c r="AY26" s="148" t="str">
        <f>IF(Tbl.Kosten[[#This Row],[Pnr.]]=AY$7,Tbl.Kosten[[#This Row],[Totaal kosten]],"")</f>
        <v/>
      </c>
      <c r="AZ26" s="148" t="str">
        <f>IF(Tbl.Kosten[[#This Row],[Pnr.]]=AZ$7,Tbl.Kosten[[#This Row],[Totaal kosten]],"")</f>
        <v/>
      </c>
      <c r="BA26" s="148" t="str">
        <f>IF(Tbl.Kosten[[#This Row],[Pnr.]]=BA$7,Tbl.Kosten[[#This Row],[Totaal kosten]],"")</f>
        <v/>
      </c>
      <c r="BB26" s="148" t="str">
        <f>IF(Tbl.Kosten[[#This Row],[Pnr.]]=BB$7,Tbl.Kosten[[#This Row],[Totaal kosten]],"")</f>
        <v/>
      </c>
      <c r="BC26" s="148" t="str">
        <f>IF(Tbl.Kosten[[#This Row],[Pnr.]]=BC$7,Tbl.Kosten[[#This Row],[Totaal kosten]],"")</f>
        <v/>
      </c>
      <c r="BD26" s="148" t="str">
        <f>IF(Tbl.Kosten[[#This Row],[Pnr.]]=BD$7,Tbl.Kosten[[#This Row],[Totaal kosten]],"")</f>
        <v/>
      </c>
      <c r="BE26" s="148" t="str">
        <f>IF(Tbl.Kosten[[#This Row],[Pnr.]]=BE$7,Tbl.Kosten[[#This Row],[Totaal kosten]],"")</f>
        <v/>
      </c>
      <c r="BF26" s="148" t="str">
        <f>IF(Tbl.Kosten[[#This Row],[Pnr.]]=BF$7,Tbl.Kosten[[#This Row],[Totaal kosten]],"")</f>
        <v/>
      </c>
      <c r="BG26" s="148" t="str">
        <f>IF(Tbl.Kosten[[#This Row],[Pnr.]]=BG$7,Tbl.Kosten[[#This Row],[Totaal kosten]],"")</f>
        <v/>
      </c>
      <c r="BH26" s="148" t="str">
        <f>IF(Tbl.Kosten[[#This Row],[Pnr.]]=BH$7,Tbl.Kosten[[#This Row],[Totaal kosten]],"")</f>
        <v/>
      </c>
      <c r="BI26" s="148" t="str">
        <f>IF(Tbl.Kosten[[#This Row],[Pnr.]]=BI$7,Tbl.Kosten[[#This Row],[Totaal kosten]],"")</f>
        <v/>
      </c>
      <c r="BJ26" s="148" t="str">
        <f>IF(Tbl.Kosten[[#This Row],[Pnr.]]=BJ$7,Tbl.Kosten[[#This Row],[Totaal kosten]],"")</f>
        <v/>
      </c>
      <c r="BK26" s="148" t="str">
        <f>IF(Tbl.Kosten[[#This Row],[Pnr.]]=BK$7,Tbl.Kosten[[#This Row],[Totaal kosten]],"")</f>
        <v/>
      </c>
      <c r="BL26" s="148" t="str">
        <f>IF(Tbl.Kosten[[#This Row],[Pnr.]]=BL$7,Tbl.Kosten[[#This Row],[Totaal kosten]],"")</f>
        <v/>
      </c>
      <c r="BM26" s="148" t="str">
        <f>IF(Tbl.Kosten[[#This Row],[Pnr.]]=BM$7,Tbl.Kosten[[#This Row],[Totaal kosten]],"")</f>
        <v/>
      </c>
      <c r="BN26" s="148" t="str">
        <f>IF(Tbl.Kosten[[#This Row],[Pnr.]]=BN$7,Tbl.Kosten[[#This Row],[Totaal kosten]],"")</f>
        <v/>
      </c>
      <c r="BO26" s="148" t="str">
        <f>IF(Tbl.Kosten[[#This Row],[Pnr.]]=BO$7,Tbl.Kosten[[#This Row],[Totaal kosten]],"")</f>
        <v/>
      </c>
      <c r="BP26" s="148" t="str">
        <f>IF(Tbl.Kosten[[#This Row],[Pnr.]]=BP$7,Tbl.Kosten[[#This Row],[Totaal kosten]],"")</f>
        <v/>
      </c>
      <c r="BQ26" s="148" t="str">
        <f>IF(Tbl.Kosten[[#This Row],[Pnr.]]=BQ$7,Tbl.Kosten[[#This Row],[Totaal kosten]],"")</f>
        <v/>
      </c>
      <c r="BR26" s="148" t="str">
        <f>IF(Tbl.Kosten[[#This Row],[Pnr.]]=BR$7,Tbl.Kosten[[#This Row],[Totaal kosten]],"")</f>
        <v/>
      </c>
      <c r="BS26" s="148" t="str">
        <f>IF(Tbl.Kosten[[#This Row],[Pnr.]]=BS$7,Tbl.Kosten[[#This Row],[Totaal kosten]],"")</f>
        <v/>
      </c>
      <c r="BT26" s="148" t="str">
        <f>IF(Tbl.Kosten[[#This Row],[Pnr.]]=BT$7,Tbl.Kosten[[#This Row],[Totaal kosten]],"")</f>
        <v/>
      </c>
      <c r="BU26" s="148" t="str">
        <f>IF(Tbl.Kosten[[#This Row],[Pnr.]]=BU$7,Tbl.Kosten[[#This Row],[Totaal kosten]],"")</f>
        <v/>
      </c>
      <c r="BV26" s="148" t="str">
        <f>IF(Tbl.Kosten[[#This Row],[Pnr.]]=BV$7,Tbl.Kosten[[#This Row],[Totaal kosten]],"")</f>
        <v/>
      </c>
      <c r="BW26" s="148" t="str">
        <f>IF(Tbl.Kosten[[#This Row],[Pnr.]]=BW$7,Tbl.Kosten[[#This Row],[Totaal kosten]],"")</f>
        <v/>
      </c>
      <c r="BX26" s="148" t="str">
        <f>IFERROR(_xlfn.XLOOKUP(Tbl.Kosten[[#This Row],[Werkpakketcode]],Tbl.Werkpakketten[Werkpakketcode],Tbl.Werkpakketten[WPnr.],"",0,1),"")</f>
        <v/>
      </c>
      <c r="BY26" s="148" t="str">
        <f>IF(Tbl.Kosten[[#This Row],[WPnr.]]=BY$7,Tbl.Kosten[[#This Row],[Totaal kosten]],"")</f>
        <v/>
      </c>
      <c r="BZ26" s="148" t="str">
        <f>IF(Tbl.Kosten[[#This Row],[WPnr.]]=BZ$7,Tbl.Kosten[[#This Row],[Totaal kosten]],"")</f>
        <v/>
      </c>
      <c r="CA26" s="148" t="str">
        <f>IF(Tbl.Kosten[[#This Row],[WPnr.]]=CA$7,Tbl.Kosten[[#This Row],[Totaal kosten]],"")</f>
        <v/>
      </c>
      <c r="CB26" s="148" t="str">
        <f>IF(Tbl.Kosten[[#This Row],[WPnr.]]=CB$7,Tbl.Kosten[[#This Row],[Totaal kosten]],"")</f>
        <v/>
      </c>
      <c r="CC26" s="148" t="str">
        <f>IF(Tbl.Kosten[[#This Row],[WPnr.]]=CC$7,Tbl.Kosten[[#This Row],[Totaal kosten]],"")</f>
        <v/>
      </c>
      <c r="CD26" s="148" t="str">
        <f>IF(Tbl.Kosten[[#This Row],[WPnr.]]=CD$7,Tbl.Kosten[[#This Row],[Totaal kosten]],"")</f>
        <v/>
      </c>
      <c r="CE26" s="148" t="str">
        <f>IF(Tbl.Kosten[[#This Row],[WPnr.]]=CE$7,Tbl.Kosten[[#This Row],[Totaal kosten]],"")</f>
        <v/>
      </c>
      <c r="CF26" s="148" t="str">
        <f>IF(Tbl.Kosten[[#This Row],[WPnr.]]=CF$7,Tbl.Kosten[[#This Row],[Totaal kosten]],"")</f>
        <v/>
      </c>
      <c r="CG26" s="148" t="str">
        <f>IF(Tbl.Kosten[[#This Row],[WPnr.]]=CG$7,Tbl.Kosten[[#This Row],[Totaal kosten]],"")</f>
        <v/>
      </c>
      <c r="CH26" s="148" t="str">
        <f>IF(Tbl.Kosten[[#This Row],[WPnr.]]=CH$7,Tbl.Kosten[[#This Row],[Totaal kosten]],"")</f>
        <v/>
      </c>
      <c r="CI26" s="148" t="str">
        <f>IF(Tbl.Kosten[[#This Row],[WPnr.]]=CI$7,Tbl.Kosten[[#This Row],[Totaal kosten]],"")</f>
        <v/>
      </c>
      <c r="CJ26" s="148" t="str">
        <f>IF(Tbl.Kosten[[#This Row],[WPnr.]]=CJ$7,Tbl.Kosten[[#This Row],[Totaal kosten]],"")</f>
        <v/>
      </c>
      <c r="CK26" s="148" t="str">
        <f>IF(Tbl.Kosten[[#This Row],[WPnr.]]=CK$7,Tbl.Kosten[[#This Row],[Totaal kosten]],"")</f>
        <v/>
      </c>
      <c r="CL26" s="148" t="str">
        <f>IF(Tbl.Kosten[[#This Row],[WPnr.]]=CL$7,Tbl.Kosten[[#This Row],[Totaal kosten]],"")</f>
        <v/>
      </c>
      <c r="CM26" s="148" t="str">
        <f>IF(Tbl.Kosten[[#This Row],[WPnr.]]=CM$7,Tbl.Kosten[[#This Row],[Totaal kosten]],"")</f>
        <v/>
      </c>
      <c r="CN26" s="148" t="str">
        <f>IF(Tbl.Kosten[[#This Row],[WPnr.]]=CN$7,Tbl.Kosten[[#This Row],[Totaal kosten]],"")</f>
        <v/>
      </c>
      <c r="CO26" s="148" t="str">
        <f>IF(Tbl.Kosten[[#This Row],[WPnr.]]=CO$7,Tbl.Kosten[[#This Row],[Totaal kosten]],"")</f>
        <v/>
      </c>
      <c r="CP26" s="148" t="str">
        <f>IF(Tbl.Kosten[[#This Row],[WPnr.]]=CP$7,Tbl.Kosten[[#This Row],[Totaal kosten]],"")</f>
        <v/>
      </c>
      <c r="CQ26" s="148" t="str">
        <f>IF(Tbl.Kosten[[#This Row],[WPnr.]]=CQ$7,Tbl.Kosten[[#This Row],[Totaal kosten]],"")</f>
        <v/>
      </c>
      <c r="CR26" s="148" t="str">
        <f>IF(Tbl.Kosten[[#This Row],[WPnr.]]=CR$7,Tbl.Kosten[[#This Row],[Totaal kosten]],"")</f>
        <v/>
      </c>
      <c r="CS26" s="148" t="str">
        <f>IF(Tbl.Kosten[[#This Row],[WPnr.]]=CS$7,Tbl.Kosten[[#This Row],[Totaal kosten]],"")</f>
        <v/>
      </c>
      <c r="CT26" s="148" t="str">
        <f>IF(Tbl.Kosten[[#This Row],[WPnr.]]=CT$7,Tbl.Kosten[[#This Row],[Totaal kosten]],"")</f>
        <v/>
      </c>
      <c r="CU26" s="148" t="str">
        <f>IF(Tbl.Kosten[[#This Row],[WPnr.]]=CU$7,Tbl.Kosten[[#This Row],[Totaal kosten]],"")</f>
        <v/>
      </c>
      <c r="CV26" s="148" t="str">
        <f>IF(Tbl.Kosten[[#This Row],[WPnr.]]=CV$7,Tbl.Kosten[[#This Row],[Totaal kosten]],"")</f>
        <v/>
      </c>
      <c r="CW26" s="148" t="str">
        <f>IF(Tbl.Kosten[[#This Row],[WPnr.]]=CW$7,Tbl.Kosten[[#This Row],[Totaal kosten]],"")</f>
        <v/>
      </c>
      <c r="CX26" s="148" t="str">
        <f>IF(Tbl.Kosten[[#This Row],[WPnr.]]=CX$7,Tbl.Kosten[[#This Row],[Totaal kosten]],"")</f>
        <v/>
      </c>
      <c r="CY26" s="148" t="str">
        <f>IF(Tbl.Kosten[[#This Row],[WPnr.]]=CY$7,Tbl.Kosten[[#This Row],[Totaal kosten]],"")</f>
        <v/>
      </c>
      <c r="CZ26" s="148" t="str">
        <f>IF(Tbl.Kosten[[#This Row],[WPnr.]]=CZ$7,Tbl.Kosten[[#This Row],[Totaal kosten]],"")</f>
        <v/>
      </c>
      <c r="DA26" s="148" t="str">
        <f>IF(Tbl.Kosten[[#This Row],[WPnr.]]=DA$7,Tbl.Kosten[[#This Row],[Totaal kosten]],"")</f>
        <v/>
      </c>
      <c r="DB26" s="148" t="str">
        <f>IF(Tbl.Kosten[[#This Row],[WPnr.]]=DB$7,Tbl.Kosten[[#This Row],[Totaal kosten]],"")</f>
        <v/>
      </c>
      <c r="DC26" s="148" t="str">
        <f>IF(Tbl.Kosten[[#This Row],[WPnr.]]=DC$7,Tbl.Kosten[[#This Row],[Totaal kosten]],"")</f>
        <v/>
      </c>
      <c r="DD26" s="148" t="str">
        <f>IF(Tbl.Kosten[[#This Row],[WPnr.]]=DD$7,Tbl.Kosten[[#This Row],[Totaal kosten]],"")</f>
        <v/>
      </c>
      <c r="DE26" s="148" t="str">
        <f>IF(Tbl.Kosten[[#This Row],[WPnr.]]=DE$7,Tbl.Kosten[[#This Row],[Totaal kosten]],"")</f>
        <v/>
      </c>
      <c r="DF26" s="148" t="str">
        <f>IF(Tbl.Kosten[[#This Row],[WPnr.]]=DF$7,Tbl.Kosten[[#This Row],[Totaal kosten]],"")</f>
        <v/>
      </c>
      <c r="DG26" s="148" t="str">
        <f>IF(Tbl.Kosten[[#This Row],[WPnr.]]=DG$7,Tbl.Kosten[[#This Row],[Totaal kosten]],"")</f>
        <v/>
      </c>
      <c r="DH26" s="148" t="str">
        <f>IF(Tbl.Kosten[[#This Row],[WPnr.]]=DH$7,Tbl.Kosten[[#This Row],[Totaal kosten]],"")</f>
        <v/>
      </c>
      <c r="DI26" s="148" t="str">
        <f>IF(Tbl.Kosten[[#This Row],[WPnr.]]=DI$7,Tbl.Kosten[[#This Row],[Totaal kosten]],"")</f>
        <v/>
      </c>
      <c r="DJ26" s="148" t="str">
        <f>IF(Tbl.Kosten[[#This Row],[WPnr.]]=DJ$7,Tbl.Kosten[[#This Row],[Totaal kosten]],"")</f>
        <v/>
      </c>
      <c r="DK26" s="148" t="str">
        <f>IF(Tbl.Kosten[[#This Row],[WPnr.]]=DK$7,Tbl.Kosten[[#This Row],[Totaal kosten]],"")</f>
        <v/>
      </c>
      <c r="DL26" s="148" t="str">
        <f>IF(Tbl.Kosten[[#This Row],[WPnr.]]=DL$7,Tbl.Kosten[[#This Row],[Totaal kosten]],"")</f>
        <v/>
      </c>
      <c r="DM26" s="148" t="str">
        <f>IF(Tbl.Kosten[[#This Row],[WPnr.]]=DM$7,Tbl.Kosten[[#This Row],[Totaal kosten]],"")</f>
        <v/>
      </c>
      <c r="DN26" s="148" t="str">
        <f>IF(Tbl.Kosten[[#This Row],[WPnr.]]=DN$7,Tbl.Kosten[[#This Row],[Totaal kosten]],"")</f>
        <v/>
      </c>
      <c r="DO26" s="148" t="str">
        <f>IF(Tbl.Kosten[[#This Row],[WPnr.]]=DO$7,Tbl.Kosten[[#This Row],[Totaal kosten]],"")</f>
        <v/>
      </c>
      <c r="DP26" s="148" t="str">
        <f>IF(Tbl.Kosten[[#This Row],[WPnr.]]=DP$7,Tbl.Kosten[[#This Row],[Totaal kosten]],"")</f>
        <v/>
      </c>
      <c r="DQ26" s="148" t="str">
        <f>IF(Tbl.Kosten[[#This Row],[WPnr.]]=DQ$7,Tbl.Kosten[[#This Row],[Totaal kosten]],"")</f>
        <v/>
      </c>
      <c r="DR26" s="148" t="str">
        <f>IF(Tbl.Kosten[[#This Row],[WPnr.]]=DR$7,Tbl.Kosten[[#This Row],[Totaal kosten]],"")</f>
        <v/>
      </c>
      <c r="DS26" s="148" t="str">
        <f>IF(Tbl.Kosten[[#This Row],[WPnr.]]=DS$7,Tbl.Kosten[[#This Row],[Totaal kosten]],"")</f>
        <v/>
      </c>
      <c r="DT26" s="148" t="str">
        <f>IF(Tbl.Kosten[[#This Row],[WPnr.]]=DT$7,Tbl.Kosten[[#This Row],[Totaal kosten]],"")</f>
        <v/>
      </c>
      <c r="DU26" s="148" t="str">
        <f>IF(Tbl.Kosten[[#This Row],[WPnr.]]=DU$7,Tbl.Kosten[[#This Row],[Totaal kosten]],"")</f>
        <v/>
      </c>
      <c r="DV26" s="148" t="str">
        <f>IF(Tbl.Kosten[[#This Row],[WPnr.]]=DV$7,Tbl.Kosten[[#This Row],[Totaal kosten]],"")</f>
        <v/>
      </c>
      <c r="DW26" s="150" t="str">
        <f>IFERROR(_xlfn.XLOOKUP(Tbl.Kosten[[#This Row],[Kostensoort]],Tbl.Kostensoorten[Kostensoorten],Tbl.Kostensoorten[KSnr.],"",0,1),"")</f>
        <v/>
      </c>
      <c r="DX26" s="150" t="str">
        <f>IF(Tbl.Kosten[[#This Row],[KSnr.]]=DX$7,Tbl.Kosten[[#This Row],[Totaal kosten]],"")</f>
        <v/>
      </c>
      <c r="DY26" s="150" t="str">
        <f>IF(Tbl.Kosten[[#This Row],[KSnr.]]=DY$7,Tbl.Kosten[[#This Row],[Totaal kosten]],"")</f>
        <v/>
      </c>
      <c r="DZ26" s="150" t="str">
        <f>IF(Tbl.Kosten[[#This Row],[KSnr.]]=DZ$7,Tbl.Kosten[[#This Row],[Totaal kosten]],"")</f>
        <v/>
      </c>
      <c r="EA26" s="150" t="str">
        <f>IF(Tbl.Kosten[[#This Row],[KSnr.]]=EA$7,Tbl.Kosten[[#This Row],[Totaal kosten]],"")</f>
        <v/>
      </c>
      <c r="EB26" s="150" t="str">
        <f>IF(Tbl.Kosten[[#This Row],[KSnr.]]=EB$7,Tbl.Kosten[[#This Row],[Totaal kosten]],"")</f>
        <v/>
      </c>
      <c r="EC26" s="150" t="str">
        <f>IF(Tbl.Kosten[[#This Row],[KSnr.]]=EC$7,Tbl.Kosten[[#This Row],[Totaal kosten]],"")</f>
        <v/>
      </c>
      <c r="ED26" s="150" t="str">
        <f>IF(Tbl.Kosten[[#This Row],[KSnr.]]=ED$7,Tbl.Kosten[[#This Row],[Totaal kosten]],"")</f>
        <v/>
      </c>
      <c r="EE26" s="150" t="str">
        <f>IF(Tbl.Kosten[[#This Row],[KSnr.]]=EE$7,Tbl.Kosten[[#This Row],[Totaal kosten]],"")</f>
        <v/>
      </c>
      <c r="EF26" s="150" t="str">
        <f>IF(Tbl.Kosten[[#This Row],[KSnr.]]=EF$7,Tbl.Kosten[[#This Row],[Totaal kosten]],"")</f>
        <v/>
      </c>
      <c r="EG26" s="150" t="str">
        <f>IF(Tbl.Kosten[[#This Row],[KSnr.]]=EG$7,Tbl.Kosten[[#This Row],[Totaal kosten]],"")</f>
        <v/>
      </c>
      <c r="EH26" s="150" t="str">
        <f>IF(Tbl.Kosten[[#This Row],[KSnr.]]=EH$7,Tbl.Kosten[[#This Row],[Totaal kosten]],"")</f>
        <v/>
      </c>
      <c r="EI26" s="150" t="str">
        <f>IF(Tbl.Kosten[[#This Row],[KSnr.]]=EI$7,Tbl.Kosten[[#This Row],[Totaal kosten]],"")</f>
        <v/>
      </c>
      <c r="EJ26" s="150" t="str">
        <f>IF(Tbl.Kosten[[#This Row],[KSnr.]]=EJ$7,Tbl.Kosten[[#This Row],[Totaal kosten]],"")</f>
        <v/>
      </c>
      <c r="EK26" s="150" t="str">
        <f>IF(Tbl.Kosten[[#This Row],[KSnr.]]=EK$7,Tbl.Kosten[[#This Row],[Totaal kosten]],"")</f>
        <v/>
      </c>
      <c r="EL26" s="150" t="str">
        <f>IF(Tbl.Kosten[[#This Row],[KSnr.]]=EL$7,Tbl.Kosten[[#This Row],[Totaal kosten]],"")</f>
        <v/>
      </c>
      <c r="EM26" s="150" t="str">
        <f>IF(Tbl.Kosten[[#This Row],[KSnr.]]=EM$7,Tbl.Kosten[[#This Row],[Totaal kosten]],"")</f>
        <v/>
      </c>
      <c r="EN26" s="150" t="str">
        <f>IF(Tbl.Kosten[[#This Row],[KSnr.]]=EN$7,Tbl.Kosten[[#This Row],[Totaal kosten]],"")</f>
        <v/>
      </c>
      <c r="EO26" s="150" t="str">
        <f>IF(Tbl.Kosten[[#This Row],[KSnr.]]=EO$7,Tbl.Kosten[[#This Row],[Totaal kosten]],"")</f>
        <v/>
      </c>
      <c r="EP26" s="150" t="str">
        <f>IF(Tbl.Kosten[[#This Row],[KSnr.]]=EP$7,Tbl.Kosten[[#This Row],[Totaal kosten]],"")</f>
        <v/>
      </c>
      <c r="EQ26" s="150" t="str">
        <f>IF(Tbl.Kosten[[#This Row],[KSnr.]]=EQ$7,Tbl.Kosten[[#This Row],[Totaal kosten]],"")</f>
        <v/>
      </c>
      <c r="ER26" s="144" t="str">
        <f>IFERROR(_xlfn.XLOOKUP(Tbl.Kosten[[#This Row],[Subsidieactiviteit]],Tbl.Subsidiehoogte[Subsidieactiviteit],Tbl.Subsidiehoogte[SAnr.],"",0,1),"")</f>
        <v/>
      </c>
      <c r="ES26" s="150" t="str">
        <f>IF(Tbl.Kosten[[#This Row],[Sanr.]]=ES$7,Tbl.Kosten[[#This Row],[Totaal kosten]],"")</f>
        <v/>
      </c>
      <c r="ET26" s="150" t="str">
        <f>IF(Tbl.Kosten[[#This Row],[Sanr.]]=ET$7,Tbl.Kosten[[#This Row],[Totaal kosten]],"")</f>
        <v/>
      </c>
      <c r="EU26" s="150" t="str">
        <f>IF(Tbl.Kosten[[#This Row],[Sanr.]]=EU$7,Tbl.Kosten[[#This Row],[Totaal kosten]],"")</f>
        <v/>
      </c>
      <c r="EV26" s="150" t="str">
        <f>IF(Tbl.Kosten[[#This Row],[Sanr.]]=EV$7,Tbl.Kosten[[#This Row],[Totaal kosten]],"")</f>
        <v/>
      </c>
      <c r="EW26" s="150" t="str">
        <f>IF(Tbl.Kosten[[#This Row],[Sanr.]]=EW$7,Tbl.Kosten[[#This Row],[Totaal kosten]],"")</f>
        <v/>
      </c>
      <c r="EX26" s="150" t="str">
        <f>IF(Tbl.Kosten[[#This Row],[Sanr.]]=EX$7,Tbl.Kosten[[#This Row],[Totaal kosten]],"")</f>
        <v/>
      </c>
      <c r="EY26" s="150" t="str">
        <f>IF(Tbl.Kosten[[#This Row],[Sanr.]]=EY$7,Tbl.Kosten[[#This Row],[Totaal kosten]],"")</f>
        <v/>
      </c>
      <c r="EZ26" s="150" t="str">
        <f>IF(Tbl.Kosten[[#This Row],[Sanr.]]=EZ$7,Tbl.Kosten[[#This Row],[Totaal kosten]],"")</f>
        <v/>
      </c>
      <c r="FA26" s="150" t="str">
        <f>IF(Tbl.Kosten[[#This Row],[Sanr.]]=FA$7,Tbl.Kosten[[#This Row],[Totaal kosten]],"")</f>
        <v/>
      </c>
      <c r="FB26" s="150" t="str">
        <f>IF(Tbl.Kosten[[#This Row],[Sanr.]]=FB$7,Tbl.Kosten[[#This Row],[Totaal kosten]],"")</f>
        <v/>
      </c>
      <c r="FC26" s="150" t="str">
        <f>IF(Tbl.Kosten[[#This Row],[Sanr.]]=FC$7,Tbl.Kosten[[#This Row],[Totaal kosten]],"")</f>
        <v/>
      </c>
      <c r="FD26" s="150" t="str">
        <f>IF(Tbl.Kosten[[#This Row],[Sanr.]]=FD$7,Tbl.Kosten[[#This Row],[Totaal kosten]],"")</f>
        <v/>
      </c>
      <c r="FE26" s="150" t="str">
        <f>IF(Tbl.Kosten[[#This Row],[Sanr.]]=FE$7,Tbl.Kosten[[#This Row],[Totaal kosten]],"")</f>
        <v/>
      </c>
      <c r="FF26" s="150" t="str">
        <f>IF(Tbl.Kosten[[#This Row],[Sanr.]]=FF$7,Tbl.Kosten[[#This Row],[Totaal kosten]],"")</f>
        <v/>
      </c>
      <c r="FG26" s="150" t="str">
        <f>IF(Tbl.Kosten[[#This Row],[Sanr.]]=FG$7,Tbl.Kosten[[#This Row],[Totaal kosten]],"")</f>
        <v/>
      </c>
      <c r="FH26" s="150" t="str">
        <f>IF(Tbl.Kosten[[#This Row],[Sanr.]]=FH$7,Tbl.Kosten[[#This Row],[Totaal kosten]],"")</f>
        <v/>
      </c>
      <c r="FI26" s="150" t="str">
        <f>IF(Tbl.Kosten[[#This Row],[Sanr.]]=FI$7,Tbl.Kosten[[#This Row],[Totaal kosten]],"")</f>
        <v/>
      </c>
      <c r="FJ26" s="150" t="str">
        <f>IF(Tbl.Kosten[[#This Row],[Sanr.]]=FJ$7,Tbl.Kosten[[#This Row],[Totaal kosten]],"")</f>
        <v/>
      </c>
      <c r="FK26" s="150" t="str">
        <f>IF(Tbl.Kosten[[#This Row],[Sanr.]]=FK$7,Tbl.Kosten[[#This Row],[Totaal kosten]],"")</f>
        <v/>
      </c>
      <c r="FL26" s="150" t="str">
        <f>IF(Tbl.Kosten[[#This Row],[Sanr.]]=FL$7,Tbl.Kosten[[#This Row],[Totaal kosten]],"")</f>
        <v/>
      </c>
      <c r="FM26" s="150" t="str">
        <f>IF(Tbl.Kosten[[#This Row],[Sanr.]]=FM$7,Tbl.Kosten[[#This Row],[Totaal kosten]],"")</f>
        <v/>
      </c>
      <c r="FN26" s="150" t="str">
        <f>IF(Tbl.Kosten[[#This Row],[Sanr.]]=FN$7,Tbl.Kosten[[#This Row],[Totaal kosten]],"")</f>
        <v/>
      </c>
      <c r="FO26" s="150" t="str">
        <f>IF(Tbl.Kosten[[#This Row],[Sanr.]]=FO$7,Tbl.Kosten[[#This Row],[Totaal kosten]],"")</f>
        <v/>
      </c>
      <c r="FP26" s="150" t="str">
        <f>IF(Tbl.Kosten[[#This Row],[Sanr.]]=FP$7,Tbl.Kosten[[#This Row],[Totaal kosten]],"")</f>
        <v/>
      </c>
      <c r="FQ26" s="150" t="str">
        <f>IF(Tbl.Kosten[[#This Row],[Sanr.]]=FQ$7,Tbl.Kosten[[#This Row],[Totaal kosten]],"")</f>
        <v/>
      </c>
      <c r="FR26" s="150" t="str">
        <f>IF(Tbl.Kosten[[#This Row],[Sanr.]]=FR$7,Tbl.Kosten[[#This Row],[Totaal kosten]],"")</f>
        <v/>
      </c>
      <c r="FS26" s="150" t="str">
        <f>IF(Tbl.Kosten[[#This Row],[Sanr.]]=FS$7,Tbl.Kosten[[#This Row],[Totaal kosten]],"")</f>
        <v/>
      </c>
      <c r="FT26" s="150" t="str">
        <f>IF(Tbl.Kosten[[#This Row],[Sanr.]]=FT$7,Tbl.Kosten[[#This Row],[Totaal kosten]],"")</f>
        <v/>
      </c>
      <c r="FU26" s="150" t="str">
        <f>IF(Tbl.Kosten[[#This Row],[Sanr.]]=FU$7,Tbl.Kosten[[#This Row],[Totaal kosten]],"")</f>
        <v/>
      </c>
      <c r="FV26" s="150" t="str">
        <f>IF(Tbl.Kosten[[#This Row],[Sanr.]]=FV$7,Tbl.Kosten[[#This Row],[Totaal kosten]],"")</f>
        <v/>
      </c>
      <c r="FW26" s="150" t="str">
        <f>IFERROR(_xlfn.XLOOKUP(Tbl.Kosten[[#This Row],[Activiteitencode]],Tbl.Activiteiten[Activiteitcode],Tbl.Activiteiten[Anr.],"",0,1),"")</f>
        <v/>
      </c>
      <c r="FX26" s="169" t="str">
        <f>_xlfn.CONCAT(Tbl.Kosten[[#This Row],[Pnr.]],Tbl.Kosten[[#This Row],[Sanr.]])</f>
        <v>P1</v>
      </c>
      <c r="FY26" s="150">
        <f>Tbl.Kosten[[#This Row],[Totaal kosten]]-Tbl.Kosten[[#This Row],[Subsidie]]</f>
        <v>0</v>
      </c>
      <c r="FZ26" s="150">
        <f>IF(Tbl.Kosten[[#This Row],[Pnr.]]=FZ$7,Tbl.Kosten[[#This Row],[Te financieren]],"")</f>
        <v>0</v>
      </c>
      <c r="GA26" s="150" t="str">
        <f>IF(Tbl.Kosten[[#This Row],[Pnr.]]=GA$7,Tbl.Kosten[[#This Row],[Te financieren]],"")</f>
        <v/>
      </c>
      <c r="GB26" s="150" t="str">
        <f>IF(Tbl.Kosten[[#This Row],[Pnr.]]=GB$7,Tbl.Kosten[[#This Row],[Te financieren]],"")</f>
        <v/>
      </c>
      <c r="GC26" s="150" t="str">
        <f>IF(Tbl.Kosten[[#This Row],[Pnr.]]=GC$7,Tbl.Kosten[[#This Row],[Te financieren]],"")</f>
        <v/>
      </c>
      <c r="GD26" s="150" t="str">
        <f>IF(Tbl.Kosten[[#This Row],[Pnr.]]=GD$7,Tbl.Kosten[[#This Row],[Te financieren]],"")</f>
        <v/>
      </c>
      <c r="GE26" s="150" t="str">
        <f>IF(Tbl.Kosten[[#This Row],[Pnr.]]=GE$7,Tbl.Kosten[[#This Row],[Te financieren]],"")</f>
        <v/>
      </c>
      <c r="GF26" s="150" t="str">
        <f>IF(Tbl.Kosten[[#This Row],[Pnr.]]=GF$7,Tbl.Kosten[[#This Row],[Te financieren]],"")</f>
        <v/>
      </c>
      <c r="GG26" s="150" t="str">
        <f>IF(Tbl.Kosten[[#This Row],[Pnr.]]=GG$7,Tbl.Kosten[[#This Row],[Te financieren]],"")</f>
        <v/>
      </c>
      <c r="GH26" s="150" t="str">
        <f>IF(Tbl.Kosten[[#This Row],[Pnr.]]=GH$7,Tbl.Kosten[[#This Row],[Te financieren]],"")</f>
        <v/>
      </c>
      <c r="GI26" s="150" t="str">
        <f>IF(Tbl.Kosten[[#This Row],[Pnr.]]=GI$7,Tbl.Kosten[[#This Row],[Te financieren]],"")</f>
        <v/>
      </c>
      <c r="GJ26" s="150" t="str">
        <f>IF(Tbl.Kosten[[#This Row],[Pnr.]]=GJ$7,Tbl.Kosten[[#This Row],[Te financieren]],"")</f>
        <v/>
      </c>
      <c r="GK26" s="150" t="str">
        <f>IF(Tbl.Kosten[[#This Row],[Pnr.]]=GK$7,Tbl.Kosten[[#This Row],[Te financieren]],"")</f>
        <v/>
      </c>
      <c r="GL26" s="150" t="str">
        <f>IF(Tbl.Kosten[[#This Row],[Pnr.]]=GL$7,Tbl.Kosten[[#This Row],[Te financieren]],"")</f>
        <v/>
      </c>
      <c r="GM26" s="150" t="str">
        <f>IF(Tbl.Kosten[[#This Row],[Pnr.]]=GM$7,Tbl.Kosten[[#This Row],[Te financieren]],"")</f>
        <v/>
      </c>
      <c r="GN26" s="150" t="str">
        <f>IF(Tbl.Kosten[[#This Row],[Pnr.]]=GN$7,Tbl.Kosten[[#This Row],[Te financieren]],"")</f>
        <v/>
      </c>
      <c r="GO26" s="150" t="str">
        <f>IF(Tbl.Kosten[[#This Row],[Pnr.]]=GO$7,Tbl.Kosten[[#This Row],[Te financieren]],"")</f>
        <v/>
      </c>
      <c r="GP26" s="150" t="str">
        <f>IF(Tbl.Kosten[[#This Row],[Pnr.]]=GP$7,Tbl.Kosten[[#This Row],[Te financieren]],"")</f>
        <v/>
      </c>
      <c r="GQ26" s="150" t="str">
        <f>IF(Tbl.Kosten[[#This Row],[Pnr.]]=GQ$7,Tbl.Kosten[[#This Row],[Te financieren]],"")</f>
        <v/>
      </c>
      <c r="GR26" s="150" t="str">
        <f>IF(Tbl.Kosten[[#This Row],[Pnr.]]=GR$7,Tbl.Kosten[[#This Row],[Te financieren]],"")</f>
        <v/>
      </c>
      <c r="GS26" s="150" t="str">
        <f>IF(Tbl.Kosten[[#This Row],[Pnr.]]=GS$7,Tbl.Kosten[[#This Row],[Te financieren]],"")</f>
        <v/>
      </c>
      <c r="GT26" s="150" t="str">
        <f>IF(Tbl.Kosten[[#This Row],[Pnr.]]=GT$7,Tbl.Kosten[[#This Row],[Te financieren]],"")</f>
        <v/>
      </c>
      <c r="GU26" s="150" t="str">
        <f>IF(Tbl.Kosten[[#This Row],[Pnr.]]=GU$7,Tbl.Kosten[[#This Row],[Te financieren]],"")</f>
        <v/>
      </c>
      <c r="GV26" s="150" t="str">
        <f>IF(Tbl.Kosten[[#This Row],[Pnr.]]=GV$7,Tbl.Kosten[[#This Row],[Te financieren]],"")</f>
        <v/>
      </c>
      <c r="GW26" s="150" t="str">
        <f>IF(Tbl.Kosten[[#This Row],[Pnr.]]=GW$7,Tbl.Kosten[[#This Row],[Te financieren]],"")</f>
        <v/>
      </c>
      <c r="GX26" s="150" t="str">
        <f>IF(Tbl.Kosten[[#This Row],[Pnr.]]=GX$7,Tbl.Kosten[[#This Row],[Te financieren]],"")</f>
        <v/>
      </c>
      <c r="GY26" s="150" t="str">
        <f>IF(Tbl.Kosten[[#This Row],[Pnr.]]=GY$7,Tbl.Kosten[[#This Row],[Te financieren]],"")</f>
        <v/>
      </c>
      <c r="GZ26" s="150" t="str">
        <f>IF(Tbl.Kosten[[#This Row],[Pnr.]]=GZ$7,Tbl.Kosten[[#This Row],[Te financieren]],"")</f>
        <v/>
      </c>
      <c r="HA26" s="150" t="str">
        <f>IF(Tbl.Kosten[[#This Row],[Pnr.]]=HA$7,Tbl.Kosten[[#This Row],[Te financieren]],"")</f>
        <v/>
      </c>
      <c r="HB26" s="150" t="str">
        <f>IF(Tbl.Kosten[[#This Row],[Pnr.]]=HB$7,Tbl.Kosten[[#This Row],[Te financieren]],"")</f>
        <v/>
      </c>
      <c r="HC26" s="150" t="str">
        <f>IF(Tbl.Kosten[[#This Row],[Pnr.]]=HC$7,Tbl.Kosten[[#This Row],[Te financieren]],"")</f>
        <v/>
      </c>
      <c r="HD26" s="150" t="str">
        <f>IF(Tbl.Kosten[[#This Row],[Pnr.]]=HD$7,Tbl.Kosten[[#This Row],[Te financieren]],"")</f>
        <v/>
      </c>
      <c r="HE26" s="150" t="str">
        <f>IF(Tbl.Kosten[[#This Row],[Pnr.]]=HE$7,Tbl.Kosten[[#This Row],[Te financieren]],"")</f>
        <v/>
      </c>
      <c r="HF26" s="150" t="str">
        <f>IF(Tbl.Kosten[[#This Row],[Pnr.]]=HF$7,Tbl.Kosten[[#This Row],[Te financieren]],"")</f>
        <v/>
      </c>
      <c r="HG26" s="150" t="str">
        <f>IF(Tbl.Kosten[[#This Row],[Pnr.]]=HG$7,Tbl.Kosten[[#This Row],[Te financieren]],"")</f>
        <v/>
      </c>
      <c r="HH26" s="150" t="str">
        <f>IF(Tbl.Kosten[[#This Row],[Pnr.]]=HH$7,Tbl.Kosten[[#This Row],[Te financieren]],"")</f>
        <v/>
      </c>
      <c r="HI26" s="150" t="str">
        <f>IF(Tbl.Kosten[[#This Row],[Pnr.]]=HI$7,Tbl.Kosten[[#This Row],[Te financieren]],"")</f>
        <v/>
      </c>
      <c r="HJ26" s="150" t="str">
        <f>IF(Tbl.Kosten[[#This Row],[Pnr.]]=HJ$7,Tbl.Kosten[[#This Row],[Te financieren]],"")</f>
        <v/>
      </c>
      <c r="HK26" s="150" t="str">
        <f>IF(Tbl.Kosten[[#This Row],[Pnr.]]=HK$7,Tbl.Kosten[[#This Row],[Te financieren]],"")</f>
        <v/>
      </c>
      <c r="HL26" s="150" t="str">
        <f>IF(Tbl.Kosten[[#This Row],[Pnr.]]=HL$7,Tbl.Kosten[[#This Row],[Te financieren]],"")</f>
        <v/>
      </c>
      <c r="HM26" s="150" t="str">
        <f>IF(Tbl.Kosten[[#This Row],[Pnr.]]=HM$7,Tbl.Kosten[[#This Row],[Te financieren]],"")</f>
        <v/>
      </c>
      <c r="HN26" s="150" t="str">
        <f>IF(Tbl.Kosten[[#This Row],[Pnr.]]=HN$7,Tbl.Kosten[[#This Row],[Te financieren]],"")</f>
        <v/>
      </c>
      <c r="HO26" s="150" t="str">
        <f>IF(Tbl.Kosten[[#This Row],[Pnr.]]=HO$7,Tbl.Kosten[[#This Row],[Te financieren]],"")</f>
        <v/>
      </c>
      <c r="HP26" s="150" t="str">
        <f>IF(Tbl.Kosten[[#This Row],[Pnr.]]=HP$7,Tbl.Kosten[[#This Row],[Te financieren]],"")</f>
        <v/>
      </c>
      <c r="HQ26" s="150" t="str">
        <f>IF(Tbl.Kosten[[#This Row],[Pnr.]]=HQ$7,Tbl.Kosten[[#This Row],[Te financieren]],"")</f>
        <v/>
      </c>
      <c r="HR26" s="150" t="str">
        <f>IF(Tbl.Kosten[[#This Row],[Pnr.]]=HR$7,Tbl.Kosten[[#This Row],[Te financieren]],"")</f>
        <v/>
      </c>
      <c r="HS26" s="150" t="str">
        <f>IF(Tbl.Kosten[[#This Row],[Pnr.]]=HS$7,Tbl.Kosten[[#This Row],[Te financieren]],"")</f>
        <v/>
      </c>
      <c r="HT26" s="150" t="str">
        <f>IF(Tbl.Kosten[[#This Row],[Pnr.]]=HT$7,Tbl.Kosten[[#This Row],[Te financieren]],"")</f>
        <v/>
      </c>
      <c r="HU26" s="150" t="str">
        <f>IF(Tbl.Kosten[[#This Row],[Pnr.]]=HU$7,Tbl.Kosten[[#This Row],[Te financieren]],"")</f>
        <v/>
      </c>
      <c r="HV26" s="150" t="str">
        <f>IF(Tbl.Kosten[[#This Row],[Pnr.]]=HV$7,Tbl.Kosten[[#This Row],[Te financieren]],"")</f>
        <v/>
      </c>
      <c r="HW26" s="150" t="str">
        <f>IF(Tbl.Kosten[[#This Row],[Pnr.]]=HW$7,Tbl.Kosten[[#This Row],[Te financieren]],"")</f>
        <v/>
      </c>
    </row>
    <row r="27" spans="2:231" x14ac:dyDescent="0.3">
      <c r="B27" s="134"/>
      <c r="C27" s="137"/>
      <c r="D27" s="136"/>
      <c r="E27" s="261"/>
      <c r="F27" s="135"/>
      <c r="G27" s="11" t="str">
        <f>IF(Tbl.Kosten[[#This Row],[Medewerker e/o 
functie]]&lt;&gt;"",_xlfn.XLOOKUP(Tbl.Kosten[[#This Row],[Medewerker e/o 
functie]],Tbl.Uurtarief[Medewerker en/of functie],Tbl.Uurtarief[Uurtarief],"",0,1),"")</f>
        <v/>
      </c>
      <c r="H27" s="121">
        <f>IFERROR(Tbl.Kosten[[#This Row],[Uren]]*Tbl.Kosten[[#This Row],[Uurtarief]],0)</f>
        <v>0</v>
      </c>
      <c r="I27" s="119" t="str">
        <f>IF(Tbl.Kosten[[#This Row],[Subtotaal uren]]&lt;&gt;0,_xlfn.XLOOKUP(Tbl.Kosten[[#This Row],[Medewerker e/o 
functie]],Tbl.Uurtarief[Medewerker en/of functie],Tbl.Uurtarief[Kostensoort arbeid],"",0,1),"")</f>
        <v/>
      </c>
      <c r="J27" s="137"/>
      <c r="K27" s="135"/>
      <c r="L27" s="139" t="str">
        <f>IF(Tbl.Kosten[[#This Row],[Activum]]&lt;&gt;"",_xlfn.XLOOKUP(Tbl.Kosten[[#This Row],[Activum]],Tbl.Afschrijvingskosten[Activum],Tbl.Afschrijvingskosten[Tarief per afschrijvings-eenheid],"",0,1),"")</f>
        <v/>
      </c>
      <c r="M27" s="122">
        <f>IFERROR(Tbl.Kosten[[#This Row],[Een-
heden]]*Tbl.Kosten[[#This Row],[Afschrijvings-
tarief]],0)</f>
        <v>0</v>
      </c>
      <c r="N27" s="122" t="str">
        <f>IF(Tbl.Kosten[[#This Row],[Subtotaal afschrijving]]&lt;&gt;0,Lijsten!$A$7,"")</f>
        <v/>
      </c>
      <c r="O27" s="140"/>
      <c r="P27" s="135"/>
      <c r="Q27" s="138"/>
      <c r="R27" s="122">
        <f>IFERROR(Tbl.Kosten[[#This Row],[Aantal]]*Tbl.Kosten[[#This Row],[Tarief]],0)</f>
        <v>0</v>
      </c>
      <c r="S27" s="8">
        <f>IFERROR(Tbl.Kosten[[#This Row],[Subtotaal overige kosten]]+Tbl.Kosten[[#This Row],[Subtotaal uren]]+Tbl.Kosten[[#This Row],[Subtotaal afschrijving]],0)</f>
        <v>0</v>
      </c>
      <c r="T27" s="8">
        <f>IFERROR(Tbl.Kosten[[#This Row],[Totaal kosten]]*Tbl.Kosten[[#This Row],[Subsidie%]],0)</f>
        <v>0</v>
      </c>
      <c r="U27" s="4" t="str" cm="1">
        <f t="array" ref="U27">IFERROR(_xlfn.IFS(Tbl.Kosten[[#This Row],[Subtotaal uren]]&lt;&gt;0,Tbl.Kosten[[#This Row],[Kostensoort arbeid]],Tbl.Kosten[[#This Row],[Subtotaal afschrijving]]&lt;&gt;0,Tbl.Kosten[[#This Row],[Kostensoort afschrijving]],Tbl.Kosten[[#This Row],[Subtotaal overige kosten]]&lt;&gt;0,Tbl.Kosten[[#This Row],[Kostensoort overig]]),"")</f>
        <v/>
      </c>
      <c r="V27" s="4" t="str">
        <f>IFERROR(_xlfn.XLOOKUP(Tbl.Kosten[[#This Row],[Activiteitencode]],Tbl.Activiteiten[Activiteitcode],Tbl.Activiteiten[Werkpakketcode],"",0,1),"")</f>
        <v/>
      </c>
      <c r="W27" s="4" t="str">
        <f>IFERROR(_xlfn.XLOOKUP(Tbl.Kosten[[#This Row],[Werkpakketcode]],Tbl.Werkpakketten[Werkpakketcode],Tbl.Werkpakketten[Subsidiabele activiteit],"",0,1),"")</f>
        <v/>
      </c>
      <c r="X27" s="12">
        <f>IFERROR(_xlfn.XLOOKUP(Tbl.Kosten[[#This Row],[Sanr.]],Tbl.Subsidiehoogte[SAnr.],Tbl.Subsidiehoogte[Sub. Percentage],0,0,1),0)</f>
        <v>0</v>
      </c>
      <c r="Y27" s="144" t="str">
        <f>IFERROR(_xlfn.XLOOKUP(Tbl.Kosten[[#This Row],[Partnercode]],Tbl.Projectpartners[Partnercode],Tbl.Projectpartners[PNr.],"",0,1),"")</f>
        <v>P1</v>
      </c>
      <c r="Z27" s="148">
        <f>IF(Tbl.Kosten[[#This Row],[Pnr.]]=Z$7,Tbl.Kosten[[#This Row],[Totaal kosten]],"")</f>
        <v>0</v>
      </c>
      <c r="AA27" s="148" t="str">
        <f>IF(Tbl.Kosten[[#This Row],[Pnr.]]=AA$7,Tbl.Kosten[[#This Row],[Totaal kosten]],"")</f>
        <v/>
      </c>
      <c r="AB27" s="148" t="str">
        <f>IF(Tbl.Kosten[[#This Row],[Pnr.]]=AB$7,Tbl.Kosten[[#This Row],[Totaal kosten]],"")</f>
        <v/>
      </c>
      <c r="AC27" s="148" t="str">
        <f>IF(Tbl.Kosten[[#This Row],[Pnr.]]=AC$7,Tbl.Kosten[[#This Row],[Totaal kosten]],"")</f>
        <v/>
      </c>
      <c r="AD27" s="148" t="str">
        <f>IF(Tbl.Kosten[[#This Row],[Pnr.]]=AD$7,Tbl.Kosten[[#This Row],[Totaal kosten]],"")</f>
        <v/>
      </c>
      <c r="AE27" s="148" t="str">
        <f>IF(Tbl.Kosten[[#This Row],[Pnr.]]=AE$7,Tbl.Kosten[[#This Row],[Totaal kosten]],"")</f>
        <v/>
      </c>
      <c r="AF27" s="148" t="str">
        <f>IF(Tbl.Kosten[[#This Row],[Pnr.]]=AF$7,Tbl.Kosten[[#This Row],[Totaal kosten]],"")</f>
        <v/>
      </c>
      <c r="AG27" s="148" t="str">
        <f>IF(Tbl.Kosten[[#This Row],[Pnr.]]=AG$7,Tbl.Kosten[[#This Row],[Totaal kosten]],"")</f>
        <v/>
      </c>
      <c r="AH27" s="148" t="str">
        <f>IF(Tbl.Kosten[[#This Row],[Pnr.]]=AH$7,Tbl.Kosten[[#This Row],[Totaal kosten]],"")</f>
        <v/>
      </c>
      <c r="AI27" s="148" t="str">
        <f>IF(Tbl.Kosten[[#This Row],[Pnr.]]=AI$7,Tbl.Kosten[[#This Row],[Totaal kosten]],"")</f>
        <v/>
      </c>
      <c r="AJ27" s="148" t="str">
        <f>IF(Tbl.Kosten[[#This Row],[Pnr.]]=AJ$7,Tbl.Kosten[[#This Row],[Totaal kosten]],"")</f>
        <v/>
      </c>
      <c r="AK27" s="148" t="str">
        <f>IF(Tbl.Kosten[[#This Row],[Pnr.]]=AK$7,Tbl.Kosten[[#This Row],[Totaal kosten]],"")</f>
        <v/>
      </c>
      <c r="AL27" s="148" t="str">
        <f>IF(Tbl.Kosten[[#This Row],[Pnr.]]=AL$7,Tbl.Kosten[[#This Row],[Totaal kosten]],"")</f>
        <v/>
      </c>
      <c r="AM27" s="148" t="str">
        <f>IF(Tbl.Kosten[[#This Row],[Pnr.]]=AM$7,Tbl.Kosten[[#This Row],[Totaal kosten]],"")</f>
        <v/>
      </c>
      <c r="AN27" s="148" t="str">
        <f>IF(Tbl.Kosten[[#This Row],[Pnr.]]=AN$7,Tbl.Kosten[[#This Row],[Totaal kosten]],"")</f>
        <v/>
      </c>
      <c r="AO27" s="148" t="str">
        <f>IF(Tbl.Kosten[[#This Row],[Pnr.]]=AO$7,Tbl.Kosten[[#This Row],[Totaal kosten]],"")</f>
        <v/>
      </c>
      <c r="AP27" s="148" t="str">
        <f>IF(Tbl.Kosten[[#This Row],[Pnr.]]=AP$7,Tbl.Kosten[[#This Row],[Totaal kosten]],"")</f>
        <v/>
      </c>
      <c r="AQ27" s="148" t="str">
        <f>IF(Tbl.Kosten[[#This Row],[Pnr.]]=AQ$7,Tbl.Kosten[[#This Row],[Totaal kosten]],"")</f>
        <v/>
      </c>
      <c r="AR27" s="148" t="str">
        <f>IF(Tbl.Kosten[[#This Row],[Pnr.]]=AR$7,Tbl.Kosten[[#This Row],[Totaal kosten]],"")</f>
        <v/>
      </c>
      <c r="AS27" s="148" t="str">
        <f>IF(Tbl.Kosten[[#This Row],[Pnr.]]=AS$7,Tbl.Kosten[[#This Row],[Totaal kosten]],"")</f>
        <v/>
      </c>
      <c r="AT27" s="148" t="str">
        <f>IF(Tbl.Kosten[[#This Row],[Pnr.]]=AT$7,Tbl.Kosten[[#This Row],[Totaal kosten]],"")</f>
        <v/>
      </c>
      <c r="AU27" s="148" t="str">
        <f>IF(Tbl.Kosten[[#This Row],[Pnr.]]=AU$7,Tbl.Kosten[[#This Row],[Totaal kosten]],"")</f>
        <v/>
      </c>
      <c r="AV27" s="148" t="str">
        <f>IF(Tbl.Kosten[[#This Row],[Pnr.]]=AV$7,Tbl.Kosten[[#This Row],[Totaal kosten]],"")</f>
        <v/>
      </c>
      <c r="AW27" s="148" t="str">
        <f>IF(Tbl.Kosten[[#This Row],[Pnr.]]=AW$7,Tbl.Kosten[[#This Row],[Totaal kosten]],"")</f>
        <v/>
      </c>
      <c r="AX27" s="148" t="str">
        <f>IF(Tbl.Kosten[[#This Row],[Pnr.]]=AX$7,Tbl.Kosten[[#This Row],[Totaal kosten]],"")</f>
        <v/>
      </c>
      <c r="AY27" s="148" t="str">
        <f>IF(Tbl.Kosten[[#This Row],[Pnr.]]=AY$7,Tbl.Kosten[[#This Row],[Totaal kosten]],"")</f>
        <v/>
      </c>
      <c r="AZ27" s="148" t="str">
        <f>IF(Tbl.Kosten[[#This Row],[Pnr.]]=AZ$7,Tbl.Kosten[[#This Row],[Totaal kosten]],"")</f>
        <v/>
      </c>
      <c r="BA27" s="148" t="str">
        <f>IF(Tbl.Kosten[[#This Row],[Pnr.]]=BA$7,Tbl.Kosten[[#This Row],[Totaal kosten]],"")</f>
        <v/>
      </c>
      <c r="BB27" s="148" t="str">
        <f>IF(Tbl.Kosten[[#This Row],[Pnr.]]=BB$7,Tbl.Kosten[[#This Row],[Totaal kosten]],"")</f>
        <v/>
      </c>
      <c r="BC27" s="148" t="str">
        <f>IF(Tbl.Kosten[[#This Row],[Pnr.]]=BC$7,Tbl.Kosten[[#This Row],[Totaal kosten]],"")</f>
        <v/>
      </c>
      <c r="BD27" s="148" t="str">
        <f>IF(Tbl.Kosten[[#This Row],[Pnr.]]=BD$7,Tbl.Kosten[[#This Row],[Totaal kosten]],"")</f>
        <v/>
      </c>
      <c r="BE27" s="148" t="str">
        <f>IF(Tbl.Kosten[[#This Row],[Pnr.]]=BE$7,Tbl.Kosten[[#This Row],[Totaal kosten]],"")</f>
        <v/>
      </c>
      <c r="BF27" s="148" t="str">
        <f>IF(Tbl.Kosten[[#This Row],[Pnr.]]=BF$7,Tbl.Kosten[[#This Row],[Totaal kosten]],"")</f>
        <v/>
      </c>
      <c r="BG27" s="148" t="str">
        <f>IF(Tbl.Kosten[[#This Row],[Pnr.]]=BG$7,Tbl.Kosten[[#This Row],[Totaal kosten]],"")</f>
        <v/>
      </c>
      <c r="BH27" s="148" t="str">
        <f>IF(Tbl.Kosten[[#This Row],[Pnr.]]=BH$7,Tbl.Kosten[[#This Row],[Totaal kosten]],"")</f>
        <v/>
      </c>
      <c r="BI27" s="148" t="str">
        <f>IF(Tbl.Kosten[[#This Row],[Pnr.]]=BI$7,Tbl.Kosten[[#This Row],[Totaal kosten]],"")</f>
        <v/>
      </c>
      <c r="BJ27" s="148" t="str">
        <f>IF(Tbl.Kosten[[#This Row],[Pnr.]]=BJ$7,Tbl.Kosten[[#This Row],[Totaal kosten]],"")</f>
        <v/>
      </c>
      <c r="BK27" s="148" t="str">
        <f>IF(Tbl.Kosten[[#This Row],[Pnr.]]=BK$7,Tbl.Kosten[[#This Row],[Totaal kosten]],"")</f>
        <v/>
      </c>
      <c r="BL27" s="148" t="str">
        <f>IF(Tbl.Kosten[[#This Row],[Pnr.]]=BL$7,Tbl.Kosten[[#This Row],[Totaal kosten]],"")</f>
        <v/>
      </c>
      <c r="BM27" s="148" t="str">
        <f>IF(Tbl.Kosten[[#This Row],[Pnr.]]=BM$7,Tbl.Kosten[[#This Row],[Totaal kosten]],"")</f>
        <v/>
      </c>
      <c r="BN27" s="148" t="str">
        <f>IF(Tbl.Kosten[[#This Row],[Pnr.]]=BN$7,Tbl.Kosten[[#This Row],[Totaal kosten]],"")</f>
        <v/>
      </c>
      <c r="BO27" s="148" t="str">
        <f>IF(Tbl.Kosten[[#This Row],[Pnr.]]=BO$7,Tbl.Kosten[[#This Row],[Totaal kosten]],"")</f>
        <v/>
      </c>
      <c r="BP27" s="148" t="str">
        <f>IF(Tbl.Kosten[[#This Row],[Pnr.]]=BP$7,Tbl.Kosten[[#This Row],[Totaal kosten]],"")</f>
        <v/>
      </c>
      <c r="BQ27" s="148" t="str">
        <f>IF(Tbl.Kosten[[#This Row],[Pnr.]]=BQ$7,Tbl.Kosten[[#This Row],[Totaal kosten]],"")</f>
        <v/>
      </c>
      <c r="BR27" s="148" t="str">
        <f>IF(Tbl.Kosten[[#This Row],[Pnr.]]=BR$7,Tbl.Kosten[[#This Row],[Totaal kosten]],"")</f>
        <v/>
      </c>
      <c r="BS27" s="148" t="str">
        <f>IF(Tbl.Kosten[[#This Row],[Pnr.]]=BS$7,Tbl.Kosten[[#This Row],[Totaal kosten]],"")</f>
        <v/>
      </c>
      <c r="BT27" s="148" t="str">
        <f>IF(Tbl.Kosten[[#This Row],[Pnr.]]=BT$7,Tbl.Kosten[[#This Row],[Totaal kosten]],"")</f>
        <v/>
      </c>
      <c r="BU27" s="148" t="str">
        <f>IF(Tbl.Kosten[[#This Row],[Pnr.]]=BU$7,Tbl.Kosten[[#This Row],[Totaal kosten]],"")</f>
        <v/>
      </c>
      <c r="BV27" s="148" t="str">
        <f>IF(Tbl.Kosten[[#This Row],[Pnr.]]=BV$7,Tbl.Kosten[[#This Row],[Totaal kosten]],"")</f>
        <v/>
      </c>
      <c r="BW27" s="148" t="str">
        <f>IF(Tbl.Kosten[[#This Row],[Pnr.]]=BW$7,Tbl.Kosten[[#This Row],[Totaal kosten]],"")</f>
        <v/>
      </c>
      <c r="BX27" s="148" t="str">
        <f>IFERROR(_xlfn.XLOOKUP(Tbl.Kosten[[#This Row],[Werkpakketcode]],Tbl.Werkpakketten[Werkpakketcode],Tbl.Werkpakketten[WPnr.],"",0,1),"")</f>
        <v/>
      </c>
      <c r="BY27" s="148" t="str">
        <f>IF(Tbl.Kosten[[#This Row],[WPnr.]]=BY$7,Tbl.Kosten[[#This Row],[Totaal kosten]],"")</f>
        <v/>
      </c>
      <c r="BZ27" s="148" t="str">
        <f>IF(Tbl.Kosten[[#This Row],[WPnr.]]=BZ$7,Tbl.Kosten[[#This Row],[Totaal kosten]],"")</f>
        <v/>
      </c>
      <c r="CA27" s="148" t="str">
        <f>IF(Tbl.Kosten[[#This Row],[WPnr.]]=CA$7,Tbl.Kosten[[#This Row],[Totaal kosten]],"")</f>
        <v/>
      </c>
      <c r="CB27" s="148" t="str">
        <f>IF(Tbl.Kosten[[#This Row],[WPnr.]]=CB$7,Tbl.Kosten[[#This Row],[Totaal kosten]],"")</f>
        <v/>
      </c>
      <c r="CC27" s="148" t="str">
        <f>IF(Tbl.Kosten[[#This Row],[WPnr.]]=CC$7,Tbl.Kosten[[#This Row],[Totaal kosten]],"")</f>
        <v/>
      </c>
      <c r="CD27" s="148" t="str">
        <f>IF(Tbl.Kosten[[#This Row],[WPnr.]]=CD$7,Tbl.Kosten[[#This Row],[Totaal kosten]],"")</f>
        <v/>
      </c>
      <c r="CE27" s="148" t="str">
        <f>IF(Tbl.Kosten[[#This Row],[WPnr.]]=CE$7,Tbl.Kosten[[#This Row],[Totaal kosten]],"")</f>
        <v/>
      </c>
      <c r="CF27" s="148" t="str">
        <f>IF(Tbl.Kosten[[#This Row],[WPnr.]]=CF$7,Tbl.Kosten[[#This Row],[Totaal kosten]],"")</f>
        <v/>
      </c>
      <c r="CG27" s="148" t="str">
        <f>IF(Tbl.Kosten[[#This Row],[WPnr.]]=CG$7,Tbl.Kosten[[#This Row],[Totaal kosten]],"")</f>
        <v/>
      </c>
      <c r="CH27" s="148" t="str">
        <f>IF(Tbl.Kosten[[#This Row],[WPnr.]]=CH$7,Tbl.Kosten[[#This Row],[Totaal kosten]],"")</f>
        <v/>
      </c>
      <c r="CI27" s="148" t="str">
        <f>IF(Tbl.Kosten[[#This Row],[WPnr.]]=CI$7,Tbl.Kosten[[#This Row],[Totaal kosten]],"")</f>
        <v/>
      </c>
      <c r="CJ27" s="148" t="str">
        <f>IF(Tbl.Kosten[[#This Row],[WPnr.]]=CJ$7,Tbl.Kosten[[#This Row],[Totaal kosten]],"")</f>
        <v/>
      </c>
      <c r="CK27" s="148" t="str">
        <f>IF(Tbl.Kosten[[#This Row],[WPnr.]]=CK$7,Tbl.Kosten[[#This Row],[Totaal kosten]],"")</f>
        <v/>
      </c>
      <c r="CL27" s="148" t="str">
        <f>IF(Tbl.Kosten[[#This Row],[WPnr.]]=CL$7,Tbl.Kosten[[#This Row],[Totaal kosten]],"")</f>
        <v/>
      </c>
      <c r="CM27" s="148" t="str">
        <f>IF(Tbl.Kosten[[#This Row],[WPnr.]]=CM$7,Tbl.Kosten[[#This Row],[Totaal kosten]],"")</f>
        <v/>
      </c>
      <c r="CN27" s="148" t="str">
        <f>IF(Tbl.Kosten[[#This Row],[WPnr.]]=CN$7,Tbl.Kosten[[#This Row],[Totaal kosten]],"")</f>
        <v/>
      </c>
      <c r="CO27" s="148" t="str">
        <f>IF(Tbl.Kosten[[#This Row],[WPnr.]]=CO$7,Tbl.Kosten[[#This Row],[Totaal kosten]],"")</f>
        <v/>
      </c>
      <c r="CP27" s="148" t="str">
        <f>IF(Tbl.Kosten[[#This Row],[WPnr.]]=CP$7,Tbl.Kosten[[#This Row],[Totaal kosten]],"")</f>
        <v/>
      </c>
      <c r="CQ27" s="148" t="str">
        <f>IF(Tbl.Kosten[[#This Row],[WPnr.]]=CQ$7,Tbl.Kosten[[#This Row],[Totaal kosten]],"")</f>
        <v/>
      </c>
      <c r="CR27" s="148" t="str">
        <f>IF(Tbl.Kosten[[#This Row],[WPnr.]]=CR$7,Tbl.Kosten[[#This Row],[Totaal kosten]],"")</f>
        <v/>
      </c>
      <c r="CS27" s="148" t="str">
        <f>IF(Tbl.Kosten[[#This Row],[WPnr.]]=CS$7,Tbl.Kosten[[#This Row],[Totaal kosten]],"")</f>
        <v/>
      </c>
      <c r="CT27" s="148" t="str">
        <f>IF(Tbl.Kosten[[#This Row],[WPnr.]]=CT$7,Tbl.Kosten[[#This Row],[Totaal kosten]],"")</f>
        <v/>
      </c>
      <c r="CU27" s="148" t="str">
        <f>IF(Tbl.Kosten[[#This Row],[WPnr.]]=CU$7,Tbl.Kosten[[#This Row],[Totaal kosten]],"")</f>
        <v/>
      </c>
      <c r="CV27" s="148" t="str">
        <f>IF(Tbl.Kosten[[#This Row],[WPnr.]]=CV$7,Tbl.Kosten[[#This Row],[Totaal kosten]],"")</f>
        <v/>
      </c>
      <c r="CW27" s="148" t="str">
        <f>IF(Tbl.Kosten[[#This Row],[WPnr.]]=CW$7,Tbl.Kosten[[#This Row],[Totaal kosten]],"")</f>
        <v/>
      </c>
      <c r="CX27" s="148" t="str">
        <f>IF(Tbl.Kosten[[#This Row],[WPnr.]]=CX$7,Tbl.Kosten[[#This Row],[Totaal kosten]],"")</f>
        <v/>
      </c>
      <c r="CY27" s="148" t="str">
        <f>IF(Tbl.Kosten[[#This Row],[WPnr.]]=CY$7,Tbl.Kosten[[#This Row],[Totaal kosten]],"")</f>
        <v/>
      </c>
      <c r="CZ27" s="148" t="str">
        <f>IF(Tbl.Kosten[[#This Row],[WPnr.]]=CZ$7,Tbl.Kosten[[#This Row],[Totaal kosten]],"")</f>
        <v/>
      </c>
      <c r="DA27" s="148" t="str">
        <f>IF(Tbl.Kosten[[#This Row],[WPnr.]]=DA$7,Tbl.Kosten[[#This Row],[Totaal kosten]],"")</f>
        <v/>
      </c>
      <c r="DB27" s="148" t="str">
        <f>IF(Tbl.Kosten[[#This Row],[WPnr.]]=DB$7,Tbl.Kosten[[#This Row],[Totaal kosten]],"")</f>
        <v/>
      </c>
      <c r="DC27" s="148" t="str">
        <f>IF(Tbl.Kosten[[#This Row],[WPnr.]]=DC$7,Tbl.Kosten[[#This Row],[Totaal kosten]],"")</f>
        <v/>
      </c>
      <c r="DD27" s="148" t="str">
        <f>IF(Tbl.Kosten[[#This Row],[WPnr.]]=DD$7,Tbl.Kosten[[#This Row],[Totaal kosten]],"")</f>
        <v/>
      </c>
      <c r="DE27" s="148" t="str">
        <f>IF(Tbl.Kosten[[#This Row],[WPnr.]]=DE$7,Tbl.Kosten[[#This Row],[Totaal kosten]],"")</f>
        <v/>
      </c>
      <c r="DF27" s="148" t="str">
        <f>IF(Tbl.Kosten[[#This Row],[WPnr.]]=DF$7,Tbl.Kosten[[#This Row],[Totaal kosten]],"")</f>
        <v/>
      </c>
      <c r="DG27" s="148" t="str">
        <f>IF(Tbl.Kosten[[#This Row],[WPnr.]]=DG$7,Tbl.Kosten[[#This Row],[Totaal kosten]],"")</f>
        <v/>
      </c>
      <c r="DH27" s="148" t="str">
        <f>IF(Tbl.Kosten[[#This Row],[WPnr.]]=DH$7,Tbl.Kosten[[#This Row],[Totaal kosten]],"")</f>
        <v/>
      </c>
      <c r="DI27" s="148" t="str">
        <f>IF(Tbl.Kosten[[#This Row],[WPnr.]]=DI$7,Tbl.Kosten[[#This Row],[Totaal kosten]],"")</f>
        <v/>
      </c>
      <c r="DJ27" s="148" t="str">
        <f>IF(Tbl.Kosten[[#This Row],[WPnr.]]=DJ$7,Tbl.Kosten[[#This Row],[Totaal kosten]],"")</f>
        <v/>
      </c>
      <c r="DK27" s="148" t="str">
        <f>IF(Tbl.Kosten[[#This Row],[WPnr.]]=DK$7,Tbl.Kosten[[#This Row],[Totaal kosten]],"")</f>
        <v/>
      </c>
      <c r="DL27" s="148" t="str">
        <f>IF(Tbl.Kosten[[#This Row],[WPnr.]]=DL$7,Tbl.Kosten[[#This Row],[Totaal kosten]],"")</f>
        <v/>
      </c>
      <c r="DM27" s="148" t="str">
        <f>IF(Tbl.Kosten[[#This Row],[WPnr.]]=DM$7,Tbl.Kosten[[#This Row],[Totaal kosten]],"")</f>
        <v/>
      </c>
      <c r="DN27" s="148" t="str">
        <f>IF(Tbl.Kosten[[#This Row],[WPnr.]]=DN$7,Tbl.Kosten[[#This Row],[Totaal kosten]],"")</f>
        <v/>
      </c>
      <c r="DO27" s="148" t="str">
        <f>IF(Tbl.Kosten[[#This Row],[WPnr.]]=DO$7,Tbl.Kosten[[#This Row],[Totaal kosten]],"")</f>
        <v/>
      </c>
      <c r="DP27" s="148" t="str">
        <f>IF(Tbl.Kosten[[#This Row],[WPnr.]]=DP$7,Tbl.Kosten[[#This Row],[Totaal kosten]],"")</f>
        <v/>
      </c>
      <c r="DQ27" s="148" t="str">
        <f>IF(Tbl.Kosten[[#This Row],[WPnr.]]=DQ$7,Tbl.Kosten[[#This Row],[Totaal kosten]],"")</f>
        <v/>
      </c>
      <c r="DR27" s="148" t="str">
        <f>IF(Tbl.Kosten[[#This Row],[WPnr.]]=DR$7,Tbl.Kosten[[#This Row],[Totaal kosten]],"")</f>
        <v/>
      </c>
      <c r="DS27" s="148" t="str">
        <f>IF(Tbl.Kosten[[#This Row],[WPnr.]]=DS$7,Tbl.Kosten[[#This Row],[Totaal kosten]],"")</f>
        <v/>
      </c>
      <c r="DT27" s="148" t="str">
        <f>IF(Tbl.Kosten[[#This Row],[WPnr.]]=DT$7,Tbl.Kosten[[#This Row],[Totaal kosten]],"")</f>
        <v/>
      </c>
      <c r="DU27" s="148" t="str">
        <f>IF(Tbl.Kosten[[#This Row],[WPnr.]]=DU$7,Tbl.Kosten[[#This Row],[Totaal kosten]],"")</f>
        <v/>
      </c>
      <c r="DV27" s="148" t="str">
        <f>IF(Tbl.Kosten[[#This Row],[WPnr.]]=DV$7,Tbl.Kosten[[#This Row],[Totaal kosten]],"")</f>
        <v/>
      </c>
      <c r="DW27" s="150" t="str">
        <f>IFERROR(_xlfn.XLOOKUP(Tbl.Kosten[[#This Row],[Kostensoort]],Tbl.Kostensoorten[Kostensoorten],Tbl.Kostensoorten[KSnr.],"",0,1),"")</f>
        <v/>
      </c>
      <c r="DX27" s="150" t="str">
        <f>IF(Tbl.Kosten[[#This Row],[KSnr.]]=DX$7,Tbl.Kosten[[#This Row],[Totaal kosten]],"")</f>
        <v/>
      </c>
      <c r="DY27" s="150" t="str">
        <f>IF(Tbl.Kosten[[#This Row],[KSnr.]]=DY$7,Tbl.Kosten[[#This Row],[Totaal kosten]],"")</f>
        <v/>
      </c>
      <c r="DZ27" s="150" t="str">
        <f>IF(Tbl.Kosten[[#This Row],[KSnr.]]=DZ$7,Tbl.Kosten[[#This Row],[Totaal kosten]],"")</f>
        <v/>
      </c>
      <c r="EA27" s="150" t="str">
        <f>IF(Tbl.Kosten[[#This Row],[KSnr.]]=EA$7,Tbl.Kosten[[#This Row],[Totaal kosten]],"")</f>
        <v/>
      </c>
      <c r="EB27" s="150" t="str">
        <f>IF(Tbl.Kosten[[#This Row],[KSnr.]]=EB$7,Tbl.Kosten[[#This Row],[Totaal kosten]],"")</f>
        <v/>
      </c>
      <c r="EC27" s="150" t="str">
        <f>IF(Tbl.Kosten[[#This Row],[KSnr.]]=EC$7,Tbl.Kosten[[#This Row],[Totaal kosten]],"")</f>
        <v/>
      </c>
      <c r="ED27" s="150" t="str">
        <f>IF(Tbl.Kosten[[#This Row],[KSnr.]]=ED$7,Tbl.Kosten[[#This Row],[Totaal kosten]],"")</f>
        <v/>
      </c>
      <c r="EE27" s="150" t="str">
        <f>IF(Tbl.Kosten[[#This Row],[KSnr.]]=EE$7,Tbl.Kosten[[#This Row],[Totaal kosten]],"")</f>
        <v/>
      </c>
      <c r="EF27" s="150" t="str">
        <f>IF(Tbl.Kosten[[#This Row],[KSnr.]]=EF$7,Tbl.Kosten[[#This Row],[Totaal kosten]],"")</f>
        <v/>
      </c>
      <c r="EG27" s="150" t="str">
        <f>IF(Tbl.Kosten[[#This Row],[KSnr.]]=EG$7,Tbl.Kosten[[#This Row],[Totaal kosten]],"")</f>
        <v/>
      </c>
      <c r="EH27" s="150" t="str">
        <f>IF(Tbl.Kosten[[#This Row],[KSnr.]]=EH$7,Tbl.Kosten[[#This Row],[Totaal kosten]],"")</f>
        <v/>
      </c>
      <c r="EI27" s="150" t="str">
        <f>IF(Tbl.Kosten[[#This Row],[KSnr.]]=EI$7,Tbl.Kosten[[#This Row],[Totaal kosten]],"")</f>
        <v/>
      </c>
      <c r="EJ27" s="150" t="str">
        <f>IF(Tbl.Kosten[[#This Row],[KSnr.]]=EJ$7,Tbl.Kosten[[#This Row],[Totaal kosten]],"")</f>
        <v/>
      </c>
      <c r="EK27" s="150" t="str">
        <f>IF(Tbl.Kosten[[#This Row],[KSnr.]]=EK$7,Tbl.Kosten[[#This Row],[Totaal kosten]],"")</f>
        <v/>
      </c>
      <c r="EL27" s="150" t="str">
        <f>IF(Tbl.Kosten[[#This Row],[KSnr.]]=EL$7,Tbl.Kosten[[#This Row],[Totaal kosten]],"")</f>
        <v/>
      </c>
      <c r="EM27" s="150" t="str">
        <f>IF(Tbl.Kosten[[#This Row],[KSnr.]]=EM$7,Tbl.Kosten[[#This Row],[Totaal kosten]],"")</f>
        <v/>
      </c>
      <c r="EN27" s="150" t="str">
        <f>IF(Tbl.Kosten[[#This Row],[KSnr.]]=EN$7,Tbl.Kosten[[#This Row],[Totaal kosten]],"")</f>
        <v/>
      </c>
      <c r="EO27" s="150" t="str">
        <f>IF(Tbl.Kosten[[#This Row],[KSnr.]]=EO$7,Tbl.Kosten[[#This Row],[Totaal kosten]],"")</f>
        <v/>
      </c>
      <c r="EP27" s="150" t="str">
        <f>IF(Tbl.Kosten[[#This Row],[KSnr.]]=EP$7,Tbl.Kosten[[#This Row],[Totaal kosten]],"")</f>
        <v/>
      </c>
      <c r="EQ27" s="150" t="str">
        <f>IF(Tbl.Kosten[[#This Row],[KSnr.]]=EQ$7,Tbl.Kosten[[#This Row],[Totaal kosten]],"")</f>
        <v/>
      </c>
      <c r="ER27" s="144" t="str">
        <f>IFERROR(_xlfn.XLOOKUP(Tbl.Kosten[[#This Row],[Subsidieactiviteit]],Tbl.Subsidiehoogte[Subsidieactiviteit],Tbl.Subsidiehoogte[SAnr.],"",0,1),"")</f>
        <v/>
      </c>
      <c r="ES27" s="150" t="str">
        <f>IF(Tbl.Kosten[[#This Row],[Sanr.]]=ES$7,Tbl.Kosten[[#This Row],[Totaal kosten]],"")</f>
        <v/>
      </c>
      <c r="ET27" s="150" t="str">
        <f>IF(Tbl.Kosten[[#This Row],[Sanr.]]=ET$7,Tbl.Kosten[[#This Row],[Totaal kosten]],"")</f>
        <v/>
      </c>
      <c r="EU27" s="150" t="str">
        <f>IF(Tbl.Kosten[[#This Row],[Sanr.]]=EU$7,Tbl.Kosten[[#This Row],[Totaal kosten]],"")</f>
        <v/>
      </c>
      <c r="EV27" s="150" t="str">
        <f>IF(Tbl.Kosten[[#This Row],[Sanr.]]=EV$7,Tbl.Kosten[[#This Row],[Totaal kosten]],"")</f>
        <v/>
      </c>
      <c r="EW27" s="150" t="str">
        <f>IF(Tbl.Kosten[[#This Row],[Sanr.]]=EW$7,Tbl.Kosten[[#This Row],[Totaal kosten]],"")</f>
        <v/>
      </c>
      <c r="EX27" s="150" t="str">
        <f>IF(Tbl.Kosten[[#This Row],[Sanr.]]=EX$7,Tbl.Kosten[[#This Row],[Totaal kosten]],"")</f>
        <v/>
      </c>
      <c r="EY27" s="150" t="str">
        <f>IF(Tbl.Kosten[[#This Row],[Sanr.]]=EY$7,Tbl.Kosten[[#This Row],[Totaal kosten]],"")</f>
        <v/>
      </c>
      <c r="EZ27" s="150" t="str">
        <f>IF(Tbl.Kosten[[#This Row],[Sanr.]]=EZ$7,Tbl.Kosten[[#This Row],[Totaal kosten]],"")</f>
        <v/>
      </c>
      <c r="FA27" s="150" t="str">
        <f>IF(Tbl.Kosten[[#This Row],[Sanr.]]=FA$7,Tbl.Kosten[[#This Row],[Totaal kosten]],"")</f>
        <v/>
      </c>
      <c r="FB27" s="150" t="str">
        <f>IF(Tbl.Kosten[[#This Row],[Sanr.]]=FB$7,Tbl.Kosten[[#This Row],[Totaal kosten]],"")</f>
        <v/>
      </c>
      <c r="FC27" s="150" t="str">
        <f>IF(Tbl.Kosten[[#This Row],[Sanr.]]=FC$7,Tbl.Kosten[[#This Row],[Totaal kosten]],"")</f>
        <v/>
      </c>
      <c r="FD27" s="150" t="str">
        <f>IF(Tbl.Kosten[[#This Row],[Sanr.]]=FD$7,Tbl.Kosten[[#This Row],[Totaal kosten]],"")</f>
        <v/>
      </c>
      <c r="FE27" s="150" t="str">
        <f>IF(Tbl.Kosten[[#This Row],[Sanr.]]=FE$7,Tbl.Kosten[[#This Row],[Totaal kosten]],"")</f>
        <v/>
      </c>
      <c r="FF27" s="150" t="str">
        <f>IF(Tbl.Kosten[[#This Row],[Sanr.]]=FF$7,Tbl.Kosten[[#This Row],[Totaal kosten]],"")</f>
        <v/>
      </c>
      <c r="FG27" s="150" t="str">
        <f>IF(Tbl.Kosten[[#This Row],[Sanr.]]=FG$7,Tbl.Kosten[[#This Row],[Totaal kosten]],"")</f>
        <v/>
      </c>
      <c r="FH27" s="150" t="str">
        <f>IF(Tbl.Kosten[[#This Row],[Sanr.]]=FH$7,Tbl.Kosten[[#This Row],[Totaal kosten]],"")</f>
        <v/>
      </c>
      <c r="FI27" s="150" t="str">
        <f>IF(Tbl.Kosten[[#This Row],[Sanr.]]=FI$7,Tbl.Kosten[[#This Row],[Totaal kosten]],"")</f>
        <v/>
      </c>
      <c r="FJ27" s="150" t="str">
        <f>IF(Tbl.Kosten[[#This Row],[Sanr.]]=FJ$7,Tbl.Kosten[[#This Row],[Totaal kosten]],"")</f>
        <v/>
      </c>
      <c r="FK27" s="150" t="str">
        <f>IF(Tbl.Kosten[[#This Row],[Sanr.]]=FK$7,Tbl.Kosten[[#This Row],[Totaal kosten]],"")</f>
        <v/>
      </c>
      <c r="FL27" s="150" t="str">
        <f>IF(Tbl.Kosten[[#This Row],[Sanr.]]=FL$7,Tbl.Kosten[[#This Row],[Totaal kosten]],"")</f>
        <v/>
      </c>
      <c r="FM27" s="150" t="str">
        <f>IF(Tbl.Kosten[[#This Row],[Sanr.]]=FM$7,Tbl.Kosten[[#This Row],[Totaal kosten]],"")</f>
        <v/>
      </c>
      <c r="FN27" s="150" t="str">
        <f>IF(Tbl.Kosten[[#This Row],[Sanr.]]=FN$7,Tbl.Kosten[[#This Row],[Totaal kosten]],"")</f>
        <v/>
      </c>
      <c r="FO27" s="150" t="str">
        <f>IF(Tbl.Kosten[[#This Row],[Sanr.]]=FO$7,Tbl.Kosten[[#This Row],[Totaal kosten]],"")</f>
        <v/>
      </c>
      <c r="FP27" s="150" t="str">
        <f>IF(Tbl.Kosten[[#This Row],[Sanr.]]=FP$7,Tbl.Kosten[[#This Row],[Totaal kosten]],"")</f>
        <v/>
      </c>
      <c r="FQ27" s="150" t="str">
        <f>IF(Tbl.Kosten[[#This Row],[Sanr.]]=FQ$7,Tbl.Kosten[[#This Row],[Totaal kosten]],"")</f>
        <v/>
      </c>
      <c r="FR27" s="150" t="str">
        <f>IF(Tbl.Kosten[[#This Row],[Sanr.]]=FR$7,Tbl.Kosten[[#This Row],[Totaal kosten]],"")</f>
        <v/>
      </c>
      <c r="FS27" s="150" t="str">
        <f>IF(Tbl.Kosten[[#This Row],[Sanr.]]=FS$7,Tbl.Kosten[[#This Row],[Totaal kosten]],"")</f>
        <v/>
      </c>
      <c r="FT27" s="150" t="str">
        <f>IF(Tbl.Kosten[[#This Row],[Sanr.]]=FT$7,Tbl.Kosten[[#This Row],[Totaal kosten]],"")</f>
        <v/>
      </c>
      <c r="FU27" s="150" t="str">
        <f>IF(Tbl.Kosten[[#This Row],[Sanr.]]=FU$7,Tbl.Kosten[[#This Row],[Totaal kosten]],"")</f>
        <v/>
      </c>
      <c r="FV27" s="150" t="str">
        <f>IF(Tbl.Kosten[[#This Row],[Sanr.]]=FV$7,Tbl.Kosten[[#This Row],[Totaal kosten]],"")</f>
        <v/>
      </c>
      <c r="FW27" s="150" t="str">
        <f>IFERROR(_xlfn.XLOOKUP(Tbl.Kosten[[#This Row],[Activiteitencode]],Tbl.Activiteiten[Activiteitcode],Tbl.Activiteiten[Anr.],"",0,1),"")</f>
        <v/>
      </c>
      <c r="FX27" s="169" t="str">
        <f>_xlfn.CONCAT(Tbl.Kosten[[#This Row],[Pnr.]],Tbl.Kosten[[#This Row],[Sanr.]])</f>
        <v>P1</v>
      </c>
      <c r="FY27" s="150">
        <f>Tbl.Kosten[[#This Row],[Totaal kosten]]-Tbl.Kosten[[#This Row],[Subsidie]]</f>
        <v>0</v>
      </c>
      <c r="FZ27" s="150">
        <f>IF(Tbl.Kosten[[#This Row],[Pnr.]]=FZ$7,Tbl.Kosten[[#This Row],[Te financieren]],"")</f>
        <v>0</v>
      </c>
      <c r="GA27" s="150" t="str">
        <f>IF(Tbl.Kosten[[#This Row],[Pnr.]]=GA$7,Tbl.Kosten[[#This Row],[Te financieren]],"")</f>
        <v/>
      </c>
      <c r="GB27" s="150" t="str">
        <f>IF(Tbl.Kosten[[#This Row],[Pnr.]]=GB$7,Tbl.Kosten[[#This Row],[Te financieren]],"")</f>
        <v/>
      </c>
      <c r="GC27" s="150" t="str">
        <f>IF(Tbl.Kosten[[#This Row],[Pnr.]]=GC$7,Tbl.Kosten[[#This Row],[Te financieren]],"")</f>
        <v/>
      </c>
      <c r="GD27" s="150" t="str">
        <f>IF(Tbl.Kosten[[#This Row],[Pnr.]]=GD$7,Tbl.Kosten[[#This Row],[Te financieren]],"")</f>
        <v/>
      </c>
      <c r="GE27" s="150" t="str">
        <f>IF(Tbl.Kosten[[#This Row],[Pnr.]]=GE$7,Tbl.Kosten[[#This Row],[Te financieren]],"")</f>
        <v/>
      </c>
      <c r="GF27" s="150" t="str">
        <f>IF(Tbl.Kosten[[#This Row],[Pnr.]]=GF$7,Tbl.Kosten[[#This Row],[Te financieren]],"")</f>
        <v/>
      </c>
      <c r="GG27" s="150" t="str">
        <f>IF(Tbl.Kosten[[#This Row],[Pnr.]]=GG$7,Tbl.Kosten[[#This Row],[Te financieren]],"")</f>
        <v/>
      </c>
      <c r="GH27" s="150" t="str">
        <f>IF(Tbl.Kosten[[#This Row],[Pnr.]]=GH$7,Tbl.Kosten[[#This Row],[Te financieren]],"")</f>
        <v/>
      </c>
      <c r="GI27" s="150" t="str">
        <f>IF(Tbl.Kosten[[#This Row],[Pnr.]]=GI$7,Tbl.Kosten[[#This Row],[Te financieren]],"")</f>
        <v/>
      </c>
      <c r="GJ27" s="150" t="str">
        <f>IF(Tbl.Kosten[[#This Row],[Pnr.]]=GJ$7,Tbl.Kosten[[#This Row],[Te financieren]],"")</f>
        <v/>
      </c>
      <c r="GK27" s="150" t="str">
        <f>IF(Tbl.Kosten[[#This Row],[Pnr.]]=GK$7,Tbl.Kosten[[#This Row],[Te financieren]],"")</f>
        <v/>
      </c>
      <c r="GL27" s="150" t="str">
        <f>IF(Tbl.Kosten[[#This Row],[Pnr.]]=GL$7,Tbl.Kosten[[#This Row],[Te financieren]],"")</f>
        <v/>
      </c>
      <c r="GM27" s="150" t="str">
        <f>IF(Tbl.Kosten[[#This Row],[Pnr.]]=GM$7,Tbl.Kosten[[#This Row],[Te financieren]],"")</f>
        <v/>
      </c>
      <c r="GN27" s="150" t="str">
        <f>IF(Tbl.Kosten[[#This Row],[Pnr.]]=GN$7,Tbl.Kosten[[#This Row],[Te financieren]],"")</f>
        <v/>
      </c>
      <c r="GO27" s="150" t="str">
        <f>IF(Tbl.Kosten[[#This Row],[Pnr.]]=GO$7,Tbl.Kosten[[#This Row],[Te financieren]],"")</f>
        <v/>
      </c>
      <c r="GP27" s="150" t="str">
        <f>IF(Tbl.Kosten[[#This Row],[Pnr.]]=GP$7,Tbl.Kosten[[#This Row],[Te financieren]],"")</f>
        <v/>
      </c>
      <c r="GQ27" s="150" t="str">
        <f>IF(Tbl.Kosten[[#This Row],[Pnr.]]=GQ$7,Tbl.Kosten[[#This Row],[Te financieren]],"")</f>
        <v/>
      </c>
      <c r="GR27" s="150" t="str">
        <f>IF(Tbl.Kosten[[#This Row],[Pnr.]]=GR$7,Tbl.Kosten[[#This Row],[Te financieren]],"")</f>
        <v/>
      </c>
      <c r="GS27" s="150" t="str">
        <f>IF(Tbl.Kosten[[#This Row],[Pnr.]]=GS$7,Tbl.Kosten[[#This Row],[Te financieren]],"")</f>
        <v/>
      </c>
      <c r="GT27" s="150" t="str">
        <f>IF(Tbl.Kosten[[#This Row],[Pnr.]]=GT$7,Tbl.Kosten[[#This Row],[Te financieren]],"")</f>
        <v/>
      </c>
      <c r="GU27" s="150" t="str">
        <f>IF(Tbl.Kosten[[#This Row],[Pnr.]]=GU$7,Tbl.Kosten[[#This Row],[Te financieren]],"")</f>
        <v/>
      </c>
      <c r="GV27" s="150" t="str">
        <f>IF(Tbl.Kosten[[#This Row],[Pnr.]]=GV$7,Tbl.Kosten[[#This Row],[Te financieren]],"")</f>
        <v/>
      </c>
      <c r="GW27" s="150" t="str">
        <f>IF(Tbl.Kosten[[#This Row],[Pnr.]]=GW$7,Tbl.Kosten[[#This Row],[Te financieren]],"")</f>
        <v/>
      </c>
      <c r="GX27" s="150" t="str">
        <f>IF(Tbl.Kosten[[#This Row],[Pnr.]]=GX$7,Tbl.Kosten[[#This Row],[Te financieren]],"")</f>
        <v/>
      </c>
      <c r="GY27" s="150" t="str">
        <f>IF(Tbl.Kosten[[#This Row],[Pnr.]]=GY$7,Tbl.Kosten[[#This Row],[Te financieren]],"")</f>
        <v/>
      </c>
      <c r="GZ27" s="150" t="str">
        <f>IF(Tbl.Kosten[[#This Row],[Pnr.]]=GZ$7,Tbl.Kosten[[#This Row],[Te financieren]],"")</f>
        <v/>
      </c>
      <c r="HA27" s="150" t="str">
        <f>IF(Tbl.Kosten[[#This Row],[Pnr.]]=HA$7,Tbl.Kosten[[#This Row],[Te financieren]],"")</f>
        <v/>
      </c>
      <c r="HB27" s="150" t="str">
        <f>IF(Tbl.Kosten[[#This Row],[Pnr.]]=HB$7,Tbl.Kosten[[#This Row],[Te financieren]],"")</f>
        <v/>
      </c>
      <c r="HC27" s="150" t="str">
        <f>IF(Tbl.Kosten[[#This Row],[Pnr.]]=HC$7,Tbl.Kosten[[#This Row],[Te financieren]],"")</f>
        <v/>
      </c>
      <c r="HD27" s="150" t="str">
        <f>IF(Tbl.Kosten[[#This Row],[Pnr.]]=HD$7,Tbl.Kosten[[#This Row],[Te financieren]],"")</f>
        <v/>
      </c>
      <c r="HE27" s="150" t="str">
        <f>IF(Tbl.Kosten[[#This Row],[Pnr.]]=HE$7,Tbl.Kosten[[#This Row],[Te financieren]],"")</f>
        <v/>
      </c>
      <c r="HF27" s="150" t="str">
        <f>IF(Tbl.Kosten[[#This Row],[Pnr.]]=HF$7,Tbl.Kosten[[#This Row],[Te financieren]],"")</f>
        <v/>
      </c>
      <c r="HG27" s="150" t="str">
        <f>IF(Tbl.Kosten[[#This Row],[Pnr.]]=HG$7,Tbl.Kosten[[#This Row],[Te financieren]],"")</f>
        <v/>
      </c>
      <c r="HH27" s="150" t="str">
        <f>IF(Tbl.Kosten[[#This Row],[Pnr.]]=HH$7,Tbl.Kosten[[#This Row],[Te financieren]],"")</f>
        <v/>
      </c>
      <c r="HI27" s="150" t="str">
        <f>IF(Tbl.Kosten[[#This Row],[Pnr.]]=HI$7,Tbl.Kosten[[#This Row],[Te financieren]],"")</f>
        <v/>
      </c>
      <c r="HJ27" s="150" t="str">
        <f>IF(Tbl.Kosten[[#This Row],[Pnr.]]=HJ$7,Tbl.Kosten[[#This Row],[Te financieren]],"")</f>
        <v/>
      </c>
      <c r="HK27" s="150" t="str">
        <f>IF(Tbl.Kosten[[#This Row],[Pnr.]]=HK$7,Tbl.Kosten[[#This Row],[Te financieren]],"")</f>
        <v/>
      </c>
      <c r="HL27" s="150" t="str">
        <f>IF(Tbl.Kosten[[#This Row],[Pnr.]]=HL$7,Tbl.Kosten[[#This Row],[Te financieren]],"")</f>
        <v/>
      </c>
      <c r="HM27" s="150" t="str">
        <f>IF(Tbl.Kosten[[#This Row],[Pnr.]]=HM$7,Tbl.Kosten[[#This Row],[Te financieren]],"")</f>
        <v/>
      </c>
      <c r="HN27" s="150" t="str">
        <f>IF(Tbl.Kosten[[#This Row],[Pnr.]]=HN$7,Tbl.Kosten[[#This Row],[Te financieren]],"")</f>
        <v/>
      </c>
      <c r="HO27" s="150" t="str">
        <f>IF(Tbl.Kosten[[#This Row],[Pnr.]]=HO$7,Tbl.Kosten[[#This Row],[Te financieren]],"")</f>
        <v/>
      </c>
      <c r="HP27" s="150" t="str">
        <f>IF(Tbl.Kosten[[#This Row],[Pnr.]]=HP$7,Tbl.Kosten[[#This Row],[Te financieren]],"")</f>
        <v/>
      </c>
      <c r="HQ27" s="150" t="str">
        <f>IF(Tbl.Kosten[[#This Row],[Pnr.]]=HQ$7,Tbl.Kosten[[#This Row],[Te financieren]],"")</f>
        <v/>
      </c>
      <c r="HR27" s="150" t="str">
        <f>IF(Tbl.Kosten[[#This Row],[Pnr.]]=HR$7,Tbl.Kosten[[#This Row],[Te financieren]],"")</f>
        <v/>
      </c>
      <c r="HS27" s="150" t="str">
        <f>IF(Tbl.Kosten[[#This Row],[Pnr.]]=HS$7,Tbl.Kosten[[#This Row],[Te financieren]],"")</f>
        <v/>
      </c>
      <c r="HT27" s="150" t="str">
        <f>IF(Tbl.Kosten[[#This Row],[Pnr.]]=HT$7,Tbl.Kosten[[#This Row],[Te financieren]],"")</f>
        <v/>
      </c>
      <c r="HU27" s="150" t="str">
        <f>IF(Tbl.Kosten[[#This Row],[Pnr.]]=HU$7,Tbl.Kosten[[#This Row],[Te financieren]],"")</f>
        <v/>
      </c>
      <c r="HV27" s="150" t="str">
        <f>IF(Tbl.Kosten[[#This Row],[Pnr.]]=HV$7,Tbl.Kosten[[#This Row],[Te financieren]],"")</f>
        <v/>
      </c>
      <c r="HW27" s="150" t="str">
        <f>IF(Tbl.Kosten[[#This Row],[Pnr.]]=HW$7,Tbl.Kosten[[#This Row],[Te financieren]],"")</f>
        <v/>
      </c>
    </row>
    <row r="28" spans="2:231" x14ac:dyDescent="0.3">
      <c r="B28" s="134"/>
      <c r="C28" s="137"/>
      <c r="D28" s="136"/>
      <c r="E28" s="261"/>
      <c r="F28" s="135"/>
      <c r="G28" s="11" t="str">
        <f>IF(Tbl.Kosten[[#This Row],[Medewerker e/o 
functie]]&lt;&gt;"",_xlfn.XLOOKUP(Tbl.Kosten[[#This Row],[Medewerker e/o 
functie]],Tbl.Uurtarief[Medewerker en/of functie],Tbl.Uurtarief[Uurtarief],"",0,1),"")</f>
        <v/>
      </c>
      <c r="H28" s="121">
        <f>IFERROR(Tbl.Kosten[[#This Row],[Uren]]*Tbl.Kosten[[#This Row],[Uurtarief]],0)</f>
        <v>0</v>
      </c>
      <c r="I28" s="119" t="str">
        <f>IF(Tbl.Kosten[[#This Row],[Subtotaal uren]]&lt;&gt;0,_xlfn.XLOOKUP(Tbl.Kosten[[#This Row],[Medewerker e/o 
functie]],Tbl.Uurtarief[Medewerker en/of functie],Tbl.Uurtarief[Kostensoort arbeid],"",0,1),"")</f>
        <v/>
      </c>
      <c r="J28" s="137"/>
      <c r="K28" s="135"/>
      <c r="L28" s="139" t="str">
        <f>IF(Tbl.Kosten[[#This Row],[Activum]]&lt;&gt;"",_xlfn.XLOOKUP(Tbl.Kosten[[#This Row],[Activum]],Tbl.Afschrijvingskosten[Activum],Tbl.Afschrijvingskosten[Tarief per afschrijvings-eenheid],"",0,1),"")</f>
        <v/>
      </c>
      <c r="M28" s="122">
        <f>IFERROR(Tbl.Kosten[[#This Row],[Een-
heden]]*Tbl.Kosten[[#This Row],[Afschrijvings-
tarief]],0)</f>
        <v>0</v>
      </c>
      <c r="N28" s="122" t="str">
        <f>IF(Tbl.Kosten[[#This Row],[Subtotaal afschrijving]]&lt;&gt;0,Lijsten!$A$7,"")</f>
        <v/>
      </c>
      <c r="O28" s="140"/>
      <c r="P28" s="135"/>
      <c r="Q28" s="138"/>
      <c r="R28" s="122">
        <f>IFERROR(Tbl.Kosten[[#This Row],[Aantal]]*Tbl.Kosten[[#This Row],[Tarief]],0)</f>
        <v>0</v>
      </c>
      <c r="S28" s="8">
        <f>IFERROR(Tbl.Kosten[[#This Row],[Subtotaal overige kosten]]+Tbl.Kosten[[#This Row],[Subtotaal uren]]+Tbl.Kosten[[#This Row],[Subtotaal afschrijving]],0)</f>
        <v>0</v>
      </c>
      <c r="T28" s="8">
        <f>IFERROR(Tbl.Kosten[[#This Row],[Totaal kosten]]*Tbl.Kosten[[#This Row],[Subsidie%]],0)</f>
        <v>0</v>
      </c>
      <c r="U28" s="4" t="str" cm="1">
        <f t="array" ref="U28">IFERROR(_xlfn.IFS(Tbl.Kosten[[#This Row],[Subtotaal uren]]&lt;&gt;0,Tbl.Kosten[[#This Row],[Kostensoort arbeid]],Tbl.Kosten[[#This Row],[Subtotaal afschrijving]]&lt;&gt;0,Tbl.Kosten[[#This Row],[Kostensoort afschrijving]],Tbl.Kosten[[#This Row],[Subtotaal overige kosten]]&lt;&gt;0,Tbl.Kosten[[#This Row],[Kostensoort overig]]),"")</f>
        <v/>
      </c>
      <c r="V28" s="4" t="str">
        <f>IFERROR(_xlfn.XLOOKUP(Tbl.Kosten[[#This Row],[Activiteitencode]],Tbl.Activiteiten[Activiteitcode],Tbl.Activiteiten[Werkpakketcode],"",0,1),"")</f>
        <v/>
      </c>
      <c r="W28" s="4" t="str">
        <f>IFERROR(_xlfn.XLOOKUP(Tbl.Kosten[[#This Row],[Werkpakketcode]],Tbl.Werkpakketten[Werkpakketcode],Tbl.Werkpakketten[Subsidiabele activiteit],"",0,1),"")</f>
        <v/>
      </c>
      <c r="X28" s="12">
        <f>IFERROR(_xlfn.XLOOKUP(Tbl.Kosten[[#This Row],[Sanr.]],Tbl.Subsidiehoogte[SAnr.],Tbl.Subsidiehoogte[Sub. Percentage],0,0,1),0)</f>
        <v>0</v>
      </c>
      <c r="Y28" s="144" t="str">
        <f>IFERROR(_xlfn.XLOOKUP(Tbl.Kosten[[#This Row],[Partnercode]],Tbl.Projectpartners[Partnercode],Tbl.Projectpartners[PNr.],"",0,1),"")</f>
        <v>P1</v>
      </c>
      <c r="Z28" s="148">
        <f>IF(Tbl.Kosten[[#This Row],[Pnr.]]=Z$7,Tbl.Kosten[[#This Row],[Totaal kosten]],"")</f>
        <v>0</v>
      </c>
      <c r="AA28" s="148" t="str">
        <f>IF(Tbl.Kosten[[#This Row],[Pnr.]]=AA$7,Tbl.Kosten[[#This Row],[Totaal kosten]],"")</f>
        <v/>
      </c>
      <c r="AB28" s="148" t="str">
        <f>IF(Tbl.Kosten[[#This Row],[Pnr.]]=AB$7,Tbl.Kosten[[#This Row],[Totaal kosten]],"")</f>
        <v/>
      </c>
      <c r="AC28" s="148" t="str">
        <f>IF(Tbl.Kosten[[#This Row],[Pnr.]]=AC$7,Tbl.Kosten[[#This Row],[Totaal kosten]],"")</f>
        <v/>
      </c>
      <c r="AD28" s="148" t="str">
        <f>IF(Tbl.Kosten[[#This Row],[Pnr.]]=AD$7,Tbl.Kosten[[#This Row],[Totaal kosten]],"")</f>
        <v/>
      </c>
      <c r="AE28" s="148" t="str">
        <f>IF(Tbl.Kosten[[#This Row],[Pnr.]]=AE$7,Tbl.Kosten[[#This Row],[Totaal kosten]],"")</f>
        <v/>
      </c>
      <c r="AF28" s="148" t="str">
        <f>IF(Tbl.Kosten[[#This Row],[Pnr.]]=AF$7,Tbl.Kosten[[#This Row],[Totaal kosten]],"")</f>
        <v/>
      </c>
      <c r="AG28" s="148" t="str">
        <f>IF(Tbl.Kosten[[#This Row],[Pnr.]]=AG$7,Tbl.Kosten[[#This Row],[Totaal kosten]],"")</f>
        <v/>
      </c>
      <c r="AH28" s="148" t="str">
        <f>IF(Tbl.Kosten[[#This Row],[Pnr.]]=AH$7,Tbl.Kosten[[#This Row],[Totaal kosten]],"")</f>
        <v/>
      </c>
      <c r="AI28" s="148" t="str">
        <f>IF(Tbl.Kosten[[#This Row],[Pnr.]]=AI$7,Tbl.Kosten[[#This Row],[Totaal kosten]],"")</f>
        <v/>
      </c>
      <c r="AJ28" s="148" t="str">
        <f>IF(Tbl.Kosten[[#This Row],[Pnr.]]=AJ$7,Tbl.Kosten[[#This Row],[Totaal kosten]],"")</f>
        <v/>
      </c>
      <c r="AK28" s="148" t="str">
        <f>IF(Tbl.Kosten[[#This Row],[Pnr.]]=AK$7,Tbl.Kosten[[#This Row],[Totaal kosten]],"")</f>
        <v/>
      </c>
      <c r="AL28" s="148" t="str">
        <f>IF(Tbl.Kosten[[#This Row],[Pnr.]]=AL$7,Tbl.Kosten[[#This Row],[Totaal kosten]],"")</f>
        <v/>
      </c>
      <c r="AM28" s="148" t="str">
        <f>IF(Tbl.Kosten[[#This Row],[Pnr.]]=AM$7,Tbl.Kosten[[#This Row],[Totaal kosten]],"")</f>
        <v/>
      </c>
      <c r="AN28" s="148" t="str">
        <f>IF(Tbl.Kosten[[#This Row],[Pnr.]]=AN$7,Tbl.Kosten[[#This Row],[Totaal kosten]],"")</f>
        <v/>
      </c>
      <c r="AO28" s="148" t="str">
        <f>IF(Tbl.Kosten[[#This Row],[Pnr.]]=AO$7,Tbl.Kosten[[#This Row],[Totaal kosten]],"")</f>
        <v/>
      </c>
      <c r="AP28" s="148" t="str">
        <f>IF(Tbl.Kosten[[#This Row],[Pnr.]]=AP$7,Tbl.Kosten[[#This Row],[Totaal kosten]],"")</f>
        <v/>
      </c>
      <c r="AQ28" s="148" t="str">
        <f>IF(Tbl.Kosten[[#This Row],[Pnr.]]=AQ$7,Tbl.Kosten[[#This Row],[Totaal kosten]],"")</f>
        <v/>
      </c>
      <c r="AR28" s="148" t="str">
        <f>IF(Tbl.Kosten[[#This Row],[Pnr.]]=AR$7,Tbl.Kosten[[#This Row],[Totaal kosten]],"")</f>
        <v/>
      </c>
      <c r="AS28" s="148" t="str">
        <f>IF(Tbl.Kosten[[#This Row],[Pnr.]]=AS$7,Tbl.Kosten[[#This Row],[Totaal kosten]],"")</f>
        <v/>
      </c>
      <c r="AT28" s="148" t="str">
        <f>IF(Tbl.Kosten[[#This Row],[Pnr.]]=AT$7,Tbl.Kosten[[#This Row],[Totaal kosten]],"")</f>
        <v/>
      </c>
      <c r="AU28" s="148" t="str">
        <f>IF(Tbl.Kosten[[#This Row],[Pnr.]]=AU$7,Tbl.Kosten[[#This Row],[Totaal kosten]],"")</f>
        <v/>
      </c>
      <c r="AV28" s="148" t="str">
        <f>IF(Tbl.Kosten[[#This Row],[Pnr.]]=AV$7,Tbl.Kosten[[#This Row],[Totaal kosten]],"")</f>
        <v/>
      </c>
      <c r="AW28" s="148" t="str">
        <f>IF(Tbl.Kosten[[#This Row],[Pnr.]]=AW$7,Tbl.Kosten[[#This Row],[Totaal kosten]],"")</f>
        <v/>
      </c>
      <c r="AX28" s="148" t="str">
        <f>IF(Tbl.Kosten[[#This Row],[Pnr.]]=AX$7,Tbl.Kosten[[#This Row],[Totaal kosten]],"")</f>
        <v/>
      </c>
      <c r="AY28" s="148" t="str">
        <f>IF(Tbl.Kosten[[#This Row],[Pnr.]]=AY$7,Tbl.Kosten[[#This Row],[Totaal kosten]],"")</f>
        <v/>
      </c>
      <c r="AZ28" s="148" t="str">
        <f>IF(Tbl.Kosten[[#This Row],[Pnr.]]=AZ$7,Tbl.Kosten[[#This Row],[Totaal kosten]],"")</f>
        <v/>
      </c>
      <c r="BA28" s="148" t="str">
        <f>IF(Tbl.Kosten[[#This Row],[Pnr.]]=BA$7,Tbl.Kosten[[#This Row],[Totaal kosten]],"")</f>
        <v/>
      </c>
      <c r="BB28" s="148" t="str">
        <f>IF(Tbl.Kosten[[#This Row],[Pnr.]]=BB$7,Tbl.Kosten[[#This Row],[Totaal kosten]],"")</f>
        <v/>
      </c>
      <c r="BC28" s="148" t="str">
        <f>IF(Tbl.Kosten[[#This Row],[Pnr.]]=BC$7,Tbl.Kosten[[#This Row],[Totaal kosten]],"")</f>
        <v/>
      </c>
      <c r="BD28" s="148" t="str">
        <f>IF(Tbl.Kosten[[#This Row],[Pnr.]]=BD$7,Tbl.Kosten[[#This Row],[Totaal kosten]],"")</f>
        <v/>
      </c>
      <c r="BE28" s="148" t="str">
        <f>IF(Tbl.Kosten[[#This Row],[Pnr.]]=BE$7,Tbl.Kosten[[#This Row],[Totaal kosten]],"")</f>
        <v/>
      </c>
      <c r="BF28" s="148" t="str">
        <f>IF(Tbl.Kosten[[#This Row],[Pnr.]]=BF$7,Tbl.Kosten[[#This Row],[Totaal kosten]],"")</f>
        <v/>
      </c>
      <c r="BG28" s="148" t="str">
        <f>IF(Tbl.Kosten[[#This Row],[Pnr.]]=BG$7,Tbl.Kosten[[#This Row],[Totaal kosten]],"")</f>
        <v/>
      </c>
      <c r="BH28" s="148" t="str">
        <f>IF(Tbl.Kosten[[#This Row],[Pnr.]]=BH$7,Tbl.Kosten[[#This Row],[Totaal kosten]],"")</f>
        <v/>
      </c>
      <c r="BI28" s="148" t="str">
        <f>IF(Tbl.Kosten[[#This Row],[Pnr.]]=BI$7,Tbl.Kosten[[#This Row],[Totaal kosten]],"")</f>
        <v/>
      </c>
      <c r="BJ28" s="148" t="str">
        <f>IF(Tbl.Kosten[[#This Row],[Pnr.]]=BJ$7,Tbl.Kosten[[#This Row],[Totaal kosten]],"")</f>
        <v/>
      </c>
      <c r="BK28" s="148" t="str">
        <f>IF(Tbl.Kosten[[#This Row],[Pnr.]]=BK$7,Tbl.Kosten[[#This Row],[Totaal kosten]],"")</f>
        <v/>
      </c>
      <c r="BL28" s="148" t="str">
        <f>IF(Tbl.Kosten[[#This Row],[Pnr.]]=BL$7,Tbl.Kosten[[#This Row],[Totaal kosten]],"")</f>
        <v/>
      </c>
      <c r="BM28" s="148" t="str">
        <f>IF(Tbl.Kosten[[#This Row],[Pnr.]]=BM$7,Tbl.Kosten[[#This Row],[Totaal kosten]],"")</f>
        <v/>
      </c>
      <c r="BN28" s="148" t="str">
        <f>IF(Tbl.Kosten[[#This Row],[Pnr.]]=BN$7,Tbl.Kosten[[#This Row],[Totaal kosten]],"")</f>
        <v/>
      </c>
      <c r="BO28" s="148" t="str">
        <f>IF(Tbl.Kosten[[#This Row],[Pnr.]]=BO$7,Tbl.Kosten[[#This Row],[Totaal kosten]],"")</f>
        <v/>
      </c>
      <c r="BP28" s="148" t="str">
        <f>IF(Tbl.Kosten[[#This Row],[Pnr.]]=BP$7,Tbl.Kosten[[#This Row],[Totaal kosten]],"")</f>
        <v/>
      </c>
      <c r="BQ28" s="148" t="str">
        <f>IF(Tbl.Kosten[[#This Row],[Pnr.]]=BQ$7,Tbl.Kosten[[#This Row],[Totaal kosten]],"")</f>
        <v/>
      </c>
      <c r="BR28" s="148" t="str">
        <f>IF(Tbl.Kosten[[#This Row],[Pnr.]]=BR$7,Tbl.Kosten[[#This Row],[Totaal kosten]],"")</f>
        <v/>
      </c>
      <c r="BS28" s="148" t="str">
        <f>IF(Tbl.Kosten[[#This Row],[Pnr.]]=BS$7,Tbl.Kosten[[#This Row],[Totaal kosten]],"")</f>
        <v/>
      </c>
      <c r="BT28" s="148" t="str">
        <f>IF(Tbl.Kosten[[#This Row],[Pnr.]]=BT$7,Tbl.Kosten[[#This Row],[Totaal kosten]],"")</f>
        <v/>
      </c>
      <c r="BU28" s="148" t="str">
        <f>IF(Tbl.Kosten[[#This Row],[Pnr.]]=BU$7,Tbl.Kosten[[#This Row],[Totaal kosten]],"")</f>
        <v/>
      </c>
      <c r="BV28" s="148" t="str">
        <f>IF(Tbl.Kosten[[#This Row],[Pnr.]]=BV$7,Tbl.Kosten[[#This Row],[Totaal kosten]],"")</f>
        <v/>
      </c>
      <c r="BW28" s="148" t="str">
        <f>IF(Tbl.Kosten[[#This Row],[Pnr.]]=BW$7,Tbl.Kosten[[#This Row],[Totaal kosten]],"")</f>
        <v/>
      </c>
      <c r="BX28" s="148" t="str">
        <f>IFERROR(_xlfn.XLOOKUP(Tbl.Kosten[[#This Row],[Werkpakketcode]],Tbl.Werkpakketten[Werkpakketcode],Tbl.Werkpakketten[WPnr.],"",0,1),"")</f>
        <v/>
      </c>
      <c r="BY28" s="148" t="str">
        <f>IF(Tbl.Kosten[[#This Row],[WPnr.]]=BY$7,Tbl.Kosten[[#This Row],[Totaal kosten]],"")</f>
        <v/>
      </c>
      <c r="BZ28" s="148" t="str">
        <f>IF(Tbl.Kosten[[#This Row],[WPnr.]]=BZ$7,Tbl.Kosten[[#This Row],[Totaal kosten]],"")</f>
        <v/>
      </c>
      <c r="CA28" s="148" t="str">
        <f>IF(Tbl.Kosten[[#This Row],[WPnr.]]=CA$7,Tbl.Kosten[[#This Row],[Totaal kosten]],"")</f>
        <v/>
      </c>
      <c r="CB28" s="148" t="str">
        <f>IF(Tbl.Kosten[[#This Row],[WPnr.]]=CB$7,Tbl.Kosten[[#This Row],[Totaal kosten]],"")</f>
        <v/>
      </c>
      <c r="CC28" s="148" t="str">
        <f>IF(Tbl.Kosten[[#This Row],[WPnr.]]=CC$7,Tbl.Kosten[[#This Row],[Totaal kosten]],"")</f>
        <v/>
      </c>
      <c r="CD28" s="148" t="str">
        <f>IF(Tbl.Kosten[[#This Row],[WPnr.]]=CD$7,Tbl.Kosten[[#This Row],[Totaal kosten]],"")</f>
        <v/>
      </c>
      <c r="CE28" s="148" t="str">
        <f>IF(Tbl.Kosten[[#This Row],[WPnr.]]=CE$7,Tbl.Kosten[[#This Row],[Totaal kosten]],"")</f>
        <v/>
      </c>
      <c r="CF28" s="148" t="str">
        <f>IF(Tbl.Kosten[[#This Row],[WPnr.]]=CF$7,Tbl.Kosten[[#This Row],[Totaal kosten]],"")</f>
        <v/>
      </c>
      <c r="CG28" s="148" t="str">
        <f>IF(Tbl.Kosten[[#This Row],[WPnr.]]=CG$7,Tbl.Kosten[[#This Row],[Totaal kosten]],"")</f>
        <v/>
      </c>
      <c r="CH28" s="148" t="str">
        <f>IF(Tbl.Kosten[[#This Row],[WPnr.]]=CH$7,Tbl.Kosten[[#This Row],[Totaal kosten]],"")</f>
        <v/>
      </c>
      <c r="CI28" s="148" t="str">
        <f>IF(Tbl.Kosten[[#This Row],[WPnr.]]=CI$7,Tbl.Kosten[[#This Row],[Totaal kosten]],"")</f>
        <v/>
      </c>
      <c r="CJ28" s="148" t="str">
        <f>IF(Tbl.Kosten[[#This Row],[WPnr.]]=CJ$7,Tbl.Kosten[[#This Row],[Totaal kosten]],"")</f>
        <v/>
      </c>
      <c r="CK28" s="148" t="str">
        <f>IF(Tbl.Kosten[[#This Row],[WPnr.]]=CK$7,Tbl.Kosten[[#This Row],[Totaal kosten]],"")</f>
        <v/>
      </c>
      <c r="CL28" s="148" t="str">
        <f>IF(Tbl.Kosten[[#This Row],[WPnr.]]=CL$7,Tbl.Kosten[[#This Row],[Totaal kosten]],"")</f>
        <v/>
      </c>
      <c r="CM28" s="148" t="str">
        <f>IF(Tbl.Kosten[[#This Row],[WPnr.]]=CM$7,Tbl.Kosten[[#This Row],[Totaal kosten]],"")</f>
        <v/>
      </c>
      <c r="CN28" s="148" t="str">
        <f>IF(Tbl.Kosten[[#This Row],[WPnr.]]=CN$7,Tbl.Kosten[[#This Row],[Totaal kosten]],"")</f>
        <v/>
      </c>
      <c r="CO28" s="148" t="str">
        <f>IF(Tbl.Kosten[[#This Row],[WPnr.]]=CO$7,Tbl.Kosten[[#This Row],[Totaal kosten]],"")</f>
        <v/>
      </c>
      <c r="CP28" s="148" t="str">
        <f>IF(Tbl.Kosten[[#This Row],[WPnr.]]=CP$7,Tbl.Kosten[[#This Row],[Totaal kosten]],"")</f>
        <v/>
      </c>
      <c r="CQ28" s="148" t="str">
        <f>IF(Tbl.Kosten[[#This Row],[WPnr.]]=CQ$7,Tbl.Kosten[[#This Row],[Totaal kosten]],"")</f>
        <v/>
      </c>
      <c r="CR28" s="148" t="str">
        <f>IF(Tbl.Kosten[[#This Row],[WPnr.]]=CR$7,Tbl.Kosten[[#This Row],[Totaal kosten]],"")</f>
        <v/>
      </c>
      <c r="CS28" s="148" t="str">
        <f>IF(Tbl.Kosten[[#This Row],[WPnr.]]=CS$7,Tbl.Kosten[[#This Row],[Totaal kosten]],"")</f>
        <v/>
      </c>
      <c r="CT28" s="148" t="str">
        <f>IF(Tbl.Kosten[[#This Row],[WPnr.]]=CT$7,Tbl.Kosten[[#This Row],[Totaal kosten]],"")</f>
        <v/>
      </c>
      <c r="CU28" s="148" t="str">
        <f>IF(Tbl.Kosten[[#This Row],[WPnr.]]=CU$7,Tbl.Kosten[[#This Row],[Totaal kosten]],"")</f>
        <v/>
      </c>
      <c r="CV28" s="148" t="str">
        <f>IF(Tbl.Kosten[[#This Row],[WPnr.]]=CV$7,Tbl.Kosten[[#This Row],[Totaal kosten]],"")</f>
        <v/>
      </c>
      <c r="CW28" s="148" t="str">
        <f>IF(Tbl.Kosten[[#This Row],[WPnr.]]=CW$7,Tbl.Kosten[[#This Row],[Totaal kosten]],"")</f>
        <v/>
      </c>
      <c r="CX28" s="148" t="str">
        <f>IF(Tbl.Kosten[[#This Row],[WPnr.]]=CX$7,Tbl.Kosten[[#This Row],[Totaal kosten]],"")</f>
        <v/>
      </c>
      <c r="CY28" s="148" t="str">
        <f>IF(Tbl.Kosten[[#This Row],[WPnr.]]=CY$7,Tbl.Kosten[[#This Row],[Totaal kosten]],"")</f>
        <v/>
      </c>
      <c r="CZ28" s="148" t="str">
        <f>IF(Tbl.Kosten[[#This Row],[WPnr.]]=CZ$7,Tbl.Kosten[[#This Row],[Totaal kosten]],"")</f>
        <v/>
      </c>
      <c r="DA28" s="148" t="str">
        <f>IF(Tbl.Kosten[[#This Row],[WPnr.]]=DA$7,Tbl.Kosten[[#This Row],[Totaal kosten]],"")</f>
        <v/>
      </c>
      <c r="DB28" s="148" t="str">
        <f>IF(Tbl.Kosten[[#This Row],[WPnr.]]=DB$7,Tbl.Kosten[[#This Row],[Totaal kosten]],"")</f>
        <v/>
      </c>
      <c r="DC28" s="148" t="str">
        <f>IF(Tbl.Kosten[[#This Row],[WPnr.]]=DC$7,Tbl.Kosten[[#This Row],[Totaal kosten]],"")</f>
        <v/>
      </c>
      <c r="DD28" s="148" t="str">
        <f>IF(Tbl.Kosten[[#This Row],[WPnr.]]=DD$7,Tbl.Kosten[[#This Row],[Totaal kosten]],"")</f>
        <v/>
      </c>
      <c r="DE28" s="148" t="str">
        <f>IF(Tbl.Kosten[[#This Row],[WPnr.]]=DE$7,Tbl.Kosten[[#This Row],[Totaal kosten]],"")</f>
        <v/>
      </c>
      <c r="DF28" s="148" t="str">
        <f>IF(Tbl.Kosten[[#This Row],[WPnr.]]=DF$7,Tbl.Kosten[[#This Row],[Totaal kosten]],"")</f>
        <v/>
      </c>
      <c r="DG28" s="148" t="str">
        <f>IF(Tbl.Kosten[[#This Row],[WPnr.]]=DG$7,Tbl.Kosten[[#This Row],[Totaal kosten]],"")</f>
        <v/>
      </c>
      <c r="DH28" s="148" t="str">
        <f>IF(Tbl.Kosten[[#This Row],[WPnr.]]=DH$7,Tbl.Kosten[[#This Row],[Totaal kosten]],"")</f>
        <v/>
      </c>
      <c r="DI28" s="148" t="str">
        <f>IF(Tbl.Kosten[[#This Row],[WPnr.]]=DI$7,Tbl.Kosten[[#This Row],[Totaal kosten]],"")</f>
        <v/>
      </c>
      <c r="DJ28" s="148" t="str">
        <f>IF(Tbl.Kosten[[#This Row],[WPnr.]]=DJ$7,Tbl.Kosten[[#This Row],[Totaal kosten]],"")</f>
        <v/>
      </c>
      <c r="DK28" s="148" t="str">
        <f>IF(Tbl.Kosten[[#This Row],[WPnr.]]=DK$7,Tbl.Kosten[[#This Row],[Totaal kosten]],"")</f>
        <v/>
      </c>
      <c r="DL28" s="148" t="str">
        <f>IF(Tbl.Kosten[[#This Row],[WPnr.]]=DL$7,Tbl.Kosten[[#This Row],[Totaal kosten]],"")</f>
        <v/>
      </c>
      <c r="DM28" s="148" t="str">
        <f>IF(Tbl.Kosten[[#This Row],[WPnr.]]=DM$7,Tbl.Kosten[[#This Row],[Totaal kosten]],"")</f>
        <v/>
      </c>
      <c r="DN28" s="148" t="str">
        <f>IF(Tbl.Kosten[[#This Row],[WPnr.]]=DN$7,Tbl.Kosten[[#This Row],[Totaal kosten]],"")</f>
        <v/>
      </c>
      <c r="DO28" s="148" t="str">
        <f>IF(Tbl.Kosten[[#This Row],[WPnr.]]=DO$7,Tbl.Kosten[[#This Row],[Totaal kosten]],"")</f>
        <v/>
      </c>
      <c r="DP28" s="148" t="str">
        <f>IF(Tbl.Kosten[[#This Row],[WPnr.]]=DP$7,Tbl.Kosten[[#This Row],[Totaal kosten]],"")</f>
        <v/>
      </c>
      <c r="DQ28" s="148" t="str">
        <f>IF(Tbl.Kosten[[#This Row],[WPnr.]]=DQ$7,Tbl.Kosten[[#This Row],[Totaal kosten]],"")</f>
        <v/>
      </c>
      <c r="DR28" s="148" t="str">
        <f>IF(Tbl.Kosten[[#This Row],[WPnr.]]=DR$7,Tbl.Kosten[[#This Row],[Totaal kosten]],"")</f>
        <v/>
      </c>
      <c r="DS28" s="148" t="str">
        <f>IF(Tbl.Kosten[[#This Row],[WPnr.]]=DS$7,Tbl.Kosten[[#This Row],[Totaal kosten]],"")</f>
        <v/>
      </c>
      <c r="DT28" s="148" t="str">
        <f>IF(Tbl.Kosten[[#This Row],[WPnr.]]=DT$7,Tbl.Kosten[[#This Row],[Totaal kosten]],"")</f>
        <v/>
      </c>
      <c r="DU28" s="148" t="str">
        <f>IF(Tbl.Kosten[[#This Row],[WPnr.]]=DU$7,Tbl.Kosten[[#This Row],[Totaal kosten]],"")</f>
        <v/>
      </c>
      <c r="DV28" s="148" t="str">
        <f>IF(Tbl.Kosten[[#This Row],[WPnr.]]=DV$7,Tbl.Kosten[[#This Row],[Totaal kosten]],"")</f>
        <v/>
      </c>
      <c r="DW28" s="150" t="str">
        <f>IFERROR(_xlfn.XLOOKUP(Tbl.Kosten[[#This Row],[Kostensoort]],Tbl.Kostensoorten[Kostensoorten],Tbl.Kostensoorten[KSnr.],"",0,1),"")</f>
        <v/>
      </c>
      <c r="DX28" s="150" t="str">
        <f>IF(Tbl.Kosten[[#This Row],[KSnr.]]=DX$7,Tbl.Kosten[[#This Row],[Totaal kosten]],"")</f>
        <v/>
      </c>
      <c r="DY28" s="150" t="str">
        <f>IF(Tbl.Kosten[[#This Row],[KSnr.]]=DY$7,Tbl.Kosten[[#This Row],[Totaal kosten]],"")</f>
        <v/>
      </c>
      <c r="DZ28" s="150" t="str">
        <f>IF(Tbl.Kosten[[#This Row],[KSnr.]]=DZ$7,Tbl.Kosten[[#This Row],[Totaal kosten]],"")</f>
        <v/>
      </c>
      <c r="EA28" s="150" t="str">
        <f>IF(Tbl.Kosten[[#This Row],[KSnr.]]=EA$7,Tbl.Kosten[[#This Row],[Totaal kosten]],"")</f>
        <v/>
      </c>
      <c r="EB28" s="150" t="str">
        <f>IF(Tbl.Kosten[[#This Row],[KSnr.]]=EB$7,Tbl.Kosten[[#This Row],[Totaal kosten]],"")</f>
        <v/>
      </c>
      <c r="EC28" s="150" t="str">
        <f>IF(Tbl.Kosten[[#This Row],[KSnr.]]=EC$7,Tbl.Kosten[[#This Row],[Totaal kosten]],"")</f>
        <v/>
      </c>
      <c r="ED28" s="150" t="str">
        <f>IF(Tbl.Kosten[[#This Row],[KSnr.]]=ED$7,Tbl.Kosten[[#This Row],[Totaal kosten]],"")</f>
        <v/>
      </c>
      <c r="EE28" s="150" t="str">
        <f>IF(Tbl.Kosten[[#This Row],[KSnr.]]=EE$7,Tbl.Kosten[[#This Row],[Totaal kosten]],"")</f>
        <v/>
      </c>
      <c r="EF28" s="150" t="str">
        <f>IF(Tbl.Kosten[[#This Row],[KSnr.]]=EF$7,Tbl.Kosten[[#This Row],[Totaal kosten]],"")</f>
        <v/>
      </c>
      <c r="EG28" s="150" t="str">
        <f>IF(Tbl.Kosten[[#This Row],[KSnr.]]=EG$7,Tbl.Kosten[[#This Row],[Totaal kosten]],"")</f>
        <v/>
      </c>
      <c r="EH28" s="150" t="str">
        <f>IF(Tbl.Kosten[[#This Row],[KSnr.]]=EH$7,Tbl.Kosten[[#This Row],[Totaal kosten]],"")</f>
        <v/>
      </c>
      <c r="EI28" s="150" t="str">
        <f>IF(Tbl.Kosten[[#This Row],[KSnr.]]=EI$7,Tbl.Kosten[[#This Row],[Totaal kosten]],"")</f>
        <v/>
      </c>
      <c r="EJ28" s="150" t="str">
        <f>IF(Tbl.Kosten[[#This Row],[KSnr.]]=EJ$7,Tbl.Kosten[[#This Row],[Totaal kosten]],"")</f>
        <v/>
      </c>
      <c r="EK28" s="150" t="str">
        <f>IF(Tbl.Kosten[[#This Row],[KSnr.]]=EK$7,Tbl.Kosten[[#This Row],[Totaal kosten]],"")</f>
        <v/>
      </c>
      <c r="EL28" s="150" t="str">
        <f>IF(Tbl.Kosten[[#This Row],[KSnr.]]=EL$7,Tbl.Kosten[[#This Row],[Totaal kosten]],"")</f>
        <v/>
      </c>
      <c r="EM28" s="150" t="str">
        <f>IF(Tbl.Kosten[[#This Row],[KSnr.]]=EM$7,Tbl.Kosten[[#This Row],[Totaal kosten]],"")</f>
        <v/>
      </c>
      <c r="EN28" s="150" t="str">
        <f>IF(Tbl.Kosten[[#This Row],[KSnr.]]=EN$7,Tbl.Kosten[[#This Row],[Totaal kosten]],"")</f>
        <v/>
      </c>
      <c r="EO28" s="150" t="str">
        <f>IF(Tbl.Kosten[[#This Row],[KSnr.]]=EO$7,Tbl.Kosten[[#This Row],[Totaal kosten]],"")</f>
        <v/>
      </c>
      <c r="EP28" s="150" t="str">
        <f>IF(Tbl.Kosten[[#This Row],[KSnr.]]=EP$7,Tbl.Kosten[[#This Row],[Totaal kosten]],"")</f>
        <v/>
      </c>
      <c r="EQ28" s="150" t="str">
        <f>IF(Tbl.Kosten[[#This Row],[KSnr.]]=EQ$7,Tbl.Kosten[[#This Row],[Totaal kosten]],"")</f>
        <v/>
      </c>
      <c r="ER28" s="144" t="str">
        <f>IFERROR(_xlfn.XLOOKUP(Tbl.Kosten[[#This Row],[Subsidieactiviteit]],Tbl.Subsidiehoogte[Subsidieactiviteit],Tbl.Subsidiehoogte[SAnr.],"",0,1),"")</f>
        <v/>
      </c>
      <c r="ES28" s="150" t="str">
        <f>IF(Tbl.Kosten[[#This Row],[Sanr.]]=ES$7,Tbl.Kosten[[#This Row],[Totaal kosten]],"")</f>
        <v/>
      </c>
      <c r="ET28" s="150" t="str">
        <f>IF(Tbl.Kosten[[#This Row],[Sanr.]]=ET$7,Tbl.Kosten[[#This Row],[Totaal kosten]],"")</f>
        <v/>
      </c>
      <c r="EU28" s="150" t="str">
        <f>IF(Tbl.Kosten[[#This Row],[Sanr.]]=EU$7,Tbl.Kosten[[#This Row],[Totaal kosten]],"")</f>
        <v/>
      </c>
      <c r="EV28" s="150" t="str">
        <f>IF(Tbl.Kosten[[#This Row],[Sanr.]]=EV$7,Tbl.Kosten[[#This Row],[Totaal kosten]],"")</f>
        <v/>
      </c>
      <c r="EW28" s="150" t="str">
        <f>IF(Tbl.Kosten[[#This Row],[Sanr.]]=EW$7,Tbl.Kosten[[#This Row],[Totaal kosten]],"")</f>
        <v/>
      </c>
      <c r="EX28" s="150" t="str">
        <f>IF(Tbl.Kosten[[#This Row],[Sanr.]]=EX$7,Tbl.Kosten[[#This Row],[Totaal kosten]],"")</f>
        <v/>
      </c>
      <c r="EY28" s="150" t="str">
        <f>IF(Tbl.Kosten[[#This Row],[Sanr.]]=EY$7,Tbl.Kosten[[#This Row],[Totaal kosten]],"")</f>
        <v/>
      </c>
      <c r="EZ28" s="150" t="str">
        <f>IF(Tbl.Kosten[[#This Row],[Sanr.]]=EZ$7,Tbl.Kosten[[#This Row],[Totaal kosten]],"")</f>
        <v/>
      </c>
      <c r="FA28" s="150" t="str">
        <f>IF(Tbl.Kosten[[#This Row],[Sanr.]]=FA$7,Tbl.Kosten[[#This Row],[Totaal kosten]],"")</f>
        <v/>
      </c>
      <c r="FB28" s="150" t="str">
        <f>IF(Tbl.Kosten[[#This Row],[Sanr.]]=FB$7,Tbl.Kosten[[#This Row],[Totaal kosten]],"")</f>
        <v/>
      </c>
      <c r="FC28" s="150" t="str">
        <f>IF(Tbl.Kosten[[#This Row],[Sanr.]]=FC$7,Tbl.Kosten[[#This Row],[Totaal kosten]],"")</f>
        <v/>
      </c>
      <c r="FD28" s="150" t="str">
        <f>IF(Tbl.Kosten[[#This Row],[Sanr.]]=FD$7,Tbl.Kosten[[#This Row],[Totaal kosten]],"")</f>
        <v/>
      </c>
      <c r="FE28" s="150" t="str">
        <f>IF(Tbl.Kosten[[#This Row],[Sanr.]]=FE$7,Tbl.Kosten[[#This Row],[Totaal kosten]],"")</f>
        <v/>
      </c>
      <c r="FF28" s="150" t="str">
        <f>IF(Tbl.Kosten[[#This Row],[Sanr.]]=FF$7,Tbl.Kosten[[#This Row],[Totaal kosten]],"")</f>
        <v/>
      </c>
      <c r="FG28" s="150" t="str">
        <f>IF(Tbl.Kosten[[#This Row],[Sanr.]]=FG$7,Tbl.Kosten[[#This Row],[Totaal kosten]],"")</f>
        <v/>
      </c>
      <c r="FH28" s="150" t="str">
        <f>IF(Tbl.Kosten[[#This Row],[Sanr.]]=FH$7,Tbl.Kosten[[#This Row],[Totaal kosten]],"")</f>
        <v/>
      </c>
      <c r="FI28" s="150" t="str">
        <f>IF(Tbl.Kosten[[#This Row],[Sanr.]]=FI$7,Tbl.Kosten[[#This Row],[Totaal kosten]],"")</f>
        <v/>
      </c>
      <c r="FJ28" s="150" t="str">
        <f>IF(Tbl.Kosten[[#This Row],[Sanr.]]=FJ$7,Tbl.Kosten[[#This Row],[Totaal kosten]],"")</f>
        <v/>
      </c>
      <c r="FK28" s="150" t="str">
        <f>IF(Tbl.Kosten[[#This Row],[Sanr.]]=FK$7,Tbl.Kosten[[#This Row],[Totaal kosten]],"")</f>
        <v/>
      </c>
      <c r="FL28" s="150" t="str">
        <f>IF(Tbl.Kosten[[#This Row],[Sanr.]]=FL$7,Tbl.Kosten[[#This Row],[Totaal kosten]],"")</f>
        <v/>
      </c>
      <c r="FM28" s="150" t="str">
        <f>IF(Tbl.Kosten[[#This Row],[Sanr.]]=FM$7,Tbl.Kosten[[#This Row],[Totaal kosten]],"")</f>
        <v/>
      </c>
      <c r="FN28" s="150" t="str">
        <f>IF(Tbl.Kosten[[#This Row],[Sanr.]]=FN$7,Tbl.Kosten[[#This Row],[Totaal kosten]],"")</f>
        <v/>
      </c>
      <c r="FO28" s="150" t="str">
        <f>IF(Tbl.Kosten[[#This Row],[Sanr.]]=FO$7,Tbl.Kosten[[#This Row],[Totaal kosten]],"")</f>
        <v/>
      </c>
      <c r="FP28" s="150" t="str">
        <f>IF(Tbl.Kosten[[#This Row],[Sanr.]]=FP$7,Tbl.Kosten[[#This Row],[Totaal kosten]],"")</f>
        <v/>
      </c>
      <c r="FQ28" s="150" t="str">
        <f>IF(Tbl.Kosten[[#This Row],[Sanr.]]=FQ$7,Tbl.Kosten[[#This Row],[Totaal kosten]],"")</f>
        <v/>
      </c>
      <c r="FR28" s="150" t="str">
        <f>IF(Tbl.Kosten[[#This Row],[Sanr.]]=FR$7,Tbl.Kosten[[#This Row],[Totaal kosten]],"")</f>
        <v/>
      </c>
      <c r="FS28" s="150" t="str">
        <f>IF(Tbl.Kosten[[#This Row],[Sanr.]]=FS$7,Tbl.Kosten[[#This Row],[Totaal kosten]],"")</f>
        <v/>
      </c>
      <c r="FT28" s="150" t="str">
        <f>IF(Tbl.Kosten[[#This Row],[Sanr.]]=FT$7,Tbl.Kosten[[#This Row],[Totaal kosten]],"")</f>
        <v/>
      </c>
      <c r="FU28" s="150" t="str">
        <f>IF(Tbl.Kosten[[#This Row],[Sanr.]]=FU$7,Tbl.Kosten[[#This Row],[Totaal kosten]],"")</f>
        <v/>
      </c>
      <c r="FV28" s="150" t="str">
        <f>IF(Tbl.Kosten[[#This Row],[Sanr.]]=FV$7,Tbl.Kosten[[#This Row],[Totaal kosten]],"")</f>
        <v/>
      </c>
      <c r="FW28" s="150" t="str">
        <f>IFERROR(_xlfn.XLOOKUP(Tbl.Kosten[[#This Row],[Activiteitencode]],Tbl.Activiteiten[Activiteitcode],Tbl.Activiteiten[Anr.],"",0,1),"")</f>
        <v/>
      </c>
      <c r="FX28" s="169" t="str">
        <f>_xlfn.CONCAT(Tbl.Kosten[[#This Row],[Pnr.]],Tbl.Kosten[[#This Row],[Sanr.]])</f>
        <v>P1</v>
      </c>
      <c r="FY28" s="150">
        <f>Tbl.Kosten[[#This Row],[Totaal kosten]]-Tbl.Kosten[[#This Row],[Subsidie]]</f>
        <v>0</v>
      </c>
      <c r="FZ28" s="150">
        <f>IF(Tbl.Kosten[[#This Row],[Pnr.]]=FZ$7,Tbl.Kosten[[#This Row],[Te financieren]],"")</f>
        <v>0</v>
      </c>
      <c r="GA28" s="150" t="str">
        <f>IF(Tbl.Kosten[[#This Row],[Pnr.]]=GA$7,Tbl.Kosten[[#This Row],[Te financieren]],"")</f>
        <v/>
      </c>
      <c r="GB28" s="150" t="str">
        <f>IF(Tbl.Kosten[[#This Row],[Pnr.]]=GB$7,Tbl.Kosten[[#This Row],[Te financieren]],"")</f>
        <v/>
      </c>
      <c r="GC28" s="150" t="str">
        <f>IF(Tbl.Kosten[[#This Row],[Pnr.]]=GC$7,Tbl.Kosten[[#This Row],[Te financieren]],"")</f>
        <v/>
      </c>
      <c r="GD28" s="150" t="str">
        <f>IF(Tbl.Kosten[[#This Row],[Pnr.]]=GD$7,Tbl.Kosten[[#This Row],[Te financieren]],"")</f>
        <v/>
      </c>
      <c r="GE28" s="150" t="str">
        <f>IF(Tbl.Kosten[[#This Row],[Pnr.]]=GE$7,Tbl.Kosten[[#This Row],[Te financieren]],"")</f>
        <v/>
      </c>
      <c r="GF28" s="150" t="str">
        <f>IF(Tbl.Kosten[[#This Row],[Pnr.]]=GF$7,Tbl.Kosten[[#This Row],[Te financieren]],"")</f>
        <v/>
      </c>
      <c r="GG28" s="150" t="str">
        <f>IF(Tbl.Kosten[[#This Row],[Pnr.]]=GG$7,Tbl.Kosten[[#This Row],[Te financieren]],"")</f>
        <v/>
      </c>
      <c r="GH28" s="150" t="str">
        <f>IF(Tbl.Kosten[[#This Row],[Pnr.]]=GH$7,Tbl.Kosten[[#This Row],[Te financieren]],"")</f>
        <v/>
      </c>
      <c r="GI28" s="150" t="str">
        <f>IF(Tbl.Kosten[[#This Row],[Pnr.]]=GI$7,Tbl.Kosten[[#This Row],[Te financieren]],"")</f>
        <v/>
      </c>
      <c r="GJ28" s="150" t="str">
        <f>IF(Tbl.Kosten[[#This Row],[Pnr.]]=GJ$7,Tbl.Kosten[[#This Row],[Te financieren]],"")</f>
        <v/>
      </c>
      <c r="GK28" s="150" t="str">
        <f>IF(Tbl.Kosten[[#This Row],[Pnr.]]=GK$7,Tbl.Kosten[[#This Row],[Te financieren]],"")</f>
        <v/>
      </c>
      <c r="GL28" s="150" t="str">
        <f>IF(Tbl.Kosten[[#This Row],[Pnr.]]=GL$7,Tbl.Kosten[[#This Row],[Te financieren]],"")</f>
        <v/>
      </c>
      <c r="GM28" s="150" t="str">
        <f>IF(Tbl.Kosten[[#This Row],[Pnr.]]=GM$7,Tbl.Kosten[[#This Row],[Te financieren]],"")</f>
        <v/>
      </c>
      <c r="GN28" s="150" t="str">
        <f>IF(Tbl.Kosten[[#This Row],[Pnr.]]=GN$7,Tbl.Kosten[[#This Row],[Te financieren]],"")</f>
        <v/>
      </c>
      <c r="GO28" s="150" t="str">
        <f>IF(Tbl.Kosten[[#This Row],[Pnr.]]=GO$7,Tbl.Kosten[[#This Row],[Te financieren]],"")</f>
        <v/>
      </c>
      <c r="GP28" s="150" t="str">
        <f>IF(Tbl.Kosten[[#This Row],[Pnr.]]=GP$7,Tbl.Kosten[[#This Row],[Te financieren]],"")</f>
        <v/>
      </c>
      <c r="GQ28" s="150" t="str">
        <f>IF(Tbl.Kosten[[#This Row],[Pnr.]]=GQ$7,Tbl.Kosten[[#This Row],[Te financieren]],"")</f>
        <v/>
      </c>
      <c r="GR28" s="150" t="str">
        <f>IF(Tbl.Kosten[[#This Row],[Pnr.]]=GR$7,Tbl.Kosten[[#This Row],[Te financieren]],"")</f>
        <v/>
      </c>
      <c r="GS28" s="150" t="str">
        <f>IF(Tbl.Kosten[[#This Row],[Pnr.]]=GS$7,Tbl.Kosten[[#This Row],[Te financieren]],"")</f>
        <v/>
      </c>
      <c r="GT28" s="150" t="str">
        <f>IF(Tbl.Kosten[[#This Row],[Pnr.]]=GT$7,Tbl.Kosten[[#This Row],[Te financieren]],"")</f>
        <v/>
      </c>
      <c r="GU28" s="150" t="str">
        <f>IF(Tbl.Kosten[[#This Row],[Pnr.]]=GU$7,Tbl.Kosten[[#This Row],[Te financieren]],"")</f>
        <v/>
      </c>
      <c r="GV28" s="150" t="str">
        <f>IF(Tbl.Kosten[[#This Row],[Pnr.]]=GV$7,Tbl.Kosten[[#This Row],[Te financieren]],"")</f>
        <v/>
      </c>
      <c r="GW28" s="150" t="str">
        <f>IF(Tbl.Kosten[[#This Row],[Pnr.]]=GW$7,Tbl.Kosten[[#This Row],[Te financieren]],"")</f>
        <v/>
      </c>
      <c r="GX28" s="150" t="str">
        <f>IF(Tbl.Kosten[[#This Row],[Pnr.]]=GX$7,Tbl.Kosten[[#This Row],[Te financieren]],"")</f>
        <v/>
      </c>
      <c r="GY28" s="150" t="str">
        <f>IF(Tbl.Kosten[[#This Row],[Pnr.]]=GY$7,Tbl.Kosten[[#This Row],[Te financieren]],"")</f>
        <v/>
      </c>
      <c r="GZ28" s="150" t="str">
        <f>IF(Tbl.Kosten[[#This Row],[Pnr.]]=GZ$7,Tbl.Kosten[[#This Row],[Te financieren]],"")</f>
        <v/>
      </c>
      <c r="HA28" s="150" t="str">
        <f>IF(Tbl.Kosten[[#This Row],[Pnr.]]=HA$7,Tbl.Kosten[[#This Row],[Te financieren]],"")</f>
        <v/>
      </c>
      <c r="HB28" s="150" t="str">
        <f>IF(Tbl.Kosten[[#This Row],[Pnr.]]=HB$7,Tbl.Kosten[[#This Row],[Te financieren]],"")</f>
        <v/>
      </c>
      <c r="HC28" s="150" t="str">
        <f>IF(Tbl.Kosten[[#This Row],[Pnr.]]=HC$7,Tbl.Kosten[[#This Row],[Te financieren]],"")</f>
        <v/>
      </c>
      <c r="HD28" s="150" t="str">
        <f>IF(Tbl.Kosten[[#This Row],[Pnr.]]=HD$7,Tbl.Kosten[[#This Row],[Te financieren]],"")</f>
        <v/>
      </c>
      <c r="HE28" s="150" t="str">
        <f>IF(Tbl.Kosten[[#This Row],[Pnr.]]=HE$7,Tbl.Kosten[[#This Row],[Te financieren]],"")</f>
        <v/>
      </c>
      <c r="HF28" s="150" t="str">
        <f>IF(Tbl.Kosten[[#This Row],[Pnr.]]=HF$7,Tbl.Kosten[[#This Row],[Te financieren]],"")</f>
        <v/>
      </c>
      <c r="HG28" s="150" t="str">
        <f>IF(Tbl.Kosten[[#This Row],[Pnr.]]=HG$7,Tbl.Kosten[[#This Row],[Te financieren]],"")</f>
        <v/>
      </c>
      <c r="HH28" s="150" t="str">
        <f>IF(Tbl.Kosten[[#This Row],[Pnr.]]=HH$7,Tbl.Kosten[[#This Row],[Te financieren]],"")</f>
        <v/>
      </c>
      <c r="HI28" s="150" t="str">
        <f>IF(Tbl.Kosten[[#This Row],[Pnr.]]=HI$7,Tbl.Kosten[[#This Row],[Te financieren]],"")</f>
        <v/>
      </c>
      <c r="HJ28" s="150" t="str">
        <f>IF(Tbl.Kosten[[#This Row],[Pnr.]]=HJ$7,Tbl.Kosten[[#This Row],[Te financieren]],"")</f>
        <v/>
      </c>
      <c r="HK28" s="150" t="str">
        <f>IF(Tbl.Kosten[[#This Row],[Pnr.]]=HK$7,Tbl.Kosten[[#This Row],[Te financieren]],"")</f>
        <v/>
      </c>
      <c r="HL28" s="150" t="str">
        <f>IF(Tbl.Kosten[[#This Row],[Pnr.]]=HL$7,Tbl.Kosten[[#This Row],[Te financieren]],"")</f>
        <v/>
      </c>
      <c r="HM28" s="150" t="str">
        <f>IF(Tbl.Kosten[[#This Row],[Pnr.]]=HM$7,Tbl.Kosten[[#This Row],[Te financieren]],"")</f>
        <v/>
      </c>
      <c r="HN28" s="150" t="str">
        <f>IF(Tbl.Kosten[[#This Row],[Pnr.]]=HN$7,Tbl.Kosten[[#This Row],[Te financieren]],"")</f>
        <v/>
      </c>
      <c r="HO28" s="150" t="str">
        <f>IF(Tbl.Kosten[[#This Row],[Pnr.]]=HO$7,Tbl.Kosten[[#This Row],[Te financieren]],"")</f>
        <v/>
      </c>
      <c r="HP28" s="150" t="str">
        <f>IF(Tbl.Kosten[[#This Row],[Pnr.]]=HP$7,Tbl.Kosten[[#This Row],[Te financieren]],"")</f>
        <v/>
      </c>
      <c r="HQ28" s="150" t="str">
        <f>IF(Tbl.Kosten[[#This Row],[Pnr.]]=HQ$7,Tbl.Kosten[[#This Row],[Te financieren]],"")</f>
        <v/>
      </c>
      <c r="HR28" s="150" t="str">
        <f>IF(Tbl.Kosten[[#This Row],[Pnr.]]=HR$7,Tbl.Kosten[[#This Row],[Te financieren]],"")</f>
        <v/>
      </c>
      <c r="HS28" s="150" t="str">
        <f>IF(Tbl.Kosten[[#This Row],[Pnr.]]=HS$7,Tbl.Kosten[[#This Row],[Te financieren]],"")</f>
        <v/>
      </c>
      <c r="HT28" s="150" t="str">
        <f>IF(Tbl.Kosten[[#This Row],[Pnr.]]=HT$7,Tbl.Kosten[[#This Row],[Te financieren]],"")</f>
        <v/>
      </c>
      <c r="HU28" s="150" t="str">
        <f>IF(Tbl.Kosten[[#This Row],[Pnr.]]=HU$7,Tbl.Kosten[[#This Row],[Te financieren]],"")</f>
        <v/>
      </c>
      <c r="HV28" s="150" t="str">
        <f>IF(Tbl.Kosten[[#This Row],[Pnr.]]=HV$7,Tbl.Kosten[[#This Row],[Te financieren]],"")</f>
        <v/>
      </c>
      <c r="HW28" s="150" t="str">
        <f>IF(Tbl.Kosten[[#This Row],[Pnr.]]=HW$7,Tbl.Kosten[[#This Row],[Te financieren]],"")</f>
        <v/>
      </c>
    </row>
    <row r="29" spans="2:231" x14ac:dyDescent="0.3">
      <c r="B29" s="134"/>
      <c r="C29" s="137"/>
      <c r="D29" s="136"/>
      <c r="E29" s="261"/>
      <c r="F29" s="135"/>
      <c r="G29" s="11" t="str">
        <f>IF(Tbl.Kosten[[#This Row],[Medewerker e/o 
functie]]&lt;&gt;"",_xlfn.XLOOKUP(Tbl.Kosten[[#This Row],[Medewerker e/o 
functie]],Tbl.Uurtarief[Medewerker en/of functie],Tbl.Uurtarief[Uurtarief],"",0,1),"")</f>
        <v/>
      </c>
      <c r="H29" s="121">
        <f>IFERROR(Tbl.Kosten[[#This Row],[Uren]]*Tbl.Kosten[[#This Row],[Uurtarief]],0)</f>
        <v>0</v>
      </c>
      <c r="I29" s="119" t="str">
        <f>IF(Tbl.Kosten[[#This Row],[Subtotaal uren]]&lt;&gt;0,_xlfn.XLOOKUP(Tbl.Kosten[[#This Row],[Medewerker e/o 
functie]],Tbl.Uurtarief[Medewerker en/of functie],Tbl.Uurtarief[Kostensoort arbeid],"",0,1),"")</f>
        <v/>
      </c>
      <c r="J29" s="137"/>
      <c r="K29" s="135"/>
      <c r="L29" s="139" t="str">
        <f>IF(Tbl.Kosten[[#This Row],[Activum]]&lt;&gt;"",_xlfn.XLOOKUP(Tbl.Kosten[[#This Row],[Activum]],Tbl.Afschrijvingskosten[Activum],Tbl.Afschrijvingskosten[Tarief per afschrijvings-eenheid],"",0,1),"")</f>
        <v/>
      </c>
      <c r="M29" s="122">
        <f>IFERROR(Tbl.Kosten[[#This Row],[Een-
heden]]*Tbl.Kosten[[#This Row],[Afschrijvings-
tarief]],0)</f>
        <v>0</v>
      </c>
      <c r="N29" s="122" t="str">
        <f>IF(Tbl.Kosten[[#This Row],[Subtotaal afschrijving]]&lt;&gt;0,Lijsten!$A$7,"")</f>
        <v/>
      </c>
      <c r="O29" s="140"/>
      <c r="P29" s="135"/>
      <c r="Q29" s="138"/>
      <c r="R29" s="122">
        <f>IFERROR(Tbl.Kosten[[#This Row],[Aantal]]*Tbl.Kosten[[#This Row],[Tarief]],0)</f>
        <v>0</v>
      </c>
      <c r="S29" s="8">
        <f>IFERROR(Tbl.Kosten[[#This Row],[Subtotaal overige kosten]]+Tbl.Kosten[[#This Row],[Subtotaal uren]]+Tbl.Kosten[[#This Row],[Subtotaal afschrijving]],0)</f>
        <v>0</v>
      </c>
      <c r="T29" s="8">
        <f>IFERROR(Tbl.Kosten[[#This Row],[Totaal kosten]]*Tbl.Kosten[[#This Row],[Subsidie%]],0)</f>
        <v>0</v>
      </c>
      <c r="U29" s="4" t="str" cm="1">
        <f t="array" ref="U29">IFERROR(_xlfn.IFS(Tbl.Kosten[[#This Row],[Subtotaal uren]]&lt;&gt;0,Tbl.Kosten[[#This Row],[Kostensoort arbeid]],Tbl.Kosten[[#This Row],[Subtotaal afschrijving]]&lt;&gt;0,Tbl.Kosten[[#This Row],[Kostensoort afschrijving]],Tbl.Kosten[[#This Row],[Subtotaal overige kosten]]&lt;&gt;0,Tbl.Kosten[[#This Row],[Kostensoort overig]]),"")</f>
        <v/>
      </c>
      <c r="V29" s="4" t="str">
        <f>IFERROR(_xlfn.XLOOKUP(Tbl.Kosten[[#This Row],[Activiteitencode]],Tbl.Activiteiten[Activiteitcode],Tbl.Activiteiten[Werkpakketcode],"",0,1),"")</f>
        <v/>
      </c>
      <c r="W29" s="4" t="str">
        <f>IFERROR(_xlfn.XLOOKUP(Tbl.Kosten[[#This Row],[Werkpakketcode]],Tbl.Werkpakketten[Werkpakketcode],Tbl.Werkpakketten[Subsidiabele activiteit],"",0,1),"")</f>
        <v/>
      </c>
      <c r="X29" s="12">
        <f>IFERROR(_xlfn.XLOOKUP(Tbl.Kosten[[#This Row],[Sanr.]],Tbl.Subsidiehoogte[SAnr.],Tbl.Subsidiehoogte[Sub. Percentage],0,0,1),0)</f>
        <v>0</v>
      </c>
      <c r="Y29" s="144" t="str">
        <f>IFERROR(_xlfn.XLOOKUP(Tbl.Kosten[[#This Row],[Partnercode]],Tbl.Projectpartners[Partnercode],Tbl.Projectpartners[PNr.],"",0,1),"")</f>
        <v>P1</v>
      </c>
      <c r="Z29" s="148">
        <f>IF(Tbl.Kosten[[#This Row],[Pnr.]]=Z$7,Tbl.Kosten[[#This Row],[Totaal kosten]],"")</f>
        <v>0</v>
      </c>
      <c r="AA29" s="148" t="str">
        <f>IF(Tbl.Kosten[[#This Row],[Pnr.]]=AA$7,Tbl.Kosten[[#This Row],[Totaal kosten]],"")</f>
        <v/>
      </c>
      <c r="AB29" s="148" t="str">
        <f>IF(Tbl.Kosten[[#This Row],[Pnr.]]=AB$7,Tbl.Kosten[[#This Row],[Totaal kosten]],"")</f>
        <v/>
      </c>
      <c r="AC29" s="148" t="str">
        <f>IF(Tbl.Kosten[[#This Row],[Pnr.]]=AC$7,Tbl.Kosten[[#This Row],[Totaal kosten]],"")</f>
        <v/>
      </c>
      <c r="AD29" s="148" t="str">
        <f>IF(Tbl.Kosten[[#This Row],[Pnr.]]=AD$7,Tbl.Kosten[[#This Row],[Totaal kosten]],"")</f>
        <v/>
      </c>
      <c r="AE29" s="148" t="str">
        <f>IF(Tbl.Kosten[[#This Row],[Pnr.]]=AE$7,Tbl.Kosten[[#This Row],[Totaal kosten]],"")</f>
        <v/>
      </c>
      <c r="AF29" s="148" t="str">
        <f>IF(Tbl.Kosten[[#This Row],[Pnr.]]=AF$7,Tbl.Kosten[[#This Row],[Totaal kosten]],"")</f>
        <v/>
      </c>
      <c r="AG29" s="148" t="str">
        <f>IF(Tbl.Kosten[[#This Row],[Pnr.]]=AG$7,Tbl.Kosten[[#This Row],[Totaal kosten]],"")</f>
        <v/>
      </c>
      <c r="AH29" s="148" t="str">
        <f>IF(Tbl.Kosten[[#This Row],[Pnr.]]=AH$7,Tbl.Kosten[[#This Row],[Totaal kosten]],"")</f>
        <v/>
      </c>
      <c r="AI29" s="148" t="str">
        <f>IF(Tbl.Kosten[[#This Row],[Pnr.]]=AI$7,Tbl.Kosten[[#This Row],[Totaal kosten]],"")</f>
        <v/>
      </c>
      <c r="AJ29" s="148" t="str">
        <f>IF(Tbl.Kosten[[#This Row],[Pnr.]]=AJ$7,Tbl.Kosten[[#This Row],[Totaal kosten]],"")</f>
        <v/>
      </c>
      <c r="AK29" s="148" t="str">
        <f>IF(Tbl.Kosten[[#This Row],[Pnr.]]=AK$7,Tbl.Kosten[[#This Row],[Totaal kosten]],"")</f>
        <v/>
      </c>
      <c r="AL29" s="148" t="str">
        <f>IF(Tbl.Kosten[[#This Row],[Pnr.]]=AL$7,Tbl.Kosten[[#This Row],[Totaal kosten]],"")</f>
        <v/>
      </c>
      <c r="AM29" s="148" t="str">
        <f>IF(Tbl.Kosten[[#This Row],[Pnr.]]=AM$7,Tbl.Kosten[[#This Row],[Totaal kosten]],"")</f>
        <v/>
      </c>
      <c r="AN29" s="148" t="str">
        <f>IF(Tbl.Kosten[[#This Row],[Pnr.]]=AN$7,Tbl.Kosten[[#This Row],[Totaal kosten]],"")</f>
        <v/>
      </c>
      <c r="AO29" s="148" t="str">
        <f>IF(Tbl.Kosten[[#This Row],[Pnr.]]=AO$7,Tbl.Kosten[[#This Row],[Totaal kosten]],"")</f>
        <v/>
      </c>
      <c r="AP29" s="148" t="str">
        <f>IF(Tbl.Kosten[[#This Row],[Pnr.]]=AP$7,Tbl.Kosten[[#This Row],[Totaal kosten]],"")</f>
        <v/>
      </c>
      <c r="AQ29" s="148" t="str">
        <f>IF(Tbl.Kosten[[#This Row],[Pnr.]]=AQ$7,Tbl.Kosten[[#This Row],[Totaal kosten]],"")</f>
        <v/>
      </c>
      <c r="AR29" s="148" t="str">
        <f>IF(Tbl.Kosten[[#This Row],[Pnr.]]=AR$7,Tbl.Kosten[[#This Row],[Totaal kosten]],"")</f>
        <v/>
      </c>
      <c r="AS29" s="148" t="str">
        <f>IF(Tbl.Kosten[[#This Row],[Pnr.]]=AS$7,Tbl.Kosten[[#This Row],[Totaal kosten]],"")</f>
        <v/>
      </c>
      <c r="AT29" s="148" t="str">
        <f>IF(Tbl.Kosten[[#This Row],[Pnr.]]=AT$7,Tbl.Kosten[[#This Row],[Totaal kosten]],"")</f>
        <v/>
      </c>
      <c r="AU29" s="148" t="str">
        <f>IF(Tbl.Kosten[[#This Row],[Pnr.]]=AU$7,Tbl.Kosten[[#This Row],[Totaal kosten]],"")</f>
        <v/>
      </c>
      <c r="AV29" s="148" t="str">
        <f>IF(Tbl.Kosten[[#This Row],[Pnr.]]=AV$7,Tbl.Kosten[[#This Row],[Totaal kosten]],"")</f>
        <v/>
      </c>
      <c r="AW29" s="148" t="str">
        <f>IF(Tbl.Kosten[[#This Row],[Pnr.]]=AW$7,Tbl.Kosten[[#This Row],[Totaal kosten]],"")</f>
        <v/>
      </c>
      <c r="AX29" s="148" t="str">
        <f>IF(Tbl.Kosten[[#This Row],[Pnr.]]=AX$7,Tbl.Kosten[[#This Row],[Totaal kosten]],"")</f>
        <v/>
      </c>
      <c r="AY29" s="148" t="str">
        <f>IF(Tbl.Kosten[[#This Row],[Pnr.]]=AY$7,Tbl.Kosten[[#This Row],[Totaal kosten]],"")</f>
        <v/>
      </c>
      <c r="AZ29" s="148" t="str">
        <f>IF(Tbl.Kosten[[#This Row],[Pnr.]]=AZ$7,Tbl.Kosten[[#This Row],[Totaal kosten]],"")</f>
        <v/>
      </c>
      <c r="BA29" s="148" t="str">
        <f>IF(Tbl.Kosten[[#This Row],[Pnr.]]=BA$7,Tbl.Kosten[[#This Row],[Totaal kosten]],"")</f>
        <v/>
      </c>
      <c r="BB29" s="148" t="str">
        <f>IF(Tbl.Kosten[[#This Row],[Pnr.]]=BB$7,Tbl.Kosten[[#This Row],[Totaal kosten]],"")</f>
        <v/>
      </c>
      <c r="BC29" s="148" t="str">
        <f>IF(Tbl.Kosten[[#This Row],[Pnr.]]=BC$7,Tbl.Kosten[[#This Row],[Totaal kosten]],"")</f>
        <v/>
      </c>
      <c r="BD29" s="148" t="str">
        <f>IF(Tbl.Kosten[[#This Row],[Pnr.]]=BD$7,Tbl.Kosten[[#This Row],[Totaal kosten]],"")</f>
        <v/>
      </c>
      <c r="BE29" s="148" t="str">
        <f>IF(Tbl.Kosten[[#This Row],[Pnr.]]=BE$7,Tbl.Kosten[[#This Row],[Totaal kosten]],"")</f>
        <v/>
      </c>
      <c r="BF29" s="148" t="str">
        <f>IF(Tbl.Kosten[[#This Row],[Pnr.]]=BF$7,Tbl.Kosten[[#This Row],[Totaal kosten]],"")</f>
        <v/>
      </c>
      <c r="BG29" s="148" t="str">
        <f>IF(Tbl.Kosten[[#This Row],[Pnr.]]=BG$7,Tbl.Kosten[[#This Row],[Totaal kosten]],"")</f>
        <v/>
      </c>
      <c r="BH29" s="148" t="str">
        <f>IF(Tbl.Kosten[[#This Row],[Pnr.]]=BH$7,Tbl.Kosten[[#This Row],[Totaal kosten]],"")</f>
        <v/>
      </c>
      <c r="BI29" s="148" t="str">
        <f>IF(Tbl.Kosten[[#This Row],[Pnr.]]=BI$7,Tbl.Kosten[[#This Row],[Totaal kosten]],"")</f>
        <v/>
      </c>
      <c r="BJ29" s="148" t="str">
        <f>IF(Tbl.Kosten[[#This Row],[Pnr.]]=BJ$7,Tbl.Kosten[[#This Row],[Totaal kosten]],"")</f>
        <v/>
      </c>
      <c r="BK29" s="148" t="str">
        <f>IF(Tbl.Kosten[[#This Row],[Pnr.]]=BK$7,Tbl.Kosten[[#This Row],[Totaal kosten]],"")</f>
        <v/>
      </c>
      <c r="BL29" s="148" t="str">
        <f>IF(Tbl.Kosten[[#This Row],[Pnr.]]=BL$7,Tbl.Kosten[[#This Row],[Totaal kosten]],"")</f>
        <v/>
      </c>
      <c r="BM29" s="148" t="str">
        <f>IF(Tbl.Kosten[[#This Row],[Pnr.]]=BM$7,Tbl.Kosten[[#This Row],[Totaal kosten]],"")</f>
        <v/>
      </c>
      <c r="BN29" s="148" t="str">
        <f>IF(Tbl.Kosten[[#This Row],[Pnr.]]=BN$7,Tbl.Kosten[[#This Row],[Totaal kosten]],"")</f>
        <v/>
      </c>
      <c r="BO29" s="148" t="str">
        <f>IF(Tbl.Kosten[[#This Row],[Pnr.]]=BO$7,Tbl.Kosten[[#This Row],[Totaal kosten]],"")</f>
        <v/>
      </c>
      <c r="BP29" s="148" t="str">
        <f>IF(Tbl.Kosten[[#This Row],[Pnr.]]=BP$7,Tbl.Kosten[[#This Row],[Totaal kosten]],"")</f>
        <v/>
      </c>
      <c r="BQ29" s="148" t="str">
        <f>IF(Tbl.Kosten[[#This Row],[Pnr.]]=BQ$7,Tbl.Kosten[[#This Row],[Totaal kosten]],"")</f>
        <v/>
      </c>
      <c r="BR29" s="148" t="str">
        <f>IF(Tbl.Kosten[[#This Row],[Pnr.]]=BR$7,Tbl.Kosten[[#This Row],[Totaal kosten]],"")</f>
        <v/>
      </c>
      <c r="BS29" s="148" t="str">
        <f>IF(Tbl.Kosten[[#This Row],[Pnr.]]=BS$7,Tbl.Kosten[[#This Row],[Totaal kosten]],"")</f>
        <v/>
      </c>
      <c r="BT29" s="148" t="str">
        <f>IF(Tbl.Kosten[[#This Row],[Pnr.]]=BT$7,Tbl.Kosten[[#This Row],[Totaal kosten]],"")</f>
        <v/>
      </c>
      <c r="BU29" s="148" t="str">
        <f>IF(Tbl.Kosten[[#This Row],[Pnr.]]=BU$7,Tbl.Kosten[[#This Row],[Totaal kosten]],"")</f>
        <v/>
      </c>
      <c r="BV29" s="148" t="str">
        <f>IF(Tbl.Kosten[[#This Row],[Pnr.]]=BV$7,Tbl.Kosten[[#This Row],[Totaal kosten]],"")</f>
        <v/>
      </c>
      <c r="BW29" s="148" t="str">
        <f>IF(Tbl.Kosten[[#This Row],[Pnr.]]=BW$7,Tbl.Kosten[[#This Row],[Totaal kosten]],"")</f>
        <v/>
      </c>
      <c r="BX29" s="148" t="str">
        <f>IFERROR(_xlfn.XLOOKUP(Tbl.Kosten[[#This Row],[Werkpakketcode]],Tbl.Werkpakketten[Werkpakketcode],Tbl.Werkpakketten[WPnr.],"",0,1),"")</f>
        <v/>
      </c>
      <c r="BY29" s="148" t="str">
        <f>IF(Tbl.Kosten[[#This Row],[WPnr.]]=BY$7,Tbl.Kosten[[#This Row],[Totaal kosten]],"")</f>
        <v/>
      </c>
      <c r="BZ29" s="148" t="str">
        <f>IF(Tbl.Kosten[[#This Row],[WPnr.]]=BZ$7,Tbl.Kosten[[#This Row],[Totaal kosten]],"")</f>
        <v/>
      </c>
      <c r="CA29" s="148" t="str">
        <f>IF(Tbl.Kosten[[#This Row],[WPnr.]]=CA$7,Tbl.Kosten[[#This Row],[Totaal kosten]],"")</f>
        <v/>
      </c>
      <c r="CB29" s="148" t="str">
        <f>IF(Tbl.Kosten[[#This Row],[WPnr.]]=CB$7,Tbl.Kosten[[#This Row],[Totaal kosten]],"")</f>
        <v/>
      </c>
      <c r="CC29" s="148" t="str">
        <f>IF(Tbl.Kosten[[#This Row],[WPnr.]]=CC$7,Tbl.Kosten[[#This Row],[Totaal kosten]],"")</f>
        <v/>
      </c>
      <c r="CD29" s="148" t="str">
        <f>IF(Tbl.Kosten[[#This Row],[WPnr.]]=CD$7,Tbl.Kosten[[#This Row],[Totaal kosten]],"")</f>
        <v/>
      </c>
      <c r="CE29" s="148" t="str">
        <f>IF(Tbl.Kosten[[#This Row],[WPnr.]]=CE$7,Tbl.Kosten[[#This Row],[Totaal kosten]],"")</f>
        <v/>
      </c>
      <c r="CF29" s="148" t="str">
        <f>IF(Tbl.Kosten[[#This Row],[WPnr.]]=CF$7,Tbl.Kosten[[#This Row],[Totaal kosten]],"")</f>
        <v/>
      </c>
      <c r="CG29" s="148" t="str">
        <f>IF(Tbl.Kosten[[#This Row],[WPnr.]]=CG$7,Tbl.Kosten[[#This Row],[Totaal kosten]],"")</f>
        <v/>
      </c>
      <c r="CH29" s="148" t="str">
        <f>IF(Tbl.Kosten[[#This Row],[WPnr.]]=CH$7,Tbl.Kosten[[#This Row],[Totaal kosten]],"")</f>
        <v/>
      </c>
      <c r="CI29" s="148" t="str">
        <f>IF(Tbl.Kosten[[#This Row],[WPnr.]]=CI$7,Tbl.Kosten[[#This Row],[Totaal kosten]],"")</f>
        <v/>
      </c>
      <c r="CJ29" s="148" t="str">
        <f>IF(Tbl.Kosten[[#This Row],[WPnr.]]=CJ$7,Tbl.Kosten[[#This Row],[Totaal kosten]],"")</f>
        <v/>
      </c>
      <c r="CK29" s="148" t="str">
        <f>IF(Tbl.Kosten[[#This Row],[WPnr.]]=CK$7,Tbl.Kosten[[#This Row],[Totaal kosten]],"")</f>
        <v/>
      </c>
      <c r="CL29" s="148" t="str">
        <f>IF(Tbl.Kosten[[#This Row],[WPnr.]]=CL$7,Tbl.Kosten[[#This Row],[Totaal kosten]],"")</f>
        <v/>
      </c>
      <c r="CM29" s="148" t="str">
        <f>IF(Tbl.Kosten[[#This Row],[WPnr.]]=CM$7,Tbl.Kosten[[#This Row],[Totaal kosten]],"")</f>
        <v/>
      </c>
      <c r="CN29" s="148" t="str">
        <f>IF(Tbl.Kosten[[#This Row],[WPnr.]]=CN$7,Tbl.Kosten[[#This Row],[Totaal kosten]],"")</f>
        <v/>
      </c>
      <c r="CO29" s="148" t="str">
        <f>IF(Tbl.Kosten[[#This Row],[WPnr.]]=CO$7,Tbl.Kosten[[#This Row],[Totaal kosten]],"")</f>
        <v/>
      </c>
      <c r="CP29" s="148" t="str">
        <f>IF(Tbl.Kosten[[#This Row],[WPnr.]]=CP$7,Tbl.Kosten[[#This Row],[Totaal kosten]],"")</f>
        <v/>
      </c>
      <c r="CQ29" s="148" t="str">
        <f>IF(Tbl.Kosten[[#This Row],[WPnr.]]=CQ$7,Tbl.Kosten[[#This Row],[Totaal kosten]],"")</f>
        <v/>
      </c>
      <c r="CR29" s="148" t="str">
        <f>IF(Tbl.Kosten[[#This Row],[WPnr.]]=CR$7,Tbl.Kosten[[#This Row],[Totaal kosten]],"")</f>
        <v/>
      </c>
      <c r="CS29" s="148" t="str">
        <f>IF(Tbl.Kosten[[#This Row],[WPnr.]]=CS$7,Tbl.Kosten[[#This Row],[Totaal kosten]],"")</f>
        <v/>
      </c>
      <c r="CT29" s="148" t="str">
        <f>IF(Tbl.Kosten[[#This Row],[WPnr.]]=CT$7,Tbl.Kosten[[#This Row],[Totaal kosten]],"")</f>
        <v/>
      </c>
      <c r="CU29" s="148" t="str">
        <f>IF(Tbl.Kosten[[#This Row],[WPnr.]]=CU$7,Tbl.Kosten[[#This Row],[Totaal kosten]],"")</f>
        <v/>
      </c>
      <c r="CV29" s="148" t="str">
        <f>IF(Tbl.Kosten[[#This Row],[WPnr.]]=CV$7,Tbl.Kosten[[#This Row],[Totaal kosten]],"")</f>
        <v/>
      </c>
      <c r="CW29" s="148" t="str">
        <f>IF(Tbl.Kosten[[#This Row],[WPnr.]]=CW$7,Tbl.Kosten[[#This Row],[Totaal kosten]],"")</f>
        <v/>
      </c>
      <c r="CX29" s="148" t="str">
        <f>IF(Tbl.Kosten[[#This Row],[WPnr.]]=CX$7,Tbl.Kosten[[#This Row],[Totaal kosten]],"")</f>
        <v/>
      </c>
      <c r="CY29" s="148" t="str">
        <f>IF(Tbl.Kosten[[#This Row],[WPnr.]]=CY$7,Tbl.Kosten[[#This Row],[Totaal kosten]],"")</f>
        <v/>
      </c>
      <c r="CZ29" s="148" t="str">
        <f>IF(Tbl.Kosten[[#This Row],[WPnr.]]=CZ$7,Tbl.Kosten[[#This Row],[Totaal kosten]],"")</f>
        <v/>
      </c>
      <c r="DA29" s="148" t="str">
        <f>IF(Tbl.Kosten[[#This Row],[WPnr.]]=DA$7,Tbl.Kosten[[#This Row],[Totaal kosten]],"")</f>
        <v/>
      </c>
      <c r="DB29" s="148" t="str">
        <f>IF(Tbl.Kosten[[#This Row],[WPnr.]]=DB$7,Tbl.Kosten[[#This Row],[Totaal kosten]],"")</f>
        <v/>
      </c>
      <c r="DC29" s="148" t="str">
        <f>IF(Tbl.Kosten[[#This Row],[WPnr.]]=DC$7,Tbl.Kosten[[#This Row],[Totaal kosten]],"")</f>
        <v/>
      </c>
      <c r="DD29" s="148" t="str">
        <f>IF(Tbl.Kosten[[#This Row],[WPnr.]]=DD$7,Tbl.Kosten[[#This Row],[Totaal kosten]],"")</f>
        <v/>
      </c>
      <c r="DE29" s="148" t="str">
        <f>IF(Tbl.Kosten[[#This Row],[WPnr.]]=DE$7,Tbl.Kosten[[#This Row],[Totaal kosten]],"")</f>
        <v/>
      </c>
      <c r="DF29" s="148" t="str">
        <f>IF(Tbl.Kosten[[#This Row],[WPnr.]]=DF$7,Tbl.Kosten[[#This Row],[Totaal kosten]],"")</f>
        <v/>
      </c>
      <c r="DG29" s="148" t="str">
        <f>IF(Tbl.Kosten[[#This Row],[WPnr.]]=DG$7,Tbl.Kosten[[#This Row],[Totaal kosten]],"")</f>
        <v/>
      </c>
      <c r="DH29" s="148" t="str">
        <f>IF(Tbl.Kosten[[#This Row],[WPnr.]]=DH$7,Tbl.Kosten[[#This Row],[Totaal kosten]],"")</f>
        <v/>
      </c>
      <c r="DI29" s="148" t="str">
        <f>IF(Tbl.Kosten[[#This Row],[WPnr.]]=DI$7,Tbl.Kosten[[#This Row],[Totaal kosten]],"")</f>
        <v/>
      </c>
      <c r="DJ29" s="148" t="str">
        <f>IF(Tbl.Kosten[[#This Row],[WPnr.]]=DJ$7,Tbl.Kosten[[#This Row],[Totaal kosten]],"")</f>
        <v/>
      </c>
      <c r="DK29" s="148" t="str">
        <f>IF(Tbl.Kosten[[#This Row],[WPnr.]]=DK$7,Tbl.Kosten[[#This Row],[Totaal kosten]],"")</f>
        <v/>
      </c>
      <c r="DL29" s="148" t="str">
        <f>IF(Tbl.Kosten[[#This Row],[WPnr.]]=DL$7,Tbl.Kosten[[#This Row],[Totaal kosten]],"")</f>
        <v/>
      </c>
      <c r="DM29" s="148" t="str">
        <f>IF(Tbl.Kosten[[#This Row],[WPnr.]]=DM$7,Tbl.Kosten[[#This Row],[Totaal kosten]],"")</f>
        <v/>
      </c>
      <c r="DN29" s="148" t="str">
        <f>IF(Tbl.Kosten[[#This Row],[WPnr.]]=DN$7,Tbl.Kosten[[#This Row],[Totaal kosten]],"")</f>
        <v/>
      </c>
      <c r="DO29" s="148" t="str">
        <f>IF(Tbl.Kosten[[#This Row],[WPnr.]]=DO$7,Tbl.Kosten[[#This Row],[Totaal kosten]],"")</f>
        <v/>
      </c>
      <c r="DP29" s="148" t="str">
        <f>IF(Tbl.Kosten[[#This Row],[WPnr.]]=DP$7,Tbl.Kosten[[#This Row],[Totaal kosten]],"")</f>
        <v/>
      </c>
      <c r="DQ29" s="148" t="str">
        <f>IF(Tbl.Kosten[[#This Row],[WPnr.]]=DQ$7,Tbl.Kosten[[#This Row],[Totaal kosten]],"")</f>
        <v/>
      </c>
      <c r="DR29" s="148" t="str">
        <f>IF(Tbl.Kosten[[#This Row],[WPnr.]]=DR$7,Tbl.Kosten[[#This Row],[Totaal kosten]],"")</f>
        <v/>
      </c>
      <c r="DS29" s="148" t="str">
        <f>IF(Tbl.Kosten[[#This Row],[WPnr.]]=DS$7,Tbl.Kosten[[#This Row],[Totaal kosten]],"")</f>
        <v/>
      </c>
      <c r="DT29" s="148" t="str">
        <f>IF(Tbl.Kosten[[#This Row],[WPnr.]]=DT$7,Tbl.Kosten[[#This Row],[Totaal kosten]],"")</f>
        <v/>
      </c>
      <c r="DU29" s="148" t="str">
        <f>IF(Tbl.Kosten[[#This Row],[WPnr.]]=DU$7,Tbl.Kosten[[#This Row],[Totaal kosten]],"")</f>
        <v/>
      </c>
      <c r="DV29" s="148" t="str">
        <f>IF(Tbl.Kosten[[#This Row],[WPnr.]]=DV$7,Tbl.Kosten[[#This Row],[Totaal kosten]],"")</f>
        <v/>
      </c>
      <c r="DW29" s="150" t="str">
        <f>IFERROR(_xlfn.XLOOKUP(Tbl.Kosten[[#This Row],[Kostensoort]],Tbl.Kostensoorten[Kostensoorten],Tbl.Kostensoorten[KSnr.],"",0,1),"")</f>
        <v/>
      </c>
      <c r="DX29" s="150" t="str">
        <f>IF(Tbl.Kosten[[#This Row],[KSnr.]]=DX$7,Tbl.Kosten[[#This Row],[Totaal kosten]],"")</f>
        <v/>
      </c>
      <c r="DY29" s="150" t="str">
        <f>IF(Tbl.Kosten[[#This Row],[KSnr.]]=DY$7,Tbl.Kosten[[#This Row],[Totaal kosten]],"")</f>
        <v/>
      </c>
      <c r="DZ29" s="150" t="str">
        <f>IF(Tbl.Kosten[[#This Row],[KSnr.]]=DZ$7,Tbl.Kosten[[#This Row],[Totaal kosten]],"")</f>
        <v/>
      </c>
      <c r="EA29" s="150" t="str">
        <f>IF(Tbl.Kosten[[#This Row],[KSnr.]]=EA$7,Tbl.Kosten[[#This Row],[Totaal kosten]],"")</f>
        <v/>
      </c>
      <c r="EB29" s="150" t="str">
        <f>IF(Tbl.Kosten[[#This Row],[KSnr.]]=EB$7,Tbl.Kosten[[#This Row],[Totaal kosten]],"")</f>
        <v/>
      </c>
      <c r="EC29" s="150" t="str">
        <f>IF(Tbl.Kosten[[#This Row],[KSnr.]]=EC$7,Tbl.Kosten[[#This Row],[Totaal kosten]],"")</f>
        <v/>
      </c>
      <c r="ED29" s="150" t="str">
        <f>IF(Tbl.Kosten[[#This Row],[KSnr.]]=ED$7,Tbl.Kosten[[#This Row],[Totaal kosten]],"")</f>
        <v/>
      </c>
      <c r="EE29" s="150" t="str">
        <f>IF(Tbl.Kosten[[#This Row],[KSnr.]]=EE$7,Tbl.Kosten[[#This Row],[Totaal kosten]],"")</f>
        <v/>
      </c>
      <c r="EF29" s="150" t="str">
        <f>IF(Tbl.Kosten[[#This Row],[KSnr.]]=EF$7,Tbl.Kosten[[#This Row],[Totaal kosten]],"")</f>
        <v/>
      </c>
      <c r="EG29" s="150" t="str">
        <f>IF(Tbl.Kosten[[#This Row],[KSnr.]]=EG$7,Tbl.Kosten[[#This Row],[Totaal kosten]],"")</f>
        <v/>
      </c>
      <c r="EH29" s="150" t="str">
        <f>IF(Tbl.Kosten[[#This Row],[KSnr.]]=EH$7,Tbl.Kosten[[#This Row],[Totaal kosten]],"")</f>
        <v/>
      </c>
      <c r="EI29" s="150" t="str">
        <f>IF(Tbl.Kosten[[#This Row],[KSnr.]]=EI$7,Tbl.Kosten[[#This Row],[Totaal kosten]],"")</f>
        <v/>
      </c>
      <c r="EJ29" s="150" t="str">
        <f>IF(Tbl.Kosten[[#This Row],[KSnr.]]=EJ$7,Tbl.Kosten[[#This Row],[Totaal kosten]],"")</f>
        <v/>
      </c>
      <c r="EK29" s="150" t="str">
        <f>IF(Tbl.Kosten[[#This Row],[KSnr.]]=EK$7,Tbl.Kosten[[#This Row],[Totaal kosten]],"")</f>
        <v/>
      </c>
      <c r="EL29" s="150" t="str">
        <f>IF(Tbl.Kosten[[#This Row],[KSnr.]]=EL$7,Tbl.Kosten[[#This Row],[Totaal kosten]],"")</f>
        <v/>
      </c>
      <c r="EM29" s="150" t="str">
        <f>IF(Tbl.Kosten[[#This Row],[KSnr.]]=EM$7,Tbl.Kosten[[#This Row],[Totaal kosten]],"")</f>
        <v/>
      </c>
      <c r="EN29" s="150" t="str">
        <f>IF(Tbl.Kosten[[#This Row],[KSnr.]]=EN$7,Tbl.Kosten[[#This Row],[Totaal kosten]],"")</f>
        <v/>
      </c>
      <c r="EO29" s="150" t="str">
        <f>IF(Tbl.Kosten[[#This Row],[KSnr.]]=EO$7,Tbl.Kosten[[#This Row],[Totaal kosten]],"")</f>
        <v/>
      </c>
      <c r="EP29" s="150" t="str">
        <f>IF(Tbl.Kosten[[#This Row],[KSnr.]]=EP$7,Tbl.Kosten[[#This Row],[Totaal kosten]],"")</f>
        <v/>
      </c>
      <c r="EQ29" s="150" t="str">
        <f>IF(Tbl.Kosten[[#This Row],[KSnr.]]=EQ$7,Tbl.Kosten[[#This Row],[Totaal kosten]],"")</f>
        <v/>
      </c>
      <c r="ER29" s="144" t="str">
        <f>IFERROR(_xlfn.XLOOKUP(Tbl.Kosten[[#This Row],[Subsidieactiviteit]],Tbl.Subsidiehoogte[Subsidieactiviteit],Tbl.Subsidiehoogte[SAnr.],"",0,1),"")</f>
        <v/>
      </c>
      <c r="ES29" s="150" t="str">
        <f>IF(Tbl.Kosten[[#This Row],[Sanr.]]=ES$7,Tbl.Kosten[[#This Row],[Totaal kosten]],"")</f>
        <v/>
      </c>
      <c r="ET29" s="150" t="str">
        <f>IF(Tbl.Kosten[[#This Row],[Sanr.]]=ET$7,Tbl.Kosten[[#This Row],[Totaal kosten]],"")</f>
        <v/>
      </c>
      <c r="EU29" s="150" t="str">
        <f>IF(Tbl.Kosten[[#This Row],[Sanr.]]=EU$7,Tbl.Kosten[[#This Row],[Totaal kosten]],"")</f>
        <v/>
      </c>
      <c r="EV29" s="150" t="str">
        <f>IF(Tbl.Kosten[[#This Row],[Sanr.]]=EV$7,Tbl.Kosten[[#This Row],[Totaal kosten]],"")</f>
        <v/>
      </c>
      <c r="EW29" s="150" t="str">
        <f>IF(Tbl.Kosten[[#This Row],[Sanr.]]=EW$7,Tbl.Kosten[[#This Row],[Totaal kosten]],"")</f>
        <v/>
      </c>
      <c r="EX29" s="150" t="str">
        <f>IF(Tbl.Kosten[[#This Row],[Sanr.]]=EX$7,Tbl.Kosten[[#This Row],[Totaal kosten]],"")</f>
        <v/>
      </c>
      <c r="EY29" s="150" t="str">
        <f>IF(Tbl.Kosten[[#This Row],[Sanr.]]=EY$7,Tbl.Kosten[[#This Row],[Totaal kosten]],"")</f>
        <v/>
      </c>
      <c r="EZ29" s="150" t="str">
        <f>IF(Tbl.Kosten[[#This Row],[Sanr.]]=EZ$7,Tbl.Kosten[[#This Row],[Totaal kosten]],"")</f>
        <v/>
      </c>
      <c r="FA29" s="150" t="str">
        <f>IF(Tbl.Kosten[[#This Row],[Sanr.]]=FA$7,Tbl.Kosten[[#This Row],[Totaal kosten]],"")</f>
        <v/>
      </c>
      <c r="FB29" s="150" t="str">
        <f>IF(Tbl.Kosten[[#This Row],[Sanr.]]=FB$7,Tbl.Kosten[[#This Row],[Totaal kosten]],"")</f>
        <v/>
      </c>
      <c r="FC29" s="150" t="str">
        <f>IF(Tbl.Kosten[[#This Row],[Sanr.]]=FC$7,Tbl.Kosten[[#This Row],[Totaal kosten]],"")</f>
        <v/>
      </c>
      <c r="FD29" s="150" t="str">
        <f>IF(Tbl.Kosten[[#This Row],[Sanr.]]=FD$7,Tbl.Kosten[[#This Row],[Totaal kosten]],"")</f>
        <v/>
      </c>
      <c r="FE29" s="150" t="str">
        <f>IF(Tbl.Kosten[[#This Row],[Sanr.]]=FE$7,Tbl.Kosten[[#This Row],[Totaal kosten]],"")</f>
        <v/>
      </c>
      <c r="FF29" s="150" t="str">
        <f>IF(Tbl.Kosten[[#This Row],[Sanr.]]=FF$7,Tbl.Kosten[[#This Row],[Totaal kosten]],"")</f>
        <v/>
      </c>
      <c r="FG29" s="150" t="str">
        <f>IF(Tbl.Kosten[[#This Row],[Sanr.]]=FG$7,Tbl.Kosten[[#This Row],[Totaal kosten]],"")</f>
        <v/>
      </c>
      <c r="FH29" s="150" t="str">
        <f>IF(Tbl.Kosten[[#This Row],[Sanr.]]=FH$7,Tbl.Kosten[[#This Row],[Totaal kosten]],"")</f>
        <v/>
      </c>
      <c r="FI29" s="150" t="str">
        <f>IF(Tbl.Kosten[[#This Row],[Sanr.]]=FI$7,Tbl.Kosten[[#This Row],[Totaal kosten]],"")</f>
        <v/>
      </c>
      <c r="FJ29" s="150" t="str">
        <f>IF(Tbl.Kosten[[#This Row],[Sanr.]]=FJ$7,Tbl.Kosten[[#This Row],[Totaal kosten]],"")</f>
        <v/>
      </c>
      <c r="FK29" s="150" t="str">
        <f>IF(Tbl.Kosten[[#This Row],[Sanr.]]=FK$7,Tbl.Kosten[[#This Row],[Totaal kosten]],"")</f>
        <v/>
      </c>
      <c r="FL29" s="150" t="str">
        <f>IF(Tbl.Kosten[[#This Row],[Sanr.]]=FL$7,Tbl.Kosten[[#This Row],[Totaal kosten]],"")</f>
        <v/>
      </c>
      <c r="FM29" s="150" t="str">
        <f>IF(Tbl.Kosten[[#This Row],[Sanr.]]=FM$7,Tbl.Kosten[[#This Row],[Totaal kosten]],"")</f>
        <v/>
      </c>
      <c r="FN29" s="150" t="str">
        <f>IF(Tbl.Kosten[[#This Row],[Sanr.]]=FN$7,Tbl.Kosten[[#This Row],[Totaal kosten]],"")</f>
        <v/>
      </c>
      <c r="FO29" s="150" t="str">
        <f>IF(Tbl.Kosten[[#This Row],[Sanr.]]=FO$7,Tbl.Kosten[[#This Row],[Totaal kosten]],"")</f>
        <v/>
      </c>
      <c r="FP29" s="150" t="str">
        <f>IF(Tbl.Kosten[[#This Row],[Sanr.]]=FP$7,Tbl.Kosten[[#This Row],[Totaal kosten]],"")</f>
        <v/>
      </c>
      <c r="FQ29" s="150" t="str">
        <f>IF(Tbl.Kosten[[#This Row],[Sanr.]]=FQ$7,Tbl.Kosten[[#This Row],[Totaal kosten]],"")</f>
        <v/>
      </c>
      <c r="FR29" s="150" t="str">
        <f>IF(Tbl.Kosten[[#This Row],[Sanr.]]=FR$7,Tbl.Kosten[[#This Row],[Totaal kosten]],"")</f>
        <v/>
      </c>
      <c r="FS29" s="150" t="str">
        <f>IF(Tbl.Kosten[[#This Row],[Sanr.]]=FS$7,Tbl.Kosten[[#This Row],[Totaal kosten]],"")</f>
        <v/>
      </c>
      <c r="FT29" s="150" t="str">
        <f>IF(Tbl.Kosten[[#This Row],[Sanr.]]=FT$7,Tbl.Kosten[[#This Row],[Totaal kosten]],"")</f>
        <v/>
      </c>
      <c r="FU29" s="150" t="str">
        <f>IF(Tbl.Kosten[[#This Row],[Sanr.]]=FU$7,Tbl.Kosten[[#This Row],[Totaal kosten]],"")</f>
        <v/>
      </c>
      <c r="FV29" s="150" t="str">
        <f>IF(Tbl.Kosten[[#This Row],[Sanr.]]=FV$7,Tbl.Kosten[[#This Row],[Totaal kosten]],"")</f>
        <v/>
      </c>
      <c r="FW29" s="150" t="str">
        <f>IFERROR(_xlfn.XLOOKUP(Tbl.Kosten[[#This Row],[Activiteitencode]],Tbl.Activiteiten[Activiteitcode],Tbl.Activiteiten[Anr.],"",0,1),"")</f>
        <v/>
      </c>
      <c r="FX29" s="169" t="str">
        <f>_xlfn.CONCAT(Tbl.Kosten[[#This Row],[Pnr.]],Tbl.Kosten[[#This Row],[Sanr.]])</f>
        <v>P1</v>
      </c>
      <c r="FY29" s="150">
        <f>Tbl.Kosten[[#This Row],[Totaal kosten]]-Tbl.Kosten[[#This Row],[Subsidie]]</f>
        <v>0</v>
      </c>
      <c r="FZ29" s="150">
        <f>IF(Tbl.Kosten[[#This Row],[Pnr.]]=FZ$7,Tbl.Kosten[[#This Row],[Te financieren]],"")</f>
        <v>0</v>
      </c>
      <c r="GA29" s="150" t="str">
        <f>IF(Tbl.Kosten[[#This Row],[Pnr.]]=GA$7,Tbl.Kosten[[#This Row],[Te financieren]],"")</f>
        <v/>
      </c>
      <c r="GB29" s="150" t="str">
        <f>IF(Tbl.Kosten[[#This Row],[Pnr.]]=GB$7,Tbl.Kosten[[#This Row],[Te financieren]],"")</f>
        <v/>
      </c>
      <c r="GC29" s="150" t="str">
        <f>IF(Tbl.Kosten[[#This Row],[Pnr.]]=GC$7,Tbl.Kosten[[#This Row],[Te financieren]],"")</f>
        <v/>
      </c>
      <c r="GD29" s="150" t="str">
        <f>IF(Tbl.Kosten[[#This Row],[Pnr.]]=GD$7,Tbl.Kosten[[#This Row],[Te financieren]],"")</f>
        <v/>
      </c>
      <c r="GE29" s="150" t="str">
        <f>IF(Tbl.Kosten[[#This Row],[Pnr.]]=GE$7,Tbl.Kosten[[#This Row],[Te financieren]],"")</f>
        <v/>
      </c>
      <c r="GF29" s="150" t="str">
        <f>IF(Tbl.Kosten[[#This Row],[Pnr.]]=GF$7,Tbl.Kosten[[#This Row],[Te financieren]],"")</f>
        <v/>
      </c>
      <c r="GG29" s="150" t="str">
        <f>IF(Tbl.Kosten[[#This Row],[Pnr.]]=GG$7,Tbl.Kosten[[#This Row],[Te financieren]],"")</f>
        <v/>
      </c>
      <c r="GH29" s="150" t="str">
        <f>IF(Tbl.Kosten[[#This Row],[Pnr.]]=GH$7,Tbl.Kosten[[#This Row],[Te financieren]],"")</f>
        <v/>
      </c>
      <c r="GI29" s="150" t="str">
        <f>IF(Tbl.Kosten[[#This Row],[Pnr.]]=GI$7,Tbl.Kosten[[#This Row],[Te financieren]],"")</f>
        <v/>
      </c>
      <c r="GJ29" s="150" t="str">
        <f>IF(Tbl.Kosten[[#This Row],[Pnr.]]=GJ$7,Tbl.Kosten[[#This Row],[Te financieren]],"")</f>
        <v/>
      </c>
      <c r="GK29" s="150" t="str">
        <f>IF(Tbl.Kosten[[#This Row],[Pnr.]]=GK$7,Tbl.Kosten[[#This Row],[Te financieren]],"")</f>
        <v/>
      </c>
      <c r="GL29" s="150" t="str">
        <f>IF(Tbl.Kosten[[#This Row],[Pnr.]]=GL$7,Tbl.Kosten[[#This Row],[Te financieren]],"")</f>
        <v/>
      </c>
      <c r="GM29" s="150" t="str">
        <f>IF(Tbl.Kosten[[#This Row],[Pnr.]]=GM$7,Tbl.Kosten[[#This Row],[Te financieren]],"")</f>
        <v/>
      </c>
      <c r="GN29" s="150" t="str">
        <f>IF(Tbl.Kosten[[#This Row],[Pnr.]]=GN$7,Tbl.Kosten[[#This Row],[Te financieren]],"")</f>
        <v/>
      </c>
      <c r="GO29" s="150" t="str">
        <f>IF(Tbl.Kosten[[#This Row],[Pnr.]]=GO$7,Tbl.Kosten[[#This Row],[Te financieren]],"")</f>
        <v/>
      </c>
      <c r="GP29" s="150" t="str">
        <f>IF(Tbl.Kosten[[#This Row],[Pnr.]]=GP$7,Tbl.Kosten[[#This Row],[Te financieren]],"")</f>
        <v/>
      </c>
      <c r="GQ29" s="150" t="str">
        <f>IF(Tbl.Kosten[[#This Row],[Pnr.]]=GQ$7,Tbl.Kosten[[#This Row],[Te financieren]],"")</f>
        <v/>
      </c>
      <c r="GR29" s="150" t="str">
        <f>IF(Tbl.Kosten[[#This Row],[Pnr.]]=GR$7,Tbl.Kosten[[#This Row],[Te financieren]],"")</f>
        <v/>
      </c>
      <c r="GS29" s="150" t="str">
        <f>IF(Tbl.Kosten[[#This Row],[Pnr.]]=GS$7,Tbl.Kosten[[#This Row],[Te financieren]],"")</f>
        <v/>
      </c>
      <c r="GT29" s="150" t="str">
        <f>IF(Tbl.Kosten[[#This Row],[Pnr.]]=GT$7,Tbl.Kosten[[#This Row],[Te financieren]],"")</f>
        <v/>
      </c>
      <c r="GU29" s="150" t="str">
        <f>IF(Tbl.Kosten[[#This Row],[Pnr.]]=GU$7,Tbl.Kosten[[#This Row],[Te financieren]],"")</f>
        <v/>
      </c>
      <c r="GV29" s="150" t="str">
        <f>IF(Tbl.Kosten[[#This Row],[Pnr.]]=GV$7,Tbl.Kosten[[#This Row],[Te financieren]],"")</f>
        <v/>
      </c>
      <c r="GW29" s="150" t="str">
        <f>IF(Tbl.Kosten[[#This Row],[Pnr.]]=GW$7,Tbl.Kosten[[#This Row],[Te financieren]],"")</f>
        <v/>
      </c>
      <c r="GX29" s="150" t="str">
        <f>IF(Tbl.Kosten[[#This Row],[Pnr.]]=GX$7,Tbl.Kosten[[#This Row],[Te financieren]],"")</f>
        <v/>
      </c>
      <c r="GY29" s="150" t="str">
        <f>IF(Tbl.Kosten[[#This Row],[Pnr.]]=GY$7,Tbl.Kosten[[#This Row],[Te financieren]],"")</f>
        <v/>
      </c>
      <c r="GZ29" s="150" t="str">
        <f>IF(Tbl.Kosten[[#This Row],[Pnr.]]=GZ$7,Tbl.Kosten[[#This Row],[Te financieren]],"")</f>
        <v/>
      </c>
      <c r="HA29" s="150" t="str">
        <f>IF(Tbl.Kosten[[#This Row],[Pnr.]]=HA$7,Tbl.Kosten[[#This Row],[Te financieren]],"")</f>
        <v/>
      </c>
      <c r="HB29" s="150" t="str">
        <f>IF(Tbl.Kosten[[#This Row],[Pnr.]]=HB$7,Tbl.Kosten[[#This Row],[Te financieren]],"")</f>
        <v/>
      </c>
      <c r="HC29" s="150" t="str">
        <f>IF(Tbl.Kosten[[#This Row],[Pnr.]]=HC$7,Tbl.Kosten[[#This Row],[Te financieren]],"")</f>
        <v/>
      </c>
      <c r="HD29" s="150" t="str">
        <f>IF(Tbl.Kosten[[#This Row],[Pnr.]]=HD$7,Tbl.Kosten[[#This Row],[Te financieren]],"")</f>
        <v/>
      </c>
      <c r="HE29" s="150" t="str">
        <f>IF(Tbl.Kosten[[#This Row],[Pnr.]]=HE$7,Tbl.Kosten[[#This Row],[Te financieren]],"")</f>
        <v/>
      </c>
      <c r="HF29" s="150" t="str">
        <f>IF(Tbl.Kosten[[#This Row],[Pnr.]]=HF$7,Tbl.Kosten[[#This Row],[Te financieren]],"")</f>
        <v/>
      </c>
      <c r="HG29" s="150" t="str">
        <f>IF(Tbl.Kosten[[#This Row],[Pnr.]]=HG$7,Tbl.Kosten[[#This Row],[Te financieren]],"")</f>
        <v/>
      </c>
      <c r="HH29" s="150" t="str">
        <f>IF(Tbl.Kosten[[#This Row],[Pnr.]]=HH$7,Tbl.Kosten[[#This Row],[Te financieren]],"")</f>
        <v/>
      </c>
      <c r="HI29" s="150" t="str">
        <f>IF(Tbl.Kosten[[#This Row],[Pnr.]]=HI$7,Tbl.Kosten[[#This Row],[Te financieren]],"")</f>
        <v/>
      </c>
      <c r="HJ29" s="150" t="str">
        <f>IF(Tbl.Kosten[[#This Row],[Pnr.]]=HJ$7,Tbl.Kosten[[#This Row],[Te financieren]],"")</f>
        <v/>
      </c>
      <c r="HK29" s="150" t="str">
        <f>IF(Tbl.Kosten[[#This Row],[Pnr.]]=HK$7,Tbl.Kosten[[#This Row],[Te financieren]],"")</f>
        <v/>
      </c>
      <c r="HL29" s="150" t="str">
        <f>IF(Tbl.Kosten[[#This Row],[Pnr.]]=HL$7,Tbl.Kosten[[#This Row],[Te financieren]],"")</f>
        <v/>
      </c>
      <c r="HM29" s="150" t="str">
        <f>IF(Tbl.Kosten[[#This Row],[Pnr.]]=HM$7,Tbl.Kosten[[#This Row],[Te financieren]],"")</f>
        <v/>
      </c>
      <c r="HN29" s="150" t="str">
        <f>IF(Tbl.Kosten[[#This Row],[Pnr.]]=HN$7,Tbl.Kosten[[#This Row],[Te financieren]],"")</f>
        <v/>
      </c>
      <c r="HO29" s="150" t="str">
        <f>IF(Tbl.Kosten[[#This Row],[Pnr.]]=HO$7,Tbl.Kosten[[#This Row],[Te financieren]],"")</f>
        <v/>
      </c>
      <c r="HP29" s="150" t="str">
        <f>IF(Tbl.Kosten[[#This Row],[Pnr.]]=HP$7,Tbl.Kosten[[#This Row],[Te financieren]],"")</f>
        <v/>
      </c>
      <c r="HQ29" s="150" t="str">
        <f>IF(Tbl.Kosten[[#This Row],[Pnr.]]=HQ$7,Tbl.Kosten[[#This Row],[Te financieren]],"")</f>
        <v/>
      </c>
      <c r="HR29" s="150" t="str">
        <f>IF(Tbl.Kosten[[#This Row],[Pnr.]]=HR$7,Tbl.Kosten[[#This Row],[Te financieren]],"")</f>
        <v/>
      </c>
      <c r="HS29" s="150" t="str">
        <f>IF(Tbl.Kosten[[#This Row],[Pnr.]]=HS$7,Tbl.Kosten[[#This Row],[Te financieren]],"")</f>
        <v/>
      </c>
      <c r="HT29" s="150" t="str">
        <f>IF(Tbl.Kosten[[#This Row],[Pnr.]]=HT$7,Tbl.Kosten[[#This Row],[Te financieren]],"")</f>
        <v/>
      </c>
      <c r="HU29" s="150" t="str">
        <f>IF(Tbl.Kosten[[#This Row],[Pnr.]]=HU$7,Tbl.Kosten[[#This Row],[Te financieren]],"")</f>
        <v/>
      </c>
      <c r="HV29" s="150" t="str">
        <f>IF(Tbl.Kosten[[#This Row],[Pnr.]]=HV$7,Tbl.Kosten[[#This Row],[Te financieren]],"")</f>
        <v/>
      </c>
      <c r="HW29" s="150" t="str">
        <f>IF(Tbl.Kosten[[#This Row],[Pnr.]]=HW$7,Tbl.Kosten[[#This Row],[Te financieren]],"")</f>
        <v/>
      </c>
    </row>
    <row r="30" spans="2:231" x14ac:dyDescent="0.3">
      <c r="B30" s="134"/>
      <c r="C30" s="137"/>
      <c r="D30" s="136"/>
      <c r="E30" s="261"/>
      <c r="F30" s="135"/>
      <c r="G30" s="11" t="str">
        <f>IF(Tbl.Kosten[[#This Row],[Medewerker e/o 
functie]]&lt;&gt;"",_xlfn.XLOOKUP(Tbl.Kosten[[#This Row],[Medewerker e/o 
functie]],Tbl.Uurtarief[Medewerker en/of functie],Tbl.Uurtarief[Uurtarief],"",0,1),"")</f>
        <v/>
      </c>
      <c r="H30" s="121">
        <f>IFERROR(Tbl.Kosten[[#This Row],[Uren]]*Tbl.Kosten[[#This Row],[Uurtarief]],0)</f>
        <v>0</v>
      </c>
      <c r="I30" s="119" t="str">
        <f>IF(Tbl.Kosten[[#This Row],[Subtotaal uren]]&lt;&gt;0,_xlfn.XLOOKUP(Tbl.Kosten[[#This Row],[Medewerker e/o 
functie]],Tbl.Uurtarief[Medewerker en/of functie],Tbl.Uurtarief[Kostensoort arbeid],"",0,1),"")</f>
        <v/>
      </c>
      <c r="J30" s="137"/>
      <c r="K30" s="135"/>
      <c r="L30" s="139" t="str">
        <f>IF(Tbl.Kosten[[#This Row],[Activum]]&lt;&gt;"",_xlfn.XLOOKUP(Tbl.Kosten[[#This Row],[Activum]],Tbl.Afschrijvingskosten[Activum],Tbl.Afschrijvingskosten[Tarief per afschrijvings-eenheid],"",0,1),"")</f>
        <v/>
      </c>
      <c r="M30" s="122">
        <f>IFERROR(Tbl.Kosten[[#This Row],[Een-
heden]]*Tbl.Kosten[[#This Row],[Afschrijvings-
tarief]],0)</f>
        <v>0</v>
      </c>
      <c r="N30" s="122" t="str">
        <f>IF(Tbl.Kosten[[#This Row],[Subtotaal afschrijving]]&lt;&gt;0,Lijsten!$A$7,"")</f>
        <v/>
      </c>
      <c r="O30" s="140"/>
      <c r="P30" s="135"/>
      <c r="Q30" s="138"/>
      <c r="R30" s="122">
        <f>IFERROR(Tbl.Kosten[[#This Row],[Aantal]]*Tbl.Kosten[[#This Row],[Tarief]],0)</f>
        <v>0</v>
      </c>
      <c r="S30" s="8">
        <f>IFERROR(Tbl.Kosten[[#This Row],[Subtotaal overige kosten]]+Tbl.Kosten[[#This Row],[Subtotaal uren]]+Tbl.Kosten[[#This Row],[Subtotaal afschrijving]],0)</f>
        <v>0</v>
      </c>
      <c r="T30" s="8">
        <f>IFERROR(Tbl.Kosten[[#This Row],[Totaal kosten]]*Tbl.Kosten[[#This Row],[Subsidie%]],0)</f>
        <v>0</v>
      </c>
      <c r="U30" s="4" t="str" cm="1">
        <f t="array" ref="U30">IFERROR(_xlfn.IFS(Tbl.Kosten[[#This Row],[Subtotaal uren]]&lt;&gt;0,Tbl.Kosten[[#This Row],[Kostensoort arbeid]],Tbl.Kosten[[#This Row],[Subtotaal afschrijving]]&lt;&gt;0,Tbl.Kosten[[#This Row],[Kostensoort afschrijving]],Tbl.Kosten[[#This Row],[Subtotaal overige kosten]]&lt;&gt;0,Tbl.Kosten[[#This Row],[Kostensoort overig]]),"")</f>
        <v/>
      </c>
      <c r="V30" s="4" t="str">
        <f>IFERROR(_xlfn.XLOOKUP(Tbl.Kosten[[#This Row],[Activiteitencode]],Tbl.Activiteiten[Activiteitcode],Tbl.Activiteiten[Werkpakketcode],"",0,1),"")</f>
        <v/>
      </c>
      <c r="W30" s="4" t="str">
        <f>IFERROR(_xlfn.XLOOKUP(Tbl.Kosten[[#This Row],[Werkpakketcode]],Tbl.Werkpakketten[Werkpakketcode],Tbl.Werkpakketten[Subsidiabele activiteit],"",0,1),"")</f>
        <v/>
      </c>
      <c r="X30" s="12">
        <f>IFERROR(_xlfn.XLOOKUP(Tbl.Kosten[[#This Row],[Sanr.]],Tbl.Subsidiehoogte[SAnr.],Tbl.Subsidiehoogte[Sub. Percentage],0,0,1),0)</f>
        <v>0</v>
      </c>
      <c r="Y30" s="144" t="str">
        <f>IFERROR(_xlfn.XLOOKUP(Tbl.Kosten[[#This Row],[Partnercode]],Tbl.Projectpartners[Partnercode],Tbl.Projectpartners[PNr.],"",0,1),"")</f>
        <v>P1</v>
      </c>
      <c r="Z30" s="148">
        <f>IF(Tbl.Kosten[[#This Row],[Pnr.]]=Z$7,Tbl.Kosten[[#This Row],[Totaal kosten]],"")</f>
        <v>0</v>
      </c>
      <c r="AA30" s="148" t="str">
        <f>IF(Tbl.Kosten[[#This Row],[Pnr.]]=AA$7,Tbl.Kosten[[#This Row],[Totaal kosten]],"")</f>
        <v/>
      </c>
      <c r="AB30" s="148" t="str">
        <f>IF(Tbl.Kosten[[#This Row],[Pnr.]]=AB$7,Tbl.Kosten[[#This Row],[Totaal kosten]],"")</f>
        <v/>
      </c>
      <c r="AC30" s="148" t="str">
        <f>IF(Tbl.Kosten[[#This Row],[Pnr.]]=AC$7,Tbl.Kosten[[#This Row],[Totaal kosten]],"")</f>
        <v/>
      </c>
      <c r="AD30" s="148" t="str">
        <f>IF(Tbl.Kosten[[#This Row],[Pnr.]]=AD$7,Tbl.Kosten[[#This Row],[Totaal kosten]],"")</f>
        <v/>
      </c>
      <c r="AE30" s="148" t="str">
        <f>IF(Tbl.Kosten[[#This Row],[Pnr.]]=AE$7,Tbl.Kosten[[#This Row],[Totaal kosten]],"")</f>
        <v/>
      </c>
      <c r="AF30" s="148" t="str">
        <f>IF(Tbl.Kosten[[#This Row],[Pnr.]]=AF$7,Tbl.Kosten[[#This Row],[Totaal kosten]],"")</f>
        <v/>
      </c>
      <c r="AG30" s="148" t="str">
        <f>IF(Tbl.Kosten[[#This Row],[Pnr.]]=AG$7,Tbl.Kosten[[#This Row],[Totaal kosten]],"")</f>
        <v/>
      </c>
      <c r="AH30" s="148" t="str">
        <f>IF(Tbl.Kosten[[#This Row],[Pnr.]]=AH$7,Tbl.Kosten[[#This Row],[Totaal kosten]],"")</f>
        <v/>
      </c>
      <c r="AI30" s="148" t="str">
        <f>IF(Tbl.Kosten[[#This Row],[Pnr.]]=AI$7,Tbl.Kosten[[#This Row],[Totaal kosten]],"")</f>
        <v/>
      </c>
      <c r="AJ30" s="148" t="str">
        <f>IF(Tbl.Kosten[[#This Row],[Pnr.]]=AJ$7,Tbl.Kosten[[#This Row],[Totaal kosten]],"")</f>
        <v/>
      </c>
      <c r="AK30" s="148" t="str">
        <f>IF(Tbl.Kosten[[#This Row],[Pnr.]]=AK$7,Tbl.Kosten[[#This Row],[Totaal kosten]],"")</f>
        <v/>
      </c>
      <c r="AL30" s="148" t="str">
        <f>IF(Tbl.Kosten[[#This Row],[Pnr.]]=AL$7,Tbl.Kosten[[#This Row],[Totaal kosten]],"")</f>
        <v/>
      </c>
      <c r="AM30" s="148" t="str">
        <f>IF(Tbl.Kosten[[#This Row],[Pnr.]]=AM$7,Tbl.Kosten[[#This Row],[Totaal kosten]],"")</f>
        <v/>
      </c>
      <c r="AN30" s="148" t="str">
        <f>IF(Tbl.Kosten[[#This Row],[Pnr.]]=AN$7,Tbl.Kosten[[#This Row],[Totaal kosten]],"")</f>
        <v/>
      </c>
      <c r="AO30" s="148" t="str">
        <f>IF(Tbl.Kosten[[#This Row],[Pnr.]]=AO$7,Tbl.Kosten[[#This Row],[Totaal kosten]],"")</f>
        <v/>
      </c>
      <c r="AP30" s="148" t="str">
        <f>IF(Tbl.Kosten[[#This Row],[Pnr.]]=AP$7,Tbl.Kosten[[#This Row],[Totaal kosten]],"")</f>
        <v/>
      </c>
      <c r="AQ30" s="148" t="str">
        <f>IF(Tbl.Kosten[[#This Row],[Pnr.]]=AQ$7,Tbl.Kosten[[#This Row],[Totaal kosten]],"")</f>
        <v/>
      </c>
      <c r="AR30" s="148" t="str">
        <f>IF(Tbl.Kosten[[#This Row],[Pnr.]]=AR$7,Tbl.Kosten[[#This Row],[Totaal kosten]],"")</f>
        <v/>
      </c>
      <c r="AS30" s="148" t="str">
        <f>IF(Tbl.Kosten[[#This Row],[Pnr.]]=AS$7,Tbl.Kosten[[#This Row],[Totaal kosten]],"")</f>
        <v/>
      </c>
      <c r="AT30" s="148" t="str">
        <f>IF(Tbl.Kosten[[#This Row],[Pnr.]]=AT$7,Tbl.Kosten[[#This Row],[Totaal kosten]],"")</f>
        <v/>
      </c>
      <c r="AU30" s="148" t="str">
        <f>IF(Tbl.Kosten[[#This Row],[Pnr.]]=AU$7,Tbl.Kosten[[#This Row],[Totaal kosten]],"")</f>
        <v/>
      </c>
      <c r="AV30" s="148" t="str">
        <f>IF(Tbl.Kosten[[#This Row],[Pnr.]]=AV$7,Tbl.Kosten[[#This Row],[Totaal kosten]],"")</f>
        <v/>
      </c>
      <c r="AW30" s="148" t="str">
        <f>IF(Tbl.Kosten[[#This Row],[Pnr.]]=AW$7,Tbl.Kosten[[#This Row],[Totaal kosten]],"")</f>
        <v/>
      </c>
      <c r="AX30" s="148" t="str">
        <f>IF(Tbl.Kosten[[#This Row],[Pnr.]]=AX$7,Tbl.Kosten[[#This Row],[Totaal kosten]],"")</f>
        <v/>
      </c>
      <c r="AY30" s="148" t="str">
        <f>IF(Tbl.Kosten[[#This Row],[Pnr.]]=AY$7,Tbl.Kosten[[#This Row],[Totaal kosten]],"")</f>
        <v/>
      </c>
      <c r="AZ30" s="148" t="str">
        <f>IF(Tbl.Kosten[[#This Row],[Pnr.]]=AZ$7,Tbl.Kosten[[#This Row],[Totaal kosten]],"")</f>
        <v/>
      </c>
      <c r="BA30" s="148" t="str">
        <f>IF(Tbl.Kosten[[#This Row],[Pnr.]]=BA$7,Tbl.Kosten[[#This Row],[Totaal kosten]],"")</f>
        <v/>
      </c>
      <c r="BB30" s="148" t="str">
        <f>IF(Tbl.Kosten[[#This Row],[Pnr.]]=BB$7,Tbl.Kosten[[#This Row],[Totaal kosten]],"")</f>
        <v/>
      </c>
      <c r="BC30" s="148" t="str">
        <f>IF(Tbl.Kosten[[#This Row],[Pnr.]]=BC$7,Tbl.Kosten[[#This Row],[Totaal kosten]],"")</f>
        <v/>
      </c>
      <c r="BD30" s="148" t="str">
        <f>IF(Tbl.Kosten[[#This Row],[Pnr.]]=BD$7,Tbl.Kosten[[#This Row],[Totaal kosten]],"")</f>
        <v/>
      </c>
      <c r="BE30" s="148" t="str">
        <f>IF(Tbl.Kosten[[#This Row],[Pnr.]]=BE$7,Tbl.Kosten[[#This Row],[Totaal kosten]],"")</f>
        <v/>
      </c>
      <c r="BF30" s="148" t="str">
        <f>IF(Tbl.Kosten[[#This Row],[Pnr.]]=BF$7,Tbl.Kosten[[#This Row],[Totaal kosten]],"")</f>
        <v/>
      </c>
      <c r="BG30" s="148" t="str">
        <f>IF(Tbl.Kosten[[#This Row],[Pnr.]]=BG$7,Tbl.Kosten[[#This Row],[Totaal kosten]],"")</f>
        <v/>
      </c>
      <c r="BH30" s="148" t="str">
        <f>IF(Tbl.Kosten[[#This Row],[Pnr.]]=BH$7,Tbl.Kosten[[#This Row],[Totaal kosten]],"")</f>
        <v/>
      </c>
      <c r="BI30" s="148" t="str">
        <f>IF(Tbl.Kosten[[#This Row],[Pnr.]]=BI$7,Tbl.Kosten[[#This Row],[Totaal kosten]],"")</f>
        <v/>
      </c>
      <c r="BJ30" s="148" t="str">
        <f>IF(Tbl.Kosten[[#This Row],[Pnr.]]=BJ$7,Tbl.Kosten[[#This Row],[Totaal kosten]],"")</f>
        <v/>
      </c>
      <c r="BK30" s="148" t="str">
        <f>IF(Tbl.Kosten[[#This Row],[Pnr.]]=BK$7,Tbl.Kosten[[#This Row],[Totaal kosten]],"")</f>
        <v/>
      </c>
      <c r="BL30" s="148" t="str">
        <f>IF(Tbl.Kosten[[#This Row],[Pnr.]]=BL$7,Tbl.Kosten[[#This Row],[Totaal kosten]],"")</f>
        <v/>
      </c>
      <c r="BM30" s="148" t="str">
        <f>IF(Tbl.Kosten[[#This Row],[Pnr.]]=BM$7,Tbl.Kosten[[#This Row],[Totaal kosten]],"")</f>
        <v/>
      </c>
      <c r="BN30" s="148" t="str">
        <f>IF(Tbl.Kosten[[#This Row],[Pnr.]]=BN$7,Tbl.Kosten[[#This Row],[Totaal kosten]],"")</f>
        <v/>
      </c>
      <c r="BO30" s="148" t="str">
        <f>IF(Tbl.Kosten[[#This Row],[Pnr.]]=BO$7,Tbl.Kosten[[#This Row],[Totaal kosten]],"")</f>
        <v/>
      </c>
      <c r="BP30" s="148" t="str">
        <f>IF(Tbl.Kosten[[#This Row],[Pnr.]]=BP$7,Tbl.Kosten[[#This Row],[Totaal kosten]],"")</f>
        <v/>
      </c>
      <c r="BQ30" s="148" t="str">
        <f>IF(Tbl.Kosten[[#This Row],[Pnr.]]=BQ$7,Tbl.Kosten[[#This Row],[Totaal kosten]],"")</f>
        <v/>
      </c>
      <c r="BR30" s="148" t="str">
        <f>IF(Tbl.Kosten[[#This Row],[Pnr.]]=BR$7,Tbl.Kosten[[#This Row],[Totaal kosten]],"")</f>
        <v/>
      </c>
      <c r="BS30" s="148" t="str">
        <f>IF(Tbl.Kosten[[#This Row],[Pnr.]]=BS$7,Tbl.Kosten[[#This Row],[Totaal kosten]],"")</f>
        <v/>
      </c>
      <c r="BT30" s="148" t="str">
        <f>IF(Tbl.Kosten[[#This Row],[Pnr.]]=BT$7,Tbl.Kosten[[#This Row],[Totaal kosten]],"")</f>
        <v/>
      </c>
      <c r="BU30" s="148" t="str">
        <f>IF(Tbl.Kosten[[#This Row],[Pnr.]]=BU$7,Tbl.Kosten[[#This Row],[Totaal kosten]],"")</f>
        <v/>
      </c>
      <c r="BV30" s="148" t="str">
        <f>IF(Tbl.Kosten[[#This Row],[Pnr.]]=BV$7,Tbl.Kosten[[#This Row],[Totaal kosten]],"")</f>
        <v/>
      </c>
      <c r="BW30" s="148" t="str">
        <f>IF(Tbl.Kosten[[#This Row],[Pnr.]]=BW$7,Tbl.Kosten[[#This Row],[Totaal kosten]],"")</f>
        <v/>
      </c>
      <c r="BX30" s="148" t="str">
        <f>IFERROR(_xlfn.XLOOKUP(Tbl.Kosten[[#This Row],[Werkpakketcode]],Tbl.Werkpakketten[Werkpakketcode],Tbl.Werkpakketten[WPnr.],"",0,1),"")</f>
        <v/>
      </c>
      <c r="BY30" s="148" t="str">
        <f>IF(Tbl.Kosten[[#This Row],[WPnr.]]=BY$7,Tbl.Kosten[[#This Row],[Totaal kosten]],"")</f>
        <v/>
      </c>
      <c r="BZ30" s="148" t="str">
        <f>IF(Tbl.Kosten[[#This Row],[WPnr.]]=BZ$7,Tbl.Kosten[[#This Row],[Totaal kosten]],"")</f>
        <v/>
      </c>
      <c r="CA30" s="148" t="str">
        <f>IF(Tbl.Kosten[[#This Row],[WPnr.]]=CA$7,Tbl.Kosten[[#This Row],[Totaal kosten]],"")</f>
        <v/>
      </c>
      <c r="CB30" s="148" t="str">
        <f>IF(Tbl.Kosten[[#This Row],[WPnr.]]=CB$7,Tbl.Kosten[[#This Row],[Totaal kosten]],"")</f>
        <v/>
      </c>
      <c r="CC30" s="148" t="str">
        <f>IF(Tbl.Kosten[[#This Row],[WPnr.]]=CC$7,Tbl.Kosten[[#This Row],[Totaal kosten]],"")</f>
        <v/>
      </c>
      <c r="CD30" s="148" t="str">
        <f>IF(Tbl.Kosten[[#This Row],[WPnr.]]=CD$7,Tbl.Kosten[[#This Row],[Totaal kosten]],"")</f>
        <v/>
      </c>
      <c r="CE30" s="148" t="str">
        <f>IF(Tbl.Kosten[[#This Row],[WPnr.]]=CE$7,Tbl.Kosten[[#This Row],[Totaal kosten]],"")</f>
        <v/>
      </c>
      <c r="CF30" s="148" t="str">
        <f>IF(Tbl.Kosten[[#This Row],[WPnr.]]=CF$7,Tbl.Kosten[[#This Row],[Totaal kosten]],"")</f>
        <v/>
      </c>
      <c r="CG30" s="148" t="str">
        <f>IF(Tbl.Kosten[[#This Row],[WPnr.]]=CG$7,Tbl.Kosten[[#This Row],[Totaal kosten]],"")</f>
        <v/>
      </c>
      <c r="CH30" s="148" t="str">
        <f>IF(Tbl.Kosten[[#This Row],[WPnr.]]=CH$7,Tbl.Kosten[[#This Row],[Totaal kosten]],"")</f>
        <v/>
      </c>
      <c r="CI30" s="148" t="str">
        <f>IF(Tbl.Kosten[[#This Row],[WPnr.]]=CI$7,Tbl.Kosten[[#This Row],[Totaal kosten]],"")</f>
        <v/>
      </c>
      <c r="CJ30" s="148" t="str">
        <f>IF(Tbl.Kosten[[#This Row],[WPnr.]]=CJ$7,Tbl.Kosten[[#This Row],[Totaal kosten]],"")</f>
        <v/>
      </c>
      <c r="CK30" s="148" t="str">
        <f>IF(Tbl.Kosten[[#This Row],[WPnr.]]=CK$7,Tbl.Kosten[[#This Row],[Totaal kosten]],"")</f>
        <v/>
      </c>
      <c r="CL30" s="148" t="str">
        <f>IF(Tbl.Kosten[[#This Row],[WPnr.]]=CL$7,Tbl.Kosten[[#This Row],[Totaal kosten]],"")</f>
        <v/>
      </c>
      <c r="CM30" s="148" t="str">
        <f>IF(Tbl.Kosten[[#This Row],[WPnr.]]=CM$7,Tbl.Kosten[[#This Row],[Totaal kosten]],"")</f>
        <v/>
      </c>
      <c r="CN30" s="148" t="str">
        <f>IF(Tbl.Kosten[[#This Row],[WPnr.]]=CN$7,Tbl.Kosten[[#This Row],[Totaal kosten]],"")</f>
        <v/>
      </c>
      <c r="CO30" s="148" t="str">
        <f>IF(Tbl.Kosten[[#This Row],[WPnr.]]=CO$7,Tbl.Kosten[[#This Row],[Totaal kosten]],"")</f>
        <v/>
      </c>
      <c r="CP30" s="148" t="str">
        <f>IF(Tbl.Kosten[[#This Row],[WPnr.]]=CP$7,Tbl.Kosten[[#This Row],[Totaal kosten]],"")</f>
        <v/>
      </c>
      <c r="CQ30" s="148" t="str">
        <f>IF(Tbl.Kosten[[#This Row],[WPnr.]]=CQ$7,Tbl.Kosten[[#This Row],[Totaal kosten]],"")</f>
        <v/>
      </c>
      <c r="CR30" s="148" t="str">
        <f>IF(Tbl.Kosten[[#This Row],[WPnr.]]=CR$7,Tbl.Kosten[[#This Row],[Totaal kosten]],"")</f>
        <v/>
      </c>
      <c r="CS30" s="148" t="str">
        <f>IF(Tbl.Kosten[[#This Row],[WPnr.]]=CS$7,Tbl.Kosten[[#This Row],[Totaal kosten]],"")</f>
        <v/>
      </c>
      <c r="CT30" s="148" t="str">
        <f>IF(Tbl.Kosten[[#This Row],[WPnr.]]=CT$7,Tbl.Kosten[[#This Row],[Totaal kosten]],"")</f>
        <v/>
      </c>
      <c r="CU30" s="148" t="str">
        <f>IF(Tbl.Kosten[[#This Row],[WPnr.]]=CU$7,Tbl.Kosten[[#This Row],[Totaal kosten]],"")</f>
        <v/>
      </c>
      <c r="CV30" s="148" t="str">
        <f>IF(Tbl.Kosten[[#This Row],[WPnr.]]=CV$7,Tbl.Kosten[[#This Row],[Totaal kosten]],"")</f>
        <v/>
      </c>
      <c r="CW30" s="148" t="str">
        <f>IF(Tbl.Kosten[[#This Row],[WPnr.]]=CW$7,Tbl.Kosten[[#This Row],[Totaal kosten]],"")</f>
        <v/>
      </c>
      <c r="CX30" s="148" t="str">
        <f>IF(Tbl.Kosten[[#This Row],[WPnr.]]=CX$7,Tbl.Kosten[[#This Row],[Totaal kosten]],"")</f>
        <v/>
      </c>
      <c r="CY30" s="148" t="str">
        <f>IF(Tbl.Kosten[[#This Row],[WPnr.]]=CY$7,Tbl.Kosten[[#This Row],[Totaal kosten]],"")</f>
        <v/>
      </c>
      <c r="CZ30" s="148" t="str">
        <f>IF(Tbl.Kosten[[#This Row],[WPnr.]]=CZ$7,Tbl.Kosten[[#This Row],[Totaal kosten]],"")</f>
        <v/>
      </c>
      <c r="DA30" s="148" t="str">
        <f>IF(Tbl.Kosten[[#This Row],[WPnr.]]=DA$7,Tbl.Kosten[[#This Row],[Totaal kosten]],"")</f>
        <v/>
      </c>
      <c r="DB30" s="148" t="str">
        <f>IF(Tbl.Kosten[[#This Row],[WPnr.]]=DB$7,Tbl.Kosten[[#This Row],[Totaal kosten]],"")</f>
        <v/>
      </c>
      <c r="DC30" s="148" t="str">
        <f>IF(Tbl.Kosten[[#This Row],[WPnr.]]=DC$7,Tbl.Kosten[[#This Row],[Totaal kosten]],"")</f>
        <v/>
      </c>
      <c r="DD30" s="148" t="str">
        <f>IF(Tbl.Kosten[[#This Row],[WPnr.]]=DD$7,Tbl.Kosten[[#This Row],[Totaal kosten]],"")</f>
        <v/>
      </c>
      <c r="DE30" s="148" t="str">
        <f>IF(Tbl.Kosten[[#This Row],[WPnr.]]=DE$7,Tbl.Kosten[[#This Row],[Totaal kosten]],"")</f>
        <v/>
      </c>
      <c r="DF30" s="148" t="str">
        <f>IF(Tbl.Kosten[[#This Row],[WPnr.]]=DF$7,Tbl.Kosten[[#This Row],[Totaal kosten]],"")</f>
        <v/>
      </c>
      <c r="DG30" s="148" t="str">
        <f>IF(Tbl.Kosten[[#This Row],[WPnr.]]=DG$7,Tbl.Kosten[[#This Row],[Totaal kosten]],"")</f>
        <v/>
      </c>
      <c r="DH30" s="148" t="str">
        <f>IF(Tbl.Kosten[[#This Row],[WPnr.]]=DH$7,Tbl.Kosten[[#This Row],[Totaal kosten]],"")</f>
        <v/>
      </c>
      <c r="DI30" s="148" t="str">
        <f>IF(Tbl.Kosten[[#This Row],[WPnr.]]=DI$7,Tbl.Kosten[[#This Row],[Totaal kosten]],"")</f>
        <v/>
      </c>
      <c r="DJ30" s="148" t="str">
        <f>IF(Tbl.Kosten[[#This Row],[WPnr.]]=DJ$7,Tbl.Kosten[[#This Row],[Totaal kosten]],"")</f>
        <v/>
      </c>
      <c r="DK30" s="148" t="str">
        <f>IF(Tbl.Kosten[[#This Row],[WPnr.]]=DK$7,Tbl.Kosten[[#This Row],[Totaal kosten]],"")</f>
        <v/>
      </c>
      <c r="DL30" s="148" t="str">
        <f>IF(Tbl.Kosten[[#This Row],[WPnr.]]=DL$7,Tbl.Kosten[[#This Row],[Totaal kosten]],"")</f>
        <v/>
      </c>
      <c r="DM30" s="148" t="str">
        <f>IF(Tbl.Kosten[[#This Row],[WPnr.]]=DM$7,Tbl.Kosten[[#This Row],[Totaal kosten]],"")</f>
        <v/>
      </c>
      <c r="DN30" s="148" t="str">
        <f>IF(Tbl.Kosten[[#This Row],[WPnr.]]=DN$7,Tbl.Kosten[[#This Row],[Totaal kosten]],"")</f>
        <v/>
      </c>
      <c r="DO30" s="148" t="str">
        <f>IF(Tbl.Kosten[[#This Row],[WPnr.]]=DO$7,Tbl.Kosten[[#This Row],[Totaal kosten]],"")</f>
        <v/>
      </c>
      <c r="DP30" s="148" t="str">
        <f>IF(Tbl.Kosten[[#This Row],[WPnr.]]=DP$7,Tbl.Kosten[[#This Row],[Totaal kosten]],"")</f>
        <v/>
      </c>
      <c r="DQ30" s="148" t="str">
        <f>IF(Tbl.Kosten[[#This Row],[WPnr.]]=DQ$7,Tbl.Kosten[[#This Row],[Totaal kosten]],"")</f>
        <v/>
      </c>
      <c r="DR30" s="148" t="str">
        <f>IF(Tbl.Kosten[[#This Row],[WPnr.]]=DR$7,Tbl.Kosten[[#This Row],[Totaal kosten]],"")</f>
        <v/>
      </c>
      <c r="DS30" s="148" t="str">
        <f>IF(Tbl.Kosten[[#This Row],[WPnr.]]=DS$7,Tbl.Kosten[[#This Row],[Totaal kosten]],"")</f>
        <v/>
      </c>
      <c r="DT30" s="148" t="str">
        <f>IF(Tbl.Kosten[[#This Row],[WPnr.]]=DT$7,Tbl.Kosten[[#This Row],[Totaal kosten]],"")</f>
        <v/>
      </c>
      <c r="DU30" s="148" t="str">
        <f>IF(Tbl.Kosten[[#This Row],[WPnr.]]=DU$7,Tbl.Kosten[[#This Row],[Totaal kosten]],"")</f>
        <v/>
      </c>
      <c r="DV30" s="148" t="str">
        <f>IF(Tbl.Kosten[[#This Row],[WPnr.]]=DV$7,Tbl.Kosten[[#This Row],[Totaal kosten]],"")</f>
        <v/>
      </c>
      <c r="DW30" s="150" t="str">
        <f>IFERROR(_xlfn.XLOOKUP(Tbl.Kosten[[#This Row],[Kostensoort]],Tbl.Kostensoorten[Kostensoorten],Tbl.Kostensoorten[KSnr.],"",0,1),"")</f>
        <v/>
      </c>
      <c r="DX30" s="150" t="str">
        <f>IF(Tbl.Kosten[[#This Row],[KSnr.]]=DX$7,Tbl.Kosten[[#This Row],[Totaal kosten]],"")</f>
        <v/>
      </c>
      <c r="DY30" s="150" t="str">
        <f>IF(Tbl.Kosten[[#This Row],[KSnr.]]=DY$7,Tbl.Kosten[[#This Row],[Totaal kosten]],"")</f>
        <v/>
      </c>
      <c r="DZ30" s="150" t="str">
        <f>IF(Tbl.Kosten[[#This Row],[KSnr.]]=DZ$7,Tbl.Kosten[[#This Row],[Totaal kosten]],"")</f>
        <v/>
      </c>
      <c r="EA30" s="150" t="str">
        <f>IF(Tbl.Kosten[[#This Row],[KSnr.]]=EA$7,Tbl.Kosten[[#This Row],[Totaal kosten]],"")</f>
        <v/>
      </c>
      <c r="EB30" s="150" t="str">
        <f>IF(Tbl.Kosten[[#This Row],[KSnr.]]=EB$7,Tbl.Kosten[[#This Row],[Totaal kosten]],"")</f>
        <v/>
      </c>
      <c r="EC30" s="150" t="str">
        <f>IF(Tbl.Kosten[[#This Row],[KSnr.]]=EC$7,Tbl.Kosten[[#This Row],[Totaal kosten]],"")</f>
        <v/>
      </c>
      <c r="ED30" s="150" t="str">
        <f>IF(Tbl.Kosten[[#This Row],[KSnr.]]=ED$7,Tbl.Kosten[[#This Row],[Totaal kosten]],"")</f>
        <v/>
      </c>
      <c r="EE30" s="150" t="str">
        <f>IF(Tbl.Kosten[[#This Row],[KSnr.]]=EE$7,Tbl.Kosten[[#This Row],[Totaal kosten]],"")</f>
        <v/>
      </c>
      <c r="EF30" s="150" t="str">
        <f>IF(Tbl.Kosten[[#This Row],[KSnr.]]=EF$7,Tbl.Kosten[[#This Row],[Totaal kosten]],"")</f>
        <v/>
      </c>
      <c r="EG30" s="150" t="str">
        <f>IF(Tbl.Kosten[[#This Row],[KSnr.]]=EG$7,Tbl.Kosten[[#This Row],[Totaal kosten]],"")</f>
        <v/>
      </c>
      <c r="EH30" s="150" t="str">
        <f>IF(Tbl.Kosten[[#This Row],[KSnr.]]=EH$7,Tbl.Kosten[[#This Row],[Totaal kosten]],"")</f>
        <v/>
      </c>
      <c r="EI30" s="150" t="str">
        <f>IF(Tbl.Kosten[[#This Row],[KSnr.]]=EI$7,Tbl.Kosten[[#This Row],[Totaal kosten]],"")</f>
        <v/>
      </c>
      <c r="EJ30" s="150" t="str">
        <f>IF(Tbl.Kosten[[#This Row],[KSnr.]]=EJ$7,Tbl.Kosten[[#This Row],[Totaal kosten]],"")</f>
        <v/>
      </c>
      <c r="EK30" s="150" t="str">
        <f>IF(Tbl.Kosten[[#This Row],[KSnr.]]=EK$7,Tbl.Kosten[[#This Row],[Totaal kosten]],"")</f>
        <v/>
      </c>
      <c r="EL30" s="150" t="str">
        <f>IF(Tbl.Kosten[[#This Row],[KSnr.]]=EL$7,Tbl.Kosten[[#This Row],[Totaal kosten]],"")</f>
        <v/>
      </c>
      <c r="EM30" s="150" t="str">
        <f>IF(Tbl.Kosten[[#This Row],[KSnr.]]=EM$7,Tbl.Kosten[[#This Row],[Totaal kosten]],"")</f>
        <v/>
      </c>
      <c r="EN30" s="150" t="str">
        <f>IF(Tbl.Kosten[[#This Row],[KSnr.]]=EN$7,Tbl.Kosten[[#This Row],[Totaal kosten]],"")</f>
        <v/>
      </c>
      <c r="EO30" s="150" t="str">
        <f>IF(Tbl.Kosten[[#This Row],[KSnr.]]=EO$7,Tbl.Kosten[[#This Row],[Totaal kosten]],"")</f>
        <v/>
      </c>
      <c r="EP30" s="150" t="str">
        <f>IF(Tbl.Kosten[[#This Row],[KSnr.]]=EP$7,Tbl.Kosten[[#This Row],[Totaal kosten]],"")</f>
        <v/>
      </c>
      <c r="EQ30" s="150" t="str">
        <f>IF(Tbl.Kosten[[#This Row],[KSnr.]]=EQ$7,Tbl.Kosten[[#This Row],[Totaal kosten]],"")</f>
        <v/>
      </c>
      <c r="ER30" s="144" t="str">
        <f>IFERROR(_xlfn.XLOOKUP(Tbl.Kosten[[#This Row],[Subsidieactiviteit]],Tbl.Subsidiehoogte[Subsidieactiviteit],Tbl.Subsidiehoogte[SAnr.],"",0,1),"")</f>
        <v/>
      </c>
      <c r="ES30" s="150" t="str">
        <f>IF(Tbl.Kosten[[#This Row],[Sanr.]]=ES$7,Tbl.Kosten[[#This Row],[Totaal kosten]],"")</f>
        <v/>
      </c>
      <c r="ET30" s="150" t="str">
        <f>IF(Tbl.Kosten[[#This Row],[Sanr.]]=ET$7,Tbl.Kosten[[#This Row],[Totaal kosten]],"")</f>
        <v/>
      </c>
      <c r="EU30" s="150" t="str">
        <f>IF(Tbl.Kosten[[#This Row],[Sanr.]]=EU$7,Tbl.Kosten[[#This Row],[Totaal kosten]],"")</f>
        <v/>
      </c>
      <c r="EV30" s="150" t="str">
        <f>IF(Tbl.Kosten[[#This Row],[Sanr.]]=EV$7,Tbl.Kosten[[#This Row],[Totaal kosten]],"")</f>
        <v/>
      </c>
      <c r="EW30" s="150" t="str">
        <f>IF(Tbl.Kosten[[#This Row],[Sanr.]]=EW$7,Tbl.Kosten[[#This Row],[Totaal kosten]],"")</f>
        <v/>
      </c>
      <c r="EX30" s="150" t="str">
        <f>IF(Tbl.Kosten[[#This Row],[Sanr.]]=EX$7,Tbl.Kosten[[#This Row],[Totaal kosten]],"")</f>
        <v/>
      </c>
      <c r="EY30" s="150" t="str">
        <f>IF(Tbl.Kosten[[#This Row],[Sanr.]]=EY$7,Tbl.Kosten[[#This Row],[Totaal kosten]],"")</f>
        <v/>
      </c>
      <c r="EZ30" s="150" t="str">
        <f>IF(Tbl.Kosten[[#This Row],[Sanr.]]=EZ$7,Tbl.Kosten[[#This Row],[Totaal kosten]],"")</f>
        <v/>
      </c>
      <c r="FA30" s="150" t="str">
        <f>IF(Tbl.Kosten[[#This Row],[Sanr.]]=FA$7,Tbl.Kosten[[#This Row],[Totaal kosten]],"")</f>
        <v/>
      </c>
      <c r="FB30" s="150" t="str">
        <f>IF(Tbl.Kosten[[#This Row],[Sanr.]]=FB$7,Tbl.Kosten[[#This Row],[Totaal kosten]],"")</f>
        <v/>
      </c>
      <c r="FC30" s="150" t="str">
        <f>IF(Tbl.Kosten[[#This Row],[Sanr.]]=FC$7,Tbl.Kosten[[#This Row],[Totaal kosten]],"")</f>
        <v/>
      </c>
      <c r="FD30" s="150" t="str">
        <f>IF(Tbl.Kosten[[#This Row],[Sanr.]]=FD$7,Tbl.Kosten[[#This Row],[Totaal kosten]],"")</f>
        <v/>
      </c>
      <c r="FE30" s="150" t="str">
        <f>IF(Tbl.Kosten[[#This Row],[Sanr.]]=FE$7,Tbl.Kosten[[#This Row],[Totaal kosten]],"")</f>
        <v/>
      </c>
      <c r="FF30" s="150" t="str">
        <f>IF(Tbl.Kosten[[#This Row],[Sanr.]]=FF$7,Tbl.Kosten[[#This Row],[Totaal kosten]],"")</f>
        <v/>
      </c>
      <c r="FG30" s="150" t="str">
        <f>IF(Tbl.Kosten[[#This Row],[Sanr.]]=FG$7,Tbl.Kosten[[#This Row],[Totaal kosten]],"")</f>
        <v/>
      </c>
      <c r="FH30" s="150" t="str">
        <f>IF(Tbl.Kosten[[#This Row],[Sanr.]]=FH$7,Tbl.Kosten[[#This Row],[Totaal kosten]],"")</f>
        <v/>
      </c>
      <c r="FI30" s="150" t="str">
        <f>IF(Tbl.Kosten[[#This Row],[Sanr.]]=FI$7,Tbl.Kosten[[#This Row],[Totaal kosten]],"")</f>
        <v/>
      </c>
      <c r="FJ30" s="150" t="str">
        <f>IF(Tbl.Kosten[[#This Row],[Sanr.]]=FJ$7,Tbl.Kosten[[#This Row],[Totaal kosten]],"")</f>
        <v/>
      </c>
      <c r="FK30" s="150" t="str">
        <f>IF(Tbl.Kosten[[#This Row],[Sanr.]]=FK$7,Tbl.Kosten[[#This Row],[Totaal kosten]],"")</f>
        <v/>
      </c>
      <c r="FL30" s="150" t="str">
        <f>IF(Tbl.Kosten[[#This Row],[Sanr.]]=FL$7,Tbl.Kosten[[#This Row],[Totaal kosten]],"")</f>
        <v/>
      </c>
      <c r="FM30" s="150" t="str">
        <f>IF(Tbl.Kosten[[#This Row],[Sanr.]]=FM$7,Tbl.Kosten[[#This Row],[Totaal kosten]],"")</f>
        <v/>
      </c>
      <c r="FN30" s="150" t="str">
        <f>IF(Tbl.Kosten[[#This Row],[Sanr.]]=FN$7,Tbl.Kosten[[#This Row],[Totaal kosten]],"")</f>
        <v/>
      </c>
      <c r="FO30" s="150" t="str">
        <f>IF(Tbl.Kosten[[#This Row],[Sanr.]]=FO$7,Tbl.Kosten[[#This Row],[Totaal kosten]],"")</f>
        <v/>
      </c>
      <c r="FP30" s="150" t="str">
        <f>IF(Tbl.Kosten[[#This Row],[Sanr.]]=FP$7,Tbl.Kosten[[#This Row],[Totaal kosten]],"")</f>
        <v/>
      </c>
      <c r="FQ30" s="150" t="str">
        <f>IF(Tbl.Kosten[[#This Row],[Sanr.]]=FQ$7,Tbl.Kosten[[#This Row],[Totaal kosten]],"")</f>
        <v/>
      </c>
      <c r="FR30" s="150" t="str">
        <f>IF(Tbl.Kosten[[#This Row],[Sanr.]]=FR$7,Tbl.Kosten[[#This Row],[Totaal kosten]],"")</f>
        <v/>
      </c>
      <c r="FS30" s="150" t="str">
        <f>IF(Tbl.Kosten[[#This Row],[Sanr.]]=FS$7,Tbl.Kosten[[#This Row],[Totaal kosten]],"")</f>
        <v/>
      </c>
      <c r="FT30" s="150" t="str">
        <f>IF(Tbl.Kosten[[#This Row],[Sanr.]]=FT$7,Tbl.Kosten[[#This Row],[Totaal kosten]],"")</f>
        <v/>
      </c>
      <c r="FU30" s="150" t="str">
        <f>IF(Tbl.Kosten[[#This Row],[Sanr.]]=FU$7,Tbl.Kosten[[#This Row],[Totaal kosten]],"")</f>
        <v/>
      </c>
      <c r="FV30" s="150" t="str">
        <f>IF(Tbl.Kosten[[#This Row],[Sanr.]]=FV$7,Tbl.Kosten[[#This Row],[Totaal kosten]],"")</f>
        <v/>
      </c>
      <c r="FW30" s="150" t="str">
        <f>IFERROR(_xlfn.XLOOKUP(Tbl.Kosten[[#This Row],[Activiteitencode]],Tbl.Activiteiten[Activiteitcode],Tbl.Activiteiten[Anr.],"",0,1),"")</f>
        <v/>
      </c>
      <c r="FX30" s="169" t="str">
        <f>_xlfn.CONCAT(Tbl.Kosten[[#This Row],[Pnr.]],Tbl.Kosten[[#This Row],[Sanr.]])</f>
        <v>P1</v>
      </c>
      <c r="FY30" s="150">
        <f>Tbl.Kosten[[#This Row],[Totaal kosten]]-Tbl.Kosten[[#This Row],[Subsidie]]</f>
        <v>0</v>
      </c>
      <c r="FZ30" s="150">
        <f>IF(Tbl.Kosten[[#This Row],[Pnr.]]=FZ$7,Tbl.Kosten[[#This Row],[Te financieren]],"")</f>
        <v>0</v>
      </c>
      <c r="GA30" s="150" t="str">
        <f>IF(Tbl.Kosten[[#This Row],[Pnr.]]=GA$7,Tbl.Kosten[[#This Row],[Te financieren]],"")</f>
        <v/>
      </c>
      <c r="GB30" s="150" t="str">
        <f>IF(Tbl.Kosten[[#This Row],[Pnr.]]=GB$7,Tbl.Kosten[[#This Row],[Te financieren]],"")</f>
        <v/>
      </c>
      <c r="GC30" s="150" t="str">
        <f>IF(Tbl.Kosten[[#This Row],[Pnr.]]=GC$7,Tbl.Kosten[[#This Row],[Te financieren]],"")</f>
        <v/>
      </c>
      <c r="GD30" s="150" t="str">
        <f>IF(Tbl.Kosten[[#This Row],[Pnr.]]=GD$7,Tbl.Kosten[[#This Row],[Te financieren]],"")</f>
        <v/>
      </c>
      <c r="GE30" s="150" t="str">
        <f>IF(Tbl.Kosten[[#This Row],[Pnr.]]=GE$7,Tbl.Kosten[[#This Row],[Te financieren]],"")</f>
        <v/>
      </c>
      <c r="GF30" s="150" t="str">
        <f>IF(Tbl.Kosten[[#This Row],[Pnr.]]=GF$7,Tbl.Kosten[[#This Row],[Te financieren]],"")</f>
        <v/>
      </c>
      <c r="GG30" s="150" t="str">
        <f>IF(Tbl.Kosten[[#This Row],[Pnr.]]=GG$7,Tbl.Kosten[[#This Row],[Te financieren]],"")</f>
        <v/>
      </c>
      <c r="GH30" s="150" t="str">
        <f>IF(Tbl.Kosten[[#This Row],[Pnr.]]=GH$7,Tbl.Kosten[[#This Row],[Te financieren]],"")</f>
        <v/>
      </c>
      <c r="GI30" s="150" t="str">
        <f>IF(Tbl.Kosten[[#This Row],[Pnr.]]=GI$7,Tbl.Kosten[[#This Row],[Te financieren]],"")</f>
        <v/>
      </c>
      <c r="GJ30" s="150" t="str">
        <f>IF(Tbl.Kosten[[#This Row],[Pnr.]]=GJ$7,Tbl.Kosten[[#This Row],[Te financieren]],"")</f>
        <v/>
      </c>
      <c r="GK30" s="150" t="str">
        <f>IF(Tbl.Kosten[[#This Row],[Pnr.]]=GK$7,Tbl.Kosten[[#This Row],[Te financieren]],"")</f>
        <v/>
      </c>
      <c r="GL30" s="150" t="str">
        <f>IF(Tbl.Kosten[[#This Row],[Pnr.]]=GL$7,Tbl.Kosten[[#This Row],[Te financieren]],"")</f>
        <v/>
      </c>
      <c r="GM30" s="150" t="str">
        <f>IF(Tbl.Kosten[[#This Row],[Pnr.]]=GM$7,Tbl.Kosten[[#This Row],[Te financieren]],"")</f>
        <v/>
      </c>
      <c r="GN30" s="150" t="str">
        <f>IF(Tbl.Kosten[[#This Row],[Pnr.]]=GN$7,Tbl.Kosten[[#This Row],[Te financieren]],"")</f>
        <v/>
      </c>
      <c r="GO30" s="150" t="str">
        <f>IF(Tbl.Kosten[[#This Row],[Pnr.]]=GO$7,Tbl.Kosten[[#This Row],[Te financieren]],"")</f>
        <v/>
      </c>
      <c r="GP30" s="150" t="str">
        <f>IF(Tbl.Kosten[[#This Row],[Pnr.]]=GP$7,Tbl.Kosten[[#This Row],[Te financieren]],"")</f>
        <v/>
      </c>
      <c r="GQ30" s="150" t="str">
        <f>IF(Tbl.Kosten[[#This Row],[Pnr.]]=GQ$7,Tbl.Kosten[[#This Row],[Te financieren]],"")</f>
        <v/>
      </c>
      <c r="GR30" s="150" t="str">
        <f>IF(Tbl.Kosten[[#This Row],[Pnr.]]=GR$7,Tbl.Kosten[[#This Row],[Te financieren]],"")</f>
        <v/>
      </c>
      <c r="GS30" s="150" t="str">
        <f>IF(Tbl.Kosten[[#This Row],[Pnr.]]=GS$7,Tbl.Kosten[[#This Row],[Te financieren]],"")</f>
        <v/>
      </c>
      <c r="GT30" s="150" t="str">
        <f>IF(Tbl.Kosten[[#This Row],[Pnr.]]=GT$7,Tbl.Kosten[[#This Row],[Te financieren]],"")</f>
        <v/>
      </c>
      <c r="GU30" s="150" t="str">
        <f>IF(Tbl.Kosten[[#This Row],[Pnr.]]=GU$7,Tbl.Kosten[[#This Row],[Te financieren]],"")</f>
        <v/>
      </c>
      <c r="GV30" s="150" t="str">
        <f>IF(Tbl.Kosten[[#This Row],[Pnr.]]=GV$7,Tbl.Kosten[[#This Row],[Te financieren]],"")</f>
        <v/>
      </c>
      <c r="GW30" s="150" t="str">
        <f>IF(Tbl.Kosten[[#This Row],[Pnr.]]=GW$7,Tbl.Kosten[[#This Row],[Te financieren]],"")</f>
        <v/>
      </c>
      <c r="GX30" s="150" t="str">
        <f>IF(Tbl.Kosten[[#This Row],[Pnr.]]=GX$7,Tbl.Kosten[[#This Row],[Te financieren]],"")</f>
        <v/>
      </c>
      <c r="GY30" s="150" t="str">
        <f>IF(Tbl.Kosten[[#This Row],[Pnr.]]=GY$7,Tbl.Kosten[[#This Row],[Te financieren]],"")</f>
        <v/>
      </c>
      <c r="GZ30" s="150" t="str">
        <f>IF(Tbl.Kosten[[#This Row],[Pnr.]]=GZ$7,Tbl.Kosten[[#This Row],[Te financieren]],"")</f>
        <v/>
      </c>
      <c r="HA30" s="150" t="str">
        <f>IF(Tbl.Kosten[[#This Row],[Pnr.]]=HA$7,Tbl.Kosten[[#This Row],[Te financieren]],"")</f>
        <v/>
      </c>
      <c r="HB30" s="150" t="str">
        <f>IF(Tbl.Kosten[[#This Row],[Pnr.]]=HB$7,Tbl.Kosten[[#This Row],[Te financieren]],"")</f>
        <v/>
      </c>
      <c r="HC30" s="150" t="str">
        <f>IF(Tbl.Kosten[[#This Row],[Pnr.]]=HC$7,Tbl.Kosten[[#This Row],[Te financieren]],"")</f>
        <v/>
      </c>
      <c r="HD30" s="150" t="str">
        <f>IF(Tbl.Kosten[[#This Row],[Pnr.]]=HD$7,Tbl.Kosten[[#This Row],[Te financieren]],"")</f>
        <v/>
      </c>
      <c r="HE30" s="150" t="str">
        <f>IF(Tbl.Kosten[[#This Row],[Pnr.]]=HE$7,Tbl.Kosten[[#This Row],[Te financieren]],"")</f>
        <v/>
      </c>
      <c r="HF30" s="150" t="str">
        <f>IF(Tbl.Kosten[[#This Row],[Pnr.]]=HF$7,Tbl.Kosten[[#This Row],[Te financieren]],"")</f>
        <v/>
      </c>
      <c r="HG30" s="150" t="str">
        <f>IF(Tbl.Kosten[[#This Row],[Pnr.]]=HG$7,Tbl.Kosten[[#This Row],[Te financieren]],"")</f>
        <v/>
      </c>
      <c r="HH30" s="150" t="str">
        <f>IF(Tbl.Kosten[[#This Row],[Pnr.]]=HH$7,Tbl.Kosten[[#This Row],[Te financieren]],"")</f>
        <v/>
      </c>
      <c r="HI30" s="150" t="str">
        <f>IF(Tbl.Kosten[[#This Row],[Pnr.]]=HI$7,Tbl.Kosten[[#This Row],[Te financieren]],"")</f>
        <v/>
      </c>
      <c r="HJ30" s="150" t="str">
        <f>IF(Tbl.Kosten[[#This Row],[Pnr.]]=HJ$7,Tbl.Kosten[[#This Row],[Te financieren]],"")</f>
        <v/>
      </c>
      <c r="HK30" s="150" t="str">
        <f>IF(Tbl.Kosten[[#This Row],[Pnr.]]=HK$7,Tbl.Kosten[[#This Row],[Te financieren]],"")</f>
        <v/>
      </c>
      <c r="HL30" s="150" t="str">
        <f>IF(Tbl.Kosten[[#This Row],[Pnr.]]=HL$7,Tbl.Kosten[[#This Row],[Te financieren]],"")</f>
        <v/>
      </c>
      <c r="HM30" s="150" t="str">
        <f>IF(Tbl.Kosten[[#This Row],[Pnr.]]=HM$7,Tbl.Kosten[[#This Row],[Te financieren]],"")</f>
        <v/>
      </c>
      <c r="HN30" s="150" t="str">
        <f>IF(Tbl.Kosten[[#This Row],[Pnr.]]=HN$7,Tbl.Kosten[[#This Row],[Te financieren]],"")</f>
        <v/>
      </c>
      <c r="HO30" s="150" t="str">
        <f>IF(Tbl.Kosten[[#This Row],[Pnr.]]=HO$7,Tbl.Kosten[[#This Row],[Te financieren]],"")</f>
        <v/>
      </c>
      <c r="HP30" s="150" t="str">
        <f>IF(Tbl.Kosten[[#This Row],[Pnr.]]=HP$7,Tbl.Kosten[[#This Row],[Te financieren]],"")</f>
        <v/>
      </c>
      <c r="HQ30" s="150" t="str">
        <f>IF(Tbl.Kosten[[#This Row],[Pnr.]]=HQ$7,Tbl.Kosten[[#This Row],[Te financieren]],"")</f>
        <v/>
      </c>
      <c r="HR30" s="150" t="str">
        <f>IF(Tbl.Kosten[[#This Row],[Pnr.]]=HR$7,Tbl.Kosten[[#This Row],[Te financieren]],"")</f>
        <v/>
      </c>
      <c r="HS30" s="150" t="str">
        <f>IF(Tbl.Kosten[[#This Row],[Pnr.]]=HS$7,Tbl.Kosten[[#This Row],[Te financieren]],"")</f>
        <v/>
      </c>
      <c r="HT30" s="150" t="str">
        <f>IF(Tbl.Kosten[[#This Row],[Pnr.]]=HT$7,Tbl.Kosten[[#This Row],[Te financieren]],"")</f>
        <v/>
      </c>
      <c r="HU30" s="150" t="str">
        <f>IF(Tbl.Kosten[[#This Row],[Pnr.]]=HU$7,Tbl.Kosten[[#This Row],[Te financieren]],"")</f>
        <v/>
      </c>
      <c r="HV30" s="150" t="str">
        <f>IF(Tbl.Kosten[[#This Row],[Pnr.]]=HV$7,Tbl.Kosten[[#This Row],[Te financieren]],"")</f>
        <v/>
      </c>
      <c r="HW30" s="150" t="str">
        <f>IF(Tbl.Kosten[[#This Row],[Pnr.]]=HW$7,Tbl.Kosten[[#This Row],[Te financieren]],"")</f>
        <v/>
      </c>
    </row>
    <row r="31" spans="2:231" x14ac:dyDescent="0.3">
      <c r="B31" s="134"/>
      <c r="C31" s="137"/>
      <c r="D31" s="136"/>
      <c r="E31" s="261"/>
      <c r="F31" s="135"/>
      <c r="G31" s="11" t="str">
        <f>IF(Tbl.Kosten[[#This Row],[Medewerker e/o 
functie]]&lt;&gt;"",_xlfn.XLOOKUP(Tbl.Kosten[[#This Row],[Medewerker e/o 
functie]],Tbl.Uurtarief[Medewerker en/of functie],Tbl.Uurtarief[Uurtarief],"",0,1),"")</f>
        <v/>
      </c>
      <c r="H31" s="121">
        <f>IFERROR(Tbl.Kosten[[#This Row],[Uren]]*Tbl.Kosten[[#This Row],[Uurtarief]],0)</f>
        <v>0</v>
      </c>
      <c r="I31" s="119" t="str">
        <f>IF(Tbl.Kosten[[#This Row],[Subtotaal uren]]&lt;&gt;0,_xlfn.XLOOKUP(Tbl.Kosten[[#This Row],[Medewerker e/o 
functie]],Tbl.Uurtarief[Medewerker en/of functie],Tbl.Uurtarief[Kostensoort arbeid],"",0,1),"")</f>
        <v/>
      </c>
      <c r="J31" s="137"/>
      <c r="K31" s="135"/>
      <c r="L31" s="139" t="str">
        <f>IF(Tbl.Kosten[[#This Row],[Activum]]&lt;&gt;"",_xlfn.XLOOKUP(Tbl.Kosten[[#This Row],[Activum]],Tbl.Afschrijvingskosten[Activum],Tbl.Afschrijvingskosten[Tarief per afschrijvings-eenheid],"",0,1),"")</f>
        <v/>
      </c>
      <c r="M31" s="122">
        <f>IFERROR(Tbl.Kosten[[#This Row],[Een-
heden]]*Tbl.Kosten[[#This Row],[Afschrijvings-
tarief]],0)</f>
        <v>0</v>
      </c>
      <c r="N31" s="122" t="str">
        <f>IF(Tbl.Kosten[[#This Row],[Subtotaal afschrijving]]&lt;&gt;0,Lijsten!$A$7,"")</f>
        <v/>
      </c>
      <c r="O31" s="140"/>
      <c r="P31" s="135"/>
      <c r="Q31" s="138"/>
      <c r="R31" s="122">
        <f>IFERROR(Tbl.Kosten[[#This Row],[Aantal]]*Tbl.Kosten[[#This Row],[Tarief]],0)</f>
        <v>0</v>
      </c>
      <c r="S31" s="8">
        <f>IFERROR(Tbl.Kosten[[#This Row],[Subtotaal overige kosten]]+Tbl.Kosten[[#This Row],[Subtotaal uren]]+Tbl.Kosten[[#This Row],[Subtotaal afschrijving]],0)</f>
        <v>0</v>
      </c>
      <c r="T31" s="8">
        <f>IFERROR(Tbl.Kosten[[#This Row],[Totaal kosten]]*Tbl.Kosten[[#This Row],[Subsidie%]],0)</f>
        <v>0</v>
      </c>
      <c r="U31" s="4" t="str" cm="1">
        <f t="array" ref="U31">IFERROR(_xlfn.IFS(Tbl.Kosten[[#This Row],[Subtotaal uren]]&lt;&gt;0,Tbl.Kosten[[#This Row],[Kostensoort arbeid]],Tbl.Kosten[[#This Row],[Subtotaal afschrijving]]&lt;&gt;0,Tbl.Kosten[[#This Row],[Kostensoort afschrijving]],Tbl.Kosten[[#This Row],[Subtotaal overige kosten]]&lt;&gt;0,Tbl.Kosten[[#This Row],[Kostensoort overig]]),"")</f>
        <v/>
      </c>
      <c r="V31" s="4" t="str">
        <f>IFERROR(_xlfn.XLOOKUP(Tbl.Kosten[[#This Row],[Activiteitencode]],Tbl.Activiteiten[Activiteitcode],Tbl.Activiteiten[Werkpakketcode],"",0,1),"")</f>
        <v/>
      </c>
      <c r="W31" s="4" t="str">
        <f>IFERROR(_xlfn.XLOOKUP(Tbl.Kosten[[#This Row],[Werkpakketcode]],Tbl.Werkpakketten[Werkpakketcode],Tbl.Werkpakketten[Subsidiabele activiteit],"",0,1),"")</f>
        <v/>
      </c>
      <c r="X31" s="12">
        <f>IFERROR(_xlfn.XLOOKUP(Tbl.Kosten[[#This Row],[Sanr.]],Tbl.Subsidiehoogte[SAnr.],Tbl.Subsidiehoogte[Sub. Percentage],0,0,1),0)</f>
        <v>0</v>
      </c>
      <c r="Y31" s="144" t="str">
        <f>IFERROR(_xlfn.XLOOKUP(Tbl.Kosten[[#This Row],[Partnercode]],Tbl.Projectpartners[Partnercode],Tbl.Projectpartners[PNr.],"",0,1),"")</f>
        <v>P1</v>
      </c>
      <c r="Z31" s="148">
        <f>IF(Tbl.Kosten[[#This Row],[Pnr.]]=Z$7,Tbl.Kosten[[#This Row],[Totaal kosten]],"")</f>
        <v>0</v>
      </c>
      <c r="AA31" s="148" t="str">
        <f>IF(Tbl.Kosten[[#This Row],[Pnr.]]=AA$7,Tbl.Kosten[[#This Row],[Totaal kosten]],"")</f>
        <v/>
      </c>
      <c r="AB31" s="148" t="str">
        <f>IF(Tbl.Kosten[[#This Row],[Pnr.]]=AB$7,Tbl.Kosten[[#This Row],[Totaal kosten]],"")</f>
        <v/>
      </c>
      <c r="AC31" s="148" t="str">
        <f>IF(Tbl.Kosten[[#This Row],[Pnr.]]=AC$7,Tbl.Kosten[[#This Row],[Totaal kosten]],"")</f>
        <v/>
      </c>
      <c r="AD31" s="148" t="str">
        <f>IF(Tbl.Kosten[[#This Row],[Pnr.]]=AD$7,Tbl.Kosten[[#This Row],[Totaal kosten]],"")</f>
        <v/>
      </c>
      <c r="AE31" s="148" t="str">
        <f>IF(Tbl.Kosten[[#This Row],[Pnr.]]=AE$7,Tbl.Kosten[[#This Row],[Totaal kosten]],"")</f>
        <v/>
      </c>
      <c r="AF31" s="148" t="str">
        <f>IF(Tbl.Kosten[[#This Row],[Pnr.]]=AF$7,Tbl.Kosten[[#This Row],[Totaal kosten]],"")</f>
        <v/>
      </c>
      <c r="AG31" s="148" t="str">
        <f>IF(Tbl.Kosten[[#This Row],[Pnr.]]=AG$7,Tbl.Kosten[[#This Row],[Totaal kosten]],"")</f>
        <v/>
      </c>
      <c r="AH31" s="148" t="str">
        <f>IF(Tbl.Kosten[[#This Row],[Pnr.]]=AH$7,Tbl.Kosten[[#This Row],[Totaal kosten]],"")</f>
        <v/>
      </c>
      <c r="AI31" s="148" t="str">
        <f>IF(Tbl.Kosten[[#This Row],[Pnr.]]=AI$7,Tbl.Kosten[[#This Row],[Totaal kosten]],"")</f>
        <v/>
      </c>
      <c r="AJ31" s="148" t="str">
        <f>IF(Tbl.Kosten[[#This Row],[Pnr.]]=AJ$7,Tbl.Kosten[[#This Row],[Totaal kosten]],"")</f>
        <v/>
      </c>
      <c r="AK31" s="148" t="str">
        <f>IF(Tbl.Kosten[[#This Row],[Pnr.]]=AK$7,Tbl.Kosten[[#This Row],[Totaal kosten]],"")</f>
        <v/>
      </c>
      <c r="AL31" s="148" t="str">
        <f>IF(Tbl.Kosten[[#This Row],[Pnr.]]=AL$7,Tbl.Kosten[[#This Row],[Totaal kosten]],"")</f>
        <v/>
      </c>
      <c r="AM31" s="148" t="str">
        <f>IF(Tbl.Kosten[[#This Row],[Pnr.]]=AM$7,Tbl.Kosten[[#This Row],[Totaal kosten]],"")</f>
        <v/>
      </c>
      <c r="AN31" s="148" t="str">
        <f>IF(Tbl.Kosten[[#This Row],[Pnr.]]=AN$7,Tbl.Kosten[[#This Row],[Totaal kosten]],"")</f>
        <v/>
      </c>
      <c r="AO31" s="148" t="str">
        <f>IF(Tbl.Kosten[[#This Row],[Pnr.]]=AO$7,Tbl.Kosten[[#This Row],[Totaal kosten]],"")</f>
        <v/>
      </c>
      <c r="AP31" s="148" t="str">
        <f>IF(Tbl.Kosten[[#This Row],[Pnr.]]=AP$7,Tbl.Kosten[[#This Row],[Totaal kosten]],"")</f>
        <v/>
      </c>
      <c r="AQ31" s="148" t="str">
        <f>IF(Tbl.Kosten[[#This Row],[Pnr.]]=AQ$7,Tbl.Kosten[[#This Row],[Totaal kosten]],"")</f>
        <v/>
      </c>
      <c r="AR31" s="148" t="str">
        <f>IF(Tbl.Kosten[[#This Row],[Pnr.]]=AR$7,Tbl.Kosten[[#This Row],[Totaal kosten]],"")</f>
        <v/>
      </c>
      <c r="AS31" s="148" t="str">
        <f>IF(Tbl.Kosten[[#This Row],[Pnr.]]=AS$7,Tbl.Kosten[[#This Row],[Totaal kosten]],"")</f>
        <v/>
      </c>
      <c r="AT31" s="148" t="str">
        <f>IF(Tbl.Kosten[[#This Row],[Pnr.]]=AT$7,Tbl.Kosten[[#This Row],[Totaal kosten]],"")</f>
        <v/>
      </c>
      <c r="AU31" s="148" t="str">
        <f>IF(Tbl.Kosten[[#This Row],[Pnr.]]=AU$7,Tbl.Kosten[[#This Row],[Totaal kosten]],"")</f>
        <v/>
      </c>
      <c r="AV31" s="148" t="str">
        <f>IF(Tbl.Kosten[[#This Row],[Pnr.]]=AV$7,Tbl.Kosten[[#This Row],[Totaal kosten]],"")</f>
        <v/>
      </c>
      <c r="AW31" s="148" t="str">
        <f>IF(Tbl.Kosten[[#This Row],[Pnr.]]=AW$7,Tbl.Kosten[[#This Row],[Totaal kosten]],"")</f>
        <v/>
      </c>
      <c r="AX31" s="148" t="str">
        <f>IF(Tbl.Kosten[[#This Row],[Pnr.]]=AX$7,Tbl.Kosten[[#This Row],[Totaal kosten]],"")</f>
        <v/>
      </c>
      <c r="AY31" s="148" t="str">
        <f>IF(Tbl.Kosten[[#This Row],[Pnr.]]=AY$7,Tbl.Kosten[[#This Row],[Totaal kosten]],"")</f>
        <v/>
      </c>
      <c r="AZ31" s="148" t="str">
        <f>IF(Tbl.Kosten[[#This Row],[Pnr.]]=AZ$7,Tbl.Kosten[[#This Row],[Totaal kosten]],"")</f>
        <v/>
      </c>
      <c r="BA31" s="148" t="str">
        <f>IF(Tbl.Kosten[[#This Row],[Pnr.]]=BA$7,Tbl.Kosten[[#This Row],[Totaal kosten]],"")</f>
        <v/>
      </c>
      <c r="BB31" s="148" t="str">
        <f>IF(Tbl.Kosten[[#This Row],[Pnr.]]=BB$7,Tbl.Kosten[[#This Row],[Totaal kosten]],"")</f>
        <v/>
      </c>
      <c r="BC31" s="148" t="str">
        <f>IF(Tbl.Kosten[[#This Row],[Pnr.]]=BC$7,Tbl.Kosten[[#This Row],[Totaal kosten]],"")</f>
        <v/>
      </c>
      <c r="BD31" s="148" t="str">
        <f>IF(Tbl.Kosten[[#This Row],[Pnr.]]=BD$7,Tbl.Kosten[[#This Row],[Totaal kosten]],"")</f>
        <v/>
      </c>
      <c r="BE31" s="148" t="str">
        <f>IF(Tbl.Kosten[[#This Row],[Pnr.]]=BE$7,Tbl.Kosten[[#This Row],[Totaal kosten]],"")</f>
        <v/>
      </c>
      <c r="BF31" s="148" t="str">
        <f>IF(Tbl.Kosten[[#This Row],[Pnr.]]=BF$7,Tbl.Kosten[[#This Row],[Totaal kosten]],"")</f>
        <v/>
      </c>
      <c r="BG31" s="148" t="str">
        <f>IF(Tbl.Kosten[[#This Row],[Pnr.]]=BG$7,Tbl.Kosten[[#This Row],[Totaal kosten]],"")</f>
        <v/>
      </c>
      <c r="BH31" s="148" t="str">
        <f>IF(Tbl.Kosten[[#This Row],[Pnr.]]=BH$7,Tbl.Kosten[[#This Row],[Totaal kosten]],"")</f>
        <v/>
      </c>
      <c r="BI31" s="148" t="str">
        <f>IF(Tbl.Kosten[[#This Row],[Pnr.]]=BI$7,Tbl.Kosten[[#This Row],[Totaal kosten]],"")</f>
        <v/>
      </c>
      <c r="BJ31" s="148" t="str">
        <f>IF(Tbl.Kosten[[#This Row],[Pnr.]]=BJ$7,Tbl.Kosten[[#This Row],[Totaal kosten]],"")</f>
        <v/>
      </c>
      <c r="BK31" s="148" t="str">
        <f>IF(Tbl.Kosten[[#This Row],[Pnr.]]=BK$7,Tbl.Kosten[[#This Row],[Totaal kosten]],"")</f>
        <v/>
      </c>
      <c r="BL31" s="148" t="str">
        <f>IF(Tbl.Kosten[[#This Row],[Pnr.]]=BL$7,Tbl.Kosten[[#This Row],[Totaal kosten]],"")</f>
        <v/>
      </c>
      <c r="BM31" s="148" t="str">
        <f>IF(Tbl.Kosten[[#This Row],[Pnr.]]=BM$7,Tbl.Kosten[[#This Row],[Totaal kosten]],"")</f>
        <v/>
      </c>
      <c r="BN31" s="148" t="str">
        <f>IF(Tbl.Kosten[[#This Row],[Pnr.]]=BN$7,Tbl.Kosten[[#This Row],[Totaal kosten]],"")</f>
        <v/>
      </c>
      <c r="BO31" s="148" t="str">
        <f>IF(Tbl.Kosten[[#This Row],[Pnr.]]=BO$7,Tbl.Kosten[[#This Row],[Totaal kosten]],"")</f>
        <v/>
      </c>
      <c r="BP31" s="148" t="str">
        <f>IF(Tbl.Kosten[[#This Row],[Pnr.]]=BP$7,Tbl.Kosten[[#This Row],[Totaal kosten]],"")</f>
        <v/>
      </c>
      <c r="BQ31" s="148" t="str">
        <f>IF(Tbl.Kosten[[#This Row],[Pnr.]]=BQ$7,Tbl.Kosten[[#This Row],[Totaal kosten]],"")</f>
        <v/>
      </c>
      <c r="BR31" s="148" t="str">
        <f>IF(Tbl.Kosten[[#This Row],[Pnr.]]=BR$7,Tbl.Kosten[[#This Row],[Totaal kosten]],"")</f>
        <v/>
      </c>
      <c r="BS31" s="148" t="str">
        <f>IF(Tbl.Kosten[[#This Row],[Pnr.]]=BS$7,Tbl.Kosten[[#This Row],[Totaal kosten]],"")</f>
        <v/>
      </c>
      <c r="BT31" s="148" t="str">
        <f>IF(Tbl.Kosten[[#This Row],[Pnr.]]=BT$7,Tbl.Kosten[[#This Row],[Totaal kosten]],"")</f>
        <v/>
      </c>
      <c r="BU31" s="148" t="str">
        <f>IF(Tbl.Kosten[[#This Row],[Pnr.]]=BU$7,Tbl.Kosten[[#This Row],[Totaal kosten]],"")</f>
        <v/>
      </c>
      <c r="BV31" s="148" t="str">
        <f>IF(Tbl.Kosten[[#This Row],[Pnr.]]=BV$7,Tbl.Kosten[[#This Row],[Totaal kosten]],"")</f>
        <v/>
      </c>
      <c r="BW31" s="148" t="str">
        <f>IF(Tbl.Kosten[[#This Row],[Pnr.]]=BW$7,Tbl.Kosten[[#This Row],[Totaal kosten]],"")</f>
        <v/>
      </c>
      <c r="BX31" s="148" t="str">
        <f>IFERROR(_xlfn.XLOOKUP(Tbl.Kosten[[#This Row],[Werkpakketcode]],Tbl.Werkpakketten[Werkpakketcode],Tbl.Werkpakketten[WPnr.],"",0,1),"")</f>
        <v/>
      </c>
      <c r="BY31" s="148" t="str">
        <f>IF(Tbl.Kosten[[#This Row],[WPnr.]]=BY$7,Tbl.Kosten[[#This Row],[Totaal kosten]],"")</f>
        <v/>
      </c>
      <c r="BZ31" s="148" t="str">
        <f>IF(Tbl.Kosten[[#This Row],[WPnr.]]=BZ$7,Tbl.Kosten[[#This Row],[Totaal kosten]],"")</f>
        <v/>
      </c>
      <c r="CA31" s="148" t="str">
        <f>IF(Tbl.Kosten[[#This Row],[WPnr.]]=CA$7,Tbl.Kosten[[#This Row],[Totaal kosten]],"")</f>
        <v/>
      </c>
      <c r="CB31" s="148" t="str">
        <f>IF(Tbl.Kosten[[#This Row],[WPnr.]]=CB$7,Tbl.Kosten[[#This Row],[Totaal kosten]],"")</f>
        <v/>
      </c>
      <c r="CC31" s="148" t="str">
        <f>IF(Tbl.Kosten[[#This Row],[WPnr.]]=CC$7,Tbl.Kosten[[#This Row],[Totaal kosten]],"")</f>
        <v/>
      </c>
      <c r="CD31" s="148" t="str">
        <f>IF(Tbl.Kosten[[#This Row],[WPnr.]]=CD$7,Tbl.Kosten[[#This Row],[Totaal kosten]],"")</f>
        <v/>
      </c>
      <c r="CE31" s="148" t="str">
        <f>IF(Tbl.Kosten[[#This Row],[WPnr.]]=CE$7,Tbl.Kosten[[#This Row],[Totaal kosten]],"")</f>
        <v/>
      </c>
      <c r="CF31" s="148" t="str">
        <f>IF(Tbl.Kosten[[#This Row],[WPnr.]]=CF$7,Tbl.Kosten[[#This Row],[Totaal kosten]],"")</f>
        <v/>
      </c>
      <c r="CG31" s="148" t="str">
        <f>IF(Tbl.Kosten[[#This Row],[WPnr.]]=CG$7,Tbl.Kosten[[#This Row],[Totaal kosten]],"")</f>
        <v/>
      </c>
      <c r="CH31" s="148" t="str">
        <f>IF(Tbl.Kosten[[#This Row],[WPnr.]]=CH$7,Tbl.Kosten[[#This Row],[Totaal kosten]],"")</f>
        <v/>
      </c>
      <c r="CI31" s="148" t="str">
        <f>IF(Tbl.Kosten[[#This Row],[WPnr.]]=CI$7,Tbl.Kosten[[#This Row],[Totaal kosten]],"")</f>
        <v/>
      </c>
      <c r="CJ31" s="148" t="str">
        <f>IF(Tbl.Kosten[[#This Row],[WPnr.]]=CJ$7,Tbl.Kosten[[#This Row],[Totaal kosten]],"")</f>
        <v/>
      </c>
      <c r="CK31" s="148" t="str">
        <f>IF(Tbl.Kosten[[#This Row],[WPnr.]]=CK$7,Tbl.Kosten[[#This Row],[Totaal kosten]],"")</f>
        <v/>
      </c>
      <c r="CL31" s="148" t="str">
        <f>IF(Tbl.Kosten[[#This Row],[WPnr.]]=CL$7,Tbl.Kosten[[#This Row],[Totaal kosten]],"")</f>
        <v/>
      </c>
      <c r="CM31" s="148" t="str">
        <f>IF(Tbl.Kosten[[#This Row],[WPnr.]]=CM$7,Tbl.Kosten[[#This Row],[Totaal kosten]],"")</f>
        <v/>
      </c>
      <c r="CN31" s="148" t="str">
        <f>IF(Tbl.Kosten[[#This Row],[WPnr.]]=CN$7,Tbl.Kosten[[#This Row],[Totaal kosten]],"")</f>
        <v/>
      </c>
      <c r="CO31" s="148" t="str">
        <f>IF(Tbl.Kosten[[#This Row],[WPnr.]]=CO$7,Tbl.Kosten[[#This Row],[Totaal kosten]],"")</f>
        <v/>
      </c>
      <c r="CP31" s="148" t="str">
        <f>IF(Tbl.Kosten[[#This Row],[WPnr.]]=CP$7,Tbl.Kosten[[#This Row],[Totaal kosten]],"")</f>
        <v/>
      </c>
      <c r="CQ31" s="148" t="str">
        <f>IF(Tbl.Kosten[[#This Row],[WPnr.]]=CQ$7,Tbl.Kosten[[#This Row],[Totaal kosten]],"")</f>
        <v/>
      </c>
      <c r="CR31" s="148" t="str">
        <f>IF(Tbl.Kosten[[#This Row],[WPnr.]]=CR$7,Tbl.Kosten[[#This Row],[Totaal kosten]],"")</f>
        <v/>
      </c>
      <c r="CS31" s="148" t="str">
        <f>IF(Tbl.Kosten[[#This Row],[WPnr.]]=CS$7,Tbl.Kosten[[#This Row],[Totaal kosten]],"")</f>
        <v/>
      </c>
      <c r="CT31" s="148" t="str">
        <f>IF(Tbl.Kosten[[#This Row],[WPnr.]]=CT$7,Tbl.Kosten[[#This Row],[Totaal kosten]],"")</f>
        <v/>
      </c>
      <c r="CU31" s="148" t="str">
        <f>IF(Tbl.Kosten[[#This Row],[WPnr.]]=CU$7,Tbl.Kosten[[#This Row],[Totaal kosten]],"")</f>
        <v/>
      </c>
      <c r="CV31" s="148" t="str">
        <f>IF(Tbl.Kosten[[#This Row],[WPnr.]]=CV$7,Tbl.Kosten[[#This Row],[Totaal kosten]],"")</f>
        <v/>
      </c>
      <c r="CW31" s="148" t="str">
        <f>IF(Tbl.Kosten[[#This Row],[WPnr.]]=CW$7,Tbl.Kosten[[#This Row],[Totaal kosten]],"")</f>
        <v/>
      </c>
      <c r="CX31" s="148" t="str">
        <f>IF(Tbl.Kosten[[#This Row],[WPnr.]]=CX$7,Tbl.Kosten[[#This Row],[Totaal kosten]],"")</f>
        <v/>
      </c>
      <c r="CY31" s="148" t="str">
        <f>IF(Tbl.Kosten[[#This Row],[WPnr.]]=CY$7,Tbl.Kosten[[#This Row],[Totaal kosten]],"")</f>
        <v/>
      </c>
      <c r="CZ31" s="148" t="str">
        <f>IF(Tbl.Kosten[[#This Row],[WPnr.]]=CZ$7,Tbl.Kosten[[#This Row],[Totaal kosten]],"")</f>
        <v/>
      </c>
      <c r="DA31" s="148" t="str">
        <f>IF(Tbl.Kosten[[#This Row],[WPnr.]]=DA$7,Tbl.Kosten[[#This Row],[Totaal kosten]],"")</f>
        <v/>
      </c>
      <c r="DB31" s="148" t="str">
        <f>IF(Tbl.Kosten[[#This Row],[WPnr.]]=DB$7,Tbl.Kosten[[#This Row],[Totaal kosten]],"")</f>
        <v/>
      </c>
      <c r="DC31" s="148" t="str">
        <f>IF(Tbl.Kosten[[#This Row],[WPnr.]]=DC$7,Tbl.Kosten[[#This Row],[Totaal kosten]],"")</f>
        <v/>
      </c>
      <c r="DD31" s="148" t="str">
        <f>IF(Tbl.Kosten[[#This Row],[WPnr.]]=DD$7,Tbl.Kosten[[#This Row],[Totaal kosten]],"")</f>
        <v/>
      </c>
      <c r="DE31" s="148" t="str">
        <f>IF(Tbl.Kosten[[#This Row],[WPnr.]]=DE$7,Tbl.Kosten[[#This Row],[Totaal kosten]],"")</f>
        <v/>
      </c>
      <c r="DF31" s="148" t="str">
        <f>IF(Tbl.Kosten[[#This Row],[WPnr.]]=DF$7,Tbl.Kosten[[#This Row],[Totaal kosten]],"")</f>
        <v/>
      </c>
      <c r="DG31" s="148" t="str">
        <f>IF(Tbl.Kosten[[#This Row],[WPnr.]]=DG$7,Tbl.Kosten[[#This Row],[Totaal kosten]],"")</f>
        <v/>
      </c>
      <c r="DH31" s="148" t="str">
        <f>IF(Tbl.Kosten[[#This Row],[WPnr.]]=DH$7,Tbl.Kosten[[#This Row],[Totaal kosten]],"")</f>
        <v/>
      </c>
      <c r="DI31" s="148" t="str">
        <f>IF(Tbl.Kosten[[#This Row],[WPnr.]]=DI$7,Tbl.Kosten[[#This Row],[Totaal kosten]],"")</f>
        <v/>
      </c>
      <c r="DJ31" s="148" t="str">
        <f>IF(Tbl.Kosten[[#This Row],[WPnr.]]=DJ$7,Tbl.Kosten[[#This Row],[Totaal kosten]],"")</f>
        <v/>
      </c>
      <c r="DK31" s="148" t="str">
        <f>IF(Tbl.Kosten[[#This Row],[WPnr.]]=DK$7,Tbl.Kosten[[#This Row],[Totaal kosten]],"")</f>
        <v/>
      </c>
      <c r="DL31" s="148" t="str">
        <f>IF(Tbl.Kosten[[#This Row],[WPnr.]]=DL$7,Tbl.Kosten[[#This Row],[Totaal kosten]],"")</f>
        <v/>
      </c>
      <c r="DM31" s="148" t="str">
        <f>IF(Tbl.Kosten[[#This Row],[WPnr.]]=DM$7,Tbl.Kosten[[#This Row],[Totaal kosten]],"")</f>
        <v/>
      </c>
      <c r="DN31" s="148" t="str">
        <f>IF(Tbl.Kosten[[#This Row],[WPnr.]]=DN$7,Tbl.Kosten[[#This Row],[Totaal kosten]],"")</f>
        <v/>
      </c>
      <c r="DO31" s="148" t="str">
        <f>IF(Tbl.Kosten[[#This Row],[WPnr.]]=DO$7,Tbl.Kosten[[#This Row],[Totaal kosten]],"")</f>
        <v/>
      </c>
      <c r="DP31" s="148" t="str">
        <f>IF(Tbl.Kosten[[#This Row],[WPnr.]]=DP$7,Tbl.Kosten[[#This Row],[Totaal kosten]],"")</f>
        <v/>
      </c>
      <c r="DQ31" s="148" t="str">
        <f>IF(Tbl.Kosten[[#This Row],[WPnr.]]=DQ$7,Tbl.Kosten[[#This Row],[Totaal kosten]],"")</f>
        <v/>
      </c>
      <c r="DR31" s="148" t="str">
        <f>IF(Tbl.Kosten[[#This Row],[WPnr.]]=DR$7,Tbl.Kosten[[#This Row],[Totaal kosten]],"")</f>
        <v/>
      </c>
      <c r="DS31" s="148" t="str">
        <f>IF(Tbl.Kosten[[#This Row],[WPnr.]]=DS$7,Tbl.Kosten[[#This Row],[Totaal kosten]],"")</f>
        <v/>
      </c>
      <c r="DT31" s="148" t="str">
        <f>IF(Tbl.Kosten[[#This Row],[WPnr.]]=DT$7,Tbl.Kosten[[#This Row],[Totaal kosten]],"")</f>
        <v/>
      </c>
      <c r="DU31" s="148" t="str">
        <f>IF(Tbl.Kosten[[#This Row],[WPnr.]]=DU$7,Tbl.Kosten[[#This Row],[Totaal kosten]],"")</f>
        <v/>
      </c>
      <c r="DV31" s="148" t="str">
        <f>IF(Tbl.Kosten[[#This Row],[WPnr.]]=DV$7,Tbl.Kosten[[#This Row],[Totaal kosten]],"")</f>
        <v/>
      </c>
      <c r="DW31" s="150" t="str">
        <f>IFERROR(_xlfn.XLOOKUP(Tbl.Kosten[[#This Row],[Kostensoort]],Tbl.Kostensoorten[Kostensoorten],Tbl.Kostensoorten[KSnr.],"",0,1),"")</f>
        <v/>
      </c>
      <c r="DX31" s="150" t="str">
        <f>IF(Tbl.Kosten[[#This Row],[KSnr.]]=DX$7,Tbl.Kosten[[#This Row],[Totaal kosten]],"")</f>
        <v/>
      </c>
      <c r="DY31" s="150" t="str">
        <f>IF(Tbl.Kosten[[#This Row],[KSnr.]]=DY$7,Tbl.Kosten[[#This Row],[Totaal kosten]],"")</f>
        <v/>
      </c>
      <c r="DZ31" s="150" t="str">
        <f>IF(Tbl.Kosten[[#This Row],[KSnr.]]=DZ$7,Tbl.Kosten[[#This Row],[Totaal kosten]],"")</f>
        <v/>
      </c>
      <c r="EA31" s="150" t="str">
        <f>IF(Tbl.Kosten[[#This Row],[KSnr.]]=EA$7,Tbl.Kosten[[#This Row],[Totaal kosten]],"")</f>
        <v/>
      </c>
      <c r="EB31" s="150" t="str">
        <f>IF(Tbl.Kosten[[#This Row],[KSnr.]]=EB$7,Tbl.Kosten[[#This Row],[Totaal kosten]],"")</f>
        <v/>
      </c>
      <c r="EC31" s="150" t="str">
        <f>IF(Tbl.Kosten[[#This Row],[KSnr.]]=EC$7,Tbl.Kosten[[#This Row],[Totaal kosten]],"")</f>
        <v/>
      </c>
      <c r="ED31" s="150" t="str">
        <f>IF(Tbl.Kosten[[#This Row],[KSnr.]]=ED$7,Tbl.Kosten[[#This Row],[Totaal kosten]],"")</f>
        <v/>
      </c>
      <c r="EE31" s="150" t="str">
        <f>IF(Tbl.Kosten[[#This Row],[KSnr.]]=EE$7,Tbl.Kosten[[#This Row],[Totaal kosten]],"")</f>
        <v/>
      </c>
      <c r="EF31" s="150" t="str">
        <f>IF(Tbl.Kosten[[#This Row],[KSnr.]]=EF$7,Tbl.Kosten[[#This Row],[Totaal kosten]],"")</f>
        <v/>
      </c>
      <c r="EG31" s="150" t="str">
        <f>IF(Tbl.Kosten[[#This Row],[KSnr.]]=EG$7,Tbl.Kosten[[#This Row],[Totaal kosten]],"")</f>
        <v/>
      </c>
      <c r="EH31" s="150" t="str">
        <f>IF(Tbl.Kosten[[#This Row],[KSnr.]]=EH$7,Tbl.Kosten[[#This Row],[Totaal kosten]],"")</f>
        <v/>
      </c>
      <c r="EI31" s="150" t="str">
        <f>IF(Tbl.Kosten[[#This Row],[KSnr.]]=EI$7,Tbl.Kosten[[#This Row],[Totaal kosten]],"")</f>
        <v/>
      </c>
      <c r="EJ31" s="150" t="str">
        <f>IF(Tbl.Kosten[[#This Row],[KSnr.]]=EJ$7,Tbl.Kosten[[#This Row],[Totaal kosten]],"")</f>
        <v/>
      </c>
      <c r="EK31" s="150" t="str">
        <f>IF(Tbl.Kosten[[#This Row],[KSnr.]]=EK$7,Tbl.Kosten[[#This Row],[Totaal kosten]],"")</f>
        <v/>
      </c>
      <c r="EL31" s="150" t="str">
        <f>IF(Tbl.Kosten[[#This Row],[KSnr.]]=EL$7,Tbl.Kosten[[#This Row],[Totaal kosten]],"")</f>
        <v/>
      </c>
      <c r="EM31" s="150" t="str">
        <f>IF(Tbl.Kosten[[#This Row],[KSnr.]]=EM$7,Tbl.Kosten[[#This Row],[Totaal kosten]],"")</f>
        <v/>
      </c>
      <c r="EN31" s="150" t="str">
        <f>IF(Tbl.Kosten[[#This Row],[KSnr.]]=EN$7,Tbl.Kosten[[#This Row],[Totaal kosten]],"")</f>
        <v/>
      </c>
      <c r="EO31" s="150" t="str">
        <f>IF(Tbl.Kosten[[#This Row],[KSnr.]]=EO$7,Tbl.Kosten[[#This Row],[Totaal kosten]],"")</f>
        <v/>
      </c>
      <c r="EP31" s="150" t="str">
        <f>IF(Tbl.Kosten[[#This Row],[KSnr.]]=EP$7,Tbl.Kosten[[#This Row],[Totaal kosten]],"")</f>
        <v/>
      </c>
      <c r="EQ31" s="150" t="str">
        <f>IF(Tbl.Kosten[[#This Row],[KSnr.]]=EQ$7,Tbl.Kosten[[#This Row],[Totaal kosten]],"")</f>
        <v/>
      </c>
      <c r="ER31" s="144" t="str">
        <f>IFERROR(_xlfn.XLOOKUP(Tbl.Kosten[[#This Row],[Subsidieactiviteit]],Tbl.Subsidiehoogte[Subsidieactiviteit],Tbl.Subsidiehoogte[SAnr.],"",0,1),"")</f>
        <v/>
      </c>
      <c r="ES31" s="150" t="str">
        <f>IF(Tbl.Kosten[[#This Row],[Sanr.]]=ES$7,Tbl.Kosten[[#This Row],[Totaal kosten]],"")</f>
        <v/>
      </c>
      <c r="ET31" s="150" t="str">
        <f>IF(Tbl.Kosten[[#This Row],[Sanr.]]=ET$7,Tbl.Kosten[[#This Row],[Totaal kosten]],"")</f>
        <v/>
      </c>
      <c r="EU31" s="150" t="str">
        <f>IF(Tbl.Kosten[[#This Row],[Sanr.]]=EU$7,Tbl.Kosten[[#This Row],[Totaal kosten]],"")</f>
        <v/>
      </c>
      <c r="EV31" s="150" t="str">
        <f>IF(Tbl.Kosten[[#This Row],[Sanr.]]=EV$7,Tbl.Kosten[[#This Row],[Totaal kosten]],"")</f>
        <v/>
      </c>
      <c r="EW31" s="150" t="str">
        <f>IF(Tbl.Kosten[[#This Row],[Sanr.]]=EW$7,Tbl.Kosten[[#This Row],[Totaal kosten]],"")</f>
        <v/>
      </c>
      <c r="EX31" s="150" t="str">
        <f>IF(Tbl.Kosten[[#This Row],[Sanr.]]=EX$7,Tbl.Kosten[[#This Row],[Totaal kosten]],"")</f>
        <v/>
      </c>
      <c r="EY31" s="150" t="str">
        <f>IF(Tbl.Kosten[[#This Row],[Sanr.]]=EY$7,Tbl.Kosten[[#This Row],[Totaal kosten]],"")</f>
        <v/>
      </c>
      <c r="EZ31" s="150" t="str">
        <f>IF(Tbl.Kosten[[#This Row],[Sanr.]]=EZ$7,Tbl.Kosten[[#This Row],[Totaal kosten]],"")</f>
        <v/>
      </c>
      <c r="FA31" s="150" t="str">
        <f>IF(Tbl.Kosten[[#This Row],[Sanr.]]=FA$7,Tbl.Kosten[[#This Row],[Totaal kosten]],"")</f>
        <v/>
      </c>
      <c r="FB31" s="150" t="str">
        <f>IF(Tbl.Kosten[[#This Row],[Sanr.]]=FB$7,Tbl.Kosten[[#This Row],[Totaal kosten]],"")</f>
        <v/>
      </c>
      <c r="FC31" s="150" t="str">
        <f>IF(Tbl.Kosten[[#This Row],[Sanr.]]=FC$7,Tbl.Kosten[[#This Row],[Totaal kosten]],"")</f>
        <v/>
      </c>
      <c r="FD31" s="150" t="str">
        <f>IF(Tbl.Kosten[[#This Row],[Sanr.]]=FD$7,Tbl.Kosten[[#This Row],[Totaal kosten]],"")</f>
        <v/>
      </c>
      <c r="FE31" s="150" t="str">
        <f>IF(Tbl.Kosten[[#This Row],[Sanr.]]=FE$7,Tbl.Kosten[[#This Row],[Totaal kosten]],"")</f>
        <v/>
      </c>
      <c r="FF31" s="150" t="str">
        <f>IF(Tbl.Kosten[[#This Row],[Sanr.]]=FF$7,Tbl.Kosten[[#This Row],[Totaal kosten]],"")</f>
        <v/>
      </c>
      <c r="FG31" s="150" t="str">
        <f>IF(Tbl.Kosten[[#This Row],[Sanr.]]=FG$7,Tbl.Kosten[[#This Row],[Totaal kosten]],"")</f>
        <v/>
      </c>
      <c r="FH31" s="150" t="str">
        <f>IF(Tbl.Kosten[[#This Row],[Sanr.]]=FH$7,Tbl.Kosten[[#This Row],[Totaal kosten]],"")</f>
        <v/>
      </c>
      <c r="FI31" s="150" t="str">
        <f>IF(Tbl.Kosten[[#This Row],[Sanr.]]=FI$7,Tbl.Kosten[[#This Row],[Totaal kosten]],"")</f>
        <v/>
      </c>
      <c r="FJ31" s="150" t="str">
        <f>IF(Tbl.Kosten[[#This Row],[Sanr.]]=FJ$7,Tbl.Kosten[[#This Row],[Totaal kosten]],"")</f>
        <v/>
      </c>
      <c r="FK31" s="150" t="str">
        <f>IF(Tbl.Kosten[[#This Row],[Sanr.]]=FK$7,Tbl.Kosten[[#This Row],[Totaal kosten]],"")</f>
        <v/>
      </c>
      <c r="FL31" s="150" t="str">
        <f>IF(Tbl.Kosten[[#This Row],[Sanr.]]=FL$7,Tbl.Kosten[[#This Row],[Totaal kosten]],"")</f>
        <v/>
      </c>
      <c r="FM31" s="150" t="str">
        <f>IF(Tbl.Kosten[[#This Row],[Sanr.]]=FM$7,Tbl.Kosten[[#This Row],[Totaal kosten]],"")</f>
        <v/>
      </c>
      <c r="FN31" s="150" t="str">
        <f>IF(Tbl.Kosten[[#This Row],[Sanr.]]=FN$7,Tbl.Kosten[[#This Row],[Totaal kosten]],"")</f>
        <v/>
      </c>
      <c r="FO31" s="150" t="str">
        <f>IF(Tbl.Kosten[[#This Row],[Sanr.]]=FO$7,Tbl.Kosten[[#This Row],[Totaal kosten]],"")</f>
        <v/>
      </c>
      <c r="FP31" s="150" t="str">
        <f>IF(Tbl.Kosten[[#This Row],[Sanr.]]=FP$7,Tbl.Kosten[[#This Row],[Totaal kosten]],"")</f>
        <v/>
      </c>
      <c r="FQ31" s="150" t="str">
        <f>IF(Tbl.Kosten[[#This Row],[Sanr.]]=FQ$7,Tbl.Kosten[[#This Row],[Totaal kosten]],"")</f>
        <v/>
      </c>
      <c r="FR31" s="150" t="str">
        <f>IF(Tbl.Kosten[[#This Row],[Sanr.]]=FR$7,Tbl.Kosten[[#This Row],[Totaal kosten]],"")</f>
        <v/>
      </c>
      <c r="FS31" s="150" t="str">
        <f>IF(Tbl.Kosten[[#This Row],[Sanr.]]=FS$7,Tbl.Kosten[[#This Row],[Totaal kosten]],"")</f>
        <v/>
      </c>
      <c r="FT31" s="150" t="str">
        <f>IF(Tbl.Kosten[[#This Row],[Sanr.]]=FT$7,Tbl.Kosten[[#This Row],[Totaal kosten]],"")</f>
        <v/>
      </c>
      <c r="FU31" s="150" t="str">
        <f>IF(Tbl.Kosten[[#This Row],[Sanr.]]=FU$7,Tbl.Kosten[[#This Row],[Totaal kosten]],"")</f>
        <v/>
      </c>
      <c r="FV31" s="150" t="str">
        <f>IF(Tbl.Kosten[[#This Row],[Sanr.]]=FV$7,Tbl.Kosten[[#This Row],[Totaal kosten]],"")</f>
        <v/>
      </c>
      <c r="FW31" s="150" t="str">
        <f>IFERROR(_xlfn.XLOOKUP(Tbl.Kosten[[#This Row],[Activiteitencode]],Tbl.Activiteiten[Activiteitcode],Tbl.Activiteiten[Anr.],"",0,1),"")</f>
        <v/>
      </c>
      <c r="FX31" s="169" t="str">
        <f>_xlfn.CONCAT(Tbl.Kosten[[#This Row],[Pnr.]],Tbl.Kosten[[#This Row],[Sanr.]])</f>
        <v>P1</v>
      </c>
      <c r="FY31" s="150">
        <f>Tbl.Kosten[[#This Row],[Totaal kosten]]-Tbl.Kosten[[#This Row],[Subsidie]]</f>
        <v>0</v>
      </c>
      <c r="FZ31" s="150">
        <f>IF(Tbl.Kosten[[#This Row],[Pnr.]]=FZ$7,Tbl.Kosten[[#This Row],[Te financieren]],"")</f>
        <v>0</v>
      </c>
      <c r="GA31" s="150" t="str">
        <f>IF(Tbl.Kosten[[#This Row],[Pnr.]]=GA$7,Tbl.Kosten[[#This Row],[Te financieren]],"")</f>
        <v/>
      </c>
      <c r="GB31" s="150" t="str">
        <f>IF(Tbl.Kosten[[#This Row],[Pnr.]]=GB$7,Tbl.Kosten[[#This Row],[Te financieren]],"")</f>
        <v/>
      </c>
      <c r="GC31" s="150" t="str">
        <f>IF(Tbl.Kosten[[#This Row],[Pnr.]]=GC$7,Tbl.Kosten[[#This Row],[Te financieren]],"")</f>
        <v/>
      </c>
      <c r="GD31" s="150" t="str">
        <f>IF(Tbl.Kosten[[#This Row],[Pnr.]]=GD$7,Tbl.Kosten[[#This Row],[Te financieren]],"")</f>
        <v/>
      </c>
      <c r="GE31" s="150" t="str">
        <f>IF(Tbl.Kosten[[#This Row],[Pnr.]]=GE$7,Tbl.Kosten[[#This Row],[Te financieren]],"")</f>
        <v/>
      </c>
      <c r="GF31" s="150" t="str">
        <f>IF(Tbl.Kosten[[#This Row],[Pnr.]]=GF$7,Tbl.Kosten[[#This Row],[Te financieren]],"")</f>
        <v/>
      </c>
      <c r="GG31" s="150" t="str">
        <f>IF(Tbl.Kosten[[#This Row],[Pnr.]]=GG$7,Tbl.Kosten[[#This Row],[Te financieren]],"")</f>
        <v/>
      </c>
      <c r="GH31" s="150" t="str">
        <f>IF(Tbl.Kosten[[#This Row],[Pnr.]]=GH$7,Tbl.Kosten[[#This Row],[Te financieren]],"")</f>
        <v/>
      </c>
      <c r="GI31" s="150" t="str">
        <f>IF(Tbl.Kosten[[#This Row],[Pnr.]]=GI$7,Tbl.Kosten[[#This Row],[Te financieren]],"")</f>
        <v/>
      </c>
      <c r="GJ31" s="150" t="str">
        <f>IF(Tbl.Kosten[[#This Row],[Pnr.]]=GJ$7,Tbl.Kosten[[#This Row],[Te financieren]],"")</f>
        <v/>
      </c>
      <c r="GK31" s="150" t="str">
        <f>IF(Tbl.Kosten[[#This Row],[Pnr.]]=GK$7,Tbl.Kosten[[#This Row],[Te financieren]],"")</f>
        <v/>
      </c>
      <c r="GL31" s="150" t="str">
        <f>IF(Tbl.Kosten[[#This Row],[Pnr.]]=GL$7,Tbl.Kosten[[#This Row],[Te financieren]],"")</f>
        <v/>
      </c>
      <c r="GM31" s="150" t="str">
        <f>IF(Tbl.Kosten[[#This Row],[Pnr.]]=GM$7,Tbl.Kosten[[#This Row],[Te financieren]],"")</f>
        <v/>
      </c>
      <c r="GN31" s="150" t="str">
        <f>IF(Tbl.Kosten[[#This Row],[Pnr.]]=GN$7,Tbl.Kosten[[#This Row],[Te financieren]],"")</f>
        <v/>
      </c>
      <c r="GO31" s="150" t="str">
        <f>IF(Tbl.Kosten[[#This Row],[Pnr.]]=GO$7,Tbl.Kosten[[#This Row],[Te financieren]],"")</f>
        <v/>
      </c>
      <c r="GP31" s="150" t="str">
        <f>IF(Tbl.Kosten[[#This Row],[Pnr.]]=GP$7,Tbl.Kosten[[#This Row],[Te financieren]],"")</f>
        <v/>
      </c>
      <c r="GQ31" s="150" t="str">
        <f>IF(Tbl.Kosten[[#This Row],[Pnr.]]=GQ$7,Tbl.Kosten[[#This Row],[Te financieren]],"")</f>
        <v/>
      </c>
      <c r="GR31" s="150" t="str">
        <f>IF(Tbl.Kosten[[#This Row],[Pnr.]]=GR$7,Tbl.Kosten[[#This Row],[Te financieren]],"")</f>
        <v/>
      </c>
      <c r="GS31" s="150" t="str">
        <f>IF(Tbl.Kosten[[#This Row],[Pnr.]]=GS$7,Tbl.Kosten[[#This Row],[Te financieren]],"")</f>
        <v/>
      </c>
      <c r="GT31" s="150" t="str">
        <f>IF(Tbl.Kosten[[#This Row],[Pnr.]]=GT$7,Tbl.Kosten[[#This Row],[Te financieren]],"")</f>
        <v/>
      </c>
      <c r="GU31" s="150" t="str">
        <f>IF(Tbl.Kosten[[#This Row],[Pnr.]]=GU$7,Tbl.Kosten[[#This Row],[Te financieren]],"")</f>
        <v/>
      </c>
      <c r="GV31" s="150" t="str">
        <f>IF(Tbl.Kosten[[#This Row],[Pnr.]]=GV$7,Tbl.Kosten[[#This Row],[Te financieren]],"")</f>
        <v/>
      </c>
      <c r="GW31" s="150" t="str">
        <f>IF(Tbl.Kosten[[#This Row],[Pnr.]]=GW$7,Tbl.Kosten[[#This Row],[Te financieren]],"")</f>
        <v/>
      </c>
      <c r="GX31" s="150" t="str">
        <f>IF(Tbl.Kosten[[#This Row],[Pnr.]]=GX$7,Tbl.Kosten[[#This Row],[Te financieren]],"")</f>
        <v/>
      </c>
      <c r="GY31" s="150" t="str">
        <f>IF(Tbl.Kosten[[#This Row],[Pnr.]]=GY$7,Tbl.Kosten[[#This Row],[Te financieren]],"")</f>
        <v/>
      </c>
      <c r="GZ31" s="150" t="str">
        <f>IF(Tbl.Kosten[[#This Row],[Pnr.]]=GZ$7,Tbl.Kosten[[#This Row],[Te financieren]],"")</f>
        <v/>
      </c>
      <c r="HA31" s="150" t="str">
        <f>IF(Tbl.Kosten[[#This Row],[Pnr.]]=HA$7,Tbl.Kosten[[#This Row],[Te financieren]],"")</f>
        <v/>
      </c>
      <c r="HB31" s="150" t="str">
        <f>IF(Tbl.Kosten[[#This Row],[Pnr.]]=HB$7,Tbl.Kosten[[#This Row],[Te financieren]],"")</f>
        <v/>
      </c>
      <c r="HC31" s="150" t="str">
        <f>IF(Tbl.Kosten[[#This Row],[Pnr.]]=HC$7,Tbl.Kosten[[#This Row],[Te financieren]],"")</f>
        <v/>
      </c>
      <c r="HD31" s="150" t="str">
        <f>IF(Tbl.Kosten[[#This Row],[Pnr.]]=HD$7,Tbl.Kosten[[#This Row],[Te financieren]],"")</f>
        <v/>
      </c>
      <c r="HE31" s="150" t="str">
        <f>IF(Tbl.Kosten[[#This Row],[Pnr.]]=HE$7,Tbl.Kosten[[#This Row],[Te financieren]],"")</f>
        <v/>
      </c>
      <c r="HF31" s="150" t="str">
        <f>IF(Tbl.Kosten[[#This Row],[Pnr.]]=HF$7,Tbl.Kosten[[#This Row],[Te financieren]],"")</f>
        <v/>
      </c>
      <c r="HG31" s="150" t="str">
        <f>IF(Tbl.Kosten[[#This Row],[Pnr.]]=HG$7,Tbl.Kosten[[#This Row],[Te financieren]],"")</f>
        <v/>
      </c>
      <c r="HH31" s="150" t="str">
        <f>IF(Tbl.Kosten[[#This Row],[Pnr.]]=HH$7,Tbl.Kosten[[#This Row],[Te financieren]],"")</f>
        <v/>
      </c>
      <c r="HI31" s="150" t="str">
        <f>IF(Tbl.Kosten[[#This Row],[Pnr.]]=HI$7,Tbl.Kosten[[#This Row],[Te financieren]],"")</f>
        <v/>
      </c>
      <c r="HJ31" s="150" t="str">
        <f>IF(Tbl.Kosten[[#This Row],[Pnr.]]=HJ$7,Tbl.Kosten[[#This Row],[Te financieren]],"")</f>
        <v/>
      </c>
      <c r="HK31" s="150" t="str">
        <f>IF(Tbl.Kosten[[#This Row],[Pnr.]]=HK$7,Tbl.Kosten[[#This Row],[Te financieren]],"")</f>
        <v/>
      </c>
      <c r="HL31" s="150" t="str">
        <f>IF(Tbl.Kosten[[#This Row],[Pnr.]]=HL$7,Tbl.Kosten[[#This Row],[Te financieren]],"")</f>
        <v/>
      </c>
      <c r="HM31" s="150" t="str">
        <f>IF(Tbl.Kosten[[#This Row],[Pnr.]]=HM$7,Tbl.Kosten[[#This Row],[Te financieren]],"")</f>
        <v/>
      </c>
      <c r="HN31" s="150" t="str">
        <f>IF(Tbl.Kosten[[#This Row],[Pnr.]]=HN$7,Tbl.Kosten[[#This Row],[Te financieren]],"")</f>
        <v/>
      </c>
      <c r="HO31" s="150" t="str">
        <f>IF(Tbl.Kosten[[#This Row],[Pnr.]]=HO$7,Tbl.Kosten[[#This Row],[Te financieren]],"")</f>
        <v/>
      </c>
      <c r="HP31" s="150" t="str">
        <f>IF(Tbl.Kosten[[#This Row],[Pnr.]]=HP$7,Tbl.Kosten[[#This Row],[Te financieren]],"")</f>
        <v/>
      </c>
      <c r="HQ31" s="150" t="str">
        <f>IF(Tbl.Kosten[[#This Row],[Pnr.]]=HQ$7,Tbl.Kosten[[#This Row],[Te financieren]],"")</f>
        <v/>
      </c>
      <c r="HR31" s="150" t="str">
        <f>IF(Tbl.Kosten[[#This Row],[Pnr.]]=HR$7,Tbl.Kosten[[#This Row],[Te financieren]],"")</f>
        <v/>
      </c>
      <c r="HS31" s="150" t="str">
        <f>IF(Tbl.Kosten[[#This Row],[Pnr.]]=HS$7,Tbl.Kosten[[#This Row],[Te financieren]],"")</f>
        <v/>
      </c>
      <c r="HT31" s="150" t="str">
        <f>IF(Tbl.Kosten[[#This Row],[Pnr.]]=HT$7,Tbl.Kosten[[#This Row],[Te financieren]],"")</f>
        <v/>
      </c>
      <c r="HU31" s="150" t="str">
        <f>IF(Tbl.Kosten[[#This Row],[Pnr.]]=HU$7,Tbl.Kosten[[#This Row],[Te financieren]],"")</f>
        <v/>
      </c>
      <c r="HV31" s="150" t="str">
        <f>IF(Tbl.Kosten[[#This Row],[Pnr.]]=HV$7,Tbl.Kosten[[#This Row],[Te financieren]],"")</f>
        <v/>
      </c>
      <c r="HW31" s="150" t="str">
        <f>IF(Tbl.Kosten[[#This Row],[Pnr.]]=HW$7,Tbl.Kosten[[#This Row],[Te financieren]],"")</f>
        <v/>
      </c>
    </row>
    <row r="32" spans="2:231" x14ac:dyDescent="0.3">
      <c r="B32" s="134"/>
      <c r="C32" s="137"/>
      <c r="D32" s="136"/>
      <c r="E32" s="261"/>
      <c r="F32" s="135"/>
      <c r="G32" s="11" t="str">
        <f>IF(Tbl.Kosten[[#This Row],[Medewerker e/o 
functie]]&lt;&gt;"",_xlfn.XLOOKUP(Tbl.Kosten[[#This Row],[Medewerker e/o 
functie]],Tbl.Uurtarief[Medewerker en/of functie],Tbl.Uurtarief[Uurtarief],"",0,1),"")</f>
        <v/>
      </c>
      <c r="H32" s="121">
        <f>IFERROR(Tbl.Kosten[[#This Row],[Uren]]*Tbl.Kosten[[#This Row],[Uurtarief]],0)</f>
        <v>0</v>
      </c>
      <c r="I32" s="119" t="str">
        <f>IF(Tbl.Kosten[[#This Row],[Subtotaal uren]]&lt;&gt;0,_xlfn.XLOOKUP(Tbl.Kosten[[#This Row],[Medewerker e/o 
functie]],Tbl.Uurtarief[Medewerker en/of functie],Tbl.Uurtarief[Kostensoort arbeid],"",0,1),"")</f>
        <v/>
      </c>
      <c r="J32" s="137"/>
      <c r="K32" s="135"/>
      <c r="L32" s="139" t="str">
        <f>IF(Tbl.Kosten[[#This Row],[Activum]]&lt;&gt;"",_xlfn.XLOOKUP(Tbl.Kosten[[#This Row],[Activum]],Tbl.Afschrijvingskosten[Activum],Tbl.Afschrijvingskosten[Tarief per afschrijvings-eenheid],"",0,1),"")</f>
        <v/>
      </c>
      <c r="M32" s="122">
        <f>IFERROR(Tbl.Kosten[[#This Row],[Een-
heden]]*Tbl.Kosten[[#This Row],[Afschrijvings-
tarief]],0)</f>
        <v>0</v>
      </c>
      <c r="N32" s="122" t="str">
        <f>IF(Tbl.Kosten[[#This Row],[Subtotaal afschrijving]]&lt;&gt;0,Lijsten!$A$7,"")</f>
        <v/>
      </c>
      <c r="O32" s="140"/>
      <c r="P32" s="135"/>
      <c r="Q32" s="138"/>
      <c r="R32" s="122">
        <f>IFERROR(Tbl.Kosten[[#This Row],[Aantal]]*Tbl.Kosten[[#This Row],[Tarief]],0)</f>
        <v>0</v>
      </c>
      <c r="S32" s="8">
        <f>IFERROR(Tbl.Kosten[[#This Row],[Subtotaal overige kosten]]+Tbl.Kosten[[#This Row],[Subtotaal uren]]+Tbl.Kosten[[#This Row],[Subtotaal afschrijving]],0)</f>
        <v>0</v>
      </c>
      <c r="T32" s="8">
        <f>IFERROR(Tbl.Kosten[[#This Row],[Totaal kosten]]*Tbl.Kosten[[#This Row],[Subsidie%]],0)</f>
        <v>0</v>
      </c>
      <c r="U32" s="4" t="str" cm="1">
        <f t="array" ref="U32">IFERROR(_xlfn.IFS(Tbl.Kosten[[#This Row],[Subtotaal uren]]&lt;&gt;0,Tbl.Kosten[[#This Row],[Kostensoort arbeid]],Tbl.Kosten[[#This Row],[Subtotaal afschrijving]]&lt;&gt;0,Tbl.Kosten[[#This Row],[Kostensoort afschrijving]],Tbl.Kosten[[#This Row],[Subtotaal overige kosten]]&lt;&gt;0,Tbl.Kosten[[#This Row],[Kostensoort overig]]),"")</f>
        <v/>
      </c>
      <c r="V32" s="4" t="str">
        <f>IFERROR(_xlfn.XLOOKUP(Tbl.Kosten[[#This Row],[Activiteitencode]],Tbl.Activiteiten[Activiteitcode],Tbl.Activiteiten[Werkpakketcode],"",0,1),"")</f>
        <v/>
      </c>
      <c r="W32" s="4" t="str">
        <f>IFERROR(_xlfn.XLOOKUP(Tbl.Kosten[[#This Row],[Werkpakketcode]],Tbl.Werkpakketten[Werkpakketcode],Tbl.Werkpakketten[Subsidiabele activiteit],"",0,1),"")</f>
        <v/>
      </c>
      <c r="X32" s="12">
        <f>IFERROR(_xlfn.XLOOKUP(Tbl.Kosten[[#This Row],[Sanr.]],Tbl.Subsidiehoogte[SAnr.],Tbl.Subsidiehoogte[Sub. Percentage],0,0,1),0)</f>
        <v>0</v>
      </c>
      <c r="Y32" s="144" t="str">
        <f>IFERROR(_xlfn.XLOOKUP(Tbl.Kosten[[#This Row],[Partnercode]],Tbl.Projectpartners[Partnercode],Tbl.Projectpartners[PNr.],"",0,1),"")</f>
        <v>P1</v>
      </c>
      <c r="Z32" s="148">
        <f>IF(Tbl.Kosten[[#This Row],[Pnr.]]=Z$7,Tbl.Kosten[[#This Row],[Totaal kosten]],"")</f>
        <v>0</v>
      </c>
      <c r="AA32" s="148" t="str">
        <f>IF(Tbl.Kosten[[#This Row],[Pnr.]]=AA$7,Tbl.Kosten[[#This Row],[Totaal kosten]],"")</f>
        <v/>
      </c>
      <c r="AB32" s="148" t="str">
        <f>IF(Tbl.Kosten[[#This Row],[Pnr.]]=AB$7,Tbl.Kosten[[#This Row],[Totaal kosten]],"")</f>
        <v/>
      </c>
      <c r="AC32" s="148" t="str">
        <f>IF(Tbl.Kosten[[#This Row],[Pnr.]]=AC$7,Tbl.Kosten[[#This Row],[Totaal kosten]],"")</f>
        <v/>
      </c>
      <c r="AD32" s="148" t="str">
        <f>IF(Tbl.Kosten[[#This Row],[Pnr.]]=AD$7,Tbl.Kosten[[#This Row],[Totaal kosten]],"")</f>
        <v/>
      </c>
      <c r="AE32" s="148" t="str">
        <f>IF(Tbl.Kosten[[#This Row],[Pnr.]]=AE$7,Tbl.Kosten[[#This Row],[Totaal kosten]],"")</f>
        <v/>
      </c>
      <c r="AF32" s="148" t="str">
        <f>IF(Tbl.Kosten[[#This Row],[Pnr.]]=AF$7,Tbl.Kosten[[#This Row],[Totaal kosten]],"")</f>
        <v/>
      </c>
      <c r="AG32" s="148" t="str">
        <f>IF(Tbl.Kosten[[#This Row],[Pnr.]]=AG$7,Tbl.Kosten[[#This Row],[Totaal kosten]],"")</f>
        <v/>
      </c>
      <c r="AH32" s="148" t="str">
        <f>IF(Tbl.Kosten[[#This Row],[Pnr.]]=AH$7,Tbl.Kosten[[#This Row],[Totaal kosten]],"")</f>
        <v/>
      </c>
      <c r="AI32" s="148" t="str">
        <f>IF(Tbl.Kosten[[#This Row],[Pnr.]]=AI$7,Tbl.Kosten[[#This Row],[Totaal kosten]],"")</f>
        <v/>
      </c>
      <c r="AJ32" s="148" t="str">
        <f>IF(Tbl.Kosten[[#This Row],[Pnr.]]=AJ$7,Tbl.Kosten[[#This Row],[Totaal kosten]],"")</f>
        <v/>
      </c>
      <c r="AK32" s="148" t="str">
        <f>IF(Tbl.Kosten[[#This Row],[Pnr.]]=AK$7,Tbl.Kosten[[#This Row],[Totaal kosten]],"")</f>
        <v/>
      </c>
      <c r="AL32" s="148" t="str">
        <f>IF(Tbl.Kosten[[#This Row],[Pnr.]]=AL$7,Tbl.Kosten[[#This Row],[Totaal kosten]],"")</f>
        <v/>
      </c>
      <c r="AM32" s="148" t="str">
        <f>IF(Tbl.Kosten[[#This Row],[Pnr.]]=AM$7,Tbl.Kosten[[#This Row],[Totaal kosten]],"")</f>
        <v/>
      </c>
      <c r="AN32" s="148" t="str">
        <f>IF(Tbl.Kosten[[#This Row],[Pnr.]]=AN$7,Tbl.Kosten[[#This Row],[Totaal kosten]],"")</f>
        <v/>
      </c>
      <c r="AO32" s="148" t="str">
        <f>IF(Tbl.Kosten[[#This Row],[Pnr.]]=AO$7,Tbl.Kosten[[#This Row],[Totaal kosten]],"")</f>
        <v/>
      </c>
      <c r="AP32" s="148" t="str">
        <f>IF(Tbl.Kosten[[#This Row],[Pnr.]]=AP$7,Tbl.Kosten[[#This Row],[Totaal kosten]],"")</f>
        <v/>
      </c>
      <c r="AQ32" s="148" t="str">
        <f>IF(Tbl.Kosten[[#This Row],[Pnr.]]=AQ$7,Tbl.Kosten[[#This Row],[Totaal kosten]],"")</f>
        <v/>
      </c>
      <c r="AR32" s="148" t="str">
        <f>IF(Tbl.Kosten[[#This Row],[Pnr.]]=AR$7,Tbl.Kosten[[#This Row],[Totaal kosten]],"")</f>
        <v/>
      </c>
      <c r="AS32" s="148" t="str">
        <f>IF(Tbl.Kosten[[#This Row],[Pnr.]]=AS$7,Tbl.Kosten[[#This Row],[Totaal kosten]],"")</f>
        <v/>
      </c>
      <c r="AT32" s="148" t="str">
        <f>IF(Tbl.Kosten[[#This Row],[Pnr.]]=AT$7,Tbl.Kosten[[#This Row],[Totaal kosten]],"")</f>
        <v/>
      </c>
      <c r="AU32" s="148" t="str">
        <f>IF(Tbl.Kosten[[#This Row],[Pnr.]]=AU$7,Tbl.Kosten[[#This Row],[Totaal kosten]],"")</f>
        <v/>
      </c>
      <c r="AV32" s="148" t="str">
        <f>IF(Tbl.Kosten[[#This Row],[Pnr.]]=AV$7,Tbl.Kosten[[#This Row],[Totaal kosten]],"")</f>
        <v/>
      </c>
      <c r="AW32" s="148" t="str">
        <f>IF(Tbl.Kosten[[#This Row],[Pnr.]]=AW$7,Tbl.Kosten[[#This Row],[Totaal kosten]],"")</f>
        <v/>
      </c>
      <c r="AX32" s="148" t="str">
        <f>IF(Tbl.Kosten[[#This Row],[Pnr.]]=AX$7,Tbl.Kosten[[#This Row],[Totaal kosten]],"")</f>
        <v/>
      </c>
      <c r="AY32" s="148" t="str">
        <f>IF(Tbl.Kosten[[#This Row],[Pnr.]]=AY$7,Tbl.Kosten[[#This Row],[Totaal kosten]],"")</f>
        <v/>
      </c>
      <c r="AZ32" s="148" t="str">
        <f>IF(Tbl.Kosten[[#This Row],[Pnr.]]=AZ$7,Tbl.Kosten[[#This Row],[Totaal kosten]],"")</f>
        <v/>
      </c>
      <c r="BA32" s="148" t="str">
        <f>IF(Tbl.Kosten[[#This Row],[Pnr.]]=BA$7,Tbl.Kosten[[#This Row],[Totaal kosten]],"")</f>
        <v/>
      </c>
      <c r="BB32" s="148" t="str">
        <f>IF(Tbl.Kosten[[#This Row],[Pnr.]]=BB$7,Tbl.Kosten[[#This Row],[Totaal kosten]],"")</f>
        <v/>
      </c>
      <c r="BC32" s="148" t="str">
        <f>IF(Tbl.Kosten[[#This Row],[Pnr.]]=BC$7,Tbl.Kosten[[#This Row],[Totaal kosten]],"")</f>
        <v/>
      </c>
      <c r="BD32" s="148" t="str">
        <f>IF(Tbl.Kosten[[#This Row],[Pnr.]]=BD$7,Tbl.Kosten[[#This Row],[Totaal kosten]],"")</f>
        <v/>
      </c>
      <c r="BE32" s="148" t="str">
        <f>IF(Tbl.Kosten[[#This Row],[Pnr.]]=BE$7,Tbl.Kosten[[#This Row],[Totaal kosten]],"")</f>
        <v/>
      </c>
      <c r="BF32" s="148" t="str">
        <f>IF(Tbl.Kosten[[#This Row],[Pnr.]]=BF$7,Tbl.Kosten[[#This Row],[Totaal kosten]],"")</f>
        <v/>
      </c>
      <c r="BG32" s="148" t="str">
        <f>IF(Tbl.Kosten[[#This Row],[Pnr.]]=BG$7,Tbl.Kosten[[#This Row],[Totaal kosten]],"")</f>
        <v/>
      </c>
      <c r="BH32" s="148" t="str">
        <f>IF(Tbl.Kosten[[#This Row],[Pnr.]]=BH$7,Tbl.Kosten[[#This Row],[Totaal kosten]],"")</f>
        <v/>
      </c>
      <c r="BI32" s="148" t="str">
        <f>IF(Tbl.Kosten[[#This Row],[Pnr.]]=BI$7,Tbl.Kosten[[#This Row],[Totaal kosten]],"")</f>
        <v/>
      </c>
      <c r="BJ32" s="148" t="str">
        <f>IF(Tbl.Kosten[[#This Row],[Pnr.]]=BJ$7,Tbl.Kosten[[#This Row],[Totaal kosten]],"")</f>
        <v/>
      </c>
      <c r="BK32" s="148" t="str">
        <f>IF(Tbl.Kosten[[#This Row],[Pnr.]]=BK$7,Tbl.Kosten[[#This Row],[Totaal kosten]],"")</f>
        <v/>
      </c>
      <c r="BL32" s="148" t="str">
        <f>IF(Tbl.Kosten[[#This Row],[Pnr.]]=BL$7,Tbl.Kosten[[#This Row],[Totaal kosten]],"")</f>
        <v/>
      </c>
      <c r="BM32" s="148" t="str">
        <f>IF(Tbl.Kosten[[#This Row],[Pnr.]]=BM$7,Tbl.Kosten[[#This Row],[Totaal kosten]],"")</f>
        <v/>
      </c>
      <c r="BN32" s="148" t="str">
        <f>IF(Tbl.Kosten[[#This Row],[Pnr.]]=BN$7,Tbl.Kosten[[#This Row],[Totaal kosten]],"")</f>
        <v/>
      </c>
      <c r="BO32" s="148" t="str">
        <f>IF(Tbl.Kosten[[#This Row],[Pnr.]]=BO$7,Tbl.Kosten[[#This Row],[Totaal kosten]],"")</f>
        <v/>
      </c>
      <c r="BP32" s="148" t="str">
        <f>IF(Tbl.Kosten[[#This Row],[Pnr.]]=BP$7,Tbl.Kosten[[#This Row],[Totaal kosten]],"")</f>
        <v/>
      </c>
      <c r="BQ32" s="148" t="str">
        <f>IF(Tbl.Kosten[[#This Row],[Pnr.]]=BQ$7,Tbl.Kosten[[#This Row],[Totaal kosten]],"")</f>
        <v/>
      </c>
      <c r="BR32" s="148" t="str">
        <f>IF(Tbl.Kosten[[#This Row],[Pnr.]]=BR$7,Tbl.Kosten[[#This Row],[Totaal kosten]],"")</f>
        <v/>
      </c>
      <c r="BS32" s="148" t="str">
        <f>IF(Tbl.Kosten[[#This Row],[Pnr.]]=BS$7,Tbl.Kosten[[#This Row],[Totaal kosten]],"")</f>
        <v/>
      </c>
      <c r="BT32" s="148" t="str">
        <f>IF(Tbl.Kosten[[#This Row],[Pnr.]]=BT$7,Tbl.Kosten[[#This Row],[Totaal kosten]],"")</f>
        <v/>
      </c>
      <c r="BU32" s="148" t="str">
        <f>IF(Tbl.Kosten[[#This Row],[Pnr.]]=BU$7,Tbl.Kosten[[#This Row],[Totaal kosten]],"")</f>
        <v/>
      </c>
      <c r="BV32" s="148" t="str">
        <f>IF(Tbl.Kosten[[#This Row],[Pnr.]]=BV$7,Tbl.Kosten[[#This Row],[Totaal kosten]],"")</f>
        <v/>
      </c>
      <c r="BW32" s="148" t="str">
        <f>IF(Tbl.Kosten[[#This Row],[Pnr.]]=BW$7,Tbl.Kosten[[#This Row],[Totaal kosten]],"")</f>
        <v/>
      </c>
      <c r="BX32" s="148" t="str">
        <f>IFERROR(_xlfn.XLOOKUP(Tbl.Kosten[[#This Row],[Werkpakketcode]],Tbl.Werkpakketten[Werkpakketcode],Tbl.Werkpakketten[WPnr.],"",0,1),"")</f>
        <v/>
      </c>
      <c r="BY32" s="148" t="str">
        <f>IF(Tbl.Kosten[[#This Row],[WPnr.]]=BY$7,Tbl.Kosten[[#This Row],[Totaal kosten]],"")</f>
        <v/>
      </c>
      <c r="BZ32" s="148" t="str">
        <f>IF(Tbl.Kosten[[#This Row],[WPnr.]]=BZ$7,Tbl.Kosten[[#This Row],[Totaal kosten]],"")</f>
        <v/>
      </c>
      <c r="CA32" s="148" t="str">
        <f>IF(Tbl.Kosten[[#This Row],[WPnr.]]=CA$7,Tbl.Kosten[[#This Row],[Totaal kosten]],"")</f>
        <v/>
      </c>
      <c r="CB32" s="148" t="str">
        <f>IF(Tbl.Kosten[[#This Row],[WPnr.]]=CB$7,Tbl.Kosten[[#This Row],[Totaal kosten]],"")</f>
        <v/>
      </c>
      <c r="CC32" s="148" t="str">
        <f>IF(Tbl.Kosten[[#This Row],[WPnr.]]=CC$7,Tbl.Kosten[[#This Row],[Totaal kosten]],"")</f>
        <v/>
      </c>
      <c r="CD32" s="148" t="str">
        <f>IF(Tbl.Kosten[[#This Row],[WPnr.]]=CD$7,Tbl.Kosten[[#This Row],[Totaal kosten]],"")</f>
        <v/>
      </c>
      <c r="CE32" s="148" t="str">
        <f>IF(Tbl.Kosten[[#This Row],[WPnr.]]=CE$7,Tbl.Kosten[[#This Row],[Totaal kosten]],"")</f>
        <v/>
      </c>
      <c r="CF32" s="148" t="str">
        <f>IF(Tbl.Kosten[[#This Row],[WPnr.]]=CF$7,Tbl.Kosten[[#This Row],[Totaal kosten]],"")</f>
        <v/>
      </c>
      <c r="CG32" s="148" t="str">
        <f>IF(Tbl.Kosten[[#This Row],[WPnr.]]=CG$7,Tbl.Kosten[[#This Row],[Totaal kosten]],"")</f>
        <v/>
      </c>
      <c r="CH32" s="148" t="str">
        <f>IF(Tbl.Kosten[[#This Row],[WPnr.]]=CH$7,Tbl.Kosten[[#This Row],[Totaal kosten]],"")</f>
        <v/>
      </c>
      <c r="CI32" s="148" t="str">
        <f>IF(Tbl.Kosten[[#This Row],[WPnr.]]=CI$7,Tbl.Kosten[[#This Row],[Totaal kosten]],"")</f>
        <v/>
      </c>
      <c r="CJ32" s="148" t="str">
        <f>IF(Tbl.Kosten[[#This Row],[WPnr.]]=CJ$7,Tbl.Kosten[[#This Row],[Totaal kosten]],"")</f>
        <v/>
      </c>
      <c r="CK32" s="148" t="str">
        <f>IF(Tbl.Kosten[[#This Row],[WPnr.]]=CK$7,Tbl.Kosten[[#This Row],[Totaal kosten]],"")</f>
        <v/>
      </c>
      <c r="CL32" s="148" t="str">
        <f>IF(Tbl.Kosten[[#This Row],[WPnr.]]=CL$7,Tbl.Kosten[[#This Row],[Totaal kosten]],"")</f>
        <v/>
      </c>
      <c r="CM32" s="148" t="str">
        <f>IF(Tbl.Kosten[[#This Row],[WPnr.]]=CM$7,Tbl.Kosten[[#This Row],[Totaal kosten]],"")</f>
        <v/>
      </c>
      <c r="CN32" s="148" t="str">
        <f>IF(Tbl.Kosten[[#This Row],[WPnr.]]=CN$7,Tbl.Kosten[[#This Row],[Totaal kosten]],"")</f>
        <v/>
      </c>
      <c r="CO32" s="148" t="str">
        <f>IF(Tbl.Kosten[[#This Row],[WPnr.]]=CO$7,Tbl.Kosten[[#This Row],[Totaal kosten]],"")</f>
        <v/>
      </c>
      <c r="CP32" s="148" t="str">
        <f>IF(Tbl.Kosten[[#This Row],[WPnr.]]=CP$7,Tbl.Kosten[[#This Row],[Totaal kosten]],"")</f>
        <v/>
      </c>
      <c r="CQ32" s="148" t="str">
        <f>IF(Tbl.Kosten[[#This Row],[WPnr.]]=CQ$7,Tbl.Kosten[[#This Row],[Totaal kosten]],"")</f>
        <v/>
      </c>
      <c r="CR32" s="148" t="str">
        <f>IF(Tbl.Kosten[[#This Row],[WPnr.]]=CR$7,Tbl.Kosten[[#This Row],[Totaal kosten]],"")</f>
        <v/>
      </c>
      <c r="CS32" s="148" t="str">
        <f>IF(Tbl.Kosten[[#This Row],[WPnr.]]=CS$7,Tbl.Kosten[[#This Row],[Totaal kosten]],"")</f>
        <v/>
      </c>
      <c r="CT32" s="148" t="str">
        <f>IF(Tbl.Kosten[[#This Row],[WPnr.]]=CT$7,Tbl.Kosten[[#This Row],[Totaal kosten]],"")</f>
        <v/>
      </c>
      <c r="CU32" s="148" t="str">
        <f>IF(Tbl.Kosten[[#This Row],[WPnr.]]=CU$7,Tbl.Kosten[[#This Row],[Totaal kosten]],"")</f>
        <v/>
      </c>
      <c r="CV32" s="148" t="str">
        <f>IF(Tbl.Kosten[[#This Row],[WPnr.]]=CV$7,Tbl.Kosten[[#This Row],[Totaal kosten]],"")</f>
        <v/>
      </c>
      <c r="CW32" s="148" t="str">
        <f>IF(Tbl.Kosten[[#This Row],[WPnr.]]=CW$7,Tbl.Kosten[[#This Row],[Totaal kosten]],"")</f>
        <v/>
      </c>
      <c r="CX32" s="148" t="str">
        <f>IF(Tbl.Kosten[[#This Row],[WPnr.]]=CX$7,Tbl.Kosten[[#This Row],[Totaal kosten]],"")</f>
        <v/>
      </c>
      <c r="CY32" s="148" t="str">
        <f>IF(Tbl.Kosten[[#This Row],[WPnr.]]=CY$7,Tbl.Kosten[[#This Row],[Totaal kosten]],"")</f>
        <v/>
      </c>
      <c r="CZ32" s="148" t="str">
        <f>IF(Tbl.Kosten[[#This Row],[WPnr.]]=CZ$7,Tbl.Kosten[[#This Row],[Totaal kosten]],"")</f>
        <v/>
      </c>
      <c r="DA32" s="148" t="str">
        <f>IF(Tbl.Kosten[[#This Row],[WPnr.]]=DA$7,Tbl.Kosten[[#This Row],[Totaal kosten]],"")</f>
        <v/>
      </c>
      <c r="DB32" s="148" t="str">
        <f>IF(Tbl.Kosten[[#This Row],[WPnr.]]=DB$7,Tbl.Kosten[[#This Row],[Totaal kosten]],"")</f>
        <v/>
      </c>
      <c r="DC32" s="148" t="str">
        <f>IF(Tbl.Kosten[[#This Row],[WPnr.]]=DC$7,Tbl.Kosten[[#This Row],[Totaal kosten]],"")</f>
        <v/>
      </c>
      <c r="DD32" s="148" t="str">
        <f>IF(Tbl.Kosten[[#This Row],[WPnr.]]=DD$7,Tbl.Kosten[[#This Row],[Totaal kosten]],"")</f>
        <v/>
      </c>
      <c r="DE32" s="148" t="str">
        <f>IF(Tbl.Kosten[[#This Row],[WPnr.]]=DE$7,Tbl.Kosten[[#This Row],[Totaal kosten]],"")</f>
        <v/>
      </c>
      <c r="DF32" s="148" t="str">
        <f>IF(Tbl.Kosten[[#This Row],[WPnr.]]=DF$7,Tbl.Kosten[[#This Row],[Totaal kosten]],"")</f>
        <v/>
      </c>
      <c r="DG32" s="148" t="str">
        <f>IF(Tbl.Kosten[[#This Row],[WPnr.]]=DG$7,Tbl.Kosten[[#This Row],[Totaal kosten]],"")</f>
        <v/>
      </c>
      <c r="DH32" s="148" t="str">
        <f>IF(Tbl.Kosten[[#This Row],[WPnr.]]=DH$7,Tbl.Kosten[[#This Row],[Totaal kosten]],"")</f>
        <v/>
      </c>
      <c r="DI32" s="148" t="str">
        <f>IF(Tbl.Kosten[[#This Row],[WPnr.]]=DI$7,Tbl.Kosten[[#This Row],[Totaal kosten]],"")</f>
        <v/>
      </c>
      <c r="DJ32" s="148" t="str">
        <f>IF(Tbl.Kosten[[#This Row],[WPnr.]]=DJ$7,Tbl.Kosten[[#This Row],[Totaal kosten]],"")</f>
        <v/>
      </c>
      <c r="DK32" s="148" t="str">
        <f>IF(Tbl.Kosten[[#This Row],[WPnr.]]=DK$7,Tbl.Kosten[[#This Row],[Totaal kosten]],"")</f>
        <v/>
      </c>
      <c r="DL32" s="148" t="str">
        <f>IF(Tbl.Kosten[[#This Row],[WPnr.]]=DL$7,Tbl.Kosten[[#This Row],[Totaal kosten]],"")</f>
        <v/>
      </c>
      <c r="DM32" s="148" t="str">
        <f>IF(Tbl.Kosten[[#This Row],[WPnr.]]=DM$7,Tbl.Kosten[[#This Row],[Totaal kosten]],"")</f>
        <v/>
      </c>
      <c r="DN32" s="148" t="str">
        <f>IF(Tbl.Kosten[[#This Row],[WPnr.]]=DN$7,Tbl.Kosten[[#This Row],[Totaal kosten]],"")</f>
        <v/>
      </c>
      <c r="DO32" s="148" t="str">
        <f>IF(Tbl.Kosten[[#This Row],[WPnr.]]=DO$7,Tbl.Kosten[[#This Row],[Totaal kosten]],"")</f>
        <v/>
      </c>
      <c r="DP32" s="148" t="str">
        <f>IF(Tbl.Kosten[[#This Row],[WPnr.]]=DP$7,Tbl.Kosten[[#This Row],[Totaal kosten]],"")</f>
        <v/>
      </c>
      <c r="DQ32" s="148" t="str">
        <f>IF(Tbl.Kosten[[#This Row],[WPnr.]]=DQ$7,Tbl.Kosten[[#This Row],[Totaal kosten]],"")</f>
        <v/>
      </c>
      <c r="DR32" s="148" t="str">
        <f>IF(Tbl.Kosten[[#This Row],[WPnr.]]=DR$7,Tbl.Kosten[[#This Row],[Totaal kosten]],"")</f>
        <v/>
      </c>
      <c r="DS32" s="148" t="str">
        <f>IF(Tbl.Kosten[[#This Row],[WPnr.]]=DS$7,Tbl.Kosten[[#This Row],[Totaal kosten]],"")</f>
        <v/>
      </c>
      <c r="DT32" s="148" t="str">
        <f>IF(Tbl.Kosten[[#This Row],[WPnr.]]=DT$7,Tbl.Kosten[[#This Row],[Totaal kosten]],"")</f>
        <v/>
      </c>
      <c r="DU32" s="148" t="str">
        <f>IF(Tbl.Kosten[[#This Row],[WPnr.]]=DU$7,Tbl.Kosten[[#This Row],[Totaal kosten]],"")</f>
        <v/>
      </c>
      <c r="DV32" s="148" t="str">
        <f>IF(Tbl.Kosten[[#This Row],[WPnr.]]=DV$7,Tbl.Kosten[[#This Row],[Totaal kosten]],"")</f>
        <v/>
      </c>
      <c r="DW32" s="150" t="str">
        <f>IFERROR(_xlfn.XLOOKUP(Tbl.Kosten[[#This Row],[Kostensoort]],Tbl.Kostensoorten[Kostensoorten],Tbl.Kostensoorten[KSnr.],"",0,1),"")</f>
        <v/>
      </c>
      <c r="DX32" s="150" t="str">
        <f>IF(Tbl.Kosten[[#This Row],[KSnr.]]=DX$7,Tbl.Kosten[[#This Row],[Totaal kosten]],"")</f>
        <v/>
      </c>
      <c r="DY32" s="150" t="str">
        <f>IF(Tbl.Kosten[[#This Row],[KSnr.]]=DY$7,Tbl.Kosten[[#This Row],[Totaal kosten]],"")</f>
        <v/>
      </c>
      <c r="DZ32" s="150" t="str">
        <f>IF(Tbl.Kosten[[#This Row],[KSnr.]]=DZ$7,Tbl.Kosten[[#This Row],[Totaal kosten]],"")</f>
        <v/>
      </c>
      <c r="EA32" s="150" t="str">
        <f>IF(Tbl.Kosten[[#This Row],[KSnr.]]=EA$7,Tbl.Kosten[[#This Row],[Totaal kosten]],"")</f>
        <v/>
      </c>
      <c r="EB32" s="150" t="str">
        <f>IF(Tbl.Kosten[[#This Row],[KSnr.]]=EB$7,Tbl.Kosten[[#This Row],[Totaal kosten]],"")</f>
        <v/>
      </c>
      <c r="EC32" s="150" t="str">
        <f>IF(Tbl.Kosten[[#This Row],[KSnr.]]=EC$7,Tbl.Kosten[[#This Row],[Totaal kosten]],"")</f>
        <v/>
      </c>
      <c r="ED32" s="150" t="str">
        <f>IF(Tbl.Kosten[[#This Row],[KSnr.]]=ED$7,Tbl.Kosten[[#This Row],[Totaal kosten]],"")</f>
        <v/>
      </c>
      <c r="EE32" s="150" t="str">
        <f>IF(Tbl.Kosten[[#This Row],[KSnr.]]=EE$7,Tbl.Kosten[[#This Row],[Totaal kosten]],"")</f>
        <v/>
      </c>
      <c r="EF32" s="150" t="str">
        <f>IF(Tbl.Kosten[[#This Row],[KSnr.]]=EF$7,Tbl.Kosten[[#This Row],[Totaal kosten]],"")</f>
        <v/>
      </c>
      <c r="EG32" s="150" t="str">
        <f>IF(Tbl.Kosten[[#This Row],[KSnr.]]=EG$7,Tbl.Kosten[[#This Row],[Totaal kosten]],"")</f>
        <v/>
      </c>
      <c r="EH32" s="150" t="str">
        <f>IF(Tbl.Kosten[[#This Row],[KSnr.]]=EH$7,Tbl.Kosten[[#This Row],[Totaal kosten]],"")</f>
        <v/>
      </c>
      <c r="EI32" s="150" t="str">
        <f>IF(Tbl.Kosten[[#This Row],[KSnr.]]=EI$7,Tbl.Kosten[[#This Row],[Totaal kosten]],"")</f>
        <v/>
      </c>
      <c r="EJ32" s="150" t="str">
        <f>IF(Tbl.Kosten[[#This Row],[KSnr.]]=EJ$7,Tbl.Kosten[[#This Row],[Totaal kosten]],"")</f>
        <v/>
      </c>
      <c r="EK32" s="150" t="str">
        <f>IF(Tbl.Kosten[[#This Row],[KSnr.]]=EK$7,Tbl.Kosten[[#This Row],[Totaal kosten]],"")</f>
        <v/>
      </c>
      <c r="EL32" s="150" t="str">
        <f>IF(Tbl.Kosten[[#This Row],[KSnr.]]=EL$7,Tbl.Kosten[[#This Row],[Totaal kosten]],"")</f>
        <v/>
      </c>
      <c r="EM32" s="150" t="str">
        <f>IF(Tbl.Kosten[[#This Row],[KSnr.]]=EM$7,Tbl.Kosten[[#This Row],[Totaal kosten]],"")</f>
        <v/>
      </c>
      <c r="EN32" s="150" t="str">
        <f>IF(Tbl.Kosten[[#This Row],[KSnr.]]=EN$7,Tbl.Kosten[[#This Row],[Totaal kosten]],"")</f>
        <v/>
      </c>
      <c r="EO32" s="150" t="str">
        <f>IF(Tbl.Kosten[[#This Row],[KSnr.]]=EO$7,Tbl.Kosten[[#This Row],[Totaal kosten]],"")</f>
        <v/>
      </c>
      <c r="EP32" s="150" t="str">
        <f>IF(Tbl.Kosten[[#This Row],[KSnr.]]=EP$7,Tbl.Kosten[[#This Row],[Totaal kosten]],"")</f>
        <v/>
      </c>
      <c r="EQ32" s="150" t="str">
        <f>IF(Tbl.Kosten[[#This Row],[KSnr.]]=EQ$7,Tbl.Kosten[[#This Row],[Totaal kosten]],"")</f>
        <v/>
      </c>
      <c r="ER32" s="144" t="str">
        <f>IFERROR(_xlfn.XLOOKUP(Tbl.Kosten[[#This Row],[Subsidieactiviteit]],Tbl.Subsidiehoogte[Subsidieactiviteit],Tbl.Subsidiehoogte[SAnr.],"",0,1),"")</f>
        <v/>
      </c>
      <c r="ES32" s="150" t="str">
        <f>IF(Tbl.Kosten[[#This Row],[Sanr.]]=ES$7,Tbl.Kosten[[#This Row],[Totaal kosten]],"")</f>
        <v/>
      </c>
      <c r="ET32" s="150" t="str">
        <f>IF(Tbl.Kosten[[#This Row],[Sanr.]]=ET$7,Tbl.Kosten[[#This Row],[Totaal kosten]],"")</f>
        <v/>
      </c>
      <c r="EU32" s="150" t="str">
        <f>IF(Tbl.Kosten[[#This Row],[Sanr.]]=EU$7,Tbl.Kosten[[#This Row],[Totaal kosten]],"")</f>
        <v/>
      </c>
      <c r="EV32" s="150" t="str">
        <f>IF(Tbl.Kosten[[#This Row],[Sanr.]]=EV$7,Tbl.Kosten[[#This Row],[Totaal kosten]],"")</f>
        <v/>
      </c>
      <c r="EW32" s="150" t="str">
        <f>IF(Tbl.Kosten[[#This Row],[Sanr.]]=EW$7,Tbl.Kosten[[#This Row],[Totaal kosten]],"")</f>
        <v/>
      </c>
      <c r="EX32" s="150" t="str">
        <f>IF(Tbl.Kosten[[#This Row],[Sanr.]]=EX$7,Tbl.Kosten[[#This Row],[Totaal kosten]],"")</f>
        <v/>
      </c>
      <c r="EY32" s="150" t="str">
        <f>IF(Tbl.Kosten[[#This Row],[Sanr.]]=EY$7,Tbl.Kosten[[#This Row],[Totaal kosten]],"")</f>
        <v/>
      </c>
      <c r="EZ32" s="150" t="str">
        <f>IF(Tbl.Kosten[[#This Row],[Sanr.]]=EZ$7,Tbl.Kosten[[#This Row],[Totaal kosten]],"")</f>
        <v/>
      </c>
      <c r="FA32" s="150" t="str">
        <f>IF(Tbl.Kosten[[#This Row],[Sanr.]]=FA$7,Tbl.Kosten[[#This Row],[Totaal kosten]],"")</f>
        <v/>
      </c>
      <c r="FB32" s="150" t="str">
        <f>IF(Tbl.Kosten[[#This Row],[Sanr.]]=FB$7,Tbl.Kosten[[#This Row],[Totaal kosten]],"")</f>
        <v/>
      </c>
      <c r="FC32" s="150" t="str">
        <f>IF(Tbl.Kosten[[#This Row],[Sanr.]]=FC$7,Tbl.Kosten[[#This Row],[Totaal kosten]],"")</f>
        <v/>
      </c>
      <c r="FD32" s="150" t="str">
        <f>IF(Tbl.Kosten[[#This Row],[Sanr.]]=FD$7,Tbl.Kosten[[#This Row],[Totaal kosten]],"")</f>
        <v/>
      </c>
      <c r="FE32" s="150" t="str">
        <f>IF(Tbl.Kosten[[#This Row],[Sanr.]]=FE$7,Tbl.Kosten[[#This Row],[Totaal kosten]],"")</f>
        <v/>
      </c>
      <c r="FF32" s="150" t="str">
        <f>IF(Tbl.Kosten[[#This Row],[Sanr.]]=FF$7,Tbl.Kosten[[#This Row],[Totaal kosten]],"")</f>
        <v/>
      </c>
      <c r="FG32" s="150" t="str">
        <f>IF(Tbl.Kosten[[#This Row],[Sanr.]]=FG$7,Tbl.Kosten[[#This Row],[Totaal kosten]],"")</f>
        <v/>
      </c>
      <c r="FH32" s="150" t="str">
        <f>IF(Tbl.Kosten[[#This Row],[Sanr.]]=FH$7,Tbl.Kosten[[#This Row],[Totaal kosten]],"")</f>
        <v/>
      </c>
      <c r="FI32" s="150" t="str">
        <f>IF(Tbl.Kosten[[#This Row],[Sanr.]]=FI$7,Tbl.Kosten[[#This Row],[Totaal kosten]],"")</f>
        <v/>
      </c>
      <c r="FJ32" s="150" t="str">
        <f>IF(Tbl.Kosten[[#This Row],[Sanr.]]=FJ$7,Tbl.Kosten[[#This Row],[Totaal kosten]],"")</f>
        <v/>
      </c>
      <c r="FK32" s="150" t="str">
        <f>IF(Tbl.Kosten[[#This Row],[Sanr.]]=FK$7,Tbl.Kosten[[#This Row],[Totaal kosten]],"")</f>
        <v/>
      </c>
      <c r="FL32" s="150" t="str">
        <f>IF(Tbl.Kosten[[#This Row],[Sanr.]]=FL$7,Tbl.Kosten[[#This Row],[Totaal kosten]],"")</f>
        <v/>
      </c>
      <c r="FM32" s="150" t="str">
        <f>IF(Tbl.Kosten[[#This Row],[Sanr.]]=FM$7,Tbl.Kosten[[#This Row],[Totaal kosten]],"")</f>
        <v/>
      </c>
      <c r="FN32" s="150" t="str">
        <f>IF(Tbl.Kosten[[#This Row],[Sanr.]]=FN$7,Tbl.Kosten[[#This Row],[Totaal kosten]],"")</f>
        <v/>
      </c>
      <c r="FO32" s="150" t="str">
        <f>IF(Tbl.Kosten[[#This Row],[Sanr.]]=FO$7,Tbl.Kosten[[#This Row],[Totaal kosten]],"")</f>
        <v/>
      </c>
      <c r="FP32" s="150" t="str">
        <f>IF(Tbl.Kosten[[#This Row],[Sanr.]]=FP$7,Tbl.Kosten[[#This Row],[Totaal kosten]],"")</f>
        <v/>
      </c>
      <c r="FQ32" s="150" t="str">
        <f>IF(Tbl.Kosten[[#This Row],[Sanr.]]=FQ$7,Tbl.Kosten[[#This Row],[Totaal kosten]],"")</f>
        <v/>
      </c>
      <c r="FR32" s="150" t="str">
        <f>IF(Tbl.Kosten[[#This Row],[Sanr.]]=FR$7,Tbl.Kosten[[#This Row],[Totaal kosten]],"")</f>
        <v/>
      </c>
      <c r="FS32" s="150" t="str">
        <f>IF(Tbl.Kosten[[#This Row],[Sanr.]]=FS$7,Tbl.Kosten[[#This Row],[Totaal kosten]],"")</f>
        <v/>
      </c>
      <c r="FT32" s="150" t="str">
        <f>IF(Tbl.Kosten[[#This Row],[Sanr.]]=FT$7,Tbl.Kosten[[#This Row],[Totaal kosten]],"")</f>
        <v/>
      </c>
      <c r="FU32" s="150" t="str">
        <f>IF(Tbl.Kosten[[#This Row],[Sanr.]]=FU$7,Tbl.Kosten[[#This Row],[Totaal kosten]],"")</f>
        <v/>
      </c>
      <c r="FV32" s="150" t="str">
        <f>IF(Tbl.Kosten[[#This Row],[Sanr.]]=FV$7,Tbl.Kosten[[#This Row],[Totaal kosten]],"")</f>
        <v/>
      </c>
      <c r="FW32" s="150" t="str">
        <f>IFERROR(_xlfn.XLOOKUP(Tbl.Kosten[[#This Row],[Activiteitencode]],Tbl.Activiteiten[Activiteitcode],Tbl.Activiteiten[Anr.],"",0,1),"")</f>
        <v/>
      </c>
      <c r="FX32" s="169" t="str">
        <f>_xlfn.CONCAT(Tbl.Kosten[[#This Row],[Pnr.]],Tbl.Kosten[[#This Row],[Sanr.]])</f>
        <v>P1</v>
      </c>
      <c r="FY32" s="150">
        <f>Tbl.Kosten[[#This Row],[Totaal kosten]]-Tbl.Kosten[[#This Row],[Subsidie]]</f>
        <v>0</v>
      </c>
      <c r="FZ32" s="150">
        <f>IF(Tbl.Kosten[[#This Row],[Pnr.]]=FZ$7,Tbl.Kosten[[#This Row],[Te financieren]],"")</f>
        <v>0</v>
      </c>
      <c r="GA32" s="150" t="str">
        <f>IF(Tbl.Kosten[[#This Row],[Pnr.]]=GA$7,Tbl.Kosten[[#This Row],[Te financieren]],"")</f>
        <v/>
      </c>
      <c r="GB32" s="150" t="str">
        <f>IF(Tbl.Kosten[[#This Row],[Pnr.]]=GB$7,Tbl.Kosten[[#This Row],[Te financieren]],"")</f>
        <v/>
      </c>
      <c r="GC32" s="150" t="str">
        <f>IF(Tbl.Kosten[[#This Row],[Pnr.]]=GC$7,Tbl.Kosten[[#This Row],[Te financieren]],"")</f>
        <v/>
      </c>
      <c r="GD32" s="150" t="str">
        <f>IF(Tbl.Kosten[[#This Row],[Pnr.]]=GD$7,Tbl.Kosten[[#This Row],[Te financieren]],"")</f>
        <v/>
      </c>
      <c r="GE32" s="150" t="str">
        <f>IF(Tbl.Kosten[[#This Row],[Pnr.]]=GE$7,Tbl.Kosten[[#This Row],[Te financieren]],"")</f>
        <v/>
      </c>
      <c r="GF32" s="150" t="str">
        <f>IF(Tbl.Kosten[[#This Row],[Pnr.]]=GF$7,Tbl.Kosten[[#This Row],[Te financieren]],"")</f>
        <v/>
      </c>
      <c r="GG32" s="150" t="str">
        <f>IF(Tbl.Kosten[[#This Row],[Pnr.]]=GG$7,Tbl.Kosten[[#This Row],[Te financieren]],"")</f>
        <v/>
      </c>
      <c r="GH32" s="150" t="str">
        <f>IF(Tbl.Kosten[[#This Row],[Pnr.]]=GH$7,Tbl.Kosten[[#This Row],[Te financieren]],"")</f>
        <v/>
      </c>
      <c r="GI32" s="150" t="str">
        <f>IF(Tbl.Kosten[[#This Row],[Pnr.]]=GI$7,Tbl.Kosten[[#This Row],[Te financieren]],"")</f>
        <v/>
      </c>
      <c r="GJ32" s="150" t="str">
        <f>IF(Tbl.Kosten[[#This Row],[Pnr.]]=GJ$7,Tbl.Kosten[[#This Row],[Te financieren]],"")</f>
        <v/>
      </c>
      <c r="GK32" s="150" t="str">
        <f>IF(Tbl.Kosten[[#This Row],[Pnr.]]=GK$7,Tbl.Kosten[[#This Row],[Te financieren]],"")</f>
        <v/>
      </c>
      <c r="GL32" s="150" t="str">
        <f>IF(Tbl.Kosten[[#This Row],[Pnr.]]=GL$7,Tbl.Kosten[[#This Row],[Te financieren]],"")</f>
        <v/>
      </c>
      <c r="GM32" s="150" t="str">
        <f>IF(Tbl.Kosten[[#This Row],[Pnr.]]=GM$7,Tbl.Kosten[[#This Row],[Te financieren]],"")</f>
        <v/>
      </c>
      <c r="GN32" s="150" t="str">
        <f>IF(Tbl.Kosten[[#This Row],[Pnr.]]=GN$7,Tbl.Kosten[[#This Row],[Te financieren]],"")</f>
        <v/>
      </c>
      <c r="GO32" s="150" t="str">
        <f>IF(Tbl.Kosten[[#This Row],[Pnr.]]=GO$7,Tbl.Kosten[[#This Row],[Te financieren]],"")</f>
        <v/>
      </c>
      <c r="GP32" s="150" t="str">
        <f>IF(Tbl.Kosten[[#This Row],[Pnr.]]=GP$7,Tbl.Kosten[[#This Row],[Te financieren]],"")</f>
        <v/>
      </c>
      <c r="GQ32" s="150" t="str">
        <f>IF(Tbl.Kosten[[#This Row],[Pnr.]]=GQ$7,Tbl.Kosten[[#This Row],[Te financieren]],"")</f>
        <v/>
      </c>
      <c r="GR32" s="150" t="str">
        <f>IF(Tbl.Kosten[[#This Row],[Pnr.]]=GR$7,Tbl.Kosten[[#This Row],[Te financieren]],"")</f>
        <v/>
      </c>
      <c r="GS32" s="150" t="str">
        <f>IF(Tbl.Kosten[[#This Row],[Pnr.]]=GS$7,Tbl.Kosten[[#This Row],[Te financieren]],"")</f>
        <v/>
      </c>
      <c r="GT32" s="150" t="str">
        <f>IF(Tbl.Kosten[[#This Row],[Pnr.]]=GT$7,Tbl.Kosten[[#This Row],[Te financieren]],"")</f>
        <v/>
      </c>
      <c r="GU32" s="150" t="str">
        <f>IF(Tbl.Kosten[[#This Row],[Pnr.]]=GU$7,Tbl.Kosten[[#This Row],[Te financieren]],"")</f>
        <v/>
      </c>
      <c r="GV32" s="150" t="str">
        <f>IF(Tbl.Kosten[[#This Row],[Pnr.]]=GV$7,Tbl.Kosten[[#This Row],[Te financieren]],"")</f>
        <v/>
      </c>
      <c r="GW32" s="150" t="str">
        <f>IF(Tbl.Kosten[[#This Row],[Pnr.]]=GW$7,Tbl.Kosten[[#This Row],[Te financieren]],"")</f>
        <v/>
      </c>
      <c r="GX32" s="150" t="str">
        <f>IF(Tbl.Kosten[[#This Row],[Pnr.]]=GX$7,Tbl.Kosten[[#This Row],[Te financieren]],"")</f>
        <v/>
      </c>
      <c r="GY32" s="150" t="str">
        <f>IF(Tbl.Kosten[[#This Row],[Pnr.]]=GY$7,Tbl.Kosten[[#This Row],[Te financieren]],"")</f>
        <v/>
      </c>
      <c r="GZ32" s="150" t="str">
        <f>IF(Tbl.Kosten[[#This Row],[Pnr.]]=GZ$7,Tbl.Kosten[[#This Row],[Te financieren]],"")</f>
        <v/>
      </c>
      <c r="HA32" s="150" t="str">
        <f>IF(Tbl.Kosten[[#This Row],[Pnr.]]=HA$7,Tbl.Kosten[[#This Row],[Te financieren]],"")</f>
        <v/>
      </c>
      <c r="HB32" s="150" t="str">
        <f>IF(Tbl.Kosten[[#This Row],[Pnr.]]=HB$7,Tbl.Kosten[[#This Row],[Te financieren]],"")</f>
        <v/>
      </c>
      <c r="HC32" s="150" t="str">
        <f>IF(Tbl.Kosten[[#This Row],[Pnr.]]=HC$7,Tbl.Kosten[[#This Row],[Te financieren]],"")</f>
        <v/>
      </c>
      <c r="HD32" s="150" t="str">
        <f>IF(Tbl.Kosten[[#This Row],[Pnr.]]=HD$7,Tbl.Kosten[[#This Row],[Te financieren]],"")</f>
        <v/>
      </c>
      <c r="HE32" s="150" t="str">
        <f>IF(Tbl.Kosten[[#This Row],[Pnr.]]=HE$7,Tbl.Kosten[[#This Row],[Te financieren]],"")</f>
        <v/>
      </c>
      <c r="HF32" s="150" t="str">
        <f>IF(Tbl.Kosten[[#This Row],[Pnr.]]=HF$7,Tbl.Kosten[[#This Row],[Te financieren]],"")</f>
        <v/>
      </c>
      <c r="HG32" s="150" t="str">
        <f>IF(Tbl.Kosten[[#This Row],[Pnr.]]=HG$7,Tbl.Kosten[[#This Row],[Te financieren]],"")</f>
        <v/>
      </c>
      <c r="HH32" s="150" t="str">
        <f>IF(Tbl.Kosten[[#This Row],[Pnr.]]=HH$7,Tbl.Kosten[[#This Row],[Te financieren]],"")</f>
        <v/>
      </c>
      <c r="HI32" s="150" t="str">
        <f>IF(Tbl.Kosten[[#This Row],[Pnr.]]=HI$7,Tbl.Kosten[[#This Row],[Te financieren]],"")</f>
        <v/>
      </c>
      <c r="HJ32" s="150" t="str">
        <f>IF(Tbl.Kosten[[#This Row],[Pnr.]]=HJ$7,Tbl.Kosten[[#This Row],[Te financieren]],"")</f>
        <v/>
      </c>
      <c r="HK32" s="150" t="str">
        <f>IF(Tbl.Kosten[[#This Row],[Pnr.]]=HK$7,Tbl.Kosten[[#This Row],[Te financieren]],"")</f>
        <v/>
      </c>
      <c r="HL32" s="150" t="str">
        <f>IF(Tbl.Kosten[[#This Row],[Pnr.]]=HL$7,Tbl.Kosten[[#This Row],[Te financieren]],"")</f>
        <v/>
      </c>
      <c r="HM32" s="150" t="str">
        <f>IF(Tbl.Kosten[[#This Row],[Pnr.]]=HM$7,Tbl.Kosten[[#This Row],[Te financieren]],"")</f>
        <v/>
      </c>
      <c r="HN32" s="150" t="str">
        <f>IF(Tbl.Kosten[[#This Row],[Pnr.]]=HN$7,Tbl.Kosten[[#This Row],[Te financieren]],"")</f>
        <v/>
      </c>
      <c r="HO32" s="150" t="str">
        <f>IF(Tbl.Kosten[[#This Row],[Pnr.]]=HO$7,Tbl.Kosten[[#This Row],[Te financieren]],"")</f>
        <v/>
      </c>
      <c r="HP32" s="150" t="str">
        <f>IF(Tbl.Kosten[[#This Row],[Pnr.]]=HP$7,Tbl.Kosten[[#This Row],[Te financieren]],"")</f>
        <v/>
      </c>
      <c r="HQ32" s="150" t="str">
        <f>IF(Tbl.Kosten[[#This Row],[Pnr.]]=HQ$7,Tbl.Kosten[[#This Row],[Te financieren]],"")</f>
        <v/>
      </c>
      <c r="HR32" s="150" t="str">
        <f>IF(Tbl.Kosten[[#This Row],[Pnr.]]=HR$7,Tbl.Kosten[[#This Row],[Te financieren]],"")</f>
        <v/>
      </c>
      <c r="HS32" s="150" t="str">
        <f>IF(Tbl.Kosten[[#This Row],[Pnr.]]=HS$7,Tbl.Kosten[[#This Row],[Te financieren]],"")</f>
        <v/>
      </c>
      <c r="HT32" s="150" t="str">
        <f>IF(Tbl.Kosten[[#This Row],[Pnr.]]=HT$7,Tbl.Kosten[[#This Row],[Te financieren]],"")</f>
        <v/>
      </c>
      <c r="HU32" s="150" t="str">
        <f>IF(Tbl.Kosten[[#This Row],[Pnr.]]=HU$7,Tbl.Kosten[[#This Row],[Te financieren]],"")</f>
        <v/>
      </c>
      <c r="HV32" s="150" t="str">
        <f>IF(Tbl.Kosten[[#This Row],[Pnr.]]=HV$7,Tbl.Kosten[[#This Row],[Te financieren]],"")</f>
        <v/>
      </c>
      <c r="HW32" s="150" t="str">
        <f>IF(Tbl.Kosten[[#This Row],[Pnr.]]=HW$7,Tbl.Kosten[[#This Row],[Te financieren]],"")</f>
        <v/>
      </c>
    </row>
    <row r="33" spans="2:231" x14ac:dyDescent="0.3">
      <c r="B33" s="134"/>
      <c r="C33" s="137"/>
      <c r="D33" s="136"/>
      <c r="E33" s="261"/>
      <c r="F33" s="135"/>
      <c r="G33" s="11" t="str">
        <f>IF(Tbl.Kosten[[#This Row],[Medewerker e/o 
functie]]&lt;&gt;"",_xlfn.XLOOKUP(Tbl.Kosten[[#This Row],[Medewerker e/o 
functie]],Tbl.Uurtarief[Medewerker en/of functie],Tbl.Uurtarief[Uurtarief],"",0,1),"")</f>
        <v/>
      </c>
      <c r="H33" s="121">
        <f>IFERROR(Tbl.Kosten[[#This Row],[Uren]]*Tbl.Kosten[[#This Row],[Uurtarief]],0)</f>
        <v>0</v>
      </c>
      <c r="I33" s="119" t="str">
        <f>IF(Tbl.Kosten[[#This Row],[Subtotaal uren]]&lt;&gt;0,_xlfn.XLOOKUP(Tbl.Kosten[[#This Row],[Medewerker e/o 
functie]],Tbl.Uurtarief[Medewerker en/of functie],Tbl.Uurtarief[Kostensoort arbeid],"",0,1),"")</f>
        <v/>
      </c>
      <c r="J33" s="137"/>
      <c r="K33" s="135"/>
      <c r="L33" s="139" t="str">
        <f>IF(Tbl.Kosten[[#This Row],[Activum]]&lt;&gt;"",_xlfn.XLOOKUP(Tbl.Kosten[[#This Row],[Activum]],Tbl.Afschrijvingskosten[Activum],Tbl.Afschrijvingskosten[Tarief per afschrijvings-eenheid],"",0,1),"")</f>
        <v/>
      </c>
      <c r="M33" s="122">
        <f>IFERROR(Tbl.Kosten[[#This Row],[Een-
heden]]*Tbl.Kosten[[#This Row],[Afschrijvings-
tarief]],0)</f>
        <v>0</v>
      </c>
      <c r="N33" s="122" t="str">
        <f>IF(Tbl.Kosten[[#This Row],[Subtotaal afschrijving]]&lt;&gt;0,Lijsten!$A$7,"")</f>
        <v/>
      </c>
      <c r="O33" s="140"/>
      <c r="P33" s="135"/>
      <c r="Q33" s="138"/>
      <c r="R33" s="122">
        <f>IFERROR(Tbl.Kosten[[#This Row],[Aantal]]*Tbl.Kosten[[#This Row],[Tarief]],0)</f>
        <v>0</v>
      </c>
      <c r="S33" s="8">
        <f>IFERROR(Tbl.Kosten[[#This Row],[Subtotaal overige kosten]]+Tbl.Kosten[[#This Row],[Subtotaal uren]]+Tbl.Kosten[[#This Row],[Subtotaal afschrijving]],0)</f>
        <v>0</v>
      </c>
      <c r="T33" s="8">
        <f>IFERROR(Tbl.Kosten[[#This Row],[Totaal kosten]]*Tbl.Kosten[[#This Row],[Subsidie%]],0)</f>
        <v>0</v>
      </c>
      <c r="U33" s="4" t="str" cm="1">
        <f t="array" ref="U33">IFERROR(_xlfn.IFS(Tbl.Kosten[[#This Row],[Subtotaal uren]]&lt;&gt;0,Tbl.Kosten[[#This Row],[Kostensoort arbeid]],Tbl.Kosten[[#This Row],[Subtotaal afschrijving]]&lt;&gt;0,Tbl.Kosten[[#This Row],[Kostensoort afschrijving]],Tbl.Kosten[[#This Row],[Subtotaal overige kosten]]&lt;&gt;0,Tbl.Kosten[[#This Row],[Kostensoort overig]]),"")</f>
        <v/>
      </c>
      <c r="V33" s="4" t="str">
        <f>IFERROR(_xlfn.XLOOKUP(Tbl.Kosten[[#This Row],[Activiteitencode]],Tbl.Activiteiten[Activiteitcode],Tbl.Activiteiten[Werkpakketcode],"",0,1),"")</f>
        <v/>
      </c>
      <c r="W33" s="4" t="str">
        <f>IFERROR(_xlfn.XLOOKUP(Tbl.Kosten[[#This Row],[Werkpakketcode]],Tbl.Werkpakketten[Werkpakketcode],Tbl.Werkpakketten[Subsidiabele activiteit],"",0,1),"")</f>
        <v/>
      </c>
      <c r="X33" s="12">
        <f>IFERROR(_xlfn.XLOOKUP(Tbl.Kosten[[#This Row],[Sanr.]],Tbl.Subsidiehoogte[SAnr.],Tbl.Subsidiehoogte[Sub. Percentage],0,0,1),0)</f>
        <v>0</v>
      </c>
      <c r="Y33" s="144" t="str">
        <f>IFERROR(_xlfn.XLOOKUP(Tbl.Kosten[[#This Row],[Partnercode]],Tbl.Projectpartners[Partnercode],Tbl.Projectpartners[PNr.],"",0,1),"")</f>
        <v>P1</v>
      </c>
      <c r="Z33" s="148">
        <f>IF(Tbl.Kosten[[#This Row],[Pnr.]]=Z$7,Tbl.Kosten[[#This Row],[Totaal kosten]],"")</f>
        <v>0</v>
      </c>
      <c r="AA33" s="148" t="str">
        <f>IF(Tbl.Kosten[[#This Row],[Pnr.]]=AA$7,Tbl.Kosten[[#This Row],[Totaal kosten]],"")</f>
        <v/>
      </c>
      <c r="AB33" s="148" t="str">
        <f>IF(Tbl.Kosten[[#This Row],[Pnr.]]=AB$7,Tbl.Kosten[[#This Row],[Totaal kosten]],"")</f>
        <v/>
      </c>
      <c r="AC33" s="148" t="str">
        <f>IF(Tbl.Kosten[[#This Row],[Pnr.]]=AC$7,Tbl.Kosten[[#This Row],[Totaal kosten]],"")</f>
        <v/>
      </c>
      <c r="AD33" s="148" t="str">
        <f>IF(Tbl.Kosten[[#This Row],[Pnr.]]=AD$7,Tbl.Kosten[[#This Row],[Totaal kosten]],"")</f>
        <v/>
      </c>
      <c r="AE33" s="148" t="str">
        <f>IF(Tbl.Kosten[[#This Row],[Pnr.]]=AE$7,Tbl.Kosten[[#This Row],[Totaal kosten]],"")</f>
        <v/>
      </c>
      <c r="AF33" s="148" t="str">
        <f>IF(Tbl.Kosten[[#This Row],[Pnr.]]=AF$7,Tbl.Kosten[[#This Row],[Totaal kosten]],"")</f>
        <v/>
      </c>
      <c r="AG33" s="148" t="str">
        <f>IF(Tbl.Kosten[[#This Row],[Pnr.]]=AG$7,Tbl.Kosten[[#This Row],[Totaal kosten]],"")</f>
        <v/>
      </c>
      <c r="AH33" s="148" t="str">
        <f>IF(Tbl.Kosten[[#This Row],[Pnr.]]=AH$7,Tbl.Kosten[[#This Row],[Totaal kosten]],"")</f>
        <v/>
      </c>
      <c r="AI33" s="148" t="str">
        <f>IF(Tbl.Kosten[[#This Row],[Pnr.]]=AI$7,Tbl.Kosten[[#This Row],[Totaal kosten]],"")</f>
        <v/>
      </c>
      <c r="AJ33" s="148" t="str">
        <f>IF(Tbl.Kosten[[#This Row],[Pnr.]]=AJ$7,Tbl.Kosten[[#This Row],[Totaal kosten]],"")</f>
        <v/>
      </c>
      <c r="AK33" s="148" t="str">
        <f>IF(Tbl.Kosten[[#This Row],[Pnr.]]=AK$7,Tbl.Kosten[[#This Row],[Totaal kosten]],"")</f>
        <v/>
      </c>
      <c r="AL33" s="148" t="str">
        <f>IF(Tbl.Kosten[[#This Row],[Pnr.]]=AL$7,Tbl.Kosten[[#This Row],[Totaal kosten]],"")</f>
        <v/>
      </c>
      <c r="AM33" s="148" t="str">
        <f>IF(Tbl.Kosten[[#This Row],[Pnr.]]=AM$7,Tbl.Kosten[[#This Row],[Totaal kosten]],"")</f>
        <v/>
      </c>
      <c r="AN33" s="148" t="str">
        <f>IF(Tbl.Kosten[[#This Row],[Pnr.]]=AN$7,Tbl.Kosten[[#This Row],[Totaal kosten]],"")</f>
        <v/>
      </c>
      <c r="AO33" s="148" t="str">
        <f>IF(Tbl.Kosten[[#This Row],[Pnr.]]=AO$7,Tbl.Kosten[[#This Row],[Totaal kosten]],"")</f>
        <v/>
      </c>
      <c r="AP33" s="148" t="str">
        <f>IF(Tbl.Kosten[[#This Row],[Pnr.]]=AP$7,Tbl.Kosten[[#This Row],[Totaal kosten]],"")</f>
        <v/>
      </c>
      <c r="AQ33" s="148" t="str">
        <f>IF(Tbl.Kosten[[#This Row],[Pnr.]]=AQ$7,Tbl.Kosten[[#This Row],[Totaal kosten]],"")</f>
        <v/>
      </c>
      <c r="AR33" s="148" t="str">
        <f>IF(Tbl.Kosten[[#This Row],[Pnr.]]=AR$7,Tbl.Kosten[[#This Row],[Totaal kosten]],"")</f>
        <v/>
      </c>
      <c r="AS33" s="148" t="str">
        <f>IF(Tbl.Kosten[[#This Row],[Pnr.]]=AS$7,Tbl.Kosten[[#This Row],[Totaal kosten]],"")</f>
        <v/>
      </c>
      <c r="AT33" s="148" t="str">
        <f>IF(Tbl.Kosten[[#This Row],[Pnr.]]=AT$7,Tbl.Kosten[[#This Row],[Totaal kosten]],"")</f>
        <v/>
      </c>
      <c r="AU33" s="148" t="str">
        <f>IF(Tbl.Kosten[[#This Row],[Pnr.]]=AU$7,Tbl.Kosten[[#This Row],[Totaal kosten]],"")</f>
        <v/>
      </c>
      <c r="AV33" s="148" t="str">
        <f>IF(Tbl.Kosten[[#This Row],[Pnr.]]=AV$7,Tbl.Kosten[[#This Row],[Totaal kosten]],"")</f>
        <v/>
      </c>
      <c r="AW33" s="148" t="str">
        <f>IF(Tbl.Kosten[[#This Row],[Pnr.]]=AW$7,Tbl.Kosten[[#This Row],[Totaal kosten]],"")</f>
        <v/>
      </c>
      <c r="AX33" s="148" t="str">
        <f>IF(Tbl.Kosten[[#This Row],[Pnr.]]=AX$7,Tbl.Kosten[[#This Row],[Totaal kosten]],"")</f>
        <v/>
      </c>
      <c r="AY33" s="148" t="str">
        <f>IF(Tbl.Kosten[[#This Row],[Pnr.]]=AY$7,Tbl.Kosten[[#This Row],[Totaal kosten]],"")</f>
        <v/>
      </c>
      <c r="AZ33" s="148" t="str">
        <f>IF(Tbl.Kosten[[#This Row],[Pnr.]]=AZ$7,Tbl.Kosten[[#This Row],[Totaal kosten]],"")</f>
        <v/>
      </c>
      <c r="BA33" s="148" t="str">
        <f>IF(Tbl.Kosten[[#This Row],[Pnr.]]=BA$7,Tbl.Kosten[[#This Row],[Totaal kosten]],"")</f>
        <v/>
      </c>
      <c r="BB33" s="148" t="str">
        <f>IF(Tbl.Kosten[[#This Row],[Pnr.]]=BB$7,Tbl.Kosten[[#This Row],[Totaal kosten]],"")</f>
        <v/>
      </c>
      <c r="BC33" s="148" t="str">
        <f>IF(Tbl.Kosten[[#This Row],[Pnr.]]=BC$7,Tbl.Kosten[[#This Row],[Totaal kosten]],"")</f>
        <v/>
      </c>
      <c r="BD33" s="148" t="str">
        <f>IF(Tbl.Kosten[[#This Row],[Pnr.]]=BD$7,Tbl.Kosten[[#This Row],[Totaal kosten]],"")</f>
        <v/>
      </c>
      <c r="BE33" s="148" t="str">
        <f>IF(Tbl.Kosten[[#This Row],[Pnr.]]=BE$7,Tbl.Kosten[[#This Row],[Totaal kosten]],"")</f>
        <v/>
      </c>
      <c r="BF33" s="148" t="str">
        <f>IF(Tbl.Kosten[[#This Row],[Pnr.]]=BF$7,Tbl.Kosten[[#This Row],[Totaal kosten]],"")</f>
        <v/>
      </c>
      <c r="BG33" s="148" t="str">
        <f>IF(Tbl.Kosten[[#This Row],[Pnr.]]=BG$7,Tbl.Kosten[[#This Row],[Totaal kosten]],"")</f>
        <v/>
      </c>
      <c r="BH33" s="148" t="str">
        <f>IF(Tbl.Kosten[[#This Row],[Pnr.]]=BH$7,Tbl.Kosten[[#This Row],[Totaal kosten]],"")</f>
        <v/>
      </c>
      <c r="BI33" s="148" t="str">
        <f>IF(Tbl.Kosten[[#This Row],[Pnr.]]=BI$7,Tbl.Kosten[[#This Row],[Totaal kosten]],"")</f>
        <v/>
      </c>
      <c r="BJ33" s="148" t="str">
        <f>IF(Tbl.Kosten[[#This Row],[Pnr.]]=BJ$7,Tbl.Kosten[[#This Row],[Totaal kosten]],"")</f>
        <v/>
      </c>
      <c r="BK33" s="148" t="str">
        <f>IF(Tbl.Kosten[[#This Row],[Pnr.]]=BK$7,Tbl.Kosten[[#This Row],[Totaal kosten]],"")</f>
        <v/>
      </c>
      <c r="BL33" s="148" t="str">
        <f>IF(Tbl.Kosten[[#This Row],[Pnr.]]=BL$7,Tbl.Kosten[[#This Row],[Totaal kosten]],"")</f>
        <v/>
      </c>
      <c r="BM33" s="148" t="str">
        <f>IF(Tbl.Kosten[[#This Row],[Pnr.]]=BM$7,Tbl.Kosten[[#This Row],[Totaal kosten]],"")</f>
        <v/>
      </c>
      <c r="BN33" s="148" t="str">
        <f>IF(Tbl.Kosten[[#This Row],[Pnr.]]=BN$7,Tbl.Kosten[[#This Row],[Totaal kosten]],"")</f>
        <v/>
      </c>
      <c r="BO33" s="148" t="str">
        <f>IF(Tbl.Kosten[[#This Row],[Pnr.]]=BO$7,Tbl.Kosten[[#This Row],[Totaal kosten]],"")</f>
        <v/>
      </c>
      <c r="BP33" s="148" t="str">
        <f>IF(Tbl.Kosten[[#This Row],[Pnr.]]=BP$7,Tbl.Kosten[[#This Row],[Totaal kosten]],"")</f>
        <v/>
      </c>
      <c r="BQ33" s="148" t="str">
        <f>IF(Tbl.Kosten[[#This Row],[Pnr.]]=BQ$7,Tbl.Kosten[[#This Row],[Totaal kosten]],"")</f>
        <v/>
      </c>
      <c r="BR33" s="148" t="str">
        <f>IF(Tbl.Kosten[[#This Row],[Pnr.]]=BR$7,Tbl.Kosten[[#This Row],[Totaal kosten]],"")</f>
        <v/>
      </c>
      <c r="BS33" s="148" t="str">
        <f>IF(Tbl.Kosten[[#This Row],[Pnr.]]=BS$7,Tbl.Kosten[[#This Row],[Totaal kosten]],"")</f>
        <v/>
      </c>
      <c r="BT33" s="148" t="str">
        <f>IF(Tbl.Kosten[[#This Row],[Pnr.]]=BT$7,Tbl.Kosten[[#This Row],[Totaal kosten]],"")</f>
        <v/>
      </c>
      <c r="BU33" s="148" t="str">
        <f>IF(Tbl.Kosten[[#This Row],[Pnr.]]=BU$7,Tbl.Kosten[[#This Row],[Totaal kosten]],"")</f>
        <v/>
      </c>
      <c r="BV33" s="148" t="str">
        <f>IF(Tbl.Kosten[[#This Row],[Pnr.]]=BV$7,Tbl.Kosten[[#This Row],[Totaal kosten]],"")</f>
        <v/>
      </c>
      <c r="BW33" s="148" t="str">
        <f>IF(Tbl.Kosten[[#This Row],[Pnr.]]=BW$7,Tbl.Kosten[[#This Row],[Totaal kosten]],"")</f>
        <v/>
      </c>
      <c r="BX33" s="148" t="str">
        <f>IFERROR(_xlfn.XLOOKUP(Tbl.Kosten[[#This Row],[Werkpakketcode]],Tbl.Werkpakketten[Werkpakketcode],Tbl.Werkpakketten[WPnr.],"",0,1),"")</f>
        <v/>
      </c>
      <c r="BY33" s="148" t="str">
        <f>IF(Tbl.Kosten[[#This Row],[WPnr.]]=BY$7,Tbl.Kosten[[#This Row],[Totaal kosten]],"")</f>
        <v/>
      </c>
      <c r="BZ33" s="148" t="str">
        <f>IF(Tbl.Kosten[[#This Row],[WPnr.]]=BZ$7,Tbl.Kosten[[#This Row],[Totaal kosten]],"")</f>
        <v/>
      </c>
      <c r="CA33" s="148" t="str">
        <f>IF(Tbl.Kosten[[#This Row],[WPnr.]]=CA$7,Tbl.Kosten[[#This Row],[Totaal kosten]],"")</f>
        <v/>
      </c>
      <c r="CB33" s="148" t="str">
        <f>IF(Tbl.Kosten[[#This Row],[WPnr.]]=CB$7,Tbl.Kosten[[#This Row],[Totaal kosten]],"")</f>
        <v/>
      </c>
      <c r="CC33" s="148" t="str">
        <f>IF(Tbl.Kosten[[#This Row],[WPnr.]]=CC$7,Tbl.Kosten[[#This Row],[Totaal kosten]],"")</f>
        <v/>
      </c>
      <c r="CD33" s="148" t="str">
        <f>IF(Tbl.Kosten[[#This Row],[WPnr.]]=CD$7,Tbl.Kosten[[#This Row],[Totaal kosten]],"")</f>
        <v/>
      </c>
      <c r="CE33" s="148" t="str">
        <f>IF(Tbl.Kosten[[#This Row],[WPnr.]]=CE$7,Tbl.Kosten[[#This Row],[Totaal kosten]],"")</f>
        <v/>
      </c>
      <c r="CF33" s="148" t="str">
        <f>IF(Tbl.Kosten[[#This Row],[WPnr.]]=CF$7,Tbl.Kosten[[#This Row],[Totaal kosten]],"")</f>
        <v/>
      </c>
      <c r="CG33" s="148" t="str">
        <f>IF(Tbl.Kosten[[#This Row],[WPnr.]]=CG$7,Tbl.Kosten[[#This Row],[Totaal kosten]],"")</f>
        <v/>
      </c>
      <c r="CH33" s="148" t="str">
        <f>IF(Tbl.Kosten[[#This Row],[WPnr.]]=CH$7,Tbl.Kosten[[#This Row],[Totaal kosten]],"")</f>
        <v/>
      </c>
      <c r="CI33" s="148" t="str">
        <f>IF(Tbl.Kosten[[#This Row],[WPnr.]]=CI$7,Tbl.Kosten[[#This Row],[Totaal kosten]],"")</f>
        <v/>
      </c>
      <c r="CJ33" s="148" t="str">
        <f>IF(Tbl.Kosten[[#This Row],[WPnr.]]=CJ$7,Tbl.Kosten[[#This Row],[Totaal kosten]],"")</f>
        <v/>
      </c>
      <c r="CK33" s="148" t="str">
        <f>IF(Tbl.Kosten[[#This Row],[WPnr.]]=CK$7,Tbl.Kosten[[#This Row],[Totaal kosten]],"")</f>
        <v/>
      </c>
      <c r="CL33" s="148" t="str">
        <f>IF(Tbl.Kosten[[#This Row],[WPnr.]]=CL$7,Tbl.Kosten[[#This Row],[Totaal kosten]],"")</f>
        <v/>
      </c>
      <c r="CM33" s="148" t="str">
        <f>IF(Tbl.Kosten[[#This Row],[WPnr.]]=CM$7,Tbl.Kosten[[#This Row],[Totaal kosten]],"")</f>
        <v/>
      </c>
      <c r="CN33" s="148" t="str">
        <f>IF(Tbl.Kosten[[#This Row],[WPnr.]]=CN$7,Tbl.Kosten[[#This Row],[Totaal kosten]],"")</f>
        <v/>
      </c>
      <c r="CO33" s="148" t="str">
        <f>IF(Tbl.Kosten[[#This Row],[WPnr.]]=CO$7,Tbl.Kosten[[#This Row],[Totaal kosten]],"")</f>
        <v/>
      </c>
      <c r="CP33" s="148" t="str">
        <f>IF(Tbl.Kosten[[#This Row],[WPnr.]]=CP$7,Tbl.Kosten[[#This Row],[Totaal kosten]],"")</f>
        <v/>
      </c>
      <c r="CQ33" s="148" t="str">
        <f>IF(Tbl.Kosten[[#This Row],[WPnr.]]=CQ$7,Tbl.Kosten[[#This Row],[Totaal kosten]],"")</f>
        <v/>
      </c>
      <c r="CR33" s="148" t="str">
        <f>IF(Tbl.Kosten[[#This Row],[WPnr.]]=CR$7,Tbl.Kosten[[#This Row],[Totaal kosten]],"")</f>
        <v/>
      </c>
      <c r="CS33" s="148" t="str">
        <f>IF(Tbl.Kosten[[#This Row],[WPnr.]]=CS$7,Tbl.Kosten[[#This Row],[Totaal kosten]],"")</f>
        <v/>
      </c>
      <c r="CT33" s="148" t="str">
        <f>IF(Tbl.Kosten[[#This Row],[WPnr.]]=CT$7,Tbl.Kosten[[#This Row],[Totaal kosten]],"")</f>
        <v/>
      </c>
      <c r="CU33" s="148" t="str">
        <f>IF(Tbl.Kosten[[#This Row],[WPnr.]]=CU$7,Tbl.Kosten[[#This Row],[Totaal kosten]],"")</f>
        <v/>
      </c>
      <c r="CV33" s="148" t="str">
        <f>IF(Tbl.Kosten[[#This Row],[WPnr.]]=CV$7,Tbl.Kosten[[#This Row],[Totaal kosten]],"")</f>
        <v/>
      </c>
      <c r="CW33" s="148" t="str">
        <f>IF(Tbl.Kosten[[#This Row],[WPnr.]]=CW$7,Tbl.Kosten[[#This Row],[Totaal kosten]],"")</f>
        <v/>
      </c>
      <c r="CX33" s="148" t="str">
        <f>IF(Tbl.Kosten[[#This Row],[WPnr.]]=CX$7,Tbl.Kosten[[#This Row],[Totaal kosten]],"")</f>
        <v/>
      </c>
      <c r="CY33" s="148" t="str">
        <f>IF(Tbl.Kosten[[#This Row],[WPnr.]]=CY$7,Tbl.Kosten[[#This Row],[Totaal kosten]],"")</f>
        <v/>
      </c>
      <c r="CZ33" s="148" t="str">
        <f>IF(Tbl.Kosten[[#This Row],[WPnr.]]=CZ$7,Tbl.Kosten[[#This Row],[Totaal kosten]],"")</f>
        <v/>
      </c>
      <c r="DA33" s="148" t="str">
        <f>IF(Tbl.Kosten[[#This Row],[WPnr.]]=DA$7,Tbl.Kosten[[#This Row],[Totaal kosten]],"")</f>
        <v/>
      </c>
      <c r="DB33" s="148" t="str">
        <f>IF(Tbl.Kosten[[#This Row],[WPnr.]]=DB$7,Tbl.Kosten[[#This Row],[Totaal kosten]],"")</f>
        <v/>
      </c>
      <c r="DC33" s="148" t="str">
        <f>IF(Tbl.Kosten[[#This Row],[WPnr.]]=DC$7,Tbl.Kosten[[#This Row],[Totaal kosten]],"")</f>
        <v/>
      </c>
      <c r="DD33" s="148" t="str">
        <f>IF(Tbl.Kosten[[#This Row],[WPnr.]]=DD$7,Tbl.Kosten[[#This Row],[Totaal kosten]],"")</f>
        <v/>
      </c>
      <c r="DE33" s="148" t="str">
        <f>IF(Tbl.Kosten[[#This Row],[WPnr.]]=DE$7,Tbl.Kosten[[#This Row],[Totaal kosten]],"")</f>
        <v/>
      </c>
      <c r="DF33" s="148" t="str">
        <f>IF(Tbl.Kosten[[#This Row],[WPnr.]]=DF$7,Tbl.Kosten[[#This Row],[Totaal kosten]],"")</f>
        <v/>
      </c>
      <c r="DG33" s="148" t="str">
        <f>IF(Tbl.Kosten[[#This Row],[WPnr.]]=DG$7,Tbl.Kosten[[#This Row],[Totaal kosten]],"")</f>
        <v/>
      </c>
      <c r="DH33" s="148" t="str">
        <f>IF(Tbl.Kosten[[#This Row],[WPnr.]]=DH$7,Tbl.Kosten[[#This Row],[Totaal kosten]],"")</f>
        <v/>
      </c>
      <c r="DI33" s="148" t="str">
        <f>IF(Tbl.Kosten[[#This Row],[WPnr.]]=DI$7,Tbl.Kosten[[#This Row],[Totaal kosten]],"")</f>
        <v/>
      </c>
      <c r="DJ33" s="148" t="str">
        <f>IF(Tbl.Kosten[[#This Row],[WPnr.]]=DJ$7,Tbl.Kosten[[#This Row],[Totaal kosten]],"")</f>
        <v/>
      </c>
      <c r="DK33" s="148" t="str">
        <f>IF(Tbl.Kosten[[#This Row],[WPnr.]]=DK$7,Tbl.Kosten[[#This Row],[Totaal kosten]],"")</f>
        <v/>
      </c>
      <c r="DL33" s="148" t="str">
        <f>IF(Tbl.Kosten[[#This Row],[WPnr.]]=DL$7,Tbl.Kosten[[#This Row],[Totaal kosten]],"")</f>
        <v/>
      </c>
      <c r="DM33" s="148" t="str">
        <f>IF(Tbl.Kosten[[#This Row],[WPnr.]]=DM$7,Tbl.Kosten[[#This Row],[Totaal kosten]],"")</f>
        <v/>
      </c>
      <c r="DN33" s="148" t="str">
        <f>IF(Tbl.Kosten[[#This Row],[WPnr.]]=DN$7,Tbl.Kosten[[#This Row],[Totaal kosten]],"")</f>
        <v/>
      </c>
      <c r="DO33" s="148" t="str">
        <f>IF(Tbl.Kosten[[#This Row],[WPnr.]]=DO$7,Tbl.Kosten[[#This Row],[Totaal kosten]],"")</f>
        <v/>
      </c>
      <c r="DP33" s="148" t="str">
        <f>IF(Tbl.Kosten[[#This Row],[WPnr.]]=DP$7,Tbl.Kosten[[#This Row],[Totaal kosten]],"")</f>
        <v/>
      </c>
      <c r="DQ33" s="148" t="str">
        <f>IF(Tbl.Kosten[[#This Row],[WPnr.]]=DQ$7,Tbl.Kosten[[#This Row],[Totaal kosten]],"")</f>
        <v/>
      </c>
      <c r="DR33" s="148" t="str">
        <f>IF(Tbl.Kosten[[#This Row],[WPnr.]]=DR$7,Tbl.Kosten[[#This Row],[Totaal kosten]],"")</f>
        <v/>
      </c>
      <c r="DS33" s="148" t="str">
        <f>IF(Tbl.Kosten[[#This Row],[WPnr.]]=DS$7,Tbl.Kosten[[#This Row],[Totaal kosten]],"")</f>
        <v/>
      </c>
      <c r="DT33" s="148" t="str">
        <f>IF(Tbl.Kosten[[#This Row],[WPnr.]]=DT$7,Tbl.Kosten[[#This Row],[Totaal kosten]],"")</f>
        <v/>
      </c>
      <c r="DU33" s="148" t="str">
        <f>IF(Tbl.Kosten[[#This Row],[WPnr.]]=DU$7,Tbl.Kosten[[#This Row],[Totaal kosten]],"")</f>
        <v/>
      </c>
      <c r="DV33" s="148" t="str">
        <f>IF(Tbl.Kosten[[#This Row],[WPnr.]]=DV$7,Tbl.Kosten[[#This Row],[Totaal kosten]],"")</f>
        <v/>
      </c>
      <c r="DW33" s="150" t="str">
        <f>IFERROR(_xlfn.XLOOKUP(Tbl.Kosten[[#This Row],[Kostensoort]],Tbl.Kostensoorten[Kostensoorten],Tbl.Kostensoorten[KSnr.],"",0,1),"")</f>
        <v/>
      </c>
      <c r="DX33" s="150" t="str">
        <f>IF(Tbl.Kosten[[#This Row],[KSnr.]]=DX$7,Tbl.Kosten[[#This Row],[Totaal kosten]],"")</f>
        <v/>
      </c>
      <c r="DY33" s="150" t="str">
        <f>IF(Tbl.Kosten[[#This Row],[KSnr.]]=DY$7,Tbl.Kosten[[#This Row],[Totaal kosten]],"")</f>
        <v/>
      </c>
      <c r="DZ33" s="150" t="str">
        <f>IF(Tbl.Kosten[[#This Row],[KSnr.]]=DZ$7,Tbl.Kosten[[#This Row],[Totaal kosten]],"")</f>
        <v/>
      </c>
      <c r="EA33" s="150" t="str">
        <f>IF(Tbl.Kosten[[#This Row],[KSnr.]]=EA$7,Tbl.Kosten[[#This Row],[Totaal kosten]],"")</f>
        <v/>
      </c>
      <c r="EB33" s="150" t="str">
        <f>IF(Tbl.Kosten[[#This Row],[KSnr.]]=EB$7,Tbl.Kosten[[#This Row],[Totaal kosten]],"")</f>
        <v/>
      </c>
      <c r="EC33" s="150" t="str">
        <f>IF(Tbl.Kosten[[#This Row],[KSnr.]]=EC$7,Tbl.Kosten[[#This Row],[Totaal kosten]],"")</f>
        <v/>
      </c>
      <c r="ED33" s="150" t="str">
        <f>IF(Tbl.Kosten[[#This Row],[KSnr.]]=ED$7,Tbl.Kosten[[#This Row],[Totaal kosten]],"")</f>
        <v/>
      </c>
      <c r="EE33" s="150" t="str">
        <f>IF(Tbl.Kosten[[#This Row],[KSnr.]]=EE$7,Tbl.Kosten[[#This Row],[Totaal kosten]],"")</f>
        <v/>
      </c>
      <c r="EF33" s="150" t="str">
        <f>IF(Tbl.Kosten[[#This Row],[KSnr.]]=EF$7,Tbl.Kosten[[#This Row],[Totaal kosten]],"")</f>
        <v/>
      </c>
      <c r="EG33" s="150" t="str">
        <f>IF(Tbl.Kosten[[#This Row],[KSnr.]]=EG$7,Tbl.Kosten[[#This Row],[Totaal kosten]],"")</f>
        <v/>
      </c>
      <c r="EH33" s="150" t="str">
        <f>IF(Tbl.Kosten[[#This Row],[KSnr.]]=EH$7,Tbl.Kosten[[#This Row],[Totaal kosten]],"")</f>
        <v/>
      </c>
      <c r="EI33" s="150" t="str">
        <f>IF(Tbl.Kosten[[#This Row],[KSnr.]]=EI$7,Tbl.Kosten[[#This Row],[Totaal kosten]],"")</f>
        <v/>
      </c>
      <c r="EJ33" s="150" t="str">
        <f>IF(Tbl.Kosten[[#This Row],[KSnr.]]=EJ$7,Tbl.Kosten[[#This Row],[Totaal kosten]],"")</f>
        <v/>
      </c>
      <c r="EK33" s="150" t="str">
        <f>IF(Tbl.Kosten[[#This Row],[KSnr.]]=EK$7,Tbl.Kosten[[#This Row],[Totaal kosten]],"")</f>
        <v/>
      </c>
      <c r="EL33" s="150" t="str">
        <f>IF(Tbl.Kosten[[#This Row],[KSnr.]]=EL$7,Tbl.Kosten[[#This Row],[Totaal kosten]],"")</f>
        <v/>
      </c>
      <c r="EM33" s="150" t="str">
        <f>IF(Tbl.Kosten[[#This Row],[KSnr.]]=EM$7,Tbl.Kosten[[#This Row],[Totaal kosten]],"")</f>
        <v/>
      </c>
      <c r="EN33" s="150" t="str">
        <f>IF(Tbl.Kosten[[#This Row],[KSnr.]]=EN$7,Tbl.Kosten[[#This Row],[Totaal kosten]],"")</f>
        <v/>
      </c>
      <c r="EO33" s="150" t="str">
        <f>IF(Tbl.Kosten[[#This Row],[KSnr.]]=EO$7,Tbl.Kosten[[#This Row],[Totaal kosten]],"")</f>
        <v/>
      </c>
      <c r="EP33" s="150" t="str">
        <f>IF(Tbl.Kosten[[#This Row],[KSnr.]]=EP$7,Tbl.Kosten[[#This Row],[Totaal kosten]],"")</f>
        <v/>
      </c>
      <c r="EQ33" s="150" t="str">
        <f>IF(Tbl.Kosten[[#This Row],[KSnr.]]=EQ$7,Tbl.Kosten[[#This Row],[Totaal kosten]],"")</f>
        <v/>
      </c>
      <c r="ER33" s="144" t="str">
        <f>IFERROR(_xlfn.XLOOKUP(Tbl.Kosten[[#This Row],[Subsidieactiviteit]],Tbl.Subsidiehoogte[Subsidieactiviteit],Tbl.Subsidiehoogte[SAnr.],"",0,1),"")</f>
        <v/>
      </c>
      <c r="ES33" s="150" t="str">
        <f>IF(Tbl.Kosten[[#This Row],[Sanr.]]=ES$7,Tbl.Kosten[[#This Row],[Totaal kosten]],"")</f>
        <v/>
      </c>
      <c r="ET33" s="150" t="str">
        <f>IF(Tbl.Kosten[[#This Row],[Sanr.]]=ET$7,Tbl.Kosten[[#This Row],[Totaal kosten]],"")</f>
        <v/>
      </c>
      <c r="EU33" s="150" t="str">
        <f>IF(Tbl.Kosten[[#This Row],[Sanr.]]=EU$7,Tbl.Kosten[[#This Row],[Totaal kosten]],"")</f>
        <v/>
      </c>
      <c r="EV33" s="150" t="str">
        <f>IF(Tbl.Kosten[[#This Row],[Sanr.]]=EV$7,Tbl.Kosten[[#This Row],[Totaal kosten]],"")</f>
        <v/>
      </c>
      <c r="EW33" s="150" t="str">
        <f>IF(Tbl.Kosten[[#This Row],[Sanr.]]=EW$7,Tbl.Kosten[[#This Row],[Totaal kosten]],"")</f>
        <v/>
      </c>
      <c r="EX33" s="150" t="str">
        <f>IF(Tbl.Kosten[[#This Row],[Sanr.]]=EX$7,Tbl.Kosten[[#This Row],[Totaal kosten]],"")</f>
        <v/>
      </c>
      <c r="EY33" s="150" t="str">
        <f>IF(Tbl.Kosten[[#This Row],[Sanr.]]=EY$7,Tbl.Kosten[[#This Row],[Totaal kosten]],"")</f>
        <v/>
      </c>
      <c r="EZ33" s="150" t="str">
        <f>IF(Tbl.Kosten[[#This Row],[Sanr.]]=EZ$7,Tbl.Kosten[[#This Row],[Totaal kosten]],"")</f>
        <v/>
      </c>
      <c r="FA33" s="150" t="str">
        <f>IF(Tbl.Kosten[[#This Row],[Sanr.]]=FA$7,Tbl.Kosten[[#This Row],[Totaal kosten]],"")</f>
        <v/>
      </c>
      <c r="FB33" s="150" t="str">
        <f>IF(Tbl.Kosten[[#This Row],[Sanr.]]=FB$7,Tbl.Kosten[[#This Row],[Totaal kosten]],"")</f>
        <v/>
      </c>
      <c r="FC33" s="150" t="str">
        <f>IF(Tbl.Kosten[[#This Row],[Sanr.]]=FC$7,Tbl.Kosten[[#This Row],[Totaal kosten]],"")</f>
        <v/>
      </c>
      <c r="FD33" s="150" t="str">
        <f>IF(Tbl.Kosten[[#This Row],[Sanr.]]=FD$7,Tbl.Kosten[[#This Row],[Totaal kosten]],"")</f>
        <v/>
      </c>
      <c r="FE33" s="150" t="str">
        <f>IF(Tbl.Kosten[[#This Row],[Sanr.]]=FE$7,Tbl.Kosten[[#This Row],[Totaal kosten]],"")</f>
        <v/>
      </c>
      <c r="FF33" s="150" t="str">
        <f>IF(Tbl.Kosten[[#This Row],[Sanr.]]=FF$7,Tbl.Kosten[[#This Row],[Totaal kosten]],"")</f>
        <v/>
      </c>
      <c r="FG33" s="150" t="str">
        <f>IF(Tbl.Kosten[[#This Row],[Sanr.]]=FG$7,Tbl.Kosten[[#This Row],[Totaal kosten]],"")</f>
        <v/>
      </c>
      <c r="FH33" s="150" t="str">
        <f>IF(Tbl.Kosten[[#This Row],[Sanr.]]=FH$7,Tbl.Kosten[[#This Row],[Totaal kosten]],"")</f>
        <v/>
      </c>
      <c r="FI33" s="150" t="str">
        <f>IF(Tbl.Kosten[[#This Row],[Sanr.]]=FI$7,Tbl.Kosten[[#This Row],[Totaal kosten]],"")</f>
        <v/>
      </c>
      <c r="FJ33" s="150" t="str">
        <f>IF(Tbl.Kosten[[#This Row],[Sanr.]]=FJ$7,Tbl.Kosten[[#This Row],[Totaal kosten]],"")</f>
        <v/>
      </c>
      <c r="FK33" s="150" t="str">
        <f>IF(Tbl.Kosten[[#This Row],[Sanr.]]=FK$7,Tbl.Kosten[[#This Row],[Totaal kosten]],"")</f>
        <v/>
      </c>
      <c r="FL33" s="150" t="str">
        <f>IF(Tbl.Kosten[[#This Row],[Sanr.]]=FL$7,Tbl.Kosten[[#This Row],[Totaal kosten]],"")</f>
        <v/>
      </c>
      <c r="FM33" s="150" t="str">
        <f>IF(Tbl.Kosten[[#This Row],[Sanr.]]=FM$7,Tbl.Kosten[[#This Row],[Totaal kosten]],"")</f>
        <v/>
      </c>
      <c r="FN33" s="150" t="str">
        <f>IF(Tbl.Kosten[[#This Row],[Sanr.]]=FN$7,Tbl.Kosten[[#This Row],[Totaal kosten]],"")</f>
        <v/>
      </c>
      <c r="FO33" s="150" t="str">
        <f>IF(Tbl.Kosten[[#This Row],[Sanr.]]=FO$7,Tbl.Kosten[[#This Row],[Totaal kosten]],"")</f>
        <v/>
      </c>
      <c r="FP33" s="150" t="str">
        <f>IF(Tbl.Kosten[[#This Row],[Sanr.]]=FP$7,Tbl.Kosten[[#This Row],[Totaal kosten]],"")</f>
        <v/>
      </c>
      <c r="FQ33" s="150" t="str">
        <f>IF(Tbl.Kosten[[#This Row],[Sanr.]]=FQ$7,Tbl.Kosten[[#This Row],[Totaal kosten]],"")</f>
        <v/>
      </c>
      <c r="FR33" s="150" t="str">
        <f>IF(Tbl.Kosten[[#This Row],[Sanr.]]=FR$7,Tbl.Kosten[[#This Row],[Totaal kosten]],"")</f>
        <v/>
      </c>
      <c r="FS33" s="150" t="str">
        <f>IF(Tbl.Kosten[[#This Row],[Sanr.]]=FS$7,Tbl.Kosten[[#This Row],[Totaal kosten]],"")</f>
        <v/>
      </c>
      <c r="FT33" s="150" t="str">
        <f>IF(Tbl.Kosten[[#This Row],[Sanr.]]=FT$7,Tbl.Kosten[[#This Row],[Totaal kosten]],"")</f>
        <v/>
      </c>
      <c r="FU33" s="150" t="str">
        <f>IF(Tbl.Kosten[[#This Row],[Sanr.]]=FU$7,Tbl.Kosten[[#This Row],[Totaal kosten]],"")</f>
        <v/>
      </c>
      <c r="FV33" s="150" t="str">
        <f>IF(Tbl.Kosten[[#This Row],[Sanr.]]=FV$7,Tbl.Kosten[[#This Row],[Totaal kosten]],"")</f>
        <v/>
      </c>
      <c r="FW33" s="150" t="str">
        <f>IFERROR(_xlfn.XLOOKUP(Tbl.Kosten[[#This Row],[Activiteitencode]],Tbl.Activiteiten[Activiteitcode],Tbl.Activiteiten[Anr.],"",0,1),"")</f>
        <v/>
      </c>
      <c r="FX33" s="169" t="str">
        <f>_xlfn.CONCAT(Tbl.Kosten[[#This Row],[Pnr.]],Tbl.Kosten[[#This Row],[Sanr.]])</f>
        <v>P1</v>
      </c>
      <c r="FY33" s="150">
        <f>Tbl.Kosten[[#This Row],[Totaal kosten]]-Tbl.Kosten[[#This Row],[Subsidie]]</f>
        <v>0</v>
      </c>
      <c r="FZ33" s="150">
        <f>IF(Tbl.Kosten[[#This Row],[Pnr.]]=FZ$7,Tbl.Kosten[[#This Row],[Te financieren]],"")</f>
        <v>0</v>
      </c>
      <c r="GA33" s="150" t="str">
        <f>IF(Tbl.Kosten[[#This Row],[Pnr.]]=GA$7,Tbl.Kosten[[#This Row],[Te financieren]],"")</f>
        <v/>
      </c>
      <c r="GB33" s="150" t="str">
        <f>IF(Tbl.Kosten[[#This Row],[Pnr.]]=GB$7,Tbl.Kosten[[#This Row],[Te financieren]],"")</f>
        <v/>
      </c>
      <c r="GC33" s="150" t="str">
        <f>IF(Tbl.Kosten[[#This Row],[Pnr.]]=GC$7,Tbl.Kosten[[#This Row],[Te financieren]],"")</f>
        <v/>
      </c>
      <c r="GD33" s="150" t="str">
        <f>IF(Tbl.Kosten[[#This Row],[Pnr.]]=GD$7,Tbl.Kosten[[#This Row],[Te financieren]],"")</f>
        <v/>
      </c>
      <c r="GE33" s="150" t="str">
        <f>IF(Tbl.Kosten[[#This Row],[Pnr.]]=GE$7,Tbl.Kosten[[#This Row],[Te financieren]],"")</f>
        <v/>
      </c>
      <c r="GF33" s="150" t="str">
        <f>IF(Tbl.Kosten[[#This Row],[Pnr.]]=GF$7,Tbl.Kosten[[#This Row],[Te financieren]],"")</f>
        <v/>
      </c>
      <c r="GG33" s="150" t="str">
        <f>IF(Tbl.Kosten[[#This Row],[Pnr.]]=GG$7,Tbl.Kosten[[#This Row],[Te financieren]],"")</f>
        <v/>
      </c>
      <c r="GH33" s="150" t="str">
        <f>IF(Tbl.Kosten[[#This Row],[Pnr.]]=GH$7,Tbl.Kosten[[#This Row],[Te financieren]],"")</f>
        <v/>
      </c>
      <c r="GI33" s="150" t="str">
        <f>IF(Tbl.Kosten[[#This Row],[Pnr.]]=GI$7,Tbl.Kosten[[#This Row],[Te financieren]],"")</f>
        <v/>
      </c>
      <c r="GJ33" s="150" t="str">
        <f>IF(Tbl.Kosten[[#This Row],[Pnr.]]=GJ$7,Tbl.Kosten[[#This Row],[Te financieren]],"")</f>
        <v/>
      </c>
      <c r="GK33" s="150" t="str">
        <f>IF(Tbl.Kosten[[#This Row],[Pnr.]]=GK$7,Tbl.Kosten[[#This Row],[Te financieren]],"")</f>
        <v/>
      </c>
      <c r="GL33" s="150" t="str">
        <f>IF(Tbl.Kosten[[#This Row],[Pnr.]]=GL$7,Tbl.Kosten[[#This Row],[Te financieren]],"")</f>
        <v/>
      </c>
      <c r="GM33" s="150" t="str">
        <f>IF(Tbl.Kosten[[#This Row],[Pnr.]]=GM$7,Tbl.Kosten[[#This Row],[Te financieren]],"")</f>
        <v/>
      </c>
      <c r="GN33" s="150" t="str">
        <f>IF(Tbl.Kosten[[#This Row],[Pnr.]]=GN$7,Tbl.Kosten[[#This Row],[Te financieren]],"")</f>
        <v/>
      </c>
      <c r="GO33" s="150" t="str">
        <f>IF(Tbl.Kosten[[#This Row],[Pnr.]]=GO$7,Tbl.Kosten[[#This Row],[Te financieren]],"")</f>
        <v/>
      </c>
      <c r="GP33" s="150" t="str">
        <f>IF(Tbl.Kosten[[#This Row],[Pnr.]]=GP$7,Tbl.Kosten[[#This Row],[Te financieren]],"")</f>
        <v/>
      </c>
      <c r="GQ33" s="150" t="str">
        <f>IF(Tbl.Kosten[[#This Row],[Pnr.]]=GQ$7,Tbl.Kosten[[#This Row],[Te financieren]],"")</f>
        <v/>
      </c>
      <c r="GR33" s="150" t="str">
        <f>IF(Tbl.Kosten[[#This Row],[Pnr.]]=GR$7,Tbl.Kosten[[#This Row],[Te financieren]],"")</f>
        <v/>
      </c>
      <c r="GS33" s="150" t="str">
        <f>IF(Tbl.Kosten[[#This Row],[Pnr.]]=GS$7,Tbl.Kosten[[#This Row],[Te financieren]],"")</f>
        <v/>
      </c>
      <c r="GT33" s="150" t="str">
        <f>IF(Tbl.Kosten[[#This Row],[Pnr.]]=GT$7,Tbl.Kosten[[#This Row],[Te financieren]],"")</f>
        <v/>
      </c>
      <c r="GU33" s="150" t="str">
        <f>IF(Tbl.Kosten[[#This Row],[Pnr.]]=GU$7,Tbl.Kosten[[#This Row],[Te financieren]],"")</f>
        <v/>
      </c>
      <c r="GV33" s="150" t="str">
        <f>IF(Tbl.Kosten[[#This Row],[Pnr.]]=GV$7,Tbl.Kosten[[#This Row],[Te financieren]],"")</f>
        <v/>
      </c>
      <c r="GW33" s="150" t="str">
        <f>IF(Tbl.Kosten[[#This Row],[Pnr.]]=GW$7,Tbl.Kosten[[#This Row],[Te financieren]],"")</f>
        <v/>
      </c>
      <c r="GX33" s="150" t="str">
        <f>IF(Tbl.Kosten[[#This Row],[Pnr.]]=GX$7,Tbl.Kosten[[#This Row],[Te financieren]],"")</f>
        <v/>
      </c>
      <c r="GY33" s="150" t="str">
        <f>IF(Tbl.Kosten[[#This Row],[Pnr.]]=GY$7,Tbl.Kosten[[#This Row],[Te financieren]],"")</f>
        <v/>
      </c>
      <c r="GZ33" s="150" t="str">
        <f>IF(Tbl.Kosten[[#This Row],[Pnr.]]=GZ$7,Tbl.Kosten[[#This Row],[Te financieren]],"")</f>
        <v/>
      </c>
      <c r="HA33" s="150" t="str">
        <f>IF(Tbl.Kosten[[#This Row],[Pnr.]]=HA$7,Tbl.Kosten[[#This Row],[Te financieren]],"")</f>
        <v/>
      </c>
      <c r="HB33" s="150" t="str">
        <f>IF(Tbl.Kosten[[#This Row],[Pnr.]]=HB$7,Tbl.Kosten[[#This Row],[Te financieren]],"")</f>
        <v/>
      </c>
      <c r="HC33" s="150" t="str">
        <f>IF(Tbl.Kosten[[#This Row],[Pnr.]]=HC$7,Tbl.Kosten[[#This Row],[Te financieren]],"")</f>
        <v/>
      </c>
      <c r="HD33" s="150" t="str">
        <f>IF(Tbl.Kosten[[#This Row],[Pnr.]]=HD$7,Tbl.Kosten[[#This Row],[Te financieren]],"")</f>
        <v/>
      </c>
      <c r="HE33" s="150" t="str">
        <f>IF(Tbl.Kosten[[#This Row],[Pnr.]]=HE$7,Tbl.Kosten[[#This Row],[Te financieren]],"")</f>
        <v/>
      </c>
      <c r="HF33" s="150" t="str">
        <f>IF(Tbl.Kosten[[#This Row],[Pnr.]]=HF$7,Tbl.Kosten[[#This Row],[Te financieren]],"")</f>
        <v/>
      </c>
      <c r="HG33" s="150" t="str">
        <f>IF(Tbl.Kosten[[#This Row],[Pnr.]]=HG$7,Tbl.Kosten[[#This Row],[Te financieren]],"")</f>
        <v/>
      </c>
      <c r="HH33" s="150" t="str">
        <f>IF(Tbl.Kosten[[#This Row],[Pnr.]]=HH$7,Tbl.Kosten[[#This Row],[Te financieren]],"")</f>
        <v/>
      </c>
      <c r="HI33" s="150" t="str">
        <f>IF(Tbl.Kosten[[#This Row],[Pnr.]]=HI$7,Tbl.Kosten[[#This Row],[Te financieren]],"")</f>
        <v/>
      </c>
      <c r="HJ33" s="150" t="str">
        <f>IF(Tbl.Kosten[[#This Row],[Pnr.]]=HJ$7,Tbl.Kosten[[#This Row],[Te financieren]],"")</f>
        <v/>
      </c>
      <c r="HK33" s="150" t="str">
        <f>IF(Tbl.Kosten[[#This Row],[Pnr.]]=HK$7,Tbl.Kosten[[#This Row],[Te financieren]],"")</f>
        <v/>
      </c>
      <c r="HL33" s="150" t="str">
        <f>IF(Tbl.Kosten[[#This Row],[Pnr.]]=HL$7,Tbl.Kosten[[#This Row],[Te financieren]],"")</f>
        <v/>
      </c>
      <c r="HM33" s="150" t="str">
        <f>IF(Tbl.Kosten[[#This Row],[Pnr.]]=HM$7,Tbl.Kosten[[#This Row],[Te financieren]],"")</f>
        <v/>
      </c>
      <c r="HN33" s="150" t="str">
        <f>IF(Tbl.Kosten[[#This Row],[Pnr.]]=HN$7,Tbl.Kosten[[#This Row],[Te financieren]],"")</f>
        <v/>
      </c>
      <c r="HO33" s="150" t="str">
        <f>IF(Tbl.Kosten[[#This Row],[Pnr.]]=HO$7,Tbl.Kosten[[#This Row],[Te financieren]],"")</f>
        <v/>
      </c>
      <c r="HP33" s="150" t="str">
        <f>IF(Tbl.Kosten[[#This Row],[Pnr.]]=HP$7,Tbl.Kosten[[#This Row],[Te financieren]],"")</f>
        <v/>
      </c>
      <c r="HQ33" s="150" t="str">
        <f>IF(Tbl.Kosten[[#This Row],[Pnr.]]=HQ$7,Tbl.Kosten[[#This Row],[Te financieren]],"")</f>
        <v/>
      </c>
      <c r="HR33" s="150" t="str">
        <f>IF(Tbl.Kosten[[#This Row],[Pnr.]]=HR$7,Tbl.Kosten[[#This Row],[Te financieren]],"")</f>
        <v/>
      </c>
      <c r="HS33" s="150" t="str">
        <f>IF(Tbl.Kosten[[#This Row],[Pnr.]]=HS$7,Tbl.Kosten[[#This Row],[Te financieren]],"")</f>
        <v/>
      </c>
      <c r="HT33" s="150" t="str">
        <f>IF(Tbl.Kosten[[#This Row],[Pnr.]]=HT$7,Tbl.Kosten[[#This Row],[Te financieren]],"")</f>
        <v/>
      </c>
      <c r="HU33" s="150" t="str">
        <f>IF(Tbl.Kosten[[#This Row],[Pnr.]]=HU$7,Tbl.Kosten[[#This Row],[Te financieren]],"")</f>
        <v/>
      </c>
      <c r="HV33" s="150" t="str">
        <f>IF(Tbl.Kosten[[#This Row],[Pnr.]]=HV$7,Tbl.Kosten[[#This Row],[Te financieren]],"")</f>
        <v/>
      </c>
      <c r="HW33" s="150" t="str">
        <f>IF(Tbl.Kosten[[#This Row],[Pnr.]]=HW$7,Tbl.Kosten[[#This Row],[Te financieren]],"")</f>
        <v/>
      </c>
    </row>
    <row r="34" spans="2:231" x14ac:dyDescent="0.3">
      <c r="B34" s="134"/>
      <c r="C34" s="137"/>
      <c r="D34" s="136"/>
      <c r="E34" s="261"/>
      <c r="F34" s="135"/>
      <c r="G34" s="11" t="str">
        <f>IF(Tbl.Kosten[[#This Row],[Medewerker e/o 
functie]]&lt;&gt;"",_xlfn.XLOOKUP(Tbl.Kosten[[#This Row],[Medewerker e/o 
functie]],Tbl.Uurtarief[Medewerker en/of functie],Tbl.Uurtarief[Uurtarief],"",0,1),"")</f>
        <v/>
      </c>
      <c r="H34" s="121">
        <f>IFERROR(Tbl.Kosten[[#This Row],[Uren]]*Tbl.Kosten[[#This Row],[Uurtarief]],0)</f>
        <v>0</v>
      </c>
      <c r="I34" s="119" t="str">
        <f>IF(Tbl.Kosten[[#This Row],[Subtotaal uren]]&lt;&gt;0,_xlfn.XLOOKUP(Tbl.Kosten[[#This Row],[Medewerker e/o 
functie]],Tbl.Uurtarief[Medewerker en/of functie],Tbl.Uurtarief[Kostensoort arbeid],"",0,1),"")</f>
        <v/>
      </c>
      <c r="J34" s="137"/>
      <c r="K34" s="135"/>
      <c r="L34" s="139" t="str">
        <f>IF(Tbl.Kosten[[#This Row],[Activum]]&lt;&gt;"",_xlfn.XLOOKUP(Tbl.Kosten[[#This Row],[Activum]],Tbl.Afschrijvingskosten[Activum],Tbl.Afschrijvingskosten[Tarief per afschrijvings-eenheid],"",0,1),"")</f>
        <v/>
      </c>
      <c r="M34" s="122">
        <f>IFERROR(Tbl.Kosten[[#This Row],[Een-
heden]]*Tbl.Kosten[[#This Row],[Afschrijvings-
tarief]],0)</f>
        <v>0</v>
      </c>
      <c r="N34" s="122" t="str">
        <f>IF(Tbl.Kosten[[#This Row],[Subtotaal afschrijving]]&lt;&gt;0,Lijsten!$A$7,"")</f>
        <v/>
      </c>
      <c r="O34" s="140"/>
      <c r="P34" s="135"/>
      <c r="Q34" s="138"/>
      <c r="R34" s="122">
        <f>IFERROR(Tbl.Kosten[[#This Row],[Aantal]]*Tbl.Kosten[[#This Row],[Tarief]],0)</f>
        <v>0</v>
      </c>
      <c r="S34" s="8">
        <f>IFERROR(Tbl.Kosten[[#This Row],[Subtotaal overige kosten]]+Tbl.Kosten[[#This Row],[Subtotaal uren]]+Tbl.Kosten[[#This Row],[Subtotaal afschrijving]],0)</f>
        <v>0</v>
      </c>
      <c r="T34" s="8">
        <f>IFERROR(Tbl.Kosten[[#This Row],[Totaal kosten]]*Tbl.Kosten[[#This Row],[Subsidie%]],0)</f>
        <v>0</v>
      </c>
      <c r="U34" s="4" t="str" cm="1">
        <f t="array" ref="U34">IFERROR(_xlfn.IFS(Tbl.Kosten[[#This Row],[Subtotaal uren]]&lt;&gt;0,Tbl.Kosten[[#This Row],[Kostensoort arbeid]],Tbl.Kosten[[#This Row],[Subtotaal afschrijving]]&lt;&gt;0,Tbl.Kosten[[#This Row],[Kostensoort afschrijving]],Tbl.Kosten[[#This Row],[Subtotaal overige kosten]]&lt;&gt;0,Tbl.Kosten[[#This Row],[Kostensoort overig]]),"")</f>
        <v/>
      </c>
      <c r="V34" s="4" t="str">
        <f>IFERROR(_xlfn.XLOOKUP(Tbl.Kosten[[#This Row],[Activiteitencode]],Tbl.Activiteiten[Activiteitcode],Tbl.Activiteiten[Werkpakketcode],"",0,1),"")</f>
        <v/>
      </c>
      <c r="W34" s="4" t="str">
        <f>IFERROR(_xlfn.XLOOKUP(Tbl.Kosten[[#This Row],[Werkpakketcode]],Tbl.Werkpakketten[Werkpakketcode],Tbl.Werkpakketten[Subsidiabele activiteit],"",0,1),"")</f>
        <v/>
      </c>
      <c r="X34" s="12">
        <f>IFERROR(_xlfn.XLOOKUP(Tbl.Kosten[[#This Row],[Sanr.]],Tbl.Subsidiehoogte[SAnr.],Tbl.Subsidiehoogte[Sub. Percentage],0,0,1),0)</f>
        <v>0</v>
      </c>
      <c r="Y34" s="144" t="str">
        <f>IFERROR(_xlfn.XLOOKUP(Tbl.Kosten[[#This Row],[Partnercode]],Tbl.Projectpartners[Partnercode],Tbl.Projectpartners[PNr.],"",0,1),"")</f>
        <v>P1</v>
      </c>
      <c r="Z34" s="148">
        <f>IF(Tbl.Kosten[[#This Row],[Pnr.]]=Z$7,Tbl.Kosten[[#This Row],[Totaal kosten]],"")</f>
        <v>0</v>
      </c>
      <c r="AA34" s="148" t="str">
        <f>IF(Tbl.Kosten[[#This Row],[Pnr.]]=AA$7,Tbl.Kosten[[#This Row],[Totaal kosten]],"")</f>
        <v/>
      </c>
      <c r="AB34" s="148" t="str">
        <f>IF(Tbl.Kosten[[#This Row],[Pnr.]]=AB$7,Tbl.Kosten[[#This Row],[Totaal kosten]],"")</f>
        <v/>
      </c>
      <c r="AC34" s="148" t="str">
        <f>IF(Tbl.Kosten[[#This Row],[Pnr.]]=AC$7,Tbl.Kosten[[#This Row],[Totaal kosten]],"")</f>
        <v/>
      </c>
      <c r="AD34" s="148" t="str">
        <f>IF(Tbl.Kosten[[#This Row],[Pnr.]]=AD$7,Tbl.Kosten[[#This Row],[Totaal kosten]],"")</f>
        <v/>
      </c>
      <c r="AE34" s="148" t="str">
        <f>IF(Tbl.Kosten[[#This Row],[Pnr.]]=AE$7,Tbl.Kosten[[#This Row],[Totaal kosten]],"")</f>
        <v/>
      </c>
      <c r="AF34" s="148" t="str">
        <f>IF(Tbl.Kosten[[#This Row],[Pnr.]]=AF$7,Tbl.Kosten[[#This Row],[Totaal kosten]],"")</f>
        <v/>
      </c>
      <c r="AG34" s="148" t="str">
        <f>IF(Tbl.Kosten[[#This Row],[Pnr.]]=AG$7,Tbl.Kosten[[#This Row],[Totaal kosten]],"")</f>
        <v/>
      </c>
      <c r="AH34" s="148" t="str">
        <f>IF(Tbl.Kosten[[#This Row],[Pnr.]]=AH$7,Tbl.Kosten[[#This Row],[Totaal kosten]],"")</f>
        <v/>
      </c>
      <c r="AI34" s="148" t="str">
        <f>IF(Tbl.Kosten[[#This Row],[Pnr.]]=AI$7,Tbl.Kosten[[#This Row],[Totaal kosten]],"")</f>
        <v/>
      </c>
      <c r="AJ34" s="148" t="str">
        <f>IF(Tbl.Kosten[[#This Row],[Pnr.]]=AJ$7,Tbl.Kosten[[#This Row],[Totaal kosten]],"")</f>
        <v/>
      </c>
      <c r="AK34" s="148" t="str">
        <f>IF(Tbl.Kosten[[#This Row],[Pnr.]]=AK$7,Tbl.Kosten[[#This Row],[Totaal kosten]],"")</f>
        <v/>
      </c>
      <c r="AL34" s="148" t="str">
        <f>IF(Tbl.Kosten[[#This Row],[Pnr.]]=AL$7,Tbl.Kosten[[#This Row],[Totaal kosten]],"")</f>
        <v/>
      </c>
      <c r="AM34" s="148" t="str">
        <f>IF(Tbl.Kosten[[#This Row],[Pnr.]]=AM$7,Tbl.Kosten[[#This Row],[Totaal kosten]],"")</f>
        <v/>
      </c>
      <c r="AN34" s="148" t="str">
        <f>IF(Tbl.Kosten[[#This Row],[Pnr.]]=AN$7,Tbl.Kosten[[#This Row],[Totaal kosten]],"")</f>
        <v/>
      </c>
      <c r="AO34" s="148" t="str">
        <f>IF(Tbl.Kosten[[#This Row],[Pnr.]]=AO$7,Tbl.Kosten[[#This Row],[Totaal kosten]],"")</f>
        <v/>
      </c>
      <c r="AP34" s="148" t="str">
        <f>IF(Tbl.Kosten[[#This Row],[Pnr.]]=AP$7,Tbl.Kosten[[#This Row],[Totaal kosten]],"")</f>
        <v/>
      </c>
      <c r="AQ34" s="148" t="str">
        <f>IF(Tbl.Kosten[[#This Row],[Pnr.]]=AQ$7,Tbl.Kosten[[#This Row],[Totaal kosten]],"")</f>
        <v/>
      </c>
      <c r="AR34" s="148" t="str">
        <f>IF(Tbl.Kosten[[#This Row],[Pnr.]]=AR$7,Tbl.Kosten[[#This Row],[Totaal kosten]],"")</f>
        <v/>
      </c>
      <c r="AS34" s="148" t="str">
        <f>IF(Tbl.Kosten[[#This Row],[Pnr.]]=AS$7,Tbl.Kosten[[#This Row],[Totaal kosten]],"")</f>
        <v/>
      </c>
      <c r="AT34" s="148" t="str">
        <f>IF(Tbl.Kosten[[#This Row],[Pnr.]]=AT$7,Tbl.Kosten[[#This Row],[Totaal kosten]],"")</f>
        <v/>
      </c>
      <c r="AU34" s="148" t="str">
        <f>IF(Tbl.Kosten[[#This Row],[Pnr.]]=AU$7,Tbl.Kosten[[#This Row],[Totaal kosten]],"")</f>
        <v/>
      </c>
      <c r="AV34" s="148" t="str">
        <f>IF(Tbl.Kosten[[#This Row],[Pnr.]]=AV$7,Tbl.Kosten[[#This Row],[Totaal kosten]],"")</f>
        <v/>
      </c>
      <c r="AW34" s="148" t="str">
        <f>IF(Tbl.Kosten[[#This Row],[Pnr.]]=AW$7,Tbl.Kosten[[#This Row],[Totaal kosten]],"")</f>
        <v/>
      </c>
      <c r="AX34" s="148" t="str">
        <f>IF(Tbl.Kosten[[#This Row],[Pnr.]]=AX$7,Tbl.Kosten[[#This Row],[Totaal kosten]],"")</f>
        <v/>
      </c>
      <c r="AY34" s="148" t="str">
        <f>IF(Tbl.Kosten[[#This Row],[Pnr.]]=AY$7,Tbl.Kosten[[#This Row],[Totaal kosten]],"")</f>
        <v/>
      </c>
      <c r="AZ34" s="148" t="str">
        <f>IF(Tbl.Kosten[[#This Row],[Pnr.]]=AZ$7,Tbl.Kosten[[#This Row],[Totaal kosten]],"")</f>
        <v/>
      </c>
      <c r="BA34" s="148" t="str">
        <f>IF(Tbl.Kosten[[#This Row],[Pnr.]]=BA$7,Tbl.Kosten[[#This Row],[Totaal kosten]],"")</f>
        <v/>
      </c>
      <c r="BB34" s="148" t="str">
        <f>IF(Tbl.Kosten[[#This Row],[Pnr.]]=BB$7,Tbl.Kosten[[#This Row],[Totaal kosten]],"")</f>
        <v/>
      </c>
      <c r="BC34" s="148" t="str">
        <f>IF(Tbl.Kosten[[#This Row],[Pnr.]]=BC$7,Tbl.Kosten[[#This Row],[Totaal kosten]],"")</f>
        <v/>
      </c>
      <c r="BD34" s="148" t="str">
        <f>IF(Tbl.Kosten[[#This Row],[Pnr.]]=BD$7,Tbl.Kosten[[#This Row],[Totaal kosten]],"")</f>
        <v/>
      </c>
      <c r="BE34" s="148" t="str">
        <f>IF(Tbl.Kosten[[#This Row],[Pnr.]]=BE$7,Tbl.Kosten[[#This Row],[Totaal kosten]],"")</f>
        <v/>
      </c>
      <c r="BF34" s="148" t="str">
        <f>IF(Tbl.Kosten[[#This Row],[Pnr.]]=BF$7,Tbl.Kosten[[#This Row],[Totaal kosten]],"")</f>
        <v/>
      </c>
      <c r="BG34" s="148" t="str">
        <f>IF(Tbl.Kosten[[#This Row],[Pnr.]]=BG$7,Tbl.Kosten[[#This Row],[Totaal kosten]],"")</f>
        <v/>
      </c>
      <c r="BH34" s="148" t="str">
        <f>IF(Tbl.Kosten[[#This Row],[Pnr.]]=BH$7,Tbl.Kosten[[#This Row],[Totaal kosten]],"")</f>
        <v/>
      </c>
      <c r="BI34" s="148" t="str">
        <f>IF(Tbl.Kosten[[#This Row],[Pnr.]]=BI$7,Tbl.Kosten[[#This Row],[Totaal kosten]],"")</f>
        <v/>
      </c>
      <c r="BJ34" s="148" t="str">
        <f>IF(Tbl.Kosten[[#This Row],[Pnr.]]=BJ$7,Tbl.Kosten[[#This Row],[Totaal kosten]],"")</f>
        <v/>
      </c>
      <c r="BK34" s="148" t="str">
        <f>IF(Tbl.Kosten[[#This Row],[Pnr.]]=BK$7,Tbl.Kosten[[#This Row],[Totaal kosten]],"")</f>
        <v/>
      </c>
      <c r="BL34" s="148" t="str">
        <f>IF(Tbl.Kosten[[#This Row],[Pnr.]]=BL$7,Tbl.Kosten[[#This Row],[Totaal kosten]],"")</f>
        <v/>
      </c>
      <c r="BM34" s="148" t="str">
        <f>IF(Tbl.Kosten[[#This Row],[Pnr.]]=BM$7,Tbl.Kosten[[#This Row],[Totaal kosten]],"")</f>
        <v/>
      </c>
      <c r="BN34" s="148" t="str">
        <f>IF(Tbl.Kosten[[#This Row],[Pnr.]]=BN$7,Tbl.Kosten[[#This Row],[Totaal kosten]],"")</f>
        <v/>
      </c>
      <c r="BO34" s="148" t="str">
        <f>IF(Tbl.Kosten[[#This Row],[Pnr.]]=BO$7,Tbl.Kosten[[#This Row],[Totaal kosten]],"")</f>
        <v/>
      </c>
      <c r="BP34" s="148" t="str">
        <f>IF(Tbl.Kosten[[#This Row],[Pnr.]]=BP$7,Tbl.Kosten[[#This Row],[Totaal kosten]],"")</f>
        <v/>
      </c>
      <c r="BQ34" s="148" t="str">
        <f>IF(Tbl.Kosten[[#This Row],[Pnr.]]=BQ$7,Tbl.Kosten[[#This Row],[Totaal kosten]],"")</f>
        <v/>
      </c>
      <c r="BR34" s="148" t="str">
        <f>IF(Tbl.Kosten[[#This Row],[Pnr.]]=BR$7,Tbl.Kosten[[#This Row],[Totaal kosten]],"")</f>
        <v/>
      </c>
      <c r="BS34" s="148" t="str">
        <f>IF(Tbl.Kosten[[#This Row],[Pnr.]]=BS$7,Tbl.Kosten[[#This Row],[Totaal kosten]],"")</f>
        <v/>
      </c>
      <c r="BT34" s="148" t="str">
        <f>IF(Tbl.Kosten[[#This Row],[Pnr.]]=BT$7,Tbl.Kosten[[#This Row],[Totaal kosten]],"")</f>
        <v/>
      </c>
      <c r="BU34" s="148" t="str">
        <f>IF(Tbl.Kosten[[#This Row],[Pnr.]]=BU$7,Tbl.Kosten[[#This Row],[Totaal kosten]],"")</f>
        <v/>
      </c>
      <c r="BV34" s="148" t="str">
        <f>IF(Tbl.Kosten[[#This Row],[Pnr.]]=BV$7,Tbl.Kosten[[#This Row],[Totaal kosten]],"")</f>
        <v/>
      </c>
      <c r="BW34" s="148" t="str">
        <f>IF(Tbl.Kosten[[#This Row],[Pnr.]]=BW$7,Tbl.Kosten[[#This Row],[Totaal kosten]],"")</f>
        <v/>
      </c>
      <c r="BX34" s="148" t="str">
        <f>IFERROR(_xlfn.XLOOKUP(Tbl.Kosten[[#This Row],[Werkpakketcode]],Tbl.Werkpakketten[Werkpakketcode],Tbl.Werkpakketten[WPnr.],"",0,1),"")</f>
        <v/>
      </c>
      <c r="BY34" s="148" t="str">
        <f>IF(Tbl.Kosten[[#This Row],[WPnr.]]=BY$7,Tbl.Kosten[[#This Row],[Totaal kosten]],"")</f>
        <v/>
      </c>
      <c r="BZ34" s="148" t="str">
        <f>IF(Tbl.Kosten[[#This Row],[WPnr.]]=BZ$7,Tbl.Kosten[[#This Row],[Totaal kosten]],"")</f>
        <v/>
      </c>
      <c r="CA34" s="148" t="str">
        <f>IF(Tbl.Kosten[[#This Row],[WPnr.]]=CA$7,Tbl.Kosten[[#This Row],[Totaal kosten]],"")</f>
        <v/>
      </c>
      <c r="CB34" s="148" t="str">
        <f>IF(Tbl.Kosten[[#This Row],[WPnr.]]=CB$7,Tbl.Kosten[[#This Row],[Totaal kosten]],"")</f>
        <v/>
      </c>
      <c r="CC34" s="148" t="str">
        <f>IF(Tbl.Kosten[[#This Row],[WPnr.]]=CC$7,Tbl.Kosten[[#This Row],[Totaal kosten]],"")</f>
        <v/>
      </c>
      <c r="CD34" s="148" t="str">
        <f>IF(Tbl.Kosten[[#This Row],[WPnr.]]=CD$7,Tbl.Kosten[[#This Row],[Totaal kosten]],"")</f>
        <v/>
      </c>
      <c r="CE34" s="148" t="str">
        <f>IF(Tbl.Kosten[[#This Row],[WPnr.]]=CE$7,Tbl.Kosten[[#This Row],[Totaal kosten]],"")</f>
        <v/>
      </c>
      <c r="CF34" s="148" t="str">
        <f>IF(Tbl.Kosten[[#This Row],[WPnr.]]=CF$7,Tbl.Kosten[[#This Row],[Totaal kosten]],"")</f>
        <v/>
      </c>
      <c r="CG34" s="148" t="str">
        <f>IF(Tbl.Kosten[[#This Row],[WPnr.]]=CG$7,Tbl.Kosten[[#This Row],[Totaal kosten]],"")</f>
        <v/>
      </c>
      <c r="CH34" s="148" t="str">
        <f>IF(Tbl.Kosten[[#This Row],[WPnr.]]=CH$7,Tbl.Kosten[[#This Row],[Totaal kosten]],"")</f>
        <v/>
      </c>
      <c r="CI34" s="148" t="str">
        <f>IF(Tbl.Kosten[[#This Row],[WPnr.]]=CI$7,Tbl.Kosten[[#This Row],[Totaal kosten]],"")</f>
        <v/>
      </c>
      <c r="CJ34" s="148" t="str">
        <f>IF(Tbl.Kosten[[#This Row],[WPnr.]]=CJ$7,Tbl.Kosten[[#This Row],[Totaal kosten]],"")</f>
        <v/>
      </c>
      <c r="CK34" s="148" t="str">
        <f>IF(Tbl.Kosten[[#This Row],[WPnr.]]=CK$7,Tbl.Kosten[[#This Row],[Totaal kosten]],"")</f>
        <v/>
      </c>
      <c r="CL34" s="148" t="str">
        <f>IF(Tbl.Kosten[[#This Row],[WPnr.]]=CL$7,Tbl.Kosten[[#This Row],[Totaal kosten]],"")</f>
        <v/>
      </c>
      <c r="CM34" s="148" t="str">
        <f>IF(Tbl.Kosten[[#This Row],[WPnr.]]=CM$7,Tbl.Kosten[[#This Row],[Totaal kosten]],"")</f>
        <v/>
      </c>
      <c r="CN34" s="148" t="str">
        <f>IF(Tbl.Kosten[[#This Row],[WPnr.]]=CN$7,Tbl.Kosten[[#This Row],[Totaal kosten]],"")</f>
        <v/>
      </c>
      <c r="CO34" s="148" t="str">
        <f>IF(Tbl.Kosten[[#This Row],[WPnr.]]=CO$7,Tbl.Kosten[[#This Row],[Totaal kosten]],"")</f>
        <v/>
      </c>
      <c r="CP34" s="148" t="str">
        <f>IF(Tbl.Kosten[[#This Row],[WPnr.]]=CP$7,Tbl.Kosten[[#This Row],[Totaal kosten]],"")</f>
        <v/>
      </c>
      <c r="CQ34" s="148" t="str">
        <f>IF(Tbl.Kosten[[#This Row],[WPnr.]]=CQ$7,Tbl.Kosten[[#This Row],[Totaal kosten]],"")</f>
        <v/>
      </c>
      <c r="CR34" s="148" t="str">
        <f>IF(Tbl.Kosten[[#This Row],[WPnr.]]=CR$7,Tbl.Kosten[[#This Row],[Totaal kosten]],"")</f>
        <v/>
      </c>
      <c r="CS34" s="148" t="str">
        <f>IF(Tbl.Kosten[[#This Row],[WPnr.]]=CS$7,Tbl.Kosten[[#This Row],[Totaal kosten]],"")</f>
        <v/>
      </c>
      <c r="CT34" s="148" t="str">
        <f>IF(Tbl.Kosten[[#This Row],[WPnr.]]=CT$7,Tbl.Kosten[[#This Row],[Totaal kosten]],"")</f>
        <v/>
      </c>
      <c r="CU34" s="148" t="str">
        <f>IF(Tbl.Kosten[[#This Row],[WPnr.]]=CU$7,Tbl.Kosten[[#This Row],[Totaal kosten]],"")</f>
        <v/>
      </c>
      <c r="CV34" s="148" t="str">
        <f>IF(Tbl.Kosten[[#This Row],[WPnr.]]=CV$7,Tbl.Kosten[[#This Row],[Totaal kosten]],"")</f>
        <v/>
      </c>
      <c r="CW34" s="148" t="str">
        <f>IF(Tbl.Kosten[[#This Row],[WPnr.]]=CW$7,Tbl.Kosten[[#This Row],[Totaal kosten]],"")</f>
        <v/>
      </c>
      <c r="CX34" s="148" t="str">
        <f>IF(Tbl.Kosten[[#This Row],[WPnr.]]=CX$7,Tbl.Kosten[[#This Row],[Totaal kosten]],"")</f>
        <v/>
      </c>
      <c r="CY34" s="148" t="str">
        <f>IF(Tbl.Kosten[[#This Row],[WPnr.]]=CY$7,Tbl.Kosten[[#This Row],[Totaal kosten]],"")</f>
        <v/>
      </c>
      <c r="CZ34" s="148" t="str">
        <f>IF(Tbl.Kosten[[#This Row],[WPnr.]]=CZ$7,Tbl.Kosten[[#This Row],[Totaal kosten]],"")</f>
        <v/>
      </c>
      <c r="DA34" s="148" t="str">
        <f>IF(Tbl.Kosten[[#This Row],[WPnr.]]=DA$7,Tbl.Kosten[[#This Row],[Totaal kosten]],"")</f>
        <v/>
      </c>
      <c r="DB34" s="148" t="str">
        <f>IF(Tbl.Kosten[[#This Row],[WPnr.]]=DB$7,Tbl.Kosten[[#This Row],[Totaal kosten]],"")</f>
        <v/>
      </c>
      <c r="DC34" s="148" t="str">
        <f>IF(Tbl.Kosten[[#This Row],[WPnr.]]=DC$7,Tbl.Kosten[[#This Row],[Totaal kosten]],"")</f>
        <v/>
      </c>
      <c r="DD34" s="148" t="str">
        <f>IF(Tbl.Kosten[[#This Row],[WPnr.]]=DD$7,Tbl.Kosten[[#This Row],[Totaal kosten]],"")</f>
        <v/>
      </c>
      <c r="DE34" s="148" t="str">
        <f>IF(Tbl.Kosten[[#This Row],[WPnr.]]=DE$7,Tbl.Kosten[[#This Row],[Totaal kosten]],"")</f>
        <v/>
      </c>
      <c r="DF34" s="148" t="str">
        <f>IF(Tbl.Kosten[[#This Row],[WPnr.]]=DF$7,Tbl.Kosten[[#This Row],[Totaal kosten]],"")</f>
        <v/>
      </c>
      <c r="DG34" s="148" t="str">
        <f>IF(Tbl.Kosten[[#This Row],[WPnr.]]=DG$7,Tbl.Kosten[[#This Row],[Totaal kosten]],"")</f>
        <v/>
      </c>
      <c r="DH34" s="148" t="str">
        <f>IF(Tbl.Kosten[[#This Row],[WPnr.]]=DH$7,Tbl.Kosten[[#This Row],[Totaal kosten]],"")</f>
        <v/>
      </c>
      <c r="DI34" s="148" t="str">
        <f>IF(Tbl.Kosten[[#This Row],[WPnr.]]=DI$7,Tbl.Kosten[[#This Row],[Totaal kosten]],"")</f>
        <v/>
      </c>
      <c r="DJ34" s="148" t="str">
        <f>IF(Tbl.Kosten[[#This Row],[WPnr.]]=DJ$7,Tbl.Kosten[[#This Row],[Totaal kosten]],"")</f>
        <v/>
      </c>
      <c r="DK34" s="148" t="str">
        <f>IF(Tbl.Kosten[[#This Row],[WPnr.]]=DK$7,Tbl.Kosten[[#This Row],[Totaal kosten]],"")</f>
        <v/>
      </c>
      <c r="DL34" s="148" t="str">
        <f>IF(Tbl.Kosten[[#This Row],[WPnr.]]=DL$7,Tbl.Kosten[[#This Row],[Totaal kosten]],"")</f>
        <v/>
      </c>
      <c r="DM34" s="148" t="str">
        <f>IF(Tbl.Kosten[[#This Row],[WPnr.]]=DM$7,Tbl.Kosten[[#This Row],[Totaal kosten]],"")</f>
        <v/>
      </c>
      <c r="DN34" s="148" t="str">
        <f>IF(Tbl.Kosten[[#This Row],[WPnr.]]=DN$7,Tbl.Kosten[[#This Row],[Totaal kosten]],"")</f>
        <v/>
      </c>
      <c r="DO34" s="148" t="str">
        <f>IF(Tbl.Kosten[[#This Row],[WPnr.]]=DO$7,Tbl.Kosten[[#This Row],[Totaal kosten]],"")</f>
        <v/>
      </c>
      <c r="DP34" s="148" t="str">
        <f>IF(Tbl.Kosten[[#This Row],[WPnr.]]=DP$7,Tbl.Kosten[[#This Row],[Totaal kosten]],"")</f>
        <v/>
      </c>
      <c r="DQ34" s="148" t="str">
        <f>IF(Tbl.Kosten[[#This Row],[WPnr.]]=DQ$7,Tbl.Kosten[[#This Row],[Totaal kosten]],"")</f>
        <v/>
      </c>
      <c r="DR34" s="148" t="str">
        <f>IF(Tbl.Kosten[[#This Row],[WPnr.]]=DR$7,Tbl.Kosten[[#This Row],[Totaal kosten]],"")</f>
        <v/>
      </c>
      <c r="DS34" s="148" t="str">
        <f>IF(Tbl.Kosten[[#This Row],[WPnr.]]=DS$7,Tbl.Kosten[[#This Row],[Totaal kosten]],"")</f>
        <v/>
      </c>
      <c r="DT34" s="148" t="str">
        <f>IF(Tbl.Kosten[[#This Row],[WPnr.]]=DT$7,Tbl.Kosten[[#This Row],[Totaal kosten]],"")</f>
        <v/>
      </c>
      <c r="DU34" s="148" t="str">
        <f>IF(Tbl.Kosten[[#This Row],[WPnr.]]=DU$7,Tbl.Kosten[[#This Row],[Totaal kosten]],"")</f>
        <v/>
      </c>
      <c r="DV34" s="148" t="str">
        <f>IF(Tbl.Kosten[[#This Row],[WPnr.]]=DV$7,Tbl.Kosten[[#This Row],[Totaal kosten]],"")</f>
        <v/>
      </c>
      <c r="DW34" s="150" t="str">
        <f>IFERROR(_xlfn.XLOOKUP(Tbl.Kosten[[#This Row],[Kostensoort]],Tbl.Kostensoorten[Kostensoorten],Tbl.Kostensoorten[KSnr.],"",0,1),"")</f>
        <v/>
      </c>
      <c r="DX34" s="150" t="str">
        <f>IF(Tbl.Kosten[[#This Row],[KSnr.]]=DX$7,Tbl.Kosten[[#This Row],[Totaal kosten]],"")</f>
        <v/>
      </c>
      <c r="DY34" s="150" t="str">
        <f>IF(Tbl.Kosten[[#This Row],[KSnr.]]=DY$7,Tbl.Kosten[[#This Row],[Totaal kosten]],"")</f>
        <v/>
      </c>
      <c r="DZ34" s="150" t="str">
        <f>IF(Tbl.Kosten[[#This Row],[KSnr.]]=DZ$7,Tbl.Kosten[[#This Row],[Totaal kosten]],"")</f>
        <v/>
      </c>
      <c r="EA34" s="150" t="str">
        <f>IF(Tbl.Kosten[[#This Row],[KSnr.]]=EA$7,Tbl.Kosten[[#This Row],[Totaal kosten]],"")</f>
        <v/>
      </c>
      <c r="EB34" s="150" t="str">
        <f>IF(Tbl.Kosten[[#This Row],[KSnr.]]=EB$7,Tbl.Kosten[[#This Row],[Totaal kosten]],"")</f>
        <v/>
      </c>
      <c r="EC34" s="150" t="str">
        <f>IF(Tbl.Kosten[[#This Row],[KSnr.]]=EC$7,Tbl.Kosten[[#This Row],[Totaal kosten]],"")</f>
        <v/>
      </c>
      <c r="ED34" s="150" t="str">
        <f>IF(Tbl.Kosten[[#This Row],[KSnr.]]=ED$7,Tbl.Kosten[[#This Row],[Totaal kosten]],"")</f>
        <v/>
      </c>
      <c r="EE34" s="150" t="str">
        <f>IF(Tbl.Kosten[[#This Row],[KSnr.]]=EE$7,Tbl.Kosten[[#This Row],[Totaal kosten]],"")</f>
        <v/>
      </c>
      <c r="EF34" s="150" t="str">
        <f>IF(Tbl.Kosten[[#This Row],[KSnr.]]=EF$7,Tbl.Kosten[[#This Row],[Totaal kosten]],"")</f>
        <v/>
      </c>
      <c r="EG34" s="150" t="str">
        <f>IF(Tbl.Kosten[[#This Row],[KSnr.]]=EG$7,Tbl.Kosten[[#This Row],[Totaal kosten]],"")</f>
        <v/>
      </c>
      <c r="EH34" s="150" t="str">
        <f>IF(Tbl.Kosten[[#This Row],[KSnr.]]=EH$7,Tbl.Kosten[[#This Row],[Totaal kosten]],"")</f>
        <v/>
      </c>
      <c r="EI34" s="150" t="str">
        <f>IF(Tbl.Kosten[[#This Row],[KSnr.]]=EI$7,Tbl.Kosten[[#This Row],[Totaal kosten]],"")</f>
        <v/>
      </c>
      <c r="EJ34" s="150" t="str">
        <f>IF(Tbl.Kosten[[#This Row],[KSnr.]]=EJ$7,Tbl.Kosten[[#This Row],[Totaal kosten]],"")</f>
        <v/>
      </c>
      <c r="EK34" s="150" t="str">
        <f>IF(Tbl.Kosten[[#This Row],[KSnr.]]=EK$7,Tbl.Kosten[[#This Row],[Totaal kosten]],"")</f>
        <v/>
      </c>
      <c r="EL34" s="150" t="str">
        <f>IF(Tbl.Kosten[[#This Row],[KSnr.]]=EL$7,Tbl.Kosten[[#This Row],[Totaal kosten]],"")</f>
        <v/>
      </c>
      <c r="EM34" s="150" t="str">
        <f>IF(Tbl.Kosten[[#This Row],[KSnr.]]=EM$7,Tbl.Kosten[[#This Row],[Totaal kosten]],"")</f>
        <v/>
      </c>
      <c r="EN34" s="150" t="str">
        <f>IF(Tbl.Kosten[[#This Row],[KSnr.]]=EN$7,Tbl.Kosten[[#This Row],[Totaal kosten]],"")</f>
        <v/>
      </c>
      <c r="EO34" s="150" t="str">
        <f>IF(Tbl.Kosten[[#This Row],[KSnr.]]=EO$7,Tbl.Kosten[[#This Row],[Totaal kosten]],"")</f>
        <v/>
      </c>
      <c r="EP34" s="150" t="str">
        <f>IF(Tbl.Kosten[[#This Row],[KSnr.]]=EP$7,Tbl.Kosten[[#This Row],[Totaal kosten]],"")</f>
        <v/>
      </c>
      <c r="EQ34" s="150" t="str">
        <f>IF(Tbl.Kosten[[#This Row],[KSnr.]]=EQ$7,Tbl.Kosten[[#This Row],[Totaal kosten]],"")</f>
        <v/>
      </c>
      <c r="ER34" s="144" t="str">
        <f>IFERROR(_xlfn.XLOOKUP(Tbl.Kosten[[#This Row],[Subsidieactiviteit]],Tbl.Subsidiehoogte[Subsidieactiviteit],Tbl.Subsidiehoogte[SAnr.],"",0,1),"")</f>
        <v/>
      </c>
      <c r="ES34" s="150" t="str">
        <f>IF(Tbl.Kosten[[#This Row],[Sanr.]]=ES$7,Tbl.Kosten[[#This Row],[Totaal kosten]],"")</f>
        <v/>
      </c>
      <c r="ET34" s="150" t="str">
        <f>IF(Tbl.Kosten[[#This Row],[Sanr.]]=ET$7,Tbl.Kosten[[#This Row],[Totaal kosten]],"")</f>
        <v/>
      </c>
      <c r="EU34" s="150" t="str">
        <f>IF(Tbl.Kosten[[#This Row],[Sanr.]]=EU$7,Tbl.Kosten[[#This Row],[Totaal kosten]],"")</f>
        <v/>
      </c>
      <c r="EV34" s="150" t="str">
        <f>IF(Tbl.Kosten[[#This Row],[Sanr.]]=EV$7,Tbl.Kosten[[#This Row],[Totaal kosten]],"")</f>
        <v/>
      </c>
      <c r="EW34" s="150" t="str">
        <f>IF(Tbl.Kosten[[#This Row],[Sanr.]]=EW$7,Tbl.Kosten[[#This Row],[Totaal kosten]],"")</f>
        <v/>
      </c>
      <c r="EX34" s="150" t="str">
        <f>IF(Tbl.Kosten[[#This Row],[Sanr.]]=EX$7,Tbl.Kosten[[#This Row],[Totaal kosten]],"")</f>
        <v/>
      </c>
      <c r="EY34" s="150" t="str">
        <f>IF(Tbl.Kosten[[#This Row],[Sanr.]]=EY$7,Tbl.Kosten[[#This Row],[Totaal kosten]],"")</f>
        <v/>
      </c>
      <c r="EZ34" s="150" t="str">
        <f>IF(Tbl.Kosten[[#This Row],[Sanr.]]=EZ$7,Tbl.Kosten[[#This Row],[Totaal kosten]],"")</f>
        <v/>
      </c>
      <c r="FA34" s="150" t="str">
        <f>IF(Tbl.Kosten[[#This Row],[Sanr.]]=FA$7,Tbl.Kosten[[#This Row],[Totaal kosten]],"")</f>
        <v/>
      </c>
      <c r="FB34" s="150" t="str">
        <f>IF(Tbl.Kosten[[#This Row],[Sanr.]]=FB$7,Tbl.Kosten[[#This Row],[Totaal kosten]],"")</f>
        <v/>
      </c>
      <c r="FC34" s="150" t="str">
        <f>IF(Tbl.Kosten[[#This Row],[Sanr.]]=FC$7,Tbl.Kosten[[#This Row],[Totaal kosten]],"")</f>
        <v/>
      </c>
      <c r="FD34" s="150" t="str">
        <f>IF(Tbl.Kosten[[#This Row],[Sanr.]]=FD$7,Tbl.Kosten[[#This Row],[Totaal kosten]],"")</f>
        <v/>
      </c>
      <c r="FE34" s="150" t="str">
        <f>IF(Tbl.Kosten[[#This Row],[Sanr.]]=FE$7,Tbl.Kosten[[#This Row],[Totaal kosten]],"")</f>
        <v/>
      </c>
      <c r="FF34" s="150" t="str">
        <f>IF(Tbl.Kosten[[#This Row],[Sanr.]]=FF$7,Tbl.Kosten[[#This Row],[Totaal kosten]],"")</f>
        <v/>
      </c>
      <c r="FG34" s="150" t="str">
        <f>IF(Tbl.Kosten[[#This Row],[Sanr.]]=FG$7,Tbl.Kosten[[#This Row],[Totaal kosten]],"")</f>
        <v/>
      </c>
      <c r="FH34" s="150" t="str">
        <f>IF(Tbl.Kosten[[#This Row],[Sanr.]]=FH$7,Tbl.Kosten[[#This Row],[Totaal kosten]],"")</f>
        <v/>
      </c>
      <c r="FI34" s="150" t="str">
        <f>IF(Tbl.Kosten[[#This Row],[Sanr.]]=FI$7,Tbl.Kosten[[#This Row],[Totaal kosten]],"")</f>
        <v/>
      </c>
      <c r="FJ34" s="150" t="str">
        <f>IF(Tbl.Kosten[[#This Row],[Sanr.]]=FJ$7,Tbl.Kosten[[#This Row],[Totaal kosten]],"")</f>
        <v/>
      </c>
      <c r="FK34" s="150" t="str">
        <f>IF(Tbl.Kosten[[#This Row],[Sanr.]]=FK$7,Tbl.Kosten[[#This Row],[Totaal kosten]],"")</f>
        <v/>
      </c>
      <c r="FL34" s="150" t="str">
        <f>IF(Tbl.Kosten[[#This Row],[Sanr.]]=FL$7,Tbl.Kosten[[#This Row],[Totaal kosten]],"")</f>
        <v/>
      </c>
      <c r="FM34" s="150" t="str">
        <f>IF(Tbl.Kosten[[#This Row],[Sanr.]]=FM$7,Tbl.Kosten[[#This Row],[Totaal kosten]],"")</f>
        <v/>
      </c>
      <c r="FN34" s="150" t="str">
        <f>IF(Tbl.Kosten[[#This Row],[Sanr.]]=FN$7,Tbl.Kosten[[#This Row],[Totaal kosten]],"")</f>
        <v/>
      </c>
      <c r="FO34" s="150" t="str">
        <f>IF(Tbl.Kosten[[#This Row],[Sanr.]]=FO$7,Tbl.Kosten[[#This Row],[Totaal kosten]],"")</f>
        <v/>
      </c>
      <c r="FP34" s="150" t="str">
        <f>IF(Tbl.Kosten[[#This Row],[Sanr.]]=FP$7,Tbl.Kosten[[#This Row],[Totaal kosten]],"")</f>
        <v/>
      </c>
      <c r="FQ34" s="150" t="str">
        <f>IF(Tbl.Kosten[[#This Row],[Sanr.]]=FQ$7,Tbl.Kosten[[#This Row],[Totaal kosten]],"")</f>
        <v/>
      </c>
      <c r="FR34" s="150" t="str">
        <f>IF(Tbl.Kosten[[#This Row],[Sanr.]]=FR$7,Tbl.Kosten[[#This Row],[Totaal kosten]],"")</f>
        <v/>
      </c>
      <c r="FS34" s="150" t="str">
        <f>IF(Tbl.Kosten[[#This Row],[Sanr.]]=FS$7,Tbl.Kosten[[#This Row],[Totaal kosten]],"")</f>
        <v/>
      </c>
      <c r="FT34" s="150" t="str">
        <f>IF(Tbl.Kosten[[#This Row],[Sanr.]]=FT$7,Tbl.Kosten[[#This Row],[Totaal kosten]],"")</f>
        <v/>
      </c>
      <c r="FU34" s="150" t="str">
        <f>IF(Tbl.Kosten[[#This Row],[Sanr.]]=FU$7,Tbl.Kosten[[#This Row],[Totaal kosten]],"")</f>
        <v/>
      </c>
      <c r="FV34" s="150" t="str">
        <f>IF(Tbl.Kosten[[#This Row],[Sanr.]]=FV$7,Tbl.Kosten[[#This Row],[Totaal kosten]],"")</f>
        <v/>
      </c>
      <c r="FW34" s="150" t="str">
        <f>IFERROR(_xlfn.XLOOKUP(Tbl.Kosten[[#This Row],[Activiteitencode]],Tbl.Activiteiten[Activiteitcode],Tbl.Activiteiten[Anr.],"",0,1),"")</f>
        <v/>
      </c>
      <c r="FX34" s="169" t="str">
        <f>_xlfn.CONCAT(Tbl.Kosten[[#This Row],[Pnr.]],Tbl.Kosten[[#This Row],[Sanr.]])</f>
        <v>P1</v>
      </c>
      <c r="FY34" s="150">
        <f>Tbl.Kosten[[#This Row],[Totaal kosten]]-Tbl.Kosten[[#This Row],[Subsidie]]</f>
        <v>0</v>
      </c>
      <c r="FZ34" s="150">
        <f>IF(Tbl.Kosten[[#This Row],[Pnr.]]=FZ$7,Tbl.Kosten[[#This Row],[Te financieren]],"")</f>
        <v>0</v>
      </c>
      <c r="GA34" s="150" t="str">
        <f>IF(Tbl.Kosten[[#This Row],[Pnr.]]=GA$7,Tbl.Kosten[[#This Row],[Te financieren]],"")</f>
        <v/>
      </c>
      <c r="GB34" s="150" t="str">
        <f>IF(Tbl.Kosten[[#This Row],[Pnr.]]=GB$7,Tbl.Kosten[[#This Row],[Te financieren]],"")</f>
        <v/>
      </c>
      <c r="GC34" s="150" t="str">
        <f>IF(Tbl.Kosten[[#This Row],[Pnr.]]=GC$7,Tbl.Kosten[[#This Row],[Te financieren]],"")</f>
        <v/>
      </c>
      <c r="GD34" s="150" t="str">
        <f>IF(Tbl.Kosten[[#This Row],[Pnr.]]=GD$7,Tbl.Kosten[[#This Row],[Te financieren]],"")</f>
        <v/>
      </c>
      <c r="GE34" s="150" t="str">
        <f>IF(Tbl.Kosten[[#This Row],[Pnr.]]=GE$7,Tbl.Kosten[[#This Row],[Te financieren]],"")</f>
        <v/>
      </c>
      <c r="GF34" s="150" t="str">
        <f>IF(Tbl.Kosten[[#This Row],[Pnr.]]=GF$7,Tbl.Kosten[[#This Row],[Te financieren]],"")</f>
        <v/>
      </c>
      <c r="GG34" s="150" t="str">
        <f>IF(Tbl.Kosten[[#This Row],[Pnr.]]=GG$7,Tbl.Kosten[[#This Row],[Te financieren]],"")</f>
        <v/>
      </c>
      <c r="GH34" s="150" t="str">
        <f>IF(Tbl.Kosten[[#This Row],[Pnr.]]=GH$7,Tbl.Kosten[[#This Row],[Te financieren]],"")</f>
        <v/>
      </c>
      <c r="GI34" s="150" t="str">
        <f>IF(Tbl.Kosten[[#This Row],[Pnr.]]=GI$7,Tbl.Kosten[[#This Row],[Te financieren]],"")</f>
        <v/>
      </c>
      <c r="GJ34" s="150" t="str">
        <f>IF(Tbl.Kosten[[#This Row],[Pnr.]]=GJ$7,Tbl.Kosten[[#This Row],[Te financieren]],"")</f>
        <v/>
      </c>
      <c r="GK34" s="150" t="str">
        <f>IF(Tbl.Kosten[[#This Row],[Pnr.]]=GK$7,Tbl.Kosten[[#This Row],[Te financieren]],"")</f>
        <v/>
      </c>
      <c r="GL34" s="150" t="str">
        <f>IF(Tbl.Kosten[[#This Row],[Pnr.]]=GL$7,Tbl.Kosten[[#This Row],[Te financieren]],"")</f>
        <v/>
      </c>
      <c r="GM34" s="150" t="str">
        <f>IF(Tbl.Kosten[[#This Row],[Pnr.]]=GM$7,Tbl.Kosten[[#This Row],[Te financieren]],"")</f>
        <v/>
      </c>
      <c r="GN34" s="150" t="str">
        <f>IF(Tbl.Kosten[[#This Row],[Pnr.]]=GN$7,Tbl.Kosten[[#This Row],[Te financieren]],"")</f>
        <v/>
      </c>
      <c r="GO34" s="150" t="str">
        <f>IF(Tbl.Kosten[[#This Row],[Pnr.]]=GO$7,Tbl.Kosten[[#This Row],[Te financieren]],"")</f>
        <v/>
      </c>
      <c r="GP34" s="150" t="str">
        <f>IF(Tbl.Kosten[[#This Row],[Pnr.]]=GP$7,Tbl.Kosten[[#This Row],[Te financieren]],"")</f>
        <v/>
      </c>
      <c r="GQ34" s="150" t="str">
        <f>IF(Tbl.Kosten[[#This Row],[Pnr.]]=GQ$7,Tbl.Kosten[[#This Row],[Te financieren]],"")</f>
        <v/>
      </c>
      <c r="GR34" s="150" t="str">
        <f>IF(Tbl.Kosten[[#This Row],[Pnr.]]=GR$7,Tbl.Kosten[[#This Row],[Te financieren]],"")</f>
        <v/>
      </c>
      <c r="GS34" s="150" t="str">
        <f>IF(Tbl.Kosten[[#This Row],[Pnr.]]=GS$7,Tbl.Kosten[[#This Row],[Te financieren]],"")</f>
        <v/>
      </c>
      <c r="GT34" s="150" t="str">
        <f>IF(Tbl.Kosten[[#This Row],[Pnr.]]=GT$7,Tbl.Kosten[[#This Row],[Te financieren]],"")</f>
        <v/>
      </c>
      <c r="GU34" s="150" t="str">
        <f>IF(Tbl.Kosten[[#This Row],[Pnr.]]=GU$7,Tbl.Kosten[[#This Row],[Te financieren]],"")</f>
        <v/>
      </c>
      <c r="GV34" s="150" t="str">
        <f>IF(Tbl.Kosten[[#This Row],[Pnr.]]=GV$7,Tbl.Kosten[[#This Row],[Te financieren]],"")</f>
        <v/>
      </c>
      <c r="GW34" s="150" t="str">
        <f>IF(Tbl.Kosten[[#This Row],[Pnr.]]=GW$7,Tbl.Kosten[[#This Row],[Te financieren]],"")</f>
        <v/>
      </c>
      <c r="GX34" s="150" t="str">
        <f>IF(Tbl.Kosten[[#This Row],[Pnr.]]=GX$7,Tbl.Kosten[[#This Row],[Te financieren]],"")</f>
        <v/>
      </c>
      <c r="GY34" s="150" t="str">
        <f>IF(Tbl.Kosten[[#This Row],[Pnr.]]=GY$7,Tbl.Kosten[[#This Row],[Te financieren]],"")</f>
        <v/>
      </c>
      <c r="GZ34" s="150" t="str">
        <f>IF(Tbl.Kosten[[#This Row],[Pnr.]]=GZ$7,Tbl.Kosten[[#This Row],[Te financieren]],"")</f>
        <v/>
      </c>
      <c r="HA34" s="150" t="str">
        <f>IF(Tbl.Kosten[[#This Row],[Pnr.]]=HA$7,Tbl.Kosten[[#This Row],[Te financieren]],"")</f>
        <v/>
      </c>
      <c r="HB34" s="150" t="str">
        <f>IF(Tbl.Kosten[[#This Row],[Pnr.]]=HB$7,Tbl.Kosten[[#This Row],[Te financieren]],"")</f>
        <v/>
      </c>
      <c r="HC34" s="150" t="str">
        <f>IF(Tbl.Kosten[[#This Row],[Pnr.]]=HC$7,Tbl.Kosten[[#This Row],[Te financieren]],"")</f>
        <v/>
      </c>
      <c r="HD34" s="150" t="str">
        <f>IF(Tbl.Kosten[[#This Row],[Pnr.]]=HD$7,Tbl.Kosten[[#This Row],[Te financieren]],"")</f>
        <v/>
      </c>
      <c r="HE34" s="150" t="str">
        <f>IF(Tbl.Kosten[[#This Row],[Pnr.]]=HE$7,Tbl.Kosten[[#This Row],[Te financieren]],"")</f>
        <v/>
      </c>
      <c r="HF34" s="150" t="str">
        <f>IF(Tbl.Kosten[[#This Row],[Pnr.]]=HF$7,Tbl.Kosten[[#This Row],[Te financieren]],"")</f>
        <v/>
      </c>
      <c r="HG34" s="150" t="str">
        <f>IF(Tbl.Kosten[[#This Row],[Pnr.]]=HG$7,Tbl.Kosten[[#This Row],[Te financieren]],"")</f>
        <v/>
      </c>
      <c r="HH34" s="150" t="str">
        <f>IF(Tbl.Kosten[[#This Row],[Pnr.]]=HH$7,Tbl.Kosten[[#This Row],[Te financieren]],"")</f>
        <v/>
      </c>
      <c r="HI34" s="150" t="str">
        <f>IF(Tbl.Kosten[[#This Row],[Pnr.]]=HI$7,Tbl.Kosten[[#This Row],[Te financieren]],"")</f>
        <v/>
      </c>
      <c r="HJ34" s="150" t="str">
        <f>IF(Tbl.Kosten[[#This Row],[Pnr.]]=HJ$7,Tbl.Kosten[[#This Row],[Te financieren]],"")</f>
        <v/>
      </c>
      <c r="HK34" s="150" t="str">
        <f>IF(Tbl.Kosten[[#This Row],[Pnr.]]=HK$7,Tbl.Kosten[[#This Row],[Te financieren]],"")</f>
        <v/>
      </c>
      <c r="HL34" s="150" t="str">
        <f>IF(Tbl.Kosten[[#This Row],[Pnr.]]=HL$7,Tbl.Kosten[[#This Row],[Te financieren]],"")</f>
        <v/>
      </c>
      <c r="HM34" s="150" t="str">
        <f>IF(Tbl.Kosten[[#This Row],[Pnr.]]=HM$7,Tbl.Kosten[[#This Row],[Te financieren]],"")</f>
        <v/>
      </c>
      <c r="HN34" s="150" t="str">
        <f>IF(Tbl.Kosten[[#This Row],[Pnr.]]=HN$7,Tbl.Kosten[[#This Row],[Te financieren]],"")</f>
        <v/>
      </c>
      <c r="HO34" s="150" t="str">
        <f>IF(Tbl.Kosten[[#This Row],[Pnr.]]=HO$7,Tbl.Kosten[[#This Row],[Te financieren]],"")</f>
        <v/>
      </c>
      <c r="HP34" s="150" t="str">
        <f>IF(Tbl.Kosten[[#This Row],[Pnr.]]=HP$7,Tbl.Kosten[[#This Row],[Te financieren]],"")</f>
        <v/>
      </c>
      <c r="HQ34" s="150" t="str">
        <f>IF(Tbl.Kosten[[#This Row],[Pnr.]]=HQ$7,Tbl.Kosten[[#This Row],[Te financieren]],"")</f>
        <v/>
      </c>
      <c r="HR34" s="150" t="str">
        <f>IF(Tbl.Kosten[[#This Row],[Pnr.]]=HR$7,Tbl.Kosten[[#This Row],[Te financieren]],"")</f>
        <v/>
      </c>
      <c r="HS34" s="150" t="str">
        <f>IF(Tbl.Kosten[[#This Row],[Pnr.]]=HS$7,Tbl.Kosten[[#This Row],[Te financieren]],"")</f>
        <v/>
      </c>
      <c r="HT34" s="150" t="str">
        <f>IF(Tbl.Kosten[[#This Row],[Pnr.]]=HT$7,Tbl.Kosten[[#This Row],[Te financieren]],"")</f>
        <v/>
      </c>
      <c r="HU34" s="150" t="str">
        <f>IF(Tbl.Kosten[[#This Row],[Pnr.]]=HU$7,Tbl.Kosten[[#This Row],[Te financieren]],"")</f>
        <v/>
      </c>
      <c r="HV34" s="150" t="str">
        <f>IF(Tbl.Kosten[[#This Row],[Pnr.]]=HV$7,Tbl.Kosten[[#This Row],[Te financieren]],"")</f>
        <v/>
      </c>
      <c r="HW34" s="150" t="str">
        <f>IF(Tbl.Kosten[[#This Row],[Pnr.]]=HW$7,Tbl.Kosten[[#This Row],[Te financieren]],"")</f>
        <v/>
      </c>
    </row>
    <row r="35" spans="2:231" x14ac:dyDescent="0.3">
      <c r="B35" s="134"/>
      <c r="C35" s="137"/>
      <c r="D35" s="136"/>
      <c r="E35" s="261"/>
      <c r="F35" s="135"/>
      <c r="G35" s="11" t="str">
        <f>IF(Tbl.Kosten[[#This Row],[Medewerker e/o 
functie]]&lt;&gt;"",_xlfn.XLOOKUP(Tbl.Kosten[[#This Row],[Medewerker e/o 
functie]],Tbl.Uurtarief[Medewerker en/of functie],Tbl.Uurtarief[Uurtarief],"",0,1),"")</f>
        <v/>
      </c>
      <c r="H35" s="121">
        <f>IFERROR(Tbl.Kosten[[#This Row],[Uren]]*Tbl.Kosten[[#This Row],[Uurtarief]],0)</f>
        <v>0</v>
      </c>
      <c r="I35" s="119" t="str">
        <f>IF(Tbl.Kosten[[#This Row],[Subtotaal uren]]&lt;&gt;0,_xlfn.XLOOKUP(Tbl.Kosten[[#This Row],[Medewerker e/o 
functie]],Tbl.Uurtarief[Medewerker en/of functie],Tbl.Uurtarief[Kostensoort arbeid],"",0,1),"")</f>
        <v/>
      </c>
      <c r="J35" s="137"/>
      <c r="K35" s="135"/>
      <c r="L35" s="139" t="str">
        <f>IF(Tbl.Kosten[[#This Row],[Activum]]&lt;&gt;"",_xlfn.XLOOKUP(Tbl.Kosten[[#This Row],[Activum]],Tbl.Afschrijvingskosten[Activum],Tbl.Afschrijvingskosten[Tarief per afschrijvings-eenheid],"",0,1),"")</f>
        <v/>
      </c>
      <c r="M35" s="122">
        <f>IFERROR(Tbl.Kosten[[#This Row],[Een-
heden]]*Tbl.Kosten[[#This Row],[Afschrijvings-
tarief]],0)</f>
        <v>0</v>
      </c>
      <c r="N35" s="122" t="str">
        <f>IF(Tbl.Kosten[[#This Row],[Subtotaal afschrijving]]&lt;&gt;0,Lijsten!$A$7,"")</f>
        <v/>
      </c>
      <c r="O35" s="140"/>
      <c r="P35" s="135"/>
      <c r="Q35" s="138"/>
      <c r="R35" s="122">
        <f>IFERROR(Tbl.Kosten[[#This Row],[Aantal]]*Tbl.Kosten[[#This Row],[Tarief]],0)</f>
        <v>0</v>
      </c>
      <c r="S35" s="8">
        <f>IFERROR(Tbl.Kosten[[#This Row],[Subtotaal overige kosten]]+Tbl.Kosten[[#This Row],[Subtotaal uren]]+Tbl.Kosten[[#This Row],[Subtotaal afschrijving]],0)</f>
        <v>0</v>
      </c>
      <c r="T35" s="8">
        <f>IFERROR(Tbl.Kosten[[#This Row],[Totaal kosten]]*Tbl.Kosten[[#This Row],[Subsidie%]],0)</f>
        <v>0</v>
      </c>
      <c r="U35" s="4" t="str" cm="1">
        <f t="array" ref="U35">IFERROR(_xlfn.IFS(Tbl.Kosten[[#This Row],[Subtotaal uren]]&lt;&gt;0,Tbl.Kosten[[#This Row],[Kostensoort arbeid]],Tbl.Kosten[[#This Row],[Subtotaal afschrijving]]&lt;&gt;0,Tbl.Kosten[[#This Row],[Kostensoort afschrijving]],Tbl.Kosten[[#This Row],[Subtotaal overige kosten]]&lt;&gt;0,Tbl.Kosten[[#This Row],[Kostensoort overig]]),"")</f>
        <v/>
      </c>
      <c r="V35" s="4" t="str">
        <f>IFERROR(_xlfn.XLOOKUP(Tbl.Kosten[[#This Row],[Activiteitencode]],Tbl.Activiteiten[Activiteitcode],Tbl.Activiteiten[Werkpakketcode],"",0,1),"")</f>
        <v/>
      </c>
      <c r="W35" s="4" t="str">
        <f>IFERROR(_xlfn.XLOOKUP(Tbl.Kosten[[#This Row],[Werkpakketcode]],Tbl.Werkpakketten[Werkpakketcode],Tbl.Werkpakketten[Subsidiabele activiteit],"",0,1),"")</f>
        <v/>
      </c>
      <c r="X35" s="12">
        <f>IFERROR(_xlfn.XLOOKUP(Tbl.Kosten[[#This Row],[Sanr.]],Tbl.Subsidiehoogte[SAnr.],Tbl.Subsidiehoogte[Sub. Percentage],0,0,1),0)</f>
        <v>0</v>
      </c>
      <c r="Y35" s="144" t="str">
        <f>IFERROR(_xlfn.XLOOKUP(Tbl.Kosten[[#This Row],[Partnercode]],Tbl.Projectpartners[Partnercode],Tbl.Projectpartners[PNr.],"",0,1),"")</f>
        <v>P1</v>
      </c>
      <c r="Z35" s="148">
        <f>IF(Tbl.Kosten[[#This Row],[Pnr.]]=Z$7,Tbl.Kosten[[#This Row],[Totaal kosten]],"")</f>
        <v>0</v>
      </c>
      <c r="AA35" s="148" t="str">
        <f>IF(Tbl.Kosten[[#This Row],[Pnr.]]=AA$7,Tbl.Kosten[[#This Row],[Totaal kosten]],"")</f>
        <v/>
      </c>
      <c r="AB35" s="148" t="str">
        <f>IF(Tbl.Kosten[[#This Row],[Pnr.]]=AB$7,Tbl.Kosten[[#This Row],[Totaal kosten]],"")</f>
        <v/>
      </c>
      <c r="AC35" s="148" t="str">
        <f>IF(Tbl.Kosten[[#This Row],[Pnr.]]=AC$7,Tbl.Kosten[[#This Row],[Totaal kosten]],"")</f>
        <v/>
      </c>
      <c r="AD35" s="148" t="str">
        <f>IF(Tbl.Kosten[[#This Row],[Pnr.]]=AD$7,Tbl.Kosten[[#This Row],[Totaal kosten]],"")</f>
        <v/>
      </c>
      <c r="AE35" s="148" t="str">
        <f>IF(Tbl.Kosten[[#This Row],[Pnr.]]=AE$7,Tbl.Kosten[[#This Row],[Totaal kosten]],"")</f>
        <v/>
      </c>
      <c r="AF35" s="148" t="str">
        <f>IF(Tbl.Kosten[[#This Row],[Pnr.]]=AF$7,Tbl.Kosten[[#This Row],[Totaal kosten]],"")</f>
        <v/>
      </c>
      <c r="AG35" s="148" t="str">
        <f>IF(Tbl.Kosten[[#This Row],[Pnr.]]=AG$7,Tbl.Kosten[[#This Row],[Totaal kosten]],"")</f>
        <v/>
      </c>
      <c r="AH35" s="148" t="str">
        <f>IF(Tbl.Kosten[[#This Row],[Pnr.]]=AH$7,Tbl.Kosten[[#This Row],[Totaal kosten]],"")</f>
        <v/>
      </c>
      <c r="AI35" s="148" t="str">
        <f>IF(Tbl.Kosten[[#This Row],[Pnr.]]=AI$7,Tbl.Kosten[[#This Row],[Totaal kosten]],"")</f>
        <v/>
      </c>
      <c r="AJ35" s="148" t="str">
        <f>IF(Tbl.Kosten[[#This Row],[Pnr.]]=AJ$7,Tbl.Kosten[[#This Row],[Totaal kosten]],"")</f>
        <v/>
      </c>
      <c r="AK35" s="148" t="str">
        <f>IF(Tbl.Kosten[[#This Row],[Pnr.]]=AK$7,Tbl.Kosten[[#This Row],[Totaal kosten]],"")</f>
        <v/>
      </c>
      <c r="AL35" s="148" t="str">
        <f>IF(Tbl.Kosten[[#This Row],[Pnr.]]=AL$7,Tbl.Kosten[[#This Row],[Totaal kosten]],"")</f>
        <v/>
      </c>
      <c r="AM35" s="148" t="str">
        <f>IF(Tbl.Kosten[[#This Row],[Pnr.]]=AM$7,Tbl.Kosten[[#This Row],[Totaal kosten]],"")</f>
        <v/>
      </c>
      <c r="AN35" s="148" t="str">
        <f>IF(Tbl.Kosten[[#This Row],[Pnr.]]=AN$7,Tbl.Kosten[[#This Row],[Totaal kosten]],"")</f>
        <v/>
      </c>
      <c r="AO35" s="148" t="str">
        <f>IF(Tbl.Kosten[[#This Row],[Pnr.]]=AO$7,Tbl.Kosten[[#This Row],[Totaal kosten]],"")</f>
        <v/>
      </c>
      <c r="AP35" s="148" t="str">
        <f>IF(Tbl.Kosten[[#This Row],[Pnr.]]=AP$7,Tbl.Kosten[[#This Row],[Totaal kosten]],"")</f>
        <v/>
      </c>
      <c r="AQ35" s="148" t="str">
        <f>IF(Tbl.Kosten[[#This Row],[Pnr.]]=AQ$7,Tbl.Kosten[[#This Row],[Totaal kosten]],"")</f>
        <v/>
      </c>
      <c r="AR35" s="148" t="str">
        <f>IF(Tbl.Kosten[[#This Row],[Pnr.]]=AR$7,Tbl.Kosten[[#This Row],[Totaal kosten]],"")</f>
        <v/>
      </c>
      <c r="AS35" s="148" t="str">
        <f>IF(Tbl.Kosten[[#This Row],[Pnr.]]=AS$7,Tbl.Kosten[[#This Row],[Totaal kosten]],"")</f>
        <v/>
      </c>
      <c r="AT35" s="148" t="str">
        <f>IF(Tbl.Kosten[[#This Row],[Pnr.]]=AT$7,Tbl.Kosten[[#This Row],[Totaal kosten]],"")</f>
        <v/>
      </c>
      <c r="AU35" s="148" t="str">
        <f>IF(Tbl.Kosten[[#This Row],[Pnr.]]=AU$7,Tbl.Kosten[[#This Row],[Totaal kosten]],"")</f>
        <v/>
      </c>
      <c r="AV35" s="148" t="str">
        <f>IF(Tbl.Kosten[[#This Row],[Pnr.]]=AV$7,Tbl.Kosten[[#This Row],[Totaal kosten]],"")</f>
        <v/>
      </c>
      <c r="AW35" s="148" t="str">
        <f>IF(Tbl.Kosten[[#This Row],[Pnr.]]=AW$7,Tbl.Kosten[[#This Row],[Totaal kosten]],"")</f>
        <v/>
      </c>
      <c r="AX35" s="148" t="str">
        <f>IF(Tbl.Kosten[[#This Row],[Pnr.]]=AX$7,Tbl.Kosten[[#This Row],[Totaal kosten]],"")</f>
        <v/>
      </c>
      <c r="AY35" s="148" t="str">
        <f>IF(Tbl.Kosten[[#This Row],[Pnr.]]=AY$7,Tbl.Kosten[[#This Row],[Totaal kosten]],"")</f>
        <v/>
      </c>
      <c r="AZ35" s="148" t="str">
        <f>IF(Tbl.Kosten[[#This Row],[Pnr.]]=AZ$7,Tbl.Kosten[[#This Row],[Totaal kosten]],"")</f>
        <v/>
      </c>
      <c r="BA35" s="148" t="str">
        <f>IF(Tbl.Kosten[[#This Row],[Pnr.]]=BA$7,Tbl.Kosten[[#This Row],[Totaal kosten]],"")</f>
        <v/>
      </c>
      <c r="BB35" s="148" t="str">
        <f>IF(Tbl.Kosten[[#This Row],[Pnr.]]=BB$7,Tbl.Kosten[[#This Row],[Totaal kosten]],"")</f>
        <v/>
      </c>
      <c r="BC35" s="148" t="str">
        <f>IF(Tbl.Kosten[[#This Row],[Pnr.]]=BC$7,Tbl.Kosten[[#This Row],[Totaal kosten]],"")</f>
        <v/>
      </c>
      <c r="BD35" s="148" t="str">
        <f>IF(Tbl.Kosten[[#This Row],[Pnr.]]=BD$7,Tbl.Kosten[[#This Row],[Totaal kosten]],"")</f>
        <v/>
      </c>
      <c r="BE35" s="148" t="str">
        <f>IF(Tbl.Kosten[[#This Row],[Pnr.]]=BE$7,Tbl.Kosten[[#This Row],[Totaal kosten]],"")</f>
        <v/>
      </c>
      <c r="BF35" s="148" t="str">
        <f>IF(Tbl.Kosten[[#This Row],[Pnr.]]=BF$7,Tbl.Kosten[[#This Row],[Totaal kosten]],"")</f>
        <v/>
      </c>
      <c r="BG35" s="148" t="str">
        <f>IF(Tbl.Kosten[[#This Row],[Pnr.]]=BG$7,Tbl.Kosten[[#This Row],[Totaal kosten]],"")</f>
        <v/>
      </c>
      <c r="BH35" s="148" t="str">
        <f>IF(Tbl.Kosten[[#This Row],[Pnr.]]=BH$7,Tbl.Kosten[[#This Row],[Totaal kosten]],"")</f>
        <v/>
      </c>
      <c r="BI35" s="148" t="str">
        <f>IF(Tbl.Kosten[[#This Row],[Pnr.]]=BI$7,Tbl.Kosten[[#This Row],[Totaal kosten]],"")</f>
        <v/>
      </c>
      <c r="BJ35" s="148" t="str">
        <f>IF(Tbl.Kosten[[#This Row],[Pnr.]]=BJ$7,Tbl.Kosten[[#This Row],[Totaal kosten]],"")</f>
        <v/>
      </c>
      <c r="BK35" s="148" t="str">
        <f>IF(Tbl.Kosten[[#This Row],[Pnr.]]=BK$7,Tbl.Kosten[[#This Row],[Totaal kosten]],"")</f>
        <v/>
      </c>
      <c r="BL35" s="148" t="str">
        <f>IF(Tbl.Kosten[[#This Row],[Pnr.]]=BL$7,Tbl.Kosten[[#This Row],[Totaal kosten]],"")</f>
        <v/>
      </c>
      <c r="BM35" s="148" t="str">
        <f>IF(Tbl.Kosten[[#This Row],[Pnr.]]=BM$7,Tbl.Kosten[[#This Row],[Totaal kosten]],"")</f>
        <v/>
      </c>
      <c r="BN35" s="148" t="str">
        <f>IF(Tbl.Kosten[[#This Row],[Pnr.]]=BN$7,Tbl.Kosten[[#This Row],[Totaal kosten]],"")</f>
        <v/>
      </c>
      <c r="BO35" s="148" t="str">
        <f>IF(Tbl.Kosten[[#This Row],[Pnr.]]=BO$7,Tbl.Kosten[[#This Row],[Totaal kosten]],"")</f>
        <v/>
      </c>
      <c r="BP35" s="148" t="str">
        <f>IF(Tbl.Kosten[[#This Row],[Pnr.]]=BP$7,Tbl.Kosten[[#This Row],[Totaal kosten]],"")</f>
        <v/>
      </c>
      <c r="BQ35" s="148" t="str">
        <f>IF(Tbl.Kosten[[#This Row],[Pnr.]]=BQ$7,Tbl.Kosten[[#This Row],[Totaal kosten]],"")</f>
        <v/>
      </c>
      <c r="BR35" s="148" t="str">
        <f>IF(Tbl.Kosten[[#This Row],[Pnr.]]=BR$7,Tbl.Kosten[[#This Row],[Totaal kosten]],"")</f>
        <v/>
      </c>
      <c r="BS35" s="148" t="str">
        <f>IF(Tbl.Kosten[[#This Row],[Pnr.]]=BS$7,Tbl.Kosten[[#This Row],[Totaal kosten]],"")</f>
        <v/>
      </c>
      <c r="BT35" s="148" t="str">
        <f>IF(Tbl.Kosten[[#This Row],[Pnr.]]=BT$7,Tbl.Kosten[[#This Row],[Totaal kosten]],"")</f>
        <v/>
      </c>
      <c r="BU35" s="148" t="str">
        <f>IF(Tbl.Kosten[[#This Row],[Pnr.]]=BU$7,Tbl.Kosten[[#This Row],[Totaal kosten]],"")</f>
        <v/>
      </c>
      <c r="BV35" s="148" t="str">
        <f>IF(Tbl.Kosten[[#This Row],[Pnr.]]=BV$7,Tbl.Kosten[[#This Row],[Totaal kosten]],"")</f>
        <v/>
      </c>
      <c r="BW35" s="148" t="str">
        <f>IF(Tbl.Kosten[[#This Row],[Pnr.]]=BW$7,Tbl.Kosten[[#This Row],[Totaal kosten]],"")</f>
        <v/>
      </c>
      <c r="BX35" s="148" t="str">
        <f>IFERROR(_xlfn.XLOOKUP(Tbl.Kosten[[#This Row],[Werkpakketcode]],Tbl.Werkpakketten[Werkpakketcode],Tbl.Werkpakketten[WPnr.],"",0,1),"")</f>
        <v/>
      </c>
      <c r="BY35" s="148" t="str">
        <f>IF(Tbl.Kosten[[#This Row],[WPnr.]]=BY$7,Tbl.Kosten[[#This Row],[Totaal kosten]],"")</f>
        <v/>
      </c>
      <c r="BZ35" s="148" t="str">
        <f>IF(Tbl.Kosten[[#This Row],[WPnr.]]=BZ$7,Tbl.Kosten[[#This Row],[Totaal kosten]],"")</f>
        <v/>
      </c>
      <c r="CA35" s="148" t="str">
        <f>IF(Tbl.Kosten[[#This Row],[WPnr.]]=CA$7,Tbl.Kosten[[#This Row],[Totaal kosten]],"")</f>
        <v/>
      </c>
      <c r="CB35" s="148" t="str">
        <f>IF(Tbl.Kosten[[#This Row],[WPnr.]]=CB$7,Tbl.Kosten[[#This Row],[Totaal kosten]],"")</f>
        <v/>
      </c>
      <c r="CC35" s="148" t="str">
        <f>IF(Tbl.Kosten[[#This Row],[WPnr.]]=CC$7,Tbl.Kosten[[#This Row],[Totaal kosten]],"")</f>
        <v/>
      </c>
      <c r="CD35" s="148" t="str">
        <f>IF(Tbl.Kosten[[#This Row],[WPnr.]]=CD$7,Tbl.Kosten[[#This Row],[Totaal kosten]],"")</f>
        <v/>
      </c>
      <c r="CE35" s="148" t="str">
        <f>IF(Tbl.Kosten[[#This Row],[WPnr.]]=CE$7,Tbl.Kosten[[#This Row],[Totaal kosten]],"")</f>
        <v/>
      </c>
      <c r="CF35" s="148" t="str">
        <f>IF(Tbl.Kosten[[#This Row],[WPnr.]]=CF$7,Tbl.Kosten[[#This Row],[Totaal kosten]],"")</f>
        <v/>
      </c>
      <c r="CG35" s="148" t="str">
        <f>IF(Tbl.Kosten[[#This Row],[WPnr.]]=CG$7,Tbl.Kosten[[#This Row],[Totaal kosten]],"")</f>
        <v/>
      </c>
      <c r="CH35" s="148" t="str">
        <f>IF(Tbl.Kosten[[#This Row],[WPnr.]]=CH$7,Tbl.Kosten[[#This Row],[Totaal kosten]],"")</f>
        <v/>
      </c>
      <c r="CI35" s="148" t="str">
        <f>IF(Tbl.Kosten[[#This Row],[WPnr.]]=CI$7,Tbl.Kosten[[#This Row],[Totaal kosten]],"")</f>
        <v/>
      </c>
      <c r="CJ35" s="148" t="str">
        <f>IF(Tbl.Kosten[[#This Row],[WPnr.]]=CJ$7,Tbl.Kosten[[#This Row],[Totaal kosten]],"")</f>
        <v/>
      </c>
      <c r="CK35" s="148" t="str">
        <f>IF(Tbl.Kosten[[#This Row],[WPnr.]]=CK$7,Tbl.Kosten[[#This Row],[Totaal kosten]],"")</f>
        <v/>
      </c>
      <c r="CL35" s="148" t="str">
        <f>IF(Tbl.Kosten[[#This Row],[WPnr.]]=CL$7,Tbl.Kosten[[#This Row],[Totaal kosten]],"")</f>
        <v/>
      </c>
      <c r="CM35" s="148" t="str">
        <f>IF(Tbl.Kosten[[#This Row],[WPnr.]]=CM$7,Tbl.Kosten[[#This Row],[Totaal kosten]],"")</f>
        <v/>
      </c>
      <c r="CN35" s="148" t="str">
        <f>IF(Tbl.Kosten[[#This Row],[WPnr.]]=CN$7,Tbl.Kosten[[#This Row],[Totaal kosten]],"")</f>
        <v/>
      </c>
      <c r="CO35" s="148" t="str">
        <f>IF(Tbl.Kosten[[#This Row],[WPnr.]]=CO$7,Tbl.Kosten[[#This Row],[Totaal kosten]],"")</f>
        <v/>
      </c>
      <c r="CP35" s="148" t="str">
        <f>IF(Tbl.Kosten[[#This Row],[WPnr.]]=CP$7,Tbl.Kosten[[#This Row],[Totaal kosten]],"")</f>
        <v/>
      </c>
      <c r="CQ35" s="148" t="str">
        <f>IF(Tbl.Kosten[[#This Row],[WPnr.]]=CQ$7,Tbl.Kosten[[#This Row],[Totaal kosten]],"")</f>
        <v/>
      </c>
      <c r="CR35" s="148" t="str">
        <f>IF(Tbl.Kosten[[#This Row],[WPnr.]]=CR$7,Tbl.Kosten[[#This Row],[Totaal kosten]],"")</f>
        <v/>
      </c>
      <c r="CS35" s="148" t="str">
        <f>IF(Tbl.Kosten[[#This Row],[WPnr.]]=CS$7,Tbl.Kosten[[#This Row],[Totaal kosten]],"")</f>
        <v/>
      </c>
      <c r="CT35" s="148" t="str">
        <f>IF(Tbl.Kosten[[#This Row],[WPnr.]]=CT$7,Tbl.Kosten[[#This Row],[Totaal kosten]],"")</f>
        <v/>
      </c>
      <c r="CU35" s="148" t="str">
        <f>IF(Tbl.Kosten[[#This Row],[WPnr.]]=CU$7,Tbl.Kosten[[#This Row],[Totaal kosten]],"")</f>
        <v/>
      </c>
      <c r="CV35" s="148" t="str">
        <f>IF(Tbl.Kosten[[#This Row],[WPnr.]]=CV$7,Tbl.Kosten[[#This Row],[Totaal kosten]],"")</f>
        <v/>
      </c>
      <c r="CW35" s="148" t="str">
        <f>IF(Tbl.Kosten[[#This Row],[WPnr.]]=CW$7,Tbl.Kosten[[#This Row],[Totaal kosten]],"")</f>
        <v/>
      </c>
      <c r="CX35" s="148" t="str">
        <f>IF(Tbl.Kosten[[#This Row],[WPnr.]]=CX$7,Tbl.Kosten[[#This Row],[Totaal kosten]],"")</f>
        <v/>
      </c>
      <c r="CY35" s="148" t="str">
        <f>IF(Tbl.Kosten[[#This Row],[WPnr.]]=CY$7,Tbl.Kosten[[#This Row],[Totaal kosten]],"")</f>
        <v/>
      </c>
      <c r="CZ35" s="148" t="str">
        <f>IF(Tbl.Kosten[[#This Row],[WPnr.]]=CZ$7,Tbl.Kosten[[#This Row],[Totaal kosten]],"")</f>
        <v/>
      </c>
      <c r="DA35" s="148" t="str">
        <f>IF(Tbl.Kosten[[#This Row],[WPnr.]]=DA$7,Tbl.Kosten[[#This Row],[Totaal kosten]],"")</f>
        <v/>
      </c>
      <c r="DB35" s="148" t="str">
        <f>IF(Tbl.Kosten[[#This Row],[WPnr.]]=DB$7,Tbl.Kosten[[#This Row],[Totaal kosten]],"")</f>
        <v/>
      </c>
      <c r="DC35" s="148" t="str">
        <f>IF(Tbl.Kosten[[#This Row],[WPnr.]]=DC$7,Tbl.Kosten[[#This Row],[Totaal kosten]],"")</f>
        <v/>
      </c>
      <c r="DD35" s="148" t="str">
        <f>IF(Tbl.Kosten[[#This Row],[WPnr.]]=DD$7,Tbl.Kosten[[#This Row],[Totaal kosten]],"")</f>
        <v/>
      </c>
      <c r="DE35" s="148" t="str">
        <f>IF(Tbl.Kosten[[#This Row],[WPnr.]]=DE$7,Tbl.Kosten[[#This Row],[Totaal kosten]],"")</f>
        <v/>
      </c>
      <c r="DF35" s="148" t="str">
        <f>IF(Tbl.Kosten[[#This Row],[WPnr.]]=DF$7,Tbl.Kosten[[#This Row],[Totaal kosten]],"")</f>
        <v/>
      </c>
      <c r="DG35" s="148" t="str">
        <f>IF(Tbl.Kosten[[#This Row],[WPnr.]]=DG$7,Tbl.Kosten[[#This Row],[Totaal kosten]],"")</f>
        <v/>
      </c>
      <c r="DH35" s="148" t="str">
        <f>IF(Tbl.Kosten[[#This Row],[WPnr.]]=DH$7,Tbl.Kosten[[#This Row],[Totaal kosten]],"")</f>
        <v/>
      </c>
      <c r="DI35" s="148" t="str">
        <f>IF(Tbl.Kosten[[#This Row],[WPnr.]]=DI$7,Tbl.Kosten[[#This Row],[Totaal kosten]],"")</f>
        <v/>
      </c>
      <c r="DJ35" s="148" t="str">
        <f>IF(Tbl.Kosten[[#This Row],[WPnr.]]=DJ$7,Tbl.Kosten[[#This Row],[Totaal kosten]],"")</f>
        <v/>
      </c>
      <c r="DK35" s="148" t="str">
        <f>IF(Tbl.Kosten[[#This Row],[WPnr.]]=DK$7,Tbl.Kosten[[#This Row],[Totaal kosten]],"")</f>
        <v/>
      </c>
      <c r="DL35" s="148" t="str">
        <f>IF(Tbl.Kosten[[#This Row],[WPnr.]]=DL$7,Tbl.Kosten[[#This Row],[Totaal kosten]],"")</f>
        <v/>
      </c>
      <c r="DM35" s="148" t="str">
        <f>IF(Tbl.Kosten[[#This Row],[WPnr.]]=DM$7,Tbl.Kosten[[#This Row],[Totaal kosten]],"")</f>
        <v/>
      </c>
      <c r="DN35" s="148" t="str">
        <f>IF(Tbl.Kosten[[#This Row],[WPnr.]]=DN$7,Tbl.Kosten[[#This Row],[Totaal kosten]],"")</f>
        <v/>
      </c>
      <c r="DO35" s="148" t="str">
        <f>IF(Tbl.Kosten[[#This Row],[WPnr.]]=DO$7,Tbl.Kosten[[#This Row],[Totaal kosten]],"")</f>
        <v/>
      </c>
      <c r="DP35" s="148" t="str">
        <f>IF(Tbl.Kosten[[#This Row],[WPnr.]]=DP$7,Tbl.Kosten[[#This Row],[Totaal kosten]],"")</f>
        <v/>
      </c>
      <c r="DQ35" s="148" t="str">
        <f>IF(Tbl.Kosten[[#This Row],[WPnr.]]=DQ$7,Tbl.Kosten[[#This Row],[Totaal kosten]],"")</f>
        <v/>
      </c>
      <c r="DR35" s="148" t="str">
        <f>IF(Tbl.Kosten[[#This Row],[WPnr.]]=DR$7,Tbl.Kosten[[#This Row],[Totaal kosten]],"")</f>
        <v/>
      </c>
      <c r="DS35" s="148" t="str">
        <f>IF(Tbl.Kosten[[#This Row],[WPnr.]]=DS$7,Tbl.Kosten[[#This Row],[Totaal kosten]],"")</f>
        <v/>
      </c>
      <c r="DT35" s="148" t="str">
        <f>IF(Tbl.Kosten[[#This Row],[WPnr.]]=DT$7,Tbl.Kosten[[#This Row],[Totaal kosten]],"")</f>
        <v/>
      </c>
      <c r="DU35" s="148" t="str">
        <f>IF(Tbl.Kosten[[#This Row],[WPnr.]]=DU$7,Tbl.Kosten[[#This Row],[Totaal kosten]],"")</f>
        <v/>
      </c>
      <c r="DV35" s="148" t="str">
        <f>IF(Tbl.Kosten[[#This Row],[WPnr.]]=DV$7,Tbl.Kosten[[#This Row],[Totaal kosten]],"")</f>
        <v/>
      </c>
      <c r="DW35" s="150" t="str">
        <f>IFERROR(_xlfn.XLOOKUP(Tbl.Kosten[[#This Row],[Kostensoort]],Tbl.Kostensoorten[Kostensoorten],Tbl.Kostensoorten[KSnr.],"",0,1),"")</f>
        <v/>
      </c>
      <c r="DX35" s="150" t="str">
        <f>IF(Tbl.Kosten[[#This Row],[KSnr.]]=DX$7,Tbl.Kosten[[#This Row],[Totaal kosten]],"")</f>
        <v/>
      </c>
      <c r="DY35" s="150" t="str">
        <f>IF(Tbl.Kosten[[#This Row],[KSnr.]]=DY$7,Tbl.Kosten[[#This Row],[Totaal kosten]],"")</f>
        <v/>
      </c>
      <c r="DZ35" s="150" t="str">
        <f>IF(Tbl.Kosten[[#This Row],[KSnr.]]=DZ$7,Tbl.Kosten[[#This Row],[Totaal kosten]],"")</f>
        <v/>
      </c>
      <c r="EA35" s="150" t="str">
        <f>IF(Tbl.Kosten[[#This Row],[KSnr.]]=EA$7,Tbl.Kosten[[#This Row],[Totaal kosten]],"")</f>
        <v/>
      </c>
      <c r="EB35" s="150" t="str">
        <f>IF(Tbl.Kosten[[#This Row],[KSnr.]]=EB$7,Tbl.Kosten[[#This Row],[Totaal kosten]],"")</f>
        <v/>
      </c>
      <c r="EC35" s="150" t="str">
        <f>IF(Tbl.Kosten[[#This Row],[KSnr.]]=EC$7,Tbl.Kosten[[#This Row],[Totaal kosten]],"")</f>
        <v/>
      </c>
      <c r="ED35" s="150" t="str">
        <f>IF(Tbl.Kosten[[#This Row],[KSnr.]]=ED$7,Tbl.Kosten[[#This Row],[Totaal kosten]],"")</f>
        <v/>
      </c>
      <c r="EE35" s="150" t="str">
        <f>IF(Tbl.Kosten[[#This Row],[KSnr.]]=EE$7,Tbl.Kosten[[#This Row],[Totaal kosten]],"")</f>
        <v/>
      </c>
      <c r="EF35" s="150" t="str">
        <f>IF(Tbl.Kosten[[#This Row],[KSnr.]]=EF$7,Tbl.Kosten[[#This Row],[Totaal kosten]],"")</f>
        <v/>
      </c>
      <c r="EG35" s="150" t="str">
        <f>IF(Tbl.Kosten[[#This Row],[KSnr.]]=EG$7,Tbl.Kosten[[#This Row],[Totaal kosten]],"")</f>
        <v/>
      </c>
      <c r="EH35" s="150" t="str">
        <f>IF(Tbl.Kosten[[#This Row],[KSnr.]]=EH$7,Tbl.Kosten[[#This Row],[Totaal kosten]],"")</f>
        <v/>
      </c>
      <c r="EI35" s="150" t="str">
        <f>IF(Tbl.Kosten[[#This Row],[KSnr.]]=EI$7,Tbl.Kosten[[#This Row],[Totaal kosten]],"")</f>
        <v/>
      </c>
      <c r="EJ35" s="150" t="str">
        <f>IF(Tbl.Kosten[[#This Row],[KSnr.]]=EJ$7,Tbl.Kosten[[#This Row],[Totaal kosten]],"")</f>
        <v/>
      </c>
      <c r="EK35" s="150" t="str">
        <f>IF(Tbl.Kosten[[#This Row],[KSnr.]]=EK$7,Tbl.Kosten[[#This Row],[Totaal kosten]],"")</f>
        <v/>
      </c>
      <c r="EL35" s="150" t="str">
        <f>IF(Tbl.Kosten[[#This Row],[KSnr.]]=EL$7,Tbl.Kosten[[#This Row],[Totaal kosten]],"")</f>
        <v/>
      </c>
      <c r="EM35" s="150" t="str">
        <f>IF(Tbl.Kosten[[#This Row],[KSnr.]]=EM$7,Tbl.Kosten[[#This Row],[Totaal kosten]],"")</f>
        <v/>
      </c>
      <c r="EN35" s="150" t="str">
        <f>IF(Tbl.Kosten[[#This Row],[KSnr.]]=EN$7,Tbl.Kosten[[#This Row],[Totaal kosten]],"")</f>
        <v/>
      </c>
      <c r="EO35" s="150" t="str">
        <f>IF(Tbl.Kosten[[#This Row],[KSnr.]]=EO$7,Tbl.Kosten[[#This Row],[Totaal kosten]],"")</f>
        <v/>
      </c>
      <c r="EP35" s="150" t="str">
        <f>IF(Tbl.Kosten[[#This Row],[KSnr.]]=EP$7,Tbl.Kosten[[#This Row],[Totaal kosten]],"")</f>
        <v/>
      </c>
      <c r="EQ35" s="150" t="str">
        <f>IF(Tbl.Kosten[[#This Row],[KSnr.]]=EQ$7,Tbl.Kosten[[#This Row],[Totaal kosten]],"")</f>
        <v/>
      </c>
      <c r="ER35" s="144" t="str">
        <f>IFERROR(_xlfn.XLOOKUP(Tbl.Kosten[[#This Row],[Subsidieactiviteit]],Tbl.Subsidiehoogte[Subsidieactiviteit],Tbl.Subsidiehoogte[SAnr.],"",0,1),"")</f>
        <v/>
      </c>
      <c r="ES35" s="150" t="str">
        <f>IF(Tbl.Kosten[[#This Row],[Sanr.]]=ES$7,Tbl.Kosten[[#This Row],[Totaal kosten]],"")</f>
        <v/>
      </c>
      <c r="ET35" s="150" t="str">
        <f>IF(Tbl.Kosten[[#This Row],[Sanr.]]=ET$7,Tbl.Kosten[[#This Row],[Totaal kosten]],"")</f>
        <v/>
      </c>
      <c r="EU35" s="150" t="str">
        <f>IF(Tbl.Kosten[[#This Row],[Sanr.]]=EU$7,Tbl.Kosten[[#This Row],[Totaal kosten]],"")</f>
        <v/>
      </c>
      <c r="EV35" s="150" t="str">
        <f>IF(Tbl.Kosten[[#This Row],[Sanr.]]=EV$7,Tbl.Kosten[[#This Row],[Totaal kosten]],"")</f>
        <v/>
      </c>
      <c r="EW35" s="150" t="str">
        <f>IF(Tbl.Kosten[[#This Row],[Sanr.]]=EW$7,Tbl.Kosten[[#This Row],[Totaal kosten]],"")</f>
        <v/>
      </c>
      <c r="EX35" s="150" t="str">
        <f>IF(Tbl.Kosten[[#This Row],[Sanr.]]=EX$7,Tbl.Kosten[[#This Row],[Totaal kosten]],"")</f>
        <v/>
      </c>
      <c r="EY35" s="150" t="str">
        <f>IF(Tbl.Kosten[[#This Row],[Sanr.]]=EY$7,Tbl.Kosten[[#This Row],[Totaal kosten]],"")</f>
        <v/>
      </c>
      <c r="EZ35" s="150" t="str">
        <f>IF(Tbl.Kosten[[#This Row],[Sanr.]]=EZ$7,Tbl.Kosten[[#This Row],[Totaal kosten]],"")</f>
        <v/>
      </c>
      <c r="FA35" s="150" t="str">
        <f>IF(Tbl.Kosten[[#This Row],[Sanr.]]=FA$7,Tbl.Kosten[[#This Row],[Totaal kosten]],"")</f>
        <v/>
      </c>
      <c r="FB35" s="150" t="str">
        <f>IF(Tbl.Kosten[[#This Row],[Sanr.]]=FB$7,Tbl.Kosten[[#This Row],[Totaal kosten]],"")</f>
        <v/>
      </c>
      <c r="FC35" s="150" t="str">
        <f>IF(Tbl.Kosten[[#This Row],[Sanr.]]=FC$7,Tbl.Kosten[[#This Row],[Totaal kosten]],"")</f>
        <v/>
      </c>
      <c r="FD35" s="150" t="str">
        <f>IF(Tbl.Kosten[[#This Row],[Sanr.]]=FD$7,Tbl.Kosten[[#This Row],[Totaal kosten]],"")</f>
        <v/>
      </c>
      <c r="FE35" s="150" t="str">
        <f>IF(Tbl.Kosten[[#This Row],[Sanr.]]=FE$7,Tbl.Kosten[[#This Row],[Totaal kosten]],"")</f>
        <v/>
      </c>
      <c r="FF35" s="150" t="str">
        <f>IF(Tbl.Kosten[[#This Row],[Sanr.]]=FF$7,Tbl.Kosten[[#This Row],[Totaal kosten]],"")</f>
        <v/>
      </c>
      <c r="FG35" s="150" t="str">
        <f>IF(Tbl.Kosten[[#This Row],[Sanr.]]=FG$7,Tbl.Kosten[[#This Row],[Totaal kosten]],"")</f>
        <v/>
      </c>
      <c r="FH35" s="150" t="str">
        <f>IF(Tbl.Kosten[[#This Row],[Sanr.]]=FH$7,Tbl.Kosten[[#This Row],[Totaal kosten]],"")</f>
        <v/>
      </c>
      <c r="FI35" s="150" t="str">
        <f>IF(Tbl.Kosten[[#This Row],[Sanr.]]=FI$7,Tbl.Kosten[[#This Row],[Totaal kosten]],"")</f>
        <v/>
      </c>
      <c r="FJ35" s="150" t="str">
        <f>IF(Tbl.Kosten[[#This Row],[Sanr.]]=FJ$7,Tbl.Kosten[[#This Row],[Totaal kosten]],"")</f>
        <v/>
      </c>
      <c r="FK35" s="150" t="str">
        <f>IF(Tbl.Kosten[[#This Row],[Sanr.]]=FK$7,Tbl.Kosten[[#This Row],[Totaal kosten]],"")</f>
        <v/>
      </c>
      <c r="FL35" s="150" t="str">
        <f>IF(Tbl.Kosten[[#This Row],[Sanr.]]=FL$7,Tbl.Kosten[[#This Row],[Totaal kosten]],"")</f>
        <v/>
      </c>
      <c r="FM35" s="150" t="str">
        <f>IF(Tbl.Kosten[[#This Row],[Sanr.]]=FM$7,Tbl.Kosten[[#This Row],[Totaal kosten]],"")</f>
        <v/>
      </c>
      <c r="FN35" s="150" t="str">
        <f>IF(Tbl.Kosten[[#This Row],[Sanr.]]=FN$7,Tbl.Kosten[[#This Row],[Totaal kosten]],"")</f>
        <v/>
      </c>
      <c r="FO35" s="150" t="str">
        <f>IF(Tbl.Kosten[[#This Row],[Sanr.]]=FO$7,Tbl.Kosten[[#This Row],[Totaal kosten]],"")</f>
        <v/>
      </c>
      <c r="FP35" s="150" t="str">
        <f>IF(Tbl.Kosten[[#This Row],[Sanr.]]=FP$7,Tbl.Kosten[[#This Row],[Totaal kosten]],"")</f>
        <v/>
      </c>
      <c r="FQ35" s="150" t="str">
        <f>IF(Tbl.Kosten[[#This Row],[Sanr.]]=FQ$7,Tbl.Kosten[[#This Row],[Totaal kosten]],"")</f>
        <v/>
      </c>
      <c r="FR35" s="150" t="str">
        <f>IF(Tbl.Kosten[[#This Row],[Sanr.]]=FR$7,Tbl.Kosten[[#This Row],[Totaal kosten]],"")</f>
        <v/>
      </c>
      <c r="FS35" s="150" t="str">
        <f>IF(Tbl.Kosten[[#This Row],[Sanr.]]=FS$7,Tbl.Kosten[[#This Row],[Totaal kosten]],"")</f>
        <v/>
      </c>
      <c r="FT35" s="150" t="str">
        <f>IF(Tbl.Kosten[[#This Row],[Sanr.]]=FT$7,Tbl.Kosten[[#This Row],[Totaal kosten]],"")</f>
        <v/>
      </c>
      <c r="FU35" s="150" t="str">
        <f>IF(Tbl.Kosten[[#This Row],[Sanr.]]=FU$7,Tbl.Kosten[[#This Row],[Totaal kosten]],"")</f>
        <v/>
      </c>
      <c r="FV35" s="150" t="str">
        <f>IF(Tbl.Kosten[[#This Row],[Sanr.]]=FV$7,Tbl.Kosten[[#This Row],[Totaal kosten]],"")</f>
        <v/>
      </c>
      <c r="FW35" s="150" t="str">
        <f>IFERROR(_xlfn.XLOOKUP(Tbl.Kosten[[#This Row],[Activiteitencode]],Tbl.Activiteiten[Activiteitcode],Tbl.Activiteiten[Anr.],"",0,1),"")</f>
        <v/>
      </c>
      <c r="FX35" s="169" t="str">
        <f>_xlfn.CONCAT(Tbl.Kosten[[#This Row],[Pnr.]],Tbl.Kosten[[#This Row],[Sanr.]])</f>
        <v>P1</v>
      </c>
      <c r="FY35" s="150">
        <f>Tbl.Kosten[[#This Row],[Totaal kosten]]-Tbl.Kosten[[#This Row],[Subsidie]]</f>
        <v>0</v>
      </c>
      <c r="FZ35" s="150">
        <f>IF(Tbl.Kosten[[#This Row],[Pnr.]]=FZ$7,Tbl.Kosten[[#This Row],[Te financieren]],"")</f>
        <v>0</v>
      </c>
      <c r="GA35" s="150" t="str">
        <f>IF(Tbl.Kosten[[#This Row],[Pnr.]]=GA$7,Tbl.Kosten[[#This Row],[Te financieren]],"")</f>
        <v/>
      </c>
      <c r="GB35" s="150" t="str">
        <f>IF(Tbl.Kosten[[#This Row],[Pnr.]]=GB$7,Tbl.Kosten[[#This Row],[Te financieren]],"")</f>
        <v/>
      </c>
      <c r="GC35" s="150" t="str">
        <f>IF(Tbl.Kosten[[#This Row],[Pnr.]]=GC$7,Tbl.Kosten[[#This Row],[Te financieren]],"")</f>
        <v/>
      </c>
      <c r="GD35" s="150" t="str">
        <f>IF(Tbl.Kosten[[#This Row],[Pnr.]]=GD$7,Tbl.Kosten[[#This Row],[Te financieren]],"")</f>
        <v/>
      </c>
      <c r="GE35" s="150" t="str">
        <f>IF(Tbl.Kosten[[#This Row],[Pnr.]]=GE$7,Tbl.Kosten[[#This Row],[Te financieren]],"")</f>
        <v/>
      </c>
      <c r="GF35" s="150" t="str">
        <f>IF(Tbl.Kosten[[#This Row],[Pnr.]]=GF$7,Tbl.Kosten[[#This Row],[Te financieren]],"")</f>
        <v/>
      </c>
      <c r="GG35" s="150" t="str">
        <f>IF(Tbl.Kosten[[#This Row],[Pnr.]]=GG$7,Tbl.Kosten[[#This Row],[Te financieren]],"")</f>
        <v/>
      </c>
      <c r="GH35" s="150" t="str">
        <f>IF(Tbl.Kosten[[#This Row],[Pnr.]]=GH$7,Tbl.Kosten[[#This Row],[Te financieren]],"")</f>
        <v/>
      </c>
      <c r="GI35" s="150" t="str">
        <f>IF(Tbl.Kosten[[#This Row],[Pnr.]]=GI$7,Tbl.Kosten[[#This Row],[Te financieren]],"")</f>
        <v/>
      </c>
      <c r="GJ35" s="150" t="str">
        <f>IF(Tbl.Kosten[[#This Row],[Pnr.]]=GJ$7,Tbl.Kosten[[#This Row],[Te financieren]],"")</f>
        <v/>
      </c>
      <c r="GK35" s="150" t="str">
        <f>IF(Tbl.Kosten[[#This Row],[Pnr.]]=GK$7,Tbl.Kosten[[#This Row],[Te financieren]],"")</f>
        <v/>
      </c>
      <c r="GL35" s="150" t="str">
        <f>IF(Tbl.Kosten[[#This Row],[Pnr.]]=GL$7,Tbl.Kosten[[#This Row],[Te financieren]],"")</f>
        <v/>
      </c>
      <c r="GM35" s="150" t="str">
        <f>IF(Tbl.Kosten[[#This Row],[Pnr.]]=GM$7,Tbl.Kosten[[#This Row],[Te financieren]],"")</f>
        <v/>
      </c>
      <c r="GN35" s="150" t="str">
        <f>IF(Tbl.Kosten[[#This Row],[Pnr.]]=GN$7,Tbl.Kosten[[#This Row],[Te financieren]],"")</f>
        <v/>
      </c>
      <c r="GO35" s="150" t="str">
        <f>IF(Tbl.Kosten[[#This Row],[Pnr.]]=GO$7,Tbl.Kosten[[#This Row],[Te financieren]],"")</f>
        <v/>
      </c>
      <c r="GP35" s="150" t="str">
        <f>IF(Tbl.Kosten[[#This Row],[Pnr.]]=GP$7,Tbl.Kosten[[#This Row],[Te financieren]],"")</f>
        <v/>
      </c>
      <c r="GQ35" s="150" t="str">
        <f>IF(Tbl.Kosten[[#This Row],[Pnr.]]=GQ$7,Tbl.Kosten[[#This Row],[Te financieren]],"")</f>
        <v/>
      </c>
      <c r="GR35" s="150" t="str">
        <f>IF(Tbl.Kosten[[#This Row],[Pnr.]]=GR$7,Tbl.Kosten[[#This Row],[Te financieren]],"")</f>
        <v/>
      </c>
      <c r="GS35" s="150" t="str">
        <f>IF(Tbl.Kosten[[#This Row],[Pnr.]]=GS$7,Tbl.Kosten[[#This Row],[Te financieren]],"")</f>
        <v/>
      </c>
      <c r="GT35" s="150" t="str">
        <f>IF(Tbl.Kosten[[#This Row],[Pnr.]]=GT$7,Tbl.Kosten[[#This Row],[Te financieren]],"")</f>
        <v/>
      </c>
      <c r="GU35" s="150" t="str">
        <f>IF(Tbl.Kosten[[#This Row],[Pnr.]]=GU$7,Tbl.Kosten[[#This Row],[Te financieren]],"")</f>
        <v/>
      </c>
      <c r="GV35" s="150" t="str">
        <f>IF(Tbl.Kosten[[#This Row],[Pnr.]]=GV$7,Tbl.Kosten[[#This Row],[Te financieren]],"")</f>
        <v/>
      </c>
      <c r="GW35" s="150" t="str">
        <f>IF(Tbl.Kosten[[#This Row],[Pnr.]]=GW$7,Tbl.Kosten[[#This Row],[Te financieren]],"")</f>
        <v/>
      </c>
      <c r="GX35" s="150" t="str">
        <f>IF(Tbl.Kosten[[#This Row],[Pnr.]]=GX$7,Tbl.Kosten[[#This Row],[Te financieren]],"")</f>
        <v/>
      </c>
      <c r="GY35" s="150" t="str">
        <f>IF(Tbl.Kosten[[#This Row],[Pnr.]]=GY$7,Tbl.Kosten[[#This Row],[Te financieren]],"")</f>
        <v/>
      </c>
      <c r="GZ35" s="150" t="str">
        <f>IF(Tbl.Kosten[[#This Row],[Pnr.]]=GZ$7,Tbl.Kosten[[#This Row],[Te financieren]],"")</f>
        <v/>
      </c>
      <c r="HA35" s="150" t="str">
        <f>IF(Tbl.Kosten[[#This Row],[Pnr.]]=HA$7,Tbl.Kosten[[#This Row],[Te financieren]],"")</f>
        <v/>
      </c>
      <c r="HB35" s="150" t="str">
        <f>IF(Tbl.Kosten[[#This Row],[Pnr.]]=HB$7,Tbl.Kosten[[#This Row],[Te financieren]],"")</f>
        <v/>
      </c>
      <c r="HC35" s="150" t="str">
        <f>IF(Tbl.Kosten[[#This Row],[Pnr.]]=HC$7,Tbl.Kosten[[#This Row],[Te financieren]],"")</f>
        <v/>
      </c>
      <c r="HD35" s="150" t="str">
        <f>IF(Tbl.Kosten[[#This Row],[Pnr.]]=HD$7,Tbl.Kosten[[#This Row],[Te financieren]],"")</f>
        <v/>
      </c>
      <c r="HE35" s="150" t="str">
        <f>IF(Tbl.Kosten[[#This Row],[Pnr.]]=HE$7,Tbl.Kosten[[#This Row],[Te financieren]],"")</f>
        <v/>
      </c>
      <c r="HF35" s="150" t="str">
        <f>IF(Tbl.Kosten[[#This Row],[Pnr.]]=HF$7,Tbl.Kosten[[#This Row],[Te financieren]],"")</f>
        <v/>
      </c>
      <c r="HG35" s="150" t="str">
        <f>IF(Tbl.Kosten[[#This Row],[Pnr.]]=HG$7,Tbl.Kosten[[#This Row],[Te financieren]],"")</f>
        <v/>
      </c>
      <c r="HH35" s="150" t="str">
        <f>IF(Tbl.Kosten[[#This Row],[Pnr.]]=HH$7,Tbl.Kosten[[#This Row],[Te financieren]],"")</f>
        <v/>
      </c>
      <c r="HI35" s="150" t="str">
        <f>IF(Tbl.Kosten[[#This Row],[Pnr.]]=HI$7,Tbl.Kosten[[#This Row],[Te financieren]],"")</f>
        <v/>
      </c>
      <c r="HJ35" s="150" t="str">
        <f>IF(Tbl.Kosten[[#This Row],[Pnr.]]=HJ$7,Tbl.Kosten[[#This Row],[Te financieren]],"")</f>
        <v/>
      </c>
      <c r="HK35" s="150" t="str">
        <f>IF(Tbl.Kosten[[#This Row],[Pnr.]]=HK$7,Tbl.Kosten[[#This Row],[Te financieren]],"")</f>
        <v/>
      </c>
      <c r="HL35" s="150" t="str">
        <f>IF(Tbl.Kosten[[#This Row],[Pnr.]]=HL$7,Tbl.Kosten[[#This Row],[Te financieren]],"")</f>
        <v/>
      </c>
      <c r="HM35" s="150" t="str">
        <f>IF(Tbl.Kosten[[#This Row],[Pnr.]]=HM$7,Tbl.Kosten[[#This Row],[Te financieren]],"")</f>
        <v/>
      </c>
      <c r="HN35" s="150" t="str">
        <f>IF(Tbl.Kosten[[#This Row],[Pnr.]]=HN$7,Tbl.Kosten[[#This Row],[Te financieren]],"")</f>
        <v/>
      </c>
      <c r="HO35" s="150" t="str">
        <f>IF(Tbl.Kosten[[#This Row],[Pnr.]]=HO$7,Tbl.Kosten[[#This Row],[Te financieren]],"")</f>
        <v/>
      </c>
      <c r="HP35" s="150" t="str">
        <f>IF(Tbl.Kosten[[#This Row],[Pnr.]]=HP$7,Tbl.Kosten[[#This Row],[Te financieren]],"")</f>
        <v/>
      </c>
      <c r="HQ35" s="150" t="str">
        <f>IF(Tbl.Kosten[[#This Row],[Pnr.]]=HQ$7,Tbl.Kosten[[#This Row],[Te financieren]],"")</f>
        <v/>
      </c>
      <c r="HR35" s="150" t="str">
        <f>IF(Tbl.Kosten[[#This Row],[Pnr.]]=HR$7,Tbl.Kosten[[#This Row],[Te financieren]],"")</f>
        <v/>
      </c>
      <c r="HS35" s="150" t="str">
        <f>IF(Tbl.Kosten[[#This Row],[Pnr.]]=HS$7,Tbl.Kosten[[#This Row],[Te financieren]],"")</f>
        <v/>
      </c>
      <c r="HT35" s="150" t="str">
        <f>IF(Tbl.Kosten[[#This Row],[Pnr.]]=HT$7,Tbl.Kosten[[#This Row],[Te financieren]],"")</f>
        <v/>
      </c>
      <c r="HU35" s="150" t="str">
        <f>IF(Tbl.Kosten[[#This Row],[Pnr.]]=HU$7,Tbl.Kosten[[#This Row],[Te financieren]],"")</f>
        <v/>
      </c>
      <c r="HV35" s="150" t="str">
        <f>IF(Tbl.Kosten[[#This Row],[Pnr.]]=HV$7,Tbl.Kosten[[#This Row],[Te financieren]],"")</f>
        <v/>
      </c>
      <c r="HW35" s="150" t="str">
        <f>IF(Tbl.Kosten[[#This Row],[Pnr.]]=HW$7,Tbl.Kosten[[#This Row],[Te financieren]],"")</f>
        <v/>
      </c>
    </row>
    <row r="36" spans="2:231" x14ac:dyDescent="0.3">
      <c r="B36" s="134"/>
      <c r="C36" s="137"/>
      <c r="D36" s="136"/>
      <c r="E36" s="261"/>
      <c r="F36" s="135"/>
      <c r="G36" s="11" t="str">
        <f>IF(Tbl.Kosten[[#This Row],[Medewerker e/o 
functie]]&lt;&gt;"",_xlfn.XLOOKUP(Tbl.Kosten[[#This Row],[Medewerker e/o 
functie]],Tbl.Uurtarief[Medewerker en/of functie],Tbl.Uurtarief[Uurtarief],"",0,1),"")</f>
        <v/>
      </c>
      <c r="H36" s="121">
        <f>IFERROR(Tbl.Kosten[[#This Row],[Uren]]*Tbl.Kosten[[#This Row],[Uurtarief]],0)</f>
        <v>0</v>
      </c>
      <c r="I36" s="119" t="str">
        <f>IF(Tbl.Kosten[[#This Row],[Subtotaal uren]]&lt;&gt;0,_xlfn.XLOOKUP(Tbl.Kosten[[#This Row],[Medewerker e/o 
functie]],Tbl.Uurtarief[Medewerker en/of functie],Tbl.Uurtarief[Kostensoort arbeid],"",0,1),"")</f>
        <v/>
      </c>
      <c r="J36" s="137"/>
      <c r="K36" s="135"/>
      <c r="L36" s="139" t="str">
        <f>IF(Tbl.Kosten[[#This Row],[Activum]]&lt;&gt;"",_xlfn.XLOOKUP(Tbl.Kosten[[#This Row],[Activum]],Tbl.Afschrijvingskosten[Activum],Tbl.Afschrijvingskosten[Tarief per afschrijvings-eenheid],"",0,1),"")</f>
        <v/>
      </c>
      <c r="M36" s="122">
        <f>IFERROR(Tbl.Kosten[[#This Row],[Een-
heden]]*Tbl.Kosten[[#This Row],[Afschrijvings-
tarief]],0)</f>
        <v>0</v>
      </c>
      <c r="N36" s="122" t="str">
        <f>IF(Tbl.Kosten[[#This Row],[Subtotaal afschrijving]]&lt;&gt;0,Lijsten!$A$7,"")</f>
        <v/>
      </c>
      <c r="O36" s="140"/>
      <c r="P36" s="135"/>
      <c r="Q36" s="138"/>
      <c r="R36" s="122">
        <f>IFERROR(Tbl.Kosten[[#This Row],[Aantal]]*Tbl.Kosten[[#This Row],[Tarief]],0)</f>
        <v>0</v>
      </c>
      <c r="S36" s="8">
        <f>IFERROR(Tbl.Kosten[[#This Row],[Subtotaal overige kosten]]+Tbl.Kosten[[#This Row],[Subtotaal uren]]+Tbl.Kosten[[#This Row],[Subtotaal afschrijving]],0)</f>
        <v>0</v>
      </c>
      <c r="T36" s="8">
        <f>IFERROR(Tbl.Kosten[[#This Row],[Totaal kosten]]*Tbl.Kosten[[#This Row],[Subsidie%]],0)</f>
        <v>0</v>
      </c>
      <c r="U36" s="4" t="str" cm="1">
        <f t="array" ref="U36">IFERROR(_xlfn.IFS(Tbl.Kosten[[#This Row],[Subtotaal uren]]&lt;&gt;0,Tbl.Kosten[[#This Row],[Kostensoort arbeid]],Tbl.Kosten[[#This Row],[Subtotaal afschrijving]]&lt;&gt;0,Tbl.Kosten[[#This Row],[Kostensoort afschrijving]],Tbl.Kosten[[#This Row],[Subtotaal overige kosten]]&lt;&gt;0,Tbl.Kosten[[#This Row],[Kostensoort overig]]),"")</f>
        <v/>
      </c>
      <c r="V36" s="4" t="str">
        <f>IFERROR(_xlfn.XLOOKUP(Tbl.Kosten[[#This Row],[Activiteitencode]],Tbl.Activiteiten[Activiteitcode],Tbl.Activiteiten[Werkpakketcode],"",0,1),"")</f>
        <v/>
      </c>
      <c r="W36" s="4" t="str">
        <f>IFERROR(_xlfn.XLOOKUP(Tbl.Kosten[[#This Row],[Werkpakketcode]],Tbl.Werkpakketten[Werkpakketcode],Tbl.Werkpakketten[Subsidiabele activiteit],"",0,1),"")</f>
        <v/>
      </c>
      <c r="X36" s="12">
        <f>IFERROR(_xlfn.XLOOKUP(Tbl.Kosten[[#This Row],[Sanr.]],Tbl.Subsidiehoogte[SAnr.],Tbl.Subsidiehoogte[Sub. Percentage],0,0,1),0)</f>
        <v>0</v>
      </c>
      <c r="Y36" s="144" t="str">
        <f>IFERROR(_xlfn.XLOOKUP(Tbl.Kosten[[#This Row],[Partnercode]],Tbl.Projectpartners[Partnercode],Tbl.Projectpartners[PNr.],"",0,1),"")</f>
        <v>P1</v>
      </c>
      <c r="Z36" s="148">
        <f>IF(Tbl.Kosten[[#This Row],[Pnr.]]=Z$7,Tbl.Kosten[[#This Row],[Totaal kosten]],"")</f>
        <v>0</v>
      </c>
      <c r="AA36" s="148" t="str">
        <f>IF(Tbl.Kosten[[#This Row],[Pnr.]]=AA$7,Tbl.Kosten[[#This Row],[Totaal kosten]],"")</f>
        <v/>
      </c>
      <c r="AB36" s="148" t="str">
        <f>IF(Tbl.Kosten[[#This Row],[Pnr.]]=AB$7,Tbl.Kosten[[#This Row],[Totaal kosten]],"")</f>
        <v/>
      </c>
      <c r="AC36" s="148" t="str">
        <f>IF(Tbl.Kosten[[#This Row],[Pnr.]]=AC$7,Tbl.Kosten[[#This Row],[Totaal kosten]],"")</f>
        <v/>
      </c>
      <c r="AD36" s="148" t="str">
        <f>IF(Tbl.Kosten[[#This Row],[Pnr.]]=AD$7,Tbl.Kosten[[#This Row],[Totaal kosten]],"")</f>
        <v/>
      </c>
      <c r="AE36" s="148" t="str">
        <f>IF(Tbl.Kosten[[#This Row],[Pnr.]]=AE$7,Tbl.Kosten[[#This Row],[Totaal kosten]],"")</f>
        <v/>
      </c>
      <c r="AF36" s="148" t="str">
        <f>IF(Tbl.Kosten[[#This Row],[Pnr.]]=AF$7,Tbl.Kosten[[#This Row],[Totaal kosten]],"")</f>
        <v/>
      </c>
      <c r="AG36" s="148" t="str">
        <f>IF(Tbl.Kosten[[#This Row],[Pnr.]]=AG$7,Tbl.Kosten[[#This Row],[Totaal kosten]],"")</f>
        <v/>
      </c>
      <c r="AH36" s="148" t="str">
        <f>IF(Tbl.Kosten[[#This Row],[Pnr.]]=AH$7,Tbl.Kosten[[#This Row],[Totaal kosten]],"")</f>
        <v/>
      </c>
      <c r="AI36" s="148" t="str">
        <f>IF(Tbl.Kosten[[#This Row],[Pnr.]]=AI$7,Tbl.Kosten[[#This Row],[Totaal kosten]],"")</f>
        <v/>
      </c>
      <c r="AJ36" s="148" t="str">
        <f>IF(Tbl.Kosten[[#This Row],[Pnr.]]=AJ$7,Tbl.Kosten[[#This Row],[Totaal kosten]],"")</f>
        <v/>
      </c>
      <c r="AK36" s="148" t="str">
        <f>IF(Tbl.Kosten[[#This Row],[Pnr.]]=AK$7,Tbl.Kosten[[#This Row],[Totaal kosten]],"")</f>
        <v/>
      </c>
      <c r="AL36" s="148" t="str">
        <f>IF(Tbl.Kosten[[#This Row],[Pnr.]]=AL$7,Tbl.Kosten[[#This Row],[Totaal kosten]],"")</f>
        <v/>
      </c>
      <c r="AM36" s="148" t="str">
        <f>IF(Tbl.Kosten[[#This Row],[Pnr.]]=AM$7,Tbl.Kosten[[#This Row],[Totaal kosten]],"")</f>
        <v/>
      </c>
      <c r="AN36" s="148" t="str">
        <f>IF(Tbl.Kosten[[#This Row],[Pnr.]]=AN$7,Tbl.Kosten[[#This Row],[Totaal kosten]],"")</f>
        <v/>
      </c>
      <c r="AO36" s="148" t="str">
        <f>IF(Tbl.Kosten[[#This Row],[Pnr.]]=AO$7,Tbl.Kosten[[#This Row],[Totaal kosten]],"")</f>
        <v/>
      </c>
      <c r="AP36" s="148" t="str">
        <f>IF(Tbl.Kosten[[#This Row],[Pnr.]]=AP$7,Tbl.Kosten[[#This Row],[Totaal kosten]],"")</f>
        <v/>
      </c>
      <c r="AQ36" s="148" t="str">
        <f>IF(Tbl.Kosten[[#This Row],[Pnr.]]=AQ$7,Tbl.Kosten[[#This Row],[Totaal kosten]],"")</f>
        <v/>
      </c>
      <c r="AR36" s="148" t="str">
        <f>IF(Tbl.Kosten[[#This Row],[Pnr.]]=AR$7,Tbl.Kosten[[#This Row],[Totaal kosten]],"")</f>
        <v/>
      </c>
      <c r="AS36" s="148" t="str">
        <f>IF(Tbl.Kosten[[#This Row],[Pnr.]]=AS$7,Tbl.Kosten[[#This Row],[Totaal kosten]],"")</f>
        <v/>
      </c>
      <c r="AT36" s="148" t="str">
        <f>IF(Tbl.Kosten[[#This Row],[Pnr.]]=AT$7,Tbl.Kosten[[#This Row],[Totaal kosten]],"")</f>
        <v/>
      </c>
      <c r="AU36" s="148" t="str">
        <f>IF(Tbl.Kosten[[#This Row],[Pnr.]]=AU$7,Tbl.Kosten[[#This Row],[Totaal kosten]],"")</f>
        <v/>
      </c>
      <c r="AV36" s="148" t="str">
        <f>IF(Tbl.Kosten[[#This Row],[Pnr.]]=AV$7,Tbl.Kosten[[#This Row],[Totaal kosten]],"")</f>
        <v/>
      </c>
      <c r="AW36" s="148" t="str">
        <f>IF(Tbl.Kosten[[#This Row],[Pnr.]]=AW$7,Tbl.Kosten[[#This Row],[Totaal kosten]],"")</f>
        <v/>
      </c>
      <c r="AX36" s="148" t="str">
        <f>IF(Tbl.Kosten[[#This Row],[Pnr.]]=AX$7,Tbl.Kosten[[#This Row],[Totaal kosten]],"")</f>
        <v/>
      </c>
      <c r="AY36" s="148" t="str">
        <f>IF(Tbl.Kosten[[#This Row],[Pnr.]]=AY$7,Tbl.Kosten[[#This Row],[Totaal kosten]],"")</f>
        <v/>
      </c>
      <c r="AZ36" s="148" t="str">
        <f>IF(Tbl.Kosten[[#This Row],[Pnr.]]=AZ$7,Tbl.Kosten[[#This Row],[Totaal kosten]],"")</f>
        <v/>
      </c>
      <c r="BA36" s="148" t="str">
        <f>IF(Tbl.Kosten[[#This Row],[Pnr.]]=BA$7,Tbl.Kosten[[#This Row],[Totaal kosten]],"")</f>
        <v/>
      </c>
      <c r="BB36" s="148" t="str">
        <f>IF(Tbl.Kosten[[#This Row],[Pnr.]]=BB$7,Tbl.Kosten[[#This Row],[Totaal kosten]],"")</f>
        <v/>
      </c>
      <c r="BC36" s="148" t="str">
        <f>IF(Tbl.Kosten[[#This Row],[Pnr.]]=BC$7,Tbl.Kosten[[#This Row],[Totaal kosten]],"")</f>
        <v/>
      </c>
      <c r="BD36" s="148" t="str">
        <f>IF(Tbl.Kosten[[#This Row],[Pnr.]]=BD$7,Tbl.Kosten[[#This Row],[Totaal kosten]],"")</f>
        <v/>
      </c>
      <c r="BE36" s="148" t="str">
        <f>IF(Tbl.Kosten[[#This Row],[Pnr.]]=BE$7,Tbl.Kosten[[#This Row],[Totaal kosten]],"")</f>
        <v/>
      </c>
      <c r="BF36" s="148" t="str">
        <f>IF(Tbl.Kosten[[#This Row],[Pnr.]]=BF$7,Tbl.Kosten[[#This Row],[Totaal kosten]],"")</f>
        <v/>
      </c>
      <c r="BG36" s="148" t="str">
        <f>IF(Tbl.Kosten[[#This Row],[Pnr.]]=BG$7,Tbl.Kosten[[#This Row],[Totaal kosten]],"")</f>
        <v/>
      </c>
      <c r="BH36" s="148" t="str">
        <f>IF(Tbl.Kosten[[#This Row],[Pnr.]]=BH$7,Tbl.Kosten[[#This Row],[Totaal kosten]],"")</f>
        <v/>
      </c>
      <c r="BI36" s="148" t="str">
        <f>IF(Tbl.Kosten[[#This Row],[Pnr.]]=BI$7,Tbl.Kosten[[#This Row],[Totaal kosten]],"")</f>
        <v/>
      </c>
      <c r="BJ36" s="148" t="str">
        <f>IF(Tbl.Kosten[[#This Row],[Pnr.]]=BJ$7,Tbl.Kosten[[#This Row],[Totaal kosten]],"")</f>
        <v/>
      </c>
      <c r="BK36" s="148" t="str">
        <f>IF(Tbl.Kosten[[#This Row],[Pnr.]]=BK$7,Tbl.Kosten[[#This Row],[Totaal kosten]],"")</f>
        <v/>
      </c>
      <c r="BL36" s="148" t="str">
        <f>IF(Tbl.Kosten[[#This Row],[Pnr.]]=BL$7,Tbl.Kosten[[#This Row],[Totaal kosten]],"")</f>
        <v/>
      </c>
      <c r="BM36" s="148" t="str">
        <f>IF(Tbl.Kosten[[#This Row],[Pnr.]]=BM$7,Tbl.Kosten[[#This Row],[Totaal kosten]],"")</f>
        <v/>
      </c>
      <c r="BN36" s="148" t="str">
        <f>IF(Tbl.Kosten[[#This Row],[Pnr.]]=BN$7,Tbl.Kosten[[#This Row],[Totaal kosten]],"")</f>
        <v/>
      </c>
      <c r="BO36" s="148" t="str">
        <f>IF(Tbl.Kosten[[#This Row],[Pnr.]]=BO$7,Tbl.Kosten[[#This Row],[Totaal kosten]],"")</f>
        <v/>
      </c>
      <c r="BP36" s="148" t="str">
        <f>IF(Tbl.Kosten[[#This Row],[Pnr.]]=BP$7,Tbl.Kosten[[#This Row],[Totaal kosten]],"")</f>
        <v/>
      </c>
      <c r="BQ36" s="148" t="str">
        <f>IF(Tbl.Kosten[[#This Row],[Pnr.]]=BQ$7,Tbl.Kosten[[#This Row],[Totaal kosten]],"")</f>
        <v/>
      </c>
      <c r="BR36" s="148" t="str">
        <f>IF(Tbl.Kosten[[#This Row],[Pnr.]]=BR$7,Tbl.Kosten[[#This Row],[Totaal kosten]],"")</f>
        <v/>
      </c>
      <c r="BS36" s="148" t="str">
        <f>IF(Tbl.Kosten[[#This Row],[Pnr.]]=BS$7,Tbl.Kosten[[#This Row],[Totaal kosten]],"")</f>
        <v/>
      </c>
      <c r="BT36" s="148" t="str">
        <f>IF(Tbl.Kosten[[#This Row],[Pnr.]]=BT$7,Tbl.Kosten[[#This Row],[Totaal kosten]],"")</f>
        <v/>
      </c>
      <c r="BU36" s="148" t="str">
        <f>IF(Tbl.Kosten[[#This Row],[Pnr.]]=BU$7,Tbl.Kosten[[#This Row],[Totaal kosten]],"")</f>
        <v/>
      </c>
      <c r="BV36" s="148" t="str">
        <f>IF(Tbl.Kosten[[#This Row],[Pnr.]]=BV$7,Tbl.Kosten[[#This Row],[Totaal kosten]],"")</f>
        <v/>
      </c>
      <c r="BW36" s="148" t="str">
        <f>IF(Tbl.Kosten[[#This Row],[Pnr.]]=BW$7,Tbl.Kosten[[#This Row],[Totaal kosten]],"")</f>
        <v/>
      </c>
      <c r="BX36" s="148" t="str">
        <f>IFERROR(_xlfn.XLOOKUP(Tbl.Kosten[[#This Row],[Werkpakketcode]],Tbl.Werkpakketten[Werkpakketcode],Tbl.Werkpakketten[WPnr.],"",0,1),"")</f>
        <v/>
      </c>
      <c r="BY36" s="148" t="str">
        <f>IF(Tbl.Kosten[[#This Row],[WPnr.]]=BY$7,Tbl.Kosten[[#This Row],[Totaal kosten]],"")</f>
        <v/>
      </c>
      <c r="BZ36" s="148" t="str">
        <f>IF(Tbl.Kosten[[#This Row],[WPnr.]]=BZ$7,Tbl.Kosten[[#This Row],[Totaal kosten]],"")</f>
        <v/>
      </c>
      <c r="CA36" s="148" t="str">
        <f>IF(Tbl.Kosten[[#This Row],[WPnr.]]=CA$7,Tbl.Kosten[[#This Row],[Totaal kosten]],"")</f>
        <v/>
      </c>
      <c r="CB36" s="148" t="str">
        <f>IF(Tbl.Kosten[[#This Row],[WPnr.]]=CB$7,Tbl.Kosten[[#This Row],[Totaal kosten]],"")</f>
        <v/>
      </c>
      <c r="CC36" s="148" t="str">
        <f>IF(Tbl.Kosten[[#This Row],[WPnr.]]=CC$7,Tbl.Kosten[[#This Row],[Totaal kosten]],"")</f>
        <v/>
      </c>
      <c r="CD36" s="148" t="str">
        <f>IF(Tbl.Kosten[[#This Row],[WPnr.]]=CD$7,Tbl.Kosten[[#This Row],[Totaal kosten]],"")</f>
        <v/>
      </c>
      <c r="CE36" s="148" t="str">
        <f>IF(Tbl.Kosten[[#This Row],[WPnr.]]=CE$7,Tbl.Kosten[[#This Row],[Totaal kosten]],"")</f>
        <v/>
      </c>
      <c r="CF36" s="148" t="str">
        <f>IF(Tbl.Kosten[[#This Row],[WPnr.]]=CF$7,Tbl.Kosten[[#This Row],[Totaal kosten]],"")</f>
        <v/>
      </c>
      <c r="CG36" s="148" t="str">
        <f>IF(Tbl.Kosten[[#This Row],[WPnr.]]=CG$7,Tbl.Kosten[[#This Row],[Totaal kosten]],"")</f>
        <v/>
      </c>
      <c r="CH36" s="148" t="str">
        <f>IF(Tbl.Kosten[[#This Row],[WPnr.]]=CH$7,Tbl.Kosten[[#This Row],[Totaal kosten]],"")</f>
        <v/>
      </c>
      <c r="CI36" s="148" t="str">
        <f>IF(Tbl.Kosten[[#This Row],[WPnr.]]=CI$7,Tbl.Kosten[[#This Row],[Totaal kosten]],"")</f>
        <v/>
      </c>
      <c r="CJ36" s="148" t="str">
        <f>IF(Tbl.Kosten[[#This Row],[WPnr.]]=CJ$7,Tbl.Kosten[[#This Row],[Totaal kosten]],"")</f>
        <v/>
      </c>
      <c r="CK36" s="148" t="str">
        <f>IF(Tbl.Kosten[[#This Row],[WPnr.]]=CK$7,Tbl.Kosten[[#This Row],[Totaal kosten]],"")</f>
        <v/>
      </c>
      <c r="CL36" s="148" t="str">
        <f>IF(Tbl.Kosten[[#This Row],[WPnr.]]=CL$7,Tbl.Kosten[[#This Row],[Totaal kosten]],"")</f>
        <v/>
      </c>
      <c r="CM36" s="148" t="str">
        <f>IF(Tbl.Kosten[[#This Row],[WPnr.]]=CM$7,Tbl.Kosten[[#This Row],[Totaal kosten]],"")</f>
        <v/>
      </c>
      <c r="CN36" s="148" t="str">
        <f>IF(Tbl.Kosten[[#This Row],[WPnr.]]=CN$7,Tbl.Kosten[[#This Row],[Totaal kosten]],"")</f>
        <v/>
      </c>
      <c r="CO36" s="148" t="str">
        <f>IF(Tbl.Kosten[[#This Row],[WPnr.]]=CO$7,Tbl.Kosten[[#This Row],[Totaal kosten]],"")</f>
        <v/>
      </c>
      <c r="CP36" s="148" t="str">
        <f>IF(Tbl.Kosten[[#This Row],[WPnr.]]=CP$7,Tbl.Kosten[[#This Row],[Totaal kosten]],"")</f>
        <v/>
      </c>
      <c r="CQ36" s="148" t="str">
        <f>IF(Tbl.Kosten[[#This Row],[WPnr.]]=CQ$7,Tbl.Kosten[[#This Row],[Totaal kosten]],"")</f>
        <v/>
      </c>
      <c r="CR36" s="148" t="str">
        <f>IF(Tbl.Kosten[[#This Row],[WPnr.]]=CR$7,Tbl.Kosten[[#This Row],[Totaal kosten]],"")</f>
        <v/>
      </c>
      <c r="CS36" s="148" t="str">
        <f>IF(Tbl.Kosten[[#This Row],[WPnr.]]=CS$7,Tbl.Kosten[[#This Row],[Totaal kosten]],"")</f>
        <v/>
      </c>
      <c r="CT36" s="148" t="str">
        <f>IF(Tbl.Kosten[[#This Row],[WPnr.]]=CT$7,Tbl.Kosten[[#This Row],[Totaal kosten]],"")</f>
        <v/>
      </c>
      <c r="CU36" s="148" t="str">
        <f>IF(Tbl.Kosten[[#This Row],[WPnr.]]=CU$7,Tbl.Kosten[[#This Row],[Totaal kosten]],"")</f>
        <v/>
      </c>
      <c r="CV36" s="148" t="str">
        <f>IF(Tbl.Kosten[[#This Row],[WPnr.]]=CV$7,Tbl.Kosten[[#This Row],[Totaal kosten]],"")</f>
        <v/>
      </c>
      <c r="CW36" s="148" t="str">
        <f>IF(Tbl.Kosten[[#This Row],[WPnr.]]=CW$7,Tbl.Kosten[[#This Row],[Totaal kosten]],"")</f>
        <v/>
      </c>
      <c r="CX36" s="148" t="str">
        <f>IF(Tbl.Kosten[[#This Row],[WPnr.]]=CX$7,Tbl.Kosten[[#This Row],[Totaal kosten]],"")</f>
        <v/>
      </c>
      <c r="CY36" s="148" t="str">
        <f>IF(Tbl.Kosten[[#This Row],[WPnr.]]=CY$7,Tbl.Kosten[[#This Row],[Totaal kosten]],"")</f>
        <v/>
      </c>
      <c r="CZ36" s="148" t="str">
        <f>IF(Tbl.Kosten[[#This Row],[WPnr.]]=CZ$7,Tbl.Kosten[[#This Row],[Totaal kosten]],"")</f>
        <v/>
      </c>
      <c r="DA36" s="148" t="str">
        <f>IF(Tbl.Kosten[[#This Row],[WPnr.]]=DA$7,Tbl.Kosten[[#This Row],[Totaal kosten]],"")</f>
        <v/>
      </c>
      <c r="DB36" s="148" t="str">
        <f>IF(Tbl.Kosten[[#This Row],[WPnr.]]=DB$7,Tbl.Kosten[[#This Row],[Totaal kosten]],"")</f>
        <v/>
      </c>
      <c r="DC36" s="148" t="str">
        <f>IF(Tbl.Kosten[[#This Row],[WPnr.]]=DC$7,Tbl.Kosten[[#This Row],[Totaal kosten]],"")</f>
        <v/>
      </c>
      <c r="DD36" s="148" t="str">
        <f>IF(Tbl.Kosten[[#This Row],[WPnr.]]=DD$7,Tbl.Kosten[[#This Row],[Totaal kosten]],"")</f>
        <v/>
      </c>
      <c r="DE36" s="148" t="str">
        <f>IF(Tbl.Kosten[[#This Row],[WPnr.]]=DE$7,Tbl.Kosten[[#This Row],[Totaal kosten]],"")</f>
        <v/>
      </c>
      <c r="DF36" s="148" t="str">
        <f>IF(Tbl.Kosten[[#This Row],[WPnr.]]=DF$7,Tbl.Kosten[[#This Row],[Totaal kosten]],"")</f>
        <v/>
      </c>
      <c r="DG36" s="148" t="str">
        <f>IF(Tbl.Kosten[[#This Row],[WPnr.]]=DG$7,Tbl.Kosten[[#This Row],[Totaal kosten]],"")</f>
        <v/>
      </c>
      <c r="DH36" s="148" t="str">
        <f>IF(Tbl.Kosten[[#This Row],[WPnr.]]=DH$7,Tbl.Kosten[[#This Row],[Totaal kosten]],"")</f>
        <v/>
      </c>
      <c r="DI36" s="148" t="str">
        <f>IF(Tbl.Kosten[[#This Row],[WPnr.]]=DI$7,Tbl.Kosten[[#This Row],[Totaal kosten]],"")</f>
        <v/>
      </c>
      <c r="DJ36" s="148" t="str">
        <f>IF(Tbl.Kosten[[#This Row],[WPnr.]]=DJ$7,Tbl.Kosten[[#This Row],[Totaal kosten]],"")</f>
        <v/>
      </c>
      <c r="DK36" s="148" t="str">
        <f>IF(Tbl.Kosten[[#This Row],[WPnr.]]=DK$7,Tbl.Kosten[[#This Row],[Totaal kosten]],"")</f>
        <v/>
      </c>
      <c r="DL36" s="148" t="str">
        <f>IF(Tbl.Kosten[[#This Row],[WPnr.]]=DL$7,Tbl.Kosten[[#This Row],[Totaal kosten]],"")</f>
        <v/>
      </c>
      <c r="DM36" s="148" t="str">
        <f>IF(Tbl.Kosten[[#This Row],[WPnr.]]=DM$7,Tbl.Kosten[[#This Row],[Totaal kosten]],"")</f>
        <v/>
      </c>
      <c r="DN36" s="148" t="str">
        <f>IF(Tbl.Kosten[[#This Row],[WPnr.]]=DN$7,Tbl.Kosten[[#This Row],[Totaal kosten]],"")</f>
        <v/>
      </c>
      <c r="DO36" s="148" t="str">
        <f>IF(Tbl.Kosten[[#This Row],[WPnr.]]=DO$7,Tbl.Kosten[[#This Row],[Totaal kosten]],"")</f>
        <v/>
      </c>
      <c r="DP36" s="148" t="str">
        <f>IF(Tbl.Kosten[[#This Row],[WPnr.]]=DP$7,Tbl.Kosten[[#This Row],[Totaal kosten]],"")</f>
        <v/>
      </c>
      <c r="DQ36" s="148" t="str">
        <f>IF(Tbl.Kosten[[#This Row],[WPnr.]]=DQ$7,Tbl.Kosten[[#This Row],[Totaal kosten]],"")</f>
        <v/>
      </c>
      <c r="DR36" s="148" t="str">
        <f>IF(Tbl.Kosten[[#This Row],[WPnr.]]=DR$7,Tbl.Kosten[[#This Row],[Totaal kosten]],"")</f>
        <v/>
      </c>
      <c r="DS36" s="148" t="str">
        <f>IF(Tbl.Kosten[[#This Row],[WPnr.]]=DS$7,Tbl.Kosten[[#This Row],[Totaal kosten]],"")</f>
        <v/>
      </c>
      <c r="DT36" s="148" t="str">
        <f>IF(Tbl.Kosten[[#This Row],[WPnr.]]=DT$7,Tbl.Kosten[[#This Row],[Totaal kosten]],"")</f>
        <v/>
      </c>
      <c r="DU36" s="148" t="str">
        <f>IF(Tbl.Kosten[[#This Row],[WPnr.]]=DU$7,Tbl.Kosten[[#This Row],[Totaal kosten]],"")</f>
        <v/>
      </c>
      <c r="DV36" s="148" t="str">
        <f>IF(Tbl.Kosten[[#This Row],[WPnr.]]=DV$7,Tbl.Kosten[[#This Row],[Totaal kosten]],"")</f>
        <v/>
      </c>
      <c r="DW36" s="150" t="str">
        <f>IFERROR(_xlfn.XLOOKUP(Tbl.Kosten[[#This Row],[Kostensoort]],Tbl.Kostensoorten[Kostensoorten],Tbl.Kostensoorten[KSnr.],"",0,1),"")</f>
        <v/>
      </c>
      <c r="DX36" s="150" t="str">
        <f>IF(Tbl.Kosten[[#This Row],[KSnr.]]=DX$7,Tbl.Kosten[[#This Row],[Totaal kosten]],"")</f>
        <v/>
      </c>
      <c r="DY36" s="150" t="str">
        <f>IF(Tbl.Kosten[[#This Row],[KSnr.]]=DY$7,Tbl.Kosten[[#This Row],[Totaal kosten]],"")</f>
        <v/>
      </c>
      <c r="DZ36" s="150" t="str">
        <f>IF(Tbl.Kosten[[#This Row],[KSnr.]]=DZ$7,Tbl.Kosten[[#This Row],[Totaal kosten]],"")</f>
        <v/>
      </c>
      <c r="EA36" s="150" t="str">
        <f>IF(Tbl.Kosten[[#This Row],[KSnr.]]=EA$7,Tbl.Kosten[[#This Row],[Totaal kosten]],"")</f>
        <v/>
      </c>
      <c r="EB36" s="150" t="str">
        <f>IF(Tbl.Kosten[[#This Row],[KSnr.]]=EB$7,Tbl.Kosten[[#This Row],[Totaal kosten]],"")</f>
        <v/>
      </c>
      <c r="EC36" s="150" t="str">
        <f>IF(Tbl.Kosten[[#This Row],[KSnr.]]=EC$7,Tbl.Kosten[[#This Row],[Totaal kosten]],"")</f>
        <v/>
      </c>
      <c r="ED36" s="150" t="str">
        <f>IF(Tbl.Kosten[[#This Row],[KSnr.]]=ED$7,Tbl.Kosten[[#This Row],[Totaal kosten]],"")</f>
        <v/>
      </c>
      <c r="EE36" s="150" t="str">
        <f>IF(Tbl.Kosten[[#This Row],[KSnr.]]=EE$7,Tbl.Kosten[[#This Row],[Totaal kosten]],"")</f>
        <v/>
      </c>
      <c r="EF36" s="150" t="str">
        <f>IF(Tbl.Kosten[[#This Row],[KSnr.]]=EF$7,Tbl.Kosten[[#This Row],[Totaal kosten]],"")</f>
        <v/>
      </c>
      <c r="EG36" s="150" t="str">
        <f>IF(Tbl.Kosten[[#This Row],[KSnr.]]=EG$7,Tbl.Kosten[[#This Row],[Totaal kosten]],"")</f>
        <v/>
      </c>
      <c r="EH36" s="150" t="str">
        <f>IF(Tbl.Kosten[[#This Row],[KSnr.]]=EH$7,Tbl.Kosten[[#This Row],[Totaal kosten]],"")</f>
        <v/>
      </c>
      <c r="EI36" s="150" t="str">
        <f>IF(Tbl.Kosten[[#This Row],[KSnr.]]=EI$7,Tbl.Kosten[[#This Row],[Totaal kosten]],"")</f>
        <v/>
      </c>
      <c r="EJ36" s="150" t="str">
        <f>IF(Tbl.Kosten[[#This Row],[KSnr.]]=EJ$7,Tbl.Kosten[[#This Row],[Totaal kosten]],"")</f>
        <v/>
      </c>
      <c r="EK36" s="150" t="str">
        <f>IF(Tbl.Kosten[[#This Row],[KSnr.]]=EK$7,Tbl.Kosten[[#This Row],[Totaal kosten]],"")</f>
        <v/>
      </c>
      <c r="EL36" s="150" t="str">
        <f>IF(Tbl.Kosten[[#This Row],[KSnr.]]=EL$7,Tbl.Kosten[[#This Row],[Totaal kosten]],"")</f>
        <v/>
      </c>
      <c r="EM36" s="150" t="str">
        <f>IF(Tbl.Kosten[[#This Row],[KSnr.]]=EM$7,Tbl.Kosten[[#This Row],[Totaal kosten]],"")</f>
        <v/>
      </c>
      <c r="EN36" s="150" t="str">
        <f>IF(Tbl.Kosten[[#This Row],[KSnr.]]=EN$7,Tbl.Kosten[[#This Row],[Totaal kosten]],"")</f>
        <v/>
      </c>
      <c r="EO36" s="150" t="str">
        <f>IF(Tbl.Kosten[[#This Row],[KSnr.]]=EO$7,Tbl.Kosten[[#This Row],[Totaal kosten]],"")</f>
        <v/>
      </c>
      <c r="EP36" s="150" t="str">
        <f>IF(Tbl.Kosten[[#This Row],[KSnr.]]=EP$7,Tbl.Kosten[[#This Row],[Totaal kosten]],"")</f>
        <v/>
      </c>
      <c r="EQ36" s="150" t="str">
        <f>IF(Tbl.Kosten[[#This Row],[KSnr.]]=EQ$7,Tbl.Kosten[[#This Row],[Totaal kosten]],"")</f>
        <v/>
      </c>
      <c r="ER36" s="144" t="str">
        <f>IFERROR(_xlfn.XLOOKUP(Tbl.Kosten[[#This Row],[Subsidieactiviteit]],Tbl.Subsidiehoogte[Subsidieactiviteit],Tbl.Subsidiehoogte[SAnr.],"",0,1),"")</f>
        <v/>
      </c>
      <c r="ES36" s="150" t="str">
        <f>IF(Tbl.Kosten[[#This Row],[Sanr.]]=ES$7,Tbl.Kosten[[#This Row],[Totaal kosten]],"")</f>
        <v/>
      </c>
      <c r="ET36" s="150" t="str">
        <f>IF(Tbl.Kosten[[#This Row],[Sanr.]]=ET$7,Tbl.Kosten[[#This Row],[Totaal kosten]],"")</f>
        <v/>
      </c>
      <c r="EU36" s="150" t="str">
        <f>IF(Tbl.Kosten[[#This Row],[Sanr.]]=EU$7,Tbl.Kosten[[#This Row],[Totaal kosten]],"")</f>
        <v/>
      </c>
      <c r="EV36" s="150" t="str">
        <f>IF(Tbl.Kosten[[#This Row],[Sanr.]]=EV$7,Tbl.Kosten[[#This Row],[Totaal kosten]],"")</f>
        <v/>
      </c>
      <c r="EW36" s="150" t="str">
        <f>IF(Tbl.Kosten[[#This Row],[Sanr.]]=EW$7,Tbl.Kosten[[#This Row],[Totaal kosten]],"")</f>
        <v/>
      </c>
      <c r="EX36" s="150" t="str">
        <f>IF(Tbl.Kosten[[#This Row],[Sanr.]]=EX$7,Tbl.Kosten[[#This Row],[Totaal kosten]],"")</f>
        <v/>
      </c>
      <c r="EY36" s="150" t="str">
        <f>IF(Tbl.Kosten[[#This Row],[Sanr.]]=EY$7,Tbl.Kosten[[#This Row],[Totaal kosten]],"")</f>
        <v/>
      </c>
      <c r="EZ36" s="150" t="str">
        <f>IF(Tbl.Kosten[[#This Row],[Sanr.]]=EZ$7,Tbl.Kosten[[#This Row],[Totaal kosten]],"")</f>
        <v/>
      </c>
      <c r="FA36" s="150" t="str">
        <f>IF(Tbl.Kosten[[#This Row],[Sanr.]]=FA$7,Tbl.Kosten[[#This Row],[Totaal kosten]],"")</f>
        <v/>
      </c>
      <c r="FB36" s="150" t="str">
        <f>IF(Tbl.Kosten[[#This Row],[Sanr.]]=FB$7,Tbl.Kosten[[#This Row],[Totaal kosten]],"")</f>
        <v/>
      </c>
      <c r="FC36" s="150" t="str">
        <f>IF(Tbl.Kosten[[#This Row],[Sanr.]]=FC$7,Tbl.Kosten[[#This Row],[Totaal kosten]],"")</f>
        <v/>
      </c>
      <c r="FD36" s="150" t="str">
        <f>IF(Tbl.Kosten[[#This Row],[Sanr.]]=FD$7,Tbl.Kosten[[#This Row],[Totaal kosten]],"")</f>
        <v/>
      </c>
      <c r="FE36" s="150" t="str">
        <f>IF(Tbl.Kosten[[#This Row],[Sanr.]]=FE$7,Tbl.Kosten[[#This Row],[Totaal kosten]],"")</f>
        <v/>
      </c>
      <c r="FF36" s="150" t="str">
        <f>IF(Tbl.Kosten[[#This Row],[Sanr.]]=FF$7,Tbl.Kosten[[#This Row],[Totaal kosten]],"")</f>
        <v/>
      </c>
      <c r="FG36" s="150" t="str">
        <f>IF(Tbl.Kosten[[#This Row],[Sanr.]]=FG$7,Tbl.Kosten[[#This Row],[Totaal kosten]],"")</f>
        <v/>
      </c>
      <c r="FH36" s="150" t="str">
        <f>IF(Tbl.Kosten[[#This Row],[Sanr.]]=FH$7,Tbl.Kosten[[#This Row],[Totaal kosten]],"")</f>
        <v/>
      </c>
      <c r="FI36" s="150" t="str">
        <f>IF(Tbl.Kosten[[#This Row],[Sanr.]]=FI$7,Tbl.Kosten[[#This Row],[Totaal kosten]],"")</f>
        <v/>
      </c>
      <c r="FJ36" s="150" t="str">
        <f>IF(Tbl.Kosten[[#This Row],[Sanr.]]=FJ$7,Tbl.Kosten[[#This Row],[Totaal kosten]],"")</f>
        <v/>
      </c>
      <c r="FK36" s="150" t="str">
        <f>IF(Tbl.Kosten[[#This Row],[Sanr.]]=FK$7,Tbl.Kosten[[#This Row],[Totaal kosten]],"")</f>
        <v/>
      </c>
      <c r="FL36" s="150" t="str">
        <f>IF(Tbl.Kosten[[#This Row],[Sanr.]]=FL$7,Tbl.Kosten[[#This Row],[Totaal kosten]],"")</f>
        <v/>
      </c>
      <c r="FM36" s="150" t="str">
        <f>IF(Tbl.Kosten[[#This Row],[Sanr.]]=FM$7,Tbl.Kosten[[#This Row],[Totaal kosten]],"")</f>
        <v/>
      </c>
      <c r="FN36" s="150" t="str">
        <f>IF(Tbl.Kosten[[#This Row],[Sanr.]]=FN$7,Tbl.Kosten[[#This Row],[Totaal kosten]],"")</f>
        <v/>
      </c>
      <c r="FO36" s="150" t="str">
        <f>IF(Tbl.Kosten[[#This Row],[Sanr.]]=FO$7,Tbl.Kosten[[#This Row],[Totaal kosten]],"")</f>
        <v/>
      </c>
      <c r="FP36" s="150" t="str">
        <f>IF(Tbl.Kosten[[#This Row],[Sanr.]]=FP$7,Tbl.Kosten[[#This Row],[Totaal kosten]],"")</f>
        <v/>
      </c>
      <c r="FQ36" s="150" t="str">
        <f>IF(Tbl.Kosten[[#This Row],[Sanr.]]=FQ$7,Tbl.Kosten[[#This Row],[Totaal kosten]],"")</f>
        <v/>
      </c>
      <c r="FR36" s="150" t="str">
        <f>IF(Tbl.Kosten[[#This Row],[Sanr.]]=FR$7,Tbl.Kosten[[#This Row],[Totaal kosten]],"")</f>
        <v/>
      </c>
      <c r="FS36" s="150" t="str">
        <f>IF(Tbl.Kosten[[#This Row],[Sanr.]]=FS$7,Tbl.Kosten[[#This Row],[Totaal kosten]],"")</f>
        <v/>
      </c>
      <c r="FT36" s="150" t="str">
        <f>IF(Tbl.Kosten[[#This Row],[Sanr.]]=FT$7,Tbl.Kosten[[#This Row],[Totaal kosten]],"")</f>
        <v/>
      </c>
      <c r="FU36" s="150" t="str">
        <f>IF(Tbl.Kosten[[#This Row],[Sanr.]]=FU$7,Tbl.Kosten[[#This Row],[Totaal kosten]],"")</f>
        <v/>
      </c>
      <c r="FV36" s="150" t="str">
        <f>IF(Tbl.Kosten[[#This Row],[Sanr.]]=FV$7,Tbl.Kosten[[#This Row],[Totaal kosten]],"")</f>
        <v/>
      </c>
      <c r="FW36" s="150" t="str">
        <f>IFERROR(_xlfn.XLOOKUP(Tbl.Kosten[[#This Row],[Activiteitencode]],Tbl.Activiteiten[Activiteitcode],Tbl.Activiteiten[Anr.],"",0,1),"")</f>
        <v/>
      </c>
      <c r="FX36" s="169" t="str">
        <f>_xlfn.CONCAT(Tbl.Kosten[[#This Row],[Pnr.]],Tbl.Kosten[[#This Row],[Sanr.]])</f>
        <v>P1</v>
      </c>
      <c r="FY36" s="150">
        <f>Tbl.Kosten[[#This Row],[Totaal kosten]]-Tbl.Kosten[[#This Row],[Subsidie]]</f>
        <v>0</v>
      </c>
      <c r="FZ36" s="150">
        <f>IF(Tbl.Kosten[[#This Row],[Pnr.]]=FZ$7,Tbl.Kosten[[#This Row],[Te financieren]],"")</f>
        <v>0</v>
      </c>
      <c r="GA36" s="150" t="str">
        <f>IF(Tbl.Kosten[[#This Row],[Pnr.]]=GA$7,Tbl.Kosten[[#This Row],[Te financieren]],"")</f>
        <v/>
      </c>
      <c r="GB36" s="150" t="str">
        <f>IF(Tbl.Kosten[[#This Row],[Pnr.]]=GB$7,Tbl.Kosten[[#This Row],[Te financieren]],"")</f>
        <v/>
      </c>
      <c r="GC36" s="150" t="str">
        <f>IF(Tbl.Kosten[[#This Row],[Pnr.]]=GC$7,Tbl.Kosten[[#This Row],[Te financieren]],"")</f>
        <v/>
      </c>
      <c r="GD36" s="150" t="str">
        <f>IF(Tbl.Kosten[[#This Row],[Pnr.]]=GD$7,Tbl.Kosten[[#This Row],[Te financieren]],"")</f>
        <v/>
      </c>
      <c r="GE36" s="150" t="str">
        <f>IF(Tbl.Kosten[[#This Row],[Pnr.]]=GE$7,Tbl.Kosten[[#This Row],[Te financieren]],"")</f>
        <v/>
      </c>
      <c r="GF36" s="150" t="str">
        <f>IF(Tbl.Kosten[[#This Row],[Pnr.]]=GF$7,Tbl.Kosten[[#This Row],[Te financieren]],"")</f>
        <v/>
      </c>
      <c r="GG36" s="150" t="str">
        <f>IF(Tbl.Kosten[[#This Row],[Pnr.]]=GG$7,Tbl.Kosten[[#This Row],[Te financieren]],"")</f>
        <v/>
      </c>
      <c r="GH36" s="150" t="str">
        <f>IF(Tbl.Kosten[[#This Row],[Pnr.]]=GH$7,Tbl.Kosten[[#This Row],[Te financieren]],"")</f>
        <v/>
      </c>
      <c r="GI36" s="150" t="str">
        <f>IF(Tbl.Kosten[[#This Row],[Pnr.]]=GI$7,Tbl.Kosten[[#This Row],[Te financieren]],"")</f>
        <v/>
      </c>
      <c r="GJ36" s="150" t="str">
        <f>IF(Tbl.Kosten[[#This Row],[Pnr.]]=GJ$7,Tbl.Kosten[[#This Row],[Te financieren]],"")</f>
        <v/>
      </c>
      <c r="GK36" s="150" t="str">
        <f>IF(Tbl.Kosten[[#This Row],[Pnr.]]=GK$7,Tbl.Kosten[[#This Row],[Te financieren]],"")</f>
        <v/>
      </c>
      <c r="GL36" s="150" t="str">
        <f>IF(Tbl.Kosten[[#This Row],[Pnr.]]=GL$7,Tbl.Kosten[[#This Row],[Te financieren]],"")</f>
        <v/>
      </c>
      <c r="GM36" s="150" t="str">
        <f>IF(Tbl.Kosten[[#This Row],[Pnr.]]=GM$7,Tbl.Kosten[[#This Row],[Te financieren]],"")</f>
        <v/>
      </c>
      <c r="GN36" s="150" t="str">
        <f>IF(Tbl.Kosten[[#This Row],[Pnr.]]=GN$7,Tbl.Kosten[[#This Row],[Te financieren]],"")</f>
        <v/>
      </c>
      <c r="GO36" s="150" t="str">
        <f>IF(Tbl.Kosten[[#This Row],[Pnr.]]=GO$7,Tbl.Kosten[[#This Row],[Te financieren]],"")</f>
        <v/>
      </c>
      <c r="GP36" s="150" t="str">
        <f>IF(Tbl.Kosten[[#This Row],[Pnr.]]=GP$7,Tbl.Kosten[[#This Row],[Te financieren]],"")</f>
        <v/>
      </c>
      <c r="GQ36" s="150" t="str">
        <f>IF(Tbl.Kosten[[#This Row],[Pnr.]]=GQ$7,Tbl.Kosten[[#This Row],[Te financieren]],"")</f>
        <v/>
      </c>
      <c r="GR36" s="150" t="str">
        <f>IF(Tbl.Kosten[[#This Row],[Pnr.]]=GR$7,Tbl.Kosten[[#This Row],[Te financieren]],"")</f>
        <v/>
      </c>
      <c r="GS36" s="150" t="str">
        <f>IF(Tbl.Kosten[[#This Row],[Pnr.]]=GS$7,Tbl.Kosten[[#This Row],[Te financieren]],"")</f>
        <v/>
      </c>
      <c r="GT36" s="150" t="str">
        <f>IF(Tbl.Kosten[[#This Row],[Pnr.]]=GT$7,Tbl.Kosten[[#This Row],[Te financieren]],"")</f>
        <v/>
      </c>
      <c r="GU36" s="150" t="str">
        <f>IF(Tbl.Kosten[[#This Row],[Pnr.]]=GU$7,Tbl.Kosten[[#This Row],[Te financieren]],"")</f>
        <v/>
      </c>
      <c r="GV36" s="150" t="str">
        <f>IF(Tbl.Kosten[[#This Row],[Pnr.]]=GV$7,Tbl.Kosten[[#This Row],[Te financieren]],"")</f>
        <v/>
      </c>
      <c r="GW36" s="150" t="str">
        <f>IF(Tbl.Kosten[[#This Row],[Pnr.]]=GW$7,Tbl.Kosten[[#This Row],[Te financieren]],"")</f>
        <v/>
      </c>
      <c r="GX36" s="150" t="str">
        <f>IF(Tbl.Kosten[[#This Row],[Pnr.]]=GX$7,Tbl.Kosten[[#This Row],[Te financieren]],"")</f>
        <v/>
      </c>
      <c r="GY36" s="150" t="str">
        <f>IF(Tbl.Kosten[[#This Row],[Pnr.]]=GY$7,Tbl.Kosten[[#This Row],[Te financieren]],"")</f>
        <v/>
      </c>
      <c r="GZ36" s="150" t="str">
        <f>IF(Tbl.Kosten[[#This Row],[Pnr.]]=GZ$7,Tbl.Kosten[[#This Row],[Te financieren]],"")</f>
        <v/>
      </c>
      <c r="HA36" s="150" t="str">
        <f>IF(Tbl.Kosten[[#This Row],[Pnr.]]=HA$7,Tbl.Kosten[[#This Row],[Te financieren]],"")</f>
        <v/>
      </c>
      <c r="HB36" s="150" t="str">
        <f>IF(Tbl.Kosten[[#This Row],[Pnr.]]=HB$7,Tbl.Kosten[[#This Row],[Te financieren]],"")</f>
        <v/>
      </c>
      <c r="HC36" s="150" t="str">
        <f>IF(Tbl.Kosten[[#This Row],[Pnr.]]=HC$7,Tbl.Kosten[[#This Row],[Te financieren]],"")</f>
        <v/>
      </c>
      <c r="HD36" s="150" t="str">
        <f>IF(Tbl.Kosten[[#This Row],[Pnr.]]=HD$7,Tbl.Kosten[[#This Row],[Te financieren]],"")</f>
        <v/>
      </c>
      <c r="HE36" s="150" t="str">
        <f>IF(Tbl.Kosten[[#This Row],[Pnr.]]=HE$7,Tbl.Kosten[[#This Row],[Te financieren]],"")</f>
        <v/>
      </c>
      <c r="HF36" s="150" t="str">
        <f>IF(Tbl.Kosten[[#This Row],[Pnr.]]=HF$7,Tbl.Kosten[[#This Row],[Te financieren]],"")</f>
        <v/>
      </c>
      <c r="HG36" s="150" t="str">
        <f>IF(Tbl.Kosten[[#This Row],[Pnr.]]=HG$7,Tbl.Kosten[[#This Row],[Te financieren]],"")</f>
        <v/>
      </c>
      <c r="HH36" s="150" t="str">
        <f>IF(Tbl.Kosten[[#This Row],[Pnr.]]=HH$7,Tbl.Kosten[[#This Row],[Te financieren]],"")</f>
        <v/>
      </c>
      <c r="HI36" s="150" t="str">
        <f>IF(Tbl.Kosten[[#This Row],[Pnr.]]=HI$7,Tbl.Kosten[[#This Row],[Te financieren]],"")</f>
        <v/>
      </c>
      <c r="HJ36" s="150" t="str">
        <f>IF(Tbl.Kosten[[#This Row],[Pnr.]]=HJ$7,Tbl.Kosten[[#This Row],[Te financieren]],"")</f>
        <v/>
      </c>
      <c r="HK36" s="150" t="str">
        <f>IF(Tbl.Kosten[[#This Row],[Pnr.]]=HK$7,Tbl.Kosten[[#This Row],[Te financieren]],"")</f>
        <v/>
      </c>
      <c r="HL36" s="150" t="str">
        <f>IF(Tbl.Kosten[[#This Row],[Pnr.]]=HL$7,Tbl.Kosten[[#This Row],[Te financieren]],"")</f>
        <v/>
      </c>
      <c r="HM36" s="150" t="str">
        <f>IF(Tbl.Kosten[[#This Row],[Pnr.]]=HM$7,Tbl.Kosten[[#This Row],[Te financieren]],"")</f>
        <v/>
      </c>
      <c r="HN36" s="150" t="str">
        <f>IF(Tbl.Kosten[[#This Row],[Pnr.]]=HN$7,Tbl.Kosten[[#This Row],[Te financieren]],"")</f>
        <v/>
      </c>
      <c r="HO36" s="150" t="str">
        <f>IF(Tbl.Kosten[[#This Row],[Pnr.]]=HO$7,Tbl.Kosten[[#This Row],[Te financieren]],"")</f>
        <v/>
      </c>
      <c r="HP36" s="150" t="str">
        <f>IF(Tbl.Kosten[[#This Row],[Pnr.]]=HP$7,Tbl.Kosten[[#This Row],[Te financieren]],"")</f>
        <v/>
      </c>
      <c r="HQ36" s="150" t="str">
        <f>IF(Tbl.Kosten[[#This Row],[Pnr.]]=HQ$7,Tbl.Kosten[[#This Row],[Te financieren]],"")</f>
        <v/>
      </c>
      <c r="HR36" s="150" t="str">
        <f>IF(Tbl.Kosten[[#This Row],[Pnr.]]=HR$7,Tbl.Kosten[[#This Row],[Te financieren]],"")</f>
        <v/>
      </c>
      <c r="HS36" s="150" t="str">
        <f>IF(Tbl.Kosten[[#This Row],[Pnr.]]=HS$7,Tbl.Kosten[[#This Row],[Te financieren]],"")</f>
        <v/>
      </c>
      <c r="HT36" s="150" t="str">
        <f>IF(Tbl.Kosten[[#This Row],[Pnr.]]=HT$7,Tbl.Kosten[[#This Row],[Te financieren]],"")</f>
        <v/>
      </c>
      <c r="HU36" s="150" t="str">
        <f>IF(Tbl.Kosten[[#This Row],[Pnr.]]=HU$7,Tbl.Kosten[[#This Row],[Te financieren]],"")</f>
        <v/>
      </c>
      <c r="HV36" s="150" t="str">
        <f>IF(Tbl.Kosten[[#This Row],[Pnr.]]=HV$7,Tbl.Kosten[[#This Row],[Te financieren]],"")</f>
        <v/>
      </c>
      <c r="HW36" s="150" t="str">
        <f>IF(Tbl.Kosten[[#This Row],[Pnr.]]=HW$7,Tbl.Kosten[[#This Row],[Te financieren]],"")</f>
        <v/>
      </c>
    </row>
    <row r="37" spans="2:231" x14ac:dyDescent="0.3">
      <c r="B37" s="134"/>
      <c r="C37" s="137"/>
      <c r="D37" s="136"/>
      <c r="E37" s="261"/>
      <c r="F37" s="135"/>
      <c r="G37" s="11" t="str">
        <f>IF(Tbl.Kosten[[#This Row],[Medewerker e/o 
functie]]&lt;&gt;"",_xlfn.XLOOKUP(Tbl.Kosten[[#This Row],[Medewerker e/o 
functie]],Tbl.Uurtarief[Medewerker en/of functie],Tbl.Uurtarief[Uurtarief],"",0,1),"")</f>
        <v/>
      </c>
      <c r="H37" s="121">
        <f>IFERROR(Tbl.Kosten[[#This Row],[Uren]]*Tbl.Kosten[[#This Row],[Uurtarief]],0)</f>
        <v>0</v>
      </c>
      <c r="I37" s="119" t="str">
        <f>IF(Tbl.Kosten[[#This Row],[Subtotaal uren]]&lt;&gt;0,_xlfn.XLOOKUP(Tbl.Kosten[[#This Row],[Medewerker e/o 
functie]],Tbl.Uurtarief[Medewerker en/of functie],Tbl.Uurtarief[Kostensoort arbeid],"",0,1),"")</f>
        <v/>
      </c>
      <c r="J37" s="137"/>
      <c r="K37" s="135"/>
      <c r="L37" s="139" t="str">
        <f>IF(Tbl.Kosten[[#This Row],[Activum]]&lt;&gt;"",_xlfn.XLOOKUP(Tbl.Kosten[[#This Row],[Activum]],Tbl.Afschrijvingskosten[Activum],Tbl.Afschrijvingskosten[Tarief per afschrijvings-eenheid],"",0,1),"")</f>
        <v/>
      </c>
      <c r="M37" s="122">
        <f>IFERROR(Tbl.Kosten[[#This Row],[Een-
heden]]*Tbl.Kosten[[#This Row],[Afschrijvings-
tarief]],0)</f>
        <v>0</v>
      </c>
      <c r="N37" s="122" t="str">
        <f>IF(Tbl.Kosten[[#This Row],[Subtotaal afschrijving]]&lt;&gt;0,Lijsten!$A$7,"")</f>
        <v/>
      </c>
      <c r="O37" s="140"/>
      <c r="P37" s="135"/>
      <c r="Q37" s="138"/>
      <c r="R37" s="122">
        <f>IFERROR(Tbl.Kosten[[#This Row],[Aantal]]*Tbl.Kosten[[#This Row],[Tarief]],0)</f>
        <v>0</v>
      </c>
      <c r="S37" s="8">
        <f>IFERROR(Tbl.Kosten[[#This Row],[Subtotaal overige kosten]]+Tbl.Kosten[[#This Row],[Subtotaal uren]]+Tbl.Kosten[[#This Row],[Subtotaal afschrijving]],0)</f>
        <v>0</v>
      </c>
      <c r="T37" s="8">
        <f>IFERROR(Tbl.Kosten[[#This Row],[Totaal kosten]]*Tbl.Kosten[[#This Row],[Subsidie%]],0)</f>
        <v>0</v>
      </c>
      <c r="U37" s="4" t="str" cm="1">
        <f t="array" ref="U37">IFERROR(_xlfn.IFS(Tbl.Kosten[[#This Row],[Subtotaal uren]]&lt;&gt;0,Tbl.Kosten[[#This Row],[Kostensoort arbeid]],Tbl.Kosten[[#This Row],[Subtotaal afschrijving]]&lt;&gt;0,Tbl.Kosten[[#This Row],[Kostensoort afschrijving]],Tbl.Kosten[[#This Row],[Subtotaal overige kosten]]&lt;&gt;0,Tbl.Kosten[[#This Row],[Kostensoort overig]]),"")</f>
        <v/>
      </c>
      <c r="V37" s="4" t="str">
        <f>IFERROR(_xlfn.XLOOKUP(Tbl.Kosten[[#This Row],[Activiteitencode]],Tbl.Activiteiten[Activiteitcode],Tbl.Activiteiten[Werkpakketcode],"",0,1),"")</f>
        <v/>
      </c>
      <c r="W37" s="4" t="str">
        <f>IFERROR(_xlfn.XLOOKUP(Tbl.Kosten[[#This Row],[Werkpakketcode]],Tbl.Werkpakketten[Werkpakketcode],Tbl.Werkpakketten[Subsidiabele activiteit],"",0,1),"")</f>
        <v/>
      </c>
      <c r="X37" s="12">
        <f>IFERROR(_xlfn.XLOOKUP(Tbl.Kosten[[#This Row],[Sanr.]],Tbl.Subsidiehoogte[SAnr.],Tbl.Subsidiehoogte[Sub. Percentage],0,0,1),0)</f>
        <v>0</v>
      </c>
      <c r="Y37" s="144" t="str">
        <f>IFERROR(_xlfn.XLOOKUP(Tbl.Kosten[[#This Row],[Partnercode]],Tbl.Projectpartners[Partnercode],Tbl.Projectpartners[PNr.],"",0,1),"")</f>
        <v>P1</v>
      </c>
      <c r="Z37" s="148">
        <f>IF(Tbl.Kosten[[#This Row],[Pnr.]]=Z$7,Tbl.Kosten[[#This Row],[Totaal kosten]],"")</f>
        <v>0</v>
      </c>
      <c r="AA37" s="148" t="str">
        <f>IF(Tbl.Kosten[[#This Row],[Pnr.]]=AA$7,Tbl.Kosten[[#This Row],[Totaal kosten]],"")</f>
        <v/>
      </c>
      <c r="AB37" s="148" t="str">
        <f>IF(Tbl.Kosten[[#This Row],[Pnr.]]=AB$7,Tbl.Kosten[[#This Row],[Totaal kosten]],"")</f>
        <v/>
      </c>
      <c r="AC37" s="148" t="str">
        <f>IF(Tbl.Kosten[[#This Row],[Pnr.]]=AC$7,Tbl.Kosten[[#This Row],[Totaal kosten]],"")</f>
        <v/>
      </c>
      <c r="AD37" s="148" t="str">
        <f>IF(Tbl.Kosten[[#This Row],[Pnr.]]=AD$7,Tbl.Kosten[[#This Row],[Totaal kosten]],"")</f>
        <v/>
      </c>
      <c r="AE37" s="148" t="str">
        <f>IF(Tbl.Kosten[[#This Row],[Pnr.]]=AE$7,Tbl.Kosten[[#This Row],[Totaal kosten]],"")</f>
        <v/>
      </c>
      <c r="AF37" s="148" t="str">
        <f>IF(Tbl.Kosten[[#This Row],[Pnr.]]=AF$7,Tbl.Kosten[[#This Row],[Totaal kosten]],"")</f>
        <v/>
      </c>
      <c r="AG37" s="148" t="str">
        <f>IF(Tbl.Kosten[[#This Row],[Pnr.]]=AG$7,Tbl.Kosten[[#This Row],[Totaal kosten]],"")</f>
        <v/>
      </c>
      <c r="AH37" s="148" t="str">
        <f>IF(Tbl.Kosten[[#This Row],[Pnr.]]=AH$7,Tbl.Kosten[[#This Row],[Totaal kosten]],"")</f>
        <v/>
      </c>
      <c r="AI37" s="148" t="str">
        <f>IF(Tbl.Kosten[[#This Row],[Pnr.]]=AI$7,Tbl.Kosten[[#This Row],[Totaal kosten]],"")</f>
        <v/>
      </c>
      <c r="AJ37" s="148" t="str">
        <f>IF(Tbl.Kosten[[#This Row],[Pnr.]]=AJ$7,Tbl.Kosten[[#This Row],[Totaal kosten]],"")</f>
        <v/>
      </c>
      <c r="AK37" s="148" t="str">
        <f>IF(Tbl.Kosten[[#This Row],[Pnr.]]=AK$7,Tbl.Kosten[[#This Row],[Totaal kosten]],"")</f>
        <v/>
      </c>
      <c r="AL37" s="148" t="str">
        <f>IF(Tbl.Kosten[[#This Row],[Pnr.]]=AL$7,Tbl.Kosten[[#This Row],[Totaal kosten]],"")</f>
        <v/>
      </c>
      <c r="AM37" s="148" t="str">
        <f>IF(Tbl.Kosten[[#This Row],[Pnr.]]=AM$7,Tbl.Kosten[[#This Row],[Totaal kosten]],"")</f>
        <v/>
      </c>
      <c r="AN37" s="148" t="str">
        <f>IF(Tbl.Kosten[[#This Row],[Pnr.]]=AN$7,Tbl.Kosten[[#This Row],[Totaal kosten]],"")</f>
        <v/>
      </c>
      <c r="AO37" s="148" t="str">
        <f>IF(Tbl.Kosten[[#This Row],[Pnr.]]=AO$7,Tbl.Kosten[[#This Row],[Totaal kosten]],"")</f>
        <v/>
      </c>
      <c r="AP37" s="148" t="str">
        <f>IF(Tbl.Kosten[[#This Row],[Pnr.]]=AP$7,Tbl.Kosten[[#This Row],[Totaal kosten]],"")</f>
        <v/>
      </c>
      <c r="AQ37" s="148" t="str">
        <f>IF(Tbl.Kosten[[#This Row],[Pnr.]]=AQ$7,Tbl.Kosten[[#This Row],[Totaal kosten]],"")</f>
        <v/>
      </c>
      <c r="AR37" s="148" t="str">
        <f>IF(Tbl.Kosten[[#This Row],[Pnr.]]=AR$7,Tbl.Kosten[[#This Row],[Totaal kosten]],"")</f>
        <v/>
      </c>
      <c r="AS37" s="148" t="str">
        <f>IF(Tbl.Kosten[[#This Row],[Pnr.]]=AS$7,Tbl.Kosten[[#This Row],[Totaal kosten]],"")</f>
        <v/>
      </c>
      <c r="AT37" s="148" t="str">
        <f>IF(Tbl.Kosten[[#This Row],[Pnr.]]=AT$7,Tbl.Kosten[[#This Row],[Totaal kosten]],"")</f>
        <v/>
      </c>
      <c r="AU37" s="148" t="str">
        <f>IF(Tbl.Kosten[[#This Row],[Pnr.]]=AU$7,Tbl.Kosten[[#This Row],[Totaal kosten]],"")</f>
        <v/>
      </c>
      <c r="AV37" s="148" t="str">
        <f>IF(Tbl.Kosten[[#This Row],[Pnr.]]=AV$7,Tbl.Kosten[[#This Row],[Totaal kosten]],"")</f>
        <v/>
      </c>
      <c r="AW37" s="148" t="str">
        <f>IF(Tbl.Kosten[[#This Row],[Pnr.]]=AW$7,Tbl.Kosten[[#This Row],[Totaal kosten]],"")</f>
        <v/>
      </c>
      <c r="AX37" s="148" t="str">
        <f>IF(Tbl.Kosten[[#This Row],[Pnr.]]=AX$7,Tbl.Kosten[[#This Row],[Totaal kosten]],"")</f>
        <v/>
      </c>
      <c r="AY37" s="148" t="str">
        <f>IF(Tbl.Kosten[[#This Row],[Pnr.]]=AY$7,Tbl.Kosten[[#This Row],[Totaal kosten]],"")</f>
        <v/>
      </c>
      <c r="AZ37" s="148" t="str">
        <f>IF(Tbl.Kosten[[#This Row],[Pnr.]]=AZ$7,Tbl.Kosten[[#This Row],[Totaal kosten]],"")</f>
        <v/>
      </c>
      <c r="BA37" s="148" t="str">
        <f>IF(Tbl.Kosten[[#This Row],[Pnr.]]=BA$7,Tbl.Kosten[[#This Row],[Totaal kosten]],"")</f>
        <v/>
      </c>
      <c r="BB37" s="148" t="str">
        <f>IF(Tbl.Kosten[[#This Row],[Pnr.]]=BB$7,Tbl.Kosten[[#This Row],[Totaal kosten]],"")</f>
        <v/>
      </c>
      <c r="BC37" s="148" t="str">
        <f>IF(Tbl.Kosten[[#This Row],[Pnr.]]=BC$7,Tbl.Kosten[[#This Row],[Totaal kosten]],"")</f>
        <v/>
      </c>
      <c r="BD37" s="148" t="str">
        <f>IF(Tbl.Kosten[[#This Row],[Pnr.]]=BD$7,Tbl.Kosten[[#This Row],[Totaal kosten]],"")</f>
        <v/>
      </c>
      <c r="BE37" s="148" t="str">
        <f>IF(Tbl.Kosten[[#This Row],[Pnr.]]=BE$7,Tbl.Kosten[[#This Row],[Totaal kosten]],"")</f>
        <v/>
      </c>
      <c r="BF37" s="148" t="str">
        <f>IF(Tbl.Kosten[[#This Row],[Pnr.]]=BF$7,Tbl.Kosten[[#This Row],[Totaal kosten]],"")</f>
        <v/>
      </c>
      <c r="BG37" s="148" t="str">
        <f>IF(Tbl.Kosten[[#This Row],[Pnr.]]=BG$7,Tbl.Kosten[[#This Row],[Totaal kosten]],"")</f>
        <v/>
      </c>
      <c r="BH37" s="148" t="str">
        <f>IF(Tbl.Kosten[[#This Row],[Pnr.]]=BH$7,Tbl.Kosten[[#This Row],[Totaal kosten]],"")</f>
        <v/>
      </c>
      <c r="BI37" s="148" t="str">
        <f>IF(Tbl.Kosten[[#This Row],[Pnr.]]=BI$7,Tbl.Kosten[[#This Row],[Totaal kosten]],"")</f>
        <v/>
      </c>
      <c r="BJ37" s="148" t="str">
        <f>IF(Tbl.Kosten[[#This Row],[Pnr.]]=BJ$7,Tbl.Kosten[[#This Row],[Totaal kosten]],"")</f>
        <v/>
      </c>
      <c r="BK37" s="148" t="str">
        <f>IF(Tbl.Kosten[[#This Row],[Pnr.]]=BK$7,Tbl.Kosten[[#This Row],[Totaal kosten]],"")</f>
        <v/>
      </c>
      <c r="BL37" s="148" t="str">
        <f>IF(Tbl.Kosten[[#This Row],[Pnr.]]=BL$7,Tbl.Kosten[[#This Row],[Totaal kosten]],"")</f>
        <v/>
      </c>
      <c r="BM37" s="148" t="str">
        <f>IF(Tbl.Kosten[[#This Row],[Pnr.]]=BM$7,Tbl.Kosten[[#This Row],[Totaal kosten]],"")</f>
        <v/>
      </c>
      <c r="BN37" s="148" t="str">
        <f>IF(Tbl.Kosten[[#This Row],[Pnr.]]=BN$7,Tbl.Kosten[[#This Row],[Totaal kosten]],"")</f>
        <v/>
      </c>
      <c r="BO37" s="148" t="str">
        <f>IF(Tbl.Kosten[[#This Row],[Pnr.]]=BO$7,Tbl.Kosten[[#This Row],[Totaal kosten]],"")</f>
        <v/>
      </c>
      <c r="BP37" s="148" t="str">
        <f>IF(Tbl.Kosten[[#This Row],[Pnr.]]=BP$7,Tbl.Kosten[[#This Row],[Totaal kosten]],"")</f>
        <v/>
      </c>
      <c r="BQ37" s="148" t="str">
        <f>IF(Tbl.Kosten[[#This Row],[Pnr.]]=BQ$7,Tbl.Kosten[[#This Row],[Totaal kosten]],"")</f>
        <v/>
      </c>
      <c r="BR37" s="148" t="str">
        <f>IF(Tbl.Kosten[[#This Row],[Pnr.]]=BR$7,Tbl.Kosten[[#This Row],[Totaal kosten]],"")</f>
        <v/>
      </c>
      <c r="BS37" s="148" t="str">
        <f>IF(Tbl.Kosten[[#This Row],[Pnr.]]=BS$7,Tbl.Kosten[[#This Row],[Totaal kosten]],"")</f>
        <v/>
      </c>
      <c r="BT37" s="148" t="str">
        <f>IF(Tbl.Kosten[[#This Row],[Pnr.]]=BT$7,Tbl.Kosten[[#This Row],[Totaal kosten]],"")</f>
        <v/>
      </c>
      <c r="BU37" s="148" t="str">
        <f>IF(Tbl.Kosten[[#This Row],[Pnr.]]=BU$7,Tbl.Kosten[[#This Row],[Totaal kosten]],"")</f>
        <v/>
      </c>
      <c r="BV37" s="148" t="str">
        <f>IF(Tbl.Kosten[[#This Row],[Pnr.]]=BV$7,Tbl.Kosten[[#This Row],[Totaal kosten]],"")</f>
        <v/>
      </c>
      <c r="BW37" s="148" t="str">
        <f>IF(Tbl.Kosten[[#This Row],[Pnr.]]=BW$7,Tbl.Kosten[[#This Row],[Totaal kosten]],"")</f>
        <v/>
      </c>
      <c r="BX37" s="148" t="str">
        <f>IFERROR(_xlfn.XLOOKUP(Tbl.Kosten[[#This Row],[Werkpakketcode]],Tbl.Werkpakketten[Werkpakketcode],Tbl.Werkpakketten[WPnr.],"",0,1),"")</f>
        <v/>
      </c>
      <c r="BY37" s="148" t="str">
        <f>IF(Tbl.Kosten[[#This Row],[WPnr.]]=BY$7,Tbl.Kosten[[#This Row],[Totaal kosten]],"")</f>
        <v/>
      </c>
      <c r="BZ37" s="148" t="str">
        <f>IF(Tbl.Kosten[[#This Row],[WPnr.]]=BZ$7,Tbl.Kosten[[#This Row],[Totaal kosten]],"")</f>
        <v/>
      </c>
      <c r="CA37" s="148" t="str">
        <f>IF(Tbl.Kosten[[#This Row],[WPnr.]]=CA$7,Tbl.Kosten[[#This Row],[Totaal kosten]],"")</f>
        <v/>
      </c>
      <c r="CB37" s="148" t="str">
        <f>IF(Tbl.Kosten[[#This Row],[WPnr.]]=CB$7,Tbl.Kosten[[#This Row],[Totaal kosten]],"")</f>
        <v/>
      </c>
      <c r="CC37" s="148" t="str">
        <f>IF(Tbl.Kosten[[#This Row],[WPnr.]]=CC$7,Tbl.Kosten[[#This Row],[Totaal kosten]],"")</f>
        <v/>
      </c>
      <c r="CD37" s="148" t="str">
        <f>IF(Tbl.Kosten[[#This Row],[WPnr.]]=CD$7,Tbl.Kosten[[#This Row],[Totaal kosten]],"")</f>
        <v/>
      </c>
      <c r="CE37" s="148" t="str">
        <f>IF(Tbl.Kosten[[#This Row],[WPnr.]]=CE$7,Tbl.Kosten[[#This Row],[Totaal kosten]],"")</f>
        <v/>
      </c>
      <c r="CF37" s="148" t="str">
        <f>IF(Tbl.Kosten[[#This Row],[WPnr.]]=CF$7,Tbl.Kosten[[#This Row],[Totaal kosten]],"")</f>
        <v/>
      </c>
      <c r="CG37" s="148" t="str">
        <f>IF(Tbl.Kosten[[#This Row],[WPnr.]]=CG$7,Tbl.Kosten[[#This Row],[Totaal kosten]],"")</f>
        <v/>
      </c>
      <c r="CH37" s="148" t="str">
        <f>IF(Tbl.Kosten[[#This Row],[WPnr.]]=CH$7,Tbl.Kosten[[#This Row],[Totaal kosten]],"")</f>
        <v/>
      </c>
      <c r="CI37" s="148" t="str">
        <f>IF(Tbl.Kosten[[#This Row],[WPnr.]]=CI$7,Tbl.Kosten[[#This Row],[Totaal kosten]],"")</f>
        <v/>
      </c>
      <c r="CJ37" s="148" t="str">
        <f>IF(Tbl.Kosten[[#This Row],[WPnr.]]=CJ$7,Tbl.Kosten[[#This Row],[Totaal kosten]],"")</f>
        <v/>
      </c>
      <c r="CK37" s="148" t="str">
        <f>IF(Tbl.Kosten[[#This Row],[WPnr.]]=CK$7,Tbl.Kosten[[#This Row],[Totaal kosten]],"")</f>
        <v/>
      </c>
      <c r="CL37" s="148" t="str">
        <f>IF(Tbl.Kosten[[#This Row],[WPnr.]]=CL$7,Tbl.Kosten[[#This Row],[Totaal kosten]],"")</f>
        <v/>
      </c>
      <c r="CM37" s="148" t="str">
        <f>IF(Tbl.Kosten[[#This Row],[WPnr.]]=CM$7,Tbl.Kosten[[#This Row],[Totaal kosten]],"")</f>
        <v/>
      </c>
      <c r="CN37" s="148" t="str">
        <f>IF(Tbl.Kosten[[#This Row],[WPnr.]]=CN$7,Tbl.Kosten[[#This Row],[Totaal kosten]],"")</f>
        <v/>
      </c>
      <c r="CO37" s="148" t="str">
        <f>IF(Tbl.Kosten[[#This Row],[WPnr.]]=CO$7,Tbl.Kosten[[#This Row],[Totaal kosten]],"")</f>
        <v/>
      </c>
      <c r="CP37" s="148" t="str">
        <f>IF(Tbl.Kosten[[#This Row],[WPnr.]]=CP$7,Tbl.Kosten[[#This Row],[Totaal kosten]],"")</f>
        <v/>
      </c>
      <c r="CQ37" s="148" t="str">
        <f>IF(Tbl.Kosten[[#This Row],[WPnr.]]=CQ$7,Tbl.Kosten[[#This Row],[Totaal kosten]],"")</f>
        <v/>
      </c>
      <c r="CR37" s="148" t="str">
        <f>IF(Tbl.Kosten[[#This Row],[WPnr.]]=CR$7,Tbl.Kosten[[#This Row],[Totaal kosten]],"")</f>
        <v/>
      </c>
      <c r="CS37" s="148" t="str">
        <f>IF(Tbl.Kosten[[#This Row],[WPnr.]]=CS$7,Tbl.Kosten[[#This Row],[Totaal kosten]],"")</f>
        <v/>
      </c>
      <c r="CT37" s="148" t="str">
        <f>IF(Tbl.Kosten[[#This Row],[WPnr.]]=CT$7,Tbl.Kosten[[#This Row],[Totaal kosten]],"")</f>
        <v/>
      </c>
      <c r="CU37" s="148" t="str">
        <f>IF(Tbl.Kosten[[#This Row],[WPnr.]]=CU$7,Tbl.Kosten[[#This Row],[Totaal kosten]],"")</f>
        <v/>
      </c>
      <c r="CV37" s="148" t="str">
        <f>IF(Tbl.Kosten[[#This Row],[WPnr.]]=CV$7,Tbl.Kosten[[#This Row],[Totaal kosten]],"")</f>
        <v/>
      </c>
      <c r="CW37" s="148" t="str">
        <f>IF(Tbl.Kosten[[#This Row],[WPnr.]]=CW$7,Tbl.Kosten[[#This Row],[Totaal kosten]],"")</f>
        <v/>
      </c>
      <c r="CX37" s="148" t="str">
        <f>IF(Tbl.Kosten[[#This Row],[WPnr.]]=CX$7,Tbl.Kosten[[#This Row],[Totaal kosten]],"")</f>
        <v/>
      </c>
      <c r="CY37" s="148" t="str">
        <f>IF(Tbl.Kosten[[#This Row],[WPnr.]]=CY$7,Tbl.Kosten[[#This Row],[Totaal kosten]],"")</f>
        <v/>
      </c>
      <c r="CZ37" s="148" t="str">
        <f>IF(Tbl.Kosten[[#This Row],[WPnr.]]=CZ$7,Tbl.Kosten[[#This Row],[Totaal kosten]],"")</f>
        <v/>
      </c>
      <c r="DA37" s="148" t="str">
        <f>IF(Tbl.Kosten[[#This Row],[WPnr.]]=DA$7,Tbl.Kosten[[#This Row],[Totaal kosten]],"")</f>
        <v/>
      </c>
      <c r="DB37" s="148" t="str">
        <f>IF(Tbl.Kosten[[#This Row],[WPnr.]]=DB$7,Tbl.Kosten[[#This Row],[Totaal kosten]],"")</f>
        <v/>
      </c>
      <c r="DC37" s="148" t="str">
        <f>IF(Tbl.Kosten[[#This Row],[WPnr.]]=DC$7,Tbl.Kosten[[#This Row],[Totaal kosten]],"")</f>
        <v/>
      </c>
      <c r="DD37" s="148" t="str">
        <f>IF(Tbl.Kosten[[#This Row],[WPnr.]]=DD$7,Tbl.Kosten[[#This Row],[Totaal kosten]],"")</f>
        <v/>
      </c>
      <c r="DE37" s="148" t="str">
        <f>IF(Tbl.Kosten[[#This Row],[WPnr.]]=DE$7,Tbl.Kosten[[#This Row],[Totaal kosten]],"")</f>
        <v/>
      </c>
      <c r="DF37" s="148" t="str">
        <f>IF(Tbl.Kosten[[#This Row],[WPnr.]]=DF$7,Tbl.Kosten[[#This Row],[Totaal kosten]],"")</f>
        <v/>
      </c>
      <c r="DG37" s="148" t="str">
        <f>IF(Tbl.Kosten[[#This Row],[WPnr.]]=DG$7,Tbl.Kosten[[#This Row],[Totaal kosten]],"")</f>
        <v/>
      </c>
      <c r="DH37" s="148" t="str">
        <f>IF(Tbl.Kosten[[#This Row],[WPnr.]]=DH$7,Tbl.Kosten[[#This Row],[Totaal kosten]],"")</f>
        <v/>
      </c>
      <c r="DI37" s="148" t="str">
        <f>IF(Tbl.Kosten[[#This Row],[WPnr.]]=DI$7,Tbl.Kosten[[#This Row],[Totaal kosten]],"")</f>
        <v/>
      </c>
      <c r="DJ37" s="148" t="str">
        <f>IF(Tbl.Kosten[[#This Row],[WPnr.]]=DJ$7,Tbl.Kosten[[#This Row],[Totaal kosten]],"")</f>
        <v/>
      </c>
      <c r="DK37" s="148" t="str">
        <f>IF(Tbl.Kosten[[#This Row],[WPnr.]]=DK$7,Tbl.Kosten[[#This Row],[Totaal kosten]],"")</f>
        <v/>
      </c>
      <c r="DL37" s="148" t="str">
        <f>IF(Tbl.Kosten[[#This Row],[WPnr.]]=DL$7,Tbl.Kosten[[#This Row],[Totaal kosten]],"")</f>
        <v/>
      </c>
      <c r="DM37" s="148" t="str">
        <f>IF(Tbl.Kosten[[#This Row],[WPnr.]]=DM$7,Tbl.Kosten[[#This Row],[Totaal kosten]],"")</f>
        <v/>
      </c>
      <c r="DN37" s="148" t="str">
        <f>IF(Tbl.Kosten[[#This Row],[WPnr.]]=DN$7,Tbl.Kosten[[#This Row],[Totaal kosten]],"")</f>
        <v/>
      </c>
      <c r="DO37" s="148" t="str">
        <f>IF(Tbl.Kosten[[#This Row],[WPnr.]]=DO$7,Tbl.Kosten[[#This Row],[Totaal kosten]],"")</f>
        <v/>
      </c>
      <c r="DP37" s="148" t="str">
        <f>IF(Tbl.Kosten[[#This Row],[WPnr.]]=DP$7,Tbl.Kosten[[#This Row],[Totaal kosten]],"")</f>
        <v/>
      </c>
      <c r="DQ37" s="148" t="str">
        <f>IF(Tbl.Kosten[[#This Row],[WPnr.]]=DQ$7,Tbl.Kosten[[#This Row],[Totaal kosten]],"")</f>
        <v/>
      </c>
      <c r="DR37" s="148" t="str">
        <f>IF(Tbl.Kosten[[#This Row],[WPnr.]]=DR$7,Tbl.Kosten[[#This Row],[Totaal kosten]],"")</f>
        <v/>
      </c>
      <c r="DS37" s="148" t="str">
        <f>IF(Tbl.Kosten[[#This Row],[WPnr.]]=DS$7,Tbl.Kosten[[#This Row],[Totaal kosten]],"")</f>
        <v/>
      </c>
      <c r="DT37" s="148" t="str">
        <f>IF(Tbl.Kosten[[#This Row],[WPnr.]]=DT$7,Tbl.Kosten[[#This Row],[Totaal kosten]],"")</f>
        <v/>
      </c>
      <c r="DU37" s="148" t="str">
        <f>IF(Tbl.Kosten[[#This Row],[WPnr.]]=DU$7,Tbl.Kosten[[#This Row],[Totaal kosten]],"")</f>
        <v/>
      </c>
      <c r="DV37" s="148" t="str">
        <f>IF(Tbl.Kosten[[#This Row],[WPnr.]]=DV$7,Tbl.Kosten[[#This Row],[Totaal kosten]],"")</f>
        <v/>
      </c>
      <c r="DW37" s="150" t="str">
        <f>IFERROR(_xlfn.XLOOKUP(Tbl.Kosten[[#This Row],[Kostensoort]],Tbl.Kostensoorten[Kostensoorten],Tbl.Kostensoorten[KSnr.],"",0,1),"")</f>
        <v/>
      </c>
      <c r="DX37" s="150" t="str">
        <f>IF(Tbl.Kosten[[#This Row],[KSnr.]]=DX$7,Tbl.Kosten[[#This Row],[Totaal kosten]],"")</f>
        <v/>
      </c>
      <c r="DY37" s="150" t="str">
        <f>IF(Tbl.Kosten[[#This Row],[KSnr.]]=DY$7,Tbl.Kosten[[#This Row],[Totaal kosten]],"")</f>
        <v/>
      </c>
      <c r="DZ37" s="150" t="str">
        <f>IF(Tbl.Kosten[[#This Row],[KSnr.]]=DZ$7,Tbl.Kosten[[#This Row],[Totaal kosten]],"")</f>
        <v/>
      </c>
      <c r="EA37" s="150" t="str">
        <f>IF(Tbl.Kosten[[#This Row],[KSnr.]]=EA$7,Tbl.Kosten[[#This Row],[Totaal kosten]],"")</f>
        <v/>
      </c>
      <c r="EB37" s="150" t="str">
        <f>IF(Tbl.Kosten[[#This Row],[KSnr.]]=EB$7,Tbl.Kosten[[#This Row],[Totaal kosten]],"")</f>
        <v/>
      </c>
      <c r="EC37" s="150" t="str">
        <f>IF(Tbl.Kosten[[#This Row],[KSnr.]]=EC$7,Tbl.Kosten[[#This Row],[Totaal kosten]],"")</f>
        <v/>
      </c>
      <c r="ED37" s="150" t="str">
        <f>IF(Tbl.Kosten[[#This Row],[KSnr.]]=ED$7,Tbl.Kosten[[#This Row],[Totaal kosten]],"")</f>
        <v/>
      </c>
      <c r="EE37" s="150" t="str">
        <f>IF(Tbl.Kosten[[#This Row],[KSnr.]]=EE$7,Tbl.Kosten[[#This Row],[Totaal kosten]],"")</f>
        <v/>
      </c>
      <c r="EF37" s="150" t="str">
        <f>IF(Tbl.Kosten[[#This Row],[KSnr.]]=EF$7,Tbl.Kosten[[#This Row],[Totaal kosten]],"")</f>
        <v/>
      </c>
      <c r="EG37" s="150" t="str">
        <f>IF(Tbl.Kosten[[#This Row],[KSnr.]]=EG$7,Tbl.Kosten[[#This Row],[Totaal kosten]],"")</f>
        <v/>
      </c>
      <c r="EH37" s="150" t="str">
        <f>IF(Tbl.Kosten[[#This Row],[KSnr.]]=EH$7,Tbl.Kosten[[#This Row],[Totaal kosten]],"")</f>
        <v/>
      </c>
      <c r="EI37" s="150" t="str">
        <f>IF(Tbl.Kosten[[#This Row],[KSnr.]]=EI$7,Tbl.Kosten[[#This Row],[Totaal kosten]],"")</f>
        <v/>
      </c>
      <c r="EJ37" s="150" t="str">
        <f>IF(Tbl.Kosten[[#This Row],[KSnr.]]=EJ$7,Tbl.Kosten[[#This Row],[Totaal kosten]],"")</f>
        <v/>
      </c>
      <c r="EK37" s="150" t="str">
        <f>IF(Tbl.Kosten[[#This Row],[KSnr.]]=EK$7,Tbl.Kosten[[#This Row],[Totaal kosten]],"")</f>
        <v/>
      </c>
      <c r="EL37" s="150" t="str">
        <f>IF(Tbl.Kosten[[#This Row],[KSnr.]]=EL$7,Tbl.Kosten[[#This Row],[Totaal kosten]],"")</f>
        <v/>
      </c>
      <c r="EM37" s="150" t="str">
        <f>IF(Tbl.Kosten[[#This Row],[KSnr.]]=EM$7,Tbl.Kosten[[#This Row],[Totaal kosten]],"")</f>
        <v/>
      </c>
      <c r="EN37" s="150" t="str">
        <f>IF(Tbl.Kosten[[#This Row],[KSnr.]]=EN$7,Tbl.Kosten[[#This Row],[Totaal kosten]],"")</f>
        <v/>
      </c>
      <c r="EO37" s="150" t="str">
        <f>IF(Tbl.Kosten[[#This Row],[KSnr.]]=EO$7,Tbl.Kosten[[#This Row],[Totaal kosten]],"")</f>
        <v/>
      </c>
      <c r="EP37" s="150" t="str">
        <f>IF(Tbl.Kosten[[#This Row],[KSnr.]]=EP$7,Tbl.Kosten[[#This Row],[Totaal kosten]],"")</f>
        <v/>
      </c>
      <c r="EQ37" s="150" t="str">
        <f>IF(Tbl.Kosten[[#This Row],[KSnr.]]=EQ$7,Tbl.Kosten[[#This Row],[Totaal kosten]],"")</f>
        <v/>
      </c>
      <c r="ER37" s="144" t="str">
        <f>IFERROR(_xlfn.XLOOKUP(Tbl.Kosten[[#This Row],[Subsidieactiviteit]],Tbl.Subsidiehoogte[Subsidieactiviteit],Tbl.Subsidiehoogte[SAnr.],"",0,1),"")</f>
        <v/>
      </c>
      <c r="ES37" s="150" t="str">
        <f>IF(Tbl.Kosten[[#This Row],[Sanr.]]=ES$7,Tbl.Kosten[[#This Row],[Totaal kosten]],"")</f>
        <v/>
      </c>
      <c r="ET37" s="150" t="str">
        <f>IF(Tbl.Kosten[[#This Row],[Sanr.]]=ET$7,Tbl.Kosten[[#This Row],[Totaal kosten]],"")</f>
        <v/>
      </c>
      <c r="EU37" s="150" t="str">
        <f>IF(Tbl.Kosten[[#This Row],[Sanr.]]=EU$7,Tbl.Kosten[[#This Row],[Totaal kosten]],"")</f>
        <v/>
      </c>
      <c r="EV37" s="150" t="str">
        <f>IF(Tbl.Kosten[[#This Row],[Sanr.]]=EV$7,Tbl.Kosten[[#This Row],[Totaal kosten]],"")</f>
        <v/>
      </c>
      <c r="EW37" s="150" t="str">
        <f>IF(Tbl.Kosten[[#This Row],[Sanr.]]=EW$7,Tbl.Kosten[[#This Row],[Totaal kosten]],"")</f>
        <v/>
      </c>
      <c r="EX37" s="150" t="str">
        <f>IF(Tbl.Kosten[[#This Row],[Sanr.]]=EX$7,Tbl.Kosten[[#This Row],[Totaal kosten]],"")</f>
        <v/>
      </c>
      <c r="EY37" s="150" t="str">
        <f>IF(Tbl.Kosten[[#This Row],[Sanr.]]=EY$7,Tbl.Kosten[[#This Row],[Totaal kosten]],"")</f>
        <v/>
      </c>
      <c r="EZ37" s="150" t="str">
        <f>IF(Tbl.Kosten[[#This Row],[Sanr.]]=EZ$7,Tbl.Kosten[[#This Row],[Totaal kosten]],"")</f>
        <v/>
      </c>
      <c r="FA37" s="150" t="str">
        <f>IF(Tbl.Kosten[[#This Row],[Sanr.]]=FA$7,Tbl.Kosten[[#This Row],[Totaal kosten]],"")</f>
        <v/>
      </c>
      <c r="FB37" s="150" t="str">
        <f>IF(Tbl.Kosten[[#This Row],[Sanr.]]=FB$7,Tbl.Kosten[[#This Row],[Totaal kosten]],"")</f>
        <v/>
      </c>
      <c r="FC37" s="150" t="str">
        <f>IF(Tbl.Kosten[[#This Row],[Sanr.]]=FC$7,Tbl.Kosten[[#This Row],[Totaal kosten]],"")</f>
        <v/>
      </c>
      <c r="FD37" s="150" t="str">
        <f>IF(Tbl.Kosten[[#This Row],[Sanr.]]=FD$7,Tbl.Kosten[[#This Row],[Totaal kosten]],"")</f>
        <v/>
      </c>
      <c r="FE37" s="150" t="str">
        <f>IF(Tbl.Kosten[[#This Row],[Sanr.]]=FE$7,Tbl.Kosten[[#This Row],[Totaal kosten]],"")</f>
        <v/>
      </c>
      <c r="FF37" s="150" t="str">
        <f>IF(Tbl.Kosten[[#This Row],[Sanr.]]=FF$7,Tbl.Kosten[[#This Row],[Totaal kosten]],"")</f>
        <v/>
      </c>
      <c r="FG37" s="150" t="str">
        <f>IF(Tbl.Kosten[[#This Row],[Sanr.]]=FG$7,Tbl.Kosten[[#This Row],[Totaal kosten]],"")</f>
        <v/>
      </c>
      <c r="FH37" s="150" t="str">
        <f>IF(Tbl.Kosten[[#This Row],[Sanr.]]=FH$7,Tbl.Kosten[[#This Row],[Totaal kosten]],"")</f>
        <v/>
      </c>
      <c r="FI37" s="150" t="str">
        <f>IF(Tbl.Kosten[[#This Row],[Sanr.]]=FI$7,Tbl.Kosten[[#This Row],[Totaal kosten]],"")</f>
        <v/>
      </c>
      <c r="FJ37" s="150" t="str">
        <f>IF(Tbl.Kosten[[#This Row],[Sanr.]]=FJ$7,Tbl.Kosten[[#This Row],[Totaal kosten]],"")</f>
        <v/>
      </c>
      <c r="FK37" s="150" t="str">
        <f>IF(Tbl.Kosten[[#This Row],[Sanr.]]=FK$7,Tbl.Kosten[[#This Row],[Totaal kosten]],"")</f>
        <v/>
      </c>
      <c r="FL37" s="150" t="str">
        <f>IF(Tbl.Kosten[[#This Row],[Sanr.]]=FL$7,Tbl.Kosten[[#This Row],[Totaal kosten]],"")</f>
        <v/>
      </c>
      <c r="FM37" s="150" t="str">
        <f>IF(Tbl.Kosten[[#This Row],[Sanr.]]=FM$7,Tbl.Kosten[[#This Row],[Totaal kosten]],"")</f>
        <v/>
      </c>
      <c r="FN37" s="150" t="str">
        <f>IF(Tbl.Kosten[[#This Row],[Sanr.]]=FN$7,Tbl.Kosten[[#This Row],[Totaal kosten]],"")</f>
        <v/>
      </c>
      <c r="FO37" s="150" t="str">
        <f>IF(Tbl.Kosten[[#This Row],[Sanr.]]=FO$7,Tbl.Kosten[[#This Row],[Totaal kosten]],"")</f>
        <v/>
      </c>
      <c r="FP37" s="150" t="str">
        <f>IF(Tbl.Kosten[[#This Row],[Sanr.]]=FP$7,Tbl.Kosten[[#This Row],[Totaal kosten]],"")</f>
        <v/>
      </c>
      <c r="FQ37" s="150" t="str">
        <f>IF(Tbl.Kosten[[#This Row],[Sanr.]]=FQ$7,Tbl.Kosten[[#This Row],[Totaal kosten]],"")</f>
        <v/>
      </c>
      <c r="FR37" s="150" t="str">
        <f>IF(Tbl.Kosten[[#This Row],[Sanr.]]=FR$7,Tbl.Kosten[[#This Row],[Totaal kosten]],"")</f>
        <v/>
      </c>
      <c r="FS37" s="150" t="str">
        <f>IF(Tbl.Kosten[[#This Row],[Sanr.]]=FS$7,Tbl.Kosten[[#This Row],[Totaal kosten]],"")</f>
        <v/>
      </c>
      <c r="FT37" s="150" t="str">
        <f>IF(Tbl.Kosten[[#This Row],[Sanr.]]=FT$7,Tbl.Kosten[[#This Row],[Totaal kosten]],"")</f>
        <v/>
      </c>
      <c r="FU37" s="150" t="str">
        <f>IF(Tbl.Kosten[[#This Row],[Sanr.]]=FU$7,Tbl.Kosten[[#This Row],[Totaal kosten]],"")</f>
        <v/>
      </c>
      <c r="FV37" s="150" t="str">
        <f>IF(Tbl.Kosten[[#This Row],[Sanr.]]=FV$7,Tbl.Kosten[[#This Row],[Totaal kosten]],"")</f>
        <v/>
      </c>
      <c r="FW37" s="150" t="str">
        <f>IFERROR(_xlfn.XLOOKUP(Tbl.Kosten[[#This Row],[Activiteitencode]],Tbl.Activiteiten[Activiteitcode],Tbl.Activiteiten[Anr.],"",0,1),"")</f>
        <v/>
      </c>
      <c r="FX37" s="169" t="str">
        <f>_xlfn.CONCAT(Tbl.Kosten[[#This Row],[Pnr.]],Tbl.Kosten[[#This Row],[Sanr.]])</f>
        <v>P1</v>
      </c>
      <c r="FY37" s="150">
        <f>Tbl.Kosten[[#This Row],[Totaal kosten]]-Tbl.Kosten[[#This Row],[Subsidie]]</f>
        <v>0</v>
      </c>
      <c r="FZ37" s="150">
        <f>IF(Tbl.Kosten[[#This Row],[Pnr.]]=FZ$7,Tbl.Kosten[[#This Row],[Te financieren]],"")</f>
        <v>0</v>
      </c>
      <c r="GA37" s="150" t="str">
        <f>IF(Tbl.Kosten[[#This Row],[Pnr.]]=GA$7,Tbl.Kosten[[#This Row],[Te financieren]],"")</f>
        <v/>
      </c>
      <c r="GB37" s="150" t="str">
        <f>IF(Tbl.Kosten[[#This Row],[Pnr.]]=GB$7,Tbl.Kosten[[#This Row],[Te financieren]],"")</f>
        <v/>
      </c>
      <c r="GC37" s="150" t="str">
        <f>IF(Tbl.Kosten[[#This Row],[Pnr.]]=GC$7,Tbl.Kosten[[#This Row],[Te financieren]],"")</f>
        <v/>
      </c>
      <c r="GD37" s="150" t="str">
        <f>IF(Tbl.Kosten[[#This Row],[Pnr.]]=GD$7,Tbl.Kosten[[#This Row],[Te financieren]],"")</f>
        <v/>
      </c>
      <c r="GE37" s="150" t="str">
        <f>IF(Tbl.Kosten[[#This Row],[Pnr.]]=GE$7,Tbl.Kosten[[#This Row],[Te financieren]],"")</f>
        <v/>
      </c>
      <c r="GF37" s="150" t="str">
        <f>IF(Tbl.Kosten[[#This Row],[Pnr.]]=GF$7,Tbl.Kosten[[#This Row],[Te financieren]],"")</f>
        <v/>
      </c>
      <c r="GG37" s="150" t="str">
        <f>IF(Tbl.Kosten[[#This Row],[Pnr.]]=GG$7,Tbl.Kosten[[#This Row],[Te financieren]],"")</f>
        <v/>
      </c>
      <c r="GH37" s="150" t="str">
        <f>IF(Tbl.Kosten[[#This Row],[Pnr.]]=GH$7,Tbl.Kosten[[#This Row],[Te financieren]],"")</f>
        <v/>
      </c>
      <c r="GI37" s="150" t="str">
        <f>IF(Tbl.Kosten[[#This Row],[Pnr.]]=GI$7,Tbl.Kosten[[#This Row],[Te financieren]],"")</f>
        <v/>
      </c>
      <c r="GJ37" s="150" t="str">
        <f>IF(Tbl.Kosten[[#This Row],[Pnr.]]=GJ$7,Tbl.Kosten[[#This Row],[Te financieren]],"")</f>
        <v/>
      </c>
      <c r="GK37" s="150" t="str">
        <f>IF(Tbl.Kosten[[#This Row],[Pnr.]]=GK$7,Tbl.Kosten[[#This Row],[Te financieren]],"")</f>
        <v/>
      </c>
      <c r="GL37" s="150" t="str">
        <f>IF(Tbl.Kosten[[#This Row],[Pnr.]]=GL$7,Tbl.Kosten[[#This Row],[Te financieren]],"")</f>
        <v/>
      </c>
      <c r="GM37" s="150" t="str">
        <f>IF(Tbl.Kosten[[#This Row],[Pnr.]]=GM$7,Tbl.Kosten[[#This Row],[Te financieren]],"")</f>
        <v/>
      </c>
      <c r="GN37" s="150" t="str">
        <f>IF(Tbl.Kosten[[#This Row],[Pnr.]]=GN$7,Tbl.Kosten[[#This Row],[Te financieren]],"")</f>
        <v/>
      </c>
      <c r="GO37" s="150" t="str">
        <f>IF(Tbl.Kosten[[#This Row],[Pnr.]]=GO$7,Tbl.Kosten[[#This Row],[Te financieren]],"")</f>
        <v/>
      </c>
      <c r="GP37" s="150" t="str">
        <f>IF(Tbl.Kosten[[#This Row],[Pnr.]]=GP$7,Tbl.Kosten[[#This Row],[Te financieren]],"")</f>
        <v/>
      </c>
      <c r="GQ37" s="150" t="str">
        <f>IF(Tbl.Kosten[[#This Row],[Pnr.]]=GQ$7,Tbl.Kosten[[#This Row],[Te financieren]],"")</f>
        <v/>
      </c>
      <c r="GR37" s="150" t="str">
        <f>IF(Tbl.Kosten[[#This Row],[Pnr.]]=GR$7,Tbl.Kosten[[#This Row],[Te financieren]],"")</f>
        <v/>
      </c>
      <c r="GS37" s="150" t="str">
        <f>IF(Tbl.Kosten[[#This Row],[Pnr.]]=GS$7,Tbl.Kosten[[#This Row],[Te financieren]],"")</f>
        <v/>
      </c>
      <c r="GT37" s="150" t="str">
        <f>IF(Tbl.Kosten[[#This Row],[Pnr.]]=GT$7,Tbl.Kosten[[#This Row],[Te financieren]],"")</f>
        <v/>
      </c>
      <c r="GU37" s="150" t="str">
        <f>IF(Tbl.Kosten[[#This Row],[Pnr.]]=GU$7,Tbl.Kosten[[#This Row],[Te financieren]],"")</f>
        <v/>
      </c>
      <c r="GV37" s="150" t="str">
        <f>IF(Tbl.Kosten[[#This Row],[Pnr.]]=GV$7,Tbl.Kosten[[#This Row],[Te financieren]],"")</f>
        <v/>
      </c>
      <c r="GW37" s="150" t="str">
        <f>IF(Tbl.Kosten[[#This Row],[Pnr.]]=GW$7,Tbl.Kosten[[#This Row],[Te financieren]],"")</f>
        <v/>
      </c>
      <c r="GX37" s="150" t="str">
        <f>IF(Tbl.Kosten[[#This Row],[Pnr.]]=GX$7,Tbl.Kosten[[#This Row],[Te financieren]],"")</f>
        <v/>
      </c>
      <c r="GY37" s="150" t="str">
        <f>IF(Tbl.Kosten[[#This Row],[Pnr.]]=GY$7,Tbl.Kosten[[#This Row],[Te financieren]],"")</f>
        <v/>
      </c>
      <c r="GZ37" s="150" t="str">
        <f>IF(Tbl.Kosten[[#This Row],[Pnr.]]=GZ$7,Tbl.Kosten[[#This Row],[Te financieren]],"")</f>
        <v/>
      </c>
      <c r="HA37" s="150" t="str">
        <f>IF(Tbl.Kosten[[#This Row],[Pnr.]]=HA$7,Tbl.Kosten[[#This Row],[Te financieren]],"")</f>
        <v/>
      </c>
      <c r="HB37" s="150" t="str">
        <f>IF(Tbl.Kosten[[#This Row],[Pnr.]]=HB$7,Tbl.Kosten[[#This Row],[Te financieren]],"")</f>
        <v/>
      </c>
      <c r="HC37" s="150" t="str">
        <f>IF(Tbl.Kosten[[#This Row],[Pnr.]]=HC$7,Tbl.Kosten[[#This Row],[Te financieren]],"")</f>
        <v/>
      </c>
      <c r="HD37" s="150" t="str">
        <f>IF(Tbl.Kosten[[#This Row],[Pnr.]]=HD$7,Tbl.Kosten[[#This Row],[Te financieren]],"")</f>
        <v/>
      </c>
      <c r="HE37" s="150" t="str">
        <f>IF(Tbl.Kosten[[#This Row],[Pnr.]]=HE$7,Tbl.Kosten[[#This Row],[Te financieren]],"")</f>
        <v/>
      </c>
      <c r="HF37" s="150" t="str">
        <f>IF(Tbl.Kosten[[#This Row],[Pnr.]]=HF$7,Tbl.Kosten[[#This Row],[Te financieren]],"")</f>
        <v/>
      </c>
      <c r="HG37" s="150" t="str">
        <f>IF(Tbl.Kosten[[#This Row],[Pnr.]]=HG$7,Tbl.Kosten[[#This Row],[Te financieren]],"")</f>
        <v/>
      </c>
      <c r="HH37" s="150" t="str">
        <f>IF(Tbl.Kosten[[#This Row],[Pnr.]]=HH$7,Tbl.Kosten[[#This Row],[Te financieren]],"")</f>
        <v/>
      </c>
      <c r="HI37" s="150" t="str">
        <f>IF(Tbl.Kosten[[#This Row],[Pnr.]]=HI$7,Tbl.Kosten[[#This Row],[Te financieren]],"")</f>
        <v/>
      </c>
      <c r="HJ37" s="150" t="str">
        <f>IF(Tbl.Kosten[[#This Row],[Pnr.]]=HJ$7,Tbl.Kosten[[#This Row],[Te financieren]],"")</f>
        <v/>
      </c>
      <c r="HK37" s="150" t="str">
        <f>IF(Tbl.Kosten[[#This Row],[Pnr.]]=HK$7,Tbl.Kosten[[#This Row],[Te financieren]],"")</f>
        <v/>
      </c>
      <c r="HL37" s="150" t="str">
        <f>IF(Tbl.Kosten[[#This Row],[Pnr.]]=HL$7,Tbl.Kosten[[#This Row],[Te financieren]],"")</f>
        <v/>
      </c>
      <c r="HM37" s="150" t="str">
        <f>IF(Tbl.Kosten[[#This Row],[Pnr.]]=HM$7,Tbl.Kosten[[#This Row],[Te financieren]],"")</f>
        <v/>
      </c>
      <c r="HN37" s="150" t="str">
        <f>IF(Tbl.Kosten[[#This Row],[Pnr.]]=HN$7,Tbl.Kosten[[#This Row],[Te financieren]],"")</f>
        <v/>
      </c>
      <c r="HO37" s="150" t="str">
        <f>IF(Tbl.Kosten[[#This Row],[Pnr.]]=HO$7,Tbl.Kosten[[#This Row],[Te financieren]],"")</f>
        <v/>
      </c>
      <c r="HP37" s="150" t="str">
        <f>IF(Tbl.Kosten[[#This Row],[Pnr.]]=HP$7,Tbl.Kosten[[#This Row],[Te financieren]],"")</f>
        <v/>
      </c>
      <c r="HQ37" s="150" t="str">
        <f>IF(Tbl.Kosten[[#This Row],[Pnr.]]=HQ$7,Tbl.Kosten[[#This Row],[Te financieren]],"")</f>
        <v/>
      </c>
      <c r="HR37" s="150" t="str">
        <f>IF(Tbl.Kosten[[#This Row],[Pnr.]]=HR$7,Tbl.Kosten[[#This Row],[Te financieren]],"")</f>
        <v/>
      </c>
      <c r="HS37" s="150" t="str">
        <f>IF(Tbl.Kosten[[#This Row],[Pnr.]]=HS$7,Tbl.Kosten[[#This Row],[Te financieren]],"")</f>
        <v/>
      </c>
      <c r="HT37" s="150" t="str">
        <f>IF(Tbl.Kosten[[#This Row],[Pnr.]]=HT$7,Tbl.Kosten[[#This Row],[Te financieren]],"")</f>
        <v/>
      </c>
      <c r="HU37" s="150" t="str">
        <f>IF(Tbl.Kosten[[#This Row],[Pnr.]]=HU$7,Tbl.Kosten[[#This Row],[Te financieren]],"")</f>
        <v/>
      </c>
      <c r="HV37" s="150" t="str">
        <f>IF(Tbl.Kosten[[#This Row],[Pnr.]]=HV$7,Tbl.Kosten[[#This Row],[Te financieren]],"")</f>
        <v/>
      </c>
      <c r="HW37" s="150" t="str">
        <f>IF(Tbl.Kosten[[#This Row],[Pnr.]]=HW$7,Tbl.Kosten[[#This Row],[Te financieren]],"")</f>
        <v/>
      </c>
    </row>
    <row r="38" spans="2:231" x14ac:dyDescent="0.3">
      <c r="B38" s="134"/>
      <c r="C38" s="137"/>
      <c r="D38" s="136"/>
      <c r="E38" s="261"/>
      <c r="F38" s="135"/>
      <c r="G38" s="11" t="str">
        <f>IF(Tbl.Kosten[[#This Row],[Medewerker e/o 
functie]]&lt;&gt;"",_xlfn.XLOOKUP(Tbl.Kosten[[#This Row],[Medewerker e/o 
functie]],Tbl.Uurtarief[Medewerker en/of functie],Tbl.Uurtarief[Uurtarief],"",0,1),"")</f>
        <v/>
      </c>
      <c r="H38" s="121">
        <f>IFERROR(Tbl.Kosten[[#This Row],[Uren]]*Tbl.Kosten[[#This Row],[Uurtarief]],0)</f>
        <v>0</v>
      </c>
      <c r="I38" s="119" t="str">
        <f>IF(Tbl.Kosten[[#This Row],[Subtotaal uren]]&lt;&gt;0,_xlfn.XLOOKUP(Tbl.Kosten[[#This Row],[Medewerker e/o 
functie]],Tbl.Uurtarief[Medewerker en/of functie],Tbl.Uurtarief[Kostensoort arbeid],"",0,1),"")</f>
        <v/>
      </c>
      <c r="J38" s="137"/>
      <c r="K38" s="135"/>
      <c r="L38" s="139" t="str">
        <f>IF(Tbl.Kosten[[#This Row],[Activum]]&lt;&gt;"",_xlfn.XLOOKUP(Tbl.Kosten[[#This Row],[Activum]],Tbl.Afschrijvingskosten[Activum],Tbl.Afschrijvingskosten[Tarief per afschrijvings-eenheid],"",0,1),"")</f>
        <v/>
      </c>
      <c r="M38" s="122">
        <f>IFERROR(Tbl.Kosten[[#This Row],[Een-
heden]]*Tbl.Kosten[[#This Row],[Afschrijvings-
tarief]],0)</f>
        <v>0</v>
      </c>
      <c r="N38" s="122" t="str">
        <f>IF(Tbl.Kosten[[#This Row],[Subtotaal afschrijving]]&lt;&gt;0,Lijsten!$A$7,"")</f>
        <v/>
      </c>
      <c r="O38" s="140"/>
      <c r="P38" s="135"/>
      <c r="Q38" s="138"/>
      <c r="R38" s="122">
        <f>IFERROR(Tbl.Kosten[[#This Row],[Aantal]]*Tbl.Kosten[[#This Row],[Tarief]],0)</f>
        <v>0</v>
      </c>
      <c r="S38" s="8">
        <f>IFERROR(Tbl.Kosten[[#This Row],[Subtotaal overige kosten]]+Tbl.Kosten[[#This Row],[Subtotaal uren]]+Tbl.Kosten[[#This Row],[Subtotaal afschrijving]],0)</f>
        <v>0</v>
      </c>
      <c r="T38" s="8">
        <f>IFERROR(Tbl.Kosten[[#This Row],[Totaal kosten]]*Tbl.Kosten[[#This Row],[Subsidie%]],0)</f>
        <v>0</v>
      </c>
      <c r="U38" s="4" t="str" cm="1">
        <f t="array" ref="U38">IFERROR(_xlfn.IFS(Tbl.Kosten[[#This Row],[Subtotaal uren]]&lt;&gt;0,Tbl.Kosten[[#This Row],[Kostensoort arbeid]],Tbl.Kosten[[#This Row],[Subtotaal afschrijving]]&lt;&gt;0,Tbl.Kosten[[#This Row],[Kostensoort afschrijving]],Tbl.Kosten[[#This Row],[Subtotaal overige kosten]]&lt;&gt;0,Tbl.Kosten[[#This Row],[Kostensoort overig]]),"")</f>
        <v/>
      </c>
      <c r="V38" s="4" t="str">
        <f>IFERROR(_xlfn.XLOOKUP(Tbl.Kosten[[#This Row],[Activiteitencode]],Tbl.Activiteiten[Activiteitcode],Tbl.Activiteiten[Werkpakketcode],"",0,1),"")</f>
        <v/>
      </c>
      <c r="W38" s="4" t="str">
        <f>IFERROR(_xlfn.XLOOKUP(Tbl.Kosten[[#This Row],[Werkpakketcode]],Tbl.Werkpakketten[Werkpakketcode],Tbl.Werkpakketten[Subsidiabele activiteit],"",0,1),"")</f>
        <v/>
      </c>
      <c r="X38" s="12">
        <f>IFERROR(_xlfn.XLOOKUP(Tbl.Kosten[[#This Row],[Sanr.]],Tbl.Subsidiehoogte[SAnr.],Tbl.Subsidiehoogte[Sub. Percentage],0,0,1),0)</f>
        <v>0</v>
      </c>
      <c r="Y38" s="144" t="str">
        <f>IFERROR(_xlfn.XLOOKUP(Tbl.Kosten[[#This Row],[Partnercode]],Tbl.Projectpartners[Partnercode],Tbl.Projectpartners[PNr.],"",0,1),"")</f>
        <v>P1</v>
      </c>
      <c r="Z38" s="148">
        <f>IF(Tbl.Kosten[[#This Row],[Pnr.]]=Z$7,Tbl.Kosten[[#This Row],[Totaal kosten]],"")</f>
        <v>0</v>
      </c>
      <c r="AA38" s="148" t="str">
        <f>IF(Tbl.Kosten[[#This Row],[Pnr.]]=AA$7,Tbl.Kosten[[#This Row],[Totaal kosten]],"")</f>
        <v/>
      </c>
      <c r="AB38" s="148" t="str">
        <f>IF(Tbl.Kosten[[#This Row],[Pnr.]]=AB$7,Tbl.Kosten[[#This Row],[Totaal kosten]],"")</f>
        <v/>
      </c>
      <c r="AC38" s="148" t="str">
        <f>IF(Tbl.Kosten[[#This Row],[Pnr.]]=AC$7,Tbl.Kosten[[#This Row],[Totaal kosten]],"")</f>
        <v/>
      </c>
      <c r="AD38" s="148" t="str">
        <f>IF(Tbl.Kosten[[#This Row],[Pnr.]]=AD$7,Tbl.Kosten[[#This Row],[Totaal kosten]],"")</f>
        <v/>
      </c>
      <c r="AE38" s="148" t="str">
        <f>IF(Tbl.Kosten[[#This Row],[Pnr.]]=AE$7,Tbl.Kosten[[#This Row],[Totaal kosten]],"")</f>
        <v/>
      </c>
      <c r="AF38" s="148" t="str">
        <f>IF(Tbl.Kosten[[#This Row],[Pnr.]]=AF$7,Tbl.Kosten[[#This Row],[Totaal kosten]],"")</f>
        <v/>
      </c>
      <c r="AG38" s="148" t="str">
        <f>IF(Tbl.Kosten[[#This Row],[Pnr.]]=AG$7,Tbl.Kosten[[#This Row],[Totaal kosten]],"")</f>
        <v/>
      </c>
      <c r="AH38" s="148" t="str">
        <f>IF(Tbl.Kosten[[#This Row],[Pnr.]]=AH$7,Tbl.Kosten[[#This Row],[Totaal kosten]],"")</f>
        <v/>
      </c>
      <c r="AI38" s="148" t="str">
        <f>IF(Tbl.Kosten[[#This Row],[Pnr.]]=AI$7,Tbl.Kosten[[#This Row],[Totaal kosten]],"")</f>
        <v/>
      </c>
      <c r="AJ38" s="148" t="str">
        <f>IF(Tbl.Kosten[[#This Row],[Pnr.]]=AJ$7,Tbl.Kosten[[#This Row],[Totaal kosten]],"")</f>
        <v/>
      </c>
      <c r="AK38" s="148" t="str">
        <f>IF(Tbl.Kosten[[#This Row],[Pnr.]]=AK$7,Tbl.Kosten[[#This Row],[Totaal kosten]],"")</f>
        <v/>
      </c>
      <c r="AL38" s="148" t="str">
        <f>IF(Tbl.Kosten[[#This Row],[Pnr.]]=AL$7,Tbl.Kosten[[#This Row],[Totaal kosten]],"")</f>
        <v/>
      </c>
      <c r="AM38" s="148" t="str">
        <f>IF(Tbl.Kosten[[#This Row],[Pnr.]]=AM$7,Tbl.Kosten[[#This Row],[Totaal kosten]],"")</f>
        <v/>
      </c>
      <c r="AN38" s="148" t="str">
        <f>IF(Tbl.Kosten[[#This Row],[Pnr.]]=AN$7,Tbl.Kosten[[#This Row],[Totaal kosten]],"")</f>
        <v/>
      </c>
      <c r="AO38" s="148" t="str">
        <f>IF(Tbl.Kosten[[#This Row],[Pnr.]]=AO$7,Tbl.Kosten[[#This Row],[Totaal kosten]],"")</f>
        <v/>
      </c>
      <c r="AP38" s="148" t="str">
        <f>IF(Tbl.Kosten[[#This Row],[Pnr.]]=AP$7,Tbl.Kosten[[#This Row],[Totaal kosten]],"")</f>
        <v/>
      </c>
      <c r="AQ38" s="148" t="str">
        <f>IF(Tbl.Kosten[[#This Row],[Pnr.]]=AQ$7,Tbl.Kosten[[#This Row],[Totaal kosten]],"")</f>
        <v/>
      </c>
      <c r="AR38" s="148" t="str">
        <f>IF(Tbl.Kosten[[#This Row],[Pnr.]]=AR$7,Tbl.Kosten[[#This Row],[Totaal kosten]],"")</f>
        <v/>
      </c>
      <c r="AS38" s="148" t="str">
        <f>IF(Tbl.Kosten[[#This Row],[Pnr.]]=AS$7,Tbl.Kosten[[#This Row],[Totaal kosten]],"")</f>
        <v/>
      </c>
      <c r="AT38" s="148" t="str">
        <f>IF(Tbl.Kosten[[#This Row],[Pnr.]]=AT$7,Tbl.Kosten[[#This Row],[Totaal kosten]],"")</f>
        <v/>
      </c>
      <c r="AU38" s="148" t="str">
        <f>IF(Tbl.Kosten[[#This Row],[Pnr.]]=AU$7,Tbl.Kosten[[#This Row],[Totaal kosten]],"")</f>
        <v/>
      </c>
      <c r="AV38" s="148" t="str">
        <f>IF(Tbl.Kosten[[#This Row],[Pnr.]]=AV$7,Tbl.Kosten[[#This Row],[Totaal kosten]],"")</f>
        <v/>
      </c>
      <c r="AW38" s="148" t="str">
        <f>IF(Tbl.Kosten[[#This Row],[Pnr.]]=AW$7,Tbl.Kosten[[#This Row],[Totaal kosten]],"")</f>
        <v/>
      </c>
      <c r="AX38" s="148" t="str">
        <f>IF(Tbl.Kosten[[#This Row],[Pnr.]]=AX$7,Tbl.Kosten[[#This Row],[Totaal kosten]],"")</f>
        <v/>
      </c>
      <c r="AY38" s="148" t="str">
        <f>IF(Tbl.Kosten[[#This Row],[Pnr.]]=AY$7,Tbl.Kosten[[#This Row],[Totaal kosten]],"")</f>
        <v/>
      </c>
      <c r="AZ38" s="148" t="str">
        <f>IF(Tbl.Kosten[[#This Row],[Pnr.]]=AZ$7,Tbl.Kosten[[#This Row],[Totaal kosten]],"")</f>
        <v/>
      </c>
      <c r="BA38" s="148" t="str">
        <f>IF(Tbl.Kosten[[#This Row],[Pnr.]]=BA$7,Tbl.Kosten[[#This Row],[Totaal kosten]],"")</f>
        <v/>
      </c>
      <c r="BB38" s="148" t="str">
        <f>IF(Tbl.Kosten[[#This Row],[Pnr.]]=BB$7,Tbl.Kosten[[#This Row],[Totaal kosten]],"")</f>
        <v/>
      </c>
      <c r="BC38" s="148" t="str">
        <f>IF(Tbl.Kosten[[#This Row],[Pnr.]]=BC$7,Tbl.Kosten[[#This Row],[Totaal kosten]],"")</f>
        <v/>
      </c>
      <c r="BD38" s="148" t="str">
        <f>IF(Tbl.Kosten[[#This Row],[Pnr.]]=BD$7,Tbl.Kosten[[#This Row],[Totaal kosten]],"")</f>
        <v/>
      </c>
      <c r="BE38" s="148" t="str">
        <f>IF(Tbl.Kosten[[#This Row],[Pnr.]]=BE$7,Tbl.Kosten[[#This Row],[Totaal kosten]],"")</f>
        <v/>
      </c>
      <c r="BF38" s="148" t="str">
        <f>IF(Tbl.Kosten[[#This Row],[Pnr.]]=BF$7,Tbl.Kosten[[#This Row],[Totaal kosten]],"")</f>
        <v/>
      </c>
      <c r="BG38" s="148" t="str">
        <f>IF(Tbl.Kosten[[#This Row],[Pnr.]]=BG$7,Tbl.Kosten[[#This Row],[Totaal kosten]],"")</f>
        <v/>
      </c>
      <c r="BH38" s="148" t="str">
        <f>IF(Tbl.Kosten[[#This Row],[Pnr.]]=BH$7,Tbl.Kosten[[#This Row],[Totaal kosten]],"")</f>
        <v/>
      </c>
      <c r="BI38" s="148" t="str">
        <f>IF(Tbl.Kosten[[#This Row],[Pnr.]]=BI$7,Tbl.Kosten[[#This Row],[Totaal kosten]],"")</f>
        <v/>
      </c>
      <c r="BJ38" s="148" t="str">
        <f>IF(Tbl.Kosten[[#This Row],[Pnr.]]=BJ$7,Tbl.Kosten[[#This Row],[Totaal kosten]],"")</f>
        <v/>
      </c>
      <c r="BK38" s="148" t="str">
        <f>IF(Tbl.Kosten[[#This Row],[Pnr.]]=BK$7,Tbl.Kosten[[#This Row],[Totaal kosten]],"")</f>
        <v/>
      </c>
      <c r="BL38" s="148" t="str">
        <f>IF(Tbl.Kosten[[#This Row],[Pnr.]]=BL$7,Tbl.Kosten[[#This Row],[Totaal kosten]],"")</f>
        <v/>
      </c>
      <c r="BM38" s="148" t="str">
        <f>IF(Tbl.Kosten[[#This Row],[Pnr.]]=BM$7,Tbl.Kosten[[#This Row],[Totaal kosten]],"")</f>
        <v/>
      </c>
      <c r="BN38" s="148" t="str">
        <f>IF(Tbl.Kosten[[#This Row],[Pnr.]]=BN$7,Tbl.Kosten[[#This Row],[Totaal kosten]],"")</f>
        <v/>
      </c>
      <c r="BO38" s="148" t="str">
        <f>IF(Tbl.Kosten[[#This Row],[Pnr.]]=BO$7,Tbl.Kosten[[#This Row],[Totaal kosten]],"")</f>
        <v/>
      </c>
      <c r="BP38" s="148" t="str">
        <f>IF(Tbl.Kosten[[#This Row],[Pnr.]]=BP$7,Tbl.Kosten[[#This Row],[Totaal kosten]],"")</f>
        <v/>
      </c>
      <c r="BQ38" s="148" t="str">
        <f>IF(Tbl.Kosten[[#This Row],[Pnr.]]=BQ$7,Tbl.Kosten[[#This Row],[Totaal kosten]],"")</f>
        <v/>
      </c>
      <c r="BR38" s="148" t="str">
        <f>IF(Tbl.Kosten[[#This Row],[Pnr.]]=BR$7,Tbl.Kosten[[#This Row],[Totaal kosten]],"")</f>
        <v/>
      </c>
      <c r="BS38" s="148" t="str">
        <f>IF(Tbl.Kosten[[#This Row],[Pnr.]]=BS$7,Tbl.Kosten[[#This Row],[Totaal kosten]],"")</f>
        <v/>
      </c>
      <c r="BT38" s="148" t="str">
        <f>IF(Tbl.Kosten[[#This Row],[Pnr.]]=BT$7,Tbl.Kosten[[#This Row],[Totaal kosten]],"")</f>
        <v/>
      </c>
      <c r="BU38" s="148" t="str">
        <f>IF(Tbl.Kosten[[#This Row],[Pnr.]]=BU$7,Tbl.Kosten[[#This Row],[Totaal kosten]],"")</f>
        <v/>
      </c>
      <c r="BV38" s="148" t="str">
        <f>IF(Tbl.Kosten[[#This Row],[Pnr.]]=BV$7,Tbl.Kosten[[#This Row],[Totaal kosten]],"")</f>
        <v/>
      </c>
      <c r="BW38" s="148" t="str">
        <f>IF(Tbl.Kosten[[#This Row],[Pnr.]]=BW$7,Tbl.Kosten[[#This Row],[Totaal kosten]],"")</f>
        <v/>
      </c>
      <c r="BX38" s="148" t="str">
        <f>IFERROR(_xlfn.XLOOKUP(Tbl.Kosten[[#This Row],[Werkpakketcode]],Tbl.Werkpakketten[Werkpakketcode],Tbl.Werkpakketten[WPnr.],"",0,1),"")</f>
        <v/>
      </c>
      <c r="BY38" s="148" t="str">
        <f>IF(Tbl.Kosten[[#This Row],[WPnr.]]=BY$7,Tbl.Kosten[[#This Row],[Totaal kosten]],"")</f>
        <v/>
      </c>
      <c r="BZ38" s="148" t="str">
        <f>IF(Tbl.Kosten[[#This Row],[WPnr.]]=BZ$7,Tbl.Kosten[[#This Row],[Totaal kosten]],"")</f>
        <v/>
      </c>
      <c r="CA38" s="148" t="str">
        <f>IF(Tbl.Kosten[[#This Row],[WPnr.]]=CA$7,Tbl.Kosten[[#This Row],[Totaal kosten]],"")</f>
        <v/>
      </c>
      <c r="CB38" s="148" t="str">
        <f>IF(Tbl.Kosten[[#This Row],[WPnr.]]=CB$7,Tbl.Kosten[[#This Row],[Totaal kosten]],"")</f>
        <v/>
      </c>
      <c r="CC38" s="148" t="str">
        <f>IF(Tbl.Kosten[[#This Row],[WPnr.]]=CC$7,Tbl.Kosten[[#This Row],[Totaal kosten]],"")</f>
        <v/>
      </c>
      <c r="CD38" s="148" t="str">
        <f>IF(Tbl.Kosten[[#This Row],[WPnr.]]=CD$7,Tbl.Kosten[[#This Row],[Totaal kosten]],"")</f>
        <v/>
      </c>
      <c r="CE38" s="148" t="str">
        <f>IF(Tbl.Kosten[[#This Row],[WPnr.]]=CE$7,Tbl.Kosten[[#This Row],[Totaal kosten]],"")</f>
        <v/>
      </c>
      <c r="CF38" s="148" t="str">
        <f>IF(Tbl.Kosten[[#This Row],[WPnr.]]=CF$7,Tbl.Kosten[[#This Row],[Totaal kosten]],"")</f>
        <v/>
      </c>
      <c r="CG38" s="148" t="str">
        <f>IF(Tbl.Kosten[[#This Row],[WPnr.]]=CG$7,Tbl.Kosten[[#This Row],[Totaal kosten]],"")</f>
        <v/>
      </c>
      <c r="CH38" s="148" t="str">
        <f>IF(Tbl.Kosten[[#This Row],[WPnr.]]=CH$7,Tbl.Kosten[[#This Row],[Totaal kosten]],"")</f>
        <v/>
      </c>
      <c r="CI38" s="148" t="str">
        <f>IF(Tbl.Kosten[[#This Row],[WPnr.]]=CI$7,Tbl.Kosten[[#This Row],[Totaal kosten]],"")</f>
        <v/>
      </c>
      <c r="CJ38" s="148" t="str">
        <f>IF(Tbl.Kosten[[#This Row],[WPnr.]]=CJ$7,Tbl.Kosten[[#This Row],[Totaal kosten]],"")</f>
        <v/>
      </c>
      <c r="CK38" s="148" t="str">
        <f>IF(Tbl.Kosten[[#This Row],[WPnr.]]=CK$7,Tbl.Kosten[[#This Row],[Totaal kosten]],"")</f>
        <v/>
      </c>
      <c r="CL38" s="148" t="str">
        <f>IF(Tbl.Kosten[[#This Row],[WPnr.]]=CL$7,Tbl.Kosten[[#This Row],[Totaal kosten]],"")</f>
        <v/>
      </c>
      <c r="CM38" s="148" t="str">
        <f>IF(Tbl.Kosten[[#This Row],[WPnr.]]=CM$7,Tbl.Kosten[[#This Row],[Totaal kosten]],"")</f>
        <v/>
      </c>
      <c r="CN38" s="148" t="str">
        <f>IF(Tbl.Kosten[[#This Row],[WPnr.]]=CN$7,Tbl.Kosten[[#This Row],[Totaal kosten]],"")</f>
        <v/>
      </c>
      <c r="CO38" s="148" t="str">
        <f>IF(Tbl.Kosten[[#This Row],[WPnr.]]=CO$7,Tbl.Kosten[[#This Row],[Totaal kosten]],"")</f>
        <v/>
      </c>
      <c r="CP38" s="148" t="str">
        <f>IF(Tbl.Kosten[[#This Row],[WPnr.]]=CP$7,Tbl.Kosten[[#This Row],[Totaal kosten]],"")</f>
        <v/>
      </c>
      <c r="CQ38" s="148" t="str">
        <f>IF(Tbl.Kosten[[#This Row],[WPnr.]]=CQ$7,Tbl.Kosten[[#This Row],[Totaal kosten]],"")</f>
        <v/>
      </c>
      <c r="CR38" s="148" t="str">
        <f>IF(Tbl.Kosten[[#This Row],[WPnr.]]=CR$7,Tbl.Kosten[[#This Row],[Totaal kosten]],"")</f>
        <v/>
      </c>
      <c r="CS38" s="148" t="str">
        <f>IF(Tbl.Kosten[[#This Row],[WPnr.]]=CS$7,Tbl.Kosten[[#This Row],[Totaal kosten]],"")</f>
        <v/>
      </c>
      <c r="CT38" s="148" t="str">
        <f>IF(Tbl.Kosten[[#This Row],[WPnr.]]=CT$7,Tbl.Kosten[[#This Row],[Totaal kosten]],"")</f>
        <v/>
      </c>
      <c r="CU38" s="148" t="str">
        <f>IF(Tbl.Kosten[[#This Row],[WPnr.]]=CU$7,Tbl.Kosten[[#This Row],[Totaal kosten]],"")</f>
        <v/>
      </c>
      <c r="CV38" s="148" t="str">
        <f>IF(Tbl.Kosten[[#This Row],[WPnr.]]=CV$7,Tbl.Kosten[[#This Row],[Totaal kosten]],"")</f>
        <v/>
      </c>
      <c r="CW38" s="148" t="str">
        <f>IF(Tbl.Kosten[[#This Row],[WPnr.]]=CW$7,Tbl.Kosten[[#This Row],[Totaal kosten]],"")</f>
        <v/>
      </c>
      <c r="CX38" s="148" t="str">
        <f>IF(Tbl.Kosten[[#This Row],[WPnr.]]=CX$7,Tbl.Kosten[[#This Row],[Totaal kosten]],"")</f>
        <v/>
      </c>
      <c r="CY38" s="148" t="str">
        <f>IF(Tbl.Kosten[[#This Row],[WPnr.]]=CY$7,Tbl.Kosten[[#This Row],[Totaal kosten]],"")</f>
        <v/>
      </c>
      <c r="CZ38" s="148" t="str">
        <f>IF(Tbl.Kosten[[#This Row],[WPnr.]]=CZ$7,Tbl.Kosten[[#This Row],[Totaal kosten]],"")</f>
        <v/>
      </c>
      <c r="DA38" s="148" t="str">
        <f>IF(Tbl.Kosten[[#This Row],[WPnr.]]=DA$7,Tbl.Kosten[[#This Row],[Totaal kosten]],"")</f>
        <v/>
      </c>
      <c r="DB38" s="148" t="str">
        <f>IF(Tbl.Kosten[[#This Row],[WPnr.]]=DB$7,Tbl.Kosten[[#This Row],[Totaal kosten]],"")</f>
        <v/>
      </c>
      <c r="DC38" s="148" t="str">
        <f>IF(Tbl.Kosten[[#This Row],[WPnr.]]=DC$7,Tbl.Kosten[[#This Row],[Totaal kosten]],"")</f>
        <v/>
      </c>
      <c r="DD38" s="148" t="str">
        <f>IF(Tbl.Kosten[[#This Row],[WPnr.]]=DD$7,Tbl.Kosten[[#This Row],[Totaal kosten]],"")</f>
        <v/>
      </c>
      <c r="DE38" s="148" t="str">
        <f>IF(Tbl.Kosten[[#This Row],[WPnr.]]=DE$7,Tbl.Kosten[[#This Row],[Totaal kosten]],"")</f>
        <v/>
      </c>
      <c r="DF38" s="148" t="str">
        <f>IF(Tbl.Kosten[[#This Row],[WPnr.]]=DF$7,Tbl.Kosten[[#This Row],[Totaal kosten]],"")</f>
        <v/>
      </c>
      <c r="DG38" s="148" t="str">
        <f>IF(Tbl.Kosten[[#This Row],[WPnr.]]=DG$7,Tbl.Kosten[[#This Row],[Totaal kosten]],"")</f>
        <v/>
      </c>
      <c r="DH38" s="148" t="str">
        <f>IF(Tbl.Kosten[[#This Row],[WPnr.]]=DH$7,Tbl.Kosten[[#This Row],[Totaal kosten]],"")</f>
        <v/>
      </c>
      <c r="DI38" s="148" t="str">
        <f>IF(Tbl.Kosten[[#This Row],[WPnr.]]=DI$7,Tbl.Kosten[[#This Row],[Totaal kosten]],"")</f>
        <v/>
      </c>
      <c r="DJ38" s="148" t="str">
        <f>IF(Tbl.Kosten[[#This Row],[WPnr.]]=DJ$7,Tbl.Kosten[[#This Row],[Totaal kosten]],"")</f>
        <v/>
      </c>
      <c r="DK38" s="148" t="str">
        <f>IF(Tbl.Kosten[[#This Row],[WPnr.]]=DK$7,Tbl.Kosten[[#This Row],[Totaal kosten]],"")</f>
        <v/>
      </c>
      <c r="DL38" s="148" t="str">
        <f>IF(Tbl.Kosten[[#This Row],[WPnr.]]=DL$7,Tbl.Kosten[[#This Row],[Totaal kosten]],"")</f>
        <v/>
      </c>
      <c r="DM38" s="148" t="str">
        <f>IF(Tbl.Kosten[[#This Row],[WPnr.]]=DM$7,Tbl.Kosten[[#This Row],[Totaal kosten]],"")</f>
        <v/>
      </c>
      <c r="DN38" s="148" t="str">
        <f>IF(Tbl.Kosten[[#This Row],[WPnr.]]=DN$7,Tbl.Kosten[[#This Row],[Totaal kosten]],"")</f>
        <v/>
      </c>
      <c r="DO38" s="148" t="str">
        <f>IF(Tbl.Kosten[[#This Row],[WPnr.]]=DO$7,Tbl.Kosten[[#This Row],[Totaal kosten]],"")</f>
        <v/>
      </c>
      <c r="DP38" s="148" t="str">
        <f>IF(Tbl.Kosten[[#This Row],[WPnr.]]=DP$7,Tbl.Kosten[[#This Row],[Totaal kosten]],"")</f>
        <v/>
      </c>
      <c r="DQ38" s="148" t="str">
        <f>IF(Tbl.Kosten[[#This Row],[WPnr.]]=DQ$7,Tbl.Kosten[[#This Row],[Totaal kosten]],"")</f>
        <v/>
      </c>
      <c r="DR38" s="148" t="str">
        <f>IF(Tbl.Kosten[[#This Row],[WPnr.]]=DR$7,Tbl.Kosten[[#This Row],[Totaal kosten]],"")</f>
        <v/>
      </c>
      <c r="DS38" s="148" t="str">
        <f>IF(Tbl.Kosten[[#This Row],[WPnr.]]=DS$7,Tbl.Kosten[[#This Row],[Totaal kosten]],"")</f>
        <v/>
      </c>
      <c r="DT38" s="148" t="str">
        <f>IF(Tbl.Kosten[[#This Row],[WPnr.]]=DT$7,Tbl.Kosten[[#This Row],[Totaal kosten]],"")</f>
        <v/>
      </c>
      <c r="DU38" s="148" t="str">
        <f>IF(Tbl.Kosten[[#This Row],[WPnr.]]=DU$7,Tbl.Kosten[[#This Row],[Totaal kosten]],"")</f>
        <v/>
      </c>
      <c r="DV38" s="148" t="str">
        <f>IF(Tbl.Kosten[[#This Row],[WPnr.]]=DV$7,Tbl.Kosten[[#This Row],[Totaal kosten]],"")</f>
        <v/>
      </c>
      <c r="DW38" s="150" t="str">
        <f>IFERROR(_xlfn.XLOOKUP(Tbl.Kosten[[#This Row],[Kostensoort]],Tbl.Kostensoorten[Kostensoorten],Tbl.Kostensoorten[KSnr.],"",0,1),"")</f>
        <v/>
      </c>
      <c r="DX38" s="150" t="str">
        <f>IF(Tbl.Kosten[[#This Row],[KSnr.]]=DX$7,Tbl.Kosten[[#This Row],[Totaal kosten]],"")</f>
        <v/>
      </c>
      <c r="DY38" s="150" t="str">
        <f>IF(Tbl.Kosten[[#This Row],[KSnr.]]=DY$7,Tbl.Kosten[[#This Row],[Totaal kosten]],"")</f>
        <v/>
      </c>
      <c r="DZ38" s="150" t="str">
        <f>IF(Tbl.Kosten[[#This Row],[KSnr.]]=DZ$7,Tbl.Kosten[[#This Row],[Totaal kosten]],"")</f>
        <v/>
      </c>
      <c r="EA38" s="150" t="str">
        <f>IF(Tbl.Kosten[[#This Row],[KSnr.]]=EA$7,Tbl.Kosten[[#This Row],[Totaal kosten]],"")</f>
        <v/>
      </c>
      <c r="EB38" s="150" t="str">
        <f>IF(Tbl.Kosten[[#This Row],[KSnr.]]=EB$7,Tbl.Kosten[[#This Row],[Totaal kosten]],"")</f>
        <v/>
      </c>
      <c r="EC38" s="150" t="str">
        <f>IF(Tbl.Kosten[[#This Row],[KSnr.]]=EC$7,Tbl.Kosten[[#This Row],[Totaal kosten]],"")</f>
        <v/>
      </c>
      <c r="ED38" s="150" t="str">
        <f>IF(Tbl.Kosten[[#This Row],[KSnr.]]=ED$7,Tbl.Kosten[[#This Row],[Totaal kosten]],"")</f>
        <v/>
      </c>
      <c r="EE38" s="150" t="str">
        <f>IF(Tbl.Kosten[[#This Row],[KSnr.]]=EE$7,Tbl.Kosten[[#This Row],[Totaal kosten]],"")</f>
        <v/>
      </c>
      <c r="EF38" s="150" t="str">
        <f>IF(Tbl.Kosten[[#This Row],[KSnr.]]=EF$7,Tbl.Kosten[[#This Row],[Totaal kosten]],"")</f>
        <v/>
      </c>
      <c r="EG38" s="150" t="str">
        <f>IF(Tbl.Kosten[[#This Row],[KSnr.]]=EG$7,Tbl.Kosten[[#This Row],[Totaal kosten]],"")</f>
        <v/>
      </c>
      <c r="EH38" s="150" t="str">
        <f>IF(Tbl.Kosten[[#This Row],[KSnr.]]=EH$7,Tbl.Kosten[[#This Row],[Totaal kosten]],"")</f>
        <v/>
      </c>
      <c r="EI38" s="150" t="str">
        <f>IF(Tbl.Kosten[[#This Row],[KSnr.]]=EI$7,Tbl.Kosten[[#This Row],[Totaal kosten]],"")</f>
        <v/>
      </c>
      <c r="EJ38" s="150" t="str">
        <f>IF(Tbl.Kosten[[#This Row],[KSnr.]]=EJ$7,Tbl.Kosten[[#This Row],[Totaal kosten]],"")</f>
        <v/>
      </c>
      <c r="EK38" s="150" t="str">
        <f>IF(Tbl.Kosten[[#This Row],[KSnr.]]=EK$7,Tbl.Kosten[[#This Row],[Totaal kosten]],"")</f>
        <v/>
      </c>
      <c r="EL38" s="150" t="str">
        <f>IF(Tbl.Kosten[[#This Row],[KSnr.]]=EL$7,Tbl.Kosten[[#This Row],[Totaal kosten]],"")</f>
        <v/>
      </c>
      <c r="EM38" s="150" t="str">
        <f>IF(Tbl.Kosten[[#This Row],[KSnr.]]=EM$7,Tbl.Kosten[[#This Row],[Totaal kosten]],"")</f>
        <v/>
      </c>
      <c r="EN38" s="150" t="str">
        <f>IF(Tbl.Kosten[[#This Row],[KSnr.]]=EN$7,Tbl.Kosten[[#This Row],[Totaal kosten]],"")</f>
        <v/>
      </c>
      <c r="EO38" s="150" t="str">
        <f>IF(Tbl.Kosten[[#This Row],[KSnr.]]=EO$7,Tbl.Kosten[[#This Row],[Totaal kosten]],"")</f>
        <v/>
      </c>
      <c r="EP38" s="150" t="str">
        <f>IF(Tbl.Kosten[[#This Row],[KSnr.]]=EP$7,Tbl.Kosten[[#This Row],[Totaal kosten]],"")</f>
        <v/>
      </c>
      <c r="EQ38" s="150" t="str">
        <f>IF(Tbl.Kosten[[#This Row],[KSnr.]]=EQ$7,Tbl.Kosten[[#This Row],[Totaal kosten]],"")</f>
        <v/>
      </c>
      <c r="ER38" s="144" t="str">
        <f>IFERROR(_xlfn.XLOOKUP(Tbl.Kosten[[#This Row],[Subsidieactiviteit]],Tbl.Subsidiehoogte[Subsidieactiviteit],Tbl.Subsidiehoogte[SAnr.],"",0,1),"")</f>
        <v/>
      </c>
      <c r="ES38" s="150" t="str">
        <f>IF(Tbl.Kosten[[#This Row],[Sanr.]]=ES$7,Tbl.Kosten[[#This Row],[Totaal kosten]],"")</f>
        <v/>
      </c>
      <c r="ET38" s="150" t="str">
        <f>IF(Tbl.Kosten[[#This Row],[Sanr.]]=ET$7,Tbl.Kosten[[#This Row],[Totaal kosten]],"")</f>
        <v/>
      </c>
      <c r="EU38" s="150" t="str">
        <f>IF(Tbl.Kosten[[#This Row],[Sanr.]]=EU$7,Tbl.Kosten[[#This Row],[Totaal kosten]],"")</f>
        <v/>
      </c>
      <c r="EV38" s="150" t="str">
        <f>IF(Tbl.Kosten[[#This Row],[Sanr.]]=EV$7,Tbl.Kosten[[#This Row],[Totaal kosten]],"")</f>
        <v/>
      </c>
      <c r="EW38" s="150" t="str">
        <f>IF(Tbl.Kosten[[#This Row],[Sanr.]]=EW$7,Tbl.Kosten[[#This Row],[Totaal kosten]],"")</f>
        <v/>
      </c>
      <c r="EX38" s="150" t="str">
        <f>IF(Tbl.Kosten[[#This Row],[Sanr.]]=EX$7,Tbl.Kosten[[#This Row],[Totaal kosten]],"")</f>
        <v/>
      </c>
      <c r="EY38" s="150" t="str">
        <f>IF(Tbl.Kosten[[#This Row],[Sanr.]]=EY$7,Tbl.Kosten[[#This Row],[Totaal kosten]],"")</f>
        <v/>
      </c>
      <c r="EZ38" s="150" t="str">
        <f>IF(Tbl.Kosten[[#This Row],[Sanr.]]=EZ$7,Tbl.Kosten[[#This Row],[Totaal kosten]],"")</f>
        <v/>
      </c>
      <c r="FA38" s="150" t="str">
        <f>IF(Tbl.Kosten[[#This Row],[Sanr.]]=FA$7,Tbl.Kosten[[#This Row],[Totaal kosten]],"")</f>
        <v/>
      </c>
      <c r="FB38" s="150" t="str">
        <f>IF(Tbl.Kosten[[#This Row],[Sanr.]]=FB$7,Tbl.Kosten[[#This Row],[Totaal kosten]],"")</f>
        <v/>
      </c>
      <c r="FC38" s="150" t="str">
        <f>IF(Tbl.Kosten[[#This Row],[Sanr.]]=FC$7,Tbl.Kosten[[#This Row],[Totaal kosten]],"")</f>
        <v/>
      </c>
      <c r="FD38" s="150" t="str">
        <f>IF(Tbl.Kosten[[#This Row],[Sanr.]]=FD$7,Tbl.Kosten[[#This Row],[Totaal kosten]],"")</f>
        <v/>
      </c>
      <c r="FE38" s="150" t="str">
        <f>IF(Tbl.Kosten[[#This Row],[Sanr.]]=FE$7,Tbl.Kosten[[#This Row],[Totaal kosten]],"")</f>
        <v/>
      </c>
      <c r="FF38" s="150" t="str">
        <f>IF(Tbl.Kosten[[#This Row],[Sanr.]]=FF$7,Tbl.Kosten[[#This Row],[Totaal kosten]],"")</f>
        <v/>
      </c>
      <c r="FG38" s="150" t="str">
        <f>IF(Tbl.Kosten[[#This Row],[Sanr.]]=FG$7,Tbl.Kosten[[#This Row],[Totaal kosten]],"")</f>
        <v/>
      </c>
      <c r="FH38" s="150" t="str">
        <f>IF(Tbl.Kosten[[#This Row],[Sanr.]]=FH$7,Tbl.Kosten[[#This Row],[Totaal kosten]],"")</f>
        <v/>
      </c>
      <c r="FI38" s="150" t="str">
        <f>IF(Tbl.Kosten[[#This Row],[Sanr.]]=FI$7,Tbl.Kosten[[#This Row],[Totaal kosten]],"")</f>
        <v/>
      </c>
      <c r="FJ38" s="150" t="str">
        <f>IF(Tbl.Kosten[[#This Row],[Sanr.]]=FJ$7,Tbl.Kosten[[#This Row],[Totaal kosten]],"")</f>
        <v/>
      </c>
      <c r="FK38" s="150" t="str">
        <f>IF(Tbl.Kosten[[#This Row],[Sanr.]]=FK$7,Tbl.Kosten[[#This Row],[Totaal kosten]],"")</f>
        <v/>
      </c>
      <c r="FL38" s="150" t="str">
        <f>IF(Tbl.Kosten[[#This Row],[Sanr.]]=FL$7,Tbl.Kosten[[#This Row],[Totaal kosten]],"")</f>
        <v/>
      </c>
      <c r="FM38" s="150" t="str">
        <f>IF(Tbl.Kosten[[#This Row],[Sanr.]]=FM$7,Tbl.Kosten[[#This Row],[Totaal kosten]],"")</f>
        <v/>
      </c>
      <c r="FN38" s="150" t="str">
        <f>IF(Tbl.Kosten[[#This Row],[Sanr.]]=FN$7,Tbl.Kosten[[#This Row],[Totaal kosten]],"")</f>
        <v/>
      </c>
      <c r="FO38" s="150" t="str">
        <f>IF(Tbl.Kosten[[#This Row],[Sanr.]]=FO$7,Tbl.Kosten[[#This Row],[Totaal kosten]],"")</f>
        <v/>
      </c>
      <c r="FP38" s="150" t="str">
        <f>IF(Tbl.Kosten[[#This Row],[Sanr.]]=FP$7,Tbl.Kosten[[#This Row],[Totaal kosten]],"")</f>
        <v/>
      </c>
      <c r="FQ38" s="150" t="str">
        <f>IF(Tbl.Kosten[[#This Row],[Sanr.]]=FQ$7,Tbl.Kosten[[#This Row],[Totaal kosten]],"")</f>
        <v/>
      </c>
      <c r="FR38" s="150" t="str">
        <f>IF(Tbl.Kosten[[#This Row],[Sanr.]]=FR$7,Tbl.Kosten[[#This Row],[Totaal kosten]],"")</f>
        <v/>
      </c>
      <c r="FS38" s="150" t="str">
        <f>IF(Tbl.Kosten[[#This Row],[Sanr.]]=FS$7,Tbl.Kosten[[#This Row],[Totaal kosten]],"")</f>
        <v/>
      </c>
      <c r="FT38" s="150" t="str">
        <f>IF(Tbl.Kosten[[#This Row],[Sanr.]]=FT$7,Tbl.Kosten[[#This Row],[Totaal kosten]],"")</f>
        <v/>
      </c>
      <c r="FU38" s="150" t="str">
        <f>IF(Tbl.Kosten[[#This Row],[Sanr.]]=FU$7,Tbl.Kosten[[#This Row],[Totaal kosten]],"")</f>
        <v/>
      </c>
      <c r="FV38" s="150" t="str">
        <f>IF(Tbl.Kosten[[#This Row],[Sanr.]]=FV$7,Tbl.Kosten[[#This Row],[Totaal kosten]],"")</f>
        <v/>
      </c>
      <c r="FW38" s="150" t="str">
        <f>IFERROR(_xlfn.XLOOKUP(Tbl.Kosten[[#This Row],[Activiteitencode]],Tbl.Activiteiten[Activiteitcode],Tbl.Activiteiten[Anr.],"",0,1),"")</f>
        <v/>
      </c>
      <c r="FX38" s="169" t="str">
        <f>_xlfn.CONCAT(Tbl.Kosten[[#This Row],[Pnr.]],Tbl.Kosten[[#This Row],[Sanr.]])</f>
        <v>P1</v>
      </c>
      <c r="FY38" s="150">
        <f>Tbl.Kosten[[#This Row],[Totaal kosten]]-Tbl.Kosten[[#This Row],[Subsidie]]</f>
        <v>0</v>
      </c>
      <c r="FZ38" s="150">
        <f>IF(Tbl.Kosten[[#This Row],[Pnr.]]=FZ$7,Tbl.Kosten[[#This Row],[Te financieren]],"")</f>
        <v>0</v>
      </c>
      <c r="GA38" s="150" t="str">
        <f>IF(Tbl.Kosten[[#This Row],[Pnr.]]=GA$7,Tbl.Kosten[[#This Row],[Te financieren]],"")</f>
        <v/>
      </c>
      <c r="GB38" s="150" t="str">
        <f>IF(Tbl.Kosten[[#This Row],[Pnr.]]=GB$7,Tbl.Kosten[[#This Row],[Te financieren]],"")</f>
        <v/>
      </c>
      <c r="GC38" s="150" t="str">
        <f>IF(Tbl.Kosten[[#This Row],[Pnr.]]=GC$7,Tbl.Kosten[[#This Row],[Te financieren]],"")</f>
        <v/>
      </c>
      <c r="GD38" s="150" t="str">
        <f>IF(Tbl.Kosten[[#This Row],[Pnr.]]=GD$7,Tbl.Kosten[[#This Row],[Te financieren]],"")</f>
        <v/>
      </c>
      <c r="GE38" s="150" t="str">
        <f>IF(Tbl.Kosten[[#This Row],[Pnr.]]=GE$7,Tbl.Kosten[[#This Row],[Te financieren]],"")</f>
        <v/>
      </c>
      <c r="GF38" s="150" t="str">
        <f>IF(Tbl.Kosten[[#This Row],[Pnr.]]=GF$7,Tbl.Kosten[[#This Row],[Te financieren]],"")</f>
        <v/>
      </c>
      <c r="GG38" s="150" t="str">
        <f>IF(Tbl.Kosten[[#This Row],[Pnr.]]=GG$7,Tbl.Kosten[[#This Row],[Te financieren]],"")</f>
        <v/>
      </c>
      <c r="GH38" s="150" t="str">
        <f>IF(Tbl.Kosten[[#This Row],[Pnr.]]=GH$7,Tbl.Kosten[[#This Row],[Te financieren]],"")</f>
        <v/>
      </c>
      <c r="GI38" s="150" t="str">
        <f>IF(Tbl.Kosten[[#This Row],[Pnr.]]=GI$7,Tbl.Kosten[[#This Row],[Te financieren]],"")</f>
        <v/>
      </c>
      <c r="GJ38" s="150" t="str">
        <f>IF(Tbl.Kosten[[#This Row],[Pnr.]]=GJ$7,Tbl.Kosten[[#This Row],[Te financieren]],"")</f>
        <v/>
      </c>
      <c r="GK38" s="150" t="str">
        <f>IF(Tbl.Kosten[[#This Row],[Pnr.]]=GK$7,Tbl.Kosten[[#This Row],[Te financieren]],"")</f>
        <v/>
      </c>
      <c r="GL38" s="150" t="str">
        <f>IF(Tbl.Kosten[[#This Row],[Pnr.]]=GL$7,Tbl.Kosten[[#This Row],[Te financieren]],"")</f>
        <v/>
      </c>
      <c r="GM38" s="150" t="str">
        <f>IF(Tbl.Kosten[[#This Row],[Pnr.]]=GM$7,Tbl.Kosten[[#This Row],[Te financieren]],"")</f>
        <v/>
      </c>
      <c r="GN38" s="150" t="str">
        <f>IF(Tbl.Kosten[[#This Row],[Pnr.]]=GN$7,Tbl.Kosten[[#This Row],[Te financieren]],"")</f>
        <v/>
      </c>
      <c r="GO38" s="150" t="str">
        <f>IF(Tbl.Kosten[[#This Row],[Pnr.]]=GO$7,Tbl.Kosten[[#This Row],[Te financieren]],"")</f>
        <v/>
      </c>
      <c r="GP38" s="150" t="str">
        <f>IF(Tbl.Kosten[[#This Row],[Pnr.]]=GP$7,Tbl.Kosten[[#This Row],[Te financieren]],"")</f>
        <v/>
      </c>
      <c r="GQ38" s="150" t="str">
        <f>IF(Tbl.Kosten[[#This Row],[Pnr.]]=GQ$7,Tbl.Kosten[[#This Row],[Te financieren]],"")</f>
        <v/>
      </c>
      <c r="GR38" s="150" t="str">
        <f>IF(Tbl.Kosten[[#This Row],[Pnr.]]=GR$7,Tbl.Kosten[[#This Row],[Te financieren]],"")</f>
        <v/>
      </c>
      <c r="GS38" s="150" t="str">
        <f>IF(Tbl.Kosten[[#This Row],[Pnr.]]=GS$7,Tbl.Kosten[[#This Row],[Te financieren]],"")</f>
        <v/>
      </c>
      <c r="GT38" s="150" t="str">
        <f>IF(Tbl.Kosten[[#This Row],[Pnr.]]=GT$7,Tbl.Kosten[[#This Row],[Te financieren]],"")</f>
        <v/>
      </c>
      <c r="GU38" s="150" t="str">
        <f>IF(Tbl.Kosten[[#This Row],[Pnr.]]=GU$7,Tbl.Kosten[[#This Row],[Te financieren]],"")</f>
        <v/>
      </c>
      <c r="GV38" s="150" t="str">
        <f>IF(Tbl.Kosten[[#This Row],[Pnr.]]=GV$7,Tbl.Kosten[[#This Row],[Te financieren]],"")</f>
        <v/>
      </c>
      <c r="GW38" s="150" t="str">
        <f>IF(Tbl.Kosten[[#This Row],[Pnr.]]=GW$7,Tbl.Kosten[[#This Row],[Te financieren]],"")</f>
        <v/>
      </c>
      <c r="GX38" s="150" t="str">
        <f>IF(Tbl.Kosten[[#This Row],[Pnr.]]=GX$7,Tbl.Kosten[[#This Row],[Te financieren]],"")</f>
        <v/>
      </c>
      <c r="GY38" s="150" t="str">
        <f>IF(Tbl.Kosten[[#This Row],[Pnr.]]=GY$7,Tbl.Kosten[[#This Row],[Te financieren]],"")</f>
        <v/>
      </c>
      <c r="GZ38" s="150" t="str">
        <f>IF(Tbl.Kosten[[#This Row],[Pnr.]]=GZ$7,Tbl.Kosten[[#This Row],[Te financieren]],"")</f>
        <v/>
      </c>
      <c r="HA38" s="150" t="str">
        <f>IF(Tbl.Kosten[[#This Row],[Pnr.]]=HA$7,Tbl.Kosten[[#This Row],[Te financieren]],"")</f>
        <v/>
      </c>
      <c r="HB38" s="150" t="str">
        <f>IF(Tbl.Kosten[[#This Row],[Pnr.]]=HB$7,Tbl.Kosten[[#This Row],[Te financieren]],"")</f>
        <v/>
      </c>
      <c r="HC38" s="150" t="str">
        <f>IF(Tbl.Kosten[[#This Row],[Pnr.]]=HC$7,Tbl.Kosten[[#This Row],[Te financieren]],"")</f>
        <v/>
      </c>
      <c r="HD38" s="150" t="str">
        <f>IF(Tbl.Kosten[[#This Row],[Pnr.]]=HD$7,Tbl.Kosten[[#This Row],[Te financieren]],"")</f>
        <v/>
      </c>
      <c r="HE38" s="150" t="str">
        <f>IF(Tbl.Kosten[[#This Row],[Pnr.]]=HE$7,Tbl.Kosten[[#This Row],[Te financieren]],"")</f>
        <v/>
      </c>
      <c r="HF38" s="150" t="str">
        <f>IF(Tbl.Kosten[[#This Row],[Pnr.]]=HF$7,Tbl.Kosten[[#This Row],[Te financieren]],"")</f>
        <v/>
      </c>
      <c r="HG38" s="150" t="str">
        <f>IF(Tbl.Kosten[[#This Row],[Pnr.]]=HG$7,Tbl.Kosten[[#This Row],[Te financieren]],"")</f>
        <v/>
      </c>
      <c r="HH38" s="150" t="str">
        <f>IF(Tbl.Kosten[[#This Row],[Pnr.]]=HH$7,Tbl.Kosten[[#This Row],[Te financieren]],"")</f>
        <v/>
      </c>
      <c r="HI38" s="150" t="str">
        <f>IF(Tbl.Kosten[[#This Row],[Pnr.]]=HI$7,Tbl.Kosten[[#This Row],[Te financieren]],"")</f>
        <v/>
      </c>
      <c r="HJ38" s="150" t="str">
        <f>IF(Tbl.Kosten[[#This Row],[Pnr.]]=HJ$7,Tbl.Kosten[[#This Row],[Te financieren]],"")</f>
        <v/>
      </c>
      <c r="HK38" s="150" t="str">
        <f>IF(Tbl.Kosten[[#This Row],[Pnr.]]=HK$7,Tbl.Kosten[[#This Row],[Te financieren]],"")</f>
        <v/>
      </c>
      <c r="HL38" s="150" t="str">
        <f>IF(Tbl.Kosten[[#This Row],[Pnr.]]=HL$7,Tbl.Kosten[[#This Row],[Te financieren]],"")</f>
        <v/>
      </c>
      <c r="HM38" s="150" t="str">
        <f>IF(Tbl.Kosten[[#This Row],[Pnr.]]=HM$7,Tbl.Kosten[[#This Row],[Te financieren]],"")</f>
        <v/>
      </c>
      <c r="HN38" s="150" t="str">
        <f>IF(Tbl.Kosten[[#This Row],[Pnr.]]=HN$7,Tbl.Kosten[[#This Row],[Te financieren]],"")</f>
        <v/>
      </c>
      <c r="HO38" s="150" t="str">
        <f>IF(Tbl.Kosten[[#This Row],[Pnr.]]=HO$7,Tbl.Kosten[[#This Row],[Te financieren]],"")</f>
        <v/>
      </c>
      <c r="HP38" s="150" t="str">
        <f>IF(Tbl.Kosten[[#This Row],[Pnr.]]=HP$7,Tbl.Kosten[[#This Row],[Te financieren]],"")</f>
        <v/>
      </c>
      <c r="HQ38" s="150" t="str">
        <f>IF(Tbl.Kosten[[#This Row],[Pnr.]]=HQ$7,Tbl.Kosten[[#This Row],[Te financieren]],"")</f>
        <v/>
      </c>
      <c r="HR38" s="150" t="str">
        <f>IF(Tbl.Kosten[[#This Row],[Pnr.]]=HR$7,Tbl.Kosten[[#This Row],[Te financieren]],"")</f>
        <v/>
      </c>
      <c r="HS38" s="150" t="str">
        <f>IF(Tbl.Kosten[[#This Row],[Pnr.]]=HS$7,Tbl.Kosten[[#This Row],[Te financieren]],"")</f>
        <v/>
      </c>
      <c r="HT38" s="150" t="str">
        <f>IF(Tbl.Kosten[[#This Row],[Pnr.]]=HT$7,Tbl.Kosten[[#This Row],[Te financieren]],"")</f>
        <v/>
      </c>
      <c r="HU38" s="150" t="str">
        <f>IF(Tbl.Kosten[[#This Row],[Pnr.]]=HU$7,Tbl.Kosten[[#This Row],[Te financieren]],"")</f>
        <v/>
      </c>
      <c r="HV38" s="150" t="str">
        <f>IF(Tbl.Kosten[[#This Row],[Pnr.]]=HV$7,Tbl.Kosten[[#This Row],[Te financieren]],"")</f>
        <v/>
      </c>
      <c r="HW38" s="150" t="str">
        <f>IF(Tbl.Kosten[[#This Row],[Pnr.]]=HW$7,Tbl.Kosten[[#This Row],[Te financieren]],"")</f>
        <v/>
      </c>
    </row>
    <row r="39" spans="2:231" x14ac:dyDescent="0.3">
      <c r="B39" s="134"/>
      <c r="C39" s="137"/>
      <c r="D39" s="136"/>
      <c r="E39" s="261"/>
      <c r="F39" s="135"/>
      <c r="G39" s="11" t="str">
        <f>IF(Tbl.Kosten[[#This Row],[Medewerker e/o 
functie]]&lt;&gt;"",_xlfn.XLOOKUP(Tbl.Kosten[[#This Row],[Medewerker e/o 
functie]],Tbl.Uurtarief[Medewerker en/of functie],Tbl.Uurtarief[Uurtarief],"",0,1),"")</f>
        <v/>
      </c>
      <c r="H39" s="121">
        <f>IFERROR(Tbl.Kosten[[#This Row],[Uren]]*Tbl.Kosten[[#This Row],[Uurtarief]],0)</f>
        <v>0</v>
      </c>
      <c r="I39" s="119" t="str">
        <f>IF(Tbl.Kosten[[#This Row],[Subtotaal uren]]&lt;&gt;0,_xlfn.XLOOKUP(Tbl.Kosten[[#This Row],[Medewerker e/o 
functie]],Tbl.Uurtarief[Medewerker en/of functie],Tbl.Uurtarief[Kostensoort arbeid],"",0,1),"")</f>
        <v/>
      </c>
      <c r="J39" s="137"/>
      <c r="K39" s="135"/>
      <c r="L39" s="139" t="str">
        <f>IF(Tbl.Kosten[[#This Row],[Activum]]&lt;&gt;"",_xlfn.XLOOKUP(Tbl.Kosten[[#This Row],[Activum]],Tbl.Afschrijvingskosten[Activum],Tbl.Afschrijvingskosten[Tarief per afschrijvings-eenheid],"",0,1),"")</f>
        <v/>
      </c>
      <c r="M39" s="122">
        <f>IFERROR(Tbl.Kosten[[#This Row],[Een-
heden]]*Tbl.Kosten[[#This Row],[Afschrijvings-
tarief]],0)</f>
        <v>0</v>
      </c>
      <c r="N39" s="122" t="str">
        <f>IF(Tbl.Kosten[[#This Row],[Subtotaal afschrijving]]&lt;&gt;0,Lijsten!$A$7,"")</f>
        <v/>
      </c>
      <c r="O39" s="140"/>
      <c r="P39" s="135"/>
      <c r="Q39" s="138"/>
      <c r="R39" s="122">
        <f>IFERROR(Tbl.Kosten[[#This Row],[Aantal]]*Tbl.Kosten[[#This Row],[Tarief]],0)</f>
        <v>0</v>
      </c>
      <c r="S39" s="8">
        <f>IFERROR(Tbl.Kosten[[#This Row],[Subtotaal overige kosten]]+Tbl.Kosten[[#This Row],[Subtotaal uren]]+Tbl.Kosten[[#This Row],[Subtotaal afschrijving]],0)</f>
        <v>0</v>
      </c>
      <c r="T39" s="8">
        <f>IFERROR(Tbl.Kosten[[#This Row],[Totaal kosten]]*Tbl.Kosten[[#This Row],[Subsidie%]],0)</f>
        <v>0</v>
      </c>
      <c r="U39" s="4" t="str" cm="1">
        <f t="array" ref="U39">IFERROR(_xlfn.IFS(Tbl.Kosten[[#This Row],[Subtotaal uren]]&lt;&gt;0,Tbl.Kosten[[#This Row],[Kostensoort arbeid]],Tbl.Kosten[[#This Row],[Subtotaal afschrijving]]&lt;&gt;0,Tbl.Kosten[[#This Row],[Kostensoort afschrijving]],Tbl.Kosten[[#This Row],[Subtotaal overige kosten]]&lt;&gt;0,Tbl.Kosten[[#This Row],[Kostensoort overig]]),"")</f>
        <v/>
      </c>
      <c r="V39" s="4" t="str">
        <f>IFERROR(_xlfn.XLOOKUP(Tbl.Kosten[[#This Row],[Activiteitencode]],Tbl.Activiteiten[Activiteitcode],Tbl.Activiteiten[Werkpakketcode],"",0,1),"")</f>
        <v/>
      </c>
      <c r="W39" s="4" t="str">
        <f>IFERROR(_xlfn.XLOOKUP(Tbl.Kosten[[#This Row],[Werkpakketcode]],Tbl.Werkpakketten[Werkpakketcode],Tbl.Werkpakketten[Subsidiabele activiteit],"",0,1),"")</f>
        <v/>
      </c>
      <c r="X39" s="12">
        <f>IFERROR(_xlfn.XLOOKUP(Tbl.Kosten[[#This Row],[Sanr.]],Tbl.Subsidiehoogte[SAnr.],Tbl.Subsidiehoogte[Sub. Percentage],0,0,1),0)</f>
        <v>0</v>
      </c>
      <c r="Y39" s="144" t="str">
        <f>IFERROR(_xlfn.XLOOKUP(Tbl.Kosten[[#This Row],[Partnercode]],Tbl.Projectpartners[Partnercode],Tbl.Projectpartners[PNr.],"",0,1),"")</f>
        <v>P1</v>
      </c>
      <c r="Z39" s="148">
        <f>IF(Tbl.Kosten[[#This Row],[Pnr.]]=Z$7,Tbl.Kosten[[#This Row],[Totaal kosten]],"")</f>
        <v>0</v>
      </c>
      <c r="AA39" s="148" t="str">
        <f>IF(Tbl.Kosten[[#This Row],[Pnr.]]=AA$7,Tbl.Kosten[[#This Row],[Totaal kosten]],"")</f>
        <v/>
      </c>
      <c r="AB39" s="148" t="str">
        <f>IF(Tbl.Kosten[[#This Row],[Pnr.]]=AB$7,Tbl.Kosten[[#This Row],[Totaal kosten]],"")</f>
        <v/>
      </c>
      <c r="AC39" s="148" t="str">
        <f>IF(Tbl.Kosten[[#This Row],[Pnr.]]=AC$7,Tbl.Kosten[[#This Row],[Totaal kosten]],"")</f>
        <v/>
      </c>
      <c r="AD39" s="148" t="str">
        <f>IF(Tbl.Kosten[[#This Row],[Pnr.]]=AD$7,Tbl.Kosten[[#This Row],[Totaal kosten]],"")</f>
        <v/>
      </c>
      <c r="AE39" s="148" t="str">
        <f>IF(Tbl.Kosten[[#This Row],[Pnr.]]=AE$7,Tbl.Kosten[[#This Row],[Totaal kosten]],"")</f>
        <v/>
      </c>
      <c r="AF39" s="148" t="str">
        <f>IF(Tbl.Kosten[[#This Row],[Pnr.]]=AF$7,Tbl.Kosten[[#This Row],[Totaal kosten]],"")</f>
        <v/>
      </c>
      <c r="AG39" s="148" t="str">
        <f>IF(Tbl.Kosten[[#This Row],[Pnr.]]=AG$7,Tbl.Kosten[[#This Row],[Totaal kosten]],"")</f>
        <v/>
      </c>
      <c r="AH39" s="148" t="str">
        <f>IF(Tbl.Kosten[[#This Row],[Pnr.]]=AH$7,Tbl.Kosten[[#This Row],[Totaal kosten]],"")</f>
        <v/>
      </c>
      <c r="AI39" s="148" t="str">
        <f>IF(Tbl.Kosten[[#This Row],[Pnr.]]=AI$7,Tbl.Kosten[[#This Row],[Totaal kosten]],"")</f>
        <v/>
      </c>
      <c r="AJ39" s="148" t="str">
        <f>IF(Tbl.Kosten[[#This Row],[Pnr.]]=AJ$7,Tbl.Kosten[[#This Row],[Totaal kosten]],"")</f>
        <v/>
      </c>
      <c r="AK39" s="148" t="str">
        <f>IF(Tbl.Kosten[[#This Row],[Pnr.]]=AK$7,Tbl.Kosten[[#This Row],[Totaal kosten]],"")</f>
        <v/>
      </c>
      <c r="AL39" s="148" t="str">
        <f>IF(Tbl.Kosten[[#This Row],[Pnr.]]=AL$7,Tbl.Kosten[[#This Row],[Totaal kosten]],"")</f>
        <v/>
      </c>
      <c r="AM39" s="148" t="str">
        <f>IF(Tbl.Kosten[[#This Row],[Pnr.]]=AM$7,Tbl.Kosten[[#This Row],[Totaal kosten]],"")</f>
        <v/>
      </c>
      <c r="AN39" s="148" t="str">
        <f>IF(Tbl.Kosten[[#This Row],[Pnr.]]=AN$7,Tbl.Kosten[[#This Row],[Totaal kosten]],"")</f>
        <v/>
      </c>
      <c r="AO39" s="148" t="str">
        <f>IF(Tbl.Kosten[[#This Row],[Pnr.]]=AO$7,Tbl.Kosten[[#This Row],[Totaal kosten]],"")</f>
        <v/>
      </c>
      <c r="AP39" s="148" t="str">
        <f>IF(Tbl.Kosten[[#This Row],[Pnr.]]=AP$7,Tbl.Kosten[[#This Row],[Totaal kosten]],"")</f>
        <v/>
      </c>
      <c r="AQ39" s="148" t="str">
        <f>IF(Tbl.Kosten[[#This Row],[Pnr.]]=AQ$7,Tbl.Kosten[[#This Row],[Totaal kosten]],"")</f>
        <v/>
      </c>
      <c r="AR39" s="148" t="str">
        <f>IF(Tbl.Kosten[[#This Row],[Pnr.]]=AR$7,Tbl.Kosten[[#This Row],[Totaal kosten]],"")</f>
        <v/>
      </c>
      <c r="AS39" s="148" t="str">
        <f>IF(Tbl.Kosten[[#This Row],[Pnr.]]=AS$7,Tbl.Kosten[[#This Row],[Totaal kosten]],"")</f>
        <v/>
      </c>
      <c r="AT39" s="148" t="str">
        <f>IF(Tbl.Kosten[[#This Row],[Pnr.]]=AT$7,Tbl.Kosten[[#This Row],[Totaal kosten]],"")</f>
        <v/>
      </c>
      <c r="AU39" s="148" t="str">
        <f>IF(Tbl.Kosten[[#This Row],[Pnr.]]=AU$7,Tbl.Kosten[[#This Row],[Totaal kosten]],"")</f>
        <v/>
      </c>
      <c r="AV39" s="148" t="str">
        <f>IF(Tbl.Kosten[[#This Row],[Pnr.]]=AV$7,Tbl.Kosten[[#This Row],[Totaal kosten]],"")</f>
        <v/>
      </c>
      <c r="AW39" s="148" t="str">
        <f>IF(Tbl.Kosten[[#This Row],[Pnr.]]=AW$7,Tbl.Kosten[[#This Row],[Totaal kosten]],"")</f>
        <v/>
      </c>
      <c r="AX39" s="148" t="str">
        <f>IF(Tbl.Kosten[[#This Row],[Pnr.]]=AX$7,Tbl.Kosten[[#This Row],[Totaal kosten]],"")</f>
        <v/>
      </c>
      <c r="AY39" s="148" t="str">
        <f>IF(Tbl.Kosten[[#This Row],[Pnr.]]=AY$7,Tbl.Kosten[[#This Row],[Totaal kosten]],"")</f>
        <v/>
      </c>
      <c r="AZ39" s="148" t="str">
        <f>IF(Tbl.Kosten[[#This Row],[Pnr.]]=AZ$7,Tbl.Kosten[[#This Row],[Totaal kosten]],"")</f>
        <v/>
      </c>
      <c r="BA39" s="148" t="str">
        <f>IF(Tbl.Kosten[[#This Row],[Pnr.]]=BA$7,Tbl.Kosten[[#This Row],[Totaal kosten]],"")</f>
        <v/>
      </c>
      <c r="BB39" s="148" t="str">
        <f>IF(Tbl.Kosten[[#This Row],[Pnr.]]=BB$7,Tbl.Kosten[[#This Row],[Totaal kosten]],"")</f>
        <v/>
      </c>
      <c r="BC39" s="148" t="str">
        <f>IF(Tbl.Kosten[[#This Row],[Pnr.]]=BC$7,Tbl.Kosten[[#This Row],[Totaal kosten]],"")</f>
        <v/>
      </c>
      <c r="BD39" s="148" t="str">
        <f>IF(Tbl.Kosten[[#This Row],[Pnr.]]=BD$7,Tbl.Kosten[[#This Row],[Totaal kosten]],"")</f>
        <v/>
      </c>
      <c r="BE39" s="148" t="str">
        <f>IF(Tbl.Kosten[[#This Row],[Pnr.]]=BE$7,Tbl.Kosten[[#This Row],[Totaal kosten]],"")</f>
        <v/>
      </c>
      <c r="BF39" s="148" t="str">
        <f>IF(Tbl.Kosten[[#This Row],[Pnr.]]=BF$7,Tbl.Kosten[[#This Row],[Totaal kosten]],"")</f>
        <v/>
      </c>
      <c r="BG39" s="148" t="str">
        <f>IF(Tbl.Kosten[[#This Row],[Pnr.]]=BG$7,Tbl.Kosten[[#This Row],[Totaal kosten]],"")</f>
        <v/>
      </c>
      <c r="BH39" s="148" t="str">
        <f>IF(Tbl.Kosten[[#This Row],[Pnr.]]=BH$7,Tbl.Kosten[[#This Row],[Totaal kosten]],"")</f>
        <v/>
      </c>
      <c r="BI39" s="148" t="str">
        <f>IF(Tbl.Kosten[[#This Row],[Pnr.]]=BI$7,Tbl.Kosten[[#This Row],[Totaal kosten]],"")</f>
        <v/>
      </c>
      <c r="BJ39" s="148" t="str">
        <f>IF(Tbl.Kosten[[#This Row],[Pnr.]]=BJ$7,Tbl.Kosten[[#This Row],[Totaal kosten]],"")</f>
        <v/>
      </c>
      <c r="BK39" s="148" t="str">
        <f>IF(Tbl.Kosten[[#This Row],[Pnr.]]=BK$7,Tbl.Kosten[[#This Row],[Totaal kosten]],"")</f>
        <v/>
      </c>
      <c r="BL39" s="148" t="str">
        <f>IF(Tbl.Kosten[[#This Row],[Pnr.]]=BL$7,Tbl.Kosten[[#This Row],[Totaal kosten]],"")</f>
        <v/>
      </c>
      <c r="BM39" s="148" t="str">
        <f>IF(Tbl.Kosten[[#This Row],[Pnr.]]=BM$7,Tbl.Kosten[[#This Row],[Totaal kosten]],"")</f>
        <v/>
      </c>
      <c r="BN39" s="148" t="str">
        <f>IF(Tbl.Kosten[[#This Row],[Pnr.]]=BN$7,Tbl.Kosten[[#This Row],[Totaal kosten]],"")</f>
        <v/>
      </c>
      <c r="BO39" s="148" t="str">
        <f>IF(Tbl.Kosten[[#This Row],[Pnr.]]=BO$7,Tbl.Kosten[[#This Row],[Totaal kosten]],"")</f>
        <v/>
      </c>
      <c r="BP39" s="148" t="str">
        <f>IF(Tbl.Kosten[[#This Row],[Pnr.]]=BP$7,Tbl.Kosten[[#This Row],[Totaal kosten]],"")</f>
        <v/>
      </c>
      <c r="BQ39" s="148" t="str">
        <f>IF(Tbl.Kosten[[#This Row],[Pnr.]]=BQ$7,Tbl.Kosten[[#This Row],[Totaal kosten]],"")</f>
        <v/>
      </c>
      <c r="BR39" s="148" t="str">
        <f>IF(Tbl.Kosten[[#This Row],[Pnr.]]=BR$7,Tbl.Kosten[[#This Row],[Totaal kosten]],"")</f>
        <v/>
      </c>
      <c r="BS39" s="148" t="str">
        <f>IF(Tbl.Kosten[[#This Row],[Pnr.]]=BS$7,Tbl.Kosten[[#This Row],[Totaal kosten]],"")</f>
        <v/>
      </c>
      <c r="BT39" s="148" t="str">
        <f>IF(Tbl.Kosten[[#This Row],[Pnr.]]=BT$7,Tbl.Kosten[[#This Row],[Totaal kosten]],"")</f>
        <v/>
      </c>
      <c r="BU39" s="148" t="str">
        <f>IF(Tbl.Kosten[[#This Row],[Pnr.]]=BU$7,Tbl.Kosten[[#This Row],[Totaal kosten]],"")</f>
        <v/>
      </c>
      <c r="BV39" s="148" t="str">
        <f>IF(Tbl.Kosten[[#This Row],[Pnr.]]=BV$7,Tbl.Kosten[[#This Row],[Totaal kosten]],"")</f>
        <v/>
      </c>
      <c r="BW39" s="148" t="str">
        <f>IF(Tbl.Kosten[[#This Row],[Pnr.]]=BW$7,Tbl.Kosten[[#This Row],[Totaal kosten]],"")</f>
        <v/>
      </c>
      <c r="BX39" s="148" t="str">
        <f>IFERROR(_xlfn.XLOOKUP(Tbl.Kosten[[#This Row],[Werkpakketcode]],Tbl.Werkpakketten[Werkpakketcode],Tbl.Werkpakketten[WPnr.],"",0,1),"")</f>
        <v/>
      </c>
      <c r="BY39" s="148" t="str">
        <f>IF(Tbl.Kosten[[#This Row],[WPnr.]]=BY$7,Tbl.Kosten[[#This Row],[Totaal kosten]],"")</f>
        <v/>
      </c>
      <c r="BZ39" s="148" t="str">
        <f>IF(Tbl.Kosten[[#This Row],[WPnr.]]=BZ$7,Tbl.Kosten[[#This Row],[Totaal kosten]],"")</f>
        <v/>
      </c>
      <c r="CA39" s="148" t="str">
        <f>IF(Tbl.Kosten[[#This Row],[WPnr.]]=CA$7,Tbl.Kosten[[#This Row],[Totaal kosten]],"")</f>
        <v/>
      </c>
      <c r="CB39" s="148" t="str">
        <f>IF(Tbl.Kosten[[#This Row],[WPnr.]]=CB$7,Tbl.Kosten[[#This Row],[Totaal kosten]],"")</f>
        <v/>
      </c>
      <c r="CC39" s="148" t="str">
        <f>IF(Tbl.Kosten[[#This Row],[WPnr.]]=CC$7,Tbl.Kosten[[#This Row],[Totaal kosten]],"")</f>
        <v/>
      </c>
      <c r="CD39" s="148" t="str">
        <f>IF(Tbl.Kosten[[#This Row],[WPnr.]]=CD$7,Tbl.Kosten[[#This Row],[Totaal kosten]],"")</f>
        <v/>
      </c>
      <c r="CE39" s="148" t="str">
        <f>IF(Tbl.Kosten[[#This Row],[WPnr.]]=CE$7,Tbl.Kosten[[#This Row],[Totaal kosten]],"")</f>
        <v/>
      </c>
      <c r="CF39" s="148" t="str">
        <f>IF(Tbl.Kosten[[#This Row],[WPnr.]]=CF$7,Tbl.Kosten[[#This Row],[Totaal kosten]],"")</f>
        <v/>
      </c>
      <c r="CG39" s="148" t="str">
        <f>IF(Tbl.Kosten[[#This Row],[WPnr.]]=CG$7,Tbl.Kosten[[#This Row],[Totaal kosten]],"")</f>
        <v/>
      </c>
      <c r="CH39" s="148" t="str">
        <f>IF(Tbl.Kosten[[#This Row],[WPnr.]]=CH$7,Tbl.Kosten[[#This Row],[Totaal kosten]],"")</f>
        <v/>
      </c>
      <c r="CI39" s="148" t="str">
        <f>IF(Tbl.Kosten[[#This Row],[WPnr.]]=CI$7,Tbl.Kosten[[#This Row],[Totaal kosten]],"")</f>
        <v/>
      </c>
      <c r="CJ39" s="148" t="str">
        <f>IF(Tbl.Kosten[[#This Row],[WPnr.]]=CJ$7,Tbl.Kosten[[#This Row],[Totaal kosten]],"")</f>
        <v/>
      </c>
      <c r="CK39" s="148" t="str">
        <f>IF(Tbl.Kosten[[#This Row],[WPnr.]]=CK$7,Tbl.Kosten[[#This Row],[Totaal kosten]],"")</f>
        <v/>
      </c>
      <c r="CL39" s="148" t="str">
        <f>IF(Tbl.Kosten[[#This Row],[WPnr.]]=CL$7,Tbl.Kosten[[#This Row],[Totaal kosten]],"")</f>
        <v/>
      </c>
      <c r="CM39" s="148" t="str">
        <f>IF(Tbl.Kosten[[#This Row],[WPnr.]]=CM$7,Tbl.Kosten[[#This Row],[Totaal kosten]],"")</f>
        <v/>
      </c>
      <c r="CN39" s="148" t="str">
        <f>IF(Tbl.Kosten[[#This Row],[WPnr.]]=CN$7,Tbl.Kosten[[#This Row],[Totaal kosten]],"")</f>
        <v/>
      </c>
      <c r="CO39" s="148" t="str">
        <f>IF(Tbl.Kosten[[#This Row],[WPnr.]]=CO$7,Tbl.Kosten[[#This Row],[Totaal kosten]],"")</f>
        <v/>
      </c>
      <c r="CP39" s="148" t="str">
        <f>IF(Tbl.Kosten[[#This Row],[WPnr.]]=CP$7,Tbl.Kosten[[#This Row],[Totaal kosten]],"")</f>
        <v/>
      </c>
      <c r="CQ39" s="148" t="str">
        <f>IF(Tbl.Kosten[[#This Row],[WPnr.]]=CQ$7,Tbl.Kosten[[#This Row],[Totaal kosten]],"")</f>
        <v/>
      </c>
      <c r="CR39" s="148" t="str">
        <f>IF(Tbl.Kosten[[#This Row],[WPnr.]]=CR$7,Tbl.Kosten[[#This Row],[Totaal kosten]],"")</f>
        <v/>
      </c>
      <c r="CS39" s="148" t="str">
        <f>IF(Tbl.Kosten[[#This Row],[WPnr.]]=CS$7,Tbl.Kosten[[#This Row],[Totaal kosten]],"")</f>
        <v/>
      </c>
      <c r="CT39" s="148" t="str">
        <f>IF(Tbl.Kosten[[#This Row],[WPnr.]]=CT$7,Tbl.Kosten[[#This Row],[Totaal kosten]],"")</f>
        <v/>
      </c>
      <c r="CU39" s="148" t="str">
        <f>IF(Tbl.Kosten[[#This Row],[WPnr.]]=CU$7,Tbl.Kosten[[#This Row],[Totaal kosten]],"")</f>
        <v/>
      </c>
      <c r="CV39" s="148" t="str">
        <f>IF(Tbl.Kosten[[#This Row],[WPnr.]]=CV$7,Tbl.Kosten[[#This Row],[Totaal kosten]],"")</f>
        <v/>
      </c>
      <c r="CW39" s="148" t="str">
        <f>IF(Tbl.Kosten[[#This Row],[WPnr.]]=CW$7,Tbl.Kosten[[#This Row],[Totaal kosten]],"")</f>
        <v/>
      </c>
      <c r="CX39" s="148" t="str">
        <f>IF(Tbl.Kosten[[#This Row],[WPnr.]]=CX$7,Tbl.Kosten[[#This Row],[Totaal kosten]],"")</f>
        <v/>
      </c>
      <c r="CY39" s="148" t="str">
        <f>IF(Tbl.Kosten[[#This Row],[WPnr.]]=CY$7,Tbl.Kosten[[#This Row],[Totaal kosten]],"")</f>
        <v/>
      </c>
      <c r="CZ39" s="148" t="str">
        <f>IF(Tbl.Kosten[[#This Row],[WPnr.]]=CZ$7,Tbl.Kosten[[#This Row],[Totaal kosten]],"")</f>
        <v/>
      </c>
      <c r="DA39" s="148" t="str">
        <f>IF(Tbl.Kosten[[#This Row],[WPnr.]]=DA$7,Tbl.Kosten[[#This Row],[Totaal kosten]],"")</f>
        <v/>
      </c>
      <c r="DB39" s="148" t="str">
        <f>IF(Tbl.Kosten[[#This Row],[WPnr.]]=DB$7,Tbl.Kosten[[#This Row],[Totaal kosten]],"")</f>
        <v/>
      </c>
      <c r="DC39" s="148" t="str">
        <f>IF(Tbl.Kosten[[#This Row],[WPnr.]]=DC$7,Tbl.Kosten[[#This Row],[Totaal kosten]],"")</f>
        <v/>
      </c>
      <c r="DD39" s="148" t="str">
        <f>IF(Tbl.Kosten[[#This Row],[WPnr.]]=DD$7,Tbl.Kosten[[#This Row],[Totaal kosten]],"")</f>
        <v/>
      </c>
      <c r="DE39" s="148" t="str">
        <f>IF(Tbl.Kosten[[#This Row],[WPnr.]]=DE$7,Tbl.Kosten[[#This Row],[Totaal kosten]],"")</f>
        <v/>
      </c>
      <c r="DF39" s="148" t="str">
        <f>IF(Tbl.Kosten[[#This Row],[WPnr.]]=DF$7,Tbl.Kosten[[#This Row],[Totaal kosten]],"")</f>
        <v/>
      </c>
      <c r="DG39" s="148" t="str">
        <f>IF(Tbl.Kosten[[#This Row],[WPnr.]]=DG$7,Tbl.Kosten[[#This Row],[Totaal kosten]],"")</f>
        <v/>
      </c>
      <c r="DH39" s="148" t="str">
        <f>IF(Tbl.Kosten[[#This Row],[WPnr.]]=DH$7,Tbl.Kosten[[#This Row],[Totaal kosten]],"")</f>
        <v/>
      </c>
      <c r="DI39" s="148" t="str">
        <f>IF(Tbl.Kosten[[#This Row],[WPnr.]]=DI$7,Tbl.Kosten[[#This Row],[Totaal kosten]],"")</f>
        <v/>
      </c>
      <c r="DJ39" s="148" t="str">
        <f>IF(Tbl.Kosten[[#This Row],[WPnr.]]=DJ$7,Tbl.Kosten[[#This Row],[Totaal kosten]],"")</f>
        <v/>
      </c>
      <c r="DK39" s="148" t="str">
        <f>IF(Tbl.Kosten[[#This Row],[WPnr.]]=DK$7,Tbl.Kosten[[#This Row],[Totaal kosten]],"")</f>
        <v/>
      </c>
      <c r="DL39" s="148" t="str">
        <f>IF(Tbl.Kosten[[#This Row],[WPnr.]]=DL$7,Tbl.Kosten[[#This Row],[Totaal kosten]],"")</f>
        <v/>
      </c>
      <c r="DM39" s="148" t="str">
        <f>IF(Tbl.Kosten[[#This Row],[WPnr.]]=DM$7,Tbl.Kosten[[#This Row],[Totaal kosten]],"")</f>
        <v/>
      </c>
      <c r="DN39" s="148" t="str">
        <f>IF(Tbl.Kosten[[#This Row],[WPnr.]]=DN$7,Tbl.Kosten[[#This Row],[Totaal kosten]],"")</f>
        <v/>
      </c>
      <c r="DO39" s="148" t="str">
        <f>IF(Tbl.Kosten[[#This Row],[WPnr.]]=DO$7,Tbl.Kosten[[#This Row],[Totaal kosten]],"")</f>
        <v/>
      </c>
      <c r="DP39" s="148" t="str">
        <f>IF(Tbl.Kosten[[#This Row],[WPnr.]]=DP$7,Tbl.Kosten[[#This Row],[Totaal kosten]],"")</f>
        <v/>
      </c>
      <c r="DQ39" s="148" t="str">
        <f>IF(Tbl.Kosten[[#This Row],[WPnr.]]=DQ$7,Tbl.Kosten[[#This Row],[Totaal kosten]],"")</f>
        <v/>
      </c>
      <c r="DR39" s="148" t="str">
        <f>IF(Tbl.Kosten[[#This Row],[WPnr.]]=DR$7,Tbl.Kosten[[#This Row],[Totaal kosten]],"")</f>
        <v/>
      </c>
      <c r="DS39" s="148" t="str">
        <f>IF(Tbl.Kosten[[#This Row],[WPnr.]]=DS$7,Tbl.Kosten[[#This Row],[Totaal kosten]],"")</f>
        <v/>
      </c>
      <c r="DT39" s="148" t="str">
        <f>IF(Tbl.Kosten[[#This Row],[WPnr.]]=DT$7,Tbl.Kosten[[#This Row],[Totaal kosten]],"")</f>
        <v/>
      </c>
      <c r="DU39" s="148" t="str">
        <f>IF(Tbl.Kosten[[#This Row],[WPnr.]]=DU$7,Tbl.Kosten[[#This Row],[Totaal kosten]],"")</f>
        <v/>
      </c>
      <c r="DV39" s="148" t="str">
        <f>IF(Tbl.Kosten[[#This Row],[WPnr.]]=DV$7,Tbl.Kosten[[#This Row],[Totaal kosten]],"")</f>
        <v/>
      </c>
      <c r="DW39" s="150" t="str">
        <f>IFERROR(_xlfn.XLOOKUP(Tbl.Kosten[[#This Row],[Kostensoort]],Tbl.Kostensoorten[Kostensoorten],Tbl.Kostensoorten[KSnr.],"",0,1),"")</f>
        <v/>
      </c>
      <c r="DX39" s="150" t="str">
        <f>IF(Tbl.Kosten[[#This Row],[KSnr.]]=DX$7,Tbl.Kosten[[#This Row],[Totaal kosten]],"")</f>
        <v/>
      </c>
      <c r="DY39" s="150" t="str">
        <f>IF(Tbl.Kosten[[#This Row],[KSnr.]]=DY$7,Tbl.Kosten[[#This Row],[Totaal kosten]],"")</f>
        <v/>
      </c>
      <c r="DZ39" s="150" t="str">
        <f>IF(Tbl.Kosten[[#This Row],[KSnr.]]=DZ$7,Tbl.Kosten[[#This Row],[Totaal kosten]],"")</f>
        <v/>
      </c>
      <c r="EA39" s="150" t="str">
        <f>IF(Tbl.Kosten[[#This Row],[KSnr.]]=EA$7,Tbl.Kosten[[#This Row],[Totaal kosten]],"")</f>
        <v/>
      </c>
      <c r="EB39" s="150" t="str">
        <f>IF(Tbl.Kosten[[#This Row],[KSnr.]]=EB$7,Tbl.Kosten[[#This Row],[Totaal kosten]],"")</f>
        <v/>
      </c>
      <c r="EC39" s="150" t="str">
        <f>IF(Tbl.Kosten[[#This Row],[KSnr.]]=EC$7,Tbl.Kosten[[#This Row],[Totaal kosten]],"")</f>
        <v/>
      </c>
      <c r="ED39" s="150" t="str">
        <f>IF(Tbl.Kosten[[#This Row],[KSnr.]]=ED$7,Tbl.Kosten[[#This Row],[Totaal kosten]],"")</f>
        <v/>
      </c>
      <c r="EE39" s="150" t="str">
        <f>IF(Tbl.Kosten[[#This Row],[KSnr.]]=EE$7,Tbl.Kosten[[#This Row],[Totaal kosten]],"")</f>
        <v/>
      </c>
      <c r="EF39" s="150" t="str">
        <f>IF(Tbl.Kosten[[#This Row],[KSnr.]]=EF$7,Tbl.Kosten[[#This Row],[Totaal kosten]],"")</f>
        <v/>
      </c>
      <c r="EG39" s="150" t="str">
        <f>IF(Tbl.Kosten[[#This Row],[KSnr.]]=EG$7,Tbl.Kosten[[#This Row],[Totaal kosten]],"")</f>
        <v/>
      </c>
      <c r="EH39" s="150" t="str">
        <f>IF(Tbl.Kosten[[#This Row],[KSnr.]]=EH$7,Tbl.Kosten[[#This Row],[Totaal kosten]],"")</f>
        <v/>
      </c>
      <c r="EI39" s="150" t="str">
        <f>IF(Tbl.Kosten[[#This Row],[KSnr.]]=EI$7,Tbl.Kosten[[#This Row],[Totaal kosten]],"")</f>
        <v/>
      </c>
      <c r="EJ39" s="150" t="str">
        <f>IF(Tbl.Kosten[[#This Row],[KSnr.]]=EJ$7,Tbl.Kosten[[#This Row],[Totaal kosten]],"")</f>
        <v/>
      </c>
      <c r="EK39" s="150" t="str">
        <f>IF(Tbl.Kosten[[#This Row],[KSnr.]]=EK$7,Tbl.Kosten[[#This Row],[Totaal kosten]],"")</f>
        <v/>
      </c>
      <c r="EL39" s="150" t="str">
        <f>IF(Tbl.Kosten[[#This Row],[KSnr.]]=EL$7,Tbl.Kosten[[#This Row],[Totaal kosten]],"")</f>
        <v/>
      </c>
      <c r="EM39" s="150" t="str">
        <f>IF(Tbl.Kosten[[#This Row],[KSnr.]]=EM$7,Tbl.Kosten[[#This Row],[Totaal kosten]],"")</f>
        <v/>
      </c>
      <c r="EN39" s="150" t="str">
        <f>IF(Tbl.Kosten[[#This Row],[KSnr.]]=EN$7,Tbl.Kosten[[#This Row],[Totaal kosten]],"")</f>
        <v/>
      </c>
      <c r="EO39" s="150" t="str">
        <f>IF(Tbl.Kosten[[#This Row],[KSnr.]]=EO$7,Tbl.Kosten[[#This Row],[Totaal kosten]],"")</f>
        <v/>
      </c>
      <c r="EP39" s="150" t="str">
        <f>IF(Tbl.Kosten[[#This Row],[KSnr.]]=EP$7,Tbl.Kosten[[#This Row],[Totaal kosten]],"")</f>
        <v/>
      </c>
      <c r="EQ39" s="150" t="str">
        <f>IF(Tbl.Kosten[[#This Row],[KSnr.]]=EQ$7,Tbl.Kosten[[#This Row],[Totaal kosten]],"")</f>
        <v/>
      </c>
      <c r="ER39" s="144" t="str">
        <f>IFERROR(_xlfn.XLOOKUP(Tbl.Kosten[[#This Row],[Subsidieactiviteit]],Tbl.Subsidiehoogte[Subsidieactiviteit],Tbl.Subsidiehoogte[SAnr.],"",0,1),"")</f>
        <v/>
      </c>
      <c r="ES39" s="150" t="str">
        <f>IF(Tbl.Kosten[[#This Row],[Sanr.]]=ES$7,Tbl.Kosten[[#This Row],[Totaal kosten]],"")</f>
        <v/>
      </c>
      <c r="ET39" s="150" t="str">
        <f>IF(Tbl.Kosten[[#This Row],[Sanr.]]=ET$7,Tbl.Kosten[[#This Row],[Totaal kosten]],"")</f>
        <v/>
      </c>
      <c r="EU39" s="150" t="str">
        <f>IF(Tbl.Kosten[[#This Row],[Sanr.]]=EU$7,Tbl.Kosten[[#This Row],[Totaal kosten]],"")</f>
        <v/>
      </c>
      <c r="EV39" s="150" t="str">
        <f>IF(Tbl.Kosten[[#This Row],[Sanr.]]=EV$7,Tbl.Kosten[[#This Row],[Totaal kosten]],"")</f>
        <v/>
      </c>
      <c r="EW39" s="150" t="str">
        <f>IF(Tbl.Kosten[[#This Row],[Sanr.]]=EW$7,Tbl.Kosten[[#This Row],[Totaal kosten]],"")</f>
        <v/>
      </c>
      <c r="EX39" s="150" t="str">
        <f>IF(Tbl.Kosten[[#This Row],[Sanr.]]=EX$7,Tbl.Kosten[[#This Row],[Totaal kosten]],"")</f>
        <v/>
      </c>
      <c r="EY39" s="150" t="str">
        <f>IF(Tbl.Kosten[[#This Row],[Sanr.]]=EY$7,Tbl.Kosten[[#This Row],[Totaal kosten]],"")</f>
        <v/>
      </c>
      <c r="EZ39" s="150" t="str">
        <f>IF(Tbl.Kosten[[#This Row],[Sanr.]]=EZ$7,Tbl.Kosten[[#This Row],[Totaal kosten]],"")</f>
        <v/>
      </c>
      <c r="FA39" s="150" t="str">
        <f>IF(Tbl.Kosten[[#This Row],[Sanr.]]=FA$7,Tbl.Kosten[[#This Row],[Totaal kosten]],"")</f>
        <v/>
      </c>
      <c r="FB39" s="150" t="str">
        <f>IF(Tbl.Kosten[[#This Row],[Sanr.]]=FB$7,Tbl.Kosten[[#This Row],[Totaal kosten]],"")</f>
        <v/>
      </c>
      <c r="FC39" s="150" t="str">
        <f>IF(Tbl.Kosten[[#This Row],[Sanr.]]=FC$7,Tbl.Kosten[[#This Row],[Totaal kosten]],"")</f>
        <v/>
      </c>
      <c r="FD39" s="150" t="str">
        <f>IF(Tbl.Kosten[[#This Row],[Sanr.]]=FD$7,Tbl.Kosten[[#This Row],[Totaal kosten]],"")</f>
        <v/>
      </c>
      <c r="FE39" s="150" t="str">
        <f>IF(Tbl.Kosten[[#This Row],[Sanr.]]=FE$7,Tbl.Kosten[[#This Row],[Totaal kosten]],"")</f>
        <v/>
      </c>
      <c r="FF39" s="150" t="str">
        <f>IF(Tbl.Kosten[[#This Row],[Sanr.]]=FF$7,Tbl.Kosten[[#This Row],[Totaal kosten]],"")</f>
        <v/>
      </c>
      <c r="FG39" s="150" t="str">
        <f>IF(Tbl.Kosten[[#This Row],[Sanr.]]=FG$7,Tbl.Kosten[[#This Row],[Totaal kosten]],"")</f>
        <v/>
      </c>
      <c r="FH39" s="150" t="str">
        <f>IF(Tbl.Kosten[[#This Row],[Sanr.]]=FH$7,Tbl.Kosten[[#This Row],[Totaal kosten]],"")</f>
        <v/>
      </c>
      <c r="FI39" s="150" t="str">
        <f>IF(Tbl.Kosten[[#This Row],[Sanr.]]=FI$7,Tbl.Kosten[[#This Row],[Totaal kosten]],"")</f>
        <v/>
      </c>
      <c r="FJ39" s="150" t="str">
        <f>IF(Tbl.Kosten[[#This Row],[Sanr.]]=FJ$7,Tbl.Kosten[[#This Row],[Totaal kosten]],"")</f>
        <v/>
      </c>
      <c r="FK39" s="150" t="str">
        <f>IF(Tbl.Kosten[[#This Row],[Sanr.]]=FK$7,Tbl.Kosten[[#This Row],[Totaal kosten]],"")</f>
        <v/>
      </c>
      <c r="FL39" s="150" t="str">
        <f>IF(Tbl.Kosten[[#This Row],[Sanr.]]=FL$7,Tbl.Kosten[[#This Row],[Totaal kosten]],"")</f>
        <v/>
      </c>
      <c r="FM39" s="150" t="str">
        <f>IF(Tbl.Kosten[[#This Row],[Sanr.]]=FM$7,Tbl.Kosten[[#This Row],[Totaal kosten]],"")</f>
        <v/>
      </c>
      <c r="FN39" s="150" t="str">
        <f>IF(Tbl.Kosten[[#This Row],[Sanr.]]=FN$7,Tbl.Kosten[[#This Row],[Totaal kosten]],"")</f>
        <v/>
      </c>
      <c r="FO39" s="150" t="str">
        <f>IF(Tbl.Kosten[[#This Row],[Sanr.]]=FO$7,Tbl.Kosten[[#This Row],[Totaal kosten]],"")</f>
        <v/>
      </c>
      <c r="FP39" s="150" t="str">
        <f>IF(Tbl.Kosten[[#This Row],[Sanr.]]=FP$7,Tbl.Kosten[[#This Row],[Totaal kosten]],"")</f>
        <v/>
      </c>
      <c r="FQ39" s="150" t="str">
        <f>IF(Tbl.Kosten[[#This Row],[Sanr.]]=FQ$7,Tbl.Kosten[[#This Row],[Totaal kosten]],"")</f>
        <v/>
      </c>
      <c r="FR39" s="150" t="str">
        <f>IF(Tbl.Kosten[[#This Row],[Sanr.]]=FR$7,Tbl.Kosten[[#This Row],[Totaal kosten]],"")</f>
        <v/>
      </c>
      <c r="FS39" s="150" t="str">
        <f>IF(Tbl.Kosten[[#This Row],[Sanr.]]=FS$7,Tbl.Kosten[[#This Row],[Totaal kosten]],"")</f>
        <v/>
      </c>
      <c r="FT39" s="150" t="str">
        <f>IF(Tbl.Kosten[[#This Row],[Sanr.]]=FT$7,Tbl.Kosten[[#This Row],[Totaal kosten]],"")</f>
        <v/>
      </c>
      <c r="FU39" s="150" t="str">
        <f>IF(Tbl.Kosten[[#This Row],[Sanr.]]=FU$7,Tbl.Kosten[[#This Row],[Totaal kosten]],"")</f>
        <v/>
      </c>
      <c r="FV39" s="150" t="str">
        <f>IF(Tbl.Kosten[[#This Row],[Sanr.]]=FV$7,Tbl.Kosten[[#This Row],[Totaal kosten]],"")</f>
        <v/>
      </c>
      <c r="FW39" s="150" t="str">
        <f>IFERROR(_xlfn.XLOOKUP(Tbl.Kosten[[#This Row],[Activiteitencode]],Tbl.Activiteiten[Activiteitcode],Tbl.Activiteiten[Anr.],"",0,1),"")</f>
        <v/>
      </c>
      <c r="FX39" s="169" t="str">
        <f>_xlfn.CONCAT(Tbl.Kosten[[#This Row],[Pnr.]],Tbl.Kosten[[#This Row],[Sanr.]])</f>
        <v>P1</v>
      </c>
      <c r="FY39" s="150">
        <f>Tbl.Kosten[[#This Row],[Totaal kosten]]-Tbl.Kosten[[#This Row],[Subsidie]]</f>
        <v>0</v>
      </c>
      <c r="FZ39" s="150">
        <f>IF(Tbl.Kosten[[#This Row],[Pnr.]]=FZ$7,Tbl.Kosten[[#This Row],[Te financieren]],"")</f>
        <v>0</v>
      </c>
      <c r="GA39" s="150" t="str">
        <f>IF(Tbl.Kosten[[#This Row],[Pnr.]]=GA$7,Tbl.Kosten[[#This Row],[Te financieren]],"")</f>
        <v/>
      </c>
      <c r="GB39" s="150" t="str">
        <f>IF(Tbl.Kosten[[#This Row],[Pnr.]]=GB$7,Tbl.Kosten[[#This Row],[Te financieren]],"")</f>
        <v/>
      </c>
      <c r="GC39" s="150" t="str">
        <f>IF(Tbl.Kosten[[#This Row],[Pnr.]]=GC$7,Tbl.Kosten[[#This Row],[Te financieren]],"")</f>
        <v/>
      </c>
      <c r="GD39" s="150" t="str">
        <f>IF(Tbl.Kosten[[#This Row],[Pnr.]]=GD$7,Tbl.Kosten[[#This Row],[Te financieren]],"")</f>
        <v/>
      </c>
      <c r="GE39" s="150" t="str">
        <f>IF(Tbl.Kosten[[#This Row],[Pnr.]]=GE$7,Tbl.Kosten[[#This Row],[Te financieren]],"")</f>
        <v/>
      </c>
      <c r="GF39" s="150" t="str">
        <f>IF(Tbl.Kosten[[#This Row],[Pnr.]]=GF$7,Tbl.Kosten[[#This Row],[Te financieren]],"")</f>
        <v/>
      </c>
      <c r="GG39" s="150" t="str">
        <f>IF(Tbl.Kosten[[#This Row],[Pnr.]]=GG$7,Tbl.Kosten[[#This Row],[Te financieren]],"")</f>
        <v/>
      </c>
      <c r="GH39" s="150" t="str">
        <f>IF(Tbl.Kosten[[#This Row],[Pnr.]]=GH$7,Tbl.Kosten[[#This Row],[Te financieren]],"")</f>
        <v/>
      </c>
      <c r="GI39" s="150" t="str">
        <f>IF(Tbl.Kosten[[#This Row],[Pnr.]]=GI$7,Tbl.Kosten[[#This Row],[Te financieren]],"")</f>
        <v/>
      </c>
      <c r="GJ39" s="150" t="str">
        <f>IF(Tbl.Kosten[[#This Row],[Pnr.]]=GJ$7,Tbl.Kosten[[#This Row],[Te financieren]],"")</f>
        <v/>
      </c>
      <c r="GK39" s="150" t="str">
        <f>IF(Tbl.Kosten[[#This Row],[Pnr.]]=GK$7,Tbl.Kosten[[#This Row],[Te financieren]],"")</f>
        <v/>
      </c>
      <c r="GL39" s="150" t="str">
        <f>IF(Tbl.Kosten[[#This Row],[Pnr.]]=GL$7,Tbl.Kosten[[#This Row],[Te financieren]],"")</f>
        <v/>
      </c>
      <c r="GM39" s="150" t="str">
        <f>IF(Tbl.Kosten[[#This Row],[Pnr.]]=GM$7,Tbl.Kosten[[#This Row],[Te financieren]],"")</f>
        <v/>
      </c>
      <c r="GN39" s="150" t="str">
        <f>IF(Tbl.Kosten[[#This Row],[Pnr.]]=GN$7,Tbl.Kosten[[#This Row],[Te financieren]],"")</f>
        <v/>
      </c>
      <c r="GO39" s="150" t="str">
        <f>IF(Tbl.Kosten[[#This Row],[Pnr.]]=GO$7,Tbl.Kosten[[#This Row],[Te financieren]],"")</f>
        <v/>
      </c>
      <c r="GP39" s="150" t="str">
        <f>IF(Tbl.Kosten[[#This Row],[Pnr.]]=GP$7,Tbl.Kosten[[#This Row],[Te financieren]],"")</f>
        <v/>
      </c>
      <c r="GQ39" s="150" t="str">
        <f>IF(Tbl.Kosten[[#This Row],[Pnr.]]=GQ$7,Tbl.Kosten[[#This Row],[Te financieren]],"")</f>
        <v/>
      </c>
      <c r="GR39" s="150" t="str">
        <f>IF(Tbl.Kosten[[#This Row],[Pnr.]]=GR$7,Tbl.Kosten[[#This Row],[Te financieren]],"")</f>
        <v/>
      </c>
      <c r="GS39" s="150" t="str">
        <f>IF(Tbl.Kosten[[#This Row],[Pnr.]]=GS$7,Tbl.Kosten[[#This Row],[Te financieren]],"")</f>
        <v/>
      </c>
      <c r="GT39" s="150" t="str">
        <f>IF(Tbl.Kosten[[#This Row],[Pnr.]]=GT$7,Tbl.Kosten[[#This Row],[Te financieren]],"")</f>
        <v/>
      </c>
      <c r="GU39" s="150" t="str">
        <f>IF(Tbl.Kosten[[#This Row],[Pnr.]]=GU$7,Tbl.Kosten[[#This Row],[Te financieren]],"")</f>
        <v/>
      </c>
      <c r="GV39" s="150" t="str">
        <f>IF(Tbl.Kosten[[#This Row],[Pnr.]]=GV$7,Tbl.Kosten[[#This Row],[Te financieren]],"")</f>
        <v/>
      </c>
      <c r="GW39" s="150" t="str">
        <f>IF(Tbl.Kosten[[#This Row],[Pnr.]]=GW$7,Tbl.Kosten[[#This Row],[Te financieren]],"")</f>
        <v/>
      </c>
      <c r="GX39" s="150" t="str">
        <f>IF(Tbl.Kosten[[#This Row],[Pnr.]]=GX$7,Tbl.Kosten[[#This Row],[Te financieren]],"")</f>
        <v/>
      </c>
      <c r="GY39" s="150" t="str">
        <f>IF(Tbl.Kosten[[#This Row],[Pnr.]]=GY$7,Tbl.Kosten[[#This Row],[Te financieren]],"")</f>
        <v/>
      </c>
      <c r="GZ39" s="150" t="str">
        <f>IF(Tbl.Kosten[[#This Row],[Pnr.]]=GZ$7,Tbl.Kosten[[#This Row],[Te financieren]],"")</f>
        <v/>
      </c>
      <c r="HA39" s="150" t="str">
        <f>IF(Tbl.Kosten[[#This Row],[Pnr.]]=HA$7,Tbl.Kosten[[#This Row],[Te financieren]],"")</f>
        <v/>
      </c>
      <c r="HB39" s="150" t="str">
        <f>IF(Tbl.Kosten[[#This Row],[Pnr.]]=HB$7,Tbl.Kosten[[#This Row],[Te financieren]],"")</f>
        <v/>
      </c>
      <c r="HC39" s="150" t="str">
        <f>IF(Tbl.Kosten[[#This Row],[Pnr.]]=HC$7,Tbl.Kosten[[#This Row],[Te financieren]],"")</f>
        <v/>
      </c>
      <c r="HD39" s="150" t="str">
        <f>IF(Tbl.Kosten[[#This Row],[Pnr.]]=HD$7,Tbl.Kosten[[#This Row],[Te financieren]],"")</f>
        <v/>
      </c>
      <c r="HE39" s="150" t="str">
        <f>IF(Tbl.Kosten[[#This Row],[Pnr.]]=HE$7,Tbl.Kosten[[#This Row],[Te financieren]],"")</f>
        <v/>
      </c>
      <c r="HF39" s="150" t="str">
        <f>IF(Tbl.Kosten[[#This Row],[Pnr.]]=HF$7,Tbl.Kosten[[#This Row],[Te financieren]],"")</f>
        <v/>
      </c>
      <c r="HG39" s="150" t="str">
        <f>IF(Tbl.Kosten[[#This Row],[Pnr.]]=HG$7,Tbl.Kosten[[#This Row],[Te financieren]],"")</f>
        <v/>
      </c>
      <c r="HH39" s="150" t="str">
        <f>IF(Tbl.Kosten[[#This Row],[Pnr.]]=HH$7,Tbl.Kosten[[#This Row],[Te financieren]],"")</f>
        <v/>
      </c>
      <c r="HI39" s="150" t="str">
        <f>IF(Tbl.Kosten[[#This Row],[Pnr.]]=HI$7,Tbl.Kosten[[#This Row],[Te financieren]],"")</f>
        <v/>
      </c>
      <c r="HJ39" s="150" t="str">
        <f>IF(Tbl.Kosten[[#This Row],[Pnr.]]=HJ$7,Tbl.Kosten[[#This Row],[Te financieren]],"")</f>
        <v/>
      </c>
      <c r="HK39" s="150" t="str">
        <f>IF(Tbl.Kosten[[#This Row],[Pnr.]]=HK$7,Tbl.Kosten[[#This Row],[Te financieren]],"")</f>
        <v/>
      </c>
      <c r="HL39" s="150" t="str">
        <f>IF(Tbl.Kosten[[#This Row],[Pnr.]]=HL$7,Tbl.Kosten[[#This Row],[Te financieren]],"")</f>
        <v/>
      </c>
      <c r="HM39" s="150" t="str">
        <f>IF(Tbl.Kosten[[#This Row],[Pnr.]]=HM$7,Tbl.Kosten[[#This Row],[Te financieren]],"")</f>
        <v/>
      </c>
      <c r="HN39" s="150" t="str">
        <f>IF(Tbl.Kosten[[#This Row],[Pnr.]]=HN$7,Tbl.Kosten[[#This Row],[Te financieren]],"")</f>
        <v/>
      </c>
      <c r="HO39" s="150" t="str">
        <f>IF(Tbl.Kosten[[#This Row],[Pnr.]]=HO$7,Tbl.Kosten[[#This Row],[Te financieren]],"")</f>
        <v/>
      </c>
      <c r="HP39" s="150" t="str">
        <f>IF(Tbl.Kosten[[#This Row],[Pnr.]]=HP$7,Tbl.Kosten[[#This Row],[Te financieren]],"")</f>
        <v/>
      </c>
      <c r="HQ39" s="150" t="str">
        <f>IF(Tbl.Kosten[[#This Row],[Pnr.]]=HQ$7,Tbl.Kosten[[#This Row],[Te financieren]],"")</f>
        <v/>
      </c>
      <c r="HR39" s="150" t="str">
        <f>IF(Tbl.Kosten[[#This Row],[Pnr.]]=HR$7,Tbl.Kosten[[#This Row],[Te financieren]],"")</f>
        <v/>
      </c>
      <c r="HS39" s="150" t="str">
        <f>IF(Tbl.Kosten[[#This Row],[Pnr.]]=HS$7,Tbl.Kosten[[#This Row],[Te financieren]],"")</f>
        <v/>
      </c>
      <c r="HT39" s="150" t="str">
        <f>IF(Tbl.Kosten[[#This Row],[Pnr.]]=HT$7,Tbl.Kosten[[#This Row],[Te financieren]],"")</f>
        <v/>
      </c>
      <c r="HU39" s="150" t="str">
        <f>IF(Tbl.Kosten[[#This Row],[Pnr.]]=HU$7,Tbl.Kosten[[#This Row],[Te financieren]],"")</f>
        <v/>
      </c>
      <c r="HV39" s="150" t="str">
        <f>IF(Tbl.Kosten[[#This Row],[Pnr.]]=HV$7,Tbl.Kosten[[#This Row],[Te financieren]],"")</f>
        <v/>
      </c>
      <c r="HW39" s="150" t="str">
        <f>IF(Tbl.Kosten[[#This Row],[Pnr.]]=HW$7,Tbl.Kosten[[#This Row],[Te financieren]],"")</f>
        <v/>
      </c>
    </row>
    <row r="40" spans="2:231" x14ac:dyDescent="0.3">
      <c r="B40" s="134"/>
      <c r="C40" s="137"/>
      <c r="D40" s="136"/>
      <c r="E40" s="261"/>
      <c r="F40" s="135"/>
      <c r="G40" s="11" t="str">
        <f>IF(Tbl.Kosten[[#This Row],[Medewerker e/o 
functie]]&lt;&gt;"",_xlfn.XLOOKUP(Tbl.Kosten[[#This Row],[Medewerker e/o 
functie]],Tbl.Uurtarief[Medewerker en/of functie],Tbl.Uurtarief[Uurtarief],"",0,1),"")</f>
        <v/>
      </c>
      <c r="H40" s="121">
        <f>IFERROR(Tbl.Kosten[[#This Row],[Uren]]*Tbl.Kosten[[#This Row],[Uurtarief]],0)</f>
        <v>0</v>
      </c>
      <c r="I40" s="119" t="str">
        <f>IF(Tbl.Kosten[[#This Row],[Subtotaal uren]]&lt;&gt;0,_xlfn.XLOOKUP(Tbl.Kosten[[#This Row],[Medewerker e/o 
functie]],Tbl.Uurtarief[Medewerker en/of functie],Tbl.Uurtarief[Kostensoort arbeid],"",0,1),"")</f>
        <v/>
      </c>
      <c r="J40" s="137"/>
      <c r="K40" s="135"/>
      <c r="L40" s="139" t="str">
        <f>IF(Tbl.Kosten[[#This Row],[Activum]]&lt;&gt;"",_xlfn.XLOOKUP(Tbl.Kosten[[#This Row],[Activum]],Tbl.Afschrijvingskosten[Activum],Tbl.Afschrijvingskosten[Tarief per afschrijvings-eenheid],"",0,1),"")</f>
        <v/>
      </c>
      <c r="M40" s="122">
        <f>IFERROR(Tbl.Kosten[[#This Row],[Een-
heden]]*Tbl.Kosten[[#This Row],[Afschrijvings-
tarief]],0)</f>
        <v>0</v>
      </c>
      <c r="N40" s="122" t="str">
        <f>IF(Tbl.Kosten[[#This Row],[Subtotaal afschrijving]]&lt;&gt;0,Lijsten!$A$7,"")</f>
        <v/>
      </c>
      <c r="O40" s="140"/>
      <c r="P40" s="135"/>
      <c r="Q40" s="138"/>
      <c r="R40" s="122">
        <f>IFERROR(Tbl.Kosten[[#This Row],[Aantal]]*Tbl.Kosten[[#This Row],[Tarief]],0)</f>
        <v>0</v>
      </c>
      <c r="S40" s="8">
        <f>IFERROR(Tbl.Kosten[[#This Row],[Subtotaal overige kosten]]+Tbl.Kosten[[#This Row],[Subtotaal uren]]+Tbl.Kosten[[#This Row],[Subtotaal afschrijving]],0)</f>
        <v>0</v>
      </c>
      <c r="T40" s="8">
        <f>IFERROR(Tbl.Kosten[[#This Row],[Totaal kosten]]*Tbl.Kosten[[#This Row],[Subsidie%]],0)</f>
        <v>0</v>
      </c>
      <c r="U40" s="4" t="str" cm="1">
        <f t="array" ref="U40">IFERROR(_xlfn.IFS(Tbl.Kosten[[#This Row],[Subtotaal uren]]&lt;&gt;0,Tbl.Kosten[[#This Row],[Kostensoort arbeid]],Tbl.Kosten[[#This Row],[Subtotaal afschrijving]]&lt;&gt;0,Tbl.Kosten[[#This Row],[Kostensoort afschrijving]],Tbl.Kosten[[#This Row],[Subtotaal overige kosten]]&lt;&gt;0,Tbl.Kosten[[#This Row],[Kostensoort overig]]),"")</f>
        <v/>
      </c>
      <c r="V40" s="4" t="str">
        <f>IFERROR(_xlfn.XLOOKUP(Tbl.Kosten[[#This Row],[Activiteitencode]],Tbl.Activiteiten[Activiteitcode],Tbl.Activiteiten[Werkpakketcode],"",0,1),"")</f>
        <v/>
      </c>
      <c r="W40" s="4" t="str">
        <f>IFERROR(_xlfn.XLOOKUP(Tbl.Kosten[[#This Row],[Werkpakketcode]],Tbl.Werkpakketten[Werkpakketcode],Tbl.Werkpakketten[Subsidiabele activiteit],"",0,1),"")</f>
        <v/>
      </c>
      <c r="X40" s="12">
        <f>IFERROR(_xlfn.XLOOKUP(Tbl.Kosten[[#This Row],[Sanr.]],Tbl.Subsidiehoogte[SAnr.],Tbl.Subsidiehoogte[Sub. Percentage],0,0,1),0)</f>
        <v>0</v>
      </c>
      <c r="Y40" s="144" t="str">
        <f>IFERROR(_xlfn.XLOOKUP(Tbl.Kosten[[#This Row],[Partnercode]],Tbl.Projectpartners[Partnercode],Tbl.Projectpartners[PNr.],"",0,1),"")</f>
        <v>P1</v>
      </c>
      <c r="Z40" s="148">
        <f>IF(Tbl.Kosten[[#This Row],[Pnr.]]=Z$7,Tbl.Kosten[[#This Row],[Totaal kosten]],"")</f>
        <v>0</v>
      </c>
      <c r="AA40" s="148" t="str">
        <f>IF(Tbl.Kosten[[#This Row],[Pnr.]]=AA$7,Tbl.Kosten[[#This Row],[Totaal kosten]],"")</f>
        <v/>
      </c>
      <c r="AB40" s="148" t="str">
        <f>IF(Tbl.Kosten[[#This Row],[Pnr.]]=AB$7,Tbl.Kosten[[#This Row],[Totaal kosten]],"")</f>
        <v/>
      </c>
      <c r="AC40" s="148" t="str">
        <f>IF(Tbl.Kosten[[#This Row],[Pnr.]]=AC$7,Tbl.Kosten[[#This Row],[Totaal kosten]],"")</f>
        <v/>
      </c>
      <c r="AD40" s="148" t="str">
        <f>IF(Tbl.Kosten[[#This Row],[Pnr.]]=AD$7,Tbl.Kosten[[#This Row],[Totaal kosten]],"")</f>
        <v/>
      </c>
      <c r="AE40" s="148" t="str">
        <f>IF(Tbl.Kosten[[#This Row],[Pnr.]]=AE$7,Tbl.Kosten[[#This Row],[Totaal kosten]],"")</f>
        <v/>
      </c>
      <c r="AF40" s="148" t="str">
        <f>IF(Tbl.Kosten[[#This Row],[Pnr.]]=AF$7,Tbl.Kosten[[#This Row],[Totaal kosten]],"")</f>
        <v/>
      </c>
      <c r="AG40" s="148" t="str">
        <f>IF(Tbl.Kosten[[#This Row],[Pnr.]]=AG$7,Tbl.Kosten[[#This Row],[Totaal kosten]],"")</f>
        <v/>
      </c>
      <c r="AH40" s="148" t="str">
        <f>IF(Tbl.Kosten[[#This Row],[Pnr.]]=AH$7,Tbl.Kosten[[#This Row],[Totaal kosten]],"")</f>
        <v/>
      </c>
      <c r="AI40" s="148" t="str">
        <f>IF(Tbl.Kosten[[#This Row],[Pnr.]]=AI$7,Tbl.Kosten[[#This Row],[Totaal kosten]],"")</f>
        <v/>
      </c>
      <c r="AJ40" s="148" t="str">
        <f>IF(Tbl.Kosten[[#This Row],[Pnr.]]=AJ$7,Tbl.Kosten[[#This Row],[Totaal kosten]],"")</f>
        <v/>
      </c>
      <c r="AK40" s="148" t="str">
        <f>IF(Tbl.Kosten[[#This Row],[Pnr.]]=AK$7,Tbl.Kosten[[#This Row],[Totaal kosten]],"")</f>
        <v/>
      </c>
      <c r="AL40" s="148" t="str">
        <f>IF(Tbl.Kosten[[#This Row],[Pnr.]]=AL$7,Tbl.Kosten[[#This Row],[Totaal kosten]],"")</f>
        <v/>
      </c>
      <c r="AM40" s="148" t="str">
        <f>IF(Tbl.Kosten[[#This Row],[Pnr.]]=AM$7,Tbl.Kosten[[#This Row],[Totaal kosten]],"")</f>
        <v/>
      </c>
      <c r="AN40" s="148" t="str">
        <f>IF(Tbl.Kosten[[#This Row],[Pnr.]]=AN$7,Tbl.Kosten[[#This Row],[Totaal kosten]],"")</f>
        <v/>
      </c>
      <c r="AO40" s="148" t="str">
        <f>IF(Tbl.Kosten[[#This Row],[Pnr.]]=AO$7,Tbl.Kosten[[#This Row],[Totaal kosten]],"")</f>
        <v/>
      </c>
      <c r="AP40" s="148" t="str">
        <f>IF(Tbl.Kosten[[#This Row],[Pnr.]]=AP$7,Tbl.Kosten[[#This Row],[Totaal kosten]],"")</f>
        <v/>
      </c>
      <c r="AQ40" s="148" t="str">
        <f>IF(Tbl.Kosten[[#This Row],[Pnr.]]=AQ$7,Tbl.Kosten[[#This Row],[Totaal kosten]],"")</f>
        <v/>
      </c>
      <c r="AR40" s="148" t="str">
        <f>IF(Tbl.Kosten[[#This Row],[Pnr.]]=AR$7,Tbl.Kosten[[#This Row],[Totaal kosten]],"")</f>
        <v/>
      </c>
      <c r="AS40" s="148" t="str">
        <f>IF(Tbl.Kosten[[#This Row],[Pnr.]]=AS$7,Tbl.Kosten[[#This Row],[Totaal kosten]],"")</f>
        <v/>
      </c>
      <c r="AT40" s="148" t="str">
        <f>IF(Tbl.Kosten[[#This Row],[Pnr.]]=AT$7,Tbl.Kosten[[#This Row],[Totaal kosten]],"")</f>
        <v/>
      </c>
      <c r="AU40" s="148" t="str">
        <f>IF(Tbl.Kosten[[#This Row],[Pnr.]]=AU$7,Tbl.Kosten[[#This Row],[Totaal kosten]],"")</f>
        <v/>
      </c>
      <c r="AV40" s="148" t="str">
        <f>IF(Tbl.Kosten[[#This Row],[Pnr.]]=AV$7,Tbl.Kosten[[#This Row],[Totaal kosten]],"")</f>
        <v/>
      </c>
      <c r="AW40" s="148" t="str">
        <f>IF(Tbl.Kosten[[#This Row],[Pnr.]]=AW$7,Tbl.Kosten[[#This Row],[Totaal kosten]],"")</f>
        <v/>
      </c>
      <c r="AX40" s="148" t="str">
        <f>IF(Tbl.Kosten[[#This Row],[Pnr.]]=AX$7,Tbl.Kosten[[#This Row],[Totaal kosten]],"")</f>
        <v/>
      </c>
      <c r="AY40" s="148" t="str">
        <f>IF(Tbl.Kosten[[#This Row],[Pnr.]]=AY$7,Tbl.Kosten[[#This Row],[Totaal kosten]],"")</f>
        <v/>
      </c>
      <c r="AZ40" s="148" t="str">
        <f>IF(Tbl.Kosten[[#This Row],[Pnr.]]=AZ$7,Tbl.Kosten[[#This Row],[Totaal kosten]],"")</f>
        <v/>
      </c>
      <c r="BA40" s="148" t="str">
        <f>IF(Tbl.Kosten[[#This Row],[Pnr.]]=BA$7,Tbl.Kosten[[#This Row],[Totaal kosten]],"")</f>
        <v/>
      </c>
      <c r="BB40" s="148" t="str">
        <f>IF(Tbl.Kosten[[#This Row],[Pnr.]]=BB$7,Tbl.Kosten[[#This Row],[Totaal kosten]],"")</f>
        <v/>
      </c>
      <c r="BC40" s="148" t="str">
        <f>IF(Tbl.Kosten[[#This Row],[Pnr.]]=BC$7,Tbl.Kosten[[#This Row],[Totaal kosten]],"")</f>
        <v/>
      </c>
      <c r="BD40" s="148" t="str">
        <f>IF(Tbl.Kosten[[#This Row],[Pnr.]]=BD$7,Tbl.Kosten[[#This Row],[Totaal kosten]],"")</f>
        <v/>
      </c>
      <c r="BE40" s="148" t="str">
        <f>IF(Tbl.Kosten[[#This Row],[Pnr.]]=BE$7,Tbl.Kosten[[#This Row],[Totaal kosten]],"")</f>
        <v/>
      </c>
      <c r="BF40" s="148" t="str">
        <f>IF(Tbl.Kosten[[#This Row],[Pnr.]]=BF$7,Tbl.Kosten[[#This Row],[Totaal kosten]],"")</f>
        <v/>
      </c>
      <c r="BG40" s="148" t="str">
        <f>IF(Tbl.Kosten[[#This Row],[Pnr.]]=BG$7,Tbl.Kosten[[#This Row],[Totaal kosten]],"")</f>
        <v/>
      </c>
      <c r="BH40" s="148" t="str">
        <f>IF(Tbl.Kosten[[#This Row],[Pnr.]]=BH$7,Tbl.Kosten[[#This Row],[Totaal kosten]],"")</f>
        <v/>
      </c>
      <c r="BI40" s="148" t="str">
        <f>IF(Tbl.Kosten[[#This Row],[Pnr.]]=BI$7,Tbl.Kosten[[#This Row],[Totaal kosten]],"")</f>
        <v/>
      </c>
      <c r="BJ40" s="148" t="str">
        <f>IF(Tbl.Kosten[[#This Row],[Pnr.]]=BJ$7,Tbl.Kosten[[#This Row],[Totaal kosten]],"")</f>
        <v/>
      </c>
      <c r="BK40" s="148" t="str">
        <f>IF(Tbl.Kosten[[#This Row],[Pnr.]]=BK$7,Tbl.Kosten[[#This Row],[Totaal kosten]],"")</f>
        <v/>
      </c>
      <c r="BL40" s="148" t="str">
        <f>IF(Tbl.Kosten[[#This Row],[Pnr.]]=BL$7,Tbl.Kosten[[#This Row],[Totaal kosten]],"")</f>
        <v/>
      </c>
      <c r="BM40" s="148" t="str">
        <f>IF(Tbl.Kosten[[#This Row],[Pnr.]]=BM$7,Tbl.Kosten[[#This Row],[Totaal kosten]],"")</f>
        <v/>
      </c>
      <c r="BN40" s="148" t="str">
        <f>IF(Tbl.Kosten[[#This Row],[Pnr.]]=BN$7,Tbl.Kosten[[#This Row],[Totaal kosten]],"")</f>
        <v/>
      </c>
      <c r="BO40" s="148" t="str">
        <f>IF(Tbl.Kosten[[#This Row],[Pnr.]]=BO$7,Tbl.Kosten[[#This Row],[Totaal kosten]],"")</f>
        <v/>
      </c>
      <c r="BP40" s="148" t="str">
        <f>IF(Tbl.Kosten[[#This Row],[Pnr.]]=BP$7,Tbl.Kosten[[#This Row],[Totaal kosten]],"")</f>
        <v/>
      </c>
      <c r="BQ40" s="148" t="str">
        <f>IF(Tbl.Kosten[[#This Row],[Pnr.]]=BQ$7,Tbl.Kosten[[#This Row],[Totaal kosten]],"")</f>
        <v/>
      </c>
      <c r="BR40" s="148" t="str">
        <f>IF(Tbl.Kosten[[#This Row],[Pnr.]]=BR$7,Tbl.Kosten[[#This Row],[Totaal kosten]],"")</f>
        <v/>
      </c>
      <c r="BS40" s="148" t="str">
        <f>IF(Tbl.Kosten[[#This Row],[Pnr.]]=BS$7,Tbl.Kosten[[#This Row],[Totaal kosten]],"")</f>
        <v/>
      </c>
      <c r="BT40" s="148" t="str">
        <f>IF(Tbl.Kosten[[#This Row],[Pnr.]]=BT$7,Tbl.Kosten[[#This Row],[Totaal kosten]],"")</f>
        <v/>
      </c>
      <c r="BU40" s="148" t="str">
        <f>IF(Tbl.Kosten[[#This Row],[Pnr.]]=BU$7,Tbl.Kosten[[#This Row],[Totaal kosten]],"")</f>
        <v/>
      </c>
      <c r="BV40" s="148" t="str">
        <f>IF(Tbl.Kosten[[#This Row],[Pnr.]]=BV$7,Tbl.Kosten[[#This Row],[Totaal kosten]],"")</f>
        <v/>
      </c>
      <c r="BW40" s="148" t="str">
        <f>IF(Tbl.Kosten[[#This Row],[Pnr.]]=BW$7,Tbl.Kosten[[#This Row],[Totaal kosten]],"")</f>
        <v/>
      </c>
      <c r="BX40" s="148" t="str">
        <f>IFERROR(_xlfn.XLOOKUP(Tbl.Kosten[[#This Row],[Werkpakketcode]],Tbl.Werkpakketten[Werkpakketcode],Tbl.Werkpakketten[WPnr.],"",0,1),"")</f>
        <v/>
      </c>
      <c r="BY40" s="148" t="str">
        <f>IF(Tbl.Kosten[[#This Row],[WPnr.]]=BY$7,Tbl.Kosten[[#This Row],[Totaal kosten]],"")</f>
        <v/>
      </c>
      <c r="BZ40" s="148" t="str">
        <f>IF(Tbl.Kosten[[#This Row],[WPnr.]]=BZ$7,Tbl.Kosten[[#This Row],[Totaal kosten]],"")</f>
        <v/>
      </c>
      <c r="CA40" s="148" t="str">
        <f>IF(Tbl.Kosten[[#This Row],[WPnr.]]=CA$7,Tbl.Kosten[[#This Row],[Totaal kosten]],"")</f>
        <v/>
      </c>
      <c r="CB40" s="148" t="str">
        <f>IF(Tbl.Kosten[[#This Row],[WPnr.]]=CB$7,Tbl.Kosten[[#This Row],[Totaal kosten]],"")</f>
        <v/>
      </c>
      <c r="CC40" s="148" t="str">
        <f>IF(Tbl.Kosten[[#This Row],[WPnr.]]=CC$7,Tbl.Kosten[[#This Row],[Totaal kosten]],"")</f>
        <v/>
      </c>
      <c r="CD40" s="148" t="str">
        <f>IF(Tbl.Kosten[[#This Row],[WPnr.]]=CD$7,Tbl.Kosten[[#This Row],[Totaal kosten]],"")</f>
        <v/>
      </c>
      <c r="CE40" s="148" t="str">
        <f>IF(Tbl.Kosten[[#This Row],[WPnr.]]=CE$7,Tbl.Kosten[[#This Row],[Totaal kosten]],"")</f>
        <v/>
      </c>
      <c r="CF40" s="148" t="str">
        <f>IF(Tbl.Kosten[[#This Row],[WPnr.]]=CF$7,Tbl.Kosten[[#This Row],[Totaal kosten]],"")</f>
        <v/>
      </c>
      <c r="CG40" s="148" t="str">
        <f>IF(Tbl.Kosten[[#This Row],[WPnr.]]=CG$7,Tbl.Kosten[[#This Row],[Totaal kosten]],"")</f>
        <v/>
      </c>
      <c r="CH40" s="148" t="str">
        <f>IF(Tbl.Kosten[[#This Row],[WPnr.]]=CH$7,Tbl.Kosten[[#This Row],[Totaal kosten]],"")</f>
        <v/>
      </c>
      <c r="CI40" s="148" t="str">
        <f>IF(Tbl.Kosten[[#This Row],[WPnr.]]=CI$7,Tbl.Kosten[[#This Row],[Totaal kosten]],"")</f>
        <v/>
      </c>
      <c r="CJ40" s="148" t="str">
        <f>IF(Tbl.Kosten[[#This Row],[WPnr.]]=CJ$7,Tbl.Kosten[[#This Row],[Totaal kosten]],"")</f>
        <v/>
      </c>
      <c r="CK40" s="148" t="str">
        <f>IF(Tbl.Kosten[[#This Row],[WPnr.]]=CK$7,Tbl.Kosten[[#This Row],[Totaal kosten]],"")</f>
        <v/>
      </c>
      <c r="CL40" s="148" t="str">
        <f>IF(Tbl.Kosten[[#This Row],[WPnr.]]=CL$7,Tbl.Kosten[[#This Row],[Totaal kosten]],"")</f>
        <v/>
      </c>
      <c r="CM40" s="148" t="str">
        <f>IF(Tbl.Kosten[[#This Row],[WPnr.]]=CM$7,Tbl.Kosten[[#This Row],[Totaal kosten]],"")</f>
        <v/>
      </c>
      <c r="CN40" s="148" t="str">
        <f>IF(Tbl.Kosten[[#This Row],[WPnr.]]=CN$7,Tbl.Kosten[[#This Row],[Totaal kosten]],"")</f>
        <v/>
      </c>
      <c r="CO40" s="148" t="str">
        <f>IF(Tbl.Kosten[[#This Row],[WPnr.]]=CO$7,Tbl.Kosten[[#This Row],[Totaal kosten]],"")</f>
        <v/>
      </c>
      <c r="CP40" s="148" t="str">
        <f>IF(Tbl.Kosten[[#This Row],[WPnr.]]=CP$7,Tbl.Kosten[[#This Row],[Totaal kosten]],"")</f>
        <v/>
      </c>
      <c r="CQ40" s="148" t="str">
        <f>IF(Tbl.Kosten[[#This Row],[WPnr.]]=CQ$7,Tbl.Kosten[[#This Row],[Totaal kosten]],"")</f>
        <v/>
      </c>
      <c r="CR40" s="148" t="str">
        <f>IF(Tbl.Kosten[[#This Row],[WPnr.]]=CR$7,Tbl.Kosten[[#This Row],[Totaal kosten]],"")</f>
        <v/>
      </c>
      <c r="CS40" s="148" t="str">
        <f>IF(Tbl.Kosten[[#This Row],[WPnr.]]=CS$7,Tbl.Kosten[[#This Row],[Totaal kosten]],"")</f>
        <v/>
      </c>
      <c r="CT40" s="148" t="str">
        <f>IF(Tbl.Kosten[[#This Row],[WPnr.]]=CT$7,Tbl.Kosten[[#This Row],[Totaal kosten]],"")</f>
        <v/>
      </c>
      <c r="CU40" s="148" t="str">
        <f>IF(Tbl.Kosten[[#This Row],[WPnr.]]=CU$7,Tbl.Kosten[[#This Row],[Totaal kosten]],"")</f>
        <v/>
      </c>
      <c r="CV40" s="148" t="str">
        <f>IF(Tbl.Kosten[[#This Row],[WPnr.]]=CV$7,Tbl.Kosten[[#This Row],[Totaal kosten]],"")</f>
        <v/>
      </c>
      <c r="CW40" s="148" t="str">
        <f>IF(Tbl.Kosten[[#This Row],[WPnr.]]=CW$7,Tbl.Kosten[[#This Row],[Totaal kosten]],"")</f>
        <v/>
      </c>
      <c r="CX40" s="148" t="str">
        <f>IF(Tbl.Kosten[[#This Row],[WPnr.]]=CX$7,Tbl.Kosten[[#This Row],[Totaal kosten]],"")</f>
        <v/>
      </c>
      <c r="CY40" s="148" t="str">
        <f>IF(Tbl.Kosten[[#This Row],[WPnr.]]=CY$7,Tbl.Kosten[[#This Row],[Totaal kosten]],"")</f>
        <v/>
      </c>
      <c r="CZ40" s="148" t="str">
        <f>IF(Tbl.Kosten[[#This Row],[WPnr.]]=CZ$7,Tbl.Kosten[[#This Row],[Totaal kosten]],"")</f>
        <v/>
      </c>
      <c r="DA40" s="148" t="str">
        <f>IF(Tbl.Kosten[[#This Row],[WPnr.]]=DA$7,Tbl.Kosten[[#This Row],[Totaal kosten]],"")</f>
        <v/>
      </c>
      <c r="DB40" s="148" t="str">
        <f>IF(Tbl.Kosten[[#This Row],[WPnr.]]=DB$7,Tbl.Kosten[[#This Row],[Totaal kosten]],"")</f>
        <v/>
      </c>
      <c r="DC40" s="148" t="str">
        <f>IF(Tbl.Kosten[[#This Row],[WPnr.]]=DC$7,Tbl.Kosten[[#This Row],[Totaal kosten]],"")</f>
        <v/>
      </c>
      <c r="DD40" s="148" t="str">
        <f>IF(Tbl.Kosten[[#This Row],[WPnr.]]=DD$7,Tbl.Kosten[[#This Row],[Totaal kosten]],"")</f>
        <v/>
      </c>
      <c r="DE40" s="148" t="str">
        <f>IF(Tbl.Kosten[[#This Row],[WPnr.]]=DE$7,Tbl.Kosten[[#This Row],[Totaal kosten]],"")</f>
        <v/>
      </c>
      <c r="DF40" s="148" t="str">
        <f>IF(Tbl.Kosten[[#This Row],[WPnr.]]=DF$7,Tbl.Kosten[[#This Row],[Totaal kosten]],"")</f>
        <v/>
      </c>
      <c r="DG40" s="148" t="str">
        <f>IF(Tbl.Kosten[[#This Row],[WPnr.]]=DG$7,Tbl.Kosten[[#This Row],[Totaal kosten]],"")</f>
        <v/>
      </c>
      <c r="DH40" s="148" t="str">
        <f>IF(Tbl.Kosten[[#This Row],[WPnr.]]=DH$7,Tbl.Kosten[[#This Row],[Totaal kosten]],"")</f>
        <v/>
      </c>
      <c r="DI40" s="148" t="str">
        <f>IF(Tbl.Kosten[[#This Row],[WPnr.]]=DI$7,Tbl.Kosten[[#This Row],[Totaal kosten]],"")</f>
        <v/>
      </c>
      <c r="DJ40" s="148" t="str">
        <f>IF(Tbl.Kosten[[#This Row],[WPnr.]]=DJ$7,Tbl.Kosten[[#This Row],[Totaal kosten]],"")</f>
        <v/>
      </c>
      <c r="DK40" s="148" t="str">
        <f>IF(Tbl.Kosten[[#This Row],[WPnr.]]=DK$7,Tbl.Kosten[[#This Row],[Totaal kosten]],"")</f>
        <v/>
      </c>
      <c r="DL40" s="148" t="str">
        <f>IF(Tbl.Kosten[[#This Row],[WPnr.]]=DL$7,Tbl.Kosten[[#This Row],[Totaal kosten]],"")</f>
        <v/>
      </c>
      <c r="DM40" s="148" t="str">
        <f>IF(Tbl.Kosten[[#This Row],[WPnr.]]=DM$7,Tbl.Kosten[[#This Row],[Totaal kosten]],"")</f>
        <v/>
      </c>
      <c r="DN40" s="148" t="str">
        <f>IF(Tbl.Kosten[[#This Row],[WPnr.]]=DN$7,Tbl.Kosten[[#This Row],[Totaal kosten]],"")</f>
        <v/>
      </c>
      <c r="DO40" s="148" t="str">
        <f>IF(Tbl.Kosten[[#This Row],[WPnr.]]=DO$7,Tbl.Kosten[[#This Row],[Totaal kosten]],"")</f>
        <v/>
      </c>
      <c r="DP40" s="148" t="str">
        <f>IF(Tbl.Kosten[[#This Row],[WPnr.]]=DP$7,Tbl.Kosten[[#This Row],[Totaal kosten]],"")</f>
        <v/>
      </c>
      <c r="DQ40" s="148" t="str">
        <f>IF(Tbl.Kosten[[#This Row],[WPnr.]]=DQ$7,Tbl.Kosten[[#This Row],[Totaal kosten]],"")</f>
        <v/>
      </c>
      <c r="DR40" s="148" t="str">
        <f>IF(Tbl.Kosten[[#This Row],[WPnr.]]=DR$7,Tbl.Kosten[[#This Row],[Totaal kosten]],"")</f>
        <v/>
      </c>
      <c r="DS40" s="148" t="str">
        <f>IF(Tbl.Kosten[[#This Row],[WPnr.]]=DS$7,Tbl.Kosten[[#This Row],[Totaal kosten]],"")</f>
        <v/>
      </c>
      <c r="DT40" s="148" t="str">
        <f>IF(Tbl.Kosten[[#This Row],[WPnr.]]=DT$7,Tbl.Kosten[[#This Row],[Totaal kosten]],"")</f>
        <v/>
      </c>
      <c r="DU40" s="148" t="str">
        <f>IF(Tbl.Kosten[[#This Row],[WPnr.]]=DU$7,Tbl.Kosten[[#This Row],[Totaal kosten]],"")</f>
        <v/>
      </c>
      <c r="DV40" s="148" t="str">
        <f>IF(Tbl.Kosten[[#This Row],[WPnr.]]=DV$7,Tbl.Kosten[[#This Row],[Totaal kosten]],"")</f>
        <v/>
      </c>
      <c r="DW40" s="150" t="str">
        <f>IFERROR(_xlfn.XLOOKUP(Tbl.Kosten[[#This Row],[Kostensoort]],Tbl.Kostensoorten[Kostensoorten],Tbl.Kostensoorten[KSnr.],"",0,1),"")</f>
        <v/>
      </c>
      <c r="DX40" s="150" t="str">
        <f>IF(Tbl.Kosten[[#This Row],[KSnr.]]=DX$7,Tbl.Kosten[[#This Row],[Totaal kosten]],"")</f>
        <v/>
      </c>
      <c r="DY40" s="150" t="str">
        <f>IF(Tbl.Kosten[[#This Row],[KSnr.]]=DY$7,Tbl.Kosten[[#This Row],[Totaal kosten]],"")</f>
        <v/>
      </c>
      <c r="DZ40" s="150" t="str">
        <f>IF(Tbl.Kosten[[#This Row],[KSnr.]]=DZ$7,Tbl.Kosten[[#This Row],[Totaal kosten]],"")</f>
        <v/>
      </c>
      <c r="EA40" s="150" t="str">
        <f>IF(Tbl.Kosten[[#This Row],[KSnr.]]=EA$7,Tbl.Kosten[[#This Row],[Totaal kosten]],"")</f>
        <v/>
      </c>
      <c r="EB40" s="150" t="str">
        <f>IF(Tbl.Kosten[[#This Row],[KSnr.]]=EB$7,Tbl.Kosten[[#This Row],[Totaal kosten]],"")</f>
        <v/>
      </c>
      <c r="EC40" s="150" t="str">
        <f>IF(Tbl.Kosten[[#This Row],[KSnr.]]=EC$7,Tbl.Kosten[[#This Row],[Totaal kosten]],"")</f>
        <v/>
      </c>
      <c r="ED40" s="150" t="str">
        <f>IF(Tbl.Kosten[[#This Row],[KSnr.]]=ED$7,Tbl.Kosten[[#This Row],[Totaal kosten]],"")</f>
        <v/>
      </c>
      <c r="EE40" s="150" t="str">
        <f>IF(Tbl.Kosten[[#This Row],[KSnr.]]=EE$7,Tbl.Kosten[[#This Row],[Totaal kosten]],"")</f>
        <v/>
      </c>
      <c r="EF40" s="150" t="str">
        <f>IF(Tbl.Kosten[[#This Row],[KSnr.]]=EF$7,Tbl.Kosten[[#This Row],[Totaal kosten]],"")</f>
        <v/>
      </c>
      <c r="EG40" s="150" t="str">
        <f>IF(Tbl.Kosten[[#This Row],[KSnr.]]=EG$7,Tbl.Kosten[[#This Row],[Totaal kosten]],"")</f>
        <v/>
      </c>
      <c r="EH40" s="150" t="str">
        <f>IF(Tbl.Kosten[[#This Row],[KSnr.]]=EH$7,Tbl.Kosten[[#This Row],[Totaal kosten]],"")</f>
        <v/>
      </c>
      <c r="EI40" s="150" t="str">
        <f>IF(Tbl.Kosten[[#This Row],[KSnr.]]=EI$7,Tbl.Kosten[[#This Row],[Totaal kosten]],"")</f>
        <v/>
      </c>
      <c r="EJ40" s="150" t="str">
        <f>IF(Tbl.Kosten[[#This Row],[KSnr.]]=EJ$7,Tbl.Kosten[[#This Row],[Totaal kosten]],"")</f>
        <v/>
      </c>
      <c r="EK40" s="150" t="str">
        <f>IF(Tbl.Kosten[[#This Row],[KSnr.]]=EK$7,Tbl.Kosten[[#This Row],[Totaal kosten]],"")</f>
        <v/>
      </c>
      <c r="EL40" s="150" t="str">
        <f>IF(Tbl.Kosten[[#This Row],[KSnr.]]=EL$7,Tbl.Kosten[[#This Row],[Totaal kosten]],"")</f>
        <v/>
      </c>
      <c r="EM40" s="150" t="str">
        <f>IF(Tbl.Kosten[[#This Row],[KSnr.]]=EM$7,Tbl.Kosten[[#This Row],[Totaal kosten]],"")</f>
        <v/>
      </c>
      <c r="EN40" s="150" t="str">
        <f>IF(Tbl.Kosten[[#This Row],[KSnr.]]=EN$7,Tbl.Kosten[[#This Row],[Totaal kosten]],"")</f>
        <v/>
      </c>
      <c r="EO40" s="150" t="str">
        <f>IF(Tbl.Kosten[[#This Row],[KSnr.]]=EO$7,Tbl.Kosten[[#This Row],[Totaal kosten]],"")</f>
        <v/>
      </c>
      <c r="EP40" s="150" t="str">
        <f>IF(Tbl.Kosten[[#This Row],[KSnr.]]=EP$7,Tbl.Kosten[[#This Row],[Totaal kosten]],"")</f>
        <v/>
      </c>
      <c r="EQ40" s="150" t="str">
        <f>IF(Tbl.Kosten[[#This Row],[KSnr.]]=EQ$7,Tbl.Kosten[[#This Row],[Totaal kosten]],"")</f>
        <v/>
      </c>
      <c r="ER40" s="144" t="str">
        <f>IFERROR(_xlfn.XLOOKUP(Tbl.Kosten[[#This Row],[Subsidieactiviteit]],Tbl.Subsidiehoogte[Subsidieactiviteit],Tbl.Subsidiehoogte[SAnr.],"",0,1),"")</f>
        <v/>
      </c>
      <c r="ES40" s="150" t="str">
        <f>IF(Tbl.Kosten[[#This Row],[Sanr.]]=ES$7,Tbl.Kosten[[#This Row],[Totaal kosten]],"")</f>
        <v/>
      </c>
      <c r="ET40" s="150" t="str">
        <f>IF(Tbl.Kosten[[#This Row],[Sanr.]]=ET$7,Tbl.Kosten[[#This Row],[Totaal kosten]],"")</f>
        <v/>
      </c>
      <c r="EU40" s="150" t="str">
        <f>IF(Tbl.Kosten[[#This Row],[Sanr.]]=EU$7,Tbl.Kosten[[#This Row],[Totaal kosten]],"")</f>
        <v/>
      </c>
      <c r="EV40" s="150" t="str">
        <f>IF(Tbl.Kosten[[#This Row],[Sanr.]]=EV$7,Tbl.Kosten[[#This Row],[Totaal kosten]],"")</f>
        <v/>
      </c>
      <c r="EW40" s="150" t="str">
        <f>IF(Tbl.Kosten[[#This Row],[Sanr.]]=EW$7,Tbl.Kosten[[#This Row],[Totaal kosten]],"")</f>
        <v/>
      </c>
      <c r="EX40" s="150" t="str">
        <f>IF(Tbl.Kosten[[#This Row],[Sanr.]]=EX$7,Tbl.Kosten[[#This Row],[Totaal kosten]],"")</f>
        <v/>
      </c>
      <c r="EY40" s="150" t="str">
        <f>IF(Tbl.Kosten[[#This Row],[Sanr.]]=EY$7,Tbl.Kosten[[#This Row],[Totaal kosten]],"")</f>
        <v/>
      </c>
      <c r="EZ40" s="150" t="str">
        <f>IF(Tbl.Kosten[[#This Row],[Sanr.]]=EZ$7,Tbl.Kosten[[#This Row],[Totaal kosten]],"")</f>
        <v/>
      </c>
      <c r="FA40" s="150" t="str">
        <f>IF(Tbl.Kosten[[#This Row],[Sanr.]]=FA$7,Tbl.Kosten[[#This Row],[Totaal kosten]],"")</f>
        <v/>
      </c>
      <c r="FB40" s="150" t="str">
        <f>IF(Tbl.Kosten[[#This Row],[Sanr.]]=FB$7,Tbl.Kosten[[#This Row],[Totaal kosten]],"")</f>
        <v/>
      </c>
      <c r="FC40" s="150" t="str">
        <f>IF(Tbl.Kosten[[#This Row],[Sanr.]]=FC$7,Tbl.Kosten[[#This Row],[Totaal kosten]],"")</f>
        <v/>
      </c>
      <c r="FD40" s="150" t="str">
        <f>IF(Tbl.Kosten[[#This Row],[Sanr.]]=FD$7,Tbl.Kosten[[#This Row],[Totaal kosten]],"")</f>
        <v/>
      </c>
      <c r="FE40" s="150" t="str">
        <f>IF(Tbl.Kosten[[#This Row],[Sanr.]]=FE$7,Tbl.Kosten[[#This Row],[Totaal kosten]],"")</f>
        <v/>
      </c>
      <c r="FF40" s="150" t="str">
        <f>IF(Tbl.Kosten[[#This Row],[Sanr.]]=FF$7,Tbl.Kosten[[#This Row],[Totaal kosten]],"")</f>
        <v/>
      </c>
      <c r="FG40" s="150" t="str">
        <f>IF(Tbl.Kosten[[#This Row],[Sanr.]]=FG$7,Tbl.Kosten[[#This Row],[Totaal kosten]],"")</f>
        <v/>
      </c>
      <c r="FH40" s="150" t="str">
        <f>IF(Tbl.Kosten[[#This Row],[Sanr.]]=FH$7,Tbl.Kosten[[#This Row],[Totaal kosten]],"")</f>
        <v/>
      </c>
      <c r="FI40" s="150" t="str">
        <f>IF(Tbl.Kosten[[#This Row],[Sanr.]]=FI$7,Tbl.Kosten[[#This Row],[Totaal kosten]],"")</f>
        <v/>
      </c>
      <c r="FJ40" s="150" t="str">
        <f>IF(Tbl.Kosten[[#This Row],[Sanr.]]=FJ$7,Tbl.Kosten[[#This Row],[Totaal kosten]],"")</f>
        <v/>
      </c>
      <c r="FK40" s="150" t="str">
        <f>IF(Tbl.Kosten[[#This Row],[Sanr.]]=FK$7,Tbl.Kosten[[#This Row],[Totaal kosten]],"")</f>
        <v/>
      </c>
      <c r="FL40" s="150" t="str">
        <f>IF(Tbl.Kosten[[#This Row],[Sanr.]]=FL$7,Tbl.Kosten[[#This Row],[Totaal kosten]],"")</f>
        <v/>
      </c>
      <c r="FM40" s="150" t="str">
        <f>IF(Tbl.Kosten[[#This Row],[Sanr.]]=FM$7,Tbl.Kosten[[#This Row],[Totaal kosten]],"")</f>
        <v/>
      </c>
      <c r="FN40" s="150" t="str">
        <f>IF(Tbl.Kosten[[#This Row],[Sanr.]]=FN$7,Tbl.Kosten[[#This Row],[Totaal kosten]],"")</f>
        <v/>
      </c>
      <c r="FO40" s="150" t="str">
        <f>IF(Tbl.Kosten[[#This Row],[Sanr.]]=FO$7,Tbl.Kosten[[#This Row],[Totaal kosten]],"")</f>
        <v/>
      </c>
      <c r="FP40" s="150" t="str">
        <f>IF(Tbl.Kosten[[#This Row],[Sanr.]]=FP$7,Tbl.Kosten[[#This Row],[Totaal kosten]],"")</f>
        <v/>
      </c>
      <c r="FQ40" s="150" t="str">
        <f>IF(Tbl.Kosten[[#This Row],[Sanr.]]=FQ$7,Tbl.Kosten[[#This Row],[Totaal kosten]],"")</f>
        <v/>
      </c>
      <c r="FR40" s="150" t="str">
        <f>IF(Tbl.Kosten[[#This Row],[Sanr.]]=FR$7,Tbl.Kosten[[#This Row],[Totaal kosten]],"")</f>
        <v/>
      </c>
      <c r="FS40" s="150" t="str">
        <f>IF(Tbl.Kosten[[#This Row],[Sanr.]]=FS$7,Tbl.Kosten[[#This Row],[Totaal kosten]],"")</f>
        <v/>
      </c>
      <c r="FT40" s="150" t="str">
        <f>IF(Tbl.Kosten[[#This Row],[Sanr.]]=FT$7,Tbl.Kosten[[#This Row],[Totaal kosten]],"")</f>
        <v/>
      </c>
      <c r="FU40" s="150" t="str">
        <f>IF(Tbl.Kosten[[#This Row],[Sanr.]]=FU$7,Tbl.Kosten[[#This Row],[Totaal kosten]],"")</f>
        <v/>
      </c>
      <c r="FV40" s="150" t="str">
        <f>IF(Tbl.Kosten[[#This Row],[Sanr.]]=FV$7,Tbl.Kosten[[#This Row],[Totaal kosten]],"")</f>
        <v/>
      </c>
      <c r="FW40" s="150" t="str">
        <f>IFERROR(_xlfn.XLOOKUP(Tbl.Kosten[[#This Row],[Activiteitencode]],Tbl.Activiteiten[Activiteitcode],Tbl.Activiteiten[Anr.],"",0,1),"")</f>
        <v/>
      </c>
      <c r="FX40" s="169" t="str">
        <f>_xlfn.CONCAT(Tbl.Kosten[[#This Row],[Pnr.]],Tbl.Kosten[[#This Row],[Sanr.]])</f>
        <v>P1</v>
      </c>
      <c r="FY40" s="150">
        <f>Tbl.Kosten[[#This Row],[Totaal kosten]]-Tbl.Kosten[[#This Row],[Subsidie]]</f>
        <v>0</v>
      </c>
      <c r="FZ40" s="150">
        <f>IF(Tbl.Kosten[[#This Row],[Pnr.]]=FZ$7,Tbl.Kosten[[#This Row],[Te financieren]],"")</f>
        <v>0</v>
      </c>
      <c r="GA40" s="150" t="str">
        <f>IF(Tbl.Kosten[[#This Row],[Pnr.]]=GA$7,Tbl.Kosten[[#This Row],[Te financieren]],"")</f>
        <v/>
      </c>
      <c r="GB40" s="150" t="str">
        <f>IF(Tbl.Kosten[[#This Row],[Pnr.]]=GB$7,Tbl.Kosten[[#This Row],[Te financieren]],"")</f>
        <v/>
      </c>
      <c r="GC40" s="150" t="str">
        <f>IF(Tbl.Kosten[[#This Row],[Pnr.]]=GC$7,Tbl.Kosten[[#This Row],[Te financieren]],"")</f>
        <v/>
      </c>
      <c r="GD40" s="150" t="str">
        <f>IF(Tbl.Kosten[[#This Row],[Pnr.]]=GD$7,Tbl.Kosten[[#This Row],[Te financieren]],"")</f>
        <v/>
      </c>
      <c r="GE40" s="150" t="str">
        <f>IF(Tbl.Kosten[[#This Row],[Pnr.]]=GE$7,Tbl.Kosten[[#This Row],[Te financieren]],"")</f>
        <v/>
      </c>
      <c r="GF40" s="150" t="str">
        <f>IF(Tbl.Kosten[[#This Row],[Pnr.]]=GF$7,Tbl.Kosten[[#This Row],[Te financieren]],"")</f>
        <v/>
      </c>
      <c r="GG40" s="150" t="str">
        <f>IF(Tbl.Kosten[[#This Row],[Pnr.]]=GG$7,Tbl.Kosten[[#This Row],[Te financieren]],"")</f>
        <v/>
      </c>
      <c r="GH40" s="150" t="str">
        <f>IF(Tbl.Kosten[[#This Row],[Pnr.]]=GH$7,Tbl.Kosten[[#This Row],[Te financieren]],"")</f>
        <v/>
      </c>
      <c r="GI40" s="150" t="str">
        <f>IF(Tbl.Kosten[[#This Row],[Pnr.]]=GI$7,Tbl.Kosten[[#This Row],[Te financieren]],"")</f>
        <v/>
      </c>
      <c r="GJ40" s="150" t="str">
        <f>IF(Tbl.Kosten[[#This Row],[Pnr.]]=GJ$7,Tbl.Kosten[[#This Row],[Te financieren]],"")</f>
        <v/>
      </c>
      <c r="GK40" s="150" t="str">
        <f>IF(Tbl.Kosten[[#This Row],[Pnr.]]=GK$7,Tbl.Kosten[[#This Row],[Te financieren]],"")</f>
        <v/>
      </c>
      <c r="GL40" s="150" t="str">
        <f>IF(Tbl.Kosten[[#This Row],[Pnr.]]=GL$7,Tbl.Kosten[[#This Row],[Te financieren]],"")</f>
        <v/>
      </c>
      <c r="GM40" s="150" t="str">
        <f>IF(Tbl.Kosten[[#This Row],[Pnr.]]=GM$7,Tbl.Kosten[[#This Row],[Te financieren]],"")</f>
        <v/>
      </c>
      <c r="GN40" s="150" t="str">
        <f>IF(Tbl.Kosten[[#This Row],[Pnr.]]=GN$7,Tbl.Kosten[[#This Row],[Te financieren]],"")</f>
        <v/>
      </c>
      <c r="GO40" s="150" t="str">
        <f>IF(Tbl.Kosten[[#This Row],[Pnr.]]=GO$7,Tbl.Kosten[[#This Row],[Te financieren]],"")</f>
        <v/>
      </c>
      <c r="GP40" s="150" t="str">
        <f>IF(Tbl.Kosten[[#This Row],[Pnr.]]=GP$7,Tbl.Kosten[[#This Row],[Te financieren]],"")</f>
        <v/>
      </c>
      <c r="GQ40" s="150" t="str">
        <f>IF(Tbl.Kosten[[#This Row],[Pnr.]]=GQ$7,Tbl.Kosten[[#This Row],[Te financieren]],"")</f>
        <v/>
      </c>
      <c r="GR40" s="150" t="str">
        <f>IF(Tbl.Kosten[[#This Row],[Pnr.]]=GR$7,Tbl.Kosten[[#This Row],[Te financieren]],"")</f>
        <v/>
      </c>
      <c r="GS40" s="150" t="str">
        <f>IF(Tbl.Kosten[[#This Row],[Pnr.]]=GS$7,Tbl.Kosten[[#This Row],[Te financieren]],"")</f>
        <v/>
      </c>
      <c r="GT40" s="150" t="str">
        <f>IF(Tbl.Kosten[[#This Row],[Pnr.]]=GT$7,Tbl.Kosten[[#This Row],[Te financieren]],"")</f>
        <v/>
      </c>
      <c r="GU40" s="150" t="str">
        <f>IF(Tbl.Kosten[[#This Row],[Pnr.]]=GU$7,Tbl.Kosten[[#This Row],[Te financieren]],"")</f>
        <v/>
      </c>
      <c r="GV40" s="150" t="str">
        <f>IF(Tbl.Kosten[[#This Row],[Pnr.]]=GV$7,Tbl.Kosten[[#This Row],[Te financieren]],"")</f>
        <v/>
      </c>
      <c r="GW40" s="150" t="str">
        <f>IF(Tbl.Kosten[[#This Row],[Pnr.]]=GW$7,Tbl.Kosten[[#This Row],[Te financieren]],"")</f>
        <v/>
      </c>
      <c r="GX40" s="150" t="str">
        <f>IF(Tbl.Kosten[[#This Row],[Pnr.]]=GX$7,Tbl.Kosten[[#This Row],[Te financieren]],"")</f>
        <v/>
      </c>
      <c r="GY40" s="150" t="str">
        <f>IF(Tbl.Kosten[[#This Row],[Pnr.]]=GY$7,Tbl.Kosten[[#This Row],[Te financieren]],"")</f>
        <v/>
      </c>
      <c r="GZ40" s="150" t="str">
        <f>IF(Tbl.Kosten[[#This Row],[Pnr.]]=GZ$7,Tbl.Kosten[[#This Row],[Te financieren]],"")</f>
        <v/>
      </c>
      <c r="HA40" s="150" t="str">
        <f>IF(Tbl.Kosten[[#This Row],[Pnr.]]=HA$7,Tbl.Kosten[[#This Row],[Te financieren]],"")</f>
        <v/>
      </c>
      <c r="HB40" s="150" t="str">
        <f>IF(Tbl.Kosten[[#This Row],[Pnr.]]=HB$7,Tbl.Kosten[[#This Row],[Te financieren]],"")</f>
        <v/>
      </c>
      <c r="HC40" s="150" t="str">
        <f>IF(Tbl.Kosten[[#This Row],[Pnr.]]=HC$7,Tbl.Kosten[[#This Row],[Te financieren]],"")</f>
        <v/>
      </c>
      <c r="HD40" s="150" t="str">
        <f>IF(Tbl.Kosten[[#This Row],[Pnr.]]=HD$7,Tbl.Kosten[[#This Row],[Te financieren]],"")</f>
        <v/>
      </c>
      <c r="HE40" s="150" t="str">
        <f>IF(Tbl.Kosten[[#This Row],[Pnr.]]=HE$7,Tbl.Kosten[[#This Row],[Te financieren]],"")</f>
        <v/>
      </c>
      <c r="HF40" s="150" t="str">
        <f>IF(Tbl.Kosten[[#This Row],[Pnr.]]=HF$7,Tbl.Kosten[[#This Row],[Te financieren]],"")</f>
        <v/>
      </c>
      <c r="HG40" s="150" t="str">
        <f>IF(Tbl.Kosten[[#This Row],[Pnr.]]=HG$7,Tbl.Kosten[[#This Row],[Te financieren]],"")</f>
        <v/>
      </c>
      <c r="HH40" s="150" t="str">
        <f>IF(Tbl.Kosten[[#This Row],[Pnr.]]=HH$7,Tbl.Kosten[[#This Row],[Te financieren]],"")</f>
        <v/>
      </c>
      <c r="HI40" s="150" t="str">
        <f>IF(Tbl.Kosten[[#This Row],[Pnr.]]=HI$7,Tbl.Kosten[[#This Row],[Te financieren]],"")</f>
        <v/>
      </c>
      <c r="HJ40" s="150" t="str">
        <f>IF(Tbl.Kosten[[#This Row],[Pnr.]]=HJ$7,Tbl.Kosten[[#This Row],[Te financieren]],"")</f>
        <v/>
      </c>
      <c r="HK40" s="150" t="str">
        <f>IF(Tbl.Kosten[[#This Row],[Pnr.]]=HK$7,Tbl.Kosten[[#This Row],[Te financieren]],"")</f>
        <v/>
      </c>
      <c r="HL40" s="150" t="str">
        <f>IF(Tbl.Kosten[[#This Row],[Pnr.]]=HL$7,Tbl.Kosten[[#This Row],[Te financieren]],"")</f>
        <v/>
      </c>
      <c r="HM40" s="150" t="str">
        <f>IF(Tbl.Kosten[[#This Row],[Pnr.]]=HM$7,Tbl.Kosten[[#This Row],[Te financieren]],"")</f>
        <v/>
      </c>
      <c r="HN40" s="150" t="str">
        <f>IF(Tbl.Kosten[[#This Row],[Pnr.]]=HN$7,Tbl.Kosten[[#This Row],[Te financieren]],"")</f>
        <v/>
      </c>
      <c r="HO40" s="150" t="str">
        <f>IF(Tbl.Kosten[[#This Row],[Pnr.]]=HO$7,Tbl.Kosten[[#This Row],[Te financieren]],"")</f>
        <v/>
      </c>
      <c r="HP40" s="150" t="str">
        <f>IF(Tbl.Kosten[[#This Row],[Pnr.]]=HP$7,Tbl.Kosten[[#This Row],[Te financieren]],"")</f>
        <v/>
      </c>
      <c r="HQ40" s="150" t="str">
        <f>IF(Tbl.Kosten[[#This Row],[Pnr.]]=HQ$7,Tbl.Kosten[[#This Row],[Te financieren]],"")</f>
        <v/>
      </c>
      <c r="HR40" s="150" t="str">
        <f>IF(Tbl.Kosten[[#This Row],[Pnr.]]=HR$7,Tbl.Kosten[[#This Row],[Te financieren]],"")</f>
        <v/>
      </c>
      <c r="HS40" s="150" t="str">
        <f>IF(Tbl.Kosten[[#This Row],[Pnr.]]=HS$7,Tbl.Kosten[[#This Row],[Te financieren]],"")</f>
        <v/>
      </c>
      <c r="HT40" s="150" t="str">
        <f>IF(Tbl.Kosten[[#This Row],[Pnr.]]=HT$7,Tbl.Kosten[[#This Row],[Te financieren]],"")</f>
        <v/>
      </c>
      <c r="HU40" s="150" t="str">
        <f>IF(Tbl.Kosten[[#This Row],[Pnr.]]=HU$7,Tbl.Kosten[[#This Row],[Te financieren]],"")</f>
        <v/>
      </c>
      <c r="HV40" s="150" t="str">
        <f>IF(Tbl.Kosten[[#This Row],[Pnr.]]=HV$7,Tbl.Kosten[[#This Row],[Te financieren]],"")</f>
        <v/>
      </c>
      <c r="HW40" s="150" t="str">
        <f>IF(Tbl.Kosten[[#This Row],[Pnr.]]=HW$7,Tbl.Kosten[[#This Row],[Te financieren]],"")</f>
        <v/>
      </c>
    </row>
    <row r="41" spans="2:231" x14ac:dyDescent="0.3">
      <c r="B41" s="134"/>
      <c r="C41" s="137"/>
      <c r="D41" s="136"/>
      <c r="E41" s="261"/>
      <c r="F41" s="135"/>
      <c r="G41" s="11" t="str">
        <f>IF(Tbl.Kosten[[#This Row],[Medewerker e/o 
functie]]&lt;&gt;"",_xlfn.XLOOKUP(Tbl.Kosten[[#This Row],[Medewerker e/o 
functie]],Tbl.Uurtarief[Medewerker en/of functie],Tbl.Uurtarief[Uurtarief],"",0,1),"")</f>
        <v/>
      </c>
      <c r="H41" s="121">
        <f>IFERROR(Tbl.Kosten[[#This Row],[Uren]]*Tbl.Kosten[[#This Row],[Uurtarief]],0)</f>
        <v>0</v>
      </c>
      <c r="I41" s="119" t="str">
        <f>IF(Tbl.Kosten[[#This Row],[Subtotaal uren]]&lt;&gt;0,_xlfn.XLOOKUP(Tbl.Kosten[[#This Row],[Medewerker e/o 
functie]],Tbl.Uurtarief[Medewerker en/of functie],Tbl.Uurtarief[Kostensoort arbeid],"",0,1),"")</f>
        <v/>
      </c>
      <c r="J41" s="137"/>
      <c r="K41" s="135"/>
      <c r="L41" s="139" t="str">
        <f>IF(Tbl.Kosten[[#This Row],[Activum]]&lt;&gt;"",_xlfn.XLOOKUP(Tbl.Kosten[[#This Row],[Activum]],Tbl.Afschrijvingskosten[Activum],Tbl.Afschrijvingskosten[Tarief per afschrijvings-eenheid],"",0,1),"")</f>
        <v/>
      </c>
      <c r="M41" s="122">
        <f>IFERROR(Tbl.Kosten[[#This Row],[Een-
heden]]*Tbl.Kosten[[#This Row],[Afschrijvings-
tarief]],0)</f>
        <v>0</v>
      </c>
      <c r="N41" s="122" t="str">
        <f>IF(Tbl.Kosten[[#This Row],[Subtotaal afschrijving]]&lt;&gt;0,Lijsten!$A$7,"")</f>
        <v/>
      </c>
      <c r="O41" s="140"/>
      <c r="P41" s="135"/>
      <c r="Q41" s="138"/>
      <c r="R41" s="122">
        <f>IFERROR(Tbl.Kosten[[#This Row],[Aantal]]*Tbl.Kosten[[#This Row],[Tarief]],0)</f>
        <v>0</v>
      </c>
      <c r="S41" s="8">
        <f>IFERROR(Tbl.Kosten[[#This Row],[Subtotaal overige kosten]]+Tbl.Kosten[[#This Row],[Subtotaal uren]]+Tbl.Kosten[[#This Row],[Subtotaal afschrijving]],0)</f>
        <v>0</v>
      </c>
      <c r="T41" s="8">
        <f>IFERROR(Tbl.Kosten[[#This Row],[Totaal kosten]]*Tbl.Kosten[[#This Row],[Subsidie%]],0)</f>
        <v>0</v>
      </c>
      <c r="U41" s="4" t="str" cm="1">
        <f t="array" ref="U41">IFERROR(_xlfn.IFS(Tbl.Kosten[[#This Row],[Subtotaal uren]]&lt;&gt;0,Tbl.Kosten[[#This Row],[Kostensoort arbeid]],Tbl.Kosten[[#This Row],[Subtotaal afschrijving]]&lt;&gt;0,Tbl.Kosten[[#This Row],[Kostensoort afschrijving]],Tbl.Kosten[[#This Row],[Subtotaal overige kosten]]&lt;&gt;0,Tbl.Kosten[[#This Row],[Kostensoort overig]]),"")</f>
        <v/>
      </c>
      <c r="V41" s="4" t="str">
        <f>IFERROR(_xlfn.XLOOKUP(Tbl.Kosten[[#This Row],[Activiteitencode]],Tbl.Activiteiten[Activiteitcode],Tbl.Activiteiten[Werkpakketcode],"",0,1),"")</f>
        <v/>
      </c>
      <c r="W41" s="4" t="str">
        <f>IFERROR(_xlfn.XLOOKUP(Tbl.Kosten[[#This Row],[Werkpakketcode]],Tbl.Werkpakketten[Werkpakketcode],Tbl.Werkpakketten[Subsidiabele activiteit],"",0,1),"")</f>
        <v/>
      </c>
      <c r="X41" s="12">
        <f>IFERROR(_xlfn.XLOOKUP(Tbl.Kosten[[#This Row],[Sanr.]],Tbl.Subsidiehoogte[SAnr.],Tbl.Subsidiehoogte[Sub. Percentage],0,0,1),0)</f>
        <v>0</v>
      </c>
      <c r="Y41" s="144" t="str">
        <f>IFERROR(_xlfn.XLOOKUP(Tbl.Kosten[[#This Row],[Partnercode]],Tbl.Projectpartners[Partnercode],Tbl.Projectpartners[PNr.],"",0,1),"")</f>
        <v>P1</v>
      </c>
      <c r="Z41" s="148">
        <f>IF(Tbl.Kosten[[#This Row],[Pnr.]]=Z$7,Tbl.Kosten[[#This Row],[Totaal kosten]],"")</f>
        <v>0</v>
      </c>
      <c r="AA41" s="148" t="str">
        <f>IF(Tbl.Kosten[[#This Row],[Pnr.]]=AA$7,Tbl.Kosten[[#This Row],[Totaal kosten]],"")</f>
        <v/>
      </c>
      <c r="AB41" s="148" t="str">
        <f>IF(Tbl.Kosten[[#This Row],[Pnr.]]=AB$7,Tbl.Kosten[[#This Row],[Totaal kosten]],"")</f>
        <v/>
      </c>
      <c r="AC41" s="148" t="str">
        <f>IF(Tbl.Kosten[[#This Row],[Pnr.]]=AC$7,Tbl.Kosten[[#This Row],[Totaal kosten]],"")</f>
        <v/>
      </c>
      <c r="AD41" s="148" t="str">
        <f>IF(Tbl.Kosten[[#This Row],[Pnr.]]=AD$7,Tbl.Kosten[[#This Row],[Totaal kosten]],"")</f>
        <v/>
      </c>
      <c r="AE41" s="148" t="str">
        <f>IF(Tbl.Kosten[[#This Row],[Pnr.]]=AE$7,Tbl.Kosten[[#This Row],[Totaal kosten]],"")</f>
        <v/>
      </c>
      <c r="AF41" s="148" t="str">
        <f>IF(Tbl.Kosten[[#This Row],[Pnr.]]=AF$7,Tbl.Kosten[[#This Row],[Totaal kosten]],"")</f>
        <v/>
      </c>
      <c r="AG41" s="148" t="str">
        <f>IF(Tbl.Kosten[[#This Row],[Pnr.]]=AG$7,Tbl.Kosten[[#This Row],[Totaal kosten]],"")</f>
        <v/>
      </c>
      <c r="AH41" s="148" t="str">
        <f>IF(Tbl.Kosten[[#This Row],[Pnr.]]=AH$7,Tbl.Kosten[[#This Row],[Totaal kosten]],"")</f>
        <v/>
      </c>
      <c r="AI41" s="148" t="str">
        <f>IF(Tbl.Kosten[[#This Row],[Pnr.]]=AI$7,Tbl.Kosten[[#This Row],[Totaal kosten]],"")</f>
        <v/>
      </c>
      <c r="AJ41" s="148" t="str">
        <f>IF(Tbl.Kosten[[#This Row],[Pnr.]]=AJ$7,Tbl.Kosten[[#This Row],[Totaal kosten]],"")</f>
        <v/>
      </c>
      <c r="AK41" s="148" t="str">
        <f>IF(Tbl.Kosten[[#This Row],[Pnr.]]=AK$7,Tbl.Kosten[[#This Row],[Totaal kosten]],"")</f>
        <v/>
      </c>
      <c r="AL41" s="148" t="str">
        <f>IF(Tbl.Kosten[[#This Row],[Pnr.]]=AL$7,Tbl.Kosten[[#This Row],[Totaal kosten]],"")</f>
        <v/>
      </c>
      <c r="AM41" s="148" t="str">
        <f>IF(Tbl.Kosten[[#This Row],[Pnr.]]=AM$7,Tbl.Kosten[[#This Row],[Totaal kosten]],"")</f>
        <v/>
      </c>
      <c r="AN41" s="148" t="str">
        <f>IF(Tbl.Kosten[[#This Row],[Pnr.]]=AN$7,Tbl.Kosten[[#This Row],[Totaal kosten]],"")</f>
        <v/>
      </c>
      <c r="AO41" s="148" t="str">
        <f>IF(Tbl.Kosten[[#This Row],[Pnr.]]=AO$7,Tbl.Kosten[[#This Row],[Totaal kosten]],"")</f>
        <v/>
      </c>
      <c r="AP41" s="148" t="str">
        <f>IF(Tbl.Kosten[[#This Row],[Pnr.]]=AP$7,Tbl.Kosten[[#This Row],[Totaal kosten]],"")</f>
        <v/>
      </c>
      <c r="AQ41" s="148" t="str">
        <f>IF(Tbl.Kosten[[#This Row],[Pnr.]]=AQ$7,Tbl.Kosten[[#This Row],[Totaal kosten]],"")</f>
        <v/>
      </c>
      <c r="AR41" s="148" t="str">
        <f>IF(Tbl.Kosten[[#This Row],[Pnr.]]=AR$7,Tbl.Kosten[[#This Row],[Totaal kosten]],"")</f>
        <v/>
      </c>
      <c r="AS41" s="148" t="str">
        <f>IF(Tbl.Kosten[[#This Row],[Pnr.]]=AS$7,Tbl.Kosten[[#This Row],[Totaal kosten]],"")</f>
        <v/>
      </c>
      <c r="AT41" s="148" t="str">
        <f>IF(Tbl.Kosten[[#This Row],[Pnr.]]=AT$7,Tbl.Kosten[[#This Row],[Totaal kosten]],"")</f>
        <v/>
      </c>
      <c r="AU41" s="148" t="str">
        <f>IF(Tbl.Kosten[[#This Row],[Pnr.]]=AU$7,Tbl.Kosten[[#This Row],[Totaal kosten]],"")</f>
        <v/>
      </c>
      <c r="AV41" s="148" t="str">
        <f>IF(Tbl.Kosten[[#This Row],[Pnr.]]=AV$7,Tbl.Kosten[[#This Row],[Totaal kosten]],"")</f>
        <v/>
      </c>
      <c r="AW41" s="148" t="str">
        <f>IF(Tbl.Kosten[[#This Row],[Pnr.]]=AW$7,Tbl.Kosten[[#This Row],[Totaal kosten]],"")</f>
        <v/>
      </c>
      <c r="AX41" s="148" t="str">
        <f>IF(Tbl.Kosten[[#This Row],[Pnr.]]=AX$7,Tbl.Kosten[[#This Row],[Totaal kosten]],"")</f>
        <v/>
      </c>
      <c r="AY41" s="148" t="str">
        <f>IF(Tbl.Kosten[[#This Row],[Pnr.]]=AY$7,Tbl.Kosten[[#This Row],[Totaal kosten]],"")</f>
        <v/>
      </c>
      <c r="AZ41" s="148" t="str">
        <f>IF(Tbl.Kosten[[#This Row],[Pnr.]]=AZ$7,Tbl.Kosten[[#This Row],[Totaal kosten]],"")</f>
        <v/>
      </c>
      <c r="BA41" s="148" t="str">
        <f>IF(Tbl.Kosten[[#This Row],[Pnr.]]=BA$7,Tbl.Kosten[[#This Row],[Totaal kosten]],"")</f>
        <v/>
      </c>
      <c r="BB41" s="148" t="str">
        <f>IF(Tbl.Kosten[[#This Row],[Pnr.]]=BB$7,Tbl.Kosten[[#This Row],[Totaal kosten]],"")</f>
        <v/>
      </c>
      <c r="BC41" s="148" t="str">
        <f>IF(Tbl.Kosten[[#This Row],[Pnr.]]=BC$7,Tbl.Kosten[[#This Row],[Totaal kosten]],"")</f>
        <v/>
      </c>
      <c r="BD41" s="148" t="str">
        <f>IF(Tbl.Kosten[[#This Row],[Pnr.]]=BD$7,Tbl.Kosten[[#This Row],[Totaal kosten]],"")</f>
        <v/>
      </c>
      <c r="BE41" s="148" t="str">
        <f>IF(Tbl.Kosten[[#This Row],[Pnr.]]=BE$7,Tbl.Kosten[[#This Row],[Totaal kosten]],"")</f>
        <v/>
      </c>
      <c r="BF41" s="148" t="str">
        <f>IF(Tbl.Kosten[[#This Row],[Pnr.]]=BF$7,Tbl.Kosten[[#This Row],[Totaal kosten]],"")</f>
        <v/>
      </c>
      <c r="BG41" s="148" t="str">
        <f>IF(Tbl.Kosten[[#This Row],[Pnr.]]=BG$7,Tbl.Kosten[[#This Row],[Totaal kosten]],"")</f>
        <v/>
      </c>
      <c r="BH41" s="148" t="str">
        <f>IF(Tbl.Kosten[[#This Row],[Pnr.]]=BH$7,Tbl.Kosten[[#This Row],[Totaal kosten]],"")</f>
        <v/>
      </c>
      <c r="BI41" s="148" t="str">
        <f>IF(Tbl.Kosten[[#This Row],[Pnr.]]=BI$7,Tbl.Kosten[[#This Row],[Totaal kosten]],"")</f>
        <v/>
      </c>
      <c r="BJ41" s="148" t="str">
        <f>IF(Tbl.Kosten[[#This Row],[Pnr.]]=BJ$7,Tbl.Kosten[[#This Row],[Totaal kosten]],"")</f>
        <v/>
      </c>
      <c r="BK41" s="148" t="str">
        <f>IF(Tbl.Kosten[[#This Row],[Pnr.]]=BK$7,Tbl.Kosten[[#This Row],[Totaal kosten]],"")</f>
        <v/>
      </c>
      <c r="BL41" s="148" t="str">
        <f>IF(Tbl.Kosten[[#This Row],[Pnr.]]=BL$7,Tbl.Kosten[[#This Row],[Totaal kosten]],"")</f>
        <v/>
      </c>
      <c r="BM41" s="148" t="str">
        <f>IF(Tbl.Kosten[[#This Row],[Pnr.]]=BM$7,Tbl.Kosten[[#This Row],[Totaal kosten]],"")</f>
        <v/>
      </c>
      <c r="BN41" s="148" t="str">
        <f>IF(Tbl.Kosten[[#This Row],[Pnr.]]=BN$7,Tbl.Kosten[[#This Row],[Totaal kosten]],"")</f>
        <v/>
      </c>
      <c r="BO41" s="148" t="str">
        <f>IF(Tbl.Kosten[[#This Row],[Pnr.]]=BO$7,Tbl.Kosten[[#This Row],[Totaal kosten]],"")</f>
        <v/>
      </c>
      <c r="BP41" s="148" t="str">
        <f>IF(Tbl.Kosten[[#This Row],[Pnr.]]=BP$7,Tbl.Kosten[[#This Row],[Totaal kosten]],"")</f>
        <v/>
      </c>
      <c r="BQ41" s="148" t="str">
        <f>IF(Tbl.Kosten[[#This Row],[Pnr.]]=BQ$7,Tbl.Kosten[[#This Row],[Totaal kosten]],"")</f>
        <v/>
      </c>
      <c r="BR41" s="148" t="str">
        <f>IF(Tbl.Kosten[[#This Row],[Pnr.]]=BR$7,Tbl.Kosten[[#This Row],[Totaal kosten]],"")</f>
        <v/>
      </c>
      <c r="BS41" s="148" t="str">
        <f>IF(Tbl.Kosten[[#This Row],[Pnr.]]=BS$7,Tbl.Kosten[[#This Row],[Totaal kosten]],"")</f>
        <v/>
      </c>
      <c r="BT41" s="148" t="str">
        <f>IF(Tbl.Kosten[[#This Row],[Pnr.]]=BT$7,Tbl.Kosten[[#This Row],[Totaal kosten]],"")</f>
        <v/>
      </c>
      <c r="BU41" s="148" t="str">
        <f>IF(Tbl.Kosten[[#This Row],[Pnr.]]=BU$7,Tbl.Kosten[[#This Row],[Totaal kosten]],"")</f>
        <v/>
      </c>
      <c r="BV41" s="148" t="str">
        <f>IF(Tbl.Kosten[[#This Row],[Pnr.]]=BV$7,Tbl.Kosten[[#This Row],[Totaal kosten]],"")</f>
        <v/>
      </c>
      <c r="BW41" s="148" t="str">
        <f>IF(Tbl.Kosten[[#This Row],[Pnr.]]=BW$7,Tbl.Kosten[[#This Row],[Totaal kosten]],"")</f>
        <v/>
      </c>
      <c r="BX41" s="148" t="str">
        <f>IFERROR(_xlfn.XLOOKUP(Tbl.Kosten[[#This Row],[Werkpakketcode]],Tbl.Werkpakketten[Werkpakketcode],Tbl.Werkpakketten[WPnr.],"",0,1),"")</f>
        <v/>
      </c>
      <c r="BY41" s="148" t="str">
        <f>IF(Tbl.Kosten[[#This Row],[WPnr.]]=BY$7,Tbl.Kosten[[#This Row],[Totaal kosten]],"")</f>
        <v/>
      </c>
      <c r="BZ41" s="148" t="str">
        <f>IF(Tbl.Kosten[[#This Row],[WPnr.]]=BZ$7,Tbl.Kosten[[#This Row],[Totaal kosten]],"")</f>
        <v/>
      </c>
      <c r="CA41" s="148" t="str">
        <f>IF(Tbl.Kosten[[#This Row],[WPnr.]]=CA$7,Tbl.Kosten[[#This Row],[Totaal kosten]],"")</f>
        <v/>
      </c>
      <c r="CB41" s="148" t="str">
        <f>IF(Tbl.Kosten[[#This Row],[WPnr.]]=CB$7,Tbl.Kosten[[#This Row],[Totaal kosten]],"")</f>
        <v/>
      </c>
      <c r="CC41" s="148" t="str">
        <f>IF(Tbl.Kosten[[#This Row],[WPnr.]]=CC$7,Tbl.Kosten[[#This Row],[Totaal kosten]],"")</f>
        <v/>
      </c>
      <c r="CD41" s="148" t="str">
        <f>IF(Tbl.Kosten[[#This Row],[WPnr.]]=CD$7,Tbl.Kosten[[#This Row],[Totaal kosten]],"")</f>
        <v/>
      </c>
      <c r="CE41" s="148" t="str">
        <f>IF(Tbl.Kosten[[#This Row],[WPnr.]]=CE$7,Tbl.Kosten[[#This Row],[Totaal kosten]],"")</f>
        <v/>
      </c>
      <c r="CF41" s="148" t="str">
        <f>IF(Tbl.Kosten[[#This Row],[WPnr.]]=CF$7,Tbl.Kosten[[#This Row],[Totaal kosten]],"")</f>
        <v/>
      </c>
      <c r="CG41" s="148" t="str">
        <f>IF(Tbl.Kosten[[#This Row],[WPnr.]]=CG$7,Tbl.Kosten[[#This Row],[Totaal kosten]],"")</f>
        <v/>
      </c>
      <c r="CH41" s="148" t="str">
        <f>IF(Tbl.Kosten[[#This Row],[WPnr.]]=CH$7,Tbl.Kosten[[#This Row],[Totaal kosten]],"")</f>
        <v/>
      </c>
      <c r="CI41" s="148" t="str">
        <f>IF(Tbl.Kosten[[#This Row],[WPnr.]]=CI$7,Tbl.Kosten[[#This Row],[Totaal kosten]],"")</f>
        <v/>
      </c>
      <c r="CJ41" s="148" t="str">
        <f>IF(Tbl.Kosten[[#This Row],[WPnr.]]=CJ$7,Tbl.Kosten[[#This Row],[Totaal kosten]],"")</f>
        <v/>
      </c>
      <c r="CK41" s="148" t="str">
        <f>IF(Tbl.Kosten[[#This Row],[WPnr.]]=CK$7,Tbl.Kosten[[#This Row],[Totaal kosten]],"")</f>
        <v/>
      </c>
      <c r="CL41" s="148" t="str">
        <f>IF(Tbl.Kosten[[#This Row],[WPnr.]]=CL$7,Tbl.Kosten[[#This Row],[Totaal kosten]],"")</f>
        <v/>
      </c>
      <c r="CM41" s="148" t="str">
        <f>IF(Tbl.Kosten[[#This Row],[WPnr.]]=CM$7,Tbl.Kosten[[#This Row],[Totaal kosten]],"")</f>
        <v/>
      </c>
      <c r="CN41" s="148" t="str">
        <f>IF(Tbl.Kosten[[#This Row],[WPnr.]]=CN$7,Tbl.Kosten[[#This Row],[Totaal kosten]],"")</f>
        <v/>
      </c>
      <c r="CO41" s="148" t="str">
        <f>IF(Tbl.Kosten[[#This Row],[WPnr.]]=CO$7,Tbl.Kosten[[#This Row],[Totaal kosten]],"")</f>
        <v/>
      </c>
      <c r="CP41" s="148" t="str">
        <f>IF(Tbl.Kosten[[#This Row],[WPnr.]]=CP$7,Tbl.Kosten[[#This Row],[Totaal kosten]],"")</f>
        <v/>
      </c>
      <c r="CQ41" s="148" t="str">
        <f>IF(Tbl.Kosten[[#This Row],[WPnr.]]=CQ$7,Tbl.Kosten[[#This Row],[Totaal kosten]],"")</f>
        <v/>
      </c>
      <c r="CR41" s="148" t="str">
        <f>IF(Tbl.Kosten[[#This Row],[WPnr.]]=CR$7,Tbl.Kosten[[#This Row],[Totaal kosten]],"")</f>
        <v/>
      </c>
      <c r="CS41" s="148" t="str">
        <f>IF(Tbl.Kosten[[#This Row],[WPnr.]]=CS$7,Tbl.Kosten[[#This Row],[Totaal kosten]],"")</f>
        <v/>
      </c>
      <c r="CT41" s="148" t="str">
        <f>IF(Tbl.Kosten[[#This Row],[WPnr.]]=CT$7,Tbl.Kosten[[#This Row],[Totaal kosten]],"")</f>
        <v/>
      </c>
      <c r="CU41" s="148" t="str">
        <f>IF(Tbl.Kosten[[#This Row],[WPnr.]]=CU$7,Tbl.Kosten[[#This Row],[Totaal kosten]],"")</f>
        <v/>
      </c>
      <c r="CV41" s="148" t="str">
        <f>IF(Tbl.Kosten[[#This Row],[WPnr.]]=CV$7,Tbl.Kosten[[#This Row],[Totaal kosten]],"")</f>
        <v/>
      </c>
      <c r="CW41" s="148" t="str">
        <f>IF(Tbl.Kosten[[#This Row],[WPnr.]]=CW$7,Tbl.Kosten[[#This Row],[Totaal kosten]],"")</f>
        <v/>
      </c>
      <c r="CX41" s="148" t="str">
        <f>IF(Tbl.Kosten[[#This Row],[WPnr.]]=CX$7,Tbl.Kosten[[#This Row],[Totaal kosten]],"")</f>
        <v/>
      </c>
      <c r="CY41" s="148" t="str">
        <f>IF(Tbl.Kosten[[#This Row],[WPnr.]]=CY$7,Tbl.Kosten[[#This Row],[Totaal kosten]],"")</f>
        <v/>
      </c>
      <c r="CZ41" s="148" t="str">
        <f>IF(Tbl.Kosten[[#This Row],[WPnr.]]=CZ$7,Tbl.Kosten[[#This Row],[Totaal kosten]],"")</f>
        <v/>
      </c>
      <c r="DA41" s="148" t="str">
        <f>IF(Tbl.Kosten[[#This Row],[WPnr.]]=DA$7,Tbl.Kosten[[#This Row],[Totaal kosten]],"")</f>
        <v/>
      </c>
      <c r="DB41" s="148" t="str">
        <f>IF(Tbl.Kosten[[#This Row],[WPnr.]]=DB$7,Tbl.Kosten[[#This Row],[Totaal kosten]],"")</f>
        <v/>
      </c>
      <c r="DC41" s="148" t="str">
        <f>IF(Tbl.Kosten[[#This Row],[WPnr.]]=DC$7,Tbl.Kosten[[#This Row],[Totaal kosten]],"")</f>
        <v/>
      </c>
      <c r="DD41" s="148" t="str">
        <f>IF(Tbl.Kosten[[#This Row],[WPnr.]]=DD$7,Tbl.Kosten[[#This Row],[Totaal kosten]],"")</f>
        <v/>
      </c>
      <c r="DE41" s="148" t="str">
        <f>IF(Tbl.Kosten[[#This Row],[WPnr.]]=DE$7,Tbl.Kosten[[#This Row],[Totaal kosten]],"")</f>
        <v/>
      </c>
      <c r="DF41" s="148" t="str">
        <f>IF(Tbl.Kosten[[#This Row],[WPnr.]]=DF$7,Tbl.Kosten[[#This Row],[Totaal kosten]],"")</f>
        <v/>
      </c>
      <c r="DG41" s="148" t="str">
        <f>IF(Tbl.Kosten[[#This Row],[WPnr.]]=DG$7,Tbl.Kosten[[#This Row],[Totaal kosten]],"")</f>
        <v/>
      </c>
      <c r="DH41" s="148" t="str">
        <f>IF(Tbl.Kosten[[#This Row],[WPnr.]]=DH$7,Tbl.Kosten[[#This Row],[Totaal kosten]],"")</f>
        <v/>
      </c>
      <c r="DI41" s="148" t="str">
        <f>IF(Tbl.Kosten[[#This Row],[WPnr.]]=DI$7,Tbl.Kosten[[#This Row],[Totaal kosten]],"")</f>
        <v/>
      </c>
      <c r="DJ41" s="148" t="str">
        <f>IF(Tbl.Kosten[[#This Row],[WPnr.]]=DJ$7,Tbl.Kosten[[#This Row],[Totaal kosten]],"")</f>
        <v/>
      </c>
      <c r="DK41" s="148" t="str">
        <f>IF(Tbl.Kosten[[#This Row],[WPnr.]]=DK$7,Tbl.Kosten[[#This Row],[Totaal kosten]],"")</f>
        <v/>
      </c>
      <c r="DL41" s="148" t="str">
        <f>IF(Tbl.Kosten[[#This Row],[WPnr.]]=DL$7,Tbl.Kosten[[#This Row],[Totaal kosten]],"")</f>
        <v/>
      </c>
      <c r="DM41" s="148" t="str">
        <f>IF(Tbl.Kosten[[#This Row],[WPnr.]]=DM$7,Tbl.Kosten[[#This Row],[Totaal kosten]],"")</f>
        <v/>
      </c>
      <c r="DN41" s="148" t="str">
        <f>IF(Tbl.Kosten[[#This Row],[WPnr.]]=DN$7,Tbl.Kosten[[#This Row],[Totaal kosten]],"")</f>
        <v/>
      </c>
      <c r="DO41" s="148" t="str">
        <f>IF(Tbl.Kosten[[#This Row],[WPnr.]]=DO$7,Tbl.Kosten[[#This Row],[Totaal kosten]],"")</f>
        <v/>
      </c>
      <c r="DP41" s="148" t="str">
        <f>IF(Tbl.Kosten[[#This Row],[WPnr.]]=DP$7,Tbl.Kosten[[#This Row],[Totaal kosten]],"")</f>
        <v/>
      </c>
      <c r="DQ41" s="148" t="str">
        <f>IF(Tbl.Kosten[[#This Row],[WPnr.]]=DQ$7,Tbl.Kosten[[#This Row],[Totaal kosten]],"")</f>
        <v/>
      </c>
      <c r="DR41" s="148" t="str">
        <f>IF(Tbl.Kosten[[#This Row],[WPnr.]]=DR$7,Tbl.Kosten[[#This Row],[Totaal kosten]],"")</f>
        <v/>
      </c>
      <c r="DS41" s="148" t="str">
        <f>IF(Tbl.Kosten[[#This Row],[WPnr.]]=DS$7,Tbl.Kosten[[#This Row],[Totaal kosten]],"")</f>
        <v/>
      </c>
      <c r="DT41" s="148" t="str">
        <f>IF(Tbl.Kosten[[#This Row],[WPnr.]]=DT$7,Tbl.Kosten[[#This Row],[Totaal kosten]],"")</f>
        <v/>
      </c>
      <c r="DU41" s="148" t="str">
        <f>IF(Tbl.Kosten[[#This Row],[WPnr.]]=DU$7,Tbl.Kosten[[#This Row],[Totaal kosten]],"")</f>
        <v/>
      </c>
      <c r="DV41" s="148" t="str">
        <f>IF(Tbl.Kosten[[#This Row],[WPnr.]]=DV$7,Tbl.Kosten[[#This Row],[Totaal kosten]],"")</f>
        <v/>
      </c>
      <c r="DW41" s="150" t="str">
        <f>IFERROR(_xlfn.XLOOKUP(Tbl.Kosten[[#This Row],[Kostensoort]],Tbl.Kostensoorten[Kostensoorten],Tbl.Kostensoorten[KSnr.],"",0,1),"")</f>
        <v/>
      </c>
      <c r="DX41" s="150" t="str">
        <f>IF(Tbl.Kosten[[#This Row],[KSnr.]]=DX$7,Tbl.Kosten[[#This Row],[Totaal kosten]],"")</f>
        <v/>
      </c>
      <c r="DY41" s="150" t="str">
        <f>IF(Tbl.Kosten[[#This Row],[KSnr.]]=DY$7,Tbl.Kosten[[#This Row],[Totaal kosten]],"")</f>
        <v/>
      </c>
      <c r="DZ41" s="150" t="str">
        <f>IF(Tbl.Kosten[[#This Row],[KSnr.]]=DZ$7,Tbl.Kosten[[#This Row],[Totaal kosten]],"")</f>
        <v/>
      </c>
      <c r="EA41" s="150" t="str">
        <f>IF(Tbl.Kosten[[#This Row],[KSnr.]]=EA$7,Tbl.Kosten[[#This Row],[Totaal kosten]],"")</f>
        <v/>
      </c>
      <c r="EB41" s="150" t="str">
        <f>IF(Tbl.Kosten[[#This Row],[KSnr.]]=EB$7,Tbl.Kosten[[#This Row],[Totaal kosten]],"")</f>
        <v/>
      </c>
      <c r="EC41" s="150" t="str">
        <f>IF(Tbl.Kosten[[#This Row],[KSnr.]]=EC$7,Tbl.Kosten[[#This Row],[Totaal kosten]],"")</f>
        <v/>
      </c>
      <c r="ED41" s="150" t="str">
        <f>IF(Tbl.Kosten[[#This Row],[KSnr.]]=ED$7,Tbl.Kosten[[#This Row],[Totaal kosten]],"")</f>
        <v/>
      </c>
      <c r="EE41" s="150" t="str">
        <f>IF(Tbl.Kosten[[#This Row],[KSnr.]]=EE$7,Tbl.Kosten[[#This Row],[Totaal kosten]],"")</f>
        <v/>
      </c>
      <c r="EF41" s="150" t="str">
        <f>IF(Tbl.Kosten[[#This Row],[KSnr.]]=EF$7,Tbl.Kosten[[#This Row],[Totaal kosten]],"")</f>
        <v/>
      </c>
      <c r="EG41" s="150" t="str">
        <f>IF(Tbl.Kosten[[#This Row],[KSnr.]]=EG$7,Tbl.Kosten[[#This Row],[Totaal kosten]],"")</f>
        <v/>
      </c>
      <c r="EH41" s="150" t="str">
        <f>IF(Tbl.Kosten[[#This Row],[KSnr.]]=EH$7,Tbl.Kosten[[#This Row],[Totaal kosten]],"")</f>
        <v/>
      </c>
      <c r="EI41" s="150" t="str">
        <f>IF(Tbl.Kosten[[#This Row],[KSnr.]]=EI$7,Tbl.Kosten[[#This Row],[Totaal kosten]],"")</f>
        <v/>
      </c>
      <c r="EJ41" s="150" t="str">
        <f>IF(Tbl.Kosten[[#This Row],[KSnr.]]=EJ$7,Tbl.Kosten[[#This Row],[Totaal kosten]],"")</f>
        <v/>
      </c>
      <c r="EK41" s="150" t="str">
        <f>IF(Tbl.Kosten[[#This Row],[KSnr.]]=EK$7,Tbl.Kosten[[#This Row],[Totaal kosten]],"")</f>
        <v/>
      </c>
      <c r="EL41" s="150" t="str">
        <f>IF(Tbl.Kosten[[#This Row],[KSnr.]]=EL$7,Tbl.Kosten[[#This Row],[Totaal kosten]],"")</f>
        <v/>
      </c>
      <c r="EM41" s="150" t="str">
        <f>IF(Tbl.Kosten[[#This Row],[KSnr.]]=EM$7,Tbl.Kosten[[#This Row],[Totaal kosten]],"")</f>
        <v/>
      </c>
      <c r="EN41" s="150" t="str">
        <f>IF(Tbl.Kosten[[#This Row],[KSnr.]]=EN$7,Tbl.Kosten[[#This Row],[Totaal kosten]],"")</f>
        <v/>
      </c>
      <c r="EO41" s="150" t="str">
        <f>IF(Tbl.Kosten[[#This Row],[KSnr.]]=EO$7,Tbl.Kosten[[#This Row],[Totaal kosten]],"")</f>
        <v/>
      </c>
      <c r="EP41" s="150" t="str">
        <f>IF(Tbl.Kosten[[#This Row],[KSnr.]]=EP$7,Tbl.Kosten[[#This Row],[Totaal kosten]],"")</f>
        <v/>
      </c>
      <c r="EQ41" s="150" t="str">
        <f>IF(Tbl.Kosten[[#This Row],[KSnr.]]=EQ$7,Tbl.Kosten[[#This Row],[Totaal kosten]],"")</f>
        <v/>
      </c>
      <c r="ER41" s="144" t="str">
        <f>IFERROR(_xlfn.XLOOKUP(Tbl.Kosten[[#This Row],[Subsidieactiviteit]],Tbl.Subsidiehoogte[Subsidieactiviteit],Tbl.Subsidiehoogte[SAnr.],"",0,1),"")</f>
        <v/>
      </c>
      <c r="ES41" s="150" t="str">
        <f>IF(Tbl.Kosten[[#This Row],[Sanr.]]=ES$7,Tbl.Kosten[[#This Row],[Totaal kosten]],"")</f>
        <v/>
      </c>
      <c r="ET41" s="150" t="str">
        <f>IF(Tbl.Kosten[[#This Row],[Sanr.]]=ET$7,Tbl.Kosten[[#This Row],[Totaal kosten]],"")</f>
        <v/>
      </c>
      <c r="EU41" s="150" t="str">
        <f>IF(Tbl.Kosten[[#This Row],[Sanr.]]=EU$7,Tbl.Kosten[[#This Row],[Totaal kosten]],"")</f>
        <v/>
      </c>
      <c r="EV41" s="150" t="str">
        <f>IF(Tbl.Kosten[[#This Row],[Sanr.]]=EV$7,Tbl.Kosten[[#This Row],[Totaal kosten]],"")</f>
        <v/>
      </c>
      <c r="EW41" s="150" t="str">
        <f>IF(Tbl.Kosten[[#This Row],[Sanr.]]=EW$7,Tbl.Kosten[[#This Row],[Totaal kosten]],"")</f>
        <v/>
      </c>
      <c r="EX41" s="150" t="str">
        <f>IF(Tbl.Kosten[[#This Row],[Sanr.]]=EX$7,Tbl.Kosten[[#This Row],[Totaal kosten]],"")</f>
        <v/>
      </c>
      <c r="EY41" s="150" t="str">
        <f>IF(Tbl.Kosten[[#This Row],[Sanr.]]=EY$7,Tbl.Kosten[[#This Row],[Totaal kosten]],"")</f>
        <v/>
      </c>
      <c r="EZ41" s="150" t="str">
        <f>IF(Tbl.Kosten[[#This Row],[Sanr.]]=EZ$7,Tbl.Kosten[[#This Row],[Totaal kosten]],"")</f>
        <v/>
      </c>
      <c r="FA41" s="150" t="str">
        <f>IF(Tbl.Kosten[[#This Row],[Sanr.]]=FA$7,Tbl.Kosten[[#This Row],[Totaal kosten]],"")</f>
        <v/>
      </c>
      <c r="FB41" s="150" t="str">
        <f>IF(Tbl.Kosten[[#This Row],[Sanr.]]=FB$7,Tbl.Kosten[[#This Row],[Totaal kosten]],"")</f>
        <v/>
      </c>
      <c r="FC41" s="150" t="str">
        <f>IF(Tbl.Kosten[[#This Row],[Sanr.]]=FC$7,Tbl.Kosten[[#This Row],[Totaal kosten]],"")</f>
        <v/>
      </c>
      <c r="FD41" s="150" t="str">
        <f>IF(Tbl.Kosten[[#This Row],[Sanr.]]=FD$7,Tbl.Kosten[[#This Row],[Totaal kosten]],"")</f>
        <v/>
      </c>
      <c r="FE41" s="150" t="str">
        <f>IF(Tbl.Kosten[[#This Row],[Sanr.]]=FE$7,Tbl.Kosten[[#This Row],[Totaal kosten]],"")</f>
        <v/>
      </c>
      <c r="FF41" s="150" t="str">
        <f>IF(Tbl.Kosten[[#This Row],[Sanr.]]=FF$7,Tbl.Kosten[[#This Row],[Totaal kosten]],"")</f>
        <v/>
      </c>
      <c r="FG41" s="150" t="str">
        <f>IF(Tbl.Kosten[[#This Row],[Sanr.]]=FG$7,Tbl.Kosten[[#This Row],[Totaal kosten]],"")</f>
        <v/>
      </c>
      <c r="FH41" s="150" t="str">
        <f>IF(Tbl.Kosten[[#This Row],[Sanr.]]=FH$7,Tbl.Kosten[[#This Row],[Totaal kosten]],"")</f>
        <v/>
      </c>
      <c r="FI41" s="150" t="str">
        <f>IF(Tbl.Kosten[[#This Row],[Sanr.]]=FI$7,Tbl.Kosten[[#This Row],[Totaal kosten]],"")</f>
        <v/>
      </c>
      <c r="FJ41" s="150" t="str">
        <f>IF(Tbl.Kosten[[#This Row],[Sanr.]]=FJ$7,Tbl.Kosten[[#This Row],[Totaal kosten]],"")</f>
        <v/>
      </c>
      <c r="FK41" s="150" t="str">
        <f>IF(Tbl.Kosten[[#This Row],[Sanr.]]=FK$7,Tbl.Kosten[[#This Row],[Totaal kosten]],"")</f>
        <v/>
      </c>
      <c r="FL41" s="150" t="str">
        <f>IF(Tbl.Kosten[[#This Row],[Sanr.]]=FL$7,Tbl.Kosten[[#This Row],[Totaal kosten]],"")</f>
        <v/>
      </c>
      <c r="FM41" s="150" t="str">
        <f>IF(Tbl.Kosten[[#This Row],[Sanr.]]=FM$7,Tbl.Kosten[[#This Row],[Totaal kosten]],"")</f>
        <v/>
      </c>
      <c r="FN41" s="150" t="str">
        <f>IF(Tbl.Kosten[[#This Row],[Sanr.]]=FN$7,Tbl.Kosten[[#This Row],[Totaal kosten]],"")</f>
        <v/>
      </c>
      <c r="FO41" s="150" t="str">
        <f>IF(Tbl.Kosten[[#This Row],[Sanr.]]=FO$7,Tbl.Kosten[[#This Row],[Totaal kosten]],"")</f>
        <v/>
      </c>
      <c r="FP41" s="150" t="str">
        <f>IF(Tbl.Kosten[[#This Row],[Sanr.]]=FP$7,Tbl.Kosten[[#This Row],[Totaal kosten]],"")</f>
        <v/>
      </c>
      <c r="FQ41" s="150" t="str">
        <f>IF(Tbl.Kosten[[#This Row],[Sanr.]]=FQ$7,Tbl.Kosten[[#This Row],[Totaal kosten]],"")</f>
        <v/>
      </c>
      <c r="FR41" s="150" t="str">
        <f>IF(Tbl.Kosten[[#This Row],[Sanr.]]=FR$7,Tbl.Kosten[[#This Row],[Totaal kosten]],"")</f>
        <v/>
      </c>
      <c r="FS41" s="150" t="str">
        <f>IF(Tbl.Kosten[[#This Row],[Sanr.]]=FS$7,Tbl.Kosten[[#This Row],[Totaal kosten]],"")</f>
        <v/>
      </c>
      <c r="FT41" s="150" t="str">
        <f>IF(Tbl.Kosten[[#This Row],[Sanr.]]=FT$7,Tbl.Kosten[[#This Row],[Totaal kosten]],"")</f>
        <v/>
      </c>
      <c r="FU41" s="150" t="str">
        <f>IF(Tbl.Kosten[[#This Row],[Sanr.]]=FU$7,Tbl.Kosten[[#This Row],[Totaal kosten]],"")</f>
        <v/>
      </c>
      <c r="FV41" s="150" t="str">
        <f>IF(Tbl.Kosten[[#This Row],[Sanr.]]=FV$7,Tbl.Kosten[[#This Row],[Totaal kosten]],"")</f>
        <v/>
      </c>
      <c r="FW41" s="150" t="str">
        <f>IFERROR(_xlfn.XLOOKUP(Tbl.Kosten[[#This Row],[Activiteitencode]],Tbl.Activiteiten[Activiteitcode],Tbl.Activiteiten[Anr.],"",0,1),"")</f>
        <v/>
      </c>
      <c r="FX41" s="169" t="str">
        <f>_xlfn.CONCAT(Tbl.Kosten[[#This Row],[Pnr.]],Tbl.Kosten[[#This Row],[Sanr.]])</f>
        <v>P1</v>
      </c>
      <c r="FY41" s="150">
        <f>Tbl.Kosten[[#This Row],[Totaal kosten]]-Tbl.Kosten[[#This Row],[Subsidie]]</f>
        <v>0</v>
      </c>
      <c r="FZ41" s="150">
        <f>IF(Tbl.Kosten[[#This Row],[Pnr.]]=FZ$7,Tbl.Kosten[[#This Row],[Te financieren]],"")</f>
        <v>0</v>
      </c>
      <c r="GA41" s="150" t="str">
        <f>IF(Tbl.Kosten[[#This Row],[Pnr.]]=GA$7,Tbl.Kosten[[#This Row],[Te financieren]],"")</f>
        <v/>
      </c>
      <c r="GB41" s="150" t="str">
        <f>IF(Tbl.Kosten[[#This Row],[Pnr.]]=GB$7,Tbl.Kosten[[#This Row],[Te financieren]],"")</f>
        <v/>
      </c>
      <c r="GC41" s="150" t="str">
        <f>IF(Tbl.Kosten[[#This Row],[Pnr.]]=GC$7,Tbl.Kosten[[#This Row],[Te financieren]],"")</f>
        <v/>
      </c>
      <c r="GD41" s="150" t="str">
        <f>IF(Tbl.Kosten[[#This Row],[Pnr.]]=GD$7,Tbl.Kosten[[#This Row],[Te financieren]],"")</f>
        <v/>
      </c>
      <c r="GE41" s="150" t="str">
        <f>IF(Tbl.Kosten[[#This Row],[Pnr.]]=GE$7,Tbl.Kosten[[#This Row],[Te financieren]],"")</f>
        <v/>
      </c>
      <c r="GF41" s="150" t="str">
        <f>IF(Tbl.Kosten[[#This Row],[Pnr.]]=GF$7,Tbl.Kosten[[#This Row],[Te financieren]],"")</f>
        <v/>
      </c>
      <c r="GG41" s="150" t="str">
        <f>IF(Tbl.Kosten[[#This Row],[Pnr.]]=GG$7,Tbl.Kosten[[#This Row],[Te financieren]],"")</f>
        <v/>
      </c>
      <c r="GH41" s="150" t="str">
        <f>IF(Tbl.Kosten[[#This Row],[Pnr.]]=GH$7,Tbl.Kosten[[#This Row],[Te financieren]],"")</f>
        <v/>
      </c>
      <c r="GI41" s="150" t="str">
        <f>IF(Tbl.Kosten[[#This Row],[Pnr.]]=GI$7,Tbl.Kosten[[#This Row],[Te financieren]],"")</f>
        <v/>
      </c>
      <c r="GJ41" s="150" t="str">
        <f>IF(Tbl.Kosten[[#This Row],[Pnr.]]=GJ$7,Tbl.Kosten[[#This Row],[Te financieren]],"")</f>
        <v/>
      </c>
      <c r="GK41" s="150" t="str">
        <f>IF(Tbl.Kosten[[#This Row],[Pnr.]]=GK$7,Tbl.Kosten[[#This Row],[Te financieren]],"")</f>
        <v/>
      </c>
      <c r="GL41" s="150" t="str">
        <f>IF(Tbl.Kosten[[#This Row],[Pnr.]]=GL$7,Tbl.Kosten[[#This Row],[Te financieren]],"")</f>
        <v/>
      </c>
      <c r="GM41" s="150" t="str">
        <f>IF(Tbl.Kosten[[#This Row],[Pnr.]]=GM$7,Tbl.Kosten[[#This Row],[Te financieren]],"")</f>
        <v/>
      </c>
      <c r="GN41" s="150" t="str">
        <f>IF(Tbl.Kosten[[#This Row],[Pnr.]]=GN$7,Tbl.Kosten[[#This Row],[Te financieren]],"")</f>
        <v/>
      </c>
      <c r="GO41" s="150" t="str">
        <f>IF(Tbl.Kosten[[#This Row],[Pnr.]]=GO$7,Tbl.Kosten[[#This Row],[Te financieren]],"")</f>
        <v/>
      </c>
      <c r="GP41" s="150" t="str">
        <f>IF(Tbl.Kosten[[#This Row],[Pnr.]]=GP$7,Tbl.Kosten[[#This Row],[Te financieren]],"")</f>
        <v/>
      </c>
      <c r="GQ41" s="150" t="str">
        <f>IF(Tbl.Kosten[[#This Row],[Pnr.]]=GQ$7,Tbl.Kosten[[#This Row],[Te financieren]],"")</f>
        <v/>
      </c>
      <c r="GR41" s="150" t="str">
        <f>IF(Tbl.Kosten[[#This Row],[Pnr.]]=GR$7,Tbl.Kosten[[#This Row],[Te financieren]],"")</f>
        <v/>
      </c>
      <c r="GS41" s="150" t="str">
        <f>IF(Tbl.Kosten[[#This Row],[Pnr.]]=GS$7,Tbl.Kosten[[#This Row],[Te financieren]],"")</f>
        <v/>
      </c>
      <c r="GT41" s="150" t="str">
        <f>IF(Tbl.Kosten[[#This Row],[Pnr.]]=GT$7,Tbl.Kosten[[#This Row],[Te financieren]],"")</f>
        <v/>
      </c>
      <c r="GU41" s="150" t="str">
        <f>IF(Tbl.Kosten[[#This Row],[Pnr.]]=GU$7,Tbl.Kosten[[#This Row],[Te financieren]],"")</f>
        <v/>
      </c>
      <c r="GV41" s="150" t="str">
        <f>IF(Tbl.Kosten[[#This Row],[Pnr.]]=GV$7,Tbl.Kosten[[#This Row],[Te financieren]],"")</f>
        <v/>
      </c>
      <c r="GW41" s="150" t="str">
        <f>IF(Tbl.Kosten[[#This Row],[Pnr.]]=GW$7,Tbl.Kosten[[#This Row],[Te financieren]],"")</f>
        <v/>
      </c>
      <c r="GX41" s="150" t="str">
        <f>IF(Tbl.Kosten[[#This Row],[Pnr.]]=GX$7,Tbl.Kosten[[#This Row],[Te financieren]],"")</f>
        <v/>
      </c>
      <c r="GY41" s="150" t="str">
        <f>IF(Tbl.Kosten[[#This Row],[Pnr.]]=GY$7,Tbl.Kosten[[#This Row],[Te financieren]],"")</f>
        <v/>
      </c>
      <c r="GZ41" s="150" t="str">
        <f>IF(Tbl.Kosten[[#This Row],[Pnr.]]=GZ$7,Tbl.Kosten[[#This Row],[Te financieren]],"")</f>
        <v/>
      </c>
      <c r="HA41" s="150" t="str">
        <f>IF(Tbl.Kosten[[#This Row],[Pnr.]]=HA$7,Tbl.Kosten[[#This Row],[Te financieren]],"")</f>
        <v/>
      </c>
      <c r="HB41" s="150" t="str">
        <f>IF(Tbl.Kosten[[#This Row],[Pnr.]]=HB$7,Tbl.Kosten[[#This Row],[Te financieren]],"")</f>
        <v/>
      </c>
      <c r="HC41" s="150" t="str">
        <f>IF(Tbl.Kosten[[#This Row],[Pnr.]]=HC$7,Tbl.Kosten[[#This Row],[Te financieren]],"")</f>
        <v/>
      </c>
      <c r="HD41" s="150" t="str">
        <f>IF(Tbl.Kosten[[#This Row],[Pnr.]]=HD$7,Tbl.Kosten[[#This Row],[Te financieren]],"")</f>
        <v/>
      </c>
      <c r="HE41" s="150" t="str">
        <f>IF(Tbl.Kosten[[#This Row],[Pnr.]]=HE$7,Tbl.Kosten[[#This Row],[Te financieren]],"")</f>
        <v/>
      </c>
      <c r="HF41" s="150" t="str">
        <f>IF(Tbl.Kosten[[#This Row],[Pnr.]]=HF$7,Tbl.Kosten[[#This Row],[Te financieren]],"")</f>
        <v/>
      </c>
      <c r="HG41" s="150" t="str">
        <f>IF(Tbl.Kosten[[#This Row],[Pnr.]]=HG$7,Tbl.Kosten[[#This Row],[Te financieren]],"")</f>
        <v/>
      </c>
      <c r="HH41" s="150" t="str">
        <f>IF(Tbl.Kosten[[#This Row],[Pnr.]]=HH$7,Tbl.Kosten[[#This Row],[Te financieren]],"")</f>
        <v/>
      </c>
      <c r="HI41" s="150" t="str">
        <f>IF(Tbl.Kosten[[#This Row],[Pnr.]]=HI$7,Tbl.Kosten[[#This Row],[Te financieren]],"")</f>
        <v/>
      </c>
      <c r="HJ41" s="150" t="str">
        <f>IF(Tbl.Kosten[[#This Row],[Pnr.]]=HJ$7,Tbl.Kosten[[#This Row],[Te financieren]],"")</f>
        <v/>
      </c>
      <c r="HK41" s="150" t="str">
        <f>IF(Tbl.Kosten[[#This Row],[Pnr.]]=HK$7,Tbl.Kosten[[#This Row],[Te financieren]],"")</f>
        <v/>
      </c>
      <c r="HL41" s="150" t="str">
        <f>IF(Tbl.Kosten[[#This Row],[Pnr.]]=HL$7,Tbl.Kosten[[#This Row],[Te financieren]],"")</f>
        <v/>
      </c>
      <c r="HM41" s="150" t="str">
        <f>IF(Tbl.Kosten[[#This Row],[Pnr.]]=HM$7,Tbl.Kosten[[#This Row],[Te financieren]],"")</f>
        <v/>
      </c>
      <c r="HN41" s="150" t="str">
        <f>IF(Tbl.Kosten[[#This Row],[Pnr.]]=HN$7,Tbl.Kosten[[#This Row],[Te financieren]],"")</f>
        <v/>
      </c>
      <c r="HO41" s="150" t="str">
        <f>IF(Tbl.Kosten[[#This Row],[Pnr.]]=HO$7,Tbl.Kosten[[#This Row],[Te financieren]],"")</f>
        <v/>
      </c>
      <c r="HP41" s="150" t="str">
        <f>IF(Tbl.Kosten[[#This Row],[Pnr.]]=HP$7,Tbl.Kosten[[#This Row],[Te financieren]],"")</f>
        <v/>
      </c>
      <c r="HQ41" s="150" t="str">
        <f>IF(Tbl.Kosten[[#This Row],[Pnr.]]=HQ$7,Tbl.Kosten[[#This Row],[Te financieren]],"")</f>
        <v/>
      </c>
      <c r="HR41" s="150" t="str">
        <f>IF(Tbl.Kosten[[#This Row],[Pnr.]]=HR$7,Tbl.Kosten[[#This Row],[Te financieren]],"")</f>
        <v/>
      </c>
      <c r="HS41" s="150" t="str">
        <f>IF(Tbl.Kosten[[#This Row],[Pnr.]]=HS$7,Tbl.Kosten[[#This Row],[Te financieren]],"")</f>
        <v/>
      </c>
      <c r="HT41" s="150" t="str">
        <f>IF(Tbl.Kosten[[#This Row],[Pnr.]]=HT$7,Tbl.Kosten[[#This Row],[Te financieren]],"")</f>
        <v/>
      </c>
      <c r="HU41" s="150" t="str">
        <f>IF(Tbl.Kosten[[#This Row],[Pnr.]]=HU$7,Tbl.Kosten[[#This Row],[Te financieren]],"")</f>
        <v/>
      </c>
      <c r="HV41" s="150" t="str">
        <f>IF(Tbl.Kosten[[#This Row],[Pnr.]]=HV$7,Tbl.Kosten[[#This Row],[Te financieren]],"")</f>
        <v/>
      </c>
      <c r="HW41" s="150" t="str">
        <f>IF(Tbl.Kosten[[#This Row],[Pnr.]]=HW$7,Tbl.Kosten[[#This Row],[Te financieren]],"")</f>
        <v/>
      </c>
    </row>
    <row r="42" spans="2:231" x14ac:dyDescent="0.3">
      <c r="B42" s="134"/>
      <c r="C42" s="137"/>
      <c r="D42" s="136"/>
      <c r="E42" s="261"/>
      <c r="F42" s="135"/>
      <c r="G42" s="11" t="str">
        <f>IF(Tbl.Kosten[[#This Row],[Medewerker e/o 
functie]]&lt;&gt;"",_xlfn.XLOOKUP(Tbl.Kosten[[#This Row],[Medewerker e/o 
functie]],Tbl.Uurtarief[Medewerker en/of functie],Tbl.Uurtarief[Uurtarief],"",0,1),"")</f>
        <v/>
      </c>
      <c r="H42" s="121">
        <f>IFERROR(Tbl.Kosten[[#This Row],[Uren]]*Tbl.Kosten[[#This Row],[Uurtarief]],0)</f>
        <v>0</v>
      </c>
      <c r="I42" s="119" t="str">
        <f>IF(Tbl.Kosten[[#This Row],[Subtotaal uren]]&lt;&gt;0,_xlfn.XLOOKUP(Tbl.Kosten[[#This Row],[Medewerker e/o 
functie]],Tbl.Uurtarief[Medewerker en/of functie],Tbl.Uurtarief[Kostensoort arbeid],"",0,1),"")</f>
        <v/>
      </c>
      <c r="J42" s="137"/>
      <c r="K42" s="135"/>
      <c r="L42" s="139" t="str">
        <f>IF(Tbl.Kosten[[#This Row],[Activum]]&lt;&gt;"",_xlfn.XLOOKUP(Tbl.Kosten[[#This Row],[Activum]],Tbl.Afschrijvingskosten[Activum],Tbl.Afschrijvingskosten[Tarief per afschrijvings-eenheid],"",0,1),"")</f>
        <v/>
      </c>
      <c r="M42" s="122">
        <f>IFERROR(Tbl.Kosten[[#This Row],[Een-
heden]]*Tbl.Kosten[[#This Row],[Afschrijvings-
tarief]],0)</f>
        <v>0</v>
      </c>
      <c r="N42" s="122" t="str">
        <f>IF(Tbl.Kosten[[#This Row],[Subtotaal afschrijving]]&lt;&gt;0,Lijsten!$A$7,"")</f>
        <v/>
      </c>
      <c r="O42" s="140"/>
      <c r="P42" s="135"/>
      <c r="Q42" s="138"/>
      <c r="R42" s="122">
        <f>IFERROR(Tbl.Kosten[[#This Row],[Aantal]]*Tbl.Kosten[[#This Row],[Tarief]],0)</f>
        <v>0</v>
      </c>
      <c r="S42" s="8">
        <f>IFERROR(Tbl.Kosten[[#This Row],[Subtotaal overige kosten]]+Tbl.Kosten[[#This Row],[Subtotaal uren]]+Tbl.Kosten[[#This Row],[Subtotaal afschrijving]],0)</f>
        <v>0</v>
      </c>
      <c r="T42" s="8">
        <f>IFERROR(Tbl.Kosten[[#This Row],[Totaal kosten]]*Tbl.Kosten[[#This Row],[Subsidie%]],0)</f>
        <v>0</v>
      </c>
      <c r="U42" s="4" t="str" cm="1">
        <f t="array" ref="U42">IFERROR(_xlfn.IFS(Tbl.Kosten[[#This Row],[Subtotaal uren]]&lt;&gt;0,Tbl.Kosten[[#This Row],[Kostensoort arbeid]],Tbl.Kosten[[#This Row],[Subtotaal afschrijving]]&lt;&gt;0,Tbl.Kosten[[#This Row],[Kostensoort afschrijving]],Tbl.Kosten[[#This Row],[Subtotaal overige kosten]]&lt;&gt;0,Tbl.Kosten[[#This Row],[Kostensoort overig]]),"")</f>
        <v/>
      </c>
      <c r="V42" s="4" t="str">
        <f>IFERROR(_xlfn.XLOOKUP(Tbl.Kosten[[#This Row],[Activiteitencode]],Tbl.Activiteiten[Activiteitcode],Tbl.Activiteiten[Werkpakketcode],"",0,1),"")</f>
        <v/>
      </c>
      <c r="W42" s="4" t="str">
        <f>IFERROR(_xlfn.XLOOKUP(Tbl.Kosten[[#This Row],[Werkpakketcode]],Tbl.Werkpakketten[Werkpakketcode],Tbl.Werkpakketten[Subsidiabele activiteit],"",0,1),"")</f>
        <v/>
      </c>
      <c r="X42" s="12">
        <f>IFERROR(_xlfn.XLOOKUP(Tbl.Kosten[[#This Row],[Sanr.]],Tbl.Subsidiehoogte[SAnr.],Tbl.Subsidiehoogte[Sub. Percentage],0,0,1),0)</f>
        <v>0</v>
      </c>
      <c r="Y42" s="144" t="str">
        <f>IFERROR(_xlfn.XLOOKUP(Tbl.Kosten[[#This Row],[Partnercode]],Tbl.Projectpartners[Partnercode],Tbl.Projectpartners[PNr.],"",0,1),"")</f>
        <v>P1</v>
      </c>
      <c r="Z42" s="148">
        <f>IF(Tbl.Kosten[[#This Row],[Pnr.]]=Z$7,Tbl.Kosten[[#This Row],[Totaal kosten]],"")</f>
        <v>0</v>
      </c>
      <c r="AA42" s="148" t="str">
        <f>IF(Tbl.Kosten[[#This Row],[Pnr.]]=AA$7,Tbl.Kosten[[#This Row],[Totaal kosten]],"")</f>
        <v/>
      </c>
      <c r="AB42" s="148" t="str">
        <f>IF(Tbl.Kosten[[#This Row],[Pnr.]]=AB$7,Tbl.Kosten[[#This Row],[Totaal kosten]],"")</f>
        <v/>
      </c>
      <c r="AC42" s="148" t="str">
        <f>IF(Tbl.Kosten[[#This Row],[Pnr.]]=AC$7,Tbl.Kosten[[#This Row],[Totaal kosten]],"")</f>
        <v/>
      </c>
      <c r="AD42" s="148" t="str">
        <f>IF(Tbl.Kosten[[#This Row],[Pnr.]]=AD$7,Tbl.Kosten[[#This Row],[Totaal kosten]],"")</f>
        <v/>
      </c>
      <c r="AE42" s="148" t="str">
        <f>IF(Tbl.Kosten[[#This Row],[Pnr.]]=AE$7,Tbl.Kosten[[#This Row],[Totaal kosten]],"")</f>
        <v/>
      </c>
      <c r="AF42" s="148" t="str">
        <f>IF(Tbl.Kosten[[#This Row],[Pnr.]]=AF$7,Tbl.Kosten[[#This Row],[Totaal kosten]],"")</f>
        <v/>
      </c>
      <c r="AG42" s="148" t="str">
        <f>IF(Tbl.Kosten[[#This Row],[Pnr.]]=AG$7,Tbl.Kosten[[#This Row],[Totaal kosten]],"")</f>
        <v/>
      </c>
      <c r="AH42" s="148" t="str">
        <f>IF(Tbl.Kosten[[#This Row],[Pnr.]]=AH$7,Tbl.Kosten[[#This Row],[Totaal kosten]],"")</f>
        <v/>
      </c>
      <c r="AI42" s="148" t="str">
        <f>IF(Tbl.Kosten[[#This Row],[Pnr.]]=AI$7,Tbl.Kosten[[#This Row],[Totaal kosten]],"")</f>
        <v/>
      </c>
      <c r="AJ42" s="148" t="str">
        <f>IF(Tbl.Kosten[[#This Row],[Pnr.]]=AJ$7,Tbl.Kosten[[#This Row],[Totaal kosten]],"")</f>
        <v/>
      </c>
      <c r="AK42" s="148" t="str">
        <f>IF(Tbl.Kosten[[#This Row],[Pnr.]]=AK$7,Tbl.Kosten[[#This Row],[Totaal kosten]],"")</f>
        <v/>
      </c>
      <c r="AL42" s="148" t="str">
        <f>IF(Tbl.Kosten[[#This Row],[Pnr.]]=AL$7,Tbl.Kosten[[#This Row],[Totaal kosten]],"")</f>
        <v/>
      </c>
      <c r="AM42" s="148" t="str">
        <f>IF(Tbl.Kosten[[#This Row],[Pnr.]]=AM$7,Tbl.Kosten[[#This Row],[Totaal kosten]],"")</f>
        <v/>
      </c>
      <c r="AN42" s="148" t="str">
        <f>IF(Tbl.Kosten[[#This Row],[Pnr.]]=AN$7,Tbl.Kosten[[#This Row],[Totaal kosten]],"")</f>
        <v/>
      </c>
      <c r="AO42" s="148" t="str">
        <f>IF(Tbl.Kosten[[#This Row],[Pnr.]]=AO$7,Tbl.Kosten[[#This Row],[Totaal kosten]],"")</f>
        <v/>
      </c>
      <c r="AP42" s="148" t="str">
        <f>IF(Tbl.Kosten[[#This Row],[Pnr.]]=AP$7,Tbl.Kosten[[#This Row],[Totaal kosten]],"")</f>
        <v/>
      </c>
      <c r="AQ42" s="148" t="str">
        <f>IF(Tbl.Kosten[[#This Row],[Pnr.]]=AQ$7,Tbl.Kosten[[#This Row],[Totaal kosten]],"")</f>
        <v/>
      </c>
      <c r="AR42" s="148" t="str">
        <f>IF(Tbl.Kosten[[#This Row],[Pnr.]]=AR$7,Tbl.Kosten[[#This Row],[Totaal kosten]],"")</f>
        <v/>
      </c>
      <c r="AS42" s="148" t="str">
        <f>IF(Tbl.Kosten[[#This Row],[Pnr.]]=AS$7,Tbl.Kosten[[#This Row],[Totaal kosten]],"")</f>
        <v/>
      </c>
      <c r="AT42" s="148" t="str">
        <f>IF(Tbl.Kosten[[#This Row],[Pnr.]]=AT$7,Tbl.Kosten[[#This Row],[Totaal kosten]],"")</f>
        <v/>
      </c>
      <c r="AU42" s="148" t="str">
        <f>IF(Tbl.Kosten[[#This Row],[Pnr.]]=AU$7,Tbl.Kosten[[#This Row],[Totaal kosten]],"")</f>
        <v/>
      </c>
      <c r="AV42" s="148" t="str">
        <f>IF(Tbl.Kosten[[#This Row],[Pnr.]]=AV$7,Tbl.Kosten[[#This Row],[Totaal kosten]],"")</f>
        <v/>
      </c>
      <c r="AW42" s="148" t="str">
        <f>IF(Tbl.Kosten[[#This Row],[Pnr.]]=AW$7,Tbl.Kosten[[#This Row],[Totaal kosten]],"")</f>
        <v/>
      </c>
      <c r="AX42" s="148" t="str">
        <f>IF(Tbl.Kosten[[#This Row],[Pnr.]]=AX$7,Tbl.Kosten[[#This Row],[Totaal kosten]],"")</f>
        <v/>
      </c>
      <c r="AY42" s="148" t="str">
        <f>IF(Tbl.Kosten[[#This Row],[Pnr.]]=AY$7,Tbl.Kosten[[#This Row],[Totaal kosten]],"")</f>
        <v/>
      </c>
      <c r="AZ42" s="148" t="str">
        <f>IF(Tbl.Kosten[[#This Row],[Pnr.]]=AZ$7,Tbl.Kosten[[#This Row],[Totaal kosten]],"")</f>
        <v/>
      </c>
      <c r="BA42" s="148" t="str">
        <f>IF(Tbl.Kosten[[#This Row],[Pnr.]]=BA$7,Tbl.Kosten[[#This Row],[Totaal kosten]],"")</f>
        <v/>
      </c>
      <c r="BB42" s="148" t="str">
        <f>IF(Tbl.Kosten[[#This Row],[Pnr.]]=BB$7,Tbl.Kosten[[#This Row],[Totaal kosten]],"")</f>
        <v/>
      </c>
      <c r="BC42" s="148" t="str">
        <f>IF(Tbl.Kosten[[#This Row],[Pnr.]]=BC$7,Tbl.Kosten[[#This Row],[Totaal kosten]],"")</f>
        <v/>
      </c>
      <c r="BD42" s="148" t="str">
        <f>IF(Tbl.Kosten[[#This Row],[Pnr.]]=BD$7,Tbl.Kosten[[#This Row],[Totaal kosten]],"")</f>
        <v/>
      </c>
      <c r="BE42" s="148" t="str">
        <f>IF(Tbl.Kosten[[#This Row],[Pnr.]]=BE$7,Tbl.Kosten[[#This Row],[Totaal kosten]],"")</f>
        <v/>
      </c>
      <c r="BF42" s="148" t="str">
        <f>IF(Tbl.Kosten[[#This Row],[Pnr.]]=BF$7,Tbl.Kosten[[#This Row],[Totaal kosten]],"")</f>
        <v/>
      </c>
      <c r="BG42" s="148" t="str">
        <f>IF(Tbl.Kosten[[#This Row],[Pnr.]]=BG$7,Tbl.Kosten[[#This Row],[Totaal kosten]],"")</f>
        <v/>
      </c>
      <c r="BH42" s="148" t="str">
        <f>IF(Tbl.Kosten[[#This Row],[Pnr.]]=BH$7,Tbl.Kosten[[#This Row],[Totaal kosten]],"")</f>
        <v/>
      </c>
      <c r="BI42" s="148" t="str">
        <f>IF(Tbl.Kosten[[#This Row],[Pnr.]]=BI$7,Tbl.Kosten[[#This Row],[Totaal kosten]],"")</f>
        <v/>
      </c>
      <c r="BJ42" s="148" t="str">
        <f>IF(Tbl.Kosten[[#This Row],[Pnr.]]=BJ$7,Tbl.Kosten[[#This Row],[Totaal kosten]],"")</f>
        <v/>
      </c>
      <c r="BK42" s="148" t="str">
        <f>IF(Tbl.Kosten[[#This Row],[Pnr.]]=BK$7,Tbl.Kosten[[#This Row],[Totaal kosten]],"")</f>
        <v/>
      </c>
      <c r="BL42" s="148" t="str">
        <f>IF(Tbl.Kosten[[#This Row],[Pnr.]]=BL$7,Tbl.Kosten[[#This Row],[Totaal kosten]],"")</f>
        <v/>
      </c>
      <c r="BM42" s="148" t="str">
        <f>IF(Tbl.Kosten[[#This Row],[Pnr.]]=BM$7,Tbl.Kosten[[#This Row],[Totaal kosten]],"")</f>
        <v/>
      </c>
      <c r="BN42" s="148" t="str">
        <f>IF(Tbl.Kosten[[#This Row],[Pnr.]]=BN$7,Tbl.Kosten[[#This Row],[Totaal kosten]],"")</f>
        <v/>
      </c>
      <c r="BO42" s="148" t="str">
        <f>IF(Tbl.Kosten[[#This Row],[Pnr.]]=BO$7,Tbl.Kosten[[#This Row],[Totaal kosten]],"")</f>
        <v/>
      </c>
      <c r="BP42" s="148" t="str">
        <f>IF(Tbl.Kosten[[#This Row],[Pnr.]]=BP$7,Tbl.Kosten[[#This Row],[Totaal kosten]],"")</f>
        <v/>
      </c>
      <c r="BQ42" s="148" t="str">
        <f>IF(Tbl.Kosten[[#This Row],[Pnr.]]=BQ$7,Tbl.Kosten[[#This Row],[Totaal kosten]],"")</f>
        <v/>
      </c>
      <c r="BR42" s="148" t="str">
        <f>IF(Tbl.Kosten[[#This Row],[Pnr.]]=BR$7,Tbl.Kosten[[#This Row],[Totaal kosten]],"")</f>
        <v/>
      </c>
      <c r="BS42" s="148" t="str">
        <f>IF(Tbl.Kosten[[#This Row],[Pnr.]]=BS$7,Tbl.Kosten[[#This Row],[Totaal kosten]],"")</f>
        <v/>
      </c>
      <c r="BT42" s="148" t="str">
        <f>IF(Tbl.Kosten[[#This Row],[Pnr.]]=BT$7,Tbl.Kosten[[#This Row],[Totaal kosten]],"")</f>
        <v/>
      </c>
      <c r="BU42" s="148" t="str">
        <f>IF(Tbl.Kosten[[#This Row],[Pnr.]]=BU$7,Tbl.Kosten[[#This Row],[Totaal kosten]],"")</f>
        <v/>
      </c>
      <c r="BV42" s="148" t="str">
        <f>IF(Tbl.Kosten[[#This Row],[Pnr.]]=BV$7,Tbl.Kosten[[#This Row],[Totaal kosten]],"")</f>
        <v/>
      </c>
      <c r="BW42" s="148" t="str">
        <f>IF(Tbl.Kosten[[#This Row],[Pnr.]]=BW$7,Tbl.Kosten[[#This Row],[Totaal kosten]],"")</f>
        <v/>
      </c>
      <c r="BX42" s="148" t="str">
        <f>IFERROR(_xlfn.XLOOKUP(Tbl.Kosten[[#This Row],[Werkpakketcode]],Tbl.Werkpakketten[Werkpakketcode],Tbl.Werkpakketten[WPnr.],"",0,1),"")</f>
        <v/>
      </c>
      <c r="BY42" s="148" t="str">
        <f>IF(Tbl.Kosten[[#This Row],[WPnr.]]=BY$7,Tbl.Kosten[[#This Row],[Totaal kosten]],"")</f>
        <v/>
      </c>
      <c r="BZ42" s="148" t="str">
        <f>IF(Tbl.Kosten[[#This Row],[WPnr.]]=BZ$7,Tbl.Kosten[[#This Row],[Totaal kosten]],"")</f>
        <v/>
      </c>
      <c r="CA42" s="148" t="str">
        <f>IF(Tbl.Kosten[[#This Row],[WPnr.]]=CA$7,Tbl.Kosten[[#This Row],[Totaal kosten]],"")</f>
        <v/>
      </c>
      <c r="CB42" s="148" t="str">
        <f>IF(Tbl.Kosten[[#This Row],[WPnr.]]=CB$7,Tbl.Kosten[[#This Row],[Totaal kosten]],"")</f>
        <v/>
      </c>
      <c r="CC42" s="148" t="str">
        <f>IF(Tbl.Kosten[[#This Row],[WPnr.]]=CC$7,Tbl.Kosten[[#This Row],[Totaal kosten]],"")</f>
        <v/>
      </c>
      <c r="CD42" s="148" t="str">
        <f>IF(Tbl.Kosten[[#This Row],[WPnr.]]=CD$7,Tbl.Kosten[[#This Row],[Totaal kosten]],"")</f>
        <v/>
      </c>
      <c r="CE42" s="148" t="str">
        <f>IF(Tbl.Kosten[[#This Row],[WPnr.]]=CE$7,Tbl.Kosten[[#This Row],[Totaal kosten]],"")</f>
        <v/>
      </c>
      <c r="CF42" s="148" t="str">
        <f>IF(Tbl.Kosten[[#This Row],[WPnr.]]=CF$7,Tbl.Kosten[[#This Row],[Totaal kosten]],"")</f>
        <v/>
      </c>
      <c r="CG42" s="148" t="str">
        <f>IF(Tbl.Kosten[[#This Row],[WPnr.]]=CG$7,Tbl.Kosten[[#This Row],[Totaal kosten]],"")</f>
        <v/>
      </c>
      <c r="CH42" s="148" t="str">
        <f>IF(Tbl.Kosten[[#This Row],[WPnr.]]=CH$7,Tbl.Kosten[[#This Row],[Totaal kosten]],"")</f>
        <v/>
      </c>
      <c r="CI42" s="148" t="str">
        <f>IF(Tbl.Kosten[[#This Row],[WPnr.]]=CI$7,Tbl.Kosten[[#This Row],[Totaal kosten]],"")</f>
        <v/>
      </c>
      <c r="CJ42" s="148" t="str">
        <f>IF(Tbl.Kosten[[#This Row],[WPnr.]]=CJ$7,Tbl.Kosten[[#This Row],[Totaal kosten]],"")</f>
        <v/>
      </c>
      <c r="CK42" s="148" t="str">
        <f>IF(Tbl.Kosten[[#This Row],[WPnr.]]=CK$7,Tbl.Kosten[[#This Row],[Totaal kosten]],"")</f>
        <v/>
      </c>
      <c r="CL42" s="148" t="str">
        <f>IF(Tbl.Kosten[[#This Row],[WPnr.]]=CL$7,Tbl.Kosten[[#This Row],[Totaal kosten]],"")</f>
        <v/>
      </c>
      <c r="CM42" s="148" t="str">
        <f>IF(Tbl.Kosten[[#This Row],[WPnr.]]=CM$7,Tbl.Kosten[[#This Row],[Totaal kosten]],"")</f>
        <v/>
      </c>
      <c r="CN42" s="148" t="str">
        <f>IF(Tbl.Kosten[[#This Row],[WPnr.]]=CN$7,Tbl.Kosten[[#This Row],[Totaal kosten]],"")</f>
        <v/>
      </c>
      <c r="CO42" s="148" t="str">
        <f>IF(Tbl.Kosten[[#This Row],[WPnr.]]=CO$7,Tbl.Kosten[[#This Row],[Totaal kosten]],"")</f>
        <v/>
      </c>
      <c r="CP42" s="148" t="str">
        <f>IF(Tbl.Kosten[[#This Row],[WPnr.]]=CP$7,Tbl.Kosten[[#This Row],[Totaal kosten]],"")</f>
        <v/>
      </c>
      <c r="CQ42" s="148" t="str">
        <f>IF(Tbl.Kosten[[#This Row],[WPnr.]]=CQ$7,Tbl.Kosten[[#This Row],[Totaal kosten]],"")</f>
        <v/>
      </c>
      <c r="CR42" s="148" t="str">
        <f>IF(Tbl.Kosten[[#This Row],[WPnr.]]=CR$7,Tbl.Kosten[[#This Row],[Totaal kosten]],"")</f>
        <v/>
      </c>
      <c r="CS42" s="148" t="str">
        <f>IF(Tbl.Kosten[[#This Row],[WPnr.]]=CS$7,Tbl.Kosten[[#This Row],[Totaal kosten]],"")</f>
        <v/>
      </c>
      <c r="CT42" s="148" t="str">
        <f>IF(Tbl.Kosten[[#This Row],[WPnr.]]=CT$7,Tbl.Kosten[[#This Row],[Totaal kosten]],"")</f>
        <v/>
      </c>
      <c r="CU42" s="148" t="str">
        <f>IF(Tbl.Kosten[[#This Row],[WPnr.]]=CU$7,Tbl.Kosten[[#This Row],[Totaal kosten]],"")</f>
        <v/>
      </c>
      <c r="CV42" s="148" t="str">
        <f>IF(Tbl.Kosten[[#This Row],[WPnr.]]=CV$7,Tbl.Kosten[[#This Row],[Totaal kosten]],"")</f>
        <v/>
      </c>
      <c r="CW42" s="148" t="str">
        <f>IF(Tbl.Kosten[[#This Row],[WPnr.]]=CW$7,Tbl.Kosten[[#This Row],[Totaal kosten]],"")</f>
        <v/>
      </c>
      <c r="CX42" s="148" t="str">
        <f>IF(Tbl.Kosten[[#This Row],[WPnr.]]=CX$7,Tbl.Kosten[[#This Row],[Totaal kosten]],"")</f>
        <v/>
      </c>
      <c r="CY42" s="148" t="str">
        <f>IF(Tbl.Kosten[[#This Row],[WPnr.]]=CY$7,Tbl.Kosten[[#This Row],[Totaal kosten]],"")</f>
        <v/>
      </c>
      <c r="CZ42" s="148" t="str">
        <f>IF(Tbl.Kosten[[#This Row],[WPnr.]]=CZ$7,Tbl.Kosten[[#This Row],[Totaal kosten]],"")</f>
        <v/>
      </c>
      <c r="DA42" s="148" t="str">
        <f>IF(Tbl.Kosten[[#This Row],[WPnr.]]=DA$7,Tbl.Kosten[[#This Row],[Totaal kosten]],"")</f>
        <v/>
      </c>
      <c r="DB42" s="148" t="str">
        <f>IF(Tbl.Kosten[[#This Row],[WPnr.]]=DB$7,Tbl.Kosten[[#This Row],[Totaal kosten]],"")</f>
        <v/>
      </c>
      <c r="DC42" s="148" t="str">
        <f>IF(Tbl.Kosten[[#This Row],[WPnr.]]=DC$7,Tbl.Kosten[[#This Row],[Totaal kosten]],"")</f>
        <v/>
      </c>
      <c r="DD42" s="148" t="str">
        <f>IF(Tbl.Kosten[[#This Row],[WPnr.]]=DD$7,Tbl.Kosten[[#This Row],[Totaal kosten]],"")</f>
        <v/>
      </c>
      <c r="DE42" s="148" t="str">
        <f>IF(Tbl.Kosten[[#This Row],[WPnr.]]=DE$7,Tbl.Kosten[[#This Row],[Totaal kosten]],"")</f>
        <v/>
      </c>
      <c r="DF42" s="148" t="str">
        <f>IF(Tbl.Kosten[[#This Row],[WPnr.]]=DF$7,Tbl.Kosten[[#This Row],[Totaal kosten]],"")</f>
        <v/>
      </c>
      <c r="DG42" s="148" t="str">
        <f>IF(Tbl.Kosten[[#This Row],[WPnr.]]=DG$7,Tbl.Kosten[[#This Row],[Totaal kosten]],"")</f>
        <v/>
      </c>
      <c r="DH42" s="148" t="str">
        <f>IF(Tbl.Kosten[[#This Row],[WPnr.]]=DH$7,Tbl.Kosten[[#This Row],[Totaal kosten]],"")</f>
        <v/>
      </c>
      <c r="DI42" s="148" t="str">
        <f>IF(Tbl.Kosten[[#This Row],[WPnr.]]=DI$7,Tbl.Kosten[[#This Row],[Totaal kosten]],"")</f>
        <v/>
      </c>
      <c r="DJ42" s="148" t="str">
        <f>IF(Tbl.Kosten[[#This Row],[WPnr.]]=DJ$7,Tbl.Kosten[[#This Row],[Totaal kosten]],"")</f>
        <v/>
      </c>
      <c r="DK42" s="148" t="str">
        <f>IF(Tbl.Kosten[[#This Row],[WPnr.]]=DK$7,Tbl.Kosten[[#This Row],[Totaal kosten]],"")</f>
        <v/>
      </c>
      <c r="DL42" s="148" t="str">
        <f>IF(Tbl.Kosten[[#This Row],[WPnr.]]=DL$7,Tbl.Kosten[[#This Row],[Totaal kosten]],"")</f>
        <v/>
      </c>
      <c r="DM42" s="148" t="str">
        <f>IF(Tbl.Kosten[[#This Row],[WPnr.]]=DM$7,Tbl.Kosten[[#This Row],[Totaal kosten]],"")</f>
        <v/>
      </c>
      <c r="DN42" s="148" t="str">
        <f>IF(Tbl.Kosten[[#This Row],[WPnr.]]=DN$7,Tbl.Kosten[[#This Row],[Totaal kosten]],"")</f>
        <v/>
      </c>
      <c r="DO42" s="148" t="str">
        <f>IF(Tbl.Kosten[[#This Row],[WPnr.]]=DO$7,Tbl.Kosten[[#This Row],[Totaal kosten]],"")</f>
        <v/>
      </c>
      <c r="DP42" s="148" t="str">
        <f>IF(Tbl.Kosten[[#This Row],[WPnr.]]=DP$7,Tbl.Kosten[[#This Row],[Totaal kosten]],"")</f>
        <v/>
      </c>
      <c r="DQ42" s="148" t="str">
        <f>IF(Tbl.Kosten[[#This Row],[WPnr.]]=DQ$7,Tbl.Kosten[[#This Row],[Totaal kosten]],"")</f>
        <v/>
      </c>
      <c r="DR42" s="148" t="str">
        <f>IF(Tbl.Kosten[[#This Row],[WPnr.]]=DR$7,Tbl.Kosten[[#This Row],[Totaal kosten]],"")</f>
        <v/>
      </c>
      <c r="DS42" s="148" t="str">
        <f>IF(Tbl.Kosten[[#This Row],[WPnr.]]=DS$7,Tbl.Kosten[[#This Row],[Totaal kosten]],"")</f>
        <v/>
      </c>
      <c r="DT42" s="148" t="str">
        <f>IF(Tbl.Kosten[[#This Row],[WPnr.]]=DT$7,Tbl.Kosten[[#This Row],[Totaal kosten]],"")</f>
        <v/>
      </c>
      <c r="DU42" s="148" t="str">
        <f>IF(Tbl.Kosten[[#This Row],[WPnr.]]=DU$7,Tbl.Kosten[[#This Row],[Totaal kosten]],"")</f>
        <v/>
      </c>
      <c r="DV42" s="148" t="str">
        <f>IF(Tbl.Kosten[[#This Row],[WPnr.]]=DV$7,Tbl.Kosten[[#This Row],[Totaal kosten]],"")</f>
        <v/>
      </c>
      <c r="DW42" s="150" t="str">
        <f>IFERROR(_xlfn.XLOOKUP(Tbl.Kosten[[#This Row],[Kostensoort]],Tbl.Kostensoorten[Kostensoorten],Tbl.Kostensoorten[KSnr.],"",0,1),"")</f>
        <v/>
      </c>
      <c r="DX42" s="150" t="str">
        <f>IF(Tbl.Kosten[[#This Row],[KSnr.]]=DX$7,Tbl.Kosten[[#This Row],[Totaal kosten]],"")</f>
        <v/>
      </c>
      <c r="DY42" s="150" t="str">
        <f>IF(Tbl.Kosten[[#This Row],[KSnr.]]=DY$7,Tbl.Kosten[[#This Row],[Totaal kosten]],"")</f>
        <v/>
      </c>
      <c r="DZ42" s="150" t="str">
        <f>IF(Tbl.Kosten[[#This Row],[KSnr.]]=DZ$7,Tbl.Kosten[[#This Row],[Totaal kosten]],"")</f>
        <v/>
      </c>
      <c r="EA42" s="150" t="str">
        <f>IF(Tbl.Kosten[[#This Row],[KSnr.]]=EA$7,Tbl.Kosten[[#This Row],[Totaal kosten]],"")</f>
        <v/>
      </c>
      <c r="EB42" s="150" t="str">
        <f>IF(Tbl.Kosten[[#This Row],[KSnr.]]=EB$7,Tbl.Kosten[[#This Row],[Totaal kosten]],"")</f>
        <v/>
      </c>
      <c r="EC42" s="150" t="str">
        <f>IF(Tbl.Kosten[[#This Row],[KSnr.]]=EC$7,Tbl.Kosten[[#This Row],[Totaal kosten]],"")</f>
        <v/>
      </c>
      <c r="ED42" s="150" t="str">
        <f>IF(Tbl.Kosten[[#This Row],[KSnr.]]=ED$7,Tbl.Kosten[[#This Row],[Totaal kosten]],"")</f>
        <v/>
      </c>
      <c r="EE42" s="150" t="str">
        <f>IF(Tbl.Kosten[[#This Row],[KSnr.]]=EE$7,Tbl.Kosten[[#This Row],[Totaal kosten]],"")</f>
        <v/>
      </c>
      <c r="EF42" s="150" t="str">
        <f>IF(Tbl.Kosten[[#This Row],[KSnr.]]=EF$7,Tbl.Kosten[[#This Row],[Totaal kosten]],"")</f>
        <v/>
      </c>
      <c r="EG42" s="150" t="str">
        <f>IF(Tbl.Kosten[[#This Row],[KSnr.]]=EG$7,Tbl.Kosten[[#This Row],[Totaal kosten]],"")</f>
        <v/>
      </c>
      <c r="EH42" s="150" t="str">
        <f>IF(Tbl.Kosten[[#This Row],[KSnr.]]=EH$7,Tbl.Kosten[[#This Row],[Totaal kosten]],"")</f>
        <v/>
      </c>
      <c r="EI42" s="150" t="str">
        <f>IF(Tbl.Kosten[[#This Row],[KSnr.]]=EI$7,Tbl.Kosten[[#This Row],[Totaal kosten]],"")</f>
        <v/>
      </c>
      <c r="EJ42" s="150" t="str">
        <f>IF(Tbl.Kosten[[#This Row],[KSnr.]]=EJ$7,Tbl.Kosten[[#This Row],[Totaal kosten]],"")</f>
        <v/>
      </c>
      <c r="EK42" s="150" t="str">
        <f>IF(Tbl.Kosten[[#This Row],[KSnr.]]=EK$7,Tbl.Kosten[[#This Row],[Totaal kosten]],"")</f>
        <v/>
      </c>
      <c r="EL42" s="150" t="str">
        <f>IF(Tbl.Kosten[[#This Row],[KSnr.]]=EL$7,Tbl.Kosten[[#This Row],[Totaal kosten]],"")</f>
        <v/>
      </c>
      <c r="EM42" s="150" t="str">
        <f>IF(Tbl.Kosten[[#This Row],[KSnr.]]=EM$7,Tbl.Kosten[[#This Row],[Totaal kosten]],"")</f>
        <v/>
      </c>
      <c r="EN42" s="150" t="str">
        <f>IF(Tbl.Kosten[[#This Row],[KSnr.]]=EN$7,Tbl.Kosten[[#This Row],[Totaal kosten]],"")</f>
        <v/>
      </c>
      <c r="EO42" s="150" t="str">
        <f>IF(Tbl.Kosten[[#This Row],[KSnr.]]=EO$7,Tbl.Kosten[[#This Row],[Totaal kosten]],"")</f>
        <v/>
      </c>
      <c r="EP42" s="150" t="str">
        <f>IF(Tbl.Kosten[[#This Row],[KSnr.]]=EP$7,Tbl.Kosten[[#This Row],[Totaal kosten]],"")</f>
        <v/>
      </c>
      <c r="EQ42" s="150" t="str">
        <f>IF(Tbl.Kosten[[#This Row],[KSnr.]]=EQ$7,Tbl.Kosten[[#This Row],[Totaal kosten]],"")</f>
        <v/>
      </c>
      <c r="ER42" s="144" t="str">
        <f>IFERROR(_xlfn.XLOOKUP(Tbl.Kosten[[#This Row],[Subsidieactiviteit]],Tbl.Subsidiehoogte[Subsidieactiviteit],Tbl.Subsidiehoogte[SAnr.],"",0,1),"")</f>
        <v/>
      </c>
      <c r="ES42" s="150" t="str">
        <f>IF(Tbl.Kosten[[#This Row],[Sanr.]]=ES$7,Tbl.Kosten[[#This Row],[Totaal kosten]],"")</f>
        <v/>
      </c>
      <c r="ET42" s="150" t="str">
        <f>IF(Tbl.Kosten[[#This Row],[Sanr.]]=ET$7,Tbl.Kosten[[#This Row],[Totaal kosten]],"")</f>
        <v/>
      </c>
      <c r="EU42" s="150" t="str">
        <f>IF(Tbl.Kosten[[#This Row],[Sanr.]]=EU$7,Tbl.Kosten[[#This Row],[Totaal kosten]],"")</f>
        <v/>
      </c>
      <c r="EV42" s="150" t="str">
        <f>IF(Tbl.Kosten[[#This Row],[Sanr.]]=EV$7,Tbl.Kosten[[#This Row],[Totaal kosten]],"")</f>
        <v/>
      </c>
      <c r="EW42" s="150" t="str">
        <f>IF(Tbl.Kosten[[#This Row],[Sanr.]]=EW$7,Tbl.Kosten[[#This Row],[Totaal kosten]],"")</f>
        <v/>
      </c>
      <c r="EX42" s="150" t="str">
        <f>IF(Tbl.Kosten[[#This Row],[Sanr.]]=EX$7,Tbl.Kosten[[#This Row],[Totaal kosten]],"")</f>
        <v/>
      </c>
      <c r="EY42" s="150" t="str">
        <f>IF(Tbl.Kosten[[#This Row],[Sanr.]]=EY$7,Tbl.Kosten[[#This Row],[Totaal kosten]],"")</f>
        <v/>
      </c>
      <c r="EZ42" s="150" t="str">
        <f>IF(Tbl.Kosten[[#This Row],[Sanr.]]=EZ$7,Tbl.Kosten[[#This Row],[Totaal kosten]],"")</f>
        <v/>
      </c>
      <c r="FA42" s="150" t="str">
        <f>IF(Tbl.Kosten[[#This Row],[Sanr.]]=FA$7,Tbl.Kosten[[#This Row],[Totaal kosten]],"")</f>
        <v/>
      </c>
      <c r="FB42" s="150" t="str">
        <f>IF(Tbl.Kosten[[#This Row],[Sanr.]]=FB$7,Tbl.Kosten[[#This Row],[Totaal kosten]],"")</f>
        <v/>
      </c>
      <c r="FC42" s="150" t="str">
        <f>IF(Tbl.Kosten[[#This Row],[Sanr.]]=FC$7,Tbl.Kosten[[#This Row],[Totaal kosten]],"")</f>
        <v/>
      </c>
      <c r="FD42" s="150" t="str">
        <f>IF(Tbl.Kosten[[#This Row],[Sanr.]]=FD$7,Tbl.Kosten[[#This Row],[Totaal kosten]],"")</f>
        <v/>
      </c>
      <c r="FE42" s="150" t="str">
        <f>IF(Tbl.Kosten[[#This Row],[Sanr.]]=FE$7,Tbl.Kosten[[#This Row],[Totaal kosten]],"")</f>
        <v/>
      </c>
      <c r="FF42" s="150" t="str">
        <f>IF(Tbl.Kosten[[#This Row],[Sanr.]]=FF$7,Tbl.Kosten[[#This Row],[Totaal kosten]],"")</f>
        <v/>
      </c>
      <c r="FG42" s="150" t="str">
        <f>IF(Tbl.Kosten[[#This Row],[Sanr.]]=FG$7,Tbl.Kosten[[#This Row],[Totaal kosten]],"")</f>
        <v/>
      </c>
      <c r="FH42" s="150" t="str">
        <f>IF(Tbl.Kosten[[#This Row],[Sanr.]]=FH$7,Tbl.Kosten[[#This Row],[Totaal kosten]],"")</f>
        <v/>
      </c>
      <c r="FI42" s="150" t="str">
        <f>IF(Tbl.Kosten[[#This Row],[Sanr.]]=FI$7,Tbl.Kosten[[#This Row],[Totaal kosten]],"")</f>
        <v/>
      </c>
      <c r="FJ42" s="150" t="str">
        <f>IF(Tbl.Kosten[[#This Row],[Sanr.]]=FJ$7,Tbl.Kosten[[#This Row],[Totaal kosten]],"")</f>
        <v/>
      </c>
      <c r="FK42" s="150" t="str">
        <f>IF(Tbl.Kosten[[#This Row],[Sanr.]]=FK$7,Tbl.Kosten[[#This Row],[Totaal kosten]],"")</f>
        <v/>
      </c>
      <c r="FL42" s="150" t="str">
        <f>IF(Tbl.Kosten[[#This Row],[Sanr.]]=FL$7,Tbl.Kosten[[#This Row],[Totaal kosten]],"")</f>
        <v/>
      </c>
      <c r="FM42" s="150" t="str">
        <f>IF(Tbl.Kosten[[#This Row],[Sanr.]]=FM$7,Tbl.Kosten[[#This Row],[Totaal kosten]],"")</f>
        <v/>
      </c>
      <c r="FN42" s="150" t="str">
        <f>IF(Tbl.Kosten[[#This Row],[Sanr.]]=FN$7,Tbl.Kosten[[#This Row],[Totaal kosten]],"")</f>
        <v/>
      </c>
      <c r="FO42" s="150" t="str">
        <f>IF(Tbl.Kosten[[#This Row],[Sanr.]]=FO$7,Tbl.Kosten[[#This Row],[Totaal kosten]],"")</f>
        <v/>
      </c>
      <c r="FP42" s="150" t="str">
        <f>IF(Tbl.Kosten[[#This Row],[Sanr.]]=FP$7,Tbl.Kosten[[#This Row],[Totaal kosten]],"")</f>
        <v/>
      </c>
      <c r="FQ42" s="150" t="str">
        <f>IF(Tbl.Kosten[[#This Row],[Sanr.]]=FQ$7,Tbl.Kosten[[#This Row],[Totaal kosten]],"")</f>
        <v/>
      </c>
      <c r="FR42" s="150" t="str">
        <f>IF(Tbl.Kosten[[#This Row],[Sanr.]]=FR$7,Tbl.Kosten[[#This Row],[Totaal kosten]],"")</f>
        <v/>
      </c>
      <c r="FS42" s="150" t="str">
        <f>IF(Tbl.Kosten[[#This Row],[Sanr.]]=FS$7,Tbl.Kosten[[#This Row],[Totaal kosten]],"")</f>
        <v/>
      </c>
      <c r="FT42" s="150" t="str">
        <f>IF(Tbl.Kosten[[#This Row],[Sanr.]]=FT$7,Tbl.Kosten[[#This Row],[Totaal kosten]],"")</f>
        <v/>
      </c>
      <c r="FU42" s="150" t="str">
        <f>IF(Tbl.Kosten[[#This Row],[Sanr.]]=FU$7,Tbl.Kosten[[#This Row],[Totaal kosten]],"")</f>
        <v/>
      </c>
      <c r="FV42" s="150" t="str">
        <f>IF(Tbl.Kosten[[#This Row],[Sanr.]]=FV$7,Tbl.Kosten[[#This Row],[Totaal kosten]],"")</f>
        <v/>
      </c>
      <c r="FW42" s="150" t="str">
        <f>IFERROR(_xlfn.XLOOKUP(Tbl.Kosten[[#This Row],[Activiteitencode]],Tbl.Activiteiten[Activiteitcode],Tbl.Activiteiten[Anr.],"",0,1),"")</f>
        <v/>
      </c>
      <c r="FX42" s="169" t="str">
        <f>_xlfn.CONCAT(Tbl.Kosten[[#This Row],[Pnr.]],Tbl.Kosten[[#This Row],[Sanr.]])</f>
        <v>P1</v>
      </c>
      <c r="FY42" s="150">
        <f>Tbl.Kosten[[#This Row],[Totaal kosten]]-Tbl.Kosten[[#This Row],[Subsidie]]</f>
        <v>0</v>
      </c>
      <c r="FZ42" s="150">
        <f>IF(Tbl.Kosten[[#This Row],[Pnr.]]=FZ$7,Tbl.Kosten[[#This Row],[Te financieren]],"")</f>
        <v>0</v>
      </c>
      <c r="GA42" s="150" t="str">
        <f>IF(Tbl.Kosten[[#This Row],[Pnr.]]=GA$7,Tbl.Kosten[[#This Row],[Te financieren]],"")</f>
        <v/>
      </c>
      <c r="GB42" s="150" t="str">
        <f>IF(Tbl.Kosten[[#This Row],[Pnr.]]=GB$7,Tbl.Kosten[[#This Row],[Te financieren]],"")</f>
        <v/>
      </c>
      <c r="GC42" s="150" t="str">
        <f>IF(Tbl.Kosten[[#This Row],[Pnr.]]=GC$7,Tbl.Kosten[[#This Row],[Te financieren]],"")</f>
        <v/>
      </c>
      <c r="GD42" s="150" t="str">
        <f>IF(Tbl.Kosten[[#This Row],[Pnr.]]=GD$7,Tbl.Kosten[[#This Row],[Te financieren]],"")</f>
        <v/>
      </c>
      <c r="GE42" s="150" t="str">
        <f>IF(Tbl.Kosten[[#This Row],[Pnr.]]=GE$7,Tbl.Kosten[[#This Row],[Te financieren]],"")</f>
        <v/>
      </c>
      <c r="GF42" s="150" t="str">
        <f>IF(Tbl.Kosten[[#This Row],[Pnr.]]=GF$7,Tbl.Kosten[[#This Row],[Te financieren]],"")</f>
        <v/>
      </c>
      <c r="GG42" s="150" t="str">
        <f>IF(Tbl.Kosten[[#This Row],[Pnr.]]=GG$7,Tbl.Kosten[[#This Row],[Te financieren]],"")</f>
        <v/>
      </c>
      <c r="GH42" s="150" t="str">
        <f>IF(Tbl.Kosten[[#This Row],[Pnr.]]=GH$7,Tbl.Kosten[[#This Row],[Te financieren]],"")</f>
        <v/>
      </c>
      <c r="GI42" s="150" t="str">
        <f>IF(Tbl.Kosten[[#This Row],[Pnr.]]=GI$7,Tbl.Kosten[[#This Row],[Te financieren]],"")</f>
        <v/>
      </c>
      <c r="GJ42" s="150" t="str">
        <f>IF(Tbl.Kosten[[#This Row],[Pnr.]]=GJ$7,Tbl.Kosten[[#This Row],[Te financieren]],"")</f>
        <v/>
      </c>
      <c r="GK42" s="150" t="str">
        <f>IF(Tbl.Kosten[[#This Row],[Pnr.]]=GK$7,Tbl.Kosten[[#This Row],[Te financieren]],"")</f>
        <v/>
      </c>
      <c r="GL42" s="150" t="str">
        <f>IF(Tbl.Kosten[[#This Row],[Pnr.]]=GL$7,Tbl.Kosten[[#This Row],[Te financieren]],"")</f>
        <v/>
      </c>
      <c r="GM42" s="150" t="str">
        <f>IF(Tbl.Kosten[[#This Row],[Pnr.]]=GM$7,Tbl.Kosten[[#This Row],[Te financieren]],"")</f>
        <v/>
      </c>
      <c r="GN42" s="150" t="str">
        <f>IF(Tbl.Kosten[[#This Row],[Pnr.]]=GN$7,Tbl.Kosten[[#This Row],[Te financieren]],"")</f>
        <v/>
      </c>
      <c r="GO42" s="150" t="str">
        <f>IF(Tbl.Kosten[[#This Row],[Pnr.]]=GO$7,Tbl.Kosten[[#This Row],[Te financieren]],"")</f>
        <v/>
      </c>
      <c r="GP42" s="150" t="str">
        <f>IF(Tbl.Kosten[[#This Row],[Pnr.]]=GP$7,Tbl.Kosten[[#This Row],[Te financieren]],"")</f>
        <v/>
      </c>
      <c r="GQ42" s="150" t="str">
        <f>IF(Tbl.Kosten[[#This Row],[Pnr.]]=GQ$7,Tbl.Kosten[[#This Row],[Te financieren]],"")</f>
        <v/>
      </c>
      <c r="GR42" s="150" t="str">
        <f>IF(Tbl.Kosten[[#This Row],[Pnr.]]=GR$7,Tbl.Kosten[[#This Row],[Te financieren]],"")</f>
        <v/>
      </c>
      <c r="GS42" s="150" t="str">
        <f>IF(Tbl.Kosten[[#This Row],[Pnr.]]=GS$7,Tbl.Kosten[[#This Row],[Te financieren]],"")</f>
        <v/>
      </c>
      <c r="GT42" s="150" t="str">
        <f>IF(Tbl.Kosten[[#This Row],[Pnr.]]=GT$7,Tbl.Kosten[[#This Row],[Te financieren]],"")</f>
        <v/>
      </c>
      <c r="GU42" s="150" t="str">
        <f>IF(Tbl.Kosten[[#This Row],[Pnr.]]=GU$7,Tbl.Kosten[[#This Row],[Te financieren]],"")</f>
        <v/>
      </c>
      <c r="GV42" s="150" t="str">
        <f>IF(Tbl.Kosten[[#This Row],[Pnr.]]=GV$7,Tbl.Kosten[[#This Row],[Te financieren]],"")</f>
        <v/>
      </c>
      <c r="GW42" s="150" t="str">
        <f>IF(Tbl.Kosten[[#This Row],[Pnr.]]=GW$7,Tbl.Kosten[[#This Row],[Te financieren]],"")</f>
        <v/>
      </c>
      <c r="GX42" s="150" t="str">
        <f>IF(Tbl.Kosten[[#This Row],[Pnr.]]=GX$7,Tbl.Kosten[[#This Row],[Te financieren]],"")</f>
        <v/>
      </c>
      <c r="GY42" s="150" t="str">
        <f>IF(Tbl.Kosten[[#This Row],[Pnr.]]=GY$7,Tbl.Kosten[[#This Row],[Te financieren]],"")</f>
        <v/>
      </c>
      <c r="GZ42" s="150" t="str">
        <f>IF(Tbl.Kosten[[#This Row],[Pnr.]]=GZ$7,Tbl.Kosten[[#This Row],[Te financieren]],"")</f>
        <v/>
      </c>
      <c r="HA42" s="150" t="str">
        <f>IF(Tbl.Kosten[[#This Row],[Pnr.]]=HA$7,Tbl.Kosten[[#This Row],[Te financieren]],"")</f>
        <v/>
      </c>
      <c r="HB42" s="150" t="str">
        <f>IF(Tbl.Kosten[[#This Row],[Pnr.]]=HB$7,Tbl.Kosten[[#This Row],[Te financieren]],"")</f>
        <v/>
      </c>
      <c r="HC42" s="150" t="str">
        <f>IF(Tbl.Kosten[[#This Row],[Pnr.]]=HC$7,Tbl.Kosten[[#This Row],[Te financieren]],"")</f>
        <v/>
      </c>
      <c r="HD42" s="150" t="str">
        <f>IF(Tbl.Kosten[[#This Row],[Pnr.]]=HD$7,Tbl.Kosten[[#This Row],[Te financieren]],"")</f>
        <v/>
      </c>
      <c r="HE42" s="150" t="str">
        <f>IF(Tbl.Kosten[[#This Row],[Pnr.]]=HE$7,Tbl.Kosten[[#This Row],[Te financieren]],"")</f>
        <v/>
      </c>
      <c r="HF42" s="150" t="str">
        <f>IF(Tbl.Kosten[[#This Row],[Pnr.]]=HF$7,Tbl.Kosten[[#This Row],[Te financieren]],"")</f>
        <v/>
      </c>
      <c r="HG42" s="150" t="str">
        <f>IF(Tbl.Kosten[[#This Row],[Pnr.]]=HG$7,Tbl.Kosten[[#This Row],[Te financieren]],"")</f>
        <v/>
      </c>
      <c r="HH42" s="150" t="str">
        <f>IF(Tbl.Kosten[[#This Row],[Pnr.]]=HH$7,Tbl.Kosten[[#This Row],[Te financieren]],"")</f>
        <v/>
      </c>
      <c r="HI42" s="150" t="str">
        <f>IF(Tbl.Kosten[[#This Row],[Pnr.]]=HI$7,Tbl.Kosten[[#This Row],[Te financieren]],"")</f>
        <v/>
      </c>
      <c r="HJ42" s="150" t="str">
        <f>IF(Tbl.Kosten[[#This Row],[Pnr.]]=HJ$7,Tbl.Kosten[[#This Row],[Te financieren]],"")</f>
        <v/>
      </c>
      <c r="HK42" s="150" t="str">
        <f>IF(Tbl.Kosten[[#This Row],[Pnr.]]=HK$7,Tbl.Kosten[[#This Row],[Te financieren]],"")</f>
        <v/>
      </c>
      <c r="HL42" s="150" t="str">
        <f>IF(Tbl.Kosten[[#This Row],[Pnr.]]=HL$7,Tbl.Kosten[[#This Row],[Te financieren]],"")</f>
        <v/>
      </c>
      <c r="HM42" s="150" t="str">
        <f>IF(Tbl.Kosten[[#This Row],[Pnr.]]=HM$7,Tbl.Kosten[[#This Row],[Te financieren]],"")</f>
        <v/>
      </c>
      <c r="HN42" s="150" t="str">
        <f>IF(Tbl.Kosten[[#This Row],[Pnr.]]=HN$7,Tbl.Kosten[[#This Row],[Te financieren]],"")</f>
        <v/>
      </c>
      <c r="HO42" s="150" t="str">
        <f>IF(Tbl.Kosten[[#This Row],[Pnr.]]=HO$7,Tbl.Kosten[[#This Row],[Te financieren]],"")</f>
        <v/>
      </c>
      <c r="HP42" s="150" t="str">
        <f>IF(Tbl.Kosten[[#This Row],[Pnr.]]=HP$7,Tbl.Kosten[[#This Row],[Te financieren]],"")</f>
        <v/>
      </c>
      <c r="HQ42" s="150" t="str">
        <f>IF(Tbl.Kosten[[#This Row],[Pnr.]]=HQ$7,Tbl.Kosten[[#This Row],[Te financieren]],"")</f>
        <v/>
      </c>
      <c r="HR42" s="150" t="str">
        <f>IF(Tbl.Kosten[[#This Row],[Pnr.]]=HR$7,Tbl.Kosten[[#This Row],[Te financieren]],"")</f>
        <v/>
      </c>
      <c r="HS42" s="150" t="str">
        <f>IF(Tbl.Kosten[[#This Row],[Pnr.]]=HS$7,Tbl.Kosten[[#This Row],[Te financieren]],"")</f>
        <v/>
      </c>
      <c r="HT42" s="150" t="str">
        <f>IF(Tbl.Kosten[[#This Row],[Pnr.]]=HT$7,Tbl.Kosten[[#This Row],[Te financieren]],"")</f>
        <v/>
      </c>
      <c r="HU42" s="150" t="str">
        <f>IF(Tbl.Kosten[[#This Row],[Pnr.]]=HU$7,Tbl.Kosten[[#This Row],[Te financieren]],"")</f>
        <v/>
      </c>
      <c r="HV42" s="150" t="str">
        <f>IF(Tbl.Kosten[[#This Row],[Pnr.]]=HV$7,Tbl.Kosten[[#This Row],[Te financieren]],"")</f>
        <v/>
      </c>
      <c r="HW42" s="150" t="str">
        <f>IF(Tbl.Kosten[[#This Row],[Pnr.]]=HW$7,Tbl.Kosten[[#This Row],[Te financieren]],"")</f>
        <v/>
      </c>
    </row>
    <row r="43" spans="2:231" x14ac:dyDescent="0.3">
      <c r="B43" s="134"/>
      <c r="C43" s="137"/>
      <c r="D43" s="136"/>
      <c r="E43" s="261"/>
      <c r="F43" s="135"/>
      <c r="G43" s="11" t="str">
        <f>IF(Tbl.Kosten[[#This Row],[Medewerker e/o 
functie]]&lt;&gt;"",_xlfn.XLOOKUP(Tbl.Kosten[[#This Row],[Medewerker e/o 
functie]],Tbl.Uurtarief[Medewerker en/of functie],Tbl.Uurtarief[Uurtarief],"",0,1),"")</f>
        <v/>
      </c>
      <c r="H43" s="121">
        <f>IFERROR(Tbl.Kosten[[#This Row],[Uren]]*Tbl.Kosten[[#This Row],[Uurtarief]],0)</f>
        <v>0</v>
      </c>
      <c r="I43" s="119" t="str">
        <f>IF(Tbl.Kosten[[#This Row],[Subtotaal uren]]&lt;&gt;0,_xlfn.XLOOKUP(Tbl.Kosten[[#This Row],[Medewerker e/o 
functie]],Tbl.Uurtarief[Medewerker en/of functie],Tbl.Uurtarief[Kostensoort arbeid],"",0,1),"")</f>
        <v/>
      </c>
      <c r="J43" s="137"/>
      <c r="K43" s="135"/>
      <c r="L43" s="139" t="str">
        <f>IF(Tbl.Kosten[[#This Row],[Activum]]&lt;&gt;"",_xlfn.XLOOKUP(Tbl.Kosten[[#This Row],[Activum]],Tbl.Afschrijvingskosten[Activum],Tbl.Afschrijvingskosten[Tarief per afschrijvings-eenheid],"",0,1),"")</f>
        <v/>
      </c>
      <c r="M43" s="122">
        <f>IFERROR(Tbl.Kosten[[#This Row],[Een-
heden]]*Tbl.Kosten[[#This Row],[Afschrijvings-
tarief]],0)</f>
        <v>0</v>
      </c>
      <c r="N43" s="122" t="str">
        <f>IF(Tbl.Kosten[[#This Row],[Subtotaal afschrijving]]&lt;&gt;0,Lijsten!$A$7,"")</f>
        <v/>
      </c>
      <c r="O43" s="140"/>
      <c r="P43" s="135"/>
      <c r="Q43" s="138"/>
      <c r="R43" s="122">
        <f>IFERROR(Tbl.Kosten[[#This Row],[Aantal]]*Tbl.Kosten[[#This Row],[Tarief]],0)</f>
        <v>0</v>
      </c>
      <c r="S43" s="8">
        <f>IFERROR(Tbl.Kosten[[#This Row],[Subtotaal overige kosten]]+Tbl.Kosten[[#This Row],[Subtotaal uren]]+Tbl.Kosten[[#This Row],[Subtotaal afschrijving]],0)</f>
        <v>0</v>
      </c>
      <c r="T43" s="8">
        <f>IFERROR(Tbl.Kosten[[#This Row],[Totaal kosten]]*Tbl.Kosten[[#This Row],[Subsidie%]],0)</f>
        <v>0</v>
      </c>
      <c r="U43" s="4" t="str" cm="1">
        <f t="array" ref="U43">IFERROR(_xlfn.IFS(Tbl.Kosten[[#This Row],[Subtotaal uren]]&lt;&gt;0,Tbl.Kosten[[#This Row],[Kostensoort arbeid]],Tbl.Kosten[[#This Row],[Subtotaal afschrijving]]&lt;&gt;0,Tbl.Kosten[[#This Row],[Kostensoort afschrijving]],Tbl.Kosten[[#This Row],[Subtotaal overige kosten]]&lt;&gt;0,Tbl.Kosten[[#This Row],[Kostensoort overig]]),"")</f>
        <v/>
      </c>
      <c r="V43" s="4" t="str">
        <f>IFERROR(_xlfn.XLOOKUP(Tbl.Kosten[[#This Row],[Activiteitencode]],Tbl.Activiteiten[Activiteitcode],Tbl.Activiteiten[Werkpakketcode],"",0,1),"")</f>
        <v/>
      </c>
      <c r="W43" s="4" t="str">
        <f>IFERROR(_xlfn.XLOOKUP(Tbl.Kosten[[#This Row],[Werkpakketcode]],Tbl.Werkpakketten[Werkpakketcode],Tbl.Werkpakketten[Subsidiabele activiteit],"",0,1),"")</f>
        <v/>
      </c>
      <c r="X43" s="12">
        <f>IFERROR(_xlfn.XLOOKUP(Tbl.Kosten[[#This Row],[Sanr.]],Tbl.Subsidiehoogte[SAnr.],Tbl.Subsidiehoogte[Sub. Percentage],0,0,1),0)</f>
        <v>0</v>
      </c>
      <c r="Y43" s="144" t="str">
        <f>IFERROR(_xlfn.XLOOKUP(Tbl.Kosten[[#This Row],[Partnercode]],Tbl.Projectpartners[Partnercode],Tbl.Projectpartners[PNr.],"",0,1),"")</f>
        <v>P1</v>
      </c>
      <c r="Z43" s="148">
        <f>IF(Tbl.Kosten[[#This Row],[Pnr.]]=Z$7,Tbl.Kosten[[#This Row],[Totaal kosten]],"")</f>
        <v>0</v>
      </c>
      <c r="AA43" s="148" t="str">
        <f>IF(Tbl.Kosten[[#This Row],[Pnr.]]=AA$7,Tbl.Kosten[[#This Row],[Totaal kosten]],"")</f>
        <v/>
      </c>
      <c r="AB43" s="148" t="str">
        <f>IF(Tbl.Kosten[[#This Row],[Pnr.]]=AB$7,Tbl.Kosten[[#This Row],[Totaal kosten]],"")</f>
        <v/>
      </c>
      <c r="AC43" s="148" t="str">
        <f>IF(Tbl.Kosten[[#This Row],[Pnr.]]=AC$7,Tbl.Kosten[[#This Row],[Totaal kosten]],"")</f>
        <v/>
      </c>
      <c r="AD43" s="148" t="str">
        <f>IF(Tbl.Kosten[[#This Row],[Pnr.]]=AD$7,Tbl.Kosten[[#This Row],[Totaal kosten]],"")</f>
        <v/>
      </c>
      <c r="AE43" s="148" t="str">
        <f>IF(Tbl.Kosten[[#This Row],[Pnr.]]=AE$7,Tbl.Kosten[[#This Row],[Totaal kosten]],"")</f>
        <v/>
      </c>
      <c r="AF43" s="148" t="str">
        <f>IF(Tbl.Kosten[[#This Row],[Pnr.]]=AF$7,Tbl.Kosten[[#This Row],[Totaal kosten]],"")</f>
        <v/>
      </c>
      <c r="AG43" s="148" t="str">
        <f>IF(Tbl.Kosten[[#This Row],[Pnr.]]=AG$7,Tbl.Kosten[[#This Row],[Totaal kosten]],"")</f>
        <v/>
      </c>
      <c r="AH43" s="148" t="str">
        <f>IF(Tbl.Kosten[[#This Row],[Pnr.]]=AH$7,Tbl.Kosten[[#This Row],[Totaal kosten]],"")</f>
        <v/>
      </c>
      <c r="AI43" s="148" t="str">
        <f>IF(Tbl.Kosten[[#This Row],[Pnr.]]=AI$7,Tbl.Kosten[[#This Row],[Totaal kosten]],"")</f>
        <v/>
      </c>
      <c r="AJ43" s="148" t="str">
        <f>IF(Tbl.Kosten[[#This Row],[Pnr.]]=AJ$7,Tbl.Kosten[[#This Row],[Totaal kosten]],"")</f>
        <v/>
      </c>
      <c r="AK43" s="148" t="str">
        <f>IF(Tbl.Kosten[[#This Row],[Pnr.]]=AK$7,Tbl.Kosten[[#This Row],[Totaal kosten]],"")</f>
        <v/>
      </c>
      <c r="AL43" s="148" t="str">
        <f>IF(Tbl.Kosten[[#This Row],[Pnr.]]=AL$7,Tbl.Kosten[[#This Row],[Totaal kosten]],"")</f>
        <v/>
      </c>
      <c r="AM43" s="148" t="str">
        <f>IF(Tbl.Kosten[[#This Row],[Pnr.]]=AM$7,Tbl.Kosten[[#This Row],[Totaal kosten]],"")</f>
        <v/>
      </c>
      <c r="AN43" s="148" t="str">
        <f>IF(Tbl.Kosten[[#This Row],[Pnr.]]=AN$7,Tbl.Kosten[[#This Row],[Totaal kosten]],"")</f>
        <v/>
      </c>
      <c r="AO43" s="148" t="str">
        <f>IF(Tbl.Kosten[[#This Row],[Pnr.]]=AO$7,Tbl.Kosten[[#This Row],[Totaal kosten]],"")</f>
        <v/>
      </c>
      <c r="AP43" s="148" t="str">
        <f>IF(Tbl.Kosten[[#This Row],[Pnr.]]=AP$7,Tbl.Kosten[[#This Row],[Totaal kosten]],"")</f>
        <v/>
      </c>
      <c r="AQ43" s="148" t="str">
        <f>IF(Tbl.Kosten[[#This Row],[Pnr.]]=AQ$7,Tbl.Kosten[[#This Row],[Totaal kosten]],"")</f>
        <v/>
      </c>
      <c r="AR43" s="148" t="str">
        <f>IF(Tbl.Kosten[[#This Row],[Pnr.]]=AR$7,Tbl.Kosten[[#This Row],[Totaal kosten]],"")</f>
        <v/>
      </c>
      <c r="AS43" s="148" t="str">
        <f>IF(Tbl.Kosten[[#This Row],[Pnr.]]=AS$7,Tbl.Kosten[[#This Row],[Totaal kosten]],"")</f>
        <v/>
      </c>
      <c r="AT43" s="148" t="str">
        <f>IF(Tbl.Kosten[[#This Row],[Pnr.]]=AT$7,Tbl.Kosten[[#This Row],[Totaal kosten]],"")</f>
        <v/>
      </c>
      <c r="AU43" s="148" t="str">
        <f>IF(Tbl.Kosten[[#This Row],[Pnr.]]=AU$7,Tbl.Kosten[[#This Row],[Totaal kosten]],"")</f>
        <v/>
      </c>
      <c r="AV43" s="148" t="str">
        <f>IF(Tbl.Kosten[[#This Row],[Pnr.]]=AV$7,Tbl.Kosten[[#This Row],[Totaal kosten]],"")</f>
        <v/>
      </c>
      <c r="AW43" s="148" t="str">
        <f>IF(Tbl.Kosten[[#This Row],[Pnr.]]=AW$7,Tbl.Kosten[[#This Row],[Totaal kosten]],"")</f>
        <v/>
      </c>
      <c r="AX43" s="148" t="str">
        <f>IF(Tbl.Kosten[[#This Row],[Pnr.]]=AX$7,Tbl.Kosten[[#This Row],[Totaal kosten]],"")</f>
        <v/>
      </c>
      <c r="AY43" s="148" t="str">
        <f>IF(Tbl.Kosten[[#This Row],[Pnr.]]=AY$7,Tbl.Kosten[[#This Row],[Totaal kosten]],"")</f>
        <v/>
      </c>
      <c r="AZ43" s="148" t="str">
        <f>IF(Tbl.Kosten[[#This Row],[Pnr.]]=AZ$7,Tbl.Kosten[[#This Row],[Totaal kosten]],"")</f>
        <v/>
      </c>
      <c r="BA43" s="148" t="str">
        <f>IF(Tbl.Kosten[[#This Row],[Pnr.]]=BA$7,Tbl.Kosten[[#This Row],[Totaal kosten]],"")</f>
        <v/>
      </c>
      <c r="BB43" s="148" t="str">
        <f>IF(Tbl.Kosten[[#This Row],[Pnr.]]=BB$7,Tbl.Kosten[[#This Row],[Totaal kosten]],"")</f>
        <v/>
      </c>
      <c r="BC43" s="148" t="str">
        <f>IF(Tbl.Kosten[[#This Row],[Pnr.]]=BC$7,Tbl.Kosten[[#This Row],[Totaal kosten]],"")</f>
        <v/>
      </c>
      <c r="BD43" s="148" t="str">
        <f>IF(Tbl.Kosten[[#This Row],[Pnr.]]=BD$7,Tbl.Kosten[[#This Row],[Totaal kosten]],"")</f>
        <v/>
      </c>
      <c r="BE43" s="148" t="str">
        <f>IF(Tbl.Kosten[[#This Row],[Pnr.]]=BE$7,Tbl.Kosten[[#This Row],[Totaal kosten]],"")</f>
        <v/>
      </c>
      <c r="BF43" s="148" t="str">
        <f>IF(Tbl.Kosten[[#This Row],[Pnr.]]=BF$7,Tbl.Kosten[[#This Row],[Totaal kosten]],"")</f>
        <v/>
      </c>
      <c r="BG43" s="148" t="str">
        <f>IF(Tbl.Kosten[[#This Row],[Pnr.]]=BG$7,Tbl.Kosten[[#This Row],[Totaal kosten]],"")</f>
        <v/>
      </c>
      <c r="BH43" s="148" t="str">
        <f>IF(Tbl.Kosten[[#This Row],[Pnr.]]=BH$7,Tbl.Kosten[[#This Row],[Totaal kosten]],"")</f>
        <v/>
      </c>
      <c r="BI43" s="148" t="str">
        <f>IF(Tbl.Kosten[[#This Row],[Pnr.]]=BI$7,Tbl.Kosten[[#This Row],[Totaal kosten]],"")</f>
        <v/>
      </c>
      <c r="BJ43" s="148" t="str">
        <f>IF(Tbl.Kosten[[#This Row],[Pnr.]]=BJ$7,Tbl.Kosten[[#This Row],[Totaal kosten]],"")</f>
        <v/>
      </c>
      <c r="BK43" s="148" t="str">
        <f>IF(Tbl.Kosten[[#This Row],[Pnr.]]=BK$7,Tbl.Kosten[[#This Row],[Totaal kosten]],"")</f>
        <v/>
      </c>
      <c r="BL43" s="148" t="str">
        <f>IF(Tbl.Kosten[[#This Row],[Pnr.]]=BL$7,Tbl.Kosten[[#This Row],[Totaal kosten]],"")</f>
        <v/>
      </c>
      <c r="BM43" s="148" t="str">
        <f>IF(Tbl.Kosten[[#This Row],[Pnr.]]=BM$7,Tbl.Kosten[[#This Row],[Totaal kosten]],"")</f>
        <v/>
      </c>
      <c r="BN43" s="148" t="str">
        <f>IF(Tbl.Kosten[[#This Row],[Pnr.]]=BN$7,Tbl.Kosten[[#This Row],[Totaal kosten]],"")</f>
        <v/>
      </c>
      <c r="BO43" s="148" t="str">
        <f>IF(Tbl.Kosten[[#This Row],[Pnr.]]=BO$7,Tbl.Kosten[[#This Row],[Totaal kosten]],"")</f>
        <v/>
      </c>
      <c r="BP43" s="148" t="str">
        <f>IF(Tbl.Kosten[[#This Row],[Pnr.]]=BP$7,Tbl.Kosten[[#This Row],[Totaal kosten]],"")</f>
        <v/>
      </c>
      <c r="BQ43" s="148" t="str">
        <f>IF(Tbl.Kosten[[#This Row],[Pnr.]]=BQ$7,Tbl.Kosten[[#This Row],[Totaal kosten]],"")</f>
        <v/>
      </c>
      <c r="BR43" s="148" t="str">
        <f>IF(Tbl.Kosten[[#This Row],[Pnr.]]=BR$7,Tbl.Kosten[[#This Row],[Totaal kosten]],"")</f>
        <v/>
      </c>
      <c r="BS43" s="148" t="str">
        <f>IF(Tbl.Kosten[[#This Row],[Pnr.]]=BS$7,Tbl.Kosten[[#This Row],[Totaal kosten]],"")</f>
        <v/>
      </c>
      <c r="BT43" s="148" t="str">
        <f>IF(Tbl.Kosten[[#This Row],[Pnr.]]=BT$7,Tbl.Kosten[[#This Row],[Totaal kosten]],"")</f>
        <v/>
      </c>
      <c r="BU43" s="148" t="str">
        <f>IF(Tbl.Kosten[[#This Row],[Pnr.]]=BU$7,Tbl.Kosten[[#This Row],[Totaal kosten]],"")</f>
        <v/>
      </c>
      <c r="BV43" s="148" t="str">
        <f>IF(Tbl.Kosten[[#This Row],[Pnr.]]=BV$7,Tbl.Kosten[[#This Row],[Totaal kosten]],"")</f>
        <v/>
      </c>
      <c r="BW43" s="148" t="str">
        <f>IF(Tbl.Kosten[[#This Row],[Pnr.]]=BW$7,Tbl.Kosten[[#This Row],[Totaal kosten]],"")</f>
        <v/>
      </c>
      <c r="BX43" s="148" t="str">
        <f>IFERROR(_xlfn.XLOOKUP(Tbl.Kosten[[#This Row],[Werkpakketcode]],Tbl.Werkpakketten[Werkpakketcode],Tbl.Werkpakketten[WPnr.],"",0,1),"")</f>
        <v/>
      </c>
      <c r="BY43" s="148" t="str">
        <f>IF(Tbl.Kosten[[#This Row],[WPnr.]]=BY$7,Tbl.Kosten[[#This Row],[Totaal kosten]],"")</f>
        <v/>
      </c>
      <c r="BZ43" s="148" t="str">
        <f>IF(Tbl.Kosten[[#This Row],[WPnr.]]=BZ$7,Tbl.Kosten[[#This Row],[Totaal kosten]],"")</f>
        <v/>
      </c>
      <c r="CA43" s="148" t="str">
        <f>IF(Tbl.Kosten[[#This Row],[WPnr.]]=CA$7,Tbl.Kosten[[#This Row],[Totaal kosten]],"")</f>
        <v/>
      </c>
      <c r="CB43" s="148" t="str">
        <f>IF(Tbl.Kosten[[#This Row],[WPnr.]]=CB$7,Tbl.Kosten[[#This Row],[Totaal kosten]],"")</f>
        <v/>
      </c>
      <c r="CC43" s="148" t="str">
        <f>IF(Tbl.Kosten[[#This Row],[WPnr.]]=CC$7,Tbl.Kosten[[#This Row],[Totaal kosten]],"")</f>
        <v/>
      </c>
      <c r="CD43" s="148" t="str">
        <f>IF(Tbl.Kosten[[#This Row],[WPnr.]]=CD$7,Tbl.Kosten[[#This Row],[Totaal kosten]],"")</f>
        <v/>
      </c>
      <c r="CE43" s="148" t="str">
        <f>IF(Tbl.Kosten[[#This Row],[WPnr.]]=CE$7,Tbl.Kosten[[#This Row],[Totaal kosten]],"")</f>
        <v/>
      </c>
      <c r="CF43" s="148" t="str">
        <f>IF(Tbl.Kosten[[#This Row],[WPnr.]]=CF$7,Tbl.Kosten[[#This Row],[Totaal kosten]],"")</f>
        <v/>
      </c>
      <c r="CG43" s="148" t="str">
        <f>IF(Tbl.Kosten[[#This Row],[WPnr.]]=CG$7,Tbl.Kosten[[#This Row],[Totaal kosten]],"")</f>
        <v/>
      </c>
      <c r="CH43" s="148" t="str">
        <f>IF(Tbl.Kosten[[#This Row],[WPnr.]]=CH$7,Tbl.Kosten[[#This Row],[Totaal kosten]],"")</f>
        <v/>
      </c>
      <c r="CI43" s="148" t="str">
        <f>IF(Tbl.Kosten[[#This Row],[WPnr.]]=CI$7,Tbl.Kosten[[#This Row],[Totaal kosten]],"")</f>
        <v/>
      </c>
      <c r="CJ43" s="148" t="str">
        <f>IF(Tbl.Kosten[[#This Row],[WPnr.]]=CJ$7,Tbl.Kosten[[#This Row],[Totaal kosten]],"")</f>
        <v/>
      </c>
      <c r="CK43" s="148" t="str">
        <f>IF(Tbl.Kosten[[#This Row],[WPnr.]]=CK$7,Tbl.Kosten[[#This Row],[Totaal kosten]],"")</f>
        <v/>
      </c>
      <c r="CL43" s="148" t="str">
        <f>IF(Tbl.Kosten[[#This Row],[WPnr.]]=CL$7,Tbl.Kosten[[#This Row],[Totaal kosten]],"")</f>
        <v/>
      </c>
      <c r="CM43" s="148" t="str">
        <f>IF(Tbl.Kosten[[#This Row],[WPnr.]]=CM$7,Tbl.Kosten[[#This Row],[Totaal kosten]],"")</f>
        <v/>
      </c>
      <c r="CN43" s="148" t="str">
        <f>IF(Tbl.Kosten[[#This Row],[WPnr.]]=CN$7,Tbl.Kosten[[#This Row],[Totaal kosten]],"")</f>
        <v/>
      </c>
      <c r="CO43" s="148" t="str">
        <f>IF(Tbl.Kosten[[#This Row],[WPnr.]]=CO$7,Tbl.Kosten[[#This Row],[Totaal kosten]],"")</f>
        <v/>
      </c>
      <c r="CP43" s="148" t="str">
        <f>IF(Tbl.Kosten[[#This Row],[WPnr.]]=CP$7,Tbl.Kosten[[#This Row],[Totaal kosten]],"")</f>
        <v/>
      </c>
      <c r="CQ43" s="148" t="str">
        <f>IF(Tbl.Kosten[[#This Row],[WPnr.]]=CQ$7,Tbl.Kosten[[#This Row],[Totaal kosten]],"")</f>
        <v/>
      </c>
      <c r="CR43" s="148" t="str">
        <f>IF(Tbl.Kosten[[#This Row],[WPnr.]]=CR$7,Tbl.Kosten[[#This Row],[Totaal kosten]],"")</f>
        <v/>
      </c>
      <c r="CS43" s="148" t="str">
        <f>IF(Tbl.Kosten[[#This Row],[WPnr.]]=CS$7,Tbl.Kosten[[#This Row],[Totaal kosten]],"")</f>
        <v/>
      </c>
      <c r="CT43" s="148" t="str">
        <f>IF(Tbl.Kosten[[#This Row],[WPnr.]]=CT$7,Tbl.Kosten[[#This Row],[Totaal kosten]],"")</f>
        <v/>
      </c>
      <c r="CU43" s="148" t="str">
        <f>IF(Tbl.Kosten[[#This Row],[WPnr.]]=CU$7,Tbl.Kosten[[#This Row],[Totaal kosten]],"")</f>
        <v/>
      </c>
      <c r="CV43" s="148" t="str">
        <f>IF(Tbl.Kosten[[#This Row],[WPnr.]]=CV$7,Tbl.Kosten[[#This Row],[Totaal kosten]],"")</f>
        <v/>
      </c>
      <c r="CW43" s="148" t="str">
        <f>IF(Tbl.Kosten[[#This Row],[WPnr.]]=CW$7,Tbl.Kosten[[#This Row],[Totaal kosten]],"")</f>
        <v/>
      </c>
      <c r="CX43" s="148" t="str">
        <f>IF(Tbl.Kosten[[#This Row],[WPnr.]]=CX$7,Tbl.Kosten[[#This Row],[Totaal kosten]],"")</f>
        <v/>
      </c>
      <c r="CY43" s="148" t="str">
        <f>IF(Tbl.Kosten[[#This Row],[WPnr.]]=CY$7,Tbl.Kosten[[#This Row],[Totaal kosten]],"")</f>
        <v/>
      </c>
      <c r="CZ43" s="148" t="str">
        <f>IF(Tbl.Kosten[[#This Row],[WPnr.]]=CZ$7,Tbl.Kosten[[#This Row],[Totaal kosten]],"")</f>
        <v/>
      </c>
      <c r="DA43" s="148" t="str">
        <f>IF(Tbl.Kosten[[#This Row],[WPnr.]]=DA$7,Tbl.Kosten[[#This Row],[Totaal kosten]],"")</f>
        <v/>
      </c>
      <c r="DB43" s="148" t="str">
        <f>IF(Tbl.Kosten[[#This Row],[WPnr.]]=DB$7,Tbl.Kosten[[#This Row],[Totaal kosten]],"")</f>
        <v/>
      </c>
      <c r="DC43" s="148" t="str">
        <f>IF(Tbl.Kosten[[#This Row],[WPnr.]]=DC$7,Tbl.Kosten[[#This Row],[Totaal kosten]],"")</f>
        <v/>
      </c>
      <c r="DD43" s="148" t="str">
        <f>IF(Tbl.Kosten[[#This Row],[WPnr.]]=DD$7,Tbl.Kosten[[#This Row],[Totaal kosten]],"")</f>
        <v/>
      </c>
      <c r="DE43" s="148" t="str">
        <f>IF(Tbl.Kosten[[#This Row],[WPnr.]]=DE$7,Tbl.Kosten[[#This Row],[Totaal kosten]],"")</f>
        <v/>
      </c>
      <c r="DF43" s="148" t="str">
        <f>IF(Tbl.Kosten[[#This Row],[WPnr.]]=DF$7,Tbl.Kosten[[#This Row],[Totaal kosten]],"")</f>
        <v/>
      </c>
      <c r="DG43" s="148" t="str">
        <f>IF(Tbl.Kosten[[#This Row],[WPnr.]]=DG$7,Tbl.Kosten[[#This Row],[Totaal kosten]],"")</f>
        <v/>
      </c>
      <c r="DH43" s="148" t="str">
        <f>IF(Tbl.Kosten[[#This Row],[WPnr.]]=DH$7,Tbl.Kosten[[#This Row],[Totaal kosten]],"")</f>
        <v/>
      </c>
      <c r="DI43" s="148" t="str">
        <f>IF(Tbl.Kosten[[#This Row],[WPnr.]]=DI$7,Tbl.Kosten[[#This Row],[Totaal kosten]],"")</f>
        <v/>
      </c>
      <c r="DJ43" s="148" t="str">
        <f>IF(Tbl.Kosten[[#This Row],[WPnr.]]=DJ$7,Tbl.Kosten[[#This Row],[Totaal kosten]],"")</f>
        <v/>
      </c>
      <c r="DK43" s="148" t="str">
        <f>IF(Tbl.Kosten[[#This Row],[WPnr.]]=DK$7,Tbl.Kosten[[#This Row],[Totaal kosten]],"")</f>
        <v/>
      </c>
      <c r="DL43" s="148" t="str">
        <f>IF(Tbl.Kosten[[#This Row],[WPnr.]]=DL$7,Tbl.Kosten[[#This Row],[Totaal kosten]],"")</f>
        <v/>
      </c>
      <c r="DM43" s="148" t="str">
        <f>IF(Tbl.Kosten[[#This Row],[WPnr.]]=DM$7,Tbl.Kosten[[#This Row],[Totaal kosten]],"")</f>
        <v/>
      </c>
      <c r="DN43" s="148" t="str">
        <f>IF(Tbl.Kosten[[#This Row],[WPnr.]]=DN$7,Tbl.Kosten[[#This Row],[Totaal kosten]],"")</f>
        <v/>
      </c>
      <c r="DO43" s="148" t="str">
        <f>IF(Tbl.Kosten[[#This Row],[WPnr.]]=DO$7,Tbl.Kosten[[#This Row],[Totaal kosten]],"")</f>
        <v/>
      </c>
      <c r="DP43" s="148" t="str">
        <f>IF(Tbl.Kosten[[#This Row],[WPnr.]]=DP$7,Tbl.Kosten[[#This Row],[Totaal kosten]],"")</f>
        <v/>
      </c>
      <c r="DQ43" s="148" t="str">
        <f>IF(Tbl.Kosten[[#This Row],[WPnr.]]=DQ$7,Tbl.Kosten[[#This Row],[Totaal kosten]],"")</f>
        <v/>
      </c>
      <c r="DR43" s="148" t="str">
        <f>IF(Tbl.Kosten[[#This Row],[WPnr.]]=DR$7,Tbl.Kosten[[#This Row],[Totaal kosten]],"")</f>
        <v/>
      </c>
      <c r="DS43" s="148" t="str">
        <f>IF(Tbl.Kosten[[#This Row],[WPnr.]]=DS$7,Tbl.Kosten[[#This Row],[Totaal kosten]],"")</f>
        <v/>
      </c>
      <c r="DT43" s="148" t="str">
        <f>IF(Tbl.Kosten[[#This Row],[WPnr.]]=DT$7,Tbl.Kosten[[#This Row],[Totaal kosten]],"")</f>
        <v/>
      </c>
      <c r="DU43" s="148" t="str">
        <f>IF(Tbl.Kosten[[#This Row],[WPnr.]]=DU$7,Tbl.Kosten[[#This Row],[Totaal kosten]],"")</f>
        <v/>
      </c>
      <c r="DV43" s="148" t="str">
        <f>IF(Tbl.Kosten[[#This Row],[WPnr.]]=DV$7,Tbl.Kosten[[#This Row],[Totaal kosten]],"")</f>
        <v/>
      </c>
      <c r="DW43" s="150" t="str">
        <f>IFERROR(_xlfn.XLOOKUP(Tbl.Kosten[[#This Row],[Kostensoort]],Tbl.Kostensoorten[Kostensoorten],Tbl.Kostensoorten[KSnr.],"",0,1),"")</f>
        <v/>
      </c>
      <c r="DX43" s="150" t="str">
        <f>IF(Tbl.Kosten[[#This Row],[KSnr.]]=DX$7,Tbl.Kosten[[#This Row],[Totaal kosten]],"")</f>
        <v/>
      </c>
      <c r="DY43" s="150" t="str">
        <f>IF(Tbl.Kosten[[#This Row],[KSnr.]]=DY$7,Tbl.Kosten[[#This Row],[Totaal kosten]],"")</f>
        <v/>
      </c>
      <c r="DZ43" s="150" t="str">
        <f>IF(Tbl.Kosten[[#This Row],[KSnr.]]=DZ$7,Tbl.Kosten[[#This Row],[Totaal kosten]],"")</f>
        <v/>
      </c>
      <c r="EA43" s="150" t="str">
        <f>IF(Tbl.Kosten[[#This Row],[KSnr.]]=EA$7,Tbl.Kosten[[#This Row],[Totaal kosten]],"")</f>
        <v/>
      </c>
      <c r="EB43" s="150" t="str">
        <f>IF(Tbl.Kosten[[#This Row],[KSnr.]]=EB$7,Tbl.Kosten[[#This Row],[Totaal kosten]],"")</f>
        <v/>
      </c>
      <c r="EC43" s="150" t="str">
        <f>IF(Tbl.Kosten[[#This Row],[KSnr.]]=EC$7,Tbl.Kosten[[#This Row],[Totaal kosten]],"")</f>
        <v/>
      </c>
      <c r="ED43" s="150" t="str">
        <f>IF(Tbl.Kosten[[#This Row],[KSnr.]]=ED$7,Tbl.Kosten[[#This Row],[Totaal kosten]],"")</f>
        <v/>
      </c>
      <c r="EE43" s="150" t="str">
        <f>IF(Tbl.Kosten[[#This Row],[KSnr.]]=EE$7,Tbl.Kosten[[#This Row],[Totaal kosten]],"")</f>
        <v/>
      </c>
      <c r="EF43" s="150" t="str">
        <f>IF(Tbl.Kosten[[#This Row],[KSnr.]]=EF$7,Tbl.Kosten[[#This Row],[Totaal kosten]],"")</f>
        <v/>
      </c>
      <c r="EG43" s="150" t="str">
        <f>IF(Tbl.Kosten[[#This Row],[KSnr.]]=EG$7,Tbl.Kosten[[#This Row],[Totaal kosten]],"")</f>
        <v/>
      </c>
      <c r="EH43" s="150" t="str">
        <f>IF(Tbl.Kosten[[#This Row],[KSnr.]]=EH$7,Tbl.Kosten[[#This Row],[Totaal kosten]],"")</f>
        <v/>
      </c>
      <c r="EI43" s="150" t="str">
        <f>IF(Tbl.Kosten[[#This Row],[KSnr.]]=EI$7,Tbl.Kosten[[#This Row],[Totaal kosten]],"")</f>
        <v/>
      </c>
      <c r="EJ43" s="150" t="str">
        <f>IF(Tbl.Kosten[[#This Row],[KSnr.]]=EJ$7,Tbl.Kosten[[#This Row],[Totaal kosten]],"")</f>
        <v/>
      </c>
      <c r="EK43" s="150" t="str">
        <f>IF(Tbl.Kosten[[#This Row],[KSnr.]]=EK$7,Tbl.Kosten[[#This Row],[Totaal kosten]],"")</f>
        <v/>
      </c>
      <c r="EL43" s="150" t="str">
        <f>IF(Tbl.Kosten[[#This Row],[KSnr.]]=EL$7,Tbl.Kosten[[#This Row],[Totaal kosten]],"")</f>
        <v/>
      </c>
      <c r="EM43" s="150" t="str">
        <f>IF(Tbl.Kosten[[#This Row],[KSnr.]]=EM$7,Tbl.Kosten[[#This Row],[Totaal kosten]],"")</f>
        <v/>
      </c>
      <c r="EN43" s="150" t="str">
        <f>IF(Tbl.Kosten[[#This Row],[KSnr.]]=EN$7,Tbl.Kosten[[#This Row],[Totaal kosten]],"")</f>
        <v/>
      </c>
      <c r="EO43" s="150" t="str">
        <f>IF(Tbl.Kosten[[#This Row],[KSnr.]]=EO$7,Tbl.Kosten[[#This Row],[Totaal kosten]],"")</f>
        <v/>
      </c>
      <c r="EP43" s="150" t="str">
        <f>IF(Tbl.Kosten[[#This Row],[KSnr.]]=EP$7,Tbl.Kosten[[#This Row],[Totaal kosten]],"")</f>
        <v/>
      </c>
      <c r="EQ43" s="150" t="str">
        <f>IF(Tbl.Kosten[[#This Row],[KSnr.]]=EQ$7,Tbl.Kosten[[#This Row],[Totaal kosten]],"")</f>
        <v/>
      </c>
      <c r="ER43" s="144" t="str">
        <f>IFERROR(_xlfn.XLOOKUP(Tbl.Kosten[[#This Row],[Subsidieactiviteit]],Tbl.Subsidiehoogte[Subsidieactiviteit],Tbl.Subsidiehoogte[SAnr.],"",0,1),"")</f>
        <v/>
      </c>
      <c r="ES43" s="150" t="str">
        <f>IF(Tbl.Kosten[[#This Row],[Sanr.]]=ES$7,Tbl.Kosten[[#This Row],[Totaal kosten]],"")</f>
        <v/>
      </c>
      <c r="ET43" s="150" t="str">
        <f>IF(Tbl.Kosten[[#This Row],[Sanr.]]=ET$7,Tbl.Kosten[[#This Row],[Totaal kosten]],"")</f>
        <v/>
      </c>
      <c r="EU43" s="150" t="str">
        <f>IF(Tbl.Kosten[[#This Row],[Sanr.]]=EU$7,Tbl.Kosten[[#This Row],[Totaal kosten]],"")</f>
        <v/>
      </c>
      <c r="EV43" s="150" t="str">
        <f>IF(Tbl.Kosten[[#This Row],[Sanr.]]=EV$7,Tbl.Kosten[[#This Row],[Totaal kosten]],"")</f>
        <v/>
      </c>
      <c r="EW43" s="150" t="str">
        <f>IF(Tbl.Kosten[[#This Row],[Sanr.]]=EW$7,Tbl.Kosten[[#This Row],[Totaal kosten]],"")</f>
        <v/>
      </c>
      <c r="EX43" s="150" t="str">
        <f>IF(Tbl.Kosten[[#This Row],[Sanr.]]=EX$7,Tbl.Kosten[[#This Row],[Totaal kosten]],"")</f>
        <v/>
      </c>
      <c r="EY43" s="150" t="str">
        <f>IF(Tbl.Kosten[[#This Row],[Sanr.]]=EY$7,Tbl.Kosten[[#This Row],[Totaal kosten]],"")</f>
        <v/>
      </c>
      <c r="EZ43" s="150" t="str">
        <f>IF(Tbl.Kosten[[#This Row],[Sanr.]]=EZ$7,Tbl.Kosten[[#This Row],[Totaal kosten]],"")</f>
        <v/>
      </c>
      <c r="FA43" s="150" t="str">
        <f>IF(Tbl.Kosten[[#This Row],[Sanr.]]=FA$7,Tbl.Kosten[[#This Row],[Totaal kosten]],"")</f>
        <v/>
      </c>
      <c r="FB43" s="150" t="str">
        <f>IF(Tbl.Kosten[[#This Row],[Sanr.]]=FB$7,Tbl.Kosten[[#This Row],[Totaal kosten]],"")</f>
        <v/>
      </c>
      <c r="FC43" s="150" t="str">
        <f>IF(Tbl.Kosten[[#This Row],[Sanr.]]=FC$7,Tbl.Kosten[[#This Row],[Totaal kosten]],"")</f>
        <v/>
      </c>
      <c r="FD43" s="150" t="str">
        <f>IF(Tbl.Kosten[[#This Row],[Sanr.]]=FD$7,Tbl.Kosten[[#This Row],[Totaal kosten]],"")</f>
        <v/>
      </c>
      <c r="FE43" s="150" t="str">
        <f>IF(Tbl.Kosten[[#This Row],[Sanr.]]=FE$7,Tbl.Kosten[[#This Row],[Totaal kosten]],"")</f>
        <v/>
      </c>
      <c r="FF43" s="150" t="str">
        <f>IF(Tbl.Kosten[[#This Row],[Sanr.]]=FF$7,Tbl.Kosten[[#This Row],[Totaal kosten]],"")</f>
        <v/>
      </c>
      <c r="FG43" s="150" t="str">
        <f>IF(Tbl.Kosten[[#This Row],[Sanr.]]=FG$7,Tbl.Kosten[[#This Row],[Totaal kosten]],"")</f>
        <v/>
      </c>
      <c r="FH43" s="150" t="str">
        <f>IF(Tbl.Kosten[[#This Row],[Sanr.]]=FH$7,Tbl.Kosten[[#This Row],[Totaal kosten]],"")</f>
        <v/>
      </c>
      <c r="FI43" s="150" t="str">
        <f>IF(Tbl.Kosten[[#This Row],[Sanr.]]=FI$7,Tbl.Kosten[[#This Row],[Totaal kosten]],"")</f>
        <v/>
      </c>
      <c r="FJ43" s="150" t="str">
        <f>IF(Tbl.Kosten[[#This Row],[Sanr.]]=FJ$7,Tbl.Kosten[[#This Row],[Totaal kosten]],"")</f>
        <v/>
      </c>
      <c r="FK43" s="150" t="str">
        <f>IF(Tbl.Kosten[[#This Row],[Sanr.]]=FK$7,Tbl.Kosten[[#This Row],[Totaal kosten]],"")</f>
        <v/>
      </c>
      <c r="FL43" s="150" t="str">
        <f>IF(Tbl.Kosten[[#This Row],[Sanr.]]=FL$7,Tbl.Kosten[[#This Row],[Totaal kosten]],"")</f>
        <v/>
      </c>
      <c r="FM43" s="150" t="str">
        <f>IF(Tbl.Kosten[[#This Row],[Sanr.]]=FM$7,Tbl.Kosten[[#This Row],[Totaal kosten]],"")</f>
        <v/>
      </c>
      <c r="FN43" s="150" t="str">
        <f>IF(Tbl.Kosten[[#This Row],[Sanr.]]=FN$7,Tbl.Kosten[[#This Row],[Totaal kosten]],"")</f>
        <v/>
      </c>
      <c r="FO43" s="150" t="str">
        <f>IF(Tbl.Kosten[[#This Row],[Sanr.]]=FO$7,Tbl.Kosten[[#This Row],[Totaal kosten]],"")</f>
        <v/>
      </c>
      <c r="FP43" s="150" t="str">
        <f>IF(Tbl.Kosten[[#This Row],[Sanr.]]=FP$7,Tbl.Kosten[[#This Row],[Totaal kosten]],"")</f>
        <v/>
      </c>
      <c r="FQ43" s="150" t="str">
        <f>IF(Tbl.Kosten[[#This Row],[Sanr.]]=FQ$7,Tbl.Kosten[[#This Row],[Totaal kosten]],"")</f>
        <v/>
      </c>
      <c r="FR43" s="150" t="str">
        <f>IF(Tbl.Kosten[[#This Row],[Sanr.]]=FR$7,Tbl.Kosten[[#This Row],[Totaal kosten]],"")</f>
        <v/>
      </c>
      <c r="FS43" s="150" t="str">
        <f>IF(Tbl.Kosten[[#This Row],[Sanr.]]=FS$7,Tbl.Kosten[[#This Row],[Totaal kosten]],"")</f>
        <v/>
      </c>
      <c r="FT43" s="150" t="str">
        <f>IF(Tbl.Kosten[[#This Row],[Sanr.]]=FT$7,Tbl.Kosten[[#This Row],[Totaal kosten]],"")</f>
        <v/>
      </c>
      <c r="FU43" s="150" t="str">
        <f>IF(Tbl.Kosten[[#This Row],[Sanr.]]=FU$7,Tbl.Kosten[[#This Row],[Totaal kosten]],"")</f>
        <v/>
      </c>
      <c r="FV43" s="150" t="str">
        <f>IF(Tbl.Kosten[[#This Row],[Sanr.]]=FV$7,Tbl.Kosten[[#This Row],[Totaal kosten]],"")</f>
        <v/>
      </c>
      <c r="FW43" s="150" t="str">
        <f>IFERROR(_xlfn.XLOOKUP(Tbl.Kosten[[#This Row],[Activiteitencode]],Tbl.Activiteiten[Activiteitcode],Tbl.Activiteiten[Anr.],"",0,1),"")</f>
        <v/>
      </c>
      <c r="FX43" s="169" t="str">
        <f>_xlfn.CONCAT(Tbl.Kosten[[#This Row],[Pnr.]],Tbl.Kosten[[#This Row],[Sanr.]])</f>
        <v>P1</v>
      </c>
      <c r="FY43" s="150">
        <f>Tbl.Kosten[[#This Row],[Totaal kosten]]-Tbl.Kosten[[#This Row],[Subsidie]]</f>
        <v>0</v>
      </c>
      <c r="FZ43" s="150">
        <f>IF(Tbl.Kosten[[#This Row],[Pnr.]]=FZ$7,Tbl.Kosten[[#This Row],[Te financieren]],"")</f>
        <v>0</v>
      </c>
      <c r="GA43" s="150" t="str">
        <f>IF(Tbl.Kosten[[#This Row],[Pnr.]]=GA$7,Tbl.Kosten[[#This Row],[Te financieren]],"")</f>
        <v/>
      </c>
      <c r="GB43" s="150" t="str">
        <f>IF(Tbl.Kosten[[#This Row],[Pnr.]]=GB$7,Tbl.Kosten[[#This Row],[Te financieren]],"")</f>
        <v/>
      </c>
      <c r="GC43" s="150" t="str">
        <f>IF(Tbl.Kosten[[#This Row],[Pnr.]]=GC$7,Tbl.Kosten[[#This Row],[Te financieren]],"")</f>
        <v/>
      </c>
      <c r="GD43" s="150" t="str">
        <f>IF(Tbl.Kosten[[#This Row],[Pnr.]]=GD$7,Tbl.Kosten[[#This Row],[Te financieren]],"")</f>
        <v/>
      </c>
      <c r="GE43" s="150" t="str">
        <f>IF(Tbl.Kosten[[#This Row],[Pnr.]]=GE$7,Tbl.Kosten[[#This Row],[Te financieren]],"")</f>
        <v/>
      </c>
      <c r="GF43" s="150" t="str">
        <f>IF(Tbl.Kosten[[#This Row],[Pnr.]]=GF$7,Tbl.Kosten[[#This Row],[Te financieren]],"")</f>
        <v/>
      </c>
      <c r="GG43" s="150" t="str">
        <f>IF(Tbl.Kosten[[#This Row],[Pnr.]]=GG$7,Tbl.Kosten[[#This Row],[Te financieren]],"")</f>
        <v/>
      </c>
      <c r="GH43" s="150" t="str">
        <f>IF(Tbl.Kosten[[#This Row],[Pnr.]]=GH$7,Tbl.Kosten[[#This Row],[Te financieren]],"")</f>
        <v/>
      </c>
      <c r="GI43" s="150" t="str">
        <f>IF(Tbl.Kosten[[#This Row],[Pnr.]]=GI$7,Tbl.Kosten[[#This Row],[Te financieren]],"")</f>
        <v/>
      </c>
      <c r="GJ43" s="150" t="str">
        <f>IF(Tbl.Kosten[[#This Row],[Pnr.]]=GJ$7,Tbl.Kosten[[#This Row],[Te financieren]],"")</f>
        <v/>
      </c>
      <c r="GK43" s="150" t="str">
        <f>IF(Tbl.Kosten[[#This Row],[Pnr.]]=GK$7,Tbl.Kosten[[#This Row],[Te financieren]],"")</f>
        <v/>
      </c>
      <c r="GL43" s="150" t="str">
        <f>IF(Tbl.Kosten[[#This Row],[Pnr.]]=GL$7,Tbl.Kosten[[#This Row],[Te financieren]],"")</f>
        <v/>
      </c>
      <c r="GM43" s="150" t="str">
        <f>IF(Tbl.Kosten[[#This Row],[Pnr.]]=GM$7,Tbl.Kosten[[#This Row],[Te financieren]],"")</f>
        <v/>
      </c>
      <c r="GN43" s="150" t="str">
        <f>IF(Tbl.Kosten[[#This Row],[Pnr.]]=GN$7,Tbl.Kosten[[#This Row],[Te financieren]],"")</f>
        <v/>
      </c>
      <c r="GO43" s="150" t="str">
        <f>IF(Tbl.Kosten[[#This Row],[Pnr.]]=GO$7,Tbl.Kosten[[#This Row],[Te financieren]],"")</f>
        <v/>
      </c>
      <c r="GP43" s="150" t="str">
        <f>IF(Tbl.Kosten[[#This Row],[Pnr.]]=GP$7,Tbl.Kosten[[#This Row],[Te financieren]],"")</f>
        <v/>
      </c>
      <c r="GQ43" s="150" t="str">
        <f>IF(Tbl.Kosten[[#This Row],[Pnr.]]=GQ$7,Tbl.Kosten[[#This Row],[Te financieren]],"")</f>
        <v/>
      </c>
      <c r="GR43" s="150" t="str">
        <f>IF(Tbl.Kosten[[#This Row],[Pnr.]]=GR$7,Tbl.Kosten[[#This Row],[Te financieren]],"")</f>
        <v/>
      </c>
      <c r="GS43" s="150" t="str">
        <f>IF(Tbl.Kosten[[#This Row],[Pnr.]]=GS$7,Tbl.Kosten[[#This Row],[Te financieren]],"")</f>
        <v/>
      </c>
      <c r="GT43" s="150" t="str">
        <f>IF(Tbl.Kosten[[#This Row],[Pnr.]]=GT$7,Tbl.Kosten[[#This Row],[Te financieren]],"")</f>
        <v/>
      </c>
      <c r="GU43" s="150" t="str">
        <f>IF(Tbl.Kosten[[#This Row],[Pnr.]]=GU$7,Tbl.Kosten[[#This Row],[Te financieren]],"")</f>
        <v/>
      </c>
      <c r="GV43" s="150" t="str">
        <f>IF(Tbl.Kosten[[#This Row],[Pnr.]]=GV$7,Tbl.Kosten[[#This Row],[Te financieren]],"")</f>
        <v/>
      </c>
      <c r="GW43" s="150" t="str">
        <f>IF(Tbl.Kosten[[#This Row],[Pnr.]]=GW$7,Tbl.Kosten[[#This Row],[Te financieren]],"")</f>
        <v/>
      </c>
      <c r="GX43" s="150" t="str">
        <f>IF(Tbl.Kosten[[#This Row],[Pnr.]]=GX$7,Tbl.Kosten[[#This Row],[Te financieren]],"")</f>
        <v/>
      </c>
      <c r="GY43" s="150" t="str">
        <f>IF(Tbl.Kosten[[#This Row],[Pnr.]]=GY$7,Tbl.Kosten[[#This Row],[Te financieren]],"")</f>
        <v/>
      </c>
      <c r="GZ43" s="150" t="str">
        <f>IF(Tbl.Kosten[[#This Row],[Pnr.]]=GZ$7,Tbl.Kosten[[#This Row],[Te financieren]],"")</f>
        <v/>
      </c>
      <c r="HA43" s="150" t="str">
        <f>IF(Tbl.Kosten[[#This Row],[Pnr.]]=HA$7,Tbl.Kosten[[#This Row],[Te financieren]],"")</f>
        <v/>
      </c>
      <c r="HB43" s="150" t="str">
        <f>IF(Tbl.Kosten[[#This Row],[Pnr.]]=HB$7,Tbl.Kosten[[#This Row],[Te financieren]],"")</f>
        <v/>
      </c>
      <c r="HC43" s="150" t="str">
        <f>IF(Tbl.Kosten[[#This Row],[Pnr.]]=HC$7,Tbl.Kosten[[#This Row],[Te financieren]],"")</f>
        <v/>
      </c>
      <c r="HD43" s="150" t="str">
        <f>IF(Tbl.Kosten[[#This Row],[Pnr.]]=HD$7,Tbl.Kosten[[#This Row],[Te financieren]],"")</f>
        <v/>
      </c>
      <c r="HE43" s="150" t="str">
        <f>IF(Tbl.Kosten[[#This Row],[Pnr.]]=HE$7,Tbl.Kosten[[#This Row],[Te financieren]],"")</f>
        <v/>
      </c>
      <c r="HF43" s="150" t="str">
        <f>IF(Tbl.Kosten[[#This Row],[Pnr.]]=HF$7,Tbl.Kosten[[#This Row],[Te financieren]],"")</f>
        <v/>
      </c>
      <c r="HG43" s="150" t="str">
        <f>IF(Tbl.Kosten[[#This Row],[Pnr.]]=HG$7,Tbl.Kosten[[#This Row],[Te financieren]],"")</f>
        <v/>
      </c>
      <c r="HH43" s="150" t="str">
        <f>IF(Tbl.Kosten[[#This Row],[Pnr.]]=HH$7,Tbl.Kosten[[#This Row],[Te financieren]],"")</f>
        <v/>
      </c>
      <c r="HI43" s="150" t="str">
        <f>IF(Tbl.Kosten[[#This Row],[Pnr.]]=HI$7,Tbl.Kosten[[#This Row],[Te financieren]],"")</f>
        <v/>
      </c>
      <c r="HJ43" s="150" t="str">
        <f>IF(Tbl.Kosten[[#This Row],[Pnr.]]=HJ$7,Tbl.Kosten[[#This Row],[Te financieren]],"")</f>
        <v/>
      </c>
      <c r="HK43" s="150" t="str">
        <f>IF(Tbl.Kosten[[#This Row],[Pnr.]]=HK$7,Tbl.Kosten[[#This Row],[Te financieren]],"")</f>
        <v/>
      </c>
      <c r="HL43" s="150" t="str">
        <f>IF(Tbl.Kosten[[#This Row],[Pnr.]]=HL$7,Tbl.Kosten[[#This Row],[Te financieren]],"")</f>
        <v/>
      </c>
      <c r="HM43" s="150" t="str">
        <f>IF(Tbl.Kosten[[#This Row],[Pnr.]]=HM$7,Tbl.Kosten[[#This Row],[Te financieren]],"")</f>
        <v/>
      </c>
      <c r="HN43" s="150" t="str">
        <f>IF(Tbl.Kosten[[#This Row],[Pnr.]]=HN$7,Tbl.Kosten[[#This Row],[Te financieren]],"")</f>
        <v/>
      </c>
      <c r="HO43" s="150" t="str">
        <f>IF(Tbl.Kosten[[#This Row],[Pnr.]]=HO$7,Tbl.Kosten[[#This Row],[Te financieren]],"")</f>
        <v/>
      </c>
      <c r="HP43" s="150" t="str">
        <f>IF(Tbl.Kosten[[#This Row],[Pnr.]]=HP$7,Tbl.Kosten[[#This Row],[Te financieren]],"")</f>
        <v/>
      </c>
      <c r="HQ43" s="150" t="str">
        <f>IF(Tbl.Kosten[[#This Row],[Pnr.]]=HQ$7,Tbl.Kosten[[#This Row],[Te financieren]],"")</f>
        <v/>
      </c>
      <c r="HR43" s="150" t="str">
        <f>IF(Tbl.Kosten[[#This Row],[Pnr.]]=HR$7,Tbl.Kosten[[#This Row],[Te financieren]],"")</f>
        <v/>
      </c>
      <c r="HS43" s="150" t="str">
        <f>IF(Tbl.Kosten[[#This Row],[Pnr.]]=HS$7,Tbl.Kosten[[#This Row],[Te financieren]],"")</f>
        <v/>
      </c>
      <c r="HT43" s="150" t="str">
        <f>IF(Tbl.Kosten[[#This Row],[Pnr.]]=HT$7,Tbl.Kosten[[#This Row],[Te financieren]],"")</f>
        <v/>
      </c>
      <c r="HU43" s="150" t="str">
        <f>IF(Tbl.Kosten[[#This Row],[Pnr.]]=HU$7,Tbl.Kosten[[#This Row],[Te financieren]],"")</f>
        <v/>
      </c>
      <c r="HV43" s="150" t="str">
        <f>IF(Tbl.Kosten[[#This Row],[Pnr.]]=HV$7,Tbl.Kosten[[#This Row],[Te financieren]],"")</f>
        <v/>
      </c>
      <c r="HW43" s="150" t="str">
        <f>IF(Tbl.Kosten[[#This Row],[Pnr.]]=HW$7,Tbl.Kosten[[#This Row],[Te financieren]],"")</f>
        <v/>
      </c>
    </row>
    <row r="44" spans="2:231" x14ac:dyDescent="0.3">
      <c r="B44" s="134"/>
      <c r="C44" s="137"/>
      <c r="D44" s="136"/>
      <c r="E44" s="261"/>
      <c r="F44" s="135"/>
      <c r="G44" s="11" t="str">
        <f>IF(Tbl.Kosten[[#This Row],[Medewerker e/o 
functie]]&lt;&gt;"",_xlfn.XLOOKUP(Tbl.Kosten[[#This Row],[Medewerker e/o 
functie]],Tbl.Uurtarief[Medewerker en/of functie],Tbl.Uurtarief[Uurtarief],"",0,1),"")</f>
        <v/>
      </c>
      <c r="H44" s="121">
        <f>IFERROR(Tbl.Kosten[[#This Row],[Uren]]*Tbl.Kosten[[#This Row],[Uurtarief]],0)</f>
        <v>0</v>
      </c>
      <c r="I44" s="119" t="str">
        <f>IF(Tbl.Kosten[[#This Row],[Subtotaal uren]]&lt;&gt;0,_xlfn.XLOOKUP(Tbl.Kosten[[#This Row],[Medewerker e/o 
functie]],Tbl.Uurtarief[Medewerker en/of functie],Tbl.Uurtarief[Kostensoort arbeid],"",0,1),"")</f>
        <v/>
      </c>
      <c r="J44" s="137"/>
      <c r="K44" s="135"/>
      <c r="L44" s="139" t="str">
        <f>IF(Tbl.Kosten[[#This Row],[Activum]]&lt;&gt;"",_xlfn.XLOOKUP(Tbl.Kosten[[#This Row],[Activum]],Tbl.Afschrijvingskosten[Activum],Tbl.Afschrijvingskosten[Tarief per afschrijvings-eenheid],"",0,1),"")</f>
        <v/>
      </c>
      <c r="M44" s="122">
        <f>IFERROR(Tbl.Kosten[[#This Row],[Een-
heden]]*Tbl.Kosten[[#This Row],[Afschrijvings-
tarief]],0)</f>
        <v>0</v>
      </c>
      <c r="N44" s="122" t="str">
        <f>IF(Tbl.Kosten[[#This Row],[Subtotaal afschrijving]]&lt;&gt;0,Lijsten!$A$7,"")</f>
        <v/>
      </c>
      <c r="O44" s="140"/>
      <c r="P44" s="135"/>
      <c r="Q44" s="138"/>
      <c r="R44" s="122">
        <f>IFERROR(Tbl.Kosten[[#This Row],[Aantal]]*Tbl.Kosten[[#This Row],[Tarief]],0)</f>
        <v>0</v>
      </c>
      <c r="S44" s="8">
        <f>IFERROR(Tbl.Kosten[[#This Row],[Subtotaal overige kosten]]+Tbl.Kosten[[#This Row],[Subtotaal uren]]+Tbl.Kosten[[#This Row],[Subtotaal afschrijving]],0)</f>
        <v>0</v>
      </c>
      <c r="T44" s="8">
        <f>IFERROR(Tbl.Kosten[[#This Row],[Totaal kosten]]*Tbl.Kosten[[#This Row],[Subsidie%]],0)</f>
        <v>0</v>
      </c>
      <c r="U44" s="4" t="str" cm="1">
        <f t="array" ref="U44">IFERROR(_xlfn.IFS(Tbl.Kosten[[#This Row],[Subtotaal uren]]&lt;&gt;0,Tbl.Kosten[[#This Row],[Kostensoort arbeid]],Tbl.Kosten[[#This Row],[Subtotaal afschrijving]]&lt;&gt;0,Tbl.Kosten[[#This Row],[Kostensoort afschrijving]],Tbl.Kosten[[#This Row],[Subtotaal overige kosten]]&lt;&gt;0,Tbl.Kosten[[#This Row],[Kostensoort overig]]),"")</f>
        <v/>
      </c>
      <c r="V44" s="4" t="str">
        <f>IFERROR(_xlfn.XLOOKUP(Tbl.Kosten[[#This Row],[Activiteitencode]],Tbl.Activiteiten[Activiteitcode],Tbl.Activiteiten[Werkpakketcode],"",0,1),"")</f>
        <v/>
      </c>
      <c r="W44" s="4" t="str">
        <f>IFERROR(_xlfn.XLOOKUP(Tbl.Kosten[[#This Row],[Werkpakketcode]],Tbl.Werkpakketten[Werkpakketcode],Tbl.Werkpakketten[Subsidiabele activiteit],"",0,1),"")</f>
        <v/>
      </c>
      <c r="X44" s="12">
        <f>IFERROR(_xlfn.XLOOKUP(Tbl.Kosten[[#This Row],[Sanr.]],Tbl.Subsidiehoogte[SAnr.],Tbl.Subsidiehoogte[Sub. Percentage],0,0,1),0)</f>
        <v>0</v>
      </c>
      <c r="Y44" s="144" t="str">
        <f>IFERROR(_xlfn.XLOOKUP(Tbl.Kosten[[#This Row],[Partnercode]],Tbl.Projectpartners[Partnercode],Tbl.Projectpartners[PNr.],"",0,1),"")</f>
        <v>P1</v>
      </c>
      <c r="Z44" s="148">
        <f>IF(Tbl.Kosten[[#This Row],[Pnr.]]=Z$7,Tbl.Kosten[[#This Row],[Totaal kosten]],"")</f>
        <v>0</v>
      </c>
      <c r="AA44" s="148" t="str">
        <f>IF(Tbl.Kosten[[#This Row],[Pnr.]]=AA$7,Tbl.Kosten[[#This Row],[Totaal kosten]],"")</f>
        <v/>
      </c>
      <c r="AB44" s="148" t="str">
        <f>IF(Tbl.Kosten[[#This Row],[Pnr.]]=AB$7,Tbl.Kosten[[#This Row],[Totaal kosten]],"")</f>
        <v/>
      </c>
      <c r="AC44" s="148" t="str">
        <f>IF(Tbl.Kosten[[#This Row],[Pnr.]]=AC$7,Tbl.Kosten[[#This Row],[Totaal kosten]],"")</f>
        <v/>
      </c>
      <c r="AD44" s="148" t="str">
        <f>IF(Tbl.Kosten[[#This Row],[Pnr.]]=AD$7,Tbl.Kosten[[#This Row],[Totaal kosten]],"")</f>
        <v/>
      </c>
      <c r="AE44" s="148" t="str">
        <f>IF(Tbl.Kosten[[#This Row],[Pnr.]]=AE$7,Tbl.Kosten[[#This Row],[Totaal kosten]],"")</f>
        <v/>
      </c>
      <c r="AF44" s="148" t="str">
        <f>IF(Tbl.Kosten[[#This Row],[Pnr.]]=AF$7,Tbl.Kosten[[#This Row],[Totaal kosten]],"")</f>
        <v/>
      </c>
      <c r="AG44" s="148" t="str">
        <f>IF(Tbl.Kosten[[#This Row],[Pnr.]]=AG$7,Tbl.Kosten[[#This Row],[Totaal kosten]],"")</f>
        <v/>
      </c>
      <c r="AH44" s="148" t="str">
        <f>IF(Tbl.Kosten[[#This Row],[Pnr.]]=AH$7,Tbl.Kosten[[#This Row],[Totaal kosten]],"")</f>
        <v/>
      </c>
      <c r="AI44" s="148" t="str">
        <f>IF(Tbl.Kosten[[#This Row],[Pnr.]]=AI$7,Tbl.Kosten[[#This Row],[Totaal kosten]],"")</f>
        <v/>
      </c>
      <c r="AJ44" s="148" t="str">
        <f>IF(Tbl.Kosten[[#This Row],[Pnr.]]=AJ$7,Tbl.Kosten[[#This Row],[Totaal kosten]],"")</f>
        <v/>
      </c>
      <c r="AK44" s="148" t="str">
        <f>IF(Tbl.Kosten[[#This Row],[Pnr.]]=AK$7,Tbl.Kosten[[#This Row],[Totaal kosten]],"")</f>
        <v/>
      </c>
      <c r="AL44" s="148" t="str">
        <f>IF(Tbl.Kosten[[#This Row],[Pnr.]]=AL$7,Tbl.Kosten[[#This Row],[Totaal kosten]],"")</f>
        <v/>
      </c>
      <c r="AM44" s="148" t="str">
        <f>IF(Tbl.Kosten[[#This Row],[Pnr.]]=AM$7,Tbl.Kosten[[#This Row],[Totaal kosten]],"")</f>
        <v/>
      </c>
      <c r="AN44" s="148" t="str">
        <f>IF(Tbl.Kosten[[#This Row],[Pnr.]]=AN$7,Tbl.Kosten[[#This Row],[Totaal kosten]],"")</f>
        <v/>
      </c>
      <c r="AO44" s="148" t="str">
        <f>IF(Tbl.Kosten[[#This Row],[Pnr.]]=AO$7,Tbl.Kosten[[#This Row],[Totaal kosten]],"")</f>
        <v/>
      </c>
      <c r="AP44" s="148" t="str">
        <f>IF(Tbl.Kosten[[#This Row],[Pnr.]]=AP$7,Tbl.Kosten[[#This Row],[Totaal kosten]],"")</f>
        <v/>
      </c>
      <c r="AQ44" s="148" t="str">
        <f>IF(Tbl.Kosten[[#This Row],[Pnr.]]=AQ$7,Tbl.Kosten[[#This Row],[Totaal kosten]],"")</f>
        <v/>
      </c>
      <c r="AR44" s="148" t="str">
        <f>IF(Tbl.Kosten[[#This Row],[Pnr.]]=AR$7,Tbl.Kosten[[#This Row],[Totaal kosten]],"")</f>
        <v/>
      </c>
      <c r="AS44" s="148" t="str">
        <f>IF(Tbl.Kosten[[#This Row],[Pnr.]]=AS$7,Tbl.Kosten[[#This Row],[Totaal kosten]],"")</f>
        <v/>
      </c>
      <c r="AT44" s="148" t="str">
        <f>IF(Tbl.Kosten[[#This Row],[Pnr.]]=AT$7,Tbl.Kosten[[#This Row],[Totaal kosten]],"")</f>
        <v/>
      </c>
      <c r="AU44" s="148" t="str">
        <f>IF(Tbl.Kosten[[#This Row],[Pnr.]]=AU$7,Tbl.Kosten[[#This Row],[Totaal kosten]],"")</f>
        <v/>
      </c>
      <c r="AV44" s="148" t="str">
        <f>IF(Tbl.Kosten[[#This Row],[Pnr.]]=AV$7,Tbl.Kosten[[#This Row],[Totaal kosten]],"")</f>
        <v/>
      </c>
      <c r="AW44" s="148" t="str">
        <f>IF(Tbl.Kosten[[#This Row],[Pnr.]]=AW$7,Tbl.Kosten[[#This Row],[Totaal kosten]],"")</f>
        <v/>
      </c>
      <c r="AX44" s="148" t="str">
        <f>IF(Tbl.Kosten[[#This Row],[Pnr.]]=AX$7,Tbl.Kosten[[#This Row],[Totaal kosten]],"")</f>
        <v/>
      </c>
      <c r="AY44" s="148" t="str">
        <f>IF(Tbl.Kosten[[#This Row],[Pnr.]]=AY$7,Tbl.Kosten[[#This Row],[Totaal kosten]],"")</f>
        <v/>
      </c>
      <c r="AZ44" s="148" t="str">
        <f>IF(Tbl.Kosten[[#This Row],[Pnr.]]=AZ$7,Tbl.Kosten[[#This Row],[Totaal kosten]],"")</f>
        <v/>
      </c>
      <c r="BA44" s="148" t="str">
        <f>IF(Tbl.Kosten[[#This Row],[Pnr.]]=BA$7,Tbl.Kosten[[#This Row],[Totaal kosten]],"")</f>
        <v/>
      </c>
      <c r="BB44" s="148" t="str">
        <f>IF(Tbl.Kosten[[#This Row],[Pnr.]]=BB$7,Tbl.Kosten[[#This Row],[Totaal kosten]],"")</f>
        <v/>
      </c>
      <c r="BC44" s="148" t="str">
        <f>IF(Tbl.Kosten[[#This Row],[Pnr.]]=BC$7,Tbl.Kosten[[#This Row],[Totaal kosten]],"")</f>
        <v/>
      </c>
      <c r="BD44" s="148" t="str">
        <f>IF(Tbl.Kosten[[#This Row],[Pnr.]]=BD$7,Tbl.Kosten[[#This Row],[Totaal kosten]],"")</f>
        <v/>
      </c>
      <c r="BE44" s="148" t="str">
        <f>IF(Tbl.Kosten[[#This Row],[Pnr.]]=BE$7,Tbl.Kosten[[#This Row],[Totaal kosten]],"")</f>
        <v/>
      </c>
      <c r="BF44" s="148" t="str">
        <f>IF(Tbl.Kosten[[#This Row],[Pnr.]]=BF$7,Tbl.Kosten[[#This Row],[Totaal kosten]],"")</f>
        <v/>
      </c>
      <c r="BG44" s="148" t="str">
        <f>IF(Tbl.Kosten[[#This Row],[Pnr.]]=BG$7,Tbl.Kosten[[#This Row],[Totaal kosten]],"")</f>
        <v/>
      </c>
      <c r="BH44" s="148" t="str">
        <f>IF(Tbl.Kosten[[#This Row],[Pnr.]]=BH$7,Tbl.Kosten[[#This Row],[Totaal kosten]],"")</f>
        <v/>
      </c>
      <c r="BI44" s="148" t="str">
        <f>IF(Tbl.Kosten[[#This Row],[Pnr.]]=BI$7,Tbl.Kosten[[#This Row],[Totaal kosten]],"")</f>
        <v/>
      </c>
      <c r="BJ44" s="148" t="str">
        <f>IF(Tbl.Kosten[[#This Row],[Pnr.]]=BJ$7,Tbl.Kosten[[#This Row],[Totaal kosten]],"")</f>
        <v/>
      </c>
      <c r="BK44" s="148" t="str">
        <f>IF(Tbl.Kosten[[#This Row],[Pnr.]]=BK$7,Tbl.Kosten[[#This Row],[Totaal kosten]],"")</f>
        <v/>
      </c>
      <c r="BL44" s="148" t="str">
        <f>IF(Tbl.Kosten[[#This Row],[Pnr.]]=BL$7,Tbl.Kosten[[#This Row],[Totaal kosten]],"")</f>
        <v/>
      </c>
      <c r="BM44" s="148" t="str">
        <f>IF(Tbl.Kosten[[#This Row],[Pnr.]]=BM$7,Tbl.Kosten[[#This Row],[Totaal kosten]],"")</f>
        <v/>
      </c>
      <c r="BN44" s="148" t="str">
        <f>IF(Tbl.Kosten[[#This Row],[Pnr.]]=BN$7,Tbl.Kosten[[#This Row],[Totaal kosten]],"")</f>
        <v/>
      </c>
      <c r="BO44" s="148" t="str">
        <f>IF(Tbl.Kosten[[#This Row],[Pnr.]]=BO$7,Tbl.Kosten[[#This Row],[Totaal kosten]],"")</f>
        <v/>
      </c>
      <c r="BP44" s="148" t="str">
        <f>IF(Tbl.Kosten[[#This Row],[Pnr.]]=BP$7,Tbl.Kosten[[#This Row],[Totaal kosten]],"")</f>
        <v/>
      </c>
      <c r="BQ44" s="148" t="str">
        <f>IF(Tbl.Kosten[[#This Row],[Pnr.]]=BQ$7,Tbl.Kosten[[#This Row],[Totaal kosten]],"")</f>
        <v/>
      </c>
      <c r="BR44" s="148" t="str">
        <f>IF(Tbl.Kosten[[#This Row],[Pnr.]]=BR$7,Tbl.Kosten[[#This Row],[Totaal kosten]],"")</f>
        <v/>
      </c>
      <c r="BS44" s="148" t="str">
        <f>IF(Tbl.Kosten[[#This Row],[Pnr.]]=BS$7,Tbl.Kosten[[#This Row],[Totaal kosten]],"")</f>
        <v/>
      </c>
      <c r="BT44" s="148" t="str">
        <f>IF(Tbl.Kosten[[#This Row],[Pnr.]]=BT$7,Tbl.Kosten[[#This Row],[Totaal kosten]],"")</f>
        <v/>
      </c>
      <c r="BU44" s="148" t="str">
        <f>IF(Tbl.Kosten[[#This Row],[Pnr.]]=BU$7,Tbl.Kosten[[#This Row],[Totaal kosten]],"")</f>
        <v/>
      </c>
      <c r="BV44" s="148" t="str">
        <f>IF(Tbl.Kosten[[#This Row],[Pnr.]]=BV$7,Tbl.Kosten[[#This Row],[Totaal kosten]],"")</f>
        <v/>
      </c>
      <c r="BW44" s="148" t="str">
        <f>IF(Tbl.Kosten[[#This Row],[Pnr.]]=BW$7,Tbl.Kosten[[#This Row],[Totaal kosten]],"")</f>
        <v/>
      </c>
      <c r="BX44" s="148" t="str">
        <f>IFERROR(_xlfn.XLOOKUP(Tbl.Kosten[[#This Row],[Werkpakketcode]],Tbl.Werkpakketten[Werkpakketcode],Tbl.Werkpakketten[WPnr.],"",0,1),"")</f>
        <v/>
      </c>
      <c r="BY44" s="148" t="str">
        <f>IF(Tbl.Kosten[[#This Row],[WPnr.]]=BY$7,Tbl.Kosten[[#This Row],[Totaal kosten]],"")</f>
        <v/>
      </c>
      <c r="BZ44" s="148" t="str">
        <f>IF(Tbl.Kosten[[#This Row],[WPnr.]]=BZ$7,Tbl.Kosten[[#This Row],[Totaal kosten]],"")</f>
        <v/>
      </c>
      <c r="CA44" s="148" t="str">
        <f>IF(Tbl.Kosten[[#This Row],[WPnr.]]=CA$7,Tbl.Kosten[[#This Row],[Totaal kosten]],"")</f>
        <v/>
      </c>
      <c r="CB44" s="148" t="str">
        <f>IF(Tbl.Kosten[[#This Row],[WPnr.]]=CB$7,Tbl.Kosten[[#This Row],[Totaal kosten]],"")</f>
        <v/>
      </c>
      <c r="CC44" s="148" t="str">
        <f>IF(Tbl.Kosten[[#This Row],[WPnr.]]=CC$7,Tbl.Kosten[[#This Row],[Totaal kosten]],"")</f>
        <v/>
      </c>
      <c r="CD44" s="148" t="str">
        <f>IF(Tbl.Kosten[[#This Row],[WPnr.]]=CD$7,Tbl.Kosten[[#This Row],[Totaal kosten]],"")</f>
        <v/>
      </c>
      <c r="CE44" s="148" t="str">
        <f>IF(Tbl.Kosten[[#This Row],[WPnr.]]=CE$7,Tbl.Kosten[[#This Row],[Totaal kosten]],"")</f>
        <v/>
      </c>
      <c r="CF44" s="148" t="str">
        <f>IF(Tbl.Kosten[[#This Row],[WPnr.]]=CF$7,Tbl.Kosten[[#This Row],[Totaal kosten]],"")</f>
        <v/>
      </c>
      <c r="CG44" s="148" t="str">
        <f>IF(Tbl.Kosten[[#This Row],[WPnr.]]=CG$7,Tbl.Kosten[[#This Row],[Totaal kosten]],"")</f>
        <v/>
      </c>
      <c r="CH44" s="148" t="str">
        <f>IF(Tbl.Kosten[[#This Row],[WPnr.]]=CH$7,Tbl.Kosten[[#This Row],[Totaal kosten]],"")</f>
        <v/>
      </c>
      <c r="CI44" s="148" t="str">
        <f>IF(Tbl.Kosten[[#This Row],[WPnr.]]=CI$7,Tbl.Kosten[[#This Row],[Totaal kosten]],"")</f>
        <v/>
      </c>
      <c r="CJ44" s="148" t="str">
        <f>IF(Tbl.Kosten[[#This Row],[WPnr.]]=CJ$7,Tbl.Kosten[[#This Row],[Totaal kosten]],"")</f>
        <v/>
      </c>
      <c r="CK44" s="148" t="str">
        <f>IF(Tbl.Kosten[[#This Row],[WPnr.]]=CK$7,Tbl.Kosten[[#This Row],[Totaal kosten]],"")</f>
        <v/>
      </c>
      <c r="CL44" s="148" t="str">
        <f>IF(Tbl.Kosten[[#This Row],[WPnr.]]=CL$7,Tbl.Kosten[[#This Row],[Totaal kosten]],"")</f>
        <v/>
      </c>
      <c r="CM44" s="148" t="str">
        <f>IF(Tbl.Kosten[[#This Row],[WPnr.]]=CM$7,Tbl.Kosten[[#This Row],[Totaal kosten]],"")</f>
        <v/>
      </c>
      <c r="CN44" s="148" t="str">
        <f>IF(Tbl.Kosten[[#This Row],[WPnr.]]=CN$7,Tbl.Kosten[[#This Row],[Totaal kosten]],"")</f>
        <v/>
      </c>
      <c r="CO44" s="148" t="str">
        <f>IF(Tbl.Kosten[[#This Row],[WPnr.]]=CO$7,Tbl.Kosten[[#This Row],[Totaal kosten]],"")</f>
        <v/>
      </c>
      <c r="CP44" s="148" t="str">
        <f>IF(Tbl.Kosten[[#This Row],[WPnr.]]=CP$7,Tbl.Kosten[[#This Row],[Totaal kosten]],"")</f>
        <v/>
      </c>
      <c r="CQ44" s="148" t="str">
        <f>IF(Tbl.Kosten[[#This Row],[WPnr.]]=CQ$7,Tbl.Kosten[[#This Row],[Totaal kosten]],"")</f>
        <v/>
      </c>
      <c r="CR44" s="148" t="str">
        <f>IF(Tbl.Kosten[[#This Row],[WPnr.]]=CR$7,Tbl.Kosten[[#This Row],[Totaal kosten]],"")</f>
        <v/>
      </c>
      <c r="CS44" s="148" t="str">
        <f>IF(Tbl.Kosten[[#This Row],[WPnr.]]=CS$7,Tbl.Kosten[[#This Row],[Totaal kosten]],"")</f>
        <v/>
      </c>
      <c r="CT44" s="148" t="str">
        <f>IF(Tbl.Kosten[[#This Row],[WPnr.]]=CT$7,Tbl.Kosten[[#This Row],[Totaal kosten]],"")</f>
        <v/>
      </c>
      <c r="CU44" s="148" t="str">
        <f>IF(Tbl.Kosten[[#This Row],[WPnr.]]=CU$7,Tbl.Kosten[[#This Row],[Totaal kosten]],"")</f>
        <v/>
      </c>
      <c r="CV44" s="148" t="str">
        <f>IF(Tbl.Kosten[[#This Row],[WPnr.]]=CV$7,Tbl.Kosten[[#This Row],[Totaal kosten]],"")</f>
        <v/>
      </c>
      <c r="CW44" s="148" t="str">
        <f>IF(Tbl.Kosten[[#This Row],[WPnr.]]=CW$7,Tbl.Kosten[[#This Row],[Totaal kosten]],"")</f>
        <v/>
      </c>
      <c r="CX44" s="148" t="str">
        <f>IF(Tbl.Kosten[[#This Row],[WPnr.]]=CX$7,Tbl.Kosten[[#This Row],[Totaal kosten]],"")</f>
        <v/>
      </c>
      <c r="CY44" s="148" t="str">
        <f>IF(Tbl.Kosten[[#This Row],[WPnr.]]=CY$7,Tbl.Kosten[[#This Row],[Totaal kosten]],"")</f>
        <v/>
      </c>
      <c r="CZ44" s="148" t="str">
        <f>IF(Tbl.Kosten[[#This Row],[WPnr.]]=CZ$7,Tbl.Kosten[[#This Row],[Totaal kosten]],"")</f>
        <v/>
      </c>
      <c r="DA44" s="148" t="str">
        <f>IF(Tbl.Kosten[[#This Row],[WPnr.]]=DA$7,Tbl.Kosten[[#This Row],[Totaal kosten]],"")</f>
        <v/>
      </c>
      <c r="DB44" s="148" t="str">
        <f>IF(Tbl.Kosten[[#This Row],[WPnr.]]=DB$7,Tbl.Kosten[[#This Row],[Totaal kosten]],"")</f>
        <v/>
      </c>
      <c r="DC44" s="148" t="str">
        <f>IF(Tbl.Kosten[[#This Row],[WPnr.]]=DC$7,Tbl.Kosten[[#This Row],[Totaal kosten]],"")</f>
        <v/>
      </c>
      <c r="DD44" s="148" t="str">
        <f>IF(Tbl.Kosten[[#This Row],[WPnr.]]=DD$7,Tbl.Kosten[[#This Row],[Totaal kosten]],"")</f>
        <v/>
      </c>
      <c r="DE44" s="148" t="str">
        <f>IF(Tbl.Kosten[[#This Row],[WPnr.]]=DE$7,Tbl.Kosten[[#This Row],[Totaal kosten]],"")</f>
        <v/>
      </c>
      <c r="DF44" s="148" t="str">
        <f>IF(Tbl.Kosten[[#This Row],[WPnr.]]=DF$7,Tbl.Kosten[[#This Row],[Totaal kosten]],"")</f>
        <v/>
      </c>
      <c r="DG44" s="148" t="str">
        <f>IF(Tbl.Kosten[[#This Row],[WPnr.]]=DG$7,Tbl.Kosten[[#This Row],[Totaal kosten]],"")</f>
        <v/>
      </c>
      <c r="DH44" s="148" t="str">
        <f>IF(Tbl.Kosten[[#This Row],[WPnr.]]=DH$7,Tbl.Kosten[[#This Row],[Totaal kosten]],"")</f>
        <v/>
      </c>
      <c r="DI44" s="148" t="str">
        <f>IF(Tbl.Kosten[[#This Row],[WPnr.]]=DI$7,Tbl.Kosten[[#This Row],[Totaal kosten]],"")</f>
        <v/>
      </c>
      <c r="DJ44" s="148" t="str">
        <f>IF(Tbl.Kosten[[#This Row],[WPnr.]]=DJ$7,Tbl.Kosten[[#This Row],[Totaal kosten]],"")</f>
        <v/>
      </c>
      <c r="DK44" s="148" t="str">
        <f>IF(Tbl.Kosten[[#This Row],[WPnr.]]=DK$7,Tbl.Kosten[[#This Row],[Totaal kosten]],"")</f>
        <v/>
      </c>
      <c r="DL44" s="148" t="str">
        <f>IF(Tbl.Kosten[[#This Row],[WPnr.]]=DL$7,Tbl.Kosten[[#This Row],[Totaal kosten]],"")</f>
        <v/>
      </c>
      <c r="DM44" s="148" t="str">
        <f>IF(Tbl.Kosten[[#This Row],[WPnr.]]=DM$7,Tbl.Kosten[[#This Row],[Totaal kosten]],"")</f>
        <v/>
      </c>
      <c r="DN44" s="148" t="str">
        <f>IF(Tbl.Kosten[[#This Row],[WPnr.]]=DN$7,Tbl.Kosten[[#This Row],[Totaal kosten]],"")</f>
        <v/>
      </c>
      <c r="DO44" s="148" t="str">
        <f>IF(Tbl.Kosten[[#This Row],[WPnr.]]=DO$7,Tbl.Kosten[[#This Row],[Totaal kosten]],"")</f>
        <v/>
      </c>
      <c r="DP44" s="148" t="str">
        <f>IF(Tbl.Kosten[[#This Row],[WPnr.]]=DP$7,Tbl.Kosten[[#This Row],[Totaal kosten]],"")</f>
        <v/>
      </c>
      <c r="DQ44" s="148" t="str">
        <f>IF(Tbl.Kosten[[#This Row],[WPnr.]]=DQ$7,Tbl.Kosten[[#This Row],[Totaal kosten]],"")</f>
        <v/>
      </c>
      <c r="DR44" s="148" t="str">
        <f>IF(Tbl.Kosten[[#This Row],[WPnr.]]=DR$7,Tbl.Kosten[[#This Row],[Totaal kosten]],"")</f>
        <v/>
      </c>
      <c r="DS44" s="148" t="str">
        <f>IF(Tbl.Kosten[[#This Row],[WPnr.]]=DS$7,Tbl.Kosten[[#This Row],[Totaal kosten]],"")</f>
        <v/>
      </c>
      <c r="DT44" s="148" t="str">
        <f>IF(Tbl.Kosten[[#This Row],[WPnr.]]=DT$7,Tbl.Kosten[[#This Row],[Totaal kosten]],"")</f>
        <v/>
      </c>
      <c r="DU44" s="148" t="str">
        <f>IF(Tbl.Kosten[[#This Row],[WPnr.]]=DU$7,Tbl.Kosten[[#This Row],[Totaal kosten]],"")</f>
        <v/>
      </c>
      <c r="DV44" s="148" t="str">
        <f>IF(Tbl.Kosten[[#This Row],[WPnr.]]=DV$7,Tbl.Kosten[[#This Row],[Totaal kosten]],"")</f>
        <v/>
      </c>
      <c r="DW44" s="150" t="str">
        <f>IFERROR(_xlfn.XLOOKUP(Tbl.Kosten[[#This Row],[Kostensoort]],Tbl.Kostensoorten[Kostensoorten],Tbl.Kostensoorten[KSnr.],"",0,1),"")</f>
        <v/>
      </c>
      <c r="DX44" s="150" t="str">
        <f>IF(Tbl.Kosten[[#This Row],[KSnr.]]=DX$7,Tbl.Kosten[[#This Row],[Totaal kosten]],"")</f>
        <v/>
      </c>
      <c r="DY44" s="150" t="str">
        <f>IF(Tbl.Kosten[[#This Row],[KSnr.]]=DY$7,Tbl.Kosten[[#This Row],[Totaal kosten]],"")</f>
        <v/>
      </c>
      <c r="DZ44" s="150" t="str">
        <f>IF(Tbl.Kosten[[#This Row],[KSnr.]]=DZ$7,Tbl.Kosten[[#This Row],[Totaal kosten]],"")</f>
        <v/>
      </c>
      <c r="EA44" s="150" t="str">
        <f>IF(Tbl.Kosten[[#This Row],[KSnr.]]=EA$7,Tbl.Kosten[[#This Row],[Totaal kosten]],"")</f>
        <v/>
      </c>
      <c r="EB44" s="150" t="str">
        <f>IF(Tbl.Kosten[[#This Row],[KSnr.]]=EB$7,Tbl.Kosten[[#This Row],[Totaal kosten]],"")</f>
        <v/>
      </c>
      <c r="EC44" s="150" t="str">
        <f>IF(Tbl.Kosten[[#This Row],[KSnr.]]=EC$7,Tbl.Kosten[[#This Row],[Totaal kosten]],"")</f>
        <v/>
      </c>
      <c r="ED44" s="150" t="str">
        <f>IF(Tbl.Kosten[[#This Row],[KSnr.]]=ED$7,Tbl.Kosten[[#This Row],[Totaal kosten]],"")</f>
        <v/>
      </c>
      <c r="EE44" s="150" t="str">
        <f>IF(Tbl.Kosten[[#This Row],[KSnr.]]=EE$7,Tbl.Kosten[[#This Row],[Totaal kosten]],"")</f>
        <v/>
      </c>
      <c r="EF44" s="150" t="str">
        <f>IF(Tbl.Kosten[[#This Row],[KSnr.]]=EF$7,Tbl.Kosten[[#This Row],[Totaal kosten]],"")</f>
        <v/>
      </c>
      <c r="EG44" s="150" t="str">
        <f>IF(Tbl.Kosten[[#This Row],[KSnr.]]=EG$7,Tbl.Kosten[[#This Row],[Totaal kosten]],"")</f>
        <v/>
      </c>
      <c r="EH44" s="150" t="str">
        <f>IF(Tbl.Kosten[[#This Row],[KSnr.]]=EH$7,Tbl.Kosten[[#This Row],[Totaal kosten]],"")</f>
        <v/>
      </c>
      <c r="EI44" s="150" t="str">
        <f>IF(Tbl.Kosten[[#This Row],[KSnr.]]=EI$7,Tbl.Kosten[[#This Row],[Totaal kosten]],"")</f>
        <v/>
      </c>
      <c r="EJ44" s="150" t="str">
        <f>IF(Tbl.Kosten[[#This Row],[KSnr.]]=EJ$7,Tbl.Kosten[[#This Row],[Totaal kosten]],"")</f>
        <v/>
      </c>
      <c r="EK44" s="150" t="str">
        <f>IF(Tbl.Kosten[[#This Row],[KSnr.]]=EK$7,Tbl.Kosten[[#This Row],[Totaal kosten]],"")</f>
        <v/>
      </c>
      <c r="EL44" s="150" t="str">
        <f>IF(Tbl.Kosten[[#This Row],[KSnr.]]=EL$7,Tbl.Kosten[[#This Row],[Totaal kosten]],"")</f>
        <v/>
      </c>
      <c r="EM44" s="150" t="str">
        <f>IF(Tbl.Kosten[[#This Row],[KSnr.]]=EM$7,Tbl.Kosten[[#This Row],[Totaal kosten]],"")</f>
        <v/>
      </c>
      <c r="EN44" s="150" t="str">
        <f>IF(Tbl.Kosten[[#This Row],[KSnr.]]=EN$7,Tbl.Kosten[[#This Row],[Totaal kosten]],"")</f>
        <v/>
      </c>
      <c r="EO44" s="150" t="str">
        <f>IF(Tbl.Kosten[[#This Row],[KSnr.]]=EO$7,Tbl.Kosten[[#This Row],[Totaal kosten]],"")</f>
        <v/>
      </c>
      <c r="EP44" s="150" t="str">
        <f>IF(Tbl.Kosten[[#This Row],[KSnr.]]=EP$7,Tbl.Kosten[[#This Row],[Totaal kosten]],"")</f>
        <v/>
      </c>
      <c r="EQ44" s="150" t="str">
        <f>IF(Tbl.Kosten[[#This Row],[KSnr.]]=EQ$7,Tbl.Kosten[[#This Row],[Totaal kosten]],"")</f>
        <v/>
      </c>
      <c r="ER44" s="144" t="str">
        <f>IFERROR(_xlfn.XLOOKUP(Tbl.Kosten[[#This Row],[Subsidieactiviteit]],Tbl.Subsidiehoogte[Subsidieactiviteit],Tbl.Subsidiehoogte[SAnr.],"",0,1),"")</f>
        <v/>
      </c>
      <c r="ES44" s="150" t="str">
        <f>IF(Tbl.Kosten[[#This Row],[Sanr.]]=ES$7,Tbl.Kosten[[#This Row],[Totaal kosten]],"")</f>
        <v/>
      </c>
      <c r="ET44" s="150" t="str">
        <f>IF(Tbl.Kosten[[#This Row],[Sanr.]]=ET$7,Tbl.Kosten[[#This Row],[Totaal kosten]],"")</f>
        <v/>
      </c>
      <c r="EU44" s="150" t="str">
        <f>IF(Tbl.Kosten[[#This Row],[Sanr.]]=EU$7,Tbl.Kosten[[#This Row],[Totaal kosten]],"")</f>
        <v/>
      </c>
      <c r="EV44" s="150" t="str">
        <f>IF(Tbl.Kosten[[#This Row],[Sanr.]]=EV$7,Tbl.Kosten[[#This Row],[Totaal kosten]],"")</f>
        <v/>
      </c>
      <c r="EW44" s="150" t="str">
        <f>IF(Tbl.Kosten[[#This Row],[Sanr.]]=EW$7,Tbl.Kosten[[#This Row],[Totaal kosten]],"")</f>
        <v/>
      </c>
      <c r="EX44" s="150" t="str">
        <f>IF(Tbl.Kosten[[#This Row],[Sanr.]]=EX$7,Tbl.Kosten[[#This Row],[Totaal kosten]],"")</f>
        <v/>
      </c>
      <c r="EY44" s="150" t="str">
        <f>IF(Tbl.Kosten[[#This Row],[Sanr.]]=EY$7,Tbl.Kosten[[#This Row],[Totaal kosten]],"")</f>
        <v/>
      </c>
      <c r="EZ44" s="150" t="str">
        <f>IF(Tbl.Kosten[[#This Row],[Sanr.]]=EZ$7,Tbl.Kosten[[#This Row],[Totaal kosten]],"")</f>
        <v/>
      </c>
      <c r="FA44" s="150" t="str">
        <f>IF(Tbl.Kosten[[#This Row],[Sanr.]]=FA$7,Tbl.Kosten[[#This Row],[Totaal kosten]],"")</f>
        <v/>
      </c>
      <c r="FB44" s="150" t="str">
        <f>IF(Tbl.Kosten[[#This Row],[Sanr.]]=FB$7,Tbl.Kosten[[#This Row],[Totaal kosten]],"")</f>
        <v/>
      </c>
      <c r="FC44" s="150" t="str">
        <f>IF(Tbl.Kosten[[#This Row],[Sanr.]]=FC$7,Tbl.Kosten[[#This Row],[Totaal kosten]],"")</f>
        <v/>
      </c>
      <c r="FD44" s="150" t="str">
        <f>IF(Tbl.Kosten[[#This Row],[Sanr.]]=FD$7,Tbl.Kosten[[#This Row],[Totaal kosten]],"")</f>
        <v/>
      </c>
      <c r="FE44" s="150" t="str">
        <f>IF(Tbl.Kosten[[#This Row],[Sanr.]]=FE$7,Tbl.Kosten[[#This Row],[Totaal kosten]],"")</f>
        <v/>
      </c>
      <c r="FF44" s="150" t="str">
        <f>IF(Tbl.Kosten[[#This Row],[Sanr.]]=FF$7,Tbl.Kosten[[#This Row],[Totaal kosten]],"")</f>
        <v/>
      </c>
      <c r="FG44" s="150" t="str">
        <f>IF(Tbl.Kosten[[#This Row],[Sanr.]]=FG$7,Tbl.Kosten[[#This Row],[Totaal kosten]],"")</f>
        <v/>
      </c>
      <c r="FH44" s="150" t="str">
        <f>IF(Tbl.Kosten[[#This Row],[Sanr.]]=FH$7,Tbl.Kosten[[#This Row],[Totaal kosten]],"")</f>
        <v/>
      </c>
      <c r="FI44" s="150" t="str">
        <f>IF(Tbl.Kosten[[#This Row],[Sanr.]]=FI$7,Tbl.Kosten[[#This Row],[Totaal kosten]],"")</f>
        <v/>
      </c>
      <c r="FJ44" s="150" t="str">
        <f>IF(Tbl.Kosten[[#This Row],[Sanr.]]=FJ$7,Tbl.Kosten[[#This Row],[Totaal kosten]],"")</f>
        <v/>
      </c>
      <c r="FK44" s="150" t="str">
        <f>IF(Tbl.Kosten[[#This Row],[Sanr.]]=FK$7,Tbl.Kosten[[#This Row],[Totaal kosten]],"")</f>
        <v/>
      </c>
      <c r="FL44" s="150" t="str">
        <f>IF(Tbl.Kosten[[#This Row],[Sanr.]]=FL$7,Tbl.Kosten[[#This Row],[Totaal kosten]],"")</f>
        <v/>
      </c>
      <c r="FM44" s="150" t="str">
        <f>IF(Tbl.Kosten[[#This Row],[Sanr.]]=FM$7,Tbl.Kosten[[#This Row],[Totaal kosten]],"")</f>
        <v/>
      </c>
      <c r="FN44" s="150" t="str">
        <f>IF(Tbl.Kosten[[#This Row],[Sanr.]]=FN$7,Tbl.Kosten[[#This Row],[Totaal kosten]],"")</f>
        <v/>
      </c>
      <c r="FO44" s="150" t="str">
        <f>IF(Tbl.Kosten[[#This Row],[Sanr.]]=FO$7,Tbl.Kosten[[#This Row],[Totaal kosten]],"")</f>
        <v/>
      </c>
      <c r="FP44" s="150" t="str">
        <f>IF(Tbl.Kosten[[#This Row],[Sanr.]]=FP$7,Tbl.Kosten[[#This Row],[Totaal kosten]],"")</f>
        <v/>
      </c>
      <c r="FQ44" s="150" t="str">
        <f>IF(Tbl.Kosten[[#This Row],[Sanr.]]=FQ$7,Tbl.Kosten[[#This Row],[Totaal kosten]],"")</f>
        <v/>
      </c>
      <c r="FR44" s="150" t="str">
        <f>IF(Tbl.Kosten[[#This Row],[Sanr.]]=FR$7,Tbl.Kosten[[#This Row],[Totaal kosten]],"")</f>
        <v/>
      </c>
      <c r="FS44" s="150" t="str">
        <f>IF(Tbl.Kosten[[#This Row],[Sanr.]]=FS$7,Tbl.Kosten[[#This Row],[Totaal kosten]],"")</f>
        <v/>
      </c>
      <c r="FT44" s="150" t="str">
        <f>IF(Tbl.Kosten[[#This Row],[Sanr.]]=FT$7,Tbl.Kosten[[#This Row],[Totaal kosten]],"")</f>
        <v/>
      </c>
      <c r="FU44" s="150" t="str">
        <f>IF(Tbl.Kosten[[#This Row],[Sanr.]]=FU$7,Tbl.Kosten[[#This Row],[Totaal kosten]],"")</f>
        <v/>
      </c>
      <c r="FV44" s="150" t="str">
        <f>IF(Tbl.Kosten[[#This Row],[Sanr.]]=FV$7,Tbl.Kosten[[#This Row],[Totaal kosten]],"")</f>
        <v/>
      </c>
      <c r="FW44" s="150" t="str">
        <f>IFERROR(_xlfn.XLOOKUP(Tbl.Kosten[[#This Row],[Activiteitencode]],Tbl.Activiteiten[Activiteitcode],Tbl.Activiteiten[Anr.],"",0,1),"")</f>
        <v/>
      </c>
      <c r="FX44" s="169" t="str">
        <f>_xlfn.CONCAT(Tbl.Kosten[[#This Row],[Pnr.]],Tbl.Kosten[[#This Row],[Sanr.]])</f>
        <v>P1</v>
      </c>
      <c r="FY44" s="150">
        <f>Tbl.Kosten[[#This Row],[Totaal kosten]]-Tbl.Kosten[[#This Row],[Subsidie]]</f>
        <v>0</v>
      </c>
      <c r="FZ44" s="150">
        <f>IF(Tbl.Kosten[[#This Row],[Pnr.]]=FZ$7,Tbl.Kosten[[#This Row],[Te financieren]],"")</f>
        <v>0</v>
      </c>
      <c r="GA44" s="150" t="str">
        <f>IF(Tbl.Kosten[[#This Row],[Pnr.]]=GA$7,Tbl.Kosten[[#This Row],[Te financieren]],"")</f>
        <v/>
      </c>
      <c r="GB44" s="150" t="str">
        <f>IF(Tbl.Kosten[[#This Row],[Pnr.]]=GB$7,Tbl.Kosten[[#This Row],[Te financieren]],"")</f>
        <v/>
      </c>
      <c r="GC44" s="150" t="str">
        <f>IF(Tbl.Kosten[[#This Row],[Pnr.]]=GC$7,Tbl.Kosten[[#This Row],[Te financieren]],"")</f>
        <v/>
      </c>
      <c r="GD44" s="150" t="str">
        <f>IF(Tbl.Kosten[[#This Row],[Pnr.]]=GD$7,Tbl.Kosten[[#This Row],[Te financieren]],"")</f>
        <v/>
      </c>
      <c r="GE44" s="150" t="str">
        <f>IF(Tbl.Kosten[[#This Row],[Pnr.]]=GE$7,Tbl.Kosten[[#This Row],[Te financieren]],"")</f>
        <v/>
      </c>
      <c r="GF44" s="150" t="str">
        <f>IF(Tbl.Kosten[[#This Row],[Pnr.]]=GF$7,Tbl.Kosten[[#This Row],[Te financieren]],"")</f>
        <v/>
      </c>
      <c r="GG44" s="150" t="str">
        <f>IF(Tbl.Kosten[[#This Row],[Pnr.]]=GG$7,Tbl.Kosten[[#This Row],[Te financieren]],"")</f>
        <v/>
      </c>
      <c r="GH44" s="150" t="str">
        <f>IF(Tbl.Kosten[[#This Row],[Pnr.]]=GH$7,Tbl.Kosten[[#This Row],[Te financieren]],"")</f>
        <v/>
      </c>
      <c r="GI44" s="150" t="str">
        <f>IF(Tbl.Kosten[[#This Row],[Pnr.]]=GI$7,Tbl.Kosten[[#This Row],[Te financieren]],"")</f>
        <v/>
      </c>
      <c r="GJ44" s="150" t="str">
        <f>IF(Tbl.Kosten[[#This Row],[Pnr.]]=GJ$7,Tbl.Kosten[[#This Row],[Te financieren]],"")</f>
        <v/>
      </c>
      <c r="GK44" s="150" t="str">
        <f>IF(Tbl.Kosten[[#This Row],[Pnr.]]=GK$7,Tbl.Kosten[[#This Row],[Te financieren]],"")</f>
        <v/>
      </c>
      <c r="GL44" s="150" t="str">
        <f>IF(Tbl.Kosten[[#This Row],[Pnr.]]=GL$7,Tbl.Kosten[[#This Row],[Te financieren]],"")</f>
        <v/>
      </c>
      <c r="GM44" s="150" t="str">
        <f>IF(Tbl.Kosten[[#This Row],[Pnr.]]=GM$7,Tbl.Kosten[[#This Row],[Te financieren]],"")</f>
        <v/>
      </c>
      <c r="GN44" s="150" t="str">
        <f>IF(Tbl.Kosten[[#This Row],[Pnr.]]=GN$7,Tbl.Kosten[[#This Row],[Te financieren]],"")</f>
        <v/>
      </c>
      <c r="GO44" s="150" t="str">
        <f>IF(Tbl.Kosten[[#This Row],[Pnr.]]=GO$7,Tbl.Kosten[[#This Row],[Te financieren]],"")</f>
        <v/>
      </c>
      <c r="GP44" s="150" t="str">
        <f>IF(Tbl.Kosten[[#This Row],[Pnr.]]=GP$7,Tbl.Kosten[[#This Row],[Te financieren]],"")</f>
        <v/>
      </c>
      <c r="GQ44" s="150" t="str">
        <f>IF(Tbl.Kosten[[#This Row],[Pnr.]]=GQ$7,Tbl.Kosten[[#This Row],[Te financieren]],"")</f>
        <v/>
      </c>
      <c r="GR44" s="150" t="str">
        <f>IF(Tbl.Kosten[[#This Row],[Pnr.]]=GR$7,Tbl.Kosten[[#This Row],[Te financieren]],"")</f>
        <v/>
      </c>
      <c r="GS44" s="150" t="str">
        <f>IF(Tbl.Kosten[[#This Row],[Pnr.]]=GS$7,Tbl.Kosten[[#This Row],[Te financieren]],"")</f>
        <v/>
      </c>
      <c r="GT44" s="150" t="str">
        <f>IF(Tbl.Kosten[[#This Row],[Pnr.]]=GT$7,Tbl.Kosten[[#This Row],[Te financieren]],"")</f>
        <v/>
      </c>
      <c r="GU44" s="150" t="str">
        <f>IF(Tbl.Kosten[[#This Row],[Pnr.]]=GU$7,Tbl.Kosten[[#This Row],[Te financieren]],"")</f>
        <v/>
      </c>
      <c r="GV44" s="150" t="str">
        <f>IF(Tbl.Kosten[[#This Row],[Pnr.]]=GV$7,Tbl.Kosten[[#This Row],[Te financieren]],"")</f>
        <v/>
      </c>
      <c r="GW44" s="150" t="str">
        <f>IF(Tbl.Kosten[[#This Row],[Pnr.]]=GW$7,Tbl.Kosten[[#This Row],[Te financieren]],"")</f>
        <v/>
      </c>
      <c r="GX44" s="150" t="str">
        <f>IF(Tbl.Kosten[[#This Row],[Pnr.]]=GX$7,Tbl.Kosten[[#This Row],[Te financieren]],"")</f>
        <v/>
      </c>
      <c r="GY44" s="150" t="str">
        <f>IF(Tbl.Kosten[[#This Row],[Pnr.]]=GY$7,Tbl.Kosten[[#This Row],[Te financieren]],"")</f>
        <v/>
      </c>
      <c r="GZ44" s="150" t="str">
        <f>IF(Tbl.Kosten[[#This Row],[Pnr.]]=GZ$7,Tbl.Kosten[[#This Row],[Te financieren]],"")</f>
        <v/>
      </c>
      <c r="HA44" s="150" t="str">
        <f>IF(Tbl.Kosten[[#This Row],[Pnr.]]=HA$7,Tbl.Kosten[[#This Row],[Te financieren]],"")</f>
        <v/>
      </c>
      <c r="HB44" s="150" t="str">
        <f>IF(Tbl.Kosten[[#This Row],[Pnr.]]=HB$7,Tbl.Kosten[[#This Row],[Te financieren]],"")</f>
        <v/>
      </c>
      <c r="HC44" s="150" t="str">
        <f>IF(Tbl.Kosten[[#This Row],[Pnr.]]=HC$7,Tbl.Kosten[[#This Row],[Te financieren]],"")</f>
        <v/>
      </c>
      <c r="HD44" s="150" t="str">
        <f>IF(Tbl.Kosten[[#This Row],[Pnr.]]=HD$7,Tbl.Kosten[[#This Row],[Te financieren]],"")</f>
        <v/>
      </c>
      <c r="HE44" s="150" t="str">
        <f>IF(Tbl.Kosten[[#This Row],[Pnr.]]=HE$7,Tbl.Kosten[[#This Row],[Te financieren]],"")</f>
        <v/>
      </c>
      <c r="HF44" s="150" t="str">
        <f>IF(Tbl.Kosten[[#This Row],[Pnr.]]=HF$7,Tbl.Kosten[[#This Row],[Te financieren]],"")</f>
        <v/>
      </c>
      <c r="HG44" s="150" t="str">
        <f>IF(Tbl.Kosten[[#This Row],[Pnr.]]=HG$7,Tbl.Kosten[[#This Row],[Te financieren]],"")</f>
        <v/>
      </c>
      <c r="HH44" s="150" t="str">
        <f>IF(Tbl.Kosten[[#This Row],[Pnr.]]=HH$7,Tbl.Kosten[[#This Row],[Te financieren]],"")</f>
        <v/>
      </c>
      <c r="HI44" s="150" t="str">
        <f>IF(Tbl.Kosten[[#This Row],[Pnr.]]=HI$7,Tbl.Kosten[[#This Row],[Te financieren]],"")</f>
        <v/>
      </c>
      <c r="HJ44" s="150" t="str">
        <f>IF(Tbl.Kosten[[#This Row],[Pnr.]]=HJ$7,Tbl.Kosten[[#This Row],[Te financieren]],"")</f>
        <v/>
      </c>
      <c r="HK44" s="150" t="str">
        <f>IF(Tbl.Kosten[[#This Row],[Pnr.]]=HK$7,Tbl.Kosten[[#This Row],[Te financieren]],"")</f>
        <v/>
      </c>
      <c r="HL44" s="150" t="str">
        <f>IF(Tbl.Kosten[[#This Row],[Pnr.]]=HL$7,Tbl.Kosten[[#This Row],[Te financieren]],"")</f>
        <v/>
      </c>
      <c r="HM44" s="150" t="str">
        <f>IF(Tbl.Kosten[[#This Row],[Pnr.]]=HM$7,Tbl.Kosten[[#This Row],[Te financieren]],"")</f>
        <v/>
      </c>
      <c r="HN44" s="150" t="str">
        <f>IF(Tbl.Kosten[[#This Row],[Pnr.]]=HN$7,Tbl.Kosten[[#This Row],[Te financieren]],"")</f>
        <v/>
      </c>
      <c r="HO44" s="150" t="str">
        <f>IF(Tbl.Kosten[[#This Row],[Pnr.]]=HO$7,Tbl.Kosten[[#This Row],[Te financieren]],"")</f>
        <v/>
      </c>
      <c r="HP44" s="150" t="str">
        <f>IF(Tbl.Kosten[[#This Row],[Pnr.]]=HP$7,Tbl.Kosten[[#This Row],[Te financieren]],"")</f>
        <v/>
      </c>
      <c r="HQ44" s="150" t="str">
        <f>IF(Tbl.Kosten[[#This Row],[Pnr.]]=HQ$7,Tbl.Kosten[[#This Row],[Te financieren]],"")</f>
        <v/>
      </c>
      <c r="HR44" s="150" t="str">
        <f>IF(Tbl.Kosten[[#This Row],[Pnr.]]=HR$7,Tbl.Kosten[[#This Row],[Te financieren]],"")</f>
        <v/>
      </c>
      <c r="HS44" s="150" t="str">
        <f>IF(Tbl.Kosten[[#This Row],[Pnr.]]=HS$7,Tbl.Kosten[[#This Row],[Te financieren]],"")</f>
        <v/>
      </c>
      <c r="HT44" s="150" t="str">
        <f>IF(Tbl.Kosten[[#This Row],[Pnr.]]=HT$7,Tbl.Kosten[[#This Row],[Te financieren]],"")</f>
        <v/>
      </c>
      <c r="HU44" s="150" t="str">
        <f>IF(Tbl.Kosten[[#This Row],[Pnr.]]=HU$7,Tbl.Kosten[[#This Row],[Te financieren]],"")</f>
        <v/>
      </c>
      <c r="HV44" s="150" t="str">
        <f>IF(Tbl.Kosten[[#This Row],[Pnr.]]=HV$7,Tbl.Kosten[[#This Row],[Te financieren]],"")</f>
        <v/>
      </c>
      <c r="HW44" s="150" t="str">
        <f>IF(Tbl.Kosten[[#This Row],[Pnr.]]=HW$7,Tbl.Kosten[[#This Row],[Te financieren]],"")</f>
        <v/>
      </c>
    </row>
    <row r="45" spans="2:231" x14ac:dyDescent="0.3">
      <c r="B45" s="134"/>
      <c r="C45" s="137"/>
      <c r="D45" s="136"/>
      <c r="E45" s="261"/>
      <c r="F45" s="135"/>
      <c r="G45" s="11" t="str">
        <f>IF(Tbl.Kosten[[#This Row],[Medewerker e/o 
functie]]&lt;&gt;"",_xlfn.XLOOKUP(Tbl.Kosten[[#This Row],[Medewerker e/o 
functie]],Tbl.Uurtarief[Medewerker en/of functie],Tbl.Uurtarief[Uurtarief],"",0,1),"")</f>
        <v/>
      </c>
      <c r="H45" s="121">
        <f>IFERROR(Tbl.Kosten[[#This Row],[Uren]]*Tbl.Kosten[[#This Row],[Uurtarief]],0)</f>
        <v>0</v>
      </c>
      <c r="I45" s="119" t="str">
        <f>IF(Tbl.Kosten[[#This Row],[Subtotaal uren]]&lt;&gt;0,_xlfn.XLOOKUP(Tbl.Kosten[[#This Row],[Medewerker e/o 
functie]],Tbl.Uurtarief[Medewerker en/of functie],Tbl.Uurtarief[Kostensoort arbeid],"",0,1),"")</f>
        <v/>
      </c>
      <c r="J45" s="137"/>
      <c r="K45" s="135"/>
      <c r="L45" s="139" t="str">
        <f>IF(Tbl.Kosten[[#This Row],[Activum]]&lt;&gt;"",_xlfn.XLOOKUP(Tbl.Kosten[[#This Row],[Activum]],Tbl.Afschrijvingskosten[Activum],Tbl.Afschrijvingskosten[Tarief per afschrijvings-eenheid],"",0,1),"")</f>
        <v/>
      </c>
      <c r="M45" s="122">
        <f>IFERROR(Tbl.Kosten[[#This Row],[Een-
heden]]*Tbl.Kosten[[#This Row],[Afschrijvings-
tarief]],0)</f>
        <v>0</v>
      </c>
      <c r="N45" s="122" t="str">
        <f>IF(Tbl.Kosten[[#This Row],[Subtotaal afschrijving]]&lt;&gt;0,Lijsten!$A$7,"")</f>
        <v/>
      </c>
      <c r="O45" s="140"/>
      <c r="P45" s="135"/>
      <c r="Q45" s="138"/>
      <c r="R45" s="122">
        <f>IFERROR(Tbl.Kosten[[#This Row],[Aantal]]*Tbl.Kosten[[#This Row],[Tarief]],0)</f>
        <v>0</v>
      </c>
      <c r="S45" s="8">
        <f>IFERROR(Tbl.Kosten[[#This Row],[Subtotaal overige kosten]]+Tbl.Kosten[[#This Row],[Subtotaal uren]]+Tbl.Kosten[[#This Row],[Subtotaal afschrijving]],0)</f>
        <v>0</v>
      </c>
      <c r="T45" s="8">
        <f>IFERROR(Tbl.Kosten[[#This Row],[Totaal kosten]]*Tbl.Kosten[[#This Row],[Subsidie%]],0)</f>
        <v>0</v>
      </c>
      <c r="U45" s="4" t="str" cm="1">
        <f t="array" ref="U45">IFERROR(_xlfn.IFS(Tbl.Kosten[[#This Row],[Subtotaal uren]]&lt;&gt;0,Tbl.Kosten[[#This Row],[Kostensoort arbeid]],Tbl.Kosten[[#This Row],[Subtotaal afschrijving]]&lt;&gt;0,Tbl.Kosten[[#This Row],[Kostensoort afschrijving]],Tbl.Kosten[[#This Row],[Subtotaal overige kosten]]&lt;&gt;0,Tbl.Kosten[[#This Row],[Kostensoort overig]]),"")</f>
        <v/>
      </c>
      <c r="V45" s="4" t="str">
        <f>IFERROR(_xlfn.XLOOKUP(Tbl.Kosten[[#This Row],[Activiteitencode]],Tbl.Activiteiten[Activiteitcode],Tbl.Activiteiten[Werkpakketcode],"",0,1),"")</f>
        <v/>
      </c>
      <c r="W45" s="4" t="str">
        <f>IFERROR(_xlfn.XLOOKUP(Tbl.Kosten[[#This Row],[Werkpakketcode]],Tbl.Werkpakketten[Werkpakketcode],Tbl.Werkpakketten[Subsidiabele activiteit],"",0,1),"")</f>
        <v/>
      </c>
      <c r="X45" s="12">
        <f>IFERROR(_xlfn.XLOOKUP(Tbl.Kosten[[#This Row],[Sanr.]],Tbl.Subsidiehoogte[SAnr.],Tbl.Subsidiehoogte[Sub. Percentage],0,0,1),0)</f>
        <v>0</v>
      </c>
      <c r="Y45" s="144" t="str">
        <f>IFERROR(_xlfn.XLOOKUP(Tbl.Kosten[[#This Row],[Partnercode]],Tbl.Projectpartners[Partnercode],Tbl.Projectpartners[PNr.],"",0,1),"")</f>
        <v>P1</v>
      </c>
      <c r="Z45" s="148">
        <f>IF(Tbl.Kosten[[#This Row],[Pnr.]]=Z$7,Tbl.Kosten[[#This Row],[Totaal kosten]],"")</f>
        <v>0</v>
      </c>
      <c r="AA45" s="148" t="str">
        <f>IF(Tbl.Kosten[[#This Row],[Pnr.]]=AA$7,Tbl.Kosten[[#This Row],[Totaal kosten]],"")</f>
        <v/>
      </c>
      <c r="AB45" s="148" t="str">
        <f>IF(Tbl.Kosten[[#This Row],[Pnr.]]=AB$7,Tbl.Kosten[[#This Row],[Totaal kosten]],"")</f>
        <v/>
      </c>
      <c r="AC45" s="148" t="str">
        <f>IF(Tbl.Kosten[[#This Row],[Pnr.]]=AC$7,Tbl.Kosten[[#This Row],[Totaal kosten]],"")</f>
        <v/>
      </c>
      <c r="AD45" s="148" t="str">
        <f>IF(Tbl.Kosten[[#This Row],[Pnr.]]=AD$7,Tbl.Kosten[[#This Row],[Totaal kosten]],"")</f>
        <v/>
      </c>
      <c r="AE45" s="148" t="str">
        <f>IF(Tbl.Kosten[[#This Row],[Pnr.]]=AE$7,Tbl.Kosten[[#This Row],[Totaal kosten]],"")</f>
        <v/>
      </c>
      <c r="AF45" s="148" t="str">
        <f>IF(Tbl.Kosten[[#This Row],[Pnr.]]=AF$7,Tbl.Kosten[[#This Row],[Totaal kosten]],"")</f>
        <v/>
      </c>
      <c r="AG45" s="148" t="str">
        <f>IF(Tbl.Kosten[[#This Row],[Pnr.]]=AG$7,Tbl.Kosten[[#This Row],[Totaal kosten]],"")</f>
        <v/>
      </c>
      <c r="AH45" s="148" t="str">
        <f>IF(Tbl.Kosten[[#This Row],[Pnr.]]=AH$7,Tbl.Kosten[[#This Row],[Totaal kosten]],"")</f>
        <v/>
      </c>
      <c r="AI45" s="148" t="str">
        <f>IF(Tbl.Kosten[[#This Row],[Pnr.]]=AI$7,Tbl.Kosten[[#This Row],[Totaal kosten]],"")</f>
        <v/>
      </c>
      <c r="AJ45" s="148" t="str">
        <f>IF(Tbl.Kosten[[#This Row],[Pnr.]]=AJ$7,Tbl.Kosten[[#This Row],[Totaal kosten]],"")</f>
        <v/>
      </c>
      <c r="AK45" s="148" t="str">
        <f>IF(Tbl.Kosten[[#This Row],[Pnr.]]=AK$7,Tbl.Kosten[[#This Row],[Totaal kosten]],"")</f>
        <v/>
      </c>
      <c r="AL45" s="148" t="str">
        <f>IF(Tbl.Kosten[[#This Row],[Pnr.]]=AL$7,Tbl.Kosten[[#This Row],[Totaal kosten]],"")</f>
        <v/>
      </c>
      <c r="AM45" s="148" t="str">
        <f>IF(Tbl.Kosten[[#This Row],[Pnr.]]=AM$7,Tbl.Kosten[[#This Row],[Totaal kosten]],"")</f>
        <v/>
      </c>
      <c r="AN45" s="148" t="str">
        <f>IF(Tbl.Kosten[[#This Row],[Pnr.]]=AN$7,Tbl.Kosten[[#This Row],[Totaal kosten]],"")</f>
        <v/>
      </c>
      <c r="AO45" s="148" t="str">
        <f>IF(Tbl.Kosten[[#This Row],[Pnr.]]=AO$7,Tbl.Kosten[[#This Row],[Totaal kosten]],"")</f>
        <v/>
      </c>
      <c r="AP45" s="148" t="str">
        <f>IF(Tbl.Kosten[[#This Row],[Pnr.]]=AP$7,Tbl.Kosten[[#This Row],[Totaal kosten]],"")</f>
        <v/>
      </c>
      <c r="AQ45" s="148" t="str">
        <f>IF(Tbl.Kosten[[#This Row],[Pnr.]]=AQ$7,Tbl.Kosten[[#This Row],[Totaal kosten]],"")</f>
        <v/>
      </c>
      <c r="AR45" s="148" t="str">
        <f>IF(Tbl.Kosten[[#This Row],[Pnr.]]=AR$7,Tbl.Kosten[[#This Row],[Totaal kosten]],"")</f>
        <v/>
      </c>
      <c r="AS45" s="148" t="str">
        <f>IF(Tbl.Kosten[[#This Row],[Pnr.]]=AS$7,Tbl.Kosten[[#This Row],[Totaal kosten]],"")</f>
        <v/>
      </c>
      <c r="AT45" s="148" t="str">
        <f>IF(Tbl.Kosten[[#This Row],[Pnr.]]=AT$7,Tbl.Kosten[[#This Row],[Totaal kosten]],"")</f>
        <v/>
      </c>
      <c r="AU45" s="148" t="str">
        <f>IF(Tbl.Kosten[[#This Row],[Pnr.]]=AU$7,Tbl.Kosten[[#This Row],[Totaal kosten]],"")</f>
        <v/>
      </c>
      <c r="AV45" s="148" t="str">
        <f>IF(Tbl.Kosten[[#This Row],[Pnr.]]=AV$7,Tbl.Kosten[[#This Row],[Totaal kosten]],"")</f>
        <v/>
      </c>
      <c r="AW45" s="148" t="str">
        <f>IF(Tbl.Kosten[[#This Row],[Pnr.]]=AW$7,Tbl.Kosten[[#This Row],[Totaal kosten]],"")</f>
        <v/>
      </c>
      <c r="AX45" s="148" t="str">
        <f>IF(Tbl.Kosten[[#This Row],[Pnr.]]=AX$7,Tbl.Kosten[[#This Row],[Totaal kosten]],"")</f>
        <v/>
      </c>
      <c r="AY45" s="148" t="str">
        <f>IF(Tbl.Kosten[[#This Row],[Pnr.]]=AY$7,Tbl.Kosten[[#This Row],[Totaal kosten]],"")</f>
        <v/>
      </c>
      <c r="AZ45" s="148" t="str">
        <f>IF(Tbl.Kosten[[#This Row],[Pnr.]]=AZ$7,Tbl.Kosten[[#This Row],[Totaal kosten]],"")</f>
        <v/>
      </c>
      <c r="BA45" s="148" t="str">
        <f>IF(Tbl.Kosten[[#This Row],[Pnr.]]=BA$7,Tbl.Kosten[[#This Row],[Totaal kosten]],"")</f>
        <v/>
      </c>
      <c r="BB45" s="148" t="str">
        <f>IF(Tbl.Kosten[[#This Row],[Pnr.]]=BB$7,Tbl.Kosten[[#This Row],[Totaal kosten]],"")</f>
        <v/>
      </c>
      <c r="BC45" s="148" t="str">
        <f>IF(Tbl.Kosten[[#This Row],[Pnr.]]=BC$7,Tbl.Kosten[[#This Row],[Totaal kosten]],"")</f>
        <v/>
      </c>
      <c r="BD45" s="148" t="str">
        <f>IF(Tbl.Kosten[[#This Row],[Pnr.]]=BD$7,Tbl.Kosten[[#This Row],[Totaal kosten]],"")</f>
        <v/>
      </c>
      <c r="BE45" s="148" t="str">
        <f>IF(Tbl.Kosten[[#This Row],[Pnr.]]=BE$7,Tbl.Kosten[[#This Row],[Totaal kosten]],"")</f>
        <v/>
      </c>
      <c r="BF45" s="148" t="str">
        <f>IF(Tbl.Kosten[[#This Row],[Pnr.]]=BF$7,Tbl.Kosten[[#This Row],[Totaal kosten]],"")</f>
        <v/>
      </c>
      <c r="BG45" s="148" t="str">
        <f>IF(Tbl.Kosten[[#This Row],[Pnr.]]=BG$7,Tbl.Kosten[[#This Row],[Totaal kosten]],"")</f>
        <v/>
      </c>
      <c r="BH45" s="148" t="str">
        <f>IF(Tbl.Kosten[[#This Row],[Pnr.]]=BH$7,Tbl.Kosten[[#This Row],[Totaal kosten]],"")</f>
        <v/>
      </c>
      <c r="BI45" s="148" t="str">
        <f>IF(Tbl.Kosten[[#This Row],[Pnr.]]=BI$7,Tbl.Kosten[[#This Row],[Totaal kosten]],"")</f>
        <v/>
      </c>
      <c r="BJ45" s="148" t="str">
        <f>IF(Tbl.Kosten[[#This Row],[Pnr.]]=BJ$7,Tbl.Kosten[[#This Row],[Totaal kosten]],"")</f>
        <v/>
      </c>
      <c r="BK45" s="148" t="str">
        <f>IF(Tbl.Kosten[[#This Row],[Pnr.]]=BK$7,Tbl.Kosten[[#This Row],[Totaal kosten]],"")</f>
        <v/>
      </c>
      <c r="BL45" s="148" t="str">
        <f>IF(Tbl.Kosten[[#This Row],[Pnr.]]=BL$7,Tbl.Kosten[[#This Row],[Totaal kosten]],"")</f>
        <v/>
      </c>
      <c r="BM45" s="148" t="str">
        <f>IF(Tbl.Kosten[[#This Row],[Pnr.]]=BM$7,Tbl.Kosten[[#This Row],[Totaal kosten]],"")</f>
        <v/>
      </c>
      <c r="BN45" s="148" t="str">
        <f>IF(Tbl.Kosten[[#This Row],[Pnr.]]=BN$7,Tbl.Kosten[[#This Row],[Totaal kosten]],"")</f>
        <v/>
      </c>
      <c r="BO45" s="148" t="str">
        <f>IF(Tbl.Kosten[[#This Row],[Pnr.]]=BO$7,Tbl.Kosten[[#This Row],[Totaal kosten]],"")</f>
        <v/>
      </c>
      <c r="BP45" s="148" t="str">
        <f>IF(Tbl.Kosten[[#This Row],[Pnr.]]=BP$7,Tbl.Kosten[[#This Row],[Totaal kosten]],"")</f>
        <v/>
      </c>
      <c r="BQ45" s="148" t="str">
        <f>IF(Tbl.Kosten[[#This Row],[Pnr.]]=BQ$7,Tbl.Kosten[[#This Row],[Totaal kosten]],"")</f>
        <v/>
      </c>
      <c r="BR45" s="148" t="str">
        <f>IF(Tbl.Kosten[[#This Row],[Pnr.]]=BR$7,Tbl.Kosten[[#This Row],[Totaal kosten]],"")</f>
        <v/>
      </c>
      <c r="BS45" s="148" t="str">
        <f>IF(Tbl.Kosten[[#This Row],[Pnr.]]=BS$7,Tbl.Kosten[[#This Row],[Totaal kosten]],"")</f>
        <v/>
      </c>
      <c r="BT45" s="148" t="str">
        <f>IF(Tbl.Kosten[[#This Row],[Pnr.]]=BT$7,Tbl.Kosten[[#This Row],[Totaal kosten]],"")</f>
        <v/>
      </c>
      <c r="BU45" s="148" t="str">
        <f>IF(Tbl.Kosten[[#This Row],[Pnr.]]=BU$7,Tbl.Kosten[[#This Row],[Totaal kosten]],"")</f>
        <v/>
      </c>
      <c r="BV45" s="148" t="str">
        <f>IF(Tbl.Kosten[[#This Row],[Pnr.]]=BV$7,Tbl.Kosten[[#This Row],[Totaal kosten]],"")</f>
        <v/>
      </c>
      <c r="BW45" s="148" t="str">
        <f>IF(Tbl.Kosten[[#This Row],[Pnr.]]=BW$7,Tbl.Kosten[[#This Row],[Totaal kosten]],"")</f>
        <v/>
      </c>
      <c r="BX45" s="148" t="str">
        <f>IFERROR(_xlfn.XLOOKUP(Tbl.Kosten[[#This Row],[Werkpakketcode]],Tbl.Werkpakketten[Werkpakketcode],Tbl.Werkpakketten[WPnr.],"",0,1),"")</f>
        <v/>
      </c>
      <c r="BY45" s="148" t="str">
        <f>IF(Tbl.Kosten[[#This Row],[WPnr.]]=BY$7,Tbl.Kosten[[#This Row],[Totaal kosten]],"")</f>
        <v/>
      </c>
      <c r="BZ45" s="148" t="str">
        <f>IF(Tbl.Kosten[[#This Row],[WPnr.]]=BZ$7,Tbl.Kosten[[#This Row],[Totaal kosten]],"")</f>
        <v/>
      </c>
      <c r="CA45" s="148" t="str">
        <f>IF(Tbl.Kosten[[#This Row],[WPnr.]]=CA$7,Tbl.Kosten[[#This Row],[Totaal kosten]],"")</f>
        <v/>
      </c>
      <c r="CB45" s="148" t="str">
        <f>IF(Tbl.Kosten[[#This Row],[WPnr.]]=CB$7,Tbl.Kosten[[#This Row],[Totaal kosten]],"")</f>
        <v/>
      </c>
      <c r="CC45" s="148" t="str">
        <f>IF(Tbl.Kosten[[#This Row],[WPnr.]]=CC$7,Tbl.Kosten[[#This Row],[Totaal kosten]],"")</f>
        <v/>
      </c>
      <c r="CD45" s="148" t="str">
        <f>IF(Tbl.Kosten[[#This Row],[WPnr.]]=CD$7,Tbl.Kosten[[#This Row],[Totaal kosten]],"")</f>
        <v/>
      </c>
      <c r="CE45" s="148" t="str">
        <f>IF(Tbl.Kosten[[#This Row],[WPnr.]]=CE$7,Tbl.Kosten[[#This Row],[Totaal kosten]],"")</f>
        <v/>
      </c>
      <c r="CF45" s="148" t="str">
        <f>IF(Tbl.Kosten[[#This Row],[WPnr.]]=CF$7,Tbl.Kosten[[#This Row],[Totaal kosten]],"")</f>
        <v/>
      </c>
      <c r="CG45" s="148" t="str">
        <f>IF(Tbl.Kosten[[#This Row],[WPnr.]]=CG$7,Tbl.Kosten[[#This Row],[Totaal kosten]],"")</f>
        <v/>
      </c>
      <c r="CH45" s="148" t="str">
        <f>IF(Tbl.Kosten[[#This Row],[WPnr.]]=CH$7,Tbl.Kosten[[#This Row],[Totaal kosten]],"")</f>
        <v/>
      </c>
      <c r="CI45" s="148" t="str">
        <f>IF(Tbl.Kosten[[#This Row],[WPnr.]]=CI$7,Tbl.Kosten[[#This Row],[Totaal kosten]],"")</f>
        <v/>
      </c>
      <c r="CJ45" s="148" t="str">
        <f>IF(Tbl.Kosten[[#This Row],[WPnr.]]=CJ$7,Tbl.Kosten[[#This Row],[Totaal kosten]],"")</f>
        <v/>
      </c>
      <c r="CK45" s="148" t="str">
        <f>IF(Tbl.Kosten[[#This Row],[WPnr.]]=CK$7,Tbl.Kosten[[#This Row],[Totaal kosten]],"")</f>
        <v/>
      </c>
      <c r="CL45" s="148" t="str">
        <f>IF(Tbl.Kosten[[#This Row],[WPnr.]]=CL$7,Tbl.Kosten[[#This Row],[Totaal kosten]],"")</f>
        <v/>
      </c>
      <c r="CM45" s="148" t="str">
        <f>IF(Tbl.Kosten[[#This Row],[WPnr.]]=CM$7,Tbl.Kosten[[#This Row],[Totaal kosten]],"")</f>
        <v/>
      </c>
      <c r="CN45" s="148" t="str">
        <f>IF(Tbl.Kosten[[#This Row],[WPnr.]]=CN$7,Tbl.Kosten[[#This Row],[Totaal kosten]],"")</f>
        <v/>
      </c>
      <c r="CO45" s="148" t="str">
        <f>IF(Tbl.Kosten[[#This Row],[WPnr.]]=CO$7,Tbl.Kosten[[#This Row],[Totaal kosten]],"")</f>
        <v/>
      </c>
      <c r="CP45" s="148" t="str">
        <f>IF(Tbl.Kosten[[#This Row],[WPnr.]]=CP$7,Tbl.Kosten[[#This Row],[Totaal kosten]],"")</f>
        <v/>
      </c>
      <c r="CQ45" s="148" t="str">
        <f>IF(Tbl.Kosten[[#This Row],[WPnr.]]=CQ$7,Tbl.Kosten[[#This Row],[Totaal kosten]],"")</f>
        <v/>
      </c>
      <c r="CR45" s="148" t="str">
        <f>IF(Tbl.Kosten[[#This Row],[WPnr.]]=CR$7,Tbl.Kosten[[#This Row],[Totaal kosten]],"")</f>
        <v/>
      </c>
      <c r="CS45" s="148" t="str">
        <f>IF(Tbl.Kosten[[#This Row],[WPnr.]]=CS$7,Tbl.Kosten[[#This Row],[Totaal kosten]],"")</f>
        <v/>
      </c>
      <c r="CT45" s="148" t="str">
        <f>IF(Tbl.Kosten[[#This Row],[WPnr.]]=CT$7,Tbl.Kosten[[#This Row],[Totaal kosten]],"")</f>
        <v/>
      </c>
      <c r="CU45" s="148" t="str">
        <f>IF(Tbl.Kosten[[#This Row],[WPnr.]]=CU$7,Tbl.Kosten[[#This Row],[Totaal kosten]],"")</f>
        <v/>
      </c>
      <c r="CV45" s="148" t="str">
        <f>IF(Tbl.Kosten[[#This Row],[WPnr.]]=CV$7,Tbl.Kosten[[#This Row],[Totaal kosten]],"")</f>
        <v/>
      </c>
      <c r="CW45" s="148" t="str">
        <f>IF(Tbl.Kosten[[#This Row],[WPnr.]]=CW$7,Tbl.Kosten[[#This Row],[Totaal kosten]],"")</f>
        <v/>
      </c>
      <c r="CX45" s="148" t="str">
        <f>IF(Tbl.Kosten[[#This Row],[WPnr.]]=CX$7,Tbl.Kosten[[#This Row],[Totaal kosten]],"")</f>
        <v/>
      </c>
      <c r="CY45" s="148" t="str">
        <f>IF(Tbl.Kosten[[#This Row],[WPnr.]]=CY$7,Tbl.Kosten[[#This Row],[Totaal kosten]],"")</f>
        <v/>
      </c>
      <c r="CZ45" s="148" t="str">
        <f>IF(Tbl.Kosten[[#This Row],[WPnr.]]=CZ$7,Tbl.Kosten[[#This Row],[Totaal kosten]],"")</f>
        <v/>
      </c>
      <c r="DA45" s="148" t="str">
        <f>IF(Tbl.Kosten[[#This Row],[WPnr.]]=DA$7,Tbl.Kosten[[#This Row],[Totaal kosten]],"")</f>
        <v/>
      </c>
      <c r="DB45" s="148" t="str">
        <f>IF(Tbl.Kosten[[#This Row],[WPnr.]]=DB$7,Tbl.Kosten[[#This Row],[Totaal kosten]],"")</f>
        <v/>
      </c>
      <c r="DC45" s="148" t="str">
        <f>IF(Tbl.Kosten[[#This Row],[WPnr.]]=DC$7,Tbl.Kosten[[#This Row],[Totaal kosten]],"")</f>
        <v/>
      </c>
      <c r="DD45" s="148" t="str">
        <f>IF(Tbl.Kosten[[#This Row],[WPnr.]]=DD$7,Tbl.Kosten[[#This Row],[Totaal kosten]],"")</f>
        <v/>
      </c>
      <c r="DE45" s="148" t="str">
        <f>IF(Tbl.Kosten[[#This Row],[WPnr.]]=DE$7,Tbl.Kosten[[#This Row],[Totaal kosten]],"")</f>
        <v/>
      </c>
      <c r="DF45" s="148" t="str">
        <f>IF(Tbl.Kosten[[#This Row],[WPnr.]]=DF$7,Tbl.Kosten[[#This Row],[Totaal kosten]],"")</f>
        <v/>
      </c>
      <c r="DG45" s="148" t="str">
        <f>IF(Tbl.Kosten[[#This Row],[WPnr.]]=DG$7,Tbl.Kosten[[#This Row],[Totaal kosten]],"")</f>
        <v/>
      </c>
      <c r="DH45" s="148" t="str">
        <f>IF(Tbl.Kosten[[#This Row],[WPnr.]]=DH$7,Tbl.Kosten[[#This Row],[Totaal kosten]],"")</f>
        <v/>
      </c>
      <c r="DI45" s="148" t="str">
        <f>IF(Tbl.Kosten[[#This Row],[WPnr.]]=DI$7,Tbl.Kosten[[#This Row],[Totaal kosten]],"")</f>
        <v/>
      </c>
      <c r="DJ45" s="148" t="str">
        <f>IF(Tbl.Kosten[[#This Row],[WPnr.]]=DJ$7,Tbl.Kosten[[#This Row],[Totaal kosten]],"")</f>
        <v/>
      </c>
      <c r="DK45" s="148" t="str">
        <f>IF(Tbl.Kosten[[#This Row],[WPnr.]]=DK$7,Tbl.Kosten[[#This Row],[Totaal kosten]],"")</f>
        <v/>
      </c>
      <c r="DL45" s="148" t="str">
        <f>IF(Tbl.Kosten[[#This Row],[WPnr.]]=DL$7,Tbl.Kosten[[#This Row],[Totaal kosten]],"")</f>
        <v/>
      </c>
      <c r="DM45" s="148" t="str">
        <f>IF(Tbl.Kosten[[#This Row],[WPnr.]]=DM$7,Tbl.Kosten[[#This Row],[Totaal kosten]],"")</f>
        <v/>
      </c>
      <c r="DN45" s="148" t="str">
        <f>IF(Tbl.Kosten[[#This Row],[WPnr.]]=DN$7,Tbl.Kosten[[#This Row],[Totaal kosten]],"")</f>
        <v/>
      </c>
      <c r="DO45" s="148" t="str">
        <f>IF(Tbl.Kosten[[#This Row],[WPnr.]]=DO$7,Tbl.Kosten[[#This Row],[Totaal kosten]],"")</f>
        <v/>
      </c>
      <c r="DP45" s="148" t="str">
        <f>IF(Tbl.Kosten[[#This Row],[WPnr.]]=DP$7,Tbl.Kosten[[#This Row],[Totaal kosten]],"")</f>
        <v/>
      </c>
      <c r="DQ45" s="148" t="str">
        <f>IF(Tbl.Kosten[[#This Row],[WPnr.]]=DQ$7,Tbl.Kosten[[#This Row],[Totaal kosten]],"")</f>
        <v/>
      </c>
      <c r="DR45" s="148" t="str">
        <f>IF(Tbl.Kosten[[#This Row],[WPnr.]]=DR$7,Tbl.Kosten[[#This Row],[Totaal kosten]],"")</f>
        <v/>
      </c>
      <c r="DS45" s="148" t="str">
        <f>IF(Tbl.Kosten[[#This Row],[WPnr.]]=DS$7,Tbl.Kosten[[#This Row],[Totaal kosten]],"")</f>
        <v/>
      </c>
      <c r="DT45" s="148" t="str">
        <f>IF(Tbl.Kosten[[#This Row],[WPnr.]]=DT$7,Tbl.Kosten[[#This Row],[Totaal kosten]],"")</f>
        <v/>
      </c>
      <c r="DU45" s="148" t="str">
        <f>IF(Tbl.Kosten[[#This Row],[WPnr.]]=DU$7,Tbl.Kosten[[#This Row],[Totaal kosten]],"")</f>
        <v/>
      </c>
      <c r="DV45" s="148" t="str">
        <f>IF(Tbl.Kosten[[#This Row],[WPnr.]]=DV$7,Tbl.Kosten[[#This Row],[Totaal kosten]],"")</f>
        <v/>
      </c>
      <c r="DW45" s="150" t="str">
        <f>IFERROR(_xlfn.XLOOKUP(Tbl.Kosten[[#This Row],[Kostensoort]],Tbl.Kostensoorten[Kostensoorten],Tbl.Kostensoorten[KSnr.],"",0,1),"")</f>
        <v/>
      </c>
      <c r="DX45" s="150" t="str">
        <f>IF(Tbl.Kosten[[#This Row],[KSnr.]]=DX$7,Tbl.Kosten[[#This Row],[Totaal kosten]],"")</f>
        <v/>
      </c>
      <c r="DY45" s="150" t="str">
        <f>IF(Tbl.Kosten[[#This Row],[KSnr.]]=DY$7,Tbl.Kosten[[#This Row],[Totaal kosten]],"")</f>
        <v/>
      </c>
      <c r="DZ45" s="150" t="str">
        <f>IF(Tbl.Kosten[[#This Row],[KSnr.]]=DZ$7,Tbl.Kosten[[#This Row],[Totaal kosten]],"")</f>
        <v/>
      </c>
      <c r="EA45" s="150" t="str">
        <f>IF(Tbl.Kosten[[#This Row],[KSnr.]]=EA$7,Tbl.Kosten[[#This Row],[Totaal kosten]],"")</f>
        <v/>
      </c>
      <c r="EB45" s="150" t="str">
        <f>IF(Tbl.Kosten[[#This Row],[KSnr.]]=EB$7,Tbl.Kosten[[#This Row],[Totaal kosten]],"")</f>
        <v/>
      </c>
      <c r="EC45" s="150" t="str">
        <f>IF(Tbl.Kosten[[#This Row],[KSnr.]]=EC$7,Tbl.Kosten[[#This Row],[Totaal kosten]],"")</f>
        <v/>
      </c>
      <c r="ED45" s="150" t="str">
        <f>IF(Tbl.Kosten[[#This Row],[KSnr.]]=ED$7,Tbl.Kosten[[#This Row],[Totaal kosten]],"")</f>
        <v/>
      </c>
      <c r="EE45" s="150" t="str">
        <f>IF(Tbl.Kosten[[#This Row],[KSnr.]]=EE$7,Tbl.Kosten[[#This Row],[Totaal kosten]],"")</f>
        <v/>
      </c>
      <c r="EF45" s="150" t="str">
        <f>IF(Tbl.Kosten[[#This Row],[KSnr.]]=EF$7,Tbl.Kosten[[#This Row],[Totaal kosten]],"")</f>
        <v/>
      </c>
      <c r="EG45" s="150" t="str">
        <f>IF(Tbl.Kosten[[#This Row],[KSnr.]]=EG$7,Tbl.Kosten[[#This Row],[Totaal kosten]],"")</f>
        <v/>
      </c>
      <c r="EH45" s="150" t="str">
        <f>IF(Tbl.Kosten[[#This Row],[KSnr.]]=EH$7,Tbl.Kosten[[#This Row],[Totaal kosten]],"")</f>
        <v/>
      </c>
      <c r="EI45" s="150" t="str">
        <f>IF(Tbl.Kosten[[#This Row],[KSnr.]]=EI$7,Tbl.Kosten[[#This Row],[Totaal kosten]],"")</f>
        <v/>
      </c>
      <c r="EJ45" s="150" t="str">
        <f>IF(Tbl.Kosten[[#This Row],[KSnr.]]=EJ$7,Tbl.Kosten[[#This Row],[Totaal kosten]],"")</f>
        <v/>
      </c>
      <c r="EK45" s="150" t="str">
        <f>IF(Tbl.Kosten[[#This Row],[KSnr.]]=EK$7,Tbl.Kosten[[#This Row],[Totaal kosten]],"")</f>
        <v/>
      </c>
      <c r="EL45" s="150" t="str">
        <f>IF(Tbl.Kosten[[#This Row],[KSnr.]]=EL$7,Tbl.Kosten[[#This Row],[Totaal kosten]],"")</f>
        <v/>
      </c>
      <c r="EM45" s="150" t="str">
        <f>IF(Tbl.Kosten[[#This Row],[KSnr.]]=EM$7,Tbl.Kosten[[#This Row],[Totaal kosten]],"")</f>
        <v/>
      </c>
      <c r="EN45" s="150" t="str">
        <f>IF(Tbl.Kosten[[#This Row],[KSnr.]]=EN$7,Tbl.Kosten[[#This Row],[Totaal kosten]],"")</f>
        <v/>
      </c>
      <c r="EO45" s="150" t="str">
        <f>IF(Tbl.Kosten[[#This Row],[KSnr.]]=EO$7,Tbl.Kosten[[#This Row],[Totaal kosten]],"")</f>
        <v/>
      </c>
      <c r="EP45" s="150" t="str">
        <f>IF(Tbl.Kosten[[#This Row],[KSnr.]]=EP$7,Tbl.Kosten[[#This Row],[Totaal kosten]],"")</f>
        <v/>
      </c>
      <c r="EQ45" s="150" t="str">
        <f>IF(Tbl.Kosten[[#This Row],[KSnr.]]=EQ$7,Tbl.Kosten[[#This Row],[Totaal kosten]],"")</f>
        <v/>
      </c>
      <c r="ER45" s="144" t="str">
        <f>IFERROR(_xlfn.XLOOKUP(Tbl.Kosten[[#This Row],[Subsidieactiviteit]],Tbl.Subsidiehoogte[Subsidieactiviteit],Tbl.Subsidiehoogte[SAnr.],"",0,1),"")</f>
        <v/>
      </c>
      <c r="ES45" s="150" t="str">
        <f>IF(Tbl.Kosten[[#This Row],[Sanr.]]=ES$7,Tbl.Kosten[[#This Row],[Totaal kosten]],"")</f>
        <v/>
      </c>
      <c r="ET45" s="150" t="str">
        <f>IF(Tbl.Kosten[[#This Row],[Sanr.]]=ET$7,Tbl.Kosten[[#This Row],[Totaal kosten]],"")</f>
        <v/>
      </c>
      <c r="EU45" s="150" t="str">
        <f>IF(Tbl.Kosten[[#This Row],[Sanr.]]=EU$7,Tbl.Kosten[[#This Row],[Totaal kosten]],"")</f>
        <v/>
      </c>
      <c r="EV45" s="150" t="str">
        <f>IF(Tbl.Kosten[[#This Row],[Sanr.]]=EV$7,Tbl.Kosten[[#This Row],[Totaal kosten]],"")</f>
        <v/>
      </c>
      <c r="EW45" s="150" t="str">
        <f>IF(Tbl.Kosten[[#This Row],[Sanr.]]=EW$7,Tbl.Kosten[[#This Row],[Totaal kosten]],"")</f>
        <v/>
      </c>
      <c r="EX45" s="150" t="str">
        <f>IF(Tbl.Kosten[[#This Row],[Sanr.]]=EX$7,Tbl.Kosten[[#This Row],[Totaal kosten]],"")</f>
        <v/>
      </c>
      <c r="EY45" s="150" t="str">
        <f>IF(Tbl.Kosten[[#This Row],[Sanr.]]=EY$7,Tbl.Kosten[[#This Row],[Totaal kosten]],"")</f>
        <v/>
      </c>
      <c r="EZ45" s="150" t="str">
        <f>IF(Tbl.Kosten[[#This Row],[Sanr.]]=EZ$7,Tbl.Kosten[[#This Row],[Totaal kosten]],"")</f>
        <v/>
      </c>
      <c r="FA45" s="150" t="str">
        <f>IF(Tbl.Kosten[[#This Row],[Sanr.]]=FA$7,Tbl.Kosten[[#This Row],[Totaal kosten]],"")</f>
        <v/>
      </c>
      <c r="FB45" s="150" t="str">
        <f>IF(Tbl.Kosten[[#This Row],[Sanr.]]=FB$7,Tbl.Kosten[[#This Row],[Totaal kosten]],"")</f>
        <v/>
      </c>
      <c r="FC45" s="150" t="str">
        <f>IF(Tbl.Kosten[[#This Row],[Sanr.]]=FC$7,Tbl.Kosten[[#This Row],[Totaal kosten]],"")</f>
        <v/>
      </c>
      <c r="FD45" s="150" t="str">
        <f>IF(Tbl.Kosten[[#This Row],[Sanr.]]=FD$7,Tbl.Kosten[[#This Row],[Totaal kosten]],"")</f>
        <v/>
      </c>
      <c r="FE45" s="150" t="str">
        <f>IF(Tbl.Kosten[[#This Row],[Sanr.]]=FE$7,Tbl.Kosten[[#This Row],[Totaal kosten]],"")</f>
        <v/>
      </c>
      <c r="FF45" s="150" t="str">
        <f>IF(Tbl.Kosten[[#This Row],[Sanr.]]=FF$7,Tbl.Kosten[[#This Row],[Totaal kosten]],"")</f>
        <v/>
      </c>
      <c r="FG45" s="150" t="str">
        <f>IF(Tbl.Kosten[[#This Row],[Sanr.]]=FG$7,Tbl.Kosten[[#This Row],[Totaal kosten]],"")</f>
        <v/>
      </c>
      <c r="FH45" s="150" t="str">
        <f>IF(Tbl.Kosten[[#This Row],[Sanr.]]=FH$7,Tbl.Kosten[[#This Row],[Totaal kosten]],"")</f>
        <v/>
      </c>
      <c r="FI45" s="150" t="str">
        <f>IF(Tbl.Kosten[[#This Row],[Sanr.]]=FI$7,Tbl.Kosten[[#This Row],[Totaal kosten]],"")</f>
        <v/>
      </c>
      <c r="FJ45" s="150" t="str">
        <f>IF(Tbl.Kosten[[#This Row],[Sanr.]]=FJ$7,Tbl.Kosten[[#This Row],[Totaal kosten]],"")</f>
        <v/>
      </c>
      <c r="FK45" s="150" t="str">
        <f>IF(Tbl.Kosten[[#This Row],[Sanr.]]=FK$7,Tbl.Kosten[[#This Row],[Totaal kosten]],"")</f>
        <v/>
      </c>
      <c r="FL45" s="150" t="str">
        <f>IF(Tbl.Kosten[[#This Row],[Sanr.]]=FL$7,Tbl.Kosten[[#This Row],[Totaal kosten]],"")</f>
        <v/>
      </c>
      <c r="FM45" s="150" t="str">
        <f>IF(Tbl.Kosten[[#This Row],[Sanr.]]=FM$7,Tbl.Kosten[[#This Row],[Totaal kosten]],"")</f>
        <v/>
      </c>
      <c r="FN45" s="150" t="str">
        <f>IF(Tbl.Kosten[[#This Row],[Sanr.]]=FN$7,Tbl.Kosten[[#This Row],[Totaal kosten]],"")</f>
        <v/>
      </c>
      <c r="FO45" s="150" t="str">
        <f>IF(Tbl.Kosten[[#This Row],[Sanr.]]=FO$7,Tbl.Kosten[[#This Row],[Totaal kosten]],"")</f>
        <v/>
      </c>
      <c r="FP45" s="150" t="str">
        <f>IF(Tbl.Kosten[[#This Row],[Sanr.]]=FP$7,Tbl.Kosten[[#This Row],[Totaal kosten]],"")</f>
        <v/>
      </c>
      <c r="FQ45" s="150" t="str">
        <f>IF(Tbl.Kosten[[#This Row],[Sanr.]]=FQ$7,Tbl.Kosten[[#This Row],[Totaal kosten]],"")</f>
        <v/>
      </c>
      <c r="FR45" s="150" t="str">
        <f>IF(Tbl.Kosten[[#This Row],[Sanr.]]=FR$7,Tbl.Kosten[[#This Row],[Totaal kosten]],"")</f>
        <v/>
      </c>
      <c r="FS45" s="150" t="str">
        <f>IF(Tbl.Kosten[[#This Row],[Sanr.]]=FS$7,Tbl.Kosten[[#This Row],[Totaal kosten]],"")</f>
        <v/>
      </c>
      <c r="FT45" s="150" t="str">
        <f>IF(Tbl.Kosten[[#This Row],[Sanr.]]=FT$7,Tbl.Kosten[[#This Row],[Totaal kosten]],"")</f>
        <v/>
      </c>
      <c r="FU45" s="150" t="str">
        <f>IF(Tbl.Kosten[[#This Row],[Sanr.]]=FU$7,Tbl.Kosten[[#This Row],[Totaal kosten]],"")</f>
        <v/>
      </c>
      <c r="FV45" s="150" t="str">
        <f>IF(Tbl.Kosten[[#This Row],[Sanr.]]=FV$7,Tbl.Kosten[[#This Row],[Totaal kosten]],"")</f>
        <v/>
      </c>
      <c r="FW45" s="150" t="str">
        <f>IFERROR(_xlfn.XLOOKUP(Tbl.Kosten[[#This Row],[Activiteitencode]],Tbl.Activiteiten[Activiteitcode],Tbl.Activiteiten[Anr.],"",0,1),"")</f>
        <v/>
      </c>
      <c r="FX45" s="169" t="str">
        <f>_xlfn.CONCAT(Tbl.Kosten[[#This Row],[Pnr.]],Tbl.Kosten[[#This Row],[Sanr.]])</f>
        <v>P1</v>
      </c>
      <c r="FY45" s="150">
        <f>Tbl.Kosten[[#This Row],[Totaal kosten]]-Tbl.Kosten[[#This Row],[Subsidie]]</f>
        <v>0</v>
      </c>
      <c r="FZ45" s="150">
        <f>IF(Tbl.Kosten[[#This Row],[Pnr.]]=FZ$7,Tbl.Kosten[[#This Row],[Te financieren]],"")</f>
        <v>0</v>
      </c>
      <c r="GA45" s="150" t="str">
        <f>IF(Tbl.Kosten[[#This Row],[Pnr.]]=GA$7,Tbl.Kosten[[#This Row],[Te financieren]],"")</f>
        <v/>
      </c>
      <c r="GB45" s="150" t="str">
        <f>IF(Tbl.Kosten[[#This Row],[Pnr.]]=GB$7,Tbl.Kosten[[#This Row],[Te financieren]],"")</f>
        <v/>
      </c>
      <c r="GC45" s="150" t="str">
        <f>IF(Tbl.Kosten[[#This Row],[Pnr.]]=GC$7,Tbl.Kosten[[#This Row],[Te financieren]],"")</f>
        <v/>
      </c>
      <c r="GD45" s="150" t="str">
        <f>IF(Tbl.Kosten[[#This Row],[Pnr.]]=GD$7,Tbl.Kosten[[#This Row],[Te financieren]],"")</f>
        <v/>
      </c>
      <c r="GE45" s="150" t="str">
        <f>IF(Tbl.Kosten[[#This Row],[Pnr.]]=GE$7,Tbl.Kosten[[#This Row],[Te financieren]],"")</f>
        <v/>
      </c>
      <c r="GF45" s="150" t="str">
        <f>IF(Tbl.Kosten[[#This Row],[Pnr.]]=GF$7,Tbl.Kosten[[#This Row],[Te financieren]],"")</f>
        <v/>
      </c>
      <c r="GG45" s="150" t="str">
        <f>IF(Tbl.Kosten[[#This Row],[Pnr.]]=GG$7,Tbl.Kosten[[#This Row],[Te financieren]],"")</f>
        <v/>
      </c>
      <c r="GH45" s="150" t="str">
        <f>IF(Tbl.Kosten[[#This Row],[Pnr.]]=GH$7,Tbl.Kosten[[#This Row],[Te financieren]],"")</f>
        <v/>
      </c>
      <c r="GI45" s="150" t="str">
        <f>IF(Tbl.Kosten[[#This Row],[Pnr.]]=GI$7,Tbl.Kosten[[#This Row],[Te financieren]],"")</f>
        <v/>
      </c>
      <c r="GJ45" s="150" t="str">
        <f>IF(Tbl.Kosten[[#This Row],[Pnr.]]=GJ$7,Tbl.Kosten[[#This Row],[Te financieren]],"")</f>
        <v/>
      </c>
      <c r="GK45" s="150" t="str">
        <f>IF(Tbl.Kosten[[#This Row],[Pnr.]]=GK$7,Tbl.Kosten[[#This Row],[Te financieren]],"")</f>
        <v/>
      </c>
      <c r="GL45" s="150" t="str">
        <f>IF(Tbl.Kosten[[#This Row],[Pnr.]]=GL$7,Tbl.Kosten[[#This Row],[Te financieren]],"")</f>
        <v/>
      </c>
      <c r="GM45" s="150" t="str">
        <f>IF(Tbl.Kosten[[#This Row],[Pnr.]]=GM$7,Tbl.Kosten[[#This Row],[Te financieren]],"")</f>
        <v/>
      </c>
      <c r="GN45" s="150" t="str">
        <f>IF(Tbl.Kosten[[#This Row],[Pnr.]]=GN$7,Tbl.Kosten[[#This Row],[Te financieren]],"")</f>
        <v/>
      </c>
      <c r="GO45" s="150" t="str">
        <f>IF(Tbl.Kosten[[#This Row],[Pnr.]]=GO$7,Tbl.Kosten[[#This Row],[Te financieren]],"")</f>
        <v/>
      </c>
      <c r="GP45" s="150" t="str">
        <f>IF(Tbl.Kosten[[#This Row],[Pnr.]]=GP$7,Tbl.Kosten[[#This Row],[Te financieren]],"")</f>
        <v/>
      </c>
      <c r="GQ45" s="150" t="str">
        <f>IF(Tbl.Kosten[[#This Row],[Pnr.]]=GQ$7,Tbl.Kosten[[#This Row],[Te financieren]],"")</f>
        <v/>
      </c>
      <c r="GR45" s="150" t="str">
        <f>IF(Tbl.Kosten[[#This Row],[Pnr.]]=GR$7,Tbl.Kosten[[#This Row],[Te financieren]],"")</f>
        <v/>
      </c>
      <c r="GS45" s="150" t="str">
        <f>IF(Tbl.Kosten[[#This Row],[Pnr.]]=GS$7,Tbl.Kosten[[#This Row],[Te financieren]],"")</f>
        <v/>
      </c>
      <c r="GT45" s="150" t="str">
        <f>IF(Tbl.Kosten[[#This Row],[Pnr.]]=GT$7,Tbl.Kosten[[#This Row],[Te financieren]],"")</f>
        <v/>
      </c>
      <c r="GU45" s="150" t="str">
        <f>IF(Tbl.Kosten[[#This Row],[Pnr.]]=GU$7,Tbl.Kosten[[#This Row],[Te financieren]],"")</f>
        <v/>
      </c>
      <c r="GV45" s="150" t="str">
        <f>IF(Tbl.Kosten[[#This Row],[Pnr.]]=GV$7,Tbl.Kosten[[#This Row],[Te financieren]],"")</f>
        <v/>
      </c>
      <c r="GW45" s="150" t="str">
        <f>IF(Tbl.Kosten[[#This Row],[Pnr.]]=GW$7,Tbl.Kosten[[#This Row],[Te financieren]],"")</f>
        <v/>
      </c>
      <c r="GX45" s="150" t="str">
        <f>IF(Tbl.Kosten[[#This Row],[Pnr.]]=GX$7,Tbl.Kosten[[#This Row],[Te financieren]],"")</f>
        <v/>
      </c>
      <c r="GY45" s="150" t="str">
        <f>IF(Tbl.Kosten[[#This Row],[Pnr.]]=GY$7,Tbl.Kosten[[#This Row],[Te financieren]],"")</f>
        <v/>
      </c>
      <c r="GZ45" s="150" t="str">
        <f>IF(Tbl.Kosten[[#This Row],[Pnr.]]=GZ$7,Tbl.Kosten[[#This Row],[Te financieren]],"")</f>
        <v/>
      </c>
      <c r="HA45" s="150" t="str">
        <f>IF(Tbl.Kosten[[#This Row],[Pnr.]]=HA$7,Tbl.Kosten[[#This Row],[Te financieren]],"")</f>
        <v/>
      </c>
      <c r="HB45" s="150" t="str">
        <f>IF(Tbl.Kosten[[#This Row],[Pnr.]]=HB$7,Tbl.Kosten[[#This Row],[Te financieren]],"")</f>
        <v/>
      </c>
      <c r="HC45" s="150" t="str">
        <f>IF(Tbl.Kosten[[#This Row],[Pnr.]]=HC$7,Tbl.Kosten[[#This Row],[Te financieren]],"")</f>
        <v/>
      </c>
      <c r="HD45" s="150" t="str">
        <f>IF(Tbl.Kosten[[#This Row],[Pnr.]]=HD$7,Tbl.Kosten[[#This Row],[Te financieren]],"")</f>
        <v/>
      </c>
      <c r="HE45" s="150" t="str">
        <f>IF(Tbl.Kosten[[#This Row],[Pnr.]]=HE$7,Tbl.Kosten[[#This Row],[Te financieren]],"")</f>
        <v/>
      </c>
      <c r="HF45" s="150" t="str">
        <f>IF(Tbl.Kosten[[#This Row],[Pnr.]]=HF$7,Tbl.Kosten[[#This Row],[Te financieren]],"")</f>
        <v/>
      </c>
      <c r="HG45" s="150" t="str">
        <f>IF(Tbl.Kosten[[#This Row],[Pnr.]]=HG$7,Tbl.Kosten[[#This Row],[Te financieren]],"")</f>
        <v/>
      </c>
      <c r="HH45" s="150" t="str">
        <f>IF(Tbl.Kosten[[#This Row],[Pnr.]]=HH$7,Tbl.Kosten[[#This Row],[Te financieren]],"")</f>
        <v/>
      </c>
      <c r="HI45" s="150" t="str">
        <f>IF(Tbl.Kosten[[#This Row],[Pnr.]]=HI$7,Tbl.Kosten[[#This Row],[Te financieren]],"")</f>
        <v/>
      </c>
      <c r="HJ45" s="150" t="str">
        <f>IF(Tbl.Kosten[[#This Row],[Pnr.]]=HJ$7,Tbl.Kosten[[#This Row],[Te financieren]],"")</f>
        <v/>
      </c>
      <c r="HK45" s="150" t="str">
        <f>IF(Tbl.Kosten[[#This Row],[Pnr.]]=HK$7,Tbl.Kosten[[#This Row],[Te financieren]],"")</f>
        <v/>
      </c>
      <c r="HL45" s="150" t="str">
        <f>IF(Tbl.Kosten[[#This Row],[Pnr.]]=HL$7,Tbl.Kosten[[#This Row],[Te financieren]],"")</f>
        <v/>
      </c>
      <c r="HM45" s="150" t="str">
        <f>IF(Tbl.Kosten[[#This Row],[Pnr.]]=HM$7,Tbl.Kosten[[#This Row],[Te financieren]],"")</f>
        <v/>
      </c>
      <c r="HN45" s="150" t="str">
        <f>IF(Tbl.Kosten[[#This Row],[Pnr.]]=HN$7,Tbl.Kosten[[#This Row],[Te financieren]],"")</f>
        <v/>
      </c>
      <c r="HO45" s="150" t="str">
        <f>IF(Tbl.Kosten[[#This Row],[Pnr.]]=HO$7,Tbl.Kosten[[#This Row],[Te financieren]],"")</f>
        <v/>
      </c>
      <c r="HP45" s="150" t="str">
        <f>IF(Tbl.Kosten[[#This Row],[Pnr.]]=HP$7,Tbl.Kosten[[#This Row],[Te financieren]],"")</f>
        <v/>
      </c>
      <c r="HQ45" s="150" t="str">
        <f>IF(Tbl.Kosten[[#This Row],[Pnr.]]=HQ$7,Tbl.Kosten[[#This Row],[Te financieren]],"")</f>
        <v/>
      </c>
      <c r="HR45" s="150" t="str">
        <f>IF(Tbl.Kosten[[#This Row],[Pnr.]]=HR$7,Tbl.Kosten[[#This Row],[Te financieren]],"")</f>
        <v/>
      </c>
      <c r="HS45" s="150" t="str">
        <f>IF(Tbl.Kosten[[#This Row],[Pnr.]]=HS$7,Tbl.Kosten[[#This Row],[Te financieren]],"")</f>
        <v/>
      </c>
      <c r="HT45" s="150" t="str">
        <f>IF(Tbl.Kosten[[#This Row],[Pnr.]]=HT$7,Tbl.Kosten[[#This Row],[Te financieren]],"")</f>
        <v/>
      </c>
      <c r="HU45" s="150" t="str">
        <f>IF(Tbl.Kosten[[#This Row],[Pnr.]]=HU$7,Tbl.Kosten[[#This Row],[Te financieren]],"")</f>
        <v/>
      </c>
      <c r="HV45" s="150" t="str">
        <f>IF(Tbl.Kosten[[#This Row],[Pnr.]]=HV$7,Tbl.Kosten[[#This Row],[Te financieren]],"")</f>
        <v/>
      </c>
      <c r="HW45" s="150" t="str">
        <f>IF(Tbl.Kosten[[#This Row],[Pnr.]]=HW$7,Tbl.Kosten[[#This Row],[Te financieren]],"")</f>
        <v/>
      </c>
    </row>
    <row r="46" spans="2:231" x14ac:dyDescent="0.3">
      <c r="B46" s="134"/>
      <c r="C46" s="137"/>
      <c r="D46" s="136"/>
      <c r="E46" s="261"/>
      <c r="F46" s="135"/>
      <c r="G46" s="11" t="str">
        <f>IF(Tbl.Kosten[[#This Row],[Medewerker e/o 
functie]]&lt;&gt;"",_xlfn.XLOOKUP(Tbl.Kosten[[#This Row],[Medewerker e/o 
functie]],Tbl.Uurtarief[Medewerker en/of functie],Tbl.Uurtarief[Uurtarief],"",0,1),"")</f>
        <v/>
      </c>
      <c r="H46" s="121">
        <f>IFERROR(Tbl.Kosten[[#This Row],[Uren]]*Tbl.Kosten[[#This Row],[Uurtarief]],0)</f>
        <v>0</v>
      </c>
      <c r="I46" s="119" t="str">
        <f>IF(Tbl.Kosten[[#This Row],[Subtotaal uren]]&lt;&gt;0,_xlfn.XLOOKUP(Tbl.Kosten[[#This Row],[Medewerker e/o 
functie]],Tbl.Uurtarief[Medewerker en/of functie],Tbl.Uurtarief[Kostensoort arbeid],"",0,1),"")</f>
        <v/>
      </c>
      <c r="J46" s="137"/>
      <c r="K46" s="135"/>
      <c r="L46" s="139" t="str">
        <f>IF(Tbl.Kosten[[#This Row],[Activum]]&lt;&gt;"",_xlfn.XLOOKUP(Tbl.Kosten[[#This Row],[Activum]],Tbl.Afschrijvingskosten[Activum],Tbl.Afschrijvingskosten[Tarief per afschrijvings-eenheid],"",0,1),"")</f>
        <v/>
      </c>
      <c r="M46" s="122">
        <f>IFERROR(Tbl.Kosten[[#This Row],[Een-
heden]]*Tbl.Kosten[[#This Row],[Afschrijvings-
tarief]],0)</f>
        <v>0</v>
      </c>
      <c r="N46" s="122" t="str">
        <f>IF(Tbl.Kosten[[#This Row],[Subtotaal afschrijving]]&lt;&gt;0,Lijsten!$A$7,"")</f>
        <v/>
      </c>
      <c r="O46" s="140"/>
      <c r="P46" s="135"/>
      <c r="Q46" s="138"/>
      <c r="R46" s="122">
        <f>IFERROR(Tbl.Kosten[[#This Row],[Aantal]]*Tbl.Kosten[[#This Row],[Tarief]],0)</f>
        <v>0</v>
      </c>
      <c r="S46" s="8">
        <f>IFERROR(Tbl.Kosten[[#This Row],[Subtotaal overige kosten]]+Tbl.Kosten[[#This Row],[Subtotaal uren]]+Tbl.Kosten[[#This Row],[Subtotaal afschrijving]],0)</f>
        <v>0</v>
      </c>
      <c r="T46" s="8">
        <f>IFERROR(Tbl.Kosten[[#This Row],[Totaal kosten]]*Tbl.Kosten[[#This Row],[Subsidie%]],0)</f>
        <v>0</v>
      </c>
      <c r="U46" s="4" t="str" cm="1">
        <f t="array" ref="U46">IFERROR(_xlfn.IFS(Tbl.Kosten[[#This Row],[Subtotaal uren]]&lt;&gt;0,Tbl.Kosten[[#This Row],[Kostensoort arbeid]],Tbl.Kosten[[#This Row],[Subtotaal afschrijving]]&lt;&gt;0,Tbl.Kosten[[#This Row],[Kostensoort afschrijving]],Tbl.Kosten[[#This Row],[Subtotaal overige kosten]]&lt;&gt;0,Tbl.Kosten[[#This Row],[Kostensoort overig]]),"")</f>
        <v/>
      </c>
      <c r="V46" s="4" t="str">
        <f>IFERROR(_xlfn.XLOOKUP(Tbl.Kosten[[#This Row],[Activiteitencode]],Tbl.Activiteiten[Activiteitcode],Tbl.Activiteiten[Werkpakketcode],"",0,1),"")</f>
        <v/>
      </c>
      <c r="W46" s="4" t="str">
        <f>IFERROR(_xlfn.XLOOKUP(Tbl.Kosten[[#This Row],[Werkpakketcode]],Tbl.Werkpakketten[Werkpakketcode],Tbl.Werkpakketten[Subsidiabele activiteit],"",0,1),"")</f>
        <v/>
      </c>
      <c r="X46" s="12">
        <f>IFERROR(_xlfn.XLOOKUP(Tbl.Kosten[[#This Row],[Sanr.]],Tbl.Subsidiehoogte[SAnr.],Tbl.Subsidiehoogte[Sub. Percentage],0,0,1),0)</f>
        <v>0</v>
      </c>
      <c r="Y46" s="144" t="str">
        <f>IFERROR(_xlfn.XLOOKUP(Tbl.Kosten[[#This Row],[Partnercode]],Tbl.Projectpartners[Partnercode],Tbl.Projectpartners[PNr.],"",0,1),"")</f>
        <v>P1</v>
      </c>
      <c r="Z46" s="148">
        <f>IF(Tbl.Kosten[[#This Row],[Pnr.]]=Z$7,Tbl.Kosten[[#This Row],[Totaal kosten]],"")</f>
        <v>0</v>
      </c>
      <c r="AA46" s="148" t="str">
        <f>IF(Tbl.Kosten[[#This Row],[Pnr.]]=AA$7,Tbl.Kosten[[#This Row],[Totaal kosten]],"")</f>
        <v/>
      </c>
      <c r="AB46" s="148" t="str">
        <f>IF(Tbl.Kosten[[#This Row],[Pnr.]]=AB$7,Tbl.Kosten[[#This Row],[Totaal kosten]],"")</f>
        <v/>
      </c>
      <c r="AC46" s="148" t="str">
        <f>IF(Tbl.Kosten[[#This Row],[Pnr.]]=AC$7,Tbl.Kosten[[#This Row],[Totaal kosten]],"")</f>
        <v/>
      </c>
      <c r="AD46" s="148" t="str">
        <f>IF(Tbl.Kosten[[#This Row],[Pnr.]]=AD$7,Tbl.Kosten[[#This Row],[Totaal kosten]],"")</f>
        <v/>
      </c>
      <c r="AE46" s="148" t="str">
        <f>IF(Tbl.Kosten[[#This Row],[Pnr.]]=AE$7,Tbl.Kosten[[#This Row],[Totaal kosten]],"")</f>
        <v/>
      </c>
      <c r="AF46" s="148" t="str">
        <f>IF(Tbl.Kosten[[#This Row],[Pnr.]]=AF$7,Tbl.Kosten[[#This Row],[Totaal kosten]],"")</f>
        <v/>
      </c>
      <c r="AG46" s="148" t="str">
        <f>IF(Tbl.Kosten[[#This Row],[Pnr.]]=AG$7,Tbl.Kosten[[#This Row],[Totaal kosten]],"")</f>
        <v/>
      </c>
      <c r="AH46" s="148" t="str">
        <f>IF(Tbl.Kosten[[#This Row],[Pnr.]]=AH$7,Tbl.Kosten[[#This Row],[Totaal kosten]],"")</f>
        <v/>
      </c>
      <c r="AI46" s="148" t="str">
        <f>IF(Tbl.Kosten[[#This Row],[Pnr.]]=AI$7,Tbl.Kosten[[#This Row],[Totaal kosten]],"")</f>
        <v/>
      </c>
      <c r="AJ46" s="148" t="str">
        <f>IF(Tbl.Kosten[[#This Row],[Pnr.]]=AJ$7,Tbl.Kosten[[#This Row],[Totaal kosten]],"")</f>
        <v/>
      </c>
      <c r="AK46" s="148" t="str">
        <f>IF(Tbl.Kosten[[#This Row],[Pnr.]]=AK$7,Tbl.Kosten[[#This Row],[Totaal kosten]],"")</f>
        <v/>
      </c>
      <c r="AL46" s="148" t="str">
        <f>IF(Tbl.Kosten[[#This Row],[Pnr.]]=AL$7,Tbl.Kosten[[#This Row],[Totaal kosten]],"")</f>
        <v/>
      </c>
      <c r="AM46" s="148" t="str">
        <f>IF(Tbl.Kosten[[#This Row],[Pnr.]]=AM$7,Tbl.Kosten[[#This Row],[Totaal kosten]],"")</f>
        <v/>
      </c>
      <c r="AN46" s="148" t="str">
        <f>IF(Tbl.Kosten[[#This Row],[Pnr.]]=AN$7,Tbl.Kosten[[#This Row],[Totaal kosten]],"")</f>
        <v/>
      </c>
      <c r="AO46" s="148" t="str">
        <f>IF(Tbl.Kosten[[#This Row],[Pnr.]]=AO$7,Tbl.Kosten[[#This Row],[Totaal kosten]],"")</f>
        <v/>
      </c>
      <c r="AP46" s="148" t="str">
        <f>IF(Tbl.Kosten[[#This Row],[Pnr.]]=AP$7,Tbl.Kosten[[#This Row],[Totaal kosten]],"")</f>
        <v/>
      </c>
      <c r="AQ46" s="148" t="str">
        <f>IF(Tbl.Kosten[[#This Row],[Pnr.]]=AQ$7,Tbl.Kosten[[#This Row],[Totaal kosten]],"")</f>
        <v/>
      </c>
      <c r="AR46" s="148" t="str">
        <f>IF(Tbl.Kosten[[#This Row],[Pnr.]]=AR$7,Tbl.Kosten[[#This Row],[Totaal kosten]],"")</f>
        <v/>
      </c>
      <c r="AS46" s="148" t="str">
        <f>IF(Tbl.Kosten[[#This Row],[Pnr.]]=AS$7,Tbl.Kosten[[#This Row],[Totaal kosten]],"")</f>
        <v/>
      </c>
      <c r="AT46" s="148" t="str">
        <f>IF(Tbl.Kosten[[#This Row],[Pnr.]]=AT$7,Tbl.Kosten[[#This Row],[Totaal kosten]],"")</f>
        <v/>
      </c>
      <c r="AU46" s="148" t="str">
        <f>IF(Tbl.Kosten[[#This Row],[Pnr.]]=AU$7,Tbl.Kosten[[#This Row],[Totaal kosten]],"")</f>
        <v/>
      </c>
      <c r="AV46" s="148" t="str">
        <f>IF(Tbl.Kosten[[#This Row],[Pnr.]]=AV$7,Tbl.Kosten[[#This Row],[Totaal kosten]],"")</f>
        <v/>
      </c>
      <c r="AW46" s="148" t="str">
        <f>IF(Tbl.Kosten[[#This Row],[Pnr.]]=AW$7,Tbl.Kosten[[#This Row],[Totaal kosten]],"")</f>
        <v/>
      </c>
      <c r="AX46" s="148" t="str">
        <f>IF(Tbl.Kosten[[#This Row],[Pnr.]]=AX$7,Tbl.Kosten[[#This Row],[Totaal kosten]],"")</f>
        <v/>
      </c>
      <c r="AY46" s="148" t="str">
        <f>IF(Tbl.Kosten[[#This Row],[Pnr.]]=AY$7,Tbl.Kosten[[#This Row],[Totaal kosten]],"")</f>
        <v/>
      </c>
      <c r="AZ46" s="148" t="str">
        <f>IF(Tbl.Kosten[[#This Row],[Pnr.]]=AZ$7,Tbl.Kosten[[#This Row],[Totaal kosten]],"")</f>
        <v/>
      </c>
      <c r="BA46" s="148" t="str">
        <f>IF(Tbl.Kosten[[#This Row],[Pnr.]]=BA$7,Tbl.Kosten[[#This Row],[Totaal kosten]],"")</f>
        <v/>
      </c>
      <c r="BB46" s="148" t="str">
        <f>IF(Tbl.Kosten[[#This Row],[Pnr.]]=BB$7,Tbl.Kosten[[#This Row],[Totaal kosten]],"")</f>
        <v/>
      </c>
      <c r="BC46" s="148" t="str">
        <f>IF(Tbl.Kosten[[#This Row],[Pnr.]]=BC$7,Tbl.Kosten[[#This Row],[Totaal kosten]],"")</f>
        <v/>
      </c>
      <c r="BD46" s="148" t="str">
        <f>IF(Tbl.Kosten[[#This Row],[Pnr.]]=BD$7,Tbl.Kosten[[#This Row],[Totaal kosten]],"")</f>
        <v/>
      </c>
      <c r="BE46" s="148" t="str">
        <f>IF(Tbl.Kosten[[#This Row],[Pnr.]]=BE$7,Tbl.Kosten[[#This Row],[Totaal kosten]],"")</f>
        <v/>
      </c>
      <c r="BF46" s="148" t="str">
        <f>IF(Tbl.Kosten[[#This Row],[Pnr.]]=BF$7,Tbl.Kosten[[#This Row],[Totaal kosten]],"")</f>
        <v/>
      </c>
      <c r="BG46" s="148" t="str">
        <f>IF(Tbl.Kosten[[#This Row],[Pnr.]]=BG$7,Tbl.Kosten[[#This Row],[Totaal kosten]],"")</f>
        <v/>
      </c>
      <c r="BH46" s="148" t="str">
        <f>IF(Tbl.Kosten[[#This Row],[Pnr.]]=BH$7,Tbl.Kosten[[#This Row],[Totaal kosten]],"")</f>
        <v/>
      </c>
      <c r="BI46" s="148" t="str">
        <f>IF(Tbl.Kosten[[#This Row],[Pnr.]]=BI$7,Tbl.Kosten[[#This Row],[Totaal kosten]],"")</f>
        <v/>
      </c>
      <c r="BJ46" s="148" t="str">
        <f>IF(Tbl.Kosten[[#This Row],[Pnr.]]=BJ$7,Tbl.Kosten[[#This Row],[Totaal kosten]],"")</f>
        <v/>
      </c>
      <c r="BK46" s="148" t="str">
        <f>IF(Tbl.Kosten[[#This Row],[Pnr.]]=BK$7,Tbl.Kosten[[#This Row],[Totaal kosten]],"")</f>
        <v/>
      </c>
      <c r="BL46" s="148" t="str">
        <f>IF(Tbl.Kosten[[#This Row],[Pnr.]]=BL$7,Tbl.Kosten[[#This Row],[Totaal kosten]],"")</f>
        <v/>
      </c>
      <c r="BM46" s="148" t="str">
        <f>IF(Tbl.Kosten[[#This Row],[Pnr.]]=BM$7,Tbl.Kosten[[#This Row],[Totaal kosten]],"")</f>
        <v/>
      </c>
      <c r="BN46" s="148" t="str">
        <f>IF(Tbl.Kosten[[#This Row],[Pnr.]]=BN$7,Tbl.Kosten[[#This Row],[Totaal kosten]],"")</f>
        <v/>
      </c>
      <c r="BO46" s="148" t="str">
        <f>IF(Tbl.Kosten[[#This Row],[Pnr.]]=BO$7,Tbl.Kosten[[#This Row],[Totaal kosten]],"")</f>
        <v/>
      </c>
      <c r="BP46" s="148" t="str">
        <f>IF(Tbl.Kosten[[#This Row],[Pnr.]]=BP$7,Tbl.Kosten[[#This Row],[Totaal kosten]],"")</f>
        <v/>
      </c>
      <c r="BQ46" s="148" t="str">
        <f>IF(Tbl.Kosten[[#This Row],[Pnr.]]=BQ$7,Tbl.Kosten[[#This Row],[Totaal kosten]],"")</f>
        <v/>
      </c>
      <c r="BR46" s="148" t="str">
        <f>IF(Tbl.Kosten[[#This Row],[Pnr.]]=BR$7,Tbl.Kosten[[#This Row],[Totaal kosten]],"")</f>
        <v/>
      </c>
      <c r="BS46" s="148" t="str">
        <f>IF(Tbl.Kosten[[#This Row],[Pnr.]]=BS$7,Tbl.Kosten[[#This Row],[Totaal kosten]],"")</f>
        <v/>
      </c>
      <c r="BT46" s="148" t="str">
        <f>IF(Tbl.Kosten[[#This Row],[Pnr.]]=BT$7,Tbl.Kosten[[#This Row],[Totaal kosten]],"")</f>
        <v/>
      </c>
      <c r="BU46" s="148" t="str">
        <f>IF(Tbl.Kosten[[#This Row],[Pnr.]]=BU$7,Tbl.Kosten[[#This Row],[Totaal kosten]],"")</f>
        <v/>
      </c>
      <c r="BV46" s="148" t="str">
        <f>IF(Tbl.Kosten[[#This Row],[Pnr.]]=BV$7,Tbl.Kosten[[#This Row],[Totaal kosten]],"")</f>
        <v/>
      </c>
      <c r="BW46" s="148" t="str">
        <f>IF(Tbl.Kosten[[#This Row],[Pnr.]]=BW$7,Tbl.Kosten[[#This Row],[Totaal kosten]],"")</f>
        <v/>
      </c>
      <c r="BX46" s="148" t="str">
        <f>IFERROR(_xlfn.XLOOKUP(Tbl.Kosten[[#This Row],[Werkpakketcode]],Tbl.Werkpakketten[Werkpakketcode],Tbl.Werkpakketten[WPnr.],"",0,1),"")</f>
        <v/>
      </c>
      <c r="BY46" s="148" t="str">
        <f>IF(Tbl.Kosten[[#This Row],[WPnr.]]=BY$7,Tbl.Kosten[[#This Row],[Totaal kosten]],"")</f>
        <v/>
      </c>
      <c r="BZ46" s="148" t="str">
        <f>IF(Tbl.Kosten[[#This Row],[WPnr.]]=BZ$7,Tbl.Kosten[[#This Row],[Totaal kosten]],"")</f>
        <v/>
      </c>
      <c r="CA46" s="148" t="str">
        <f>IF(Tbl.Kosten[[#This Row],[WPnr.]]=CA$7,Tbl.Kosten[[#This Row],[Totaal kosten]],"")</f>
        <v/>
      </c>
      <c r="CB46" s="148" t="str">
        <f>IF(Tbl.Kosten[[#This Row],[WPnr.]]=CB$7,Tbl.Kosten[[#This Row],[Totaal kosten]],"")</f>
        <v/>
      </c>
      <c r="CC46" s="148" t="str">
        <f>IF(Tbl.Kosten[[#This Row],[WPnr.]]=CC$7,Tbl.Kosten[[#This Row],[Totaal kosten]],"")</f>
        <v/>
      </c>
      <c r="CD46" s="148" t="str">
        <f>IF(Tbl.Kosten[[#This Row],[WPnr.]]=CD$7,Tbl.Kosten[[#This Row],[Totaal kosten]],"")</f>
        <v/>
      </c>
      <c r="CE46" s="148" t="str">
        <f>IF(Tbl.Kosten[[#This Row],[WPnr.]]=CE$7,Tbl.Kosten[[#This Row],[Totaal kosten]],"")</f>
        <v/>
      </c>
      <c r="CF46" s="148" t="str">
        <f>IF(Tbl.Kosten[[#This Row],[WPnr.]]=CF$7,Tbl.Kosten[[#This Row],[Totaal kosten]],"")</f>
        <v/>
      </c>
      <c r="CG46" s="148" t="str">
        <f>IF(Tbl.Kosten[[#This Row],[WPnr.]]=CG$7,Tbl.Kosten[[#This Row],[Totaal kosten]],"")</f>
        <v/>
      </c>
      <c r="CH46" s="148" t="str">
        <f>IF(Tbl.Kosten[[#This Row],[WPnr.]]=CH$7,Tbl.Kosten[[#This Row],[Totaal kosten]],"")</f>
        <v/>
      </c>
      <c r="CI46" s="148" t="str">
        <f>IF(Tbl.Kosten[[#This Row],[WPnr.]]=CI$7,Tbl.Kosten[[#This Row],[Totaal kosten]],"")</f>
        <v/>
      </c>
      <c r="CJ46" s="148" t="str">
        <f>IF(Tbl.Kosten[[#This Row],[WPnr.]]=CJ$7,Tbl.Kosten[[#This Row],[Totaal kosten]],"")</f>
        <v/>
      </c>
      <c r="CK46" s="148" t="str">
        <f>IF(Tbl.Kosten[[#This Row],[WPnr.]]=CK$7,Tbl.Kosten[[#This Row],[Totaal kosten]],"")</f>
        <v/>
      </c>
      <c r="CL46" s="148" t="str">
        <f>IF(Tbl.Kosten[[#This Row],[WPnr.]]=CL$7,Tbl.Kosten[[#This Row],[Totaal kosten]],"")</f>
        <v/>
      </c>
      <c r="CM46" s="148" t="str">
        <f>IF(Tbl.Kosten[[#This Row],[WPnr.]]=CM$7,Tbl.Kosten[[#This Row],[Totaal kosten]],"")</f>
        <v/>
      </c>
      <c r="CN46" s="148" t="str">
        <f>IF(Tbl.Kosten[[#This Row],[WPnr.]]=CN$7,Tbl.Kosten[[#This Row],[Totaal kosten]],"")</f>
        <v/>
      </c>
      <c r="CO46" s="148" t="str">
        <f>IF(Tbl.Kosten[[#This Row],[WPnr.]]=CO$7,Tbl.Kosten[[#This Row],[Totaal kosten]],"")</f>
        <v/>
      </c>
      <c r="CP46" s="148" t="str">
        <f>IF(Tbl.Kosten[[#This Row],[WPnr.]]=CP$7,Tbl.Kosten[[#This Row],[Totaal kosten]],"")</f>
        <v/>
      </c>
      <c r="CQ46" s="148" t="str">
        <f>IF(Tbl.Kosten[[#This Row],[WPnr.]]=CQ$7,Tbl.Kosten[[#This Row],[Totaal kosten]],"")</f>
        <v/>
      </c>
      <c r="CR46" s="148" t="str">
        <f>IF(Tbl.Kosten[[#This Row],[WPnr.]]=CR$7,Tbl.Kosten[[#This Row],[Totaal kosten]],"")</f>
        <v/>
      </c>
      <c r="CS46" s="148" t="str">
        <f>IF(Tbl.Kosten[[#This Row],[WPnr.]]=CS$7,Tbl.Kosten[[#This Row],[Totaal kosten]],"")</f>
        <v/>
      </c>
      <c r="CT46" s="148" t="str">
        <f>IF(Tbl.Kosten[[#This Row],[WPnr.]]=CT$7,Tbl.Kosten[[#This Row],[Totaal kosten]],"")</f>
        <v/>
      </c>
      <c r="CU46" s="148" t="str">
        <f>IF(Tbl.Kosten[[#This Row],[WPnr.]]=CU$7,Tbl.Kosten[[#This Row],[Totaal kosten]],"")</f>
        <v/>
      </c>
      <c r="CV46" s="148" t="str">
        <f>IF(Tbl.Kosten[[#This Row],[WPnr.]]=CV$7,Tbl.Kosten[[#This Row],[Totaal kosten]],"")</f>
        <v/>
      </c>
      <c r="CW46" s="148" t="str">
        <f>IF(Tbl.Kosten[[#This Row],[WPnr.]]=CW$7,Tbl.Kosten[[#This Row],[Totaal kosten]],"")</f>
        <v/>
      </c>
      <c r="CX46" s="148" t="str">
        <f>IF(Tbl.Kosten[[#This Row],[WPnr.]]=CX$7,Tbl.Kosten[[#This Row],[Totaal kosten]],"")</f>
        <v/>
      </c>
      <c r="CY46" s="148" t="str">
        <f>IF(Tbl.Kosten[[#This Row],[WPnr.]]=CY$7,Tbl.Kosten[[#This Row],[Totaal kosten]],"")</f>
        <v/>
      </c>
      <c r="CZ46" s="148" t="str">
        <f>IF(Tbl.Kosten[[#This Row],[WPnr.]]=CZ$7,Tbl.Kosten[[#This Row],[Totaal kosten]],"")</f>
        <v/>
      </c>
      <c r="DA46" s="148" t="str">
        <f>IF(Tbl.Kosten[[#This Row],[WPnr.]]=DA$7,Tbl.Kosten[[#This Row],[Totaal kosten]],"")</f>
        <v/>
      </c>
      <c r="DB46" s="148" t="str">
        <f>IF(Tbl.Kosten[[#This Row],[WPnr.]]=DB$7,Tbl.Kosten[[#This Row],[Totaal kosten]],"")</f>
        <v/>
      </c>
      <c r="DC46" s="148" t="str">
        <f>IF(Tbl.Kosten[[#This Row],[WPnr.]]=DC$7,Tbl.Kosten[[#This Row],[Totaal kosten]],"")</f>
        <v/>
      </c>
      <c r="DD46" s="148" t="str">
        <f>IF(Tbl.Kosten[[#This Row],[WPnr.]]=DD$7,Tbl.Kosten[[#This Row],[Totaal kosten]],"")</f>
        <v/>
      </c>
      <c r="DE46" s="148" t="str">
        <f>IF(Tbl.Kosten[[#This Row],[WPnr.]]=DE$7,Tbl.Kosten[[#This Row],[Totaal kosten]],"")</f>
        <v/>
      </c>
      <c r="DF46" s="148" t="str">
        <f>IF(Tbl.Kosten[[#This Row],[WPnr.]]=DF$7,Tbl.Kosten[[#This Row],[Totaal kosten]],"")</f>
        <v/>
      </c>
      <c r="DG46" s="148" t="str">
        <f>IF(Tbl.Kosten[[#This Row],[WPnr.]]=DG$7,Tbl.Kosten[[#This Row],[Totaal kosten]],"")</f>
        <v/>
      </c>
      <c r="DH46" s="148" t="str">
        <f>IF(Tbl.Kosten[[#This Row],[WPnr.]]=DH$7,Tbl.Kosten[[#This Row],[Totaal kosten]],"")</f>
        <v/>
      </c>
      <c r="DI46" s="148" t="str">
        <f>IF(Tbl.Kosten[[#This Row],[WPnr.]]=DI$7,Tbl.Kosten[[#This Row],[Totaal kosten]],"")</f>
        <v/>
      </c>
      <c r="DJ46" s="148" t="str">
        <f>IF(Tbl.Kosten[[#This Row],[WPnr.]]=DJ$7,Tbl.Kosten[[#This Row],[Totaal kosten]],"")</f>
        <v/>
      </c>
      <c r="DK46" s="148" t="str">
        <f>IF(Tbl.Kosten[[#This Row],[WPnr.]]=DK$7,Tbl.Kosten[[#This Row],[Totaal kosten]],"")</f>
        <v/>
      </c>
      <c r="DL46" s="148" t="str">
        <f>IF(Tbl.Kosten[[#This Row],[WPnr.]]=DL$7,Tbl.Kosten[[#This Row],[Totaal kosten]],"")</f>
        <v/>
      </c>
      <c r="DM46" s="148" t="str">
        <f>IF(Tbl.Kosten[[#This Row],[WPnr.]]=DM$7,Tbl.Kosten[[#This Row],[Totaal kosten]],"")</f>
        <v/>
      </c>
      <c r="DN46" s="148" t="str">
        <f>IF(Tbl.Kosten[[#This Row],[WPnr.]]=DN$7,Tbl.Kosten[[#This Row],[Totaal kosten]],"")</f>
        <v/>
      </c>
      <c r="DO46" s="148" t="str">
        <f>IF(Tbl.Kosten[[#This Row],[WPnr.]]=DO$7,Tbl.Kosten[[#This Row],[Totaal kosten]],"")</f>
        <v/>
      </c>
      <c r="DP46" s="148" t="str">
        <f>IF(Tbl.Kosten[[#This Row],[WPnr.]]=DP$7,Tbl.Kosten[[#This Row],[Totaal kosten]],"")</f>
        <v/>
      </c>
      <c r="DQ46" s="148" t="str">
        <f>IF(Tbl.Kosten[[#This Row],[WPnr.]]=DQ$7,Tbl.Kosten[[#This Row],[Totaal kosten]],"")</f>
        <v/>
      </c>
      <c r="DR46" s="148" t="str">
        <f>IF(Tbl.Kosten[[#This Row],[WPnr.]]=DR$7,Tbl.Kosten[[#This Row],[Totaal kosten]],"")</f>
        <v/>
      </c>
      <c r="DS46" s="148" t="str">
        <f>IF(Tbl.Kosten[[#This Row],[WPnr.]]=DS$7,Tbl.Kosten[[#This Row],[Totaal kosten]],"")</f>
        <v/>
      </c>
      <c r="DT46" s="148" t="str">
        <f>IF(Tbl.Kosten[[#This Row],[WPnr.]]=DT$7,Tbl.Kosten[[#This Row],[Totaal kosten]],"")</f>
        <v/>
      </c>
      <c r="DU46" s="148" t="str">
        <f>IF(Tbl.Kosten[[#This Row],[WPnr.]]=DU$7,Tbl.Kosten[[#This Row],[Totaal kosten]],"")</f>
        <v/>
      </c>
      <c r="DV46" s="148" t="str">
        <f>IF(Tbl.Kosten[[#This Row],[WPnr.]]=DV$7,Tbl.Kosten[[#This Row],[Totaal kosten]],"")</f>
        <v/>
      </c>
      <c r="DW46" s="150" t="str">
        <f>IFERROR(_xlfn.XLOOKUP(Tbl.Kosten[[#This Row],[Kostensoort]],Tbl.Kostensoorten[Kostensoorten],Tbl.Kostensoorten[KSnr.],"",0,1),"")</f>
        <v/>
      </c>
      <c r="DX46" s="150" t="str">
        <f>IF(Tbl.Kosten[[#This Row],[KSnr.]]=DX$7,Tbl.Kosten[[#This Row],[Totaal kosten]],"")</f>
        <v/>
      </c>
      <c r="DY46" s="150" t="str">
        <f>IF(Tbl.Kosten[[#This Row],[KSnr.]]=DY$7,Tbl.Kosten[[#This Row],[Totaal kosten]],"")</f>
        <v/>
      </c>
      <c r="DZ46" s="150" t="str">
        <f>IF(Tbl.Kosten[[#This Row],[KSnr.]]=DZ$7,Tbl.Kosten[[#This Row],[Totaal kosten]],"")</f>
        <v/>
      </c>
      <c r="EA46" s="150" t="str">
        <f>IF(Tbl.Kosten[[#This Row],[KSnr.]]=EA$7,Tbl.Kosten[[#This Row],[Totaal kosten]],"")</f>
        <v/>
      </c>
      <c r="EB46" s="150" t="str">
        <f>IF(Tbl.Kosten[[#This Row],[KSnr.]]=EB$7,Tbl.Kosten[[#This Row],[Totaal kosten]],"")</f>
        <v/>
      </c>
      <c r="EC46" s="150" t="str">
        <f>IF(Tbl.Kosten[[#This Row],[KSnr.]]=EC$7,Tbl.Kosten[[#This Row],[Totaal kosten]],"")</f>
        <v/>
      </c>
      <c r="ED46" s="150" t="str">
        <f>IF(Tbl.Kosten[[#This Row],[KSnr.]]=ED$7,Tbl.Kosten[[#This Row],[Totaal kosten]],"")</f>
        <v/>
      </c>
      <c r="EE46" s="150" t="str">
        <f>IF(Tbl.Kosten[[#This Row],[KSnr.]]=EE$7,Tbl.Kosten[[#This Row],[Totaal kosten]],"")</f>
        <v/>
      </c>
      <c r="EF46" s="150" t="str">
        <f>IF(Tbl.Kosten[[#This Row],[KSnr.]]=EF$7,Tbl.Kosten[[#This Row],[Totaal kosten]],"")</f>
        <v/>
      </c>
      <c r="EG46" s="150" t="str">
        <f>IF(Tbl.Kosten[[#This Row],[KSnr.]]=EG$7,Tbl.Kosten[[#This Row],[Totaal kosten]],"")</f>
        <v/>
      </c>
      <c r="EH46" s="150" t="str">
        <f>IF(Tbl.Kosten[[#This Row],[KSnr.]]=EH$7,Tbl.Kosten[[#This Row],[Totaal kosten]],"")</f>
        <v/>
      </c>
      <c r="EI46" s="150" t="str">
        <f>IF(Tbl.Kosten[[#This Row],[KSnr.]]=EI$7,Tbl.Kosten[[#This Row],[Totaal kosten]],"")</f>
        <v/>
      </c>
      <c r="EJ46" s="150" t="str">
        <f>IF(Tbl.Kosten[[#This Row],[KSnr.]]=EJ$7,Tbl.Kosten[[#This Row],[Totaal kosten]],"")</f>
        <v/>
      </c>
      <c r="EK46" s="150" t="str">
        <f>IF(Tbl.Kosten[[#This Row],[KSnr.]]=EK$7,Tbl.Kosten[[#This Row],[Totaal kosten]],"")</f>
        <v/>
      </c>
      <c r="EL46" s="150" t="str">
        <f>IF(Tbl.Kosten[[#This Row],[KSnr.]]=EL$7,Tbl.Kosten[[#This Row],[Totaal kosten]],"")</f>
        <v/>
      </c>
      <c r="EM46" s="150" t="str">
        <f>IF(Tbl.Kosten[[#This Row],[KSnr.]]=EM$7,Tbl.Kosten[[#This Row],[Totaal kosten]],"")</f>
        <v/>
      </c>
      <c r="EN46" s="150" t="str">
        <f>IF(Tbl.Kosten[[#This Row],[KSnr.]]=EN$7,Tbl.Kosten[[#This Row],[Totaal kosten]],"")</f>
        <v/>
      </c>
      <c r="EO46" s="150" t="str">
        <f>IF(Tbl.Kosten[[#This Row],[KSnr.]]=EO$7,Tbl.Kosten[[#This Row],[Totaal kosten]],"")</f>
        <v/>
      </c>
      <c r="EP46" s="150" t="str">
        <f>IF(Tbl.Kosten[[#This Row],[KSnr.]]=EP$7,Tbl.Kosten[[#This Row],[Totaal kosten]],"")</f>
        <v/>
      </c>
      <c r="EQ46" s="150" t="str">
        <f>IF(Tbl.Kosten[[#This Row],[KSnr.]]=EQ$7,Tbl.Kosten[[#This Row],[Totaal kosten]],"")</f>
        <v/>
      </c>
      <c r="ER46" s="144" t="str">
        <f>IFERROR(_xlfn.XLOOKUP(Tbl.Kosten[[#This Row],[Subsidieactiviteit]],Tbl.Subsidiehoogte[Subsidieactiviteit],Tbl.Subsidiehoogte[SAnr.],"",0,1),"")</f>
        <v/>
      </c>
      <c r="ES46" s="150" t="str">
        <f>IF(Tbl.Kosten[[#This Row],[Sanr.]]=ES$7,Tbl.Kosten[[#This Row],[Totaal kosten]],"")</f>
        <v/>
      </c>
      <c r="ET46" s="150" t="str">
        <f>IF(Tbl.Kosten[[#This Row],[Sanr.]]=ET$7,Tbl.Kosten[[#This Row],[Totaal kosten]],"")</f>
        <v/>
      </c>
      <c r="EU46" s="150" t="str">
        <f>IF(Tbl.Kosten[[#This Row],[Sanr.]]=EU$7,Tbl.Kosten[[#This Row],[Totaal kosten]],"")</f>
        <v/>
      </c>
      <c r="EV46" s="150" t="str">
        <f>IF(Tbl.Kosten[[#This Row],[Sanr.]]=EV$7,Tbl.Kosten[[#This Row],[Totaal kosten]],"")</f>
        <v/>
      </c>
      <c r="EW46" s="150" t="str">
        <f>IF(Tbl.Kosten[[#This Row],[Sanr.]]=EW$7,Tbl.Kosten[[#This Row],[Totaal kosten]],"")</f>
        <v/>
      </c>
      <c r="EX46" s="150" t="str">
        <f>IF(Tbl.Kosten[[#This Row],[Sanr.]]=EX$7,Tbl.Kosten[[#This Row],[Totaal kosten]],"")</f>
        <v/>
      </c>
      <c r="EY46" s="150" t="str">
        <f>IF(Tbl.Kosten[[#This Row],[Sanr.]]=EY$7,Tbl.Kosten[[#This Row],[Totaal kosten]],"")</f>
        <v/>
      </c>
      <c r="EZ46" s="150" t="str">
        <f>IF(Tbl.Kosten[[#This Row],[Sanr.]]=EZ$7,Tbl.Kosten[[#This Row],[Totaal kosten]],"")</f>
        <v/>
      </c>
      <c r="FA46" s="150" t="str">
        <f>IF(Tbl.Kosten[[#This Row],[Sanr.]]=FA$7,Tbl.Kosten[[#This Row],[Totaal kosten]],"")</f>
        <v/>
      </c>
      <c r="FB46" s="150" t="str">
        <f>IF(Tbl.Kosten[[#This Row],[Sanr.]]=FB$7,Tbl.Kosten[[#This Row],[Totaal kosten]],"")</f>
        <v/>
      </c>
      <c r="FC46" s="150" t="str">
        <f>IF(Tbl.Kosten[[#This Row],[Sanr.]]=FC$7,Tbl.Kosten[[#This Row],[Totaal kosten]],"")</f>
        <v/>
      </c>
      <c r="FD46" s="150" t="str">
        <f>IF(Tbl.Kosten[[#This Row],[Sanr.]]=FD$7,Tbl.Kosten[[#This Row],[Totaal kosten]],"")</f>
        <v/>
      </c>
      <c r="FE46" s="150" t="str">
        <f>IF(Tbl.Kosten[[#This Row],[Sanr.]]=FE$7,Tbl.Kosten[[#This Row],[Totaal kosten]],"")</f>
        <v/>
      </c>
      <c r="FF46" s="150" t="str">
        <f>IF(Tbl.Kosten[[#This Row],[Sanr.]]=FF$7,Tbl.Kosten[[#This Row],[Totaal kosten]],"")</f>
        <v/>
      </c>
      <c r="FG46" s="150" t="str">
        <f>IF(Tbl.Kosten[[#This Row],[Sanr.]]=FG$7,Tbl.Kosten[[#This Row],[Totaal kosten]],"")</f>
        <v/>
      </c>
      <c r="FH46" s="150" t="str">
        <f>IF(Tbl.Kosten[[#This Row],[Sanr.]]=FH$7,Tbl.Kosten[[#This Row],[Totaal kosten]],"")</f>
        <v/>
      </c>
      <c r="FI46" s="150" t="str">
        <f>IF(Tbl.Kosten[[#This Row],[Sanr.]]=FI$7,Tbl.Kosten[[#This Row],[Totaal kosten]],"")</f>
        <v/>
      </c>
      <c r="FJ46" s="150" t="str">
        <f>IF(Tbl.Kosten[[#This Row],[Sanr.]]=FJ$7,Tbl.Kosten[[#This Row],[Totaal kosten]],"")</f>
        <v/>
      </c>
      <c r="FK46" s="150" t="str">
        <f>IF(Tbl.Kosten[[#This Row],[Sanr.]]=FK$7,Tbl.Kosten[[#This Row],[Totaal kosten]],"")</f>
        <v/>
      </c>
      <c r="FL46" s="150" t="str">
        <f>IF(Tbl.Kosten[[#This Row],[Sanr.]]=FL$7,Tbl.Kosten[[#This Row],[Totaal kosten]],"")</f>
        <v/>
      </c>
      <c r="FM46" s="150" t="str">
        <f>IF(Tbl.Kosten[[#This Row],[Sanr.]]=FM$7,Tbl.Kosten[[#This Row],[Totaal kosten]],"")</f>
        <v/>
      </c>
      <c r="FN46" s="150" t="str">
        <f>IF(Tbl.Kosten[[#This Row],[Sanr.]]=FN$7,Tbl.Kosten[[#This Row],[Totaal kosten]],"")</f>
        <v/>
      </c>
      <c r="FO46" s="150" t="str">
        <f>IF(Tbl.Kosten[[#This Row],[Sanr.]]=FO$7,Tbl.Kosten[[#This Row],[Totaal kosten]],"")</f>
        <v/>
      </c>
      <c r="FP46" s="150" t="str">
        <f>IF(Tbl.Kosten[[#This Row],[Sanr.]]=FP$7,Tbl.Kosten[[#This Row],[Totaal kosten]],"")</f>
        <v/>
      </c>
      <c r="FQ46" s="150" t="str">
        <f>IF(Tbl.Kosten[[#This Row],[Sanr.]]=FQ$7,Tbl.Kosten[[#This Row],[Totaal kosten]],"")</f>
        <v/>
      </c>
      <c r="FR46" s="150" t="str">
        <f>IF(Tbl.Kosten[[#This Row],[Sanr.]]=FR$7,Tbl.Kosten[[#This Row],[Totaal kosten]],"")</f>
        <v/>
      </c>
      <c r="FS46" s="150" t="str">
        <f>IF(Tbl.Kosten[[#This Row],[Sanr.]]=FS$7,Tbl.Kosten[[#This Row],[Totaal kosten]],"")</f>
        <v/>
      </c>
      <c r="FT46" s="150" t="str">
        <f>IF(Tbl.Kosten[[#This Row],[Sanr.]]=FT$7,Tbl.Kosten[[#This Row],[Totaal kosten]],"")</f>
        <v/>
      </c>
      <c r="FU46" s="150" t="str">
        <f>IF(Tbl.Kosten[[#This Row],[Sanr.]]=FU$7,Tbl.Kosten[[#This Row],[Totaal kosten]],"")</f>
        <v/>
      </c>
      <c r="FV46" s="150" t="str">
        <f>IF(Tbl.Kosten[[#This Row],[Sanr.]]=FV$7,Tbl.Kosten[[#This Row],[Totaal kosten]],"")</f>
        <v/>
      </c>
      <c r="FW46" s="150" t="str">
        <f>IFERROR(_xlfn.XLOOKUP(Tbl.Kosten[[#This Row],[Activiteitencode]],Tbl.Activiteiten[Activiteitcode],Tbl.Activiteiten[Anr.],"",0,1),"")</f>
        <v/>
      </c>
      <c r="FX46" s="169" t="str">
        <f>_xlfn.CONCAT(Tbl.Kosten[[#This Row],[Pnr.]],Tbl.Kosten[[#This Row],[Sanr.]])</f>
        <v>P1</v>
      </c>
      <c r="FY46" s="150">
        <f>Tbl.Kosten[[#This Row],[Totaal kosten]]-Tbl.Kosten[[#This Row],[Subsidie]]</f>
        <v>0</v>
      </c>
      <c r="FZ46" s="150">
        <f>IF(Tbl.Kosten[[#This Row],[Pnr.]]=FZ$7,Tbl.Kosten[[#This Row],[Te financieren]],"")</f>
        <v>0</v>
      </c>
      <c r="GA46" s="150" t="str">
        <f>IF(Tbl.Kosten[[#This Row],[Pnr.]]=GA$7,Tbl.Kosten[[#This Row],[Te financieren]],"")</f>
        <v/>
      </c>
      <c r="GB46" s="150" t="str">
        <f>IF(Tbl.Kosten[[#This Row],[Pnr.]]=GB$7,Tbl.Kosten[[#This Row],[Te financieren]],"")</f>
        <v/>
      </c>
      <c r="GC46" s="150" t="str">
        <f>IF(Tbl.Kosten[[#This Row],[Pnr.]]=GC$7,Tbl.Kosten[[#This Row],[Te financieren]],"")</f>
        <v/>
      </c>
      <c r="GD46" s="150" t="str">
        <f>IF(Tbl.Kosten[[#This Row],[Pnr.]]=GD$7,Tbl.Kosten[[#This Row],[Te financieren]],"")</f>
        <v/>
      </c>
      <c r="GE46" s="150" t="str">
        <f>IF(Tbl.Kosten[[#This Row],[Pnr.]]=GE$7,Tbl.Kosten[[#This Row],[Te financieren]],"")</f>
        <v/>
      </c>
      <c r="GF46" s="150" t="str">
        <f>IF(Tbl.Kosten[[#This Row],[Pnr.]]=GF$7,Tbl.Kosten[[#This Row],[Te financieren]],"")</f>
        <v/>
      </c>
      <c r="GG46" s="150" t="str">
        <f>IF(Tbl.Kosten[[#This Row],[Pnr.]]=GG$7,Tbl.Kosten[[#This Row],[Te financieren]],"")</f>
        <v/>
      </c>
      <c r="GH46" s="150" t="str">
        <f>IF(Tbl.Kosten[[#This Row],[Pnr.]]=GH$7,Tbl.Kosten[[#This Row],[Te financieren]],"")</f>
        <v/>
      </c>
      <c r="GI46" s="150" t="str">
        <f>IF(Tbl.Kosten[[#This Row],[Pnr.]]=GI$7,Tbl.Kosten[[#This Row],[Te financieren]],"")</f>
        <v/>
      </c>
      <c r="GJ46" s="150" t="str">
        <f>IF(Tbl.Kosten[[#This Row],[Pnr.]]=GJ$7,Tbl.Kosten[[#This Row],[Te financieren]],"")</f>
        <v/>
      </c>
      <c r="GK46" s="150" t="str">
        <f>IF(Tbl.Kosten[[#This Row],[Pnr.]]=GK$7,Tbl.Kosten[[#This Row],[Te financieren]],"")</f>
        <v/>
      </c>
      <c r="GL46" s="150" t="str">
        <f>IF(Tbl.Kosten[[#This Row],[Pnr.]]=GL$7,Tbl.Kosten[[#This Row],[Te financieren]],"")</f>
        <v/>
      </c>
      <c r="GM46" s="150" t="str">
        <f>IF(Tbl.Kosten[[#This Row],[Pnr.]]=GM$7,Tbl.Kosten[[#This Row],[Te financieren]],"")</f>
        <v/>
      </c>
      <c r="GN46" s="150" t="str">
        <f>IF(Tbl.Kosten[[#This Row],[Pnr.]]=GN$7,Tbl.Kosten[[#This Row],[Te financieren]],"")</f>
        <v/>
      </c>
      <c r="GO46" s="150" t="str">
        <f>IF(Tbl.Kosten[[#This Row],[Pnr.]]=GO$7,Tbl.Kosten[[#This Row],[Te financieren]],"")</f>
        <v/>
      </c>
      <c r="GP46" s="150" t="str">
        <f>IF(Tbl.Kosten[[#This Row],[Pnr.]]=GP$7,Tbl.Kosten[[#This Row],[Te financieren]],"")</f>
        <v/>
      </c>
      <c r="GQ46" s="150" t="str">
        <f>IF(Tbl.Kosten[[#This Row],[Pnr.]]=GQ$7,Tbl.Kosten[[#This Row],[Te financieren]],"")</f>
        <v/>
      </c>
      <c r="GR46" s="150" t="str">
        <f>IF(Tbl.Kosten[[#This Row],[Pnr.]]=GR$7,Tbl.Kosten[[#This Row],[Te financieren]],"")</f>
        <v/>
      </c>
      <c r="GS46" s="150" t="str">
        <f>IF(Tbl.Kosten[[#This Row],[Pnr.]]=GS$7,Tbl.Kosten[[#This Row],[Te financieren]],"")</f>
        <v/>
      </c>
      <c r="GT46" s="150" t="str">
        <f>IF(Tbl.Kosten[[#This Row],[Pnr.]]=GT$7,Tbl.Kosten[[#This Row],[Te financieren]],"")</f>
        <v/>
      </c>
      <c r="GU46" s="150" t="str">
        <f>IF(Tbl.Kosten[[#This Row],[Pnr.]]=GU$7,Tbl.Kosten[[#This Row],[Te financieren]],"")</f>
        <v/>
      </c>
      <c r="GV46" s="150" t="str">
        <f>IF(Tbl.Kosten[[#This Row],[Pnr.]]=GV$7,Tbl.Kosten[[#This Row],[Te financieren]],"")</f>
        <v/>
      </c>
      <c r="GW46" s="150" t="str">
        <f>IF(Tbl.Kosten[[#This Row],[Pnr.]]=GW$7,Tbl.Kosten[[#This Row],[Te financieren]],"")</f>
        <v/>
      </c>
      <c r="GX46" s="150" t="str">
        <f>IF(Tbl.Kosten[[#This Row],[Pnr.]]=GX$7,Tbl.Kosten[[#This Row],[Te financieren]],"")</f>
        <v/>
      </c>
      <c r="GY46" s="150" t="str">
        <f>IF(Tbl.Kosten[[#This Row],[Pnr.]]=GY$7,Tbl.Kosten[[#This Row],[Te financieren]],"")</f>
        <v/>
      </c>
      <c r="GZ46" s="150" t="str">
        <f>IF(Tbl.Kosten[[#This Row],[Pnr.]]=GZ$7,Tbl.Kosten[[#This Row],[Te financieren]],"")</f>
        <v/>
      </c>
      <c r="HA46" s="150" t="str">
        <f>IF(Tbl.Kosten[[#This Row],[Pnr.]]=HA$7,Tbl.Kosten[[#This Row],[Te financieren]],"")</f>
        <v/>
      </c>
      <c r="HB46" s="150" t="str">
        <f>IF(Tbl.Kosten[[#This Row],[Pnr.]]=HB$7,Tbl.Kosten[[#This Row],[Te financieren]],"")</f>
        <v/>
      </c>
      <c r="HC46" s="150" t="str">
        <f>IF(Tbl.Kosten[[#This Row],[Pnr.]]=HC$7,Tbl.Kosten[[#This Row],[Te financieren]],"")</f>
        <v/>
      </c>
      <c r="HD46" s="150" t="str">
        <f>IF(Tbl.Kosten[[#This Row],[Pnr.]]=HD$7,Tbl.Kosten[[#This Row],[Te financieren]],"")</f>
        <v/>
      </c>
      <c r="HE46" s="150" t="str">
        <f>IF(Tbl.Kosten[[#This Row],[Pnr.]]=HE$7,Tbl.Kosten[[#This Row],[Te financieren]],"")</f>
        <v/>
      </c>
      <c r="HF46" s="150" t="str">
        <f>IF(Tbl.Kosten[[#This Row],[Pnr.]]=HF$7,Tbl.Kosten[[#This Row],[Te financieren]],"")</f>
        <v/>
      </c>
      <c r="HG46" s="150" t="str">
        <f>IF(Tbl.Kosten[[#This Row],[Pnr.]]=HG$7,Tbl.Kosten[[#This Row],[Te financieren]],"")</f>
        <v/>
      </c>
      <c r="HH46" s="150" t="str">
        <f>IF(Tbl.Kosten[[#This Row],[Pnr.]]=HH$7,Tbl.Kosten[[#This Row],[Te financieren]],"")</f>
        <v/>
      </c>
      <c r="HI46" s="150" t="str">
        <f>IF(Tbl.Kosten[[#This Row],[Pnr.]]=HI$7,Tbl.Kosten[[#This Row],[Te financieren]],"")</f>
        <v/>
      </c>
      <c r="HJ46" s="150" t="str">
        <f>IF(Tbl.Kosten[[#This Row],[Pnr.]]=HJ$7,Tbl.Kosten[[#This Row],[Te financieren]],"")</f>
        <v/>
      </c>
      <c r="HK46" s="150" t="str">
        <f>IF(Tbl.Kosten[[#This Row],[Pnr.]]=HK$7,Tbl.Kosten[[#This Row],[Te financieren]],"")</f>
        <v/>
      </c>
      <c r="HL46" s="150" t="str">
        <f>IF(Tbl.Kosten[[#This Row],[Pnr.]]=HL$7,Tbl.Kosten[[#This Row],[Te financieren]],"")</f>
        <v/>
      </c>
      <c r="HM46" s="150" t="str">
        <f>IF(Tbl.Kosten[[#This Row],[Pnr.]]=HM$7,Tbl.Kosten[[#This Row],[Te financieren]],"")</f>
        <v/>
      </c>
      <c r="HN46" s="150" t="str">
        <f>IF(Tbl.Kosten[[#This Row],[Pnr.]]=HN$7,Tbl.Kosten[[#This Row],[Te financieren]],"")</f>
        <v/>
      </c>
      <c r="HO46" s="150" t="str">
        <f>IF(Tbl.Kosten[[#This Row],[Pnr.]]=HO$7,Tbl.Kosten[[#This Row],[Te financieren]],"")</f>
        <v/>
      </c>
      <c r="HP46" s="150" t="str">
        <f>IF(Tbl.Kosten[[#This Row],[Pnr.]]=HP$7,Tbl.Kosten[[#This Row],[Te financieren]],"")</f>
        <v/>
      </c>
      <c r="HQ46" s="150" t="str">
        <f>IF(Tbl.Kosten[[#This Row],[Pnr.]]=HQ$7,Tbl.Kosten[[#This Row],[Te financieren]],"")</f>
        <v/>
      </c>
      <c r="HR46" s="150" t="str">
        <f>IF(Tbl.Kosten[[#This Row],[Pnr.]]=HR$7,Tbl.Kosten[[#This Row],[Te financieren]],"")</f>
        <v/>
      </c>
      <c r="HS46" s="150" t="str">
        <f>IF(Tbl.Kosten[[#This Row],[Pnr.]]=HS$7,Tbl.Kosten[[#This Row],[Te financieren]],"")</f>
        <v/>
      </c>
      <c r="HT46" s="150" t="str">
        <f>IF(Tbl.Kosten[[#This Row],[Pnr.]]=HT$7,Tbl.Kosten[[#This Row],[Te financieren]],"")</f>
        <v/>
      </c>
      <c r="HU46" s="150" t="str">
        <f>IF(Tbl.Kosten[[#This Row],[Pnr.]]=HU$7,Tbl.Kosten[[#This Row],[Te financieren]],"")</f>
        <v/>
      </c>
      <c r="HV46" s="150" t="str">
        <f>IF(Tbl.Kosten[[#This Row],[Pnr.]]=HV$7,Tbl.Kosten[[#This Row],[Te financieren]],"")</f>
        <v/>
      </c>
      <c r="HW46" s="150" t="str">
        <f>IF(Tbl.Kosten[[#This Row],[Pnr.]]=HW$7,Tbl.Kosten[[#This Row],[Te financieren]],"")</f>
        <v/>
      </c>
    </row>
    <row r="47" spans="2:231" x14ac:dyDescent="0.3">
      <c r="B47" s="134"/>
      <c r="C47" s="137"/>
      <c r="D47" s="136"/>
      <c r="E47" s="261"/>
      <c r="F47" s="135"/>
      <c r="G47" s="11" t="str">
        <f>IF(Tbl.Kosten[[#This Row],[Medewerker e/o 
functie]]&lt;&gt;"",_xlfn.XLOOKUP(Tbl.Kosten[[#This Row],[Medewerker e/o 
functie]],Tbl.Uurtarief[Medewerker en/of functie],Tbl.Uurtarief[Uurtarief],"",0,1),"")</f>
        <v/>
      </c>
      <c r="H47" s="121">
        <f>IFERROR(Tbl.Kosten[[#This Row],[Uren]]*Tbl.Kosten[[#This Row],[Uurtarief]],0)</f>
        <v>0</v>
      </c>
      <c r="I47" s="119" t="str">
        <f>IF(Tbl.Kosten[[#This Row],[Subtotaal uren]]&lt;&gt;0,_xlfn.XLOOKUP(Tbl.Kosten[[#This Row],[Medewerker e/o 
functie]],Tbl.Uurtarief[Medewerker en/of functie],Tbl.Uurtarief[Kostensoort arbeid],"",0,1),"")</f>
        <v/>
      </c>
      <c r="J47" s="137"/>
      <c r="K47" s="135"/>
      <c r="L47" s="139" t="str">
        <f>IF(Tbl.Kosten[[#This Row],[Activum]]&lt;&gt;"",_xlfn.XLOOKUP(Tbl.Kosten[[#This Row],[Activum]],Tbl.Afschrijvingskosten[Activum],Tbl.Afschrijvingskosten[Tarief per afschrijvings-eenheid],"",0,1),"")</f>
        <v/>
      </c>
      <c r="M47" s="122">
        <f>IFERROR(Tbl.Kosten[[#This Row],[Een-
heden]]*Tbl.Kosten[[#This Row],[Afschrijvings-
tarief]],0)</f>
        <v>0</v>
      </c>
      <c r="N47" s="122" t="str">
        <f>IF(Tbl.Kosten[[#This Row],[Subtotaal afschrijving]]&lt;&gt;0,Lijsten!$A$7,"")</f>
        <v/>
      </c>
      <c r="O47" s="140"/>
      <c r="P47" s="135"/>
      <c r="Q47" s="138"/>
      <c r="R47" s="122">
        <f>IFERROR(Tbl.Kosten[[#This Row],[Aantal]]*Tbl.Kosten[[#This Row],[Tarief]],0)</f>
        <v>0</v>
      </c>
      <c r="S47" s="8">
        <f>IFERROR(Tbl.Kosten[[#This Row],[Subtotaal overige kosten]]+Tbl.Kosten[[#This Row],[Subtotaal uren]]+Tbl.Kosten[[#This Row],[Subtotaal afschrijving]],0)</f>
        <v>0</v>
      </c>
      <c r="T47" s="8">
        <f>IFERROR(Tbl.Kosten[[#This Row],[Totaal kosten]]*Tbl.Kosten[[#This Row],[Subsidie%]],0)</f>
        <v>0</v>
      </c>
      <c r="U47" s="4" t="str" cm="1">
        <f t="array" ref="U47">IFERROR(_xlfn.IFS(Tbl.Kosten[[#This Row],[Subtotaal uren]]&lt;&gt;0,Tbl.Kosten[[#This Row],[Kostensoort arbeid]],Tbl.Kosten[[#This Row],[Subtotaal afschrijving]]&lt;&gt;0,Tbl.Kosten[[#This Row],[Kostensoort afschrijving]],Tbl.Kosten[[#This Row],[Subtotaal overige kosten]]&lt;&gt;0,Tbl.Kosten[[#This Row],[Kostensoort overig]]),"")</f>
        <v/>
      </c>
      <c r="V47" s="4" t="str">
        <f>IFERROR(_xlfn.XLOOKUP(Tbl.Kosten[[#This Row],[Activiteitencode]],Tbl.Activiteiten[Activiteitcode],Tbl.Activiteiten[Werkpakketcode],"",0,1),"")</f>
        <v/>
      </c>
      <c r="W47" s="4" t="str">
        <f>IFERROR(_xlfn.XLOOKUP(Tbl.Kosten[[#This Row],[Werkpakketcode]],Tbl.Werkpakketten[Werkpakketcode],Tbl.Werkpakketten[Subsidiabele activiteit],"",0,1),"")</f>
        <v/>
      </c>
      <c r="X47" s="12">
        <f>IFERROR(_xlfn.XLOOKUP(Tbl.Kosten[[#This Row],[Sanr.]],Tbl.Subsidiehoogte[SAnr.],Tbl.Subsidiehoogte[Sub. Percentage],0,0,1),0)</f>
        <v>0</v>
      </c>
      <c r="Y47" s="144" t="str">
        <f>IFERROR(_xlfn.XLOOKUP(Tbl.Kosten[[#This Row],[Partnercode]],Tbl.Projectpartners[Partnercode],Tbl.Projectpartners[PNr.],"",0,1),"")</f>
        <v>P1</v>
      </c>
      <c r="Z47" s="148">
        <f>IF(Tbl.Kosten[[#This Row],[Pnr.]]=Z$7,Tbl.Kosten[[#This Row],[Totaal kosten]],"")</f>
        <v>0</v>
      </c>
      <c r="AA47" s="148" t="str">
        <f>IF(Tbl.Kosten[[#This Row],[Pnr.]]=AA$7,Tbl.Kosten[[#This Row],[Totaal kosten]],"")</f>
        <v/>
      </c>
      <c r="AB47" s="148" t="str">
        <f>IF(Tbl.Kosten[[#This Row],[Pnr.]]=AB$7,Tbl.Kosten[[#This Row],[Totaal kosten]],"")</f>
        <v/>
      </c>
      <c r="AC47" s="148" t="str">
        <f>IF(Tbl.Kosten[[#This Row],[Pnr.]]=AC$7,Tbl.Kosten[[#This Row],[Totaal kosten]],"")</f>
        <v/>
      </c>
      <c r="AD47" s="148" t="str">
        <f>IF(Tbl.Kosten[[#This Row],[Pnr.]]=AD$7,Tbl.Kosten[[#This Row],[Totaal kosten]],"")</f>
        <v/>
      </c>
      <c r="AE47" s="148" t="str">
        <f>IF(Tbl.Kosten[[#This Row],[Pnr.]]=AE$7,Tbl.Kosten[[#This Row],[Totaal kosten]],"")</f>
        <v/>
      </c>
      <c r="AF47" s="148" t="str">
        <f>IF(Tbl.Kosten[[#This Row],[Pnr.]]=AF$7,Tbl.Kosten[[#This Row],[Totaal kosten]],"")</f>
        <v/>
      </c>
      <c r="AG47" s="148" t="str">
        <f>IF(Tbl.Kosten[[#This Row],[Pnr.]]=AG$7,Tbl.Kosten[[#This Row],[Totaal kosten]],"")</f>
        <v/>
      </c>
      <c r="AH47" s="148" t="str">
        <f>IF(Tbl.Kosten[[#This Row],[Pnr.]]=AH$7,Tbl.Kosten[[#This Row],[Totaal kosten]],"")</f>
        <v/>
      </c>
      <c r="AI47" s="148" t="str">
        <f>IF(Tbl.Kosten[[#This Row],[Pnr.]]=AI$7,Tbl.Kosten[[#This Row],[Totaal kosten]],"")</f>
        <v/>
      </c>
      <c r="AJ47" s="148" t="str">
        <f>IF(Tbl.Kosten[[#This Row],[Pnr.]]=AJ$7,Tbl.Kosten[[#This Row],[Totaal kosten]],"")</f>
        <v/>
      </c>
      <c r="AK47" s="148" t="str">
        <f>IF(Tbl.Kosten[[#This Row],[Pnr.]]=AK$7,Tbl.Kosten[[#This Row],[Totaal kosten]],"")</f>
        <v/>
      </c>
      <c r="AL47" s="148" t="str">
        <f>IF(Tbl.Kosten[[#This Row],[Pnr.]]=AL$7,Tbl.Kosten[[#This Row],[Totaal kosten]],"")</f>
        <v/>
      </c>
      <c r="AM47" s="148" t="str">
        <f>IF(Tbl.Kosten[[#This Row],[Pnr.]]=AM$7,Tbl.Kosten[[#This Row],[Totaal kosten]],"")</f>
        <v/>
      </c>
      <c r="AN47" s="148" t="str">
        <f>IF(Tbl.Kosten[[#This Row],[Pnr.]]=AN$7,Tbl.Kosten[[#This Row],[Totaal kosten]],"")</f>
        <v/>
      </c>
      <c r="AO47" s="148" t="str">
        <f>IF(Tbl.Kosten[[#This Row],[Pnr.]]=AO$7,Tbl.Kosten[[#This Row],[Totaal kosten]],"")</f>
        <v/>
      </c>
      <c r="AP47" s="148" t="str">
        <f>IF(Tbl.Kosten[[#This Row],[Pnr.]]=AP$7,Tbl.Kosten[[#This Row],[Totaal kosten]],"")</f>
        <v/>
      </c>
      <c r="AQ47" s="148" t="str">
        <f>IF(Tbl.Kosten[[#This Row],[Pnr.]]=AQ$7,Tbl.Kosten[[#This Row],[Totaal kosten]],"")</f>
        <v/>
      </c>
      <c r="AR47" s="148" t="str">
        <f>IF(Tbl.Kosten[[#This Row],[Pnr.]]=AR$7,Tbl.Kosten[[#This Row],[Totaal kosten]],"")</f>
        <v/>
      </c>
      <c r="AS47" s="148" t="str">
        <f>IF(Tbl.Kosten[[#This Row],[Pnr.]]=AS$7,Tbl.Kosten[[#This Row],[Totaal kosten]],"")</f>
        <v/>
      </c>
      <c r="AT47" s="148" t="str">
        <f>IF(Tbl.Kosten[[#This Row],[Pnr.]]=AT$7,Tbl.Kosten[[#This Row],[Totaal kosten]],"")</f>
        <v/>
      </c>
      <c r="AU47" s="148" t="str">
        <f>IF(Tbl.Kosten[[#This Row],[Pnr.]]=AU$7,Tbl.Kosten[[#This Row],[Totaal kosten]],"")</f>
        <v/>
      </c>
      <c r="AV47" s="148" t="str">
        <f>IF(Tbl.Kosten[[#This Row],[Pnr.]]=AV$7,Tbl.Kosten[[#This Row],[Totaal kosten]],"")</f>
        <v/>
      </c>
      <c r="AW47" s="148" t="str">
        <f>IF(Tbl.Kosten[[#This Row],[Pnr.]]=AW$7,Tbl.Kosten[[#This Row],[Totaal kosten]],"")</f>
        <v/>
      </c>
      <c r="AX47" s="148" t="str">
        <f>IF(Tbl.Kosten[[#This Row],[Pnr.]]=AX$7,Tbl.Kosten[[#This Row],[Totaal kosten]],"")</f>
        <v/>
      </c>
      <c r="AY47" s="148" t="str">
        <f>IF(Tbl.Kosten[[#This Row],[Pnr.]]=AY$7,Tbl.Kosten[[#This Row],[Totaal kosten]],"")</f>
        <v/>
      </c>
      <c r="AZ47" s="148" t="str">
        <f>IF(Tbl.Kosten[[#This Row],[Pnr.]]=AZ$7,Tbl.Kosten[[#This Row],[Totaal kosten]],"")</f>
        <v/>
      </c>
      <c r="BA47" s="148" t="str">
        <f>IF(Tbl.Kosten[[#This Row],[Pnr.]]=BA$7,Tbl.Kosten[[#This Row],[Totaal kosten]],"")</f>
        <v/>
      </c>
      <c r="BB47" s="148" t="str">
        <f>IF(Tbl.Kosten[[#This Row],[Pnr.]]=BB$7,Tbl.Kosten[[#This Row],[Totaal kosten]],"")</f>
        <v/>
      </c>
      <c r="BC47" s="148" t="str">
        <f>IF(Tbl.Kosten[[#This Row],[Pnr.]]=BC$7,Tbl.Kosten[[#This Row],[Totaal kosten]],"")</f>
        <v/>
      </c>
      <c r="BD47" s="148" t="str">
        <f>IF(Tbl.Kosten[[#This Row],[Pnr.]]=BD$7,Tbl.Kosten[[#This Row],[Totaal kosten]],"")</f>
        <v/>
      </c>
      <c r="BE47" s="148" t="str">
        <f>IF(Tbl.Kosten[[#This Row],[Pnr.]]=BE$7,Tbl.Kosten[[#This Row],[Totaal kosten]],"")</f>
        <v/>
      </c>
      <c r="BF47" s="148" t="str">
        <f>IF(Tbl.Kosten[[#This Row],[Pnr.]]=BF$7,Tbl.Kosten[[#This Row],[Totaal kosten]],"")</f>
        <v/>
      </c>
      <c r="BG47" s="148" t="str">
        <f>IF(Tbl.Kosten[[#This Row],[Pnr.]]=BG$7,Tbl.Kosten[[#This Row],[Totaal kosten]],"")</f>
        <v/>
      </c>
      <c r="BH47" s="148" t="str">
        <f>IF(Tbl.Kosten[[#This Row],[Pnr.]]=BH$7,Tbl.Kosten[[#This Row],[Totaal kosten]],"")</f>
        <v/>
      </c>
      <c r="BI47" s="148" t="str">
        <f>IF(Tbl.Kosten[[#This Row],[Pnr.]]=BI$7,Tbl.Kosten[[#This Row],[Totaal kosten]],"")</f>
        <v/>
      </c>
      <c r="BJ47" s="148" t="str">
        <f>IF(Tbl.Kosten[[#This Row],[Pnr.]]=BJ$7,Tbl.Kosten[[#This Row],[Totaal kosten]],"")</f>
        <v/>
      </c>
      <c r="BK47" s="148" t="str">
        <f>IF(Tbl.Kosten[[#This Row],[Pnr.]]=BK$7,Tbl.Kosten[[#This Row],[Totaal kosten]],"")</f>
        <v/>
      </c>
      <c r="BL47" s="148" t="str">
        <f>IF(Tbl.Kosten[[#This Row],[Pnr.]]=BL$7,Tbl.Kosten[[#This Row],[Totaal kosten]],"")</f>
        <v/>
      </c>
      <c r="BM47" s="148" t="str">
        <f>IF(Tbl.Kosten[[#This Row],[Pnr.]]=BM$7,Tbl.Kosten[[#This Row],[Totaal kosten]],"")</f>
        <v/>
      </c>
      <c r="BN47" s="148" t="str">
        <f>IF(Tbl.Kosten[[#This Row],[Pnr.]]=BN$7,Tbl.Kosten[[#This Row],[Totaal kosten]],"")</f>
        <v/>
      </c>
      <c r="BO47" s="148" t="str">
        <f>IF(Tbl.Kosten[[#This Row],[Pnr.]]=BO$7,Tbl.Kosten[[#This Row],[Totaal kosten]],"")</f>
        <v/>
      </c>
      <c r="BP47" s="148" t="str">
        <f>IF(Tbl.Kosten[[#This Row],[Pnr.]]=BP$7,Tbl.Kosten[[#This Row],[Totaal kosten]],"")</f>
        <v/>
      </c>
      <c r="BQ47" s="148" t="str">
        <f>IF(Tbl.Kosten[[#This Row],[Pnr.]]=BQ$7,Tbl.Kosten[[#This Row],[Totaal kosten]],"")</f>
        <v/>
      </c>
      <c r="BR47" s="148" t="str">
        <f>IF(Tbl.Kosten[[#This Row],[Pnr.]]=BR$7,Tbl.Kosten[[#This Row],[Totaal kosten]],"")</f>
        <v/>
      </c>
      <c r="BS47" s="148" t="str">
        <f>IF(Tbl.Kosten[[#This Row],[Pnr.]]=BS$7,Tbl.Kosten[[#This Row],[Totaal kosten]],"")</f>
        <v/>
      </c>
      <c r="BT47" s="148" t="str">
        <f>IF(Tbl.Kosten[[#This Row],[Pnr.]]=BT$7,Tbl.Kosten[[#This Row],[Totaal kosten]],"")</f>
        <v/>
      </c>
      <c r="BU47" s="148" t="str">
        <f>IF(Tbl.Kosten[[#This Row],[Pnr.]]=BU$7,Tbl.Kosten[[#This Row],[Totaal kosten]],"")</f>
        <v/>
      </c>
      <c r="BV47" s="148" t="str">
        <f>IF(Tbl.Kosten[[#This Row],[Pnr.]]=BV$7,Tbl.Kosten[[#This Row],[Totaal kosten]],"")</f>
        <v/>
      </c>
      <c r="BW47" s="148" t="str">
        <f>IF(Tbl.Kosten[[#This Row],[Pnr.]]=BW$7,Tbl.Kosten[[#This Row],[Totaal kosten]],"")</f>
        <v/>
      </c>
      <c r="BX47" s="148" t="str">
        <f>IFERROR(_xlfn.XLOOKUP(Tbl.Kosten[[#This Row],[Werkpakketcode]],Tbl.Werkpakketten[Werkpakketcode],Tbl.Werkpakketten[WPnr.],"",0,1),"")</f>
        <v/>
      </c>
      <c r="BY47" s="148" t="str">
        <f>IF(Tbl.Kosten[[#This Row],[WPnr.]]=BY$7,Tbl.Kosten[[#This Row],[Totaal kosten]],"")</f>
        <v/>
      </c>
      <c r="BZ47" s="148" t="str">
        <f>IF(Tbl.Kosten[[#This Row],[WPnr.]]=BZ$7,Tbl.Kosten[[#This Row],[Totaal kosten]],"")</f>
        <v/>
      </c>
      <c r="CA47" s="148" t="str">
        <f>IF(Tbl.Kosten[[#This Row],[WPnr.]]=CA$7,Tbl.Kosten[[#This Row],[Totaal kosten]],"")</f>
        <v/>
      </c>
      <c r="CB47" s="148" t="str">
        <f>IF(Tbl.Kosten[[#This Row],[WPnr.]]=CB$7,Tbl.Kosten[[#This Row],[Totaal kosten]],"")</f>
        <v/>
      </c>
      <c r="CC47" s="148" t="str">
        <f>IF(Tbl.Kosten[[#This Row],[WPnr.]]=CC$7,Tbl.Kosten[[#This Row],[Totaal kosten]],"")</f>
        <v/>
      </c>
      <c r="CD47" s="148" t="str">
        <f>IF(Tbl.Kosten[[#This Row],[WPnr.]]=CD$7,Tbl.Kosten[[#This Row],[Totaal kosten]],"")</f>
        <v/>
      </c>
      <c r="CE47" s="148" t="str">
        <f>IF(Tbl.Kosten[[#This Row],[WPnr.]]=CE$7,Tbl.Kosten[[#This Row],[Totaal kosten]],"")</f>
        <v/>
      </c>
      <c r="CF47" s="148" t="str">
        <f>IF(Tbl.Kosten[[#This Row],[WPnr.]]=CF$7,Tbl.Kosten[[#This Row],[Totaal kosten]],"")</f>
        <v/>
      </c>
      <c r="CG47" s="148" t="str">
        <f>IF(Tbl.Kosten[[#This Row],[WPnr.]]=CG$7,Tbl.Kosten[[#This Row],[Totaal kosten]],"")</f>
        <v/>
      </c>
      <c r="CH47" s="148" t="str">
        <f>IF(Tbl.Kosten[[#This Row],[WPnr.]]=CH$7,Tbl.Kosten[[#This Row],[Totaal kosten]],"")</f>
        <v/>
      </c>
      <c r="CI47" s="148" t="str">
        <f>IF(Tbl.Kosten[[#This Row],[WPnr.]]=CI$7,Tbl.Kosten[[#This Row],[Totaal kosten]],"")</f>
        <v/>
      </c>
      <c r="CJ47" s="148" t="str">
        <f>IF(Tbl.Kosten[[#This Row],[WPnr.]]=CJ$7,Tbl.Kosten[[#This Row],[Totaal kosten]],"")</f>
        <v/>
      </c>
      <c r="CK47" s="148" t="str">
        <f>IF(Tbl.Kosten[[#This Row],[WPnr.]]=CK$7,Tbl.Kosten[[#This Row],[Totaal kosten]],"")</f>
        <v/>
      </c>
      <c r="CL47" s="148" t="str">
        <f>IF(Tbl.Kosten[[#This Row],[WPnr.]]=CL$7,Tbl.Kosten[[#This Row],[Totaal kosten]],"")</f>
        <v/>
      </c>
      <c r="CM47" s="148" t="str">
        <f>IF(Tbl.Kosten[[#This Row],[WPnr.]]=CM$7,Tbl.Kosten[[#This Row],[Totaal kosten]],"")</f>
        <v/>
      </c>
      <c r="CN47" s="148" t="str">
        <f>IF(Tbl.Kosten[[#This Row],[WPnr.]]=CN$7,Tbl.Kosten[[#This Row],[Totaal kosten]],"")</f>
        <v/>
      </c>
      <c r="CO47" s="148" t="str">
        <f>IF(Tbl.Kosten[[#This Row],[WPnr.]]=CO$7,Tbl.Kosten[[#This Row],[Totaal kosten]],"")</f>
        <v/>
      </c>
      <c r="CP47" s="148" t="str">
        <f>IF(Tbl.Kosten[[#This Row],[WPnr.]]=CP$7,Tbl.Kosten[[#This Row],[Totaal kosten]],"")</f>
        <v/>
      </c>
      <c r="CQ47" s="148" t="str">
        <f>IF(Tbl.Kosten[[#This Row],[WPnr.]]=CQ$7,Tbl.Kosten[[#This Row],[Totaal kosten]],"")</f>
        <v/>
      </c>
      <c r="CR47" s="148" t="str">
        <f>IF(Tbl.Kosten[[#This Row],[WPnr.]]=CR$7,Tbl.Kosten[[#This Row],[Totaal kosten]],"")</f>
        <v/>
      </c>
      <c r="CS47" s="148" t="str">
        <f>IF(Tbl.Kosten[[#This Row],[WPnr.]]=CS$7,Tbl.Kosten[[#This Row],[Totaal kosten]],"")</f>
        <v/>
      </c>
      <c r="CT47" s="148" t="str">
        <f>IF(Tbl.Kosten[[#This Row],[WPnr.]]=CT$7,Tbl.Kosten[[#This Row],[Totaal kosten]],"")</f>
        <v/>
      </c>
      <c r="CU47" s="148" t="str">
        <f>IF(Tbl.Kosten[[#This Row],[WPnr.]]=CU$7,Tbl.Kosten[[#This Row],[Totaal kosten]],"")</f>
        <v/>
      </c>
      <c r="CV47" s="148" t="str">
        <f>IF(Tbl.Kosten[[#This Row],[WPnr.]]=CV$7,Tbl.Kosten[[#This Row],[Totaal kosten]],"")</f>
        <v/>
      </c>
      <c r="CW47" s="148" t="str">
        <f>IF(Tbl.Kosten[[#This Row],[WPnr.]]=CW$7,Tbl.Kosten[[#This Row],[Totaal kosten]],"")</f>
        <v/>
      </c>
      <c r="CX47" s="148" t="str">
        <f>IF(Tbl.Kosten[[#This Row],[WPnr.]]=CX$7,Tbl.Kosten[[#This Row],[Totaal kosten]],"")</f>
        <v/>
      </c>
      <c r="CY47" s="148" t="str">
        <f>IF(Tbl.Kosten[[#This Row],[WPnr.]]=CY$7,Tbl.Kosten[[#This Row],[Totaal kosten]],"")</f>
        <v/>
      </c>
      <c r="CZ47" s="148" t="str">
        <f>IF(Tbl.Kosten[[#This Row],[WPnr.]]=CZ$7,Tbl.Kosten[[#This Row],[Totaal kosten]],"")</f>
        <v/>
      </c>
      <c r="DA47" s="148" t="str">
        <f>IF(Tbl.Kosten[[#This Row],[WPnr.]]=DA$7,Tbl.Kosten[[#This Row],[Totaal kosten]],"")</f>
        <v/>
      </c>
      <c r="DB47" s="148" t="str">
        <f>IF(Tbl.Kosten[[#This Row],[WPnr.]]=DB$7,Tbl.Kosten[[#This Row],[Totaal kosten]],"")</f>
        <v/>
      </c>
      <c r="DC47" s="148" t="str">
        <f>IF(Tbl.Kosten[[#This Row],[WPnr.]]=DC$7,Tbl.Kosten[[#This Row],[Totaal kosten]],"")</f>
        <v/>
      </c>
      <c r="DD47" s="148" t="str">
        <f>IF(Tbl.Kosten[[#This Row],[WPnr.]]=DD$7,Tbl.Kosten[[#This Row],[Totaal kosten]],"")</f>
        <v/>
      </c>
      <c r="DE47" s="148" t="str">
        <f>IF(Tbl.Kosten[[#This Row],[WPnr.]]=DE$7,Tbl.Kosten[[#This Row],[Totaal kosten]],"")</f>
        <v/>
      </c>
      <c r="DF47" s="148" t="str">
        <f>IF(Tbl.Kosten[[#This Row],[WPnr.]]=DF$7,Tbl.Kosten[[#This Row],[Totaal kosten]],"")</f>
        <v/>
      </c>
      <c r="DG47" s="148" t="str">
        <f>IF(Tbl.Kosten[[#This Row],[WPnr.]]=DG$7,Tbl.Kosten[[#This Row],[Totaal kosten]],"")</f>
        <v/>
      </c>
      <c r="DH47" s="148" t="str">
        <f>IF(Tbl.Kosten[[#This Row],[WPnr.]]=DH$7,Tbl.Kosten[[#This Row],[Totaal kosten]],"")</f>
        <v/>
      </c>
      <c r="DI47" s="148" t="str">
        <f>IF(Tbl.Kosten[[#This Row],[WPnr.]]=DI$7,Tbl.Kosten[[#This Row],[Totaal kosten]],"")</f>
        <v/>
      </c>
      <c r="DJ47" s="148" t="str">
        <f>IF(Tbl.Kosten[[#This Row],[WPnr.]]=DJ$7,Tbl.Kosten[[#This Row],[Totaal kosten]],"")</f>
        <v/>
      </c>
      <c r="DK47" s="148" t="str">
        <f>IF(Tbl.Kosten[[#This Row],[WPnr.]]=DK$7,Tbl.Kosten[[#This Row],[Totaal kosten]],"")</f>
        <v/>
      </c>
      <c r="DL47" s="148" t="str">
        <f>IF(Tbl.Kosten[[#This Row],[WPnr.]]=DL$7,Tbl.Kosten[[#This Row],[Totaal kosten]],"")</f>
        <v/>
      </c>
      <c r="DM47" s="148" t="str">
        <f>IF(Tbl.Kosten[[#This Row],[WPnr.]]=DM$7,Tbl.Kosten[[#This Row],[Totaal kosten]],"")</f>
        <v/>
      </c>
      <c r="DN47" s="148" t="str">
        <f>IF(Tbl.Kosten[[#This Row],[WPnr.]]=DN$7,Tbl.Kosten[[#This Row],[Totaal kosten]],"")</f>
        <v/>
      </c>
      <c r="DO47" s="148" t="str">
        <f>IF(Tbl.Kosten[[#This Row],[WPnr.]]=DO$7,Tbl.Kosten[[#This Row],[Totaal kosten]],"")</f>
        <v/>
      </c>
      <c r="DP47" s="148" t="str">
        <f>IF(Tbl.Kosten[[#This Row],[WPnr.]]=DP$7,Tbl.Kosten[[#This Row],[Totaal kosten]],"")</f>
        <v/>
      </c>
      <c r="DQ47" s="148" t="str">
        <f>IF(Tbl.Kosten[[#This Row],[WPnr.]]=DQ$7,Tbl.Kosten[[#This Row],[Totaal kosten]],"")</f>
        <v/>
      </c>
      <c r="DR47" s="148" t="str">
        <f>IF(Tbl.Kosten[[#This Row],[WPnr.]]=DR$7,Tbl.Kosten[[#This Row],[Totaal kosten]],"")</f>
        <v/>
      </c>
      <c r="DS47" s="148" t="str">
        <f>IF(Tbl.Kosten[[#This Row],[WPnr.]]=DS$7,Tbl.Kosten[[#This Row],[Totaal kosten]],"")</f>
        <v/>
      </c>
      <c r="DT47" s="148" t="str">
        <f>IF(Tbl.Kosten[[#This Row],[WPnr.]]=DT$7,Tbl.Kosten[[#This Row],[Totaal kosten]],"")</f>
        <v/>
      </c>
      <c r="DU47" s="148" t="str">
        <f>IF(Tbl.Kosten[[#This Row],[WPnr.]]=DU$7,Tbl.Kosten[[#This Row],[Totaal kosten]],"")</f>
        <v/>
      </c>
      <c r="DV47" s="148" t="str">
        <f>IF(Tbl.Kosten[[#This Row],[WPnr.]]=DV$7,Tbl.Kosten[[#This Row],[Totaal kosten]],"")</f>
        <v/>
      </c>
      <c r="DW47" s="150" t="str">
        <f>IFERROR(_xlfn.XLOOKUP(Tbl.Kosten[[#This Row],[Kostensoort]],Tbl.Kostensoorten[Kostensoorten],Tbl.Kostensoorten[KSnr.],"",0,1),"")</f>
        <v/>
      </c>
      <c r="DX47" s="150" t="str">
        <f>IF(Tbl.Kosten[[#This Row],[KSnr.]]=DX$7,Tbl.Kosten[[#This Row],[Totaal kosten]],"")</f>
        <v/>
      </c>
      <c r="DY47" s="150" t="str">
        <f>IF(Tbl.Kosten[[#This Row],[KSnr.]]=DY$7,Tbl.Kosten[[#This Row],[Totaal kosten]],"")</f>
        <v/>
      </c>
      <c r="DZ47" s="150" t="str">
        <f>IF(Tbl.Kosten[[#This Row],[KSnr.]]=DZ$7,Tbl.Kosten[[#This Row],[Totaal kosten]],"")</f>
        <v/>
      </c>
      <c r="EA47" s="150" t="str">
        <f>IF(Tbl.Kosten[[#This Row],[KSnr.]]=EA$7,Tbl.Kosten[[#This Row],[Totaal kosten]],"")</f>
        <v/>
      </c>
      <c r="EB47" s="150" t="str">
        <f>IF(Tbl.Kosten[[#This Row],[KSnr.]]=EB$7,Tbl.Kosten[[#This Row],[Totaal kosten]],"")</f>
        <v/>
      </c>
      <c r="EC47" s="150" t="str">
        <f>IF(Tbl.Kosten[[#This Row],[KSnr.]]=EC$7,Tbl.Kosten[[#This Row],[Totaal kosten]],"")</f>
        <v/>
      </c>
      <c r="ED47" s="150" t="str">
        <f>IF(Tbl.Kosten[[#This Row],[KSnr.]]=ED$7,Tbl.Kosten[[#This Row],[Totaal kosten]],"")</f>
        <v/>
      </c>
      <c r="EE47" s="150" t="str">
        <f>IF(Tbl.Kosten[[#This Row],[KSnr.]]=EE$7,Tbl.Kosten[[#This Row],[Totaal kosten]],"")</f>
        <v/>
      </c>
      <c r="EF47" s="150" t="str">
        <f>IF(Tbl.Kosten[[#This Row],[KSnr.]]=EF$7,Tbl.Kosten[[#This Row],[Totaal kosten]],"")</f>
        <v/>
      </c>
      <c r="EG47" s="150" t="str">
        <f>IF(Tbl.Kosten[[#This Row],[KSnr.]]=EG$7,Tbl.Kosten[[#This Row],[Totaal kosten]],"")</f>
        <v/>
      </c>
      <c r="EH47" s="150" t="str">
        <f>IF(Tbl.Kosten[[#This Row],[KSnr.]]=EH$7,Tbl.Kosten[[#This Row],[Totaal kosten]],"")</f>
        <v/>
      </c>
      <c r="EI47" s="150" t="str">
        <f>IF(Tbl.Kosten[[#This Row],[KSnr.]]=EI$7,Tbl.Kosten[[#This Row],[Totaal kosten]],"")</f>
        <v/>
      </c>
      <c r="EJ47" s="150" t="str">
        <f>IF(Tbl.Kosten[[#This Row],[KSnr.]]=EJ$7,Tbl.Kosten[[#This Row],[Totaal kosten]],"")</f>
        <v/>
      </c>
      <c r="EK47" s="150" t="str">
        <f>IF(Tbl.Kosten[[#This Row],[KSnr.]]=EK$7,Tbl.Kosten[[#This Row],[Totaal kosten]],"")</f>
        <v/>
      </c>
      <c r="EL47" s="150" t="str">
        <f>IF(Tbl.Kosten[[#This Row],[KSnr.]]=EL$7,Tbl.Kosten[[#This Row],[Totaal kosten]],"")</f>
        <v/>
      </c>
      <c r="EM47" s="150" t="str">
        <f>IF(Tbl.Kosten[[#This Row],[KSnr.]]=EM$7,Tbl.Kosten[[#This Row],[Totaal kosten]],"")</f>
        <v/>
      </c>
      <c r="EN47" s="150" t="str">
        <f>IF(Tbl.Kosten[[#This Row],[KSnr.]]=EN$7,Tbl.Kosten[[#This Row],[Totaal kosten]],"")</f>
        <v/>
      </c>
      <c r="EO47" s="150" t="str">
        <f>IF(Tbl.Kosten[[#This Row],[KSnr.]]=EO$7,Tbl.Kosten[[#This Row],[Totaal kosten]],"")</f>
        <v/>
      </c>
      <c r="EP47" s="150" t="str">
        <f>IF(Tbl.Kosten[[#This Row],[KSnr.]]=EP$7,Tbl.Kosten[[#This Row],[Totaal kosten]],"")</f>
        <v/>
      </c>
      <c r="EQ47" s="150" t="str">
        <f>IF(Tbl.Kosten[[#This Row],[KSnr.]]=EQ$7,Tbl.Kosten[[#This Row],[Totaal kosten]],"")</f>
        <v/>
      </c>
      <c r="ER47" s="144" t="str">
        <f>IFERROR(_xlfn.XLOOKUP(Tbl.Kosten[[#This Row],[Subsidieactiviteit]],Tbl.Subsidiehoogte[Subsidieactiviteit],Tbl.Subsidiehoogte[SAnr.],"",0,1),"")</f>
        <v/>
      </c>
      <c r="ES47" s="150" t="str">
        <f>IF(Tbl.Kosten[[#This Row],[Sanr.]]=ES$7,Tbl.Kosten[[#This Row],[Totaal kosten]],"")</f>
        <v/>
      </c>
      <c r="ET47" s="150" t="str">
        <f>IF(Tbl.Kosten[[#This Row],[Sanr.]]=ET$7,Tbl.Kosten[[#This Row],[Totaal kosten]],"")</f>
        <v/>
      </c>
      <c r="EU47" s="150" t="str">
        <f>IF(Tbl.Kosten[[#This Row],[Sanr.]]=EU$7,Tbl.Kosten[[#This Row],[Totaal kosten]],"")</f>
        <v/>
      </c>
      <c r="EV47" s="150" t="str">
        <f>IF(Tbl.Kosten[[#This Row],[Sanr.]]=EV$7,Tbl.Kosten[[#This Row],[Totaal kosten]],"")</f>
        <v/>
      </c>
      <c r="EW47" s="150" t="str">
        <f>IF(Tbl.Kosten[[#This Row],[Sanr.]]=EW$7,Tbl.Kosten[[#This Row],[Totaal kosten]],"")</f>
        <v/>
      </c>
      <c r="EX47" s="150" t="str">
        <f>IF(Tbl.Kosten[[#This Row],[Sanr.]]=EX$7,Tbl.Kosten[[#This Row],[Totaal kosten]],"")</f>
        <v/>
      </c>
      <c r="EY47" s="150" t="str">
        <f>IF(Tbl.Kosten[[#This Row],[Sanr.]]=EY$7,Tbl.Kosten[[#This Row],[Totaal kosten]],"")</f>
        <v/>
      </c>
      <c r="EZ47" s="150" t="str">
        <f>IF(Tbl.Kosten[[#This Row],[Sanr.]]=EZ$7,Tbl.Kosten[[#This Row],[Totaal kosten]],"")</f>
        <v/>
      </c>
      <c r="FA47" s="150" t="str">
        <f>IF(Tbl.Kosten[[#This Row],[Sanr.]]=FA$7,Tbl.Kosten[[#This Row],[Totaal kosten]],"")</f>
        <v/>
      </c>
      <c r="FB47" s="150" t="str">
        <f>IF(Tbl.Kosten[[#This Row],[Sanr.]]=FB$7,Tbl.Kosten[[#This Row],[Totaal kosten]],"")</f>
        <v/>
      </c>
      <c r="FC47" s="150" t="str">
        <f>IF(Tbl.Kosten[[#This Row],[Sanr.]]=FC$7,Tbl.Kosten[[#This Row],[Totaal kosten]],"")</f>
        <v/>
      </c>
      <c r="FD47" s="150" t="str">
        <f>IF(Tbl.Kosten[[#This Row],[Sanr.]]=FD$7,Tbl.Kosten[[#This Row],[Totaal kosten]],"")</f>
        <v/>
      </c>
      <c r="FE47" s="150" t="str">
        <f>IF(Tbl.Kosten[[#This Row],[Sanr.]]=FE$7,Tbl.Kosten[[#This Row],[Totaal kosten]],"")</f>
        <v/>
      </c>
      <c r="FF47" s="150" t="str">
        <f>IF(Tbl.Kosten[[#This Row],[Sanr.]]=FF$7,Tbl.Kosten[[#This Row],[Totaal kosten]],"")</f>
        <v/>
      </c>
      <c r="FG47" s="150" t="str">
        <f>IF(Tbl.Kosten[[#This Row],[Sanr.]]=FG$7,Tbl.Kosten[[#This Row],[Totaal kosten]],"")</f>
        <v/>
      </c>
      <c r="FH47" s="150" t="str">
        <f>IF(Tbl.Kosten[[#This Row],[Sanr.]]=FH$7,Tbl.Kosten[[#This Row],[Totaal kosten]],"")</f>
        <v/>
      </c>
      <c r="FI47" s="150" t="str">
        <f>IF(Tbl.Kosten[[#This Row],[Sanr.]]=FI$7,Tbl.Kosten[[#This Row],[Totaal kosten]],"")</f>
        <v/>
      </c>
      <c r="FJ47" s="150" t="str">
        <f>IF(Tbl.Kosten[[#This Row],[Sanr.]]=FJ$7,Tbl.Kosten[[#This Row],[Totaal kosten]],"")</f>
        <v/>
      </c>
      <c r="FK47" s="150" t="str">
        <f>IF(Tbl.Kosten[[#This Row],[Sanr.]]=FK$7,Tbl.Kosten[[#This Row],[Totaal kosten]],"")</f>
        <v/>
      </c>
      <c r="FL47" s="150" t="str">
        <f>IF(Tbl.Kosten[[#This Row],[Sanr.]]=FL$7,Tbl.Kosten[[#This Row],[Totaal kosten]],"")</f>
        <v/>
      </c>
      <c r="FM47" s="150" t="str">
        <f>IF(Tbl.Kosten[[#This Row],[Sanr.]]=FM$7,Tbl.Kosten[[#This Row],[Totaal kosten]],"")</f>
        <v/>
      </c>
      <c r="FN47" s="150" t="str">
        <f>IF(Tbl.Kosten[[#This Row],[Sanr.]]=FN$7,Tbl.Kosten[[#This Row],[Totaal kosten]],"")</f>
        <v/>
      </c>
      <c r="FO47" s="150" t="str">
        <f>IF(Tbl.Kosten[[#This Row],[Sanr.]]=FO$7,Tbl.Kosten[[#This Row],[Totaal kosten]],"")</f>
        <v/>
      </c>
      <c r="FP47" s="150" t="str">
        <f>IF(Tbl.Kosten[[#This Row],[Sanr.]]=FP$7,Tbl.Kosten[[#This Row],[Totaal kosten]],"")</f>
        <v/>
      </c>
      <c r="FQ47" s="150" t="str">
        <f>IF(Tbl.Kosten[[#This Row],[Sanr.]]=FQ$7,Tbl.Kosten[[#This Row],[Totaal kosten]],"")</f>
        <v/>
      </c>
      <c r="FR47" s="150" t="str">
        <f>IF(Tbl.Kosten[[#This Row],[Sanr.]]=FR$7,Tbl.Kosten[[#This Row],[Totaal kosten]],"")</f>
        <v/>
      </c>
      <c r="FS47" s="150" t="str">
        <f>IF(Tbl.Kosten[[#This Row],[Sanr.]]=FS$7,Tbl.Kosten[[#This Row],[Totaal kosten]],"")</f>
        <v/>
      </c>
      <c r="FT47" s="150" t="str">
        <f>IF(Tbl.Kosten[[#This Row],[Sanr.]]=FT$7,Tbl.Kosten[[#This Row],[Totaal kosten]],"")</f>
        <v/>
      </c>
      <c r="FU47" s="150" t="str">
        <f>IF(Tbl.Kosten[[#This Row],[Sanr.]]=FU$7,Tbl.Kosten[[#This Row],[Totaal kosten]],"")</f>
        <v/>
      </c>
      <c r="FV47" s="150" t="str">
        <f>IF(Tbl.Kosten[[#This Row],[Sanr.]]=FV$7,Tbl.Kosten[[#This Row],[Totaal kosten]],"")</f>
        <v/>
      </c>
      <c r="FW47" s="150" t="str">
        <f>IFERROR(_xlfn.XLOOKUP(Tbl.Kosten[[#This Row],[Activiteitencode]],Tbl.Activiteiten[Activiteitcode],Tbl.Activiteiten[Anr.],"",0,1),"")</f>
        <v/>
      </c>
      <c r="FX47" s="169" t="str">
        <f>_xlfn.CONCAT(Tbl.Kosten[[#This Row],[Pnr.]],Tbl.Kosten[[#This Row],[Sanr.]])</f>
        <v>P1</v>
      </c>
      <c r="FY47" s="150">
        <f>Tbl.Kosten[[#This Row],[Totaal kosten]]-Tbl.Kosten[[#This Row],[Subsidie]]</f>
        <v>0</v>
      </c>
      <c r="FZ47" s="150">
        <f>IF(Tbl.Kosten[[#This Row],[Pnr.]]=FZ$7,Tbl.Kosten[[#This Row],[Te financieren]],"")</f>
        <v>0</v>
      </c>
      <c r="GA47" s="150" t="str">
        <f>IF(Tbl.Kosten[[#This Row],[Pnr.]]=GA$7,Tbl.Kosten[[#This Row],[Te financieren]],"")</f>
        <v/>
      </c>
      <c r="GB47" s="150" t="str">
        <f>IF(Tbl.Kosten[[#This Row],[Pnr.]]=GB$7,Tbl.Kosten[[#This Row],[Te financieren]],"")</f>
        <v/>
      </c>
      <c r="GC47" s="150" t="str">
        <f>IF(Tbl.Kosten[[#This Row],[Pnr.]]=GC$7,Tbl.Kosten[[#This Row],[Te financieren]],"")</f>
        <v/>
      </c>
      <c r="GD47" s="150" t="str">
        <f>IF(Tbl.Kosten[[#This Row],[Pnr.]]=GD$7,Tbl.Kosten[[#This Row],[Te financieren]],"")</f>
        <v/>
      </c>
      <c r="GE47" s="150" t="str">
        <f>IF(Tbl.Kosten[[#This Row],[Pnr.]]=GE$7,Tbl.Kosten[[#This Row],[Te financieren]],"")</f>
        <v/>
      </c>
      <c r="GF47" s="150" t="str">
        <f>IF(Tbl.Kosten[[#This Row],[Pnr.]]=GF$7,Tbl.Kosten[[#This Row],[Te financieren]],"")</f>
        <v/>
      </c>
      <c r="GG47" s="150" t="str">
        <f>IF(Tbl.Kosten[[#This Row],[Pnr.]]=GG$7,Tbl.Kosten[[#This Row],[Te financieren]],"")</f>
        <v/>
      </c>
      <c r="GH47" s="150" t="str">
        <f>IF(Tbl.Kosten[[#This Row],[Pnr.]]=GH$7,Tbl.Kosten[[#This Row],[Te financieren]],"")</f>
        <v/>
      </c>
      <c r="GI47" s="150" t="str">
        <f>IF(Tbl.Kosten[[#This Row],[Pnr.]]=GI$7,Tbl.Kosten[[#This Row],[Te financieren]],"")</f>
        <v/>
      </c>
      <c r="GJ47" s="150" t="str">
        <f>IF(Tbl.Kosten[[#This Row],[Pnr.]]=GJ$7,Tbl.Kosten[[#This Row],[Te financieren]],"")</f>
        <v/>
      </c>
      <c r="GK47" s="150" t="str">
        <f>IF(Tbl.Kosten[[#This Row],[Pnr.]]=GK$7,Tbl.Kosten[[#This Row],[Te financieren]],"")</f>
        <v/>
      </c>
      <c r="GL47" s="150" t="str">
        <f>IF(Tbl.Kosten[[#This Row],[Pnr.]]=GL$7,Tbl.Kosten[[#This Row],[Te financieren]],"")</f>
        <v/>
      </c>
      <c r="GM47" s="150" t="str">
        <f>IF(Tbl.Kosten[[#This Row],[Pnr.]]=GM$7,Tbl.Kosten[[#This Row],[Te financieren]],"")</f>
        <v/>
      </c>
      <c r="GN47" s="150" t="str">
        <f>IF(Tbl.Kosten[[#This Row],[Pnr.]]=GN$7,Tbl.Kosten[[#This Row],[Te financieren]],"")</f>
        <v/>
      </c>
      <c r="GO47" s="150" t="str">
        <f>IF(Tbl.Kosten[[#This Row],[Pnr.]]=GO$7,Tbl.Kosten[[#This Row],[Te financieren]],"")</f>
        <v/>
      </c>
      <c r="GP47" s="150" t="str">
        <f>IF(Tbl.Kosten[[#This Row],[Pnr.]]=GP$7,Tbl.Kosten[[#This Row],[Te financieren]],"")</f>
        <v/>
      </c>
      <c r="GQ47" s="150" t="str">
        <f>IF(Tbl.Kosten[[#This Row],[Pnr.]]=GQ$7,Tbl.Kosten[[#This Row],[Te financieren]],"")</f>
        <v/>
      </c>
      <c r="GR47" s="150" t="str">
        <f>IF(Tbl.Kosten[[#This Row],[Pnr.]]=GR$7,Tbl.Kosten[[#This Row],[Te financieren]],"")</f>
        <v/>
      </c>
      <c r="GS47" s="150" t="str">
        <f>IF(Tbl.Kosten[[#This Row],[Pnr.]]=GS$7,Tbl.Kosten[[#This Row],[Te financieren]],"")</f>
        <v/>
      </c>
      <c r="GT47" s="150" t="str">
        <f>IF(Tbl.Kosten[[#This Row],[Pnr.]]=GT$7,Tbl.Kosten[[#This Row],[Te financieren]],"")</f>
        <v/>
      </c>
      <c r="GU47" s="150" t="str">
        <f>IF(Tbl.Kosten[[#This Row],[Pnr.]]=GU$7,Tbl.Kosten[[#This Row],[Te financieren]],"")</f>
        <v/>
      </c>
      <c r="GV47" s="150" t="str">
        <f>IF(Tbl.Kosten[[#This Row],[Pnr.]]=GV$7,Tbl.Kosten[[#This Row],[Te financieren]],"")</f>
        <v/>
      </c>
      <c r="GW47" s="150" t="str">
        <f>IF(Tbl.Kosten[[#This Row],[Pnr.]]=GW$7,Tbl.Kosten[[#This Row],[Te financieren]],"")</f>
        <v/>
      </c>
      <c r="GX47" s="150" t="str">
        <f>IF(Tbl.Kosten[[#This Row],[Pnr.]]=GX$7,Tbl.Kosten[[#This Row],[Te financieren]],"")</f>
        <v/>
      </c>
      <c r="GY47" s="150" t="str">
        <f>IF(Tbl.Kosten[[#This Row],[Pnr.]]=GY$7,Tbl.Kosten[[#This Row],[Te financieren]],"")</f>
        <v/>
      </c>
      <c r="GZ47" s="150" t="str">
        <f>IF(Tbl.Kosten[[#This Row],[Pnr.]]=GZ$7,Tbl.Kosten[[#This Row],[Te financieren]],"")</f>
        <v/>
      </c>
      <c r="HA47" s="150" t="str">
        <f>IF(Tbl.Kosten[[#This Row],[Pnr.]]=HA$7,Tbl.Kosten[[#This Row],[Te financieren]],"")</f>
        <v/>
      </c>
      <c r="HB47" s="150" t="str">
        <f>IF(Tbl.Kosten[[#This Row],[Pnr.]]=HB$7,Tbl.Kosten[[#This Row],[Te financieren]],"")</f>
        <v/>
      </c>
      <c r="HC47" s="150" t="str">
        <f>IF(Tbl.Kosten[[#This Row],[Pnr.]]=HC$7,Tbl.Kosten[[#This Row],[Te financieren]],"")</f>
        <v/>
      </c>
      <c r="HD47" s="150" t="str">
        <f>IF(Tbl.Kosten[[#This Row],[Pnr.]]=HD$7,Tbl.Kosten[[#This Row],[Te financieren]],"")</f>
        <v/>
      </c>
      <c r="HE47" s="150" t="str">
        <f>IF(Tbl.Kosten[[#This Row],[Pnr.]]=HE$7,Tbl.Kosten[[#This Row],[Te financieren]],"")</f>
        <v/>
      </c>
      <c r="HF47" s="150" t="str">
        <f>IF(Tbl.Kosten[[#This Row],[Pnr.]]=HF$7,Tbl.Kosten[[#This Row],[Te financieren]],"")</f>
        <v/>
      </c>
      <c r="HG47" s="150" t="str">
        <f>IF(Tbl.Kosten[[#This Row],[Pnr.]]=HG$7,Tbl.Kosten[[#This Row],[Te financieren]],"")</f>
        <v/>
      </c>
      <c r="HH47" s="150" t="str">
        <f>IF(Tbl.Kosten[[#This Row],[Pnr.]]=HH$7,Tbl.Kosten[[#This Row],[Te financieren]],"")</f>
        <v/>
      </c>
      <c r="HI47" s="150" t="str">
        <f>IF(Tbl.Kosten[[#This Row],[Pnr.]]=HI$7,Tbl.Kosten[[#This Row],[Te financieren]],"")</f>
        <v/>
      </c>
      <c r="HJ47" s="150" t="str">
        <f>IF(Tbl.Kosten[[#This Row],[Pnr.]]=HJ$7,Tbl.Kosten[[#This Row],[Te financieren]],"")</f>
        <v/>
      </c>
      <c r="HK47" s="150" t="str">
        <f>IF(Tbl.Kosten[[#This Row],[Pnr.]]=HK$7,Tbl.Kosten[[#This Row],[Te financieren]],"")</f>
        <v/>
      </c>
      <c r="HL47" s="150" t="str">
        <f>IF(Tbl.Kosten[[#This Row],[Pnr.]]=HL$7,Tbl.Kosten[[#This Row],[Te financieren]],"")</f>
        <v/>
      </c>
      <c r="HM47" s="150" t="str">
        <f>IF(Tbl.Kosten[[#This Row],[Pnr.]]=HM$7,Tbl.Kosten[[#This Row],[Te financieren]],"")</f>
        <v/>
      </c>
      <c r="HN47" s="150" t="str">
        <f>IF(Tbl.Kosten[[#This Row],[Pnr.]]=HN$7,Tbl.Kosten[[#This Row],[Te financieren]],"")</f>
        <v/>
      </c>
      <c r="HO47" s="150" t="str">
        <f>IF(Tbl.Kosten[[#This Row],[Pnr.]]=HO$7,Tbl.Kosten[[#This Row],[Te financieren]],"")</f>
        <v/>
      </c>
      <c r="HP47" s="150" t="str">
        <f>IF(Tbl.Kosten[[#This Row],[Pnr.]]=HP$7,Tbl.Kosten[[#This Row],[Te financieren]],"")</f>
        <v/>
      </c>
      <c r="HQ47" s="150" t="str">
        <f>IF(Tbl.Kosten[[#This Row],[Pnr.]]=HQ$7,Tbl.Kosten[[#This Row],[Te financieren]],"")</f>
        <v/>
      </c>
      <c r="HR47" s="150" t="str">
        <f>IF(Tbl.Kosten[[#This Row],[Pnr.]]=HR$7,Tbl.Kosten[[#This Row],[Te financieren]],"")</f>
        <v/>
      </c>
      <c r="HS47" s="150" t="str">
        <f>IF(Tbl.Kosten[[#This Row],[Pnr.]]=HS$7,Tbl.Kosten[[#This Row],[Te financieren]],"")</f>
        <v/>
      </c>
      <c r="HT47" s="150" t="str">
        <f>IF(Tbl.Kosten[[#This Row],[Pnr.]]=HT$7,Tbl.Kosten[[#This Row],[Te financieren]],"")</f>
        <v/>
      </c>
      <c r="HU47" s="150" t="str">
        <f>IF(Tbl.Kosten[[#This Row],[Pnr.]]=HU$7,Tbl.Kosten[[#This Row],[Te financieren]],"")</f>
        <v/>
      </c>
      <c r="HV47" s="150" t="str">
        <f>IF(Tbl.Kosten[[#This Row],[Pnr.]]=HV$7,Tbl.Kosten[[#This Row],[Te financieren]],"")</f>
        <v/>
      </c>
      <c r="HW47" s="150" t="str">
        <f>IF(Tbl.Kosten[[#This Row],[Pnr.]]=HW$7,Tbl.Kosten[[#This Row],[Te financieren]],"")</f>
        <v/>
      </c>
    </row>
    <row r="48" spans="2:231" x14ac:dyDescent="0.3">
      <c r="B48" s="134"/>
      <c r="C48" s="137"/>
      <c r="D48" s="136"/>
      <c r="E48" s="261"/>
      <c r="F48" s="135"/>
      <c r="G48" s="11" t="str">
        <f>IF(Tbl.Kosten[[#This Row],[Medewerker e/o 
functie]]&lt;&gt;"",_xlfn.XLOOKUP(Tbl.Kosten[[#This Row],[Medewerker e/o 
functie]],Tbl.Uurtarief[Medewerker en/of functie],Tbl.Uurtarief[Uurtarief],"",0,1),"")</f>
        <v/>
      </c>
      <c r="H48" s="121">
        <f>IFERROR(Tbl.Kosten[[#This Row],[Uren]]*Tbl.Kosten[[#This Row],[Uurtarief]],0)</f>
        <v>0</v>
      </c>
      <c r="I48" s="119" t="str">
        <f>IF(Tbl.Kosten[[#This Row],[Subtotaal uren]]&lt;&gt;0,_xlfn.XLOOKUP(Tbl.Kosten[[#This Row],[Medewerker e/o 
functie]],Tbl.Uurtarief[Medewerker en/of functie],Tbl.Uurtarief[Kostensoort arbeid],"",0,1),"")</f>
        <v/>
      </c>
      <c r="J48" s="137"/>
      <c r="K48" s="135"/>
      <c r="L48" s="139" t="str">
        <f>IF(Tbl.Kosten[[#This Row],[Activum]]&lt;&gt;"",_xlfn.XLOOKUP(Tbl.Kosten[[#This Row],[Activum]],Tbl.Afschrijvingskosten[Activum],Tbl.Afschrijvingskosten[Tarief per afschrijvings-eenheid],"",0,1),"")</f>
        <v/>
      </c>
      <c r="M48" s="122">
        <f>IFERROR(Tbl.Kosten[[#This Row],[Een-
heden]]*Tbl.Kosten[[#This Row],[Afschrijvings-
tarief]],0)</f>
        <v>0</v>
      </c>
      <c r="N48" s="122" t="str">
        <f>IF(Tbl.Kosten[[#This Row],[Subtotaal afschrijving]]&lt;&gt;0,Lijsten!$A$7,"")</f>
        <v/>
      </c>
      <c r="O48" s="140"/>
      <c r="P48" s="135"/>
      <c r="Q48" s="138"/>
      <c r="R48" s="122">
        <f>IFERROR(Tbl.Kosten[[#This Row],[Aantal]]*Tbl.Kosten[[#This Row],[Tarief]],0)</f>
        <v>0</v>
      </c>
      <c r="S48" s="8">
        <f>IFERROR(Tbl.Kosten[[#This Row],[Subtotaal overige kosten]]+Tbl.Kosten[[#This Row],[Subtotaal uren]]+Tbl.Kosten[[#This Row],[Subtotaal afschrijving]],0)</f>
        <v>0</v>
      </c>
      <c r="T48" s="8">
        <f>IFERROR(Tbl.Kosten[[#This Row],[Totaal kosten]]*Tbl.Kosten[[#This Row],[Subsidie%]],0)</f>
        <v>0</v>
      </c>
      <c r="U48" s="4" t="str" cm="1">
        <f t="array" ref="U48">IFERROR(_xlfn.IFS(Tbl.Kosten[[#This Row],[Subtotaal uren]]&lt;&gt;0,Tbl.Kosten[[#This Row],[Kostensoort arbeid]],Tbl.Kosten[[#This Row],[Subtotaal afschrijving]]&lt;&gt;0,Tbl.Kosten[[#This Row],[Kostensoort afschrijving]],Tbl.Kosten[[#This Row],[Subtotaal overige kosten]]&lt;&gt;0,Tbl.Kosten[[#This Row],[Kostensoort overig]]),"")</f>
        <v/>
      </c>
      <c r="V48" s="4" t="str">
        <f>IFERROR(_xlfn.XLOOKUP(Tbl.Kosten[[#This Row],[Activiteitencode]],Tbl.Activiteiten[Activiteitcode],Tbl.Activiteiten[Werkpakketcode],"",0,1),"")</f>
        <v/>
      </c>
      <c r="W48" s="4" t="str">
        <f>IFERROR(_xlfn.XLOOKUP(Tbl.Kosten[[#This Row],[Werkpakketcode]],Tbl.Werkpakketten[Werkpakketcode],Tbl.Werkpakketten[Subsidiabele activiteit],"",0,1),"")</f>
        <v/>
      </c>
      <c r="X48" s="12">
        <f>IFERROR(_xlfn.XLOOKUP(Tbl.Kosten[[#This Row],[Sanr.]],Tbl.Subsidiehoogte[SAnr.],Tbl.Subsidiehoogte[Sub. Percentage],0,0,1),0)</f>
        <v>0</v>
      </c>
      <c r="Y48" s="144" t="str">
        <f>IFERROR(_xlfn.XLOOKUP(Tbl.Kosten[[#This Row],[Partnercode]],Tbl.Projectpartners[Partnercode],Tbl.Projectpartners[PNr.],"",0,1),"")</f>
        <v>P1</v>
      </c>
      <c r="Z48" s="148">
        <f>IF(Tbl.Kosten[[#This Row],[Pnr.]]=Z$7,Tbl.Kosten[[#This Row],[Totaal kosten]],"")</f>
        <v>0</v>
      </c>
      <c r="AA48" s="148" t="str">
        <f>IF(Tbl.Kosten[[#This Row],[Pnr.]]=AA$7,Tbl.Kosten[[#This Row],[Totaal kosten]],"")</f>
        <v/>
      </c>
      <c r="AB48" s="148" t="str">
        <f>IF(Tbl.Kosten[[#This Row],[Pnr.]]=AB$7,Tbl.Kosten[[#This Row],[Totaal kosten]],"")</f>
        <v/>
      </c>
      <c r="AC48" s="148" t="str">
        <f>IF(Tbl.Kosten[[#This Row],[Pnr.]]=AC$7,Tbl.Kosten[[#This Row],[Totaal kosten]],"")</f>
        <v/>
      </c>
      <c r="AD48" s="148" t="str">
        <f>IF(Tbl.Kosten[[#This Row],[Pnr.]]=AD$7,Tbl.Kosten[[#This Row],[Totaal kosten]],"")</f>
        <v/>
      </c>
      <c r="AE48" s="148" t="str">
        <f>IF(Tbl.Kosten[[#This Row],[Pnr.]]=AE$7,Tbl.Kosten[[#This Row],[Totaal kosten]],"")</f>
        <v/>
      </c>
      <c r="AF48" s="148" t="str">
        <f>IF(Tbl.Kosten[[#This Row],[Pnr.]]=AF$7,Tbl.Kosten[[#This Row],[Totaal kosten]],"")</f>
        <v/>
      </c>
      <c r="AG48" s="148" t="str">
        <f>IF(Tbl.Kosten[[#This Row],[Pnr.]]=AG$7,Tbl.Kosten[[#This Row],[Totaal kosten]],"")</f>
        <v/>
      </c>
      <c r="AH48" s="148" t="str">
        <f>IF(Tbl.Kosten[[#This Row],[Pnr.]]=AH$7,Tbl.Kosten[[#This Row],[Totaal kosten]],"")</f>
        <v/>
      </c>
      <c r="AI48" s="148" t="str">
        <f>IF(Tbl.Kosten[[#This Row],[Pnr.]]=AI$7,Tbl.Kosten[[#This Row],[Totaal kosten]],"")</f>
        <v/>
      </c>
      <c r="AJ48" s="148" t="str">
        <f>IF(Tbl.Kosten[[#This Row],[Pnr.]]=AJ$7,Tbl.Kosten[[#This Row],[Totaal kosten]],"")</f>
        <v/>
      </c>
      <c r="AK48" s="148" t="str">
        <f>IF(Tbl.Kosten[[#This Row],[Pnr.]]=AK$7,Tbl.Kosten[[#This Row],[Totaal kosten]],"")</f>
        <v/>
      </c>
      <c r="AL48" s="148" t="str">
        <f>IF(Tbl.Kosten[[#This Row],[Pnr.]]=AL$7,Tbl.Kosten[[#This Row],[Totaal kosten]],"")</f>
        <v/>
      </c>
      <c r="AM48" s="148" t="str">
        <f>IF(Tbl.Kosten[[#This Row],[Pnr.]]=AM$7,Tbl.Kosten[[#This Row],[Totaal kosten]],"")</f>
        <v/>
      </c>
      <c r="AN48" s="148" t="str">
        <f>IF(Tbl.Kosten[[#This Row],[Pnr.]]=AN$7,Tbl.Kosten[[#This Row],[Totaal kosten]],"")</f>
        <v/>
      </c>
      <c r="AO48" s="148" t="str">
        <f>IF(Tbl.Kosten[[#This Row],[Pnr.]]=AO$7,Tbl.Kosten[[#This Row],[Totaal kosten]],"")</f>
        <v/>
      </c>
      <c r="AP48" s="148" t="str">
        <f>IF(Tbl.Kosten[[#This Row],[Pnr.]]=AP$7,Tbl.Kosten[[#This Row],[Totaal kosten]],"")</f>
        <v/>
      </c>
      <c r="AQ48" s="148" t="str">
        <f>IF(Tbl.Kosten[[#This Row],[Pnr.]]=AQ$7,Tbl.Kosten[[#This Row],[Totaal kosten]],"")</f>
        <v/>
      </c>
      <c r="AR48" s="148" t="str">
        <f>IF(Tbl.Kosten[[#This Row],[Pnr.]]=AR$7,Tbl.Kosten[[#This Row],[Totaal kosten]],"")</f>
        <v/>
      </c>
      <c r="AS48" s="148" t="str">
        <f>IF(Tbl.Kosten[[#This Row],[Pnr.]]=AS$7,Tbl.Kosten[[#This Row],[Totaal kosten]],"")</f>
        <v/>
      </c>
      <c r="AT48" s="148" t="str">
        <f>IF(Tbl.Kosten[[#This Row],[Pnr.]]=AT$7,Tbl.Kosten[[#This Row],[Totaal kosten]],"")</f>
        <v/>
      </c>
      <c r="AU48" s="148" t="str">
        <f>IF(Tbl.Kosten[[#This Row],[Pnr.]]=AU$7,Tbl.Kosten[[#This Row],[Totaal kosten]],"")</f>
        <v/>
      </c>
      <c r="AV48" s="148" t="str">
        <f>IF(Tbl.Kosten[[#This Row],[Pnr.]]=AV$7,Tbl.Kosten[[#This Row],[Totaal kosten]],"")</f>
        <v/>
      </c>
      <c r="AW48" s="148" t="str">
        <f>IF(Tbl.Kosten[[#This Row],[Pnr.]]=AW$7,Tbl.Kosten[[#This Row],[Totaal kosten]],"")</f>
        <v/>
      </c>
      <c r="AX48" s="148" t="str">
        <f>IF(Tbl.Kosten[[#This Row],[Pnr.]]=AX$7,Tbl.Kosten[[#This Row],[Totaal kosten]],"")</f>
        <v/>
      </c>
      <c r="AY48" s="148" t="str">
        <f>IF(Tbl.Kosten[[#This Row],[Pnr.]]=AY$7,Tbl.Kosten[[#This Row],[Totaal kosten]],"")</f>
        <v/>
      </c>
      <c r="AZ48" s="148" t="str">
        <f>IF(Tbl.Kosten[[#This Row],[Pnr.]]=AZ$7,Tbl.Kosten[[#This Row],[Totaal kosten]],"")</f>
        <v/>
      </c>
      <c r="BA48" s="148" t="str">
        <f>IF(Tbl.Kosten[[#This Row],[Pnr.]]=BA$7,Tbl.Kosten[[#This Row],[Totaal kosten]],"")</f>
        <v/>
      </c>
      <c r="BB48" s="148" t="str">
        <f>IF(Tbl.Kosten[[#This Row],[Pnr.]]=BB$7,Tbl.Kosten[[#This Row],[Totaal kosten]],"")</f>
        <v/>
      </c>
      <c r="BC48" s="148" t="str">
        <f>IF(Tbl.Kosten[[#This Row],[Pnr.]]=BC$7,Tbl.Kosten[[#This Row],[Totaal kosten]],"")</f>
        <v/>
      </c>
      <c r="BD48" s="148" t="str">
        <f>IF(Tbl.Kosten[[#This Row],[Pnr.]]=BD$7,Tbl.Kosten[[#This Row],[Totaal kosten]],"")</f>
        <v/>
      </c>
      <c r="BE48" s="148" t="str">
        <f>IF(Tbl.Kosten[[#This Row],[Pnr.]]=BE$7,Tbl.Kosten[[#This Row],[Totaal kosten]],"")</f>
        <v/>
      </c>
      <c r="BF48" s="148" t="str">
        <f>IF(Tbl.Kosten[[#This Row],[Pnr.]]=BF$7,Tbl.Kosten[[#This Row],[Totaal kosten]],"")</f>
        <v/>
      </c>
      <c r="BG48" s="148" t="str">
        <f>IF(Tbl.Kosten[[#This Row],[Pnr.]]=BG$7,Tbl.Kosten[[#This Row],[Totaal kosten]],"")</f>
        <v/>
      </c>
      <c r="BH48" s="148" t="str">
        <f>IF(Tbl.Kosten[[#This Row],[Pnr.]]=BH$7,Tbl.Kosten[[#This Row],[Totaal kosten]],"")</f>
        <v/>
      </c>
      <c r="BI48" s="148" t="str">
        <f>IF(Tbl.Kosten[[#This Row],[Pnr.]]=BI$7,Tbl.Kosten[[#This Row],[Totaal kosten]],"")</f>
        <v/>
      </c>
      <c r="BJ48" s="148" t="str">
        <f>IF(Tbl.Kosten[[#This Row],[Pnr.]]=BJ$7,Tbl.Kosten[[#This Row],[Totaal kosten]],"")</f>
        <v/>
      </c>
      <c r="BK48" s="148" t="str">
        <f>IF(Tbl.Kosten[[#This Row],[Pnr.]]=BK$7,Tbl.Kosten[[#This Row],[Totaal kosten]],"")</f>
        <v/>
      </c>
      <c r="BL48" s="148" t="str">
        <f>IF(Tbl.Kosten[[#This Row],[Pnr.]]=BL$7,Tbl.Kosten[[#This Row],[Totaal kosten]],"")</f>
        <v/>
      </c>
      <c r="BM48" s="148" t="str">
        <f>IF(Tbl.Kosten[[#This Row],[Pnr.]]=BM$7,Tbl.Kosten[[#This Row],[Totaal kosten]],"")</f>
        <v/>
      </c>
      <c r="BN48" s="148" t="str">
        <f>IF(Tbl.Kosten[[#This Row],[Pnr.]]=BN$7,Tbl.Kosten[[#This Row],[Totaal kosten]],"")</f>
        <v/>
      </c>
      <c r="BO48" s="148" t="str">
        <f>IF(Tbl.Kosten[[#This Row],[Pnr.]]=BO$7,Tbl.Kosten[[#This Row],[Totaal kosten]],"")</f>
        <v/>
      </c>
      <c r="BP48" s="148" t="str">
        <f>IF(Tbl.Kosten[[#This Row],[Pnr.]]=BP$7,Tbl.Kosten[[#This Row],[Totaal kosten]],"")</f>
        <v/>
      </c>
      <c r="BQ48" s="148" t="str">
        <f>IF(Tbl.Kosten[[#This Row],[Pnr.]]=BQ$7,Tbl.Kosten[[#This Row],[Totaal kosten]],"")</f>
        <v/>
      </c>
      <c r="BR48" s="148" t="str">
        <f>IF(Tbl.Kosten[[#This Row],[Pnr.]]=BR$7,Tbl.Kosten[[#This Row],[Totaal kosten]],"")</f>
        <v/>
      </c>
      <c r="BS48" s="148" t="str">
        <f>IF(Tbl.Kosten[[#This Row],[Pnr.]]=BS$7,Tbl.Kosten[[#This Row],[Totaal kosten]],"")</f>
        <v/>
      </c>
      <c r="BT48" s="148" t="str">
        <f>IF(Tbl.Kosten[[#This Row],[Pnr.]]=BT$7,Tbl.Kosten[[#This Row],[Totaal kosten]],"")</f>
        <v/>
      </c>
      <c r="BU48" s="148" t="str">
        <f>IF(Tbl.Kosten[[#This Row],[Pnr.]]=BU$7,Tbl.Kosten[[#This Row],[Totaal kosten]],"")</f>
        <v/>
      </c>
      <c r="BV48" s="148" t="str">
        <f>IF(Tbl.Kosten[[#This Row],[Pnr.]]=BV$7,Tbl.Kosten[[#This Row],[Totaal kosten]],"")</f>
        <v/>
      </c>
      <c r="BW48" s="148" t="str">
        <f>IF(Tbl.Kosten[[#This Row],[Pnr.]]=BW$7,Tbl.Kosten[[#This Row],[Totaal kosten]],"")</f>
        <v/>
      </c>
      <c r="BX48" s="148" t="str">
        <f>IFERROR(_xlfn.XLOOKUP(Tbl.Kosten[[#This Row],[Werkpakketcode]],Tbl.Werkpakketten[Werkpakketcode],Tbl.Werkpakketten[WPnr.],"",0,1),"")</f>
        <v/>
      </c>
      <c r="BY48" s="148" t="str">
        <f>IF(Tbl.Kosten[[#This Row],[WPnr.]]=BY$7,Tbl.Kosten[[#This Row],[Totaal kosten]],"")</f>
        <v/>
      </c>
      <c r="BZ48" s="148" t="str">
        <f>IF(Tbl.Kosten[[#This Row],[WPnr.]]=BZ$7,Tbl.Kosten[[#This Row],[Totaal kosten]],"")</f>
        <v/>
      </c>
      <c r="CA48" s="148" t="str">
        <f>IF(Tbl.Kosten[[#This Row],[WPnr.]]=CA$7,Tbl.Kosten[[#This Row],[Totaal kosten]],"")</f>
        <v/>
      </c>
      <c r="CB48" s="148" t="str">
        <f>IF(Tbl.Kosten[[#This Row],[WPnr.]]=CB$7,Tbl.Kosten[[#This Row],[Totaal kosten]],"")</f>
        <v/>
      </c>
      <c r="CC48" s="148" t="str">
        <f>IF(Tbl.Kosten[[#This Row],[WPnr.]]=CC$7,Tbl.Kosten[[#This Row],[Totaal kosten]],"")</f>
        <v/>
      </c>
      <c r="CD48" s="148" t="str">
        <f>IF(Tbl.Kosten[[#This Row],[WPnr.]]=CD$7,Tbl.Kosten[[#This Row],[Totaal kosten]],"")</f>
        <v/>
      </c>
      <c r="CE48" s="148" t="str">
        <f>IF(Tbl.Kosten[[#This Row],[WPnr.]]=CE$7,Tbl.Kosten[[#This Row],[Totaal kosten]],"")</f>
        <v/>
      </c>
      <c r="CF48" s="148" t="str">
        <f>IF(Tbl.Kosten[[#This Row],[WPnr.]]=CF$7,Tbl.Kosten[[#This Row],[Totaal kosten]],"")</f>
        <v/>
      </c>
      <c r="CG48" s="148" t="str">
        <f>IF(Tbl.Kosten[[#This Row],[WPnr.]]=CG$7,Tbl.Kosten[[#This Row],[Totaal kosten]],"")</f>
        <v/>
      </c>
      <c r="CH48" s="148" t="str">
        <f>IF(Tbl.Kosten[[#This Row],[WPnr.]]=CH$7,Tbl.Kosten[[#This Row],[Totaal kosten]],"")</f>
        <v/>
      </c>
      <c r="CI48" s="148" t="str">
        <f>IF(Tbl.Kosten[[#This Row],[WPnr.]]=CI$7,Tbl.Kosten[[#This Row],[Totaal kosten]],"")</f>
        <v/>
      </c>
      <c r="CJ48" s="148" t="str">
        <f>IF(Tbl.Kosten[[#This Row],[WPnr.]]=CJ$7,Tbl.Kosten[[#This Row],[Totaal kosten]],"")</f>
        <v/>
      </c>
      <c r="CK48" s="148" t="str">
        <f>IF(Tbl.Kosten[[#This Row],[WPnr.]]=CK$7,Tbl.Kosten[[#This Row],[Totaal kosten]],"")</f>
        <v/>
      </c>
      <c r="CL48" s="148" t="str">
        <f>IF(Tbl.Kosten[[#This Row],[WPnr.]]=CL$7,Tbl.Kosten[[#This Row],[Totaal kosten]],"")</f>
        <v/>
      </c>
      <c r="CM48" s="148" t="str">
        <f>IF(Tbl.Kosten[[#This Row],[WPnr.]]=CM$7,Tbl.Kosten[[#This Row],[Totaal kosten]],"")</f>
        <v/>
      </c>
      <c r="CN48" s="148" t="str">
        <f>IF(Tbl.Kosten[[#This Row],[WPnr.]]=CN$7,Tbl.Kosten[[#This Row],[Totaal kosten]],"")</f>
        <v/>
      </c>
      <c r="CO48" s="148" t="str">
        <f>IF(Tbl.Kosten[[#This Row],[WPnr.]]=CO$7,Tbl.Kosten[[#This Row],[Totaal kosten]],"")</f>
        <v/>
      </c>
      <c r="CP48" s="148" t="str">
        <f>IF(Tbl.Kosten[[#This Row],[WPnr.]]=CP$7,Tbl.Kosten[[#This Row],[Totaal kosten]],"")</f>
        <v/>
      </c>
      <c r="CQ48" s="148" t="str">
        <f>IF(Tbl.Kosten[[#This Row],[WPnr.]]=CQ$7,Tbl.Kosten[[#This Row],[Totaal kosten]],"")</f>
        <v/>
      </c>
      <c r="CR48" s="148" t="str">
        <f>IF(Tbl.Kosten[[#This Row],[WPnr.]]=CR$7,Tbl.Kosten[[#This Row],[Totaal kosten]],"")</f>
        <v/>
      </c>
      <c r="CS48" s="148" t="str">
        <f>IF(Tbl.Kosten[[#This Row],[WPnr.]]=CS$7,Tbl.Kosten[[#This Row],[Totaal kosten]],"")</f>
        <v/>
      </c>
      <c r="CT48" s="148" t="str">
        <f>IF(Tbl.Kosten[[#This Row],[WPnr.]]=CT$7,Tbl.Kosten[[#This Row],[Totaal kosten]],"")</f>
        <v/>
      </c>
      <c r="CU48" s="148" t="str">
        <f>IF(Tbl.Kosten[[#This Row],[WPnr.]]=CU$7,Tbl.Kosten[[#This Row],[Totaal kosten]],"")</f>
        <v/>
      </c>
      <c r="CV48" s="148" t="str">
        <f>IF(Tbl.Kosten[[#This Row],[WPnr.]]=CV$7,Tbl.Kosten[[#This Row],[Totaal kosten]],"")</f>
        <v/>
      </c>
      <c r="CW48" s="148" t="str">
        <f>IF(Tbl.Kosten[[#This Row],[WPnr.]]=CW$7,Tbl.Kosten[[#This Row],[Totaal kosten]],"")</f>
        <v/>
      </c>
      <c r="CX48" s="148" t="str">
        <f>IF(Tbl.Kosten[[#This Row],[WPnr.]]=CX$7,Tbl.Kosten[[#This Row],[Totaal kosten]],"")</f>
        <v/>
      </c>
      <c r="CY48" s="148" t="str">
        <f>IF(Tbl.Kosten[[#This Row],[WPnr.]]=CY$7,Tbl.Kosten[[#This Row],[Totaal kosten]],"")</f>
        <v/>
      </c>
      <c r="CZ48" s="148" t="str">
        <f>IF(Tbl.Kosten[[#This Row],[WPnr.]]=CZ$7,Tbl.Kosten[[#This Row],[Totaal kosten]],"")</f>
        <v/>
      </c>
      <c r="DA48" s="148" t="str">
        <f>IF(Tbl.Kosten[[#This Row],[WPnr.]]=DA$7,Tbl.Kosten[[#This Row],[Totaal kosten]],"")</f>
        <v/>
      </c>
      <c r="DB48" s="148" t="str">
        <f>IF(Tbl.Kosten[[#This Row],[WPnr.]]=DB$7,Tbl.Kosten[[#This Row],[Totaal kosten]],"")</f>
        <v/>
      </c>
      <c r="DC48" s="148" t="str">
        <f>IF(Tbl.Kosten[[#This Row],[WPnr.]]=DC$7,Tbl.Kosten[[#This Row],[Totaal kosten]],"")</f>
        <v/>
      </c>
      <c r="DD48" s="148" t="str">
        <f>IF(Tbl.Kosten[[#This Row],[WPnr.]]=DD$7,Tbl.Kosten[[#This Row],[Totaal kosten]],"")</f>
        <v/>
      </c>
      <c r="DE48" s="148" t="str">
        <f>IF(Tbl.Kosten[[#This Row],[WPnr.]]=DE$7,Tbl.Kosten[[#This Row],[Totaal kosten]],"")</f>
        <v/>
      </c>
      <c r="DF48" s="148" t="str">
        <f>IF(Tbl.Kosten[[#This Row],[WPnr.]]=DF$7,Tbl.Kosten[[#This Row],[Totaal kosten]],"")</f>
        <v/>
      </c>
      <c r="DG48" s="148" t="str">
        <f>IF(Tbl.Kosten[[#This Row],[WPnr.]]=DG$7,Tbl.Kosten[[#This Row],[Totaal kosten]],"")</f>
        <v/>
      </c>
      <c r="DH48" s="148" t="str">
        <f>IF(Tbl.Kosten[[#This Row],[WPnr.]]=DH$7,Tbl.Kosten[[#This Row],[Totaal kosten]],"")</f>
        <v/>
      </c>
      <c r="DI48" s="148" t="str">
        <f>IF(Tbl.Kosten[[#This Row],[WPnr.]]=DI$7,Tbl.Kosten[[#This Row],[Totaal kosten]],"")</f>
        <v/>
      </c>
      <c r="DJ48" s="148" t="str">
        <f>IF(Tbl.Kosten[[#This Row],[WPnr.]]=DJ$7,Tbl.Kosten[[#This Row],[Totaal kosten]],"")</f>
        <v/>
      </c>
      <c r="DK48" s="148" t="str">
        <f>IF(Tbl.Kosten[[#This Row],[WPnr.]]=DK$7,Tbl.Kosten[[#This Row],[Totaal kosten]],"")</f>
        <v/>
      </c>
      <c r="DL48" s="148" t="str">
        <f>IF(Tbl.Kosten[[#This Row],[WPnr.]]=DL$7,Tbl.Kosten[[#This Row],[Totaal kosten]],"")</f>
        <v/>
      </c>
      <c r="DM48" s="148" t="str">
        <f>IF(Tbl.Kosten[[#This Row],[WPnr.]]=DM$7,Tbl.Kosten[[#This Row],[Totaal kosten]],"")</f>
        <v/>
      </c>
      <c r="DN48" s="148" t="str">
        <f>IF(Tbl.Kosten[[#This Row],[WPnr.]]=DN$7,Tbl.Kosten[[#This Row],[Totaal kosten]],"")</f>
        <v/>
      </c>
      <c r="DO48" s="148" t="str">
        <f>IF(Tbl.Kosten[[#This Row],[WPnr.]]=DO$7,Tbl.Kosten[[#This Row],[Totaal kosten]],"")</f>
        <v/>
      </c>
      <c r="DP48" s="148" t="str">
        <f>IF(Tbl.Kosten[[#This Row],[WPnr.]]=DP$7,Tbl.Kosten[[#This Row],[Totaal kosten]],"")</f>
        <v/>
      </c>
      <c r="DQ48" s="148" t="str">
        <f>IF(Tbl.Kosten[[#This Row],[WPnr.]]=DQ$7,Tbl.Kosten[[#This Row],[Totaal kosten]],"")</f>
        <v/>
      </c>
      <c r="DR48" s="148" t="str">
        <f>IF(Tbl.Kosten[[#This Row],[WPnr.]]=DR$7,Tbl.Kosten[[#This Row],[Totaal kosten]],"")</f>
        <v/>
      </c>
      <c r="DS48" s="148" t="str">
        <f>IF(Tbl.Kosten[[#This Row],[WPnr.]]=DS$7,Tbl.Kosten[[#This Row],[Totaal kosten]],"")</f>
        <v/>
      </c>
      <c r="DT48" s="148" t="str">
        <f>IF(Tbl.Kosten[[#This Row],[WPnr.]]=DT$7,Tbl.Kosten[[#This Row],[Totaal kosten]],"")</f>
        <v/>
      </c>
      <c r="DU48" s="148" t="str">
        <f>IF(Tbl.Kosten[[#This Row],[WPnr.]]=DU$7,Tbl.Kosten[[#This Row],[Totaal kosten]],"")</f>
        <v/>
      </c>
      <c r="DV48" s="148" t="str">
        <f>IF(Tbl.Kosten[[#This Row],[WPnr.]]=DV$7,Tbl.Kosten[[#This Row],[Totaal kosten]],"")</f>
        <v/>
      </c>
      <c r="DW48" s="150" t="str">
        <f>IFERROR(_xlfn.XLOOKUP(Tbl.Kosten[[#This Row],[Kostensoort]],Tbl.Kostensoorten[Kostensoorten],Tbl.Kostensoorten[KSnr.],"",0,1),"")</f>
        <v/>
      </c>
      <c r="DX48" s="150" t="str">
        <f>IF(Tbl.Kosten[[#This Row],[KSnr.]]=DX$7,Tbl.Kosten[[#This Row],[Totaal kosten]],"")</f>
        <v/>
      </c>
      <c r="DY48" s="150" t="str">
        <f>IF(Tbl.Kosten[[#This Row],[KSnr.]]=DY$7,Tbl.Kosten[[#This Row],[Totaal kosten]],"")</f>
        <v/>
      </c>
      <c r="DZ48" s="150" t="str">
        <f>IF(Tbl.Kosten[[#This Row],[KSnr.]]=DZ$7,Tbl.Kosten[[#This Row],[Totaal kosten]],"")</f>
        <v/>
      </c>
      <c r="EA48" s="150" t="str">
        <f>IF(Tbl.Kosten[[#This Row],[KSnr.]]=EA$7,Tbl.Kosten[[#This Row],[Totaal kosten]],"")</f>
        <v/>
      </c>
      <c r="EB48" s="150" t="str">
        <f>IF(Tbl.Kosten[[#This Row],[KSnr.]]=EB$7,Tbl.Kosten[[#This Row],[Totaal kosten]],"")</f>
        <v/>
      </c>
      <c r="EC48" s="150" t="str">
        <f>IF(Tbl.Kosten[[#This Row],[KSnr.]]=EC$7,Tbl.Kosten[[#This Row],[Totaal kosten]],"")</f>
        <v/>
      </c>
      <c r="ED48" s="150" t="str">
        <f>IF(Tbl.Kosten[[#This Row],[KSnr.]]=ED$7,Tbl.Kosten[[#This Row],[Totaal kosten]],"")</f>
        <v/>
      </c>
      <c r="EE48" s="150" t="str">
        <f>IF(Tbl.Kosten[[#This Row],[KSnr.]]=EE$7,Tbl.Kosten[[#This Row],[Totaal kosten]],"")</f>
        <v/>
      </c>
      <c r="EF48" s="150" t="str">
        <f>IF(Tbl.Kosten[[#This Row],[KSnr.]]=EF$7,Tbl.Kosten[[#This Row],[Totaal kosten]],"")</f>
        <v/>
      </c>
      <c r="EG48" s="150" t="str">
        <f>IF(Tbl.Kosten[[#This Row],[KSnr.]]=EG$7,Tbl.Kosten[[#This Row],[Totaal kosten]],"")</f>
        <v/>
      </c>
      <c r="EH48" s="150" t="str">
        <f>IF(Tbl.Kosten[[#This Row],[KSnr.]]=EH$7,Tbl.Kosten[[#This Row],[Totaal kosten]],"")</f>
        <v/>
      </c>
      <c r="EI48" s="150" t="str">
        <f>IF(Tbl.Kosten[[#This Row],[KSnr.]]=EI$7,Tbl.Kosten[[#This Row],[Totaal kosten]],"")</f>
        <v/>
      </c>
      <c r="EJ48" s="150" t="str">
        <f>IF(Tbl.Kosten[[#This Row],[KSnr.]]=EJ$7,Tbl.Kosten[[#This Row],[Totaal kosten]],"")</f>
        <v/>
      </c>
      <c r="EK48" s="150" t="str">
        <f>IF(Tbl.Kosten[[#This Row],[KSnr.]]=EK$7,Tbl.Kosten[[#This Row],[Totaal kosten]],"")</f>
        <v/>
      </c>
      <c r="EL48" s="150" t="str">
        <f>IF(Tbl.Kosten[[#This Row],[KSnr.]]=EL$7,Tbl.Kosten[[#This Row],[Totaal kosten]],"")</f>
        <v/>
      </c>
      <c r="EM48" s="150" t="str">
        <f>IF(Tbl.Kosten[[#This Row],[KSnr.]]=EM$7,Tbl.Kosten[[#This Row],[Totaal kosten]],"")</f>
        <v/>
      </c>
      <c r="EN48" s="150" t="str">
        <f>IF(Tbl.Kosten[[#This Row],[KSnr.]]=EN$7,Tbl.Kosten[[#This Row],[Totaal kosten]],"")</f>
        <v/>
      </c>
      <c r="EO48" s="150" t="str">
        <f>IF(Tbl.Kosten[[#This Row],[KSnr.]]=EO$7,Tbl.Kosten[[#This Row],[Totaal kosten]],"")</f>
        <v/>
      </c>
      <c r="EP48" s="150" t="str">
        <f>IF(Tbl.Kosten[[#This Row],[KSnr.]]=EP$7,Tbl.Kosten[[#This Row],[Totaal kosten]],"")</f>
        <v/>
      </c>
      <c r="EQ48" s="150" t="str">
        <f>IF(Tbl.Kosten[[#This Row],[KSnr.]]=EQ$7,Tbl.Kosten[[#This Row],[Totaal kosten]],"")</f>
        <v/>
      </c>
      <c r="ER48" s="144" t="str">
        <f>IFERROR(_xlfn.XLOOKUP(Tbl.Kosten[[#This Row],[Subsidieactiviteit]],Tbl.Subsidiehoogte[Subsidieactiviteit],Tbl.Subsidiehoogte[SAnr.],"",0,1),"")</f>
        <v/>
      </c>
      <c r="ES48" s="150" t="str">
        <f>IF(Tbl.Kosten[[#This Row],[Sanr.]]=ES$7,Tbl.Kosten[[#This Row],[Totaal kosten]],"")</f>
        <v/>
      </c>
      <c r="ET48" s="150" t="str">
        <f>IF(Tbl.Kosten[[#This Row],[Sanr.]]=ET$7,Tbl.Kosten[[#This Row],[Totaal kosten]],"")</f>
        <v/>
      </c>
      <c r="EU48" s="150" t="str">
        <f>IF(Tbl.Kosten[[#This Row],[Sanr.]]=EU$7,Tbl.Kosten[[#This Row],[Totaal kosten]],"")</f>
        <v/>
      </c>
      <c r="EV48" s="150" t="str">
        <f>IF(Tbl.Kosten[[#This Row],[Sanr.]]=EV$7,Tbl.Kosten[[#This Row],[Totaal kosten]],"")</f>
        <v/>
      </c>
      <c r="EW48" s="150" t="str">
        <f>IF(Tbl.Kosten[[#This Row],[Sanr.]]=EW$7,Tbl.Kosten[[#This Row],[Totaal kosten]],"")</f>
        <v/>
      </c>
      <c r="EX48" s="150" t="str">
        <f>IF(Tbl.Kosten[[#This Row],[Sanr.]]=EX$7,Tbl.Kosten[[#This Row],[Totaal kosten]],"")</f>
        <v/>
      </c>
      <c r="EY48" s="150" t="str">
        <f>IF(Tbl.Kosten[[#This Row],[Sanr.]]=EY$7,Tbl.Kosten[[#This Row],[Totaal kosten]],"")</f>
        <v/>
      </c>
      <c r="EZ48" s="150" t="str">
        <f>IF(Tbl.Kosten[[#This Row],[Sanr.]]=EZ$7,Tbl.Kosten[[#This Row],[Totaal kosten]],"")</f>
        <v/>
      </c>
      <c r="FA48" s="150" t="str">
        <f>IF(Tbl.Kosten[[#This Row],[Sanr.]]=FA$7,Tbl.Kosten[[#This Row],[Totaal kosten]],"")</f>
        <v/>
      </c>
      <c r="FB48" s="150" t="str">
        <f>IF(Tbl.Kosten[[#This Row],[Sanr.]]=FB$7,Tbl.Kosten[[#This Row],[Totaal kosten]],"")</f>
        <v/>
      </c>
      <c r="FC48" s="150" t="str">
        <f>IF(Tbl.Kosten[[#This Row],[Sanr.]]=FC$7,Tbl.Kosten[[#This Row],[Totaal kosten]],"")</f>
        <v/>
      </c>
      <c r="FD48" s="150" t="str">
        <f>IF(Tbl.Kosten[[#This Row],[Sanr.]]=FD$7,Tbl.Kosten[[#This Row],[Totaal kosten]],"")</f>
        <v/>
      </c>
      <c r="FE48" s="150" t="str">
        <f>IF(Tbl.Kosten[[#This Row],[Sanr.]]=FE$7,Tbl.Kosten[[#This Row],[Totaal kosten]],"")</f>
        <v/>
      </c>
      <c r="FF48" s="150" t="str">
        <f>IF(Tbl.Kosten[[#This Row],[Sanr.]]=FF$7,Tbl.Kosten[[#This Row],[Totaal kosten]],"")</f>
        <v/>
      </c>
      <c r="FG48" s="150" t="str">
        <f>IF(Tbl.Kosten[[#This Row],[Sanr.]]=FG$7,Tbl.Kosten[[#This Row],[Totaal kosten]],"")</f>
        <v/>
      </c>
      <c r="FH48" s="150" t="str">
        <f>IF(Tbl.Kosten[[#This Row],[Sanr.]]=FH$7,Tbl.Kosten[[#This Row],[Totaal kosten]],"")</f>
        <v/>
      </c>
      <c r="FI48" s="150" t="str">
        <f>IF(Tbl.Kosten[[#This Row],[Sanr.]]=FI$7,Tbl.Kosten[[#This Row],[Totaal kosten]],"")</f>
        <v/>
      </c>
      <c r="FJ48" s="150" t="str">
        <f>IF(Tbl.Kosten[[#This Row],[Sanr.]]=FJ$7,Tbl.Kosten[[#This Row],[Totaal kosten]],"")</f>
        <v/>
      </c>
      <c r="FK48" s="150" t="str">
        <f>IF(Tbl.Kosten[[#This Row],[Sanr.]]=FK$7,Tbl.Kosten[[#This Row],[Totaal kosten]],"")</f>
        <v/>
      </c>
      <c r="FL48" s="150" t="str">
        <f>IF(Tbl.Kosten[[#This Row],[Sanr.]]=FL$7,Tbl.Kosten[[#This Row],[Totaal kosten]],"")</f>
        <v/>
      </c>
      <c r="FM48" s="150" t="str">
        <f>IF(Tbl.Kosten[[#This Row],[Sanr.]]=FM$7,Tbl.Kosten[[#This Row],[Totaal kosten]],"")</f>
        <v/>
      </c>
      <c r="FN48" s="150" t="str">
        <f>IF(Tbl.Kosten[[#This Row],[Sanr.]]=FN$7,Tbl.Kosten[[#This Row],[Totaal kosten]],"")</f>
        <v/>
      </c>
      <c r="FO48" s="150" t="str">
        <f>IF(Tbl.Kosten[[#This Row],[Sanr.]]=FO$7,Tbl.Kosten[[#This Row],[Totaal kosten]],"")</f>
        <v/>
      </c>
      <c r="FP48" s="150" t="str">
        <f>IF(Tbl.Kosten[[#This Row],[Sanr.]]=FP$7,Tbl.Kosten[[#This Row],[Totaal kosten]],"")</f>
        <v/>
      </c>
      <c r="FQ48" s="150" t="str">
        <f>IF(Tbl.Kosten[[#This Row],[Sanr.]]=FQ$7,Tbl.Kosten[[#This Row],[Totaal kosten]],"")</f>
        <v/>
      </c>
      <c r="FR48" s="150" t="str">
        <f>IF(Tbl.Kosten[[#This Row],[Sanr.]]=FR$7,Tbl.Kosten[[#This Row],[Totaal kosten]],"")</f>
        <v/>
      </c>
      <c r="FS48" s="150" t="str">
        <f>IF(Tbl.Kosten[[#This Row],[Sanr.]]=FS$7,Tbl.Kosten[[#This Row],[Totaal kosten]],"")</f>
        <v/>
      </c>
      <c r="FT48" s="150" t="str">
        <f>IF(Tbl.Kosten[[#This Row],[Sanr.]]=FT$7,Tbl.Kosten[[#This Row],[Totaal kosten]],"")</f>
        <v/>
      </c>
      <c r="FU48" s="150" t="str">
        <f>IF(Tbl.Kosten[[#This Row],[Sanr.]]=FU$7,Tbl.Kosten[[#This Row],[Totaal kosten]],"")</f>
        <v/>
      </c>
      <c r="FV48" s="150" t="str">
        <f>IF(Tbl.Kosten[[#This Row],[Sanr.]]=FV$7,Tbl.Kosten[[#This Row],[Totaal kosten]],"")</f>
        <v/>
      </c>
      <c r="FW48" s="150" t="str">
        <f>IFERROR(_xlfn.XLOOKUP(Tbl.Kosten[[#This Row],[Activiteitencode]],Tbl.Activiteiten[Activiteitcode],Tbl.Activiteiten[Anr.],"",0,1),"")</f>
        <v/>
      </c>
      <c r="FX48" s="169" t="str">
        <f>_xlfn.CONCAT(Tbl.Kosten[[#This Row],[Pnr.]],Tbl.Kosten[[#This Row],[Sanr.]])</f>
        <v>P1</v>
      </c>
      <c r="FY48" s="150">
        <f>Tbl.Kosten[[#This Row],[Totaal kosten]]-Tbl.Kosten[[#This Row],[Subsidie]]</f>
        <v>0</v>
      </c>
      <c r="FZ48" s="150">
        <f>IF(Tbl.Kosten[[#This Row],[Pnr.]]=FZ$7,Tbl.Kosten[[#This Row],[Te financieren]],"")</f>
        <v>0</v>
      </c>
      <c r="GA48" s="150" t="str">
        <f>IF(Tbl.Kosten[[#This Row],[Pnr.]]=GA$7,Tbl.Kosten[[#This Row],[Te financieren]],"")</f>
        <v/>
      </c>
      <c r="GB48" s="150" t="str">
        <f>IF(Tbl.Kosten[[#This Row],[Pnr.]]=GB$7,Tbl.Kosten[[#This Row],[Te financieren]],"")</f>
        <v/>
      </c>
      <c r="GC48" s="150" t="str">
        <f>IF(Tbl.Kosten[[#This Row],[Pnr.]]=GC$7,Tbl.Kosten[[#This Row],[Te financieren]],"")</f>
        <v/>
      </c>
      <c r="GD48" s="150" t="str">
        <f>IF(Tbl.Kosten[[#This Row],[Pnr.]]=GD$7,Tbl.Kosten[[#This Row],[Te financieren]],"")</f>
        <v/>
      </c>
      <c r="GE48" s="150" t="str">
        <f>IF(Tbl.Kosten[[#This Row],[Pnr.]]=GE$7,Tbl.Kosten[[#This Row],[Te financieren]],"")</f>
        <v/>
      </c>
      <c r="GF48" s="150" t="str">
        <f>IF(Tbl.Kosten[[#This Row],[Pnr.]]=GF$7,Tbl.Kosten[[#This Row],[Te financieren]],"")</f>
        <v/>
      </c>
      <c r="GG48" s="150" t="str">
        <f>IF(Tbl.Kosten[[#This Row],[Pnr.]]=GG$7,Tbl.Kosten[[#This Row],[Te financieren]],"")</f>
        <v/>
      </c>
      <c r="GH48" s="150" t="str">
        <f>IF(Tbl.Kosten[[#This Row],[Pnr.]]=GH$7,Tbl.Kosten[[#This Row],[Te financieren]],"")</f>
        <v/>
      </c>
      <c r="GI48" s="150" t="str">
        <f>IF(Tbl.Kosten[[#This Row],[Pnr.]]=GI$7,Tbl.Kosten[[#This Row],[Te financieren]],"")</f>
        <v/>
      </c>
      <c r="GJ48" s="150" t="str">
        <f>IF(Tbl.Kosten[[#This Row],[Pnr.]]=GJ$7,Tbl.Kosten[[#This Row],[Te financieren]],"")</f>
        <v/>
      </c>
      <c r="GK48" s="150" t="str">
        <f>IF(Tbl.Kosten[[#This Row],[Pnr.]]=GK$7,Tbl.Kosten[[#This Row],[Te financieren]],"")</f>
        <v/>
      </c>
      <c r="GL48" s="150" t="str">
        <f>IF(Tbl.Kosten[[#This Row],[Pnr.]]=GL$7,Tbl.Kosten[[#This Row],[Te financieren]],"")</f>
        <v/>
      </c>
      <c r="GM48" s="150" t="str">
        <f>IF(Tbl.Kosten[[#This Row],[Pnr.]]=GM$7,Tbl.Kosten[[#This Row],[Te financieren]],"")</f>
        <v/>
      </c>
      <c r="GN48" s="150" t="str">
        <f>IF(Tbl.Kosten[[#This Row],[Pnr.]]=GN$7,Tbl.Kosten[[#This Row],[Te financieren]],"")</f>
        <v/>
      </c>
      <c r="GO48" s="150" t="str">
        <f>IF(Tbl.Kosten[[#This Row],[Pnr.]]=GO$7,Tbl.Kosten[[#This Row],[Te financieren]],"")</f>
        <v/>
      </c>
      <c r="GP48" s="150" t="str">
        <f>IF(Tbl.Kosten[[#This Row],[Pnr.]]=GP$7,Tbl.Kosten[[#This Row],[Te financieren]],"")</f>
        <v/>
      </c>
      <c r="GQ48" s="150" t="str">
        <f>IF(Tbl.Kosten[[#This Row],[Pnr.]]=GQ$7,Tbl.Kosten[[#This Row],[Te financieren]],"")</f>
        <v/>
      </c>
      <c r="GR48" s="150" t="str">
        <f>IF(Tbl.Kosten[[#This Row],[Pnr.]]=GR$7,Tbl.Kosten[[#This Row],[Te financieren]],"")</f>
        <v/>
      </c>
      <c r="GS48" s="150" t="str">
        <f>IF(Tbl.Kosten[[#This Row],[Pnr.]]=GS$7,Tbl.Kosten[[#This Row],[Te financieren]],"")</f>
        <v/>
      </c>
      <c r="GT48" s="150" t="str">
        <f>IF(Tbl.Kosten[[#This Row],[Pnr.]]=GT$7,Tbl.Kosten[[#This Row],[Te financieren]],"")</f>
        <v/>
      </c>
      <c r="GU48" s="150" t="str">
        <f>IF(Tbl.Kosten[[#This Row],[Pnr.]]=GU$7,Tbl.Kosten[[#This Row],[Te financieren]],"")</f>
        <v/>
      </c>
      <c r="GV48" s="150" t="str">
        <f>IF(Tbl.Kosten[[#This Row],[Pnr.]]=GV$7,Tbl.Kosten[[#This Row],[Te financieren]],"")</f>
        <v/>
      </c>
      <c r="GW48" s="150" t="str">
        <f>IF(Tbl.Kosten[[#This Row],[Pnr.]]=GW$7,Tbl.Kosten[[#This Row],[Te financieren]],"")</f>
        <v/>
      </c>
      <c r="GX48" s="150" t="str">
        <f>IF(Tbl.Kosten[[#This Row],[Pnr.]]=GX$7,Tbl.Kosten[[#This Row],[Te financieren]],"")</f>
        <v/>
      </c>
      <c r="GY48" s="150" t="str">
        <f>IF(Tbl.Kosten[[#This Row],[Pnr.]]=GY$7,Tbl.Kosten[[#This Row],[Te financieren]],"")</f>
        <v/>
      </c>
      <c r="GZ48" s="150" t="str">
        <f>IF(Tbl.Kosten[[#This Row],[Pnr.]]=GZ$7,Tbl.Kosten[[#This Row],[Te financieren]],"")</f>
        <v/>
      </c>
      <c r="HA48" s="150" t="str">
        <f>IF(Tbl.Kosten[[#This Row],[Pnr.]]=HA$7,Tbl.Kosten[[#This Row],[Te financieren]],"")</f>
        <v/>
      </c>
      <c r="HB48" s="150" t="str">
        <f>IF(Tbl.Kosten[[#This Row],[Pnr.]]=HB$7,Tbl.Kosten[[#This Row],[Te financieren]],"")</f>
        <v/>
      </c>
      <c r="HC48" s="150" t="str">
        <f>IF(Tbl.Kosten[[#This Row],[Pnr.]]=HC$7,Tbl.Kosten[[#This Row],[Te financieren]],"")</f>
        <v/>
      </c>
      <c r="HD48" s="150" t="str">
        <f>IF(Tbl.Kosten[[#This Row],[Pnr.]]=HD$7,Tbl.Kosten[[#This Row],[Te financieren]],"")</f>
        <v/>
      </c>
      <c r="HE48" s="150" t="str">
        <f>IF(Tbl.Kosten[[#This Row],[Pnr.]]=HE$7,Tbl.Kosten[[#This Row],[Te financieren]],"")</f>
        <v/>
      </c>
      <c r="HF48" s="150" t="str">
        <f>IF(Tbl.Kosten[[#This Row],[Pnr.]]=HF$7,Tbl.Kosten[[#This Row],[Te financieren]],"")</f>
        <v/>
      </c>
      <c r="HG48" s="150" t="str">
        <f>IF(Tbl.Kosten[[#This Row],[Pnr.]]=HG$7,Tbl.Kosten[[#This Row],[Te financieren]],"")</f>
        <v/>
      </c>
      <c r="HH48" s="150" t="str">
        <f>IF(Tbl.Kosten[[#This Row],[Pnr.]]=HH$7,Tbl.Kosten[[#This Row],[Te financieren]],"")</f>
        <v/>
      </c>
      <c r="HI48" s="150" t="str">
        <f>IF(Tbl.Kosten[[#This Row],[Pnr.]]=HI$7,Tbl.Kosten[[#This Row],[Te financieren]],"")</f>
        <v/>
      </c>
      <c r="HJ48" s="150" t="str">
        <f>IF(Tbl.Kosten[[#This Row],[Pnr.]]=HJ$7,Tbl.Kosten[[#This Row],[Te financieren]],"")</f>
        <v/>
      </c>
      <c r="HK48" s="150" t="str">
        <f>IF(Tbl.Kosten[[#This Row],[Pnr.]]=HK$7,Tbl.Kosten[[#This Row],[Te financieren]],"")</f>
        <v/>
      </c>
      <c r="HL48" s="150" t="str">
        <f>IF(Tbl.Kosten[[#This Row],[Pnr.]]=HL$7,Tbl.Kosten[[#This Row],[Te financieren]],"")</f>
        <v/>
      </c>
      <c r="HM48" s="150" t="str">
        <f>IF(Tbl.Kosten[[#This Row],[Pnr.]]=HM$7,Tbl.Kosten[[#This Row],[Te financieren]],"")</f>
        <v/>
      </c>
      <c r="HN48" s="150" t="str">
        <f>IF(Tbl.Kosten[[#This Row],[Pnr.]]=HN$7,Tbl.Kosten[[#This Row],[Te financieren]],"")</f>
        <v/>
      </c>
      <c r="HO48" s="150" t="str">
        <f>IF(Tbl.Kosten[[#This Row],[Pnr.]]=HO$7,Tbl.Kosten[[#This Row],[Te financieren]],"")</f>
        <v/>
      </c>
      <c r="HP48" s="150" t="str">
        <f>IF(Tbl.Kosten[[#This Row],[Pnr.]]=HP$7,Tbl.Kosten[[#This Row],[Te financieren]],"")</f>
        <v/>
      </c>
      <c r="HQ48" s="150" t="str">
        <f>IF(Tbl.Kosten[[#This Row],[Pnr.]]=HQ$7,Tbl.Kosten[[#This Row],[Te financieren]],"")</f>
        <v/>
      </c>
      <c r="HR48" s="150" t="str">
        <f>IF(Tbl.Kosten[[#This Row],[Pnr.]]=HR$7,Tbl.Kosten[[#This Row],[Te financieren]],"")</f>
        <v/>
      </c>
      <c r="HS48" s="150" t="str">
        <f>IF(Tbl.Kosten[[#This Row],[Pnr.]]=HS$7,Tbl.Kosten[[#This Row],[Te financieren]],"")</f>
        <v/>
      </c>
      <c r="HT48" s="150" t="str">
        <f>IF(Tbl.Kosten[[#This Row],[Pnr.]]=HT$7,Tbl.Kosten[[#This Row],[Te financieren]],"")</f>
        <v/>
      </c>
      <c r="HU48" s="150" t="str">
        <f>IF(Tbl.Kosten[[#This Row],[Pnr.]]=HU$7,Tbl.Kosten[[#This Row],[Te financieren]],"")</f>
        <v/>
      </c>
      <c r="HV48" s="150" t="str">
        <f>IF(Tbl.Kosten[[#This Row],[Pnr.]]=HV$7,Tbl.Kosten[[#This Row],[Te financieren]],"")</f>
        <v/>
      </c>
      <c r="HW48" s="150" t="str">
        <f>IF(Tbl.Kosten[[#This Row],[Pnr.]]=HW$7,Tbl.Kosten[[#This Row],[Te financieren]],"")</f>
        <v/>
      </c>
    </row>
    <row r="49" spans="2:231" x14ac:dyDescent="0.3">
      <c r="B49" s="134"/>
      <c r="C49" s="137"/>
      <c r="D49" s="136"/>
      <c r="E49" s="261"/>
      <c r="F49" s="135"/>
      <c r="G49" s="11" t="str">
        <f>IF(Tbl.Kosten[[#This Row],[Medewerker e/o 
functie]]&lt;&gt;"",_xlfn.XLOOKUP(Tbl.Kosten[[#This Row],[Medewerker e/o 
functie]],Tbl.Uurtarief[Medewerker en/of functie],Tbl.Uurtarief[Uurtarief],"",0,1),"")</f>
        <v/>
      </c>
      <c r="H49" s="121">
        <f>IFERROR(Tbl.Kosten[[#This Row],[Uren]]*Tbl.Kosten[[#This Row],[Uurtarief]],0)</f>
        <v>0</v>
      </c>
      <c r="I49" s="119" t="str">
        <f>IF(Tbl.Kosten[[#This Row],[Subtotaal uren]]&lt;&gt;0,_xlfn.XLOOKUP(Tbl.Kosten[[#This Row],[Medewerker e/o 
functie]],Tbl.Uurtarief[Medewerker en/of functie],Tbl.Uurtarief[Kostensoort arbeid],"",0,1),"")</f>
        <v/>
      </c>
      <c r="J49" s="137"/>
      <c r="K49" s="135"/>
      <c r="L49" s="139" t="str">
        <f>IF(Tbl.Kosten[[#This Row],[Activum]]&lt;&gt;"",_xlfn.XLOOKUP(Tbl.Kosten[[#This Row],[Activum]],Tbl.Afschrijvingskosten[Activum],Tbl.Afschrijvingskosten[Tarief per afschrijvings-eenheid],"",0,1),"")</f>
        <v/>
      </c>
      <c r="M49" s="122">
        <f>IFERROR(Tbl.Kosten[[#This Row],[Een-
heden]]*Tbl.Kosten[[#This Row],[Afschrijvings-
tarief]],0)</f>
        <v>0</v>
      </c>
      <c r="N49" s="122" t="str">
        <f>IF(Tbl.Kosten[[#This Row],[Subtotaal afschrijving]]&lt;&gt;0,Lijsten!$A$7,"")</f>
        <v/>
      </c>
      <c r="O49" s="140"/>
      <c r="P49" s="135"/>
      <c r="Q49" s="138"/>
      <c r="R49" s="122">
        <f>IFERROR(Tbl.Kosten[[#This Row],[Aantal]]*Tbl.Kosten[[#This Row],[Tarief]],0)</f>
        <v>0</v>
      </c>
      <c r="S49" s="8">
        <f>IFERROR(Tbl.Kosten[[#This Row],[Subtotaal overige kosten]]+Tbl.Kosten[[#This Row],[Subtotaal uren]]+Tbl.Kosten[[#This Row],[Subtotaal afschrijving]],0)</f>
        <v>0</v>
      </c>
      <c r="T49" s="8">
        <f>IFERROR(Tbl.Kosten[[#This Row],[Totaal kosten]]*Tbl.Kosten[[#This Row],[Subsidie%]],0)</f>
        <v>0</v>
      </c>
      <c r="U49" s="4" t="str" cm="1">
        <f t="array" ref="U49">IFERROR(_xlfn.IFS(Tbl.Kosten[[#This Row],[Subtotaal uren]]&lt;&gt;0,Tbl.Kosten[[#This Row],[Kostensoort arbeid]],Tbl.Kosten[[#This Row],[Subtotaal afschrijving]]&lt;&gt;0,Tbl.Kosten[[#This Row],[Kostensoort afschrijving]],Tbl.Kosten[[#This Row],[Subtotaal overige kosten]]&lt;&gt;0,Tbl.Kosten[[#This Row],[Kostensoort overig]]),"")</f>
        <v/>
      </c>
      <c r="V49" s="4" t="str">
        <f>IFERROR(_xlfn.XLOOKUP(Tbl.Kosten[[#This Row],[Activiteitencode]],Tbl.Activiteiten[Activiteitcode],Tbl.Activiteiten[Werkpakketcode],"",0,1),"")</f>
        <v/>
      </c>
      <c r="W49" s="4" t="str">
        <f>IFERROR(_xlfn.XLOOKUP(Tbl.Kosten[[#This Row],[Werkpakketcode]],Tbl.Werkpakketten[Werkpakketcode],Tbl.Werkpakketten[Subsidiabele activiteit],"",0,1),"")</f>
        <v/>
      </c>
      <c r="X49" s="12">
        <f>IFERROR(_xlfn.XLOOKUP(Tbl.Kosten[[#This Row],[Sanr.]],Tbl.Subsidiehoogte[SAnr.],Tbl.Subsidiehoogte[Sub. Percentage],0,0,1),0)</f>
        <v>0</v>
      </c>
      <c r="Y49" s="144" t="str">
        <f>IFERROR(_xlfn.XLOOKUP(Tbl.Kosten[[#This Row],[Partnercode]],Tbl.Projectpartners[Partnercode],Tbl.Projectpartners[PNr.],"",0,1),"")</f>
        <v>P1</v>
      </c>
      <c r="Z49" s="148">
        <f>IF(Tbl.Kosten[[#This Row],[Pnr.]]=Z$7,Tbl.Kosten[[#This Row],[Totaal kosten]],"")</f>
        <v>0</v>
      </c>
      <c r="AA49" s="148" t="str">
        <f>IF(Tbl.Kosten[[#This Row],[Pnr.]]=AA$7,Tbl.Kosten[[#This Row],[Totaal kosten]],"")</f>
        <v/>
      </c>
      <c r="AB49" s="148" t="str">
        <f>IF(Tbl.Kosten[[#This Row],[Pnr.]]=AB$7,Tbl.Kosten[[#This Row],[Totaal kosten]],"")</f>
        <v/>
      </c>
      <c r="AC49" s="148" t="str">
        <f>IF(Tbl.Kosten[[#This Row],[Pnr.]]=AC$7,Tbl.Kosten[[#This Row],[Totaal kosten]],"")</f>
        <v/>
      </c>
      <c r="AD49" s="148" t="str">
        <f>IF(Tbl.Kosten[[#This Row],[Pnr.]]=AD$7,Tbl.Kosten[[#This Row],[Totaal kosten]],"")</f>
        <v/>
      </c>
      <c r="AE49" s="148" t="str">
        <f>IF(Tbl.Kosten[[#This Row],[Pnr.]]=AE$7,Tbl.Kosten[[#This Row],[Totaal kosten]],"")</f>
        <v/>
      </c>
      <c r="AF49" s="148" t="str">
        <f>IF(Tbl.Kosten[[#This Row],[Pnr.]]=AF$7,Tbl.Kosten[[#This Row],[Totaal kosten]],"")</f>
        <v/>
      </c>
      <c r="AG49" s="148" t="str">
        <f>IF(Tbl.Kosten[[#This Row],[Pnr.]]=AG$7,Tbl.Kosten[[#This Row],[Totaal kosten]],"")</f>
        <v/>
      </c>
      <c r="AH49" s="148" t="str">
        <f>IF(Tbl.Kosten[[#This Row],[Pnr.]]=AH$7,Tbl.Kosten[[#This Row],[Totaal kosten]],"")</f>
        <v/>
      </c>
      <c r="AI49" s="148" t="str">
        <f>IF(Tbl.Kosten[[#This Row],[Pnr.]]=AI$7,Tbl.Kosten[[#This Row],[Totaal kosten]],"")</f>
        <v/>
      </c>
      <c r="AJ49" s="148" t="str">
        <f>IF(Tbl.Kosten[[#This Row],[Pnr.]]=AJ$7,Tbl.Kosten[[#This Row],[Totaal kosten]],"")</f>
        <v/>
      </c>
      <c r="AK49" s="148" t="str">
        <f>IF(Tbl.Kosten[[#This Row],[Pnr.]]=AK$7,Tbl.Kosten[[#This Row],[Totaal kosten]],"")</f>
        <v/>
      </c>
      <c r="AL49" s="148" t="str">
        <f>IF(Tbl.Kosten[[#This Row],[Pnr.]]=AL$7,Tbl.Kosten[[#This Row],[Totaal kosten]],"")</f>
        <v/>
      </c>
      <c r="AM49" s="148" t="str">
        <f>IF(Tbl.Kosten[[#This Row],[Pnr.]]=AM$7,Tbl.Kosten[[#This Row],[Totaal kosten]],"")</f>
        <v/>
      </c>
      <c r="AN49" s="148" t="str">
        <f>IF(Tbl.Kosten[[#This Row],[Pnr.]]=AN$7,Tbl.Kosten[[#This Row],[Totaal kosten]],"")</f>
        <v/>
      </c>
      <c r="AO49" s="148" t="str">
        <f>IF(Tbl.Kosten[[#This Row],[Pnr.]]=AO$7,Tbl.Kosten[[#This Row],[Totaal kosten]],"")</f>
        <v/>
      </c>
      <c r="AP49" s="148" t="str">
        <f>IF(Tbl.Kosten[[#This Row],[Pnr.]]=AP$7,Tbl.Kosten[[#This Row],[Totaal kosten]],"")</f>
        <v/>
      </c>
      <c r="AQ49" s="148" t="str">
        <f>IF(Tbl.Kosten[[#This Row],[Pnr.]]=AQ$7,Tbl.Kosten[[#This Row],[Totaal kosten]],"")</f>
        <v/>
      </c>
      <c r="AR49" s="148" t="str">
        <f>IF(Tbl.Kosten[[#This Row],[Pnr.]]=AR$7,Tbl.Kosten[[#This Row],[Totaal kosten]],"")</f>
        <v/>
      </c>
      <c r="AS49" s="148" t="str">
        <f>IF(Tbl.Kosten[[#This Row],[Pnr.]]=AS$7,Tbl.Kosten[[#This Row],[Totaal kosten]],"")</f>
        <v/>
      </c>
      <c r="AT49" s="148" t="str">
        <f>IF(Tbl.Kosten[[#This Row],[Pnr.]]=AT$7,Tbl.Kosten[[#This Row],[Totaal kosten]],"")</f>
        <v/>
      </c>
      <c r="AU49" s="148" t="str">
        <f>IF(Tbl.Kosten[[#This Row],[Pnr.]]=AU$7,Tbl.Kosten[[#This Row],[Totaal kosten]],"")</f>
        <v/>
      </c>
      <c r="AV49" s="148" t="str">
        <f>IF(Tbl.Kosten[[#This Row],[Pnr.]]=AV$7,Tbl.Kosten[[#This Row],[Totaal kosten]],"")</f>
        <v/>
      </c>
      <c r="AW49" s="148" t="str">
        <f>IF(Tbl.Kosten[[#This Row],[Pnr.]]=AW$7,Tbl.Kosten[[#This Row],[Totaal kosten]],"")</f>
        <v/>
      </c>
      <c r="AX49" s="148" t="str">
        <f>IF(Tbl.Kosten[[#This Row],[Pnr.]]=AX$7,Tbl.Kosten[[#This Row],[Totaal kosten]],"")</f>
        <v/>
      </c>
      <c r="AY49" s="148" t="str">
        <f>IF(Tbl.Kosten[[#This Row],[Pnr.]]=AY$7,Tbl.Kosten[[#This Row],[Totaal kosten]],"")</f>
        <v/>
      </c>
      <c r="AZ49" s="148" t="str">
        <f>IF(Tbl.Kosten[[#This Row],[Pnr.]]=AZ$7,Tbl.Kosten[[#This Row],[Totaal kosten]],"")</f>
        <v/>
      </c>
      <c r="BA49" s="148" t="str">
        <f>IF(Tbl.Kosten[[#This Row],[Pnr.]]=BA$7,Tbl.Kosten[[#This Row],[Totaal kosten]],"")</f>
        <v/>
      </c>
      <c r="BB49" s="148" t="str">
        <f>IF(Tbl.Kosten[[#This Row],[Pnr.]]=BB$7,Tbl.Kosten[[#This Row],[Totaal kosten]],"")</f>
        <v/>
      </c>
      <c r="BC49" s="148" t="str">
        <f>IF(Tbl.Kosten[[#This Row],[Pnr.]]=BC$7,Tbl.Kosten[[#This Row],[Totaal kosten]],"")</f>
        <v/>
      </c>
      <c r="BD49" s="148" t="str">
        <f>IF(Tbl.Kosten[[#This Row],[Pnr.]]=BD$7,Tbl.Kosten[[#This Row],[Totaal kosten]],"")</f>
        <v/>
      </c>
      <c r="BE49" s="148" t="str">
        <f>IF(Tbl.Kosten[[#This Row],[Pnr.]]=BE$7,Tbl.Kosten[[#This Row],[Totaal kosten]],"")</f>
        <v/>
      </c>
      <c r="BF49" s="148" t="str">
        <f>IF(Tbl.Kosten[[#This Row],[Pnr.]]=BF$7,Tbl.Kosten[[#This Row],[Totaal kosten]],"")</f>
        <v/>
      </c>
      <c r="BG49" s="148" t="str">
        <f>IF(Tbl.Kosten[[#This Row],[Pnr.]]=BG$7,Tbl.Kosten[[#This Row],[Totaal kosten]],"")</f>
        <v/>
      </c>
      <c r="BH49" s="148" t="str">
        <f>IF(Tbl.Kosten[[#This Row],[Pnr.]]=BH$7,Tbl.Kosten[[#This Row],[Totaal kosten]],"")</f>
        <v/>
      </c>
      <c r="BI49" s="148" t="str">
        <f>IF(Tbl.Kosten[[#This Row],[Pnr.]]=BI$7,Tbl.Kosten[[#This Row],[Totaal kosten]],"")</f>
        <v/>
      </c>
      <c r="BJ49" s="148" t="str">
        <f>IF(Tbl.Kosten[[#This Row],[Pnr.]]=BJ$7,Tbl.Kosten[[#This Row],[Totaal kosten]],"")</f>
        <v/>
      </c>
      <c r="BK49" s="148" t="str">
        <f>IF(Tbl.Kosten[[#This Row],[Pnr.]]=BK$7,Tbl.Kosten[[#This Row],[Totaal kosten]],"")</f>
        <v/>
      </c>
      <c r="BL49" s="148" t="str">
        <f>IF(Tbl.Kosten[[#This Row],[Pnr.]]=BL$7,Tbl.Kosten[[#This Row],[Totaal kosten]],"")</f>
        <v/>
      </c>
      <c r="BM49" s="148" t="str">
        <f>IF(Tbl.Kosten[[#This Row],[Pnr.]]=BM$7,Tbl.Kosten[[#This Row],[Totaal kosten]],"")</f>
        <v/>
      </c>
      <c r="BN49" s="148" t="str">
        <f>IF(Tbl.Kosten[[#This Row],[Pnr.]]=BN$7,Tbl.Kosten[[#This Row],[Totaal kosten]],"")</f>
        <v/>
      </c>
      <c r="BO49" s="148" t="str">
        <f>IF(Tbl.Kosten[[#This Row],[Pnr.]]=BO$7,Tbl.Kosten[[#This Row],[Totaal kosten]],"")</f>
        <v/>
      </c>
      <c r="BP49" s="148" t="str">
        <f>IF(Tbl.Kosten[[#This Row],[Pnr.]]=BP$7,Tbl.Kosten[[#This Row],[Totaal kosten]],"")</f>
        <v/>
      </c>
      <c r="BQ49" s="148" t="str">
        <f>IF(Tbl.Kosten[[#This Row],[Pnr.]]=BQ$7,Tbl.Kosten[[#This Row],[Totaal kosten]],"")</f>
        <v/>
      </c>
      <c r="BR49" s="148" t="str">
        <f>IF(Tbl.Kosten[[#This Row],[Pnr.]]=BR$7,Tbl.Kosten[[#This Row],[Totaal kosten]],"")</f>
        <v/>
      </c>
      <c r="BS49" s="148" t="str">
        <f>IF(Tbl.Kosten[[#This Row],[Pnr.]]=BS$7,Tbl.Kosten[[#This Row],[Totaal kosten]],"")</f>
        <v/>
      </c>
      <c r="BT49" s="148" t="str">
        <f>IF(Tbl.Kosten[[#This Row],[Pnr.]]=BT$7,Tbl.Kosten[[#This Row],[Totaal kosten]],"")</f>
        <v/>
      </c>
      <c r="BU49" s="148" t="str">
        <f>IF(Tbl.Kosten[[#This Row],[Pnr.]]=BU$7,Tbl.Kosten[[#This Row],[Totaal kosten]],"")</f>
        <v/>
      </c>
      <c r="BV49" s="148" t="str">
        <f>IF(Tbl.Kosten[[#This Row],[Pnr.]]=BV$7,Tbl.Kosten[[#This Row],[Totaal kosten]],"")</f>
        <v/>
      </c>
      <c r="BW49" s="148" t="str">
        <f>IF(Tbl.Kosten[[#This Row],[Pnr.]]=BW$7,Tbl.Kosten[[#This Row],[Totaal kosten]],"")</f>
        <v/>
      </c>
      <c r="BX49" s="148" t="str">
        <f>IFERROR(_xlfn.XLOOKUP(Tbl.Kosten[[#This Row],[Werkpakketcode]],Tbl.Werkpakketten[Werkpakketcode],Tbl.Werkpakketten[WPnr.],"",0,1),"")</f>
        <v/>
      </c>
      <c r="BY49" s="148" t="str">
        <f>IF(Tbl.Kosten[[#This Row],[WPnr.]]=BY$7,Tbl.Kosten[[#This Row],[Totaal kosten]],"")</f>
        <v/>
      </c>
      <c r="BZ49" s="148" t="str">
        <f>IF(Tbl.Kosten[[#This Row],[WPnr.]]=BZ$7,Tbl.Kosten[[#This Row],[Totaal kosten]],"")</f>
        <v/>
      </c>
      <c r="CA49" s="148" t="str">
        <f>IF(Tbl.Kosten[[#This Row],[WPnr.]]=CA$7,Tbl.Kosten[[#This Row],[Totaal kosten]],"")</f>
        <v/>
      </c>
      <c r="CB49" s="148" t="str">
        <f>IF(Tbl.Kosten[[#This Row],[WPnr.]]=CB$7,Tbl.Kosten[[#This Row],[Totaal kosten]],"")</f>
        <v/>
      </c>
      <c r="CC49" s="148" t="str">
        <f>IF(Tbl.Kosten[[#This Row],[WPnr.]]=CC$7,Tbl.Kosten[[#This Row],[Totaal kosten]],"")</f>
        <v/>
      </c>
      <c r="CD49" s="148" t="str">
        <f>IF(Tbl.Kosten[[#This Row],[WPnr.]]=CD$7,Tbl.Kosten[[#This Row],[Totaal kosten]],"")</f>
        <v/>
      </c>
      <c r="CE49" s="148" t="str">
        <f>IF(Tbl.Kosten[[#This Row],[WPnr.]]=CE$7,Tbl.Kosten[[#This Row],[Totaal kosten]],"")</f>
        <v/>
      </c>
      <c r="CF49" s="148" t="str">
        <f>IF(Tbl.Kosten[[#This Row],[WPnr.]]=CF$7,Tbl.Kosten[[#This Row],[Totaal kosten]],"")</f>
        <v/>
      </c>
      <c r="CG49" s="148" t="str">
        <f>IF(Tbl.Kosten[[#This Row],[WPnr.]]=CG$7,Tbl.Kosten[[#This Row],[Totaal kosten]],"")</f>
        <v/>
      </c>
      <c r="CH49" s="148" t="str">
        <f>IF(Tbl.Kosten[[#This Row],[WPnr.]]=CH$7,Tbl.Kosten[[#This Row],[Totaal kosten]],"")</f>
        <v/>
      </c>
      <c r="CI49" s="148" t="str">
        <f>IF(Tbl.Kosten[[#This Row],[WPnr.]]=CI$7,Tbl.Kosten[[#This Row],[Totaal kosten]],"")</f>
        <v/>
      </c>
      <c r="CJ49" s="148" t="str">
        <f>IF(Tbl.Kosten[[#This Row],[WPnr.]]=CJ$7,Tbl.Kosten[[#This Row],[Totaal kosten]],"")</f>
        <v/>
      </c>
      <c r="CK49" s="148" t="str">
        <f>IF(Tbl.Kosten[[#This Row],[WPnr.]]=CK$7,Tbl.Kosten[[#This Row],[Totaal kosten]],"")</f>
        <v/>
      </c>
      <c r="CL49" s="148" t="str">
        <f>IF(Tbl.Kosten[[#This Row],[WPnr.]]=CL$7,Tbl.Kosten[[#This Row],[Totaal kosten]],"")</f>
        <v/>
      </c>
      <c r="CM49" s="148" t="str">
        <f>IF(Tbl.Kosten[[#This Row],[WPnr.]]=CM$7,Tbl.Kosten[[#This Row],[Totaal kosten]],"")</f>
        <v/>
      </c>
      <c r="CN49" s="148" t="str">
        <f>IF(Tbl.Kosten[[#This Row],[WPnr.]]=CN$7,Tbl.Kosten[[#This Row],[Totaal kosten]],"")</f>
        <v/>
      </c>
      <c r="CO49" s="148" t="str">
        <f>IF(Tbl.Kosten[[#This Row],[WPnr.]]=CO$7,Tbl.Kosten[[#This Row],[Totaal kosten]],"")</f>
        <v/>
      </c>
      <c r="CP49" s="148" t="str">
        <f>IF(Tbl.Kosten[[#This Row],[WPnr.]]=CP$7,Tbl.Kosten[[#This Row],[Totaal kosten]],"")</f>
        <v/>
      </c>
      <c r="CQ49" s="148" t="str">
        <f>IF(Tbl.Kosten[[#This Row],[WPnr.]]=CQ$7,Tbl.Kosten[[#This Row],[Totaal kosten]],"")</f>
        <v/>
      </c>
      <c r="CR49" s="148" t="str">
        <f>IF(Tbl.Kosten[[#This Row],[WPnr.]]=CR$7,Tbl.Kosten[[#This Row],[Totaal kosten]],"")</f>
        <v/>
      </c>
      <c r="CS49" s="148" t="str">
        <f>IF(Tbl.Kosten[[#This Row],[WPnr.]]=CS$7,Tbl.Kosten[[#This Row],[Totaal kosten]],"")</f>
        <v/>
      </c>
      <c r="CT49" s="148" t="str">
        <f>IF(Tbl.Kosten[[#This Row],[WPnr.]]=CT$7,Tbl.Kosten[[#This Row],[Totaal kosten]],"")</f>
        <v/>
      </c>
      <c r="CU49" s="148" t="str">
        <f>IF(Tbl.Kosten[[#This Row],[WPnr.]]=CU$7,Tbl.Kosten[[#This Row],[Totaal kosten]],"")</f>
        <v/>
      </c>
      <c r="CV49" s="148" t="str">
        <f>IF(Tbl.Kosten[[#This Row],[WPnr.]]=CV$7,Tbl.Kosten[[#This Row],[Totaal kosten]],"")</f>
        <v/>
      </c>
      <c r="CW49" s="148" t="str">
        <f>IF(Tbl.Kosten[[#This Row],[WPnr.]]=CW$7,Tbl.Kosten[[#This Row],[Totaal kosten]],"")</f>
        <v/>
      </c>
      <c r="CX49" s="148" t="str">
        <f>IF(Tbl.Kosten[[#This Row],[WPnr.]]=CX$7,Tbl.Kosten[[#This Row],[Totaal kosten]],"")</f>
        <v/>
      </c>
      <c r="CY49" s="148" t="str">
        <f>IF(Tbl.Kosten[[#This Row],[WPnr.]]=CY$7,Tbl.Kosten[[#This Row],[Totaal kosten]],"")</f>
        <v/>
      </c>
      <c r="CZ49" s="148" t="str">
        <f>IF(Tbl.Kosten[[#This Row],[WPnr.]]=CZ$7,Tbl.Kosten[[#This Row],[Totaal kosten]],"")</f>
        <v/>
      </c>
      <c r="DA49" s="148" t="str">
        <f>IF(Tbl.Kosten[[#This Row],[WPnr.]]=DA$7,Tbl.Kosten[[#This Row],[Totaal kosten]],"")</f>
        <v/>
      </c>
      <c r="DB49" s="148" t="str">
        <f>IF(Tbl.Kosten[[#This Row],[WPnr.]]=DB$7,Tbl.Kosten[[#This Row],[Totaal kosten]],"")</f>
        <v/>
      </c>
      <c r="DC49" s="148" t="str">
        <f>IF(Tbl.Kosten[[#This Row],[WPnr.]]=DC$7,Tbl.Kosten[[#This Row],[Totaal kosten]],"")</f>
        <v/>
      </c>
      <c r="DD49" s="148" t="str">
        <f>IF(Tbl.Kosten[[#This Row],[WPnr.]]=DD$7,Tbl.Kosten[[#This Row],[Totaal kosten]],"")</f>
        <v/>
      </c>
      <c r="DE49" s="148" t="str">
        <f>IF(Tbl.Kosten[[#This Row],[WPnr.]]=DE$7,Tbl.Kosten[[#This Row],[Totaal kosten]],"")</f>
        <v/>
      </c>
      <c r="DF49" s="148" t="str">
        <f>IF(Tbl.Kosten[[#This Row],[WPnr.]]=DF$7,Tbl.Kosten[[#This Row],[Totaal kosten]],"")</f>
        <v/>
      </c>
      <c r="DG49" s="148" t="str">
        <f>IF(Tbl.Kosten[[#This Row],[WPnr.]]=DG$7,Tbl.Kosten[[#This Row],[Totaal kosten]],"")</f>
        <v/>
      </c>
      <c r="DH49" s="148" t="str">
        <f>IF(Tbl.Kosten[[#This Row],[WPnr.]]=DH$7,Tbl.Kosten[[#This Row],[Totaal kosten]],"")</f>
        <v/>
      </c>
      <c r="DI49" s="148" t="str">
        <f>IF(Tbl.Kosten[[#This Row],[WPnr.]]=DI$7,Tbl.Kosten[[#This Row],[Totaal kosten]],"")</f>
        <v/>
      </c>
      <c r="DJ49" s="148" t="str">
        <f>IF(Tbl.Kosten[[#This Row],[WPnr.]]=DJ$7,Tbl.Kosten[[#This Row],[Totaal kosten]],"")</f>
        <v/>
      </c>
      <c r="DK49" s="148" t="str">
        <f>IF(Tbl.Kosten[[#This Row],[WPnr.]]=DK$7,Tbl.Kosten[[#This Row],[Totaal kosten]],"")</f>
        <v/>
      </c>
      <c r="DL49" s="148" t="str">
        <f>IF(Tbl.Kosten[[#This Row],[WPnr.]]=DL$7,Tbl.Kosten[[#This Row],[Totaal kosten]],"")</f>
        <v/>
      </c>
      <c r="DM49" s="148" t="str">
        <f>IF(Tbl.Kosten[[#This Row],[WPnr.]]=DM$7,Tbl.Kosten[[#This Row],[Totaal kosten]],"")</f>
        <v/>
      </c>
      <c r="DN49" s="148" t="str">
        <f>IF(Tbl.Kosten[[#This Row],[WPnr.]]=DN$7,Tbl.Kosten[[#This Row],[Totaal kosten]],"")</f>
        <v/>
      </c>
      <c r="DO49" s="148" t="str">
        <f>IF(Tbl.Kosten[[#This Row],[WPnr.]]=DO$7,Tbl.Kosten[[#This Row],[Totaal kosten]],"")</f>
        <v/>
      </c>
      <c r="DP49" s="148" t="str">
        <f>IF(Tbl.Kosten[[#This Row],[WPnr.]]=DP$7,Tbl.Kosten[[#This Row],[Totaal kosten]],"")</f>
        <v/>
      </c>
      <c r="DQ49" s="148" t="str">
        <f>IF(Tbl.Kosten[[#This Row],[WPnr.]]=DQ$7,Tbl.Kosten[[#This Row],[Totaal kosten]],"")</f>
        <v/>
      </c>
      <c r="DR49" s="148" t="str">
        <f>IF(Tbl.Kosten[[#This Row],[WPnr.]]=DR$7,Tbl.Kosten[[#This Row],[Totaal kosten]],"")</f>
        <v/>
      </c>
      <c r="DS49" s="148" t="str">
        <f>IF(Tbl.Kosten[[#This Row],[WPnr.]]=DS$7,Tbl.Kosten[[#This Row],[Totaal kosten]],"")</f>
        <v/>
      </c>
      <c r="DT49" s="148" t="str">
        <f>IF(Tbl.Kosten[[#This Row],[WPnr.]]=DT$7,Tbl.Kosten[[#This Row],[Totaal kosten]],"")</f>
        <v/>
      </c>
      <c r="DU49" s="148" t="str">
        <f>IF(Tbl.Kosten[[#This Row],[WPnr.]]=DU$7,Tbl.Kosten[[#This Row],[Totaal kosten]],"")</f>
        <v/>
      </c>
      <c r="DV49" s="148" t="str">
        <f>IF(Tbl.Kosten[[#This Row],[WPnr.]]=DV$7,Tbl.Kosten[[#This Row],[Totaal kosten]],"")</f>
        <v/>
      </c>
      <c r="DW49" s="150" t="str">
        <f>IFERROR(_xlfn.XLOOKUP(Tbl.Kosten[[#This Row],[Kostensoort]],Tbl.Kostensoorten[Kostensoorten],Tbl.Kostensoorten[KSnr.],"",0,1),"")</f>
        <v/>
      </c>
      <c r="DX49" s="150" t="str">
        <f>IF(Tbl.Kosten[[#This Row],[KSnr.]]=DX$7,Tbl.Kosten[[#This Row],[Totaal kosten]],"")</f>
        <v/>
      </c>
      <c r="DY49" s="150" t="str">
        <f>IF(Tbl.Kosten[[#This Row],[KSnr.]]=DY$7,Tbl.Kosten[[#This Row],[Totaal kosten]],"")</f>
        <v/>
      </c>
      <c r="DZ49" s="150" t="str">
        <f>IF(Tbl.Kosten[[#This Row],[KSnr.]]=DZ$7,Tbl.Kosten[[#This Row],[Totaal kosten]],"")</f>
        <v/>
      </c>
      <c r="EA49" s="150" t="str">
        <f>IF(Tbl.Kosten[[#This Row],[KSnr.]]=EA$7,Tbl.Kosten[[#This Row],[Totaal kosten]],"")</f>
        <v/>
      </c>
      <c r="EB49" s="150" t="str">
        <f>IF(Tbl.Kosten[[#This Row],[KSnr.]]=EB$7,Tbl.Kosten[[#This Row],[Totaal kosten]],"")</f>
        <v/>
      </c>
      <c r="EC49" s="150" t="str">
        <f>IF(Tbl.Kosten[[#This Row],[KSnr.]]=EC$7,Tbl.Kosten[[#This Row],[Totaal kosten]],"")</f>
        <v/>
      </c>
      <c r="ED49" s="150" t="str">
        <f>IF(Tbl.Kosten[[#This Row],[KSnr.]]=ED$7,Tbl.Kosten[[#This Row],[Totaal kosten]],"")</f>
        <v/>
      </c>
      <c r="EE49" s="150" t="str">
        <f>IF(Tbl.Kosten[[#This Row],[KSnr.]]=EE$7,Tbl.Kosten[[#This Row],[Totaal kosten]],"")</f>
        <v/>
      </c>
      <c r="EF49" s="150" t="str">
        <f>IF(Tbl.Kosten[[#This Row],[KSnr.]]=EF$7,Tbl.Kosten[[#This Row],[Totaal kosten]],"")</f>
        <v/>
      </c>
      <c r="EG49" s="150" t="str">
        <f>IF(Tbl.Kosten[[#This Row],[KSnr.]]=EG$7,Tbl.Kosten[[#This Row],[Totaal kosten]],"")</f>
        <v/>
      </c>
      <c r="EH49" s="150" t="str">
        <f>IF(Tbl.Kosten[[#This Row],[KSnr.]]=EH$7,Tbl.Kosten[[#This Row],[Totaal kosten]],"")</f>
        <v/>
      </c>
      <c r="EI49" s="150" t="str">
        <f>IF(Tbl.Kosten[[#This Row],[KSnr.]]=EI$7,Tbl.Kosten[[#This Row],[Totaal kosten]],"")</f>
        <v/>
      </c>
      <c r="EJ49" s="150" t="str">
        <f>IF(Tbl.Kosten[[#This Row],[KSnr.]]=EJ$7,Tbl.Kosten[[#This Row],[Totaal kosten]],"")</f>
        <v/>
      </c>
      <c r="EK49" s="150" t="str">
        <f>IF(Tbl.Kosten[[#This Row],[KSnr.]]=EK$7,Tbl.Kosten[[#This Row],[Totaal kosten]],"")</f>
        <v/>
      </c>
      <c r="EL49" s="150" t="str">
        <f>IF(Tbl.Kosten[[#This Row],[KSnr.]]=EL$7,Tbl.Kosten[[#This Row],[Totaal kosten]],"")</f>
        <v/>
      </c>
      <c r="EM49" s="150" t="str">
        <f>IF(Tbl.Kosten[[#This Row],[KSnr.]]=EM$7,Tbl.Kosten[[#This Row],[Totaal kosten]],"")</f>
        <v/>
      </c>
      <c r="EN49" s="150" t="str">
        <f>IF(Tbl.Kosten[[#This Row],[KSnr.]]=EN$7,Tbl.Kosten[[#This Row],[Totaal kosten]],"")</f>
        <v/>
      </c>
      <c r="EO49" s="150" t="str">
        <f>IF(Tbl.Kosten[[#This Row],[KSnr.]]=EO$7,Tbl.Kosten[[#This Row],[Totaal kosten]],"")</f>
        <v/>
      </c>
      <c r="EP49" s="150" t="str">
        <f>IF(Tbl.Kosten[[#This Row],[KSnr.]]=EP$7,Tbl.Kosten[[#This Row],[Totaal kosten]],"")</f>
        <v/>
      </c>
      <c r="EQ49" s="150" t="str">
        <f>IF(Tbl.Kosten[[#This Row],[KSnr.]]=EQ$7,Tbl.Kosten[[#This Row],[Totaal kosten]],"")</f>
        <v/>
      </c>
      <c r="ER49" s="144" t="str">
        <f>IFERROR(_xlfn.XLOOKUP(Tbl.Kosten[[#This Row],[Subsidieactiviteit]],Tbl.Subsidiehoogte[Subsidieactiviteit],Tbl.Subsidiehoogte[SAnr.],"",0,1),"")</f>
        <v/>
      </c>
      <c r="ES49" s="150" t="str">
        <f>IF(Tbl.Kosten[[#This Row],[Sanr.]]=ES$7,Tbl.Kosten[[#This Row],[Totaal kosten]],"")</f>
        <v/>
      </c>
      <c r="ET49" s="150" t="str">
        <f>IF(Tbl.Kosten[[#This Row],[Sanr.]]=ET$7,Tbl.Kosten[[#This Row],[Totaal kosten]],"")</f>
        <v/>
      </c>
      <c r="EU49" s="150" t="str">
        <f>IF(Tbl.Kosten[[#This Row],[Sanr.]]=EU$7,Tbl.Kosten[[#This Row],[Totaal kosten]],"")</f>
        <v/>
      </c>
      <c r="EV49" s="150" t="str">
        <f>IF(Tbl.Kosten[[#This Row],[Sanr.]]=EV$7,Tbl.Kosten[[#This Row],[Totaal kosten]],"")</f>
        <v/>
      </c>
      <c r="EW49" s="150" t="str">
        <f>IF(Tbl.Kosten[[#This Row],[Sanr.]]=EW$7,Tbl.Kosten[[#This Row],[Totaal kosten]],"")</f>
        <v/>
      </c>
      <c r="EX49" s="150" t="str">
        <f>IF(Tbl.Kosten[[#This Row],[Sanr.]]=EX$7,Tbl.Kosten[[#This Row],[Totaal kosten]],"")</f>
        <v/>
      </c>
      <c r="EY49" s="150" t="str">
        <f>IF(Tbl.Kosten[[#This Row],[Sanr.]]=EY$7,Tbl.Kosten[[#This Row],[Totaal kosten]],"")</f>
        <v/>
      </c>
      <c r="EZ49" s="150" t="str">
        <f>IF(Tbl.Kosten[[#This Row],[Sanr.]]=EZ$7,Tbl.Kosten[[#This Row],[Totaal kosten]],"")</f>
        <v/>
      </c>
      <c r="FA49" s="150" t="str">
        <f>IF(Tbl.Kosten[[#This Row],[Sanr.]]=FA$7,Tbl.Kosten[[#This Row],[Totaal kosten]],"")</f>
        <v/>
      </c>
      <c r="FB49" s="150" t="str">
        <f>IF(Tbl.Kosten[[#This Row],[Sanr.]]=FB$7,Tbl.Kosten[[#This Row],[Totaal kosten]],"")</f>
        <v/>
      </c>
      <c r="FC49" s="150" t="str">
        <f>IF(Tbl.Kosten[[#This Row],[Sanr.]]=FC$7,Tbl.Kosten[[#This Row],[Totaal kosten]],"")</f>
        <v/>
      </c>
      <c r="FD49" s="150" t="str">
        <f>IF(Tbl.Kosten[[#This Row],[Sanr.]]=FD$7,Tbl.Kosten[[#This Row],[Totaal kosten]],"")</f>
        <v/>
      </c>
      <c r="FE49" s="150" t="str">
        <f>IF(Tbl.Kosten[[#This Row],[Sanr.]]=FE$7,Tbl.Kosten[[#This Row],[Totaal kosten]],"")</f>
        <v/>
      </c>
      <c r="FF49" s="150" t="str">
        <f>IF(Tbl.Kosten[[#This Row],[Sanr.]]=FF$7,Tbl.Kosten[[#This Row],[Totaal kosten]],"")</f>
        <v/>
      </c>
      <c r="FG49" s="150" t="str">
        <f>IF(Tbl.Kosten[[#This Row],[Sanr.]]=FG$7,Tbl.Kosten[[#This Row],[Totaal kosten]],"")</f>
        <v/>
      </c>
      <c r="FH49" s="150" t="str">
        <f>IF(Tbl.Kosten[[#This Row],[Sanr.]]=FH$7,Tbl.Kosten[[#This Row],[Totaal kosten]],"")</f>
        <v/>
      </c>
      <c r="FI49" s="150" t="str">
        <f>IF(Tbl.Kosten[[#This Row],[Sanr.]]=FI$7,Tbl.Kosten[[#This Row],[Totaal kosten]],"")</f>
        <v/>
      </c>
      <c r="FJ49" s="150" t="str">
        <f>IF(Tbl.Kosten[[#This Row],[Sanr.]]=FJ$7,Tbl.Kosten[[#This Row],[Totaal kosten]],"")</f>
        <v/>
      </c>
      <c r="FK49" s="150" t="str">
        <f>IF(Tbl.Kosten[[#This Row],[Sanr.]]=FK$7,Tbl.Kosten[[#This Row],[Totaal kosten]],"")</f>
        <v/>
      </c>
      <c r="FL49" s="150" t="str">
        <f>IF(Tbl.Kosten[[#This Row],[Sanr.]]=FL$7,Tbl.Kosten[[#This Row],[Totaal kosten]],"")</f>
        <v/>
      </c>
      <c r="FM49" s="150" t="str">
        <f>IF(Tbl.Kosten[[#This Row],[Sanr.]]=FM$7,Tbl.Kosten[[#This Row],[Totaal kosten]],"")</f>
        <v/>
      </c>
      <c r="FN49" s="150" t="str">
        <f>IF(Tbl.Kosten[[#This Row],[Sanr.]]=FN$7,Tbl.Kosten[[#This Row],[Totaal kosten]],"")</f>
        <v/>
      </c>
      <c r="FO49" s="150" t="str">
        <f>IF(Tbl.Kosten[[#This Row],[Sanr.]]=FO$7,Tbl.Kosten[[#This Row],[Totaal kosten]],"")</f>
        <v/>
      </c>
      <c r="FP49" s="150" t="str">
        <f>IF(Tbl.Kosten[[#This Row],[Sanr.]]=FP$7,Tbl.Kosten[[#This Row],[Totaal kosten]],"")</f>
        <v/>
      </c>
      <c r="FQ49" s="150" t="str">
        <f>IF(Tbl.Kosten[[#This Row],[Sanr.]]=FQ$7,Tbl.Kosten[[#This Row],[Totaal kosten]],"")</f>
        <v/>
      </c>
      <c r="FR49" s="150" t="str">
        <f>IF(Tbl.Kosten[[#This Row],[Sanr.]]=FR$7,Tbl.Kosten[[#This Row],[Totaal kosten]],"")</f>
        <v/>
      </c>
      <c r="FS49" s="150" t="str">
        <f>IF(Tbl.Kosten[[#This Row],[Sanr.]]=FS$7,Tbl.Kosten[[#This Row],[Totaal kosten]],"")</f>
        <v/>
      </c>
      <c r="FT49" s="150" t="str">
        <f>IF(Tbl.Kosten[[#This Row],[Sanr.]]=FT$7,Tbl.Kosten[[#This Row],[Totaal kosten]],"")</f>
        <v/>
      </c>
      <c r="FU49" s="150" t="str">
        <f>IF(Tbl.Kosten[[#This Row],[Sanr.]]=FU$7,Tbl.Kosten[[#This Row],[Totaal kosten]],"")</f>
        <v/>
      </c>
      <c r="FV49" s="150" t="str">
        <f>IF(Tbl.Kosten[[#This Row],[Sanr.]]=FV$7,Tbl.Kosten[[#This Row],[Totaal kosten]],"")</f>
        <v/>
      </c>
      <c r="FW49" s="150" t="str">
        <f>IFERROR(_xlfn.XLOOKUP(Tbl.Kosten[[#This Row],[Activiteitencode]],Tbl.Activiteiten[Activiteitcode],Tbl.Activiteiten[Anr.],"",0,1),"")</f>
        <v/>
      </c>
      <c r="FX49" s="169" t="str">
        <f>_xlfn.CONCAT(Tbl.Kosten[[#This Row],[Pnr.]],Tbl.Kosten[[#This Row],[Sanr.]])</f>
        <v>P1</v>
      </c>
      <c r="FY49" s="150">
        <f>Tbl.Kosten[[#This Row],[Totaal kosten]]-Tbl.Kosten[[#This Row],[Subsidie]]</f>
        <v>0</v>
      </c>
      <c r="FZ49" s="150">
        <f>IF(Tbl.Kosten[[#This Row],[Pnr.]]=FZ$7,Tbl.Kosten[[#This Row],[Te financieren]],"")</f>
        <v>0</v>
      </c>
      <c r="GA49" s="150" t="str">
        <f>IF(Tbl.Kosten[[#This Row],[Pnr.]]=GA$7,Tbl.Kosten[[#This Row],[Te financieren]],"")</f>
        <v/>
      </c>
      <c r="GB49" s="150" t="str">
        <f>IF(Tbl.Kosten[[#This Row],[Pnr.]]=GB$7,Tbl.Kosten[[#This Row],[Te financieren]],"")</f>
        <v/>
      </c>
      <c r="GC49" s="150" t="str">
        <f>IF(Tbl.Kosten[[#This Row],[Pnr.]]=GC$7,Tbl.Kosten[[#This Row],[Te financieren]],"")</f>
        <v/>
      </c>
      <c r="GD49" s="150" t="str">
        <f>IF(Tbl.Kosten[[#This Row],[Pnr.]]=GD$7,Tbl.Kosten[[#This Row],[Te financieren]],"")</f>
        <v/>
      </c>
      <c r="GE49" s="150" t="str">
        <f>IF(Tbl.Kosten[[#This Row],[Pnr.]]=GE$7,Tbl.Kosten[[#This Row],[Te financieren]],"")</f>
        <v/>
      </c>
      <c r="GF49" s="150" t="str">
        <f>IF(Tbl.Kosten[[#This Row],[Pnr.]]=GF$7,Tbl.Kosten[[#This Row],[Te financieren]],"")</f>
        <v/>
      </c>
      <c r="GG49" s="150" t="str">
        <f>IF(Tbl.Kosten[[#This Row],[Pnr.]]=GG$7,Tbl.Kosten[[#This Row],[Te financieren]],"")</f>
        <v/>
      </c>
      <c r="GH49" s="150" t="str">
        <f>IF(Tbl.Kosten[[#This Row],[Pnr.]]=GH$7,Tbl.Kosten[[#This Row],[Te financieren]],"")</f>
        <v/>
      </c>
      <c r="GI49" s="150" t="str">
        <f>IF(Tbl.Kosten[[#This Row],[Pnr.]]=GI$7,Tbl.Kosten[[#This Row],[Te financieren]],"")</f>
        <v/>
      </c>
      <c r="GJ49" s="150" t="str">
        <f>IF(Tbl.Kosten[[#This Row],[Pnr.]]=GJ$7,Tbl.Kosten[[#This Row],[Te financieren]],"")</f>
        <v/>
      </c>
      <c r="GK49" s="150" t="str">
        <f>IF(Tbl.Kosten[[#This Row],[Pnr.]]=GK$7,Tbl.Kosten[[#This Row],[Te financieren]],"")</f>
        <v/>
      </c>
      <c r="GL49" s="150" t="str">
        <f>IF(Tbl.Kosten[[#This Row],[Pnr.]]=GL$7,Tbl.Kosten[[#This Row],[Te financieren]],"")</f>
        <v/>
      </c>
      <c r="GM49" s="150" t="str">
        <f>IF(Tbl.Kosten[[#This Row],[Pnr.]]=GM$7,Tbl.Kosten[[#This Row],[Te financieren]],"")</f>
        <v/>
      </c>
      <c r="GN49" s="150" t="str">
        <f>IF(Tbl.Kosten[[#This Row],[Pnr.]]=GN$7,Tbl.Kosten[[#This Row],[Te financieren]],"")</f>
        <v/>
      </c>
      <c r="GO49" s="150" t="str">
        <f>IF(Tbl.Kosten[[#This Row],[Pnr.]]=GO$7,Tbl.Kosten[[#This Row],[Te financieren]],"")</f>
        <v/>
      </c>
      <c r="GP49" s="150" t="str">
        <f>IF(Tbl.Kosten[[#This Row],[Pnr.]]=GP$7,Tbl.Kosten[[#This Row],[Te financieren]],"")</f>
        <v/>
      </c>
      <c r="GQ49" s="150" t="str">
        <f>IF(Tbl.Kosten[[#This Row],[Pnr.]]=GQ$7,Tbl.Kosten[[#This Row],[Te financieren]],"")</f>
        <v/>
      </c>
      <c r="GR49" s="150" t="str">
        <f>IF(Tbl.Kosten[[#This Row],[Pnr.]]=GR$7,Tbl.Kosten[[#This Row],[Te financieren]],"")</f>
        <v/>
      </c>
      <c r="GS49" s="150" t="str">
        <f>IF(Tbl.Kosten[[#This Row],[Pnr.]]=GS$7,Tbl.Kosten[[#This Row],[Te financieren]],"")</f>
        <v/>
      </c>
      <c r="GT49" s="150" t="str">
        <f>IF(Tbl.Kosten[[#This Row],[Pnr.]]=GT$7,Tbl.Kosten[[#This Row],[Te financieren]],"")</f>
        <v/>
      </c>
      <c r="GU49" s="150" t="str">
        <f>IF(Tbl.Kosten[[#This Row],[Pnr.]]=GU$7,Tbl.Kosten[[#This Row],[Te financieren]],"")</f>
        <v/>
      </c>
      <c r="GV49" s="150" t="str">
        <f>IF(Tbl.Kosten[[#This Row],[Pnr.]]=GV$7,Tbl.Kosten[[#This Row],[Te financieren]],"")</f>
        <v/>
      </c>
      <c r="GW49" s="150" t="str">
        <f>IF(Tbl.Kosten[[#This Row],[Pnr.]]=GW$7,Tbl.Kosten[[#This Row],[Te financieren]],"")</f>
        <v/>
      </c>
      <c r="GX49" s="150" t="str">
        <f>IF(Tbl.Kosten[[#This Row],[Pnr.]]=GX$7,Tbl.Kosten[[#This Row],[Te financieren]],"")</f>
        <v/>
      </c>
      <c r="GY49" s="150" t="str">
        <f>IF(Tbl.Kosten[[#This Row],[Pnr.]]=GY$7,Tbl.Kosten[[#This Row],[Te financieren]],"")</f>
        <v/>
      </c>
      <c r="GZ49" s="150" t="str">
        <f>IF(Tbl.Kosten[[#This Row],[Pnr.]]=GZ$7,Tbl.Kosten[[#This Row],[Te financieren]],"")</f>
        <v/>
      </c>
      <c r="HA49" s="150" t="str">
        <f>IF(Tbl.Kosten[[#This Row],[Pnr.]]=HA$7,Tbl.Kosten[[#This Row],[Te financieren]],"")</f>
        <v/>
      </c>
      <c r="HB49" s="150" t="str">
        <f>IF(Tbl.Kosten[[#This Row],[Pnr.]]=HB$7,Tbl.Kosten[[#This Row],[Te financieren]],"")</f>
        <v/>
      </c>
      <c r="HC49" s="150" t="str">
        <f>IF(Tbl.Kosten[[#This Row],[Pnr.]]=HC$7,Tbl.Kosten[[#This Row],[Te financieren]],"")</f>
        <v/>
      </c>
      <c r="HD49" s="150" t="str">
        <f>IF(Tbl.Kosten[[#This Row],[Pnr.]]=HD$7,Tbl.Kosten[[#This Row],[Te financieren]],"")</f>
        <v/>
      </c>
      <c r="HE49" s="150" t="str">
        <f>IF(Tbl.Kosten[[#This Row],[Pnr.]]=HE$7,Tbl.Kosten[[#This Row],[Te financieren]],"")</f>
        <v/>
      </c>
      <c r="HF49" s="150" t="str">
        <f>IF(Tbl.Kosten[[#This Row],[Pnr.]]=HF$7,Tbl.Kosten[[#This Row],[Te financieren]],"")</f>
        <v/>
      </c>
      <c r="HG49" s="150" t="str">
        <f>IF(Tbl.Kosten[[#This Row],[Pnr.]]=HG$7,Tbl.Kosten[[#This Row],[Te financieren]],"")</f>
        <v/>
      </c>
      <c r="HH49" s="150" t="str">
        <f>IF(Tbl.Kosten[[#This Row],[Pnr.]]=HH$7,Tbl.Kosten[[#This Row],[Te financieren]],"")</f>
        <v/>
      </c>
      <c r="HI49" s="150" t="str">
        <f>IF(Tbl.Kosten[[#This Row],[Pnr.]]=HI$7,Tbl.Kosten[[#This Row],[Te financieren]],"")</f>
        <v/>
      </c>
      <c r="HJ49" s="150" t="str">
        <f>IF(Tbl.Kosten[[#This Row],[Pnr.]]=HJ$7,Tbl.Kosten[[#This Row],[Te financieren]],"")</f>
        <v/>
      </c>
      <c r="HK49" s="150" t="str">
        <f>IF(Tbl.Kosten[[#This Row],[Pnr.]]=HK$7,Tbl.Kosten[[#This Row],[Te financieren]],"")</f>
        <v/>
      </c>
      <c r="HL49" s="150" t="str">
        <f>IF(Tbl.Kosten[[#This Row],[Pnr.]]=HL$7,Tbl.Kosten[[#This Row],[Te financieren]],"")</f>
        <v/>
      </c>
      <c r="HM49" s="150" t="str">
        <f>IF(Tbl.Kosten[[#This Row],[Pnr.]]=HM$7,Tbl.Kosten[[#This Row],[Te financieren]],"")</f>
        <v/>
      </c>
      <c r="HN49" s="150" t="str">
        <f>IF(Tbl.Kosten[[#This Row],[Pnr.]]=HN$7,Tbl.Kosten[[#This Row],[Te financieren]],"")</f>
        <v/>
      </c>
      <c r="HO49" s="150" t="str">
        <f>IF(Tbl.Kosten[[#This Row],[Pnr.]]=HO$7,Tbl.Kosten[[#This Row],[Te financieren]],"")</f>
        <v/>
      </c>
      <c r="HP49" s="150" t="str">
        <f>IF(Tbl.Kosten[[#This Row],[Pnr.]]=HP$7,Tbl.Kosten[[#This Row],[Te financieren]],"")</f>
        <v/>
      </c>
      <c r="HQ49" s="150" t="str">
        <f>IF(Tbl.Kosten[[#This Row],[Pnr.]]=HQ$7,Tbl.Kosten[[#This Row],[Te financieren]],"")</f>
        <v/>
      </c>
      <c r="HR49" s="150" t="str">
        <f>IF(Tbl.Kosten[[#This Row],[Pnr.]]=HR$7,Tbl.Kosten[[#This Row],[Te financieren]],"")</f>
        <v/>
      </c>
      <c r="HS49" s="150" t="str">
        <f>IF(Tbl.Kosten[[#This Row],[Pnr.]]=HS$7,Tbl.Kosten[[#This Row],[Te financieren]],"")</f>
        <v/>
      </c>
      <c r="HT49" s="150" t="str">
        <f>IF(Tbl.Kosten[[#This Row],[Pnr.]]=HT$7,Tbl.Kosten[[#This Row],[Te financieren]],"")</f>
        <v/>
      </c>
      <c r="HU49" s="150" t="str">
        <f>IF(Tbl.Kosten[[#This Row],[Pnr.]]=HU$7,Tbl.Kosten[[#This Row],[Te financieren]],"")</f>
        <v/>
      </c>
      <c r="HV49" s="150" t="str">
        <f>IF(Tbl.Kosten[[#This Row],[Pnr.]]=HV$7,Tbl.Kosten[[#This Row],[Te financieren]],"")</f>
        <v/>
      </c>
      <c r="HW49" s="150" t="str">
        <f>IF(Tbl.Kosten[[#This Row],[Pnr.]]=HW$7,Tbl.Kosten[[#This Row],[Te financieren]],"")</f>
        <v/>
      </c>
    </row>
    <row r="50" spans="2:231" x14ac:dyDescent="0.3">
      <c r="B50" s="134"/>
      <c r="C50" s="137"/>
      <c r="D50" s="136"/>
      <c r="E50" s="261"/>
      <c r="F50" s="135"/>
      <c r="G50" s="11" t="str">
        <f>IF(Tbl.Kosten[[#This Row],[Medewerker e/o 
functie]]&lt;&gt;"",_xlfn.XLOOKUP(Tbl.Kosten[[#This Row],[Medewerker e/o 
functie]],Tbl.Uurtarief[Medewerker en/of functie],Tbl.Uurtarief[Uurtarief],"",0,1),"")</f>
        <v/>
      </c>
      <c r="H50" s="121">
        <f>IFERROR(Tbl.Kosten[[#This Row],[Uren]]*Tbl.Kosten[[#This Row],[Uurtarief]],0)</f>
        <v>0</v>
      </c>
      <c r="I50" s="119" t="str">
        <f>IF(Tbl.Kosten[[#This Row],[Subtotaal uren]]&lt;&gt;0,_xlfn.XLOOKUP(Tbl.Kosten[[#This Row],[Medewerker e/o 
functie]],Tbl.Uurtarief[Medewerker en/of functie],Tbl.Uurtarief[Kostensoort arbeid],"",0,1),"")</f>
        <v/>
      </c>
      <c r="J50" s="137"/>
      <c r="K50" s="135"/>
      <c r="L50" s="139" t="str">
        <f>IF(Tbl.Kosten[[#This Row],[Activum]]&lt;&gt;"",_xlfn.XLOOKUP(Tbl.Kosten[[#This Row],[Activum]],Tbl.Afschrijvingskosten[Activum],Tbl.Afschrijvingskosten[Tarief per afschrijvings-eenheid],"",0,1),"")</f>
        <v/>
      </c>
      <c r="M50" s="122">
        <f>IFERROR(Tbl.Kosten[[#This Row],[Een-
heden]]*Tbl.Kosten[[#This Row],[Afschrijvings-
tarief]],0)</f>
        <v>0</v>
      </c>
      <c r="N50" s="122" t="str">
        <f>IF(Tbl.Kosten[[#This Row],[Subtotaal afschrijving]]&lt;&gt;0,Lijsten!$A$7,"")</f>
        <v/>
      </c>
      <c r="O50" s="140"/>
      <c r="P50" s="135"/>
      <c r="Q50" s="138"/>
      <c r="R50" s="122">
        <f>IFERROR(Tbl.Kosten[[#This Row],[Aantal]]*Tbl.Kosten[[#This Row],[Tarief]],0)</f>
        <v>0</v>
      </c>
      <c r="S50" s="8">
        <f>IFERROR(Tbl.Kosten[[#This Row],[Subtotaal overige kosten]]+Tbl.Kosten[[#This Row],[Subtotaal uren]]+Tbl.Kosten[[#This Row],[Subtotaal afschrijving]],0)</f>
        <v>0</v>
      </c>
      <c r="T50" s="8">
        <f>IFERROR(Tbl.Kosten[[#This Row],[Totaal kosten]]*Tbl.Kosten[[#This Row],[Subsidie%]],0)</f>
        <v>0</v>
      </c>
      <c r="U50" s="4" t="str" cm="1">
        <f t="array" ref="U50">IFERROR(_xlfn.IFS(Tbl.Kosten[[#This Row],[Subtotaal uren]]&lt;&gt;0,Tbl.Kosten[[#This Row],[Kostensoort arbeid]],Tbl.Kosten[[#This Row],[Subtotaal afschrijving]]&lt;&gt;0,Tbl.Kosten[[#This Row],[Kostensoort afschrijving]],Tbl.Kosten[[#This Row],[Subtotaal overige kosten]]&lt;&gt;0,Tbl.Kosten[[#This Row],[Kostensoort overig]]),"")</f>
        <v/>
      </c>
      <c r="V50" s="4" t="str">
        <f>IFERROR(_xlfn.XLOOKUP(Tbl.Kosten[[#This Row],[Activiteitencode]],Tbl.Activiteiten[Activiteitcode],Tbl.Activiteiten[Werkpakketcode],"",0,1),"")</f>
        <v/>
      </c>
      <c r="W50" s="4" t="str">
        <f>IFERROR(_xlfn.XLOOKUP(Tbl.Kosten[[#This Row],[Werkpakketcode]],Tbl.Werkpakketten[Werkpakketcode],Tbl.Werkpakketten[Subsidiabele activiteit],"",0,1),"")</f>
        <v/>
      </c>
      <c r="X50" s="12">
        <f>IFERROR(_xlfn.XLOOKUP(Tbl.Kosten[[#This Row],[Sanr.]],Tbl.Subsidiehoogte[SAnr.],Tbl.Subsidiehoogte[Sub. Percentage],0,0,1),0)</f>
        <v>0</v>
      </c>
      <c r="Y50" s="144" t="str">
        <f>IFERROR(_xlfn.XLOOKUP(Tbl.Kosten[[#This Row],[Partnercode]],Tbl.Projectpartners[Partnercode],Tbl.Projectpartners[PNr.],"",0,1),"")</f>
        <v>P1</v>
      </c>
      <c r="Z50" s="148">
        <f>IF(Tbl.Kosten[[#This Row],[Pnr.]]=Z$7,Tbl.Kosten[[#This Row],[Totaal kosten]],"")</f>
        <v>0</v>
      </c>
      <c r="AA50" s="148" t="str">
        <f>IF(Tbl.Kosten[[#This Row],[Pnr.]]=AA$7,Tbl.Kosten[[#This Row],[Totaal kosten]],"")</f>
        <v/>
      </c>
      <c r="AB50" s="148" t="str">
        <f>IF(Tbl.Kosten[[#This Row],[Pnr.]]=AB$7,Tbl.Kosten[[#This Row],[Totaal kosten]],"")</f>
        <v/>
      </c>
      <c r="AC50" s="148" t="str">
        <f>IF(Tbl.Kosten[[#This Row],[Pnr.]]=AC$7,Tbl.Kosten[[#This Row],[Totaal kosten]],"")</f>
        <v/>
      </c>
      <c r="AD50" s="148" t="str">
        <f>IF(Tbl.Kosten[[#This Row],[Pnr.]]=AD$7,Tbl.Kosten[[#This Row],[Totaal kosten]],"")</f>
        <v/>
      </c>
      <c r="AE50" s="148" t="str">
        <f>IF(Tbl.Kosten[[#This Row],[Pnr.]]=AE$7,Tbl.Kosten[[#This Row],[Totaal kosten]],"")</f>
        <v/>
      </c>
      <c r="AF50" s="148" t="str">
        <f>IF(Tbl.Kosten[[#This Row],[Pnr.]]=AF$7,Tbl.Kosten[[#This Row],[Totaal kosten]],"")</f>
        <v/>
      </c>
      <c r="AG50" s="148" t="str">
        <f>IF(Tbl.Kosten[[#This Row],[Pnr.]]=AG$7,Tbl.Kosten[[#This Row],[Totaal kosten]],"")</f>
        <v/>
      </c>
      <c r="AH50" s="148" t="str">
        <f>IF(Tbl.Kosten[[#This Row],[Pnr.]]=AH$7,Tbl.Kosten[[#This Row],[Totaal kosten]],"")</f>
        <v/>
      </c>
      <c r="AI50" s="148" t="str">
        <f>IF(Tbl.Kosten[[#This Row],[Pnr.]]=AI$7,Tbl.Kosten[[#This Row],[Totaal kosten]],"")</f>
        <v/>
      </c>
      <c r="AJ50" s="148" t="str">
        <f>IF(Tbl.Kosten[[#This Row],[Pnr.]]=AJ$7,Tbl.Kosten[[#This Row],[Totaal kosten]],"")</f>
        <v/>
      </c>
      <c r="AK50" s="148" t="str">
        <f>IF(Tbl.Kosten[[#This Row],[Pnr.]]=AK$7,Tbl.Kosten[[#This Row],[Totaal kosten]],"")</f>
        <v/>
      </c>
      <c r="AL50" s="148" t="str">
        <f>IF(Tbl.Kosten[[#This Row],[Pnr.]]=AL$7,Tbl.Kosten[[#This Row],[Totaal kosten]],"")</f>
        <v/>
      </c>
      <c r="AM50" s="148" t="str">
        <f>IF(Tbl.Kosten[[#This Row],[Pnr.]]=AM$7,Tbl.Kosten[[#This Row],[Totaal kosten]],"")</f>
        <v/>
      </c>
      <c r="AN50" s="148" t="str">
        <f>IF(Tbl.Kosten[[#This Row],[Pnr.]]=AN$7,Tbl.Kosten[[#This Row],[Totaal kosten]],"")</f>
        <v/>
      </c>
      <c r="AO50" s="148" t="str">
        <f>IF(Tbl.Kosten[[#This Row],[Pnr.]]=AO$7,Tbl.Kosten[[#This Row],[Totaal kosten]],"")</f>
        <v/>
      </c>
      <c r="AP50" s="148" t="str">
        <f>IF(Tbl.Kosten[[#This Row],[Pnr.]]=AP$7,Tbl.Kosten[[#This Row],[Totaal kosten]],"")</f>
        <v/>
      </c>
      <c r="AQ50" s="148" t="str">
        <f>IF(Tbl.Kosten[[#This Row],[Pnr.]]=AQ$7,Tbl.Kosten[[#This Row],[Totaal kosten]],"")</f>
        <v/>
      </c>
      <c r="AR50" s="148" t="str">
        <f>IF(Tbl.Kosten[[#This Row],[Pnr.]]=AR$7,Tbl.Kosten[[#This Row],[Totaal kosten]],"")</f>
        <v/>
      </c>
      <c r="AS50" s="148" t="str">
        <f>IF(Tbl.Kosten[[#This Row],[Pnr.]]=AS$7,Tbl.Kosten[[#This Row],[Totaal kosten]],"")</f>
        <v/>
      </c>
      <c r="AT50" s="148" t="str">
        <f>IF(Tbl.Kosten[[#This Row],[Pnr.]]=AT$7,Tbl.Kosten[[#This Row],[Totaal kosten]],"")</f>
        <v/>
      </c>
      <c r="AU50" s="148" t="str">
        <f>IF(Tbl.Kosten[[#This Row],[Pnr.]]=AU$7,Tbl.Kosten[[#This Row],[Totaal kosten]],"")</f>
        <v/>
      </c>
      <c r="AV50" s="148" t="str">
        <f>IF(Tbl.Kosten[[#This Row],[Pnr.]]=AV$7,Tbl.Kosten[[#This Row],[Totaal kosten]],"")</f>
        <v/>
      </c>
      <c r="AW50" s="148" t="str">
        <f>IF(Tbl.Kosten[[#This Row],[Pnr.]]=AW$7,Tbl.Kosten[[#This Row],[Totaal kosten]],"")</f>
        <v/>
      </c>
      <c r="AX50" s="148" t="str">
        <f>IF(Tbl.Kosten[[#This Row],[Pnr.]]=AX$7,Tbl.Kosten[[#This Row],[Totaal kosten]],"")</f>
        <v/>
      </c>
      <c r="AY50" s="148" t="str">
        <f>IF(Tbl.Kosten[[#This Row],[Pnr.]]=AY$7,Tbl.Kosten[[#This Row],[Totaal kosten]],"")</f>
        <v/>
      </c>
      <c r="AZ50" s="148" t="str">
        <f>IF(Tbl.Kosten[[#This Row],[Pnr.]]=AZ$7,Tbl.Kosten[[#This Row],[Totaal kosten]],"")</f>
        <v/>
      </c>
      <c r="BA50" s="148" t="str">
        <f>IF(Tbl.Kosten[[#This Row],[Pnr.]]=BA$7,Tbl.Kosten[[#This Row],[Totaal kosten]],"")</f>
        <v/>
      </c>
      <c r="BB50" s="148" t="str">
        <f>IF(Tbl.Kosten[[#This Row],[Pnr.]]=BB$7,Tbl.Kosten[[#This Row],[Totaal kosten]],"")</f>
        <v/>
      </c>
      <c r="BC50" s="148" t="str">
        <f>IF(Tbl.Kosten[[#This Row],[Pnr.]]=BC$7,Tbl.Kosten[[#This Row],[Totaal kosten]],"")</f>
        <v/>
      </c>
      <c r="BD50" s="148" t="str">
        <f>IF(Tbl.Kosten[[#This Row],[Pnr.]]=BD$7,Tbl.Kosten[[#This Row],[Totaal kosten]],"")</f>
        <v/>
      </c>
      <c r="BE50" s="148" t="str">
        <f>IF(Tbl.Kosten[[#This Row],[Pnr.]]=BE$7,Tbl.Kosten[[#This Row],[Totaal kosten]],"")</f>
        <v/>
      </c>
      <c r="BF50" s="148" t="str">
        <f>IF(Tbl.Kosten[[#This Row],[Pnr.]]=BF$7,Tbl.Kosten[[#This Row],[Totaal kosten]],"")</f>
        <v/>
      </c>
      <c r="BG50" s="148" t="str">
        <f>IF(Tbl.Kosten[[#This Row],[Pnr.]]=BG$7,Tbl.Kosten[[#This Row],[Totaal kosten]],"")</f>
        <v/>
      </c>
      <c r="BH50" s="148" t="str">
        <f>IF(Tbl.Kosten[[#This Row],[Pnr.]]=BH$7,Tbl.Kosten[[#This Row],[Totaal kosten]],"")</f>
        <v/>
      </c>
      <c r="BI50" s="148" t="str">
        <f>IF(Tbl.Kosten[[#This Row],[Pnr.]]=BI$7,Tbl.Kosten[[#This Row],[Totaal kosten]],"")</f>
        <v/>
      </c>
      <c r="BJ50" s="148" t="str">
        <f>IF(Tbl.Kosten[[#This Row],[Pnr.]]=BJ$7,Tbl.Kosten[[#This Row],[Totaal kosten]],"")</f>
        <v/>
      </c>
      <c r="BK50" s="148" t="str">
        <f>IF(Tbl.Kosten[[#This Row],[Pnr.]]=BK$7,Tbl.Kosten[[#This Row],[Totaal kosten]],"")</f>
        <v/>
      </c>
      <c r="BL50" s="148" t="str">
        <f>IF(Tbl.Kosten[[#This Row],[Pnr.]]=BL$7,Tbl.Kosten[[#This Row],[Totaal kosten]],"")</f>
        <v/>
      </c>
      <c r="BM50" s="148" t="str">
        <f>IF(Tbl.Kosten[[#This Row],[Pnr.]]=BM$7,Tbl.Kosten[[#This Row],[Totaal kosten]],"")</f>
        <v/>
      </c>
      <c r="BN50" s="148" t="str">
        <f>IF(Tbl.Kosten[[#This Row],[Pnr.]]=BN$7,Tbl.Kosten[[#This Row],[Totaal kosten]],"")</f>
        <v/>
      </c>
      <c r="BO50" s="148" t="str">
        <f>IF(Tbl.Kosten[[#This Row],[Pnr.]]=BO$7,Tbl.Kosten[[#This Row],[Totaal kosten]],"")</f>
        <v/>
      </c>
      <c r="BP50" s="148" t="str">
        <f>IF(Tbl.Kosten[[#This Row],[Pnr.]]=BP$7,Tbl.Kosten[[#This Row],[Totaal kosten]],"")</f>
        <v/>
      </c>
      <c r="BQ50" s="148" t="str">
        <f>IF(Tbl.Kosten[[#This Row],[Pnr.]]=BQ$7,Tbl.Kosten[[#This Row],[Totaal kosten]],"")</f>
        <v/>
      </c>
      <c r="BR50" s="148" t="str">
        <f>IF(Tbl.Kosten[[#This Row],[Pnr.]]=BR$7,Tbl.Kosten[[#This Row],[Totaal kosten]],"")</f>
        <v/>
      </c>
      <c r="BS50" s="148" t="str">
        <f>IF(Tbl.Kosten[[#This Row],[Pnr.]]=BS$7,Tbl.Kosten[[#This Row],[Totaal kosten]],"")</f>
        <v/>
      </c>
      <c r="BT50" s="148" t="str">
        <f>IF(Tbl.Kosten[[#This Row],[Pnr.]]=BT$7,Tbl.Kosten[[#This Row],[Totaal kosten]],"")</f>
        <v/>
      </c>
      <c r="BU50" s="148" t="str">
        <f>IF(Tbl.Kosten[[#This Row],[Pnr.]]=BU$7,Tbl.Kosten[[#This Row],[Totaal kosten]],"")</f>
        <v/>
      </c>
      <c r="BV50" s="148" t="str">
        <f>IF(Tbl.Kosten[[#This Row],[Pnr.]]=BV$7,Tbl.Kosten[[#This Row],[Totaal kosten]],"")</f>
        <v/>
      </c>
      <c r="BW50" s="148" t="str">
        <f>IF(Tbl.Kosten[[#This Row],[Pnr.]]=BW$7,Tbl.Kosten[[#This Row],[Totaal kosten]],"")</f>
        <v/>
      </c>
      <c r="BX50" s="148" t="str">
        <f>IFERROR(_xlfn.XLOOKUP(Tbl.Kosten[[#This Row],[Werkpakketcode]],Tbl.Werkpakketten[Werkpakketcode],Tbl.Werkpakketten[WPnr.],"",0,1),"")</f>
        <v/>
      </c>
      <c r="BY50" s="148" t="str">
        <f>IF(Tbl.Kosten[[#This Row],[WPnr.]]=BY$7,Tbl.Kosten[[#This Row],[Totaal kosten]],"")</f>
        <v/>
      </c>
      <c r="BZ50" s="148" t="str">
        <f>IF(Tbl.Kosten[[#This Row],[WPnr.]]=BZ$7,Tbl.Kosten[[#This Row],[Totaal kosten]],"")</f>
        <v/>
      </c>
      <c r="CA50" s="148" t="str">
        <f>IF(Tbl.Kosten[[#This Row],[WPnr.]]=CA$7,Tbl.Kosten[[#This Row],[Totaal kosten]],"")</f>
        <v/>
      </c>
      <c r="CB50" s="148" t="str">
        <f>IF(Tbl.Kosten[[#This Row],[WPnr.]]=CB$7,Tbl.Kosten[[#This Row],[Totaal kosten]],"")</f>
        <v/>
      </c>
      <c r="CC50" s="148" t="str">
        <f>IF(Tbl.Kosten[[#This Row],[WPnr.]]=CC$7,Tbl.Kosten[[#This Row],[Totaal kosten]],"")</f>
        <v/>
      </c>
      <c r="CD50" s="148" t="str">
        <f>IF(Tbl.Kosten[[#This Row],[WPnr.]]=CD$7,Tbl.Kosten[[#This Row],[Totaal kosten]],"")</f>
        <v/>
      </c>
      <c r="CE50" s="148" t="str">
        <f>IF(Tbl.Kosten[[#This Row],[WPnr.]]=CE$7,Tbl.Kosten[[#This Row],[Totaal kosten]],"")</f>
        <v/>
      </c>
      <c r="CF50" s="148" t="str">
        <f>IF(Tbl.Kosten[[#This Row],[WPnr.]]=CF$7,Tbl.Kosten[[#This Row],[Totaal kosten]],"")</f>
        <v/>
      </c>
      <c r="CG50" s="148" t="str">
        <f>IF(Tbl.Kosten[[#This Row],[WPnr.]]=CG$7,Tbl.Kosten[[#This Row],[Totaal kosten]],"")</f>
        <v/>
      </c>
      <c r="CH50" s="148" t="str">
        <f>IF(Tbl.Kosten[[#This Row],[WPnr.]]=CH$7,Tbl.Kosten[[#This Row],[Totaal kosten]],"")</f>
        <v/>
      </c>
      <c r="CI50" s="148" t="str">
        <f>IF(Tbl.Kosten[[#This Row],[WPnr.]]=CI$7,Tbl.Kosten[[#This Row],[Totaal kosten]],"")</f>
        <v/>
      </c>
      <c r="CJ50" s="148" t="str">
        <f>IF(Tbl.Kosten[[#This Row],[WPnr.]]=CJ$7,Tbl.Kosten[[#This Row],[Totaal kosten]],"")</f>
        <v/>
      </c>
      <c r="CK50" s="148" t="str">
        <f>IF(Tbl.Kosten[[#This Row],[WPnr.]]=CK$7,Tbl.Kosten[[#This Row],[Totaal kosten]],"")</f>
        <v/>
      </c>
      <c r="CL50" s="148" t="str">
        <f>IF(Tbl.Kosten[[#This Row],[WPnr.]]=CL$7,Tbl.Kosten[[#This Row],[Totaal kosten]],"")</f>
        <v/>
      </c>
      <c r="CM50" s="148" t="str">
        <f>IF(Tbl.Kosten[[#This Row],[WPnr.]]=CM$7,Tbl.Kosten[[#This Row],[Totaal kosten]],"")</f>
        <v/>
      </c>
      <c r="CN50" s="148" t="str">
        <f>IF(Tbl.Kosten[[#This Row],[WPnr.]]=CN$7,Tbl.Kosten[[#This Row],[Totaal kosten]],"")</f>
        <v/>
      </c>
      <c r="CO50" s="148" t="str">
        <f>IF(Tbl.Kosten[[#This Row],[WPnr.]]=CO$7,Tbl.Kosten[[#This Row],[Totaal kosten]],"")</f>
        <v/>
      </c>
      <c r="CP50" s="148" t="str">
        <f>IF(Tbl.Kosten[[#This Row],[WPnr.]]=CP$7,Tbl.Kosten[[#This Row],[Totaal kosten]],"")</f>
        <v/>
      </c>
      <c r="CQ50" s="148" t="str">
        <f>IF(Tbl.Kosten[[#This Row],[WPnr.]]=CQ$7,Tbl.Kosten[[#This Row],[Totaal kosten]],"")</f>
        <v/>
      </c>
      <c r="CR50" s="148" t="str">
        <f>IF(Tbl.Kosten[[#This Row],[WPnr.]]=CR$7,Tbl.Kosten[[#This Row],[Totaal kosten]],"")</f>
        <v/>
      </c>
      <c r="CS50" s="148" t="str">
        <f>IF(Tbl.Kosten[[#This Row],[WPnr.]]=CS$7,Tbl.Kosten[[#This Row],[Totaal kosten]],"")</f>
        <v/>
      </c>
      <c r="CT50" s="148" t="str">
        <f>IF(Tbl.Kosten[[#This Row],[WPnr.]]=CT$7,Tbl.Kosten[[#This Row],[Totaal kosten]],"")</f>
        <v/>
      </c>
      <c r="CU50" s="148" t="str">
        <f>IF(Tbl.Kosten[[#This Row],[WPnr.]]=CU$7,Tbl.Kosten[[#This Row],[Totaal kosten]],"")</f>
        <v/>
      </c>
      <c r="CV50" s="148" t="str">
        <f>IF(Tbl.Kosten[[#This Row],[WPnr.]]=CV$7,Tbl.Kosten[[#This Row],[Totaal kosten]],"")</f>
        <v/>
      </c>
      <c r="CW50" s="148" t="str">
        <f>IF(Tbl.Kosten[[#This Row],[WPnr.]]=CW$7,Tbl.Kosten[[#This Row],[Totaal kosten]],"")</f>
        <v/>
      </c>
      <c r="CX50" s="148" t="str">
        <f>IF(Tbl.Kosten[[#This Row],[WPnr.]]=CX$7,Tbl.Kosten[[#This Row],[Totaal kosten]],"")</f>
        <v/>
      </c>
      <c r="CY50" s="148" t="str">
        <f>IF(Tbl.Kosten[[#This Row],[WPnr.]]=CY$7,Tbl.Kosten[[#This Row],[Totaal kosten]],"")</f>
        <v/>
      </c>
      <c r="CZ50" s="148" t="str">
        <f>IF(Tbl.Kosten[[#This Row],[WPnr.]]=CZ$7,Tbl.Kosten[[#This Row],[Totaal kosten]],"")</f>
        <v/>
      </c>
      <c r="DA50" s="148" t="str">
        <f>IF(Tbl.Kosten[[#This Row],[WPnr.]]=DA$7,Tbl.Kosten[[#This Row],[Totaal kosten]],"")</f>
        <v/>
      </c>
      <c r="DB50" s="148" t="str">
        <f>IF(Tbl.Kosten[[#This Row],[WPnr.]]=DB$7,Tbl.Kosten[[#This Row],[Totaal kosten]],"")</f>
        <v/>
      </c>
      <c r="DC50" s="148" t="str">
        <f>IF(Tbl.Kosten[[#This Row],[WPnr.]]=DC$7,Tbl.Kosten[[#This Row],[Totaal kosten]],"")</f>
        <v/>
      </c>
      <c r="DD50" s="148" t="str">
        <f>IF(Tbl.Kosten[[#This Row],[WPnr.]]=DD$7,Tbl.Kosten[[#This Row],[Totaal kosten]],"")</f>
        <v/>
      </c>
      <c r="DE50" s="148" t="str">
        <f>IF(Tbl.Kosten[[#This Row],[WPnr.]]=DE$7,Tbl.Kosten[[#This Row],[Totaal kosten]],"")</f>
        <v/>
      </c>
      <c r="DF50" s="148" t="str">
        <f>IF(Tbl.Kosten[[#This Row],[WPnr.]]=DF$7,Tbl.Kosten[[#This Row],[Totaal kosten]],"")</f>
        <v/>
      </c>
      <c r="DG50" s="148" t="str">
        <f>IF(Tbl.Kosten[[#This Row],[WPnr.]]=DG$7,Tbl.Kosten[[#This Row],[Totaal kosten]],"")</f>
        <v/>
      </c>
      <c r="DH50" s="148" t="str">
        <f>IF(Tbl.Kosten[[#This Row],[WPnr.]]=DH$7,Tbl.Kosten[[#This Row],[Totaal kosten]],"")</f>
        <v/>
      </c>
      <c r="DI50" s="148" t="str">
        <f>IF(Tbl.Kosten[[#This Row],[WPnr.]]=DI$7,Tbl.Kosten[[#This Row],[Totaal kosten]],"")</f>
        <v/>
      </c>
      <c r="DJ50" s="148" t="str">
        <f>IF(Tbl.Kosten[[#This Row],[WPnr.]]=DJ$7,Tbl.Kosten[[#This Row],[Totaal kosten]],"")</f>
        <v/>
      </c>
      <c r="DK50" s="148" t="str">
        <f>IF(Tbl.Kosten[[#This Row],[WPnr.]]=DK$7,Tbl.Kosten[[#This Row],[Totaal kosten]],"")</f>
        <v/>
      </c>
      <c r="DL50" s="148" t="str">
        <f>IF(Tbl.Kosten[[#This Row],[WPnr.]]=DL$7,Tbl.Kosten[[#This Row],[Totaal kosten]],"")</f>
        <v/>
      </c>
      <c r="DM50" s="148" t="str">
        <f>IF(Tbl.Kosten[[#This Row],[WPnr.]]=DM$7,Tbl.Kosten[[#This Row],[Totaal kosten]],"")</f>
        <v/>
      </c>
      <c r="DN50" s="148" t="str">
        <f>IF(Tbl.Kosten[[#This Row],[WPnr.]]=DN$7,Tbl.Kosten[[#This Row],[Totaal kosten]],"")</f>
        <v/>
      </c>
      <c r="DO50" s="148" t="str">
        <f>IF(Tbl.Kosten[[#This Row],[WPnr.]]=DO$7,Tbl.Kosten[[#This Row],[Totaal kosten]],"")</f>
        <v/>
      </c>
      <c r="DP50" s="148" t="str">
        <f>IF(Tbl.Kosten[[#This Row],[WPnr.]]=DP$7,Tbl.Kosten[[#This Row],[Totaal kosten]],"")</f>
        <v/>
      </c>
      <c r="DQ50" s="148" t="str">
        <f>IF(Tbl.Kosten[[#This Row],[WPnr.]]=DQ$7,Tbl.Kosten[[#This Row],[Totaal kosten]],"")</f>
        <v/>
      </c>
      <c r="DR50" s="148" t="str">
        <f>IF(Tbl.Kosten[[#This Row],[WPnr.]]=DR$7,Tbl.Kosten[[#This Row],[Totaal kosten]],"")</f>
        <v/>
      </c>
      <c r="DS50" s="148" t="str">
        <f>IF(Tbl.Kosten[[#This Row],[WPnr.]]=DS$7,Tbl.Kosten[[#This Row],[Totaal kosten]],"")</f>
        <v/>
      </c>
      <c r="DT50" s="148" t="str">
        <f>IF(Tbl.Kosten[[#This Row],[WPnr.]]=DT$7,Tbl.Kosten[[#This Row],[Totaal kosten]],"")</f>
        <v/>
      </c>
      <c r="DU50" s="148" t="str">
        <f>IF(Tbl.Kosten[[#This Row],[WPnr.]]=DU$7,Tbl.Kosten[[#This Row],[Totaal kosten]],"")</f>
        <v/>
      </c>
      <c r="DV50" s="148" t="str">
        <f>IF(Tbl.Kosten[[#This Row],[WPnr.]]=DV$7,Tbl.Kosten[[#This Row],[Totaal kosten]],"")</f>
        <v/>
      </c>
      <c r="DW50" s="150" t="str">
        <f>IFERROR(_xlfn.XLOOKUP(Tbl.Kosten[[#This Row],[Kostensoort]],Tbl.Kostensoorten[Kostensoorten],Tbl.Kostensoorten[KSnr.],"",0,1),"")</f>
        <v/>
      </c>
      <c r="DX50" s="150" t="str">
        <f>IF(Tbl.Kosten[[#This Row],[KSnr.]]=DX$7,Tbl.Kosten[[#This Row],[Totaal kosten]],"")</f>
        <v/>
      </c>
      <c r="DY50" s="150" t="str">
        <f>IF(Tbl.Kosten[[#This Row],[KSnr.]]=DY$7,Tbl.Kosten[[#This Row],[Totaal kosten]],"")</f>
        <v/>
      </c>
      <c r="DZ50" s="150" t="str">
        <f>IF(Tbl.Kosten[[#This Row],[KSnr.]]=DZ$7,Tbl.Kosten[[#This Row],[Totaal kosten]],"")</f>
        <v/>
      </c>
      <c r="EA50" s="150" t="str">
        <f>IF(Tbl.Kosten[[#This Row],[KSnr.]]=EA$7,Tbl.Kosten[[#This Row],[Totaal kosten]],"")</f>
        <v/>
      </c>
      <c r="EB50" s="150" t="str">
        <f>IF(Tbl.Kosten[[#This Row],[KSnr.]]=EB$7,Tbl.Kosten[[#This Row],[Totaal kosten]],"")</f>
        <v/>
      </c>
      <c r="EC50" s="150" t="str">
        <f>IF(Tbl.Kosten[[#This Row],[KSnr.]]=EC$7,Tbl.Kosten[[#This Row],[Totaal kosten]],"")</f>
        <v/>
      </c>
      <c r="ED50" s="150" t="str">
        <f>IF(Tbl.Kosten[[#This Row],[KSnr.]]=ED$7,Tbl.Kosten[[#This Row],[Totaal kosten]],"")</f>
        <v/>
      </c>
      <c r="EE50" s="150" t="str">
        <f>IF(Tbl.Kosten[[#This Row],[KSnr.]]=EE$7,Tbl.Kosten[[#This Row],[Totaal kosten]],"")</f>
        <v/>
      </c>
      <c r="EF50" s="150" t="str">
        <f>IF(Tbl.Kosten[[#This Row],[KSnr.]]=EF$7,Tbl.Kosten[[#This Row],[Totaal kosten]],"")</f>
        <v/>
      </c>
      <c r="EG50" s="150" t="str">
        <f>IF(Tbl.Kosten[[#This Row],[KSnr.]]=EG$7,Tbl.Kosten[[#This Row],[Totaal kosten]],"")</f>
        <v/>
      </c>
      <c r="EH50" s="150" t="str">
        <f>IF(Tbl.Kosten[[#This Row],[KSnr.]]=EH$7,Tbl.Kosten[[#This Row],[Totaal kosten]],"")</f>
        <v/>
      </c>
      <c r="EI50" s="150" t="str">
        <f>IF(Tbl.Kosten[[#This Row],[KSnr.]]=EI$7,Tbl.Kosten[[#This Row],[Totaal kosten]],"")</f>
        <v/>
      </c>
      <c r="EJ50" s="150" t="str">
        <f>IF(Tbl.Kosten[[#This Row],[KSnr.]]=EJ$7,Tbl.Kosten[[#This Row],[Totaal kosten]],"")</f>
        <v/>
      </c>
      <c r="EK50" s="150" t="str">
        <f>IF(Tbl.Kosten[[#This Row],[KSnr.]]=EK$7,Tbl.Kosten[[#This Row],[Totaal kosten]],"")</f>
        <v/>
      </c>
      <c r="EL50" s="150" t="str">
        <f>IF(Tbl.Kosten[[#This Row],[KSnr.]]=EL$7,Tbl.Kosten[[#This Row],[Totaal kosten]],"")</f>
        <v/>
      </c>
      <c r="EM50" s="150" t="str">
        <f>IF(Tbl.Kosten[[#This Row],[KSnr.]]=EM$7,Tbl.Kosten[[#This Row],[Totaal kosten]],"")</f>
        <v/>
      </c>
      <c r="EN50" s="150" t="str">
        <f>IF(Tbl.Kosten[[#This Row],[KSnr.]]=EN$7,Tbl.Kosten[[#This Row],[Totaal kosten]],"")</f>
        <v/>
      </c>
      <c r="EO50" s="150" t="str">
        <f>IF(Tbl.Kosten[[#This Row],[KSnr.]]=EO$7,Tbl.Kosten[[#This Row],[Totaal kosten]],"")</f>
        <v/>
      </c>
      <c r="EP50" s="150" t="str">
        <f>IF(Tbl.Kosten[[#This Row],[KSnr.]]=EP$7,Tbl.Kosten[[#This Row],[Totaal kosten]],"")</f>
        <v/>
      </c>
      <c r="EQ50" s="150" t="str">
        <f>IF(Tbl.Kosten[[#This Row],[KSnr.]]=EQ$7,Tbl.Kosten[[#This Row],[Totaal kosten]],"")</f>
        <v/>
      </c>
      <c r="ER50" s="144" t="str">
        <f>IFERROR(_xlfn.XLOOKUP(Tbl.Kosten[[#This Row],[Subsidieactiviteit]],Tbl.Subsidiehoogte[Subsidieactiviteit],Tbl.Subsidiehoogte[SAnr.],"",0,1),"")</f>
        <v/>
      </c>
      <c r="ES50" s="150" t="str">
        <f>IF(Tbl.Kosten[[#This Row],[Sanr.]]=ES$7,Tbl.Kosten[[#This Row],[Totaal kosten]],"")</f>
        <v/>
      </c>
      <c r="ET50" s="150" t="str">
        <f>IF(Tbl.Kosten[[#This Row],[Sanr.]]=ET$7,Tbl.Kosten[[#This Row],[Totaal kosten]],"")</f>
        <v/>
      </c>
      <c r="EU50" s="150" t="str">
        <f>IF(Tbl.Kosten[[#This Row],[Sanr.]]=EU$7,Tbl.Kosten[[#This Row],[Totaal kosten]],"")</f>
        <v/>
      </c>
      <c r="EV50" s="150" t="str">
        <f>IF(Tbl.Kosten[[#This Row],[Sanr.]]=EV$7,Tbl.Kosten[[#This Row],[Totaal kosten]],"")</f>
        <v/>
      </c>
      <c r="EW50" s="150" t="str">
        <f>IF(Tbl.Kosten[[#This Row],[Sanr.]]=EW$7,Tbl.Kosten[[#This Row],[Totaal kosten]],"")</f>
        <v/>
      </c>
      <c r="EX50" s="150" t="str">
        <f>IF(Tbl.Kosten[[#This Row],[Sanr.]]=EX$7,Tbl.Kosten[[#This Row],[Totaal kosten]],"")</f>
        <v/>
      </c>
      <c r="EY50" s="150" t="str">
        <f>IF(Tbl.Kosten[[#This Row],[Sanr.]]=EY$7,Tbl.Kosten[[#This Row],[Totaal kosten]],"")</f>
        <v/>
      </c>
      <c r="EZ50" s="150" t="str">
        <f>IF(Tbl.Kosten[[#This Row],[Sanr.]]=EZ$7,Tbl.Kosten[[#This Row],[Totaal kosten]],"")</f>
        <v/>
      </c>
      <c r="FA50" s="150" t="str">
        <f>IF(Tbl.Kosten[[#This Row],[Sanr.]]=FA$7,Tbl.Kosten[[#This Row],[Totaal kosten]],"")</f>
        <v/>
      </c>
      <c r="FB50" s="150" t="str">
        <f>IF(Tbl.Kosten[[#This Row],[Sanr.]]=FB$7,Tbl.Kosten[[#This Row],[Totaal kosten]],"")</f>
        <v/>
      </c>
      <c r="FC50" s="150" t="str">
        <f>IF(Tbl.Kosten[[#This Row],[Sanr.]]=FC$7,Tbl.Kosten[[#This Row],[Totaal kosten]],"")</f>
        <v/>
      </c>
      <c r="FD50" s="150" t="str">
        <f>IF(Tbl.Kosten[[#This Row],[Sanr.]]=FD$7,Tbl.Kosten[[#This Row],[Totaal kosten]],"")</f>
        <v/>
      </c>
      <c r="FE50" s="150" t="str">
        <f>IF(Tbl.Kosten[[#This Row],[Sanr.]]=FE$7,Tbl.Kosten[[#This Row],[Totaal kosten]],"")</f>
        <v/>
      </c>
      <c r="FF50" s="150" t="str">
        <f>IF(Tbl.Kosten[[#This Row],[Sanr.]]=FF$7,Tbl.Kosten[[#This Row],[Totaal kosten]],"")</f>
        <v/>
      </c>
      <c r="FG50" s="150" t="str">
        <f>IF(Tbl.Kosten[[#This Row],[Sanr.]]=FG$7,Tbl.Kosten[[#This Row],[Totaal kosten]],"")</f>
        <v/>
      </c>
      <c r="FH50" s="150" t="str">
        <f>IF(Tbl.Kosten[[#This Row],[Sanr.]]=FH$7,Tbl.Kosten[[#This Row],[Totaal kosten]],"")</f>
        <v/>
      </c>
      <c r="FI50" s="150" t="str">
        <f>IF(Tbl.Kosten[[#This Row],[Sanr.]]=FI$7,Tbl.Kosten[[#This Row],[Totaal kosten]],"")</f>
        <v/>
      </c>
      <c r="FJ50" s="150" t="str">
        <f>IF(Tbl.Kosten[[#This Row],[Sanr.]]=FJ$7,Tbl.Kosten[[#This Row],[Totaal kosten]],"")</f>
        <v/>
      </c>
      <c r="FK50" s="150" t="str">
        <f>IF(Tbl.Kosten[[#This Row],[Sanr.]]=FK$7,Tbl.Kosten[[#This Row],[Totaal kosten]],"")</f>
        <v/>
      </c>
      <c r="FL50" s="150" t="str">
        <f>IF(Tbl.Kosten[[#This Row],[Sanr.]]=FL$7,Tbl.Kosten[[#This Row],[Totaal kosten]],"")</f>
        <v/>
      </c>
      <c r="FM50" s="150" t="str">
        <f>IF(Tbl.Kosten[[#This Row],[Sanr.]]=FM$7,Tbl.Kosten[[#This Row],[Totaal kosten]],"")</f>
        <v/>
      </c>
      <c r="FN50" s="150" t="str">
        <f>IF(Tbl.Kosten[[#This Row],[Sanr.]]=FN$7,Tbl.Kosten[[#This Row],[Totaal kosten]],"")</f>
        <v/>
      </c>
      <c r="FO50" s="150" t="str">
        <f>IF(Tbl.Kosten[[#This Row],[Sanr.]]=FO$7,Tbl.Kosten[[#This Row],[Totaal kosten]],"")</f>
        <v/>
      </c>
      <c r="FP50" s="150" t="str">
        <f>IF(Tbl.Kosten[[#This Row],[Sanr.]]=FP$7,Tbl.Kosten[[#This Row],[Totaal kosten]],"")</f>
        <v/>
      </c>
      <c r="FQ50" s="150" t="str">
        <f>IF(Tbl.Kosten[[#This Row],[Sanr.]]=FQ$7,Tbl.Kosten[[#This Row],[Totaal kosten]],"")</f>
        <v/>
      </c>
      <c r="FR50" s="150" t="str">
        <f>IF(Tbl.Kosten[[#This Row],[Sanr.]]=FR$7,Tbl.Kosten[[#This Row],[Totaal kosten]],"")</f>
        <v/>
      </c>
      <c r="FS50" s="150" t="str">
        <f>IF(Tbl.Kosten[[#This Row],[Sanr.]]=FS$7,Tbl.Kosten[[#This Row],[Totaal kosten]],"")</f>
        <v/>
      </c>
      <c r="FT50" s="150" t="str">
        <f>IF(Tbl.Kosten[[#This Row],[Sanr.]]=FT$7,Tbl.Kosten[[#This Row],[Totaal kosten]],"")</f>
        <v/>
      </c>
      <c r="FU50" s="150" t="str">
        <f>IF(Tbl.Kosten[[#This Row],[Sanr.]]=FU$7,Tbl.Kosten[[#This Row],[Totaal kosten]],"")</f>
        <v/>
      </c>
      <c r="FV50" s="150" t="str">
        <f>IF(Tbl.Kosten[[#This Row],[Sanr.]]=FV$7,Tbl.Kosten[[#This Row],[Totaal kosten]],"")</f>
        <v/>
      </c>
      <c r="FW50" s="150" t="str">
        <f>IFERROR(_xlfn.XLOOKUP(Tbl.Kosten[[#This Row],[Activiteitencode]],Tbl.Activiteiten[Activiteitcode],Tbl.Activiteiten[Anr.],"",0,1),"")</f>
        <v/>
      </c>
      <c r="FX50" s="169" t="str">
        <f>_xlfn.CONCAT(Tbl.Kosten[[#This Row],[Pnr.]],Tbl.Kosten[[#This Row],[Sanr.]])</f>
        <v>P1</v>
      </c>
      <c r="FY50" s="150">
        <f>Tbl.Kosten[[#This Row],[Totaal kosten]]-Tbl.Kosten[[#This Row],[Subsidie]]</f>
        <v>0</v>
      </c>
      <c r="FZ50" s="150">
        <f>IF(Tbl.Kosten[[#This Row],[Pnr.]]=FZ$7,Tbl.Kosten[[#This Row],[Te financieren]],"")</f>
        <v>0</v>
      </c>
      <c r="GA50" s="150" t="str">
        <f>IF(Tbl.Kosten[[#This Row],[Pnr.]]=GA$7,Tbl.Kosten[[#This Row],[Te financieren]],"")</f>
        <v/>
      </c>
      <c r="GB50" s="150" t="str">
        <f>IF(Tbl.Kosten[[#This Row],[Pnr.]]=GB$7,Tbl.Kosten[[#This Row],[Te financieren]],"")</f>
        <v/>
      </c>
      <c r="GC50" s="150" t="str">
        <f>IF(Tbl.Kosten[[#This Row],[Pnr.]]=GC$7,Tbl.Kosten[[#This Row],[Te financieren]],"")</f>
        <v/>
      </c>
      <c r="GD50" s="150" t="str">
        <f>IF(Tbl.Kosten[[#This Row],[Pnr.]]=GD$7,Tbl.Kosten[[#This Row],[Te financieren]],"")</f>
        <v/>
      </c>
      <c r="GE50" s="150" t="str">
        <f>IF(Tbl.Kosten[[#This Row],[Pnr.]]=GE$7,Tbl.Kosten[[#This Row],[Te financieren]],"")</f>
        <v/>
      </c>
      <c r="GF50" s="150" t="str">
        <f>IF(Tbl.Kosten[[#This Row],[Pnr.]]=GF$7,Tbl.Kosten[[#This Row],[Te financieren]],"")</f>
        <v/>
      </c>
      <c r="GG50" s="150" t="str">
        <f>IF(Tbl.Kosten[[#This Row],[Pnr.]]=GG$7,Tbl.Kosten[[#This Row],[Te financieren]],"")</f>
        <v/>
      </c>
      <c r="GH50" s="150" t="str">
        <f>IF(Tbl.Kosten[[#This Row],[Pnr.]]=GH$7,Tbl.Kosten[[#This Row],[Te financieren]],"")</f>
        <v/>
      </c>
      <c r="GI50" s="150" t="str">
        <f>IF(Tbl.Kosten[[#This Row],[Pnr.]]=GI$7,Tbl.Kosten[[#This Row],[Te financieren]],"")</f>
        <v/>
      </c>
      <c r="GJ50" s="150" t="str">
        <f>IF(Tbl.Kosten[[#This Row],[Pnr.]]=GJ$7,Tbl.Kosten[[#This Row],[Te financieren]],"")</f>
        <v/>
      </c>
      <c r="GK50" s="150" t="str">
        <f>IF(Tbl.Kosten[[#This Row],[Pnr.]]=GK$7,Tbl.Kosten[[#This Row],[Te financieren]],"")</f>
        <v/>
      </c>
      <c r="GL50" s="150" t="str">
        <f>IF(Tbl.Kosten[[#This Row],[Pnr.]]=GL$7,Tbl.Kosten[[#This Row],[Te financieren]],"")</f>
        <v/>
      </c>
      <c r="GM50" s="150" t="str">
        <f>IF(Tbl.Kosten[[#This Row],[Pnr.]]=GM$7,Tbl.Kosten[[#This Row],[Te financieren]],"")</f>
        <v/>
      </c>
      <c r="GN50" s="150" t="str">
        <f>IF(Tbl.Kosten[[#This Row],[Pnr.]]=GN$7,Tbl.Kosten[[#This Row],[Te financieren]],"")</f>
        <v/>
      </c>
      <c r="GO50" s="150" t="str">
        <f>IF(Tbl.Kosten[[#This Row],[Pnr.]]=GO$7,Tbl.Kosten[[#This Row],[Te financieren]],"")</f>
        <v/>
      </c>
      <c r="GP50" s="150" t="str">
        <f>IF(Tbl.Kosten[[#This Row],[Pnr.]]=GP$7,Tbl.Kosten[[#This Row],[Te financieren]],"")</f>
        <v/>
      </c>
      <c r="GQ50" s="150" t="str">
        <f>IF(Tbl.Kosten[[#This Row],[Pnr.]]=GQ$7,Tbl.Kosten[[#This Row],[Te financieren]],"")</f>
        <v/>
      </c>
      <c r="GR50" s="150" t="str">
        <f>IF(Tbl.Kosten[[#This Row],[Pnr.]]=GR$7,Tbl.Kosten[[#This Row],[Te financieren]],"")</f>
        <v/>
      </c>
      <c r="GS50" s="150" t="str">
        <f>IF(Tbl.Kosten[[#This Row],[Pnr.]]=GS$7,Tbl.Kosten[[#This Row],[Te financieren]],"")</f>
        <v/>
      </c>
      <c r="GT50" s="150" t="str">
        <f>IF(Tbl.Kosten[[#This Row],[Pnr.]]=GT$7,Tbl.Kosten[[#This Row],[Te financieren]],"")</f>
        <v/>
      </c>
      <c r="GU50" s="150" t="str">
        <f>IF(Tbl.Kosten[[#This Row],[Pnr.]]=GU$7,Tbl.Kosten[[#This Row],[Te financieren]],"")</f>
        <v/>
      </c>
      <c r="GV50" s="150" t="str">
        <f>IF(Tbl.Kosten[[#This Row],[Pnr.]]=GV$7,Tbl.Kosten[[#This Row],[Te financieren]],"")</f>
        <v/>
      </c>
      <c r="GW50" s="150" t="str">
        <f>IF(Tbl.Kosten[[#This Row],[Pnr.]]=GW$7,Tbl.Kosten[[#This Row],[Te financieren]],"")</f>
        <v/>
      </c>
      <c r="GX50" s="150" t="str">
        <f>IF(Tbl.Kosten[[#This Row],[Pnr.]]=GX$7,Tbl.Kosten[[#This Row],[Te financieren]],"")</f>
        <v/>
      </c>
      <c r="GY50" s="150" t="str">
        <f>IF(Tbl.Kosten[[#This Row],[Pnr.]]=GY$7,Tbl.Kosten[[#This Row],[Te financieren]],"")</f>
        <v/>
      </c>
      <c r="GZ50" s="150" t="str">
        <f>IF(Tbl.Kosten[[#This Row],[Pnr.]]=GZ$7,Tbl.Kosten[[#This Row],[Te financieren]],"")</f>
        <v/>
      </c>
      <c r="HA50" s="150" t="str">
        <f>IF(Tbl.Kosten[[#This Row],[Pnr.]]=HA$7,Tbl.Kosten[[#This Row],[Te financieren]],"")</f>
        <v/>
      </c>
      <c r="HB50" s="150" t="str">
        <f>IF(Tbl.Kosten[[#This Row],[Pnr.]]=HB$7,Tbl.Kosten[[#This Row],[Te financieren]],"")</f>
        <v/>
      </c>
      <c r="HC50" s="150" t="str">
        <f>IF(Tbl.Kosten[[#This Row],[Pnr.]]=HC$7,Tbl.Kosten[[#This Row],[Te financieren]],"")</f>
        <v/>
      </c>
      <c r="HD50" s="150" t="str">
        <f>IF(Tbl.Kosten[[#This Row],[Pnr.]]=HD$7,Tbl.Kosten[[#This Row],[Te financieren]],"")</f>
        <v/>
      </c>
      <c r="HE50" s="150" t="str">
        <f>IF(Tbl.Kosten[[#This Row],[Pnr.]]=HE$7,Tbl.Kosten[[#This Row],[Te financieren]],"")</f>
        <v/>
      </c>
      <c r="HF50" s="150" t="str">
        <f>IF(Tbl.Kosten[[#This Row],[Pnr.]]=HF$7,Tbl.Kosten[[#This Row],[Te financieren]],"")</f>
        <v/>
      </c>
      <c r="HG50" s="150" t="str">
        <f>IF(Tbl.Kosten[[#This Row],[Pnr.]]=HG$7,Tbl.Kosten[[#This Row],[Te financieren]],"")</f>
        <v/>
      </c>
      <c r="HH50" s="150" t="str">
        <f>IF(Tbl.Kosten[[#This Row],[Pnr.]]=HH$7,Tbl.Kosten[[#This Row],[Te financieren]],"")</f>
        <v/>
      </c>
      <c r="HI50" s="150" t="str">
        <f>IF(Tbl.Kosten[[#This Row],[Pnr.]]=HI$7,Tbl.Kosten[[#This Row],[Te financieren]],"")</f>
        <v/>
      </c>
      <c r="HJ50" s="150" t="str">
        <f>IF(Tbl.Kosten[[#This Row],[Pnr.]]=HJ$7,Tbl.Kosten[[#This Row],[Te financieren]],"")</f>
        <v/>
      </c>
      <c r="HK50" s="150" t="str">
        <f>IF(Tbl.Kosten[[#This Row],[Pnr.]]=HK$7,Tbl.Kosten[[#This Row],[Te financieren]],"")</f>
        <v/>
      </c>
      <c r="HL50" s="150" t="str">
        <f>IF(Tbl.Kosten[[#This Row],[Pnr.]]=HL$7,Tbl.Kosten[[#This Row],[Te financieren]],"")</f>
        <v/>
      </c>
      <c r="HM50" s="150" t="str">
        <f>IF(Tbl.Kosten[[#This Row],[Pnr.]]=HM$7,Tbl.Kosten[[#This Row],[Te financieren]],"")</f>
        <v/>
      </c>
      <c r="HN50" s="150" t="str">
        <f>IF(Tbl.Kosten[[#This Row],[Pnr.]]=HN$7,Tbl.Kosten[[#This Row],[Te financieren]],"")</f>
        <v/>
      </c>
      <c r="HO50" s="150" t="str">
        <f>IF(Tbl.Kosten[[#This Row],[Pnr.]]=HO$7,Tbl.Kosten[[#This Row],[Te financieren]],"")</f>
        <v/>
      </c>
      <c r="HP50" s="150" t="str">
        <f>IF(Tbl.Kosten[[#This Row],[Pnr.]]=HP$7,Tbl.Kosten[[#This Row],[Te financieren]],"")</f>
        <v/>
      </c>
      <c r="HQ50" s="150" t="str">
        <f>IF(Tbl.Kosten[[#This Row],[Pnr.]]=HQ$7,Tbl.Kosten[[#This Row],[Te financieren]],"")</f>
        <v/>
      </c>
      <c r="HR50" s="150" t="str">
        <f>IF(Tbl.Kosten[[#This Row],[Pnr.]]=HR$7,Tbl.Kosten[[#This Row],[Te financieren]],"")</f>
        <v/>
      </c>
      <c r="HS50" s="150" t="str">
        <f>IF(Tbl.Kosten[[#This Row],[Pnr.]]=HS$7,Tbl.Kosten[[#This Row],[Te financieren]],"")</f>
        <v/>
      </c>
      <c r="HT50" s="150" t="str">
        <f>IF(Tbl.Kosten[[#This Row],[Pnr.]]=HT$7,Tbl.Kosten[[#This Row],[Te financieren]],"")</f>
        <v/>
      </c>
      <c r="HU50" s="150" t="str">
        <f>IF(Tbl.Kosten[[#This Row],[Pnr.]]=HU$7,Tbl.Kosten[[#This Row],[Te financieren]],"")</f>
        <v/>
      </c>
      <c r="HV50" s="150" t="str">
        <f>IF(Tbl.Kosten[[#This Row],[Pnr.]]=HV$7,Tbl.Kosten[[#This Row],[Te financieren]],"")</f>
        <v/>
      </c>
      <c r="HW50" s="150" t="str">
        <f>IF(Tbl.Kosten[[#This Row],[Pnr.]]=HW$7,Tbl.Kosten[[#This Row],[Te financieren]],"")</f>
        <v/>
      </c>
    </row>
    <row r="51" spans="2:231" x14ac:dyDescent="0.3">
      <c r="B51" s="134"/>
      <c r="C51" s="137"/>
      <c r="D51" s="136"/>
      <c r="E51" s="261"/>
      <c r="F51" s="135"/>
      <c r="G51" s="11" t="str">
        <f>IF(Tbl.Kosten[[#This Row],[Medewerker e/o 
functie]]&lt;&gt;"",_xlfn.XLOOKUP(Tbl.Kosten[[#This Row],[Medewerker e/o 
functie]],Tbl.Uurtarief[Medewerker en/of functie],Tbl.Uurtarief[Uurtarief],"",0,1),"")</f>
        <v/>
      </c>
      <c r="H51" s="121">
        <f>IFERROR(Tbl.Kosten[[#This Row],[Uren]]*Tbl.Kosten[[#This Row],[Uurtarief]],0)</f>
        <v>0</v>
      </c>
      <c r="I51" s="119" t="str">
        <f>IF(Tbl.Kosten[[#This Row],[Subtotaal uren]]&lt;&gt;0,_xlfn.XLOOKUP(Tbl.Kosten[[#This Row],[Medewerker e/o 
functie]],Tbl.Uurtarief[Medewerker en/of functie],Tbl.Uurtarief[Kostensoort arbeid],"",0,1),"")</f>
        <v/>
      </c>
      <c r="J51" s="137"/>
      <c r="K51" s="135"/>
      <c r="L51" s="139" t="str">
        <f>IF(Tbl.Kosten[[#This Row],[Activum]]&lt;&gt;"",_xlfn.XLOOKUP(Tbl.Kosten[[#This Row],[Activum]],Tbl.Afschrijvingskosten[Activum],Tbl.Afschrijvingskosten[Tarief per afschrijvings-eenheid],"",0,1),"")</f>
        <v/>
      </c>
      <c r="M51" s="122">
        <f>IFERROR(Tbl.Kosten[[#This Row],[Een-
heden]]*Tbl.Kosten[[#This Row],[Afschrijvings-
tarief]],0)</f>
        <v>0</v>
      </c>
      <c r="N51" s="122" t="str">
        <f>IF(Tbl.Kosten[[#This Row],[Subtotaal afschrijving]]&lt;&gt;0,Lijsten!$A$7,"")</f>
        <v/>
      </c>
      <c r="O51" s="140"/>
      <c r="P51" s="135"/>
      <c r="Q51" s="138"/>
      <c r="R51" s="122">
        <f>IFERROR(Tbl.Kosten[[#This Row],[Aantal]]*Tbl.Kosten[[#This Row],[Tarief]],0)</f>
        <v>0</v>
      </c>
      <c r="S51" s="8">
        <f>IFERROR(Tbl.Kosten[[#This Row],[Subtotaal overige kosten]]+Tbl.Kosten[[#This Row],[Subtotaal uren]]+Tbl.Kosten[[#This Row],[Subtotaal afschrijving]],0)</f>
        <v>0</v>
      </c>
      <c r="T51" s="8">
        <f>IFERROR(Tbl.Kosten[[#This Row],[Totaal kosten]]*Tbl.Kosten[[#This Row],[Subsidie%]],0)</f>
        <v>0</v>
      </c>
      <c r="U51" s="4" t="str" cm="1">
        <f t="array" ref="U51">IFERROR(_xlfn.IFS(Tbl.Kosten[[#This Row],[Subtotaal uren]]&lt;&gt;0,Tbl.Kosten[[#This Row],[Kostensoort arbeid]],Tbl.Kosten[[#This Row],[Subtotaal afschrijving]]&lt;&gt;0,Tbl.Kosten[[#This Row],[Kostensoort afschrijving]],Tbl.Kosten[[#This Row],[Subtotaal overige kosten]]&lt;&gt;0,Tbl.Kosten[[#This Row],[Kostensoort overig]]),"")</f>
        <v/>
      </c>
      <c r="V51" s="4" t="str">
        <f>IFERROR(_xlfn.XLOOKUP(Tbl.Kosten[[#This Row],[Activiteitencode]],Tbl.Activiteiten[Activiteitcode],Tbl.Activiteiten[Werkpakketcode],"",0,1),"")</f>
        <v/>
      </c>
      <c r="W51" s="4" t="str">
        <f>IFERROR(_xlfn.XLOOKUP(Tbl.Kosten[[#This Row],[Werkpakketcode]],Tbl.Werkpakketten[Werkpakketcode],Tbl.Werkpakketten[Subsidiabele activiteit],"",0,1),"")</f>
        <v/>
      </c>
      <c r="X51" s="12">
        <f>IFERROR(_xlfn.XLOOKUP(Tbl.Kosten[[#This Row],[Sanr.]],Tbl.Subsidiehoogte[SAnr.],Tbl.Subsidiehoogte[Sub. Percentage],0,0,1),0)</f>
        <v>0</v>
      </c>
      <c r="Y51" s="144" t="str">
        <f>IFERROR(_xlfn.XLOOKUP(Tbl.Kosten[[#This Row],[Partnercode]],Tbl.Projectpartners[Partnercode],Tbl.Projectpartners[PNr.],"",0,1),"")</f>
        <v>P1</v>
      </c>
      <c r="Z51" s="148">
        <f>IF(Tbl.Kosten[[#This Row],[Pnr.]]=Z$7,Tbl.Kosten[[#This Row],[Totaal kosten]],"")</f>
        <v>0</v>
      </c>
      <c r="AA51" s="148" t="str">
        <f>IF(Tbl.Kosten[[#This Row],[Pnr.]]=AA$7,Tbl.Kosten[[#This Row],[Totaal kosten]],"")</f>
        <v/>
      </c>
      <c r="AB51" s="148" t="str">
        <f>IF(Tbl.Kosten[[#This Row],[Pnr.]]=AB$7,Tbl.Kosten[[#This Row],[Totaal kosten]],"")</f>
        <v/>
      </c>
      <c r="AC51" s="148" t="str">
        <f>IF(Tbl.Kosten[[#This Row],[Pnr.]]=AC$7,Tbl.Kosten[[#This Row],[Totaal kosten]],"")</f>
        <v/>
      </c>
      <c r="AD51" s="148" t="str">
        <f>IF(Tbl.Kosten[[#This Row],[Pnr.]]=AD$7,Tbl.Kosten[[#This Row],[Totaal kosten]],"")</f>
        <v/>
      </c>
      <c r="AE51" s="148" t="str">
        <f>IF(Tbl.Kosten[[#This Row],[Pnr.]]=AE$7,Tbl.Kosten[[#This Row],[Totaal kosten]],"")</f>
        <v/>
      </c>
      <c r="AF51" s="148" t="str">
        <f>IF(Tbl.Kosten[[#This Row],[Pnr.]]=AF$7,Tbl.Kosten[[#This Row],[Totaal kosten]],"")</f>
        <v/>
      </c>
      <c r="AG51" s="148" t="str">
        <f>IF(Tbl.Kosten[[#This Row],[Pnr.]]=AG$7,Tbl.Kosten[[#This Row],[Totaal kosten]],"")</f>
        <v/>
      </c>
      <c r="AH51" s="148" t="str">
        <f>IF(Tbl.Kosten[[#This Row],[Pnr.]]=AH$7,Tbl.Kosten[[#This Row],[Totaal kosten]],"")</f>
        <v/>
      </c>
      <c r="AI51" s="148" t="str">
        <f>IF(Tbl.Kosten[[#This Row],[Pnr.]]=AI$7,Tbl.Kosten[[#This Row],[Totaal kosten]],"")</f>
        <v/>
      </c>
      <c r="AJ51" s="148" t="str">
        <f>IF(Tbl.Kosten[[#This Row],[Pnr.]]=AJ$7,Tbl.Kosten[[#This Row],[Totaal kosten]],"")</f>
        <v/>
      </c>
      <c r="AK51" s="148" t="str">
        <f>IF(Tbl.Kosten[[#This Row],[Pnr.]]=AK$7,Tbl.Kosten[[#This Row],[Totaal kosten]],"")</f>
        <v/>
      </c>
      <c r="AL51" s="148" t="str">
        <f>IF(Tbl.Kosten[[#This Row],[Pnr.]]=AL$7,Tbl.Kosten[[#This Row],[Totaal kosten]],"")</f>
        <v/>
      </c>
      <c r="AM51" s="148" t="str">
        <f>IF(Tbl.Kosten[[#This Row],[Pnr.]]=AM$7,Tbl.Kosten[[#This Row],[Totaal kosten]],"")</f>
        <v/>
      </c>
      <c r="AN51" s="148" t="str">
        <f>IF(Tbl.Kosten[[#This Row],[Pnr.]]=AN$7,Tbl.Kosten[[#This Row],[Totaal kosten]],"")</f>
        <v/>
      </c>
      <c r="AO51" s="148" t="str">
        <f>IF(Tbl.Kosten[[#This Row],[Pnr.]]=AO$7,Tbl.Kosten[[#This Row],[Totaal kosten]],"")</f>
        <v/>
      </c>
      <c r="AP51" s="148" t="str">
        <f>IF(Tbl.Kosten[[#This Row],[Pnr.]]=AP$7,Tbl.Kosten[[#This Row],[Totaal kosten]],"")</f>
        <v/>
      </c>
      <c r="AQ51" s="148" t="str">
        <f>IF(Tbl.Kosten[[#This Row],[Pnr.]]=AQ$7,Tbl.Kosten[[#This Row],[Totaal kosten]],"")</f>
        <v/>
      </c>
      <c r="AR51" s="148" t="str">
        <f>IF(Tbl.Kosten[[#This Row],[Pnr.]]=AR$7,Tbl.Kosten[[#This Row],[Totaal kosten]],"")</f>
        <v/>
      </c>
      <c r="AS51" s="148" t="str">
        <f>IF(Tbl.Kosten[[#This Row],[Pnr.]]=AS$7,Tbl.Kosten[[#This Row],[Totaal kosten]],"")</f>
        <v/>
      </c>
      <c r="AT51" s="148" t="str">
        <f>IF(Tbl.Kosten[[#This Row],[Pnr.]]=AT$7,Tbl.Kosten[[#This Row],[Totaal kosten]],"")</f>
        <v/>
      </c>
      <c r="AU51" s="148" t="str">
        <f>IF(Tbl.Kosten[[#This Row],[Pnr.]]=AU$7,Tbl.Kosten[[#This Row],[Totaal kosten]],"")</f>
        <v/>
      </c>
      <c r="AV51" s="148" t="str">
        <f>IF(Tbl.Kosten[[#This Row],[Pnr.]]=AV$7,Tbl.Kosten[[#This Row],[Totaal kosten]],"")</f>
        <v/>
      </c>
      <c r="AW51" s="148" t="str">
        <f>IF(Tbl.Kosten[[#This Row],[Pnr.]]=AW$7,Tbl.Kosten[[#This Row],[Totaal kosten]],"")</f>
        <v/>
      </c>
      <c r="AX51" s="148" t="str">
        <f>IF(Tbl.Kosten[[#This Row],[Pnr.]]=AX$7,Tbl.Kosten[[#This Row],[Totaal kosten]],"")</f>
        <v/>
      </c>
      <c r="AY51" s="148" t="str">
        <f>IF(Tbl.Kosten[[#This Row],[Pnr.]]=AY$7,Tbl.Kosten[[#This Row],[Totaal kosten]],"")</f>
        <v/>
      </c>
      <c r="AZ51" s="148" t="str">
        <f>IF(Tbl.Kosten[[#This Row],[Pnr.]]=AZ$7,Tbl.Kosten[[#This Row],[Totaal kosten]],"")</f>
        <v/>
      </c>
      <c r="BA51" s="148" t="str">
        <f>IF(Tbl.Kosten[[#This Row],[Pnr.]]=BA$7,Tbl.Kosten[[#This Row],[Totaal kosten]],"")</f>
        <v/>
      </c>
      <c r="BB51" s="148" t="str">
        <f>IF(Tbl.Kosten[[#This Row],[Pnr.]]=BB$7,Tbl.Kosten[[#This Row],[Totaal kosten]],"")</f>
        <v/>
      </c>
      <c r="BC51" s="148" t="str">
        <f>IF(Tbl.Kosten[[#This Row],[Pnr.]]=BC$7,Tbl.Kosten[[#This Row],[Totaal kosten]],"")</f>
        <v/>
      </c>
      <c r="BD51" s="148" t="str">
        <f>IF(Tbl.Kosten[[#This Row],[Pnr.]]=BD$7,Tbl.Kosten[[#This Row],[Totaal kosten]],"")</f>
        <v/>
      </c>
      <c r="BE51" s="148" t="str">
        <f>IF(Tbl.Kosten[[#This Row],[Pnr.]]=BE$7,Tbl.Kosten[[#This Row],[Totaal kosten]],"")</f>
        <v/>
      </c>
      <c r="BF51" s="148" t="str">
        <f>IF(Tbl.Kosten[[#This Row],[Pnr.]]=BF$7,Tbl.Kosten[[#This Row],[Totaal kosten]],"")</f>
        <v/>
      </c>
      <c r="BG51" s="148" t="str">
        <f>IF(Tbl.Kosten[[#This Row],[Pnr.]]=BG$7,Tbl.Kosten[[#This Row],[Totaal kosten]],"")</f>
        <v/>
      </c>
      <c r="BH51" s="148" t="str">
        <f>IF(Tbl.Kosten[[#This Row],[Pnr.]]=BH$7,Tbl.Kosten[[#This Row],[Totaal kosten]],"")</f>
        <v/>
      </c>
      <c r="BI51" s="148" t="str">
        <f>IF(Tbl.Kosten[[#This Row],[Pnr.]]=BI$7,Tbl.Kosten[[#This Row],[Totaal kosten]],"")</f>
        <v/>
      </c>
      <c r="BJ51" s="148" t="str">
        <f>IF(Tbl.Kosten[[#This Row],[Pnr.]]=BJ$7,Tbl.Kosten[[#This Row],[Totaal kosten]],"")</f>
        <v/>
      </c>
      <c r="BK51" s="148" t="str">
        <f>IF(Tbl.Kosten[[#This Row],[Pnr.]]=BK$7,Tbl.Kosten[[#This Row],[Totaal kosten]],"")</f>
        <v/>
      </c>
      <c r="BL51" s="148" t="str">
        <f>IF(Tbl.Kosten[[#This Row],[Pnr.]]=BL$7,Tbl.Kosten[[#This Row],[Totaal kosten]],"")</f>
        <v/>
      </c>
      <c r="BM51" s="148" t="str">
        <f>IF(Tbl.Kosten[[#This Row],[Pnr.]]=BM$7,Tbl.Kosten[[#This Row],[Totaal kosten]],"")</f>
        <v/>
      </c>
      <c r="BN51" s="148" t="str">
        <f>IF(Tbl.Kosten[[#This Row],[Pnr.]]=BN$7,Tbl.Kosten[[#This Row],[Totaal kosten]],"")</f>
        <v/>
      </c>
      <c r="BO51" s="148" t="str">
        <f>IF(Tbl.Kosten[[#This Row],[Pnr.]]=BO$7,Tbl.Kosten[[#This Row],[Totaal kosten]],"")</f>
        <v/>
      </c>
      <c r="BP51" s="148" t="str">
        <f>IF(Tbl.Kosten[[#This Row],[Pnr.]]=BP$7,Tbl.Kosten[[#This Row],[Totaal kosten]],"")</f>
        <v/>
      </c>
      <c r="BQ51" s="148" t="str">
        <f>IF(Tbl.Kosten[[#This Row],[Pnr.]]=BQ$7,Tbl.Kosten[[#This Row],[Totaal kosten]],"")</f>
        <v/>
      </c>
      <c r="BR51" s="148" t="str">
        <f>IF(Tbl.Kosten[[#This Row],[Pnr.]]=BR$7,Tbl.Kosten[[#This Row],[Totaal kosten]],"")</f>
        <v/>
      </c>
      <c r="BS51" s="148" t="str">
        <f>IF(Tbl.Kosten[[#This Row],[Pnr.]]=BS$7,Tbl.Kosten[[#This Row],[Totaal kosten]],"")</f>
        <v/>
      </c>
      <c r="BT51" s="148" t="str">
        <f>IF(Tbl.Kosten[[#This Row],[Pnr.]]=BT$7,Tbl.Kosten[[#This Row],[Totaal kosten]],"")</f>
        <v/>
      </c>
      <c r="BU51" s="148" t="str">
        <f>IF(Tbl.Kosten[[#This Row],[Pnr.]]=BU$7,Tbl.Kosten[[#This Row],[Totaal kosten]],"")</f>
        <v/>
      </c>
      <c r="BV51" s="148" t="str">
        <f>IF(Tbl.Kosten[[#This Row],[Pnr.]]=BV$7,Tbl.Kosten[[#This Row],[Totaal kosten]],"")</f>
        <v/>
      </c>
      <c r="BW51" s="148" t="str">
        <f>IF(Tbl.Kosten[[#This Row],[Pnr.]]=BW$7,Tbl.Kosten[[#This Row],[Totaal kosten]],"")</f>
        <v/>
      </c>
      <c r="BX51" s="148" t="str">
        <f>IFERROR(_xlfn.XLOOKUP(Tbl.Kosten[[#This Row],[Werkpakketcode]],Tbl.Werkpakketten[Werkpakketcode],Tbl.Werkpakketten[WPnr.],"",0,1),"")</f>
        <v/>
      </c>
      <c r="BY51" s="148" t="str">
        <f>IF(Tbl.Kosten[[#This Row],[WPnr.]]=BY$7,Tbl.Kosten[[#This Row],[Totaal kosten]],"")</f>
        <v/>
      </c>
      <c r="BZ51" s="148" t="str">
        <f>IF(Tbl.Kosten[[#This Row],[WPnr.]]=BZ$7,Tbl.Kosten[[#This Row],[Totaal kosten]],"")</f>
        <v/>
      </c>
      <c r="CA51" s="148" t="str">
        <f>IF(Tbl.Kosten[[#This Row],[WPnr.]]=CA$7,Tbl.Kosten[[#This Row],[Totaal kosten]],"")</f>
        <v/>
      </c>
      <c r="CB51" s="148" t="str">
        <f>IF(Tbl.Kosten[[#This Row],[WPnr.]]=CB$7,Tbl.Kosten[[#This Row],[Totaal kosten]],"")</f>
        <v/>
      </c>
      <c r="CC51" s="148" t="str">
        <f>IF(Tbl.Kosten[[#This Row],[WPnr.]]=CC$7,Tbl.Kosten[[#This Row],[Totaal kosten]],"")</f>
        <v/>
      </c>
      <c r="CD51" s="148" t="str">
        <f>IF(Tbl.Kosten[[#This Row],[WPnr.]]=CD$7,Tbl.Kosten[[#This Row],[Totaal kosten]],"")</f>
        <v/>
      </c>
      <c r="CE51" s="148" t="str">
        <f>IF(Tbl.Kosten[[#This Row],[WPnr.]]=CE$7,Tbl.Kosten[[#This Row],[Totaal kosten]],"")</f>
        <v/>
      </c>
      <c r="CF51" s="148" t="str">
        <f>IF(Tbl.Kosten[[#This Row],[WPnr.]]=CF$7,Tbl.Kosten[[#This Row],[Totaal kosten]],"")</f>
        <v/>
      </c>
      <c r="CG51" s="148" t="str">
        <f>IF(Tbl.Kosten[[#This Row],[WPnr.]]=CG$7,Tbl.Kosten[[#This Row],[Totaal kosten]],"")</f>
        <v/>
      </c>
      <c r="CH51" s="148" t="str">
        <f>IF(Tbl.Kosten[[#This Row],[WPnr.]]=CH$7,Tbl.Kosten[[#This Row],[Totaal kosten]],"")</f>
        <v/>
      </c>
      <c r="CI51" s="148" t="str">
        <f>IF(Tbl.Kosten[[#This Row],[WPnr.]]=CI$7,Tbl.Kosten[[#This Row],[Totaal kosten]],"")</f>
        <v/>
      </c>
      <c r="CJ51" s="148" t="str">
        <f>IF(Tbl.Kosten[[#This Row],[WPnr.]]=CJ$7,Tbl.Kosten[[#This Row],[Totaal kosten]],"")</f>
        <v/>
      </c>
      <c r="CK51" s="148" t="str">
        <f>IF(Tbl.Kosten[[#This Row],[WPnr.]]=CK$7,Tbl.Kosten[[#This Row],[Totaal kosten]],"")</f>
        <v/>
      </c>
      <c r="CL51" s="148" t="str">
        <f>IF(Tbl.Kosten[[#This Row],[WPnr.]]=CL$7,Tbl.Kosten[[#This Row],[Totaal kosten]],"")</f>
        <v/>
      </c>
      <c r="CM51" s="148" t="str">
        <f>IF(Tbl.Kosten[[#This Row],[WPnr.]]=CM$7,Tbl.Kosten[[#This Row],[Totaal kosten]],"")</f>
        <v/>
      </c>
      <c r="CN51" s="148" t="str">
        <f>IF(Tbl.Kosten[[#This Row],[WPnr.]]=CN$7,Tbl.Kosten[[#This Row],[Totaal kosten]],"")</f>
        <v/>
      </c>
      <c r="CO51" s="148" t="str">
        <f>IF(Tbl.Kosten[[#This Row],[WPnr.]]=CO$7,Tbl.Kosten[[#This Row],[Totaal kosten]],"")</f>
        <v/>
      </c>
      <c r="CP51" s="148" t="str">
        <f>IF(Tbl.Kosten[[#This Row],[WPnr.]]=CP$7,Tbl.Kosten[[#This Row],[Totaal kosten]],"")</f>
        <v/>
      </c>
      <c r="CQ51" s="148" t="str">
        <f>IF(Tbl.Kosten[[#This Row],[WPnr.]]=CQ$7,Tbl.Kosten[[#This Row],[Totaal kosten]],"")</f>
        <v/>
      </c>
      <c r="CR51" s="148" t="str">
        <f>IF(Tbl.Kosten[[#This Row],[WPnr.]]=CR$7,Tbl.Kosten[[#This Row],[Totaal kosten]],"")</f>
        <v/>
      </c>
      <c r="CS51" s="148" t="str">
        <f>IF(Tbl.Kosten[[#This Row],[WPnr.]]=CS$7,Tbl.Kosten[[#This Row],[Totaal kosten]],"")</f>
        <v/>
      </c>
      <c r="CT51" s="148" t="str">
        <f>IF(Tbl.Kosten[[#This Row],[WPnr.]]=CT$7,Tbl.Kosten[[#This Row],[Totaal kosten]],"")</f>
        <v/>
      </c>
      <c r="CU51" s="148" t="str">
        <f>IF(Tbl.Kosten[[#This Row],[WPnr.]]=CU$7,Tbl.Kosten[[#This Row],[Totaal kosten]],"")</f>
        <v/>
      </c>
      <c r="CV51" s="148" t="str">
        <f>IF(Tbl.Kosten[[#This Row],[WPnr.]]=CV$7,Tbl.Kosten[[#This Row],[Totaal kosten]],"")</f>
        <v/>
      </c>
      <c r="CW51" s="148" t="str">
        <f>IF(Tbl.Kosten[[#This Row],[WPnr.]]=CW$7,Tbl.Kosten[[#This Row],[Totaal kosten]],"")</f>
        <v/>
      </c>
      <c r="CX51" s="148" t="str">
        <f>IF(Tbl.Kosten[[#This Row],[WPnr.]]=CX$7,Tbl.Kosten[[#This Row],[Totaal kosten]],"")</f>
        <v/>
      </c>
      <c r="CY51" s="148" t="str">
        <f>IF(Tbl.Kosten[[#This Row],[WPnr.]]=CY$7,Tbl.Kosten[[#This Row],[Totaal kosten]],"")</f>
        <v/>
      </c>
      <c r="CZ51" s="148" t="str">
        <f>IF(Tbl.Kosten[[#This Row],[WPnr.]]=CZ$7,Tbl.Kosten[[#This Row],[Totaal kosten]],"")</f>
        <v/>
      </c>
      <c r="DA51" s="148" t="str">
        <f>IF(Tbl.Kosten[[#This Row],[WPnr.]]=DA$7,Tbl.Kosten[[#This Row],[Totaal kosten]],"")</f>
        <v/>
      </c>
      <c r="DB51" s="148" t="str">
        <f>IF(Tbl.Kosten[[#This Row],[WPnr.]]=DB$7,Tbl.Kosten[[#This Row],[Totaal kosten]],"")</f>
        <v/>
      </c>
      <c r="DC51" s="148" t="str">
        <f>IF(Tbl.Kosten[[#This Row],[WPnr.]]=DC$7,Tbl.Kosten[[#This Row],[Totaal kosten]],"")</f>
        <v/>
      </c>
      <c r="DD51" s="148" t="str">
        <f>IF(Tbl.Kosten[[#This Row],[WPnr.]]=DD$7,Tbl.Kosten[[#This Row],[Totaal kosten]],"")</f>
        <v/>
      </c>
      <c r="DE51" s="148" t="str">
        <f>IF(Tbl.Kosten[[#This Row],[WPnr.]]=DE$7,Tbl.Kosten[[#This Row],[Totaal kosten]],"")</f>
        <v/>
      </c>
      <c r="DF51" s="148" t="str">
        <f>IF(Tbl.Kosten[[#This Row],[WPnr.]]=DF$7,Tbl.Kosten[[#This Row],[Totaal kosten]],"")</f>
        <v/>
      </c>
      <c r="DG51" s="148" t="str">
        <f>IF(Tbl.Kosten[[#This Row],[WPnr.]]=DG$7,Tbl.Kosten[[#This Row],[Totaal kosten]],"")</f>
        <v/>
      </c>
      <c r="DH51" s="148" t="str">
        <f>IF(Tbl.Kosten[[#This Row],[WPnr.]]=DH$7,Tbl.Kosten[[#This Row],[Totaal kosten]],"")</f>
        <v/>
      </c>
      <c r="DI51" s="148" t="str">
        <f>IF(Tbl.Kosten[[#This Row],[WPnr.]]=DI$7,Tbl.Kosten[[#This Row],[Totaal kosten]],"")</f>
        <v/>
      </c>
      <c r="DJ51" s="148" t="str">
        <f>IF(Tbl.Kosten[[#This Row],[WPnr.]]=DJ$7,Tbl.Kosten[[#This Row],[Totaal kosten]],"")</f>
        <v/>
      </c>
      <c r="DK51" s="148" t="str">
        <f>IF(Tbl.Kosten[[#This Row],[WPnr.]]=DK$7,Tbl.Kosten[[#This Row],[Totaal kosten]],"")</f>
        <v/>
      </c>
      <c r="DL51" s="148" t="str">
        <f>IF(Tbl.Kosten[[#This Row],[WPnr.]]=DL$7,Tbl.Kosten[[#This Row],[Totaal kosten]],"")</f>
        <v/>
      </c>
      <c r="DM51" s="148" t="str">
        <f>IF(Tbl.Kosten[[#This Row],[WPnr.]]=DM$7,Tbl.Kosten[[#This Row],[Totaal kosten]],"")</f>
        <v/>
      </c>
      <c r="DN51" s="148" t="str">
        <f>IF(Tbl.Kosten[[#This Row],[WPnr.]]=DN$7,Tbl.Kosten[[#This Row],[Totaal kosten]],"")</f>
        <v/>
      </c>
      <c r="DO51" s="148" t="str">
        <f>IF(Tbl.Kosten[[#This Row],[WPnr.]]=DO$7,Tbl.Kosten[[#This Row],[Totaal kosten]],"")</f>
        <v/>
      </c>
      <c r="DP51" s="148" t="str">
        <f>IF(Tbl.Kosten[[#This Row],[WPnr.]]=DP$7,Tbl.Kosten[[#This Row],[Totaal kosten]],"")</f>
        <v/>
      </c>
      <c r="DQ51" s="148" t="str">
        <f>IF(Tbl.Kosten[[#This Row],[WPnr.]]=DQ$7,Tbl.Kosten[[#This Row],[Totaal kosten]],"")</f>
        <v/>
      </c>
      <c r="DR51" s="148" t="str">
        <f>IF(Tbl.Kosten[[#This Row],[WPnr.]]=DR$7,Tbl.Kosten[[#This Row],[Totaal kosten]],"")</f>
        <v/>
      </c>
      <c r="DS51" s="148" t="str">
        <f>IF(Tbl.Kosten[[#This Row],[WPnr.]]=DS$7,Tbl.Kosten[[#This Row],[Totaal kosten]],"")</f>
        <v/>
      </c>
      <c r="DT51" s="148" t="str">
        <f>IF(Tbl.Kosten[[#This Row],[WPnr.]]=DT$7,Tbl.Kosten[[#This Row],[Totaal kosten]],"")</f>
        <v/>
      </c>
      <c r="DU51" s="148" t="str">
        <f>IF(Tbl.Kosten[[#This Row],[WPnr.]]=DU$7,Tbl.Kosten[[#This Row],[Totaal kosten]],"")</f>
        <v/>
      </c>
      <c r="DV51" s="148" t="str">
        <f>IF(Tbl.Kosten[[#This Row],[WPnr.]]=DV$7,Tbl.Kosten[[#This Row],[Totaal kosten]],"")</f>
        <v/>
      </c>
      <c r="DW51" s="150" t="str">
        <f>IFERROR(_xlfn.XLOOKUP(Tbl.Kosten[[#This Row],[Kostensoort]],Tbl.Kostensoorten[Kostensoorten],Tbl.Kostensoorten[KSnr.],"",0,1),"")</f>
        <v/>
      </c>
      <c r="DX51" s="150" t="str">
        <f>IF(Tbl.Kosten[[#This Row],[KSnr.]]=DX$7,Tbl.Kosten[[#This Row],[Totaal kosten]],"")</f>
        <v/>
      </c>
      <c r="DY51" s="150" t="str">
        <f>IF(Tbl.Kosten[[#This Row],[KSnr.]]=DY$7,Tbl.Kosten[[#This Row],[Totaal kosten]],"")</f>
        <v/>
      </c>
      <c r="DZ51" s="150" t="str">
        <f>IF(Tbl.Kosten[[#This Row],[KSnr.]]=DZ$7,Tbl.Kosten[[#This Row],[Totaal kosten]],"")</f>
        <v/>
      </c>
      <c r="EA51" s="150" t="str">
        <f>IF(Tbl.Kosten[[#This Row],[KSnr.]]=EA$7,Tbl.Kosten[[#This Row],[Totaal kosten]],"")</f>
        <v/>
      </c>
      <c r="EB51" s="150" t="str">
        <f>IF(Tbl.Kosten[[#This Row],[KSnr.]]=EB$7,Tbl.Kosten[[#This Row],[Totaal kosten]],"")</f>
        <v/>
      </c>
      <c r="EC51" s="150" t="str">
        <f>IF(Tbl.Kosten[[#This Row],[KSnr.]]=EC$7,Tbl.Kosten[[#This Row],[Totaal kosten]],"")</f>
        <v/>
      </c>
      <c r="ED51" s="150" t="str">
        <f>IF(Tbl.Kosten[[#This Row],[KSnr.]]=ED$7,Tbl.Kosten[[#This Row],[Totaal kosten]],"")</f>
        <v/>
      </c>
      <c r="EE51" s="150" t="str">
        <f>IF(Tbl.Kosten[[#This Row],[KSnr.]]=EE$7,Tbl.Kosten[[#This Row],[Totaal kosten]],"")</f>
        <v/>
      </c>
      <c r="EF51" s="150" t="str">
        <f>IF(Tbl.Kosten[[#This Row],[KSnr.]]=EF$7,Tbl.Kosten[[#This Row],[Totaal kosten]],"")</f>
        <v/>
      </c>
      <c r="EG51" s="150" t="str">
        <f>IF(Tbl.Kosten[[#This Row],[KSnr.]]=EG$7,Tbl.Kosten[[#This Row],[Totaal kosten]],"")</f>
        <v/>
      </c>
      <c r="EH51" s="150" t="str">
        <f>IF(Tbl.Kosten[[#This Row],[KSnr.]]=EH$7,Tbl.Kosten[[#This Row],[Totaal kosten]],"")</f>
        <v/>
      </c>
      <c r="EI51" s="150" t="str">
        <f>IF(Tbl.Kosten[[#This Row],[KSnr.]]=EI$7,Tbl.Kosten[[#This Row],[Totaal kosten]],"")</f>
        <v/>
      </c>
      <c r="EJ51" s="150" t="str">
        <f>IF(Tbl.Kosten[[#This Row],[KSnr.]]=EJ$7,Tbl.Kosten[[#This Row],[Totaal kosten]],"")</f>
        <v/>
      </c>
      <c r="EK51" s="150" t="str">
        <f>IF(Tbl.Kosten[[#This Row],[KSnr.]]=EK$7,Tbl.Kosten[[#This Row],[Totaal kosten]],"")</f>
        <v/>
      </c>
      <c r="EL51" s="150" t="str">
        <f>IF(Tbl.Kosten[[#This Row],[KSnr.]]=EL$7,Tbl.Kosten[[#This Row],[Totaal kosten]],"")</f>
        <v/>
      </c>
      <c r="EM51" s="150" t="str">
        <f>IF(Tbl.Kosten[[#This Row],[KSnr.]]=EM$7,Tbl.Kosten[[#This Row],[Totaal kosten]],"")</f>
        <v/>
      </c>
      <c r="EN51" s="150" t="str">
        <f>IF(Tbl.Kosten[[#This Row],[KSnr.]]=EN$7,Tbl.Kosten[[#This Row],[Totaal kosten]],"")</f>
        <v/>
      </c>
      <c r="EO51" s="150" t="str">
        <f>IF(Tbl.Kosten[[#This Row],[KSnr.]]=EO$7,Tbl.Kosten[[#This Row],[Totaal kosten]],"")</f>
        <v/>
      </c>
      <c r="EP51" s="150" t="str">
        <f>IF(Tbl.Kosten[[#This Row],[KSnr.]]=EP$7,Tbl.Kosten[[#This Row],[Totaal kosten]],"")</f>
        <v/>
      </c>
      <c r="EQ51" s="150" t="str">
        <f>IF(Tbl.Kosten[[#This Row],[KSnr.]]=EQ$7,Tbl.Kosten[[#This Row],[Totaal kosten]],"")</f>
        <v/>
      </c>
      <c r="ER51" s="144" t="str">
        <f>IFERROR(_xlfn.XLOOKUP(Tbl.Kosten[[#This Row],[Subsidieactiviteit]],Tbl.Subsidiehoogte[Subsidieactiviteit],Tbl.Subsidiehoogte[SAnr.],"",0,1),"")</f>
        <v/>
      </c>
      <c r="ES51" s="150" t="str">
        <f>IF(Tbl.Kosten[[#This Row],[Sanr.]]=ES$7,Tbl.Kosten[[#This Row],[Totaal kosten]],"")</f>
        <v/>
      </c>
      <c r="ET51" s="150" t="str">
        <f>IF(Tbl.Kosten[[#This Row],[Sanr.]]=ET$7,Tbl.Kosten[[#This Row],[Totaal kosten]],"")</f>
        <v/>
      </c>
      <c r="EU51" s="150" t="str">
        <f>IF(Tbl.Kosten[[#This Row],[Sanr.]]=EU$7,Tbl.Kosten[[#This Row],[Totaal kosten]],"")</f>
        <v/>
      </c>
      <c r="EV51" s="150" t="str">
        <f>IF(Tbl.Kosten[[#This Row],[Sanr.]]=EV$7,Tbl.Kosten[[#This Row],[Totaal kosten]],"")</f>
        <v/>
      </c>
      <c r="EW51" s="150" t="str">
        <f>IF(Tbl.Kosten[[#This Row],[Sanr.]]=EW$7,Tbl.Kosten[[#This Row],[Totaal kosten]],"")</f>
        <v/>
      </c>
      <c r="EX51" s="150" t="str">
        <f>IF(Tbl.Kosten[[#This Row],[Sanr.]]=EX$7,Tbl.Kosten[[#This Row],[Totaal kosten]],"")</f>
        <v/>
      </c>
      <c r="EY51" s="150" t="str">
        <f>IF(Tbl.Kosten[[#This Row],[Sanr.]]=EY$7,Tbl.Kosten[[#This Row],[Totaal kosten]],"")</f>
        <v/>
      </c>
      <c r="EZ51" s="150" t="str">
        <f>IF(Tbl.Kosten[[#This Row],[Sanr.]]=EZ$7,Tbl.Kosten[[#This Row],[Totaal kosten]],"")</f>
        <v/>
      </c>
      <c r="FA51" s="150" t="str">
        <f>IF(Tbl.Kosten[[#This Row],[Sanr.]]=FA$7,Tbl.Kosten[[#This Row],[Totaal kosten]],"")</f>
        <v/>
      </c>
      <c r="FB51" s="150" t="str">
        <f>IF(Tbl.Kosten[[#This Row],[Sanr.]]=FB$7,Tbl.Kosten[[#This Row],[Totaal kosten]],"")</f>
        <v/>
      </c>
      <c r="FC51" s="150" t="str">
        <f>IF(Tbl.Kosten[[#This Row],[Sanr.]]=FC$7,Tbl.Kosten[[#This Row],[Totaal kosten]],"")</f>
        <v/>
      </c>
      <c r="FD51" s="150" t="str">
        <f>IF(Tbl.Kosten[[#This Row],[Sanr.]]=FD$7,Tbl.Kosten[[#This Row],[Totaal kosten]],"")</f>
        <v/>
      </c>
      <c r="FE51" s="150" t="str">
        <f>IF(Tbl.Kosten[[#This Row],[Sanr.]]=FE$7,Tbl.Kosten[[#This Row],[Totaal kosten]],"")</f>
        <v/>
      </c>
      <c r="FF51" s="150" t="str">
        <f>IF(Tbl.Kosten[[#This Row],[Sanr.]]=FF$7,Tbl.Kosten[[#This Row],[Totaal kosten]],"")</f>
        <v/>
      </c>
      <c r="FG51" s="150" t="str">
        <f>IF(Tbl.Kosten[[#This Row],[Sanr.]]=FG$7,Tbl.Kosten[[#This Row],[Totaal kosten]],"")</f>
        <v/>
      </c>
      <c r="FH51" s="150" t="str">
        <f>IF(Tbl.Kosten[[#This Row],[Sanr.]]=FH$7,Tbl.Kosten[[#This Row],[Totaal kosten]],"")</f>
        <v/>
      </c>
      <c r="FI51" s="150" t="str">
        <f>IF(Tbl.Kosten[[#This Row],[Sanr.]]=FI$7,Tbl.Kosten[[#This Row],[Totaal kosten]],"")</f>
        <v/>
      </c>
      <c r="FJ51" s="150" t="str">
        <f>IF(Tbl.Kosten[[#This Row],[Sanr.]]=FJ$7,Tbl.Kosten[[#This Row],[Totaal kosten]],"")</f>
        <v/>
      </c>
      <c r="FK51" s="150" t="str">
        <f>IF(Tbl.Kosten[[#This Row],[Sanr.]]=FK$7,Tbl.Kosten[[#This Row],[Totaal kosten]],"")</f>
        <v/>
      </c>
      <c r="FL51" s="150" t="str">
        <f>IF(Tbl.Kosten[[#This Row],[Sanr.]]=FL$7,Tbl.Kosten[[#This Row],[Totaal kosten]],"")</f>
        <v/>
      </c>
      <c r="FM51" s="150" t="str">
        <f>IF(Tbl.Kosten[[#This Row],[Sanr.]]=FM$7,Tbl.Kosten[[#This Row],[Totaal kosten]],"")</f>
        <v/>
      </c>
      <c r="FN51" s="150" t="str">
        <f>IF(Tbl.Kosten[[#This Row],[Sanr.]]=FN$7,Tbl.Kosten[[#This Row],[Totaal kosten]],"")</f>
        <v/>
      </c>
      <c r="FO51" s="150" t="str">
        <f>IF(Tbl.Kosten[[#This Row],[Sanr.]]=FO$7,Tbl.Kosten[[#This Row],[Totaal kosten]],"")</f>
        <v/>
      </c>
      <c r="FP51" s="150" t="str">
        <f>IF(Tbl.Kosten[[#This Row],[Sanr.]]=FP$7,Tbl.Kosten[[#This Row],[Totaal kosten]],"")</f>
        <v/>
      </c>
      <c r="FQ51" s="150" t="str">
        <f>IF(Tbl.Kosten[[#This Row],[Sanr.]]=FQ$7,Tbl.Kosten[[#This Row],[Totaal kosten]],"")</f>
        <v/>
      </c>
      <c r="FR51" s="150" t="str">
        <f>IF(Tbl.Kosten[[#This Row],[Sanr.]]=FR$7,Tbl.Kosten[[#This Row],[Totaal kosten]],"")</f>
        <v/>
      </c>
      <c r="FS51" s="150" t="str">
        <f>IF(Tbl.Kosten[[#This Row],[Sanr.]]=FS$7,Tbl.Kosten[[#This Row],[Totaal kosten]],"")</f>
        <v/>
      </c>
      <c r="FT51" s="150" t="str">
        <f>IF(Tbl.Kosten[[#This Row],[Sanr.]]=FT$7,Tbl.Kosten[[#This Row],[Totaal kosten]],"")</f>
        <v/>
      </c>
      <c r="FU51" s="150" t="str">
        <f>IF(Tbl.Kosten[[#This Row],[Sanr.]]=FU$7,Tbl.Kosten[[#This Row],[Totaal kosten]],"")</f>
        <v/>
      </c>
      <c r="FV51" s="150" t="str">
        <f>IF(Tbl.Kosten[[#This Row],[Sanr.]]=FV$7,Tbl.Kosten[[#This Row],[Totaal kosten]],"")</f>
        <v/>
      </c>
      <c r="FW51" s="150" t="str">
        <f>IFERROR(_xlfn.XLOOKUP(Tbl.Kosten[[#This Row],[Activiteitencode]],Tbl.Activiteiten[Activiteitcode],Tbl.Activiteiten[Anr.],"",0,1),"")</f>
        <v/>
      </c>
      <c r="FX51" s="169" t="str">
        <f>_xlfn.CONCAT(Tbl.Kosten[[#This Row],[Pnr.]],Tbl.Kosten[[#This Row],[Sanr.]])</f>
        <v>P1</v>
      </c>
      <c r="FY51" s="150">
        <f>Tbl.Kosten[[#This Row],[Totaal kosten]]-Tbl.Kosten[[#This Row],[Subsidie]]</f>
        <v>0</v>
      </c>
      <c r="FZ51" s="150">
        <f>IF(Tbl.Kosten[[#This Row],[Pnr.]]=FZ$7,Tbl.Kosten[[#This Row],[Te financieren]],"")</f>
        <v>0</v>
      </c>
      <c r="GA51" s="150" t="str">
        <f>IF(Tbl.Kosten[[#This Row],[Pnr.]]=GA$7,Tbl.Kosten[[#This Row],[Te financieren]],"")</f>
        <v/>
      </c>
      <c r="GB51" s="150" t="str">
        <f>IF(Tbl.Kosten[[#This Row],[Pnr.]]=GB$7,Tbl.Kosten[[#This Row],[Te financieren]],"")</f>
        <v/>
      </c>
      <c r="GC51" s="150" t="str">
        <f>IF(Tbl.Kosten[[#This Row],[Pnr.]]=GC$7,Tbl.Kosten[[#This Row],[Te financieren]],"")</f>
        <v/>
      </c>
      <c r="GD51" s="150" t="str">
        <f>IF(Tbl.Kosten[[#This Row],[Pnr.]]=GD$7,Tbl.Kosten[[#This Row],[Te financieren]],"")</f>
        <v/>
      </c>
      <c r="GE51" s="150" t="str">
        <f>IF(Tbl.Kosten[[#This Row],[Pnr.]]=GE$7,Tbl.Kosten[[#This Row],[Te financieren]],"")</f>
        <v/>
      </c>
      <c r="GF51" s="150" t="str">
        <f>IF(Tbl.Kosten[[#This Row],[Pnr.]]=GF$7,Tbl.Kosten[[#This Row],[Te financieren]],"")</f>
        <v/>
      </c>
      <c r="GG51" s="150" t="str">
        <f>IF(Tbl.Kosten[[#This Row],[Pnr.]]=GG$7,Tbl.Kosten[[#This Row],[Te financieren]],"")</f>
        <v/>
      </c>
      <c r="GH51" s="150" t="str">
        <f>IF(Tbl.Kosten[[#This Row],[Pnr.]]=GH$7,Tbl.Kosten[[#This Row],[Te financieren]],"")</f>
        <v/>
      </c>
      <c r="GI51" s="150" t="str">
        <f>IF(Tbl.Kosten[[#This Row],[Pnr.]]=GI$7,Tbl.Kosten[[#This Row],[Te financieren]],"")</f>
        <v/>
      </c>
      <c r="GJ51" s="150" t="str">
        <f>IF(Tbl.Kosten[[#This Row],[Pnr.]]=GJ$7,Tbl.Kosten[[#This Row],[Te financieren]],"")</f>
        <v/>
      </c>
      <c r="GK51" s="150" t="str">
        <f>IF(Tbl.Kosten[[#This Row],[Pnr.]]=GK$7,Tbl.Kosten[[#This Row],[Te financieren]],"")</f>
        <v/>
      </c>
      <c r="GL51" s="150" t="str">
        <f>IF(Tbl.Kosten[[#This Row],[Pnr.]]=GL$7,Tbl.Kosten[[#This Row],[Te financieren]],"")</f>
        <v/>
      </c>
      <c r="GM51" s="150" t="str">
        <f>IF(Tbl.Kosten[[#This Row],[Pnr.]]=GM$7,Tbl.Kosten[[#This Row],[Te financieren]],"")</f>
        <v/>
      </c>
      <c r="GN51" s="150" t="str">
        <f>IF(Tbl.Kosten[[#This Row],[Pnr.]]=GN$7,Tbl.Kosten[[#This Row],[Te financieren]],"")</f>
        <v/>
      </c>
      <c r="GO51" s="150" t="str">
        <f>IF(Tbl.Kosten[[#This Row],[Pnr.]]=GO$7,Tbl.Kosten[[#This Row],[Te financieren]],"")</f>
        <v/>
      </c>
      <c r="GP51" s="150" t="str">
        <f>IF(Tbl.Kosten[[#This Row],[Pnr.]]=GP$7,Tbl.Kosten[[#This Row],[Te financieren]],"")</f>
        <v/>
      </c>
      <c r="GQ51" s="150" t="str">
        <f>IF(Tbl.Kosten[[#This Row],[Pnr.]]=GQ$7,Tbl.Kosten[[#This Row],[Te financieren]],"")</f>
        <v/>
      </c>
      <c r="GR51" s="150" t="str">
        <f>IF(Tbl.Kosten[[#This Row],[Pnr.]]=GR$7,Tbl.Kosten[[#This Row],[Te financieren]],"")</f>
        <v/>
      </c>
      <c r="GS51" s="150" t="str">
        <f>IF(Tbl.Kosten[[#This Row],[Pnr.]]=GS$7,Tbl.Kosten[[#This Row],[Te financieren]],"")</f>
        <v/>
      </c>
      <c r="GT51" s="150" t="str">
        <f>IF(Tbl.Kosten[[#This Row],[Pnr.]]=GT$7,Tbl.Kosten[[#This Row],[Te financieren]],"")</f>
        <v/>
      </c>
      <c r="GU51" s="150" t="str">
        <f>IF(Tbl.Kosten[[#This Row],[Pnr.]]=GU$7,Tbl.Kosten[[#This Row],[Te financieren]],"")</f>
        <v/>
      </c>
      <c r="GV51" s="150" t="str">
        <f>IF(Tbl.Kosten[[#This Row],[Pnr.]]=GV$7,Tbl.Kosten[[#This Row],[Te financieren]],"")</f>
        <v/>
      </c>
      <c r="GW51" s="150" t="str">
        <f>IF(Tbl.Kosten[[#This Row],[Pnr.]]=GW$7,Tbl.Kosten[[#This Row],[Te financieren]],"")</f>
        <v/>
      </c>
      <c r="GX51" s="150" t="str">
        <f>IF(Tbl.Kosten[[#This Row],[Pnr.]]=GX$7,Tbl.Kosten[[#This Row],[Te financieren]],"")</f>
        <v/>
      </c>
      <c r="GY51" s="150" t="str">
        <f>IF(Tbl.Kosten[[#This Row],[Pnr.]]=GY$7,Tbl.Kosten[[#This Row],[Te financieren]],"")</f>
        <v/>
      </c>
      <c r="GZ51" s="150" t="str">
        <f>IF(Tbl.Kosten[[#This Row],[Pnr.]]=GZ$7,Tbl.Kosten[[#This Row],[Te financieren]],"")</f>
        <v/>
      </c>
      <c r="HA51" s="150" t="str">
        <f>IF(Tbl.Kosten[[#This Row],[Pnr.]]=HA$7,Tbl.Kosten[[#This Row],[Te financieren]],"")</f>
        <v/>
      </c>
      <c r="HB51" s="150" t="str">
        <f>IF(Tbl.Kosten[[#This Row],[Pnr.]]=HB$7,Tbl.Kosten[[#This Row],[Te financieren]],"")</f>
        <v/>
      </c>
      <c r="HC51" s="150" t="str">
        <f>IF(Tbl.Kosten[[#This Row],[Pnr.]]=HC$7,Tbl.Kosten[[#This Row],[Te financieren]],"")</f>
        <v/>
      </c>
      <c r="HD51" s="150" t="str">
        <f>IF(Tbl.Kosten[[#This Row],[Pnr.]]=HD$7,Tbl.Kosten[[#This Row],[Te financieren]],"")</f>
        <v/>
      </c>
      <c r="HE51" s="150" t="str">
        <f>IF(Tbl.Kosten[[#This Row],[Pnr.]]=HE$7,Tbl.Kosten[[#This Row],[Te financieren]],"")</f>
        <v/>
      </c>
      <c r="HF51" s="150" t="str">
        <f>IF(Tbl.Kosten[[#This Row],[Pnr.]]=HF$7,Tbl.Kosten[[#This Row],[Te financieren]],"")</f>
        <v/>
      </c>
      <c r="HG51" s="150" t="str">
        <f>IF(Tbl.Kosten[[#This Row],[Pnr.]]=HG$7,Tbl.Kosten[[#This Row],[Te financieren]],"")</f>
        <v/>
      </c>
      <c r="HH51" s="150" t="str">
        <f>IF(Tbl.Kosten[[#This Row],[Pnr.]]=HH$7,Tbl.Kosten[[#This Row],[Te financieren]],"")</f>
        <v/>
      </c>
      <c r="HI51" s="150" t="str">
        <f>IF(Tbl.Kosten[[#This Row],[Pnr.]]=HI$7,Tbl.Kosten[[#This Row],[Te financieren]],"")</f>
        <v/>
      </c>
      <c r="HJ51" s="150" t="str">
        <f>IF(Tbl.Kosten[[#This Row],[Pnr.]]=HJ$7,Tbl.Kosten[[#This Row],[Te financieren]],"")</f>
        <v/>
      </c>
      <c r="HK51" s="150" t="str">
        <f>IF(Tbl.Kosten[[#This Row],[Pnr.]]=HK$7,Tbl.Kosten[[#This Row],[Te financieren]],"")</f>
        <v/>
      </c>
      <c r="HL51" s="150" t="str">
        <f>IF(Tbl.Kosten[[#This Row],[Pnr.]]=HL$7,Tbl.Kosten[[#This Row],[Te financieren]],"")</f>
        <v/>
      </c>
      <c r="HM51" s="150" t="str">
        <f>IF(Tbl.Kosten[[#This Row],[Pnr.]]=HM$7,Tbl.Kosten[[#This Row],[Te financieren]],"")</f>
        <v/>
      </c>
      <c r="HN51" s="150" t="str">
        <f>IF(Tbl.Kosten[[#This Row],[Pnr.]]=HN$7,Tbl.Kosten[[#This Row],[Te financieren]],"")</f>
        <v/>
      </c>
      <c r="HO51" s="150" t="str">
        <f>IF(Tbl.Kosten[[#This Row],[Pnr.]]=HO$7,Tbl.Kosten[[#This Row],[Te financieren]],"")</f>
        <v/>
      </c>
      <c r="HP51" s="150" t="str">
        <f>IF(Tbl.Kosten[[#This Row],[Pnr.]]=HP$7,Tbl.Kosten[[#This Row],[Te financieren]],"")</f>
        <v/>
      </c>
      <c r="HQ51" s="150" t="str">
        <f>IF(Tbl.Kosten[[#This Row],[Pnr.]]=HQ$7,Tbl.Kosten[[#This Row],[Te financieren]],"")</f>
        <v/>
      </c>
      <c r="HR51" s="150" t="str">
        <f>IF(Tbl.Kosten[[#This Row],[Pnr.]]=HR$7,Tbl.Kosten[[#This Row],[Te financieren]],"")</f>
        <v/>
      </c>
      <c r="HS51" s="150" t="str">
        <f>IF(Tbl.Kosten[[#This Row],[Pnr.]]=HS$7,Tbl.Kosten[[#This Row],[Te financieren]],"")</f>
        <v/>
      </c>
      <c r="HT51" s="150" t="str">
        <f>IF(Tbl.Kosten[[#This Row],[Pnr.]]=HT$7,Tbl.Kosten[[#This Row],[Te financieren]],"")</f>
        <v/>
      </c>
      <c r="HU51" s="150" t="str">
        <f>IF(Tbl.Kosten[[#This Row],[Pnr.]]=HU$7,Tbl.Kosten[[#This Row],[Te financieren]],"")</f>
        <v/>
      </c>
      <c r="HV51" s="150" t="str">
        <f>IF(Tbl.Kosten[[#This Row],[Pnr.]]=HV$7,Tbl.Kosten[[#This Row],[Te financieren]],"")</f>
        <v/>
      </c>
      <c r="HW51" s="150" t="str">
        <f>IF(Tbl.Kosten[[#This Row],[Pnr.]]=HW$7,Tbl.Kosten[[#This Row],[Te financieren]],"")</f>
        <v/>
      </c>
    </row>
    <row r="52" spans="2:231" x14ac:dyDescent="0.3">
      <c r="B52" s="134"/>
      <c r="C52" s="137"/>
      <c r="D52" s="136"/>
      <c r="E52" s="261"/>
      <c r="F52" s="135"/>
      <c r="G52" s="11" t="str">
        <f>IF(Tbl.Kosten[[#This Row],[Medewerker e/o 
functie]]&lt;&gt;"",_xlfn.XLOOKUP(Tbl.Kosten[[#This Row],[Medewerker e/o 
functie]],Tbl.Uurtarief[Medewerker en/of functie],Tbl.Uurtarief[Uurtarief],"",0,1),"")</f>
        <v/>
      </c>
      <c r="H52" s="121">
        <f>IFERROR(Tbl.Kosten[[#This Row],[Uren]]*Tbl.Kosten[[#This Row],[Uurtarief]],0)</f>
        <v>0</v>
      </c>
      <c r="I52" s="119" t="str">
        <f>IF(Tbl.Kosten[[#This Row],[Subtotaal uren]]&lt;&gt;0,_xlfn.XLOOKUP(Tbl.Kosten[[#This Row],[Medewerker e/o 
functie]],Tbl.Uurtarief[Medewerker en/of functie],Tbl.Uurtarief[Kostensoort arbeid],"",0,1),"")</f>
        <v/>
      </c>
      <c r="J52" s="137"/>
      <c r="K52" s="135"/>
      <c r="L52" s="139" t="str">
        <f>IF(Tbl.Kosten[[#This Row],[Activum]]&lt;&gt;"",_xlfn.XLOOKUP(Tbl.Kosten[[#This Row],[Activum]],Tbl.Afschrijvingskosten[Activum],Tbl.Afschrijvingskosten[Tarief per afschrijvings-eenheid],"",0,1),"")</f>
        <v/>
      </c>
      <c r="M52" s="122">
        <f>IFERROR(Tbl.Kosten[[#This Row],[Een-
heden]]*Tbl.Kosten[[#This Row],[Afschrijvings-
tarief]],0)</f>
        <v>0</v>
      </c>
      <c r="N52" s="122" t="str">
        <f>IF(Tbl.Kosten[[#This Row],[Subtotaal afschrijving]]&lt;&gt;0,Lijsten!$A$7,"")</f>
        <v/>
      </c>
      <c r="O52" s="140"/>
      <c r="P52" s="135"/>
      <c r="Q52" s="138"/>
      <c r="R52" s="122">
        <f>IFERROR(Tbl.Kosten[[#This Row],[Aantal]]*Tbl.Kosten[[#This Row],[Tarief]],0)</f>
        <v>0</v>
      </c>
      <c r="S52" s="8">
        <f>IFERROR(Tbl.Kosten[[#This Row],[Subtotaal overige kosten]]+Tbl.Kosten[[#This Row],[Subtotaal uren]]+Tbl.Kosten[[#This Row],[Subtotaal afschrijving]],0)</f>
        <v>0</v>
      </c>
      <c r="T52" s="8">
        <f>IFERROR(Tbl.Kosten[[#This Row],[Totaal kosten]]*Tbl.Kosten[[#This Row],[Subsidie%]],0)</f>
        <v>0</v>
      </c>
      <c r="U52" s="4" t="str" cm="1">
        <f t="array" ref="U52">IFERROR(_xlfn.IFS(Tbl.Kosten[[#This Row],[Subtotaal uren]]&lt;&gt;0,Tbl.Kosten[[#This Row],[Kostensoort arbeid]],Tbl.Kosten[[#This Row],[Subtotaal afschrijving]]&lt;&gt;0,Tbl.Kosten[[#This Row],[Kostensoort afschrijving]],Tbl.Kosten[[#This Row],[Subtotaal overige kosten]]&lt;&gt;0,Tbl.Kosten[[#This Row],[Kostensoort overig]]),"")</f>
        <v/>
      </c>
      <c r="V52" s="4" t="str">
        <f>IFERROR(_xlfn.XLOOKUP(Tbl.Kosten[[#This Row],[Activiteitencode]],Tbl.Activiteiten[Activiteitcode],Tbl.Activiteiten[Werkpakketcode],"",0,1),"")</f>
        <v/>
      </c>
      <c r="W52" s="4" t="str">
        <f>IFERROR(_xlfn.XLOOKUP(Tbl.Kosten[[#This Row],[Werkpakketcode]],Tbl.Werkpakketten[Werkpakketcode],Tbl.Werkpakketten[Subsidiabele activiteit],"",0,1),"")</f>
        <v/>
      </c>
      <c r="X52" s="12">
        <f>IFERROR(_xlfn.XLOOKUP(Tbl.Kosten[[#This Row],[Sanr.]],Tbl.Subsidiehoogte[SAnr.],Tbl.Subsidiehoogte[Sub. Percentage],0,0,1),0)</f>
        <v>0</v>
      </c>
      <c r="Y52" s="144" t="str">
        <f>IFERROR(_xlfn.XLOOKUP(Tbl.Kosten[[#This Row],[Partnercode]],Tbl.Projectpartners[Partnercode],Tbl.Projectpartners[PNr.],"",0,1),"")</f>
        <v>P1</v>
      </c>
      <c r="Z52" s="148">
        <f>IF(Tbl.Kosten[[#This Row],[Pnr.]]=Z$7,Tbl.Kosten[[#This Row],[Totaal kosten]],"")</f>
        <v>0</v>
      </c>
      <c r="AA52" s="148" t="str">
        <f>IF(Tbl.Kosten[[#This Row],[Pnr.]]=AA$7,Tbl.Kosten[[#This Row],[Totaal kosten]],"")</f>
        <v/>
      </c>
      <c r="AB52" s="148" t="str">
        <f>IF(Tbl.Kosten[[#This Row],[Pnr.]]=AB$7,Tbl.Kosten[[#This Row],[Totaal kosten]],"")</f>
        <v/>
      </c>
      <c r="AC52" s="148" t="str">
        <f>IF(Tbl.Kosten[[#This Row],[Pnr.]]=AC$7,Tbl.Kosten[[#This Row],[Totaal kosten]],"")</f>
        <v/>
      </c>
      <c r="AD52" s="148" t="str">
        <f>IF(Tbl.Kosten[[#This Row],[Pnr.]]=AD$7,Tbl.Kosten[[#This Row],[Totaal kosten]],"")</f>
        <v/>
      </c>
      <c r="AE52" s="148" t="str">
        <f>IF(Tbl.Kosten[[#This Row],[Pnr.]]=AE$7,Tbl.Kosten[[#This Row],[Totaal kosten]],"")</f>
        <v/>
      </c>
      <c r="AF52" s="148" t="str">
        <f>IF(Tbl.Kosten[[#This Row],[Pnr.]]=AF$7,Tbl.Kosten[[#This Row],[Totaal kosten]],"")</f>
        <v/>
      </c>
      <c r="AG52" s="148" t="str">
        <f>IF(Tbl.Kosten[[#This Row],[Pnr.]]=AG$7,Tbl.Kosten[[#This Row],[Totaal kosten]],"")</f>
        <v/>
      </c>
      <c r="AH52" s="148" t="str">
        <f>IF(Tbl.Kosten[[#This Row],[Pnr.]]=AH$7,Tbl.Kosten[[#This Row],[Totaal kosten]],"")</f>
        <v/>
      </c>
      <c r="AI52" s="148" t="str">
        <f>IF(Tbl.Kosten[[#This Row],[Pnr.]]=AI$7,Tbl.Kosten[[#This Row],[Totaal kosten]],"")</f>
        <v/>
      </c>
      <c r="AJ52" s="148" t="str">
        <f>IF(Tbl.Kosten[[#This Row],[Pnr.]]=AJ$7,Tbl.Kosten[[#This Row],[Totaal kosten]],"")</f>
        <v/>
      </c>
      <c r="AK52" s="148" t="str">
        <f>IF(Tbl.Kosten[[#This Row],[Pnr.]]=AK$7,Tbl.Kosten[[#This Row],[Totaal kosten]],"")</f>
        <v/>
      </c>
      <c r="AL52" s="148" t="str">
        <f>IF(Tbl.Kosten[[#This Row],[Pnr.]]=AL$7,Tbl.Kosten[[#This Row],[Totaal kosten]],"")</f>
        <v/>
      </c>
      <c r="AM52" s="148" t="str">
        <f>IF(Tbl.Kosten[[#This Row],[Pnr.]]=AM$7,Tbl.Kosten[[#This Row],[Totaal kosten]],"")</f>
        <v/>
      </c>
      <c r="AN52" s="148" t="str">
        <f>IF(Tbl.Kosten[[#This Row],[Pnr.]]=AN$7,Tbl.Kosten[[#This Row],[Totaal kosten]],"")</f>
        <v/>
      </c>
      <c r="AO52" s="148" t="str">
        <f>IF(Tbl.Kosten[[#This Row],[Pnr.]]=AO$7,Tbl.Kosten[[#This Row],[Totaal kosten]],"")</f>
        <v/>
      </c>
      <c r="AP52" s="148" t="str">
        <f>IF(Tbl.Kosten[[#This Row],[Pnr.]]=AP$7,Tbl.Kosten[[#This Row],[Totaal kosten]],"")</f>
        <v/>
      </c>
      <c r="AQ52" s="148" t="str">
        <f>IF(Tbl.Kosten[[#This Row],[Pnr.]]=AQ$7,Tbl.Kosten[[#This Row],[Totaal kosten]],"")</f>
        <v/>
      </c>
      <c r="AR52" s="148" t="str">
        <f>IF(Tbl.Kosten[[#This Row],[Pnr.]]=AR$7,Tbl.Kosten[[#This Row],[Totaal kosten]],"")</f>
        <v/>
      </c>
      <c r="AS52" s="148" t="str">
        <f>IF(Tbl.Kosten[[#This Row],[Pnr.]]=AS$7,Tbl.Kosten[[#This Row],[Totaal kosten]],"")</f>
        <v/>
      </c>
      <c r="AT52" s="148" t="str">
        <f>IF(Tbl.Kosten[[#This Row],[Pnr.]]=AT$7,Tbl.Kosten[[#This Row],[Totaal kosten]],"")</f>
        <v/>
      </c>
      <c r="AU52" s="148" t="str">
        <f>IF(Tbl.Kosten[[#This Row],[Pnr.]]=AU$7,Tbl.Kosten[[#This Row],[Totaal kosten]],"")</f>
        <v/>
      </c>
      <c r="AV52" s="148" t="str">
        <f>IF(Tbl.Kosten[[#This Row],[Pnr.]]=AV$7,Tbl.Kosten[[#This Row],[Totaal kosten]],"")</f>
        <v/>
      </c>
      <c r="AW52" s="148" t="str">
        <f>IF(Tbl.Kosten[[#This Row],[Pnr.]]=AW$7,Tbl.Kosten[[#This Row],[Totaal kosten]],"")</f>
        <v/>
      </c>
      <c r="AX52" s="148" t="str">
        <f>IF(Tbl.Kosten[[#This Row],[Pnr.]]=AX$7,Tbl.Kosten[[#This Row],[Totaal kosten]],"")</f>
        <v/>
      </c>
      <c r="AY52" s="148" t="str">
        <f>IF(Tbl.Kosten[[#This Row],[Pnr.]]=AY$7,Tbl.Kosten[[#This Row],[Totaal kosten]],"")</f>
        <v/>
      </c>
      <c r="AZ52" s="148" t="str">
        <f>IF(Tbl.Kosten[[#This Row],[Pnr.]]=AZ$7,Tbl.Kosten[[#This Row],[Totaal kosten]],"")</f>
        <v/>
      </c>
      <c r="BA52" s="148" t="str">
        <f>IF(Tbl.Kosten[[#This Row],[Pnr.]]=BA$7,Tbl.Kosten[[#This Row],[Totaal kosten]],"")</f>
        <v/>
      </c>
      <c r="BB52" s="148" t="str">
        <f>IF(Tbl.Kosten[[#This Row],[Pnr.]]=BB$7,Tbl.Kosten[[#This Row],[Totaal kosten]],"")</f>
        <v/>
      </c>
      <c r="BC52" s="148" t="str">
        <f>IF(Tbl.Kosten[[#This Row],[Pnr.]]=BC$7,Tbl.Kosten[[#This Row],[Totaal kosten]],"")</f>
        <v/>
      </c>
      <c r="BD52" s="148" t="str">
        <f>IF(Tbl.Kosten[[#This Row],[Pnr.]]=BD$7,Tbl.Kosten[[#This Row],[Totaal kosten]],"")</f>
        <v/>
      </c>
      <c r="BE52" s="148" t="str">
        <f>IF(Tbl.Kosten[[#This Row],[Pnr.]]=BE$7,Tbl.Kosten[[#This Row],[Totaal kosten]],"")</f>
        <v/>
      </c>
      <c r="BF52" s="148" t="str">
        <f>IF(Tbl.Kosten[[#This Row],[Pnr.]]=BF$7,Tbl.Kosten[[#This Row],[Totaal kosten]],"")</f>
        <v/>
      </c>
      <c r="BG52" s="148" t="str">
        <f>IF(Tbl.Kosten[[#This Row],[Pnr.]]=BG$7,Tbl.Kosten[[#This Row],[Totaal kosten]],"")</f>
        <v/>
      </c>
      <c r="BH52" s="148" t="str">
        <f>IF(Tbl.Kosten[[#This Row],[Pnr.]]=BH$7,Tbl.Kosten[[#This Row],[Totaal kosten]],"")</f>
        <v/>
      </c>
      <c r="BI52" s="148" t="str">
        <f>IF(Tbl.Kosten[[#This Row],[Pnr.]]=BI$7,Tbl.Kosten[[#This Row],[Totaal kosten]],"")</f>
        <v/>
      </c>
      <c r="BJ52" s="148" t="str">
        <f>IF(Tbl.Kosten[[#This Row],[Pnr.]]=BJ$7,Tbl.Kosten[[#This Row],[Totaal kosten]],"")</f>
        <v/>
      </c>
      <c r="BK52" s="148" t="str">
        <f>IF(Tbl.Kosten[[#This Row],[Pnr.]]=BK$7,Tbl.Kosten[[#This Row],[Totaal kosten]],"")</f>
        <v/>
      </c>
      <c r="BL52" s="148" t="str">
        <f>IF(Tbl.Kosten[[#This Row],[Pnr.]]=BL$7,Tbl.Kosten[[#This Row],[Totaal kosten]],"")</f>
        <v/>
      </c>
      <c r="BM52" s="148" t="str">
        <f>IF(Tbl.Kosten[[#This Row],[Pnr.]]=BM$7,Tbl.Kosten[[#This Row],[Totaal kosten]],"")</f>
        <v/>
      </c>
      <c r="BN52" s="148" t="str">
        <f>IF(Tbl.Kosten[[#This Row],[Pnr.]]=BN$7,Tbl.Kosten[[#This Row],[Totaal kosten]],"")</f>
        <v/>
      </c>
      <c r="BO52" s="148" t="str">
        <f>IF(Tbl.Kosten[[#This Row],[Pnr.]]=BO$7,Tbl.Kosten[[#This Row],[Totaal kosten]],"")</f>
        <v/>
      </c>
      <c r="BP52" s="148" t="str">
        <f>IF(Tbl.Kosten[[#This Row],[Pnr.]]=BP$7,Tbl.Kosten[[#This Row],[Totaal kosten]],"")</f>
        <v/>
      </c>
      <c r="BQ52" s="148" t="str">
        <f>IF(Tbl.Kosten[[#This Row],[Pnr.]]=BQ$7,Tbl.Kosten[[#This Row],[Totaal kosten]],"")</f>
        <v/>
      </c>
      <c r="BR52" s="148" t="str">
        <f>IF(Tbl.Kosten[[#This Row],[Pnr.]]=BR$7,Tbl.Kosten[[#This Row],[Totaal kosten]],"")</f>
        <v/>
      </c>
      <c r="BS52" s="148" t="str">
        <f>IF(Tbl.Kosten[[#This Row],[Pnr.]]=BS$7,Tbl.Kosten[[#This Row],[Totaal kosten]],"")</f>
        <v/>
      </c>
      <c r="BT52" s="148" t="str">
        <f>IF(Tbl.Kosten[[#This Row],[Pnr.]]=BT$7,Tbl.Kosten[[#This Row],[Totaal kosten]],"")</f>
        <v/>
      </c>
      <c r="BU52" s="148" t="str">
        <f>IF(Tbl.Kosten[[#This Row],[Pnr.]]=BU$7,Tbl.Kosten[[#This Row],[Totaal kosten]],"")</f>
        <v/>
      </c>
      <c r="BV52" s="148" t="str">
        <f>IF(Tbl.Kosten[[#This Row],[Pnr.]]=BV$7,Tbl.Kosten[[#This Row],[Totaal kosten]],"")</f>
        <v/>
      </c>
      <c r="BW52" s="148" t="str">
        <f>IF(Tbl.Kosten[[#This Row],[Pnr.]]=BW$7,Tbl.Kosten[[#This Row],[Totaal kosten]],"")</f>
        <v/>
      </c>
      <c r="BX52" s="148" t="str">
        <f>IFERROR(_xlfn.XLOOKUP(Tbl.Kosten[[#This Row],[Werkpakketcode]],Tbl.Werkpakketten[Werkpakketcode],Tbl.Werkpakketten[WPnr.],"",0,1),"")</f>
        <v/>
      </c>
      <c r="BY52" s="148" t="str">
        <f>IF(Tbl.Kosten[[#This Row],[WPnr.]]=BY$7,Tbl.Kosten[[#This Row],[Totaal kosten]],"")</f>
        <v/>
      </c>
      <c r="BZ52" s="148" t="str">
        <f>IF(Tbl.Kosten[[#This Row],[WPnr.]]=BZ$7,Tbl.Kosten[[#This Row],[Totaal kosten]],"")</f>
        <v/>
      </c>
      <c r="CA52" s="148" t="str">
        <f>IF(Tbl.Kosten[[#This Row],[WPnr.]]=CA$7,Tbl.Kosten[[#This Row],[Totaal kosten]],"")</f>
        <v/>
      </c>
      <c r="CB52" s="148" t="str">
        <f>IF(Tbl.Kosten[[#This Row],[WPnr.]]=CB$7,Tbl.Kosten[[#This Row],[Totaal kosten]],"")</f>
        <v/>
      </c>
      <c r="CC52" s="148" t="str">
        <f>IF(Tbl.Kosten[[#This Row],[WPnr.]]=CC$7,Tbl.Kosten[[#This Row],[Totaal kosten]],"")</f>
        <v/>
      </c>
      <c r="CD52" s="148" t="str">
        <f>IF(Tbl.Kosten[[#This Row],[WPnr.]]=CD$7,Tbl.Kosten[[#This Row],[Totaal kosten]],"")</f>
        <v/>
      </c>
      <c r="CE52" s="148" t="str">
        <f>IF(Tbl.Kosten[[#This Row],[WPnr.]]=CE$7,Tbl.Kosten[[#This Row],[Totaal kosten]],"")</f>
        <v/>
      </c>
      <c r="CF52" s="148" t="str">
        <f>IF(Tbl.Kosten[[#This Row],[WPnr.]]=CF$7,Tbl.Kosten[[#This Row],[Totaal kosten]],"")</f>
        <v/>
      </c>
      <c r="CG52" s="148" t="str">
        <f>IF(Tbl.Kosten[[#This Row],[WPnr.]]=CG$7,Tbl.Kosten[[#This Row],[Totaal kosten]],"")</f>
        <v/>
      </c>
      <c r="CH52" s="148" t="str">
        <f>IF(Tbl.Kosten[[#This Row],[WPnr.]]=CH$7,Tbl.Kosten[[#This Row],[Totaal kosten]],"")</f>
        <v/>
      </c>
      <c r="CI52" s="148" t="str">
        <f>IF(Tbl.Kosten[[#This Row],[WPnr.]]=CI$7,Tbl.Kosten[[#This Row],[Totaal kosten]],"")</f>
        <v/>
      </c>
      <c r="CJ52" s="148" t="str">
        <f>IF(Tbl.Kosten[[#This Row],[WPnr.]]=CJ$7,Tbl.Kosten[[#This Row],[Totaal kosten]],"")</f>
        <v/>
      </c>
      <c r="CK52" s="148" t="str">
        <f>IF(Tbl.Kosten[[#This Row],[WPnr.]]=CK$7,Tbl.Kosten[[#This Row],[Totaal kosten]],"")</f>
        <v/>
      </c>
      <c r="CL52" s="148" t="str">
        <f>IF(Tbl.Kosten[[#This Row],[WPnr.]]=CL$7,Tbl.Kosten[[#This Row],[Totaal kosten]],"")</f>
        <v/>
      </c>
      <c r="CM52" s="148" t="str">
        <f>IF(Tbl.Kosten[[#This Row],[WPnr.]]=CM$7,Tbl.Kosten[[#This Row],[Totaal kosten]],"")</f>
        <v/>
      </c>
      <c r="CN52" s="148" t="str">
        <f>IF(Tbl.Kosten[[#This Row],[WPnr.]]=CN$7,Tbl.Kosten[[#This Row],[Totaal kosten]],"")</f>
        <v/>
      </c>
      <c r="CO52" s="148" t="str">
        <f>IF(Tbl.Kosten[[#This Row],[WPnr.]]=CO$7,Tbl.Kosten[[#This Row],[Totaal kosten]],"")</f>
        <v/>
      </c>
      <c r="CP52" s="148" t="str">
        <f>IF(Tbl.Kosten[[#This Row],[WPnr.]]=CP$7,Tbl.Kosten[[#This Row],[Totaal kosten]],"")</f>
        <v/>
      </c>
      <c r="CQ52" s="148" t="str">
        <f>IF(Tbl.Kosten[[#This Row],[WPnr.]]=CQ$7,Tbl.Kosten[[#This Row],[Totaal kosten]],"")</f>
        <v/>
      </c>
      <c r="CR52" s="148" t="str">
        <f>IF(Tbl.Kosten[[#This Row],[WPnr.]]=CR$7,Tbl.Kosten[[#This Row],[Totaal kosten]],"")</f>
        <v/>
      </c>
      <c r="CS52" s="148" t="str">
        <f>IF(Tbl.Kosten[[#This Row],[WPnr.]]=CS$7,Tbl.Kosten[[#This Row],[Totaal kosten]],"")</f>
        <v/>
      </c>
      <c r="CT52" s="148" t="str">
        <f>IF(Tbl.Kosten[[#This Row],[WPnr.]]=CT$7,Tbl.Kosten[[#This Row],[Totaal kosten]],"")</f>
        <v/>
      </c>
      <c r="CU52" s="148" t="str">
        <f>IF(Tbl.Kosten[[#This Row],[WPnr.]]=CU$7,Tbl.Kosten[[#This Row],[Totaal kosten]],"")</f>
        <v/>
      </c>
      <c r="CV52" s="148" t="str">
        <f>IF(Tbl.Kosten[[#This Row],[WPnr.]]=CV$7,Tbl.Kosten[[#This Row],[Totaal kosten]],"")</f>
        <v/>
      </c>
      <c r="CW52" s="148" t="str">
        <f>IF(Tbl.Kosten[[#This Row],[WPnr.]]=CW$7,Tbl.Kosten[[#This Row],[Totaal kosten]],"")</f>
        <v/>
      </c>
      <c r="CX52" s="148" t="str">
        <f>IF(Tbl.Kosten[[#This Row],[WPnr.]]=CX$7,Tbl.Kosten[[#This Row],[Totaal kosten]],"")</f>
        <v/>
      </c>
      <c r="CY52" s="148" t="str">
        <f>IF(Tbl.Kosten[[#This Row],[WPnr.]]=CY$7,Tbl.Kosten[[#This Row],[Totaal kosten]],"")</f>
        <v/>
      </c>
      <c r="CZ52" s="148" t="str">
        <f>IF(Tbl.Kosten[[#This Row],[WPnr.]]=CZ$7,Tbl.Kosten[[#This Row],[Totaal kosten]],"")</f>
        <v/>
      </c>
      <c r="DA52" s="148" t="str">
        <f>IF(Tbl.Kosten[[#This Row],[WPnr.]]=DA$7,Tbl.Kosten[[#This Row],[Totaal kosten]],"")</f>
        <v/>
      </c>
      <c r="DB52" s="148" t="str">
        <f>IF(Tbl.Kosten[[#This Row],[WPnr.]]=DB$7,Tbl.Kosten[[#This Row],[Totaal kosten]],"")</f>
        <v/>
      </c>
      <c r="DC52" s="148" t="str">
        <f>IF(Tbl.Kosten[[#This Row],[WPnr.]]=DC$7,Tbl.Kosten[[#This Row],[Totaal kosten]],"")</f>
        <v/>
      </c>
      <c r="DD52" s="148" t="str">
        <f>IF(Tbl.Kosten[[#This Row],[WPnr.]]=DD$7,Tbl.Kosten[[#This Row],[Totaal kosten]],"")</f>
        <v/>
      </c>
      <c r="DE52" s="148" t="str">
        <f>IF(Tbl.Kosten[[#This Row],[WPnr.]]=DE$7,Tbl.Kosten[[#This Row],[Totaal kosten]],"")</f>
        <v/>
      </c>
      <c r="DF52" s="148" t="str">
        <f>IF(Tbl.Kosten[[#This Row],[WPnr.]]=DF$7,Tbl.Kosten[[#This Row],[Totaal kosten]],"")</f>
        <v/>
      </c>
      <c r="DG52" s="148" t="str">
        <f>IF(Tbl.Kosten[[#This Row],[WPnr.]]=DG$7,Tbl.Kosten[[#This Row],[Totaal kosten]],"")</f>
        <v/>
      </c>
      <c r="DH52" s="148" t="str">
        <f>IF(Tbl.Kosten[[#This Row],[WPnr.]]=DH$7,Tbl.Kosten[[#This Row],[Totaal kosten]],"")</f>
        <v/>
      </c>
      <c r="DI52" s="148" t="str">
        <f>IF(Tbl.Kosten[[#This Row],[WPnr.]]=DI$7,Tbl.Kosten[[#This Row],[Totaal kosten]],"")</f>
        <v/>
      </c>
      <c r="DJ52" s="148" t="str">
        <f>IF(Tbl.Kosten[[#This Row],[WPnr.]]=DJ$7,Tbl.Kosten[[#This Row],[Totaal kosten]],"")</f>
        <v/>
      </c>
      <c r="DK52" s="148" t="str">
        <f>IF(Tbl.Kosten[[#This Row],[WPnr.]]=DK$7,Tbl.Kosten[[#This Row],[Totaal kosten]],"")</f>
        <v/>
      </c>
      <c r="DL52" s="148" t="str">
        <f>IF(Tbl.Kosten[[#This Row],[WPnr.]]=DL$7,Tbl.Kosten[[#This Row],[Totaal kosten]],"")</f>
        <v/>
      </c>
      <c r="DM52" s="148" t="str">
        <f>IF(Tbl.Kosten[[#This Row],[WPnr.]]=DM$7,Tbl.Kosten[[#This Row],[Totaal kosten]],"")</f>
        <v/>
      </c>
      <c r="DN52" s="148" t="str">
        <f>IF(Tbl.Kosten[[#This Row],[WPnr.]]=DN$7,Tbl.Kosten[[#This Row],[Totaal kosten]],"")</f>
        <v/>
      </c>
      <c r="DO52" s="148" t="str">
        <f>IF(Tbl.Kosten[[#This Row],[WPnr.]]=DO$7,Tbl.Kosten[[#This Row],[Totaal kosten]],"")</f>
        <v/>
      </c>
      <c r="DP52" s="148" t="str">
        <f>IF(Tbl.Kosten[[#This Row],[WPnr.]]=DP$7,Tbl.Kosten[[#This Row],[Totaal kosten]],"")</f>
        <v/>
      </c>
      <c r="DQ52" s="148" t="str">
        <f>IF(Tbl.Kosten[[#This Row],[WPnr.]]=DQ$7,Tbl.Kosten[[#This Row],[Totaal kosten]],"")</f>
        <v/>
      </c>
      <c r="DR52" s="148" t="str">
        <f>IF(Tbl.Kosten[[#This Row],[WPnr.]]=DR$7,Tbl.Kosten[[#This Row],[Totaal kosten]],"")</f>
        <v/>
      </c>
      <c r="DS52" s="148" t="str">
        <f>IF(Tbl.Kosten[[#This Row],[WPnr.]]=DS$7,Tbl.Kosten[[#This Row],[Totaal kosten]],"")</f>
        <v/>
      </c>
      <c r="DT52" s="148" t="str">
        <f>IF(Tbl.Kosten[[#This Row],[WPnr.]]=DT$7,Tbl.Kosten[[#This Row],[Totaal kosten]],"")</f>
        <v/>
      </c>
      <c r="DU52" s="148" t="str">
        <f>IF(Tbl.Kosten[[#This Row],[WPnr.]]=DU$7,Tbl.Kosten[[#This Row],[Totaal kosten]],"")</f>
        <v/>
      </c>
      <c r="DV52" s="148" t="str">
        <f>IF(Tbl.Kosten[[#This Row],[WPnr.]]=DV$7,Tbl.Kosten[[#This Row],[Totaal kosten]],"")</f>
        <v/>
      </c>
      <c r="DW52" s="150" t="str">
        <f>IFERROR(_xlfn.XLOOKUP(Tbl.Kosten[[#This Row],[Kostensoort]],Tbl.Kostensoorten[Kostensoorten],Tbl.Kostensoorten[KSnr.],"",0,1),"")</f>
        <v/>
      </c>
      <c r="DX52" s="150" t="str">
        <f>IF(Tbl.Kosten[[#This Row],[KSnr.]]=DX$7,Tbl.Kosten[[#This Row],[Totaal kosten]],"")</f>
        <v/>
      </c>
      <c r="DY52" s="150" t="str">
        <f>IF(Tbl.Kosten[[#This Row],[KSnr.]]=DY$7,Tbl.Kosten[[#This Row],[Totaal kosten]],"")</f>
        <v/>
      </c>
      <c r="DZ52" s="150" t="str">
        <f>IF(Tbl.Kosten[[#This Row],[KSnr.]]=DZ$7,Tbl.Kosten[[#This Row],[Totaal kosten]],"")</f>
        <v/>
      </c>
      <c r="EA52" s="150" t="str">
        <f>IF(Tbl.Kosten[[#This Row],[KSnr.]]=EA$7,Tbl.Kosten[[#This Row],[Totaal kosten]],"")</f>
        <v/>
      </c>
      <c r="EB52" s="150" t="str">
        <f>IF(Tbl.Kosten[[#This Row],[KSnr.]]=EB$7,Tbl.Kosten[[#This Row],[Totaal kosten]],"")</f>
        <v/>
      </c>
      <c r="EC52" s="150" t="str">
        <f>IF(Tbl.Kosten[[#This Row],[KSnr.]]=EC$7,Tbl.Kosten[[#This Row],[Totaal kosten]],"")</f>
        <v/>
      </c>
      <c r="ED52" s="150" t="str">
        <f>IF(Tbl.Kosten[[#This Row],[KSnr.]]=ED$7,Tbl.Kosten[[#This Row],[Totaal kosten]],"")</f>
        <v/>
      </c>
      <c r="EE52" s="150" t="str">
        <f>IF(Tbl.Kosten[[#This Row],[KSnr.]]=EE$7,Tbl.Kosten[[#This Row],[Totaal kosten]],"")</f>
        <v/>
      </c>
      <c r="EF52" s="150" t="str">
        <f>IF(Tbl.Kosten[[#This Row],[KSnr.]]=EF$7,Tbl.Kosten[[#This Row],[Totaal kosten]],"")</f>
        <v/>
      </c>
      <c r="EG52" s="150" t="str">
        <f>IF(Tbl.Kosten[[#This Row],[KSnr.]]=EG$7,Tbl.Kosten[[#This Row],[Totaal kosten]],"")</f>
        <v/>
      </c>
      <c r="EH52" s="150" t="str">
        <f>IF(Tbl.Kosten[[#This Row],[KSnr.]]=EH$7,Tbl.Kosten[[#This Row],[Totaal kosten]],"")</f>
        <v/>
      </c>
      <c r="EI52" s="150" t="str">
        <f>IF(Tbl.Kosten[[#This Row],[KSnr.]]=EI$7,Tbl.Kosten[[#This Row],[Totaal kosten]],"")</f>
        <v/>
      </c>
      <c r="EJ52" s="150" t="str">
        <f>IF(Tbl.Kosten[[#This Row],[KSnr.]]=EJ$7,Tbl.Kosten[[#This Row],[Totaal kosten]],"")</f>
        <v/>
      </c>
      <c r="EK52" s="150" t="str">
        <f>IF(Tbl.Kosten[[#This Row],[KSnr.]]=EK$7,Tbl.Kosten[[#This Row],[Totaal kosten]],"")</f>
        <v/>
      </c>
      <c r="EL52" s="150" t="str">
        <f>IF(Tbl.Kosten[[#This Row],[KSnr.]]=EL$7,Tbl.Kosten[[#This Row],[Totaal kosten]],"")</f>
        <v/>
      </c>
      <c r="EM52" s="150" t="str">
        <f>IF(Tbl.Kosten[[#This Row],[KSnr.]]=EM$7,Tbl.Kosten[[#This Row],[Totaal kosten]],"")</f>
        <v/>
      </c>
      <c r="EN52" s="150" t="str">
        <f>IF(Tbl.Kosten[[#This Row],[KSnr.]]=EN$7,Tbl.Kosten[[#This Row],[Totaal kosten]],"")</f>
        <v/>
      </c>
      <c r="EO52" s="150" t="str">
        <f>IF(Tbl.Kosten[[#This Row],[KSnr.]]=EO$7,Tbl.Kosten[[#This Row],[Totaal kosten]],"")</f>
        <v/>
      </c>
      <c r="EP52" s="150" t="str">
        <f>IF(Tbl.Kosten[[#This Row],[KSnr.]]=EP$7,Tbl.Kosten[[#This Row],[Totaal kosten]],"")</f>
        <v/>
      </c>
      <c r="EQ52" s="150" t="str">
        <f>IF(Tbl.Kosten[[#This Row],[KSnr.]]=EQ$7,Tbl.Kosten[[#This Row],[Totaal kosten]],"")</f>
        <v/>
      </c>
      <c r="ER52" s="144" t="str">
        <f>IFERROR(_xlfn.XLOOKUP(Tbl.Kosten[[#This Row],[Subsidieactiviteit]],Tbl.Subsidiehoogte[Subsidieactiviteit],Tbl.Subsidiehoogte[SAnr.],"",0,1),"")</f>
        <v/>
      </c>
      <c r="ES52" s="150" t="str">
        <f>IF(Tbl.Kosten[[#This Row],[Sanr.]]=ES$7,Tbl.Kosten[[#This Row],[Totaal kosten]],"")</f>
        <v/>
      </c>
      <c r="ET52" s="150" t="str">
        <f>IF(Tbl.Kosten[[#This Row],[Sanr.]]=ET$7,Tbl.Kosten[[#This Row],[Totaal kosten]],"")</f>
        <v/>
      </c>
      <c r="EU52" s="150" t="str">
        <f>IF(Tbl.Kosten[[#This Row],[Sanr.]]=EU$7,Tbl.Kosten[[#This Row],[Totaal kosten]],"")</f>
        <v/>
      </c>
      <c r="EV52" s="150" t="str">
        <f>IF(Tbl.Kosten[[#This Row],[Sanr.]]=EV$7,Tbl.Kosten[[#This Row],[Totaal kosten]],"")</f>
        <v/>
      </c>
      <c r="EW52" s="150" t="str">
        <f>IF(Tbl.Kosten[[#This Row],[Sanr.]]=EW$7,Tbl.Kosten[[#This Row],[Totaal kosten]],"")</f>
        <v/>
      </c>
      <c r="EX52" s="150" t="str">
        <f>IF(Tbl.Kosten[[#This Row],[Sanr.]]=EX$7,Tbl.Kosten[[#This Row],[Totaal kosten]],"")</f>
        <v/>
      </c>
      <c r="EY52" s="150" t="str">
        <f>IF(Tbl.Kosten[[#This Row],[Sanr.]]=EY$7,Tbl.Kosten[[#This Row],[Totaal kosten]],"")</f>
        <v/>
      </c>
      <c r="EZ52" s="150" t="str">
        <f>IF(Tbl.Kosten[[#This Row],[Sanr.]]=EZ$7,Tbl.Kosten[[#This Row],[Totaal kosten]],"")</f>
        <v/>
      </c>
      <c r="FA52" s="150" t="str">
        <f>IF(Tbl.Kosten[[#This Row],[Sanr.]]=FA$7,Tbl.Kosten[[#This Row],[Totaal kosten]],"")</f>
        <v/>
      </c>
      <c r="FB52" s="150" t="str">
        <f>IF(Tbl.Kosten[[#This Row],[Sanr.]]=FB$7,Tbl.Kosten[[#This Row],[Totaal kosten]],"")</f>
        <v/>
      </c>
      <c r="FC52" s="150" t="str">
        <f>IF(Tbl.Kosten[[#This Row],[Sanr.]]=FC$7,Tbl.Kosten[[#This Row],[Totaal kosten]],"")</f>
        <v/>
      </c>
      <c r="FD52" s="150" t="str">
        <f>IF(Tbl.Kosten[[#This Row],[Sanr.]]=FD$7,Tbl.Kosten[[#This Row],[Totaal kosten]],"")</f>
        <v/>
      </c>
      <c r="FE52" s="150" t="str">
        <f>IF(Tbl.Kosten[[#This Row],[Sanr.]]=FE$7,Tbl.Kosten[[#This Row],[Totaal kosten]],"")</f>
        <v/>
      </c>
      <c r="FF52" s="150" t="str">
        <f>IF(Tbl.Kosten[[#This Row],[Sanr.]]=FF$7,Tbl.Kosten[[#This Row],[Totaal kosten]],"")</f>
        <v/>
      </c>
      <c r="FG52" s="150" t="str">
        <f>IF(Tbl.Kosten[[#This Row],[Sanr.]]=FG$7,Tbl.Kosten[[#This Row],[Totaal kosten]],"")</f>
        <v/>
      </c>
      <c r="FH52" s="150" t="str">
        <f>IF(Tbl.Kosten[[#This Row],[Sanr.]]=FH$7,Tbl.Kosten[[#This Row],[Totaal kosten]],"")</f>
        <v/>
      </c>
      <c r="FI52" s="150" t="str">
        <f>IF(Tbl.Kosten[[#This Row],[Sanr.]]=FI$7,Tbl.Kosten[[#This Row],[Totaal kosten]],"")</f>
        <v/>
      </c>
      <c r="FJ52" s="150" t="str">
        <f>IF(Tbl.Kosten[[#This Row],[Sanr.]]=FJ$7,Tbl.Kosten[[#This Row],[Totaal kosten]],"")</f>
        <v/>
      </c>
      <c r="FK52" s="150" t="str">
        <f>IF(Tbl.Kosten[[#This Row],[Sanr.]]=FK$7,Tbl.Kosten[[#This Row],[Totaal kosten]],"")</f>
        <v/>
      </c>
      <c r="FL52" s="150" t="str">
        <f>IF(Tbl.Kosten[[#This Row],[Sanr.]]=FL$7,Tbl.Kosten[[#This Row],[Totaal kosten]],"")</f>
        <v/>
      </c>
      <c r="FM52" s="150" t="str">
        <f>IF(Tbl.Kosten[[#This Row],[Sanr.]]=FM$7,Tbl.Kosten[[#This Row],[Totaal kosten]],"")</f>
        <v/>
      </c>
      <c r="FN52" s="150" t="str">
        <f>IF(Tbl.Kosten[[#This Row],[Sanr.]]=FN$7,Tbl.Kosten[[#This Row],[Totaal kosten]],"")</f>
        <v/>
      </c>
      <c r="FO52" s="150" t="str">
        <f>IF(Tbl.Kosten[[#This Row],[Sanr.]]=FO$7,Tbl.Kosten[[#This Row],[Totaal kosten]],"")</f>
        <v/>
      </c>
      <c r="FP52" s="150" t="str">
        <f>IF(Tbl.Kosten[[#This Row],[Sanr.]]=FP$7,Tbl.Kosten[[#This Row],[Totaal kosten]],"")</f>
        <v/>
      </c>
      <c r="FQ52" s="150" t="str">
        <f>IF(Tbl.Kosten[[#This Row],[Sanr.]]=FQ$7,Tbl.Kosten[[#This Row],[Totaal kosten]],"")</f>
        <v/>
      </c>
      <c r="FR52" s="150" t="str">
        <f>IF(Tbl.Kosten[[#This Row],[Sanr.]]=FR$7,Tbl.Kosten[[#This Row],[Totaal kosten]],"")</f>
        <v/>
      </c>
      <c r="FS52" s="150" t="str">
        <f>IF(Tbl.Kosten[[#This Row],[Sanr.]]=FS$7,Tbl.Kosten[[#This Row],[Totaal kosten]],"")</f>
        <v/>
      </c>
      <c r="FT52" s="150" t="str">
        <f>IF(Tbl.Kosten[[#This Row],[Sanr.]]=FT$7,Tbl.Kosten[[#This Row],[Totaal kosten]],"")</f>
        <v/>
      </c>
      <c r="FU52" s="150" t="str">
        <f>IF(Tbl.Kosten[[#This Row],[Sanr.]]=FU$7,Tbl.Kosten[[#This Row],[Totaal kosten]],"")</f>
        <v/>
      </c>
      <c r="FV52" s="150" t="str">
        <f>IF(Tbl.Kosten[[#This Row],[Sanr.]]=FV$7,Tbl.Kosten[[#This Row],[Totaal kosten]],"")</f>
        <v/>
      </c>
      <c r="FW52" s="150" t="str">
        <f>IFERROR(_xlfn.XLOOKUP(Tbl.Kosten[[#This Row],[Activiteitencode]],Tbl.Activiteiten[Activiteitcode],Tbl.Activiteiten[Anr.],"",0,1),"")</f>
        <v/>
      </c>
      <c r="FX52" s="169" t="str">
        <f>_xlfn.CONCAT(Tbl.Kosten[[#This Row],[Pnr.]],Tbl.Kosten[[#This Row],[Sanr.]])</f>
        <v>P1</v>
      </c>
      <c r="FY52" s="150">
        <f>Tbl.Kosten[[#This Row],[Totaal kosten]]-Tbl.Kosten[[#This Row],[Subsidie]]</f>
        <v>0</v>
      </c>
      <c r="FZ52" s="150">
        <f>IF(Tbl.Kosten[[#This Row],[Pnr.]]=FZ$7,Tbl.Kosten[[#This Row],[Te financieren]],"")</f>
        <v>0</v>
      </c>
      <c r="GA52" s="150" t="str">
        <f>IF(Tbl.Kosten[[#This Row],[Pnr.]]=GA$7,Tbl.Kosten[[#This Row],[Te financieren]],"")</f>
        <v/>
      </c>
      <c r="GB52" s="150" t="str">
        <f>IF(Tbl.Kosten[[#This Row],[Pnr.]]=GB$7,Tbl.Kosten[[#This Row],[Te financieren]],"")</f>
        <v/>
      </c>
      <c r="GC52" s="150" t="str">
        <f>IF(Tbl.Kosten[[#This Row],[Pnr.]]=GC$7,Tbl.Kosten[[#This Row],[Te financieren]],"")</f>
        <v/>
      </c>
      <c r="GD52" s="150" t="str">
        <f>IF(Tbl.Kosten[[#This Row],[Pnr.]]=GD$7,Tbl.Kosten[[#This Row],[Te financieren]],"")</f>
        <v/>
      </c>
      <c r="GE52" s="150" t="str">
        <f>IF(Tbl.Kosten[[#This Row],[Pnr.]]=GE$7,Tbl.Kosten[[#This Row],[Te financieren]],"")</f>
        <v/>
      </c>
      <c r="GF52" s="150" t="str">
        <f>IF(Tbl.Kosten[[#This Row],[Pnr.]]=GF$7,Tbl.Kosten[[#This Row],[Te financieren]],"")</f>
        <v/>
      </c>
      <c r="GG52" s="150" t="str">
        <f>IF(Tbl.Kosten[[#This Row],[Pnr.]]=GG$7,Tbl.Kosten[[#This Row],[Te financieren]],"")</f>
        <v/>
      </c>
      <c r="GH52" s="150" t="str">
        <f>IF(Tbl.Kosten[[#This Row],[Pnr.]]=GH$7,Tbl.Kosten[[#This Row],[Te financieren]],"")</f>
        <v/>
      </c>
      <c r="GI52" s="150" t="str">
        <f>IF(Tbl.Kosten[[#This Row],[Pnr.]]=GI$7,Tbl.Kosten[[#This Row],[Te financieren]],"")</f>
        <v/>
      </c>
      <c r="GJ52" s="150" t="str">
        <f>IF(Tbl.Kosten[[#This Row],[Pnr.]]=GJ$7,Tbl.Kosten[[#This Row],[Te financieren]],"")</f>
        <v/>
      </c>
      <c r="GK52" s="150" t="str">
        <f>IF(Tbl.Kosten[[#This Row],[Pnr.]]=GK$7,Tbl.Kosten[[#This Row],[Te financieren]],"")</f>
        <v/>
      </c>
      <c r="GL52" s="150" t="str">
        <f>IF(Tbl.Kosten[[#This Row],[Pnr.]]=GL$7,Tbl.Kosten[[#This Row],[Te financieren]],"")</f>
        <v/>
      </c>
      <c r="GM52" s="150" t="str">
        <f>IF(Tbl.Kosten[[#This Row],[Pnr.]]=GM$7,Tbl.Kosten[[#This Row],[Te financieren]],"")</f>
        <v/>
      </c>
      <c r="GN52" s="150" t="str">
        <f>IF(Tbl.Kosten[[#This Row],[Pnr.]]=GN$7,Tbl.Kosten[[#This Row],[Te financieren]],"")</f>
        <v/>
      </c>
      <c r="GO52" s="150" t="str">
        <f>IF(Tbl.Kosten[[#This Row],[Pnr.]]=GO$7,Tbl.Kosten[[#This Row],[Te financieren]],"")</f>
        <v/>
      </c>
      <c r="GP52" s="150" t="str">
        <f>IF(Tbl.Kosten[[#This Row],[Pnr.]]=GP$7,Tbl.Kosten[[#This Row],[Te financieren]],"")</f>
        <v/>
      </c>
      <c r="GQ52" s="150" t="str">
        <f>IF(Tbl.Kosten[[#This Row],[Pnr.]]=GQ$7,Tbl.Kosten[[#This Row],[Te financieren]],"")</f>
        <v/>
      </c>
      <c r="GR52" s="150" t="str">
        <f>IF(Tbl.Kosten[[#This Row],[Pnr.]]=GR$7,Tbl.Kosten[[#This Row],[Te financieren]],"")</f>
        <v/>
      </c>
      <c r="GS52" s="150" t="str">
        <f>IF(Tbl.Kosten[[#This Row],[Pnr.]]=GS$7,Tbl.Kosten[[#This Row],[Te financieren]],"")</f>
        <v/>
      </c>
      <c r="GT52" s="150" t="str">
        <f>IF(Tbl.Kosten[[#This Row],[Pnr.]]=GT$7,Tbl.Kosten[[#This Row],[Te financieren]],"")</f>
        <v/>
      </c>
      <c r="GU52" s="150" t="str">
        <f>IF(Tbl.Kosten[[#This Row],[Pnr.]]=GU$7,Tbl.Kosten[[#This Row],[Te financieren]],"")</f>
        <v/>
      </c>
      <c r="GV52" s="150" t="str">
        <f>IF(Tbl.Kosten[[#This Row],[Pnr.]]=GV$7,Tbl.Kosten[[#This Row],[Te financieren]],"")</f>
        <v/>
      </c>
      <c r="GW52" s="150" t="str">
        <f>IF(Tbl.Kosten[[#This Row],[Pnr.]]=GW$7,Tbl.Kosten[[#This Row],[Te financieren]],"")</f>
        <v/>
      </c>
      <c r="GX52" s="150" t="str">
        <f>IF(Tbl.Kosten[[#This Row],[Pnr.]]=GX$7,Tbl.Kosten[[#This Row],[Te financieren]],"")</f>
        <v/>
      </c>
      <c r="GY52" s="150" t="str">
        <f>IF(Tbl.Kosten[[#This Row],[Pnr.]]=GY$7,Tbl.Kosten[[#This Row],[Te financieren]],"")</f>
        <v/>
      </c>
      <c r="GZ52" s="150" t="str">
        <f>IF(Tbl.Kosten[[#This Row],[Pnr.]]=GZ$7,Tbl.Kosten[[#This Row],[Te financieren]],"")</f>
        <v/>
      </c>
      <c r="HA52" s="150" t="str">
        <f>IF(Tbl.Kosten[[#This Row],[Pnr.]]=HA$7,Tbl.Kosten[[#This Row],[Te financieren]],"")</f>
        <v/>
      </c>
      <c r="HB52" s="150" t="str">
        <f>IF(Tbl.Kosten[[#This Row],[Pnr.]]=HB$7,Tbl.Kosten[[#This Row],[Te financieren]],"")</f>
        <v/>
      </c>
      <c r="HC52" s="150" t="str">
        <f>IF(Tbl.Kosten[[#This Row],[Pnr.]]=HC$7,Tbl.Kosten[[#This Row],[Te financieren]],"")</f>
        <v/>
      </c>
      <c r="HD52" s="150" t="str">
        <f>IF(Tbl.Kosten[[#This Row],[Pnr.]]=HD$7,Tbl.Kosten[[#This Row],[Te financieren]],"")</f>
        <v/>
      </c>
      <c r="HE52" s="150" t="str">
        <f>IF(Tbl.Kosten[[#This Row],[Pnr.]]=HE$7,Tbl.Kosten[[#This Row],[Te financieren]],"")</f>
        <v/>
      </c>
      <c r="HF52" s="150" t="str">
        <f>IF(Tbl.Kosten[[#This Row],[Pnr.]]=HF$7,Tbl.Kosten[[#This Row],[Te financieren]],"")</f>
        <v/>
      </c>
      <c r="HG52" s="150" t="str">
        <f>IF(Tbl.Kosten[[#This Row],[Pnr.]]=HG$7,Tbl.Kosten[[#This Row],[Te financieren]],"")</f>
        <v/>
      </c>
      <c r="HH52" s="150" t="str">
        <f>IF(Tbl.Kosten[[#This Row],[Pnr.]]=HH$7,Tbl.Kosten[[#This Row],[Te financieren]],"")</f>
        <v/>
      </c>
      <c r="HI52" s="150" t="str">
        <f>IF(Tbl.Kosten[[#This Row],[Pnr.]]=HI$7,Tbl.Kosten[[#This Row],[Te financieren]],"")</f>
        <v/>
      </c>
      <c r="HJ52" s="150" t="str">
        <f>IF(Tbl.Kosten[[#This Row],[Pnr.]]=HJ$7,Tbl.Kosten[[#This Row],[Te financieren]],"")</f>
        <v/>
      </c>
      <c r="HK52" s="150" t="str">
        <f>IF(Tbl.Kosten[[#This Row],[Pnr.]]=HK$7,Tbl.Kosten[[#This Row],[Te financieren]],"")</f>
        <v/>
      </c>
      <c r="HL52" s="150" t="str">
        <f>IF(Tbl.Kosten[[#This Row],[Pnr.]]=HL$7,Tbl.Kosten[[#This Row],[Te financieren]],"")</f>
        <v/>
      </c>
      <c r="HM52" s="150" t="str">
        <f>IF(Tbl.Kosten[[#This Row],[Pnr.]]=HM$7,Tbl.Kosten[[#This Row],[Te financieren]],"")</f>
        <v/>
      </c>
      <c r="HN52" s="150" t="str">
        <f>IF(Tbl.Kosten[[#This Row],[Pnr.]]=HN$7,Tbl.Kosten[[#This Row],[Te financieren]],"")</f>
        <v/>
      </c>
      <c r="HO52" s="150" t="str">
        <f>IF(Tbl.Kosten[[#This Row],[Pnr.]]=HO$7,Tbl.Kosten[[#This Row],[Te financieren]],"")</f>
        <v/>
      </c>
      <c r="HP52" s="150" t="str">
        <f>IF(Tbl.Kosten[[#This Row],[Pnr.]]=HP$7,Tbl.Kosten[[#This Row],[Te financieren]],"")</f>
        <v/>
      </c>
      <c r="HQ52" s="150" t="str">
        <f>IF(Tbl.Kosten[[#This Row],[Pnr.]]=HQ$7,Tbl.Kosten[[#This Row],[Te financieren]],"")</f>
        <v/>
      </c>
      <c r="HR52" s="150" t="str">
        <f>IF(Tbl.Kosten[[#This Row],[Pnr.]]=HR$7,Tbl.Kosten[[#This Row],[Te financieren]],"")</f>
        <v/>
      </c>
      <c r="HS52" s="150" t="str">
        <f>IF(Tbl.Kosten[[#This Row],[Pnr.]]=HS$7,Tbl.Kosten[[#This Row],[Te financieren]],"")</f>
        <v/>
      </c>
      <c r="HT52" s="150" t="str">
        <f>IF(Tbl.Kosten[[#This Row],[Pnr.]]=HT$7,Tbl.Kosten[[#This Row],[Te financieren]],"")</f>
        <v/>
      </c>
      <c r="HU52" s="150" t="str">
        <f>IF(Tbl.Kosten[[#This Row],[Pnr.]]=HU$7,Tbl.Kosten[[#This Row],[Te financieren]],"")</f>
        <v/>
      </c>
      <c r="HV52" s="150" t="str">
        <f>IF(Tbl.Kosten[[#This Row],[Pnr.]]=HV$7,Tbl.Kosten[[#This Row],[Te financieren]],"")</f>
        <v/>
      </c>
      <c r="HW52" s="150" t="str">
        <f>IF(Tbl.Kosten[[#This Row],[Pnr.]]=HW$7,Tbl.Kosten[[#This Row],[Te financieren]],"")</f>
        <v/>
      </c>
    </row>
    <row r="53" spans="2:231" x14ac:dyDescent="0.3">
      <c r="B53" s="134"/>
      <c r="C53" s="137"/>
      <c r="D53" s="136"/>
      <c r="E53" s="261"/>
      <c r="F53" s="135"/>
      <c r="G53" s="11" t="str">
        <f>IF(Tbl.Kosten[[#This Row],[Medewerker e/o 
functie]]&lt;&gt;"",_xlfn.XLOOKUP(Tbl.Kosten[[#This Row],[Medewerker e/o 
functie]],Tbl.Uurtarief[Medewerker en/of functie],Tbl.Uurtarief[Uurtarief],"",0,1),"")</f>
        <v/>
      </c>
      <c r="H53" s="121">
        <f>IFERROR(Tbl.Kosten[[#This Row],[Uren]]*Tbl.Kosten[[#This Row],[Uurtarief]],0)</f>
        <v>0</v>
      </c>
      <c r="I53" s="119" t="str">
        <f>IF(Tbl.Kosten[[#This Row],[Subtotaal uren]]&lt;&gt;0,_xlfn.XLOOKUP(Tbl.Kosten[[#This Row],[Medewerker e/o 
functie]],Tbl.Uurtarief[Medewerker en/of functie],Tbl.Uurtarief[Kostensoort arbeid],"",0,1),"")</f>
        <v/>
      </c>
      <c r="J53" s="137"/>
      <c r="K53" s="135"/>
      <c r="L53" s="139" t="str">
        <f>IF(Tbl.Kosten[[#This Row],[Activum]]&lt;&gt;"",_xlfn.XLOOKUP(Tbl.Kosten[[#This Row],[Activum]],Tbl.Afschrijvingskosten[Activum],Tbl.Afschrijvingskosten[Tarief per afschrijvings-eenheid],"",0,1),"")</f>
        <v/>
      </c>
      <c r="M53" s="122">
        <f>IFERROR(Tbl.Kosten[[#This Row],[Een-
heden]]*Tbl.Kosten[[#This Row],[Afschrijvings-
tarief]],0)</f>
        <v>0</v>
      </c>
      <c r="N53" s="122" t="str">
        <f>IF(Tbl.Kosten[[#This Row],[Subtotaal afschrijving]]&lt;&gt;0,Lijsten!$A$7,"")</f>
        <v/>
      </c>
      <c r="O53" s="140"/>
      <c r="P53" s="135"/>
      <c r="Q53" s="138"/>
      <c r="R53" s="122">
        <f>IFERROR(Tbl.Kosten[[#This Row],[Aantal]]*Tbl.Kosten[[#This Row],[Tarief]],0)</f>
        <v>0</v>
      </c>
      <c r="S53" s="8">
        <f>IFERROR(Tbl.Kosten[[#This Row],[Subtotaal overige kosten]]+Tbl.Kosten[[#This Row],[Subtotaal uren]]+Tbl.Kosten[[#This Row],[Subtotaal afschrijving]],0)</f>
        <v>0</v>
      </c>
      <c r="T53" s="8">
        <f>IFERROR(Tbl.Kosten[[#This Row],[Totaal kosten]]*Tbl.Kosten[[#This Row],[Subsidie%]],0)</f>
        <v>0</v>
      </c>
      <c r="U53" s="4" t="str" cm="1">
        <f t="array" ref="U53">IFERROR(_xlfn.IFS(Tbl.Kosten[[#This Row],[Subtotaal uren]]&lt;&gt;0,Tbl.Kosten[[#This Row],[Kostensoort arbeid]],Tbl.Kosten[[#This Row],[Subtotaal afschrijving]]&lt;&gt;0,Tbl.Kosten[[#This Row],[Kostensoort afschrijving]],Tbl.Kosten[[#This Row],[Subtotaal overige kosten]]&lt;&gt;0,Tbl.Kosten[[#This Row],[Kostensoort overig]]),"")</f>
        <v/>
      </c>
      <c r="V53" s="4" t="str">
        <f>IFERROR(_xlfn.XLOOKUP(Tbl.Kosten[[#This Row],[Activiteitencode]],Tbl.Activiteiten[Activiteitcode],Tbl.Activiteiten[Werkpakketcode],"",0,1),"")</f>
        <v/>
      </c>
      <c r="W53" s="4" t="str">
        <f>IFERROR(_xlfn.XLOOKUP(Tbl.Kosten[[#This Row],[Werkpakketcode]],Tbl.Werkpakketten[Werkpakketcode],Tbl.Werkpakketten[Subsidiabele activiteit],"",0,1),"")</f>
        <v/>
      </c>
      <c r="X53" s="12">
        <f>IFERROR(_xlfn.XLOOKUP(Tbl.Kosten[[#This Row],[Sanr.]],Tbl.Subsidiehoogte[SAnr.],Tbl.Subsidiehoogte[Sub. Percentage],0,0,1),0)</f>
        <v>0</v>
      </c>
      <c r="Y53" s="144" t="str">
        <f>IFERROR(_xlfn.XLOOKUP(Tbl.Kosten[[#This Row],[Partnercode]],Tbl.Projectpartners[Partnercode],Tbl.Projectpartners[PNr.],"",0,1),"")</f>
        <v>P1</v>
      </c>
      <c r="Z53" s="148">
        <f>IF(Tbl.Kosten[[#This Row],[Pnr.]]=Z$7,Tbl.Kosten[[#This Row],[Totaal kosten]],"")</f>
        <v>0</v>
      </c>
      <c r="AA53" s="148" t="str">
        <f>IF(Tbl.Kosten[[#This Row],[Pnr.]]=AA$7,Tbl.Kosten[[#This Row],[Totaal kosten]],"")</f>
        <v/>
      </c>
      <c r="AB53" s="148" t="str">
        <f>IF(Tbl.Kosten[[#This Row],[Pnr.]]=AB$7,Tbl.Kosten[[#This Row],[Totaal kosten]],"")</f>
        <v/>
      </c>
      <c r="AC53" s="148" t="str">
        <f>IF(Tbl.Kosten[[#This Row],[Pnr.]]=AC$7,Tbl.Kosten[[#This Row],[Totaal kosten]],"")</f>
        <v/>
      </c>
      <c r="AD53" s="148" t="str">
        <f>IF(Tbl.Kosten[[#This Row],[Pnr.]]=AD$7,Tbl.Kosten[[#This Row],[Totaal kosten]],"")</f>
        <v/>
      </c>
      <c r="AE53" s="148" t="str">
        <f>IF(Tbl.Kosten[[#This Row],[Pnr.]]=AE$7,Tbl.Kosten[[#This Row],[Totaal kosten]],"")</f>
        <v/>
      </c>
      <c r="AF53" s="148" t="str">
        <f>IF(Tbl.Kosten[[#This Row],[Pnr.]]=AF$7,Tbl.Kosten[[#This Row],[Totaal kosten]],"")</f>
        <v/>
      </c>
      <c r="AG53" s="148" t="str">
        <f>IF(Tbl.Kosten[[#This Row],[Pnr.]]=AG$7,Tbl.Kosten[[#This Row],[Totaal kosten]],"")</f>
        <v/>
      </c>
      <c r="AH53" s="148" t="str">
        <f>IF(Tbl.Kosten[[#This Row],[Pnr.]]=AH$7,Tbl.Kosten[[#This Row],[Totaal kosten]],"")</f>
        <v/>
      </c>
      <c r="AI53" s="148" t="str">
        <f>IF(Tbl.Kosten[[#This Row],[Pnr.]]=AI$7,Tbl.Kosten[[#This Row],[Totaal kosten]],"")</f>
        <v/>
      </c>
      <c r="AJ53" s="148" t="str">
        <f>IF(Tbl.Kosten[[#This Row],[Pnr.]]=AJ$7,Tbl.Kosten[[#This Row],[Totaal kosten]],"")</f>
        <v/>
      </c>
      <c r="AK53" s="148" t="str">
        <f>IF(Tbl.Kosten[[#This Row],[Pnr.]]=AK$7,Tbl.Kosten[[#This Row],[Totaal kosten]],"")</f>
        <v/>
      </c>
      <c r="AL53" s="148" t="str">
        <f>IF(Tbl.Kosten[[#This Row],[Pnr.]]=AL$7,Tbl.Kosten[[#This Row],[Totaal kosten]],"")</f>
        <v/>
      </c>
      <c r="AM53" s="148" t="str">
        <f>IF(Tbl.Kosten[[#This Row],[Pnr.]]=AM$7,Tbl.Kosten[[#This Row],[Totaal kosten]],"")</f>
        <v/>
      </c>
      <c r="AN53" s="148" t="str">
        <f>IF(Tbl.Kosten[[#This Row],[Pnr.]]=AN$7,Tbl.Kosten[[#This Row],[Totaal kosten]],"")</f>
        <v/>
      </c>
      <c r="AO53" s="148" t="str">
        <f>IF(Tbl.Kosten[[#This Row],[Pnr.]]=AO$7,Tbl.Kosten[[#This Row],[Totaal kosten]],"")</f>
        <v/>
      </c>
      <c r="AP53" s="148" t="str">
        <f>IF(Tbl.Kosten[[#This Row],[Pnr.]]=AP$7,Tbl.Kosten[[#This Row],[Totaal kosten]],"")</f>
        <v/>
      </c>
      <c r="AQ53" s="148" t="str">
        <f>IF(Tbl.Kosten[[#This Row],[Pnr.]]=AQ$7,Tbl.Kosten[[#This Row],[Totaal kosten]],"")</f>
        <v/>
      </c>
      <c r="AR53" s="148" t="str">
        <f>IF(Tbl.Kosten[[#This Row],[Pnr.]]=AR$7,Tbl.Kosten[[#This Row],[Totaal kosten]],"")</f>
        <v/>
      </c>
      <c r="AS53" s="148" t="str">
        <f>IF(Tbl.Kosten[[#This Row],[Pnr.]]=AS$7,Tbl.Kosten[[#This Row],[Totaal kosten]],"")</f>
        <v/>
      </c>
      <c r="AT53" s="148" t="str">
        <f>IF(Tbl.Kosten[[#This Row],[Pnr.]]=AT$7,Tbl.Kosten[[#This Row],[Totaal kosten]],"")</f>
        <v/>
      </c>
      <c r="AU53" s="148" t="str">
        <f>IF(Tbl.Kosten[[#This Row],[Pnr.]]=AU$7,Tbl.Kosten[[#This Row],[Totaal kosten]],"")</f>
        <v/>
      </c>
      <c r="AV53" s="148" t="str">
        <f>IF(Tbl.Kosten[[#This Row],[Pnr.]]=AV$7,Tbl.Kosten[[#This Row],[Totaal kosten]],"")</f>
        <v/>
      </c>
      <c r="AW53" s="148" t="str">
        <f>IF(Tbl.Kosten[[#This Row],[Pnr.]]=AW$7,Tbl.Kosten[[#This Row],[Totaal kosten]],"")</f>
        <v/>
      </c>
      <c r="AX53" s="148" t="str">
        <f>IF(Tbl.Kosten[[#This Row],[Pnr.]]=AX$7,Tbl.Kosten[[#This Row],[Totaal kosten]],"")</f>
        <v/>
      </c>
      <c r="AY53" s="148" t="str">
        <f>IF(Tbl.Kosten[[#This Row],[Pnr.]]=AY$7,Tbl.Kosten[[#This Row],[Totaal kosten]],"")</f>
        <v/>
      </c>
      <c r="AZ53" s="148" t="str">
        <f>IF(Tbl.Kosten[[#This Row],[Pnr.]]=AZ$7,Tbl.Kosten[[#This Row],[Totaal kosten]],"")</f>
        <v/>
      </c>
      <c r="BA53" s="148" t="str">
        <f>IF(Tbl.Kosten[[#This Row],[Pnr.]]=BA$7,Tbl.Kosten[[#This Row],[Totaal kosten]],"")</f>
        <v/>
      </c>
      <c r="BB53" s="148" t="str">
        <f>IF(Tbl.Kosten[[#This Row],[Pnr.]]=BB$7,Tbl.Kosten[[#This Row],[Totaal kosten]],"")</f>
        <v/>
      </c>
      <c r="BC53" s="148" t="str">
        <f>IF(Tbl.Kosten[[#This Row],[Pnr.]]=BC$7,Tbl.Kosten[[#This Row],[Totaal kosten]],"")</f>
        <v/>
      </c>
      <c r="BD53" s="148" t="str">
        <f>IF(Tbl.Kosten[[#This Row],[Pnr.]]=BD$7,Tbl.Kosten[[#This Row],[Totaal kosten]],"")</f>
        <v/>
      </c>
      <c r="BE53" s="148" t="str">
        <f>IF(Tbl.Kosten[[#This Row],[Pnr.]]=BE$7,Tbl.Kosten[[#This Row],[Totaal kosten]],"")</f>
        <v/>
      </c>
      <c r="BF53" s="148" t="str">
        <f>IF(Tbl.Kosten[[#This Row],[Pnr.]]=BF$7,Tbl.Kosten[[#This Row],[Totaal kosten]],"")</f>
        <v/>
      </c>
      <c r="BG53" s="148" t="str">
        <f>IF(Tbl.Kosten[[#This Row],[Pnr.]]=BG$7,Tbl.Kosten[[#This Row],[Totaal kosten]],"")</f>
        <v/>
      </c>
      <c r="BH53" s="148" t="str">
        <f>IF(Tbl.Kosten[[#This Row],[Pnr.]]=BH$7,Tbl.Kosten[[#This Row],[Totaal kosten]],"")</f>
        <v/>
      </c>
      <c r="BI53" s="148" t="str">
        <f>IF(Tbl.Kosten[[#This Row],[Pnr.]]=BI$7,Tbl.Kosten[[#This Row],[Totaal kosten]],"")</f>
        <v/>
      </c>
      <c r="BJ53" s="148" t="str">
        <f>IF(Tbl.Kosten[[#This Row],[Pnr.]]=BJ$7,Tbl.Kosten[[#This Row],[Totaal kosten]],"")</f>
        <v/>
      </c>
      <c r="BK53" s="148" t="str">
        <f>IF(Tbl.Kosten[[#This Row],[Pnr.]]=BK$7,Tbl.Kosten[[#This Row],[Totaal kosten]],"")</f>
        <v/>
      </c>
      <c r="BL53" s="148" t="str">
        <f>IF(Tbl.Kosten[[#This Row],[Pnr.]]=BL$7,Tbl.Kosten[[#This Row],[Totaal kosten]],"")</f>
        <v/>
      </c>
      <c r="BM53" s="148" t="str">
        <f>IF(Tbl.Kosten[[#This Row],[Pnr.]]=BM$7,Tbl.Kosten[[#This Row],[Totaal kosten]],"")</f>
        <v/>
      </c>
      <c r="BN53" s="148" t="str">
        <f>IF(Tbl.Kosten[[#This Row],[Pnr.]]=BN$7,Tbl.Kosten[[#This Row],[Totaal kosten]],"")</f>
        <v/>
      </c>
      <c r="BO53" s="148" t="str">
        <f>IF(Tbl.Kosten[[#This Row],[Pnr.]]=BO$7,Tbl.Kosten[[#This Row],[Totaal kosten]],"")</f>
        <v/>
      </c>
      <c r="BP53" s="148" t="str">
        <f>IF(Tbl.Kosten[[#This Row],[Pnr.]]=BP$7,Tbl.Kosten[[#This Row],[Totaal kosten]],"")</f>
        <v/>
      </c>
      <c r="BQ53" s="148" t="str">
        <f>IF(Tbl.Kosten[[#This Row],[Pnr.]]=BQ$7,Tbl.Kosten[[#This Row],[Totaal kosten]],"")</f>
        <v/>
      </c>
      <c r="BR53" s="148" t="str">
        <f>IF(Tbl.Kosten[[#This Row],[Pnr.]]=BR$7,Tbl.Kosten[[#This Row],[Totaal kosten]],"")</f>
        <v/>
      </c>
      <c r="BS53" s="148" t="str">
        <f>IF(Tbl.Kosten[[#This Row],[Pnr.]]=BS$7,Tbl.Kosten[[#This Row],[Totaal kosten]],"")</f>
        <v/>
      </c>
      <c r="BT53" s="148" t="str">
        <f>IF(Tbl.Kosten[[#This Row],[Pnr.]]=BT$7,Tbl.Kosten[[#This Row],[Totaal kosten]],"")</f>
        <v/>
      </c>
      <c r="BU53" s="148" t="str">
        <f>IF(Tbl.Kosten[[#This Row],[Pnr.]]=BU$7,Tbl.Kosten[[#This Row],[Totaal kosten]],"")</f>
        <v/>
      </c>
      <c r="BV53" s="148" t="str">
        <f>IF(Tbl.Kosten[[#This Row],[Pnr.]]=BV$7,Tbl.Kosten[[#This Row],[Totaal kosten]],"")</f>
        <v/>
      </c>
      <c r="BW53" s="148" t="str">
        <f>IF(Tbl.Kosten[[#This Row],[Pnr.]]=BW$7,Tbl.Kosten[[#This Row],[Totaal kosten]],"")</f>
        <v/>
      </c>
      <c r="BX53" s="148" t="str">
        <f>IFERROR(_xlfn.XLOOKUP(Tbl.Kosten[[#This Row],[Werkpakketcode]],Tbl.Werkpakketten[Werkpakketcode],Tbl.Werkpakketten[WPnr.],"",0,1),"")</f>
        <v/>
      </c>
      <c r="BY53" s="148" t="str">
        <f>IF(Tbl.Kosten[[#This Row],[WPnr.]]=BY$7,Tbl.Kosten[[#This Row],[Totaal kosten]],"")</f>
        <v/>
      </c>
      <c r="BZ53" s="148" t="str">
        <f>IF(Tbl.Kosten[[#This Row],[WPnr.]]=BZ$7,Tbl.Kosten[[#This Row],[Totaal kosten]],"")</f>
        <v/>
      </c>
      <c r="CA53" s="148" t="str">
        <f>IF(Tbl.Kosten[[#This Row],[WPnr.]]=CA$7,Tbl.Kosten[[#This Row],[Totaal kosten]],"")</f>
        <v/>
      </c>
      <c r="CB53" s="148" t="str">
        <f>IF(Tbl.Kosten[[#This Row],[WPnr.]]=CB$7,Tbl.Kosten[[#This Row],[Totaal kosten]],"")</f>
        <v/>
      </c>
      <c r="CC53" s="148" t="str">
        <f>IF(Tbl.Kosten[[#This Row],[WPnr.]]=CC$7,Tbl.Kosten[[#This Row],[Totaal kosten]],"")</f>
        <v/>
      </c>
      <c r="CD53" s="148" t="str">
        <f>IF(Tbl.Kosten[[#This Row],[WPnr.]]=CD$7,Tbl.Kosten[[#This Row],[Totaal kosten]],"")</f>
        <v/>
      </c>
      <c r="CE53" s="148" t="str">
        <f>IF(Tbl.Kosten[[#This Row],[WPnr.]]=CE$7,Tbl.Kosten[[#This Row],[Totaal kosten]],"")</f>
        <v/>
      </c>
      <c r="CF53" s="148" t="str">
        <f>IF(Tbl.Kosten[[#This Row],[WPnr.]]=CF$7,Tbl.Kosten[[#This Row],[Totaal kosten]],"")</f>
        <v/>
      </c>
      <c r="CG53" s="148" t="str">
        <f>IF(Tbl.Kosten[[#This Row],[WPnr.]]=CG$7,Tbl.Kosten[[#This Row],[Totaal kosten]],"")</f>
        <v/>
      </c>
      <c r="CH53" s="148" t="str">
        <f>IF(Tbl.Kosten[[#This Row],[WPnr.]]=CH$7,Tbl.Kosten[[#This Row],[Totaal kosten]],"")</f>
        <v/>
      </c>
      <c r="CI53" s="148" t="str">
        <f>IF(Tbl.Kosten[[#This Row],[WPnr.]]=CI$7,Tbl.Kosten[[#This Row],[Totaal kosten]],"")</f>
        <v/>
      </c>
      <c r="CJ53" s="148" t="str">
        <f>IF(Tbl.Kosten[[#This Row],[WPnr.]]=CJ$7,Tbl.Kosten[[#This Row],[Totaal kosten]],"")</f>
        <v/>
      </c>
      <c r="CK53" s="148" t="str">
        <f>IF(Tbl.Kosten[[#This Row],[WPnr.]]=CK$7,Tbl.Kosten[[#This Row],[Totaal kosten]],"")</f>
        <v/>
      </c>
      <c r="CL53" s="148" t="str">
        <f>IF(Tbl.Kosten[[#This Row],[WPnr.]]=CL$7,Tbl.Kosten[[#This Row],[Totaal kosten]],"")</f>
        <v/>
      </c>
      <c r="CM53" s="148" t="str">
        <f>IF(Tbl.Kosten[[#This Row],[WPnr.]]=CM$7,Tbl.Kosten[[#This Row],[Totaal kosten]],"")</f>
        <v/>
      </c>
      <c r="CN53" s="148" t="str">
        <f>IF(Tbl.Kosten[[#This Row],[WPnr.]]=CN$7,Tbl.Kosten[[#This Row],[Totaal kosten]],"")</f>
        <v/>
      </c>
      <c r="CO53" s="148" t="str">
        <f>IF(Tbl.Kosten[[#This Row],[WPnr.]]=CO$7,Tbl.Kosten[[#This Row],[Totaal kosten]],"")</f>
        <v/>
      </c>
      <c r="CP53" s="148" t="str">
        <f>IF(Tbl.Kosten[[#This Row],[WPnr.]]=CP$7,Tbl.Kosten[[#This Row],[Totaal kosten]],"")</f>
        <v/>
      </c>
      <c r="CQ53" s="148" t="str">
        <f>IF(Tbl.Kosten[[#This Row],[WPnr.]]=CQ$7,Tbl.Kosten[[#This Row],[Totaal kosten]],"")</f>
        <v/>
      </c>
      <c r="CR53" s="148" t="str">
        <f>IF(Tbl.Kosten[[#This Row],[WPnr.]]=CR$7,Tbl.Kosten[[#This Row],[Totaal kosten]],"")</f>
        <v/>
      </c>
      <c r="CS53" s="148" t="str">
        <f>IF(Tbl.Kosten[[#This Row],[WPnr.]]=CS$7,Tbl.Kosten[[#This Row],[Totaal kosten]],"")</f>
        <v/>
      </c>
      <c r="CT53" s="148" t="str">
        <f>IF(Tbl.Kosten[[#This Row],[WPnr.]]=CT$7,Tbl.Kosten[[#This Row],[Totaal kosten]],"")</f>
        <v/>
      </c>
      <c r="CU53" s="148" t="str">
        <f>IF(Tbl.Kosten[[#This Row],[WPnr.]]=CU$7,Tbl.Kosten[[#This Row],[Totaal kosten]],"")</f>
        <v/>
      </c>
      <c r="CV53" s="148" t="str">
        <f>IF(Tbl.Kosten[[#This Row],[WPnr.]]=CV$7,Tbl.Kosten[[#This Row],[Totaal kosten]],"")</f>
        <v/>
      </c>
      <c r="CW53" s="148" t="str">
        <f>IF(Tbl.Kosten[[#This Row],[WPnr.]]=CW$7,Tbl.Kosten[[#This Row],[Totaal kosten]],"")</f>
        <v/>
      </c>
      <c r="CX53" s="148" t="str">
        <f>IF(Tbl.Kosten[[#This Row],[WPnr.]]=CX$7,Tbl.Kosten[[#This Row],[Totaal kosten]],"")</f>
        <v/>
      </c>
      <c r="CY53" s="148" t="str">
        <f>IF(Tbl.Kosten[[#This Row],[WPnr.]]=CY$7,Tbl.Kosten[[#This Row],[Totaal kosten]],"")</f>
        <v/>
      </c>
      <c r="CZ53" s="148" t="str">
        <f>IF(Tbl.Kosten[[#This Row],[WPnr.]]=CZ$7,Tbl.Kosten[[#This Row],[Totaal kosten]],"")</f>
        <v/>
      </c>
      <c r="DA53" s="148" t="str">
        <f>IF(Tbl.Kosten[[#This Row],[WPnr.]]=DA$7,Tbl.Kosten[[#This Row],[Totaal kosten]],"")</f>
        <v/>
      </c>
      <c r="DB53" s="148" t="str">
        <f>IF(Tbl.Kosten[[#This Row],[WPnr.]]=DB$7,Tbl.Kosten[[#This Row],[Totaal kosten]],"")</f>
        <v/>
      </c>
      <c r="DC53" s="148" t="str">
        <f>IF(Tbl.Kosten[[#This Row],[WPnr.]]=DC$7,Tbl.Kosten[[#This Row],[Totaal kosten]],"")</f>
        <v/>
      </c>
      <c r="DD53" s="148" t="str">
        <f>IF(Tbl.Kosten[[#This Row],[WPnr.]]=DD$7,Tbl.Kosten[[#This Row],[Totaal kosten]],"")</f>
        <v/>
      </c>
      <c r="DE53" s="148" t="str">
        <f>IF(Tbl.Kosten[[#This Row],[WPnr.]]=DE$7,Tbl.Kosten[[#This Row],[Totaal kosten]],"")</f>
        <v/>
      </c>
      <c r="DF53" s="148" t="str">
        <f>IF(Tbl.Kosten[[#This Row],[WPnr.]]=DF$7,Tbl.Kosten[[#This Row],[Totaal kosten]],"")</f>
        <v/>
      </c>
      <c r="DG53" s="148" t="str">
        <f>IF(Tbl.Kosten[[#This Row],[WPnr.]]=DG$7,Tbl.Kosten[[#This Row],[Totaal kosten]],"")</f>
        <v/>
      </c>
      <c r="DH53" s="148" t="str">
        <f>IF(Tbl.Kosten[[#This Row],[WPnr.]]=DH$7,Tbl.Kosten[[#This Row],[Totaal kosten]],"")</f>
        <v/>
      </c>
      <c r="DI53" s="148" t="str">
        <f>IF(Tbl.Kosten[[#This Row],[WPnr.]]=DI$7,Tbl.Kosten[[#This Row],[Totaal kosten]],"")</f>
        <v/>
      </c>
      <c r="DJ53" s="148" t="str">
        <f>IF(Tbl.Kosten[[#This Row],[WPnr.]]=DJ$7,Tbl.Kosten[[#This Row],[Totaal kosten]],"")</f>
        <v/>
      </c>
      <c r="DK53" s="148" t="str">
        <f>IF(Tbl.Kosten[[#This Row],[WPnr.]]=DK$7,Tbl.Kosten[[#This Row],[Totaal kosten]],"")</f>
        <v/>
      </c>
      <c r="DL53" s="148" t="str">
        <f>IF(Tbl.Kosten[[#This Row],[WPnr.]]=DL$7,Tbl.Kosten[[#This Row],[Totaal kosten]],"")</f>
        <v/>
      </c>
      <c r="DM53" s="148" t="str">
        <f>IF(Tbl.Kosten[[#This Row],[WPnr.]]=DM$7,Tbl.Kosten[[#This Row],[Totaal kosten]],"")</f>
        <v/>
      </c>
      <c r="DN53" s="148" t="str">
        <f>IF(Tbl.Kosten[[#This Row],[WPnr.]]=DN$7,Tbl.Kosten[[#This Row],[Totaal kosten]],"")</f>
        <v/>
      </c>
      <c r="DO53" s="148" t="str">
        <f>IF(Tbl.Kosten[[#This Row],[WPnr.]]=DO$7,Tbl.Kosten[[#This Row],[Totaal kosten]],"")</f>
        <v/>
      </c>
      <c r="DP53" s="148" t="str">
        <f>IF(Tbl.Kosten[[#This Row],[WPnr.]]=DP$7,Tbl.Kosten[[#This Row],[Totaal kosten]],"")</f>
        <v/>
      </c>
      <c r="DQ53" s="148" t="str">
        <f>IF(Tbl.Kosten[[#This Row],[WPnr.]]=DQ$7,Tbl.Kosten[[#This Row],[Totaal kosten]],"")</f>
        <v/>
      </c>
      <c r="DR53" s="148" t="str">
        <f>IF(Tbl.Kosten[[#This Row],[WPnr.]]=DR$7,Tbl.Kosten[[#This Row],[Totaal kosten]],"")</f>
        <v/>
      </c>
      <c r="DS53" s="148" t="str">
        <f>IF(Tbl.Kosten[[#This Row],[WPnr.]]=DS$7,Tbl.Kosten[[#This Row],[Totaal kosten]],"")</f>
        <v/>
      </c>
      <c r="DT53" s="148" t="str">
        <f>IF(Tbl.Kosten[[#This Row],[WPnr.]]=DT$7,Tbl.Kosten[[#This Row],[Totaal kosten]],"")</f>
        <v/>
      </c>
      <c r="DU53" s="148" t="str">
        <f>IF(Tbl.Kosten[[#This Row],[WPnr.]]=DU$7,Tbl.Kosten[[#This Row],[Totaal kosten]],"")</f>
        <v/>
      </c>
      <c r="DV53" s="148" t="str">
        <f>IF(Tbl.Kosten[[#This Row],[WPnr.]]=DV$7,Tbl.Kosten[[#This Row],[Totaal kosten]],"")</f>
        <v/>
      </c>
      <c r="DW53" s="150" t="str">
        <f>IFERROR(_xlfn.XLOOKUP(Tbl.Kosten[[#This Row],[Kostensoort]],Tbl.Kostensoorten[Kostensoorten],Tbl.Kostensoorten[KSnr.],"",0,1),"")</f>
        <v/>
      </c>
      <c r="DX53" s="150" t="str">
        <f>IF(Tbl.Kosten[[#This Row],[KSnr.]]=DX$7,Tbl.Kosten[[#This Row],[Totaal kosten]],"")</f>
        <v/>
      </c>
      <c r="DY53" s="150" t="str">
        <f>IF(Tbl.Kosten[[#This Row],[KSnr.]]=DY$7,Tbl.Kosten[[#This Row],[Totaal kosten]],"")</f>
        <v/>
      </c>
      <c r="DZ53" s="150" t="str">
        <f>IF(Tbl.Kosten[[#This Row],[KSnr.]]=DZ$7,Tbl.Kosten[[#This Row],[Totaal kosten]],"")</f>
        <v/>
      </c>
      <c r="EA53" s="150" t="str">
        <f>IF(Tbl.Kosten[[#This Row],[KSnr.]]=EA$7,Tbl.Kosten[[#This Row],[Totaal kosten]],"")</f>
        <v/>
      </c>
      <c r="EB53" s="150" t="str">
        <f>IF(Tbl.Kosten[[#This Row],[KSnr.]]=EB$7,Tbl.Kosten[[#This Row],[Totaal kosten]],"")</f>
        <v/>
      </c>
      <c r="EC53" s="150" t="str">
        <f>IF(Tbl.Kosten[[#This Row],[KSnr.]]=EC$7,Tbl.Kosten[[#This Row],[Totaal kosten]],"")</f>
        <v/>
      </c>
      <c r="ED53" s="150" t="str">
        <f>IF(Tbl.Kosten[[#This Row],[KSnr.]]=ED$7,Tbl.Kosten[[#This Row],[Totaal kosten]],"")</f>
        <v/>
      </c>
      <c r="EE53" s="150" t="str">
        <f>IF(Tbl.Kosten[[#This Row],[KSnr.]]=EE$7,Tbl.Kosten[[#This Row],[Totaal kosten]],"")</f>
        <v/>
      </c>
      <c r="EF53" s="150" t="str">
        <f>IF(Tbl.Kosten[[#This Row],[KSnr.]]=EF$7,Tbl.Kosten[[#This Row],[Totaal kosten]],"")</f>
        <v/>
      </c>
      <c r="EG53" s="150" t="str">
        <f>IF(Tbl.Kosten[[#This Row],[KSnr.]]=EG$7,Tbl.Kosten[[#This Row],[Totaal kosten]],"")</f>
        <v/>
      </c>
      <c r="EH53" s="150" t="str">
        <f>IF(Tbl.Kosten[[#This Row],[KSnr.]]=EH$7,Tbl.Kosten[[#This Row],[Totaal kosten]],"")</f>
        <v/>
      </c>
      <c r="EI53" s="150" t="str">
        <f>IF(Tbl.Kosten[[#This Row],[KSnr.]]=EI$7,Tbl.Kosten[[#This Row],[Totaal kosten]],"")</f>
        <v/>
      </c>
      <c r="EJ53" s="150" t="str">
        <f>IF(Tbl.Kosten[[#This Row],[KSnr.]]=EJ$7,Tbl.Kosten[[#This Row],[Totaal kosten]],"")</f>
        <v/>
      </c>
      <c r="EK53" s="150" t="str">
        <f>IF(Tbl.Kosten[[#This Row],[KSnr.]]=EK$7,Tbl.Kosten[[#This Row],[Totaal kosten]],"")</f>
        <v/>
      </c>
      <c r="EL53" s="150" t="str">
        <f>IF(Tbl.Kosten[[#This Row],[KSnr.]]=EL$7,Tbl.Kosten[[#This Row],[Totaal kosten]],"")</f>
        <v/>
      </c>
      <c r="EM53" s="150" t="str">
        <f>IF(Tbl.Kosten[[#This Row],[KSnr.]]=EM$7,Tbl.Kosten[[#This Row],[Totaal kosten]],"")</f>
        <v/>
      </c>
      <c r="EN53" s="150" t="str">
        <f>IF(Tbl.Kosten[[#This Row],[KSnr.]]=EN$7,Tbl.Kosten[[#This Row],[Totaal kosten]],"")</f>
        <v/>
      </c>
      <c r="EO53" s="150" t="str">
        <f>IF(Tbl.Kosten[[#This Row],[KSnr.]]=EO$7,Tbl.Kosten[[#This Row],[Totaal kosten]],"")</f>
        <v/>
      </c>
      <c r="EP53" s="150" t="str">
        <f>IF(Tbl.Kosten[[#This Row],[KSnr.]]=EP$7,Tbl.Kosten[[#This Row],[Totaal kosten]],"")</f>
        <v/>
      </c>
      <c r="EQ53" s="150" t="str">
        <f>IF(Tbl.Kosten[[#This Row],[KSnr.]]=EQ$7,Tbl.Kosten[[#This Row],[Totaal kosten]],"")</f>
        <v/>
      </c>
      <c r="ER53" s="144" t="str">
        <f>IFERROR(_xlfn.XLOOKUP(Tbl.Kosten[[#This Row],[Subsidieactiviteit]],Tbl.Subsidiehoogte[Subsidieactiviteit],Tbl.Subsidiehoogte[SAnr.],"",0,1),"")</f>
        <v/>
      </c>
      <c r="ES53" s="150" t="str">
        <f>IF(Tbl.Kosten[[#This Row],[Sanr.]]=ES$7,Tbl.Kosten[[#This Row],[Totaal kosten]],"")</f>
        <v/>
      </c>
      <c r="ET53" s="150" t="str">
        <f>IF(Tbl.Kosten[[#This Row],[Sanr.]]=ET$7,Tbl.Kosten[[#This Row],[Totaal kosten]],"")</f>
        <v/>
      </c>
      <c r="EU53" s="150" t="str">
        <f>IF(Tbl.Kosten[[#This Row],[Sanr.]]=EU$7,Tbl.Kosten[[#This Row],[Totaal kosten]],"")</f>
        <v/>
      </c>
      <c r="EV53" s="150" t="str">
        <f>IF(Tbl.Kosten[[#This Row],[Sanr.]]=EV$7,Tbl.Kosten[[#This Row],[Totaal kosten]],"")</f>
        <v/>
      </c>
      <c r="EW53" s="150" t="str">
        <f>IF(Tbl.Kosten[[#This Row],[Sanr.]]=EW$7,Tbl.Kosten[[#This Row],[Totaal kosten]],"")</f>
        <v/>
      </c>
      <c r="EX53" s="150" t="str">
        <f>IF(Tbl.Kosten[[#This Row],[Sanr.]]=EX$7,Tbl.Kosten[[#This Row],[Totaal kosten]],"")</f>
        <v/>
      </c>
      <c r="EY53" s="150" t="str">
        <f>IF(Tbl.Kosten[[#This Row],[Sanr.]]=EY$7,Tbl.Kosten[[#This Row],[Totaal kosten]],"")</f>
        <v/>
      </c>
      <c r="EZ53" s="150" t="str">
        <f>IF(Tbl.Kosten[[#This Row],[Sanr.]]=EZ$7,Tbl.Kosten[[#This Row],[Totaal kosten]],"")</f>
        <v/>
      </c>
      <c r="FA53" s="150" t="str">
        <f>IF(Tbl.Kosten[[#This Row],[Sanr.]]=FA$7,Tbl.Kosten[[#This Row],[Totaal kosten]],"")</f>
        <v/>
      </c>
      <c r="FB53" s="150" t="str">
        <f>IF(Tbl.Kosten[[#This Row],[Sanr.]]=FB$7,Tbl.Kosten[[#This Row],[Totaal kosten]],"")</f>
        <v/>
      </c>
      <c r="FC53" s="150" t="str">
        <f>IF(Tbl.Kosten[[#This Row],[Sanr.]]=FC$7,Tbl.Kosten[[#This Row],[Totaal kosten]],"")</f>
        <v/>
      </c>
      <c r="FD53" s="150" t="str">
        <f>IF(Tbl.Kosten[[#This Row],[Sanr.]]=FD$7,Tbl.Kosten[[#This Row],[Totaal kosten]],"")</f>
        <v/>
      </c>
      <c r="FE53" s="150" t="str">
        <f>IF(Tbl.Kosten[[#This Row],[Sanr.]]=FE$7,Tbl.Kosten[[#This Row],[Totaal kosten]],"")</f>
        <v/>
      </c>
      <c r="FF53" s="150" t="str">
        <f>IF(Tbl.Kosten[[#This Row],[Sanr.]]=FF$7,Tbl.Kosten[[#This Row],[Totaal kosten]],"")</f>
        <v/>
      </c>
      <c r="FG53" s="150" t="str">
        <f>IF(Tbl.Kosten[[#This Row],[Sanr.]]=FG$7,Tbl.Kosten[[#This Row],[Totaal kosten]],"")</f>
        <v/>
      </c>
      <c r="FH53" s="150" t="str">
        <f>IF(Tbl.Kosten[[#This Row],[Sanr.]]=FH$7,Tbl.Kosten[[#This Row],[Totaal kosten]],"")</f>
        <v/>
      </c>
      <c r="FI53" s="150" t="str">
        <f>IF(Tbl.Kosten[[#This Row],[Sanr.]]=FI$7,Tbl.Kosten[[#This Row],[Totaal kosten]],"")</f>
        <v/>
      </c>
      <c r="FJ53" s="150" t="str">
        <f>IF(Tbl.Kosten[[#This Row],[Sanr.]]=FJ$7,Tbl.Kosten[[#This Row],[Totaal kosten]],"")</f>
        <v/>
      </c>
      <c r="FK53" s="150" t="str">
        <f>IF(Tbl.Kosten[[#This Row],[Sanr.]]=FK$7,Tbl.Kosten[[#This Row],[Totaal kosten]],"")</f>
        <v/>
      </c>
      <c r="FL53" s="150" t="str">
        <f>IF(Tbl.Kosten[[#This Row],[Sanr.]]=FL$7,Tbl.Kosten[[#This Row],[Totaal kosten]],"")</f>
        <v/>
      </c>
      <c r="FM53" s="150" t="str">
        <f>IF(Tbl.Kosten[[#This Row],[Sanr.]]=FM$7,Tbl.Kosten[[#This Row],[Totaal kosten]],"")</f>
        <v/>
      </c>
      <c r="FN53" s="150" t="str">
        <f>IF(Tbl.Kosten[[#This Row],[Sanr.]]=FN$7,Tbl.Kosten[[#This Row],[Totaal kosten]],"")</f>
        <v/>
      </c>
      <c r="FO53" s="150" t="str">
        <f>IF(Tbl.Kosten[[#This Row],[Sanr.]]=FO$7,Tbl.Kosten[[#This Row],[Totaal kosten]],"")</f>
        <v/>
      </c>
      <c r="FP53" s="150" t="str">
        <f>IF(Tbl.Kosten[[#This Row],[Sanr.]]=FP$7,Tbl.Kosten[[#This Row],[Totaal kosten]],"")</f>
        <v/>
      </c>
      <c r="FQ53" s="150" t="str">
        <f>IF(Tbl.Kosten[[#This Row],[Sanr.]]=FQ$7,Tbl.Kosten[[#This Row],[Totaal kosten]],"")</f>
        <v/>
      </c>
      <c r="FR53" s="150" t="str">
        <f>IF(Tbl.Kosten[[#This Row],[Sanr.]]=FR$7,Tbl.Kosten[[#This Row],[Totaal kosten]],"")</f>
        <v/>
      </c>
      <c r="FS53" s="150" t="str">
        <f>IF(Tbl.Kosten[[#This Row],[Sanr.]]=FS$7,Tbl.Kosten[[#This Row],[Totaal kosten]],"")</f>
        <v/>
      </c>
      <c r="FT53" s="150" t="str">
        <f>IF(Tbl.Kosten[[#This Row],[Sanr.]]=FT$7,Tbl.Kosten[[#This Row],[Totaal kosten]],"")</f>
        <v/>
      </c>
      <c r="FU53" s="150" t="str">
        <f>IF(Tbl.Kosten[[#This Row],[Sanr.]]=FU$7,Tbl.Kosten[[#This Row],[Totaal kosten]],"")</f>
        <v/>
      </c>
      <c r="FV53" s="150" t="str">
        <f>IF(Tbl.Kosten[[#This Row],[Sanr.]]=FV$7,Tbl.Kosten[[#This Row],[Totaal kosten]],"")</f>
        <v/>
      </c>
      <c r="FW53" s="150" t="str">
        <f>IFERROR(_xlfn.XLOOKUP(Tbl.Kosten[[#This Row],[Activiteitencode]],Tbl.Activiteiten[Activiteitcode],Tbl.Activiteiten[Anr.],"",0,1),"")</f>
        <v/>
      </c>
      <c r="FX53" s="169" t="str">
        <f>_xlfn.CONCAT(Tbl.Kosten[[#This Row],[Pnr.]],Tbl.Kosten[[#This Row],[Sanr.]])</f>
        <v>P1</v>
      </c>
      <c r="FY53" s="150">
        <f>Tbl.Kosten[[#This Row],[Totaal kosten]]-Tbl.Kosten[[#This Row],[Subsidie]]</f>
        <v>0</v>
      </c>
      <c r="FZ53" s="150">
        <f>IF(Tbl.Kosten[[#This Row],[Pnr.]]=FZ$7,Tbl.Kosten[[#This Row],[Te financieren]],"")</f>
        <v>0</v>
      </c>
      <c r="GA53" s="150" t="str">
        <f>IF(Tbl.Kosten[[#This Row],[Pnr.]]=GA$7,Tbl.Kosten[[#This Row],[Te financieren]],"")</f>
        <v/>
      </c>
      <c r="GB53" s="150" t="str">
        <f>IF(Tbl.Kosten[[#This Row],[Pnr.]]=GB$7,Tbl.Kosten[[#This Row],[Te financieren]],"")</f>
        <v/>
      </c>
      <c r="GC53" s="150" t="str">
        <f>IF(Tbl.Kosten[[#This Row],[Pnr.]]=GC$7,Tbl.Kosten[[#This Row],[Te financieren]],"")</f>
        <v/>
      </c>
      <c r="GD53" s="150" t="str">
        <f>IF(Tbl.Kosten[[#This Row],[Pnr.]]=GD$7,Tbl.Kosten[[#This Row],[Te financieren]],"")</f>
        <v/>
      </c>
      <c r="GE53" s="150" t="str">
        <f>IF(Tbl.Kosten[[#This Row],[Pnr.]]=GE$7,Tbl.Kosten[[#This Row],[Te financieren]],"")</f>
        <v/>
      </c>
      <c r="GF53" s="150" t="str">
        <f>IF(Tbl.Kosten[[#This Row],[Pnr.]]=GF$7,Tbl.Kosten[[#This Row],[Te financieren]],"")</f>
        <v/>
      </c>
      <c r="GG53" s="150" t="str">
        <f>IF(Tbl.Kosten[[#This Row],[Pnr.]]=GG$7,Tbl.Kosten[[#This Row],[Te financieren]],"")</f>
        <v/>
      </c>
      <c r="GH53" s="150" t="str">
        <f>IF(Tbl.Kosten[[#This Row],[Pnr.]]=GH$7,Tbl.Kosten[[#This Row],[Te financieren]],"")</f>
        <v/>
      </c>
      <c r="GI53" s="150" t="str">
        <f>IF(Tbl.Kosten[[#This Row],[Pnr.]]=GI$7,Tbl.Kosten[[#This Row],[Te financieren]],"")</f>
        <v/>
      </c>
      <c r="GJ53" s="150" t="str">
        <f>IF(Tbl.Kosten[[#This Row],[Pnr.]]=GJ$7,Tbl.Kosten[[#This Row],[Te financieren]],"")</f>
        <v/>
      </c>
      <c r="GK53" s="150" t="str">
        <f>IF(Tbl.Kosten[[#This Row],[Pnr.]]=GK$7,Tbl.Kosten[[#This Row],[Te financieren]],"")</f>
        <v/>
      </c>
      <c r="GL53" s="150" t="str">
        <f>IF(Tbl.Kosten[[#This Row],[Pnr.]]=GL$7,Tbl.Kosten[[#This Row],[Te financieren]],"")</f>
        <v/>
      </c>
      <c r="GM53" s="150" t="str">
        <f>IF(Tbl.Kosten[[#This Row],[Pnr.]]=GM$7,Tbl.Kosten[[#This Row],[Te financieren]],"")</f>
        <v/>
      </c>
      <c r="GN53" s="150" t="str">
        <f>IF(Tbl.Kosten[[#This Row],[Pnr.]]=GN$7,Tbl.Kosten[[#This Row],[Te financieren]],"")</f>
        <v/>
      </c>
      <c r="GO53" s="150" t="str">
        <f>IF(Tbl.Kosten[[#This Row],[Pnr.]]=GO$7,Tbl.Kosten[[#This Row],[Te financieren]],"")</f>
        <v/>
      </c>
      <c r="GP53" s="150" t="str">
        <f>IF(Tbl.Kosten[[#This Row],[Pnr.]]=GP$7,Tbl.Kosten[[#This Row],[Te financieren]],"")</f>
        <v/>
      </c>
      <c r="GQ53" s="150" t="str">
        <f>IF(Tbl.Kosten[[#This Row],[Pnr.]]=GQ$7,Tbl.Kosten[[#This Row],[Te financieren]],"")</f>
        <v/>
      </c>
      <c r="GR53" s="150" t="str">
        <f>IF(Tbl.Kosten[[#This Row],[Pnr.]]=GR$7,Tbl.Kosten[[#This Row],[Te financieren]],"")</f>
        <v/>
      </c>
      <c r="GS53" s="150" t="str">
        <f>IF(Tbl.Kosten[[#This Row],[Pnr.]]=GS$7,Tbl.Kosten[[#This Row],[Te financieren]],"")</f>
        <v/>
      </c>
      <c r="GT53" s="150" t="str">
        <f>IF(Tbl.Kosten[[#This Row],[Pnr.]]=GT$7,Tbl.Kosten[[#This Row],[Te financieren]],"")</f>
        <v/>
      </c>
      <c r="GU53" s="150" t="str">
        <f>IF(Tbl.Kosten[[#This Row],[Pnr.]]=GU$7,Tbl.Kosten[[#This Row],[Te financieren]],"")</f>
        <v/>
      </c>
      <c r="GV53" s="150" t="str">
        <f>IF(Tbl.Kosten[[#This Row],[Pnr.]]=GV$7,Tbl.Kosten[[#This Row],[Te financieren]],"")</f>
        <v/>
      </c>
      <c r="GW53" s="150" t="str">
        <f>IF(Tbl.Kosten[[#This Row],[Pnr.]]=GW$7,Tbl.Kosten[[#This Row],[Te financieren]],"")</f>
        <v/>
      </c>
      <c r="GX53" s="150" t="str">
        <f>IF(Tbl.Kosten[[#This Row],[Pnr.]]=GX$7,Tbl.Kosten[[#This Row],[Te financieren]],"")</f>
        <v/>
      </c>
      <c r="GY53" s="150" t="str">
        <f>IF(Tbl.Kosten[[#This Row],[Pnr.]]=GY$7,Tbl.Kosten[[#This Row],[Te financieren]],"")</f>
        <v/>
      </c>
      <c r="GZ53" s="150" t="str">
        <f>IF(Tbl.Kosten[[#This Row],[Pnr.]]=GZ$7,Tbl.Kosten[[#This Row],[Te financieren]],"")</f>
        <v/>
      </c>
      <c r="HA53" s="150" t="str">
        <f>IF(Tbl.Kosten[[#This Row],[Pnr.]]=HA$7,Tbl.Kosten[[#This Row],[Te financieren]],"")</f>
        <v/>
      </c>
      <c r="HB53" s="150" t="str">
        <f>IF(Tbl.Kosten[[#This Row],[Pnr.]]=HB$7,Tbl.Kosten[[#This Row],[Te financieren]],"")</f>
        <v/>
      </c>
      <c r="HC53" s="150" t="str">
        <f>IF(Tbl.Kosten[[#This Row],[Pnr.]]=HC$7,Tbl.Kosten[[#This Row],[Te financieren]],"")</f>
        <v/>
      </c>
      <c r="HD53" s="150" t="str">
        <f>IF(Tbl.Kosten[[#This Row],[Pnr.]]=HD$7,Tbl.Kosten[[#This Row],[Te financieren]],"")</f>
        <v/>
      </c>
      <c r="HE53" s="150" t="str">
        <f>IF(Tbl.Kosten[[#This Row],[Pnr.]]=HE$7,Tbl.Kosten[[#This Row],[Te financieren]],"")</f>
        <v/>
      </c>
      <c r="HF53" s="150" t="str">
        <f>IF(Tbl.Kosten[[#This Row],[Pnr.]]=HF$7,Tbl.Kosten[[#This Row],[Te financieren]],"")</f>
        <v/>
      </c>
      <c r="HG53" s="150" t="str">
        <f>IF(Tbl.Kosten[[#This Row],[Pnr.]]=HG$7,Tbl.Kosten[[#This Row],[Te financieren]],"")</f>
        <v/>
      </c>
      <c r="HH53" s="150" t="str">
        <f>IF(Tbl.Kosten[[#This Row],[Pnr.]]=HH$7,Tbl.Kosten[[#This Row],[Te financieren]],"")</f>
        <v/>
      </c>
      <c r="HI53" s="150" t="str">
        <f>IF(Tbl.Kosten[[#This Row],[Pnr.]]=HI$7,Tbl.Kosten[[#This Row],[Te financieren]],"")</f>
        <v/>
      </c>
      <c r="HJ53" s="150" t="str">
        <f>IF(Tbl.Kosten[[#This Row],[Pnr.]]=HJ$7,Tbl.Kosten[[#This Row],[Te financieren]],"")</f>
        <v/>
      </c>
      <c r="HK53" s="150" t="str">
        <f>IF(Tbl.Kosten[[#This Row],[Pnr.]]=HK$7,Tbl.Kosten[[#This Row],[Te financieren]],"")</f>
        <v/>
      </c>
      <c r="HL53" s="150" t="str">
        <f>IF(Tbl.Kosten[[#This Row],[Pnr.]]=HL$7,Tbl.Kosten[[#This Row],[Te financieren]],"")</f>
        <v/>
      </c>
      <c r="HM53" s="150" t="str">
        <f>IF(Tbl.Kosten[[#This Row],[Pnr.]]=HM$7,Tbl.Kosten[[#This Row],[Te financieren]],"")</f>
        <v/>
      </c>
      <c r="HN53" s="150" t="str">
        <f>IF(Tbl.Kosten[[#This Row],[Pnr.]]=HN$7,Tbl.Kosten[[#This Row],[Te financieren]],"")</f>
        <v/>
      </c>
      <c r="HO53" s="150" t="str">
        <f>IF(Tbl.Kosten[[#This Row],[Pnr.]]=HO$7,Tbl.Kosten[[#This Row],[Te financieren]],"")</f>
        <v/>
      </c>
      <c r="HP53" s="150" t="str">
        <f>IF(Tbl.Kosten[[#This Row],[Pnr.]]=HP$7,Tbl.Kosten[[#This Row],[Te financieren]],"")</f>
        <v/>
      </c>
      <c r="HQ53" s="150" t="str">
        <f>IF(Tbl.Kosten[[#This Row],[Pnr.]]=HQ$7,Tbl.Kosten[[#This Row],[Te financieren]],"")</f>
        <v/>
      </c>
      <c r="HR53" s="150" t="str">
        <f>IF(Tbl.Kosten[[#This Row],[Pnr.]]=HR$7,Tbl.Kosten[[#This Row],[Te financieren]],"")</f>
        <v/>
      </c>
      <c r="HS53" s="150" t="str">
        <f>IF(Tbl.Kosten[[#This Row],[Pnr.]]=HS$7,Tbl.Kosten[[#This Row],[Te financieren]],"")</f>
        <v/>
      </c>
      <c r="HT53" s="150" t="str">
        <f>IF(Tbl.Kosten[[#This Row],[Pnr.]]=HT$7,Tbl.Kosten[[#This Row],[Te financieren]],"")</f>
        <v/>
      </c>
      <c r="HU53" s="150" t="str">
        <f>IF(Tbl.Kosten[[#This Row],[Pnr.]]=HU$7,Tbl.Kosten[[#This Row],[Te financieren]],"")</f>
        <v/>
      </c>
      <c r="HV53" s="150" t="str">
        <f>IF(Tbl.Kosten[[#This Row],[Pnr.]]=HV$7,Tbl.Kosten[[#This Row],[Te financieren]],"")</f>
        <v/>
      </c>
      <c r="HW53" s="150" t="str">
        <f>IF(Tbl.Kosten[[#This Row],[Pnr.]]=HW$7,Tbl.Kosten[[#This Row],[Te financieren]],"")</f>
        <v/>
      </c>
    </row>
    <row r="54" spans="2:231" x14ac:dyDescent="0.3">
      <c r="B54" s="134"/>
      <c r="C54" s="137"/>
      <c r="D54" s="136"/>
      <c r="E54" s="261"/>
      <c r="F54" s="135"/>
      <c r="G54" s="11" t="str">
        <f>IF(Tbl.Kosten[[#This Row],[Medewerker e/o 
functie]]&lt;&gt;"",_xlfn.XLOOKUP(Tbl.Kosten[[#This Row],[Medewerker e/o 
functie]],Tbl.Uurtarief[Medewerker en/of functie],Tbl.Uurtarief[Uurtarief],"",0,1),"")</f>
        <v/>
      </c>
      <c r="H54" s="121">
        <f>IFERROR(Tbl.Kosten[[#This Row],[Uren]]*Tbl.Kosten[[#This Row],[Uurtarief]],0)</f>
        <v>0</v>
      </c>
      <c r="I54" s="119" t="str">
        <f>IF(Tbl.Kosten[[#This Row],[Subtotaal uren]]&lt;&gt;0,_xlfn.XLOOKUP(Tbl.Kosten[[#This Row],[Medewerker e/o 
functie]],Tbl.Uurtarief[Medewerker en/of functie],Tbl.Uurtarief[Kostensoort arbeid],"",0,1),"")</f>
        <v/>
      </c>
      <c r="J54" s="137"/>
      <c r="K54" s="135"/>
      <c r="L54" s="139" t="str">
        <f>IF(Tbl.Kosten[[#This Row],[Activum]]&lt;&gt;"",_xlfn.XLOOKUP(Tbl.Kosten[[#This Row],[Activum]],Tbl.Afschrijvingskosten[Activum],Tbl.Afschrijvingskosten[Tarief per afschrijvings-eenheid],"",0,1),"")</f>
        <v/>
      </c>
      <c r="M54" s="122">
        <f>IFERROR(Tbl.Kosten[[#This Row],[Een-
heden]]*Tbl.Kosten[[#This Row],[Afschrijvings-
tarief]],0)</f>
        <v>0</v>
      </c>
      <c r="N54" s="122" t="str">
        <f>IF(Tbl.Kosten[[#This Row],[Subtotaal afschrijving]]&lt;&gt;0,Lijsten!$A$7,"")</f>
        <v/>
      </c>
      <c r="O54" s="140"/>
      <c r="P54" s="135"/>
      <c r="Q54" s="138"/>
      <c r="R54" s="122">
        <f>IFERROR(Tbl.Kosten[[#This Row],[Aantal]]*Tbl.Kosten[[#This Row],[Tarief]],0)</f>
        <v>0</v>
      </c>
      <c r="S54" s="8">
        <f>IFERROR(Tbl.Kosten[[#This Row],[Subtotaal overige kosten]]+Tbl.Kosten[[#This Row],[Subtotaal uren]]+Tbl.Kosten[[#This Row],[Subtotaal afschrijving]],0)</f>
        <v>0</v>
      </c>
      <c r="T54" s="8">
        <f>IFERROR(Tbl.Kosten[[#This Row],[Totaal kosten]]*Tbl.Kosten[[#This Row],[Subsidie%]],0)</f>
        <v>0</v>
      </c>
      <c r="U54" s="4" t="str" cm="1">
        <f t="array" ref="U54">IFERROR(_xlfn.IFS(Tbl.Kosten[[#This Row],[Subtotaal uren]]&lt;&gt;0,Tbl.Kosten[[#This Row],[Kostensoort arbeid]],Tbl.Kosten[[#This Row],[Subtotaal afschrijving]]&lt;&gt;0,Tbl.Kosten[[#This Row],[Kostensoort afschrijving]],Tbl.Kosten[[#This Row],[Subtotaal overige kosten]]&lt;&gt;0,Tbl.Kosten[[#This Row],[Kostensoort overig]]),"")</f>
        <v/>
      </c>
      <c r="V54" s="4" t="str">
        <f>IFERROR(_xlfn.XLOOKUP(Tbl.Kosten[[#This Row],[Activiteitencode]],Tbl.Activiteiten[Activiteitcode],Tbl.Activiteiten[Werkpakketcode],"",0,1),"")</f>
        <v/>
      </c>
      <c r="W54" s="4" t="str">
        <f>IFERROR(_xlfn.XLOOKUP(Tbl.Kosten[[#This Row],[Werkpakketcode]],Tbl.Werkpakketten[Werkpakketcode],Tbl.Werkpakketten[Subsidiabele activiteit],"",0,1),"")</f>
        <v/>
      </c>
      <c r="X54" s="12">
        <f>IFERROR(_xlfn.XLOOKUP(Tbl.Kosten[[#This Row],[Sanr.]],Tbl.Subsidiehoogte[SAnr.],Tbl.Subsidiehoogte[Sub. Percentage],0,0,1),0)</f>
        <v>0</v>
      </c>
      <c r="Y54" s="144" t="str">
        <f>IFERROR(_xlfn.XLOOKUP(Tbl.Kosten[[#This Row],[Partnercode]],Tbl.Projectpartners[Partnercode],Tbl.Projectpartners[PNr.],"",0,1),"")</f>
        <v>P1</v>
      </c>
      <c r="Z54" s="148">
        <f>IF(Tbl.Kosten[[#This Row],[Pnr.]]=Z$7,Tbl.Kosten[[#This Row],[Totaal kosten]],"")</f>
        <v>0</v>
      </c>
      <c r="AA54" s="148" t="str">
        <f>IF(Tbl.Kosten[[#This Row],[Pnr.]]=AA$7,Tbl.Kosten[[#This Row],[Totaal kosten]],"")</f>
        <v/>
      </c>
      <c r="AB54" s="148" t="str">
        <f>IF(Tbl.Kosten[[#This Row],[Pnr.]]=AB$7,Tbl.Kosten[[#This Row],[Totaal kosten]],"")</f>
        <v/>
      </c>
      <c r="AC54" s="148" t="str">
        <f>IF(Tbl.Kosten[[#This Row],[Pnr.]]=AC$7,Tbl.Kosten[[#This Row],[Totaal kosten]],"")</f>
        <v/>
      </c>
      <c r="AD54" s="148" t="str">
        <f>IF(Tbl.Kosten[[#This Row],[Pnr.]]=AD$7,Tbl.Kosten[[#This Row],[Totaal kosten]],"")</f>
        <v/>
      </c>
      <c r="AE54" s="148" t="str">
        <f>IF(Tbl.Kosten[[#This Row],[Pnr.]]=AE$7,Tbl.Kosten[[#This Row],[Totaal kosten]],"")</f>
        <v/>
      </c>
      <c r="AF54" s="148" t="str">
        <f>IF(Tbl.Kosten[[#This Row],[Pnr.]]=AF$7,Tbl.Kosten[[#This Row],[Totaal kosten]],"")</f>
        <v/>
      </c>
      <c r="AG54" s="148" t="str">
        <f>IF(Tbl.Kosten[[#This Row],[Pnr.]]=AG$7,Tbl.Kosten[[#This Row],[Totaal kosten]],"")</f>
        <v/>
      </c>
      <c r="AH54" s="148" t="str">
        <f>IF(Tbl.Kosten[[#This Row],[Pnr.]]=AH$7,Tbl.Kosten[[#This Row],[Totaal kosten]],"")</f>
        <v/>
      </c>
      <c r="AI54" s="148" t="str">
        <f>IF(Tbl.Kosten[[#This Row],[Pnr.]]=AI$7,Tbl.Kosten[[#This Row],[Totaal kosten]],"")</f>
        <v/>
      </c>
      <c r="AJ54" s="148" t="str">
        <f>IF(Tbl.Kosten[[#This Row],[Pnr.]]=AJ$7,Tbl.Kosten[[#This Row],[Totaal kosten]],"")</f>
        <v/>
      </c>
      <c r="AK54" s="148" t="str">
        <f>IF(Tbl.Kosten[[#This Row],[Pnr.]]=AK$7,Tbl.Kosten[[#This Row],[Totaal kosten]],"")</f>
        <v/>
      </c>
      <c r="AL54" s="148" t="str">
        <f>IF(Tbl.Kosten[[#This Row],[Pnr.]]=AL$7,Tbl.Kosten[[#This Row],[Totaal kosten]],"")</f>
        <v/>
      </c>
      <c r="AM54" s="148" t="str">
        <f>IF(Tbl.Kosten[[#This Row],[Pnr.]]=AM$7,Tbl.Kosten[[#This Row],[Totaal kosten]],"")</f>
        <v/>
      </c>
      <c r="AN54" s="148" t="str">
        <f>IF(Tbl.Kosten[[#This Row],[Pnr.]]=AN$7,Tbl.Kosten[[#This Row],[Totaal kosten]],"")</f>
        <v/>
      </c>
      <c r="AO54" s="148" t="str">
        <f>IF(Tbl.Kosten[[#This Row],[Pnr.]]=AO$7,Tbl.Kosten[[#This Row],[Totaal kosten]],"")</f>
        <v/>
      </c>
      <c r="AP54" s="148" t="str">
        <f>IF(Tbl.Kosten[[#This Row],[Pnr.]]=AP$7,Tbl.Kosten[[#This Row],[Totaal kosten]],"")</f>
        <v/>
      </c>
      <c r="AQ54" s="148" t="str">
        <f>IF(Tbl.Kosten[[#This Row],[Pnr.]]=AQ$7,Tbl.Kosten[[#This Row],[Totaal kosten]],"")</f>
        <v/>
      </c>
      <c r="AR54" s="148" t="str">
        <f>IF(Tbl.Kosten[[#This Row],[Pnr.]]=AR$7,Tbl.Kosten[[#This Row],[Totaal kosten]],"")</f>
        <v/>
      </c>
      <c r="AS54" s="148" t="str">
        <f>IF(Tbl.Kosten[[#This Row],[Pnr.]]=AS$7,Tbl.Kosten[[#This Row],[Totaal kosten]],"")</f>
        <v/>
      </c>
      <c r="AT54" s="148" t="str">
        <f>IF(Tbl.Kosten[[#This Row],[Pnr.]]=AT$7,Tbl.Kosten[[#This Row],[Totaal kosten]],"")</f>
        <v/>
      </c>
      <c r="AU54" s="148" t="str">
        <f>IF(Tbl.Kosten[[#This Row],[Pnr.]]=AU$7,Tbl.Kosten[[#This Row],[Totaal kosten]],"")</f>
        <v/>
      </c>
      <c r="AV54" s="148" t="str">
        <f>IF(Tbl.Kosten[[#This Row],[Pnr.]]=AV$7,Tbl.Kosten[[#This Row],[Totaal kosten]],"")</f>
        <v/>
      </c>
      <c r="AW54" s="148" t="str">
        <f>IF(Tbl.Kosten[[#This Row],[Pnr.]]=AW$7,Tbl.Kosten[[#This Row],[Totaal kosten]],"")</f>
        <v/>
      </c>
      <c r="AX54" s="148" t="str">
        <f>IF(Tbl.Kosten[[#This Row],[Pnr.]]=AX$7,Tbl.Kosten[[#This Row],[Totaal kosten]],"")</f>
        <v/>
      </c>
      <c r="AY54" s="148" t="str">
        <f>IF(Tbl.Kosten[[#This Row],[Pnr.]]=AY$7,Tbl.Kosten[[#This Row],[Totaal kosten]],"")</f>
        <v/>
      </c>
      <c r="AZ54" s="148" t="str">
        <f>IF(Tbl.Kosten[[#This Row],[Pnr.]]=AZ$7,Tbl.Kosten[[#This Row],[Totaal kosten]],"")</f>
        <v/>
      </c>
      <c r="BA54" s="148" t="str">
        <f>IF(Tbl.Kosten[[#This Row],[Pnr.]]=BA$7,Tbl.Kosten[[#This Row],[Totaal kosten]],"")</f>
        <v/>
      </c>
      <c r="BB54" s="148" t="str">
        <f>IF(Tbl.Kosten[[#This Row],[Pnr.]]=BB$7,Tbl.Kosten[[#This Row],[Totaal kosten]],"")</f>
        <v/>
      </c>
      <c r="BC54" s="148" t="str">
        <f>IF(Tbl.Kosten[[#This Row],[Pnr.]]=BC$7,Tbl.Kosten[[#This Row],[Totaal kosten]],"")</f>
        <v/>
      </c>
      <c r="BD54" s="148" t="str">
        <f>IF(Tbl.Kosten[[#This Row],[Pnr.]]=BD$7,Tbl.Kosten[[#This Row],[Totaal kosten]],"")</f>
        <v/>
      </c>
      <c r="BE54" s="148" t="str">
        <f>IF(Tbl.Kosten[[#This Row],[Pnr.]]=BE$7,Tbl.Kosten[[#This Row],[Totaal kosten]],"")</f>
        <v/>
      </c>
      <c r="BF54" s="148" t="str">
        <f>IF(Tbl.Kosten[[#This Row],[Pnr.]]=BF$7,Tbl.Kosten[[#This Row],[Totaal kosten]],"")</f>
        <v/>
      </c>
      <c r="BG54" s="148" t="str">
        <f>IF(Tbl.Kosten[[#This Row],[Pnr.]]=BG$7,Tbl.Kosten[[#This Row],[Totaal kosten]],"")</f>
        <v/>
      </c>
      <c r="BH54" s="148" t="str">
        <f>IF(Tbl.Kosten[[#This Row],[Pnr.]]=BH$7,Tbl.Kosten[[#This Row],[Totaal kosten]],"")</f>
        <v/>
      </c>
      <c r="BI54" s="148" t="str">
        <f>IF(Tbl.Kosten[[#This Row],[Pnr.]]=BI$7,Tbl.Kosten[[#This Row],[Totaal kosten]],"")</f>
        <v/>
      </c>
      <c r="BJ54" s="148" t="str">
        <f>IF(Tbl.Kosten[[#This Row],[Pnr.]]=BJ$7,Tbl.Kosten[[#This Row],[Totaal kosten]],"")</f>
        <v/>
      </c>
      <c r="BK54" s="148" t="str">
        <f>IF(Tbl.Kosten[[#This Row],[Pnr.]]=BK$7,Tbl.Kosten[[#This Row],[Totaal kosten]],"")</f>
        <v/>
      </c>
      <c r="BL54" s="148" t="str">
        <f>IF(Tbl.Kosten[[#This Row],[Pnr.]]=BL$7,Tbl.Kosten[[#This Row],[Totaal kosten]],"")</f>
        <v/>
      </c>
      <c r="BM54" s="148" t="str">
        <f>IF(Tbl.Kosten[[#This Row],[Pnr.]]=BM$7,Tbl.Kosten[[#This Row],[Totaal kosten]],"")</f>
        <v/>
      </c>
      <c r="BN54" s="148" t="str">
        <f>IF(Tbl.Kosten[[#This Row],[Pnr.]]=BN$7,Tbl.Kosten[[#This Row],[Totaal kosten]],"")</f>
        <v/>
      </c>
      <c r="BO54" s="148" t="str">
        <f>IF(Tbl.Kosten[[#This Row],[Pnr.]]=BO$7,Tbl.Kosten[[#This Row],[Totaal kosten]],"")</f>
        <v/>
      </c>
      <c r="BP54" s="148" t="str">
        <f>IF(Tbl.Kosten[[#This Row],[Pnr.]]=BP$7,Tbl.Kosten[[#This Row],[Totaal kosten]],"")</f>
        <v/>
      </c>
      <c r="BQ54" s="148" t="str">
        <f>IF(Tbl.Kosten[[#This Row],[Pnr.]]=BQ$7,Tbl.Kosten[[#This Row],[Totaal kosten]],"")</f>
        <v/>
      </c>
      <c r="BR54" s="148" t="str">
        <f>IF(Tbl.Kosten[[#This Row],[Pnr.]]=BR$7,Tbl.Kosten[[#This Row],[Totaal kosten]],"")</f>
        <v/>
      </c>
      <c r="BS54" s="148" t="str">
        <f>IF(Tbl.Kosten[[#This Row],[Pnr.]]=BS$7,Tbl.Kosten[[#This Row],[Totaal kosten]],"")</f>
        <v/>
      </c>
      <c r="BT54" s="148" t="str">
        <f>IF(Tbl.Kosten[[#This Row],[Pnr.]]=BT$7,Tbl.Kosten[[#This Row],[Totaal kosten]],"")</f>
        <v/>
      </c>
      <c r="BU54" s="148" t="str">
        <f>IF(Tbl.Kosten[[#This Row],[Pnr.]]=BU$7,Tbl.Kosten[[#This Row],[Totaal kosten]],"")</f>
        <v/>
      </c>
      <c r="BV54" s="148" t="str">
        <f>IF(Tbl.Kosten[[#This Row],[Pnr.]]=BV$7,Tbl.Kosten[[#This Row],[Totaal kosten]],"")</f>
        <v/>
      </c>
      <c r="BW54" s="148" t="str">
        <f>IF(Tbl.Kosten[[#This Row],[Pnr.]]=BW$7,Tbl.Kosten[[#This Row],[Totaal kosten]],"")</f>
        <v/>
      </c>
      <c r="BX54" s="148" t="str">
        <f>IFERROR(_xlfn.XLOOKUP(Tbl.Kosten[[#This Row],[Werkpakketcode]],Tbl.Werkpakketten[Werkpakketcode],Tbl.Werkpakketten[WPnr.],"",0,1),"")</f>
        <v/>
      </c>
      <c r="BY54" s="148" t="str">
        <f>IF(Tbl.Kosten[[#This Row],[WPnr.]]=BY$7,Tbl.Kosten[[#This Row],[Totaal kosten]],"")</f>
        <v/>
      </c>
      <c r="BZ54" s="148" t="str">
        <f>IF(Tbl.Kosten[[#This Row],[WPnr.]]=BZ$7,Tbl.Kosten[[#This Row],[Totaal kosten]],"")</f>
        <v/>
      </c>
      <c r="CA54" s="148" t="str">
        <f>IF(Tbl.Kosten[[#This Row],[WPnr.]]=CA$7,Tbl.Kosten[[#This Row],[Totaal kosten]],"")</f>
        <v/>
      </c>
      <c r="CB54" s="148" t="str">
        <f>IF(Tbl.Kosten[[#This Row],[WPnr.]]=CB$7,Tbl.Kosten[[#This Row],[Totaal kosten]],"")</f>
        <v/>
      </c>
      <c r="CC54" s="148" t="str">
        <f>IF(Tbl.Kosten[[#This Row],[WPnr.]]=CC$7,Tbl.Kosten[[#This Row],[Totaal kosten]],"")</f>
        <v/>
      </c>
      <c r="CD54" s="148" t="str">
        <f>IF(Tbl.Kosten[[#This Row],[WPnr.]]=CD$7,Tbl.Kosten[[#This Row],[Totaal kosten]],"")</f>
        <v/>
      </c>
      <c r="CE54" s="148" t="str">
        <f>IF(Tbl.Kosten[[#This Row],[WPnr.]]=CE$7,Tbl.Kosten[[#This Row],[Totaal kosten]],"")</f>
        <v/>
      </c>
      <c r="CF54" s="148" t="str">
        <f>IF(Tbl.Kosten[[#This Row],[WPnr.]]=CF$7,Tbl.Kosten[[#This Row],[Totaal kosten]],"")</f>
        <v/>
      </c>
      <c r="CG54" s="148" t="str">
        <f>IF(Tbl.Kosten[[#This Row],[WPnr.]]=CG$7,Tbl.Kosten[[#This Row],[Totaal kosten]],"")</f>
        <v/>
      </c>
      <c r="CH54" s="148" t="str">
        <f>IF(Tbl.Kosten[[#This Row],[WPnr.]]=CH$7,Tbl.Kosten[[#This Row],[Totaal kosten]],"")</f>
        <v/>
      </c>
      <c r="CI54" s="148" t="str">
        <f>IF(Tbl.Kosten[[#This Row],[WPnr.]]=CI$7,Tbl.Kosten[[#This Row],[Totaal kosten]],"")</f>
        <v/>
      </c>
      <c r="CJ54" s="148" t="str">
        <f>IF(Tbl.Kosten[[#This Row],[WPnr.]]=CJ$7,Tbl.Kosten[[#This Row],[Totaal kosten]],"")</f>
        <v/>
      </c>
      <c r="CK54" s="148" t="str">
        <f>IF(Tbl.Kosten[[#This Row],[WPnr.]]=CK$7,Tbl.Kosten[[#This Row],[Totaal kosten]],"")</f>
        <v/>
      </c>
      <c r="CL54" s="148" t="str">
        <f>IF(Tbl.Kosten[[#This Row],[WPnr.]]=CL$7,Tbl.Kosten[[#This Row],[Totaal kosten]],"")</f>
        <v/>
      </c>
      <c r="CM54" s="148" t="str">
        <f>IF(Tbl.Kosten[[#This Row],[WPnr.]]=CM$7,Tbl.Kosten[[#This Row],[Totaal kosten]],"")</f>
        <v/>
      </c>
      <c r="CN54" s="148" t="str">
        <f>IF(Tbl.Kosten[[#This Row],[WPnr.]]=CN$7,Tbl.Kosten[[#This Row],[Totaal kosten]],"")</f>
        <v/>
      </c>
      <c r="CO54" s="148" t="str">
        <f>IF(Tbl.Kosten[[#This Row],[WPnr.]]=CO$7,Tbl.Kosten[[#This Row],[Totaal kosten]],"")</f>
        <v/>
      </c>
      <c r="CP54" s="148" t="str">
        <f>IF(Tbl.Kosten[[#This Row],[WPnr.]]=CP$7,Tbl.Kosten[[#This Row],[Totaal kosten]],"")</f>
        <v/>
      </c>
      <c r="CQ54" s="148" t="str">
        <f>IF(Tbl.Kosten[[#This Row],[WPnr.]]=CQ$7,Tbl.Kosten[[#This Row],[Totaal kosten]],"")</f>
        <v/>
      </c>
      <c r="CR54" s="148" t="str">
        <f>IF(Tbl.Kosten[[#This Row],[WPnr.]]=CR$7,Tbl.Kosten[[#This Row],[Totaal kosten]],"")</f>
        <v/>
      </c>
      <c r="CS54" s="148" t="str">
        <f>IF(Tbl.Kosten[[#This Row],[WPnr.]]=CS$7,Tbl.Kosten[[#This Row],[Totaal kosten]],"")</f>
        <v/>
      </c>
      <c r="CT54" s="148" t="str">
        <f>IF(Tbl.Kosten[[#This Row],[WPnr.]]=CT$7,Tbl.Kosten[[#This Row],[Totaal kosten]],"")</f>
        <v/>
      </c>
      <c r="CU54" s="148" t="str">
        <f>IF(Tbl.Kosten[[#This Row],[WPnr.]]=CU$7,Tbl.Kosten[[#This Row],[Totaal kosten]],"")</f>
        <v/>
      </c>
      <c r="CV54" s="148" t="str">
        <f>IF(Tbl.Kosten[[#This Row],[WPnr.]]=CV$7,Tbl.Kosten[[#This Row],[Totaal kosten]],"")</f>
        <v/>
      </c>
      <c r="CW54" s="148" t="str">
        <f>IF(Tbl.Kosten[[#This Row],[WPnr.]]=CW$7,Tbl.Kosten[[#This Row],[Totaal kosten]],"")</f>
        <v/>
      </c>
      <c r="CX54" s="148" t="str">
        <f>IF(Tbl.Kosten[[#This Row],[WPnr.]]=CX$7,Tbl.Kosten[[#This Row],[Totaal kosten]],"")</f>
        <v/>
      </c>
      <c r="CY54" s="148" t="str">
        <f>IF(Tbl.Kosten[[#This Row],[WPnr.]]=CY$7,Tbl.Kosten[[#This Row],[Totaal kosten]],"")</f>
        <v/>
      </c>
      <c r="CZ54" s="148" t="str">
        <f>IF(Tbl.Kosten[[#This Row],[WPnr.]]=CZ$7,Tbl.Kosten[[#This Row],[Totaal kosten]],"")</f>
        <v/>
      </c>
      <c r="DA54" s="148" t="str">
        <f>IF(Tbl.Kosten[[#This Row],[WPnr.]]=DA$7,Tbl.Kosten[[#This Row],[Totaal kosten]],"")</f>
        <v/>
      </c>
      <c r="DB54" s="148" t="str">
        <f>IF(Tbl.Kosten[[#This Row],[WPnr.]]=DB$7,Tbl.Kosten[[#This Row],[Totaal kosten]],"")</f>
        <v/>
      </c>
      <c r="DC54" s="148" t="str">
        <f>IF(Tbl.Kosten[[#This Row],[WPnr.]]=DC$7,Tbl.Kosten[[#This Row],[Totaal kosten]],"")</f>
        <v/>
      </c>
      <c r="DD54" s="148" t="str">
        <f>IF(Tbl.Kosten[[#This Row],[WPnr.]]=DD$7,Tbl.Kosten[[#This Row],[Totaal kosten]],"")</f>
        <v/>
      </c>
      <c r="DE54" s="148" t="str">
        <f>IF(Tbl.Kosten[[#This Row],[WPnr.]]=DE$7,Tbl.Kosten[[#This Row],[Totaal kosten]],"")</f>
        <v/>
      </c>
      <c r="DF54" s="148" t="str">
        <f>IF(Tbl.Kosten[[#This Row],[WPnr.]]=DF$7,Tbl.Kosten[[#This Row],[Totaal kosten]],"")</f>
        <v/>
      </c>
      <c r="DG54" s="148" t="str">
        <f>IF(Tbl.Kosten[[#This Row],[WPnr.]]=DG$7,Tbl.Kosten[[#This Row],[Totaal kosten]],"")</f>
        <v/>
      </c>
      <c r="DH54" s="148" t="str">
        <f>IF(Tbl.Kosten[[#This Row],[WPnr.]]=DH$7,Tbl.Kosten[[#This Row],[Totaal kosten]],"")</f>
        <v/>
      </c>
      <c r="DI54" s="148" t="str">
        <f>IF(Tbl.Kosten[[#This Row],[WPnr.]]=DI$7,Tbl.Kosten[[#This Row],[Totaal kosten]],"")</f>
        <v/>
      </c>
      <c r="DJ54" s="148" t="str">
        <f>IF(Tbl.Kosten[[#This Row],[WPnr.]]=DJ$7,Tbl.Kosten[[#This Row],[Totaal kosten]],"")</f>
        <v/>
      </c>
      <c r="DK54" s="148" t="str">
        <f>IF(Tbl.Kosten[[#This Row],[WPnr.]]=DK$7,Tbl.Kosten[[#This Row],[Totaal kosten]],"")</f>
        <v/>
      </c>
      <c r="DL54" s="148" t="str">
        <f>IF(Tbl.Kosten[[#This Row],[WPnr.]]=DL$7,Tbl.Kosten[[#This Row],[Totaal kosten]],"")</f>
        <v/>
      </c>
      <c r="DM54" s="148" t="str">
        <f>IF(Tbl.Kosten[[#This Row],[WPnr.]]=DM$7,Tbl.Kosten[[#This Row],[Totaal kosten]],"")</f>
        <v/>
      </c>
      <c r="DN54" s="148" t="str">
        <f>IF(Tbl.Kosten[[#This Row],[WPnr.]]=DN$7,Tbl.Kosten[[#This Row],[Totaal kosten]],"")</f>
        <v/>
      </c>
      <c r="DO54" s="148" t="str">
        <f>IF(Tbl.Kosten[[#This Row],[WPnr.]]=DO$7,Tbl.Kosten[[#This Row],[Totaal kosten]],"")</f>
        <v/>
      </c>
      <c r="DP54" s="148" t="str">
        <f>IF(Tbl.Kosten[[#This Row],[WPnr.]]=DP$7,Tbl.Kosten[[#This Row],[Totaal kosten]],"")</f>
        <v/>
      </c>
      <c r="DQ54" s="148" t="str">
        <f>IF(Tbl.Kosten[[#This Row],[WPnr.]]=DQ$7,Tbl.Kosten[[#This Row],[Totaal kosten]],"")</f>
        <v/>
      </c>
      <c r="DR54" s="148" t="str">
        <f>IF(Tbl.Kosten[[#This Row],[WPnr.]]=DR$7,Tbl.Kosten[[#This Row],[Totaal kosten]],"")</f>
        <v/>
      </c>
      <c r="DS54" s="148" t="str">
        <f>IF(Tbl.Kosten[[#This Row],[WPnr.]]=DS$7,Tbl.Kosten[[#This Row],[Totaal kosten]],"")</f>
        <v/>
      </c>
      <c r="DT54" s="148" t="str">
        <f>IF(Tbl.Kosten[[#This Row],[WPnr.]]=DT$7,Tbl.Kosten[[#This Row],[Totaal kosten]],"")</f>
        <v/>
      </c>
      <c r="DU54" s="148" t="str">
        <f>IF(Tbl.Kosten[[#This Row],[WPnr.]]=DU$7,Tbl.Kosten[[#This Row],[Totaal kosten]],"")</f>
        <v/>
      </c>
      <c r="DV54" s="148" t="str">
        <f>IF(Tbl.Kosten[[#This Row],[WPnr.]]=DV$7,Tbl.Kosten[[#This Row],[Totaal kosten]],"")</f>
        <v/>
      </c>
      <c r="DW54" s="150" t="str">
        <f>IFERROR(_xlfn.XLOOKUP(Tbl.Kosten[[#This Row],[Kostensoort]],Tbl.Kostensoorten[Kostensoorten],Tbl.Kostensoorten[KSnr.],"",0,1),"")</f>
        <v/>
      </c>
      <c r="DX54" s="150" t="str">
        <f>IF(Tbl.Kosten[[#This Row],[KSnr.]]=DX$7,Tbl.Kosten[[#This Row],[Totaal kosten]],"")</f>
        <v/>
      </c>
      <c r="DY54" s="150" t="str">
        <f>IF(Tbl.Kosten[[#This Row],[KSnr.]]=DY$7,Tbl.Kosten[[#This Row],[Totaal kosten]],"")</f>
        <v/>
      </c>
      <c r="DZ54" s="150" t="str">
        <f>IF(Tbl.Kosten[[#This Row],[KSnr.]]=DZ$7,Tbl.Kosten[[#This Row],[Totaal kosten]],"")</f>
        <v/>
      </c>
      <c r="EA54" s="150" t="str">
        <f>IF(Tbl.Kosten[[#This Row],[KSnr.]]=EA$7,Tbl.Kosten[[#This Row],[Totaal kosten]],"")</f>
        <v/>
      </c>
      <c r="EB54" s="150" t="str">
        <f>IF(Tbl.Kosten[[#This Row],[KSnr.]]=EB$7,Tbl.Kosten[[#This Row],[Totaal kosten]],"")</f>
        <v/>
      </c>
      <c r="EC54" s="150" t="str">
        <f>IF(Tbl.Kosten[[#This Row],[KSnr.]]=EC$7,Tbl.Kosten[[#This Row],[Totaal kosten]],"")</f>
        <v/>
      </c>
      <c r="ED54" s="150" t="str">
        <f>IF(Tbl.Kosten[[#This Row],[KSnr.]]=ED$7,Tbl.Kosten[[#This Row],[Totaal kosten]],"")</f>
        <v/>
      </c>
      <c r="EE54" s="150" t="str">
        <f>IF(Tbl.Kosten[[#This Row],[KSnr.]]=EE$7,Tbl.Kosten[[#This Row],[Totaal kosten]],"")</f>
        <v/>
      </c>
      <c r="EF54" s="150" t="str">
        <f>IF(Tbl.Kosten[[#This Row],[KSnr.]]=EF$7,Tbl.Kosten[[#This Row],[Totaal kosten]],"")</f>
        <v/>
      </c>
      <c r="EG54" s="150" t="str">
        <f>IF(Tbl.Kosten[[#This Row],[KSnr.]]=EG$7,Tbl.Kosten[[#This Row],[Totaal kosten]],"")</f>
        <v/>
      </c>
      <c r="EH54" s="150" t="str">
        <f>IF(Tbl.Kosten[[#This Row],[KSnr.]]=EH$7,Tbl.Kosten[[#This Row],[Totaal kosten]],"")</f>
        <v/>
      </c>
      <c r="EI54" s="150" t="str">
        <f>IF(Tbl.Kosten[[#This Row],[KSnr.]]=EI$7,Tbl.Kosten[[#This Row],[Totaal kosten]],"")</f>
        <v/>
      </c>
      <c r="EJ54" s="150" t="str">
        <f>IF(Tbl.Kosten[[#This Row],[KSnr.]]=EJ$7,Tbl.Kosten[[#This Row],[Totaal kosten]],"")</f>
        <v/>
      </c>
      <c r="EK54" s="150" t="str">
        <f>IF(Tbl.Kosten[[#This Row],[KSnr.]]=EK$7,Tbl.Kosten[[#This Row],[Totaal kosten]],"")</f>
        <v/>
      </c>
      <c r="EL54" s="150" t="str">
        <f>IF(Tbl.Kosten[[#This Row],[KSnr.]]=EL$7,Tbl.Kosten[[#This Row],[Totaal kosten]],"")</f>
        <v/>
      </c>
      <c r="EM54" s="150" t="str">
        <f>IF(Tbl.Kosten[[#This Row],[KSnr.]]=EM$7,Tbl.Kosten[[#This Row],[Totaal kosten]],"")</f>
        <v/>
      </c>
      <c r="EN54" s="150" t="str">
        <f>IF(Tbl.Kosten[[#This Row],[KSnr.]]=EN$7,Tbl.Kosten[[#This Row],[Totaal kosten]],"")</f>
        <v/>
      </c>
      <c r="EO54" s="150" t="str">
        <f>IF(Tbl.Kosten[[#This Row],[KSnr.]]=EO$7,Tbl.Kosten[[#This Row],[Totaal kosten]],"")</f>
        <v/>
      </c>
      <c r="EP54" s="150" t="str">
        <f>IF(Tbl.Kosten[[#This Row],[KSnr.]]=EP$7,Tbl.Kosten[[#This Row],[Totaal kosten]],"")</f>
        <v/>
      </c>
      <c r="EQ54" s="150" t="str">
        <f>IF(Tbl.Kosten[[#This Row],[KSnr.]]=EQ$7,Tbl.Kosten[[#This Row],[Totaal kosten]],"")</f>
        <v/>
      </c>
      <c r="ER54" s="144" t="str">
        <f>IFERROR(_xlfn.XLOOKUP(Tbl.Kosten[[#This Row],[Subsidieactiviteit]],Tbl.Subsidiehoogte[Subsidieactiviteit],Tbl.Subsidiehoogte[SAnr.],"",0,1),"")</f>
        <v/>
      </c>
      <c r="ES54" s="150" t="str">
        <f>IF(Tbl.Kosten[[#This Row],[Sanr.]]=ES$7,Tbl.Kosten[[#This Row],[Totaal kosten]],"")</f>
        <v/>
      </c>
      <c r="ET54" s="150" t="str">
        <f>IF(Tbl.Kosten[[#This Row],[Sanr.]]=ET$7,Tbl.Kosten[[#This Row],[Totaal kosten]],"")</f>
        <v/>
      </c>
      <c r="EU54" s="150" t="str">
        <f>IF(Tbl.Kosten[[#This Row],[Sanr.]]=EU$7,Tbl.Kosten[[#This Row],[Totaal kosten]],"")</f>
        <v/>
      </c>
      <c r="EV54" s="150" t="str">
        <f>IF(Tbl.Kosten[[#This Row],[Sanr.]]=EV$7,Tbl.Kosten[[#This Row],[Totaal kosten]],"")</f>
        <v/>
      </c>
      <c r="EW54" s="150" t="str">
        <f>IF(Tbl.Kosten[[#This Row],[Sanr.]]=EW$7,Tbl.Kosten[[#This Row],[Totaal kosten]],"")</f>
        <v/>
      </c>
      <c r="EX54" s="150" t="str">
        <f>IF(Tbl.Kosten[[#This Row],[Sanr.]]=EX$7,Tbl.Kosten[[#This Row],[Totaal kosten]],"")</f>
        <v/>
      </c>
      <c r="EY54" s="150" t="str">
        <f>IF(Tbl.Kosten[[#This Row],[Sanr.]]=EY$7,Tbl.Kosten[[#This Row],[Totaal kosten]],"")</f>
        <v/>
      </c>
      <c r="EZ54" s="150" t="str">
        <f>IF(Tbl.Kosten[[#This Row],[Sanr.]]=EZ$7,Tbl.Kosten[[#This Row],[Totaal kosten]],"")</f>
        <v/>
      </c>
      <c r="FA54" s="150" t="str">
        <f>IF(Tbl.Kosten[[#This Row],[Sanr.]]=FA$7,Tbl.Kosten[[#This Row],[Totaal kosten]],"")</f>
        <v/>
      </c>
      <c r="FB54" s="150" t="str">
        <f>IF(Tbl.Kosten[[#This Row],[Sanr.]]=FB$7,Tbl.Kosten[[#This Row],[Totaal kosten]],"")</f>
        <v/>
      </c>
      <c r="FC54" s="150" t="str">
        <f>IF(Tbl.Kosten[[#This Row],[Sanr.]]=FC$7,Tbl.Kosten[[#This Row],[Totaal kosten]],"")</f>
        <v/>
      </c>
      <c r="FD54" s="150" t="str">
        <f>IF(Tbl.Kosten[[#This Row],[Sanr.]]=FD$7,Tbl.Kosten[[#This Row],[Totaal kosten]],"")</f>
        <v/>
      </c>
      <c r="FE54" s="150" t="str">
        <f>IF(Tbl.Kosten[[#This Row],[Sanr.]]=FE$7,Tbl.Kosten[[#This Row],[Totaal kosten]],"")</f>
        <v/>
      </c>
      <c r="FF54" s="150" t="str">
        <f>IF(Tbl.Kosten[[#This Row],[Sanr.]]=FF$7,Tbl.Kosten[[#This Row],[Totaal kosten]],"")</f>
        <v/>
      </c>
      <c r="FG54" s="150" t="str">
        <f>IF(Tbl.Kosten[[#This Row],[Sanr.]]=FG$7,Tbl.Kosten[[#This Row],[Totaal kosten]],"")</f>
        <v/>
      </c>
      <c r="FH54" s="150" t="str">
        <f>IF(Tbl.Kosten[[#This Row],[Sanr.]]=FH$7,Tbl.Kosten[[#This Row],[Totaal kosten]],"")</f>
        <v/>
      </c>
      <c r="FI54" s="150" t="str">
        <f>IF(Tbl.Kosten[[#This Row],[Sanr.]]=FI$7,Tbl.Kosten[[#This Row],[Totaal kosten]],"")</f>
        <v/>
      </c>
      <c r="FJ54" s="150" t="str">
        <f>IF(Tbl.Kosten[[#This Row],[Sanr.]]=FJ$7,Tbl.Kosten[[#This Row],[Totaal kosten]],"")</f>
        <v/>
      </c>
      <c r="FK54" s="150" t="str">
        <f>IF(Tbl.Kosten[[#This Row],[Sanr.]]=FK$7,Tbl.Kosten[[#This Row],[Totaal kosten]],"")</f>
        <v/>
      </c>
      <c r="FL54" s="150" t="str">
        <f>IF(Tbl.Kosten[[#This Row],[Sanr.]]=FL$7,Tbl.Kosten[[#This Row],[Totaal kosten]],"")</f>
        <v/>
      </c>
      <c r="FM54" s="150" t="str">
        <f>IF(Tbl.Kosten[[#This Row],[Sanr.]]=FM$7,Tbl.Kosten[[#This Row],[Totaal kosten]],"")</f>
        <v/>
      </c>
      <c r="FN54" s="150" t="str">
        <f>IF(Tbl.Kosten[[#This Row],[Sanr.]]=FN$7,Tbl.Kosten[[#This Row],[Totaal kosten]],"")</f>
        <v/>
      </c>
      <c r="FO54" s="150" t="str">
        <f>IF(Tbl.Kosten[[#This Row],[Sanr.]]=FO$7,Tbl.Kosten[[#This Row],[Totaal kosten]],"")</f>
        <v/>
      </c>
      <c r="FP54" s="150" t="str">
        <f>IF(Tbl.Kosten[[#This Row],[Sanr.]]=FP$7,Tbl.Kosten[[#This Row],[Totaal kosten]],"")</f>
        <v/>
      </c>
      <c r="FQ54" s="150" t="str">
        <f>IF(Tbl.Kosten[[#This Row],[Sanr.]]=FQ$7,Tbl.Kosten[[#This Row],[Totaal kosten]],"")</f>
        <v/>
      </c>
      <c r="FR54" s="150" t="str">
        <f>IF(Tbl.Kosten[[#This Row],[Sanr.]]=FR$7,Tbl.Kosten[[#This Row],[Totaal kosten]],"")</f>
        <v/>
      </c>
      <c r="FS54" s="150" t="str">
        <f>IF(Tbl.Kosten[[#This Row],[Sanr.]]=FS$7,Tbl.Kosten[[#This Row],[Totaal kosten]],"")</f>
        <v/>
      </c>
      <c r="FT54" s="150" t="str">
        <f>IF(Tbl.Kosten[[#This Row],[Sanr.]]=FT$7,Tbl.Kosten[[#This Row],[Totaal kosten]],"")</f>
        <v/>
      </c>
      <c r="FU54" s="150" t="str">
        <f>IF(Tbl.Kosten[[#This Row],[Sanr.]]=FU$7,Tbl.Kosten[[#This Row],[Totaal kosten]],"")</f>
        <v/>
      </c>
      <c r="FV54" s="150" t="str">
        <f>IF(Tbl.Kosten[[#This Row],[Sanr.]]=FV$7,Tbl.Kosten[[#This Row],[Totaal kosten]],"")</f>
        <v/>
      </c>
      <c r="FW54" s="150" t="str">
        <f>IFERROR(_xlfn.XLOOKUP(Tbl.Kosten[[#This Row],[Activiteitencode]],Tbl.Activiteiten[Activiteitcode],Tbl.Activiteiten[Anr.],"",0,1),"")</f>
        <v/>
      </c>
      <c r="FX54" s="169" t="str">
        <f>_xlfn.CONCAT(Tbl.Kosten[[#This Row],[Pnr.]],Tbl.Kosten[[#This Row],[Sanr.]])</f>
        <v>P1</v>
      </c>
      <c r="FY54" s="150">
        <f>Tbl.Kosten[[#This Row],[Totaal kosten]]-Tbl.Kosten[[#This Row],[Subsidie]]</f>
        <v>0</v>
      </c>
      <c r="FZ54" s="150">
        <f>IF(Tbl.Kosten[[#This Row],[Pnr.]]=FZ$7,Tbl.Kosten[[#This Row],[Te financieren]],"")</f>
        <v>0</v>
      </c>
      <c r="GA54" s="150" t="str">
        <f>IF(Tbl.Kosten[[#This Row],[Pnr.]]=GA$7,Tbl.Kosten[[#This Row],[Te financieren]],"")</f>
        <v/>
      </c>
      <c r="GB54" s="150" t="str">
        <f>IF(Tbl.Kosten[[#This Row],[Pnr.]]=GB$7,Tbl.Kosten[[#This Row],[Te financieren]],"")</f>
        <v/>
      </c>
      <c r="GC54" s="150" t="str">
        <f>IF(Tbl.Kosten[[#This Row],[Pnr.]]=GC$7,Tbl.Kosten[[#This Row],[Te financieren]],"")</f>
        <v/>
      </c>
      <c r="GD54" s="150" t="str">
        <f>IF(Tbl.Kosten[[#This Row],[Pnr.]]=GD$7,Tbl.Kosten[[#This Row],[Te financieren]],"")</f>
        <v/>
      </c>
      <c r="GE54" s="150" t="str">
        <f>IF(Tbl.Kosten[[#This Row],[Pnr.]]=GE$7,Tbl.Kosten[[#This Row],[Te financieren]],"")</f>
        <v/>
      </c>
      <c r="GF54" s="150" t="str">
        <f>IF(Tbl.Kosten[[#This Row],[Pnr.]]=GF$7,Tbl.Kosten[[#This Row],[Te financieren]],"")</f>
        <v/>
      </c>
      <c r="GG54" s="150" t="str">
        <f>IF(Tbl.Kosten[[#This Row],[Pnr.]]=GG$7,Tbl.Kosten[[#This Row],[Te financieren]],"")</f>
        <v/>
      </c>
      <c r="GH54" s="150" t="str">
        <f>IF(Tbl.Kosten[[#This Row],[Pnr.]]=GH$7,Tbl.Kosten[[#This Row],[Te financieren]],"")</f>
        <v/>
      </c>
      <c r="GI54" s="150" t="str">
        <f>IF(Tbl.Kosten[[#This Row],[Pnr.]]=GI$7,Tbl.Kosten[[#This Row],[Te financieren]],"")</f>
        <v/>
      </c>
      <c r="GJ54" s="150" t="str">
        <f>IF(Tbl.Kosten[[#This Row],[Pnr.]]=GJ$7,Tbl.Kosten[[#This Row],[Te financieren]],"")</f>
        <v/>
      </c>
      <c r="GK54" s="150" t="str">
        <f>IF(Tbl.Kosten[[#This Row],[Pnr.]]=GK$7,Tbl.Kosten[[#This Row],[Te financieren]],"")</f>
        <v/>
      </c>
      <c r="GL54" s="150" t="str">
        <f>IF(Tbl.Kosten[[#This Row],[Pnr.]]=GL$7,Tbl.Kosten[[#This Row],[Te financieren]],"")</f>
        <v/>
      </c>
      <c r="GM54" s="150" t="str">
        <f>IF(Tbl.Kosten[[#This Row],[Pnr.]]=GM$7,Tbl.Kosten[[#This Row],[Te financieren]],"")</f>
        <v/>
      </c>
      <c r="GN54" s="150" t="str">
        <f>IF(Tbl.Kosten[[#This Row],[Pnr.]]=GN$7,Tbl.Kosten[[#This Row],[Te financieren]],"")</f>
        <v/>
      </c>
      <c r="GO54" s="150" t="str">
        <f>IF(Tbl.Kosten[[#This Row],[Pnr.]]=GO$7,Tbl.Kosten[[#This Row],[Te financieren]],"")</f>
        <v/>
      </c>
      <c r="GP54" s="150" t="str">
        <f>IF(Tbl.Kosten[[#This Row],[Pnr.]]=GP$7,Tbl.Kosten[[#This Row],[Te financieren]],"")</f>
        <v/>
      </c>
      <c r="GQ54" s="150" t="str">
        <f>IF(Tbl.Kosten[[#This Row],[Pnr.]]=GQ$7,Tbl.Kosten[[#This Row],[Te financieren]],"")</f>
        <v/>
      </c>
      <c r="GR54" s="150" t="str">
        <f>IF(Tbl.Kosten[[#This Row],[Pnr.]]=GR$7,Tbl.Kosten[[#This Row],[Te financieren]],"")</f>
        <v/>
      </c>
      <c r="GS54" s="150" t="str">
        <f>IF(Tbl.Kosten[[#This Row],[Pnr.]]=GS$7,Tbl.Kosten[[#This Row],[Te financieren]],"")</f>
        <v/>
      </c>
      <c r="GT54" s="150" t="str">
        <f>IF(Tbl.Kosten[[#This Row],[Pnr.]]=GT$7,Tbl.Kosten[[#This Row],[Te financieren]],"")</f>
        <v/>
      </c>
      <c r="GU54" s="150" t="str">
        <f>IF(Tbl.Kosten[[#This Row],[Pnr.]]=GU$7,Tbl.Kosten[[#This Row],[Te financieren]],"")</f>
        <v/>
      </c>
      <c r="GV54" s="150" t="str">
        <f>IF(Tbl.Kosten[[#This Row],[Pnr.]]=GV$7,Tbl.Kosten[[#This Row],[Te financieren]],"")</f>
        <v/>
      </c>
      <c r="GW54" s="150" t="str">
        <f>IF(Tbl.Kosten[[#This Row],[Pnr.]]=GW$7,Tbl.Kosten[[#This Row],[Te financieren]],"")</f>
        <v/>
      </c>
      <c r="GX54" s="150" t="str">
        <f>IF(Tbl.Kosten[[#This Row],[Pnr.]]=GX$7,Tbl.Kosten[[#This Row],[Te financieren]],"")</f>
        <v/>
      </c>
      <c r="GY54" s="150" t="str">
        <f>IF(Tbl.Kosten[[#This Row],[Pnr.]]=GY$7,Tbl.Kosten[[#This Row],[Te financieren]],"")</f>
        <v/>
      </c>
      <c r="GZ54" s="150" t="str">
        <f>IF(Tbl.Kosten[[#This Row],[Pnr.]]=GZ$7,Tbl.Kosten[[#This Row],[Te financieren]],"")</f>
        <v/>
      </c>
      <c r="HA54" s="150" t="str">
        <f>IF(Tbl.Kosten[[#This Row],[Pnr.]]=HA$7,Tbl.Kosten[[#This Row],[Te financieren]],"")</f>
        <v/>
      </c>
      <c r="HB54" s="150" t="str">
        <f>IF(Tbl.Kosten[[#This Row],[Pnr.]]=HB$7,Tbl.Kosten[[#This Row],[Te financieren]],"")</f>
        <v/>
      </c>
      <c r="HC54" s="150" t="str">
        <f>IF(Tbl.Kosten[[#This Row],[Pnr.]]=HC$7,Tbl.Kosten[[#This Row],[Te financieren]],"")</f>
        <v/>
      </c>
      <c r="HD54" s="150" t="str">
        <f>IF(Tbl.Kosten[[#This Row],[Pnr.]]=HD$7,Tbl.Kosten[[#This Row],[Te financieren]],"")</f>
        <v/>
      </c>
      <c r="HE54" s="150" t="str">
        <f>IF(Tbl.Kosten[[#This Row],[Pnr.]]=HE$7,Tbl.Kosten[[#This Row],[Te financieren]],"")</f>
        <v/>
      </c>
      <c r="HF54" s="150" t="str">
        <f>IF(Tbl.Kosten[[#This Row],[Pnr.]]=HF$7,Tbl.Kosten[[#This Row],[Te financieren]],"")</f>
        <v/>
      </c>
      <c r="HG54" s="150" t="str">
        <f>IF(Tbl.Kosten[[#This Row],[Pnr.]]=HG$7,Tbl.Kosten[[#This Row],[Te financieren]],"")</f>
        <v/>
      </c>
      <c r="HH54" s="150" t="str">
        <f>IF(Tbl.Kosten[[#This Row],[Pnr.]]=HH$7,Tbl.Kosten[[#This Row],[Te financieren]],"")</f>
        <v/>
      </c>
      <c r="HI54" s="150" t="str">
        <f>IF(Tbl.Kosten[[#This Row],[Pnr.]]=HI$7,Tbl.Kosten[[#This Row],[Te financieren]],"")</f>
        <v/>
      </c>
      <c r="HJ54" s="150" t="str">
        <f>IF(Tbl.Kosten[[#This Row],[Pnr.]]=HJ$7,Tbl.Kosten[[#This Row],[Te financieren]],"")</f>
        <v/>
      </c>
      <c r="HK54" s="150" t="str">
        <f>IF(Tbl.Kosten[[#This Row],[Pnr.]]=HK$7,Tbl.Kosten[[#This Row],[Te financieren]],"")</f>
        <v/>
      </c>
      <c r="HL54" s="150" t="str">
        <f>IF(Tbl.Kosten[[#This Row],[Pnr.]]=HL$7,Tbl.Kosten[[#This Row],[Te financieren]],"")</f>
        <v/>
      </c>
      <c r="HM54" s="150" t="str">
        <f>IF(Tbl.Kosten[[#This Row],[Pnr.]]=HM$7,Tbl.Kosten[[#This Row],[Te financieren]],"")</f>
        <v/>
      </c>
      <c r="HN54" s="150" t="str">
        <f>IF(Tbl.Kosten[[#This Row],[Pnr.]]=HN$7,Tbl.Kosten[[#This Row],[Te financieren]],"")</f>
        <v/>
      </c>
      <c r="HO54" s="150" t="str">
        <f>IF(Tbl.Kosten[[#This Row],[Pnr.]]=HO$7,Tbl.Kosten[[#This Row],[Te financieren]],"")</f>
        <v/>
      </c>
      <c r="HP54" s="150" t="str">
        <f>IF(Tbl.Kosten[[#This Row],[Pnr.]]=HP$7,Tbl.Kosten[[#This Row],[Te financieren]],"")</f>
        <v/>
      </c>
      <c r="HQ54" s="150" t="str">
        <f>IF(Tbl.Kosten[[#This Row],[Pnr.]]=HQ$7,Tbl.Kosten[[#This Row],[Te financieren]],"")</f>
        <v/>
      </c>
      <c r="HR54" s="150" t="str">
        <f>IF(Tbl.Kosten[[#This Row],[Pnr.]]=HR$7,Tbl.Kosten[[#This Row],[Te financieren]],"")</f>
        <v/>
      </c>
      <c r="HS54" s="150" t="str">
        <f>IF(Tbl.Kosten[[#This Row],[Pnr.]]=HS$7,Tbl.Kosten[[#This Row],[Te financieren]],"")</f>
        <v/>
      </c>
      <c r="HT54" s="150" t="str">
        <f>IF(Tbl.Kosten[[#This Row],[Pnr.]]=HT$7,Tbl.Kosten[[#This Row],[Te financieren]],"")</f>
        <v/>
      </c>
      <c r="HU54" s="150" t="str">
        <f>IF(Tbl.Kosten[[#This Row],[Pnr.]]=HU$7,Tbl.Kosten[[#This Row],[Te financieren]],"")</f>
        <v/>
      </c>
      <c r="HV54" s="150" t="str">
        <f>IF(Tbl.Kosten[[#This Row],[Pnr.]]=HV$7,Tbl.Kosten[[#This Row],[Te financieren]],"")</f>
        <v/>
      </c>
      <c r="HW54" s="150" t="str">
        <f>IF(Tbl.Kosten[[#This Row],[Pnr.]]=HW$7,Tbl.Kosten[[#This Row],[Te financieren]],"")</f>
        <v/>
      </c>
    </row>
    <row r="55" spans="2:231" x14ac:dyDescent="0.3">
      <c r="B55" s="134"/>
      <c r="C55" s="137"/>
      <c r="D55" s="136"/>
      <c r="E55" s="261"/>
      <c r="F55" s="135"/>
      <c r="G55" s="11" t="str">
        <f>IF(Tbl.Kosten[[#This Row],[Medewerker e/o 
functie]]&lt;&gt;"",_xlfn.XLOOKUP(Tbl.Kosten[[#This Row],[Medewerker e/o 
functie]],Tbl.Uurtarief[Medewerker en/of functie],Tbl.Uurtarief[Uurtarief],"",0,1),"")</f>
        <v/>
      </c>
      <c r="H55" s="121">
        <f>IFERROR(Tbl.Kosten[[#This Row],[Uren]]*Tbl.Kosten[[#This Row],[Uurtarief]],0)</f>
        <v>0</v>
      </c>
      <c r="I55" s="119" t="str">
        <f>IF(Tbl.Kosten[[#This Row],[Subtotaal uren]]&lt;&gt;0,_xlfn.XLOOKUP(Tbl.Kosten[[#This Row],[Medewerker e/o 
functie]],Tbl.Uurtarief[Medewerker en/of functie],Tbl.Uurtarief[Kostensoort arbeid],"",0,1),"")</f>
        <v/>
      </c>
      <c r="J55" s="137"/>
      <c r="K55" s="135"/>
      <c r="L55" s="139" t="str">
        <f>IF(Tbl.Kosten[[#This Row],[Activum]]&lt;&gt;"",_xlfn.XLOOKUP(Tbl.Kosten[[#This Row],[Activum]],Tbl.Afschrijvingskosten[Activum],Tbl.Afschrijvingskosten[Tarief per afschrijvings-eenheid],"",0,1),"")</f>
        <v/>
      </c>
      <c r="M55" s="122">
        <f>IFERROR(Tbl.Kosten[[#This Row],[Een-
heden]]*Tbl.Kosten[[#This Row],[Afschrijvings-
tarief]],0)</f>
        <v>0</v>
      </c>
      <c r="N55" s="122" t="str">
        <f>IF(Tbl.Kosten[[#This Row],[Subtotaal afschrijving]]&lt;&gt;0,Lijsten!$A$7,"")</f>
        <v/>
      </c>
      <c r="O55" s="140"/>
      <c r="P55" s="135"/>
      <c r="Q55" s="138"/>
      <c r="R55" s="122">
        <f>IFERROR(Tbl.Kosten[[#This Row],[Aantal]]*Tbl.Kosten[[#This Row],[Tarief]],0)</f>
        <v>0</v>
      </c>
      <c r="S55" s="8">
        <f>IFERROR(Tbl.Kosten[[#This Row],[Subtotaal overige kosten]]+Tbl.Kosten[[#This Row],[Subtotaal uren]]+Tbl.Kosten[[#This Row],[Subtotaal afschrijving]],0)</f>
        <v>0</v>
      </c>
      <c r="T55" s="8">
        <f>IFERROR(Tbl.Kosten[[#This Row],[Totaal kosten]]*Tbl.Kosten[[#This Row],[Subsidie%]],0)</f>
        <v>0</v>
      </c>
      <c r="U55" s="4" t="str" cm="1">
        <f t="array" ref="U55">IFERROR(_xlfn.IFS(Tbl.Kosten[[#This Row],[Subtotaal uren]]&lt;&gt;0,Tbl.Kosten[[#This Row],[Kostensoort arbeid]],Tbl.Kosten[[#This Row],[Subtotaal afschrijving]]&lt;&gt;0,Tbl.Kosten[[#This Row],[Kostensoort afschrijving]],Tbl.Kosten[[#This Row],[Subtotaal overige kosten]]&lt;&gt;0,Tbl.Kosten[[#This Row],[Kostensoort overig]]),"")</f>
        <v/>
      </c>
      <c r="V55" s="4" t="str">
        <f>IFERROR(_xlfn.XLOOKUP(Tbl.Kosten[[#This Row],[Activiteitencode]],Tbl.Activiteiten[Activiteitcode],Tbl.Activiteiten[Werkpakketcode],"",0,1),"")</f>
        <v/>
      </c>
      <c r="W55" s="4" t="str">
        <f>IFERROR(_xlfn.XLOOKUP(Tbl.Kosten[[#This Row],[Werkpakketcode]],Tbl.Werkpakketten[Werkpakketcode],Tbl.Werkpakketten[Subsidiabele activiteit],"",0,1),"")</f>
        <v/>
      </c>
      <c r="X55" s="12">
        <f>IFERROR(_xlfn.XLOOKUP(Tbl.Kosten[[#This Row],[Sanr.]],Tbl.Subsidiehoogte[SAnr.],Tbl.Subsidiehoogte[Sub. Percentage],0,0,1),0)</f>
        <v>0</v>
      </c>
      <c r="Y55" s="144" t="str">
        <f>IFERROR(_xlfn.XLOOKUP(Tbl.Kosten[[#This Row],[Partnercode]],Tbl.Projectpartners[Partnercode],Tbl.Projectpartners[PNr.],"",0,1),"")</f>
        <v>P1</v>
      </c>
      <c r="Z55" s="148">
        <f>IF(Tbl.Kosten[[#This Row],[Pnr.]]=Z$7,Tbl.Kosten[[#This Row],[Totaal kosten]],"")</f>
        <v>0</v>
      </c>
      <c r="AA55" s="148" t="str">
        <f>IF(Tbl.Kosten[[#This Row],[Pnr.]]=AA$7,Tbl.Kosten[[#This Row],[Totaal kosten]],"")</f>
        <v/>
      </c>
      <c r="AB55" s="148" t="str">
        <f>IF(Tbl.Kosten[[#This Row],[Pnr.]]=AB$7,Tbl.Kosten[[#This Row],[Totaal kosten]],"")</f>
        <v/>
      </c>
      <c r="AC55" s="148" t="str">
        <f>IF(Tbl.Kosten[[#This Row],[Pnr.]]=AC$7,Tbl.Kosten[[#This Row],[Totaal kosten]],"")</f>
        <v/>
      </c>
      <c r="AD55" s="148" t="str">
        <f>IF(Tbl.Kosten[[#This Row],[Pnr.]]=AD$7,Tbl.Kosten[[#This Row],[Totaal kosten]],"")</f>
        <v/>
      </c>
      <c r="AE55" s="148" t="str">
        <f>IF(Tbl.Kosten[[#This Row],[Pnr.]]=AE$7,Tbl.Kosten[[#This Row],[Totaal kosten]],"")</f>
        <v/>
      </c>
      <c r="AF55" s="148" t="str">
        <f>IF(Tbl.Kosten[[#This Row],[Pnr.]]=AF$7,Tbl.Kosten[[#This Row],[Totaal kosten]],"")</f>
        <v/>
      </c>
      <c r="AG55" s="148" t="str">
        <f>IF(Tbl.Kosten[[#This Row],[Pnr.]]=AG$7,Tbl.Kosten[[#This Row],[Totaal kosten]],"")</f>
        <v/>
      </c>
      <c r="AH55" s="148" t="str">
        <f>IF(Tbl.Kosten[[#This Row],[Pnr.]]=AH$7,Tbl.Kosten[[#This Row],[Totaal kosten]],"")</f>
        <v/>
      </c>
      <c r="AI55" s="148" t="str">
        <f>IF(Tbl.Kosten[[#This Row],[Pnr.]]=AI$7,Tbl.Kosten[[#This Row],[Totaal kosten]],"")</f>
        <v/>
      </c>
      <c r="AJ55" s="148" t="str">
        <f>IF(Tbl.Kosten[[#This Row],[Pnr.]]=AJ$7,Tbl.Kosten[[#This Row],[Totaal kosten]],"")</f>
        <v/>
      </c>
      <c r="AK55" s="148" t="str">
        <f>IF(Tbl.Kosten[[#This Row],[Pnr.]]=AK$7,Tbl.Kosten[[#This Row],[Totaal kosten]],"")</f>
        <v/>
      </c>
      <c r="AL55" s="148" t="str">
        <f>IF(Tbl.Kosten[[#This Row],[Pnr.]]=AL$7,Tbl.Kosten[[#This Row],[Totaal kosten]],"")</f>
        <v/>
      </c>
      <c r="AM55" s="148" t="str">
        <f>IF(Tbl.Kosten[[#This Row],[Pnr.]]=AM$7,Tbl.Kosten[[#This Row],[Totaal kosten]],"")</f>
        <v/>
      </c>
      <c r="AN55" s="148" t="str">
        <f>IF(Tbl.Kosten[[#This Row],[Pnr.]]=AN$7,Tbl.Kosten[[#This Row],[Totaal kosten]],"")</f>
        <v/>
      </c>
      <c r="AO55" s="148" t="str">
        <f>IF(Tbl.Kosten[[#This Row],[Pnr.]]=AO$7,Tbl.Kosten[[#This Row],[Totaal kosten]],"")</f>
        <v/>
      </c>
      <c r="AP55" s="148" t="str">
        <f>IF(Tbl.Kosten[[#This Row],[Pnr.]]=AP$7,Tbl.Kosten[[#This Row],[Totaal kosten]],"")</f>
        <v/>
      </c>
      <c r="AQ55" s="148" t="str">
        <f>IF(Tbl.Kosten[[#This Row],[Pnr.]]=AQ$7,Tbl.Kosten[[#This Row],[Totaal kosten]],"")</f>
        <v/>
      </c>
      <c r="AR55" s="148" t="str">
        <f>IF(Tbl.Kosten[[#This Row],[Pnr.]]=AR$7,Tbl.Kosten[[#This Row],[Totaal kosten]],"")</f>
        <v/>
      </c>
      <c r="AS55" s="148" t="str">
        <f>IF(Tbl.Kosten[[#This Row],[Pnr.]]=AS$7,Tbl.Kosten[[#This Row],[Totaal kosten]],"")</f>
        <v/>
      </c>
      <c r="AT55" s="148" t="str">
        <f>IF(Tbl.Kosten[[#This Row],[Pnr.]]=AT$7,Tbl.Kosten[[#This Row],[Totaal kosten]],"")</f>
        <v/>
      </c>
      <c r="AU55" s="148" t="str">
        <f>IF(Tbl.Kosten[[#This Row],[Pnr.]]=AU$7,Tbl.Kosten[[#This Row],[Totaal kosten]],"")</f>
        <v/>
      </c>
      <c r="AV55" s="148" t="str">
        <f>IF(Tbl.Kosten[[#This Row],[Pnr.]]=AV$7,Tbl.Kosten[[#This Row],[Totaal kosten]],"")</f>
        <v/>
      </c>
      <c r="AW55" s="148" t="str">
        <f>IF(Tbl.Kosten[[#This Row],[Pnr.]]=AW$7,Tbl.Kosten[[#This Row],[Totaal kosten]],"")</f>
        <v/>
      </c>
      <c r="AX55" s="148" t="str">
        <f>IF(Tbl.Kosten[[#This Row],[Pnr.]]=AX$7,Tbl.Kosten[[#This Row],[Totaal kosten]],"")</f>
        <v/>
      </c>
      <c r="AY55" s="148" t="str">
        <f>IF(Tbl.Kosten[[#This Row],[Pnr.]]=AY$7,Tbl.Kosten[[#This Row],[Totaal kosten]],"")</f>
        <v/>
      </c>
      <c r="AZ55" s="148" t="str">
        <f>IF(Tbl.Kosten[[#This Row],[Pnr.]]=AZ$7,Tbl.Kosten[[#This Row],[Totaal kosten]],"")</f>
        <v/>
      </c>
      <c r="BA55" s="148" t="str">
        <f>IF(Tbl.Kosten[[#This Row],[Pnr.]]=BA$7,Tbl.Kosten[[#This Row],[Totaal kosten]],"")</f>
        <v/>
      </c>
      <c r="BB55" s="148" t="str">
        <f>IF(Tbl.Kosten[[#This Row],[Pnr.]]=BB$7,Tbl.Kosten[[#This Row],[Totaal kosten]],"")</f>
        <v/>
      </c>
      <c r="BC55" s="148" t="str">
        <f>IF(Tbl.Kosten[[#This Row],[Pnr.]]=BC$7,Tbl.Kosten[[#This Row],[Totaal kosten]],"")</f>
        <v/>
      </c>
      <c r="BD55" s="148" t="str">
        <f>IF(Tbl.Kosten[[#This Row],[Pnr.]]=BD$7,Tbl.Kosten[[#This Row],[Totaal kosten]],"")</f>
        <v/>
      </c>
      <c r="BE55" s="148" t="str">
        <f>IF(Tbl.Kosten[[#This Row],[Pnr.]]=BE$7,Tbl.Kosten[[#This Row],[Totaal kosten]],"")</f>
        <v/>
      </c>
      <c r="BF55" s="148" t="str">
        <f>IF(Tbl.Kosten[[#This Row],[Pnr.]]=BF$7,Tbl.Kosten[[#This Row],[Totaal kosten]],"")</f>
        <v/>
      </c>
      <c r="BG55" s="148" t="str">
        <f>IF(Tbl.Kosten[[#This Row],[Pnr.]]=BG$7,Tbl.Kosten[[#This Row],[Totaal kosten]],"")</f>
        <v/>
      </c>
      <c r="BH55" s="148" t="str">
        <f>IF(Tbl.Kosten[[#This Row],[Pnr.]]=BH$7,Tbl.Kosten[[#This Row],[Totaal kosten]],"")</f>
        <v/>
      </c>
      <c r="BI55" s="148" t="str">
        <f>IF(Tbl.Kosten[[#This Row],[Pnr.]]=BI$7,Tbl.Kosten[[#This Row],[Totaal kosten]],"")</f>
        <v/>
      </c>
      <c r="BJ55" s="148" t="str">
        <f>IF(Tbl.Kosten[[#This Row],[Pnr.]]=BJ$7,Tbl.Kosten[[#This Row],[Totaal kosten]],"")</f>
        <v/>
      </c>
      <c r="BK55" s="148" t="str">
        <f>IF(Tbl.Kosten[[#This Row],[Pnr.]]=BK$7,Tbl.Kosten[[#This Row],[Totaal kosten]],"")</f>
        <v/>
      </c>
      <c r="BL55" s="148" t="str">
        <f>IF(Tbl.Kosten[[#This Row],[Pnr.]]=BL$7,Tbl.Kosten[[#This Row],[Totaal kosten]],"")</f>
        <v/>
      </c>
      <c r="BM55" s="148" t="str">
        <f>IF(Tbl.Kosten[[#This Row],[Pnr.]]=BM$7,Tbl.Kosten[[#This Row],[Totaal kosten]],"")</f>
        <v/>
      </c>
      <c r="BN55" s="148" t="str">
        <f>IF(Tbl.Kosten[[#This Row],[Pnr.]]=BN$7,Tbl.Kosten[[#This Row],[Totaal kosten]],"")</f>
        <v/>
      </c>
      <c r="BO55" s="148" t="str">
        <f>IF(Tbl.Kosten[[#This Row],[Pnr.]]=BO$7,Tbl.Kosten[[#This Row],[Totaal kosten]],"")</f>
        <v/>
      </c>
      <c r="BP55" s="148" t="str">
        <f>IF(Tbl.Kosten[[#This Row],[Pnr.]]=BP$7,Tbl.Kosten[[#This Row],[Totaal kosten]],"")</f>
        <v/>
      </c>
      <c r="BQ55" s="148" t="str">
        <f>IF(Tbl.Kosten[[#This Row],[Pnr.]]=BQ$7,Tbl.Kosten[[#This Row],[Totaal kosten]],"")</f>
        <v/>
      </c>
      <c r="BR55" s="148" t="str">
        <f>IF(Tbl.Kosten[[#This Row],[Pnr.]]=BR$7,Tbl.Kosten[[#This Row],[Totaal kosten]],"")</f>
        <v/>
      </c>
      <c r="BS55" s="148" t="str">
        <f>IF(Tbl.Kosten[[#This Row],[Pnr.]]=BS$7,Tbl.Kosten[[#This Row],[Totaal kosten]],"")</f>
        <v/>
      </c>
      <c r="BT55" s="148" t="str">
        <f>IF(Tbl.Kosten[[#This Row],[Pnr.]]=BT$7,Tbl.Kosten[[#This Row],[Totaal kosten]],"")</f>
        <v/>
      </c>
      <c r="BU55" s="148" t="str">
        <f>IF(Tbl.Kosten[[#This Row],[Pnr.]]=BU$7,Tbl.Kosten[[#This Row],[Totaal kosten]],"")</f>
        <v/>
      </c>
      <c r="BV55" s="148" t="str">
        <f>IF(Tbl.Kosten[[#This Row],[Pnr.]]=BV$7,Tbl.Kosten[[#This Row],[Totaal kosten]],"")</f>
        <v/>
      </c>
      <c r="BW55" s="148" t="str">
        <f>IF(Tbl.Kosten[[#This Row],[Pnr.]]=BW$7,Tbl.Kosten[[#This Row],[Totaal kosten]],"")</f>
        <v/>
      </c>
      <c r="BX55" s="148" t="str">
        <f>IFERROR(_xlfn.XLOOKUP(Tbl.Kosten[[#This Row],[Werkpakketcode]],Tbl.Werkpakketten[Werkpakketcode],Tbl.Werkpakketten[WPnr.],"",0,1),"")</f>
        <v/>
      </c>
      <c r="BY55" s="148" t="str">
        <f>IF(Tbl.Kosten[[#This Row],[WPnr.]]=BY$7,Tbl.Kosten[[#This Row],[Totaal kosten]],"")</f>
        <v/>
      </c>
      <c r="BZ55" s="148" t="str">
        <f>IF(Tbl.Kosten[[#This Row],[WPnr.]]=BZ$7,Tbl.Kosten[[#This Row],[Totaal kosten]],"")</f>
        <v/>
      </c>
      <c r="CA55" s="148" t="str">
        <f>IF(Tbl.Kosten[[#This Row],[WPnr.]]=CA$7,Tbl.Kosten[[#This Row],[Totaal kosten]],"")</f>
        <v/>
      </c>
      <c r="CB55" s="148" t="str">
        <f>IF(Tbl.Kosten[[#This Row],[WPnr.]]=CB$7,Tbl.Kosten[[#This Row],[Totaal kosten]],"")</f>
        <v/>
      </c>
      <c r="CC55" s="148" t="str">
        <f>IF(Tbl.Kosten[[#This Row],[WPnr.]]=CC$7,Tbl.Kosten[[#This Row],[Totaal kosten]],"")</f>
        <v/>
      </c>
      <c r="CD55" s="148" t="str">
        <f>IF(Tbl.Kosten[[#This Row],[WPnr.]]=CD$7,Tbl.Kosten[[#This Row],[Totaal kosten]],"")</f>
        <v/>
      </c>
      <c r="CE55" s="148" t="str">
        <f>IF(Tbl.Kosten[[#This Row],[WPnr.]]=CE$7,Tbl.Kosten[[#This Row],[Totaal kosten]],"")</f>
        <v/>
      </c>
      <c r="CF55" s="148" t="str">
        <f>IF(Tbl.Kosten[[#This Row],[WPnr.]]=CF$7,Tbl.Kosten[[#This Row],[Totaal kosten]],"")</f>
        <v/>
      </c>
      <c r="CG55" s="148" t="str">
        <f>IF(Tbl.Kosten[[#This Row],[WPnr.]]=CG$7,Tbl.Kosten[[#This Row],[Totaal kosten]],"")</f>
        <v/>
      </c>
      <c r="CH55" s="148" t="str">
        <f>IF(Tbl.Kosten[[#This Row],[WPnr.]]=CH$7,Tbl.Kosten[[#This Row],[Totaal kosten]],"")</f>
        <v/>
      </c>
      <c r="CI55" s="148" t="str">
        <f>IF(Tbl.Kosten[[#This Row],[WPnr.]]=CI$7,Tbl.Kosten[[#This Row],[Totaal kosten]],"")</f>
        <v/>
      </c>
      <c r="CJ55" s="148" t="str">
        <f>IF(Tbl.Kosten[[#This Row],[WPnr.]]=CJ$7,Tbl.Kosten[[#This Row],[Totaal kosten]],"")</f>
        <v/>
      </c>
      <c r="CK55" s="148" t="str">
        <f>IF(Tbl.Kosten[[#This Row],[WPnr.]]=CK$7,Tbl.Kosten[[#This Row],[Totaal kosten]],"")</f>
        <v/>
      </c>
      <c r="CL55" s="148" t="str">
        <f>IF(Tbl.Kosten[[#This Row],[WPnr.]]=CL$7,Tbl.Kosten[[#This Row],[Totaal kosten]],"")</f>
        <v/>
      </c>
      <c r="CM55" s="148" t="str">
        <f>IF(Tbl.Kosten[[#This Row],[WPnr.]]=CM$7,Tbl.Kosten[[#This Row],[Totaal kosten]],"")</f>
        <v/>
      </c>
      <c r="CN55" s="148" t="str">
        <f>IF(Tbl.Kosten[[#This Row],[WPnr.]]=CN$7,Tbl.Kosten[[#This Row],[Totaal kosten]],"")</f>
        <v/>
      </c>
      <c r="CO55" s="148" t="str">
        <f>IF(Tbl.Kosten[[#This Row],[WPnr.]]=CO$7,Tbl.Kosten[[#This Row],[Totaal kosten]],"")</f>
        <v/>
      </c>
      <c r="CP55" s="148" t="str">
        <f>IF(Tbl.Kosten[[#This Row],[WPnr.]]=CP$7,Tbl.Kosten[[#This Row],[Totaal kosten]],"")</f>
        <v/>
      </c>
      <c r="CQ55" s="148" t="str">
        <f>IF(Tbl.Kosten[[#This Row],[WPnr.]]=CQ$7,Tbl.Kosten[[#This Row],[Totaal kosten]],"")</f>
        <v/>
      </c>
      <c r="CR55" s="148" t="str">
        <f>IF(Tbl.Kosten[[#This Row],[WPnr.]]=CR$7,Tbl.Kosten[[#This Row],[Totaal kosten]],"")</f>
        <v/>
      </c>
      <c r="CS55" s="148" t="str">
        <f>IF(Tbl.Kosten[[#This Row],[WPnr.]]=CS$7,Tbl.Kosten[[#This Row],[Totaal kosten]],"")</f>
        <v/>
      </c>
      <c r="CT55" s="148" t="str">
        <f>IF(Tbl.Kosten[[#This Row],[WPnr.]]=CT$7,Tbl.Kosten[[#This Row],[Totaal kosten]],"")</f>
        <v/>
      </c>
      <c r="CU55" s="148" t="str">
        <f>IF(Tbl.Kosten[[#This Row],[WPnr.]]=CU$7,Tbl.Kosten[[#This Row],[Totaal kosten]],"")</f>
        <v/>
      </c>
      <c r="CV55" s="148" t="str">
        <f>IF(Tbl.Kosten[[#This Row],[WPnr.]]=CV$7,Tbl.Kosten[[#This Row],[Totaal kosten]],"")</f>
        <v/>
      </c>
      <c r="CW55" s="148" t="str">
        <f>IF(Tbl.Kosten[[#This Row],[WPnr.]]=CW$7,Tbl.Kosten[[#This Row],[Totaal kosten]],"")</f>
        <v/>
      </c>
      <c r="CX55" s="148" t="str">
        <f>IF(Tbl.Kosten[[#This Row],[WPnr.]]=CX$7,Tbl.Kosten[[#This Row],[Totaal kosten]],"")</f>
        <v/>
      </c>
      <c r="CY55" s="148" t="str">
        <f>IF(Tbl.Kosten[[#This Row],[WPnr.]]=CY$7,Tbl.Kosten[[#This Row],[Totaal kosten]],"")</f>
        <v/>
      </c>
      <c r="CZ55" s="148" t="str">
        <f>IF(Tbl.Kosten[[#This Row],[WPnr.]]=CZ$7,Tbl.Kosten[[#This Row],[Totaal kosten]],"")</f>
        <v/>
      </c>
      <c r="DA55" s="148" t="str">
        <f>IF(Tbl.Kosten[[#This Row],[WPnr.]]=DA$7,Tbl.Kosten[[#This Row],[Totaal kosten]],"")</f>
        <v/>
      </c>
      <c r="DB55" s="148" t="str">
        <f>IF(Tbl.Kosten[[#This Row],[WPnr.]]=DB$7,Tbl.Kosten[[#This Row],[Totaal kosten]],"")</f>
        <v/>
      </c>
      <c r="DC55" s="148" t="str">
        <f>IF(Tbl.Kosten[[#This Row],[WPnr.]]=DC$7,Tbl.Kosten[[#This Row],[Totaal kosten]],"")</f>
        <v/>
      </c>
      <c r="DD55" s="148" t="str">
        <f>IF(Tbl.Kosten[[#This Row],[WPnr.]]=DD$7,Tbl.Kosten[[#This Row],[Totaal kosten]],"")</f>
        <v/>
      </c>
      <c r="DE55" s="148" t="str">
        <f>IF(Tbl.Kosten[[#This Row],[WPnr.]]=DE$7,Tbl.Kosten[[#This Row],[Totaal kosten]],"")</f>
        <v/>
      </c>
      <c r="DF55" s="148" t="str">
        <f>IF(Tbl.Kosten[[#This Row],[WPnr.]]=DF$7,Tbl.Kosten[[#This Row],[Totaal kosten]],"")</f>
        <v/>
      </c>
      <c r="DG55" s="148" t="str">
        <f>IF(Tbl.Kosten[[#This Row],[WPnr.]]=DG$7,Tbl.Kosten[[#This Row],[Totaal kosten]],"")</f>
        <v/>
      </c>
      <c r="DH55" s="148" t="str">
        <f>IF(Tbl.Kosten[[#This Row],[WPnr.]]=DH$7,Tbl.Kosten[[#This Row],[Totaal kosten]],"")</f>
        <v/>
      </c>
      <c r="DI55" s="148" t="str">
        <f>IF(Tbl.Kosten[[#This Row],[WPnr.]]=DI$7,Tbl.Kosten[[#This Row],[Totaal kosten]],"")</f>
        <v/>
      </c>
      <c r="DJ55" s="148" t="str">
        <f>IF(Tbl.Kosten[[#This Row],[WPnr.]]=DJ$7,Tbl.Kosten[[#This Row],[Totaal kosten]],"")</f>
        <v/>
      </c>
      <c r="DK55" s="148" t="str">
        <f>IF(Tbl.Kosten[[#This Row],[WPnr.]]=DK$7,Tbl.Kosten[[#This Row],[Totaal kosten]],"")</f>
        <v/>
      </c>
      <c r="DL55" s="148" t="str">
        <f>IF(Tbl.Kosten[[#This Row],[WPnr.]]=DL$7,Tbl.Kosten[[#This Row],[Totaal kosten]],"")</f>
        <v/>
      </c>
      <c r="DM55" s="148" t="str">
        <f>IF(Tbl.Kosten[[#This Row],[WPnr.]]=DM$7,Tbl.Kosten[[#This Row],[Totaal kosten]],"")</f>
        <v/>
      </c>
      <c r="DN55" s="148" t="str">
        <f>IF(Tbl.Kosten[[#This Row],[WPnr.]]=DN$7,Tbl.Kosten[[#This Row],[Totaal kosten]],"")</f>
        <v/>
      </c>
      <c r="DO55" s="148" t="str">
        <f>IF(Tbl.Kosten[[#This Row],[WPnr.]]=DO$7,Tbl.Kosten[[#This Row],[Totaal kosten]],"")</f>
        <v/>
      </c>
      <c r="DP55" s="148" t="str">
        <f>IF(Tbl.Kosten[[#This Row],[WPnr.]]=DP$7,Tbl.Kosten[[#This Row],[Totaal kosten]],"")</f>
        <v/>
      </c>
      <c r="DQ55" s="148" t="str">
        <f>IF(Tbl.Kosten[[#This Row],[WPnr.]]=DQ$7,Tbl.Kosten[[#This Row],[Totaal kosten]],"")</f>
        <v/>
      </c>
      <c r="DR55" s="148" t="str">
        <f>IF(Tbl.Kosten[[#This Row],[WPnr.]]=DR$7,Tbl.Kosten[[#This Row],[Totaal kosten]],"")</f>
        <v/>
      </c>
      <c r="DS55" s="148" t="str">
        <f>IF(Tbl.Kosten[[#This Row],[WPnr.]]=DS$7,Tbl.Kosten[[#This Row],[Totaal kosten]],"")</f>
        <v/>
      </c>
      <c r="DT55" s="148" t="str">
        <f>IF(Tbl.Kosten[[#This Row],[WPnr.]]=DT$7,Tbl.Kosten[[#This Row],[Totaal kosten]],"")</f>
        <v/>
      </c>
      <c r="DU55" s="148" t="str">
        <f>IF(Tbl.Kosten[[#This Row],[WPnr.]]=DU$7,Tbl.Kosten[[#This Row],[Totaal kosten]],"")</f>
        <v/>
      </c>
      <c r="DV55" s="148" t="str">
        <f>IF(Tbl.Kosten[[#This Row],[WPnr.]]=DV$7,Tbl.Kosten[[#This Row],[Totaal kosten]],"")</f>
        <v/>
      </c>
      <c r="DW55" s="150" t="str">
        <f>IFERROR(_xlfn.XLOOKUP(Tbl.Kosten[[#This Row],[Kostensoort]],Tbl.Kostensoorten[Kostensoorten],Tbl.Kostensoorten[KSnr.],"",0,1),"")</f>
        <v/>
      </c>
      <c r="DX55" s="150" t="str">
        <f>IF(Tbl.Kosten[[#This Row],[KSnr.]]=DX$7,Tbl.Kosten[[#This Row],[Totaal kosten]],"")</f>
        <v/>
      </c>
      <c r="DY55" s="150" t="str">
        <f>IF(Tbl.Kosten[[#This Row],[KSnr.]]=DY$7,Tbl.Kosten[[#This Row],[Totaal kosten]],"")</f>
        <v/>
      </c>
      <c r="DZ55" s="150" t="str">
        <f>IF(Tbl.Kosten[[#This Row],[KSnr.]]=DZ$7,Tbl.Kosten[[#This Row],[Totaal kosten]],"")</f>
        <v/>
      </c>
      <c r="EA55" s="150" t="str">
        <f>IF(Tbl.Kosten[[#This Row],[KSnr.]]=EA$7,Tbl.Kosten[[#This Row],[Totaal kosten]],"")</f>
        <v/>
      </c>
      <c r="EB55" s="150" t="str">
        <f>IF(Tbl.Kosten[[#This Row],[KSnr.]]=EB$7,Tbl.Kosten[[#This Row],[Totaal kosten]],"")</f>
        <v/>
      </c>
      <c r="EC55" s="150" t="str">
        <f>IF(Tbl.Kosten[[#This Row],[KSnr.]]=EC$7,Tbl.Kosten[[#This Row],[Totaal kosten]],"")</f>
        <v/>
      </c>
      <c r="ED55" s="150" t="str">
        <f>IF(Tbl.Kosten[[#This Row],[KSnr.]]=ED$7,Tbl.Kosten[[#This Row],[Totaal kosten]],"")</f>
        <v/>
      </c>
      <c r="EE55" s="150" t="str">
        <f>IF(Tbl.Kosten[[#This Row],[KSnr.]]=EE$7,Tbl.Kosten[[#This Row],[Totaal kosten]],"")</f>
        <v/>
      </c>
      <c r="EF55" s="150" t="str">
        <f>IF(Tbl.Kosten[[#This Row],[KSnr.]]=EF$7,Tbl.Kosten[[#This Row],[Totaal kosten]],"")</f>
        <v/>
      </c>
      <c r="EG55" s="150" t="str">
        <f>IF(Tbl.Kosten[[#This Row],[KSnr.]]=EG$7,Tbl.Kosten[[#This Row],[Totaal kosten]],"")</f>
        <v/>
      </c>
      <c r="EH55" s="150" t="str">
        <f>IF(Tbl.Kosten[[#This Row],[KSnr.]]=EH$7,Tbl.Kosten[[#This Row],[Totaal kosten]],"")</f>
        <v/>
      </c>
      <c r="EI55" s="150" t="str">
        <f>IF(Tbl.Kosten[[#This Row],[KSnr.]]=EI$7,Tbl.Kosten[[#This Row],[Totaal kosten]],"")</f>
        <v/>
      </c>
      <c r="EJ55" s="150" t="str">
        <f>IF(Tbl.Kosten[[#This Row],[KSnr.]]=EJ$7,Tbl.Kosten[[#This Row],[Totaal kosten]],"")</f>
        <v/>
      </c>
      <c r="EK55" s="150" t="str">
        <f>IF(Tbl.Kosten[[#This Row],[KSnr.]]=EK$7,Tbl.Kosten[[#This Row],[Totaal kosten]],"")</f>
        <v/>
      </c>
      <c r="EL55" s="150" t="str">
        <f>IF(Tbl.Kosten[[#This Row],[KSnr.]]=EL$7,Tbl.Kosten[[#This Row],[Totaal kosten]],"")</f>
        <v/>
      </c>
      <c r="EM55" s="150" t="str">
        <f>IF(Tbl.Kosten[[#This Row],[KSnr.]]=EM$7,Tbl.Kosten[[#This Row],[Totaal kosten]],"")</f>
        <v/>
      </c>
      <c r="EN55" s="150" t="str">
        <f>IF(Tbl.Kosten[[#This Row],[KSnr.]]=EN$7,Tbl.Kosten[[#This Row],[Totaal kosten]],"")</f>
        <v/>
      </c>
      <c r="EO55" s="150" t="str">
        <f>IF(Tbl.Kosten[[#This Row],[KSnr.]]=EO$7,Tbl.Kosten[[#This Row],[Totaal kosten]],"")</f>
        <v/>
      </c>
      <c r="EP55" s="150" t="str">
        <f>IF(Tbl.Kosten[[#This Row],[KSnr.]]=EP$7,Tbl.Kosten[[#This Row],[Totaal kosten]],"")</f>
        <v/>
      </c>
      <c r="EQ55" s="150" t="str">
        <f>IF(Tbl.Kosten[[#This Row],[KSnr.]]=EQ$7,Tbl.Kosten[[#This Row],[Totaal kosten]],"")</f>
        <v/>
      </c>
      <c r="ER55" s="144" t="str">
        <f>IFERROR(_xlfn.XLOOKUP(Tbl.Kosten[[#This Row],[Subsidieactiviteit]],Tbl.Subsidiehoogte[Subsidieactiviteit],Tbl.Subsidiehoogte[SAnr.],"",0,1),"")</f>
        <v/>
      </c>
      <c r="ES55" s="150" t="str">
        <f>IF(Tbl.Kosten[[#This Row],[Sanr.]]=ES$7,Tbl.Kosten[[#This Row],[Totaal kosten]],"")</f>
        <v/>
      </c>
      <c r="ET55" s="150" t="str">
        <f>IF(Tbl.Kosten[[#This Row],[Sanr.]]=ET$7,Tbl.Kosten[[#This Row],[Totaal kosten]],"")</f>
        <v/>
      </c>
      <c r="EU55" s="150" t="str">
        <f>IF(Tbl.Kosten[[#This Row],[Sanr.]]=EU$7,Tbl.Kosten[[#This Row],[Totaal kosten]],"")</f>
        <v/>
      </c>
      <c r="EV55" s="150" t="str">
        <f>IF(Tbl.Kosten[[#This Row],[Sanr.]]=EV$7,Tbl.Kosten[[#This Row],[Totaal kosten]],"")</f>
        <v/>
      </c>
      <c r="EW55" s="150" t="str">
        <f>IF(Tbl.Kosten[[#This Row],[Sanr.]]=EW$7,Tbl.Kosten[[#This Row],[Totaal kosten]],"")</f>
        <v/>
      </c>
      <c r="EX55" s="150" t="str">
        <f>IF(Tbl.Kosten[[#This Row],[Sanr.]]=EX$7,Tbl.Kosten[[#This Row],[Totaal kosten]],"")</f>
        <v/>
      </c>
      <c r="EY55" s="150" t="str">
        <f>IF(Tbl.Kosten[[#This Row],[Sanr.]]=EY$7,Tbl.Kosten[[#This Row],[Totaal kosten]],"")</f>
        <v/>
      </c>
      <c r="EZ55" s="150" t="str">
        <f>IF(Tbl.Kosten[[#This Row],[Sanr.]]=EZ$7,Tbl.Kosten[[#This Row],[Totaal kosten]],"")</f>
        <v/>
      </c>
      <c r="FA55" s="150" t="str">
        <f>IF(Tbl.Kosten[[#This Row],[Sanr.]]=FA$7,Tbl.Kosten[[#This Row],[Totaal kosten]],"")</f>
        <v/>
      </c>
      <c r="FB55" s="150" t="str">
        <f>IF(Tbl.Kosten[[#This Row],[Sanr.]]=FB$7,Tbl.Kosten[[#This Row],[Totaal kosten]],"")</f>
        <v/>
      </c>
      <c r="FC55" s="150" t="str">
        <f>IF(Tbl.Kosten[[#This Row],[Sanr.]]=FC$7,Tbl.Kosten[[#This Row],[Totaal kosten]],"")</f>
        <v/>
      </c>
      <c r="FD55" s="150" t="str">
        <f>IF(Tbl.Kosten[[#This Row],[Sanr.]]=FD$7,Tbl.Kosten[[#This Row],[Totaal kosten]],"")</f>
        <v/>
      </c>
      <c r="FE55" s="150" t="str">
        <f>IF(Tbl.Kosten[[#This Row],[Sanr.]]=FE$7,Tbl.Kosten[[#This Row],[Totaal kosten]],"")</f>
        <v/>
      </c>
      <c r="FF55" s="150" t="str">
        <f>IF(Tbl.Kosten[[#This Row],[Sanr.]]=FF$7,Tbl.Kosten[[#This Row],[Totaal kosten]],"")</f>
        <v/>
      </c>
      <c r="FG55" s="150" t="str">
        <f>IF(Tbl.Kosten[[#This Row],[Sanr.]]=FG$7,Tbl.Kosten[[#This Row],[Totaal kosten]],"")</f>
        <v/>
      </c>
      <c r="FH55" s="150" t="str">
        <f>IF(Tbl.Kosten[[#This Row],[Sanr.]]=FH$7,Tbl.Kosten[[#This Row],[Totaal kosten]],"")</f>
        <v/>
      </c>
      <c r="FI55" s="150" t="str">
        <f>IF(Tbl.Kosten[[#This Row],[Sanr.]]=FI$7,Tbl.Kosten[[#This Row],[Totaal kosten]],"")</f>
        <v/>
      </c>
      <c r="FJ55" s="150" t="str">
        <f>IF(Tbl.Kosten[[#This Row],[Sanr.]]=FJ$7,Tbl.Kosten[[#This Row],[Totaal kosten]],"")</f>
        <v/>
      </c>
      <c r="FK55" s="150" t="str">
        <f>IF(Tbl.Kosten[[#This Row],[Sanr.]]=FK$7,Tbl.Kosten[[#This Row],[Totaal kosten]],"")</f>
        <v/>
      </c>
      <c r="FL55" s="150" t="str">
        <f>IF(Tbl.Kosten[[#This Row],[Sanr.]]=FL$7,Tbl.Kosten[[#This Row],[Totaal kosten]],"")</f>
        <v/>
      </c>
      <c r="FM55" s="150" t="str">
        <f>IF(Tbl.Kosten[[#This Row],[Sanr.]]=FM$7,Tbl.Kosten[[#This Row],[Totaal kosten]],"")</f>
        <v/>
      </c>
      <c r="FN55" s="150" t="str">
        <f>IF(Tbl.Kosten[[#This Row],[Sanr.]]=FN$7,Tbl.Kosten[[#This Row],[Totaal kosten]],"")</f>
        <v/>
      </c>
      <c r="FO55" s="150" t="str">
        <f>IF(Tbl.Kosten[[#This Row],[Sanr.]]=FO$7,Tbl.Kosten[[#This Row],[Totaal kosten]],"")</f>
        <v/>
      </c>
      <c r="FP55" s="150" t="str">
        <f>IF(Tbl.Kosten[[#This Row],[Sanr.]]=FP$7,Tbl.Kosten[[#This Row],[Totaal kosten]],"")</f>
        <v/>
      </c>
      <c r="FQ55" s="150" t="str">
        <f>IF(Tbl.Kosten[[#This Row],[Sanr.]]=FQ$7,Tbl.Kosten[[#This Row],[Totaal kosten]],"")</f>
        <v/>
      </c>
      <c r="FR55" s="150" t="str">
        <f>IF(Tbl.Kosten[[#This Row],[Sanr.]]=FR$7,Tbl.Kosten[[#This Row],[Totaal kosten]],"")</f>
        <v/>
      </c>
      <c r="FS55" s="150" t="str">
        <f>IF(Tbl.Kosten[[#This Row],[Sanr.]]=FS$7,Tbl.Kosten[[#This Row],[Totaal kosten]],"")</f>
        <v/>
      </c>
      <c r="FT55" s="150" t="str">
        <f>IF(Tbl.Kosten[[#This Row],[Sanr.]]=FT$7,Tbl.Kosten[[#This Row],[Totaal kosten]],"")</f>
        <v/>
      </c>
      <c r="FU55" s="150" t="str">
        <f>IF(Tbl.Kosten[[#This Row],[Sanr.]]=FU$7,Tbl.Kosten[[#This Row],[Totaal kosten]],"")</f>
        <v/>
      </c>
      <c r="FV55" s="150" t="str">
        <f>IF(Tbl.Kosten[[#This Row],[Sanr.]]=FV$7,Tbl.Kosten[[#This Row],[Totaal kosten]],"")</f>
        <v/>
      </c>
      <c r="FW55" s="150" t="str">
        <f>IFERROR(_xlfn.XLOOKUP(Tbl.Kosten[[#This Row],[Activiteitencode]],Tbl.Activiteiten[Activiteitcode],Tbl.Activiteiten[Anr.],"",0,1),"")</f>
        <v/>
      </c>
      <c r="FX55" s="169" t="str">
        <f>_xlfn.CONCAT(Tbl.Kosten[[#This Row],[Pnr.]],Tbl.Kosten[[#This Row],[Sanr.]])</f>
        <v>P1</v>
      </c>
      <c r="FY55" s="150">
        <f>Tbl.Kosten[[#This Row],[Totaal kosten]]-Tbl.Kosten[[#This Row],[Subsidie]]</f>
        <v>0</v>
      </c>
      <c r="FZ55" s="150">
        <f>IF(Tbl.Kosten[[#This Row],[Pnr.]]=FZ$7,Tbl.Kosten[[#This Row],[Te financieren]],"")</f>
        <v>0</v>
      </c>
      <c r="GA55" s="150" t="str">
        <f>IF(Tbl.Kosten[[#This Row],[Pnr.]]=GA$7,Tbl.Kosten[[#This Row],[Te financieren]],"")</f>
        <v/>
      </c>
      <c r="GB55" s="150" t="str">
        <f>IF(Tbl.Kosten[[#This Row],[Pnr.]]=GB$7,Tbl.Kosten[[#This Row],[Te financieren]],"")</f>
        <v/>
      </c>
      <c r="GC55" s="150" t="str">
        <f>IF(Tbl.Kosten[[#This Row],[Pnr.]]=GC$7,Tbl.Kosten[[#This Row],[Te financieren]],"")</f>
        <v/>
      </c>
      <c r="GD55" s="150" t="str">
        <f>IF(Tbl.Kosten[[#This Row],[Pnr.]]=GD$7,Tbl.Kosten[[#This Row],[Te financieren]],"")</f>
        <v/>
      </c>
      <c r="GE55" s="150" t="str">
        <f>IF(Tbl.Kosten[[#This Row],[Pnr.]]=GE$7,Tbl.Kosten[[#This Row],[Te financieren]],"")</f>
        <v/>
      </c>
      <c r="GF55" s="150" t="str">
        <f>IF(Tbl.Kosten[[#This Row],[Pnr.]]=GF$7,Tbl.Kosten[[#This Row],[Te financieren]],"")</f>
        <v/>
      </c>
      <c r="GG55" s="150" t="str">
        <f>IF(Tbl.Kosten[[#This Row],[Pnr.]]=GG$7,Tbl.Kosten[[#This Row],[Te financieren]],"")</f>
        <v/>
      </c>
      <c r="GH55" s="150" t="str">
        <f>IF(Tbl.Kosten[[#This Row],[Pnr.]]=GH$7,Tbl.Kosten[[#This Row],[Te financieren]],"")</f>
        <v/>
      </c>
      <c r="GI55" s="150" t="str">
        <f>IF(Tbl.Kosten[[#This Row],[Pnr.]]=GI$7,Tbl.Kosten[[#This Row],[Te financieren]],"")</f>
        <v/>
      </c>
      <c r="GJ55" s="150" t="str">
        <f>IF(Tbl.Kosten[[#This Row],[Pnr.]]=GJ$7,Tbl.Kosten[[#This Row],[Te financieren]],"")</f>
        <v/>
      </c>
      <c r="GK55" s="150" t="str">
        <f>IF(Tbl.Kosten[[#This Row],[Pnr.]]=GK$7,Tbl.Kosten[[#This Row],[Te financieren]],"")</f>
        <v/>
      </c>
      <c r="GL55" s="150" t="str">
        <f>IF(Tbl.Kosten[[#This Row],[Pnr.]]=GL$7,Tbl.Kosten[[#This Row],[Te financieren]],"")</f>
        <v/>
      </c>
      <c r="GM55" s="150" t="str">
        <f>IF(Tbl.Kosten[[#This Row],[Pnr.]]=GM$7,Tbl.Kosten[[#This Row],[Te financieren]],"")</f>
        <v/>
      </c>
      <c r="GN55" s="150" t="str">
        <f>IF(Tbl.Kosten[[#This Row],[Pnr.]]=GN$7,Tbl.Kosten[[#This Row],[Te financieren]],"")</f>
        <v/>
      </c>
      <c r="GO55" s="150" t="str">
        <f>IF(Tbl.Kosten[[#This Row],[Pnr.]]=GO$7,Tbl.Kosten[[#This Row],[Te financieren]],"")</f>
        <v/>
      </c>
      <c r="GP55" s="150" t="str">
        <f>IF(Tbl.Kosten[[#This Row],[Pnr.]]=GP$7,Tbl.Kosten[[#This Row],[Te financieren]],"")</f>
        <v/>
      </c>
      <c r="GQ55" s="150" t="str">
        <f>IF(Tbl.Kosten[[#This Row],[Pnr.]]=GQ$7,Tbl.Kosten[[#This Row],[Te financieren]],"")</f>
        <v/>
      </c>
      <c r="GR55" s="150" t="str">
        <f>IF(Tbl.Kosten[[#This Row],[Pnr.]]=GR$7,Tbl.Kosten[[#This Row],[Te financieren]],"")</f>
        <v/>
      </c>
      <c r="GS55" s="150" t="str">
        <f>IF(Tbl.Kosten[[#This Row],[Pnr.]]=GS$7,Tbl.Kosten[[#This Row],[Te financieren]],"")</f>
        <v/>
      </c>
      <c r="GT55" s="150" t="str">
        <f>IF(Tbl.Kosten[[#This Row],[Pnr.]]=GT$7,Tbl.Kosten[[#This Row],[Te financieren]],"")</f>
        <v/>
      </c>
      <c r="GU55" s="150" t="str">
        <f>IF(Tbl.Kosten[[#This Row],[Pnr.]]=GU$7,Tbl.Kosten[[#This Row],[Te financieren]],"")</f>
        <v/>
      </c>
      <c r="GV55" s="150" t="str">
        <f>IF(Tbl.Kosten[[#This Row],[Pnr.]]=GV$7,Tbl.Kosten[[#This Row],[Te financieren]],"")</f>
        <v/>
      </c>
      <c r="GW55" s="150" t="str">
        <f>IF(Tbl.Kosten[[#This Row],[Pnr.]]=GW$7,Tbl.Kosten[[#This Row],[Te financieren]],"")</f>
        <v/>
      </c>
      <c r="GX55" s="150" t="str">
        <f>IF(Tbl.Kosten[[#This Row],[Pnr.]]=GX$7,Tbl.Kosten[[#This Row],[Te financieren]],"")</f>
        <v/>
      </c>
      <c r="GY55" s="150" t="str">
        <f>IF(Tbl.Kosten[[#This Row],[Pnr.]]=GY$7,Tbl.Kosten[[#This Row],[Te financieren]],"")</f>
        <v/>
      </c>
      <c r="GZ55" s="150" t="str">
        <f>IF(Tbl.Kosten[[#This Row],[Pnr.]]=GZ$7,Tbl.Kosten[[#This Row],[Te financieren]],"")</f>
        <v/>
      </c>
      <c r="HA55" s="150" t="str">
        <f>IF(Tbl.Kosten[[#This Row],[Pnr.]]=HA$7,Tbl.Kosten[[#This Row],[Te financieren]],"")</f>
        <v/>
      </c>
      <c r="HB55" s="150" t="str">
        <f>IF(Tbl.Kosten[[#This Row],[Pnr.]]=HB$7,Tbl.Kosten[[#This Row],[Te financieren]],"")</f>
        <v/>
      </c>
      <c r="HC55" s="150" t="str">
        <f>IF(Tbl.Kosten[[#This Row],[Pnr.]]=HC$7,Tbl.Kosten[[#This Row],[Te financieren]],"")</f>
        <v/>
      </c>
      <c r="HD55" s="150" t="str">
        <f>IF(Tbl.Kosten[[#This Row],[Pnr.]]=HD$7,Tbl.Kosten[[#This Row],[Te financieren]],"")</f>
        <v/>
      </c>
      <c r="HE55" s="150" t="str">
        <f>IF(Tbl.Kosten[[#This Row],[Pnr.]]=HE$7,Tbl.Kosten[[#This Row],[Te financieren]],"")</f>
        <v/>
      </c>
      <c r="HF55" s="150" t="str">
        <f>IF(Tbl.Kosten[[#This Row],[Pnr.]]=HF$7,Tbl.Kosten[[#This Row],[Te financieren]],"")</f>
        <v/>
      </c>
      <c r="HG55" s="150" t="str">
        <f>IF(Tbl.Kosten[[#This Row],[Pnr.]]=HG$7,Tbl.Kosten[[#This Row],[Te financieren]],"")</f>
        <v/>
      </c>
      <c r="HH55" s="150" t="str">
        <f>IF(Tbl.Kosten[[#This Row],[Pnr.]]=HH$7,Tbl.Kosten[[#This Row],[Te financieren]],"")</f>
        <v/>
      </c>
      <c r="HI55" s="150" t="str">
        <f>IF(Tbl.Kosten[[#This Row],[Pnr.]]=HI$7,Tbl.Kosten[[#This Row],[Te financieren]],"")</f>
        <v/>
      </c>
      <c r="HJ55" s="150" t="str">
        <f>IF(Tbl.Kosten[[#This Row],[Pnr.]]=HJ$7,Tbl.Kosten[[#This Row],[Te financieren]],"")</f>
        <v/>
      </c>
      <c r="HK55" s="150" t="str">
        <f>IF(Tbl.Kosten[[#This Row],[Pnr.]]=HK$7,Tbl.Kosten[[#This Row],[Te financieren]],"")</f>
        <v/>
      </c>
      <c r="HL55" s="150" t="str">
        <f>IF(Tbl.Kosten[[#This Row],[Pnr.]]=HL$7,Tbl.Kosten[[#This Row],[Te financieren]],"")</f>
        <v/>
      </c>
      <c r="HM55" s="150" t="str">
        <f>IF(Tbl.Kosten[[#This Row],[Pnr.]]=HM$7,Tbl.Kosten[[#This Row],[Te financieren]],"")</f>
        <v/>
      </c>
      <c r="HN55" s="150" t="str">
        <f>IF(Tbl.Kosten[[#This Row],[Pnr.]]=HN$7,Tbl.Kosten[[#This Row],[Te financieren]],"")</f>
        <v/>
      </c>
      <c r="HO55" s="150" t="str">
        <f>IF(Tbl.Kosten[[#This Row],[Pnr.]]=HO$7,Tbl.Kosten[[#This Row],[Te financieren]],"")</f>
        <v/>
      </c>
      <c r="HP55" s="150" t="str">
        <f>IF(Tbl.Kosten[[#This Row],[Pnr.]]=HP$7,Tbl.Kosten[[#This Row],[Te financieren]],"")</f>
        <v/>
      </c>
      <c r="HQ55" s="150" t="str">
        <f>IF(Tbl.Kosten[[#This Row],[Pnr.]]=HQ$7,Tbl.Kosten[[#This Row],[Te financieren]],"")</f>
        <v/>
      </c>
      <c r="HR55" s="150" t="str">
        <f>IF(Tbl.Kosten[[#This Row],[Pnr.]]=HR$7,Tbl.Kosten[[#This Row],[Te financieren]],"")</f>
        <v/>
      </c>
      <c r="HS55" s="150" t="str">
        <f>IF(Tbl.Kosten[[#This Row],[Pnr.]]=HS$7,Tbl.Kosten[[#This Row],[Te financieren]],"")</f>
        <v/>
      </c>
      <c r="HT55" s="150" t="str">
        <f>IF(Tbl.Kosten[[#This Row],[Pnr.]]=HT$7,Tbl.Kosten[[#This Row],[Te financieren]],"")</f>
        <v/>
      </c>
      <c r="HU55" s="150" t="str">
        <f>IF(Tbl.Kosten[[#This Row],[Pnr.]]=HU$7,Tbl.Kosten[[#This Row],[Te financieren]],"")</f>
        <v/>
      </c>
      <c r="HV55" s="150" t="str">
        <f>IF(Tbl.Kosten[[#This Row],[Pnr.]]=HV$7,Tbl.Kosten[[#This Row],[Te financieren]],"")</f>
        <v/>
      </c>
      <c r="HW55" s="150" t="str">
        <f>IF(Tbl.Kosten[[#This Row],[Pnr.]]=HW$7,Tbl.Kosten[[#This Row],[Te financieren]],"")</f>
        <v/>
      </c>
    </row>
    <row r="56" spans="2:231" x14ac:dyDescent="0.3">
      <c r="B56" s="134"/>
      <c r="C56" s="137"/>
      <c r="D56" s="136"/>
      <c r="E56" s="261"/>
      <c r="F56" s="135"/>
      <c r="G56" s="11" t="str">
        <f>IF(Tbl.Kosten[[#This Row],[Medewerker e/o 
functie]]&lt;&gt;"",_xlfn.XLOOKUP(Tbl.Kosten[[#This Row],[Medewerker e/o 
functie]],Tbl.Uurtarief[Medewerker en/of functie],Tbl.Uurtarief[Uurtarief],"",0,1),"")</f>
        <v/>
      </c>
      <c r="H56" s="121">
        <f>IFERROR(Tbl.Kosten[[#This Row],[Uren]]*Tbl.Kosten[[#This Row],[Uurtarief]],0)</f>
        <v>0</v>
      </c>
      <c r="I56" s="119" t="str">
        <f>IF(Tbl.Kosten[[#This Row],[Subtotaal uren]]&lt;&gt;0,_xlfn.XLOOKUP(Tbl.Kosten[[#This Row],[Medewerker e/o 
functie]],Tbl.Uurtarief[Medewerker en/of functie],Tbl.Uurtarief[Kostensoort arbeid],"",0,1),"")</f>
        <v/>
      </c>
      <c r="J56" s="137"/>
      <c r="K56" s="135"/>
      <c r="L56" s="139" t="str">
        <f>IF(Tbl.Kosten[[#This Row],[Activum]]&lt;&gt;"",_xlfn.XLOOKUP(Tbl.Kosten[[#This Row],[Activum]],Tbl.Afschrijvingskosten[Activum],Tbl.Afschrijvingskosten[Tarief per afschrijvings-eenheid],"",0,1),"")</f>
        <v/>
      </c>
      <c r="M56" s="122">
        <f>IFERROR(Tbl.Kosten[[#This Row],[Een-
heden]]*Tbl.Kosten[[#This Row],[Afschrijvings-
tarief]],0)</f>
        <v>0</v>
      </c>
      <c r="N56" s="122" t="str">
        <f>IF(Tbl.Kosten[[#This Row],[Subtotaal afschrijving]]&lt;&gt;0,Lijsten!$A$7,"")</f>
        <v/>
      </c>
      <c r="O56" s="140"/>
      <c r="P56" s="135"/>
      <c r="Q56" s="138"/>
      <c r="R56" s="122">
        <f>IFERROR(Tbl.Kosten[[#This Row],[Aantal]]*Tbl.Kosten[[#This Row],[Tarief]],0)</f>
        <v>0</v>
      </c>
      <c r="S56" s="8">
        <f>IFERROR(Tbl.Kosten[[#This Row],[Subtotaal overige kosten]]+Tbl.Kosten[[#This Row],[Subtotaal uren]]+Tbl.Kosten[[#This Row],[Subtotaal afschrijving]],0)</f>
        <v>0</v>
      </c>
      <c r="T56" s="8">
        <f>IFERROR(Tbl.Kosten[[#This Row],[Totaal kosten]]*Tbl.Kosten[[#This Row],[Subsidie%]],0)</f>
        <v>0</v>
      </c>
      <c r="U56" s="4" t="str" cm="1">
        <f t="array" ref="U56">IFERROR(_xlfn.IFS(Tbl.Kosten[[#This Row],[Subtotaal uren]]&lt;&gt;0,Tbl.Kosten[[#This Row],[Kostensoort arbeid]],Tbl.Kosten[[#This Row],[Subtotaal afschrijving]]&lt;&gt;0,Tbl.Kosten[[#This Row],[Kostensoort afschrijving]],Tbl.Kosten[[#This Row],[Subtotaal overige kosten]]&lt;&gt;0,Tbl.Kosten[[#This Row],[Kostensoort overig]]),"")</f>
        <v/>
      </c>
      <c r="V56" s="4" t="str">
        <f>IFERROR(_xlfn.XLOOKUP(Tbl.Kosten[[#This Row],[Activiteitencode]],Tbl.Activiteiten[Activiteitcode],Tbl.Activiteiten[Werkpakketcode],"",0,1),"")</f>
        <v/>
      </c>
      <c r="W56" s="4" t="str">
        <f>IFERROR(_xlfn.XLOOKUP(Tbl.Kosten[[#This Row],[Werkpakketcode]],Tbl.Werkpakketten[Werkpakketcode],Tbl.Werkpakketten[Subsidiabele activiteit],"",0,1),"")</f>
        <v/>
      </c>
      <c r="X56" s="12">
        <f>IFERROR(_xlfn.XLOOKUP(Tbl.Kosten[[#This Row],[Sanr.]],Tbl.Subsidiehoogte[SAnr.],Tbl.Subsidiehoogte[Sub. Percentage],0,0,1),0)</f>
        <v>0</v>
      </c>
      <c r="Y56" s="144" t="str">
        <f>IFERROR(_xlfn.XLOOKUP(Tbl.Kosten[[#This Row],[Partnercode]],Tbl.Projectpartners[Partnercode],Tbl.Projectpartners[PNr.],"",0,1),"")</f>
        <v>P1</v>
      </c>
      <c r="Z56" s="148">
        <f>IF(Tbl.Kosten[[#This Row],[Pnr.]]=Z$7,Tbl.Kosten[[#This Row],[Totaal kosten]],"")</f>
        <v>0</v>
      </c>
      <c r="AA56" s="148" t="str">
        <f>IF(Tbl.Kosten[[#This Row],[Pnr.]]=AA$7,Tbl.Kosten[[#This Row],[Totaal kosten]],"")</f>
        <v/>
      </c>
      <c r="AB56" s="148" t="str">
        <f>IF(Tbl.Kosten[[#This Row],[Pnr.]]=AB$7,Tbl.Kosten[[#This Row],[Totaal kosten]],"")</f>
        <v/>
      </c>
      <c r="AC56" s="148" t="str">
        <f>IF(Tbl.Kosten[[#This Row],[Pnr.]]=AC$7,Tbl.Kosten[[#This Row],[Totaal kosten]],"")</f>
        <v/>
      </c>
      <c r="AD56" s="148" t="str">
        <f>IF(Tbl.Kosten[[#This Row],[Pnr.]]=AD$7,Tbl.Kosten[[#This Row],[Totaal kosten]],"")</f>
        <v/>
      </c>
      <c r="AE56" s="148" t="str">
        <f>IF(Tbl.Kosten[[#This Row],[Pnr.]]=AE$7,Tbl.Kosten[[#This Row],[Totaal kosten]],"")</f>
        <v/>
      </c>
      <c r="AF56" s="148" t="str">
        <f>IF(Tbl.Kosten[[#This Row],[Pnr.]]=AF$7,Tbl.Kosten[[#This Row],[Totaal kosten]],"")</f>
        <v/>
      </c>
      <c r="AG56" s="148" t="str">
        <f>IF(Tbl.Kosten[[#This Row],[Pnr.]]=AG$7,Tbl.Kosten[[#This Row],[Totaal kosten]],"")</f>
        <v/>
      </c>
      <c r="AH56" s="148" t="str">
        <f>IF(Tbl.Kosten[[#This Row],[Pnr.]]=AH$7,Tbl.Kosten[[#This Row],[Totaal kosten]],"")</f>
        <v/>
      </c>
      <c r="AI56" s="148" t="str">
        <f>IF(Tbl.Kosten[[#This Row],[Pnr.]]=AI$7,Tbl.Kosten[[#This Row],[Totaal kosten]],"")</f>
        <v/>
      </c>
      <c r="AJ56" s="148" t="str">
        <f>IF(Tbl.Kosten[[#This Row],[Pnr.]]=AJ$7,Tbl.Kosten[[#This Row],[Totaal kosten]],"")</f>
        <v/>
      </c>
      <c r="AK56" s="148" t="str">
        <f>IF(Tbl.Kosten[[#This Row],[Pnr.]]=AK$7,Tbl.Kosten[[#This Row],[Totaal kosten]],"")</f>
        <v/>
      </c>
      <c r="AL56" s="148" t="str">
        <f>IF(Tbl.Kosten[[#This Row],[Pnr.]]=AL$7,Tbl.Kosten[[#This Row],[Totaal kosten]],"")</f>
        <v/>
      </c>
      <c r="AM56" s="148" t="str">
        <f>IF(Tbl.Kosten[[#This Row],[Pnr.]]=AM$7,Tbl.Kosten[[#This Row],[Totaal kosten]],"")</f>
        <v/>
      </c>
      <c r="AN56" s="148" t="str">
        <f>IF(Tbl.Kosten[[#This Row],[Pnr.]]=AN$7,Tbl.Kosten[[#This Row],[Totaal kosten]],"")</f>
        <v/>
      </c>
      <c r="AO56" s="148" t="str">
        <f>IF(Tbl.Kosten[[#This Row],[Pnr.]]=AO$7,Tbl.Kosten[[#This Row],[Totaal kosten]],"")</f>
        <v/>
      </c>
      <c r="AP56" s="148" t="str">
        <f>IF(Tbl.Kosten[[#This Row],[Pnr.]]=AP$7,Tbl.Kosten[[#This Row],[Totaal kosten]],"")</f>
        <v/>
      </c>
      <c r="AQ56" s="148" t="str">
        <f>IF(Tbl.Kosten[[#This Row],[Pnr.]]=AQ$7,Tbl.Kosten[[#This Row],[Totaal kosten]],"")</f>
        <v/>
      </c>
      <c r="AR56" s="148" t="str">
        <f>IF(Tbl.Kosten[[#This Row],[Pnr.]]=AR$7,Tbl.Kosten[[#This Row],[Totaal kosten]],"")</f>
        <v/>
      </c>
      <c r="AS56" s="148" t="str">
        <f>IF(Tbl.Kosten[[#This Row],[Pnr.]]=AS$7,Tbl.Kosten[[#This Row],[Totaal kosten]],"")</f>
        <v/>
      </c>
      <c r="AT56" s="148" t="str">
        <f>IF(Tbl.Kosten[[#This Row],[Pnr.]]=AT$7,Tbl.Kosten[[#This Row],[Totaal kosten]],"")</f>
        <v/>
      </c>
      <c r="AU56" s="148" t="str">
        <f>IF(Tbl.Kosten[[#This Row],[Pnr.]]=AU$7,Tbl.Kosten[[#This Row],[Totaal kosten]],"")</f>
        <v/>
      </c>
      <c r="AV56" s="148" t="str">
        <f>IF(Tbl.Kosten[[#This Row],[Pnr.]]=AV$7,Tbl.Kosten[[#This Row],[Totaal kosten]],"")</f>
        <v/>
      </c>
      <c r="AW56" s="148" t="str">
        <f>IF(Tbl.Kosten[[#This Row],[Pnr.]]=AW$7,Tbl.Kosten[[#This Row],[Totaal kosten]],"")</f>
        <v/>
      </c>
      <c r="AX56" s="148" t="str">
        <f>IF(Tbl.Kosten[[#This Row],[Pnr.]]=AX$7,Tbl.Kosten[[#This Row],[Totaal kosten]],"")</f>
        <v/>
      </c>
      <c r="AY56" s="148" t="str">
        <f>IF(Tbl.Kosten[[#This Row],[Pnr.]]=AY$7,Tbl.Kosten[[#This Row],[Totaal kosten]],"")</f>
        <v/>
      </c>
      <c r="AZ56" s="148" t="str">
        <f>IF(Tbl.Kosten[[#This Row],[Pnr.]]=AZ$7,Tbl.Kosten[[#This Row],[Totaal kosten]],"")</f>
        <v/>
      </c>
      <c r="BA56" s="148" t="str">
        <f>IF(Tbl.Kosten[[#This Row],[Pnr.]]=BA$7,Tbl.Kosten[[#This Row],[Totaal kosten]],"")</f>
        <v/>
      </c>
      <c r="BB56" s="148" t="str">
        <f>IF(Tbl.Kosten[[#This Row],[Pnr.]]=BB$7,Tbl.Kosten[[#This Row],[Totaal kosten]],"")</f>
        <v/>
      </c>
      <c r="BC56" s="148" t="str">
        <f>IF(Tbl.Kosten[[#This Row],[Pnr.]]=BC$7,Tbl.Kosten[[#This Row],[Totaal kosten]],"")</f>
        <v/>
      </c>
      <c r="BD56" s="148" t="str">
        <f>IF(Tbl.Kosten[[#This Row],[Pnr.]]=BD$7,Tbl.Kosten[[#This Row],[Totaal kosten]],"")</f>
        <v/>
      </c>
      <c r="BE56" s="148" t="str">
        <f>IF(Tbl.Kosten[[#This Row],[Pnr.]]=BE$7,Tbl.Kosten[[#This Row],[Totaal kosten]],"")</f>
        <v/>
      </c>
      <c r="BF56" s="148" t="str">
        <f>IF(Tbl.Kosten[[#This Row],[Pnr.]]=BF$7,Tbl.Kosten[[#This Row],[Totaal kosten]],"")</f>
        <v/>
      </c>
      <c r="BG56" s="148" t="str">
        <f>IF(Tbl.Kosten[[#This Row],[Pnr.]]=BG$7,Tbl.Kosten[[#This Row],[Totaal kosten]],"")</f>
        <v/>
      </c>
      <c r="BH56" s="148" t="str">
        <f>IF(Tbl.Kosten[[#This Row],[Pnr.]]=BH$7,Tbl.Kosten[[#This Row],[Totaal kosten]],"")</f>
        <v/>
      </c>
      <c r="BI56" s="148" t="str">
        <f>IF(Tbl.Kosten[[#This Row],[Pnr.]]=BI$7,Tbl.Kosten[[#This Row],[Totaal kosten]],"")</f>
        <v/>
      </c>
      <c r="BJ56" s="148" t="str">
        <f>IF(Tbl.Kosten[[#This Row],[Pnr.]]=BJ$7,Tbl.Kosten[[#This Row],[Totaal kosten]],"")</f>
        <v/>
      </c>
      <c r="BK56" s="148" t="str">
        <f>IF(Tbl.Kosten[[#This Row],[Pnr.]]=BK$7,Tbl.Kosten[[#This Row],[Totaal kosten]],"")</f>
        <v/>
      </c>
      <c r="BL56" s="148" t="str">
        <f>IF(Tbl.Kosten[[#This Row],[Pnr.]]=BL$7,Tbl.Kosten[[#This Row],[Totaal kosten]],"")</f>
        <v/>
      </c>
      <c r="BM56" s="148" t="str">
        <f>IF(Tbl.Kosten[[#This Row],[Pnr.]]=BM$7,Tbl.Kosten[[#This Row],[Totaal kosten]],"")</f>
        <v/>
      </c>
      <c r="BN56" s="148" t="str">
        <f>IF(Tbl.Kosten[[#This Row],[Pnr.]]=BN$7,Tbl.Kosten[[#This Row],[Totaal kosten]],"")</f>
        <v/>
      </c>
      <c r="BO56" s="148" t="str">
        <f>IF(Tbl.Kosten[[#This Row],[Pnr.]]=BO$7,Tbl.Kosten[[#This Row],[Totaal kosten]],"")</f>
        <v/>
      </c>
      <c r="BP56" s="148" t="str">
        <f>IF(Tbl.Kosten[[#This Row],[Pnr.]]=BP$7,Tbl.Kosten[[#This Row],[Totaal kosten]],"")</f>
        <v/>
      </c>
      <c r="BQ56" s="148" t="str">
        <f>IF(Tbl.Kosten[[#This Row],[Pnr.]]=BQ$7,Tbl.Kosten[[#This Row],[Totaal kosten]],"")</f>
        <v/>
      </c>
      <c r="BR56" s="148" t="str">
        <f>IF(Tbl.Kosten[[#This Row],[Pnr.]]=BR$7,Tbl.Kosten[[#This Row],[Totaal kosten]],"")</f>
        <v/>
      </c>
      <c r="BS56" s="148" t="str">
        <f>IF(Tbl.Kosten[[#This Row],[Pnr.]]=BS$7,Tbl.Kosten[[#This Row],[Totaal kosten]],"")</f>
        <v/>
      </c>
      <c r="BT56" s="148" t="str">
        <f>IF(Tbl.Kosten[[#This Row],[Pnr.]]=BT$7,Tbl.Kosten[[#This Row],[Totaal kosten]],"")</f>
        <v/>
      </c>
      <c r="BU56" s="148" t="str">
        <f>IF(Tbl.Kosten[[#This Row],[Pnr.]]=BU$7,Tbl.Kosten[[#This Row],[Totaal kosten]],"")</f>
        <v/>
      </c>
      <c r="BV56" s="148" t="str">
        <f>IF(Tbl.Kosten[[#This Row],[Pnr.]]=BV$7,Tbl.Kosten[[#This Row],[Totaal kosten]],"")</f>
        <v/>
      </c>
      <c r="BW56" s="148" t="str">
        <f>IF(Tbl.Kosten[[#This Row],[Pnr.]]=BW$7,Tbl.Kosten[[#This Row],[Totaal kosten]],"")</f>
        <v/>
      </c>
      <c r="BX56" s="148" t="str">
        <f>IFERROR(_xlfn.XLOOKUP(Tbl.Kosten[[#This Row],[Werkpakketcode]],Tbl.Werkpakketten[Werkpakketcode],Tbl.Werkpakketten[WPnr.],"",0,1),"")</f>
        <v/>
      </c>
      <c r="BY56" s="148" t="str">
        <f>IF(Tbl.Kosten[[#This Row],[WPnr.]]=BY$7,Tbl.Kosten[[#This Row],[Totaal kosten]],"")</f>
        <v/>
      </c>
      <c r="BZ56" s="148" t="str">
        <f>IF(Tbl.Kosten[[#This Row],[WPnr.]]=BZ$7,Tbl.Kosten[[#This Row],[Totaal kosten]],"")</f>
        <v/>
      </c>
      <c r="CA56" s="148" t="str">
        <f>IF(Tbl.Kosten[[#This Row],[WPnr.]]=CA$7,Tbl.Kosten[[#This Row],[Totaal kosten]],"")</f>
        <v/>
      </c>
      <c r="CB56" s="148" t="str">
        <f>IF(Tbl.Kosten[[#This Row],[WPnr.]]=CB$7,Tbl.Kosten[[#This Row],[Totaal kosten]],"")</f>
        <v/>
      </c>
      <c r="CC56" s="148" t="str">
        <f>IF(Tbl.Kosten[[#This Row],[WPnr.]]=CC$7,Tbl.Kosten[[#This Row],[Totaal kosten]],"")</f>
        <v/>
      </c>
      <c r="CD56" s="148" t="str">
        <f>IF(Tbl.Kosten[[#This Row],[WPnr.]]=CD$7,Tbl.Kosten[[#This Row],[Totaal kosten]],"")</f>
        <v/>
      </c>
      <c r="CE56" s="148" t="str">
        <f>IF(Tbl.Kosten[[#This Row],[WPnr.]]=CE$7,Tbl.Kosten[[#This Row],[Totaal kosten]],"")</f>
        <v/>
      </c>
      <c r="CF56" s="148" t="str">
        <f>IF(Tbl.Kosten[[#This Row],[WPnr.]]=CF$7,Tbl.Kosten[[#This Row],[Totaal kosten]],"")</f>
        <v/>
      </c>
      <c r="CG56" s="148" t="str">
        <f>IF(Tbl.Kosten[[#This Row],[WPnr.]]=CG$7,Tbl.Kosten[[#This Row],[Totaal kosten]],"")</f>
        <v/>
      </c>
      <c r="CH56" s="148" t="str">
        <f>IF(Tbl.Kosten[[#This Row],[WPnr.]]=CH$7,Tbl.Kosten[[#This Row],[Totaal kosten]],"")</f>
        <v/>
      </c>
      <c r="CI56" s="148" t="str">
        <f>IF(Tbl.Kosten[[#This Row],[WPnr.]]=CI$7,Tbl.Kosten[[#This Row],[Totaal kosten]],"")</f>
        <v/>
      </c>
      <c r="CJ56" s="148" t="str">
        <f>IF(Tbl.Kosten[[#This Row],[WPnr.]]=CJ$7,Tbl.Kosten[[#This Row],[Totaal kosten]],"")</f>
        <v/>
      </c>
      <c r="CK56" s="148" t="str">
        <f>IF(Tbl.Kosten[[#This Row],[WPnr.]]=CK$7,Tbl.Kosten[[#This Row],[Totaal kosten]],"")</f>
        <v/>
      </c>
      <c r="CL56" s="148" t="str">
        <f>IF(Tbl.Kosten[[#This Row],[WPnr.]]=CL$7,Tbl.Kosten[[#This Row],[Totaal kosten]],"")</f>
        <v/>
      </c>
      <c r="CM56" s="148" t="str">
        <f>IF(Tbl.Kosten[[#This Row],[WPnr.]]=CM$7,Tbl.Kosten[[#This Row],[Totaal kosten]],"")</f>
        <v/>
      </c>
      <c r="CN56" s="148" t="str">
        <f>IF(Tbl.Kosten[[#This Row],[WPnr.]]=CN$7,Tbl.Kosten[[#This Row],[Totaal kosten]],"")</f>
        <v/>
      </c>
      <c r="CO56" s="148" t="str">
        <f>IF(Tbl.Kosten[[#This Row],[WPnr.]]=CO$7,Tbl.Kosten[[#This Row],[Totaal kosten]],"")</f>
        <v/>
      </c>
      <c r="CP56" s="148" t="str">
        <f>IF(Tbl.Kosten[[#This Row],[WPnr.]]=CP$7,Tbl.Kosten[[#This Row],[Totaal kosten]],"")</f>
        <v/>
      </c>
      <c r="CQ56" s="148" t="str">
        <f>IF(Tbl.Kosten[[#This Row],[WPnr.]]=CQ$7,Tbl.Kosten[[#This Row],[Totaal kosten]],"")</f>
        <v/>
      </c>
      <c r="CR56" s="148" t="str">
        <f>IF(Tbl.Kosten[[#This Row],[WPnr.]]=CR$7,Tbl.Kosten[[#This Row],[Totaal kosten]],"")</f>
        <v/>
      </c>
      <c r="CS56" s="148" t="str">
        <f>IF(Tbl.Kosten[[#This Row],[WPnr.]]=CS$7,Tbl.Kosten[[#This Row],[Totaal kosten]],"")</f>
        <v/>
      </c>
      <c r="CT56" s="148" t="str">
        <f>IF(Tbl.Kosten[[#This Row],[WPnr.]]=CT$7,Tbl.Kosten[[#This Row],[Totaal kosten]],"")</f>
        <v/>
      </c>
      <c r="CU56" s="148" t="str">
        <f>IF(Tbl.Kosten[[#This Row],[WPnr.]]=CU$7,Tbl.Kosten[[#This Row],[Totaal kosten]],"")</f>
        <v/>
      </c>
      <c r="CV56" s="148" t="str">
        <f>IF(Tbl.Kosten[[#This Row],[WPnr.]]=CV$7,Tbl.Kosten[[#This Row],[Totaal kosten]],"")</f>
        <v/>
      </c>
      <c r="CW56" s="148" t="str">
        <f>IF(Tbl.Kosten[[#This Row],[WPnr.]]=CW$7,Tbl.Kosten[[#This Row],[Totaal kosten]],"")</f>
        <v/>
      </c>
      <c r="CX56" s="148" t="str">
        <f>IF(Tbl.Kosten[[#This Row],[WPnr.]]=CX$7,Tbl.Kosten[[#This Row],[Totaal kosten]],"")</f>
        <v/>
      </c>
      <c r="CY56" s="148" t="str">
        <f>IF(Tbl.Kosten[[#This Row],[WPnr.]]=CY$7,Tbl.Kosten[[#This Row],[Totaal kosten]],"")</f>
        <v/>
      </c>
      <c r="CZ56" s="148" t="str">
        <f>IF(Tbl.Kosten[[#This Row],[WPnr.]]=CZ$7,Tbl.Kosten[[#This Row],[Totaal kosten]],"")</f>
        <v/>
      </c>
      <c r="DA56" s="148" t="str">
        <f>IF(Tbl.Kosten[[#This Row],[WPnr.]]=DA$7,Tbl.Kosten[[#This Row],[Totaal kosten]],"")</f>
        <v/>
      </c>
      <c r="DB56" s="148" t="str">
        <f>IF(Tbl.Kosten[[#This Row],[WPnr.]]=DB$7,Tbl.Kosten[[#This Row],[Totaal kosten]],"")</f>
        <v/>
      </c>
      <c r="DC56" s="148" t="str">
        <f>IF(Tbl.Kosten[[#This Row],[WPnr.]]=DC$7,Tbl.Kosten[[#This Row],[Totaal kosten]],"")</f>
        <v/>
      </c>
      <c r="DD56" s="148" t="str">
        <f>IF(Tbl.Kosten[[#This Row],[WPnr.]]=DD$7,Tbl.Kosten[[#This Row],[Totaal kosten]],"")</f>
        <v/>
      </c>
      <c r="DE56" s="148" t="str">
        <f>IF(Tbl.Kosten[[#This Row],[WPnr.]]=DE$7,Tbl.Kosten[[#This Row],[Totaal kosten]],"")</f>
        <v/>
      </c>
      <c r="DF56" s="148" t="str">
        <f>IF(Tbl.Kosten[[#This Row],[WPnr.]]=DF$7,Tbl.Kosten[[#This Row],[Totaal kosten]],"")</f>
        <v/>
      </c>
      <c r="DG56" s="148" t="str">
        <f>IF(Tbl.Kosten[[#This Row],[WPnr.]]=DG$7,Tbl.Kosten[[#This Row],[Totaal kosten]],"")</f>
        <v/>
      </c>
      <c r="DH56" s="148" t="str">
        <f>IF(Tbl.Kosten[[#This Row],[WPnr.]]=DH$7,Tbl.Kosten[[#This Row],[Totaal kosten]],"")</f>
        <v/>
      </c>
      <c r="DI56" s="148" t="str">
        <f>IF(Tbl.Kosten[[#This Row],[WPnr.]]=DI$7,Tbl.Kosten[[#This Row],[Totaal kosten]],"")</f>
        <v/>
      </c>
      <c r="DJ56" s="148" t="str">
        <f>IF(Tbl.Kosten[[#This Row],[WPnr.]]=DJ$7,Tbl.Kosten[[#This Row],[Totaal kosten]],"")</f>
        <v/>
      </c>
      <c r="DK56" s="148" t="str">
        <f>IF(Tbl.Kosten[[#This Row],[WPnr.]]=DK$7,Tbl.Kosten[[#This Row],[Totaal kosten]],"")</f>
        <v/>
      </c>
      <c r="DL56" s="148" t="str">
        <f>IF(Tbl.Kosten[[#This Row],[WPnr.]]=DL$7,Tbl.Kosten[[#This Row],[Totaal kosten]],"")</f>
        <v/>
      </c>
      <c r="DM56" s="148" t="str">
        <f>IF(Tbl.Kosten[[#This Row],[WPnr.]]=DM$7,Tbl.Kosten[[#This Row],[Totaal kosten]],"")</f>
        <v/>
      </c>
      <c r="DN56" s="148" t="str">
        <f>IF(Tbl.Kosten[[#This Row],[WPnr.]]=DN$7,Tbl.Kosten[[#This Row],[Totaal kosten]],"")</f>
        <v/>
      </c>
      <c r="DO56" s="148" t="str">
        <f>IF(Tbl.Kosten[[#This Row],[WPnr.]]=DO$7,Tbl.Kosten[[#This Row],[Totaal kosten]],"")</f>
        <v/>
      </c>
      <c r="DP56" s="148" t="str">
        <f>IF(Tbl.Kosten[[#This Row],[WPnr.]]=DP$7,Tbl.Kosten[[#This Row],[Totaal kosten]],"")</f>
        <v/>
      </c>
      <c r="DQ56" s="148" t="str">
        <f>IF(Tbl.Kosten[[#This Row],[WPnr.]]=DQ$7,Tbl.Kosten[[#This Row],[Totaal kosten]],"")</f>
        <v/>
      </c>
      <c r="DR56" s="148" t="str">
        <f>IF(Tbl.Kosten[[#This Row],[WPnr.]]=DR$7,Tbl.Kosten[[#This Row],[Totaal kosten]],"")</f>
        <v/>
      </c>
      <c r="DS56" s="148" t="str">
        <f>IF(Tbl.Kosten[[#This Row],[WPnr.]]=DS$7,Tbl.Kosten[[#This Row],[Totaal kosten]],"")</f>
        <v/>
      </c>
      <c r="DT56" s="148" t="str">
        <f>IF(Tbl.Kosten[[#This Row],[WPnr.]]=DT$7,Tbl.Kosten[[#This Row],[Totaal kosten]],"")</f>
        <v/>
      </c>
      <c r="DU56" s="148" t="str">
        <f>IF(Tbl.Kosten[[#This Row],[WPnr.]]=DU$7,Tbl.Kosten[[#This Row],[Totaal kosten]],"")</f>
        <v/>
      </c>
      <c r="DV56" s="148" t="str">
        <f>IF(Tbl.Kosten[[#This Row],[WPnr.]]=DV$7,Tbl.Kosten[[#This Row],[Totaal kosten]],"")</f>
        <v/>
      </c>
      <c r="DW56" s="150" t="str">
        <f>IFERROR(_xlfn.XLOOKUP(Tbl.Kosten[[#This Row],[Kostensoort]],Tbl.Kostensoorten[Kostensoorten],Tbl.Kostensoorten[KSnr.],"",0,1),"")</f>
        <v/>
      </c>
      <c r="DX56" s="150" t="str">
        <f>IF(Tbl.Kosten[[#This Row],[KSnr.]]=DX$7,Tbl.Kosten[[#This Row],[Totaal kosten]],"")</f>
        <v/>
      </c>
      <c r="DY56" s="150" t="str">
        <f>IF(Tbl.Kosten[[#This Row],[KSnr.]]=DY$7,Tbl.Kosten[[#This Row],[Totaal kosten]],"")</f>
        <v/>
      </c>
      <c r="DZ56" s="150" t="str">
        <f>IF(Tbl.Kosten[[#This Row],[KSnr.]]=DZ$7,Tbl.Kosten[[#This Row],[Totaal kosten]],"")</f>
        <v/>
      </c>
      <c r="EA56" s="150" t="str">
        <f>IF(Tbl.Kosten[[#This Row],[KSnr.]]=EA$7,Tbl.Kosten[[#This Row],[Totaal kosten]],"")</f>
        <v/>
      </c>
      <c r="EB56" s="150" t="str">
        <f>IF(Tbl.Kosten[[#This Row],[KSnr.]]=EB$7,Tbl.Kosten[[#This Row],[Totaal kosten]],"")</f>
        <v/>
      </c>
      <c r="EC56" s="150" t="str">
        <f>IF(Tbl.Kosten[[#This Row],[KSnr.]]=EC$7,Tbl.Kosten[[#This Row],[Totaal kosten]],"")</f>
        <v/>
      </c>
      <c r="ED56" s="150" t="str">
        <f>IF(Tbl.Kosten[[#This Row],[KSnr.]]=ED$7,Tbl.Kosten[[#This Row],[Totaal kosten]],"")</f>
        <v/>
      </c>
      <c r="EE56" s="150" t="str">
        <f>IF(Tbl.Kosten[[#This Row],[KSnr.]]=EE$7,Tbl.Kosten[[#This Row],[Totaal kosten]],"")</f>
        <v/>
      </c>
      <c r="EF56" s="150" t="str">
        <f>IF(Tbl.Kosten[[#This Row],[KSnr.]]=EF$7,Tbl.Kosten[[#This Row],[Totaal kosten]],"")</f>
        <v/>
      </c>
      <c r="EG56" s="150" t="str">
        <f>IF(Tbl.Kosten[[#This Row],[KSnr.]]=EG$7,Tbl.Kosten[[#This Row],[Totaal kosten]],"")</f>
        <v/>
      </c>
      <c r="EH56" s="150" t="str">
        <f>IF(Tbl.Kosten[[#This Row],[KSnr.]]=EH$7,Tbl.Kosten[[#This Row],[Totaal kosten]],"")</f>
        <v/>
      </c>
      <c r="EI56" s="150" t="str">
        <f>IF(Tbl.Kosten[[#This Row],[KSnr.]]=EI$7,Tbl.Kosten[[#This Row],[Totaal kosten]],"")</f>
        <v/>
      </c>
      <c r="EJ56" s="150" t="str">
        <f>IF(Tbl.Kosten[[#This Row],[KSnr.]]=EJ$7,Tbl.Kosten[[#This Row],[Totaal kosten]],"")</f>
        <v/>
      </c>
      <c r="EK56" s="150" t="str">
        <f>IF(Tbl.Kosten[[#This Row],[KSnr.]]=EK$7,Tbl.Kosten[[#This Row],[Totaal kosten]],"")</f>
        <v/>
      </c>
      <c r="EL56" s="150" t="str">
        <f>IF(Tbl.Kosten[[#This Row],[KSnr.]]=EL$7,Tbl.Kosten[[#This Row],[Totaal kosten]],"")</f>
        <v/>
      </c>
      <c r="EM56" s="150" t="str">
        <f>IF(Tbl.Kosten[[#This Row],[KSnr.]]=EM$7,Tbl.Kosten[[#This Row],[Totaal kosten]],"")</f>
        <v/>
      </c>
      <c r="EN56" s="150" t="str">
        <f>IF(Tbl.Kosten[[#This Row],[KSnr.]]=EN$7,Tbl.Kosten[[#This Row],[Totaal kosten]],"")</f>
        <v/>
      </c>
      <c r="EO56" s="150" t="str">
        <f>IF(Tbl.Kosten[[#This Row],[KSnr.]]=EO$7,Tbl.Kosten[[#This Row],[Totaal kosten]],"")</f>
        <v/>
      </c>
      <c r="EP56" s="150" t="str">
        <f>IF(Tbl.Kosten[[#This Row],[KSnr.]]=EP$7,Tbl.Kosten[[#This Row],[Totaal kosten]],"")</f>
        <v/>
      </c>
      <c r="EQ56" s="150" t="str">
        <f>IF(Tbl.Kosten[[#This Row],[KSnr.]]=EQ$7,Tbl.Kosten[[#This Row],[Totaal kosten]],"")</f>
        <v/>
      </c>
      <c r="ER56" s="144" t="str">
        <f>IFERROR(_xlfn.XLOOKUP(Tbl.Kosten[[#This Row],[Subsidieactiviteit]],Tbl.Subsidiehoogte[Subsidieactiviteit],Tbl.Subsidiehoogte[SAnr.],"",0,1),"")</f>
        <v/>
      </c>
      <c r="ES56" s="150" t="str">
        <f>IF(Tbl.Kosten[[#This Row],[Sanr.]]=ES$7,Tbl.Kosten[[#This Row],[Totaal kosten]],"")</f>
        <v/>
      </c>
      <c r="ET56" s="150" t="str">
        <f>IF(Tbl.Kosten[[#This Row],[Sanr.]]=ET$7,Tbl.Kosten[[#This Row],[Totaal kosten]],"")</f>
        <v/>
      </c>
      <c r="EU56" s="150" t="str">
        <f>IF(Tbl.Kosten[[#This Row],[Sanr.]]=EU$7,Tbl.Kosten[[#This Row],[Totaal kosten]],"")</f>
        <v/>
      </c>
      <c r="EV56" s="150" t="str">
        <f>IF(Tbl.Kosten[[#This Row],[Sanr.]]=EV$7,Tbl.Kosten[[#This Row],[Totaal kosten]],"")</f>
        <v/>
      </c>
      <c r="EW56" s="150" t="str">
        <f>IF(Tbl.Kosten[[#This Row],[Sanr.]]=EW$7,Tbl.Kosten[[#This Row],[Totaal kosten]],"")</f>
        <v/>
      </c>
      <c r="EX56" s="150" t="str">
        <f>IF(Tbl.Kosten[[#This Row],[Sanr.]]=EX$7,Tbl.Kosten[[#This Row],[Totaal kosten]],"")</f>
        <v/>
      </c>
      <c r="EY56" s="150" t="str">
        <f>IF(Tbl.Kosten[[#This Row],[Sanr.]]=EY$7,Tbl.Kosten[[#This Row],[Totaal kosten]],"")</f>
        <v/>
      </c>
      <c r="EZ56" s="150" t="str">
        <f>IF(Tbl.Kosten[[#This Row],[Sanr.]]=EZ$7,Tbl.Kosten[[#This Row],[Totaal kosten]],"")</f>
        <v/>
      </c>
      <c r="FA56" s="150" t="str">
        <f>IF(Tbl.Kosten[[#This Row],[Sanr.]]=FA$7,Tbl.Kosten[[#This Row],[Totaal kosten]],"")</f>
        <v/>
      </c>
      <c r="FB56" s="150" t="str">
        <f>IF(Tbl.Kosten[[#This Row],[Sanr.]]=FB$7,Tbl.Kosten[[#This Row],[Totaal kosten]],"")</f>
        <v/>
      </c>
      <c r="FC56" s="150" t="str">
        <f>IF(Tbl.Kosten[[#This Row],[Sanr.]]=FC$7,Tbl.Kosten[[#This Row],[Totaal kosten]],"")</f>
        <v/>
      </c>
      <c r="FD56" s="150" t="str">
        <f>IF(Tbl.Kosten[[#This Row],[Sanr.]]=FD$7,Tbl.Kosten[[#This Row],[Totaal kosten]],"")</f>
        <v/>
      </c>
      <c r="FE56" s="150" t="str">
        <f>IF(Tbl.Kosten[[#This Row],[Sanr.]]=FE$7,Tbl.Kosten[[#This Row],[Totaal kosten]],"")</f>
        <v/>
      </c>
      <c r="FF56" s="150" t="str">
        <f>IF(Tbl.Kosten[[#This Row],[Sanr.]]=FF$7,Tbl.Kosten[[#This Row],[Totaal kosten]],"")</f>
        <v/>
      </c>
      <c r="FG56" s="150" t="str">
        <f>IF(Tbl.Kosten[[#This Row],[Sanr.]]=FG$7,Tbl.Kosten[[#This Row],[Totaal kosten]],"")</f>
        <v/>
      </c>
      <c r="FH56" s="150" t="str">
        <f>IF(Tbl.Kosten[[#This Row],[Sanr.]]=FH$7,Tbl.Kosten[[#This Row],[Totaal kosten]],"")</f>
        <v/>
      </c>
      <c r="FI56" s="150" t="str">
        <f>IF(Tbl.Kosten[[#This Row],[Sanr.]]=FI$7,Tbl.Kosten[[#This Row],[Totaal kosten]],"")</f>
        <v/>
      </c>
      <c r="FJ56" s="150" t="str">
        <f>IF(Tbl.Kosten[[#This Row],[Sanr.]]=FJ$7,Tbl.Kosten[[#This Row],[Totaal kosten]],"")</f>
        <v/>
      </c>
      <c r="FK56" s="150" t="str">
        <f>IF(Tbl.Kosten[[#This Row],[Sanr.]]=FK$7,Tbl.Kosten[[#This Row],[Totaal kosten]],"")</f>
        <v/>
      </c>
      <c r="FL56" s="150" t="str">
        <f>IF(Tbl.Kosten[[#This Row],[Sanr.]]=FL$7,Tbl.Kosten[[#This Row],[Totaal kosten]],"")</f>
        <v/>
      </c>
      <c r="FM56" s="150" t="str">
        <f>IF(Tbl.Kosten[[#This Row],[Sanr.]]=FM$7,Tbl.Kosten[[#This Row],[Totaal kosten]],"")</f>
        <v/>
      </c>
      <c r="FN56" s="150" t="str">
        <f>IF(Tbl.Kosten[[#This Row],[Sanr.]]=FN$7,Tbl.Kosten[[#This Row],[Totaal kosten]],"")</f>
        <v/>
      </c>
      <c r="FO56" s="150" t="str">
        <f>IF(Tbl.Kosten[[#This Row],[Sanr.]]=FO$7,Tbl.Kosten[[#This Row],[Totaal kosten]],"")</f>
        <v/>
      </c>
      <c r="FP56" s="150" t="str">
        <f>IF(Tbl.Kosten[[#This Row],[Sanr.]]=FP$7,Tbl.Kosten[[#This Row],[Totaal kosten]],"")</f>
        <v/>
      </c>
      <c r="FQ56" s="150" t="str">
        <f>IF(Tbl.Kosten[[#This Row],[Sanr.]]=FQ$7,Tbl.Kosten[[#This Row],[Totaal kosten]],"")</f>
        <v/>
      </c>
      <c r="FR56" s="150" t="str">
        <f>IF(Tbl.Kosten[[#This Row],[Sanr.]]=FR$7,Tbl.Kosten[[#This Row],[Totaal kosten]],"")</f>
        <v/>
      </c>
      <c r="FS56" s="150" t="str">
        <f>IF(Tbl.Kosten[[#This Row],[Sanr.]]=FS$7,Tbl.Kosten[[#This Row],[Totaal kosten]],"")</f>
        <v/>
      </c>
      <c r="FT56" s="150" t="str">
        <f>IF(Tbl.Kosten[[#This Row],[Sanr.]]=FT$7,Tbl.Kosten[[#This Row],[Totaal kosten]],"")</f>
        <v/>
      </c>
      <c r="FU56" s="150" t="str">
        <f>IF(Tbl.Kosten[[#This Row],[Sanr.]]=FU$7,Tbl.Kosten[[#This Row],[Totaal kosten]],"")</f>
        <v/>
      </c>
      <c r="FV56" s="150" t="str">
        <f>IF(Tbl.Kosten[[#This Row],[Sanr.]]=FV$7,Tbl.Kosten[[#This Row],[Totaal kosten]],"")</f>
        <v/>
      </c>
      <c r="FW56" s="150" t="str">
        <f>IFERROR(_xlfn.XLOOKUP(Tbl.Kosten[[#This Row],[Activiteitencode]],Tbl.Activiteiten[Activiteitcode],Tbl.Activiteiten[Anr.],"",0,1),"")</f>
        <v/>
      </c>
      <c r="FX56" s="169" t="str">
        <f>_xlfn.CONCAT(Tbl.Kosten[[#This Row],[Pnr.]],Tbl.Kosten[[#This Row],[Sanr.]])</f>
        <v>P1</v>
      </c>
      <c r="FY56" s="150">
        <f>Tbl.Kosten[[#This Row],[Totaal kosten]]-Tbl.Kosten[[#This Row],[Subsidie]]</f>
        <v>0</v>
      </c>
      <c r="FZ56" s="150">
        <f>IF(Tbl.Kosten[[#This Row],[Pnr.]]=FZ$7,Tbl.Kosten[[#This Row],[Te financieren]],"")</f>
        <v>0</v>
      </c>
      <c r="GA56" s="150" t="str">
        <f>IF(Tbl.Kosten[[#This Row],[Pnr.]]=GA$7,Tbl.Kosten[[#This Row],[Te financieren]],"")</f>
        <v/>
      </c>
      <c r="GB56" s="150" t="str">
        <f>IF(Tbl.Kosten[[#This Row],[Pnr.]]=GB$7,Tbl.Kosten[[#This Row],[Te financieren]],"")</f>
        <v/>
      </c>
      <c r="GC56" s="150" t="str">
        <f>IF(Tbl.Kosten[[#This Row],[Pnr.]]=GC$7,Tbl.Kosten[[#This Row],[Te financieren]],"")</f>
        <v/>
      </c>
      <c r="GD56" s="150" t="str">
        <f>IF(Tbl.Kosten[[#This Row],[Pnr.]]=GD$7,Tbl.Kosten[[#This Row],[Te financieren]],"")</f>
        <v/>
      </c>
      <c r="GE56" s="150" t="str">
        <f>IF(Tbl.Kosten[[#This Row],[Pnr.]]=GE$7,Tbl.Kosten[[#This Row],[Te financieren]],"")</f>
        <v/>
      </c>
      <c r="GF56" s="150" t="str">
        <f>IF(Tbl.Kosten[[#This Row],[Pnr.]]=GF$7,Tbl.Kosten[[#This Row],[Te financieren]],"")</f>
        <v/>
      </c>
      <c r="GG56" s="150" t="str">
        <f>IF(Tbl.Kosten[[#This Row],[Pnr.]]=GG$7,Tbl.Kosten[[#This Row],[Te financieren]],"")</f>
        <v/>
      </c>
      <c r="GH56" s="150" t="str">
        <f>IF(Tbl.Kosten[[#This Row],[Pnr.]]=GH$7,Tbl.Kosten[[#This Row],[Te financieren]],"")</f>
        <v/>
      </c>
      <c r="GI56" s="150" t="str">
        <f>IF(Tbl.Kosten[[#This Row],[Pnr.]]=GI$7,Tbl.Kosten[[#This Row],[Te financieren]],"")</f>
        <v/>
      </c>
      <c r="GJ56" s="150" t="str">
        <f>IF(Tbl.Kosten[[#This Row],[Pnr.]]=GJ$7,Tbl.Kosten[[#This Row],[Te financieren]],"")</f>
        <v/>
      </c>
      <c r="GK56" s="150" t="str">
        <f>IF(Tbl.Kosten[[#This Row],[Pnr.]]=GK$7,Tbl.Kosten[[#This Row],[Te financieren]],"")</f>
        <v/>
      </c>
      <c r="GL56" s="150" t="str">
        <f>IF(Tbl.Kosten[[#This Row],[Pnr.]]=GL$7,Tbl.Kosten[[#This Row],[Te financieren]],"")</f>
        <v/>
      </c>
      <c r="GM56" s="150" t="str">
        <f>IF(Tbl.Kosten[[#This Row],[Pnr.]]=GM$7,Tbl.Kosten[[#This Row],[Te financieren]],"")</f>
        <v/>
      </c>
      <c r="GN56" s="150" t="str">
        <f>IF(Tbl.Kosten[[#This Row],[Pnr.]]=GN$7,Tbl.Kosten[[#This Row],[Te financieren]],"")</f>
        <v/>
      </c>
      <c r="GO56" s="150" t="str">
        <f>IF(Tbl.Kosten[[#This Row],[Pnr.]]=GO$7,Tbl.Kosten[[#This Row],[Te financieren]],"")</f>
        <v/>
      </c>
      <c r="GP56" s="150" t="str">
        <f>IF(Tbl.Kosten[[#This Row],[Pnr.]]=GP$7,Tbl.Kosten[[#This Row],[Te financieren]],"")</f>
        <v/>
      </c>
      <c r="GQ56" s="150" t="str">
        <f>IF(Tbl.Kosten[[#This Row],[Pnr.]]=GQ$7,Tbl.Kosten[[#This Row],[Te financieren]],"")</f>
        <v/>
      </c>
      <c r="GR56" s="150" t="str">
        <f>IF(Tbl.Kosten[[#This Row],[Pnr.]]=GR$7,Tbl.Kosten[[#This Row],[Te financieren]],"")</f>
        <v/>
      </c>
      <c r="GS56" s="150" t="str">
        <f>IF(Tbl.Kosten[[#This Row],[Pnr.]]=GS$7,Tbl.Kosten[[#This Row],[Te financieren]],"")</f>
        <v/>
      </c>
      <c r="GT56" s="150" t="str">
        <f>IF(Tbl.Kosten[[#This Row],[Pnr.]]=GT$7,Tbl.Kosten[[#This Row],[Te financieren]],"")</f>
        <v/>
      </c>
      <c r="GU56" s="150" t="str">
        <f>IF(Tbl.Kosten[[#This Row],[Pnr.]]=GU$7,Tbl.Kosten[[#This Row],[Te financieren]],"")</f>
        <v/>
      </c>
      <c r="GV56" s="150" t="str">
        <f>IF(Tbl.Kosten[[#This Row],[Pnr.]]=GV$7,Tbl.Kosten[[#This Row],[Te financieren]],"")</f>
        <v/>
      </c>
      <c r="GW56" s="150" t="str">
        <f>IF(Tbl.Kosten[[#This Row],[Pnr.]]=GW$7,Tbl.Kosten[[#This Row],[Te financieren]],"")</f>
        <v/>
      </c>
      <c r="GX56" s="150" t="str">
        <f>IF(Tbl.Kosten[[#This Row],[Pnr.]]=GX$7,Tbl.Kosten[[#This Row],[Te financieren]],"")</f>
        <v/>
      </c>
      <c r="GY56" s="150" t="str">
        <f>IF(Tbl.Kosten[[#This Row],[Pnr.]]=GY$7,Tbl.Kosten[[#This Row],[Te financieren]],"")</f>
        <v/>
      </c>
      <c r="GZ56" s="150" t="str">
        <f>IF(Tbl.Kosten[[#This Row],[Pnr.]]=GZ$7,Tbl.Kosten[[#This Row],[Te financieren]],"")</f>
        <v/>
      </c>
      <c r="HA56" s="150" t="str">
        <f>IF(Tbl.Kosten[[#This Row],[Pnr.]]=HA$7,Tbl.Kosten[[#This Row],[Te financieren]],"")</f>
        <v/>
      </c>
      <c r="HB56" s="150" t="str">
        <f>IF(Tbl.Kosten[[#This Row],[Pnr.]]=HB$7,Tbl.Kosten[[#This Row],[Te financieren]],"")</f>
        <v/>
      </c>
      <c r="HC56" s="150" t="str">
        <f>IF(Tbl.Kosten[[#This Row],[Pnr.]]=HC$7,Tbl.Kosten[[#This Row],[Te financieren]],"")</f>
        <v/>
      </c>
      <c r="HD56" s="150" t="str">
        <f>IF(Tbl.Kosten[[#This Row],[Pnr.]]=HD$7,Tbl.Kosten[[#This Row],[Te financieren]],"")</f>
        <v/>
      </c>
      <c r="HE56" s="150" t="str">
        <f>IF(Tbl.Kosten[[#This Row],[Pnr.]]=HE$7,Tbl.Kosten[[#This Row],[Te financieren]],"")</f>
        <v/>
      </c>
      <c r="HF56" s="150" t="str">
        <f>IF(Tbl.Kosten[[#This Row],[Pnr.]]=HF$7,Tbl.Kosten[[#This Row],[Te financieren]],"")</f>
        <v/>
      </c>
      <c r="HG56" s="150" t="str">
        <f>IF(Tbl.Kosten[[#This Row],[Pnr.]]=HG$7,Tbl.Kosten[[#This Row],[Te financieren]],"")</f>
        <v/>
      </c>
      <c r="HH56" s="150" t="str">
        <f>IF(Tbl.Kosten[[#This Row],[Pnr.]]=HH$7,Tbl.Kosten[[#This Row],[Te financieren]],"")</f>
        <v/>
      </c>
      <c r="HI56" s="150" t="str">
        <f>IF(Tbl.Kosten[[#This Row],[Pnr.]]=HI$7,Tbl.Kosten[[#This Row],[Te financieren]],"")</f>
        <v/>
      </c>
      <c r="HJ56" s="150" t="str">
        <f>IF(Tbl.Kosten[[#This Row],[Pnr.]]=HJ$7,Tbl.Kosten[[#This Row],[Te financieren]],"")</f>
        <v/>
      </c>
      <c r="HK56" s="150" t="str">
        <f>IF(Tbl.Kosten[[#This Row],[Pnr.]]=HK$7,Tbl.Kosten[[#This Row],[Te financieren]],"")</f>
        <v/>
      </c>
      <c r="HL56" s="150" t="str">
        <f>IF(Tbl.Kosten[[#This Row],[Pnr.]]=HL$7,Tbl.Kosten[[#This Row],[Te financieren]],"")</f>
        <v/>
      </c>
      <c r="HM56" s="150" t="str">
        <f>IF(Tbl.Kosten[[#This Row],[Pnr.]]=HM$7,Tbl.Kosten[[#This Row],[Te financieren]],"")</f>
        <v/>
      </c>
      <c r="HN56" s="150" t="str">
        <f>IF(Tbl.Kosten[[#This Row],[Pnr.]]=HN$7,Tbl.Kosten[[#This Row],[Te financieren]],"")</f>
        <v/>
      </c>
      <c r="HO56" s="150" t="str">
        <f>IF(Tbl.Kosten[[#This Row],[Pnr.]]=HO$7,Tbl.Kosten[[#This Row],[Te financieren]],"")</f>
        <v/>
      </c>
      <c r="HP56" s="150" t="str">
        <f>IF(Tbl.Kosten[[#This Row],[Pnr.]]=HP$7,Tbl.Kosten[[#This Row],[Te financieren]],"")</f>
        <v/>
      </c>
      <c r="HQ56" s="150" t="str">
        <f>IF(Tbl.Kosten[[#This Row],[Pnr.]]=HQ$7,Tbl.Kosten[[#This Row],[Te financieren]],"")</f>
        <v/>
      </c>
      <c r="HR56" s="150" t="str">
        <f>IF(Tbl.Kosten[[#This Row],[Pnr.]]=HR$7,Tbl.Kosten[[#This Row],[Te financieren]],"")</f>
        <v/>
      </c>
      <c r="HS56" s="150" t="str">
        <f>IF(Tbl.Kosten[[#This Row],[Pnr.]]=HS$7,Tbl.Kosten[[#This Row],[Te financieren]],"")</f>
        <v/>
      </c>
      <c r="HT56" s="150" t="str">
        <f>IF(Tbl.Kosten[[#This Row],[Pnr.]]=HT$7,Tbl.Kosten[[#This Row],[Te financieren]],"")</f>
        <v/>
      </c>
      <c r="HU56" s="150" t="str">
        <f>IF(Tbl.Kosten[[#This Row],[Pnr.]]=HU$7,Tbl.Kosten[[#This Row],[Te financieren]],"")</f>
        <v/>
      </c>
      <c r="HV56" s="150" t="str">
        <f>IF(Tbl.Kosten[[#This Row],[Pnr.]]=HV$7,Tbl.Kosten[[#This Row],[Te financieren]],"")</f>
        <v/>
      </c>
      <c r="HW56" s="150" t="str">
        <f>IF(Tbl.Kosten[[#This Row],[Pnr.]]=HW$7,Tbl.Kosten[[#This Row],[Te financieren]],"")</f>
        <v/>
      </c>
    </row>
    <row r="57" spans="2:231" x14ac:dyDescent="0.3">
      <c r="B57" s="134"/>
      <c r="C57" s="137"/>
      <c r="D57" s="136"/>
      <c r="E57" s="261"/>
      <c r="F57" s="135"/>
      <c r="G57" s="11" t="str">
        <f>IF(Tbl.Kosten[[#This Row],[Medewerker e/o 
functie]]&lt;&gt;"",_xlfn.XLOOKUP(Tbl.Kosten[[#This Row],[Medewerker e/o 
functie]],Tbl.Uurtarief[Medewerker en/of functie],Tbl.Uurtarief[Uurtarief],"",0,1),"")</f>
        <v/>
      </c>
      <c r="H57" s="121">
        <f>IFERROR(Tbl.Kosten[[#This Row],[Uren]]*Tbl.Kosten[[#This Row],[Uurtarief]],0)</f>
        <v>0</v>
      </c>
      <c r="I57" s="119" t="str">
        <f>IF(Tbl.Kosten[[#This Row],[Subtotaal uren]]&lt;&gt;0,_xlfn.XLOOKUP(Tbl.Kosten[[#This Row],[Medewerker e/o 
functie]],Tbl.Uurtarief[Medewerker en/of functie],Tbl.Uurtarief[Kostensoort arbeid],"",0,1),"")</f>
        <v/>
      </c>
      <c r="J57" s="137"/>
      <c r="K57" s="135"/>
      <c r="L57" s="139" t="str">
        <f>IF(Tbl.Kosten[[#This Row],[Activum]]&lt;&gt;"",_xlfn.XLOOKUP(Tbl.Kosten[[#This Row],[Activum]],Tbl.Afschrijvingskosten[Activum],Tbl.Afschrijvingskosten[Tarief per afschrijvings-eenheid],"",0,1),"")</f>
        <v/>
      </c>
      <c r="M57" s="122">
        <f>IFERROR(Tbl.Kosten[[#This Row],[Een-
heden]]*Tbl.Kosten[[#This Row],[Afschrijvings-
tarief]],0)</f>
        <v>0</v>
      </c>
      <c r="N57" s="122" t="str">
        <f>IF(Tbl.Kosten[[#This Row],[Subtotaal afschrijving]]&lt;&gt;0,Lijsten!$A$7,"")</f>
        <v/>
      </c>
      <c r="O57" s="140"/>
      <c r="P57" s="135"/>
      <c r="Q57" s="138"/>
      <c r="R57" s="122">
        <f>IFERROR(Tbl.Kosten[[#This Row],[Aantal]]*Tbl.Kosten[[#This Row],[Tarief]],0)</f>
        <v>0</v>
      </c>
      <c r="S57" s="8">
        <f>IFERROR(Tbl.Kosten[[#This Row],[Subtotaal overige kosten]]+Tbl.Kosten[[#This Row],[Subtotaal uren]]+Tbl.Kosten[[#This Row],[Subtotaal afschrijving]],0)</f>
        <v>0</v>
      </c>
      <c r="T57" s="8">
        <f>IFERROR(Tbl.Kosten[[#This Row],[Totaal kosten]]*Tbl.Kosten[[#This Row],[Subsidie%]],0)</f>
        <v>0</v>
      </c>
      <c r="U57" s="4" t="str" cm="1">
        <f t="array" ref="U57">IFERROR(_xlfn.IFS(Tbl.Kosten[[#This Row],[Subtotaal uren]]&lt;&gt;0,Tbl.Kosten[[#This Row],[Kostensoort arbeid]],Tbl.Kosten[[#This Row],[Subtotaal afschrijving]]&lt;&gt;0,Tbl.Kosten[[#This Row],[Kostensoort afschrijving]],Tbl.Kosten[[#This Row],[Subtotaal overige kosten]]&lt;&gt;0,Tbl.Kosten[[#This Row],[Kostensoort overig]]),"")</f>
        <v/>
      </c>
      <c r="V57" s="4" t="str">
        <f>IFERROR(_xlfn.XLOOKUP(Tbl.Kosten[[#This Row],[Activiteitencode]],Tbl.Activiteiten[Activiteitcode],Tbl.Activiteiten[Werkpakketcode],"",0,1),"")</f>
        <v/>
      </c>
      <c r="W57" s="4" t="str">
        <f>IFERROR(_xlfn.XLOOKUP(Tbl.Kosten[[#This Row],[Werkpakketcode]],Tbl.Werkpakketten[Werkpakketcode],Tbl.Werkpakketten[Subsidiabele activiteit],"",0,1),"")</f>
        <v/>
      </c>
      <c r="X57" s="12">
        <f>IFERROR(_xlfn.XLOOKUP(Tbl.Kosten[[#This Row],[Sanr.]],Tbl.Subsidiehoogte[SAnr.],Tbl.Subsidiehoogte[Sub. Percentage],0,0,1),0)</f>
        <v>0</v>
      </c>
      <c r="Y57" s="144" t="str">
        <f>IFERROR(_xlfn.XLOOKUP(Tbl.Kosten[[#This Row],[Partnercode]],Tbl.Projectpartners[Partnercode],Tbl.Projectpartners[PNr.],"",0,1),"")</f>
        <v>P1</v>
      </c>
      <c r="Z57" s="148">
        <f>IF(Tbl.Kosten[[#This Row],[Pnr.]]=Z$7,Tbl.Kosten[[#This Row],[Totaal kosten]],"")</f>
        <v>0</v>
      </c>
      <c r="AA57" s="148" t="str">
        <f>IF(Tbl.Kosten[[#This Row],[Pnr.]]=AA$7,Tbl.Kosten[[#This Row],[Totaal kosten]],"")</f>
        <v/>
      </c>
      <c r="AB57" s="148" t="str">
        <f>IF(Tbl.Kosten[[#This Row],[Pnr.]]=AB$7,Tbl.Kosten[[#This Row],[Totaal kosten]],"")</f>
        <v/>
      </c>
      <c r="AC57" s="148" t="str">
        <f>IF(Tbl.Kosten[[#This Row],[Pnr.]]=AC$7,Tbl.Kosten[[#This Row],[Totaal kosten]],"")</f>
        <v/>
      </c>
      <c r="AD57" s="148" t="str">
        <f>IF(Tbl.Kosten[[#This Row],[Pnr.]]=AD$7,Tbl.Kosten[[#This Row],[Totaal kosten]],"")</f>
        <v/>
      </c>
      <c r="AE57" s="148" t="str">
        <f>IF(Tbl.Kosten[[#This Row],[Pnr.]]=AE$7,Tbl.Kosten[[#This Row],[Totaal kosten]],"")</f>
        <v/>
      </c>
      <c r="AF57" s="148" t="str">
        <f>IF(Tbl.Kosten[[#This Row],[Pnr.]]=AF$7,Tbl.Kosten[[#This Row],[Totaal kosten]],"")</f>
        <v/>
      </c>
      <c r="AG57" s="148" t="str">
        <f>IF(Tbl.Kosten[[#This Row],[Pnr.]]=AG$7,Tbl.Kosten[[#This Row],[Totaal kosten]],"")</f>
        <v/>
      </c>
      <c r="AH57" s="148" t="str">
        <f>IF(Tbl.Kosten[[#This Row],[Pnr.]]=AH$7,Tbl.Kosten[[#This Row],[Totaal kosten]],"")</f>
        <v/>
      </c>
      <c r="AI57" s="148" t="str">
        <f>IF(Tbl.Kosten[[#This Row],[Pnr.]]=AI$7,Tbl.Kosten[[#This Row],[Totaal kosten]],"")</f>
        <v/>
      </c>
      <c r="AJ57" s="148" t="str">
        <f>IF(Tbl.Kosten[[#This Row],[Pnr.]]=AJ$7,Tbl.Kosten[[#This Row],[Totaal kosten]],"")</f>
        <v/>
      </c>
      <c r="AK57" s="148" t="str">
        <f>IF(Tbl.Kosten[[#This Row],[Pnr.]]=AK$7,Tbl.Kosten[[#This Row],[Totaal kosten]],"")</f>
        <v/>
      </c>
      <c r="AL57" s="148" t="str">
        <f>IF(Tbl.Kosten[[#This Row],[Pnr.]]=AL$7,Tbl.Kosten[[#This Row],[Totaal kosten]],"")</f>
        <v/>
      </c>
      <c r="AM57" s="148" t="str">
        <f>IF(Tbl.Kosten[[#This Row],[Pnr.]]=AM$7,Tbl.Kosten[[#This Row],[Totaal kosten]],"")</f>
        <v/>
      </c>
      <c r="AN57" s="148" t="str">
        <f>IF(Tbl.Kosten[[#This Row],[Pnr.]]=AN$7,Tbl.Kosten[[#This Row],[Totaal kosten]],"")</f>
        <v/>
      </c>
      <c r="AO57" s="148" t="str">
        <f>IF(Tbl.Kosten[[#This Row],[Pnr.]]=AO$7,Tbl.Kosten[[#This Row],[Totaal kosten]],"")</f>
        <v/>
      </c>
      <c r="AP57" s="148" t="str">
        <f>IF(Tbl.Kosten[[#This Row],[Pnr.]]=AP$7,Tbl.Kosten[[#This Row],[Totaal kosten]],"")</f>
        <v/>
      </c>
      <c r="AQ57" s="148" t="str">
        <f>IF(Tbl.Kosten[[#This Row],[Pnr.]]=AQ$7,Tbl.Kosten[[#This Row],[Totaal kosten]],"")</f>
        <v/>
      </c>
      <c r="AR57" s="148" t="str">
        <f>IF(Tbl.Kosten[[#This Row],[Pnr.]]=AR$7,Tbl.Kosten[[#This Row],[Totaal kosten]],"")</f>
        <v/>
      </c>
      <c r="AS57" s="148" t="str">
        <f>IF(Tbl.Kosten[[#This Row],[Pnr.]]=AS$7,Tbl.Kosten[[#This Row],[Totaal kosten]],"")</f>
        <v/>
      </c>
      <c r="AT57" s="148" t="str">
        <f>IF(Tbl.Kosten[[#This Row],[Pnr.]]=AT$7,Tbl.Kosten[[#This Row],[Totaal kosten]],"")</f>
        <v/>
      </c>
      <c r="AU57" s="148" t="str">
        <f>IF(Tbl.Kosten[[#This Row],[Pnr.]]=AU$7,Tbl.Kosten[[#This Row],[Totaal kosten]],"")</f>
        <v/>
      </c>
      <c r="AV57" s="148" t="str">
        <f>IF(Tbl.Kosten[[#This Row],[Pnr.]]=AV$7,Tbl.Kosten[[#This Row],[Totaal kosten]],"")</f>
        <v/>
      </c>
      <c r="AW57" s="148" t="str">
        <f>IF(Tbl.Kosten[[#This Row],[Pnr.]]=AW$7,Tbl.Kosten[[#This Row],[Totaal kosten]],"")</f>
        <v/>
      </c>
      <c r="AX57" s="148" t="str">
        <f>IF(Tbl.Kosten[[#This Row],[Pnr.]]=AX$7,Tbl.Kosten[[#This Row],[Totaal kosten]],"")</f>
        <v/>
      </c>
      <c r="AY57" s="148" t="str">
        <f>IF(Tbl.Kosten[[#This Row],[Pnr.]]=AY$7,Tbl.Kosten[[#This Row],[Totaal kosten]],"")</f>
        <v/>
      </c>
      <c r="AZ57" s="148" t="str">
        <f>IF(Tbl.Kosten[[#This Row],[Pnr.]]=AZ$7,Tbl.Kosten[[#This Row],[Totaal kosten]],"")</f>
        <v/>
      </c>
      <c r="BA57" s="148" t="str">
        <f>IF(Tbl.Kosten[[#This Row],[Pnr.]]=BA$7,Tbl.Kosten[[#This Row],[Totaal kosten]],"")</f>
        <v/>
      </c>
      <c r="BB57" s="148" t="str">
        <f>IF(Tbl.Kosten[[#This Row],[Pnr.]]=BB$7,Tbl.Kosten[[#This Row],[Totaal kosten]],"")</f>
        <v/>
      </c>
      <c r="BC57" s="148" t="str">
        <f>IF(Tbl.Kosten[[#This Row],[Pnr.]]=BC$7,Tbl.Kosten[[#This Row],[Totaal kosten]],"")</f>
        <v/>
      </c>
      <c r="BD57" s="148" t="str">
        <f>IF(Tbl.Kosten[[#This Row],[Pnr.]]=BD$7,Tbl.Kosten[[#This Row],[Totaal kosten]],"")</f>
        <v/>
      </c>
      <c r="BE57" s="148" t="str">
        <f>IF(Tbl.Kosten[[#This Row],[Pnr.]]=BE$7,Tbl.Kosten[[#This Row],[Totaal kosten]],"")</f>
        <v/>
      </c>
      <c r="BF57" s="148" t="str">
        <f>IF(Tbl.Kosten[[#This Row],[Pnr.]]=BF$7,Tbl.Kosten[[#This Row],[Totaal kosten]],"")</f>
        <v/>
      </c>
      <c r="BG57" s="148" t="str">
        <f>IF(Tbl.Kosten[[#This Row],[Pnr.]]=BG$7,Tbl.Kosten[[#This Row],[Totaal kosten]],"")</f>
        <v/>
      </c>
      <c r="BH57" s="148" t="str">
        <f>IF(Tbl.Kosten[[#This Row],[Pnr.]]=BH$7,Tbl.Kosten[[#This Row],[Totaal kosten]],"")</f>
        <v/>
      </c>
      <c r="BI57" s="148" t="str">
        <f>IF(Tbl.Kosten[[#This Row],[Pnr.]]=BI$7,Tbl.Kosten[[#This Row],[Totaal kosten]],"")</f>
        <v/>
      </c>
      <c r="BJ57" s="148" t="str">
        <f>IF(Tbl.Kosten[[#This Row],[Pnr.]]=BJ$7,Tbl.Kosten[[#This Row],[Totaal kosten]],"")</f>
        <v/>
      </c>
      <c r="BK57" s="148" t="str">
        <f>IF(Tbl.Kosten[[#This Row],[Pnr.]]=BK$7,Tbl.Kosten[[#This Row],[Totaal kosten]],"")</f>
        <v/>
      </c>
      <c r="BL57" s="148" t="str">
        <f>IF(Tbl.Kosten[[#This Row],[Pnr.]]=BL$7,Tbl.Kosten[[#This Row],[Totaal kosten]],"")</f>
        <v/>
      </c>
      <c r="BM57" s="148" t="str">
        <f>IF(Tbl.Kosten[[#This Row],[Pnr.]]=BM$7,Tbl.Kosten[[#This Row],[Totaal kosten]],"")</f>
        <v/>
      </c>
      <c r="BN57" s="148" t="str">
        <f>IF(Tbl.Kosten[[#This Row],[Pnr.]]=BN$7,Tbl.Kosten[[#This Row],[Totaal kosten]],"")</f>
        <v/>
      </c>
      <c r="BO57" s="148" t="str">
        <f>IF(Tbl.Kosten[[#This Row],[Pnr.]]=BO$7,Tbl.Kosten[[#This Row],[Totaal kosten]],"")</f>
        <v/>
      </c>
      <c r="BP57" s="148" t="str">
        <f>IF(Tbl.Kosten[[#This Row],[Pnr.]]=BP$7,Tbl.Kosten[[#This Row],[Totaal kosten]],"")</f>
        <v/>
      </c>
      <c r="BQ57" s="148" t="str">
        <f>IF(Tbl.Kosten[[#This Row],[Pnr.]]=BQ$7,Tbl.Kosten[[#This Row],[Totaal kosten]],"")</f>
        <v/>
      </c>
      <c r="BR57" s="148" t="str">
        <f>IF(Tbl.Kosten[[#This Row],[Pnr.]]=BR$7,Tbl.Kosten[[#This Row],[Totaal kosten]],"")</f>
        <v/>
      </c>
      <c r="BS57" s="148" t="str">
        <f>IF(Tbl.Kosten[[#This Row],[Pnr.]]=BS$7,Tbl.Kosten[[#This Row],[Totaal kosten]],"")</f>
        <v/>
      </c>
      <c r="BT57" s="148" t="str">
        <f>IF(Tbl.Kosten[[#This Row],[Pnr.]]=BT$7,Tbl.Kosten[[#This Row],[Totaal kosten]],"")</f>
        <v/>
      </c>
      <c r="BU57" s="148" t="str">
        <f>IF(Tbl.Kosten[[#This Row],[Pnr.]]=BU$7,Tbl.Kosten[[#This Row],[Totaal kosten]],"")</f>
        <v/>
      </c>
      <c r="BV57" s="148" t="str">
        <f>IF(Tbl.Kosten[[#This Row],[Pnr.]]=BV$7,Tbl.Kosten[[#This Row],[Totaal kosten]],"")</f>
        <v/>
      </c>
      <c r="BW57" s="148" t="str">
        <f>IF(Tbl.Kosten[[#This Row],[Pnr.]]=BW$7,Tbl.Kosten[[#This Row],[Totaal kosten]],"")</f>
        <v/>
      </c>
      <c r="BX57" s="148" t="str">
        <f>IFERROR(_xlfn.XLOOKUP(Tbl.Kosten[[#This Row],[Werkpakketcode]],Tbl.Werkpakketten[Werkpakketcode],Tbl.Werkpakketten[WPnr.],"",0,1),"")</f>
        <v/>
      </c>
      <c r="BY57" s="148" t="str">
        <f>IF(Tbl.Kosten[[#This Row],[WPnr.]]=BY$7,Tbl.Kosten[[#This Row],[Totaal kosten]],"")</f>
        <v/>
      </c>
      <c r="BZ57" s="148" t="str">
        <f>IF(Tbl.Kosten[[#This Row],[WPnr.]]=BZ$7,Tbl.Kosten[[#This Row],[Totaal kosten]],"")</f>
        <v/>
      </c>
      <c r="CA57" s="148" t="str">
        <f>IF(Tbl.Kosten[[#This Row],[WPnr.]]=CA$7,Tbl.Kosten[[#This Row],[Totaal kosten]],"")</f>
        <v/>
      </c>
      <c r="CB57" s="148" t="str">
        <f>IF(Tbl.Kosten[[#This Row],[WPnr.]]=CB$7,Tbl.Kosten[[#This Row],[Totaal kosten]],"")</f>
        <v/>
      </c>
      <c r="CC57" s="148" t="str">
        <f>IF(Tbl.Kosten[[#This Row],[WPnr.]]=CC$7,Tbl.Kosten[[#This Row],[Totaal kosten]],"")</f>
        <v/>
      </c>
      <c r="CD57" s="148" t="str">
        <f>IF(Tbl.Kosten[[#This Row],[WPnr.]]=CD$7,Tbl.Kosten[[#This Row],[Totaal kosten]],"")</f>
        <v/>
      </c>
      <c r="CE57" s="148" t="str">
        <f>IF(Tbl.Kosten[[#This Row],[WPnr.]]=CE$7,Tbl.Kosten[[#This Row],[Totaal kosten]],"")</f>
        <v/>
      </c>
      <c r="CF57" s="148" t="str">
        <f>IF(Tbl.Kosten[[#This Row],[WPnr.]]=CF$7,Tbl.Kosten[[#This Row],[Totaal kosten]],"")</f>
        <v/>
      </c>
      <c r="CG57" s="148" t="str">
        <f>IF(Tbl.Kosten[[#This Row],[WPnr.]]=CG$7,Tbl.Kosten[[#This Row],[Totaal kosten]],"")</f>
        <v/>
      </c>
      <c r="CH57" s="148" t="str">
        <f>IF(Tbl.Kosten[[#This Row],[WPnr.]]=CH$7,Tbl.Kosten[[#This Row],[Totaal kosten]],"")</f>
        <v/>
      </c>
      <c r="CI57" s="148" t="str">
        <f>IF(Tbl.Kosten[[#This Row],[WPnr.]]=CI$7,Tbl.Kosten[[#This Row],[Totaal kosten]],"")</f>
        <v/>
      </c>
      <c r="CJ57" s="148" t="str">
        <f>IF(Tbl.Kosten[[#This Row],[WPnr.]]=CJ$7,Tbl.Kosten[[#This Row],[Totaal kosten]],"")</f>
        <v/>
      </c>
      <c r="CK57" s="148" t="str">
        <f>IF(Tbl.Kosten[[#This Row],[WPnr.]]=CK$7,Tbl.Kosten[[#This Row],[Totaal kosten]],"")</f>
        <v/>
      </c>
      <c r="CL57" s="148" t="str">
        <f>IF(Tbl.Kosten[[#This Row],[WPnr.]]=CL$7,Tbl.Kosten[[#This Row],[Totaal kosten]],"")</f>
        <v/>
      </c>
      <c r="CM57" s="148" t="str">
        <f>IF(Tbl.Kosten[[#This Row],[WPnr.]]=CM$7,Tbl.Kosten[[#This Row],[Totaal kosten]],"")</f>
        <v/>
      </c>
      <c r="CN57" s="148" t="str">
        <f>IF(Tbl.Kosten[[#This Row],[WPnr.]]=CN$7,Tbl.Kosten[[#This Row],[Totaal kosten]],"")</f>
        <v/>
      </c>
      <c r="CO57" s="148" t="str">
        <f>IF(Tbl.Kosten[[#This Row],[WPnr.]]=CO$7,Tbl.Kosten[[#This Row],[Totaal kosten]],"")</f>
        <v/>
      </c>
      <c r="CP57" s="148" t="str">
        <f>IF(Tbl.Kosten[[#This Row],[WPnr.]]=CP$7,Tbl.Kosten[[#This Row],[Totaal kosten]],"")</f>
        <v/>
      </c>
      <c r="CQ57" s="148" t="str">
        <f>IF(Tbl.Kosten[[#This Row],[WPnr.]]=CQ$7,Tbl.Kosten[[#This Row],[Totaal kosten]],"")</f>
        <v/>
      </c>
      <c r="CR57" s="148" t="str">
        <f>IF(Tbl.Kosten[[#This Row],[WPnr.]]=CR$7,Tbl.Kosten[[#This Row],[Totaal kosten]],"")</f>
        <v/>
      </c>
      <c r="CS57" s="148" t="str">
        <f>IF(Tbl.Kosten[[#This Row],[WPnr.]]=CS$7,Tbl.Kosten[[#This Row],[Totaal kosten]],"")</f>
        <v/>
      </c>
      <c r="CT57" s="148" t="str">
        <f>IF(Tbl.Kosten[[#This Row],[WPnr.]]=CT$7,Tbl.Kosten[[#This Row],[Totaal kosten]],"")</f>
        <v/>
      </c>
      <c r="CU57" s="148" t="str">
        <f>IF(Tbl.Kosten[[#This Row],[WPnr.]]=CU$7,Tbl.Kosten[[#This Row],[Totaal kosten]],"")</f>
        <v/>
      </c>
      <c r="CV57" s="148" t="str">
        <f>IF(Tbl.Kosten[[#This Row],[WPnr.]]=CV$7,Tbl.Kosten[[#This Row],[Totaal kosten]],"")</f>
        <v/>
      </c>
      <c r="CW57" s="148" t="str">
        <f>IF(Tbl.Kosten[[#This Row],[WPnr.]]=CW$7,Tbl.Kosten[[#This Row],[Totaal kosten]],"")</f>
        <v/>
      </c>
      <c r="CX57" s="148" t="str">
        <f>IF(Tbl.Kosten[[#This Row],[WPnr.]]=CX$7,Tbl.Kosten[[#This Row],[Totaal kosten]],"")</f>
        <v/>
      </c>
      <c r="CY57" s="148" t="str">
        <f>IF(Tbl.Kosten[[#This Row],[WPnr.]]=CY$7,Tbl.Kosten[[#This Row],[Totaal kosten]],"")</f>
        <v/>
      </c>
      <c r="CZ57" s="148" t="str">
        <f>IF(Tbl.Kosten[[#This Row],[WPnr.]]=CZ$7,Tbl.Kosten[[#This Row],[Totaal kosten]],"")</f>
        <v/>
      </c>
      <c r="DA57" s="148" t="str">
        <f>IF(Tbl.Kosten[[#This Row],[WPnr.]]=DA$7,Tbl.Kosten[[#This Row],[Totaal kosten]],"")</f>
        <v/>
      </c>
      <c r="DB57" s="148" t="str">
        <f>IF(Tbl.Kosten[[#This Row],[WPnr.]]=DB$7,Tbl.Kosten[[#This Row],[Totaal kosten]],"")</f>
        <v/>
      </c>
      <c r="DC57" s="148" t="str">
        <f>IF(Tbl.Kosten[[#This Row],[WPnr.]]=DC$7,Tbl.Kosten[[#This Row],[Totaal kosten]],"")</f>
        <v/>
      </c>
      <c r="DD57" s="148" t="str">
        <f>IF(Tbl.Kosten[[#This Row],[WPnr.]]=DD$7,Tbl.Kosten[[#This Row],[Totaal kosten]],"")</f>
        <v/>
      </c>
      <c r="DE57" s="148" t="str">
        <f>IF(Tbl.Kosten[[#This Row],[WPnr.]]=DE$7,Tbl.Kosten[[#This Row],[Totaal kosten]],"")</f>
        <v/>
      </c>
      <c r="DF57" s="148" t="str">
        <f>IF(Tbl.Kosten[[#This Row],[WPnr.]]=DF$7,Tbl.Kosten[[#This Row],[Totaal kosten]],"")</f>
        <v/>
      </c>
      <c r="DG57" s="148" t="str">
        <f>IF(Tbl.Kosten[[#This Row],[WPnr.]]=DG$7,Tbl.Kosten[[#This Row],[Totaal kosten]],"")</f>
        <v/>
      </c>
      <c r="DH57" s="148" t="str">
        <f>IF(Tbl.Kosten[[#This Row],[WPnr.]]=DH$7,Tbl.Kosten[[#This Row],[Totaal kosten]],"")</f>
        <v/>
      </c>
      <c r="DI57" s="148" t="str">
        <f>IF(Tbl.Kosten[[#This Row],[WPnr.]]=DI$7,Tbl.Kosten[[#This Row],[Totaal kosten]],"")</f>
        <v/>
      </c>
      <c r="DJ57" s="148" t="str">
        <f>IF(Tbl.Kosten[[#This Row],[WPnr.]]=DJ$7,Tbl.Kosten[[#This Row],[Totaal kosten]],"")</f>
        <v/>
      </c>
      <c r="DK57" s="148" t="str">
        <f>IF(Tbl.Kosten[[#This Row],[WPnr.]]=DK$7,Tbl.Kosten[[#This Row],[Totaal kosten]],"")</f>
        <v/>
      </c>
      <c r="DL57" s="148" t="str">
        <f>IF(Tbl.Kosten[[#This Row],[WPnr.]]=DL$7,Tbl.Kosten[[#This Row],[Totaal kosten]],"")</f>
        <v/>
      </c>
      <c r="DM57" s="148" t="str">
        <f>IF(Tbl.Kosten[[#This Row],[WPnr.]]=DM$7,Tbl.Kosten[[#This Row],[Totaal kosten]],"")</f>
        <v/>
      </c>
      <c r="DN57" s="148" t="str">
        <f>IF(Tbl.Kosten[[#This Row],[WPnr.]]=DN$7,Tbl.Kosten[[#This Row],[Totaal kosten]],"")</f>
        <v/>
      </c>
      <c r="DO57" s="148" t="str">
        <f>IF(Tbl.Kosten[[#This Row],[WPnr.]]=DO$7,Tbl.Kosten[[#This Row],[Totaal kosten]],"")</f>
        <v/>
      </c>
      <c r="DP57" s="148" t="str">
        <f>IF(Tbl.Kosten[[#This Row],[WPnr.]]=DP$7,Tbl.Kosten[[#This Row],[Totaal kosten]],"")</f>
        <v/>
      </c>
      <c r="DQ57" s="148" t="str">
        <f>IF(Tbl.Kosten[[#This Row],[WPnr.]]=DQ$7,Tbl.Kosten[[#This Row],[Totaal kosten]],"")</f>
        <v/>
      </c>
      <c r="DR57" s="148" t="str">
        <f>IF(Tbl.Kosten[[#This Row],[WPnr.]]=DR$7,Tbl.Kosten[[#This Row],[Totaal kosten]],"")</f>
        <v/>
      </c>
      <c r="DS57" s="148" t="str">
        <f>IF(Tbl.Kosten[[#This Row],[WPnr.]]=DS$7,Tbl.Kosten[[#This Row],[Totaal kosten]],"")</f>
        <v/>
      </c>
      <c r="DT57" s="148" t="str">
        <f>IF(Tbl.Kosten[[#This Row],[WPnr.]]=DT$7,Tbl.Kosten[[#This Row],[Totaal kosten]],"")</f>
        <v/>
      </c>
      <c r="DU57" s="148" t="str">
        <f>IF(Tbl.Kosten[[#This Row],[WPnr.]]=DU$7,Tbl.Kosten[[#This Row],[Totaal kosten]],"")</f>
        <v/>
      </c>
      <c r="DV57" s="148" t="str">
        <f>IF(Tbl.Kosten[[#This Row],[WPnr.]]=DV$7,Tbl.Kosten[[#This Row],[Totaal kosten]],"")</f>
        <v/>
      </c>
      <c r="DW57" s="150" t="str">
        <f>IFERROR(_xlfn.XLOOKUP(Tbl.Kosten[[#This Row],[Kostensoort]],Tbl.Kostensoorten[Kostensoorten],Tbl.Kostensoorten[KSnr.],"",0,1),"")</f>
        <v/>
      </c>
      <c r="DX57" s="150" t="str">
        <f>IF(Tbl.Kosten[[#This Row],[KSnr.]]=DX$7,Tbl.Kosten[[#This Row],[Totaal kosten]],"")</f>
        <v/>
      </c>
      <c r="DY57" s="150" t="str">
        <f>IF(Tbl.Kosten[[#This Row],[KSnr.]]=DY$7,Tbl.Kosten[[#This Row],[Totaal kosten]],"")</f>
        <v/>
      </c>
      <c r="DZ57" s="150" t="str">
        <f>IF(Tbl.Kosten[[#This Row],[KSnr.]]=DZ$7,Tbl.Kosten[[#This Row],[Totaal kosten]],"")</f>
        <v/>
      </c>
      <c r="EA57" s="150" t="str">
        <f>IF(Tbl.Kosten[[#This Row],[KSnr.]]=EA$7,Tbl.Kosten[[#This Row],[Totaal kosten]],"")</f>
        <v/>
      </c>
      <c r="EB57" s="150" t="str">
        <f>IF(Tbl.Kosten[[#This Row],[KSnr.]]=EB$7,Tbl.Kosten[[#This Row],[Totaal kosten]],"")</f>
        <v/>
      </c>
      <c r="EC57" s="150" t="str">
        <f>IF(Tbl.Kosten[[#This Row],[KSnr.]]=EC$7,Tbl.Kosten[[#This Row],[Totaal kosten]],"")</f>
        <v/>
      </c>
      <c r="ED57" s="150" t="str">
        <f>IF(Tbl.Kosten[[#This Row],[KSnr.]]=ED$7,Tbl.Kosten[[#This Row],[Totaal kosten]],"")</f>
        <v/>
      </c>
      <c r="EE57" s="150" t="str">
        <f>IF(Tbl.Kosten[[#This Row],[KSnr.]]=EE$7,Tbl.Kosten[[#This Row],[Totaal kosten]],"")</f>
        <v/>
      </c>
      <c r="EF57" s="150" t="str">
        <f>IF(Tbl.Kosten[[#This Row],[KSnr.]]=EF$7,Tbl.Kosten[[#This Row],[Totaal kosten]],"")</f>
        <v/>
      </c>
      <c r="EG57" s="150" t="str">
        <f>IF(Tbl.Kosten[[#This Row],[KSnr.]]=EG$7,Tbl.Kosten[[#This Row],[Totaal kosten]],"")</f>
        <v/>
      </c>
      <c r="EH57" s="150" t="str">
        <f>IF(Tbl.Kosten[[#This Row],[KSnr.]]=EH$7,Tbl.Kosten[[#This Row],[Totaal kosten]],"")</f>
        <v/>
      </c>
      <c r="EI57" s="150" t="str">
        <f>IF(Tbl.Kosten[[#This Row],[KSnr.]]=EI$7,Tbl.Kosten[[#This Row],[Totaal kosten]],"")</f>
        <v/>
      </c>
      <c r="EJ57" s="150" t="str">
        <f>IF(Tbl.Kosten[[#This Row],[KSnr.]]=EJ$7,Tbl.Kosten[[#This Row],[Totaal kosten]],"")</f>
        <v/>
      </c>
      <c r="EK57" s="150" t="str">
        <f>IF(Tbl.Kosten[[#This Row],[KSnr.]]=EK$7,Tbl.Kosten[[#This Row],[Totaal kosten]],"")</f>
        <v/>
      </c>
      <c r="EL57" s="150" t="str">
        <f>IF(Tbl.Kosten[[#This Row],[KSnr.]]=EL$7,Tbl.Kosten[[#This Row],[Totaal kosten]],"")</f>
        <v/>
      </c>
      <c r="EM57" s="150" t="str">
        <f>IF(Tbl.Kosten[[#This Row],[KSnr.]]=EM$7,Tbl.Kosten[[#This Row],[Totaal kosten]],"")</f>
        <v/>
      </c>
      <c r="EN57" s="150" t="str">
        <f>IF(Tbl.Kosten[[#This Row],[KSnr.]]=EN$7,Tbl.Kosten[[#This Row],[Totaal kosten]],"")</f>
        <v/>
      </c>
      <c r="EO57" s="150" t="str">
        <f>IF(Tbl.Kosten[[#This Row],[KSnr.]]=EO$7,Tbl.Kosten[[#This Row],[Totaal kosten]],"")</f>
        <v/>
      </c>
      <c r="EP57" s="150" t="str">
        <f>IF(Tbl.Kosten[[#This Row],[KSnr.]]=EP$7,Tbl.Kosten[[#This Row],[Totaal kosten]],"")</f>
        <v/>
      </c>
      <c r="EQ57" s="150" t="str">
        <f>IF(Tbl.Kosten[[#This Row],[KSnr.]]=EQ$7,Tbl.Kosten[[#This Row],[Totaal kosten]],"")</f>
        <v/>
      </c>
      <c r="ER57" s="144" t="str">
        <f>IFERROR(_xlfn.XLOOKUP(Tbl.Kosten[[#This Row],[Subsidieactiviteit]],Tbl.Subsidiehoogte[Subsidieactiviteit],Tbl.Subsidiehoogte[SAnr.],"",0,1),"")</f>
        <v/>
      </c>
      <c r="ES57" s="150" t="str">
        <f>IF(Tbl.Kosten[[#This Row],[Sanr.]]=ES$7,Tbl.Kosten[[#This Row],[Totaal kosten]],"")</f>
        <v/>
      </c>
      <c r="ET57" s="150" t="str">
        <f>IF(Tbl.Kosten[[#This Row],[Sanr.]]=ET$7,Tbl.Kosten[[#This Row],[Totaal kosten]],"")</f>
        <v/>
      </c>
      <c r="EU57" s="150" t="str">
        <f>IF(Tbl.Kosten[[#This Row],[Sanr.]]=EU$7,Tbl.Kosten[[#This Row],[Totaal kosten]],"")</f>
        <v/>
      </c>
      <c r="EV57" s="150" t="str">
        <f>IF(Tbl.Kosten[[#This Row],[Sanr.]]=EV$7,Tbl.Kosten[[#This Row],[Totaal kosten]],"")</f>
        <v/>
      </c>
      <c r="EW57" s="150" t="str">
        <f>IF(Tbl.Kosten[[#This Row],[Sanr.]]=EW$7,Tbl.Kosten[[#This Row],[Totaal kosten]],"")</f>
        <v/>
      </c>
      <c r="EX57" s="150" t="str">
        <f>IF(Tbl.Kosten[[#This Row],[Sanr.]]=EX$7,Tbl.Kosten[[#This Row],[Totaal kosten]],"")</f>
        <v/>
      </c>
      <c r="EY57" s="150" t="str">
        <f>IF(Tbl.Kosten[[#This Row],[Sanr.]]=EY$7,Tbl.Kosten[[#This Row],[Totaal kosten]],"")</f>
        <v/>
      </c>
      <c r="EZ57" s="150" t="str">
        <f>IF(Tbl.Kosten[[#This Row],[Sanr.]]=EZ$7,Tbl.Kosten[[#This Row],[Totaal kosten]],"")</f>
        <v/>
      </c>
      <c r="FA57" s="150" t="str">
        <f>IF(Tbl.Kosten[[#This Row],[Sanr.]]=FA$7,Tbl.Kosten[[#This Row],[Totaal kosten]],"")</f>
        <v/>
      </c>
      <c r="FB57" s="150" t="str">
        <f>IF(Tbl.Kosten[[#This Row],[Sanr.]]=FB$7,Tbl.Kosten[[#This Row],[Totaal kosten]],"")</f>
        <v/>
      </c>
      <c r="FC57" s="150" t="str">
        <f>IF(Tbl.Kosten[[#This Row],[Sanr.]]=FC$7,Tbl.Kosten[[#This Row],[Totaal kosten]],"")</f>
        <v/>
      </c>
      <c r="FD57" s="150" t="str">
        <f>IF(Tbl.Kosten[[#This Row],[Sanr.]]=FD$7,Tbl.Kosten[[#This Row],[Totaal kosten]],"")</f>
        <v/>
      </c>
      <c r="FE57" s="150" t="str">
        <f>IF(Tbl.Kosten[[#This Row],[Sanr.]]=FE$7,Tbl.Kosten[[#This Row],[Totaal kosten]],"")</f>
        <v/>
      </c>
      <c r="FF57" s="150" t="str">
        <f>IF(Tbl.Kosten[[#This Row],[Sanr.]]=FF$7,Tbl.Kosten[[#This Row],[Totaal kosten]],"")</f>
        <v/>
      </c>
      <c r="FG57" s="150" t="str">
        <f>IF(Tbl.Kosten[[#This Row],[Sanr.]]=FG$7,Tbl.Kosten[[#This Row],[Totaal kosten]],"")</f>
        <v/>
      </c>
      <c r="FH57" s="150" t="str">
        <f>IF(Tbl.Kosten[[#This Row],[Sanr.]]=FH$7,Tbl.Kosten[[#This Row],[Totaal kosten]],"")</f>
        <v/>
      </c>
      <c r="FI57" s="150" t="str">
        <f>IF(Tbl.Kosten[[#This Row],[Sanr.]]=FI$7,Tbl.Kosten[[#This Row],[Totaal kosten]],"")</f>
        <v/>
      </c>
      <c r="FJ57" s="150" t="str">
        <f>IF(Tbl.Kosten[[#This Row],[Sanr.]]=FJ$7,Tbl.Kosten[[#This Row],[Totaal kosten]],"")</f>
        <v/>
      </c>
      <c r="FK57" s="150" t="str">
        <f>IF(Tbl.Kosten[[#This Row],[Sanr.]]=FK$7,Tbl.Kosten[[#This Row],[Totaal kosten]],"")</f>
        <v/>
      </c>
      <c r="FL57" s="150" t="str">
        <f>IF(Tbl.Kosten[[#This Row],[Sanr.]]=FL$7,Tbl.Kosten[[#This Row],[Totaal kosten]],"")</f>
        <v/>
      </c>
      <c r="FM57" s="150" t="str">
        <f>IF(Tbl.Kosten[[#This Row],[Sanr.]]=FM$7,Tbl.Kosten[[#This Row],[Totaal kosten]],"")</f>
        <v/>
      </c>
      <c r="FN57" s="150" t="str">
        <f>IF(Tbl.Kosten[[#This Row],[Sanr.]]=FN$7,Tbl.Kosten[[#This Row],[Totaal kosten]],"")</f>
        <v/>
      </c>
      <c r="FO57" s="150" t="str">
        <f>IF(Tbl.Kosten[[#This Row],[Sanr.]]=FO$7,Tbl.Kosten[[#This Row],[Totaal kosten]],"")</f>
        <v/>
      </c>
      <c r="FP57" s="150" t="str">
        <f>IF(Tbl.Kosten[[#This Row],[Sanr.]]=FP$7,Tbl.Kosten[[#This Row],[Totaal kosten]],"")</f>
        <v/>
      </c>
      <c r="FQ57" s="150" t="str">
        <f>IF(Tbl.Kosten[[#This Row],[Sanr.]]=FQ$7,Tbl.Kosten[[#This Row],[Totaal kosten]],"")</f>
        <v/>
      </c>
      <c r="FR57" s="150" t="str">
        <f>IF(Tbl.Kosten[[#This Row],[Sanr.]]=FR$7,Tbl.Kosten[[#This Row],[Totaal kosten]],"")</f>
        <v/>
      </c>
      <c r="FS57" s="150" t="str">
        <f>IF(Tbl.Kosten[[#This Row],[Sanr.]]=FS$7,Tbl.Kosten[[#This Row],[Totaal kosten]],"")</f>
        <v/>
      </c>
      <c r="FT57" s="150" t="str">
        <f>IF(Tbl.Kosten[[#This Row],[Sanr.]]=FT$7,Tbl.Kosten[[#This Row],[Totaal kosten]],"")</f>
        <v/>
      </c>
      <c r="FU57" s="150" t="str">
        <f>IF(Tbl.Kosten[[#This Row],[Sanr.]]=FU$7,Tbl.Kosten[[#This Row],[Totaal kosten]],"")</f>
        <v/>
      </c>
      <c r="FV57" s="150" t="str">
        <f>IF(Tbl.Kosten[[#This Row],[Sanr.]]=FV$7,Tbl.Kosten[[#This Row],[Totaal kosten]],"")</f>
        <v/>
      </c>
      <c r="FW57" s="150" t="str">
        <f>IFERROR(_xlfn.XLOOKUP(Tbl.Kosten[[#This Row],[Activiteitencode]],Tbl.Activiteiten[Activiteitcode],Tbl.Activiteiten[Anr.],"",0,1),"")</f>
        <v/>
      </c>
      <c r="FX57" s="169" t="str">
        <f>_xlfn.CONCAT(Tbl.Kosten[[#This Row],[Pnr.]],Tbl.Kosten[[#This Row],[Sanr.]])</f>
        <v>P1</v>
      </c>
      <c r="FY57" s="150">
        <f>Tbl.Kosten[[#This Row],[Totaal kosten]]-Tbl.Kosten[[#This Row],[Subsidie]]</f>
        <v>0</v>
      </c>
      <c r="FZ57" s="150">
        <f>IF(Tbl.Kosten[[#This Row],[Pnr.]]=FZ$7,Tbl.Kosten[[#This Row],[Te financieren]],"")</f>
        <v>0</v>
      </c>
      <c r="GA57" s="150" t="str">
        <f>IF(Tbl.Kosten[[#This Row],[Pnr.]]=GA$7,Tbl.Kosten[[#This Row],[Te financieren]],"")</f>
        <v/>
      </c>
      <c r="GB57" s="150" t="str">
        <f>IF(Tbl.Kosten[[#This Row],[Pnr.]]=GB$7,Tbl.Kosten[[#This Row],[Te financieren]],"")</f>
        <v/>
      </c>
      <c r="GC57" s="150" t="str">
        <f>IF(Tbl.Kosten[[#This Row],[Pnr.]]=GC$7,Tbl.Kosten[[#This Row],[Te financieren]],"")</f>
        <v/>
      </c>
      <c r="GD57" s="150" t="str">
        <f>IF(Tbl.Kosten[[#This Row],[Pnr.]]=GD$7,Tbl.Kosten[[#This Row],[Te financieren]],"")</f>
        <v/>
      </c>
      <c r="GE57" s="150" t="str">
        <f>IF(Tbl.Kosten[[#This Row],[Pnr.]]=GE$7,Tbl.Kosten[[#This Row],[Te financieren]],"")</f>
        <v/>
      </c>
      <c r="GF57" s="150" t="str">
        <f>IF(Tbl.Kosten[[#This Row],[Pnr.]]=GF$7,Tbl.Kosten[[#This Row],[Te financieren]],"")</f>
        <v/>
      </c>
      <c r="GG57" s="150" t="str">
        <f>IF(Tbl.Kosten[[#This Row],[Pnr.]]=GG$7,Tbl.Kosten[[#This Row],[Te financieren]],"")</f>
        <v/>
      </c>
      <c r="GH57" s="150" t="str">
        <f>IF(Tbl.Kosten[[#This Row],[Pnr.]]=GH$7,Tbl.Kosten[[#This Row],[Te financieren]],"")</f>
        <v/>
      </c>
      <c r="GI57" s="150" t="str">
        <f>IF(Tbl.Kosten[[#This Row],[Pnr.]]=GI$7,Tbl.Kosten[[#This Row],[Te financieren]],"")</f>
        <v/>
      </c>
      <c r="GJ57" s="150" t="str">
        <f>IF(Tbl.Kosten[[#This Row],[Pnr.]]=GJ$7,Tbl.Kosten[[#This Row],[Te financieren]],"")</f>
        <v/>
      </c>
      <c r="GK57" s="150" t="str">
        <f>IF(Tbl.Kosten[[#This Row],[Pnr.]]=GK$7,Tbl.Kosten[[#This Row],[Te financieren]],"")</f>
        <v/>
      </c>
      <c r="GL57" s="150" t="str">
        <f>IF(Tbl.Kosten[[#This Row],[Pnr.]]=GL$7,Tbl.Kosten[[#This Row],[Te financieren]],"")</f>
        <v/>
      </c>
      <c r="GM57" s="150" t="str">
        <f>IF(Tbl.Kosten[[#This Row],[Pnr.]]=GM$7,Tbl.Kosten[[#This Row],[Te financieren]],"")</f>
        <v/>
      </c>
      <c r="GN57" s="150" t="str">
        <f>IF(Tbl.Kosten[[#This Row],[Pnr.]]=GN$7,Tbl.Kosten[[#This Row],[Te financieren]],"")</f>
        <v/>
      </c>
      <c r="GO57" s="150" t="str">
        <f>IF(Tbl.Kosten[[#This Row],[Pnr.]]=GO$7,Tbl.Kosten[[#This Row],[Te financieren]],"")</f>
        <v/>
      </c>
      <c r="GP57" s="150" t="str">
        <f>IF(Tbl.Kosten[[#This Row],[Pnr.]]=GP$7,Tbl.Kosten[[#This Row],[Te financieren]],"")</f>
        <v/>
      </c>
      <c r="GQ57" s="150" t="str">
        <f>IF(Tbl.Kosten[[#This Row],[Pnr.]]=GQ$7,Tbl.Kosten[[#This Row],[Te financieren]],"")</f>
        <v/>
      </c>
      <c r="GR57" s="150" t="str">
        <f>IF(Tbl.Kosten[[#This Row],[Pnr.]]=GR$7,Tbl.Kosten[[#This Row],[Te financieren]],"")</f>
        <v/>
      </c>
      <c r="GS57" s="150" t="str">
        <f>IF(Tbl.Kosten[[#This Row],[Pnr.]]=GS$7,Tbl.Kosten[[#This Row],[Te financieren]],"")</f>
        <v/>
      </c>
      <c r="GT57" s="150" t="str">
        <f>IF(Tbl.Kosten[[#This Row],[Pnr.]]=GT$7,Tbl.Kosten[[#This Row],[Te financieren]],"")</f>
        <v/>
      </c>
      <c r="GU57" s="150" t="str">
        <f>IF(Tbl.Kosten[[#This Row],[Pnr.]]=GU$7,Tbl.Kosten[[#This Row],[Te financieren]],"")</f>
        <v/>
      </c>
      <c r="GV57" s="150" t="str">
        <f>IF(Tbl.Kosten[[#This Row],[Pnr.]]=GV$7,Tbl.Kosten[[#This Row],[Te financieren]],"")</f>
        <v/>
      </c>
      <c r="GW57" s="150" t="str">
        <f>IF(Tbl.Kosten[[#This Row],[Pnr.]]=GW$7,Tbl.Kosten[[#This Row],[Te financieren]],"")</f>
        <v/>
      </c>
      <c r="GX57" s="150" t="str">
        <f>IF(Tbl.Kosten[[#This Row],[Pnr.]]=GX$7,Tbl.Kosten[[#This Row],[Te financieren]],"")</f>
        <v/>
      </c>
      <c r="GY57" s="150" t="str">
        <f>IF(Tbl.Kosten[[#This Row],[Pnr.]]=GY$7,Tbl.Kosten[[#This Row],[Te financieren]],"")</f>
        <v/>
      </c>
      <c r="GZ57" s="150" t="str">
        <f>IF(Tbl.Kosten[[#This Row],[Pnr.]]=GZ$7,Tbl.Kosten[[#This Row],[Te financieren]],"")</f>
        <v/>
      </c>
      <c r="HA57" s="150" t="str">
        <f>IF(Tbl.Kosten[[#This Row],[Pnr.]]=HA$7,Tbl.Kosten[[#This Row],[Te financieren]],"")</f>
        <v/>
      </c>
      <c r="HB57" s="150" t="str">
        <f>IF(Tbl.Kosten[[#This Row],[Pnr.]]=HB$7,Tbl.Kosten[[#This Row],[Te financieren]],"")</f>
        <v/>
      </c>
      <c r="HC57" s="150" t="str">
        <f>IF(Tbl.Kosten[[#This Row],[Pnr.]]=HC$7,Tbl.Kosten[[#This Row],[Te financieren]],"")</f>
        <v/>
      </c>
      <c r="HD57" s="150" t="str">
        <f>IF(Tbl.Kosten[[#This Row],[Pnr.]]=HD$7,Tbl.Kosten[[#This Row],[Te financieren]],"")</f>
        <v/>
      </c>
      <c r="HE57" s="150" t="str">
        <f>IF(Tbl.Kosten[[#This Row],[Pnr.]]=HE$7,Tbl.Kosten[[#This Row],[Te financieren]],"")</f>
        <v/>
      </c>
      <c r="HF57" s="150" t="str">
        <f>IF(Tbl.Kosten[[#This Row],[Pnr.]]=HF$7,Tbl.Kosten[[#This Row],[Te financieren]],"")</f>
        <v/>
      </c>
      <c r="HG57" s="150" t="str">
        <f>IF(Tbl.Kosten[[#This Row],[Pnr.]]=HG$7,Tbl.Kosten[[#This Row],[Te financieren]],"")</f>
        <v/>
      </c>
      <c r="HH57" s="150" t="str">
        <f>IF(Tbl.Kosten[[#This Row],[Pnr.]]=HH$7,Tbl.Kosten[[#This Row],[Te financieren]],"")</f>
        <v/>
      </c>
      <c r="HI57" s="150" t="str">
        <f>IF(Tbl.Kosten[[#This Row],[Pnr.]]=HI$7,Tbl.Kosten[[#This Row],[Te financieren]],"")</f>
        <v/>
      </c>
      <c r="HJ57" s="150" t="str">
        <f>IF(Tbl.Kosten[[#This Row],[Pnr.]]=HJ$7,Tbl.Kosten[[#This Row],[Te financieren]],"")</f>
        <v/>
      </c>
      <c r="HK57" s="150" t="str">
        <f>IF(Tbl.Kosten[[#This Row],[Pnr.]]=HK$7,Tbl.Kosten[[#This Row],[Te financieren]],"")</f>
        <v/>
      </c>
      <c r="HL57" s="150" t="str">
        <f>IF(Tbl.Kosten[[#This Row],[Pnr.]]=HL$7,Tbl.Kosten[[#This Row],[Te financieren]],"")</f>
        <v/>
      </c>
      <c r="HM57" s="150" t="str">
        <f>IF(Tbl.Kosten[[#This Row],[Pnr.]]=HM$7,Tbl.Kosten[[#This Row],[Te financieren]],"")</f>
        <v/>
      </c>
      <c r="HN57" s="150" t="str">
        <f>IF(Tbl.Kosten[[#This Row],[Pnr.]]=HN$7,Tbl.Kosten[[#This Row],[Te financieren]],"")</f>
        <v/>
      </c>
      <c r="HO57" s="150" t="str">
        <f>IF(Tbl.Kosten[[#This Row],[Pnr.]]=HO$7,Tbl.Kosten[[#This Row],[Te financieren]],"")</f>
        <v/>
      </c>
      <c r="HP57" s="150" t="str">
        <f>IF(Tbl.Kosten[[#This Row],[Pnr.]]=HP$7,Tbl.Kosten[[#This Row],[Te financieren]],"")</f>
        <v/>
      </c>
      <c r="HQ57" s="150" t="str">
        <f>IF(Tbl.Kosten[[#This Row],[Pnr.]]=HQ$7,Tbl.Kosten[[#This Row],[Te financieren]],"")</f>
        <v/>
      </c>
      <c r="HR57" s="150" t="str">
        <f>IF(Tbl.Kosten[[#This Row],[Pnr.]]=HR$7,Tbl.Kosten[[#This Row],[Te financieren]],"")</f>
        <v/>
      </c>
      <c r="HS57" s="150" t="str">
        <f>IF(Tbl.Kosten[[#This Row],[Pnr.]]=HS$7,Tbl.Kosten[[#This Row],[Te financieren]],"")</f>
        <v/>
      </c>
      <c r="HT57" s="150" t="str">
        <f>IF(Tbl.Kosten[[#This Row],[Pnr.]]=HT$7,Tbl.Kosten[[#This Row],[Te financieren]],"")</f>
        <v/>
      </c>
      <c r="HU57" s="150" t="str">
        <f>IF(Tbl.Kosten[[#This Row],[Pnr.]]=HU$7,Tbl.Kosten[[#This Row],[Te financieren]],"")</f>
        <v/>
      </c>
      <c r="HV57" s="150" t="str">
        <f>IF(Tbl.Kosten[[#This Row],[Pnr.]]=HV$7,Tbl.Kosten[[#This Row],[Te financieren]],"")</f>
        <v/>
      </c>
      <c r="HW57" s="150" t="str">
        <f>IF(Tbl.Kosten[[#This Row],[Pnr.]]=HW$7,Tbl.Kosten[[#This Row],[Te financieren]],"")</f>
        <v/>
      </c>
    </row>
    <row r="58" spans="2:231" x14ac:dyDescent="0.3">
      <c r="B58" s="134"/>
      <c r="C58" s="137"/>
      <c r="D58" s="136"/>
      <c r="E58" s="261"/>
      <c r="F58" s="135"/>
      <c r="G58" s="11" t="str">
        <f>IF(Tbl.Kosten[[#This Row],[Medewerker e/o 
functie]]&lt;&gt;"",_xlfn.XLOOKUP(Tbl.Kosten[[#This Row],[Medewerker e/o 
functie]],Tbl.Uurtarief[Medewerker en/of functie],Tbl.Uurtarief[Uurtarief],"",0,1),"")</f>
        <v/>
      </c>
      <c r="H58" s="121">
        <f>IFERROR(Tbl.Kosten[[#This Row],[Uren]]*Tbl.Kosten[[#This Row],[Uurtarief]],0)</f>
        <v>0</v>
      </c>
      <c r="I58" s="119" t="str">
        <f>IF(Tbl.Kosten[[#This Row],[Subtotaal uren]]&lt;&gt;0,_xlfn.XLOOKUP(Tbl.Kosten[[#This Row],[Medewerker e/o 
functie]],Tbl.Uurtarief[Medewerker en/of functie],Tbl.Uurtarief[Kostensoort arbeid],"",0,1),"")</f>
        <v/>
      </c>
      <c r="J58" s="137"/>
      <c r="K58" s="135"/>
      <c r="L58" s="139" t="str">
        <f>IF(Tbl.Kosten[[#This Row],[Activum]]&lt;&gt;"",_xlfn.XLOOKUP(Tbl.Kosten[[#This Row],[Activum]],Tbl.Afschrijvingskosten[Activum],Tbl.Afschrijvingskosten[Tarief per afschrijvings-eenheid],"",0,1),"")</f>
        <v/>
      </c>
      <c r="M58" s="122">
        <f>IFERROR(Tbl.Kosten[[#This Row],[Een-
heden]]*Tbl.Kosten[[#This Row],[Afschrijvings-
tarief]],0)</f>
        <v>0</v>
      </c>
      <c r="N58" s="122" t="str">
        <f>IF(Tbl.Kosten[[#This Row],[Subtotaal afschrijving]]&lt;&gt;0,Lijsten!$A$7,"")</f>
        <v/>
      </c>
      <c r="O58" s="140"/>
      <c r="P58" s="135"/>
      <c r="Q58" s="138"/>
      <c r="R58" s="122">
        <f>IFERROR(Tbl.Kosten[[#This Row],[Aantal]]*Tbl.Kosten[[#This Row],[Tarief]],0)</f>
        <v>0</v>
      </c>
      <c r="S58" s="8">
        <f>IFERROR(Tbl.Kosten[[#This Row],[Subtotaal overige kosten]]+Tbl.Kosten[[#This Row],[Subtotaal uren]]+Tbl.Kosten[[#This Row],[Subtotaal afschrijving]],0)</f>
        <v>0</v>
      </c>
      <c r="T58" s="8">
        <f>IFERROR(Tbl.Kosten[[#This Row],[Totaal kosten]]*Tbl.Kosten[[#This Row],[Subsidie%]],0)</f>
        <v>0</v>
      </c>
      <c r="U58" s="4" t="str" cm="1">
        <f t="array" ref="U58">IFERROR(_xlfn.IFS(Tbl.Kosten[[#This Row],[Subtotaal uren]]&lt;&gt;0,Tbl.Kosten[[#This Row],[Kostensoort arbeid]],Tbl.Kosten[[#This Row],[Subtotaal afschrijving]]&lt;&gt;0,Tbl.Kosten[[#This Row],[Kostensoort afschrijving]],Tbl.Kosten[[#This Row],[Subtotaal overige kosten]]&lt;&gt;0,Tbl.Kosten[[#This Row],[Kostensoort overig]]),"")</f>
        <v/>
      </c>
      <c r="V58" s="4" t="str">
        <f>IFERROR(_xlfn.XLOOKUP(Tbl.Kosten[[#This Row],[Activiteitencode]],Tbl.Activiteiten[Activiteitcode],Tbl.Activiteiten[Werkpakketcode],"",0,1),"")</f>
        <v/>
      </c>
      <c r="W58" s="4" t="str">
        <f>IFERROR(_xlfn.XLOOKUP(Tbl.Kosten[[#This Row],[Werkpakketcode]],Tbl.Werkpakketten[Werkpakketcode],Tbl.Werkpakketten[Subsidiabele activiteit],"",0,1),"")</f>
        <v/>
      </c>
      <c r="X58" s="12">
        <f>IFERROR(_xlfn.XLOOKUP(Tbl.Kosten[[#This Row],[Sanr.]],Tbl.Subsidiehoogte[SAnr.],Tbl.Subsidiehoogte[Sub. Percentage],0,0,1),0)</f>
        <v>0</v>
      </c>
      <c r="Y58" s="144" t="str">
        <f>IFERROR(_xlfn.XLOOKUP(Tbl.Kosten[[#This Row],[Partnercode]],Tbl.Projectpartners[Partnercode],Tbl.Projectpartners[PNr.],"",0,1),"")</f>
        <v>P1</v>
      </c>
      <c r="Z58" s="148">
        <f>IF(Tbl.Kosten[[#This Row],[Pnr.]]=Z$7,Tbl.Kosten[[#This Row],[Totaal kosten]],"")</f>
        <v>0</v>
      </c>
      <c r="AA58" s="148" t="str">
        <f>IF(Tbl.Kosten[[#This Row],[Pnr.]]=AA$7,Tbl.Kosten[[#This Row],[Totaal kosten]],"")</f>
        <v/>
      </c>
      <c r="AB58" s="148" t="str">
        <f>IF(Tbl.Kosten[[#This Row],[Pnr.]]=AB$7,Tbl.Kosten[[#This Row],[Totaal kosten]],"")</f>
        <v/>
      </c>
      <c r="AC58" s="148" t="str">
        <f>IF(Tbl.Kosten[[#This Row],[Pnr.]]=AC$7,Tbl.Kosten[[#This Row],[Totaal kosten]],"")</f>
        <v/>
      </c>
      <c r="AD58" s="148" t="str">
        <f>IF(Tbl.Kosten[[#This Row],[Pnr.]]=AD$7,Tbl.Kosten[[#This Row],[Totaal kosten]],"")</f>
        <v/>
      </c>
      <c r="AE58" s="148" t="str">
        <f>IF(Tbl.Kosten[[#This Row],[Pnr.]]=AE$7,Tbl.Kosten[[#This Row],[Totaal kosten]],"")</f>
        <v/>
      </c>
      <c r="AF58" s="148" t="str">
        <f>IF(Tbl.Kosten[[#This Row],[Pnr.]]=AF$7,Tbl.Kosten[[#This Row],[Totaal kosten]],"")</f>
        <v/>
      </c>
      <c r="AG58" s="148" t="str">
        <f>IF(Tbl.Kosten[[#This Row],[Pnr.]]=AG$7,Tbl.Kosten[[#This Row],[Totaal kosten]],"")</f>
        <v/>
      </c>
      <c r="AH58" s="148" t="str">
        <f>IF(Tbl.Kosten[[#This Row],[Pnr.]]=AH$7,Tbl.Kosten[[#This Row],[Totaal kosten]],"")</f>
        <v/>
      </c>
      <c r="AI58" s="148" t="str">
        <f>IF(Tbl.Kosten[[#This Row],[Pnr.]]=AI$7,Tbl.Kosten[[#This Row],[Totaal kosten]],"")</f>
        <v/>
      </c>
      <c r="AJ58" s="148" t="str">
        <f>IF(Tbl.Kosten[[#This Row],[Pnr.]]=AJ$7,Tbl.Kosten[[#This Row],[Totaal kosten]],"")</f>
        <v/>
      </c>
      <c r="AK58" s="148" t="str">
        <f>IF(Tbl.Kosten[[#This Row],[Pnr.]]=AK$7,Tbl.Kosten[[#This Row],[Totaal kosten]],"")</f>
        <v/>
      </c>
      <c r="AL58" s="148" t="str">
        <f>IF(Tbl.Kosten[[#This Row],[Pnr.]]=AL$7,Tbl.Kosten[[#This Row],[Totaal kosten]],"")</f>
        <v/>
      </c>
      <c r="AM58" s="148" t="str">
        <f>IF(Tbl.Kosten[[#This Row],[Pnr.]]=AM$7,Tbl.Kosten[[#This Row],[Totaal kosten]],"")</f>
        <v/>
      </c>
      <c r="AN58" s="148" t="str">
        <f>IF(Tbl.Kosten[[#This Row],[Pnr.]]=AN$7,Tbl.Kosten[[#This Row],[Totaal kosten]],"")</f>
        <v/>
      </c>
      <c r="AO58" s="148" t="str">
        <f>IF(Tbl.Kosten[[#This Row],[Pnr.]]=AO$7,Tbl.Kosten[[#This Row],[Totaal kosten]],"")</f>
        <v/>
      </c>
      <c r="AP58" s="148" t="str">
        <f>IF(Tbl.Kosten[[#This Row],[Pnr.]]=AP$7,Tbl.Kosten[[#This Row],[Totaal kosten]],"")</f>
        <v/>
      </c>
      <c r="AQ58" s="148" t="str">
        <f>IF(Tbl.Kosten[[#This Row],[Pnr.]]=AQ$7,Tbl.Kosten[[#This Row],[Totaal kosten]],"")</f>
        <v/>
      </c>
      <c r="AR58" s="148" t="str">
        <f>IF(Tbl.Kosten[[#This Row],[Pnr.]]=AR$7,Tbl.Kosten[[#This Row],[Totaal kosten]],"")</f>
        <v/>
      </c>
      <c r="AS58" s="148" t="str">
        <f>IF(Tbl.Kosten[[#This Row],[Pnr.]]=AS$7,Tbl.Kosten[[#This Row],[Totaal kosten]],"")</f>
        <v/>
      </c>
      <c r="AT58" s="148" t="str">
        <f>IF(Tbl.Kosten[[#This Row],[Pnr.]]=AT$7,Tbl.Kosten[[#This Row],[Totaal kosten]],"")</f>
        <v/>
      </c>
      <c r="AU58" s="148" t="str">
        <f>IF(Tbl.Kosten[[#This Row],[Pnr.]]=AU$7,Tbl.Kosten[[#This Row],[Totaal kosten]],"")</f>
        <v/>
      </c>
      <c r="AV58" s="148" t="str">
        <f>IF(Tbl.Kosten[[#This Row],[Pnr.]]=AV$7,Tbl.Kosten[[#This Row],[Totaal kosten]],"")</f>
        <v/>
      </c>
      <c r="AW58" s="148" t="str">
        <f>IF(Tbl.Kosten[[#This Row],[Pnr.]]=AW$7,Tbl.Kosten[[#This Row],[Totaal kosten]],"")</f>
        <v/>
      </c>
      <c r="AX58" s="148" t="str">
        <f>IF(Tbl.Kosten[[#This Row],[Pnr.]]=AX$7,Tbl.Kosten[[#This Row],[Totaal kosten]],"")</f>
        <v/>
      </c>
      <c r="AY58" s="148" t="str">
        <f>IF(Tbl.Kosten[[#This Row],[Pnr.]]=AY$7,Tbl.Kosten[[#This Row],[Totaal kosten]],"")</f>
        <v/>
      </c>
      <c r="AZ58" s="148" t="str">
        <f>IF(Tbl.Kosten[[#This Row],[Pnr.]]=AZ$7,Tbl.Kosten[[#This Row],[Totaal kosten]],"")</f>
        <v/>
      </c>
      <c r="BA58" s="148" t="str">
        <f>IF(Tbl.Kosten[[#This Row],[Pnr.]]=BA$7,Tbl.Kosten[[#This Row],[Totaal kosten]],"")</f>
        <v/>
      </c>
      <c r="BB58" s="148" t="str">
        <f>IF(Tbl.Kosten[[#This Row],[Pnr.]]=BB$7,Tbl.Kosten[[#This Row],[Totaal kosten]],"")</f>
        <v/>
      </c>
      <c r="BC58" s="148" t="str">
        <f>IF(Tbl.Kosten[[#This Row],[Pnr.]]=BC$7,Tbl.Kosten[[#This Row],[Totaal kosten]],"")</f>
        <v/>
      </c>
      <c r="BD58" s="148" t="str">
        <f>IF(Tbl.Kosten[[#This Row],[Pnr.]]=BD$7,Tbl.Kosten[[#This Row],[Totaal kosten]],"")</f>
        <v/>
      </c>
      <c r="BE58" s="148" t="str">
        <f>IF(Tbl.Kosten[[#This Row],[Pnr.]]=BE$7,Tbl.Kosten[[#This Row],[Totaal kosten]],"")</f>
        <v/>
      </c>
      <c r="BF58" s="148" t="str">
        <f>IF(Tbl.Kosten[[#This Row],[Pnr.]]=BF$7,Tbl.Kosten[[#This Row],[Totaal kosten]],"")</f>
        <v/>
      </c>
      <c r="BG58" s="148" t="str">
        <f>IF(Tbl.Kosten[[#This Row],[Pnr.]]=BG$7,Tbl.Kosten[[#This Row],[Totaal kosten]],"")</f>
        <v/>
      </c>
      <c r="BH58" s="148" t="str">
        <f>IF(Tbl.Kosten[[#This Row],[Pnr.]]=BH$7,Tbl.Kosten[[#This Row],[Totaal kosten]],"")</f>
        <v/>
      </c>
      <c r="BI58" s="148" t="str">
        <f>IF(Tbl.Kosten[[#This Row],[Pnr.]]=BI$7,Tbl.Kosten[[#This Row],[Totaal kosten]],"")</f>
        <v/>
      </c>
      <c r="BJ58" s="148" t="str">
        <f>IF(Tbl.Kosten[[#This Row],[Pnr.]]=BJ$7,Tbl.Kosten[[#This Row],[Totaal kosten]],"")</f>
        <v/>
      </c>
      <c r="BK58" s="148" t="str">
        <f>IF(Tbl.Kosten[[#This Row],[Pnr.]]=BK$7,Tbl.Kosten[[#This Row],[Totaal kosten]],"")</f>
        <v/>
      </c>
      <c r="BL58" s="148" t="str">
        <f>IF(Tbl.Kosten[[#This Row],[Pnr.]]=BL$7,Tbl.Kosten[[#This Row],[Totaal kosten]],"")</f>
        <v/>
      </c>
      <c r="BM58" s="148" t="str">
        <f>IF(Tbl.Kosten[[#This Row],[Pnr.]]=BM$7,Tbl.Kosten[[#This Row],[Totaal kosten]],"")</f>
        <v/>
      </c>
      <c r="BN58" s="148" t="str">
        <f>IF(Tbl.Kosten[[#This Row],[Pnr.]]=BN$7,Tbl.Kosten[[#This Row],[Totaal kosten]],"")</f>
        <v/>
      </c>
      <c r="BO58" s="148" t="str">
        <f>IF(Tbl.Kosten[[#This Row],[Pnr.]]=BO$7,Tbl.Kosten[[#This Row],[Totaal kosten]],"")</f>
        <v/>
      </c>
      <c r="BP58" s="148" t="str">
        <f>IF(Tbl.Kosten[[#This Row],[Pnr.]]=BP$7,Tbl.Kosten[[#This Row],[Totaal kosten]],"")</f>
        <v/>
      </c>
      <c r="BQ58" s="148" t="str">
        <f>IF(Tbl.Kosten[[#This Row],[Pnr.]]=BQ$7,Tbl.Kosten[[#This Row],[Totaal kosten]],"")</f>
        <v/>
      </c>
      <c r="BR58" s="148" t="str">
        <f>IF(Tbl.Kosten[[#This Row],[Pnr.]]=BR$7,Tbl.Kosten[[#This Row],[Totaal kosten]],"")</f>
        <v/>
      </c>
      <c r="BS58" s="148" t="str">
        <f>IF(Tbl.Kosten[[#This Row],[Pnr.]]=BS$7,Tbl.Kosten[[#This Row],[Totaal kosten]],"")</f>
        <v/>
      </c>
      <c r="BT58" s="148" t="str">
        <f>IF(Tbl.Kosten[[#This Row],[Pnr.]]=BT$7,Tbl.Kosten[[#This Row],[Totaal kosten]],"")</f>
        <v/>
      </c>
      <c r="BU58" s="148" t="str">
        <f>IF(Tbl.Kosten[[#This Row],[Pnr.]]=BU$7,Tbl.Kosten[[#This Row],[Totaal kosten]],"")</f>
        <v/>
      </c>
      <c r="BV58" s="148" t="str">
        <f>IF(Tbl.Kosten[[#This Row],[Pnr.]]=BV$7,Tbl.Kosten[[#This Row],[Totaal kosten]],"")</f>
        <v/>
      </c>
      <c r="BW58" s="148" t="str">
        <f>IF(Tbl.Kosten[[#This Row],[Pnr.]]=BW$7,Tbl.Kosten[[#This Row],[Totaal kosten]],"")</f>
        <v/>
      </c>
      <c r="BX58" s="148" t="str">
        <f>IFERROR(_xlfn.XLOOKUP(Tbl.Kosten[[#This Row],[Werkpakketcode]],Tbl.Werkpakketten[Werkpakketcode],Tbl.Werkpakketten[WPnr.],"",0,1),"")</f>
        <v/>
      </c>
      <c r="BY58" s="148" t="str">
        <f>IF(Tbl.Kosten[[#This Row],[WPnr.]]=BY$7,Tbl.Kosten[[#This Row],[Totaal kosten]],"")</f>
        <v/>
      </c>
      <c r="BZ58" s="148" t="str">
        <f>IF(Tbl.Kosten[[#This Row],[WPnr.]]=BZ$7,Tbl.Kosten[[#This Row],[Totaal kosten]],"")</f>
        <v/>
      </c>
      <c r="CA58" s="148" t="str">
        <f>IF(Tbl.Kosten[[#This Row],[WPnr.]]=CA$7,Tbl.Kosten[[#This Row],[Totaal kosten]],"")</f>
        <v/>
      </c>
      <c r="CB58" s="148" t="str">
        <f>IF(Tbl.Kosten[[#This Row],[WPnr.]]=CB$7,Tbl.Kosten[[#This Row],[Totaal kosten]],"")</f>
        <v/>
      </c>
      <c r="CC58" s="148" t="str">
        <f>IF(Tbl.Kosten[[#This Row],[WPnr.]]=CC$7,Tbl.Kosten[[#This Row],[Totaal kosten]],"")</f>
        <v/>
      </c>
      <c r="CD58" s="148" t="str">
        <f>IF(Tbl.Kosten[[#This Row],[WPnr.]]=CD$7,Tbl.Kosten[[#This Row],[Totaal kosten]],"")</f>
        <v/>
      </c>
      <c r="CE58" s="148" t="str">
        <f>IF(Tbl.Kosten[[#This Row],[WPnr.]]=CE$7,Tbl.Kosten[[#This Row],[Totaal kosten]],"")</f>
        <v/>
      </c>
      <c r="CF58" s="148" t="str">
        <f>IF(Tbl.Kosten[[#This Row],[WPnr.]]=CF$7,Tbl.Kosten[[#This Row],[Totaal kosten]],"")</f>
        <v/>
      </c>
      <c r="CG58" s="148" t="str">
        <f>IF(Tbl.Kosten[[#This Row],[WPnr.]]=CG$7,Tbl.Kosten[[#This Row],[Totaal kosten]],"")</f>
        <v/>
      </c>
      <c r="CH58" s="148" t="str">
        <f>IF(Tbl.Kosten[[#This Row],[WPnr.]]=CH$7,Tbl.Kosten[[#This Row],[Totaal kosten]],"")</f>
        <v/>
      </c>
      <c r="CI58" s="148" t="str">
        <f>IF(Tbl.Kosten[[#This Row],[WPnr.]]=CI$7,Tbl.Kosten[[#This Row],[Totaal kosten]],"")</f>
        <v/>
      </c>
      <c r="CJ58" s="148" t="str">
        <f>IF(Tbl.Kosten[[#This Row],[WPnr.]]=CJ$7,Tbl.Kosten[[#This Row],[Totaal kosten]],"")</f>
        <v/>
      </c>
      <c r="CK58" s="148" t="str">
        <f>IF(Tbl.Kosten[[#This Row],[WPnr.]]=CK$7,Tbl.Kosten[[#This Row],[Totaal kosten]],"")</f>
        <v/>
      </c>
      <c r="CL58" s="148" t="str">
        <f>IF(Tbl.Kosten[[#This Row],[WPnr.]]=CL$7,Tbl.Kosten[[#This Row],[Totaal kosten]],"")</f>
        <v/>
      </c>
      <c r="CM58" s="148" t="str">
        <f>IF(Tbl.Kosten[[#This Row],[WPnr.]]=CM$7,Tbl.Kosten[[#This Row],[Totaal kosten]],"")</f>
        <v/>
      </c>
      <c r="CN58" s="148" t="str">
        <f>IF(Tbl.Kosten[[#This Row],[WPnr.]]=CN$7,Tbl.Kosten[[#This Row],[Totaal kosten]],"")</f>
        <v/>
      </c>
      <c r="CO58" s="148" t="str">
        <f>IF(Tbl.Kosten[[#This Row],[WPnr.]]=CO$7,Tbl.Kosten[[#This Row],[Totaal kosten]],"")</f>
        <v/>
      </c>
      <c r="CP58" s="148" t="str">
        <f>IF(Tbl.Kosten[[#This Row],[WPnr.]]=CP$7,Tbl.Kosten[[#This Row],[Totaal kosten]],"")</f>
        <v/>
      </c>
      <c r="CQ58" s="148" t="str">
        <f>IF(Tbl.Kosten[[#This Row],[WPnr.]]=CQ$7,Tbl.Kosten[[#This Row],[Totaal kosten]],"")</f>
        <v/>
      </c>
      <c r="CR58" s="148" t="str">
        <f>IF(Tbl.Kosten[[#This Row],[WPnr.]]=CR$7,Tbl.Kosten[[#This Row],[Totaal kosten]],"")</f>
        <v/>
      </c>
      <c r="CS58" s="148" t="str">
        <f>IF(Tbl.Kosten[[#This Row],[WPnr.]]=CS$7,Tbl.Kosten[[#This Row],[Totaal kosten]],"")</f>
        <v/>
      </c>
      <c r="CT58" s="148" t="str">
        <f>IF(Tbl.Kosten[[#This Row],[WPnr.]]=CT$7,Tbl.Kosten[[#This Row],[Totaal kosten]],"")</f>
        <v/>
      </c>
      <c r="CU58" s="148" t="str">
        <f>IF(Tbl.Kosten[[#This Row],[WPnr.]]=CU$7,Tbl.Kosten[[#This Row],[Totaal kosten]],"")</f>
        <v/>
      </c>
      <c r="CV58" s="148" t="str">
        <f>IF(Tbl.Kosten[[#This Row],[WPnr.]]=CV$7,Tbl.Kosten[[#This Row],[Totaal kosten]],"")</f>
        <v/>
      </c>
      <c r="CW58" s="148" t="str">
        <f>IF(Tbl.Kosten[[#This Row],[WPnr.]]=CW$7,Tbl.Kosten[[#This Row],[Totaal kosten]],"")</f>
        <v/>
      </c>
      <c r="CX58" s="148" t="str">
        <f>IF(Tbl.Kosten[[#This Row],[WPnr.]]=CX$7,Tbl.Kosten[[#This Row],[Totaal kosten]],"")</f>
        <v/>
      </c>
      <c r="CY58" s="148" t="str">
        <f>IF(Tbl.Kosten[[#This Row],[WPnr.]]=CY$7,Tbl.Kosten[[#This Row],[Totaal kosten]],"")</f>
        <v/>
      </c>
      <c r="CZ58" s="148" t="str">
        <f>IF(Tbl.Kosten[[#This Row],[WPnr.]]=CZ$7,Tbl.Kosten[[#This Row],[Totaal kosten]],"")</f>
        <v/>
      </c>
      <c r="DA58" s="148" t="str">
        <f>IF(Tbl.Kosten[[#This Row],[WPnr.]]=DA$7,Tbl.Kosten[[#This Row],[Totaal kosten]],"")</f>
        <v/>
      </c>
      <c r="DB58" s="148" t="str">
        <f>IF(Tbl.Kosten[[#This Row],[WPnr.]]=DB$7,Tbl.Kosten[[#This Row],[Totaal kosten]],"")</f>
        <v/>
      </c>
      <c r="DC58" s="148" t="str">
        <f>IF(Tbl.Kosten[[#This Row],[WPnr.]]=DC$7,Tbl.Kosten[[#This Row],[Totaal kosten]],"")</f>
        <v/>
      </c>
      <c r="DD58" s="148" t="str">
        <f>IF(Tbl.Kosten[[#This Row],[WPnr.]]=DD$7,Tbl.Kosten[[#This Row],[Totaal kosten]],"")</f>
        <v/>
      </c>
      <c r="DE58" s="148" t="str">
        <f>IF(Tbl.Kosten[[#This Row],[WPnr.]]=DE$7,Tbl.Kosten[[#This Row],[Totaal kosten]],"")</f>
        <v/>
      </c>
      <c r="DF58" s="148" t="str">
        <f>IF(Tbl.Kosten[[#This Row],[WPnr.]]=DF$7,Tbl.Kosten[[#This Row],[Totaal kosten]],"")</f>
        <v/>
      </c>
      <c r="DG58" s="148" t="str">
        <f>IF(Tbl.Kosten[[#This Row],[WPnr.]]=DG$7,Tbl.Kosten[[#This Row],[Totaal kosten]],"")</f>
        <v/>
      </c>
      <c r="DH58" s="148" t="str">
        <f>IF(Tbl.Kosten[[#This Row],[WPnr.]]=DH$7,Tbl.Kosten[[#This Row],[Totaal kosten]],"")</f>
        <v/>
      </c>
      <c r="DI58" s="148" t="str">
        <f>IF(Tbl.Kosten[[#This Row],[WPnr.]]=DI$7,Tbl.Kosten[[#This Row],[Totaal kosten]],"")</f>
        <v/>
      </c>
      <c r="DJ58" s="148" t="str">
        <f>IF(Tbl.Kosten[[#This Row],[WPnr.]]=DJ$7,Tbl.Kosten[[#This Row],[Totaal kosten]],"")</f>
        <v/>
      </c>
      <c r="DK58" s="148" t="str">
        <f>IF(Tbl.Kosten[[#This Row],[WPnr.]]=DK$7,Tbl.Kosten[[#This Row],[Totaal kosten]],"")</f>
        <v/>
      </c>
      <c r="DL58" s="148" t="str">
        <f>IF(Tbl.Kosten[[#This Row],[WPnr.]]=DL$7,Tbl.Kosten[[#This Row],[Totaal kosten]],"")</f>
        <v/>
      </c>
      <c r="DM58" s="148" t="str">
        <f>IF(Tbl.Kosten[[#This Row],[WPnr.]]=DM$7,Tbl.Kosten[[#This Row],[Totaal kosten]],"")</f>
        <v/>
      </c>
      <c r="DN58" s="148" t="str">
        <f>IF(Tbl.Kosten[[#This Row],[WPnr.]]=DN$7,Tbl.Kosten[[#This Row],[Totaal kosten]],"")</f>
        <v/>
      </c>
      <c r="DO58" s="148" t="str">
        <f>IF(Tbl.Kosten[[#This Row],[WPnr.]]=DO$7,Tbl.Kosten[[#This Row],[Totaal kosten]],"")</f>
        <v/>
      </c>
      <c r="DP58" s="148" t="str">
        <f>IF(Tbl.Kosten[[#This Row],[WPnr.]]=DP$7,Tbl.Kosten[[#This Row],[Totaal kosten]],"")</f>
        <v/>
      </c>
      <c r="DQ58" s="148" t="str">
        <f>IF(Tbl.Kosten[[#This Row],[WPnr.]]=DQ$7,Tbl.Kosten[[#This Row],[Totaal kosten]],"")</f>
        <v/>
      </c>
      <c r="DR58" s="148" t="str">
        <f>IF(Tbl.Kosten[[#This Row],[WPnr.]]=DR$7,Tbl.Kosten[[#This Row],[Totaal kosten]],"")</f>
        <v/>
      </c>
      <c r="DS58" s="148" t="str">
        <f>IF(Tbl.Kosten[[#This Row],[WPnr.]]=DS$7,Tbl.Kosten[[#This Row],[Totaal kosten]],"")</f>
        <v/>
      </c>
      <c r="DT58" s="148" t="str">
        <f>IF(Tbl.Kosten[[#This Row],[WPnr.]]=DT$7,Tbl.Kosten[[#This Row],[Totaal kosten]],"")</f>
        <v/>
      </c>
      <c r="DU58" s="148" t="str">
        <f>IF(Tbl.Kosten[[#This Row],[WPnr.]]=DU$7,Tbl.Kosten[[#This Row],[Totaal kosten]],"")</f>
        <v/>
      </c>
      <c r="DV58" s="148" t="str">
        <f>IF(Tbl.Kosten[[#This Row],[WPnr.]]=DV$7,Tbl.Kosten[[#This Row],[Totaal kosten]],"")</f>
        <v/>
      </c>
      <c r="DW58" s="150" t="str">
        <f>IFERROR(_xlfn.XLOOKUP(Tbl.Kosten[[#This Row],[Kostensoort]],Tbl.Kostensoorten[Kostensoorten],Tbl.Kostensoorten[KSnr.],"",0,1),"")</f>
        <v/>
      </c>
      <c r="DX58" s="150" t="str">
        <f>IF(Tbl.Kosten[[#This Row],[KSnr.]]=DX$7,Tbl.Kosten[[#This Row],[Totaal kosten]],"")</f>
        <v/>
      </c>
      <c r="DY58" s="150" t="str">
        <f>IF(Tbl.Kosten[[#This Row],[KSnr.]]=DY$7,Tbl.Kosten[[#This Row],[Totaal kosten]],"")</f>
        <v/>
      </c>
      <c r="DZ58" s="150" t="str">
        <f>IF(Tbl.Kosten[[#This Row],[KSnr.]]=DZ$7,Tbl.Kosten[[#This Row],[Totaal kosten]],"")</f>
        <v/>
      </c>
      <c r="EA58" s="150" t="str">
        <f>IF(Tbl.Kosten[[#This Row],[KSnr.]]=EA$7,Tbl.Kosten[[#This Row],[Totaal kosten]],"")</f>
        <v/>
      </c>
      <c r="EB58" s="150" t="str">
        <f>IF(Tbl.Kosten[[#This Row],[KSnr.]]=EB$7,Tbl.Kosten[[#This Row],[Totaal kosten]],"")</f>
        <v/>
      </c>
      <c r="EC58" s="150" t="str">
        <f>IF(Tbl.Kosten[[#This Row],[KSnr.]]=EC$7,Tbl.Kosten[[#This Row],[Totaal kosten]],"")</f>
        <v/>
      </c>
      <c r="ED58" s="150" t="str">
        <f>IF(Tbl.Kosten[[#This Row],[KSnr.]]=ED$7,Tbl.Kosten[[#This Row],[Totaal kosten]],"")</f>
        <v/>
      </c>
      <c r="EE58" s="150" t="str">
        <f>IF(Tbl.Kosten[[#This Row],[KSnr.]]=EE$7,Tbl.Kosten[[#This Row],[Totaal kosten]],"")</f>
        <v/>
      </c>
      <c r="EF58" s="150" t="str">
        <f>IF(Tbl.Kosten[[#This Row],[KSnr.]]=EF$7,Tbl.Kosten[[#This Row],[Totaal kosten]],"")</f>
        <v/>
      </c>
      <c r="EG58" s="150" t="str">
        <f>IF(Tbl.Kosten[[#This Row],[KSnr.]]=EG$7,Tbl.Kosten[[#This Row],[Totaal kosten]],"")</f>
        <v/>
      </c>
      <c r="EH58" s="150" t="str">
        <f>IF(Tbl.Kosten[[#This Row],[KSnr.]]=EH$7,Tbl.Kosten[[#This Row],[Totaal kosten]],"")</f>
        <v/>
      </c>
      <c r="EI58" s="150" t="str">
        <f>IF(Tbl.Kosten[[#This Row],[KSnr.]]=EI$7,Tbl.Kosten[[#This Row],[Totaal kosten]],"")</f>
        <v/>
      </c>
      <c r="EJ58" s="150" t="str">
        <f>IF(Tbl.Kosten[[#This Row],[KSnr.]]=EJ$7,Tbl.Kosten[[#This Row],[Totaal kosten]],"")</f>
        <v/>
      </c>
      <c r="EK58" s="150" t="str">
        <f>IF(Tbl.Kosten[[#This Row],[KSnr.]]=EK$7,Tbl.Kosten[[#This Row],[Totaal kosten]],"")</f>
        <v/>
      </c>
      <c r="EL58" s="150" t="str">
        <f>IF(Tbl.Kosten[[#This Row],[KSnr.]]=EL$7,Tbl.Kosten[[#This Row],[Totaal kosten]],"")</f>
        <v/>
      </c>
      <c r="EM58" s="150" t="str">
        <f>IF(Tbl.Kosten[[#This Row],[KSnr.]]=EM$7,Tbl.Kosten[[#This Row],[Totaal kosten]],"")</f>
        <v/>
      </c>
      <c r="EN58" s="150" t="str">
        <f>IF(Tbl.Kosten[[#This Row],[KSnr.]]=EN$7,Tbl.Kosten[[#This Row],[Totaal kosten]],"")</f>
        <v/>
      </c>
      <c r="EO58" s="150" t="str">
        <f>IF(Tbl.Kosten[[#This Row],[KSnr.]]=EO$7,Tbl.Kosten[[#This Row],[Totaal kosten]],"")</f>
        <v/>
      </c>
      <c r="EP58" s="150" t="str">
        <f>IF(Tbl.Kosten[[#This Row],[KSnr.]]=EP$7,Tbl.Kosten[[#This Row],[Totaal kosten]],"")</f>
        <v/>
      </c>
      <c r="EQ58" s="150" t="str">
        <f>IF(Tbl.Kosten[[#This Row],[KSnr.]]=EQ$7,Tbl.Kosten[[#This Row],[Totaal kosten]],"")</f>
        <v/>
      </c>
      <c r="ER58" s="144" t="str">
        <f>IFERROR(_xlfn.XLOOKUP(Tbl.Kosten[[#This Row],[Subsidieactiviteit]],Tbl.Subsidiehoogte[Subsidieactiviteit],Tbl.Subsidiehoogte[SAnr.],"",0,1),"")</f>
        <v/>
      </c>
      <c r="ES58" s="150" t="str">
        <f>IF(Tbl.Kosten[[#This Row],[Sanr.]]=ES$7,Tbl.Kosten[[#This Row],[Totaal kosten]],"")</f>
        <v/>
      </c>
      <c r="ET58" s="150" t="str">
        <f>IF(Tbl.Kosten[[#This Row],[Sanr.]]=ET$7,Tbl.Kosten[[#This Row],[Totaal kosten]],"")</f>
        <v/>
      </c>
      <c r="EU58" s="150" t="str">
        <f>IF(Tbl.Kosten[[#This Row],[Sanr.]]=EU$7,Tbl.Kosten[[#This Row],[Totaal kosten]],"")</f>
        <v/>
      </c>
      <c r="EV58" s="150" t="str">
        <f>IF(Tbl.Kosten[[#This Row],[Sanr.]]=EV$7,Tbl.Kosten[[#This Row],[Totaal kosten]],"")</f>
        <v/>
      </c>
      <c r="EW58" s="150" t="str">
        <f>IF(Tbl.Kosten[[#This Row],[Sanr.]]=EW$7,Tbl.Kosten[[#This Row],[Totaal kosten]],"")</f>
        <v/>
      </c>
      <c r="EX58" s="150" t="str">
        <f>IF(Tbl.Kosten[[#This Row],[Sanr.]]=EX$7,Tbl.Kosten[[#This Row],[Totaal kosten]],"")</f>
        <v/>
      </c>
      <c r="EY58" s="150" t="str">
        <f>IF(Tbl.Kosten[[#This Row],[Sanr.]]=EY$7,Tbl.Kosten[[#This Row],[Totaal kosten]],"")</f>
        <v/>
      </c>
      <c r="EZ58" s="150" t="str">
        <f>IF(Tbl.Kosten[[#This Row],[Sanr.]]=EZ$7,Tbl.Kosten[[#This Row],[Totaal kosten]],"")</f>
        <v/>
      </c>
      <c r="FA58" s="150" t="str">
        <f>IF(Tbl.Kosten[[#This Row],[Sanr.]]=FA$7,Tbl.Kosten[[#This Row],[Totaal kosten]],"")</f>
        <v/>
      </c>
      <c r="FB58" s="150" t="str">
        <f>IF(Tbl.Kosten[[#This Row],[Sanr.]]=FB$7,Tbl.Kosten[[#This Row],[Totaal kosten]],"")</f>
        <v/>
      </c>
      <c r="FC58" s="150" t="str">
        <f>IF(Tbl.Kosten[[#This Row],[Sanr.]]=FC$7,Tbl.Kosten[[#This Row],[Totaal kosten]],"")</f>
        <v/>
      </c>
      <c r="FD58" s="150" t="str">
        <f>IF(Tbl.Kosten[[#This Row],[Sanr.]]=FD$7,Tbl.Kosten[[#This Row],[Totaal kosten]],"")</f>
        <v/>
      </c>
      <c r="FE58" s="150" t="str">
        <f>IF(Tbl.Kosten[[#This Row],[Sanr.]]=FE$7,Tbl.Kosten[[#This Row],[Totaal kosten]],"")</f>
        <v/>
      </c>
      <c r="FF58" s="150" t="str">
        <f>IF(Tbl.Kosten[[#This Row],[Sanr.]]=FF$7,Tbl.Kosten[[#This Row],[Totaal kosten]],"")</f>
        <v/>
      </c>
      <c r="FG58" s="150" t="str">
        <f>IF(Tbl.Kosten[[#This Row],[Sanr.]]=FG$7,Tbl.Kosten[[#This Row],[Totaal kosten]],"")</f>
        <v/>
      </c>
      <c r="FH58" s="150" t="str">
        <f>IF(Tbl.Kosten[[#This Row],[Sanr.]]=FH$7,Tbl.Kosten[[#This Row],[Totaal kosten]],"")</f>
        <v/>
      </c>
      <c r="FI58" s="150" t="str">
        <f>IF(Tbl.Kosten[[#This Row],[Sanr.]]=FI$7,Tbl.Kosten[[#This Row],[Totaal kosten]],"")</f>
        <v/>
      </c>
      <c r="FJ58" s="150" t="str">
        <f>IF(Tbl.Kosten[[#This Row],[Sanr.]]=FJ$7,Tbl.Kosten[[#This Row],[Totaal kosten]],"")</f>
        <v/>
      </c>
      <c r="FK58" s="150" t="str">
        <f>IF(Tbl.Kosten[[#This Row],[Sanr.]]=FK$7,Tbl.Kosten[[#This Row],[Totaal kosten]],"")</f>
        <v/>
      </c>
      <c r="FL58" s="150" t="str">
        <f>IF(Tbl.Kosten[[#This Row],[Sanr.]]=FL$7,Tbl.Kosten[[#This Row],[Totaal kosten]],"")</f>
        <v/>
      </c>
      <c r="FM58" s="150" t="str">
        <f>IF(Tbl.Kosten[[#This Row],[Sanr.]]=FM$7,Tbl.Kosten[[#This Row],[Totaal kosten]],"")</f>
        <v/>
      </c>
      <c r="FN58" s="150" t="str">
        <f>IF(Tbl.Kosten[[#This Row],[Sanr.]]=FN$7,Tbl.Kosten[[#This Row],[Totaal kosten]],"")</f>
        <v/>
      </c>
      <c r="FO58" s="150" t="str">
        <f>IF(Tbl.Kosten[[#This Row],[Sanr.]]=FO$7,Tbl.Kosten[[#This Row],[Totaal kosten]],"")</f>
        <v/>
      </c>
      <c r="FP58" s="150" t="str">
        <f>IF(Tbl.Kosten[[#This Row],[Sanr.]]=FP$7,Tbl.Kosten[[#This Row],[Totaal kosten]],"")</f>
        <v/>
      </c>
      <c r="FQ58" s="150" t="str">
        <f>IF(Tbl.Kosten[[#This Row],[Sanr.]]=FQ$7,Tbl.Kosten[[#This Row],[Totaal kosten]],"")</f>
        <v/>
      </c>
      <c r="FR58" s="150" t="str">
        <f>IF(Tbl.Kosten[[#This Row],[Sanr.]]=FR$7,Tbl.Kosten[[#This Row],[Totaal kosten]],"")</f>
        <v/>
      </c>
      <c r="FS58" s="150" t="str">
        <f>IF(Tbl.Kosten[[#This Row],[Sanr.]]=FS$7,Tbl.Kosten[[#This Row],[Totaal kosten]],"")</f>
        <v/>
      </c>
      <c r="FT58" s="150" t="str">
        <f>IF(Tbl.Kosten[[#This Row],[Sanr.]]=FT$7,Tbl.Kosten[[#This Row],[Totaal kosten]],"")</f>
        <v/>
      </c>
      <c r="FU58" s="150" t="str">
        <f>IF(Tbl.Kosten[[#This Row],[Sanr.]]=FU$7,Tbl.Kosten[[#This Row],[Totaal kosten]],"")</f>
        <v/>
      </c>
      <c r="FV58" s="150" t="str">
        <f>IF(Tbl.Kosten[[#This Row],[Sanr.]]=FV$7,Tbl.Kosten[[#This Row],[Totaal kosten]],"")</f>
        <v/>
      </c>
      <c r="FW58" s="150" t="str">
        <f>IFERROR(_xlfn.XLOOKUP(Tbl.Kosten[[#This Row],[Activiteitencode]],Tbl.Activiteiten[Activiteitcode],Tbl.Activiteiten[Anr.],"",0,1),"")</f>
        <v/>
      </c>
      <c r="FX58" s="169" t="str">
        <f>_xlfn.CONCAT(Tbl.Kosten[[#This Row],[Pnr.]],Tbl.Kosten[[#This Row],[Sanr.]])</f>
        <v>P1</v>
      </c>
      <c r="FY58" s="150">
        <f>Tbl.Kosten[[#This Row],[Totaal kosten]]-Tbl.Kosten[[#This Row],[Subsidie]]</f>
        <v>0</v>
      </c>
      <c r="FZ58" s="150">
        <f>IF(Tbl.Kosten[[#This Row],[Pnr.]]=FZ$7,Tbl.Kosten[[#This Row],[Te financieren]],"")</f>
        <v>0</v>
      </c>
      <c r="GA58" s="150" t="str">
        <f>IF(Tbl.Kosten[[#This Row],[Pnr.]]=GA$7,Tbl.Kosten[[#This Row],[Te financieren]],"")</f>
        <v/>
      </c>
      <c r="GB58" s="150" t="str">
        <f>IF(Tbl.Kosten[[#This Row],[Pnr.]]=GB$7,Tbl.Kosten[[#This Row],[Te financieren]],"")</f>
        <v/>
      </c>
      <c r="GC58" s="150" t="str">
        <f>IF(Tbl.Kosten[[#This Row],[Pnr.]]=GC$7,Tbl.Kosten[[#This Row],[Te financieren]],"")</f>
        <v/>
      </c>
      <c r="GD58" s="150" t="str">
        <f>IF(Tbl.Kosten[[#This Row],[Pnr.]]=GD$7,Tbl.Kosten[[#This Row],[Te financieren]],"")</f>
        <v/>
      </c>
      <c r="GE58" s="150" t="str">
        <f>IF(Tbl.Kosten[[#This Row],[Pnr.]]=GE$7,Tbl.Kosten[[#This Row],[Te financieren]],"")</f>
        <v/>
      </c>
      <c r="GF58" s="150" t="str">
        <f>IF(Tbl.Kosten[[#This Row],[Pnr.]]=GF$7,Tbl.Kosten[[#This Row],[Te financieren]],"")</f>
        <v/>
      </c>
      <c r="GG58" s="150" t="str">
        <f>IF(Tbl.Kosten[[#This Row],[Pnr.]]=GG$7,Tbl.Kosten[[#This Row],[Te financieren]],"")</f>
        <v/>
      </c>
      <c r="GH58" s="150" t="str">
        <f>IF(Tbl.Kosten[[#This Row],[Pnr.]]=GH$7,Tbl.Kosten[[#This Row],[Te financieren]],"")</f>
        <v/>
      </c>
      <c r="GI58" s="150" t="str">
        <f>IF(Tbl.Kosten[[#This Row],[Pnr.]]=GI$7,Tbl.Kosten[[#This Row],[Te financieren]],"")</f>
        <v/>
      </c>
      <c r="GJ58" s="150" t="str">
        <f>IF(Tbl.Kosten[[#This Row],[Pnr.]]=GJ$7,Tbl.Kosten[[#This Row],[Te financieren]],"")</f>
        <v/>
      </c>
      <c r="GK58" s="150" t="str">
        <f>IF(Tbl.Kosten[[#This Row],[Pnr.]]=GK$7,Tbl.Kosten[[#This Row],[Te financieren]],"")</f>
        <v/>
      </c>
      <c r="GL58" s="150" t="str">
        <f>IF(Tbl.Kosten[[#This Row],[Pnr.]]=GL$7,Tbl.Kosten[[#This Row],[Te financieren]],"")</f>
        <v/>
      </c>
      <c r="GM58" s="150" t="str">
        <f>IF(Tbl.Kosten[[#This Row],[Pnr.]]=GM$7,Tbl.Kosten[[#This Row],[Te financieren]],"")</f>
        <v/>
      </c>
      <c r="GN58" s="150" t="str">
        <f>IF(Tbl.Kosten[[#This Row],[Pnr.]]=GN$7,Tbl.Kosten[[#This Row],[Te financieren]],"")</f>
        <v/>
      </c>
      <c r="GO58" s="150" t="str">
        <f>IF(Tbl.Kosten[[#This Row],[Pnr.]]=GO$7,Tbl.Kosten[[#This Row],[Te financieren]],"")</f>
        <v/>
      </c>
      <c r="GP58" s="150" t="str">
        <f>IF(Tbl.Kosten[[#This Row],[Pnr.]]=GP$7,Tbl.Kosten[[#This Row],[Te financieren]],"")</f>
        <v/>
      </c>
      <c r="GQ58" s="150" t="str">
        <f>IF(Tbl.Kosten[[#This Row],[Pnr.]]=GQ$7,Tbl.Kosten[[#This Row],[Te financieren]],"")</f>
        <v/>
      </c>
      <c r="GR58" s="150" t="str">
        <f>IF(Tbl.Kosten[[#This Row],[Pnr.]]=GR$7,Tbl.Kosten[[#This Row],[Te financieren]],"")</f>
        <v/>
      </c>
      <c r="GS58" s="150" t="str">
        <f>IF(Tbl.Kosten[[#This Row],[Pnr.]]=GS$7,Tbl.Kosten[[#This Row],[Te financieren]],"")</f>
        <v/>
      </c>
      <c r="GT58" s="150" t="str">
        <f>IF(Tbl.Kosten[[#This Row],[Pnr.]]=GT$7,Tbl.Kosten[[#This Row],[Te financieren]],"")</f>
        <v/>
      </c>
      <c r="GU58" s="150" t="str">
        <f>IF(Tbl.Kosten[[#This Row],[Pnr.]]=GU$7,Tbl.Kosten[[#This Row],[Te financieren]],"")</f>
        <v/>
      </c>
      <c r="GV58" s="150" t="str">
        <f>IF(Tbl.Kosten[[#This Row],[Pnr.]]=GV$7,Tbl.Kosten[[#This Row],[Te financieren]],"")</f>
        <v/>
      </c>
      <c r="GW58" s="150" t="str">
        <f>IF(Tbl.Kosten[[#This Row],[Pnr.]]=GW$7,Tbl.Kosten[[#This Row],[Te financieren]],"")</f>
        <v/>
      </c>
      <c r="GX58" s="150" t="str">
        <f>IF(Tbl.Kosten[[#This Row],[Pnr.]]=GX$7,Tbl.Kosten[[#This Row],[Te financieren]],"")</f>
        <v/>
      </c>
      <c r="GY58" s="150" t="str">
        <f>IF(Tbl.Kosten[[#This Row],[Pnr.]]=GY$7,Tbl.Kosten[[#This Row],[Te financieren]],"")</f>
        <v/>
      </c>
      <c r="GZ58" s="150" t="str">
        <f>IF(Tbl.Kosten[[#This Row],[Pnr.]]=GZ$7,Tbl.Kosten[[#This Row],[Te financieren]],"")</f>
        <v/>
      </c>
      <c r="HA58" s="150" t="str">
        <f>IF(Tbl.Kosten[[#This Row],[Pnr.]]=HA$7,Tbl.Kosten[[#This Row],[Te financieren]],"")</f>
        <v/>
      </c>
      <c r="HB58" s="150" t="str">
        <f>IF(Tbl.Kosten[[#This Row],[Pnr.]]=HB$7,Tbl.Kosten[[#This Row],[Te financieren]],"")</f>
        <v/>
      </c>
      <c r="HC58" s="150" t="str">
        <f>IF(Tbl.Kosten[[#This Row],[Pnr.]]=HC$7,Tbl.Kosten[[#This Row],[Te financieren]],"")</f>
        <v/>
      </c>
      <c r="HD58" s="150" t="str">
        <f>IF(Tbl.Kosten[[#This Row],[Pnr.]]=HD$7,Tbl.Kosten[[#This Row],[Te financieren]],"")</f>
        <v/>
      </c>
      <c r="HE58" s="150" t="str">
        <f>IF(Tbl.Kosten[[#This Row],[Pnr.]]=HE$7,Tbl.Kosten[[#This Row],[Te financieren]],"")</f>
        <v/>
      </c>
      <c r="HF58" s="150" t="str">
        <f>IF(Tbl.Kosten[[#This Row],[Pnr.]]=HF$7,Tbl.Kosten[[#This Row],[Te financieren]],"")</f>
        <v/>
      </c>
      <c r="HG58" s="150" t="str">
        <f>IF(Tbl.Kosten[[#This Row],[Pnr.]]=HG$7,Tbl.Kosten[[#This Row],[Te financieren]],"")</f>
        <v/>
      </c>
      <c r="HH58" s="150" t="str">
        <f>IF(Tbl.Kosten[[#This Row],[Pnr.]]=HH$7,Tbl.Kosten[[#This Row],[Te financieren]],"")</f>
        <v/>
      </c>
      <c r="HI58" s="150" t="str">
        <f>IF(Tbl.Kosten[[#This Row],[Pnr.]]=HI$7,Tbl.Kosten[[#This Row],[Te financieren]],"")</f>
        <v/>
      </c>
      <c r="HJ58" s="150" t="str">
        <f>IF(Tbl.Kosten[[#This Row],[Pnr.]]=HJ$7,Tbl.Kosten[[#This Row],[Te financieren]],"")</f>
        <v/>
      </c>
      <c r="HK58" s="150" t="str">
        <f>IF(Tbl.Kosten[[#This Row],[Pnr.]]=HK$7,Tbl.Kosten[[#This Row],[Te financieren]],"")</f>
        <v/>
      </c>
      <c r="HL58" s="150" t="str">
        <f>IF(Tbl.Kosten[[#This Row],[Pnr.]]=HL$7,Tbl.Kosten[[#This Row],[Te financieren]],"")</f>
        <v/>
      </c>
      <c r="HM58" s="150" t="str">
        <f>IF(Tbl.Kosten[[#This Row],[Pnr.]]=HM$7,Tbl.Kosten[[#This Row],[Te financieren]],"")</f>
        <v/>
      </c>
      <c r="HN58" s="150" t="str">
        <f>IF(Tbl.Kosten[[#This Row],[Pnr.]]=HN$7,Tbl.Kosten[[#This Row],[Te financieren]],"")</f>
        <v/>
      </c>
      <c r="HO58" s="150" t="str">
        <f>IF(Tbl.Kosten[[#This Row],[Pnr.]]=HO$7,Tbl.Kosten[[#This Row],[Te financieren]],"")</f>
        <v/>
      </c>
      <c r="HP58" s="150" t="str">
        <f>IF(Tbl.Kosten[[#This Row],[Pnr.]]=HP$7,Tbl.Kosten[[#This Row],[Te financieren]],"")</f>
        <v/>
      </c>
      <c r="HQ58" s="150" t="str">
        <f>IF(Tbl.Kosten[[#This Row],[Pnr.]]=HQ$7,Tbl.Kosten[[#This Row],[Te financieren]],"")</f>
        <v/>
      </c>
      <c r="HR58" s="150" t="str">
        <f>IF(Tbl.Kosten[[#This Row],[Pnr.]]=HR$7,Tbl.Kosten[[#This Row],[Te financieren]],"")</f>
        <v/>
      </c>
      <c r="HS58" s="150" t="str">
        <f>IF(Tbl.Kosten[[#This Row],[Pnr.]]=HS$7,Tbl.Kosten[[#This Row],[Te financieren]],"")</f>
        <v/>
      </c>
      <c r="HT58" s="150" t="str">
        <f>IF(Tbl.Kosten[[#This Row],[Pnr.]]=HT$7,Tbl.Kosten[[#This Row],[Te financieren]],"")</f>
        <v/>
      </c>
      <c r="HU58" s="150" t="str">
        <f>IF(Tbl.Kosten[[#This Row],[Pnr.]]=HU$7,Tbl.Kosten[[#This Row],[Te financieren]],"")</f>
        <v/>
      </c>
      <c r="HV58" s="150" t="str">
        <f>IF(Tbl.Kosten[[#This Row],[Pnr.]]=HV$7,Tbl.Kosten[[#This Row],[Te financieren]],"")</f>
        <v/>
      </c>
      <c r="HW58" s="150" t="str">
        <f>IF(Tbl.Kosten[[#This Row],[Pnr.]]=HW$7,Tbl.Kosten[[#This Row],[Te financieren]],"")</f>
        <v/>
      </c>
    </row>
    <row r="59" spans="2:231" x14ac:dyDescent="0.3">
      <c r="B59" s="134"/>
      <c r="C59" s="137"/>
      <c r="D59" s="136"/>
      <c r="E59" s="261"/>
      <c r="F59" s="135"/>
      <c r="G59" s="11" t="str">
        <f>IF(Tbl.Kosten[[#This Row],[Medewerker e/o 
functie]]&lt;&gt;"",_xlfn.XLOOKUP(Tbl.Kosten[[#This Row],[Medewerker e/o 
functie]],Tbl.Uurtarief[Medewerker en/of functie],Tbl.Uurtarief[Uurtarief],"",0,1),"")</f>
        <v/>
      </c>
      <c r="H59" s="121">
        <f>IFERROR(Tbl.Kosten[[#This Row],[Uren]]*Tbl.Kosten[[#This Row],[Uurtarief]],0)</f>
        <v>0</v>
      </c>
      <c r="I59" s="119" t="str">
        <f>IF(Tbl.Kosten[[#This Row],[Subtotaal uren]]&lt;&gt;0,_xlfn.XLOOKUP(Tbl.Kosten[[#This Row],[Medewerker e/o 
functie]],Tbl.Uurtarief[Medewerker en/of functie],Tbl.Uurtarief[Kostensoort arbeid],"",0,1),"")</f>
        <v/>
      </c>
      <c r="J59" s="137"/>
      <c r="K59" s="135"/>
      <c r="L59" s="139" t="str">
        <f>IF(Tbl.Kosten[[#This Row],[Activum]]&lt;&gt;"",_xlfn.XLOOKUP(Tbl.Kosten[[#This Row],[Activum]],Tbl.Afschrijvingskosten[Activum],Tbl.Afschrijvingskosten[Tarief per afschrijvings-eenheid],"",0,1),"")</f>
        <v/>
      </c>
      <c r="M59" s="122">
        <f>IFERROR(Tbl.Kosten[[#This Row],[Een-
heden]]*Tbl.Kosten[[#This Row],[Afschrijvings-
tarief]],0)</f>
        <v>0</v>
      </c>
      <c r="N59" s="122" t="str">
        <f>IF(Tbl.Kosten[[#This Row],[Subtotaal afschrijving]]&lt;&gt;0,Lijsten!$A$7,"")</f>
        <v/>
      </c>
      <c r="O59" s="140"/>
      <c r="P59" s="135"/>
      <c r="Q59" s="138"/>
      <c r="R59" s="122">
        <f>IFERROR(Tbl.Kosten[[#This Row],[Aantal]]*Tbl.Kosten[[#This Row],[Tarief]],0)</f>
        <v>0</v>
      </c>
      <c r="S59" s="8">
        <f>IFERROR(Tbl.Kosten[[#This Row],[Subtotaal overige kosten]]+Tbl.Kosten[[#This Row],[Subtotaal uren]]+Tbl.Kosten[[#This Row],[Subtotaal afschrijving]],0)</f>
        <v>0</v>
      </c>
      <c r="T59" s="8">
        <f>IFERROR(Tbl.Kosten[[#This Row],[Totaal kosten]]*Tbl.Kosten[[#This Row],[Subsidie%]],0)</f>
        <v>0</v>
      </c>
      <c r="U59" s="4" t="str" cm="1">
        <f t="array" ref="U59">IFERROR(_xlfn.IFS(Tbl.Kosten[[#This Row],[Subtotaal uren]]&lt;&gt;0,Tbl.Kosten[[#This Row],[Kostensoort arbeid]],Tbl.Kosten[[#This Row],[Subtotaal afschrijving]]&lt;&gt;0,Tbl.Kosten[[#This Row],[Kostensoort afschrijving]],Tbl.Kosten[[#This Row],[Subtotaal overige kosten]]&lt;&gt;0,Tbl.Kosten[[#This Row],[Kostensoort overig]]),"")</f>
        <v/>
      </c>
      <c r="V59" s="4" t="str">
        <f>IFERROR(_xlfn.XLOOKUP(Tbl.Kosten[[#This Row],[Activiteitencode]],Tbl.Activiteiten[Activiteitcode],Tbl.Activiteiten[Werkpakketcode],"",0,1),"")</f>
        <v/>
      </c>
      <c r="W59" s="4" t="str">
        <f>IFERROR(_xlfn.XLOOKUP(Tbl.Kosten[[#This Row],[Werkpakketcode]],Tbl.Werkpakketten[Werkpakketcode],Tbl.Werkpakketten[Subsidiabele activiteit],"",0,1),"")</f>
        <v/>
      </c>
      <c r="X59" s="12">
        <f>IFERROR(_xlfn.XLOOKUP(Tbl.Kosten[[#This Row],[Sanr.]],Tbl.Subsidiehoogte[SAnr.],Tbl.Subsidiehoogte[Sub. Percentage],0,0,1),0)</f>
        <v>0</v>
      </c>
      <c r="Y59" s="144" t="str">
        <f>IFERROR(_xlfn.XLOOKUP(Tbl.Kosten[[#This Row],[Partnercode]],Tbl.Projectpartners[Partnercode],Tbl.Projectpartners[PNr.],"",0,1),"")</f>
        <v>P1</v>
      </c>
      <c r="Z59" s="148">
        <f>IF(Tbl.Kosten[[#This Row],[Pnr.]]=Z$7,Tbl.Kosten[[#This Row],[Totaal kosten]],"")</f>
        <v>0</v>
      </c>
      <c r="AA59" s="148" t="str">
        <f>IF(Tbl.Kosten[[#This Row],[Pnr.]]=AA$7,Tbl.Kosten[[#This Row],[Totaal kosten]],"")</f>
        <v/>
      </c>
      <c r="AB59" s="148" t="str">
        <f>IF(Tbl.Kosten[[#This Row],[Pnr.]]=AB$7,Tbl.Kosten[[#This Row],[Totaal kosten]],"")</f>
        <v/>
      </c>
      <c r="AC59" s="148" t="str">
        <f>IF(Tbl.Kosten[[#This Row],[Pnr.]]=AC$7,Tbl.Kosten[[#This Row],[Totaal kosten]],"")</f>
        <v/>
      </c>
      <c r="AD59" s="148" t="str">
        <f>IF(Tbl.Kosten[[#This Row],[Pnr.]]=AD$7,Tbl.Kosten[[#This Row],[Totaal kosten]],"")</f>
        <v/>
      </c>
      <c r="AE59" s="148" t="str">
        <f>IF(Tbl.Kosten[[#This Row],[Pnr.]]=AE$7,Tbl.Kosten[[#This Row],[Totaal kosten]],"")</f>
        <v/>
      </c>
      <c r="AF59" s="148" t="str">
        <f>IF(Tbl.Kosten[[#This Row],[Pnr.]]=AF$7,Tbl.Kosten[[#This Row],[Totaal kosten]],"")</f>
        <v/>
      </c>
      <c r="AG59" s="148" t="str">
        <f>IF(Tbl.Kosten[[#This Row],[Pnr.]]=AG$7,Tbl.Kosten[[#This Row],[Totaal kosten]],"")</f>
        <v/>
      </c>
      <c r="AH59" s="148" t="str">
        <f>IF(Tbl.Kosten[[#This Row],[Pnr.]]=AH$7,Tbl.Kosten[[#This Row],[Totaal kosten]],"")</f>
        <v/>
      </c>
      <c r="AI59" s="148" t="str">
        <f>IF(Tbl.Kosten[[#This Row],[Pnr.]]=AI$7,Tbl.Kosten[[#This Row],[Totaal kosten]],"")</f>
        <v/>
      </c>
      <c r="AJ59" s="148" t="str">
        <f>IF(Tbl.Kosten[[#This Row],[Pnr.]]=AJ$7,Tbl.Kosten[[#This Row],[Totaal kosten]],"")</f>
        <v/>
      </c>
      <c r="AK59" s="148" t="str">
        <f>IF(Tbl.Kosten[[#This Row],[Pnr.]]=AK$7,Tbl.Kosten[[#This Row],[Totaal kosten]],"")</f>
        <v/>
      </c>
      <c r="AL59" s="148" t="str">
        <f>IF(Tbl.Kosten[[#This Row],[Pnr.]]=AL$7,Tbl.Kosten[[#This Row],[Totaal kosten]],"")</f>
        <v/>
      </c>
      <c r="AM59" s="148" t="str">
        <f>IF(Tbl.Kosten[[#This Row],[Pnr.]]=AM$7,Tbl.Kosten[[#This Row],[Totaal kosten]],"")</f>
        <v/>
      </c>
      <c r="AN59" s="148" t="str">
        <f>IF(Tbl.Kosten[[#This Row],[Pnr.]]=AN$7,Tbl.Kosten[[#This Row],[Totaal kosten]],"")</f>
        <v/>
      </c>
      <c r="AO59" s="148" t="str">
        <f>IF(Tbl.Kosten[[#This Row],[Pnr.]]=AO$7,Tbl.Kosten[[#This Row],[Totaal kosten]],"")</f>
        <v/>
      </c>
      <c r="AP59" s="148" t="str">
        <f>IF(Tbl.Kosten[[#This Row],[Pnr.]]=AP$7,Tbl.Kosten[[#This Row],[Totaal kosten]],"")</f>
        <v/>
      </c>
      <c r="AQ59" s="148" t="str">
        <f>IF(Tbl.Kosten[[#This Row],[Pnr.]]=AQ$7,Tbl.Kosten[[#This Row],[Totaal kosten]],"")</f>
        <v/>
      </c>
      <c r="AR59" s="148" t="str">
        <f>IF(Tbl.Kosten[[#This Row],[Pnr.]]=AR$7,Tbl.Kosten[[#This Row],[Totaal kosten]],"")</f>
        <v/>
      </c>
      <c r="AS59" s="148" t="str">
        <f>IF(Tbl.Kosten[[#This Row],[Pnr.]]=AS$7,Tbl.Kosten[[#This Row],[Totaal kosten]],"")</f>
        <v/>
      </c>
      <c r="AT59" s="148" t="str">
        <f>IF(Tbl.Kosten[[#This Row],[Pnr.]]=AT$7,Tbl.Kosten[[#This Row],[Totaal kosten]],"")</f>
        <v/>
      </c>
      <c r="AU59" s="148" t="str">
        <f>IF(Tbl.Kosten[[#This Row],[Pnr.]]=AU$7,Tbl.Kosten[[#This Row],[Totaal kosten]],"")</f>
        <v/>
      </c>
      <c r="AV59" s="148" t="str">
        <f>IF(Tbl.Kosten[[#This Row],[Pnr.]]=AV$7,Tbl.Kosten[[#This Row],[Totaal kosten]],"")</f>
        <v/>
      </c>
      <c r="AW59" s="148" t="str">
        <f>IF(Tbl.Kosten[[#This Row],[Pnr.]]=AW$7,Tbl.Kosten[[#This Row],[Totaal kosten]],"")</f>
        <v/>
      </c>
      <c r="AX59" s="148" t="str">
        <f>IF(Tbl.Kosten[[#This Row],[Pnr.]]=AX$7,Tbl.Kosten[[#This Row],[Totaal kosten]],"")</f>
        <v/>
      </c>
      <c r="AY59" s="148" t="str">
        <f>IF(Tbl.Kosten[[#This Row],[Pnr.]]=AY$7,Tbl.Kosten[[#This Row],[Totaal kosten]],"")</f>
        <v/>
      </c>
      <c r="AZ59" s="148" t="str">
        <f>IF(Tbl.Kosten[[#This Row],[Pnr.]]=AZ$7,Tbl.Kosten[[#This Row],[Totaal kosten]],"")</f>
        <v/>
      </c>
      <c r="BA59" s="148" t="str">
        <f>IF(Tbl.Kosten[[#This Row],[Pnr.]]=BA$7,Tbl.Kosten[[#This Row],[Totaal kosten]],"")</f>
        <v/>
      </c>
      <c r="BB59" s="148" t="str">
        <f>IF(Tbl.Kosten[[#This Row],[Pnr.]]=BB$7,Tbl.Kosten[[#This Row],[Totaal kosten]],"")</f>
        <v/>
      </c>
      <c r="BC59" s="148" t="str">
        <f>IF(Tbl.Kosten[[#This Row],[Pnr.]]=BC$7,Tbl.Kosten[[#This Row],[Totaal kosten]],"")</f>
        <v/>
      </c>
      <c r="BD59" s="148" t="str">
        <f>IF(Tbl.Kosten[[#This Row],[Pnr.]]=BD$7,Tbl.Kosten[[#This Row],[Totaal kosten]],"")</f>
        <v/>
      </c>
      <c r="BE59" s="148" t="str">
        <f>IF(Tbl.Kosten[[#This Row],[Pnr.]]=BE$7,Tbl.Kosten[[#This Row],[Totaal kosten]],"")</f>
        <v/>
      </c>
      <c r="BF59" s="148" t="str">
        <f>IF(Tbl.Kosten[[#This Row],[Pnr.]]=BF$7,Tbl.Kosten[[#This Row],[Totaal kosten]],"")</f>
        <v/>
      </c>
      <c r="BG59" s="148" t="str">
        <f>IF(Tbl.Kosten[[#This Row],[Pnr.]]=BG$7,Tbl.Kosten[[#This Row],[Totaal kosten]],"")</f>
        <v/>
      </c>
      <c r="BH59" s="148" t="str">
        <f>IF(Tbl.Kosten[[#This Row],[Pnr.]]=BH$7,Tbl.Kosten[[#This Row],[Totaal kosten]],"")</f>
        <v/>
      </c>
      <c r="BI59" s="148" t="str">
        <f>IF(Tbl.Kosten[[#This Row],[Pnr.]]=BI$7,Tbl.Kosten[[#This Row],[Totaal kosten]],"")</f>
        <v/>
      </c>
      <c r="BJ59" s="148" t="str">
        <f>IF(Tbl.Kosten[[#This Row],[Pnr.]]=BJ$7,Tbl.Kosten[[#This Row],[Totaal kosten]],"")</f>
        <v/>
      </c>
      <c r="BK59" s="148" t="str">
        <f>IF(Tbl.Kosten[[#This Row],[Pnr.]]=BK$7,Tbl.Kosten[[#This Row],[Totaal kosten]],"")</f>
        <v/>
      </c>
      <c r="BL59" s="148" t="str">
        <f>IF(Tbl.Kosten[[#This Row],[Pnr.]]=BL$7,Tbl.Kosten[[#This Row],[Totaal kosten]],"")</f>
        <v/>
      </c>
      <c r="BM59" s="148" t="str">
        <f>IF(Tbl.Kosten[[#This Row],[Pnr.]]=BM$7,Tbl.Kosten[[#This Row],[Totaal kosten]],"")</f>
        <v/>
      </c>
      <c r="BN59" s="148" t="str">
        <f>IF(Tbl.Kosten[[#This Row],[Pnr.]]=BN$7,Tbl.Kosten[[#This Row],[Totaal kosten]],"")</f>
        <v/>
      </c>
      <c r="BO59" s="148" t="str">
        <f>IF(Tbl.Kosten[[#This Row],[Pnr.]]=BO$7,Tbl.Kosten[[#This Row],[Totaal kosten]],"")</f>
        <v/>
      </c>
      <c r="BP59" s="148" t="str">
        <f>IF(Tbl.Kosten[[#This Row],[Pnr.]]=BP$7,Tbl.Kosten[[#This Row],[Totaal kosten]],"")</f>
        <v/>
      </c>
      <c r="BQ59" s="148" t="str">
        <f>IF(Tbl.Kosten[[#This Row],[Pnr.]]=BQ$7,Tbl.Kosten[[#This Row],[Totaal kosten]],"")</f>
        <v/>
      </c>
      <c r="BR59" s="148" t="str">
        <f>IF(Tbl.Kosten[[#This Row],[Pnr.]]=BR$7,Tbl.Kosten[[#This Row],[Totaal kosten]],"")</f>
        <v/>
      </c>
      <c r="BS59" s="148" t="str">
        <f>IF(Tbl.Kosten[[#This Row],[Pnr.]]=BS$7,Tbl.Kosten[[#This Row],[Totaal kosten]],"")</f>
        <v/>
      </c>
      <c r="BT59" s="148" t="str">
        <f>IF(Tbl.Kosten[[#This Row],[Pnr.]]=BT$7,Tbl.Kosten[[#This Row],[Totaal kosten]],"")</f>
        <v/>
      </c>
      <c r="BU59" s="148" t="str">
        <f>IF(Tbl.Kosten[[#This Row],[Pnr.]]=BU$7,Tbl.Kosten[[#This Row],[Totaal kosten]],"")</f>
        <v/>
      </c>
      <c r="BV59" s="148" t="str">
        <f>IF(Tbl.Kosten[[#This Row],[Pnr.]]=BV$7,Tbl.Kosten[[#This Row],[Totaal kosten]],"")</f>
        <v/>
      </c>
      <c r="BW59" s="148" t="str">
        <f>IF(Tbl.Kosten[[#This Row],[Pnr.]]=BW$7,Tbl.Kosten[[#This Row],[Totaal kosten]],"")</f>
        <v/>
      </c>
      <c r="BX59" s="148" t="str">
        <f>IFERROR(_xlfn.XLOOKUP(Tbl.Kosten[[#This Row],[Werkpakketcode]],Tbl.Werkpakketten[Werkpakketcode],Tbl.Werkpakketten[WPnr.],"",0,1),"")</f>
        <v/>
      </c>
      <c r="BY59" s="148" t="str">
        <f>IF(Tbl.Kosten[[#This Row],[WPnr.]]=BY$7,Tbl.Kosten[[#This Row],[Totaal kosten]],"")</f>
        <v/>
      </c>
      <c r="BZ59" s="148" t="str">
        <f>IF(Tbl.Kosten[[#This Row],[WPnr.]]=BZ$7,Tbl.Kosten[[#This Row],[Totaal kosten]],"")</f>
        <v/>
      </c>
      <c r="CA59" s="148" t="str">
        <f>IF(Tbl.Kosten[[#This Row],[WPnr.]]=CA$7,Tbl.Kosten[[#This Row],[Totaal kosten]],"")</f>
        <v/>
      </c>
      <c r="CB59" s="148" t="str">
        <f>IF(Tbl.Kosten[[#This Row],[WPnr.]]=CB$7,Tbl.Kosten[[#This Row],[Totaal kosten]],"")</f>
        <v/>
      </c>
      <c r="CC59" s="148" t="str">
        <f>IF(Tbl.Kosten[[#This Row],[WPnr.]]=CC$7,Tbl.Kosten[[#This Row],[Totaal kosten]],"")</f>
        <v/>
      </c>
      <c r="CD59" s="148" t="str">
        <f>IF(Tbl.Kosten[[#This Row],[WPnr.]]=CD$7,Tbl.Kosten[[#This Row],[Totaal kosten]],"")</f>
        <v/>
      </c>
      <c r="CE59" s="148" t="str">
        <f>IF(Tbl.Kosten[[#This Row],[WPnr.]]=CE$7,Tbl.Kosten[[#This Row],[Totaal kosten]],"")</f>
        <v/>
      </c>
      <c r="CF59" s="148" t="str">
        <f>IF(Tbl.Kosten[[#This Row],[WPnr.]]=CF$7,Tbl.Kosten[[#This Row],[Totaal kosten]],"")</f>
        <v/>
      </c>
      <c r="CG59" s="148" t="str">
        <f>IF(Tbl.Kosten[[#This Row],[WPnr.]]=CG$7,Tbl.Kosten[[#This Row],[Totaal kosten]],"")</f>
        <v/>
      </c>
      <c r="CH59" s="148" t="str">
        <f>IF(Tbl.Kosten[[#This Row],[WPnr.]]=CH$7,Tbl.Kosten[[#This Row],[Totaal kosten]],"")</f>
        <v/>
      </c>
      <c r="CI59" s="148" t="str">
        <f>IF(Tbl.Kosten[[#This Row],[WPnr.]]=CI$7,Tbl.Kosten[[#This Row],[Totaal kosten]],"")</f>
        <v/>
      </c>
      <c r="CJ59" s="148" t="str">
        <f>IF(Tbl.Kosten[[#This Row],[WPnr.]]=CJ$7,Tbl.Kosten[[#This Row],[Totaal kosten]],"")</f>
        <v/>
      </c>
      <c r="CK59" s="148" t="str">
        <f>IF(Tbl.Kosten[[#This Row],[WPnr.]]=CK$7,Tbl.Kosten[[#This Row],[Totaal kosten]],"")</f>
        <v/>
      </c>
      <c r="CL59" s="148" t="str">
        <f>IF(Tbl.Kosten[[#This Row],[WPnr.]]=CL$7,Tbl.Kosten[[#This Row],[Totaal kosten]],"")</f>
        <v/>
      </c>
      <c r="CM59" s="148" t="str">
        <f>IF(Tbl.Kosten[[#This Row],[WPnr.]]=CM$7,Tbl.Kosten[[#This Row],[Totaal kosten]],"")</f>
        <v/>
      </c>
      <c r="CN59" s="148" t="str">
        <f>IF(Tbl.Kosten[[#This Row],[WPnr.]]=CN$7,Tbl.Kosten[[#This Row],[Totaal kosten]],"")</f>
        <v/>
      </c>
      <c r="CO59" s="148" t="str">
        <f>IF(Tbl.Kosten[[#This Row],[WPnr.]]=CO$7,Tbl.Kosten[[#This Row],[Totaal kosten]],"")</f>
        <v/>
      </c>
      <c r="CP59" s="148" t="str">
        <f>IF(Tbl.Kosten[[#This Row],[WPnr.]]=CP$7,Tbl.Kosten[[#This Row],[Totaal kosten]],"")</f>
        <v/>
      </c>
      <c r="CQ59" s="148" t="str">
        <f>IF(Tbl.Kosten[[#This Row],[WPnr.]]=CQ$7,Tbl.Kosten[[#This Row],[Totaal kosten]],"")</f>
        <v/>
      </c>
      <c r="CR59" s="148" t="str">
        <f>IF(Tbl.Kosten[[#This Row],[WPnr.]]=CR$7,Tbl.Kosten[[#This Row],[Totaal kosten]],"")</f>
        <v/>
      </c>
      <c r="CS59" s="148" t="str">
        <f>IF(Tbl.Kosten[[#This Row],[WPnr.]]=CS$7,Tbl.Kosten[[#This Row],[Totaal kosten]],"")</f>
        <v/>
      </c>
      <c r="CT59" s="148" t="str">
        <f>IF(Tbl.Kosten[[#This Row],[WPnr.]]=CT$7,Tbl.Kosten[[#This Row],[Totaal kosten]],"")</f>
        <v/>
      </c>
      <c r="CU59" s="148" t="str">
        <f>IF(Tbl.Kosten[[#This Row],[WPnr.]]=CU$7,Tbl.Kosten[[#This Row],[Totaal kosten]],"")</f>
        <v/>
      </c>
      <c r="CV59" s="148" t="str">
        <f>IF(Tbl.Kosten[[#This Row],[WPnr.]]=CV$7,Tbl.Kosten[[#This Row],[Totaal kosten]],"")</f>
        <v/>
      </c>
      <c r="CW59" s="148" t="str">
        <f>IF(Tbl.Kosten[[#This Row],[WPnr.]]=CW$7,Tbl.Kosten[[#This Row],[Totaal kosten]],"")</f>
        <v/>
      </c>
      <c r="CX59" s="148" t="str">
        <f>IF(Tbl.Kosten[[#This Row],[WPnr.]]=CX$7,Tbl.Kosten[[#This Row],[Totaal kosten]],"")</f>
        <v/>
      </c>
      <c r="CY59" s="148" t="str">
        <f>IF(Tbl.Kosten[[#This Row],[WPnr.]]=CY$7,Tbl.Kosten[[#This Row],[Totaal kosten]],"")</f>
        <v/>
      </c>
      <c r="CZ59" s="148" t="str">
        <f>IF(Tbl.Kosten[[#This Row],[WPnr.]]=CZ$7,Tbl.Kosten[[#This Row],[Totaal kosten]],"")</f>
        <v/>
      </c>
      <c r="DA59" s="148" t="str">
        <f>IF(Tbl.Kosten[[#This Row],[WPnr.]]=DA$7,Tbl.Kosten[[#This Row],[Totaal kosten]],"")</f>
        <v/>
      </c>
      <c r="DB59" s="148" t="str">
        <f>IF(Tbl.Kosten[[#This Row],[WPnr.]]=DB$7,Tbl.Kosten[[#This Row],[Totaal kosten]],"")</f>
        <v/>
      </c>
      <c r="DC59" s="148" t="str">
        <f>IF(Tbl.Kosten[[#This Row],[WPnr.]]=DC$7,Tbl.Kosten[[#This Row],[Totaal kosten]],"")</f>
        <v/>
      </c>
      <c r="DD59" s="148" t="str">
        <f>IF(Tbl.Kosten[[#This Row],[WPnr.]]=DD$7,Tbl.Kosten[[#This Row],[Totaal kosten]],"")</f>
        <v/>
      </c>
      <c r="DE59" s="148" t="str">
        <f>IF(Tbl.Kosten[[#This Row],[WPnr.]]=DE$7,Tbl.Kosten[[#This Row],[Totaal kosten]],"")</f>
        <v/>
      </c>
      <c r="DF59" s="148" t="str">
        <f>IF(Tbl.Kosten[[#This Row],[WPnr.]]=DF$7,Tbl.Kosten[[#This Row],[Totaal kosten]],"")</f>
        <v/>
      </c>
      <c r="DG59" s="148" t="str">
        <f>IF(Tbl.Kosten[[#This Row],[WPnr.]]=DG$7,Tbl.Kosten[[#This Row],[Totaal kosten]],"")</f>
        <v/>
      </c>
      <c r="DH59" s="148" t="str">
        <f>IF(Tbl.Kosten[[#This Row],[WPnr.]]=DH$7,Tbl.Kosten[[#This Row],[Totaal kosten]],"")</f>
        <v/>
      </c>
      <c r="DI59" s="148" t="str">
        <f>IF(Tbl.Kosten[[#This Row],[WPnr.]]=DI$7,Tbl.Kosten[[#This Row],[Totaal kosten]],"")</f>
        <v/>
      </c>
      <c r="DJ59" s="148" t="str">
        <f>IF(Tbl.Kosten[[#This Row],[WPnr.]]=DJ$7,Tbl.Kosten[[#This Row],[Totaal kosten]],"")</f>
        <v/>
      </c>
      <c r="DK59" s="148" t="str">
        <f>IF(Tbl.Kosten[[#This Row],[WPnr.]]=DK$7,Tbl.Kosten[[#This Row],[Totaal kosten]],"")</f>
        <v/>
      </c>
      <c r="DL59" s="148" t="str">
        <f>IF(Tbl.Kosten[[#This Row],[WPnr.]]=DL$7,Tbl.Kosten[[#This Row],[Totaal kosten]],"")</f>
        <v/>
      </c>
      <c r="DM59" s="148" t="str">
        <f>IF(Tbl.Kosten[[#This Row],[WPnr.]]=DM$7,Tbl.Kosten[[#This Row],[Totaal kosten]],"")</f>
        <v/>
      </c>
      <c r="DN59" s="148" t="str">
        <f>IF(Tbl.Kosten[[#This Row],[WPnr.]]=DN$7,Tbl.Kosten[[#This Row],[Totaal kosten]],"")</f>
        <v/>
      </c>
      <c r="DO59" s="148" t="str">
        <f>IF(Tbl.Kosten[[#This Row],[WPnr.]]=DO$7,Tbl.Kosten[[#This Row],[Totaal kosten]],"")</f>
        <v/>
      </c>
      <c r="DP59" s="148" t="str">
        <f>IF(Tbl.Kosten[[#This Row],[WPnr.]]=DP$7,Tbl.Kosten[[#This Row],[Totaal kosten]],"")</f>
        <v/>
      </c>
      <c r="DQ59" s="148" t="str">
        <f>IF(Tbl.Kosten[[#This Row],[WPnr.]]=DQ$7,Tbl.Kosten[[#This Row],[Totaal kosten]],"")</f>
        <v/>
      </c>
      <c r="DR59" s="148" t="str">
        <f>IF(Tbl.Kosten[[#This Row],[WPnr.]]=DR$7,Tbl.Kosten[[#This Row],[Totaal kosten]],"")</f>
        <v/>
      </c>
      <c r="DS59" s="148" t="str">
        <f>IF(Tbl.Kosten[[#This Row],[WPnr.]]=DS$7,Tbl.Kosten[[#This Row],[Totaal kosten]],"")</f>
        <v/>
      </c>
      <c r="DT59" s="148" t="str">
        <f>IF(Tbl.Kosten[[#This Row],[WPnr.]]=DT$7,Tbl.Kosten[[#This Row],[Totaal kosten]],"")</f>
        <v/>
      </c>
      <c r="DU59" s="148" t="str">
        <f>IF(Tbl.Kosten[[#This Row],[WPnr.]]=DU$7,Tbl.Kosten[[#This Row],[Totaal kosten]],"")</f>
        <v/>
      </c>
      <c r="DV59" s="148" t="str">
        <f>IF(Tbl.Kosten[[#This Row],[WPnr.]]=DV$7,Tbl.Kosten[[#This Row],[Totaal kosten]],"")</f>
        <v/>
      </c>
      <c r="DW59" s="150" t="str">
        <f>IFERROR(_xlfn.XLOOKUP(Tbl.Kosten[[#This Row],[Kostensoort]],Tbl.Kostensoorten[Kostensoorten],Tbl.Kostensoorten[KSnr.],"",0,1),"")</f>
        <v/>
      </c>
      <c r="DX59" s="150" t="str">
        <f>IF(Tbl.Kosten[[#This Row],[KSnr.]]=DX$7,Tbl.Kosten[[#This Row],[Totaal kosten]],"")</f>
        <v/>
      </c>
      <c r="DY59" s="150" t="str">
        <f>IF(Tbl.Kosten[[#This Row],[KSnr.]]=DY$7,Tbl.Kosten[[#This Row],[Totaal kosten]],"")</f>
        <v/>
      </c>
      <c r="DZ59" s="150" t="str">
        <f>IF(Tbl.Kosten[[#This Row],[KSnr.]]=DZ$7,Tbl.Kosten[[#This Row],[Totaal kosten]],"")</f>
        <v/>
      </c>
      <c r="EA59" s="150" t="str">
        <f>IF(Tbl.Kosten[[#This Row],[KSnr.]]=EA$7,Tbl.Kosten[[#This Row],[Totaal kosten]],"")</f>
        <v/>
      </c>
      <c r="EB59" s="150" t="str">
        <f>IF(Tbl.Kosten[[#This Row],[KSnr.]]=EB$7,Tbl.Kosten[[#This Row],[Totaal kosten]],"")</f>
        <v/>
      </c>
      <c r="EC59" s="150" t="str">
        <f>IF(Tbl.Kosten[[#This Row],[KSnr.]]=EC$7,Tbl.Kosten[[#This Row],[Totaal kosten]],"")</f>
        <v/>
      </c>
      <c r="ED59" s="150" t="str">
        <f>IF(Tbl.Kosten[[#This Row],[KSnr.]]=ED$7,Tbl.Kosten[[#This Row],[Totaal kosten]],"")</f>
        <v/>
      </c>
      <c r="EE59" s="150" t="str">
        <f>IF(Tbl.Kosten[[#This Row],[KSnr.]]=EE$7,Tbl.Kosten[[#This Row],[Totaal kosten]],"")</f>
        <v/>
      </c>
      <c r="EF59" s="150" t="str">
        <f>IF(Tbl.Kosten[[#This Row],[KSnr.]]=EF$7,Tbl.Kosten[[#This Row],[Totaal kosten]],"")</f>
        <v/>
      </c>
      <c r="EG59" s="150" t="str">
        <f>IF(Tbl.Kosten[[#This Row],[KSnr.]]=EG$7,Tbl.Kosten[[#This Row],[Totaal kosten]],"")</f>
        <v/>
      </c>
      <c r="EH59" s="150" t="str">
        <f>IF(Tbl.Kosten[[#This Row],[KSnr.]]=EH$7,Tbl.Kosten[[#This Row],[Totaal kosten]],"")</f>
        <v/>
      </c>
      <c r="EI59" s="150" t="str">
        <f>IF(Tbl.Kosten[[#This Row],[KSnr.]]=EI$7,Tbl.Kosten[[#This Row],[Totaal kosten]],"")</f>
        <v/>
      </c>
      <c r="EJ59" s="150" t="str">
        <f>IF(Tbl.Kosten[[#This Row],[KSnr.]]=EJ$7,Tbl.Kosten[[#This Row],[Totaal kosten]],"")</f>
        <v/>
      </c>
      <c r="EK59" s="150" t="str">
        <f>IF(Tbl.Kosten[[#This Row],[KSnr.]]=EK$7,Tbl.Kosten[[#This Row],[Totaal kosten]],"")</f>
        <v/>
      </c>
      <c r="EL59" s="150" t="str">
        <f>IF(Tbl.Kosten[[#This Row],[KSnr.]]=EL$7,Tbl.Kosten[[#This Row],[Totaal kosten]],"")</f>
        <v/>
      </c>
      <c r="EM59" s="150" t="str">
        <f>IF(Tbl.Kosten[[#This Row],[KSnr.]]=EM$7,Tbl.Kosten[[#This Row],[Totaal kosten]],"")</f>
        <v/>
      </c>
      <c r="EN59" s="150" t="str">
        <f>IF(Tbl.Kosten[[#This Row],[KSnr.]]=EN$7,Tbl.Kosten[[#This Row],[Totaal kosten]],"")</f>
        <v/>
      </c>
      <c r="EO59" s="150" t="str">
        <f>IF(Tbl.Kosten[[#This Row],[KSnr.]]=EO$7,Tbl.Kosten[[#This Row],[Totaal kosten]],"")</f>
        <v/>
      </c>
      <c r="EP59" s="150" t="str">
        <f>IF(Tbl.Kosten[[#This Row],[KSnr.]]=EP$7,Tbl.Kosten[[#This Row],[Totaal kosten]],"")</f>
        <v/>
      </c>
      <c r="EQ59" s="150" t="str">
        <f>IF(Tbl.Kosten[[#This Row],[KSnr.]]=EQ$7,Tbl.Kosten[[#This Row],[Totaal kosten]],"")</f>
        <v/>
      </c>
      <c r="ER59" s="144" t="str">
        <f>IFERROR(_xlfn.XLOOKUP(Tbl.Kosten[[#This Row],[Subsidieactiviteit]],Tbl.Subsidiehoogte[Subsidieactiviteit],Tbl.Subsidiehoogte[SAnr.],"",0,1),"")</f>
        <v/>
      </c>
      <c r="ES59" s="150" t="str">
        <f>IF(Tbl.Kosten[[#This Row],[Sanr.]]=ES$7,Tbl.Kosten[[#This Row],[Totaal kosten]],"")</f>
        <v/>
      </c>
      <c r="ET59" s="150" t="str">
        <f>IF(Tbl.Kosten[[#This Row],[Sanr.]]=ET$7,Tbl.Kosten[[#This Row],[Totaal kosten]],"")</f>
        <v/>
      </c>
      <c r="EU59" s="150" t="str">
        <f>IF(Tbl.Kosten[[#This Row],[Sanr.]]=EU$7,Tbl.Kosten[[#This Row],[Totaal kosten]],"")</f>
        <v/>
      </c>
      <c r="EV59" s="150" t="str">
        <f>IF(Tbl.Kosten[[#This Row],[Sanr.]]=EV$7,Tbl.Kosten[[#This Row],[Totaal kosten]],"")</f>
        <v/>
      </c>
      <c r="EW59" s="150" t="str">
        <f>IF(Tbl.Kosten[[#This Row],[Sanr.]]=EW$7,Tbl.Kosten[[#This Row],[Totaal kosten]],"")</f>
        <v/>
      </c>
      <c r="EX59" s="150" t="str">
        <f>IF(Tbl.Kosten[[#This Row],[Sanr.]]=EX$7,Tbl.Kosten[[#This Row],[Totaal kosten]],"")</f>
        <v/>
      </c>
      <c r="EY59" s="150" t="str">
        <f>IF(Tbl.Kosten[[#This Row],[Sanr.]]=EY$7,Tbl.Kosten[[#This Row],[Totaal kosten]],"")</f>
        <v/>
      </c>
      <c r="EZ59" s="150" t="str">
        <f>IF(Tbl.Kosten[[#This Row],[Sanr.]]=EZ$7,Tbl.Kosten[[#This Row],[Totaal kosten]],"")</f>
        <v/>
      </c>
      <c r="FA59" s="150" t="str">
        <f>IF(Tbl.Kosten[[#This Row],[Sanr.]]=FA$7,Tbl.Kosten[[#This Row],[Totaal kosten]],"")</f>
        <v/>
      </c>
      <c r="FB59" s="150" t="str">
        <f>IF(Tbl.Kosten[[#This Row],[Sanr.]]=FB$7,Tbl.Kosten[[#This Row],[Totaal kosten]],"")</f>
        <v/>
      </c>
      <c r="FC59" s="150" t="str">
        <f>IF(Tbl.Kosten[[#This Row],[Sanr.]]=FC$7,Tbl.Kosten[[#This Row],[Totaal kosten]],"")</f>
        <v/>
      </c>
      <c r="FD59" s="150" t="str">
        <f>IF(Tbl.Kosten[[#This Row],[Sanr.]]=FD$7,Tbl.Kosten[[#This Row],[Totaal kosten]],"")</f>
        <v/>
      </c>
      <c r="FE59" s="150" t="str">
        <f>IF(Tbl.Kosten[[#This Row],[Sanr.]]=FE$7,Tbl.Kosten[[#This Row],[Totaal kosten]],"")</f>
        <v/>
      </c>
      <c r="FF59" s="150" t="str">
        <f>IF(Tbl.Kosten[[#This Row],[Sanr.]]=FF$7,Tbl.Kosten[[#This Row],[Totaal kosten]],"")</f>
        <v/>
      </c>
      <c r="FG59" s="150" t="str">
        <f>IF(Tbl.Kosten[[#This Row],[Sanr.]]=FG$7,Tbl.Kosten[[#This Row],[Totaal kosten]],"")</f>
        <v/>
      </c>
      <c r="FH59" s="150" t="str">
        <f>IF(Tbl.Kosten[[#This Row],[Sanr.]]=FH$7,Tbl.Kosten[[#This Row],[Totaal kosten]],"")</f>
        <v/>
      </c>
      <c r="FI59" s="150" t="str">
        <f>IF(Tbl.Kosten[[#This Row],[Sanr.]]=FI$7,Tbl.Kosten[[#This Row],[Totaal kosten]],"")</f>
        <v/>
      </c>
      <c r="FJ59" s="150" t="str">
        <f>IF(Tbl.Kosten[[#This Row],[Sanr.]]=FJ$7,Tbl.Kosten[[#This Row],[Totaal kosten]],"")</f>
        <v/>
      </c>
      <c r="FK59" s="150" t="str">
        <f>IF(Tbl.Kosten[[#This Row],[Sanr.]]=FK$7,Tbl.Kosten[[#This Row],[Totaal kosten]],"")</f>
        <v/>
      </c>
      <c r="FL59" s="150" t="str">
        <f>IF(Tbl.Kosten[[#This Row],[Sanr.]]=FL$7,Tbl.Kosten[[#This Row],[Totaal kosten]],"")</f>
        <v/>
      </c>
      <c r="FM59" s="150" t="str">
        <f>IF(Tbl.Kosten[[#This Row],[Sanr.]]=FM$7,Tbl.Kosten[[#This Row],[Totaal kosten]],"")</f>
        <v/>
      </c>
      <c r="FN59" s="150" t="str">
        <f>IF(Tbl.Kosten[[#This Row],[Sanr.]]=FN$7,Tbl.Kosten[[#This Row],[Totaal kosten]],"")</f>
        <v/>
      </c>
      <c r="FO59" s="150" t="str">
        <f>IF(Tbl.Kosten[[#This Row],[Sanr.]]=FO$7,Tbl.Kosten[[#This Row],[Totaal kosten]],"")</f>
        <v/>
      </c>
      <c r="FP59" s="150" t="str">
        <f>IF(Tbl.Kosten[[#This Row],[Sanr.]]=FP$7,Tbl.Kosten[[#This Row],[Totaal kosten]],"")</f>
        <v/>
      </c>
      <c r="FQ59" s="150" t="str">
        <f>IF(Tbl.Kosten[[#This Row],[Sanr.]]=FQ$7,Tbl.Kosten[[#This Row],[Totaal kosten]],"")</f>
        <v/>
      </c>
      <c r="FR59" s="150" t="str">
        <f>IF(Tbl.Kosten[[#This Row],[Sanr.]]=FR$7,Tbl.Kosten[[#This Row],[Totaal kosten]],"")</f>
        <v/>
      </c>
      <c r="FS59" s="150" t="str">
        <f>IF(Tbl.Kosten[[#This Row],[Sanr.]]=FS$7,Tbl.Kosten[[#This Row],[Totaal kosten]],"")</f>
        <v/>
      </c>
      <c r="FT59" s="150" t="str">
        <f>IF(Tbl.Kosten[[#This Row],[Sanr.]]=FT$7,Tbl.Kosten[[#This Row],[Totaal kosten]],"")</f>
        <v/>
      </c>
      <c r="FU59" s="150" t="str">
        <f>IF(Tbl.Kosten[[#This Row],[Sanr.]]=FU$7,Tbl.Kosten[[#This Row],[Totaal kosten]],"")</f>
        <v/>
      </c>
      <c r="FV59" s="150" t="str">
        <f>IF(Tbl.Kosten[[#This Row],[Sanr.]]=FV$7,Tbl.Kosten[[#This Row],[Totaal kosten]],"")</f>
        <v/>
      </c>
      <c r="FW59" s="150" t="str">
        <f>IFERROR(_xlfn.XLOOKUP(Tbl.Kosten[[#This Row],[Activiteitencode]],Tbl.Activiteiten[Activiteitcode],Tbl.Activiteiten[Anr.],"",0,1),"")</f>
        <v/>
      </c>
      <c r="FX59" s="169" t="str">
        <f>_xlfn.CONCAT(Tbl.Kosten[[#This Row],[Pnr.]],Tbl.Kosten[[#This Row],[Sanr.]])</f>
        <v>P1</v>
      </c>
      <c r="FY59" s="150">
        <f>Tbl.Kosten[[#This Row],[Totaal kosten]]-Tbl.Kosten[[#This Row],[Subsidie]]</f>
        <v>0</v>
      </c>
      <c r="FZ59" s="150">
        <f>IF(Tbl.Kosten[[#This Row],[Pnr.]]=FZ$7,Tbl.Kosten[[#This Row],[Te financieren]],"")</f>
        <v>0</v>
      </c>
      <c r="GA59" s="150" t="str">
        <f>IF(Tbl.Kosten[[#This Row],[Pnr.]]=GA$7,Tbl.Kosten[[#This Row],[Te financieren]],"")</f>
        <v/>
      </c>
      <c r="GB59" s="150" t="str">
        <f>IF(Tbl.Kosten[[#This Row],[Pnr.]]=GB$7,Tbl.Kosten[[#This Row],[Te financieren]],"")</f>
        <v/>
      </c>
      <c r="GC59" s="150" t="str">
        <f>IF(Tbl.Kosten[[#This Row],[Pnr.]]=GC$7,Tbl.Kosten[[#This Row],[Te financieren]],"")</f>
        <v/>
      </c>
      <c r="GD59" s="150" t="str">
        <f>IF(Tbl.Kosten[[#This Row],[Pnr.]]=GD$7,Tbl.Kosten[[#This Row],[Te financieren]],"")</f>
        <v/>
      </c>
      <c r="GE59" s="150" t="str">
        <f>IF(Tbl.Kosten[[#This Row],[Pnr.]]=GE$7,Tbl.Kosten[[#This Row],[Te financieren]],"")</f>
        <v/>
      </c>
      <c r="GF59" s="150" t="str">
        <f>IF(Tbl.Kosten[[#This Row],[Pnr.]]=GF$7,Tbl.Kosten[[#This Row],[Te financieren]],"")</f>
        <v/>
      </c>
      <c r="GG59" s="150" t="str">
        <f>IF(Tbl.Kosten[[#This Row],[Pnr.]]=GG$7,Tbl.Kosten[[#This Row],[Te financieren]],"")</f>
        <v/>
      </c>
      <c r="GH59" s="150" t="str">
        <f>IF(Tbl.Kosten[[#This Row],[Pnr.]]=GH$7,Tbl.Kosten[[#This Row],[Te financieren]],"")</f>
        <v/>
      </c>
      <c r="GI59" s="150" t="str">
        <f>IF(Tbl.Kosten[[#This Row],[Pnr.]]=GI$7,Tbl.Kosten[[#This Row],[Te financieren]],"")</f>
        <v/>
      </c>
      <c r="GJ59" s="150" t="str">
        <f>IF(Tbl.Kosten[[#This Row],[Pnr.]]=GJ$7,Tbl.Kosten[[#This Row],[Te financieren]],"")</f>
        <v/>
      </c>
      <c r="GK59" s="150" t="str">
        <f>IF(Tbl.Kosten[[#This Row],[Pnr.]]=GK$7,Tbl.Kosten[[#This Row],[Te financieren]],"")</f>
        <v/>
      </c>
      <c r="GL59" s="150" t="str">
        <f>IF(Tbl.Kosten[[#This Row],[Pnr.]]=GL$7,Tbl.Kosten[[#This Row],[Te financieren]],"")</f>
        <v/>
      </c>
      <c r="GM59" s="150" t="str">
        <f>IF(Tbl.Kosten[[#This Row],[Pnr.]]=GM$7,Tbl.Kosten[[#This Row],[Te financieren]],"")</f>
        <v/>
      </c>
      <c r="GN59" s="150" t="str">
        <f>IF(Tbl.Kosten[[#This Row],[Pnr.]]=GN$7,Tbl.Kosten[[#This Row],[Te financieren]],"")</f>
        <v/>
      </c>
      <c r="GO59" s="150" t="str">
        <f>IF(Tbl.Kosten[[#This Row],[Pnr.]]=GO$7,Tbl.Kosten[[#This Row],[Te financieren]],"")</f>
        <v/>
      </c>
      <c r="GP59" s="150" t="str">
        <f>IF(Tbl.Kosten[[#This Row],[Pnr.]]=GP$7,Tbl.Kosten[[#This Row],[Te financieren]],"")</f>
        <v/>
      </c>
      <c r="GQ59" s="150" t="str">
        <f>IF(Tbl.Kosten[[#This Row],[Pnr.]]=GQ$7,Tbl.Kosten[[#This Row],[Te financieren]],"")</f>
        <v/>
      </c>
      <c r="GR59" s="150" t="str">
        <f>IF(Tbl.Kosten[[#This Row],[Pnr.]]=GR$7,Tbl.Kosten[[#This Row],[Te financieren]],"")</f>
        <v/>
      </c>
      <c r="GS59" s="150" t="str">
        <f>IF(Tbl.Kosten[[#This Row],[Pnr.]]=GS$7,Tbl.Kosten[[#This Row],[Te financieren]],"")</f>
        <v/>
      </c>
      <c r="GT59" s="150" t="str">
        <f>IF(Tbl.Kosten[[#This Row],[Pnr.]]=GT$7,Tbl.Kosten[[#This Row],[Te financieren]],"")</f>
        <v/>
      </c>
      <c r="GU59" s="150" t="str">
        <f>IF(Tbl.Kosten[[#This Row],[Pnr.]]=GU$7,Tbl.Kosten[[#This Row],[Te financieren]],"")</f>
        <v/>
      </c>
      <c r="GV59" s="150" t="str">
        <f>IF(Tbl.Kosten[[#This Row],[Pnr.]]=GV$7,Tbl.Kosten[[#This Row],[Te financieren]],"")</f>
        <v/>
      </c>
      <c r="GW59" s="150" t="str">
        <f>IF(Tbl.Kosten[[#This Row],[Pnr.]]=GW$7,Tbl.Kosten[[#This Row],[Te financieren]],"")</f>
        <v/>
      </c>
      <c r="GX59" s="150" t="str">
        <f>IF(Tbl.Kosten[[#This Row],[Pnr.]]=GX$7,Tbl.Kosten[[#This Row],[Te financieren]],"")</f>
        <v/>
      </c>
      <c r="GY59" s="150" t="str">
        <f>IF(Tbl.Kosten[[#This Row],[Pnr.]]=GY$7,Tbl.Kosten[[#This Row],[Te financieren]],"")</f>
        <v/>
      </c>
      <c r="GZ59" s="150" t="str">
        <f>IF(Tbl.Kosten[[#This Row],[Pnr.]]=GZ$7,Tbl.Kosten[[#This Row],[Te financieren]],"")</f>
        <v/>
      </c>
      <c r="HA59" s="150" t="str">
        <f>IF(Tbl.Kosten[[#This Row],[Pnr.]]=HA$7,Tbl.Kosten[[#This Row],[Te financieren]],"")</f>
        <v/>
      </c>
      <c r="HB59" s="150" t="str">
        <f>IF(Tbl.Kosten[[#This Row],[Pnr.]]=HB$7,Tbl.Kosten[[#This Row],[Te financieren]],"")</f>
        <v/>
      </c>
      <c r="HC59" s="150" t="str">
        <f>IF(Tbl.Kosten[[#This Row],[Pnr.]]=HC$7,Tbl.Kosten[[#This Row],[Te financieren]],"")</f>
        <v/>
      </c>
      <c r="HD59" s="150" t="str">
        <f>IF(Tbl.Kosten[[#This Row],[Pnr.]]=HD$7,Tbl.Kosten[[#This Row],[Te financieren]],"")</f>
        <v/>
      </c>
      <c r="HE59" s="150" t="str">
        <f>IF(Tbl.Kosten[[#This Row],[Pnr.]]=HE$7,Tbl.Kosten[[#This Row],[Te financieren]],"")</f>
        <v/>
      </c>
      <c r="HF59" s="150" t="str">
        <f>IF(Tbl.Kosten[[#This Row],[Pnr.]]=HF$7,Tbl.Kosten[[#This Row],[Te financieren]],"")</f>
        <v/>
      </c>
      <c r="HG59" s="150" t="str">
        <f>IF(Tbl.Kosten[[#This Row],[Pnr.]]=HG$7,Tbl.Kosten[[#This Row],[Te financieren]],"")</f>
        <v/>
      </c>
      <c r="HH59" s="150" t="str">
        <f>IF(Tbl.Kosten[[#This Row],[Pnr.]]=HH$7,Tbl.Kosten[[#This Row],[Te financieren]],"")</f>
        <v/>
      </c>
      <c r="HI59" s="150" t="str">
        <f>IF(Tbl.Kosten[[#This Row],[Pnr.]]=HI$7,Tbl.Kosten[[#This Row],[Te financieren]],"")</f>
        <v/>
      </c>
      <c r="HJ59" s="150" t="str">
        <f>IF(Tbl.Kosten[[#This Row],[Pnr.]]=HJ$7,Tbl.Kosten[[#This Row],[Te financieren]],"")</f>
        <v/>
      </c>
      <c r="HK59" s="150" t="str">
        <f>IF(Tbl.Kosten[[#This Row],[Pnr.]]=HK$7,Tbl.Kosten[[#This Row],[Te financieren]],"")</f>
        <v/>
      </c>
      <c r="HL59" s="150" t="str">
        <f>IF(Tbl.Kosten[[#This Row],[Pnr.]]=HL$7,Tbl.Kosten[[#This Row],[Te financieren]],"")</f>
        <v/>
      </c>
      <c r="HM59" s="150" t="str">
        <f>IF(Tbl.Kosten[[#This Row],[Pnr.]]=HM$7,Tbl.Kosten[[#This Row],[Te financieren]],"")</f>
        <v/>
      </c>
      <c r="HN59" s="150" t="str">
        <f>IF(Tbl.Kosten[[#This Row],[Pnr.]]=HN$7,Tbl.Kosten[[#This Row],[Te financieren]],"")</f>
        <v/>
      </c>
      <c r="HO59" s="150" t="str">
        <f>IF(Tbl.Kosten[[#This Row],[Pnr.]]=HO$7,Tbl.Kosten[[#This Row],[Te financieren]],"")</f>
        <v/>
      </c>
      <c r="HP59" s="150" t="str">
        <f>IF(Tbl.Kosten[[#This Row],[Pnr.]]=HP$7,Tbl.Kosten[[#This Row],[Te financieren]],"")</f>
        <v/>
      </c>
      <c r="HQ59" s="150" t="str">
        <f>IF(Tbl.Kosten[[#This Row],[Pnr.]]=HQ$7,Tbl.Kosten[[#This Row],[Te financieren]],"")</f>
        <v/>
      </c>
      <c r="HR59" s="150" t="str">
        <f>IF(Tbl.Kosten[[#This Row],[Pnr.]]=HR$7,Tbl.Kosten[[#This Row],[Te financieren]],"")</f>
        <v/>
      </c>
      <c r="HS59" s="150" t="str">
        <f>IF(Tbl.Kosten[[#This Row],[Pnr.]]=HS$7,Tbl.Kosten[[#This Row],[Te financieren]],"")</f>
        <v/>
      </c>
      <c r="HT59" s="150" t="str">
        <f>IF(Tbl.Kosten[[#This Row],[Pnr.]]=HT$7,Tbl.Kosten[[#This Row],[Te financieren]],"")</f>
        <v/>
      </c>
      <c r="HU59" s="150" t="str">
        <f>IF(Tbl.Kosten[[#This Row],[Pnr.]]=HU$7,Tbl.Kosten[[#This Row],[Te financieren]],"")</f>
        <v/>
      </c>
      <c r="HV59" s="150" t="str">
        <f>IF(Tbl.Kosten[[#This Row],[Pnr.]]=HV$7,Tbl.Kosten[[#This Row],[Te financieren]],"")</f>
        <v/>
      </c>
      <c r="HW59" s="150" t="str">
        <f>IF(Tbl.Kosten[[#This Row],[Pnr.]]=HW$7,Tbl.Kosten[[#This Row],[Te financieren]],"")</f>
        <v/>
      </c>
    </row>
    <row r="60" spans="2:231" x14ac:dyDescent="0.3">
      <c r="B60" s="134"/>
      <c r="C60" s="137"/>
      <c r="D60" s="136"/>
      <c r="E60" s="261"/>
      <c r="F60" s="135"/>
      <c r="G60" s="11" t="str">
        <f>IF(Tbl.Kosten[[#This Row],[Medewerker e/o 
functie]]&lt;&gt;"",_xlfn.XLOOKUP(Tbl.Kosten[[#This Row],[Medewerker e/o 
functie]],Tbl.Uurtarief[Medewerker en/of functie],Tbl.Uurtarief[Uurtarief],"",0,1),"")</f>
        <v/>
      </c>
      <c r="H60" s="121">
        <f>IFERROR(Tbl.Kosten[[#This Row],[Uren]]*Tbl.Kosten[[#This Row],[Uurtarief]],0)</f>
        <v>0</v>
      </c>
      <c r="I60" s="119" t="str">
        <f>IF(Tbl.Kosten[[#This Row],[Subtotaal uren]]&lt;&gt;0,_xlfn.XLOOKUP(Tbl.Kosten[[#This Row],[Medewerker e/o 
functie]],Tbl.Uurtarief[Medewerker en/of functie],Tbl.Uurtarief[Kostensoort arbeid],"",0,1),"")</f>
        <v/>
      </c>
      <c r="J60" s="137"/>
      <c r="K60" s="135"/>
      <c r="L60" s="139" t="str">
        <f>IF(Tbl.Kosten[[#This Row],[Activum]]&lt;&gt;"",_xlfn.XLOOKUP(Tbl.Kosten[[#This Row],[Activum]],Tbl.Afschrijvingskosten[Activum],Tbl.Afschrijvingskosten[Tarief per afschrijvings-eenheid],"",0,1),"")</f>
        <v/>
      </c>
      <c r="M60" s="122">
        <f>IFERROR(Tbl.Kosten[[#This Row],[Een-
heden]]*Tbl.Kosten[[#This Row],[Afschrijvings-
tarief]],0)</f>
        <v>0</v>
      </c>
      <c r="N60" s="122" t="str">
        <f>IF(Tbl.Kosten[[#This Row],[Subtotaal afschrijving]]&lt;&gt;0,Lijsten!$A$7,"")</f>
        <v/>
      </c>
      <c r="O60" s="140"/>
      <c r="P60" s="135"/>
      <c r="Q60" s="138"/>
      <c r="R60" s="122">
        <f>IFERROR(Tbl.Kosten[[#This Row],[Aantal]]*Tbl.Kosten[[#This Row],[Tarief]],0)</f>
        <v>0</v>
      </c>
      <c r="S60" s="8">
        <f>IFERROR(Tbl.Kosten[[#This Row],[Subtotaal overige kosten]]+Tbl.Kosten[[#This Row],[Subtotaal uren]]+Tbl.Kosten[[#This Row],[Subtotaal afschrijving]],0)</f>
        <v>0</v>
      </c>
      <c r="T60" s="8">
        <f>IFERROR(Tbl.Kosten[[#This Row],[Totaal kosten]]*Tbl.Kosten[[#This Row],[Subsidie%]],0)</f>
        <v>0</v>
      </c>
      <c r="U60" s="4" t="str" cm="1">
        <f t="array" ref="U60">IFERROR(_xlfn.IFS(Tbl.Kosten[[#This Row],[Subtotaal uren]]&lt;&gt;0,Tbl.Kosten[[#This Row],[Kostensoort arbeid]],Tbl.Kosten[[#This Row],[Subtotaal afschrijving]]&lt;&gt;0,Tbl.Kosten[[#This Row],[Kostensoort afschrijving]],Tbl.Kosten[[#This Row],[Subtotaal overige kosten]]&lt;&gt;0,Tbl.Kosten[[#This Row],[Kostensoort overig]]),"")</f>
        <v/>
      </c>
      <c r="V60" s="4" t="str">
        <f>IFERROR(_xlfn.XLOOKUP(Tbl.Kosten[[#This Row],[Activiteitencode]],Tbl.Activiteiten[Activiteitcode],Tbl.Activiteiten[Werkpakketcode],"",0,1),"")</f>
        <v/>
      </c>
      <c r="W60" s="4" t="str">
        <f>IFERROR(_xlfn.XLOOKUP(Tbl.Kosten[[#This Row],[Werkpakketcode]],Tbl.Werkpakketten[Werkpakketcode],Tbl.Werkpakketten[Subsidiabele activiteit],"",0,1),"")</f>
        <v/>
      </c>
      <c r="X60" s="12">
        <f>IFERROR(_xlfn.XLOOKUP(Tbl.Kosten[[#This Row],[Sanr.]],Tbl.Subsidiehoogte[SAnr.],Tbl.Subsidiehoogte[Sub. Percentage],0,0,1),0)</f>
        <v>0</v>
      </c>
      <c r="Y60" s="144" t="str">
        <f>IFERROR(_xlfn.XLOOKUP(Tbl.Kosten[[#This Row],[Partnercode]],Tbl.Projectpartners[Partnercode],Tbl.Projectpartners[PNr.],"",0,1),"")</f>
        <v>P1</v>
      </c>
      <c r="Z60" s="148">
        <f>IF(Tbl.Kosten[[#This Row],[Pnr.]]=Z$7,Tbl.Kosten[[#This Row],[Totaal kosten]],"")</f>
        <v>0</v>
      </c>
      <c r="AA60" s="148" t="str">
        <f>IF(Tbl.Kosten[[#This Row],[Pnr.]]=AA$7,Tbl.Kosten[[#This Row],[Totaal kosten]],"")</f>
        <v/>
      </c>
      <c r="AB60" s="148" t="str">
        <f>IF(Tbl.Kosten[[#This Row],[Pnr.]]=AB$7,Tbl.Kosten[[#This Row],[Totaal kosten]],"")</f>
        <v/>
      </c>
      <c r="AC60" s="148" t="str">
        <f>IF(Tbl.Kosten[[#This Row],[Pnr.]]=AC$7,Tbl.Kosten[[#This Row],[Totaal kosten]],"")</f>
        <v/>
      </c>
      <c r="AD60" s="148" t="str">
        <f>IF(Tbl.Kosten[[#This Row],[Pnr.]]=AD$7,Tbl.Kosten[[#This Row],[Totaal kosten]],"")</f>
        <v/>
      </c>
      <c r="AE60" s="148" t="str">
        <f>IF(Tbl.Kosten[[#This Row],[Pnr.]]=AE$7,Tbl.Kosten[[#This Row],[Totaal kosten]],"")</f>
        <v/>
      </c>
      <c r="AF60" s="148" t="str">
        <f>IF(Tbl.Kosten[[#This Row],[Pnr.]]=AF$7,Tbl.Kosten[[#This Row],[Totaal kosten]],"")</f>
        <v/>
      </c>
      <c r="AG60" s="148" t="str">
        <f>IF(Tbl.Kosten[[#This Row],[Pnr.]]=AG$7,Tbl.Kosten[[#This Row],[Totaal kosten]],"")</f>
        <v/>
      </c>
      <c r="AH60" s="148" t="str">
        <f>IF(Tbl.Kosten[[#This Row],[Pnr.]]=AH$7,Tbl.Kosten[[#This Row],[Totaal kosten]],"")</f>
        <v/>
      </c>
      <c r="AI60" s="148" t="str">
        <f>IF(Tbl.Kosten[[#This Row],[Pnr.]]=AI$7,Tbl.Kosten[[#This Row],[Totaal kosten]],"")</f>
        <v/>
      </c>
      <c r="AJ60" s="148" t="str">
        <f>IF(Tbl.Kosten[[#This Row],[Pnr.]]=AJ$7,Tbl.Kosten[[#This Row],[Totaal kosten]],"")</f>
        <v/>
      </c>
      <c r="AK60" s="148" t="str">
        <f>IF(Tbl.Kosten[[#This Row],[Pnr.]]=AK$7,Tbl.Kosten[[#This Row],[Totaal kosten]],"")</f>
        <v/>
      </c>
      <c r="AL60" s="148" t="str">
        <f>IF(Tbl.Kosten[[#This Row],[Pnr.]]=AL$7,Tbl.Kosten[[#This Row],[Totaal kosten]],"")</f>
        <v/>
      </c>
      <c r="AM60" s="148" t="str">
        <f>IF(Tbl.Kosten[[#This Row],[Pnr.]]=AM$7,Tbl.Kosten[[#This Row],[Totaal kosten]],"")</f>
        <v/>
      </c>
      <c r="AN60" s="148" t="str">
        <f>IF(Tbl.Kosten[[#This Row],[Pnr.]]=AN$7,Tbl.Kosten[[#This Row],[Totaal kosten]],"")</f>
        <v/>
      </c>
      <c r="AO60" s="148" t="str">
        <f>IF(Tbl.Kosten[[#This Row],[Pnr.]]=AO$7,Tbl.Kosten[[#This Row],[Totaal kosten]],"")</f>
        <v/>
      </c>
      <c r="AP60" s="148" t="str">
        <f>IF(Tbl.Kosten[[#This Row],[Pnr.]]=AP$7,Tbl.Kosten[[#This Row],[Totaal kosten]],"")</f>
        <v/>
      </c>
      <c r="AQ60" s="148" t="str">
        <f>IF(Tbl.Kosten[[#This Row],[Pnr.]]=AQ$7,Tbl.Kosten[[#This Row],[Totaal kosten]],"")</f>
        <v/>
      </c>
      <c r="AR60" s="148" t="str">
        <f>IF(Tbl.Kosten[[#This Row],[Pnr.]]=AR$7,Tbl.Kosten[[#This Row],[Totaal kosten]],"")</f>
        <v/>
      </c>
      <c r="AS60" s="148" t="str">
        <f>IF(Tbl.Kosten[[#This Row],[Pnr.]]=AS$7,Tbl.Kosten[[#This Row],[Totaal kosten]],"")</f>
        <v/>
      </c>
      <c r="AT60" s="148" t="str">
        <f>IF(Tbl.Kosten[[#This Row],[Pnr.]]=AT$7,Tbl.Kosten[[#This Row],[Totaal kosten]],"")</f>
        <v/>
      </c>
      <c r="AU60" s="148" t="str">
        <f>IF(Tbl.Kosten[[#This Row],[Pnr.]]=AU$7,Tbl.Kosten[[#This Row],[Totaal kosten]],"")</f>
        <v/>
      </c>
      <c r="AV60" s="148" t="str">
        <f>IF(Tbl.Kosten[[#This Row],[Pnr.]]=AV$7,Tbl.Kosten[[#This Row],[Totaal kosten]],"")</f>
        <v/>
      </c>
      <c r="AW60" s="148" t="str">
        <f>IF(Tbl.Kosten[[#This Row],[Pnr.]]=AW$7,Tbl.Kosten[[#This Row],[Totaal kosten]],"")</f>
        <v/>
      </c>
      <c r="AX60" s="148" t="str">
        <f>IF(Tbl.Kosten[[#This Row],[Pnr.]]=AX$7,Tbl.Kosten[[#This Row],[Totaal kosten]],"")</f>
        <v/>
      </c>
      <c r="AY60" s="148" t="str">
        <f>IF(Tbl.Kosten[[#This Row],[Pnr.]]=AY$7,Tbl.Kosten[[#This Row],[Totaal kosten]],"")</f>
        <v/>
      </c>
      <c r="AZ60" s="148" t="str">
        <f>IF(Tbl.Kosten[[#This Row],[Pnr.]]=AZ$7,Tbl.Kosten[[#This Row],[Totaal kosten]],"")</f>
        <v/>
      </c>
      <c r="BA60" s="148" t="str">
        <f>IF(Tbl.Kosten[[#This Row],[Pnr.]]=BA$7,Tbl.Kosten[[#This Row],[Totaal kosten]],"")</f>
        <v/>
      </c>
      <c r="BB60" s="148" t="str">
        <f>IF(Tbl.Kosten[[#This Row],[Pnr.]]=BB$7,Tbl.Kosten[[#This Row],[Totaal kosten]],"")</f>
        <v/>
      </c>
      <c r="BC60" s="148" t="str">
        <f>IF(Tbl.Kosten[[#This Row],[Pnr.]]=BC$7,Tbl.Kosten[[#This Row],[Totaal kosten]],"")</f>
        <v/>
      </c>
      <c r="BD60" s="148" t="str">
        <f>IF(Tbl.Kosten[[#This Row],[Pnr.]]=BD$7,Tbl.Kosten[[#This Row],[Totaal kosten]],"")</f>
        <v/>
      </c>
      <c r="BE60" s="148" t="str">
        <f>IF(Tbl.Kosten[[#This Row],[Pnr.]]=BE$7,Tbl.Kosten[[#This Row],[Totaal kosten]],"")</f>
        <v/>
      </c>
      <c r="BF60" s="148" t="str">
        <f>IF(Tbl.Kosten[[#This Row],[Pnr.]]=BF$7,Tbl.Kosten[[#This Row],[Totaal kosten]],"")</f>
        <v/>
      </c>
      <c r="BG60" s="148" t="str">
        <f>IF(Tbl.Kosten[[#This Row],[Pnr.]]=BG$7,Tbl.Kosten[[#This Row],[Totaal kosten]],"")</f>
        <v/>
      </c>
      <c r="BH60" s="148" t="str">
        <f>IF(Tbl.Kosten[[#This Row],[Pnr.]]=BH$7,Tbl.Kosten[[#This Row],[Totaal kosten]],"")</f>
        <v/>
      </c>
      <c r="BI60" s="148" t="str">
        <f>IF(Tbl.Kosten[[#This Row],[Pnr.]]=BI$7,Tbl.Kosten[[#This Row],[Totaal kosten]],"")</f>
        <v/>
      </c>
      <c r="BJ60" s="148" t="str">
        <f>IF(Tbl.Kosten[[#This Row],[Pnr.]]=BJ$7,Tbl.Kosten[[#This Row],[Totaal kosten]],"")</f>
        <v/>
      </c>
      <c r="BK60" s="148" t="str">
        <f>IF(Tbl.Kosten[[#This Row],[Pnr.]]=BK$7,Tbl.Kosten[[#This Row],[Totaal kosten]],"")</f>
        <v/>
      </c>
      <c r="BL60" s="148" t="str">
        <f>IF(Tbl.Kosten[[#This Row],[Pnr.]]=BL$7,Tbl.Kosten[[#This Row],[Totaal kosten]],"")</f>
        <v/>
      </c>
      <c r="BM60" s="148" t="str">
        <f>IF(Tbl.Kosten[[#This Row],[Pnr.]]=BM$7,Tbl.Kosten[[#This Row],[Totaal kosten]],"")</f>
        <v/>
      </c>
      <c r="BN60" s="148" t="str">
        <f>IF(Tbl.Kosten[[#This Row],[Pnr.]]=BN$7,Tbl.Kosten[[#This Row],[Totaal kosten]],"")</f>
        <v/>
      </c>
      <c r="BO60" s="148" t="str">
        <f>IF(Tbl.Kosten[[#This Row],[Pnr.]]=BO$7,Tbl.Kosten[[#This Row],[Totaal kosten]],"")</f>
        <v/>
      </c>
      <c r="BP60" s="148" t="str">
        <f>IF(Tbl.Kosten[[#This Row],[Pnr.]]=BP$7,Tbl.Kosten[[#This Row],[Totaal kosten]],"")</f>
        <v/>
      </c>
      <c r="BQ60" s="148" t="str">
        <f>IF(Tbl.Kosten[[#This Row],[Pnr.]]=BQ$7,Tbl.Kosten[[#This Row],[Totaal kosten]],"")</f>
        <v/>
      </c>
      <c r="BR60" s="148" t="str">
        <f>IF(Tbl.Kosten[[#This Row],[Pnr.]]=BR$7,Tbl.Kosten[[#This Row],[Totaal kosten]],"")</f>
        <v/>
      </c>
      <c r="BS60" s="148" t="str">
        <f>IF(Tbl.Kosten[[#This Row],[Pnr.]]=BS$7,Tbl.Kosten[[#This Row],[Totaal kosten]],"")</f>
        <v/>
      </c>
      <c r="BT60" s="148" t="str">
        <f>IF(Tbl.Kosten[[#This Row],[Pnr.]]=BT$7,Tbl.Kosten[[#This Row],[Totaal kosten]],"")</f>
        <v/>
      </c>
      <c r="BU60" s="148" t="str">
        <f>IF(Tbl.Kosten[[#This Row],[Pnr.]]=BU$7,Tbl.Kosten[[#This Row],[Totaal kosten]],"")</f>
        <v/>
      </c>
      <c r="BV60" s="148" t="str">
        <f>IF(Tbl.Kosten[[#This Row],[Pnr.]]=BV$7,Tbl.Kosten[[#This Row],[Totaal kosten]],"")</f>
        <v/>
      </c>
      <c r="BW60" s="148" t="str">
        <f>IF(Tbl.Kosten[[#This Row],[Pnr.]]=BW$7,Tbl.Kosten[[#This Row],[Totaal kosten]],"")</f>
        <v/>
      </c>
      <c r="BX60" s="148" t="str">
        <f>IFERROR(_xlfn.XLOOKUP(Tbl.Kosten[[#This Row],[Werkpakketcode]],Tbl.Werkpakketten[Werkpakketcode],Tbl.Werkpakketten[WPnr.],"",0,1),"")</f>
        <v/>
      </c>
      <c r="BY60" s="148" t="str">
        <f>IF(Tbl.Kosten[[#This Row],[WPnr.]]=BY$7,Tbl.Kosten[[#This Row],[Totaal kosten]],"")</f>
        <v/>
      </c>
      <c r="BZ60" s="148" t="str">
        <f>IF(Tbl.Kosten[[#This Row],[WPnr.]]=BZ$7,Tbl.Kosten[[#This Row],[Totaal kosten]],"")</f>
        <v/>
      </c>
      <c r="CA60" s="148" t="str">
        <f>IF(Tbl.Kosten[[#This Row],[WPnr.]]=CA$7,Tbl.Kosten[[#This Row],[Totaal kosten]],"")</f>
        <v/>
      </c>
      <c r="CB60" s="148" t="str">
        <f>IF(Tbl.Kosten[[#This Row],[WPnr.]]=CB$7,Tbl.Kosten[[#This Row],[Totaal kosten]],"")</f>
        <v/>
      </c>
      <c r="CC60" s="148" t="str">
        <f>IF(Tbl.Kosten[[#This Row],[WPnr.]]=CC$7,Tbl.Kosten[[#This Row],[Totaal kosten]],"")</f>
        <v/>
      </c>
      <c r="CD60" s="148" t="str">
        <f>IF(Tbl.Kosten[[#This Row],[WPnr.]]=CD$7,Tbl.Kosten[[#This Row],[Totaal kosten]],"")</f>
        <v/>
      </c>
      <c r="CE60" s="148" t="str">
        <f>IF(Tbl.Kosten[[#This Row],[WPnr.]]=CE$7,Tbl.Kosten[[#This Row],[Totaal kosten]],"")</f>
        <v/>
      </c>
      <c r="CF60" s="148" t="str">
        <f>IF(Tbl.Kosten[[#This Row],[WPnr.]]=CF$7,Tbl.Kosten[[#This Row],[Totaal kosten]],"")</f>
        <v/>
      </c>
      <c r="CG60" s="148" t="str">
        <f>IF(Tbl.Kosten[[#This Row],[WPnr.]]=CG$7,Tbl.Kosten[[#This Row],[Totaal kosten]],"")</f>
        <v/>
      </c>
      <c r="CH60" s="148" t="str">
        <f>IF(Tbl.Kosten[[#This Row],[WPnr.]]=CH$7,Tbl.Kosten[[#This Row],[Totaal kosten]],"")</f>
        <v/>
      </c>
      <c r="CI60" s="148" t="str">
        <f>IF(Tbl.Kosten[[#This Row],[WPnr.]]=CI$7,Tbl.Kosten[[#This Row],[Totaal kosten]],"")</f>
        <v/>
      </c>
      <c r="CJ60" s="148" t="str">
        <f>IF(Tbl.Kosten[[#This Row],[WPnr.]]=CJ$7,Tbl.Kosten[[#This Row],[Totaal kosten]],"")</f>
        <v/>
      </c>
      <c r="CK60" s="148" t="str">
        <f>IF(Tbl.Kosten[[#This Row],[WPnr.]]=CK$7,Tbl.Kosten[[#This Row],[Totaal kosten]],"")</f>
        <v/>
      </c>
      <c r="CL60" s="148" t="str">
        <f>IF(Tbl.Kosten[[#This Row],[WPnr.]]=CL$7,Tbl.Kosten[[#This Row],[Totaal kosten]],"")</f>
        <v/>
      </c>
      <c r="CM60" s="148" t="str">
        <f>IF(Tbl.Kosten[[#This Row],[WPnr.]]=CM$7,Tbl.Kosten[[#This Row],[Totaal kosten]],"")</f>
        <v/>
      </c>
      <c r="CN60" s="148" t="str">
        <f>IF(Tbl.Kosten[[#This Row],[WPnr.]]=CN$7,Tbl.Kosten[[#This Row],[Totaal kosten]],"")</f>
        <v/>
      </c>
      <c r="CO60" s="148" t="str">
        <f>IF(Tbl.Kosten[[#This Row],[WPnr.]]=CO$7,Tbl.Kosten[[#This Row],[Totaal kosten]],"")</f>
        <v/>
      </c>
      <c r="CP60" s="148" t="str">
        <f>IF(Tbl.Kosten[[#This Row],[WPnr.]]=CP$7,Tbl.Kosten[[#This Row],[Totaal kosten]],"")</f>
        <v/>
      </c>
      <c r="CQ60" s="148" t="str">
        <f>IF(Tbl.Kosten[[#This Row],[WPnr.]]=CQ$7,Tbl.Kosten[[#This Row],[Totaal kosten]],"")</f>
        <v/>
      </c>
      <c r="CR60" s="148" t="str">
        <f>IF(Tbl.Kosten[[#This Row],[WPnr.]]=CR$7,Tbl.Kosten[[#This Row],[Totaal kosten]],"")</f>
        <v/>
      </c>
      <c r="CS60" s="148" t="str">
        <f>IF(Tbl.Kosten[[#This Row],[WPnr.]]=CS$7,Tbl.Kosten[[#This Row],[Totaal kosten]],"")</f>
        <v/>
      </c>
      <c r="CT60" s="148" t="str">
        <f>IF(Tbl.Kosten[[#This Row],[WPnr.]]=CT$7,Tbl.Kosten[[#This Row],[Totaal kosten]],"")</f>
        <v/>
      </c>
      <c r="CU60" s="148" t="str">
        <f>IF(Tbl.Kosten[[#This Row],[WPnr.]]=CU$7,Tbl.Kosten[[#This Row],[Totaal kosten]],"")</f>
        <v/>
      </c>
      <c r="CV60" s="148" t="str">
        <f>IF(Tbl.Kosten[[#This Row],[WPnr.]]=CV$7,Tbl.Kosten[[#This Row],[Totaal kosten]],"")</f>
        <v/>
      </c>
      <c r="CW60" s="148" t="str">
        <f>IF(Tbl.Kosten[[#This Row],[WPnr.]]=CW$7,Tbl.Kosten[[#This Row],[Totaal kosten]],"")</f>
        <v/>
      </c>
      <c r="CX60" s="148" t="str">
        <f>IF(Tbl.Kosten[[#This Row],[WPnr.]]=CX$7,Tbl.Kosten[[#This Row],[Totaal kosten]],"")</f>
        <v/>
      </c>
      <c r="CY60" s="148" t="str">
        <f>IF(Tbl.Kosten[[#This Row],[WPnr.]]=CY$7,Tbl.Kosten[[#This Row],[Totaal kosten]],"")</f>
        <v/>
      </c>
      <c r="CZ60" s="148" t="str">
        <f>IF(Tbl.Kosten[[#This Row],[WPnr.]]=CZ$7,Tbl.Kosten[[#This Row],[Totaal kosten]],"")</f>
        <v/>
      </c>
      <c r="DA60" s="148" t="str">
        <f>IF(Tbl.Kosten[[#This Row],[WPnr.]]=DA$7,Tbl.Kosten[[#This Row],[Totaal kosten]],"")</f>
        <v/>
      </c>
      <c r="DB60" s="148" t="str">
        <f>IF(Tbl.Kosten[[#This Row],[WPnr.]]=DB$7,Tbl.Kosten[[#This Row],[Totaal kosten]],"")</f>
        <v/>
      </c>
      <c r="DC60" s="148" t="str">
        <f>IF(Tbl.Kosten[[#This Row],[WPnr.]]=DC$7,Tbl.Kosten[[#This Row],[Totaal kosten]],"")</f>
        <v/>
      </c>
      <c r="DD60" s="148" t="str">
        <f>IF(Tbl.Kosten[[#This Row],[WPnr.]]=DD$7,Tbl.Kosten[[#This Row],[Totaal kosten]],"")</f>
        <v/>
      </c>
      <c r="DE60" s="148" t="str">
        <f>IF(Tbl.Kosten[[#This Row],[WPnr.]]=DE$7,Tbl.Kosten[[#This Row],[Totaal kosten]],"")</f>
        <v/>
      </c>
      <c r="DF60" s="148" t="str">
        <f>IF(Tbl.Kosten[[#This Row],[WPnr.]]=DF$7,Tbl.Kosten[[#This Row],[Totaal kosten]],"")</f>
        <v/>
      </c>
      <c r="DG60" s="148" t="str">
        <f>IF(Tbl.Kosten[[#This Row],[WPnr.]]=DG$7,Tbl.Kosten[[#This Row],[Totaal kosten]],"")</f>
        <v/>
      </c>
      <c r="DH60" s="148" t="str">
        <f>IF(Tbl.Kosten[[#This Row],[WPnr.]]=DH$7,Tbl.Kosten[[#This Row],[Totaal kosten]],"")</f>
        <v/>
      </c>
      <c r="DI60" s="148" t="str">
        <f>IF(Tbl.Kosten[[#This Row],[WPnr.]]=DI$7,Tbl.Kosten[[#This Row],[Totaal kosten]],"")</f>
        <v/>
      </c>
      <c r="DJ60" s="148" t="str">
        <f>IF(Tbl.Kosten[[#This Row],[WPnr.]]=DJ$7,Tbl.Kosten[[#This Row],[Totaal kosten]],"")</f>
        <v/>
      </c>
      <c r="DK60" s="148" t="str">
        <f>IF(Tbl.Kosten[[#This Row],[WPnr.]]=DK$7,Tbl.Kosten[[#This Row],[Totaal kosten]],"")</f>
        <v/>
      </c>
      <c r="DL60" s="148" t="str">
        <f>IF(Tbl.Kosten[[#This Row],[WPnr.]]=DL$7,Tbl.Kosten[[#This Row],[Totaal kosten]],"")</f>
        <v/>
      </c>
      <c r="DM60" s="148" t="str">
        <f>IF(Tbl.Kosten[[#This Row],[WPnr.]]=DM$7,Tbl.Kosten[[#This Row],[Totaal kosten]],"")</f>
        <v/>
      </c>
      <c r="DN60" s="148" t="str">
        <f>IF(Tbl.Kosten[[#This Row],[WPnr.]]=DN$7,Tbl.Kosten[[#This Row],[Totaal kosten]],"")</f>
        <v/>
      </c>
      <c r="DO60" s="148" t="str">
        <f>IF(Tbl.Kosten[[#This Row],[WPnr.]]=DO$7,Tbl.Kosten[[#This Row],[Totaal kosten]],"")</f>
        <v/>
      </c>
      <c r="DP60" s="148" t="str">
        <f>IF(Tbl.Kosten[[#This Row],[WPnr.]]=DP$7,Tbl.Kosten[[#This Row],[Totaal kosten]],"")</f>
        <v/>
      </c>
      <c r="DQ60" s="148" t="str">
        <f>IF(Tbl.Kosten[[#This Row],[WPnr.]]=DQ$7,Tbl.Kosten[[#This Row],[Totaal kosten]],"")</f>
        <v/>
      </c>
      <c r="DR60" s="148" t="str">
        <f>IF(Tbl.Kosten[[#This Row],[WPnr.]]=DR$7,Tbl.Kosten[[#This Row],[Totaal kosten]],"")</f>
        <v/>
      </c>
      <c r="DS60" s="148" t="str">
        <f>IF(Tbl.Kosten[[#This Row],[WPnr.]]=DS$7,Tbl.Kosten[[#This Row],[Totaal kosten]],"")</f>
        <v/>
      </c>
      <c r="DT60" s="148" t="str">
        <f>IF(Tbl.Kosten[[#This Row],[WPnr.]]=DT$7,Tbl.Kosten[[#This Row],[Totaal kosten]],"")</f>
        <v/>
      </c>
      <c r="DU60" s="148" t="str">
        <f>IF(Tbl.Kosten[[#This Row],[WPnr.]]=DU$7,Tbl.Kosten[[#This Row],[Totaal kosten]],"")</f>
        <v/>
      </c>
      <c r="DV60" s="148" t="str">
        <f>IF(Tbl.Kosten[[#This Row],[WPnr.]]=DV$7,Tbl.Kosten[[#This Row],[Totaal kosten]],"")</f>
        <v/>
      </c>
      <c r="DW60" s="150" t="str">
        <f>IFERROR(_xlfn.XLOOKUP(Tbl.Kosten[[#This Row],[Kostensoort]],Tbl.Kostensoorten[Kostensoorten],Tbl.Kostensoorten[KSnr.],"",0,1),"")</f>
        <v/>
      </c>
      <c r="DX60" s="150" t="str">
        <f>IF(Tbl.Kosten[[#This Row],[KSnr.]]=DX$7,Tbl.Kosten[[#This Row],[Totaal kosten]],"")</f>
        <v/>
      </c>
      <c r="DY60" s="150" t="str">
        <f>IF(Tbl.Kosten[[#This Row],[KSnr.]]=DY$7,Tbl.Kosten[[#This Row],[Totaal kosten]],"")</f>
        <v/>
      </c>
      <c r="DZ60" s="150" t="str">
        <f>IF(Tbl.Kosten[[#This Row],[KSnr.]]=DZ$7,Tbl.Kosten[[#This Row],[Totaal kosten]],"")</f>
        <v/>
      </c>
      <c r="EA60" s="150" t="str">
        <f>IF(Tbl.Kosten[[#This Row],[KSnr.]]=EA$7,Tbl.Kosten[[#This Row],[Totaal kosten]],"")</f>
        <v/>
      </c>
      <c r="EB60" s="150" t="str">
        <f>IF(Tbl.Kosten[[#This Row],[KSnr.]]=EB$7,Tbl.Kosten[[#This Row],[Totaal kosten]],"")</f>
        <v/>
      </c>
      <c r="EC60" s="150" t="str">
        <f>IF(Tbl.Kosten[[#This Row],[KSnr.]]=EC$7,Tbl.Kosten[[#This Row],[Totaal kosten]],"")</f>
        <v/>
      </c>
      <c r="ED60" s="150" t="str">
        <f>IF(Tbl.Kosten[[#This Row],[KSnr.]]=ED$7,Tbl.Kosten[[#This Row],[Totaal kosten]],"")</f>
        <v/>
      </c>
      <c r="EE60" s="150" t="str">
        <f>IF(Tbl.Kosten[[#This Row],[KSnr.]]=EE$7,Tbl.Kosten[[#This Row],[Totaal kosten]],"")</f>
        <v/>
      </c>
      <c r="EF60" s="150" t="str">
        <f>IF(Tbl.Kosten[[#This Row],[KSnr.]]=EF$7,Tbl.Kosten[[#This Row],[Totaal kosten]],"")</f>
        <v/>
      </c>
      <c r="EG60" s="150" t="str">
        <f>IF(Tbl.Kosten[[#This Row],[KSnr.]]=EG$7,Tbl.Kosten[[#This Row],[Totaal kosten]],"")</f>
        <v/>
      </c>
      <c r="EH60" s="150" t="str">
        <f>IF(Tbl.Kosten[[#This Row],[KSnr.]]=EH$7,Tbl.Kosten[[#This Row],[Totaal kosten]],"")</f>
        <v/>
      </c>
      <c r="EI60" s="150" t="str">
        <f>IF(Tbl.Kosten[[#This Row],[KSnr.]]=EI$7,Tbl.Kosten[[#This Row],[Totaal kosten]],"")</f>
        <v/>
      </c>
      <c r="EJ60" s="150" t="str">
        <f>IF(Tbl.Kosten[[#This Row],[KSnr.]]=EJ$7,Tbl.Kosten[[#This Row],[Totaal kosten]],"")</f>
        <v/>
      </c>
      <c r="EK60" s="150" t="str">
        <f>IF(Tbl.Kosten[[#This Row],[KSnr.]]=EK$7,Tbl.Kosten[[#This Row],[Totaal kosten]],"")</f>
        <v/>
      </c>
      <c r="EL60" s="150" t="str">
        <f>IF(Tbl.Kosten[[#This Row],[KSnr.]]=EL$7,Tbl.Kosten[[#This Row],[Totaal kosten]],"")</f>
        <v/>
      </c>
      <c r="EM60" s="150" t="str">
        <f>IF(Tbl.Kosten[[#This Row],[KSnr.]]=EM$7,Tbl.Kosten[[#This Row],[Totaal kosten]],"")</f>
        <v/>
      </c>
      <c r="EN60" s="150" t="str">
        <f>IF(Tbl.Kosten[[#This Row],[KSnr.]]=EN$7,Tbl.Kosten[[#This Row],[Totaal kosten]],"")</f>
        <v/>
      </c>
      <c r="EO60" s="150" t="str">
        <f>IF(Tbl.Kosten[[#This Row],[KSnr.]]=EO$7,Tbl.Kosten[[#This Row],[Totaal kosten]],"")</f>
        <v/>
      </c>
      <c r="EP60" s="150" t="str">
        <f>IF(Tbl.Kosten[[#This Row],[KSnr.]]=EP$7,Tbl.Kosten[[#This Row],[Totaal kosten]],"")</f>
        <v/>
      </c>
      <c r="EQ60" s="150" t="str">
        <f>IF(Tbl.Kosten[[#This Row],[KSnr.]]=EQ$7,Tbl.Kosten[[#This Row],[Totaal kosten]],"")</f>
        <v/>
      </c>
      <c r="ER60" s="144" t="str">
        <f>IFERROR(_xlfn.XLOOKUP(Tbl.Kosten[[#This Row],[Subsidieactiviteit]],Tbl.Subsidiehoogte[Subsidieactiviteit],Tbl.Subsidiehoogte[SAnr.],"",0,1),"")</f>
        <v/>
      </c>
      <c r="ES60" s="150" t="str">
        <f>IF(Tbl.Kosten[[#This Row],[Sanr.]]=ES$7,Tbl.Kosten[[#This Row],[Totaal kosten]],"")</f>
        <v/>
      </c>
      <c r="ET60" s="150" t="str">
        <f>IF(Tbl.Kosten[[#This Row],[Sanr.]]=ET$7,Tbl.Kosten[[#This Row],[Totaal kosten]],"")</f>
        <v/>
      </c>
      <c r="EU60" s="150" t="str">
        <f>IF(Tbl.Kosten[[#This Row],[Sanr.]]=EU$7,Tbl.Kosten[[#This Row],[Totaal kosten]],"")</f>
        <v/>
      </c>
      <c r="EV60" s="150" t="str">
        <f>IF(Tbl.Kosten[[#This Row],[Sanr.]]=EV$7,Tbl.Kosten[[#This Row],[Totaal kosten]],"")</f>
        <v/>
      </c>
      <c r="EW60" s="150" t="str">
        <f>IF(Tbl.Kosten[[#This Row],[Sanr.]]=EW$7,Tbl.Kosten[[#This Row],[Totaal kosten]],"")</f>
        <v/>
      </c>
      <c r="EX60" s="150" t="str">
        <f>IF(Tbl.Kosten[[#This Row],[Sanr.]]=EX$7,Tbl.Kosten[[#This Row],[Totaal kosten]],"")</f>
        <v/>
      </c>
      <c r="EY60" s="150" t="str">
        <f>IF(Tbl.Kosten[[#This Row],[Sanr.]]=EY$7,Tbl.Kosten[[#This Row],[Totaal kosten]],"")</f>
        <v/>
      </c>
      <c r="EZ60" s="150" t="str">
        <f>IF(Tbl.Kosten[[#This Row],[Sanr.]]=EZ$7,Tbl.Kosten[[#This Row],[Totaal kosten]],"")</f>
        <v/>
      </c>
      <c r="FA60" s="150" t="str">
        <f>IF(Tbl.Kosten[[#This Row],[Sanr.]]=FA$7,Tbl.Kosten[[#This Row],[Totaal kosten]],"")</f>
        <v/>
      </c>
      <c r="FB60" s="150" t="str">
        <f>IF(Tbl.Kosten[[#This Row],[Sanr.]]=FB$7,Tbl.Kosten[[#This Row],[Totaal kosten]],"")</f>
        <v/>
      </c>
      <c r="FC60" s="150" t="str">
        <f>IF(Tbl.Kosten[[#This Row],[Sanr.]]=FC$7,Tbl.Kosten[[#This Row],[Totaal kosten]],"")</f>
        <v/>
      </c>
      <c r="FD60" s="150" t="str">
        <f>IF(Tbl.Kosten[[#This Row],[Sanr.]]=FD$7,Tbl.Kosten[[#This Row],[Totaal kosten]],"")</f>
        <v/>
      </c>
      <c r="FE60" s="150" t="str">
        <f>IF(Tbl.Kosten[[#This Row],[Sanr.]]=FE$7,Tbl.Kosten[[#This Row],[Totaal kosten]],"")</f>
        <v/>
      </c>
      <c r="FF60" s="150" t="str">
        <f>IF(Tbl.Kosten[[#This Row],[Sanr.]]=FF$7,Tbl.Kosten[[#This Row],[Totaal kosten]],"")</f>
        <v/>
      </c>
      <c r="FG60" s="150" t="str">
        <f>IF(Tbl.Kosten[[#This Row],[Sanr.]]=FG$7,Tbl.Kosten[[#This Row],[Totaal kosten]],"")</f>
        <v/>
      </c>
      <c r="FH60" s="150" t="str">
        <f>IF(Tbl.Kosten[[#This Row],[Sanr.]]=FH$7,Tbl.Kosten[[#This Row],[Totaal kosten]],"")</f>
        <v/>
      </c>
      <c r="FI60" s="150" t="str">
        <f>IF(Tbl.Kosten[[#This Row],[Sanr.]]=FI$7,Tbl.Kosten[[#This Row],[Totaal kosten]],"")</f>
        <v/>
      </c>
      <c r="FJ60" s="150" t="str">
        <f>IF(Tbl.Kosten[[#This Row],[Sanr.]]=FJ$7,Tbl.Kosten[[#This Row],[Totaal kosten]],"")</f>
        <v/>
      </c>
      <c r="FK60" s="150" t="str">
        <f>IF(Tbl.Kosten[[#This Row],[Sanr.]]=FK$7,Tbl.Kosten[[#This Row],[Totaal kosten]],"")</f>
        <v/>
      </c>
      <c r="FL60" s="150" t="str">
        <f>IF(Tbl.Kosten[[#This Row],[Sanr.]]=FL$7,Tbl.Kosten[[#This Row],[Totaal kosten]],"")</f>
        <v/>
      </c>
      <c r="FM60" s="150" t="str">
        <f>IF(Tbl.Kosten[[#This Row],[Sanr.]]=FM$7,Tbl.Kosten[[#This Row],[Totaal kosten]],"")</f>
        <v/>
      </c>
      <c r="FN60" s="150" t="str">
        <f>IF(Tbl.Kosten[[#This Row],[Sanr.]]=FN$7,Tbl.Kosten[[#This Row],[Totaal kosten]],"")</f>
        <v/>
      </c>
      <c r="FO60" s="150" t="str">
        <f>IF(Tbl.Kosten[[#This Row],[Sanr.]]=FO$7,Tbl.Kosten[[#This Row],[Totaal kosten]],"")</f>
        <v/>
      </c>
      <c r="FP60" s="150" t="str">
        <f>IF(Tbl.Kosten[[#This Row],[Sanr.]]=FP$7,Tbl.Kosten[[#This Row],[Totaal kosten]],"")</f>
        <v/>
      </c>
      <c r="FQ60" s="150" t="str">
        <f>IF(Tbl.Kosten[[#This Row],[Sanr.]]=FQ$7,Tbl.Kosten[[#This Row],[Totaal kosten]],"")</f>
        <v/>
      </c>
      <c r="FR60" s="150" t="str">
        <f>IF(Tbl.Kosten[[#This Row],[Sanr.]]=FR$7,Tbl.Kosten[[#This Row],[Totaal kosten]],"")</f>
        <v/>
      </c>
      <c r="FS60" s="150" t="str">
        <f>IF(Tbl.Kosten[[#This Row],[Sanr.]]=FS$7,Tbl.Kosten[[#This Row],[Totaal kosten]],"")</f>
        <v/>
      </c>
      <c r="FT60" s="150" t="str">
        <f>IF(Tbl.Kosten[[#This Row],[Sanr.]]=FT$7,Tbl.Kosten[[#This Row],[Totaal kosten]],"")</f>
        <v/>
      </c>
      <c r="FU60" s="150" t="str">
        <f>IF(Tbl.Kosten[[#This Row],[Sanr.]]=FU$7,Tbl.Kosten[[#This Row],[Totaal kosten]],"")</f>
        <v/>
      </c>
      <c r="FV60" s="150" t="str">
        <f>IF(Tbl.Kosten[[#This Row],[Sanr.]]=FV$7,Tbl.Kosten[[#This Row],[Totaal kosten]],"")</f>
        <v/>
      </c>
      <c r="FW60" s="150" t="str">
        <f>IFERROR(_xlfn.XLOOKUP(Tbl.Kosten[[#This Row],[Activiteitencode]],Tbl.Activiteiten[Activiteitcode],Tbl.Activiteiten[Anr.],"",0,1),"")</f>
        <v/>
      </c>
      <c r="FX60" s="169" t="str">
        <f>_xlfn.CONCAT(Tbl.Kosten[[#This Row],[Pnr.]],Tbl.Kosten[[#This Row],[Sanr.]])</f>
        <v>P1</v>
      </c>
      <c r="FY60" s="150">
        <f>Tbl.Kosten[[#This Row],[Totaal kosten]]-Tbl.Kosten[[#This Row],[Subsidie]]</f>
        <v>0</v>
      </c>
      <c r="FZ60" s="150">
        <f>IF(Tbl.Kosten[[#This Row],[Pnr.]]=FZ$7,Tbl.Kosten[[#This Row],[Te financieren]],"")</f>
        <v>0</v>
      </c>
      <c r="GA60" s="150" t="str">
        <f>IF(Tbl.Kosten[[#This Row],[Pnr.]]=GA$7,Tbl.Kosten[[#This Row],[Te financieren]],"")</f>
        <v/>
      </c>
      <c r="GB60" s="150" t="str">
        <f>IF(Tbl.Kosten[[#This Row],[Pnr.]]=GB$7,Tbl.Kosten[[#This Row],[Te financieren]],"")</f>
        <v/>
      </c>
      <c r="GC60" s="150" t="str">
        <f>IF(Tbl.Kosten[[#This Row],[Pnr.]]=GC$7,Tbl.Kosten[[#This Row],[Te financieren]],"")</f>
        <v/>
      </c>
      <c r="GD60" s="150" t="str">
        <f>IF(Tbl.Kosten[[#This Row],[Pnr.]]=GD$7,Tbl.Kosten[[#This Row],[Te financieren]],"")</f>
        <v/>
      </c>
      <c r="GE60" s="150" t="str">
        <f>IF(Tbl.Kosten[[#This Row],[Pnr.]]=GE$7,Tbl.Kosten[[#This Row],[Te financieren]],"")</f>
        <v/>
      </c>
      <c r="GF60" s="150" t="str">
        <f>IF(Tbl.Kosten[[#This Row],[Pnr.]]=GF$7,Tbl.Kosten[[#This Row],[Te financieren]],"")</f>
        <v/>
      </c>
      <c r="GG60" s="150" t="str">
        <f>IF(Tbl.Kosten[[#This Row],[Pnr.]]=GG$7,Tbl.Kosten[[#This Row],[Te financieren]],"")</f>
        <v/>
      </c>
      <c r="GH60" s="150" t="str">
        <f>IF(Tbl.Kosten[[#This Row],[Pnr.]]=GH$7,Tbl.Kosten[[#This Row],[Te financieren]],"")</f>
        <v/>
      </c>
      <c r="GI60" s="150" t="str">
        <f>IF(Tbl.Kosten[[#This Row],[Pnr.]]=GI$7,Tbl.Kosten[[#This Row],[Te financieren]],"")</f>
        <v/>
      </c>
      <c r="GJ60" s="150" t="str">
        <f>IF(Tbl.Kosten[[#This Row],[Pnr.]]=GJ$7,Tbl.Kosten[[#This Row],[Te financieren]],"")</f>
        <v/>
      </c>
      <c r="GK60" s="150" t="str">
        <f>IF(Tbl.Kosten[[#This Row],[Pnr.]]=GK$7,Tbl.Kosten[[#This Row],[Te financieren]],"")</f>
        <v/>
      </c>
      <c r="GL60" s="150" t="str">
        <f>IF(Tbl.Kosten[[#This Row],[Pnr.]]=GL$7,Tbl.Kosten[[#This Row],[Te financieren]],"")</f>
        <v/>
      </c>
      <c r="GM60" s="150" t="str">
        <f>IF(Tbl.Kosten[[#This Row],[Pnr.]]=GM$7,Tbl.Kosten[[#This Row],[Te financieren]],"")</f>
        <v/>
      </c>
      <c r="GN60" s="150" t="str">
        <f>IF(Tbl.Kosten[[#This Row],[Pnr.]]=GN$7,Tbl.Kosten[[#This Row],[Te financieren]],"")</f>
        <v/>
      </c>
      <c r="GO60" s="150" t="str">
        <f>IF(Tbl.Kosten[[#This Row],[Pnr.]]=GO$7,Tbl.Kosten[[#This Row],[Te financieren]],"")</f>
        <v/>
      </c>
      <c r="GP60" s="150" t="str">
        <f>IF(Tbl.Kosten[[#This Row],[Pnr.]]=GP$7,Tbl.Kosten[[#This Row],[Te financieren]],"")</f>
        <v/>
      </c>
      <c r="GQ60" s="150" t="str">
        <f>IF(Tbl.Kosten[[#This Row],[Pnr.]]=GQ$7,Tbl.Kosten[[#This Row],[Te financieren]],"")</f>
        <v/>
      </c>
      <c r="GR60" s="150" t="str">
        <f>IF(Tbl.Kosten[[#This Row],[Pnr.]]=GR$7,Tbl.Kosten[[#This Row],[Te financieren]],"")</f>
        <v/>
      </c>
      <c r="GS60" s="150" t="str">
        <f>IF(Tbl.Kosten[[#This Row],[Pnr.]]=GS$7,Tbl.Kosten[[#This Row],[Te financieren]],"")</f>
        <v/>
      </c>
      <c r="GT60" s="150" t="str">
        <f>IF(Tbl.Kosten[[#This Row],[Pnr.]]=GT$7,Tbl.Kosten[[#This Row],[Te financieren]],"")</f>
        <v/>
      </c>
      <c r="GU60" s="150" t="str">
        <f>IF(Tbl.Kosten[[#This Row],[Pnr.]]=GU$7,Tbl.Kosten[[#This Row],[Te financieren]],"")</f>
        <v/>
      </c>
      <c r="GV60" s="150" t="str">
        <f>IF(Tbl.Kosten[[#This Row],[Pnr.]]=GV$7,Tbl.Kosten[[#This Row],[Te financieren]],"")</f>
        <v/>
      </c>
      <c r="GW60" s="150" t="str">
        <f>IF(Tbl.Kosten[[#This Row],[Pnr.]]=GW$7,Tbl.Kosten[[#This Row],[Te financieren]],"")</f>
        <v/>
      </c>
      <c r="GX60" s="150" t="str">
        <f>IF(Tbl.Kosten[[#This Row],[Pnr.]]=GX$7,Tbl.Kosten[[#This Row],[Te financieren]],"")</f>
        <v/>
      </c>
      <c r="GY60" s="150" t="str">
        <f>IF(Tbl.Kosten[[#This Row],[Pnr.]]=GY$7,Tbl.Kosten[[#This Row],[Te financieren]],"")</f>
        <v/>
      </c>
      <c r="GZ60" s="150" t="str">
        <f>IF(Tbl.Kosten[[#This Row],[Pnr.]]=GZ$7,Tbl.Kosten[[#This Row],[Te financieren]],"")</f>
        <v/>
      </c>
      <c r="HA60" s="150" t="str">
        <f>IF(Tbl.Kosten[[#This Row],[Pnr.]]=HA$7,Tbl.Kosten[[#This Row],[Te financieren]],"")</f>
        <v/>
      </c>
      <c r="HB60" s="150" t="str">
        <f>IF(Tbl.Kosten[[#This Row],[Pnr.]]=HB$7,Tbl.Kosten[[#This Row],[Te financieren]],"")</f>
        <v/>
      </c>
      <c r="HC60" s="150" t="str">
        <f>IF(Tbl.Kosten[[#This Row],[Pnr.]]=HC$7,Tbl.Kosten[[#This Row],[Te financieren]],"")</f>
        <v/>
      </c>
      <c r="HD60" s="150" t="str">
        <f>IF(Tbl.Kosten[[#This Row],[Pnr.]]=HD$7,Tbl.Kosten[[#This Row],[Te financieren]],"")</f>
        <v/>
      </c>
      <c r="HE60" s="150" t="str">
        <f>IF(Tbl.Kosten[[#This Row],[Pnr.]]=HE$7,Tbl.Kosten[[#This Row],[Te financieren]],"")</f>
        <v/>
      </c>
      <c r="HF60" s="150" t="str">
        <f>IF(Tbl.Kosten[[#This Row],[Pnr.]]=HF$7,Tbl.Kosten[[#This Row],[Te financieren]],"")</f>
        <v/>
      </c>
      <c r="HG60" s="150" t="str">
        <f>IF(Tbl.Kosten[[#This Row],[Pnr.]]=HG$7,Tbl.Kosten[[#This Row],[Te financieren]],"")</f>
        <v/>
      </c>
      <c r="HH60" s="150" t="str">
        <f>IF(Tbl.Kosten[[#This Row],[Pnr.]]=HH$7,Tbl.Kosten[[#This Row],[Te financieren]],"")</f>
        <v/>
      </c>
      <c r="HI60" s="150" t="str">
        <f>IF(Tbl.Kosten[[#This Row],[Pnr.]]=HI$7,Tbl.Kosten[[#This Row],[Te financieren]],"")</f>
        <v/>
      </c>
      <c r="HJ60" s="150" t="str">
        <f>IF(Tbl.Kosten[[#This Row],[Pnr.]]=HJ$7,Tbl.Kosten[[#This Row],[Te financieren]],"")</f>
        <v/>
      </c>
      <c r="HK60" s="150" t="str">
        <f>IF(Tbl.Kosten[[#This Row],[Pnr.]]=HK$7,Tbl.Kosten[[#This Row],[Te financieren]],"")</f>
        <v/>
      </c>
      <c r="HL60" s="150" t="str">
        <f>IF(Tbl.Kosten[[#This Row],[Pnr.]]=HL$7,Tbl.Kosten[[#This Row],[Te financieren]],"")</f>
        <v/>
      </c>
      <c r="HM60" s="150" t="str">
        <f>IF(Tbl.Kosten[[#This Row],[Pnr.]]=HM$7,Tbl.Kosten[[#This Row],[Te financieren]],"")</f>
        <v/>
      </c>
      <c r="HN60" s="150" t="str">
        <f>IF(Tbl.Kosten[[#This Row],[Pnr.]]=HN$7,Tbl.Kosten[[#This Row],[Te financieren]],"")</f>
        <v/>
      </c>
      <c r="HO60" s="150" t="str">
        <f>IF(Tbl.Kosten[[#This Row],[Pnr.]]=HO$7,Tbl.Kosten[[#This Row],[Te financieren]],"")</f>
        <v/>
      </c>
      <c r="HP60" s="150" t="str">
        <f>IF(Tbl.Kosten[[#This Row],[Pnr.]]=HP$7,Tbl.Kosten[[#This Row],[Te financieren]],"")</f>
        <v/>
      </c>
      <c r="HQ60" s="150" t="str">
        <f>IF(Tbl.Kosten[[#This Row],[Pnr.]]=HQ$7,Tbl.Kosten[[#This Row],[Te financieren]],"")</f>
        <v/>
      </c>
      <c r="HR60" s="150" t="str">
        <f>IF(Tbl.Kosten[[#This Row],[Pnr.]]=HR$7,Tbl.Kosten[[#This Row],[Te financieren]],"")</f>
        <v/>
      </c>
      <c r="HS60" s="150" t="str">
        <f>IF(Tbl.Kosten[[#This Row],[Pnr.]]=HS$7,Tbl.Kosten[[#This Row],[Te financieren]],"")</f>
        <v/>
      </c>
      <c r="HT60" s="150" t="str">
        <f>IF(Tbl.Kosten[[#This Row],[Pnr.]]=HT$7,Tbl.Kosten[[#This Row],[Te financieren]],"")</f>
        <v/>
      </c>
      <c r="HU60" s="150" t="str">
        <f>IF(Tbl.Kosten[[#This Row],[Pnr.]]=HU$7,Tbl.Kosten[[#This Row],[Te financieren]],"")</f>
        <v/>
      </c>
      <c r="HV60" s="150" t="str">
        <f>IF(Tbl.Kosten[[#This Row],[Pnr.]]=HV$7,Tbl.Kosten[[#This Row],[Te financieren]],"")</f>
        <v/>
      </c>
      <c r="HW60" s="150" t="str">
        <f>IF(Tbl.Kosten[[#This Row],[Pnr.]]=HW$7,Tbl.Kosten[[#This Row],[Te financieren]],"")</f>
        <v/>
      </c>
    </row>
    <row r="61" spans="2:231" x14ac:dyDescent="0.3">
      <c r="B61" s="134"/>
      <c r="C61" s="137"/>
      <c r="D61" s="136"/>
      <c r="E61" s="261"/>
      <c r="F61" s="135"/>
      <c r="G61" s="11" t="str">
        <f>IF(Tbl.Kosten[[#This Row],[Medewerker e/o 
functie]]&lt;&gt;"",_xlfn.XLOOKUP(Tbl.Kosten[[#This Row],[Medewerker e/o 
functie]],Tbl.Uurtarief[Medewerker en/of functie],Tbl.Uurtarief[Uurtarief],"",0,1),"")</f>
        <v/>
      </c>
      <c r="H61" s="121">
        <f>IFERROR(Tbl.Kosten[[#This Row],[Uren]]*Tbl.Kosten[[#This Row],[Uurtarief]],0)</f>
        <v>0</v>
      </c>
      <c r="I61" s="119" t="str">
        <f>IF(Tbl.Kosten[[#This Row],[Subtotaal uren]]&lt;&gt;0,_xlfn.XLOOKUP(Tbl.Kosten[[#This Row],[Medewerker e/o 
functie]],Tbl.Uurtarief[Medewerker en/of functie],Tbl.Uurtarief[Kostensoort arbeid],"",0,1),"")</f>
        <v/>
      </c>
      <c r="J61" s="137"/>
      <c r="K61" s="135"/>
      <c r="L61" s="139" t="str">
        <f>IF(Tbl.Kosten[[#This Row],[Activum]]&lt;&gt;"",_xlfn.XLOOKUP(Tbl.Kosten[[#This Row],[Activum]],Tbl.Afschrijvingskosten[Activum],Tbl.Afschrijvingskosten[Tarief per afschrijvings-eenheid],"",0,1),"")</f>
        <v/>
      </c>
      <c r="M61" s="122">
        <f>IFERROR(Tbl.Kosten[[#This Row],[Een-
heden]]*Tbl.Kosten[[#This Row],[Afschrijvings-
tarief]],0)</f>
        <v>0</v>
      </c>
      <c r="N61" s="122" t="str">
        <f>IF(Tbl.Kosten[[#This Row],[Subtotaal afschrijving]]&lt;&gt;0,Lijsten!$A$7,"")</f>
        <v/>
      </c>
      <c r="O61" s="140"/>
      <c r="P61" s="135"/>
      <c r="Q61" s="138"/>
      <c r="R61" s="122">
        <f>IFERROR(Tbl.Kosten[[#This Row],[Aantal]]*Tbl.Kosten[[#This Row],[Tarief]],0)</f>
        <v>0</v>
      </c>
      <c r="S61" s="8">
        <f>IFERROR(Tbl.Kosten[[#This Row],[Subtotaal overige kosten]]+Tbl.Kosten[[#This Row],[Subtotaal uren]]+Tbl.Kosten[[#This Row],[Subtotaal afschrijving]],0)</f>
        <v>0</v>
      </c>
      <c r="T61" s="8">
        <f>IFERROR(Tbl.Kosten[[#This Row],[Totaal kosten]]*Tbl.Kosten[[#This Row],[Subsidie%]],0)</f>
        <v>0</v>
      </c>
      <c r="U61" s="4" t="str" cm="1">
        <f t="array" ref="U61">IFERROR(_xlfn.IFS(Tbl.Kosten[[#This Row],[Subtotaal uren]]&lt;&gt;0,Tbl.Kosten[[#This Row],[Kostensoort arbeid]],Tbl.Kosten[[#This Row],[Subtotaal afschrijving]]&lt;&gt;0,Tbl.Kosten[[#This Row],[Kostensoort afschrijving]],Tbl.Kosten[[#This Row],[Subtotaal overige kosten]]&lt;&gt;0,Tbl.Kosten[[#This Row],[Kostensoort overig]]),"")</f>
        <v/>
      </c>
      <c r="V61" s="4" t="str">
        <f>IFERROR(_xlfn.XLOOKUP(Tbl.Kosten[[#This Row],[Activiteitencode]],Tbl.Activiteiten[Activiteitcode],Tbl.Activiteiten[Werkpakketcode],"",0,1),"")</f>
        <v/>
      </c>
      <c r="W61" s="4" t="str">
        <f>IFERROR(_xlfn.XLOOKUP(Tbl.Kosten[[#This Row],[Werkpakketcode]],Tbl.Werkpakketten[Werkpakketcode],Tbl.Werkpakketten[Subsidiabele activiteit],"",0,1),"")</f>
        <v/>
      </c>
      <c r="X61" s="12">
        <f>IFERROR(_xlfn.XLOOKUP(Tbl.Kosten[[#This Row],[Sanr.]],Tbl.Subsidiehoogte[SAnr.],Tbl.Subsidiehoogte[Sub. Percentage],0,0,1),0)</f>
        <v>0</v>
      </c>
      <c r="Y61" s="144" t="str">
        <f>IFERROR(_xlfn.XLOOKUP(Tbl.Kosten[[#This Row],[Partnercode]],Tbl.Projectpartners[Partnercode],Tbl.Projectpartners[PNr.],"",0,1),"")</f>
        <v>P1</v>
      </c>
      <c r="Z61" s="148">
        <f>IF(Tbl.Kosten[[#This Row],[Pnr.]]=Z$7,Tbl.Kosten[[#This Row],[Totaal kosten]],"")</f>
        <v>0</v>
      </c>
      <c r="AA61" s="148" t="str">
        <f>IF(Tbl.Kosten[[#This Row],[Pnr.]]=AA$7,Tbl.Kosten[[#This Row],[Totaal kosten]],"")</f>
        <v/>
      </c>
      <c r="AB61" s="148" t="str">
        <f>IF(Tbl.Kosten[[#This Row],[Pnr.]]=AB$7,Tbl.Kosten[[#This Row],[Totaal kosten]],"")</f>
        <v/>
      </c>
      <c r="AC61" s="148" t="str">
        <f>IF(Tbl.Kosten[[#This Row],[Pnr.]]=AC$7,Tbl.Kosten[[#This Row],[Totaal kosten]],"")</f>
        <v/>
      </c>
      <c r="AD61" s="148" t="str">
        <f>IF(Tbl.Kosten[[#This Row],[Pnr.]]=AD$7,Tbl.Kosten[[#This Row],[Totaal kosten]],"")</f>
        <v/>
      </c>
      <c r="AE61" s="148" t="str">
        <f>IF(Tbl.Kosten[[#This Row],[Pnr.]]=AE$7,Tbl.Kosten[[#This Row],[Totaal kosten]],"")</f>
        <v/>
      </c>
      <c r="AF61" s="148" t="str">
        <f>IF(Tbl.Kosten[[#This Row],[Pnr.]]=AF$7,Tbl.Kosten[[#This Row],[Totaal kosten]],"")</f>
        <v/>
      </c>
      <c r="AG61" s="148" t="str">
        <f>IF(Tbl.Kosten[[#This Row],[Pnr.]]=AG$7,Tbl.Kosten[[#This Row],[Totaal kosten]],"")</f>
        <v/>
      </c>
      <c r="AH61" s="148" t="str">
        <f>IF(Tbl.Kosten[[#This Row],[Pnr.]]=AH$7,Tbl.Kosten[[#This Row],[Totaal kosten]],"")</f>
        <v/>
      </c>
      <c r="AI61" s="148" t="str">
        <f>IF(Tbl.Kosten[[#This Row],[Pnr.]]=AI$7,Tbl.Kosten[[#This Row],[Totaal kosten]],"")</f>
        <v/>
      </c>
      <c r="AJ61" s="148" t="str">
        <f>IF(Tbl.Kosten[[#This Row],[Pnr.]]=AJ$7,Tbl.Kosten[[#This Row],[Totaal kosten]],"")</f>
        <v/>
      </c>
      <c r="AK61" s="148" t="str">
        <f>IF(Tbl.Kosten[[#This Row],[Pnr.]]=AK$7,Tbl.Kosten[[#This Row],[Totaal kosten]],"")</f>
        <v/>
      </c>
      <c r="AL61" s="148" t="str">
        <f>IF(Tbl.Kosten[[#This Row],[Pnr.]]=AL$7,Tbl.Kosten[[#This Row],[Totaal kosten]],"")</f>
        <v/>
      </c>
      <c r="AM61" s="148" t="str">
        <f>IF(Tbl.Kosten[[#This Row],[Pnr.]]=AM$7,Tbl.Kosten[[#This Row],[Totaal kosten]],"")</f>
        <v/>
      </c>
      <c r="AN61" s="148" t="str">
        <f>IF(Tbl.Kosten[[#This Row],[Pnr.]]=AN$7,Tbl.Kosten[[#This Row],[Totaal kosten]],"")</f>
        <v/>
      </c>
      <c r="AO61" s="148" t="str">
        <f>IF(Tbl.Kosten[[#This Row],[Pnr.]]=AO$7,Tbl.Kosten[[#This Row],[Totaal kosten]],"")</f>
        <v/>
      </c>
      <c r="AP61" s="148" t="str">
        <f>IF(Tbl.Kosten[[#This Row],[Pnr.]]=AP$7,Tbl.Kosten[[#This Row],[Totaal kosten]],"")</f>
        <v/>
      </c>
      <c r="AQ61" s="148" t="str">
        <f>IF(Tbl.Kosten[[#This Row],[Pnr.]]=AQ$7,Tbl.Kosten[[#This Row],[Totaal kosten]],"")</f>
        <v/>
      </c>
      <c r="AR61" s="148" t="str">
        <f>IF(Tbl.Kosten[[#This Row],[Pnr.]]=AR$7,Tbl.Kosten[[#This Row],[Totaal kosten]],"")</f>
        <v/>
      </c>
      <c r="AS61" s="148" t="str">
        <f>IF(Tbl.Kosten[[#This Row],[Pnr.]]=AS$7,Tbl.Kosten[[#This Row],[Totaal kosten]],"")</f>
        <v/>
      </c>
      <c r="AT61" s="148" t="str">
        <f>IF(Tbl.Kosten[[#This Row],[Pnr.]]=AT$7,Tbl.Kosten[[#This Row],[Totaal kosten]],"")</f>
        <v/>
      </c>
      <c r="AU61" s="148" t="str">
        <f>IF(Tbl.Kosten[[#This Row],[Pnr.]]=AU$7,Tbl.Kosten[[#This Row],[Totaal kosten]],"")</f>
        <v/>
      </c>
      <c r="AV61" s="148" t="str">
        <f>IF(Tbl.Kosten[[#This Row],[Pnr.]]=AV$7,Tbl.Kosten[[#This Row],[Totaal kosten]],"")</f>
        <v/>
      </c>
      <c r="AW61" s="148" t="str">
        <f>IF(Tbl.Kosten[[#This Row],[Pnr.]]=AW$7,Tbl.Kosten[[#This Row],[Totaal kosten]],"")</f>
        <v/>
      </c>
      <c r="AX61" s="148" t="str">
        <f>IF(Tbl.Kosten[[#This Row],[Pnr.]]=AX$7,Tbl.Kosten[[#This Row],[Totaal kosten]],"")</f>
        <v/>
      </c>
      <c r="AY61" s="148" t="str">
        <f>IF(Tbl.Kosten[[#This Row],[Pnr.]]=AY$7,Tbl.Kosten[[#This Row],[Totaal kosten]],"")</f>
        <v/>
      </c>
      <c r="AZ61" s="148" t="str">
        <f>IF(Tbl.Kosten[[#This Row],[Pnr.]]=AZ$7,Tbl.Kosten[[#This Row],[Totaal kosten]],"")</f>
        <v/>
      </c>
      <c r="BA61" s="148" t="str">
        <f>IF(Tbl.Kosten[[#This Row],[Pnr.]]=BA$7,Tbl.Kosten[[#This Row],[Totaal kosten]],"")</f>
        <v/>
      </c>
      <c r="BB61" s="148" t="str">
        <f>IF(Tbl.Kosten[[#This Row],[Pnr.]]=BB$7,Tbl.Kosten[[#This Row],[Totaal kosten]],"")</f>
        <v/>
      </c>
      <c r="BC61" s="148" t="str">
        <f>IF(Tbl.Kosten[[#This Row],[Pnr.]]=BC$7,Tbl.Kosten[[#This Row],[Totaal kosten]],"")</f>
        <v/>
      </c>
      <c r="BD61" s="148" t="str">
        <f>IF(Tbl.Kosten[[#This Row],[Pnr.]]=BD$7,Tbl.Kosten[[#This Row],[Totaal kosten]],"")</f>
        <v/>
      </c>
      <c r="BE61" s="148" t="str">
        <f>IF(Tbl.Kosten[[#This Row],[Pnr.]]=BE$7,Tbl.Kosten[[#This Row],[Totaal kosten]],"")</f>
        <v/>
      </c>
      <c r="BF61" s="148" t="str">
        <f>IF(Tbl.Kosten[[#This Row],[Pnr.]]=BF$7,Tbl.Kosten[[#This Row],[Totaal kosten]],"")</f>
        <v/>
      </c>
      <c r="BG61" s="148" t="str">
        <f>IF(Tbl.Kosten[[#This Row],[Pnr.]]=BG$7,Tbl.Kosten[[#This Row],[Totaal kosten]],"")</f>
        <v/>
      </c>
      <c r="BH61" s="148" t="str">
        <f>IF(Tbl.Kosten[[#This Row],[Pnr.]]=BH$7,Tbl.Kosten[[#This Row],[Totaal kosten]],"")</f>
        <v/>
      </c>
      <c r="BI61" s="148" t="str">
        <f>IF(Tbl.Kosten[[#This Row],[Pnr.]]=BI$7,Tbl.Kosten[[#This Row],[Totaal kosten]],"")</f>
        <v/>
      </c>
      <c r="BJ61" s="148" t="str">
        <f>IF(Tbl.Kosten[[#This Row],[Pnr.]]=BJ$7,Tbl.Kosten[[#This Row],[Totaal kosten]],"")</f>
        <v/>
      </c>
      <c r="BK61" s="148" t="str">
        <f>IF(Tbl.Kosten[[#This Row],[Pnr.]]=BK$7,Tbl.Kosten[[#This Row],[Totaal kosten]],"")</f>
        <v/>
      </c>
      <c r="BL61" s="148" t="str">
        <f>IF(Tbl.Kosten[[#This Row],[Pnr.]]=BL$7,Tbl.Kosten[[#This Row],[Totaal kosten]],"")</f>
        <v/>
      </c>
      <c r="BM61" s="148" t="str">
        <f>IF(Tbl.Kosten[[#This Row],[Pnr.]]=BM$7,Tbl.Kosten[[#This Row],[Totaal kosten]],"")</f>
        <v/>
      </c>
      <c r="BN61" s="148" t="str">
        <f>IF(Tbl.Kosten[[#This Row],[Pnr.]]=BN$7,Tbl.Kosten[[#This Row],[Totaal kosten]],"")</f>
        <v/>
      </c>
      <c r="BO61" s="148" t="str">
        <f>IF(Tbl.Kosten[[#This Row],[Pnr.]]=BO$7,Tbl.Kosten[[#This Row],[Totaal kosten]],"")</f>
        <v/>
      </c>
      <c r="BP61" s="148" t="str">
        <f>IF(Tbl.Kosten[[#This Row],[Pnr.]]=BP$7,Tbl.Kosten[[#This Row],[Totaal kosten]],"")</f>
        <v/>
      </c>
      <c r="BQ61" s="148" t="str">
        <f>IF(Tbl.Kosten[[#This Row],[Pnr.]]=BQ$7,Tbl.Kosten[[#This Row],[Totaal kosten]],"")</f>
        <v/>
      </c>
      <c r="BR61" s="148" t="str">
        <f>IF(Tbl.Kosten[[#This Row],[Pnr.]]=BR$7,Tbl.Kosten[[#This Row],[Totaal kosten]],"")</f>
        <v/>
      </c>
      <c r="BS61" s="148" t="str">
        <f>IF(Tbl.Kosten[[#This Row],[Pnr.]]=BS$7,Tbl.Kosten[[#This Row],[Totaal kosten]],"")</f>
        <v/>
      </c>
      <c r="BT61" s="148" t="str">
        <f>IF(Tbl.Kosten[[#This Row],[Pnr.]]=BT$7,Tbl.Kosten[[#This Row],[Totaal kosten]],"")</f>
        <v/>
      </c>
      <c r="BU61" s="148" t="str">
        <f>IF(Tbl.Kosten[[#This Row],[Pnr.]]=BU$7,Tbl.Kosten[[#This Row],[Totaal kosten]],"")</f>
        <v/>
      </c>
      <c r="BV61" s="148" t="str">
        <f>IF(Tbl.Kosten[[#This Row],[Pnr.]]=BV$7,Tbl.Kosten[[#This Row],[Totaal kosten]],"")</f>
        <v/>
      </c>
      <c r="BW61" s="148" t="str">
        <f>IF(Tbl.Kosten[[#This Row],[Pnr.]]=BW$7,Tbl.Kosten[[#This Row],[Totaal kosten]],"")</f>
        <v/>
      </c>
      <c r="BX61" s="148" t="str">
        <f>IFERROR(_xlfn.XLOOKUP(Tbl.Kosten[[#This Row],[Werkpakketcode]],Tbl.Werkpakketten[Werkpakketcode],Tbl.Werkpakketten[WPnr.],"",0,1),"")</f>
        <v/>
      </c>
      <c r="BY61" s="148" t="str">
        <f>IF(Tbl.Kosten[[#This Row],[WPnr.]]=BY$7,Tbl.Kosten[[#This Row],[Totaal kosten]],"")</f>
        <v/>
      </c>
      <c r="BZ61" s="148" t="str">
        <f>IF(Tbl.Kosten[[#This Row],[WPnr.]]=BZ$7,Tbl.Kosten[[#This Row],[Totaal kosten]],"")</f>
        <v/>
      </c>
      <c r="CA61" s="148" t="str">
        <f>IF(Tbl.Kosten[[#This Row],[WPnr.]]=CA$7,Tbl.Kosten[[#This Row],[Totaal kosten]],"")</f>
        <v/>
      </c>
      <c r="CB61" s="148" t="str">
        <f>IF(Tbl.Kosten[[#This Row],[WPnr.]]=CB$7,Tbl.Kosten[[#This Row],[Totaal kosten]],"")</f>
        <v/>
      </c>
      <c r="CC61" s="148" t="str">
        <f>IF(Tbl.Kosten[[#This Row],[WPnr.]]=CC$7,Tbl.Kosten[[#This Row],[Totaal kosten]],"")</f>
        <v/>
      </c>
      <c r="CD61" s="148" t="str">
        <f>IF(Tbl.Kosten[[#This Row],[WPnr.]]=CD$7,Tbl.Kosten[[#This Row],[Totaal kosten]],"")</f>
        <v/>
      </c>
      <c r="CE61" s="148" t="str">
        <f>IF(Tbl.Kosten[[#This Row],[WPnr.]]=CE$7,Tbl.Kosten[[#This Row],[Totaal kosten]],"")</f>
        <v/>
      </c>
      <c r="CF61" s="148" t="str">
        <f>IF(Tbl.Kosten[[#This Row],[WPnr.]]=CF$7,Tbl.Kosten[[#This Row],[Totaal kosten]],"")</f>
        <v/>
      </c>
      <c r="CG61" s="148" t="str">
        <f>IF(Tbl.Kosten[[#This Row],[WPnr.]]=CG$7,Tbl.Kosten[[#This Row],[Totaal kosten]],"")</f>
        <v/>
      </c>
      <c r="CH61" s="148" t="str">
        <f>IF(Tbl.Kosten[[#This Row],[WPnr.]]=CH$7,Tbl.Kosten[[#This Row],[Totaal kosten]],"")</f>
        <v/>
      </c>
      <c r="CI61" s="148" t="str">
        <f>IF(Tbl.Kosten[[#This Row],[WPnr.]]=CI$7,Tbl.Kosten[[#This Row],[Totaal kosten]],"")</f>
        <v/>
      </c>
      <c r="CJ61" s="148" t="str">
        <f>IF(Tbl.Kosten[[#This Row],[WPnr.]]=CJ$7,Tbl.Kosten[[#This Row],[Totaal kosten]],"")</f>
        <v/>
      </c>
      <c r="CK61" s="148" t="str">
        <f>IF(Tbl.Kosten[[#This Row],[WPnr.]]=CK$7,Tbl.Kosten[[#This Row],[Totaal kosten]],"")</f>
        <v/>
      </c>
      <c r="CL61" s="148" t="str">
        <f>IF(Tbl.Kosten[[#This Row],[WPnr.]]=CL$7,Tbl.Kosten[[#This Row],[Totaal kosten]],"")</f>
        <v/>
      </c>
      <c r="CM61" s="148" t="str">
        <f>IF(Tbl.Kosten[[#This Row],[WPnr.]]=CM$7,Tbl.Kosten[[#This Row],[Totaal kosten]],"")</f>
        <v/>
      </c>
      <c r="CN61" s="148" t="str">
        <f>IF(Tbl.Kosten[[#This Row],[WPnr.]]=CN$7,Tbl.Kosten[[#This Row],[Totaal kosten]],"")</f>
        <v/>
      </c>
      <c r="CO61" s="148" t="str">
        <f>IF(Tbl.Kosten[[#This Row],[WPnr.]]=CO$7,Tbl.Kosten[[#This Row],[Totaal kosten]],"")</f>
        <v/>
      </c>
      <c r="CP61" s="148" t="str">
        <f>IF(Tbl.Kosten[[#This Row],[WPnr.]]=CP$7,Tbl.Kosten[[#This Row],[Totaal kosten]],"")</f>
        <v/>
      </c>
      <c r="CQ61" s="148" t="str">
        <f>IF(Tbl.Kosten[[#This Row],[WPnr.]]=CQ$7,Tbl.Kosten[[#This Row],[Totaal kosten]],"")</f>
        <v/>
      </c>
      <c r="CR61" s="148" t="str">
        <f>IF(Tbl.Kosten[[#This Row],[WPnr.]]=CR$7,Tbl.Kosten[[#This Row],[Totaal kosten]],"")</f>
        <v/>
      </c>
      <c r="CS61" s="148" t="str">
        <f>IF(Tbl.Kosten[[#This Row],[WPnr.]]=CS$7,Tbl.Kosten[[#This Row],[Totaal kosten]],"")</f>
        <v/>
      </c>
      <c r="CT61" s="148" t="str">
        <f>IF(Tbl.Kosten[[#This Row],[WPnr.]]=CT$7,Tbl.Kosten[[#This Row],[Totaal kosten]],"")</f>
        <v/>
      </c>
      <c r="CU61" s="148" t="str">
        <f>IF(Tbl.Kosten[[#This Row],[WPnr.]]=CU$7,Tbl.Kosten[[#This Row],[Totaal kosten]],"")</f>
        <v/>
      </c>
      <c r="CV61" s="148" t="str">
        <f>IF(Tbl.Kosten[[#This Row],[WPnr.]]=CV$7,Tbl.Kosten[[#This Row],[Totaal kosten]],"")</f>
        <v/>
      </c>
      <c r="CW61" s="148" t="str">
        <f>IF(Tbl.Kosten[[#This Row],[WPnr.]]=CW$7,Tbl.Kosten[[#This Row],[Totaal kosten]],"")</f>
        <v/>
      </c>
      <c r="CX61" s="148" t="str">
        <f>IF(Tbl.Kosten[[#This Row],[WPnr.]]=CX$7,Tbl.Kosten[[#This Row],[Totaal kosten]],"")</f>
        <v/>
      </c>
      <c r="CY61" s="148" t="str">
        <f>IF(Tbl.Kosten[[#This Row],[WPnr.]]=CY$7,Tbl.Kosten[[#This Row],[Totaal kosten]],"")</f>
        <v/>
      </c>
      <c r="CZ61" s="148" t="str">
        <f>IF(Tbl.Kosten[[#This Row],[WPnr.]]=CZ$7,Tbl.Kosten[[#This Row],[Totaal kosten]],"")</f>
        <v/>
      </c>
      <c r="DA61" s="148" t="str">
        <f>IF(Tbl.Kosten[[#This Row],[WPnr.]]=DA$7,Tbl.Kosten[[#This Row],[Totaal kosten]],"")</f>
        <v/>
      </c>
      <c r="DB61" s="148" t="str">
        <f>IF(Tbl.Kosten[[#This Row],[WPnr.]]=DB$7,Tbl.Kosten[[#This Row],[Totaal kosten]],"")</f>
        <v/>
      </c>
      <c r="DC61" s="148" t="str">
        <f>IF(Tbl.Kosten[[#This Row],[WPnr.]]=DC$7,Tbl.Kosten[[#This Row],[Totaal kosten]],"")</f>
        <v/>
      </c>
      <c r="DD61" s="148" t="str">
        <f>IF(Tbl.Kosten[[#This Row],[WPnr.]]=DD$7,Tbl.Kosten[[#This Row],[Totaal kosten]],"")</f>
        <v/>
      </c>
      <c r="DE61" s="148" t="str">
        <f>IF(Tbl.Kosten[[#This Row],[WPnr.]]=DE$7,Tbl.Kosten[[#This Row],[Totaal kosten]],"")</f>
        <v/>
      </c>
      <c r="DF61" s="148" t="str">
        <f>IF(Tbl.Kosten[[#This Row],[WPnr.]]=DF$7,Tbl.Kosten[[#This Row],[Totaal kosten]],"")</f>
        <v/>
      </c>
      <c r="DG61" s="148" t="str">
        <f>IF(Tbl.Kosten[[#This Row],[WPnr.]]=DG$7,Tbl.Kosten[[#This Row],[Totaal kosten]],"")</f>
        <v/>
      </c>
      <c r="DH61" s="148" t="str">
        <f>IF(Tbl.Kosten[[#This Row],[WPnr.]]=DH$7,Tbl.Kosten[[#This Row],[Totaal kosten]],"")</f>
        <v/>
      </c>
      <c r="DI61" s="148" t="str">
        <f>IF(Tbl.Kosten[[#This Row],[WPnr.]]=DI$7,Tbl.Kosten[[#This Row],[Totaal kosten]],"")</f>
        <v/>
      </c>
      <c r="DJ61" s="148" t="str">
        <f>IF(Tbl.Kosten[[#This Row],[WPnr.]]=DJ$7,Tbl.Kosten[[#This Row],[Totaal kosten]],"")</f>
        <v/>
      </c>
      <c r="DK61" s="148" t="str">
        <f>IF(Tbl.Kosten[[#This Row],[WPnr.]]=DK$7,Tbl.Kosten[[#This Row],[Totaal kosten]],"")</f>
        <v/>
      </c>
      <c r="DL61" s="148" t="str">
        <f>IF(Tbl.Kosten[[#This Row],[WPnr.]]=DL$7,Tbl.Kosten[[#This Row],[Totaal kosten]],"")</f>
        <v/>
      </c>
      <c r="DM61" s="148" t="str">
        <f>IF(Tbl.Kosten[[#This Row],[WPnr.]]=DM$7,Tbl.Kosten[[#This Row],[Totaal kosten]],"")</f>
        <v/>
      </c>
      <c r="DN61" s="148" t="str">
        <f>IF(Tbl.Kosten[[#This Row],[WPnr.]]=DN$7,Tbl.Kosten[[#This Row],[Totaal kosten]],"")</f>
        <v/>
      </c>
      <c r="DO61" s="148" t="str">
        <f>IF(Tbl.Kosten[[#This Row],[WPnr.]]=DO$7,Tbl.Kosten[[#This Row],[Totaal kosten]],"")</f>
        <v/>
      </c>
      <c r="DP61" s="148" t="str">
        <f>IF(Tbl.Kosten[[#This Row],[WPnr.]]=DP$7,Tbl.Kosten[[#This Row],[Totaal kosten]],"")</f>
        <v/>
      </c>
      <c r="DQ61" s="148" t="str">
        <f>IF(Tbl.Kosten[[#This Row],[WPnr.]]=DQ$7,Tbl.Kosten[[#This Row],[Totaal kosten]],"")</f>
        <v/>
      </c>
      <c r="DR61" s="148" t="str">
        <f>IF(Tbl.Kosten[[#This Row],[WPnr.]]=DR$7,Tbl.Kosten[[#This Row],[Totaal kosten]],"")</f>
        <v/>
      </c>
      <c r="DS61" s="148" t="str">
        <f>IF(Tbl.Kosten[[#This Row],[WPnr.]]=DS$7,Tbl.Kosten[[#This Row],[Totaal kosten]],"")</f>
        <v/>
      </c>
      <c r="DT61" s="148" t="str">
        <f>IF(Tbl.Kosten[[#This Row],[WPnr.]]=DT$7,Tbl.Kosten[[#This Row],[Totaal kosten]],"")</f>
        <v/>
      </c>
      <c r="DU61" s="148" t="str">
        <f>IF(Tbl.Kosten[[#This Row],[WPnr.]]=DU$7,Tbl.Kosten[[#This Row],[Totaal kosten]],"")</f>
        <v/>
      </c>
      <c r="DV61" s="148" t="str">
        <f>IF(Tbl.Kosten[[#This Row],[WPnr.]]=DV$7,Tbl.Kosten[[#This Row],[Totaal kosten]],"")</f>
        <v/>
      </c>
      <c r="DW61" s="150" t="str">
        <f>IFERROR(_xlfn.XLOOKUP(Tbl.Kosten[[#This Row],[Kostensoort]],Tbl.Kostensoorten[Kostensoorten],Tbl.Kostensoorten[KSnr.],"",0,1),"")</f>
        <v/>
      </c>
      <c r="DX61" s="150" t="str">
        <f>IF(Tbl.Kosten[[#This Row],[KSnr.]]=DX$7,Tbl.Kosten[[#This Row],[Totaal kosten]],"")</f>
        <v/>
      </c>
      <c r="DY61" s="150" t="str">
        <f>IF(Tbl.Kosten[[#This Row],[KSnr.]]=DY$7,Tbl.Kosten[[#This Row],[Totaal kosten]],"")</f>
        <v/>
      </c>
      <c r="DZ61" s="150" t="str">
        <f>IF(Tbl.Kosten[[#This Row],[KSnr.]]=DZ$7,Tbl.Kosten[[#This Row],[Totaal kosten]],"")</f>
        <v/>
      </c>
      <c r="EA61" s="150" t="str">
        <f>IF(Tbl.Kosten[[#This Row],[KSnr.]]=EA$7,Tbl.Kosten[[#This Row],[Totaal kosten]],"")</f>
        <v/>
      </c>
      <c r="EB61" s="150" t="str">
        <f>IF(Tbl.Kosten[[#This Row],[KSnr.]]=EB$7,Tbl.Kosten[[#This Row],[Totaal kosten]],"")</f>
        <v/>
      </c>
      <c r="EC61" s="150" t="str">
        <f>IF(Tbl.Kosten[[#This Row],[KSnr.]]=EC$7,Tbl.Kosten[[#This Row],[Totaal kosten]],"")</f>
        <v/>
      </c>
      <c r="ED61" s="150" t="str">
        <f>IF(Tbl.Kosten[[#This Row],[KSnr.]]=ED$7,Tbl.Kosten[[#This Row],[Totaal kosten]],"")</f>
        <v/>
      </c>
      <c r="EE61" s="150" t="str">
        <f>IF(Tbl.Kosten[[#This Row],[KSnr.]]=EE$7,Tbl.Kosten[[#This Row],[Totaal kosten]],"")</f>
        <v/>
      </c>
      <c r="EF61" s="150" t="str">
        <f>IF(Tbl.Kosten[[#This Row],[KSnr.]]=EF$7,Tbl.Kosten[[#This Row],[Totaal kosten]],"")</f>
        <v/>
      </c>
      <c r="EG61" s="150" t="str">
        <f>IF(Tbl.Kosten[[#This Row],[KSnr.]]=EG$7,Tbl.Kosten[[#This Row],[Totaal kosten]],"")</f>
        <v/>
      </c>
      <c r="EH61" s="150" t="str">
        <f>IF(Tbl.Kosten[[#This Row],[KSnr.]]=EH$7,Tbl.Kosten[[#This Row],[Totaal kosten]],"")</f>
        <v/>
      </c>
      <c r="EI61" s="150" t="str">
        <f>IF(Tbl.Kosten[[#This Row],[KSnr.]]=EI$7,Tbl.Kosten[[#This Row],[Totaal kosten]],"")</f>
        <v/>
      </c>
      <c r="EJ61" s="150" t="str">
        <f>IF(Tbl.Kosten[[#This Row],[KSnr.]]=EJ$7,Tbl.Kosten[[#This Row],[Totaal kosten]],"")</f>
        <v/>
      </c>
      <c r="EK61" s="150" t="str">
        <f>IF(Tbl.Kosten[[#This Row],[KSnr.]]=EK$7,Tbl.Kosten[[#This Row],[Totaal kosten]],"")</f>
        <v/>
      </c>
      <c r="EL61" s="150" t="str">
        <f>IF(Tbl.Kosten[[#This Row],[KSnr.]]=EL$7,Tbl.Kosten[[#This Row],[Totaal kosten]],"")</f>
        <v/>
      </c>
      <c r="EM61" s="150" t="str">
        <f>IF(Tbl.Kosten[[#This Row],[KSnr.]]=EM$7,Tbl.Kosten[[#This Row],[Totaal kosten]],"")</f>
        <v/>
      </c>
      <c r="EN61" s="150" t="str">
        <f>IF(Tbl.Kosten[[#This Row],[KSnr.]]=EN$7,Tbl.Kosten[[#This Row],[Totaal kosten]],"")</f>
        <v/>
      </c>
      <c r="EO61" s="150" t="str">
        <f>IF(Tbl.Kosten[[#This Row],[KSnr.]]=EO$7,Tbl.Kosten[[#This Row],[Totaal kosten]],"")</f>
        <v/>
      </c>
      <c r="EP61" s="150" t="str">
        <f>IF(Tbl.Kosten[[#This Row],[KSnr.]]=EP$7,Tbl.Kosten[[#This Row],[Totaal kosten]],"")</f>
        <v/>
      </c>
      <c r="EQ61" s="150" t="str">
        <f>IF(Tbl.Kosten[[#This Row],[KSnr.]]=EQ$7,Tbl.Kosten[[#This Row],[Totaal kosten]],"")</f>
        <v/>
      </c>
      <c r="ER61" s="144" t="str">
        <f>IFERROR(_xlfn.XLOOKUP(Tbl.Kosten[[#This Row],[Subsidieactiviteit]],Tbl.Subsidiehoogte[Subsidieactiviteit],Tbl.Subsidiehoogte[SAnr.],"",0,1),"")</f>
        <v/>
      </c>
      <c r="ES61" s="150" t="str">
        <f>IF(Tbl.Kosten[[#This Row],[Sanr.]]=ES$7,Tbl.Kosten[[#This Row],[Totaal kosten]],"")</f>
        <v/>
      </c>
      <c r="ET61" s="150" t="str">
        <f>IF(Tbl.Kosten[[#This Row],[Sanr.]]=ET$7,Tbl.Kosten[[#This Row],[Totaal kosten]],"")</f>
        <v/>
      </c>
      <c r="EU61" s="150" t="str">
        <f>IF(Tbl.Kosten[[#This Row],[Sanr.]]=EU$7,Tbl.Kosten[[#This Row],[Totaal kosten]],"")</f>
        <v/>
      </c>
      <c r="EV61" s="150" t="str">
        <f>IF(Tbl.Kosten[[#This Row],[Sanr.]]=EV$7,Tbl.Kosten[[#This Row],[Totaal kosten]],"")</f>
        <v/>
      </c>
      <c r="EW61" s="150" t="str">
        <f>IF(Tbl.Kosten[[#This Row],[Sanr.]]=EW$7,Tbl.Kosten[[#This Row],[Totaal kosten]],"")</f>
        <v/>
      </c>
      <c r="EX61" s="150" t="str">
        <f>IF(Tbl.Kosten[[#This Row],[Sanr.]]=EX$7,Tbl.Kosten[[#This Row],[Totaal kosten]],"")</f>
        <v/>
      </c>
      <c r="EY61" s="150" t="str">
        <f>IF(Tbl.Kosten[[#This Row],[Sanr.]]=EY$7,Tbl.Kosten[[#This Row],[Totaal kosten]],"")</f>
        <v/>
      </c>
      <c r="EZ61" s="150" t="str">
        <f>IF(Tbl.Kosten[[#This Row],[Sanr.]]=EZ$7,Tbl.Kosten[[#This Row],[Totaal kosten]],"")</f>
        <v/>
      </c>
      <c r="FA61" s="150" t="str">
        <f>IF(Tbl.Kosten[[#This Row],[Sanr.]]=FA$7,Tbl.Kosten[[#This Row],[Totaal kosten]],"")</f>
        <v/>
      </c>
      <c r="FB61" s="150" t="str">
        <f>IF(Tbl.Kosten[[#This Row],[Sanr.]]=FB$7,Tbl.Kosten[[#This Row],[Totaal kosten]],"")</f>
        <v/>
      </c>
      <c r="FC61" s="150" t="str">
        <f>IF(Tbl.Kosten[[#This Row],[Sanr.]]=FC$7,Tbl.Kosten[[#This Row],[Totaal kosten]],"")</f>
        <v/>
      </c>
      <c r="FD61" s="150" t="str">
        <f>IF(Tbl.Kosten[[#This Row],[Sanr.]]=FD$7,Tbl.Kosten[[#This Row],[Totaal kosten]],"")</f>
        <v/>
      </c>
      <c r="FE61" s="150" t="str">
        <f>IF(Tbl.Kosten[[#This Row],[Sanr.]]=FE$7,Tbl.Kosten[[#This Row],[Totaal kosten]],"")</f>
        <v/>
      </c>
      <c r="FF61" s="150" t="str">
        <f>IF(Tbl.Kosten[[#This Row],[Sanr.]]=FF$7,Tbl.Kosten[[#This Row],[Totaal kosten]],"")</f>
        <v/>
      </c>
      <c r="FG61" s="150" t="str">
        <f>IF(Tbl.Kosten[[#This Row],[Sanr.]]=FG$7,Tbl.Kosten[[#This Row],[Totaal kosten]],"")</f>
        <v/>
      </c>
      <c r="FH61" s="150" t="str">
        <f>IF(Tbl.Kosten[[#This Row],[Sanr.]]=FH$7,Tbl.Kosten[[#This Row],[Totaal kosten]],"")</f>
        <v/>
      </c>
      <c r="FI61" s="150" t="str">
        <f>IF(Tbl.Kosten[[#This Row],[Sanr.]]=FI$7,Tbl.Kosten[[#This Row],[Totaal kosten]],"")</f>
        <v/>
      </c>
      <c r="FJ61" s="150" t="str">
        <f>IF(Tbl.Kosten[[#This Row],[Sanr.]]=FJ$7,Tbl.Kosten[[#This Row],[Totaal kosten]],"")</f>
        <v/>
      </c>
      <c r="FK61" s="150" t="str">
        <f>IF(Tbl.Kosten[[#This Row],[Sanr.]]=FK$7,Tbl.Kosten[[#This Row],[Totaal kosten]],"")</f>
        <v/>
      </c>
      <c r="FL61" s="150" t="str">
        <f>IF(Tbl.Kosten[[#This Row],[Sanr.]]=FL$7,Tbl.Kosten[[#This Row],[Totaal kosten]],"")</f>
        <v/>
      </c>
      <c r="FM61" s="150" t="str">
        <f>IF(Tbl.Kosten[[#This Row],[Sanr.]]=FM$7,Tbl.Kosten[[#This Row],[Totaal kosten]],"")</f>
        <v/>
      </c>
      <c r="FN61" s="150" t="str">
        <f>IF(Tbl.Kosten[[#This Row],[Sanr.]]=FN$7,Tbl.Kosten[[#This Row],[Totaal kosten]],"")</f>
        <v/>
      </c>
      <c r="FO61" s="150" t="str">
        <f>IF(Tbl.Kosten[[#This Row],[Sanr.]]=FO$7,Tbl.Kosten[[#This Row],[Totaal kosten]],"")</f>
        <v/>
      </c>
      <c r="FP61" s="150" t="str">
        <f>IF(Tbl.Kosten[[#This Row],[Sanr.]]=FP$7,Tbl.Kosten[[#This Row],[Totaal kosten]],"")</f>
        <v/>
      </c>
      <c r="FQ61" s="150" t="str">
        <f>IF(Tbl.Kosten[[#This Row],[Sanr.]]=FQ$7,Tbl.Kosten[[#This Row],[Totaal kosten]],"")</f>
        <v/>
      </c>
      <c r="FR61" s="150" t="str">
        <f>IF(Tbl.Kosten[[#This Row],[Sanr.]]=FR$7,Tbl.Kosten[[#This Row],[Totaal kosten]],"")</f>
        <v/>
      </c>
      <c r="FS61" s="150" t="str">
        <f>IF(Tbl.Kosten[[#This Row],[Sanr.]]=FS$7,Tbl.Kosten[[#This Row],[Totaal kosten]],"")</f>
        <v/>
      </c>
      <c r="FT61" s="150" t="str">
        <f>IF(Tbl.Kosten[[#This Row],[Sanr.]]=FT$7,Tbl.Kosten[[#This Row],[Totaal kosten]],"")</f>
        <v/>
      </c>
      <c r="FU61" s="150" t="str">
        <f>IF(Tbl.Kosten[[#This Row],[Sanr.]]=FU$7,Tbl.Kosten[[#This Row],[Totaal kosten]],"")</f>
        <v/>
      </c>
      <c r="FV61" s="150" t="str">
        <f>IF(Tbl.Kosten[[#This Row],[Sanr.]]=FV$7,Tbl.Kosten[[#This Row],[Totaal kosten]],"")</f>
        <v/>
      </c>
      <c r="FW61" s="150" t="str">
        <f>IFERROR(_xlfn.XLOOKUP(Tbl.Kosten[[#This Row],[Activiteitencode]],Tbl.Activiteiten[Activiteitcode],Tbl.Activiteiten[Anr.],"",0,1),"")</f>
        <v/>
      </c>
      <c r="FX61" s="169" t="str">
        <f>_xlfn.CONCAT(Tbl.Kosten[[#This Row],[Pnr.]],Tbl.Kosten[[#This Row],[Sanr.]])</f>
        <v>P1</v>
      </c>
      <c r="FY61" s="150">
        <f>Tbl.Kosten[[#This Row],[Totaal kosten]]-Tbl.Kosten[[#This Row],[Subsidie]]</f>
        <v>0</v>
      </c>
      <c r="FZ61" s="150">
        <f>IF(Tbl.Kosten[[#This Row],[Pnr.]]=FZ$7,Tbl.Kosten[[#This Row],[Te financieren]],"")</f>
        <v>0</v>
      </c>
      <c r="GA61" s="150" t="str">
        <f>IF(Tbl.Kosten[[#This Row],[Pnr.]]=GA$7,Tbl.Kosten[[#This Row],[Te financieren]],"")</f>
        <v/>
      </c>
      <c r="GB61" s="150" t="str">
        <f>IF(Tbl.Kosten[[#This Row],[Pnr.]]=GB$7,Tbl.Kosten[[#This Row],[Te financieren]],"")</f>
        <v/>
      </c>
      <c r="GC61" s="150" t="str">
        <f>IF(Tbl.Kosten[[#This Row],[Pnr.]]=GC$7,Tbl.Kosten[[#This Row],[Te financieren]],"")</f>
        <v/>
      </c>
      <c r="GD61" s="150" t="str">
        <f>IF(Tbl.Kosten[[#This Row],[Pnr.]]=GD$7,Tbl.Kosten[[#This Row],[Te financieren]],"")</f>
        <v/>
      </c>
      <c r="GE61" s="150" t="str">
        <f>IF(Tbl.Kosten[[#This Row],[Pnr.]]=GE$7,Tbl.Kosten[[#This Row],[Te financieren]],"")</f>
        <v/>
      </c>
      <c r="GF61" s="150" t="str">
        <f>IF(Tbl.Kosten[[#This Row],[Pnr.]]=GF$7,Tbl.Kosten[[#This Row],[Te financieren]],"")</f>
        <v/>
      </c>
      <c r="GG61" s="150" t="str">
        <f>IF(Tbl.Kosten[[#This Row],[Pnr.]]=GG$7,Tbl.Kosten[[#This Row],[Te financieren]],"")</f>
        <v/>
      </c>
      <c r="GH61" s="150" t="str">
        <f>IF(Tbl.Kosten[[#This Row],[Pnr.]]=GH$7,Tbl.Kosten[[#This Row],[Te financieren]],"")</f>
        <v/>
      </c>
      <c r="GI61" s="150" t="str">
        <f>IF(Tbl.Kosten[[#This Row],[Pnr.]]=GI$7,Tbl.Kosten[[#This Row],[Te financieren]],"")</f>
        <v/>
      </c>
      <c r="GJ61" s="150" t="str">
        <f>IF(Tbl.Kosten[[#This Row],[Pnr.]]=GJ$7,Tbl.Kosten[[#This Row],[Te financieren]],"")</f>
        <v/>
      </c>
      <c r="GK61" s="150" t="str">
        <f>IF(Tbl.Kosten[[#This Row],[Pnr.]]=GK$7,Tbl.Kosten[[#This Row],[Te financieren]],"")</f>
        <v/>
      </c>
      <c r="GL61" s="150" t="str">
        <f>IF(Tbl.Kosten[[#This Row],[Pnr.]]=GL$7,Tbl.Kosten[[#This Row],[Te financieren]],"")</f>
        <v/>
      </c>
      <c r="GM61" s="150" t="str">
        <f>IF(Tbl.Kosten[[#This Row],[Pnr.]]=GM$7,Tbl.Kosten[[#This Row],[Te financieren]],"")</f>
        <v/>
      </c>
      <c r="GN61" s="150" t="str">
        <f>IF(Tbl.Kosten[[#This Row],[Pnr.]]=GN$7,Tbl.Kosten[[#This Row],[Te financieren]],"")</f>
        <v/>
      </c>
      <c r="GO61" s="150" t="str">
        <f>IF(Tbl.Kosten[[#This Row],[Pnr.]]=GO$7,Tbl.Kosten[[#This Row],[Te financieren]],"")</f>
        <v/>
      </c>
      <c r="GP61" s="150" t="str">
        <f>IF(Tbl.Kosten[[#This Row],[Pnr.]]=GP$7,Tbl.Kosten[[#This Row],[Te financieren]],"")</f>
        <v/>
      </c>
      <c r="GQ61" s="150" t="str">
        <f>IF(Tbl.Kosten[[#This Row],[Pnr.]]=GQ$7,Tbl.Kosten[[#This Row],[Te financieren]],"")</f>
        <v/>
      </c>
      <c r="GR61" s="150" t="str">
        <f>IF(Tbl.Kosten[[#This Row],[Pnr.]]=GR$7,Tbl.Kosten[[#This Row],[Te financieren]],"")</f>
        <v/>
      </c>
      <c r="GS61" s="150" t="str">
        <f>IF(Tbl.Kosten[[#This Row],[Pnr.]]=GS$7,Tbl.Kosten[[#This Row],[Te financieren]],"")</f>
        <v/>
      </c>
      <c r="GT61" s="150" t="str">
        <f>IF(Tbl.Kosten[[#This Row],[Pnr.]]=GT$7,Tbl.Kosten[[#This Row],[Te financieren]],"")</f>
        <v/>
      </c>
      <c r="GU61" s="150" t="str">
        <f>IF(Tbl.Kosten[[#This Row],[Pnr.]]=GU$7,Tbl.Kosten[[#This Row],[Te financieren]],"")</f>
        <v/>
      </c>
      <c r="GV61" s="150" t="str">
        <f>IF(Tbl.Kosten[[#This Row],[Pnr.]]=GV$7,Tbl.Kosten[[#This Row],[Te financieren]],"")</f>
        <v/>
      </c>
      <c r="GW61" s="150" t="str">
        <f>IF(Tbl.Kosten[[#This Row],[Pnr.]]=GW$7,Tbl.Kosten[[#This Row],[Te financieren]],"")</f>
        <v/>
      </c>
      <c r="GX61" s="150" t="str">
        <f>IF(Tbl.Kosten[[#This Row],[Pnr.]]=GX$7,Tbl.Kosten[[#This Row],[Te financieren]],"")</f>
        <v/>
      </c>
      <c r="GY61" s="150" t="str">
        <f>IF(Tbl.Kosten[[#This Row],[Pnr.]]=GY$7,Tbl.Kosten[[#This Row],[Te financieren]],"")</f>
        <v/>
      </c>
      <c r="GZ61" s="150" t="str">
        <f>IF(Tbl.Kosten[[#This Row],[Pnr.]]=GZ$7,Tbl.Kosten[[#This Row],[Te financieren]],"")</f>
        <v/>
      </c>
      <c r="HA61" s="150" t="str">
        <f>IF(Tbl.Kosten[[#This Row],[Pnr.]]=HA$7,Tbl.Kosten[[#This Row],[Te financieren]],"")</f>
        <v/>
      </c>
      <c r="HB61" s="150" t="str">
        <f>IF(Tbl.Kosten[[#This Row],[Pnr.]]=HB$7,Tbl.Kosten[[#This Row],[Te financieren]],"")</f>
        <v/>
      </c>
      <c r="HC61" s="150" t="str">
        <f>IF(Tbl.Kosten[[#This Row],[Pnr.]]=HC$7,Tbl.Kosten[[#This Row],[Te financieren]],"")</f>
        <v/>
      </c>
      <c r="HD61" s="150" t="str">
        <f>IF(Tbl.Kosten[[#This Row],[Pnr.]]=HD$7,Tbl.Kosten[[#This Row],[Te financieren]],"")</f>
        <v/>
      </c>
      <c r="HE61" s="150" t="str">
        <f>IF(Tbl.Kosten[[#This Row],[Pnr.]]=HE$7,Tbl.Kosten[[#This Row],[Te financieren]],"")</f>
        <v/>
      </c>
      <c r="HF61" s="150" t="str">
        <f>IF(Tbl.Kosten[[#This Row],[Pnr.]]=HF$7,Tbl.Kosten[[#This Row],[Te financieren]],"")</f>
        <v/>
      </c>
      <c r="HG61" s="150" t="str">
        <f>IF(Tbl.Kosten[[#This Row],[Pnr.]]=HG$7,Tbl.Kosten[[#This Row],[Te financieren]],"")</f>
        <v/>
      </c>
      <c r="HH61" s="150" t="str">
        <f>IF(Tbl.Kosten[[#This Row],[Pnr.]]=HH$7,Tbl.Kosten[[#This Row],[Te financieren]],"")</f>
        <v/>
      </c>
      <c r="HI61" s="150" t="str">
        <f>IF(Tbl.Kosten[[#This Row],[Pnr.]]=HI$7,Tbl.Kosten[[#This Row],[Te financieren]],"")</f>
        <v/>
      </c>
      <c r="HJ61" s="150" t="str">
        <f>IF(Tbl.Kosten[[#This Row],[Pnr.]]=HJ$7,Tbl.Kosten[[#This Row],[Te financieren]],"")</f>
        <v/>
      </c>
      <c r="HK61" s="150" t="str">
        <f>IF(Tbl.Kosten[[#This Row],[Pnr.]]=HK$7,Tbl.Kosten[[#This Row],[Te financieren]],"")</f>
        <v/>
      </c>
      <c r="HL61" s="150" t="str">
        <f>IF(Tbl.Kosten[[#This Row],[Pnr.]]=HL$7,Tbl.Kosten[[#This Row],[Te financieren]],"")</f>
        <v/>
      </c>
      <c r="HM61" s="150" t="str">
        <f>IF(Tbl.Kosten[[#This Row],[Pnr.]]=HM$7,Tbl.Kosten[[#This Row],[Te financieren]],"")</f>
        <v/>
      </c>
      <c r="HN61" s="150" t="str">
        <f>IF(Tbl.Kosten[[#This Row],[Pnr.]]=HN$7,Tbl.Kosten[[#This Row],[Te financieren]],"")</f>
        <v/>
      </c>
      <c r="HO61" s="150" t="str">
        <f>IF(Tbl.Kosten[[#This Row],[Pnr.]]=HO$7,Tbl.Kosten[[#This Row],[Te financieren]],"")</f>
        <v/>
      </c>
      <c r="HP61" s="150" t="str">
        <f>IF(Tbl.Kosten[[#This Row],[Pnr.]]=HP$7,Tbl.Kosten[[#This Row],[Te financieren]],"")</f>
        <v/>
      </c>
      <c r="HQ61" s="150" t="str">
        <f>IF(Tbl.Kosten[[#This Row],[Pnr.]]=HQ$7,Tbl.Kosten[[#This Row],[Te financieren]],"")</f>
        <v/>
      </c>
      <c r="HR61" s="150" t="str">
        <f>IF(Tbl.Kosten[[#This Row],[Pnr.]]=HR$7,Tbl.Kosten[[#This Row],[Te financieren]],"")</f>
        <v/>
      </c>
      <c r="HS61" s="150" t="str">
        <f>IF(Tbl.Kosten[[#This Row],[Pnr.]]=HS$7,Tbl.Kosten[[#This Row],[Te financieren]],"")</f>
        <v/>
      </c>
      <c r="HT61" s="150" t="str">
        <f>IF(Tbl.Kosten[[#This Row],[Pnr.]]=HT$7,Tbl.Kosten[[#This Row],[Te financieren]],"")</f>
        <v/>
      </c>
      <c r="HU61" s="150" t="str">
        <f>IF(Tbl.Kosten[[#This Row],[Pnr.]]=HU$7,Tbl.Kosten[[#This Row],[Te financieren]],"")</f>
        <v/>
      </c>
      <c r="HV61" s="150" t="str">
        <f>IF(Tbl.Kosten[[#This Row],[Pnr.]]=HV$7,Tbl.Kosten[[#This Row],[Te financieren]],"")</f>
        <v/>
      </c>
      <c r="HW61" s="150" t="str">
        <f>IF(Tbl.Kosten[[#This Row],[Pnr.]]=HW$7,Tbl.Kosten[[#This Row],[Te financieren]],"")</f>
        <v/>
      </c>
    </row>
    <row r="62" spans="2:231" x14ac:dyDescent="0.3">
      <c r="B62" s="134"/>
      <c r="C62" s="137"/>
      <c r="D62" s="136"/>
      <c r="E62" s="261"/>
      <c r="F62" s="135"/>
      <c r="G62" s="11" t="str">
        <f>IF(Tbl.Kosten[[#This Row],[Medewerker e/o 
functie]]&lt;&gt;"",_xlfn.XLOOKUP(Tbl.Kosten[[#This Row],[Medewerker e/o 
functie]],Tbl.Uurtarief[Medewerker en/of functie],Tbl.Uurtarief[Uurtarief],"",0,1),"")</f>
        <v/>
      </c>
      <c r="H62" s="121">
        <f>IFERROR(Tbl.Kosten[[#This Row],[Uren]]*Tbl.Kosten[[#This Row],[Uurtarief]],0)</f>
        <v>0</v>
      </c>
      <c r="I62" s="119" t="str">
        <f>IF(Tbl.Kosten[[#This Row],[Subtotaal uren]]&lt;&gt;0,_xlfn.XLOOKUP(Tbl.Kosten[[#This Row],[Medewerker e/o 
functie]],Tbl.Uurtarief[Medewerker en/of functie],Tbl.Uurtarief[Kostensoort arbeid],"",0,1),"")</f>
        <v/>
      </c>
      <c r="J62" s="137"/>
      <c r="K62" s="135"/>
      <c r="L62" s="139" t="str">
        <f>IF(Tbl.Kosten[[#This Row],[Activum]]&lt;&gt;"",_xlfn.XLOOKUP(Tbl.Kosten[[#This Row],[Activum]],Tbl.Afschrijvingskosten[Activum],Tbl.Afschrijvingskosten[Tarief per afschrijvings-eenheid],"",0,1),"")</f>
        <v/>
      </c>
      <c r="M62" s="122">
        <f>IFERROR(Tbl.Kosten[[#This Row],[Een-
heden]]*Tbl.Kosten[[#This Row],[Afschrijvings-
tarief]],0)</f>
        <v>0</v>
      </c>
      <c r="N62" s="122" t="str">
        <f>IF(Tbl.Kosten[[#This Row],[Subtotaal afschrijving]]&lt;&gt;0,Lijsten!$A$7,"")</f>
        <v/>
      </c>
      <c r="O62" s="140"/>
      <c r="P62" s="135"/>
      <c r="Q62" s="138"/>
      <c r="R62" s="122">
        <f>IFERROR(Tbl.Kosten[[#This Row],[Aantal]]*Tbl.Kosten[[#This Row],[Tarief]],0)</f>
        <v>0</v>
      </c>
      <c r="S62" s="8">
        <f>IFERROR(Tbl.Kosten[[#This Row],[Subtotaal overige kosten]]+Tbl.Kosten[[#This Row],[Subtotaal uren]]+Tbl.Kosten[[#This Row],[Subtotaal afschrijving]],0)</f>
        <v>0</v>
      </c>
      <c r="T62" s="8">
        <f>IFERROR(Tbl.Kosten[[#This Row],[Totaal kosten]]*Tbl.Kosten[[#This Row],[Subsidie%]],0)</f>
        <v>0</v>
      </c>
      <c r="U62" s="4" t="str" cm="1">
        <f t="array" ref="U62">IFERROR(_xlfn.IFS(Tbl.Kosten[[#This Row],[Subtotaal uren]]&lt;&gt;0,Tbl.Kosten[[#This Row],[Kostensoort arbeid]],Tbl.Kosten[[#This Row],[Subtotaal afschrijving]]&lt;&gt;0,Tbl.Kosten[[#This Row],[Kostensoort afschrijving]],Tbl.Kosten[[#This Row],[Subtotaal overige kosten]]&lt;&gt;0,Tbl.Kosten[[#This Row],[Kostensoort overig]]),"")</f>
        <v/>
      </c>
      <c r="V62" s="4" t="str">
        <f>IFERROR(_xlfn.XLOOKUP(Tbl.Kosten[[#This Row],[Activiteitencode]],Tbl.Activiteiten[Activiteitcode],Tbl.Activiteiten[Werkpakketcode],"",0,1),"")</f>
        <v/>
      </c>
      <c r="W62" s="4" t="str">
        <f>IFERROR(_xlfn.XLOOKUP(Tbl.Kosten[[#This Row],[Werkpakketcode]],Tbl.Werkpakketten[Werkpakketcode],Tbl.Werkpakketten[Subsidiabele activiteit],"",0,1),"")</f>
        <v/>
      </c>
      <c r="X62" s="12">
        <f>IFERROR(_xlfn.XLOOKUP(Tbl.Kosten[[#This Row],[Sanr.]],Tbl.Subsidiehoogte[SAnr.],Tbl.Subsidiehoogte[Sub. Percentage],0,0,1),0)</f>
        <v>0</v>
      </c>
      <c r="Y62" s="144" t="str">
        <f>IFERROR(_xlfn.XLOOKUP(Tbl.Kosten[[#This Row],[Partnercode]],Tbl.Projectpartners[Partnercode],Tbl.Projectpartners[PNr.],"",0,1),"")</f>
        <v>P1</v>
      </c>
      <c r="Z62" s="148">
        <f>IF(Tbl.Kosten[[#This Row],[Pnr.]]=Z$7,Tbl.Kosten[[#This Row],[Totaal kosten]],"")</f>
        <v>0</v>
      </c>
      <c r="AA62" s="148" t="str">
        <f>IF(Tbl.Kosten[[#This Row],[Pnr.]]=AA$7,Tbl.Kosten[[#This Row],[Totaal kosten]],"")</f>
        <v/>
      </c>
      <c r="AB62" s="148" t="str">
        <f>IF(Tbl.Kosten[[#This Row],[Pnr.]]=AB$7,Tbl.Kosten[[#This Row],[Totaal kosten]],"")</f>
        <v/>
      </c>
      <c r="AC62" s="148" t="str">
        <f>IF(Tbl.Kosten[[#This Row],[Pnr.]]=AC$7,Tbl.Kosten[[#This Row],[Totaal kosten]],"")</f>
        <v/>
      </c>
      <c r="AD62" s="148" t="str">
        <f>IF(Tbl.Kosten[[#This Row],[Pnr.]]=AD$7,Tbl.Kosten[[#This Row],[Totaal kosten]],"")</f>
        <v/>
      </c>
      <c r="AE62" s="148" t="str">
        <f>IF(Tbl.Kosten[[#This Row],[Pnr.]]=AE$7,Tbl.Kosten[[#This Row],[Totaal kosten]],"")</f>
        <v/>
      </c>
      <c r="AF62" s="148" t="str">
        <f>IF(Tbl.Kosten[[#This Row],[Pnr.]]=AF$7,Tbl.Kosten[[#This Row],[Totaal kosten]],"")</f>
        <v/>
      </c>
      <c r="AG62" s="148" t="str">
        <f>IF(Tbl.Kosten[[#This Row],[Pnr.]]=AG$7,Tbl.Kosten[[#This Row],[Totaal kosten]],"")</f>
        <v/>
      </c>
      <c r="AH62" s="148" t="str">
        <f>IF(Tbl.Kosten[[#This Row],[Pnr.]]=AH$7,Tbl.Kosten[[#This Row],[Totaal kosten]],"")</f>
        <v/>
      </c>
      <c r="AI62" s="148" t="str">
        <f>IF(Tbl.Kosten[[#This Row],[Pnr.]]=AI$7,Tbl.Kosten[[#This Row],[Totaal kosten]],"")</f>
        <v/>
      </c>
      <c r="AJ62" s="148" t="str">
        <f>IF(Tbl.Kosten[[#This Row],[Pnr.]]=AJ$7,Tbl.Kosten[[#This Row],[Totaal kosten]],"")</f>
        <v/>
      </c>
      <c r="AK62" s="148" t="str">
        <f>IF(Tbl.Kosten[[#This Row],[Pnr.]]=AK$7,Tbl.Kosten[[#This Row],[Totaal kosten]],"")</f>
        <v/>
      </c>
      <c r="AL62" s="148" t="str">
        <f>IF(Tbl.Kosten[[#This Row],[Pnr.]]=AL$7,Tbl.Kosten[[#This Row],[Totaal kosten]],"")</f>
        <v/>
      </c>
      <c r="AM62" s="148" t="str">
        <f>IF(Tbl.Kosten[[#This Row],[Pnr.]]=AM$7,Tbl.Kosten[[#This Row],[Totaal kosten]],"")</f>
        <v/>
      </c>
      <c r="AN62" s="148" t="str">
        <f>IF(Tbl.Kosten[[#This Row],[Pnr.]]=AN$7,Tbl.Kosten[[#This Row],[Totaal kosten]],"")</f>
        <v/>
      </c>
      <c r="AO62" s="148" t="str">
        <f>IF(Tbl.Kosten[[#This Row],[Pnr.]]=AO$7,Tbl.Kosten[[#This Row],[Totaal kosten]],"")</f>
        <v/>
      </c>
      <c r="AP62" s="148" t="str">
        <f>IF(Tbl.Kosten[[#This Row],[Pnr.]]=AP$7,Tbl.Kosten[[#This Row],[Totaal kosten]],"")</f>
        <v/>
      </c>
      <c r="AQ62" s="148" t="str">
        <f>IF(Tbl.Kosten[[#This Row],[Pnr.]]=AQ$7,Tbl.Kosten[[#This Row],[Totaal kosten]],"")</f>
        <v/>
      </c>
      <c r="AR62" s="148" t="str">
        <f>IF(Tbl.Kosten[[#This Row],[Pnr.]]=AR$7,Tbl.Kosten[[#This Row],[Totaal kosten]],"")</f>
        <v/>
      </c>
      <c r="AS62" s="148" t="str">
        <f>IF(Tbl.Kosten[[#This Row],[Pnr.]]=AS$7,Tbl.Kosten[[#This Row],[Totaal kosten]],"")</f>
        <v/>
      </c>
      <c r="AT62" s="148" t="str">
        <f>IF(Tbl.Kosten[[#This Row],[Pnr.]]=AT$7,Tbl.Kosten[[#This Row],[Totaal kosten]],"")</f>
        <v/>
      </c>
      <c r="AU62" s="148" t="str">
        <f>IF(Tbl.Kosten[[#This Row],[Pnr.]]=AU$7,Tbl.Kosten[[#This Row],[Totaal kosten]],"")</f>
        <v/>
      </c>
      <c r="AV62" s="148" t="str">
        <f>IF(Tbl.Kosten[[#This Row],[Pnr.]]=AV$7,Tbl.Kosten[[#This Row],[Totaal kosten]],"")</f>
        <v/>
      </c>
      <c r="AW62" s="148" t="str">
        <f>IF(Tbl.Kosten[[#This Row],[Pnr.]]=AW$7,Tbl.Kosten[[#This Row],[Totaal kosten]],"")</f>
        <v/>
      </c>
      <c r="AX62" s="148" t="str">
        <f>IF(Tbl.Kosten[[#This Row],[Pnr.]]=AX$7,Tbl.Kosten[[#This Row],[Totaal kosten]],"")</f>
        <v/>
      </c>
      <c r="AY62" s="148" t="str">
        <f>IF(Tbl.Kosten[[#This Row],[Pnr.]]=AY$7,Tbl.Kosten[[#This Row],[Totaal kosten]],"")</f>
        <v/>
      </c>
      <c r="AZ62" s="148" t="str">
        <f>IF(Tbl.Kosten[[#This Row],[Pnr.]]=AZ$7,Tbl.Kosten[[#This Row],[Totaal kosten]],"")</f>
        <v/>
      </c>
      <c r="BA62" s="148" t="str">
        <f>IF(Tbl.Kosten[[#This Row],[Pnr.]]=BA$7,Tbl.Kosten[[#This Row],[Totaal kosten]],"")</f>
        <v/>
      </c>
      <c r="BB62" s="148" t="str">
        <f>IF(Tbl.Kosten[[#This Row],[Pnr.]]=BB$7,Tbl.Kosten[[#This Row],[Totaal kosten]],"")</f>
        <v/>
      </c>
      <c r="BC62" s="148" t="str">
        <f>IF(Tbl.Kosten[[#This Row],[Pnr.]]=BC$7,Tbl.Kosten[[#This Row],[Totaal kosten]],"")</f>
        <v/>
      </c>
      <c r="BD62" s="148" t="str">
        <f>IF(Tbl.Kosten[[#This Row],[Pnr.]]=BD$7,Tbl.Kosten[[#This Row],[Totaal kosten]],"")</f>
        <v/>
      </c>
      <c r="BE62" s="148" t="str">
        <f>IF(Tbl.Kosten[[#This Row],[Pnr.]]=BE$7,Tbl.Kosten[[#This Row],[Totaal kosten]],"")</f>
        <v/>
      </c>
      <c r="BF62" s="148" t="str">
        <f>IF(Tbl.Kosten[[#This Row],[Pnr.]]=BF$7,Tbl.Kosten[[#This Row],[Totaal kosten]],"")</f>
        <v/>
      </c>
      <c r="BG62" s="148" t="str">
        <f>IF(Tbl.Kosten[[#This Row],[Pnr.]]=BG$7,Tbl.Kosten[[#This Row],[Totaal kosten]],"")</f>
        <v/>
      </c>
      <c r="BH62" s="148" t="str">
        <f>IF(Tbl.Kosten[[#This Row],[Pnr.]]=BH$7,Tbl.Kosten[[#This Row],[Totaal kosten]],"")</f>
        <v/>
      </c>
      <c r="BI62" s="148" t="str">
        <f>IF(Tbl.Kosten[[#This Row],[Pnr.]]=BI$7,Tbl.Kosten[[#This Row],[Totaal kosten]],"")</f>
        <v/>
      </c>
      <c r="BJ62" s="148" t="str">
        <f>IF(Tbl.Kosten[[#This Row],[Pnr.]]=BJ$7,Tbl.Kosten[[#This Row],[Totaal kosten]],"")</f>
        <v/>
      </c>
      <c r="BK62" s="148" t="str">
        <f>IF(Tbl.Kosten[[#This Row],[Pnr.]]=BK$7,Tbl.Kosten[[#This Row],[Totaal kosten]],"")</f>
        <v/>
      </c>
      <c r="BL62" s="148" t="str">
        <f>IF(Tbl.Kosten[[#This Row],[Pnr.]]=BL$7,Tbl.Kosten[[#This Row],[Totaal kosten]],"")</f>
        <v/>
      </c>
      <c r="BM62" s="148" t="str">
        <f>IF(Tbl.Kosten[[#This Row],[Pnr.]]=BM$7,Tbl.Kosten[[#This Row],[Totaal kosten]],"")</f>
        <v/>
      </c>
      <c r="BN62" s="148" t="str">
        <f>IF(Tbl.Kosten[[#This Row],[Pnr.]]=BN$7,Tbl.Kosten[[#This Row],[Totaal kosten]],"")</f>
        <v/>
      </c>
      <c r="BO62" s="148" t="str">
        <f>IF(Tbl.Kosten[[#This Row],[Pnr.]]=BO$7,Tbl.Kosten[[#This Row],[Totaal kosten]],"")</f>
        <v/>
      </c>
      <c r="BP62" s="148" t="str">
        <f>IF(Tbl.Kosten[[#This Row],[Pnr.]]=BP$7,Tbl.Kosten[[#This Row],[Totaal kosten]],"")</f>
        <v/>
      </c>
      <c r="BQ62" s="148" t="str">
        <f>IF(Tbl.Kosten[[#This Row],[Pnr.]]=BQ$7,Tbl.Kosten[[#This Row],[Totaal kosten]],"")</f>
        <v/>
      </c>
      <c r="BR62" s="148" t="str">
        <f>IF(Tbl.Kosten[[#This Row],[Pnr.]]=BR$7,Tbl.Kosten[[#This Row],[Totaal kosten]],"")</f>
        <v/>
      </c>
      <c r="BS62" s="148" t="str">
        <f>IF(Tbl.Kosten[[#This Row],[Pnr.]]=BS$7,Tbl.Kosten[[#This Row],[Totaal kosten]],"")</f>
        <v/>
      </c>
      <c r="BT62" s="148" t="str">
        <f>IF(Tbl.Kosten[[#This Row],[Pnr.]]=BT$7,Tbl.Kosten[[#This Row],[Totaal kosten]],"")</f>
        <v/>
      </c>
      <c r="BU62" s="148" t="str">
        <f>IF(Tbl.Kosten[[#This Row],[Pnr.]]=BU$7,Tbl.Kosten[[#This Row],[Totaal kosten]],"")</f>
        <v/>
      </c>
      <c r="BV62" s="148" t="str">
        <f>IF(Tbl.Kosten[[#This Row],[Pnr.]]=BV$7,Tbl.Kosten[[#This Row],[Totaal kosten]],"")</f>
        <v/>
      </c>
      <c r="BW62" s="148" t="str">
        <f>IF(Tbl.Kosten[[#This Row],[Pnr.]]=BW$7,Tbl.Kosten[[#This Row],[Totaal kosten]],"")</f>
        <v/>
      </c>
      <c r="BX62" s="148" t="str">
        <f>IFERROR(_xlfn.XLOOKUP(Tbl.Kosten[[#This Row],[Werkpakketcode]],Tbl.Werkpakketten[Werkpakketcode],Tbl.Werkpakketten[WPnr.],"",0,1),"")</f>
        <v/>
      </c>
      <c r="BY62" s="148" t="str">
        <f>IF(Tbl.Kosten[[#This Row],[WPnr.]]=BY$7,Tbl.Kosten[[#This Row],[Totaal kosten]],"")</f>
        <v/>
      </c>
      <c r="BZ62" s="148" t="str">
        <f>IF(Tbl.Kosten[[#This Row],[WPnr.]]=BZ$7,Tbl.Kosten[[#This Row],[Totaal kosten]],"")</f>
        <v/>
      </c>
      <c r="CA62" s="148" t="str">
        <f>IF(Tbl.Kosten[[#This Row],[WPnr.]]=CA$7,Tbl.Kosten[[#This Row],[Totaal kosten]],"")</f>
        <v/>
      </c>
      <c r="CB62" s="148" t="str">
        <f>IF(Tbl.Kosten[[#This Row],[WPnr.]]=CB$7,Tbl.Kosten[[#This Row],[Totaal kosten]],"")</f>
        <v/>
      </c>
      <c r="CC62" s="148" t="str">
        <f>IF(Tbl.Kosten[[#This Row],[WPnr.]]=CC$7,Tbl.Kosten[[#This Row],[Totaal kosten]],"")</f>
        <v/>
      </c>
      <c r="CD62" s="148" t="str">
        <f>IF(Tbl.Kosten[[#This Row],[WPnr.]]=CD$7,Tbl.Kosten[[#This Row],[Totaal kosten]],"")</f>
        <v/>
      </c>
      <c r="CE62" s="148" t="str">
        <f>IF(Tbl.Kosten[[#This Row],[WPnr.]]=CE$7,Tbl.Kosten[[#This Row],[Totaal kosten]],"")</f>
        <v/>
      </c>
      <c r="CF62" s="148" t="str">
        <f>IF(Tbl.Kosten[[#This Row],[WPnr.]]=CF$7,Tbl.Kosten[[#This Row],[Totaal kosten]],"")</f>
        <v/>
      </c>
      <c r="CG62" s="148" t="str">
        <f>IF(Tbl.Kosten[[#This Row],[WPnr.]]=CG$7,Tbl.Kosten[[#This Row],[Totaal kosten]],"")</f>
        <v/>
      </c>
      <c r="CH62" s="148" t="str">
        <f>IF(Tbl.Kosten[[#This Row],[WPnr.]]=CH$7,Tbl.Kosten[[#This Row],[Totaal kosten]],"")</f>
        <v/>
      </c>
      <c r="CI62" s="148" t="str">
        <f>IF(Tbl.Kosten[[#This Row],[WPnr.]]=CI$7,Tbl.Kosten[[#This Row],[Totaal kosten]],"")</f>
        <v/>
      </c>
      <c r="CJ62" s="148" t="str">
        <f>IF(Tbl.Kosten[[#This Row],[WPnr.]]=CJ$7,Tbl.Kosten[[#This Row],[Totaal kosten]],"")</f>
        <v/>
      </c>
      <c r="CK62" s="148" t="str">
        <f>IF(Tbl.Kosten[[#This Row],[WPnr.]]=CK$7,Tbl.Kosten[[#This Row],[Totaal kosten]],"")</f>
        <v/>
      </c>
      <c r="CL62" s="148" t="str">
        <f>IF(Tbl.Kosten[[#This Row],[WPnr.]]=CL$7,Tbl.Kosten[[#This Row],[Totaal kosten]],"")</f>
        <v/>
      </c>
      <c r="CM62" s="148" t="str">
        <f>IF(Tbl.Kosten[[#This Row],[WPnr.]]=CM$7,Tbl.Kosten[[#This Row],[Totaal kosten]],"")</f>
        <v/>
      </c>
      <c r="CN62" s="148" t="str">
        <f>IF(Tbl.Kosten[[#This Row],[WPnr.]]=CN$7,Tbl.Kosten[[#This Row],[Totaal kosten]],"")</f>
        <v/>
      </c>
      <c r="CO62" s="148" t="str">
        <f>IF(Tbl.Kosten[[#This Row],[WPnr.]]=CO$7,Tbl.Kosten[[#This Row],[Totaal kosten]],"")</f>
        <v/>
      </c>
      <c r="CP62" s="148" t="str">
        <f>IF(Tbl.Kosten[[#This Row],[WPnr.]]=CP$7,Tbl.Kosten[[#This Row],[Totaal kosten]],"")</f>
        <v/>
      </c>
      <c r="CQ62" s="148" t="str">
        <f>IF(Tbl.Kosten[[#This Row],[WPnr.]]=CQ$7,Tbl.Kosten[[#This Row],[Totaal kosten]],"")</f>
        <v/>
      </c>
      <c r="CR62" s="148" t="str">
        <f>IF(Tbl.Kosten[[#This Row],[WPnr.]]=CR$7,Tbl.Kosten[[#This Row],[Totaal kosten]],"")</f>
        <v/>
      </c>
      <c r="CS62" s="148" t="str">
        <f>IF(Tbl.Kosten[[#This Row],[WPnr.]]=CS$7,Tbl.Kosten[[#This Row],[Totaal kosten]],"")</f>
        <v/>
      </c>
      <c r="CT62" s="148" t="str">
        <f>IF(Tbl.Kosten[[#This Row],[WPnr.]]=CT$7,Tbl.Kosten[[#This Row],[Totaal kosten]],"")</f>
        <v/>
      </c>
      <c r="CU62" s="148" t="str">
        <f>IF(Tbl.Kosten[[#This Row],[WPnr.]]=CU$7,Tbl.Kosten[[#This Row],[Totaal kosten]],"")</f>
        <v/>
      </c>
      <c r="CV62" s="148" t="str">
        <f>IF(Tbl.Kosten[[#This Row],[WPnr.]]=CV$7,Tbl.Kosten[[#This Row],[Totaal kosten]],"")</f>
        <v/>
      </c>
      <c r="CW62" s="148" t="str">
        <f>IF(Tbl.Kosten[[#This Row],[WPnr.]]=CW$7,Tbl.Kosten[[#This Row],[Totaal kosten]],"")</f>
        <v/>
      </c>
      <c r="CX62" s="148" t="str">
        <f>IF(Tbl.Kosten[[#This Row],[WPnr.]]=CX$7,Tbl.Kosten[[#This Row],[Totaal kosten]],"")</f>
        <v/>
      </c>
      <c r="CY62" s="148" t="str">
        <f>IF(Tbl.Kosten[[#This Row],[WPnr.]]=CY$7,Tbl.Kosten[[#This Row],[Totaal kosten]],"")</f>
        <v/>
      </c>
      <c r="CZ62" s="148" t="str">
        <f>IF(Tbl.Kosten[[#This Row],[WPnr.]]=CZ$7,Tbl.Kosten[[#This Row],[Totaal kosten]],"")</f>
        <v/>
      </c>
      <c r="DA62" s="148" t="str">
        <f>IF(Tbl.Kosten[[#This Row],[WPnr.]]=DA$7,Tbl.Kosten[[#This Row],[Totaal kosten]],"")</f>
        <v/>
      </c>
      <c r="DB62" s="148" t="str">
        <f>IF(Tbl.Kosten[[#This Row],[WPnr.]]=DB$7,Tbl.Kosten[[#This Row],[Totaal kosten]],"")</f>
        <v/>
      </c>
      <c r="DC62" s="148" t="str">
        <f>IF(Tbl.Kosten[[#This Row],[WPnr.]]=DC$7,Tbl.Kosten[[#This Row],[Totaal kosten]],"")</f>
        <v/>
      </c>
      <c r="DD62" s="148" t="str">
        <f>IF(Tbl.Kosten[[#This Row],[WPnr.]]=DD$7,Tbl.Kosten[[#This Row],[Totaal kosten]],"")</f>
        <v/>
      </c>
      <c r="DE62" s="148" t="str">
        <f>IF(Tbl.Kosten[[#This Row],[WPnr.]]=DE$7,Tbl.Kosten[[#This Row],[Totaal kosten]],"")</f>
        <v/>
      </c>
      <c r="DF62" s="148" t="str">
        <f>IF(Tbl.Kosten[[#This Row],[WPnr.]]=DF$7,Tbl.Kosten[[#This Row],[Totaal kosten]],"")</f>
        <v/>
      </c>
      <c r="DG62" s="148" t="str">
        <f>IF(Tbl.Kosten[[#This Row],[WPnr.]]=DG$7,Tbl.Kosten[[#This Row],[Totaal kosten]],"")</f>
        <v/>
      </c>
      <c r="DH62" s="148" t="str">
        <f>IF(Tbl.Kosten[[#This Row],[WPnr.]]=DH$7,Tbl.Kosten[[#This Row],[Totaal kosten]],"")</f>
        <v/>
      </c>
      <c r="DI62" s="148" t="str">
        <f>IF(Tbl.Kosten[[#This Row],[WPnr.]]=DI$7,Tbl.Kosten[[#This Row],[Totaal kosten]],"")</f>
        <v/>
      </c>
      <c r="DJ62" s="148" t="str">
        <f>IF(Tbl.Kosten[[#This Row],[WPnr.]]=DJ$7,Tbl.Kosten[[#This Row],[Totaal kosten]],"")</f>
        <v/>
      </c>
      <c r="DK62" s="148" t="str">
        <f>IF(Tbl.Kosten[[#This Row],[WPnr.]]=DK$7,Tbl.Kosten[[#This Row],[Totaal kosten]],"")</f>
        <v/>
      </c>
      <c r="DL62" s="148" t="str">
        <f>IF(Tbl.Kosten[[#This Row],[WPnr.]]=DL$7,Tbl.Kosten[[#This Row],[Totaal kosten]],"")</f>
        <v/>
      </c>
      <c r="DM62" s="148" t="str">
        <f>IF(Tbl.Kosten[[#This Row],[WPnr.]]=DM$7,Tbl.Kosten[[#This Row],[Totaal kosten]],"")</f>
        <v/>
      </c>
      <c r="DN62" s="148" t="str">
        <f>IF(Tbl.Kosten[[#This Row],[WPnr.]]=DN$7,Tbl.Kosten[[#This Row],[Totaal kosten]],"")</f>
        <v/>
      </c>
      <c r="DO62" s="148" t="str">
        <f>IF(Tbl.Kosten[[#This Row],[WPnr.]]=DO$7,Tbl.Kosten[[#This Row],[Totaal kosten]],"")</f>
        <v/>
      </c>
      <c r="DP62" s="148" t="str">
        <f>IF(Tbl.Kosten[[#This Row],[WPnr.]]=DP$7,Tbl.Kosten[[#This Row],[Totaal kosten]],"")</f>
        <v/>
      </c>
      <c r="DQ62" s="148" t="str">
        <f>IF(Tbl.Kosten[[#This Row],[WPnr.]]=DQ$7,Tbl.Kosten[[#This Row],[Totaal kosten]],"")</f>
        <v/>
      </c>
      <c r="DR62" s="148" t="str">
        <f>IF(Tbl.Kosten[[#This Row],[WPnr.]]=DR$7,Tbl.Kosten[[#This Row],[Totaal kosten]],"")</f>
        <v/>
      </c>
      <c r="DS62" s="148" t="str">
        <f>IF(Tbl.Kosten[[#This Row],[WPnr.]]=DS$7,Tbl.Kosten[[#This Row],[Totaal kosten]],"")</f>
        <v/>
      </c>
      <c r="DT62" s="148" t="str">
        <f>IF(Tbl.Kosten[[#This Row],[WPnr.]]=DT$7,Tbl.Kosten[[#This Row],[Totaal kosten]],"")</f>
        <v/>
      </c>
      <c r="DU62" s="148" t="str">
        <f>IF(Tbl.Kosten[[#This Row],[WPnr.]]=DU$7,Tbl.Kosten[[#This Row],[Totaal kosten]],"")</f>
        <v/>
      </c>
      <c r="DV62" s="148" t="str">
        <f>IF(Tbl.Kosten[[#This Row],[WPnr.]]=DV$7,Tbl.Kosten[[#This Row],[Totaal kosten]],"")</f>
        <v/>
      </c>
      <c r="DW62" s="150" t="str">
        <f>IFERROR(_xlfn.XLOOKUP(Tbl.Kosten[[#This Row],[Kostensoort]],Tbl.Kostensoorten[Kostensoorten],Tbl.Kostensoorten[KSnr.],"",0,1),"")</f>
        <v/>
      </c>
      <c r="DX62" s="150" t="str">
        <f>IF(Tbl.Kosten[[#This Row],[KSnr.]]=DX$7,Tbl.Kosten[[#This Row],[Totaal kosten]],"")</f>
        <v/>
      </c>
      <c r="DY62" s="150" t="str">
        <f>IF(Tbl.Kosten[[#This Row],[KSnr.]]=DY$7,Tbl.Kosten[[#This Row],[Totaal kosten]],"")</f>
        <v/>
      </c>
      <c r="DZ62" s="150" t="str">
        <f>IF(Tbl.Kosten[[#This Row],[KSnr.]]=DZ$7,Tbl.Kosten[[#This Row],[Totaal kosten]],"")</f>
        <v/>
      </c>
      <c r="EA62" s="150" t="str">
        <f>IF(Tbl.Kosten[[#This Row],[KSnr.]]=EA$7,Tbl.Kosten[[#This Row],[Totaal kosten]],"")</f>
        <v/>
      </c>
      <c r="EB62" s="150" t="str">
        <f>IF(Tbl.Kosten[[#This Row],[KSnr.]]=EB$7,Tbl.Kosten[[#This Row],[Totaal kosten]],"")</f>
        <v/>
      </c>
      <c r="EC62" s="150" t="str">
        <f>IF(Tbl.Kosten[[#This Row],[KSnr.]]=EC$7,Tbl.Kosten[[#This Row],[Totaal kosten]],"")</f>
        <v/>
      </c>
      <c r="ED62" s="150" t="str">
        <f>IF(Tbl.Kosten[[#This Row],[KSnr.]]=ED$7,Tbl.Kosten[[#This Row],[Totaal kosten]],"")</f>
        <v/>
      </c>
      <c r="EE62" s="150" t="str">
        <f>IF(Tbl.Kosten[[#This Row],[KSnr.]]=EE$7,Tbl.Kosten[[#This Row],[Totaal kosten]],"")</f>
        <v/>
      </c>
      <c r="EF62" s="150" t="str">
        <f>IF(Tbl.Kosten[[#This Row],[KSnr.]]=EF$7,Tbl.Kosten[[#This Row],[Totaal kosten]],"")</f>
        <v/>
      </c>
      <c r="EG62" s="150" t="str">
        <f>IF(Tbl.Kosten[[#This Row],[KSnr.]]=EG$7,Tbl.Kosten[[#This Row],[Totaal kosten]],"")</f>
        <v/>
      </c>
      <c r="EH62" s="150" t="str">
        <f>IF(Tbl.Kosten[[#This Row],[KSnr.]]=EH$7,Tbl.Kosten[[#This Row],[Totaal kosten]],"")</f>
        <v/>
      </c>
      <c r="EI62" s="150" t="str">
        <f>IF(Tbl.Kosten[[#This Row],[KSnr.]]=EI$7,Tbl.Kosten[[#This Row],[Totaal kosten]],"")</f>
        <v/>
      </c>
      <c r="EJ62" s="150" t="str">
        <f>IF(Tbl.Kosten[[#This Row],[KSnr.]]=EJ$7,Tbl.Kosten[[#This Row],[Totaal kosten]],"")</f>
        <v/>
      </c>
      <c r="EK62" s="150" t="str">
        <f>IF(Tbl.Kosten[[#This Row],[KSnr.]]=EK$7,Tbl.Kosten[[#This Row],[Totaal kosten]],"")</f>
        <v/>
      </c>
      <c r="EL62" s="150" t="str">
        <f>IF(Tbl.Kosten[[#This Row],[KSnr.]]=EL$7,Tbl.Kosten[[#This Row],[Totaal kosten]],"")</f>
        <v/>
      </c>
      <c r="EM62" s="150" t="str">
        <f>IF(Tbl.Kosten[[#This Row],[KSnr.]]=EM$7,Tbl.Kosten[[#This Row],[Totaal kosten]],"")</f>
        <v/>
      </c>
      <c r="EN62" s="150" t="str">
        <f>IF(Tbl.Kosten[[#This Row],[KSnr.]]=EN$7,Tbl.Kosten[[#This Row],[Totaal kosten]],"")</f>
        <v/>
      </c>
      <c r="EO62" s="150" t="str">
        <f>IF(Tbl.Kosten[[#This Row],[KSnr.]]=EO$7,Tbl.Kosten[[#This Row],[Totaal kosten]],"")</f>
        <v/>
      </c>
      <c r="EP62" s="150" t="str">
        <f>IF(Tbl.Kosten[[#This Row],[KSnr.]]=EP$7,Tbl.Kosten[[#This Row],[Totaal kosten]],"")</f>
        <v/>
      </c>
      <c r="EQ62" s="150" t="str">
        <f>IF(Tbl.Kosten[[#This Row],[KSnr.]]=EQ$7,Tbl.Kosten[[#This Row],[Totaal kosten]],"")</f>
        <v/>
      </c>
      <c r="ER62" s="144" t="str">
        <f>IFERROR(_xlfn.XLOOKUP(Tbl.Kosten[[#This Row],[Subsidieactiviteit]],Tbl.Subsidiehoogte[Subsidieactiviteit],Tbl.Subsidiehoogte[SAnr.],"",0,1),"")</f>
        <v/>
      </c>
      <c r="ES62" s="150" t="str">
        <f>IF(Tbl.Kosten[[#This Row],[Sanr.]]=ES$7,Tbl.Kosten[[#This Row],[Totaal kosten]],"")</f>
        <v/>
      </c>
      <c r="ET62" s="150" t="str">
        <f>IF(Tbl.Kosten[[#This Row],[Sanr.]]=ET$7,Tbl.Kosten[[#This Row],[Totaal kosten]],"")</f>
        <v/>
      </c>
      <c r="EU62" s="150" t="str">
        <f>IF(Tbl.Kosten[[#This Row],[Sanr.]]=EU$7,Tbl.Kosten[[#This Row],[Totaal kosten]],"")</f>
        <v/>
      </c>
      <c r="EV62" s="150" t="str">
        <f>IF(Tbl.Kosten[[#This Row],[Sanr.]]=EV$7,Tbl.Kosten[[#This Row],[Totaal kosten]],"")</f>
        <v/>
      </c>
      <c r="EW62" s="150" t="str">
        <f>IF(Tbl.Kosten[[#This Row],[Sanr.]]=EW$7,Tbl.Kosten[[#This Row],[Totaal kosten]],"")</f>
        <v/>
      </c>
      <c r="EX62" s="150" t="str">
        <f>IF(Tbl.Kosten[[#This Row],[Sanr.]]=EX$7,Tbl.Kosten[[#This Row],[Totaal kosten]],"")</f>
        <v/>
      </c>
      <c r="EY62" s="150" t="str">
        <f>IF(Tbl.Kosten[[#This Row],[Sanr.]]=EY$7,Tbl.Kosten[[#This Row],[Totaal kosten]],"")</f>
        <v/>
      </c>
      <c r="EZ62" s="150" t="str">
        <f>IF(Tbl.Kosten[[#This Row],[Sanr.]]=EZ$7,Tbl.Kosten[[#This Row],[Totaal kosten]],"")</f>
        <v/>
      </c>
      <c r="FA62" s="150" t="str">
        <f>IF(Tbl.Kosten[[#This Row],[Sanr.]]=FA$7,Tbl.Kosten[[#This Row],[Totaal kosten]],"")</f>
        <v/>
      </c>
      <c r="FB62" s="150" t="str">
        <f>IF(Tbl.Kosten[[#This Row],[Sanr.]]=FB$7,Tbl.Kosten[[#This Row],[Totaal kosten]],"")</f>
        <v/>
      </c>
      <c r="FC62" s="150" t="str">
        <f>IF(Tbl.Kosten[[#This Row],[Sanr.]]=FC$7,Tbl.Kosten[[#This Row],[Totaal kosten]],"")</f>
        <v/>
      </c>
      <c r="FD62" s="150" t="str">
        <f>IF(Tbl.Kosten[[#This Row],[Sanr.]]=FD$7,Tbl.Kosten[[#This Row],[Totaal kosten]],"")</f>
        <v/>
      </c>
      <c r="FE62" s="150" t="str">
        <f>IF(Tbl.Kosten[[#This Row],[Sanr.]]=FE$7,Tbl.Kosten[[#This Row],[Totaal kosten]],"")</f>
        <v/>
      </c>
      <c r="FF62" s="150" t="str">
        <f>IF(Tbl.Kosten[[#This Row],[Sanr.]]=FF$7,Tbl.Kosten[[#This Row],[Totaal kosten]],"")</f>
        <v/>
      </c>
      <c r="FG62" s="150" t="str">
        <f>IF(Tbl.Kosten[[#This Row],[Sanr.]]=FG$7,Tbl.Kosten[[#This Row],[Totaal kosten]],"")</f>
        <v/>
      </c>
      <c r="FH62" s="150" t="str">
        <f>IF(Tbl.Kosten[[#This Row],[Sanr.]]=FH$7,Tbl.Kosten[[#This Row],[Totaal kosten]],"")</f>
        <v/>
      </c>
      <c r="FI62" s="150" t="str">
        <f>IF(Tbl.Kosten[[#This Row],[Sanr.]]=FI$7,Tbl.Kosten[[#This Row],[Totaal kosten]],"")</f>
        <v/>
      </c>
      <c r="FJ62" s="150" t="str">
        <f>IF(Tbl.Kosten[[#This Row],[Sanr.]]=FJ$7,Tbl.Kosten[[#This Row],[Totaal kosten]],"")</f>
        <v/>
      </c>
      <c r="FK62" s="150" t="str">
        <f>IF(Tbl.Kosten[[#This Row],[Sanr.]]=FK$7,Tbl.Kosten[[#This Row],[Totaal kosten]],"")</f>
        <v/>
      </c>
      <c r="FL62" s="150" t="str">
        <f>IF(Tbl.Kosten[[#This Row],[Sanr.]]=FL$7,Tbl.Kosten[[#This Row],[Totaal kosten]],"")</f>
        <v/>
      </c>
      <c r="FM62" s="150" t="str">
        <f>IF(Tbl.Kosten[[#This Row],[Sanr.]]=FM$7,Tbl.Kosten[[#This Row],[Totaal kosten]],"")</f>
        <v/>
      </c>
      <c r="FN62" s="150" t="str">
        <f>IF(Tbl.Kosten[[#This Row],[Sanr.]]=FN$7,Tbl.Kosten[[#This Row],[Totaal kosten]],"")</f>
        <v/>
      </c>
      <c r="FO62" s="150" t="str">
        <f>IF(Tbl.Kosten[[#This Row],[Sanr.]]=FO$7,Tbl.Kosten[[#This Row],[Totaal kosten]],"")</f>
        <v/>
      </c>
      <c r="FP62" s="150" t="str">
        <f>IF(Tbl.Kosten[[#This Row],[Sanr.]]=FP$7,Tbl.Kosten[[#This Row],[Totaal kosten]],"")</f>
        <v/>
      </c>
      <c r="FQ62" s="150" t="str">
        <f>IF(Tbl.Kosten[[#This Row],[Sanr.]]=FQ$7,Tbl.Kosten[[#This Row],[Totaal kosten]],"")</f>
        <v/>
      </c>
      <c r="FR62" s="150" t="str">
        <f>IF(Tbl.Kosten[[#This Row],[Sanr.]]=FR$7,Tbl.Kosten[[#This Row],[Totaal kosten]],"")</f>
        <v/>
      </c>
      <c r="FS62" s="150" t="str">
        <f>IF(Tbl.Kosten[[#This Row],[Sanr.]]=FS$7,Tbl.Kosten[[#This Row],[Totaal kosten]],"")</f>
        <v/>
      </c>
      <c r="FT62" s="150" t="str">
        <f>IF(Tbl.Kosten[[#This Row],[Sanr.]]=FT$7,Tbl.Kosten[[#This Row],[Totaal kosten]],"")</f>
        <v/>
      </c>
      <c r="FU62" s="150" t="str">
        <f>IF(Tbl.Kosten[[#This Row],[Sanr.]]=FU$7,Tbl.Kosten[[#This Row],[Totaal kosten]],"")</f>
        <v/>
      </c>
      <c r="FV62" s="150" t="str">
        <f>IF(Tbl.Kosten[[#This Row],[Sanr.]]=FV$7,Tbl.Kosten[[#This Row],[Totaal kosten]],"")</f>
        <v/>
      </c>
      <c r="FW62" s="150" t="str">
        <f>IFERROR(_xlfn.XLOOKUP(Tbl.Kosten[[#This Row],[Activiteitencode]],Tbl.Activiteiten[Activiteitcode],Tbl.Activiteiten[Anr.],"",0,1),"")</f>
        <v/>
      </c>
      <c r="FX62" s="169" t="str">
        <f>_xlfn.CONCAT(Tbl.Kosten[[#This Row],[Pnr.]],Tbl.Kosten[[#This Row],[Sanr.]])</f>
        <v>P1</v>
      </c>
      <c r="FY62" s="150">
        <f>Tbl.Kosten[[#This Row],[Totaal kosten]]-Tbl.Kosten[[#This Row],[Subsidie]]</f>
        <v>0</v>
      </c>
      <c r="FZ62" s="150">
        <f>IF(Tbl.Kosten[[#This Row],[Pnr.]]=FZ$7,Tbl.Kosten[[#This Row],[Te financieren]],"")</f>
        <v>0</v>
      </c>
      <c r="GA62" s="150" t="str">
        <f>IF(Tbl.Kosten[[#This Row],[Pnr.]]=GA$7,Tbl.Kosten[[#This Row],[Te financieren]],"")</f>
        <v/>
      </c>
      <c r="GB62" s="150" t="str">
        <f>IF(Tbl.Kosten[[#This Row],[Pnr.]]=GB$7,Tbl.Kosten[[#This Row],[Te financieren]],"")</f>
        <v/>
      </c>
      <c r="GC62" s="150" t="str">
        <f>IF(Tbl.Kosten[[#This Row],[Pnr.]]=GC$7,Tbl.Kosten[[#This Row],[Te financieren]],"")</f>
        <v/>
      </c>
      <c r="GD62" s="150" t="str">
        <f>IF(Tbl.Kosten[[#This Row],[Pnr.]]=GD$7,Tbl.Kosten[[#This Row],[Te financieren]],"")</f>
        <v/>
      </c>
      <c r="GE62" s="150" t="str">
        <f>IF(Tbl.Kosten[[#This Row],[Pnr.]]=GE$7,Tbl.Kosten[[#This Row],[Te financieren]],"")</f>
        <v/>
      </c>
      <c r="GF62" s="150" t="str">
        <f>IF(Tbl.Kosten[[#This Row],[Pnr.]]=GF$7,Tbl.Kosten[[#This Row],[Te financieren]],"")</f>
        <v/>
      </c>
      <c r="GG62" s="150" t="str">
        <f>IF(Tbl.Kosten[[#This Row],[Pnr.]]=GG$7,Tbl.Kosten[[#This Row],[Te financieren]],"")</f>
        <v/>
      </c>
      <c r="GH62" s="150" t="str">
        <f>IF(Tbl.Kosten[[#This Row],[Pnr.]]=GH$7,Tbl.Kosten[[#This Row],[Te financieren]],"")</f>
        <v/>
      </c>
      <c r="GI62" s="150" t="str">
        <f>IF(Tbl.Kosten[[#This Row],[Pnr.]]=GI$7,Tbl.Kosten[[#This Row],[Te financieren]],"")</f>
        <v/>
      </c>
      <c r="GJ62" s="150" t="str">
        <f>IF(Tbl.Kosten[[#This Row],[Pnr.]]=GJ$7,Tbl.Kosten[[#This Row],[Te financieren]],"")</f>
        <v/>
      </c>
      <c r="GK62" s="150" t="str">
        <f>IF(Tbl.Kosten[[#This Row],[Pnr.]]=GK$7,Tbl.Kosten[[#This Row],[Te financieren]],"")</f>
        <v/>
      </c>
      <c r="GL62" s="150" t="str">
        <f>IF(Tbl.Kosten[[#This Row],[Pnr.]]=GL$7,Tbl.Kosten[[#This Row],[Te financieren]],"")</f>
        <v/>
      </c>
      <c r="GM62" s="150" t="str">
        <f>IF(Tbl.Kosten[[#This Row],[Pnr.]]=GM$7,Tbl.Kosten[[#This Row],[Te financieren]],"")</f>
        <v/>
      </c>
      <c r="GN62" s="150" t="str">
        <f>IF(Tbl.Kosten[[#This Row],[Pnr.]]=GN$7,Tbl.Kosten[[#This Row],[Te financieren]],"")</f>
        <v/>
      </c>
      <c r="GO62" s="150" t="str">
        <f>IF(Tbl.Kosten[[#This Row],[Pnr.]]=GO$7,Tbl.Kosten[[#This Row],[Te financieren]],"")</f>
        <v/>
      </c>
      <c r="GP62" s="150" t="str">
        <f>IF(Tbl.Kosten[[#This Row],[Pnr.]]=GP$7,Tbl.Kosten[[#This Row],[Te financieren]],"")</f>
        <v/>
      </c>
      <c r="GQ62" s="150" t="str">
        <f>IF(Tbl.Kosten[[#This Row],[Pnr.]]=GQ$7,Tbl.Kosten[[#This Row],[Te financieren]],"")</f>
        <v/>
      </c>
      <c r="GR62" s="150" t="str">
        <f>IF(Tbl.Kosten[[#This Row],[Pnr.]]=GR$7,Tbl.Kosten[[#This Row],[Te financieren]],"")</f>
        <v/>
      </c>
      <c r="GS62" s="150" t="str">
        <f>IF(Tbl.Kosten[[#This Row],[Pnr.]]=GS$7,Tbl.Kosten[[#This Row],[Te financieren]],"")</f>
        <v/>
      </c>
      <c r="GT62" s="150" t="str">
        <f>IF(Tbl.Kosten[[#This Row],[Pnr.]]=GT$7,Tbl.Kosten[[#This Row],[Te financieren]],"")</f>
        <v/>
      </c>
      <c r="GU62" s="150" t="str">
        <f>IF(Tbl.Kosten[[#This Row],[Pnr.]]=GU$7,Tbl.Kosten[[#This Row],[Te financieren]],"")</f>
        <v/>
      </c>
      <c r="GV62" s="150" t="str">
        <f>IF(Tbl.Kosten[[#This Row],[Pnr.]]=GV$7,Tbl.Kosten[[#This Row],[Te financieren]],"")</f>
        <v/>
      </c>
      <c r="GW62" s="150" t="str">
        <f>IF(Tbl.Kosten[[#This Row],[Pnr.]]=GW$7,Tbl.Kosten[[#This Row],[Te financieren]],"")</f>
        <v/>
      </c>
      <c r="GX62" s="150" t="str">
        <f>IF(Tbl.Kosten[[#This Row],[Pnr.]]=GX$7,Tbl.Kosten[[#This Row],[Te financieren]],"")</f>
        <v/>
      </c>
      <c r="GY62" s="150" t="str">
        <f>IF(Tbl.Kosten[[#This Row],[Pnr.]]=GY$7,Tbl.Kosten[[#This Row],[Te financieren]],"")</f>
        <v/>
      </c>
      <c r="GZ62" s="150" t="str">
        <f>IF(Tbl.Kosten[[#This Row],[Pnr.]]=GZ$7,Tbl.Kosten[[#This Row],[Te financieren]],"")</f>
        <v/>
      </c>
      <c r="HA62" s="150" t="str">
        <f>IF(Tbl.Kosten[[#This Row],[Pnr.]]=HA$7,Tbl.Kosten[[#This Row],[Te financieren]],"")</f>
        <v/>
      </c>
      <c r="HB62" s="150" t="str">
        <f>IF(Tbl.Kosten[[#This Row],[Pnr.]]=HB$7,Tbl.Kosten[[#This Row],[Te financieren]],"")</f>
        <v/>
      </c>
      <c r="HC62" s="150" t="str">
        <f>IF(Tbl.Kosten[[#This Row],[Pnr.]]=HC$7,Tbl.Kosten[[#This Row],[Te financieren]],"")</f>
        <v/>
      </c>
      <c r="HD62" s="150" t="str">
        <f>IF(Tbl.Kosten[[#This Row],[Pnr.]]=HD$7,Tbl.Kosten[[#This Row],[Te financieren]],"")</f>
        <v/>
      </c>
      <c r="HE62" s="150" t="str">
        <f>IF(Tbl.Kosten[[#This Row],[Pnr.]]=HE$7,Tbl.Kosten[[#This Row],[Te financieren]],"")</f>
        <v/>
      </c>
      <c r="HF62" s="150" t="str">
        <f>IF(Tbl.Kosten[[#This Row],[Pnr.]]=HF$7,Tbl.Kosten[[#This Row],[Te financieren]],"")</f>
        <v/>
      </c>
      <c r="HG62" s="150" t="str">
        <f>IF(Tbl.Kosten[[#This Row],[Pnr.]]=HG$7,Tbl.Kosten[[#This Row],[Te financieren]],"")</f>
        <v/>
      </c>
      <c r="HH62" s="150" t="str">
        <f>IF(Tbl.Kosten[[#This Row],[Pnr.]]=HH$7,Tbl.Kosten[[#This Row],[Te financieren]],"")</f>
        <v/>
      </c>
      <c r="HI62" s="150" t="str">
        <f>IF(Tbl.Kosten[[#This Row],[Pnr.]]=HI$7,Tbl.Kosten[[#This Row],[Te financieren]],"")</f>
        <v/>
      </c>
      <c r="HJ62" s="150" t="str">
        <f>IF(Tbl.Kosten[[#This Row],[Pnr.]]=HJ$7,Tbl.Kosten[[#This Row],[Te financieren]],"")</f>
        <v/>
      </c>
      <c r="HK62" s="150" t="str">
        <f>IF(Tbl.Kosten[[#This Row],[Pnr.]]=HK$7,Tbl.Kosten[[#This Row],[Te financieren]],"")</f>
        <v/>
      </c>
      <c r="HL62" s="150" t="str">
        <f>IF(Tbl.Kosten[[#This Row],[Pnr.]]=HL$7,Tbl.Kosten[[#This Row],[Te financieren]],"")</f>
        <v/>
      </c>
      <c r="HM62" s="150" t="str">
        <f>IF(Tbl.Kosten[[#This Row],[Pnr.]]=HM$7,Tbl.Kosten[[#This Row],[Te financieren]],"")</f>
        <v/>
      </c>
      <c r="HN62" s="150" t="str">
        <f>IF(Tbl.Kosten[[#This Row],[Pnr.]]=HN$7,Tbl.Kosten[[#This Row],[Te financieren]],"")</f>
        <v/>
      </c>
      <c r="HO62" s="150" t="str">
        <f>IF(Tbl.Kosten[[#This Row],[Pnr.]]=HO$7,Tbl.Kosten[[#This Row],[Te financieren]],"")</f>
        <v/>
      </c>
      <c r="HP62" s="150" t="str">
        <f>IF(Tbl.Kosten[[#This Row],[Pnr.]]=HP$7,Tbl.Kosten[[#This Row],[Te financieren]],"")</f>
        <v/>
      </c>
      <c r="HQ62" s="150" t="str">
        <f>IF(Tbl.Kosten[[#This Row],[Pnr.]]=HQ$7,Tbl.Kosten[[#This Row],[Te financieren]],"")</f>
        <v/>
      </c>
      <c r="HR62" s="150" t="str">
        <f>IF(Tbl.Kosten[[#This Row],[Pnr.]]=HR$7,Tbl.Kosten[[#This Row],[Te financieren]],"")</f>
        <v/>
      </c>
      <c r="HS62" s="150" t="str">
        <f>IF(Tbl.Kosten[[#This Row],[Pnr.]]=HS$7,Tbl.Kosten[[#This Row],[Te financieren]],"")</f>
        <v/>
      </c>
      <c r="HT62" s="150" t="str">
        <f>IF(Tbl.Kosten[[#This Row],[Pnr.]]=HT$7,Tbl.Kosten[[#This Row],[Te financieren]],"")</f>
        <v/>
      </c>
      <c r="HU62" s="150" t="str">
        <f>IF(Tbl.Kosten[[#This Row],[Pnr.]]=HU$7,Tbl.Kosten[[#This Row],[Te financieren]],"")</f>
        <v/>
      </c>
      <c r="HV62" s="150" t="str">
        <f>IF(Tbl.Kosten[[#This Row],[Pnr.]]=HV$7,Tbl.Kosten[[#This Row],[Te financieren]],"")</f>
        <v/>
      </c>
      <c r="HW62" s="150" t="str">
        <f>IF(Tbl.Kosten[[#This Row],[Pnr.]]=HW$7,Tbl.Kosten[[#This Row],[Te financieren]],"")</f>
        <v/>
      </c>
    </row>
    <row r="63" spans="2:231" x14ac:dyDescent="0.3">
      <c r="B63" s="134"/>
      <c r="C63" s="137"/>
      <c r="D63" s="136"/>
      <c r="E63" s="261"/>
      <c r="F63" s="135"/>
      <c r="G63" s="11" t="str">
        <f>IF(Tbl.Kosten[[#This Row],[Medewerker e/o 
functie]]&lt;&gt;"",_xlfn.XLOOKUP(Tbl.Kosten[[#This Row],[Medewerker e/o 
functie]],Tbl.Uurtarief[Medewerker en/of functie],Tbl.Uurtarief[Uurtarief],"",0,1),"")</f>
        <v/>
      </c>
      <c r="H63" s="121">
        <f>IFERROR(Tbl.Kosten[[#This Row],[Uren]]*Tbl.Kosten[[#This Row],[Uurtarief]],0)</f>
        <v>0</v>
      </c>
      <c r="I63" s="119" t="str">
        <f>IF(Tbl.Kosten[[#This Row],[Subtotaal uren]]&lt;&gt;0,_xlfn.XLOOKUP(Tbl.Kosten[[#This Row],[Medewerker e/o 
functie]],Tbl.Uurtarief[Medewerker en/of functie],Tbl.Uurtarief[Kostensoort arbeid],"",0,1),"")</f>
        <v/>
      </c>
      <c r="J63" s="137"/>
      <c r="K63" s="135"/>
      <c r="L63" s="139" t="str">
        <f>IF(Tbl.Kosten[[#This Row],[Activum]]&lt;&gt;"",_xlfn.XLOOKUP(Tbl.Kosten[[#This Row],[Activum]],Tbl.Afschrijvingskosten[Activum],Tbl.Afschrijvingskosten[Tarief per afschrijvings-eenheid],"",0,1),"")</f>
        <v/>
      </c>
      <c r="M63" s="122">
        <f>IFERROR(Tbl.Kosten[[#This Row],[Een-
heden]]*Tbl.Kosten[[#This Row],[Afschrijvings-
tarief]],0)</f>
        <v>0</v>
      </c>
      <c r="N63" s="122" t="str">
        <f>IF(Tbl.Kosten[[#This Row],[Subtotaal afschrijving]]&lt;&gt;0,Lijsten!$A$7,"")</f>
        <v/>
      </c>
      <c r="O63" s="140"/>
      <c r="P63" s="135"/>
      <c r="Q63" s="138"/>
      <c r="R63" s="122">
        <f>IFERROR(Tbl.Kosten[[#This Row],[Aantal]]*Tbl.Kosten[[#This Row],[Tarief]],0)</f>
        <v>0</v>
      </c>
      <c r="S63" s="8">
        <f>IFERROR(Tbl.Kosten[[#This Row],[Subtotaal overige kosten]]+Tbl.Kosten[[#This Row],[Subtotaal uren]]+Tbl.Kosten[[#This Row],[Subtotaal afschrijving]],0)</f>
        <v>0</v>
      </c>
      <c r="T63" s="8">
        <f>IFERROR(Tbl.Kosten[[#This Row],[Totaal kosten]]*Tbl.Kosten[[#This Row],[Subsidie%]],0)</f>
        <v>0</v>
      </c>
      <c r="U63" s="4" t="str" cm="1">
        <f t="array" ref="U63">IFERROR(_xlfn.IFS(Tbl.Kosten[[#This Row],[Subtotaal uren]]&lt;&gt;0,Tbl.Kosten[[#This Row],[Kostensoort arbeid]],Tbl.Kosten[[#This Row],[Subtotaal afschrijving]]&lt;&gt;0,Tbl.Kosten[[#This Row],[Kostensoort afschrijving]],Tbl.Kosten[[#This Row],[Subtotaal overige kosten]]&lt;&gt;0,Tbl.Kosten[[#This Row],[Kostensoort overig]]),"")</f>
        <v/>
      </c>
      <c r="V63" s="4" t="str">
        <f>IFERROR(_xlfn.XLOOKUP(Tbl.Kosten[[#This Row],[Activiteitencode]],Tbl.Activiteiten[Activiteitcode],Tbl.Activiteiten[Werkpakketcode],"",0,1),"")</f>
        <v/>
      </c>
      <c r="W63" s="4" t="str">
        <f>IFERROR(_xlfn.XLOOKUP(Tbl.Kosten[[#This Row],[Werkpakketcode]],Tbl.Werkpakketten[Werkpakketcode],Tbl.Werkpakketten[Subsidiabele activiteit],"",0,1),"")</f>
        <v/>
      </c>
      <c r="X63" s="12">
        <f>IFERROR(_xlfn.XLOOKUP(Tbl.Kosten[[#This Row],[Sanr.]],Tbl.Subsidiehoogte[SAnr.],Tbl.Subsidiehoogte[Sub. Percentage],0,0,1),0)</f>
        <v>0</v>
      </c>
      <c r="Y63" s="144" t="str">
        <f>IFERROR(_xlfn.XLOOKUP(Tbl.Kosten[[#This Row],[Partnercode]],Tbl.Projectpartners[Partnercode],Tbl.Projectpartners[PNr.],"",0,1),"")</f>
        <v>P1</v>
      </c>
      <c r="Z63" s="148">
        <f>IF(Tbl.Kosten[[#This Row],[Pnr.]]=Z$7,Tbl.Kosten[[#This Row],[Totaal kosten]],"")</f>
        <v>0</v>
      </c>
      <c r="AA63" s="148" t="str">
        <f>IF(Tbl.Kosten[[#This Row],[Pnr.]]=AA$7,Tbl.Kosten[[#This Row],[Totaal kosten]],"")</f>
        <v/>
      </c>
      <c r="AB63" s="148" t="str">
        <f>IF(Tbl.Kosten[[#This Row],[Pnr.]]=AB$7,Tbl.Kosten[[#This Row],[Totaal kosten]],"")</f>
        <v/>
      </c>
      <c r="AC63" s="148" t="str">
        <f>IF(Tbl.Kosten[[#This Row],[Pnr.]]=AC$7,Tbl.Kosten[[#This Row],[Totaal kosten]],"")</f>
        <v/>
      </c>
      <c r="AD63" s="148" t="str">
        <f>IF(Tbl.Kosten[[#This Row],[Pnr.]]=AD$7,Tbl.Kosten[[#This Row],[Totaal kosten]],"")</f>
        <v/>
      </c>
      <c r="AE63" s="148" t="str">
        <f>IF(Tbl.Kosten[[#This Row],[Pnr.]]=AE$7,Tbl.Kosten[[#This Row],[Totaal kosten]],"")</f>
        <v/>
      </c>
      <c r="AF63" s="148" t="str">
        <f>IF(Tbl.Kosten[[#This Row],[Pnr.]]=AF$7,Tbl.Kosten[[#This Row],[Totaal kosten]],"")</f>
        <v/>
      </c>
      <c r="AG63" s="148" t="str">
        <f>IF(Tbl.Kosten[[#This Row],[Pnr.]]=AG$7,Tbl.Kosten[[#This Row],[Totaal kosten]],"")</f>
        <v/>
      </c>
      <c r="AH63" s="148" t="str">
        <f>IF(Tbl.Kosten[[#This Row],[Pnr.]]=AH$7,Tbl.Kosten[[#This Row],[Totaal kosten]],"")</f>
        <v/>
      </c>
      <c r="AI63" s="148" t="str">
        <f>IF(Tbl.Kosten[[#This Row],[Pnr.]]=AI$7,Tbl.Kosten[[#This Row],[Totaal kosten]],"")</f>
        <v/>
      </c>
      <c r="AJ63" s="148" t="str">
        <f>IF(Tbl.Kosten[[#This Row],[Pnr.]]=AJ$7,Tbl.Kosten[[#This Row],[Totaal kosten]],"")</f>
        <v/>
      </c>
      <c r="AK63" s="148" t="str">
        <f>IF(Tbl.Kosten[[#This Row],[Pnr.]]=AK$7,Tbl.Kosten[[#This Row],[Totaal kosten]],"")</f>
        <v/>
      </c>
      <c r="AL63" s="148" t="str">
        <f>IF(Tbl.Kosten[[#This Row],[Pnr.]]=AL$7,Tbl.Kosten[[#This Row],[Totaal kosten]],"")</f>
        <v/>
      </c>
      <c r="AM63" s="148" t="str">
        <f>IF(Tbl.Kosten[[#This Row],[Pnr.]]=AM$7,Tbl.Kosten[[#This Row],[Totaal kosten]],"")</f>
        <v/>
      </c>
      <c r="AN63" s="148" t="str">
        <f>IF(Tbl.Kosten[[#This Row],[Pnr.]]=AN$7,Tbl.Kosten[[#This Row],[Totaal kosten]],"")</f>
        <v/>
      </c>
      <c r="AO63" s="148" t="str">
        <f>IF(Tbl.Kosten[[#This Row],[Pnr.]]=AO$7,Tbl.Kosten[[#This Row],[Totaal kosten]],"")</f>
        <v/>
      </c>
      <c r="AP63" s="148" t="str">
        <f>IF(Tbl.Kosten[[#This Row],[Pnr.]]=AP$7,Tbl.Kosten[[#This Row],[Totaal kosten]],"")</f>
        <v/>
      </c>
      <c r="AQ63" s="148" t="str">
        <f>IF(Tbl.Kosten[[#This Row],[Pnr.]]=AQ$7,Tbl.Kosten[[#This Row],[Totaal kosten]],"")</f>
        <v/>
      </c>
      <c r="AR63" s="148" t="str">
        <f>IF(Tbl.Kosten[[#This Row],[Pnr.]]=AR$7,Tbl.Kosten[[#This Row],[Totaal kosten]],"")</f>
        <v/>
      </c>
      <c r="AS63" s="148" t="str">
        <f>IF(Tbl.Kosten[[#This Row],[Pnr.]]=AS$7,Tbl.Kosten[[#This Row],[Totaal kosten]],"")</f>
        <v/>
      </c>
      <c r="AT63" s="148" t="str">
        <f>IF(Tbl.Kosten[[#This Row],[Pnr.]]=AT$7,Tbl.Kosten[[#This Row],[Totaal kosten]],"")</f>
        <v/>
      </c>
      <c r="AU63" s="148" t="str">
        <f>IF(Tbl.Kosten[[#This Row],[Pnr.]]=AU$7,Tbl.Kosten[[#This Row],[Totaal kosten]],"")</f>
        <v/>
      </c>
      <c r="AV63" s="148" t="str">
        <f>IF(Tbl.Kosten[[#This Row],[Pnr.]]=AV$7,Tbl.Kosten[[#This Row],[Totaal kosten]],"")</f>
        <v/>
      </c>
      <c r="AW63" s="148" t="str">
        <f>IF(Tbl.Kosten[[#This Row],[Pnr.]]=AW$7,Tbl.Kosten[[#This Row],[Totaal kosten]],"")</f>
        <v/>
      </c>
      <c r="AX63" s="148" t="str">
        <f>IF(Tbl.Kosten[[#This Row],[Pnr.]]=AX$7,Tbl.Kosten[[#This Row],[Totaal kosten]],"")</f>
        <v/>
      </c>
      <c r="AY63" s="148" t="str">
        <f>IF(Tbl.Kosten[[#This Row],[Pnr.]]=AY$7,Tbl.Kosten[[#This Row],[Totaal kosten]],"")</f>
        <v/>
      </c>
      <c r="AZ63" s="148" t="str">
        <f>IF(Tbl.Kosten[[#This Row],[Pnr.]]=AZ$7,Tbl.Kosten[[#This Row],[Totaal kosten]],"")</f>
        <v/>
      </c>
      <c r="BA63" s="148" t="str">
        <f>IF(Tbl.Kosten[[#This Row],[Pnr.]]=BA$7,Tbl.Kosten[[#This Row],[Totaal kosten]],"")</f>
        <v/>
      </c>
      <c r="BB63" s="148" t="str">
        <f>IF(Tbl.Kosten[[#This Row],[Pnr.]]=BB$7,Tbl.Kosten[[#This Row],[Totaal kosten]],"")</f>
        <v/>
      </c>
      <c r="BC63" s="148" t="str">
        <f>IF(Tbl.Kosten[[#This Row],[Pnr.]]=BC$7,Tbl.Kosten[[#This Row],[Totaal kosten]],"")</f>
        <v/>
      </c>
      <c r="BD63" s="148" t="str">
        <f>IF(Tbl.Kosten[[#This Row],[Pnr.]]=BD$7,Tbl.Kosten[[#This Row],[Totaal kosten]],"")</f>
        <v/>
      </c>
      <c r="BE63" s="148" t="str">
        <f>IF(Tbl.Kosten[[#This Row],[Pnr.]]=BE$7,Tbl.Kosten[[#This Row],[Totaal kosten]],"")</f>
        <v/>
      </c>
      <c r="BF63" s="148" t="str">
        <f>IF(Tbl.Kosten[[#This Row],[Pnr.]]=BF$7,Tbl.Kosten[[#This Row],[Totaal kosten]],"")</f>
        <v/>
      </c>
      <c r="BG63" s="148" t="str">
        <f>IF(Tbl.Kosten[[#This Row],[Pnr.]]=BG$7,Tbl.Kosten[[#This Row],[Totaal kosten]],"")</f>
        <v/>
      </c>
      <c r="BH63" s="148" t="str">
        <f>IF(Tbl.Kosten[[#This Row],[Pnr.]]=BH$7,Tbl.Kosten[[#This Row],[Totaal kosten]],"")</f>
        <v/>
      </c>
      <c r="BI63" s="148" t="str">
        <f>IF(Tbl.Kosten[[#This Row],[Pnr.]]=BI$7,Tbl.Kosten[[#This Row],[Totaal kosten]],"")</f>
        <v/>
      </c>
      <c r="BJ63" s="148" t="str">
        <f>IF(Tbl.Kosten[[#This Row],[Pnr.]]=BJ$7,Tbl.Kosten[[#This Row],[Totaal kosten]],"")</f>
        <v/>
      </c>
      <c r="BK63" s="148" t="str">
        <f>IF(Tbl.Kosten[[#This Row],[Pnr.]]=BK$7,Tbl.Kosten[[#This Row],[Totaal kosten]],"")</f>
        <v/>
      </c>
      <c r="BL63" s="148" t="str">
        <f>IF(Tbl.Kosten[[#This Row],[Pnr.]]=BL$7,Tbl.Kosten[[#This Row],[Totaal kosten]],"")</f>
        <v/>
      </c>
      <c r="BM63" s="148" t="str">
        <f>IF(Tbl.Kosten[[#This Row],[Pnr.]]=BM$7,Tbl.Kosten[[#This Row],[Totaal kosten]],"")</f>
        <v/>
      </c>
      <c r="BN63" s="148" t="str">
        <f>IF(Tbl.Kosten[[#This Row],[Pnr.]]=BN$7,Tbl.Kosten[[#This Row],[Totaal kosten]],"")</f>
        <v/>
      </c>
      <c r="BO63" s="148" t="str">
        <f>IF(Tbl.Kosten[[#This Row],[Pnr.]]=BO$7,Tbl.Kosten[[#This Row],[Totaal kosten]],"")</f>
        <v/>
      </c>
      <c r="BP63" s="148" t="str">
        <f>IF(Tbl.Kosten[[#This Row],[Pnr.]]=BP$7,Tbl.Kosten[[#This Row],[Totaal kosten]],"")</f>
        <v/>
      </c>
      <c r="BQ63" s="148" t="str">
        <f>IF(Tbl.Kosten[[#This Row],[Pnr.]]=BQ$7,Tbl.Kosten[[#This Row],[Totaal kosten]],"")</f>
        <v/>
      </c>
      <c r="BR63" s="148" t="str">
        <f>IF(Tbl.Kosten[[#This Row],[Pnr.]]=BR$7,Tbl.Kosten[[#This Row],[Totaal kosten]],"")</f>
        <v/>
      </c>
      <c r="BS63" s="148" t="str">
        <f>IF(Tbl.Kosten[[#This Row],[Pnr.]]=BS$7,Tbl.Kosten[[#This Row],[Totaal kosten]],"")</f>
        <v/>
      </c>
      <c r="BT63" s="148" t="str">
        <f>IF(Tbl.Kosten[[#This Row],[Pnr.]]=BT$7,Tbl.Kosten[[#This Row],[Totaal kosten]],"")</f>
        <v/>
      </c>
      <c r="BU63" s="148" t="str">
        <f>IF(Tbl.Kosten[[#This Row],[Pnr.]]=BU$7,Tbl.Kosten[[#This Row],[Totaal kosten]],"")</f>
        <v/>
      </c>
      <c r="BV63" s="148" t="str">
        <f>IF(Tbl.Kosten[[#This Row],[Pnr.]]=BV$7,Tbl.Kosten[[#This Row],[Totaal kosten]],"")</f>
        <v/>
      </c>
      <c r="BW63" s="148" t="str">
        <f>IF(Tbl.Kosten[[#This Row],[Pnr.]]=BW$7,Tbl.Kosten[[#This Row],[Totaal kosten]],"")</f>
        <v/>
      </c>
      <c r="BX63" s="148" t="str">
        <f>IFERROR(_xlfn.XLOOKUP(Tbl.Kosten[[#This Row],[Werkpakketcode]],Tbl.Werkpakketten[Werkpakketcode],Tbl.Werkpakketten[WPnr.],"",0,1),"")</f>
        <v/>
      </c>
      <c r="BY63" s="148" t="str">
        <f>IF(Tbl.Kosten[[#This Row],[WPnr.]]=BY$7,Tbl.Kosten[[#This Row],[Totaal kosten]],"")</f>
        <v/>
      </c>
      <c r="BZ63" s="148" t="str">
        <f>IF(Tbl.Kosten[[#This Row],[WPnr.]]=BZ$7,Tbl.Kosten[[#This Row],[Totaal kosten]],"")</f>
        <v/>
      </c>
      <c r="CA63" s="148" t="str">
        <f>IF(Tbl.Kosten[[#This Row],[WPnr.]]=CA$7,Tbl.Kosten[[#This Row],[Totaal kosten]],"")</f>
        <v/>
      </c>
      <c r="CB63" s="148" t="str">
        <f>IF(Tbl.Kosten[[#This Row],[WPnr.]]=CB$7,Tbl.Kosten[[#This Row],[Totaal kosten]],"")</f>
        <v/>
      </c>
      <c r="CC63" s="148" t="str">
        <f>IF(Tbl.Kosten[[#This Row],[WPnr.]]=CC$7,Tbl.Kosten[[#This Row],[Totaal kosten]],"")</f>
        <v/>
      </c>
      <c r="CD63" s="148" t="str">
        <f>IF(Tbl.Kosten[[#This Row],[WPnr.]]=CD$7,Tbl.Kosten[[#This Row],[Totaal kosten]],"")</f>
        <v/>
      </c>
      <c r="CE63" s="148" t="str">
        <f>IF(Tbl.Kosten[[#This Row],[WPnr.]]=CE$7,Tbl.Kosten[[#This Row],[Totaal kosten]],"")</f>
        <v/>
      </c>
      <c r="CF63" s="148" t="str">
        <f>IF(Tbl.Kosten[[#This Row],[WPnr.]]=CF$7,Tbl.Kosten[[#This Row],[Totaal kosten]],"")</f>
        <v/>
      </c>
      <c r="CG63" s="148" t="str">
        <f>IF(Tbl.Kosten[[#This Row],[WPnr.]]=CG$7,Tbl.Kosten[[#This Row],[Totaal kosten]],"")</f>
        <v/>
      </c>
      <c r="CH63" s="148" t="str">
        <f>IF(Tbl.Kosten[[#This Row],[WPnr.]]=CH$7,Tbl.Kosten[[#This Row],[Totaal kosten]],"")</f>
        <v/>
      </c>
      <c r="CI63" s="148" t="str">
        <f>IF(Tbl.Kosten[[#This Row],[WPnr.]]=CI$7,Tbl.Kosten[[#This Row],[Totaal kosten]],"")</f>
        <v/>
      </c>
      <c r="CJ63" s="148" t="str">
        <f>IF(Tbl.Kosten[[#This Row],[WPnr.]]=CJ$7,Tbl.Kosten[[#This Row],[Totaal kosten]],"")</f>
        <v/>
      </c>
      <c r="CK63" s="148" t="str">
        <f>IF(Tbl.Kosten[[#This Row],[WPnr.]]=CK$7,Tbl.Kosten[[#This Row],[Totaal kosten]],"")</f>
        <v/>
      </c>
      <c r="CL63" s="148" t="str">
        <f>IF(Tbl.Kosten[[#This Row],[WPnr.]]=CL$7,Tbl.Kosten[[#This Row],[Totaal kosten]],"")</f>
        <v/>
      </c>
      <c r="CM63" s="148" t="str">
        <f>IF(Tbl.Kosten[[#This Row],[WPnr.]]=CM$7,Tbl.Kosten[[#This Row],[Totaal kosten]],"")</f>
        <v/>
      </c>
      <c r="CN63" s="148" t="str">
        <f>IF(Tbl.Kosten[[#This Row],[WPnr.]]=CN$7,Tbl.Kosten[[#This Row],[Totaal kosten]],"")</f>
        <v/>
      </c>
      <c r="CO63" s="148" t="str">
        <f>IF(Tbl.Kosten[[#This Row],[WPnr.]]=CO$7,Tbl.Kosten[[#This Row],[Totaal kosten]],"")</f>
        <v/>
      </c>
      <c r="CP63" s="148" t="str">
        <f>IF(Tbl.Kosten[[#This Row],[WPnr.]]=CP$7,Tbl.Kosten[[#This Row],[Totaal kosten]],"")</f>
        <v/>
      </c>
      <c r="CQ63" s="148" t="str">
        <f>IF(Tbl.Kosten[[#This Row],[WPnr.]]=CQ$7,Tbl.Kosten[[#This Row],[Totaal kosten]],"")</f>
        <v/>
      </c>
      <c r="CR63" s="148" t="str">
        <f>IF(Tbl.Kosten[[#This Row],[WPnr.]]=CR$7,Tbl.Kosten[[#This Row],[Totaal kosten]],"")</f>
        <v/>
      </c>
      <c r="CS63" s="148" t="str">
        <f>IF(Tbl.Kosten[[#This Row],[WPnr.]]=CS$7,Tbl.Kosten[[#This Row],[Totaal kosten]],"")</f>
        <v/>
      </c>
      <c r="CT63" s="148" t="str">
        <f>IF(Tbl.Kosten[[#This Row],[WPnr.]]=CT$7,Tbl.Kosten[[#This Row],[Totaal kosten]],"")</f>
        <v/>
      </c>
      <c r="CU63" s="148" t="str">
        <f>IF(Tbl.Kosten[[#This Row],[WPnr.]]=CU$7,Tbl.Kosten[[#This Row],[Totaal kosten]],"")</f>
        <v/>
      </c>
      <c r="CV63" s="148" t="str">
        <f>IF(Tbl.Kosten[[#This Row],[WPnr.]]=CV$7,Tbl.Kosten[[#This Row],[Totaal kosten]],"")</f>
        <v/>
      </c>
      <c r="CW63" s="148" t="str">
        <f>IF(Tbl.Kosten[[#This Row],[WPnr.]]=CW$7,Tbl.Kosten[[#This Row],[Totaal kosten]],"")</f>
        <v/>
      </c>
      <c r="CX63" s="148" t="str">
        <f>IF(Tbl.Kosten[[#This Row],[WPnr.]]=CX$7,Tbl.Kosten[[#This Row],[Totaal kosten]],"")</f>
        <v/>
      </c>
      <c r="CY63" s="148" t="str">
        <f>IF(Tbl.Kosten[[#This Row],[WPnr.]]=CY$7,Tbl.Kosten[[#This Row],[Totaal kosten]],"")</f>
        <v/>
      </c>
      <c r="CZ63" s="148" t="str">
        <f>IF(Tbl.Kosten[[#This Row],[WPnr.]]=CZ$7,Tbl.Kosten[[#This Row],[Totaal kosten]],"")</f>
        <v/>
      </c>
      <c r="DA63" s="148" t="str">
        <f>IF(Tbl.Kosten[[#This Row],[WPnr.]]=DA$7,Tbl.Kosten[[#This Row],[Totaal kosten]],"")</f>
        <v/>
      </c>
      <c r="DB63" s="148" t="str">
        <f>IF(Tbl.Kosten[[#This Row],[WPnr.]]=DB$7,Tbl.Kosten[[#This Row],[Totaal kosten]],"")</f>
        <v/>
      </c>
      <c r="DC63" s="148" t="str">
        <f>IF(Tbl.Kosten[[#This Row],[WPnr.]]=DC$7,Tbl.Kosten[[#This Row],[Totaal kosten]],"")</f>
        <v/>
      </c>
      <c r="DD63" s="148" t="str">
        <f>IF(Tbl.Kosten[[#This Row],[WPnr.]]=DD$7,Tbl.Kosten[[#This Row],[Totaal kosten]],"")</f>
        <v/>
      </c>
      <c r="DE63" s="148" t="str">
        <f>IF(Tbl.Kosten[[#This Row],[WPnr.]]=DE$7,Tbl.Kosten[[#This Row],[Totaal kosten]],"")</f>
        <v/>
      </c>
      <c r="DF63" s="148" t="str">
        <f>IF(Tbl.Kosten[[#This Row],[WPnr.]]=DF$7,Tbl.Kosten[[#This Row],[Totaal kosten]],"")</f>
        <v/>
      </c>
      <c r="DG63" s="148" t="str">
        <f>IF(Tbl.Kosten[[#This Row],[WPnr.]]=DG$7,Tbl.Kosten[[#This Row],[Totaal kosten]],"")</f>
        <v/>
      </c>
      <c r="DH63" s="148" t="str">
        <f>IF(Tbl.Kosten[[#This Row],[WPnr.]]=DH$7,Tbl.Kosten[[#This Row],[Totaal kosten]],"")</f>
        <v/>
      </c>
      <c r="DI63" s="148" t="str">
        <f>IF(Tbl.Kosten[[#This Row],[WPnr.]]=DI$7,Tbl.Kosten[[#This Row],[Totaal kosten]],"")</f>
        <v/>
      </c>
      <c r="DJ63" s="148" t="str">
        <f>IF(Tbl.Kosten[[#This Row],[WPnr.]]=DJ$7,Tbl.Kosten[[#This Row],[Totaal kosten]],"")</f>
        <v/>
      </c>
      <c r="DK63" s="148" t="str">
        <f>IF(Tbl.Kosten[[#This Row],[WPnr.]]=DK$7,Tbl.Kosten[[#This Row],[Totaal kosten]],"")</f>
        <v/>
      </c>
      <c r="DL63" s="148" t="str">
        <f>IF(Tbl.Kosten[[#This Row],[WPnr.]]=DL$7,Tbl.Kosten[[#This Row],[Totaal kosten]],"")</f>
        <v/>
      </c>
      <c r="DM63" s="148" t="str">
        <f>IF(Tbl.Kosten[[#This Row],[WPnr.]]=DM$7,Tbl.Kosten[[#This Row],[Totaal kosten]],"")</f>
        <v/>
      </c>
      <c r="DN63" s="148" t="str">
        <f>IF(Tbl.Kosten[[#This Row],[WPnr.]]=DN$7,Tbl.Kosten[[#This Row],[Totaal kosten]],"")</f>
        <v/>
      </c>
      <c r="DO63" s="148" t="str">
        <f>IF(Tbl.Kosten[[#This Row],[WPnr.]]=DO$7,Tbl.Kosten[[#This Row],[Totaal kosten]],"")</f>
        <v/>
      </c>
      <c r="DP63" s="148" t="str">
        <f>IF(Tbl.Kosten[[#This Row],[WPnr.]]=DP$7,Tbl.Kosten[[#This Row],[Totaal kosten]],"")</f>
        <v/>
      </c>
      <c r="DQ63" s="148" t="str">
        <f>IF(Tbl.Kosten[[#This Row],[WPnr.]]=DQ$7,Tbl.Kosten[[#This Row],[Totaal kosten]],"")</f>
        <v/>
      </c>
      <c r="DR63" s="148" t="str">
        <f>IF(Tbl.Kosten[[#This Row],[WPnr.]]=DR$7,Tbl.Kosten[[#This Row],[Totaal kosten]],"")</f>
        <v/>
      </c>
      <c r="DS63" s="148" t="str">
        <f>IF(Tbl.Kosten[[#This Row],[WPnr.]]=DS$7,Tbl.Kosten[[#This Row],[Totaal kosten]],"")</f>
        <v/>
      </c>
      <c r="DT63" s="148" t="str">
        <f>IF(Tbl.Kosten[[#This Row],[WPnr.]]=DT$7,Tbl.Kosten[[#This Row],[Totaal kosten]],"")</f>
        <v/>
      </c>
      <c r="DU63" s="148" t="str">
        <f>IF(Tbl.Kosten[[#This Row],[WPnr.]]=DU$7,Tbl.Kosten[[#This Row],[Totaal kosten]],"")</f>
        <v/>
      </c>
      <c r="DV63" s="148" t="str">
        <f>IF(Tbl.Kosten[[#This Row],[WPnr.]]=DV$7,Tbl.Kosten[[#This Row],[Totaal kosten]],"")</f>
        <v/>
      </c>
      <c r="DW63" s="150" t="str">
        <f>IFERROR(_xlfn.XLOOKUP(Tbl.Kosten[[#This Row],[Kostensoort]],Tbl.Kostensoorten[Kostensoorten],Tbl.Kostensoorten[KSnr.],"",0,1),"")</f>
        <v/>
      </c>
      <c r="DX63" s="150" t="str">
        <f>IF(Tbl.Kosten[[#This Row],[KSnr.]]=DX$7,Tbl.Kosten[[#This Row],[Totaal kosten]],"")</f>
        <v/>
      </c>
      <c r="DY63" s="150" t="str">
        <f>IF(Tbl.Kosten[[#This Row],[KSnr.]]=DY$7,Tbl.Kosten[[#This Row],[Totaal kosten]],"")</f>
        <v/>
      </c>
      <c r="DZ63" s="150" t="str">
        <f>IF(Tbl.Kosten[[#This Row],[KSnr.]]=DZ$7,Tbl.Kosten[[#This Row],[Totaal kosten]],"")</f>
        <v/>
      </c>
      <c r="EA63" s="150" t="str">
        <f>IF(Tbl.Kosten[[#This Row],[KSnr.]]=EA$7,Tbl.Kosten[[#This Row],[Totaal kosten]],"")</f>
        <v/>
      </c>
      <c r="EB63" s="150" t="str">
        <f>IF(Tbl.Kosten[[#This Row],[KSnr.]]=EB$7,Tbl.Kosten[[#This Row],[Totaal kosten]],"")</f>
        <v/>
      </c>
      <c r="EC63" s="150" t="str">
        <f>IF(Tbl.Kosten[[#This Row],[KSnr.]]=EC$7,Tbl.Kosten[[#This Row],[Totaal kosten]],"")</f>
        <v/>
      </c>
      <c r="ED63" s="150" t="str">
        <f>IF(Tbl.Kosten[[#This Row],[KSnr.]]=ED$7,Tbl.Kosten[[#This Row],[Totaal kosten]],"")</f>
        <v/>
      </c>
      <c r="EE63" s="150" t="str">
        <f>IF(Tbl.Kosten[[#This Row],[KSnr.]]=EE$7,Tbl.Kosten[[#This Row],[Totaal kosten]],"")</f>
        <v/>
      </c>
      <c r="EF63" s="150" t="str">
        <f>IF(Tbl.Kosten[[#This Row],[KSnr.]]=EF$7,Tbl.Kosten[[#This Row],[Totaal kosten]],"")</f>
        <v/>
      </c>
      <c r="EG63" s="150" t="str">
        <f>IF(Tbl.Kosten[[#This Row],[KSnr.]]=EG$7,Tbl.Kosten[[#This Row],[Totaal kosten]],"")</f>
        <v/>
      </c>
      <c r="EH63" s="150" t="str">
        <f>IF(Tbl.Kosten[[#This Row],[KSnr.]]=EH$7,Tbl.Kosten[[#This Row],[Totaal kosten]],"")</f>
        <v/>
      </c>
      <c r="EI63" s="150" t="str">
        <f>IF(Tbl.Kosten[[#This Row],[KSnr.]]=EI$7,Tbl.Kosten[[#This Row],[Totaal kosten]],"")</f>
        <v/>
      </c>
      <c r="EJ63" s="150" t="str">
        <f>IF(Tbl.Kosten[[#This Row],[KSnr.]]=EJ$7,Tbl.Kosten[[#This Row],[Totaal kosten]],"")</f>
        <v/>
      </c>
      <c r="EK63" s="150" t="str">
        <f>IF(Tbl.Kosten[[#This Row],[KSnr.]]=EK$7,Tbl.Kosten[[#This Row],[Totaal kosten]],"")</f>
        <v/>
      </c>
      <c r="EL63" s="150" t="str">
        <f>IF(Tbl.Kosten[[#This Row],[KSnr.]]=EL$7,Tbl.Kosten[[#This Row],[Totaal kosten]],"")</f>
        <v/>
      </c>
      <c r="EM63" s="150" t="str">
        <f>IF(Tbl.Kosten[[#This Row],[KSnr.]]=EM$7,Tbl.Kosten[[#This Row],[Totaal kosten]],"")</f>
        <v/>
      </c>
      <c r="EN63" s="150" t="str">
        <f>IF(Tbl.Kosten[[#This Row],[KSnr.]]=EN$7,Tbl.Kosten[[#This Row],[Totaal kosten]],"")</f>
        <v/>
      </c>
      <c r="EO63" s="150" t="str">
        <f>IF(Tbl.Kosten[[#This Row],[KSnr.]]=EO$7,Tbl.Kosten[[#This Row],[Totaal kosten]],"")</f>
        <v/>
      </c>
      <c r="EP63" s="150" t="str">
        <f>IF(Tbl.Kosten[[#This Row],[KSnr.]]=EP$7,Tbl.Kosten[[#This Row],[Totaal kosten]],"")</f>
        <v/>
      </c>
      <c r="EQ63" s="150" t="str">
        <f>IF(Tbl.Kosten[[#This Row],[KSnr.]]=EQ$7,Tbl.Kosten[[#This Row],[Totaal kosten]],"")</f>
        <v/>
      </c>
      <c r="ER63" s="144" t="str">
        <f>IFERROR(_xlfn.XLOOKUP(Tbl.Kosten[[#This Row],[Subsidieactiviteit]],Tbl.Subsidiehoogte[Subsidieactiviteit],Tbl.Subsidiehoogte[SAnr.],"",0,1),"")</f>
        <v/>
      </c>
      <c r="ES63" s="150" t="str">
        <f>IF(Tbl.Kosten[[#This Row],[Sanr.]]=ES$7,Tbl.Kosten[[#This Row],[Totaal kosten]],"")</f>
        <v/>
      </c>
      <c r="ET63" s="150" t="str">
        <f>IF(Tbl.Kosten[[#This Row],[Sanr.]]=ET$7,Tbl.Kosten[[#This Row],[Totaal kosten]],"")</f>
        <v/>
      </c>
      <c r="EU63" s="150" t="str">
        <f>IF(Tbl.Kosten[[#This Row],[Sanr.]]=EU$7,Tbl.Kosten[[#This Row],[Totaal kosten]],"")</f>
        <v/>
      </c>
      <c r="EV63" s="150" t="str">
        <f>IF(Tbl.Kosten[[#This Row],[Sanr.]]=EV$7,Tbl.Kosten[[#This Row],[Totaal kosten]],"")</f>
        <v/>
      </c>
      <c r="EW63" s="150" t="str">
        <f>IF(Tbl.Kosten[[#This Row],[Sanr.]]=EW$7,Tbl.Kosten[[#This Row],[Totaal kosten]],"")</f>
        <v/>
      </c>
      <c r="EX63" s="150" t="str">
        <f>IF(Tbl.Kosten[[#This Row],[Sanr.]]=EX$7,Tbl.Kosten[[#This Row],[Totaal kosten]],"")</f>
        <v/>
      </c>
      <c r="EY63" s="150" t="str">
        <f>IF(Tbl.Kosten[[#This Row],[Sanr.]]=EY$7,Tbl.Kosten[[#This Row],[Totaal kosten]],"")</f>
        <v/>
      </c>
      <c r="EZ63" s="150" t="str">
        <f>IF(Tbl.Kosten[[#This Row],[Sanr.]]=EZ$7,Tbl.Kosten[[#This Row],[Totaal kosten]],"")</f>
        <v/>
      </c>
      <c r="FA63" s="150" t="str">
        <f>IF(Tbl.Kosten[[#This Row],[Sanr.]]=FA$7,Tbl.Kosten[[#This Row],[Totaal kosten]],"")</f>
        <v/>
      </c>
      <c r="FB63" s="150" t="str">
        <f>IF(Tbl.Kosten[[#This Row],[Sanr.]]=FB$7,Tbl.Kosten[[#This Row],[Totaal kosten]],"")</f>
        <v/>
      </c>
      <c r="FC63" s="150" t="str">
        <f>IF(Tbl.Kosten[[#This Row],[Sanr.]]=FC$7,Tbl.Kosten[[#This Row],[Totaal kosten]],"")</f>
        <v/>
      </c>
      <c r="FD63" s="150" t="str">
        <f>IF(Tbl.Kosten[[#This Row],[Sanr.]]=FD$7,Tbl.Kosten[[#This Row],[Totaal kosten]],"")</f>
        <v/>
      </c>
      <c r="FE63" s="150" t="str">
        <f>IF(Tbl.Kosten[[#This Row],[Sanr.]]=FE$7,Tbl.Kosten[[#This Row],[Totaal kosten]],"")</f>
        <v/>
      </c>
      <c r="FF63" s="150" t="str">
        <f>IF(Tbl.Kosten[[#This Row],[Sanr.]]=FF$7,Tbl.Kosten[[#This Row],[Totaal kosten]],"")</f>
        <v/>
      </c>
      <c r="FG63" s="150" t="str">
        <f>IF(Tbl.Kosten[[#This Row],[Sanr.]]=FG$7,Tbl.Kosten[[#This Row],[Totaal kosten]],"")</f>
        <v/>
      </c>
      <c r="FH63" s="150" t="str">
        <f>IF(Tbl.Kosten[[#This Row],[Sanr.]]=FH$7,Tbl.Kosten[[#This Row],[Totaal kosten]],"")</f>
        <v/>
      </c>
      <c r="FI63" s="150" t="str">
        <f>IF(Tbl.Kosten[[#This Row],[Sanr.]]=FI$7,Tbl.Kosten[[#This Row],[Totaal kosten]],"")</f>
        <v/>
      </c>
      <c r="FJ63" s="150" t="str">
        <f>IF(Tbl.Kosten[[#This Row],[Sanr.]]=FJ$7,Tbl.Kosten[[#This Row],[Totaal kosten]],"")</f>
        <v/>
      </c>
      <c r="FK63" s="150" t="str">
        <f>IF(Tbl.Kosten[[#This Row],[Sanr.]]=FK$7,Tbl.Kosten[[#This Row],[Totaal kosten]],"")</f>
        <v/>
      </c>
      <c r="FL63" s="150" t="str">
        <f>IF(Tbl.Kosten[[#This Row],[Sanr.]]=FL$7,Tbl.Kosten[[#This Row],[Totaal kosten]],"")</f>
        <v/>
      </c>
      <c r="FM63" s="150" t="str">
        <f>IF(Tbl.Kosten[[#This Row],[Sanr.]]=FM$7,Tbl.Kosten[[#This Row],[Totaal kosten]],"")</f>
        <v/>
      </c>
      <c r="FN63" s="150" t="str">
        <f>IF(Tbl.Kosten[[#This Row],[Sanr.]]=FN$7,Tbl.Kosten[[#This Row],[Totaal kosten]],"")</f>
        <v/>
      </c>
      <c r="FO63" s="150" t="str">
        <f>IF(Tbl.Kosten[[#This Row],[Sanr.]]=FO$7,Tbl.Kosten[[#This Row],[Totaal kosten]],"")</f>
        <v/>
      </c>
      <c r="FP63" s="150" t="str">
        <f>IF(Tbl.Kosten[[#This Row],[Sanr.]]=FP$7,Tbl.Kosten[[#This Row],[Totaal kosten]],"")</f>
        <v/>
      </c>
      <c r="FQ63" s="150" t="str">
        <f>IF(Tbl.Kosten[[#This Row],[Sanr.]]=FQ$7,Tbl.Kosten[[#This Row],[Totaal kosten]],"")</f>
        <v/>
      </c>
      <c r="FR63" s="150" t="str">
        <f>IF(Tbl.Kosten[[#This Row],[Sanr.]]=FR$7,Tbl.Kosten[[#This Row],[Totaal kosten]],"")</f>
        <v/>
      </c>
      <c r="FS63" s="150" t="str">
        <f>IF(Tbl.Kosten[[#This Row],[Sanr.]]=FS$7,Tbl.Kosten[[#This Row],[Totaal kosten]],"")</f>
        <v/>
      </c>
      <c r="FT63" s="150" t="str">
        <f>IF(Tbl.Kosten[[#This Row],[Sanr.]]=FT$7,Tbl.Kosten[[#This Row],[Totaal kosten]],"")</f>
        <v/>
      </c>
      <c r="FU63" s="150" t="str">
        <f>IF(Tbl.Kosten[[#This Row],[Sanr.]]=FU$7,Tbl.Kosten[[#This Row],[Totaal kosten]],"")</f>
        <v/>
      </c>
      <c r="FV63" s="150" t="str">
        <f>IF(Tbl.Kosten[[#This Row],[Sanr.]]=FV$7,Tbl.Kosten[[#This Row],[Totaal kosten]],"")</f>
        <v/>
      </c>
      <c r="FW63" s="150" t="str">
        <f>IFERROR(_xlfn.XLOOKUP(Tbl.Kosten[[#This Row],[Activiteitencode]],Tbl.Activiteiten[Activiteitcode],Tbl.Activiteiten[Anr.],"",0,1),"")</f>
        <v/>
      </c>
      <c r="FX63" s="169" t="str">
        <f>_xlfn.CONCAT(Tbl.Kosten[[#This Row],[Pnr.]],Tbl.Kosten[[#This Row],[Sanr.]])</f>
        <v>P1</v>
      </c>
      <c r="FY63" s="150">
        <f>Tbl.Kosten[[#This Row],[Totaal kosten]]-Tbl.Kosten[[#This Row],[Subsidie]]</f>
        <v>0</v>
      </c>
      <c r="FZ63" s="150">
        <f>IF(Tbl.Kosten[[#This Row],[Pnr.]]=FZ$7,Tbl.Kosten[[#This Row],[Te financieren]],"")</f>
        <v>0</v>
      </c>
      <c r="GA63" s="150" t="str">
        <f>IF(Tbl.Kosten[[#This Row],[Pnr.]]=GA$7,Tbl.Kosten[[#This Row],[Te financieren]],"")</f>
        <v/>
      </c>
      <c r="GB63" s="150" t="str">
        <f>IF(Tbl.Kosten[[#This Row],[Pnr.]]=GB$7,Tbl.Kosten[[#This Row],[Te financieren]],"")</f>
        <v/>
      </c>
      <c r="GC63" s="150" t="str">
        <f>IF(Tbl.Kosten[[#This Row],[Pnr.]]=GC$7,Tbl.Kosten[[#This Row],[Te financieren]],"")</f>
        <v/>
      </c>
      <c r="GD63" s="150" t="str">
        <f>IF(Tbl.Kosten[[#This Row],[Pnr.]]=GD$7,Tbl.Kosten[[#This Row],[Te financieren]],"")</f>
        <v/>
      </c>
      <c r="GE63" s="150" t="str">
        <f>IF(Tbl.Kosten[[#This Row],[Pnr.]]=GE$7,Tbl.Kosten[[#This Row],[Te financieren]],"")</f>
        <v/>
      </c>
      <c r="GF63" s="150" t="str">
        <f>IF(Tbl.Kosten[[#This Row],[Pnr.]]=GF$7,Tbl.Kosten[[#This Row],[Te financieren]],"")</f>
        <v/>
      </c>
      <c r="GG63" s="150" t="str">
        <f>IF(Tbl.Kosten[[#This Row],[Pnr.]]=GG$7,Tbl.Kosten[[#This Row],[Te financieren]],"")</f>
        <v/>
      </c>
      <c r="GH63" s="150" t="str">
        <f>IF(Tbl.Kosten[[#This Row],[Pnr.]]=GH$7,Tbl.Kosten[[#This Row],[Te financieren]],"")</f>
        <v/>
      </c>
      <c r="GI63" s="150" t="str">
        <f>IF(Tbl.Kosten[[#This Row],[Pnr.]]=GI$7,Tbl.Kosten[[#This Row],[Te financieren]],"")</f>
        <v/>
      </c>
      <c r="GJ63" s="150" t="str">
        <f>IF(Tbl.Kosten[[#This Row],[Pnr.]]=GJ$7,Tbl.Kosten[[#This Row],[Te financieren]],"")</f>
        <v/>
      </c>
      <c r="GK63" s="150" t="str">
        <f>IF(Tbl.Kosten[[#This Row],[Pnr.]]=GK$7,Tbl.Kosten[[#This Row],[Te financieren]],"")</f>
        <v/>
      </c>
      <c r="GL63" s="150" t="str">
        <f>IF(Tbl.Kosten[[#This Row],[Pnr.]]=GL$7,Tbl.Kosten[[#This Row],[Te financieren]],"")</f>
        <v/>
      </c>
      <c r="GM63" s="150" t="str">
        <f>IF(Tbl.Kosten[[#This Row],[Pnr.]]=GM$7,Tbl.Kosten[[#This Row],[Te financieren]],"")</f>
        <v/>
      </c>
      <c r="GN63" s="150" t="str">
        <f>IF(Tbl.Kosten[[#This Row],[Pnr.]]=GN$7,Tbl.Kosten[[#This Row],[Te financieren]],"")</f>
        <v/>
      </c>
      <c r="GO63" s="150" t="str">
        <f>IF(Tbl.Kosten[[#This Row],[Pnr.]]=GO$7,Tbl.Kosten[[#This Row],[Te financieren]],"")</f>
        <v/>
      </c>
      <c r="GP63" s="150" t="str">
        <f>IF(Tbl.Kosten[[#This Row],[Pnr.]]=GP$7,Tbl.Kosten[[#This Row],[Te financieren]],"")</f>
        <v/>
      </c>
      <c r="GQ63" s="150" t="str">
        <f>IF(Tbl.Kosten[[#This Row],[Pnr.]]=GQ$7,Tbl.Kosten[[#This Row],[Te financieren]],"")</f>
        <v/>
      </c>
      <c r="GR63" s="150" t="str">
        <f>IF(Tbl.Kosten[[#This Row],[Pnr.]]=GR$7,Tbl.Kosten[[#This Row],[Te financieren]],"")</f>
        <v/>
      </c>
      <c r="GS63" s="150" t="str">
        <f>IF(Tbl.Kosten[[#This Row],[Pnr.]]=GS$7,Tbl.Kosten[[#This Row],[Te financieren]],"")</f>
        <v/>
      </c>
      <c r="GT63" s="150" t="str">
        <f>IF(Tbl.Kosten[[#This Row],[Pnr.]]=GT$7,Tbl.Kosten[[#This Row],[Te financieren]],"")</f>
        <v/>
      </c>
      <c r="GU63" s="150" t="str">
        <f>IF(Tbl.Kosten[[#This Row],[Pnr.]]=GU$7,Tbl.Kosten[[#This Row],[Te financieren]],"")</f>
        <v/>
      </c>
      <c r="GV63" s="150" t="str">
        <f>IF(Tbl.Kosten[[#This Row],[Pnr.]]=GV$7,Tbl.Kosten[[#This Row],[Te financieren]],"")</f>
        <v/>
      </c>
      <c r="GW63" s="150" t="str">
        <f>IF(Tbl.Kosten[[#This Row],[Pnr.]]=GW$7,Tbl.Kosten[[#This Row],[Te financieren]],"")</f>
        <v/>
      </c>
      <c r="GX63" s="150" t="str">
        <f>IF(Tbl.Kosten[[#This Row],[Pnr.]]=GX$7,Tbl.Kosten[[#This Row],[Te financieren]],"")</f>
        <v/>
      </c>
      <c r="GY63" s="150" t="str">
        <f>IF(Tbl.Kosten[[#This Row],[Pnr.]]=GY$7,Tbl.Kosten[[#This Row],[Te financieren]],"")</f>
        <v/>
      </c>
      <c r="GZ63" s="150" t="str">
        <f>IF(Tbl.Kosten[[#This Row],[Pnr.]]=GZ$7,Tbl.Kosten[[#This Row],[Te financieren]],"")</f>
        <v/>
      </c>
      <c r="HA63" s="150" t="str">
        <f>IF(Tbl.Kosten[[#This Row],[Pnr.]]=HA$7,Tbl.Kosten[[#This Row],[Te financieren]],"")</f>
        <v/>
      </c>
      <c r="HB63" s="150" t="str">
        <f>IF(Tbl.Kosten[[#This Row],[Pnr.]]=HB$7,Tbl.Kosten[[#This Row],[Te financieren]],"")</f>
        <v/>
      </c>
      <c r="HC63" s="150" t="str">
        <f>IF(Tbl.Kosten[[#This Row],[Pnr.]]=HC$7,Tbl.Kosten[[#This Row],[Te financieren]],"")</f>
        <v/>
      </c>
      <c r="HD63" s="150" t="str">
        <f>IF(Tbl.Kosten[[#This Row],[Pnr.]]=HD$7,Tbl.Kosten[[#This Row],[Te financieren]],"")</f>
        <v/>
      </c>
      <c r="HE63" s="150" t="str">
        <f>IF(Tbl.Kosten[[#This Row],[Pnr.]]=HE$7,Tbl.Kosten[[#This Row],[Te financieren]],"")</f>
        <v/>
      </c>
      <c r="HF63" s="150" t="str">
        <f>IF(Tbl.Kosten[[#This Row],[Pnr.]]=HF$7,Tbl.Kosten[[#This Row],[Te financieren]],"")</f>
        <v/>
      </c>
      <c r="HG63" s="150" t="str">
        <f>IF(Tbl.Kosten[[#This Row],[Pnr.]]=HG$7,Tbl.Kosten[[#This Row],[Te financieren]],"")</f>
        <v/>
      </c>
      <c r="HH63" s="150" t="str">
        <f>IF(Tbl.Kosten[[#This Row],[Pnr.]]=HH$7,Tbl.Kosten[[#This Row],[Te financieren]],"")</f>
        <v/>
      </c>
      <c r="HI63" s="150" t="str">
        <f>IF(Tbl.Kosten[[#This Row],[Pnr.]]=HI$7,Tbl.Kosten[[#This Row],[Te financieren]],"")</f>
        <v/>
      </c>
      <c r="HJ63" s="150" t="str">
        <f>IF(Tbl.Kosten[[#This Row],[Pnr.]]=HJ$7,Tbl.Kosten[[#This Row],[Te financieren]],"")</f>
        <v/>
      </c>
      <c r="HK63" s="150" t="str">
        <f>IF(Tbl.Kosten[[#This Row],[Pnr.]]=HK$7,Tbl.Kosten[[#This Row],[Te financieren]],"")</f>
        <v/>
      </c>
      <c r="HL63" s="150" t="str">
        <f>IF(Tbl.Kosten[[#This Row],[Pnr.]]=HL$7,Tbl.Kosten[[#This Row],[Te financieren]],"")</f>
        <v/>
      </c>
      <c r="HM63" s="150" t="str">
        <f>IF(Tbl.Kosten[[#This Row],[Pnr.]]=HM$7,Tbl.Kosten[[#This Row],[Te financieren]],"")</f>
        <v/>
      </c>
      <c r="HN63" s="150" t="str">
        <f>IF(Tbl.Kosten[[#This Row],[Pnr.]]=HN$7,Tbl.Kosten[[#This Row],[Te financieren]],"")</f>
        <v/>
      </c>
      <c r="HO63" s="150" t="str">
        <f>IF(Tbl.Kosten[[#This Row],[Pnr.]]=HO$7,Tbl.Kosten[[#This Row],[Te financieren]],"")</f>
        <v/>
      </c>
      <c r="HP63" s="150" t="str">
        <f>IF(Tbl.Kosten[[#This Row],[Pnr.]]=HP$7,Tbl.Kosten[[#This Row],[Te financieren]],"")</f>
        <v/>
      </c>
      <c r="HQ63" s="150" t="str">
        <f>IF(Tbl.Kosten[[#This Row],[Pnr.]]=HQ$7,Tbl.Kosten[[#This Row],[Te financieren]],"")</f>
        <v/>
      </c>
      <c r="HR63" s="150" t="str">
        <f>IF(Tbl.Kosten[[#This Row],[Pnr.]]=HR$7,Tbl.Kosten[[#This Row],[Te financieren]],"")</f>
        <v/>
      </c>
      <c r="HS63" s="150" t="str">
        <f>IF(Tbl.Kosten[[#This Row],[Pnr.]]=HS$7,Tbl.Kosten[[#This Row],[Te financieren]],"")</f>
        <v/>
      </c>
      <c r="HT63" s="150" t="str">
        <f>IF(Tbl.Kosten[[#This Row],[Pnr.]]=HT$7,Tbl.Kosten[[#This Row],[Te financieren]],"")</f>
        <v/>
      </c>
      <c r="HU63" s="150" t="str">
        <f>IF(Tbl.Kosten[[#This Row],[Pnr.]]=HU$7,Tbl.Kosten[[#This Row],[Te financieren]],"")</f>
        <v/>
      </c>
      <c r="HV63" s="150" t="str">
        <f>IF(Tbl.Kosten[[#This Row],[Pnr.]]=HV$7,Tbl.Kosten[[#This Row],[Te financieren]],"")</f>
        <v/>
      </c>
      <c r="HW63" s="150" t="str">
        <f>IF(Tbl.Kosten[[#This Row],[Pnr.]]=HW$7,Tbl.Kosten[[#This Row],[Te financieren]],"")</f>
        <v/>
      </c>
    </row>
    <row r="64" spans="2:231" x14ac:dyDescent="0.3">
      <c r="B64" s="134"/>
      <c r="C64" s="137"/>
      <c r="D64" s="136"/>
      <c r="E64" s="261"/>
      <c r="F64" s="135"/>
      <c r="G64" s="11" t="str">
        <f>IF(Tbl.Kosten[[#This Row],[Medewerker e/o 
functie]]&lt;&gt;"",_xlfn.XLOOKUP(Tbl.Kosten[[#This Row],[Medewerker e/o 
functie]],Tbl.Uurtarief[Medewerker en/of functie],Tbl.Uurtarief[Uurtarief],"",0,1),"")</f>
        <v/>
      </c>
      <c r="H64" s="121">
        <f>IFERROR(Tbl.Kosten[[#This Row],[Uren]]*Tbl.Kosten[[#This Row],[Uurtarief]],0)</f>
        <v>0</v>
      </c>
      <c r="I64" s="119" t="str">
        <f>IF(Tbl.Kosten[[#This Row],[Subtotaal uren]]&lt;&gt;0,_xlfn.XLOOKUP(Tbl.Kosten[[#This Row],[Medewerker e/o 
functie]],Tbl.Uurtarief[Medewerker en/of functie],Tbl.Uurtarief[Kostensoort arbeid],"",0,1),"")</f>
        <v/>
      </c>
      <c r="J64" s="137"/>
      <c r="K64" s="135"/>
      <c r="L64" s="139" t="str">
        <f>IF(Tbl.Kosten[[#This Row],[Activum]]&lt;&gt;"",_xlfn.XLOOKUP(Tbl.Kosten[[#This Row],[Activum]],Tbl.Afschrijvingskosten[Activum],Tbl.Afschrijvingskosten[Tarief per afschrijvings-eenheid],"",0,1),"")</f>
        <v/>
      </c>
      <c r="M64" s="122">
        <f>IFERROR(Tbl.Kosten[[#This Row],[Een-
heden]]*Tbl.Kosten[[#This Row],[Afschrijvings-
tarief]],0)</f>
        <v>0</v>
      </c>
      <c r="N64" s="122" t="str">
        <f>IF(Tbl.Kosten[[#This Row],[Subtotaal afschrijving]]&lt;&gt;0,Lijsten!$A$7,"")</f>
        <v/>
      </c>
      <c r="O64" s="140"/>
      <c r="P64" s="135"/>
      <c r="Q64" s="138"/>
      <c r="R64" s="122">
        <f>IFERROR(Tbl.Kosten[[#This Row],[Aantal]]*Tbl.Kosten[[#This Row],[Tarief]],0)</f>
        <v>0</v>
      </c>
      <c r="S64" s="8">
        <f>IFERROR(Tbl.Kosten[[#This Row],[Subtotaal overige kosten]]+Tbl.Kosten[[#This Row],[Subtotaal uren]]+Tbl.Kosten[[#This Row],[Subtotaal afschrijving]],0)</f>
        <v>0</v>
      </c>
      <c r="T64" s="8">
        <f>IFERROR(Tbl.Kosten[[#This Row],[Totaal kosten]]*Tbl.Kosten[[#This Row],[Subsidie%]],0)</f>
        <v>0</v>
      </c>
      <c r="U64" s="4" t="str" cm="1">
        <f t="array" ref="U64">IFERROR(_xlfn.IFS(Tbl.Kosten[[#This Row],[Subtotaal uren]]&lt;&gt;0,Tbl.Kosten[[#This Row],[Kostensoort arbeid]],Tbl.Kosten[[#This Row],[Subtotaal afschrijving]]&lt;&gt;0,Tbl.Kosten[[#This Row],[Kostensoort afschrijving]],Tbl.Kosten[[#This Row],[Subtotaal overige kosten]]&lt;&gt;0,Tbl.Kosten[[#This Row],[Kostensoort overig]]),"")</f>
        <v/>
      </c>
      <c r="V64" s="4" t="str">
        <f>IFERROR(_xlfn.XLOOKUP(Tbl.Kosten[[#This Row],[Activiteitencode]],Tbl.Activiteiten[Activiteitcode],Tbl.Activiteiten[Werkpakketcode],"",0,1),"")</f>
        <v/>
      </c>
      <c r="W64" s="4" t="str">
        <f>IFERROR(_xlfn.XLOOKUP(Tbl.Kosten[[#This Row],[Werkpakketcode]],Tbl.Werkpakketten[Werkpakketcode],Tbl.Werkpakketten[Subsidiabele activiteit],"",0,1),"")</f>
        <v/>
      </c>
      <c r="X64" s="12">
        <f>IFERROR(_xlfn.XLOOKUP(Tbl.Kosten[[#This Row],[Sanr.]],Tbl.Subsidiehoogte[SAnr.],Tbl.Subsidiehoogte[Sub. Percentage],0,0,1),0)</f>
        <v>0</v>
      </c>
      <c r="Y64" s="144" t="str">
        <f>IFERROR(_xlfn.XLOOKUP(Tbl.Kosten[[#This Row],[Partnercode]],Tbl.Projectpartners[Partnercode],Tbl.Projectpartners[PNr.],"",0,1),"")</f>
        <v>P1</v>
      </c>
      <c r="Z64" s="148">
        <f>IF(Tbl.Kosten[[#This Row],[Pnr.]]=Z$7,Tbl.Kosten[[#This Row],[Totaal kosten]],"")</f>
        <v>0</v>
      </c>
      <c r="AA64" s="148" t="str">
        <f>IF(Tbl.Kosten[[#This Row],[Pnr.]]=AA$7,Tbl.Kosten[[#This Row],[Totaal kosten]],"")</f>
        <v/>
      </c>
      <c r="AB64" s="148" t="str">
        <f>IF(Tbl.Kosten[[#This Row],[Pnr.]]=AB$7,Tbl.Kosten[[#This Row],[Totaal kosten]],"")</f>
        <v/>
      </c>
      <c r="AC64" s="148" t="str">
        <f>IF(Tbl.Kosten[[#This Row],[Pnr.]]=AC$7,Tbl.Kosten[[#This Row],[Totaal kosten]],"")</f>
        <v/>
      </c>
      <c r="AD64" s="148" t="str">
        <f>IF(Tbl.Kosten[[#This Row],[Pnr.]]=AD$7,Tbl.Kosten[[#This Row],[Totaal kosten]],"")</f>
        <v/>
      </c>
      <c r="AE64" s="148" t="str">
        <f>IF(Tbl.Kosten[[#This Row],[Pnr.]]=AE$7,Tbl.Kosten[[#This Row],[Totaal kosten]],"")</f>
        <v/>
      </c>
      <c r="AF64" s="148" t="str">
        <f>IF(Tbl.Kosten[[#This Row],[Pnr.]]=AF$7,Tbl.Kosten[[#This Row],[Totaal kosten]],"")</f>
        <v/>
      </c>
      <c r="AG64" s="148" t="str">
        <f>IF(Tbl.Kosten[[#This Row],[Pnr.]]=AG$7,Tbl.Kosten[[#This Row],[Totaal kosten]],"")</f>
        <v/>
      </c>
      <c r="AH64" s="148" t="str">
        <f>IF(Tbl.Kosten[[#This Row],[Pnr.]]=AH$7,Tbl.Kosten[[#This Row],[Totaal kosten]],"")</f>
        <v/>
      </c>
      <c r="AI64" s="148" t="str">
        <f>IF(Tbl.Kosten[[#This Row],[Pnr.]]=AI$7,Tbl.Kosten[[#This Row],[Totaal kosten]],"")</f>
        <v/>
      </c>
      <c r="AJ64" s="148" t="str">
        <f>IF(Tbl.Kosten[[#This Row],[Pnr.]]=AJ$7,Tbl.Kosten[[#This Row],[Totaal kosten]],"")</f>
        <v/>
      </c>
      <c r="AK64" s="148" t="str">
        <f>IF(Tbl.Kosten[[#This Row],[Pnr.]]=AK$7,Tbl.Kosten[[#This Row],[Totaal kosten]],"")</f>
        <v/>
      </c>
      <c r="AL64" s="148" t="str">
        <f>IF(Tbl.Kosten[[#This Row],[Pnr.]]=AL$7,Tbl.Kosten[[#This Row],[Totaal kosten]],"")</f>
        <v/>
      </c>
      <c r="AM64" s="148" t="str">
        <f>IF(Tbl.Kosten[[#This Row],[Pnr.]]=AM$7,Tbl.Kosten[[#This Row],[Totaal kosten]],"")</f>
        <v/>
      </c>
      <c r="AN64" s="148" t="str">
        <f>IF(Tbl.Kosten[[#This Row],[Pnr.]]=AN$7,Tbl.Kosten[[#This Row],[Totaal kosten]],"")</f>
        <v/>
      </c>
      <c r="AO64" s="148" t="str">
        <f>IF(Tbl.Kosten[[#This Row],[Pnr.]]=AO$7,Tbl.Kosten[[#This Row],[Totaal kosten]],"")</f>
        <v/>
      </c>
      <c r="AP64" s="148" t="str">
        <f>IF(Tbl.Kosten[[#This Row],[Pnr.]]=AP$7,Tbl.Kosten[[#This Row],[Totaal kosten]],"")</f>
        <v/>
      </c>
      <c r="AQ64" s="148" t="str">
        <f>IF(Tbl.Kosten[[#This Row],[Pnr.]]=AQ$7,Tbl.Kosten[[#This Row],[Totaal kosten]],"")</f>
        <v/>
      </c>
      <c r="AR64" s="148" t="str">
        <f>IF(Tbl.Kosten[[#This Row],[Pnr.]]=AR$7,Tbl.Kosten[[#This Row],[Totaal kosten]],"")</f>
        <v/>
      </c>
      <c r="AS64" s="148" t="str">
        <f>IF(Tbl.Kosten[[#This Row],[Pnr.]]=AS$7,Tbl.Kosten[[#This Row],[Totaal kosten]],"")</f>
        <v/>
      </c>
      <c r="AT64" s="148" t="str">
        <f>IF(Tbl.Kosten[[#This Row],[Pnr.]]=AT$7,Tbl.Kosten[[#This Row],[Totaal kosten]],"")</f>
        <v/>
      </c>
      <c r="AU64" s="148" t="str">
        <f>IF(Tbl.Kosten[[#This Row],[Pnr.]]=AU$7,Tbl.Kosten[[#This Row],[Totaal kosten]],"")</f>
        <v/>
      </c>
      <c r="AV64" s="148" t="str">
        <f>IF(Tbl.Kosten[[#This Row],[Pnr.]]=AV$7,Tbl.Kosten[[#This Row],[Totaal kosten]],"")</f>
        <v/>
      </c>
      <c r="AW64" s="148" t="str">
        <f>IF(Tbl.Kosten[[#This Row],[Pnr.]]=AW$7,Tbl.Kosten[[#This Row],[Totaal kosten]],"")</f>
        <v/>
      </c>
      <c r="AX64" s="148" t="str">
        <f>IF(Tbl.Kosten[[#This Row],[Pnr.]]=AX$7,Tbl.Kosten[[#This Row],[Totaal kosten]],"")</f>
        <v/>
      </c>
      <c r="AY64" s="148" t="str">
        <f>IF(Tbl.Kosten[[#This Row],[Pnr.]]=AY$7,Tbl.Kosten[[#This Row],[Totaal kosten]],"")</f>
        <v/>
      </c>
      <c r="AZ64" s="148" t="str">
        <f>IF(Tbl.Kosten[[#This Row],[Pnr.]]=AZ$7,Tbl.Kosten[[#This Row],[Totaal kosten]],"")</f>
        <v/>
      </c>
      <c r="BA64" s="148" t="str">
        <f>IF(Tbl.Kosten[[#This Row],[Pnr.]]=BA$7,Tbl.Kosten[[#This Row],[Totaal kosten]],"")</f>
        <v/>
      </c>
      <c r="BB64" s="148" t="str">
        <f>IF(Tbl.Kosten[[#This Row],[Pnr.]]=BB$7,Tbl.Kosten[[#This Row],[Totaal kosten]],"")</f>
        <v/>
      </c>
      <c r="BC64" s="148" t="str">
        <f>IF(Tbl.Kosten[[#This Row],[Pnr.]]=BC$7,Tbl.Kosten[[#This Row],[Totaal kosten]],"")</f>
        <v/>
      </c>
      <c r="BD64" s="148" t="str">
        <f>IF(Tbl.Kosten[[#This Row],[Pnr.]]=BD$7,Tbl.Kosten[[#This Row],[Totaal kosten]],"")</f>
        <v/>
      </c>
      <c r="BE64" s="148" t="str">
        <f>IF(Tbl.Kosten[[#This Row],[Pnr.]]=BE$7,Tbl.Kosten[[#This Row],[Totaal kosten]],"")</f>
        <v/>
      </c>
      <c r="BF64" s="148" t="str">
        <f>IF(Tbl.Kosten[[#This Row],[Pnr.]]=BF$7,Tbl.Kosten[[#This Row],[Totaal kosten]],"")</f>
        <v/>
      </c>
      <c r="BG64" s="148" t="str">
        <f>IF(Tbl.Kosten[[#This Row],[Pnr.]]=BG$7,Tbl.Kosten[[#This Row],[Totaal kosten]],"")</f>
        <v/>
      </c>
      <c r="BH64" s="148" t="str">
        <f>IF(Tbl.Kosten[[#This Row],[Pnr.]]=BH$7,Tbl.Kosten[[#This Row],[Totaal kosten]],"")</f>
        <v/>
      </c>
      <c r="BI64" s="148" t="str">
        <f>IF(Tbl.Kosten[[#This Row],[Pnr.]]=BI$7,Tbl.Kosten[[#This Row],[Totaal kosten]],"")</f>
        <v/>
      </c>
      <c r="BJ64" s="148" t="str">
        <f>IF(Tbl.Kosten[[#This Row],[Pnr.]]=BJ$7,Tbl.Kosten[[#This Row],[Totaal kosten]],"")</f>
        <v/>
      </c>
      <c r="BK64" s="148" t="str">
        <f>IF(Tbl.Kosten[[#This Row],[Pnr.]]=BK$7,Tbl.Kosten[[#This Row],[Totaal kosten]],"")</f>
        <v/>
      </c>
      <c r="BL64" s="148" t="str">
        <f>IF(Tbl.Kosten[[#This Row],[Pnr.]]=BL$7,Tbl.Kosten[[#This Row],[Totaal kosten]],"")</f>
        <v/>
      </c>
      <c r="BM64" s="148" t="str">
        <f>IF(Tbl.Kosten[[#This Row],[Pnr.]]=BM$7,Tbl.Kosten[[#This Row],[Totaal kosten]],"")</f>
        <v/>
      </c>
      <c r="BN64" s="148" t="str">
        <f>IF(Tbl.Kosten[[#This Row],[Pnr.]]=BN$7,Tbl.Kosten[[#This Row],[Totaal kosten]],"")</f>
        <v/>
      </c>
      <c r="BO64" s="148" t="str">
        <f>IF(Tbl.Kosten[[#This Row],[Pnr.]]=BO$7,Tbl.Kosten[[#This Row],[Totaal kosten]],"")</f>
        <v/>
      </c>
      <c r="BP64" s="148" t="str">
        <f>IF(Tbl.Kosten[[#This Row],[Pnr.]]=BP$7,Tbl.Kosten[[#This Row],[Totaal kosten]],"")</f>
        <v/>
      </c>
      <c r="BQ64" s="148" t="str">
        <f>IF(Tbl.Kosten[[#This Row],[Pnr.]]=BQ$7,Tbl.Kosten[[#This Row],[Totaal kosten]],"")</f>
        <v/>
      </c>
      <c r="BR64" s="148" t="str">
        <f>IF(Tbl.Kosten[[#This Row],[Pnr.]]=BR$7,Tbl.Kosten[[#This Row],[Totaal kosten]],"")</f>
        <v/>
      </c>
      <c r="BS64" s="148" t="str">
        <f>IF(Tbl.Kosten[[#This Row],[Pnr.]]=BS$7,Tbl.Kosten[[#This Row],[Totaal kosten]],"")</f>
        <v/>
      </c>
      <c r="BT64" s="148" t="str">
        <f>IF(Tbl.Kosten[[#This Row],[Pnr.]]=BT$7,Tbl.Kosten[[#This Row],[Totaal kosten]],"")</f>
        <v/>
      </c>
      <c r="BU64" s="148" t="str">
        <f>IF(Tbl.Kosten[[#This Row],[Pnr.]]=BU$7,Tbl.Kosten[[#This Row],[Totaal kosten]],"")</f>
        <v/>
      </c>
      <c r="BV64" s="148" t="str">
        <f>IF(Tbl.Kosten[[#This Row],[Pnr.]]=BV$7,Tbl.Kosten[[#This Row],[Totaal kosten]],"")</f>
        <v/>
      </c>
      <c r="BW64" s="148" t="str">
        <f>IF(Tbl.Kosten[[#This Row],[Pnr.]]=BW$7,Tbl.Kosten[[#This Row],[Totaal kosten]],"")</f>
        <v/>
      </c>
      <c r="BX64" s="148" t="str">
        <f>IFERROR(_xlfn.XLOOKUP(Tbl.Kosten[[#This Row],[Werkpakketcode]],Tbl.Werkpakketten[Werkpakketcode],Tbl.Werkpakketten[WPnr.],"",0,1),"")</f>
        <v/>
      </c>
      <c r="BY64" s="148" t="str">
        <f>IF(Tbl.Kosten[[#This Row],[WPnr.]]=BY$7,Tbl.Kosten[[#This Row],[Totaal kosten]],"")</f>
        <v/>
      </c>
      <c r="BZ64" s="148" t="str">
        <f>IF(Tbl.Kosten[[#This Row],[WPnr.]]=BZ$7,Tbl.Kosten[[#This Row],[Totaal kosten]],"")</f>
        <v/>
      </c>
      <c r="CA64" s="148" t="str">
        <f>IF(Tbl.Kosten[[#This Row],[WPnr.]]=CA$7,Tbl.Kosten[[#This Row],[Totaal kosten]],"")</f>
        <v/>
      </c>
      <c r="CB64" s="148" t="str">
        <f>IF(Tbl.Kosten[[#This Row],[WPnr.]]=CB$7,Tbl.Kosten[[#This Row],[Totaal kosten]],"")</f>
        <v/>
      </c>
      <c r="CC64" s="148" t="str">
        <f>IF(Tbl.Kosten[[#This Row],[WPnr.]]=CC$7,Tbl.Kosten[[#This Row],[Totaal kosten]],"")</f>
        <v/>
      </c>
      <c r="CD64" s="148" t="str">
        <f>IF(Tbl.Kosten[[#This Row],[WPnr.]]=CD$7,Tbl.Kosten[[#This Row],[Totaal kosten]],"")</f>
        <v/>
      </c>
      <c r="CE64" s="148" t="str">
        <f>IF(Tbl.Kosten[[#This Row],[WPnr.]]=CE$7,Tbl.Kosten[[#This Row],[Totaal kosten]],"")</f>
        <v/>
      </c>
      <c r="CF64" s="148" t="str">
        <f>IF(Tbl.Kosten[[#This Row],[WPnr.]]=CF$7,Tbl.Kosten[[#This Row],[Totaal kosten]],"")</f>
        <v/>
      </c>
      <c r="CG64" s="148" t="str">
        <f>IF(Tbl.Kosten[[#This Row],[WPnr.]]=CG$7,Tbl.Kosten[[#This Row],[Totaal kosten]],"")</f>
        <v/>
      </c>
      <c r="CH64" s="148" t="str">
        <f>IF(Tbl.Kosten[[#This Row],[WPnr.]]=CH$7,Tbl.Kosten[[#This Row],[Totaal kosten]],"")</f>
        <v/>
      </c>
      <c r="CI64" s="148" t="str">
        <f>IF(Tbl.Kosten[[#This Row],[WPnr.]]=CI$7,Tbl.Kosten[[#This Row],[Totaal kosten]],"")</f>
        <v/>
      </c>
      <c r="CJ64" s="148" t="str">
        <f>IF(Tbl.Kosten[[#This Row],[WPnr.]]=CJ$7,Tbl.Kosten[[#This Row],[Totaal kosten]],"")</f>
        <v/>
      </c>
      <c r="CK64" s="148" t="str">
        <f>IF(Tbl.Kosten[[#This Row],[WPnr.]]=CK$7,Tbl.Kosten[[#This Row],[Totaal kosten]],"")</f>
        <v/>
      </c>
      <c r="CL64" s="148" t="str">
        <f>IF(Tbl.Kosten[[#This Row],[WPnr.]]=CL$7,Tbl.Kosten[[#This Row],[Totaal kosten]],"")</f>
        <v/>
      </c>
      <c r="CM64" s="148" t="str">
        <f>IF(Tbl.Kosten[[#This Row],[WPnr.]]=CM$7,Tbl.Kosten[[#This Row],[Totaal kosten]],"")</f>
        <v/>
      </c>
      <c r="CN64" s="148" t="str">
        <f>IF(Tbl.Kosten[[#This Row],[WPnr.]]=CN$7,Tbl.Kosten[[#This Row],[Totaal kosten]],"")</f>
        <v/>
      </c>
      <c r="CO64" s="148" t="str">
        <f>IF(Tbl.Kosten[[#This Row],[WPnr.]]=CO$7,Tbl.Kosten[[#This Row],[Totaal kosten]],"")</f>
        <v/>
      </c>
      <c r="CP64" s="148" t="str">
        <f>IF(Tbl.Kosten[[#This Row],[WPnr.]]=CP$7,Tbl.Kosten[[#This Row],[Totaal kosten]],"")</f>
        <v/>
      </c>
      <c r="CQ64" s="148" t="str">
        <f>IF(Tbl.Kosten[[#This Row],[WPnr.]]=CQ$7,Tbl.Kosten[[#This Row],[Totaal kosten]],"")</f>
        <v/>
      </c>
      <c r="CR64" s="148" t="str">
        <f>IF(Tbl.Kosten[[#This Row],[WPnr.]]=CR$7,Tbl.Kosten[[#This Row],[Totaal kosten]],"")</f>
        <v/>
      </c>
      <c r="CS64" s="148" t="str">
        <f>IF(Tbl.Kosten[[#This Row],[WPnr.]]=CS$7,Tbl.Kosten[[#This Row],[Totaal kosten]],"")</f>
        <v/>
      </c>
      <c r="CT64" s="148" t="str">
        <f>IF(Tbl.Kosten[[#This Row],[WPnr.]]=CT$7,Tbl.Kosten[[#This Row],[Totaal kosten]],"")</f>
        <v/>
      </c>
      <c r="CU64" s="148" t="str">
        <f>IF(Tbl.Kosten[[#This Row],[WPnr.]]=CU$7,Tbl.Kosten[[#This Row],[Totaal kosten]],"")</f>
        <v/>
      </c>
      <c r="CV64" s="148" t="str">
        <f>IF(Tbl.Kosten[[#This Row],[WPnr.]]=CV$7,Tbl.Kosten[[#This Row],[Totaal kosten]],"")</f>
        <v/>
      </c>
      <c r="CW64" s="148" t="str">
        <f>IF(Tbl.Kosten[[#This Row],[WPnr.]]=CW$7,Tbl.Kosten[[#This Row],[Totaal kosten]],"")</f>
        <v/>
      </c>
      <c r="CX64" s="148" t="str">
        <f>IF(Tbl.Kosten[[#This Row],[WPnr.]]=CX$7,Tbl.Kosten[[#This Row],[Totaal kosten]],"")</f>
        <v/>
      </c>
      <c r="CY64" s="148" t="str">
        <f>IF(Tbl.Kosten[[#This Row],[WPnr.]]=CY$7,Tbl.Kosten[[#This Row],[Totaal kosten]],"")</f>
        <v/>
      </c>
      <c r="CZ64" s="148" t="str">
        <f>IF(Tbl.Kosten[[#This Row],[WPnr.]]=CZ$7,Tbl.Kosten[[#This Row],[Totaal kosten]],"")</f>
        <v/>
      </c>
      <c r="DA64" s="148" t="str">
        <f>IF(Tbl.Kosten[[#This Row],[WPnr.]]=DA$7,Tbl.Kosten[[#This Row],[Totaal kosten]],"")</f>
        <v/>
      </c>
      <c r="DB64" s="148" t="str">
        <f>IF(Tbl.Kosten[[#This Row],[WPnr.]]=DB$7,Tbl.Kosten[[#This Row],[Totaal kosten]],"")</f>
        <v/>
      </c>
      <c r="DC64" s="148" t="str">
        <f>IF(Tbl.Kosten[[#This Row],[WPnr.]]=DC$7,Tbl.Kosten[[#This Row],[Totaal kosten]],"")</f>
        <v/>
      </c>
      <c r="DD64" s="148" t="str">
        <f>IF(Tbl.Kosten[[#This Row],[WPnr.]]=DD$7,Tbl.Kosten[[#This Row],[Totaal kosten]],"")</f>
        <v/>
      </c>
      <c r="DE64" s="148" t="str">
        <f>IF(Tbl.Kosten[[#This Row],[WPnr.]]=DE$7,Tbl.Kosten[[#This Row],[Totaal kosten]],"")</f>
        <v/>
      </c>
      <c r="DF64" s="148" t="str">
        <f>IF(Tbl.Kosten[[#This Row],[WPnr.]]=DF$7,Tbl.Kosten[[#This Row],[Totaal kosten]],"")</f>
        <v/>
      </c>
      <c r="DG64" s="148" t="str">
        <f>IF(Tbl.Kosten[[#This Row],[WPnr.]]=DG$7,Tbl.Kosten[[#This Row],[Totaal kosten]],"")</f>
        <v/>
      </c>
      <c r="DH64" s="148" t="str">
        <f>IF(Tbl.Kosten[[#This Row],[WPnr.]]=DH$7,Tbl.Kosten[[#This Row],[Totaal kosten]],"")</f>
        <v/>
      </c>
      <c r="DI64" s="148" t="str">
        <f>IF(Tbl.Kosten[[#This Row],[WPnr.]]=DI$7,Tbl.Kosten[[#This Row],[Totaal kosten]],"")</f>
        <v/>
      </c>
      <c r="DJ64" s="148" t="str">
        <f>IF(Tbl.Kosten[[#This Row],[WPnr.]]=DJ$7,Tbl.Kosten[[#This Row],[Totaal kosten]],"")</f>
        <v/>
      </c>
      <c r="DK64" s="148" t="str">
        <f>IF(Tbl.Kosten[[#This Row],[WPnr.]]=DK$7,Tbl.Kosten[[#This Row],[Totaal kosten]],"")</f>
        <v/>
      </c>
      <c r="DL64" s="148" t="str">
        <f>IF(Tbl.Kosten[[#This Row],[WPnr.]]=DL$7,Tbl.Kosten[[#This Row],[Totaal kosten]],"")</f>
        <v/>
      </c>
      <c r="DM64" s="148" t="str">
        <f>IF(Tbl.Kosten[[#This Row],[WPnr.]]=DM$7,Tbl.Kosten[[#This Row],[Totaal kosten]],"")</f>
        <v/>
      </c>
      <c r="DN64" s="148" t="str">
        <f>IF(Tbl.Kosten[[#This Row],[WPnr.]]=DN$7,Tbl.Kosten[[#This Row],[Totaal kosten]],"")</f>
        <v/>
      </c>
      <c r="DO64" s="148" t="str">
        <f>IF(Tbl.Kosten[[#This Row],[WPnr.]]=DO$7,Tbl.Kosten[[#This Row],[Totaal kosten]],"")</f>
        <v/>
      </c>
      <c r="DP64" s="148" t="str">
        <f>IF(Tbl.Kosten[[#This Row],[WPnr.]]=DP$7,Tbl.Kosten[[#This Row],[Totaal kosten]],"")</f>
        <v/>
      </c>
      <c r="DQ64" s="148" t="str">
        <f>IF(Tbl.Kosten[[#This Row],[WPnr.]]=DQ$7,Tbl.Kosten[[#This Row],[Totaal kosten]],"")</f>
        <v/>
      </c>
      <c r="DR64" s="148" t="str">
        <f>IF(Tbl.Kosten[[#This Row],[WPnr.]]=DR$7,Tbl.Kosten[[#This Row],[Totaal kosten]],"")</f>
        <v/>
      </c>
      <c r="DS64" s="148" t="str">
        <f>IF(Tbl.Kosten[[#This Row],[WPnr.]]=DS$7,Tbl.Kosten[[#This Row],[Totaal kosten]],"")</f>
        <v/>
      </c>
      <c r="DT64" s="148" t="str">
        <f>IF(Tbl.Kosten[[#This Row],[WPnr.]]=DT$7,Tbl.Kosten[[#This Row],[Totaal kosten]],"")</f>
        <v/>
      </c>
      <c r="DU64" s="148" t="str">
        <f>IF(Tbl.Kosten[[#This Row],[WPnr.]]=DU$7,Tbl.Kosten[[#This Row],[Totaal kosten]],"")</f>
        <v/>
      </c>
      <c r="DV64" s="148" t="str">
        <f>IF(Tbl.Kosten[[#This Row],[WPnr.]]=DV$7,Tbl.Kosten[[#This Row],[Totaal kosten]],"")</f>
        <v/>
      </c>
      <c r="DW64" s="150" t="str">
        <f>IFERROR(_xlfn.XLOOKUP(Tbl.Kosten[[#This Row],[Kostensoort]],Tbl.Kostensoorten[Kostensoorten],Tbl.Kostensoorten[KSnr.],"",0,1),"")</f>
        <v/>
      </c>
      <c r="DX64" s="150" t="str">
        <f>IF(Tbl.Kosten[[#This Row],[KSnr.]]=DX$7,Tbl.Kosten[[#This Row],[Totaal kosten]],"")</f>
        <v/>
      </c>
      <c r="DY64" s="150" t="str">
        <f>IF(Tbl.Kosten[[#This Row],[KSnr.]]=DY$7,Tbl.Kosten[[#This Row],[Totaal kosten]],"")</f>
        <v/>
      </c>
      <c r="DZ64" s="150" t="str">
        <f>IF(Tbl.Kosten[[#This Row],[KSnr.]]=DZ$7,Tbl.Kosten[[#This Row],[Totaal kosten]],"")</f>
        <v/>
      </c>
      <c r="EA64" s="150" t="str">
        <f>IF(Tbl.Kosten[[#This Row],[KSnr.]]=EA$7,Tbl.Kosten[[#This Row],[Totaal kosten]],"")</f>
        <v/>
      </c>
      <c r="EB64" s="150" t="str">
        <f>IF(Tbl.Kosten[[#This Row],[KSnr.]]=EB$7,Tbl.Kosten[[#This Row],[Totaal kosten]],"")</f>
        <v/>
      </c>
      <c r="EC64" s="150" t="str">
        <f>IF(Tbl.Kosten[[#This Row],[KSnr.]]=EC$7,Tbl.Kosten[[#This Row],[Totaal kosten]],"")</f>
        <v/>
      </c>
      <c r="ED64" s="150" t="str">
        <f>IF(Tbl.Kosten[[#This Row],[KSnr.]]=ED$7,Tbl.Kosten[[#This Row],[Totaal kosten]],"")</f>
        <v/>
      </c>
      <c r="EE64" s="150" t="str">
        <f>IF(Tbl.Kosten[[#This Row],[KSnr.]]=EE$7,Tbl.Kosten[[#This Row],[Totaal kosten]],"")</f>
        <v/>
      </c>
      <c r="EF64" s="150" t="str">
        <f>IF(Tbl.Kosten[[#This Row],[KSnr.]]=EF$7,Tbl.Kosten[[#This Row],[Totaal kosten]],"")</f>
        <v/>
      </c>
      <c r="EG64" s="150" t="str">
        <f>IF(Tbl.Kosten[[#This Row],[KSnr.]]=EG$7,Tbl.Kosten[[#This Row],[Totaal kosten]],"")</f>
        <v/>
      </c>
      <c r="EH64" s="150" t="str">
        <f>IF(Tbl.Kosten[[#This Row],[KSnr.]]=EH$7,Tbl.Kosten[[#This Row],[Totaal kosten]],"")</f>
        <v/>
      </c>
      <c r="EI64" s="150" t="str">
        <f>IF(Tbl.Kosten[[#This Row],[KSnr.]]=EI$7,Tbl.Kosten[[#This Row],[Totaal kosten]],"")</f>
        <v/>
      </c>
      <c r="EJ64" s="150" t="str">
        <f>IF(Tbl.Kosten[[#This Row],[KSnr.]]=EJ$7,Tbl.Kosten[[#This Row],[Totaal kosten]],"")</f>
        <v/>
      </c>
      <c r="EK64" s="150" t="str">
        <f>IF(Tbl.Kosten[[#This Row],[KSnr.]]=EK$7,Tbl.Kosten[[#This Row],[Totaal kosten]],"")</f>
        <v/>
      </c>
      <c r="EL64" s="150" t="str">
        <f>IF(Tbl.Kosten[[#This Row],[KSnr.]]=EL$7,Tbl.Kosten[[#This Row],[Totaal kosten]],"")</f>
        <v/>
      </c>
      <c r="EM64" s="150" t="str">
        <f>IF(Tbl.Kosten[[#This Row],[KSnr.]]=EM$7,Tbl.Kosten[[#This Row],[Totaal kosten]],"")</f>
        <v/>
      </c>
      <c r="EN64" s="150" t="str">
        <f>IF(Tbl.Kosten[[#This Row],[KSnr.]]=EN$7,Tbl.Kosten[[#This Row],[Totaal kosten]],"")</f>
        <v/>
      </c>
      <c r="EO64" s="150" t="str">
        <f>IF(Tbl.Kosten[[#This Row],[KSnr.]]=EO$7,Tbl.Kosten[[#This Row],[Totaal kosten]],"")</f>
        <v/>
      </c>
      <c r="EP64" s="150" t="str">
        <f>IF(Tbl.Kosten[[#This Row],[KSnr.]]=EP$7,Tbl.Kosten[[#This Row],[Totaal kosten]],"")</f>
        <v/>
      </c>
      <c r="EQ64" s="150" t="str">
        <f>IF(Tbl.Kosten[[#This Row],[KSnr.]]=EQ$7,Tbl.Kosten[[#This Row],[Totaal kosten]],"")</f>
        <v/>
      </c>
      <c r="ER64" s="144" t="str">
        <f>IFERROR(_xlfn.XLOOKUP(Tbl.Kosten[[#This Row],[Subsidieactiviteit]],Tbl.Subsidiehoogte[Subsidieactiviteit],Tbl.Subsidiehoogte[SAnr.],"",0,1),"")</f>
        <v/>
      </c>
      <c r="ES64" s="150" t="str">
        <f>IF(Tbl.Kosten[[#This Row],[Sanr.]]=ES$7,Tbl.Kosten[[#This Row],[Totaal kosten]],"")</f>
        <v/>
      </c>
      <c r="ET64" s="150" t="str">
        <f>IF(Tbl.Kosten[[#This Row],[Sanr.]]=ET$7,Tbl.Kosten[[#This Row],[Totaal kosten]],"")</f>
        <v/>
      </c>
      <c r="EU64" s="150" t="str">
        <f>IF(Tbl.Kosten[[#This Row],[Sanr.]]=EU$7,Tbl.Kosten[[#This Row],[Totaal kosten]],"")</f>
        <v/>
      </c>
      <c r="EV64" s="150" t="str">
        <f>IF(Tbl.Kosten[[#This Row],[Sanr.]]=EV$7,Tbl.Kosten[[#This Row],[Totaal kosten]],"")</f>
        <v/>
      </c>
      <c r="EW64" s="150" t="str">
        <f>IF(Tbl.Kosten[[#This Row],[Sanr.]]=EW$7,Tbl.Kosten[[#This Row],[Totaal kosten]],"")</f>
        <v/>
      </c>
      <c r="EX64" s="150" t="str">
        <f>IF(Tbl.Kosten[[#This Row],[Sanr.]]=EX$7,Tbl.Kosten[[#This Row],[Totaal kosten]],"")</f>
        <v/>
      </c>
      <c r="EY64" s="150" t="str">
        <f>IF(Tbl.Kosten[[#This Row],[Sanr.]]=EY$7,Tbl.Kosten[[#This Row],[Totaal kosten]],"")</f>
        <v/>
      </c>
      <c r="EZ64" s="150" t="str">
        <f>IF(Tbl.Kosten[[#This Row],[Sanr.]]=EZ$7,Tbl.Kosten[[#This Row],[Totaal kosten]],"")</f>
        <v/>
      </c>
      <c r="FA64" s="150" t="str">
        <f>IF(Tbl.Kosten[[#This Row],[Sanr.]]=FA$7,Tbl.Kosten[[#This Row],[Totaal kosten]],"")</f>
        <v/>
      </c>
      <c r="FB64" s="150" t="str">
        <f>IF(Tbl.Kosten[[#This Row],[Sanr.]]=FB$7,Tbl.Kosten[[#This Row],[Totaal kosten]],"")</f>
        <v/>
      </c>
      <c r="FC64" s="150" t="str">
        <f>IF(Tbl.Kosten[[#This Row],[Sanr.]]=FC$7,Tbl.Kosten[[#This Row],[Totaal kosten]],"")</f>
        <v/>
      </c>
      <c r="FD64" s="150" t="str">
        <f>IF(Tbl.Kosten[[#This Row],[Sanr.]]=FD$7,Tbl.Kosten[[#This Row],[Totaal kosten]],"")</f>
        <v/>
      </c>
      <c r="FE64" s="150" t="str">
        <f>IF(Tbl.Kosten[[#This Row],[Sanr.]]=FE$7,Tbl.Kosten[[#This Row],[Totaal kosten]],"")</f>
        <v/>
      </c>
      <c r="FF64" s="150" t="str">
        <f>IF(Tbl.Kosten[[#This Row],[Sanr.]]=FF$7,Tbl.Kosten[[#This Row],[Totaal kosten]],"")</f>
        <v/>
      </c>
      <c r="FG64" s="150" t="str">
        <f>IF(Tbl.Kosten[[#This Row],[Sanr.]]=FG$7,Tbl.Kosten[[#This Row],[Totaal kosten]],"")</f>
        <v/>
      </c>
      <c r="FH64" s="150" t="str">
        <f>IF(Tbl.Kosten[[#This Row],[Sanr.]]=FH$7,Tbl.Kosten[[#This Row],[Totaal kosten]],"")</f>
        <v/>
      </c>
      <c r="FI64" s="150" t="str">
        <f>IF(Tbl.Kosten[[#This Row],[Sanr.]]=FI$7,Tbl.Kosten[[#This Row],[Totaal kosten]],"")</f>
        <v/>
      </c>
      <c r="FJ64" s="150" t="str">
        <f>IF(Tbl.Kosten[[#This Row],[Sanr.]]=FJ$7,Tbl.Kosten[[#This Row],[Totaal kosten]],"")</f>
        <v/>
      </c>
      <c r="FK64" s="150" t="str">
        <f>IF(Tbl.Kosten[[#This Row],[Sanr.]]=FK$7,Tbl.Kosten[[#This Row],[Totaal kosten]],"")</f>
        <v/>
      </c>
      <c r="FL64" s="150" t="str">
        <f>IF(Tbl.Kosten[[#This Row],[Sanr.]]=FL$7,Tbl.Kosten[[#This Row],[Totaal kosten]],"")</f>
        <v/>
      </c>
      <c r="FM64" s="150" t="str">
        <f>IF(Tbl.Kosten[[#This Row],[Sanr.]]=FM$7,Tbl.Kosten[[#This Row],[Totaal kosten]],"")</f>
        <v/>
      </c>
      <c r="FN64" s="150" t="str">
        <f>IF(Tbl.Kosten[[#This Row],[Sanr.]]=FN$7,Tbl.Kosten[[#This Row],[Totaal kosten]],"")</f>
        <v/>
      </c>
      <c r="FO64" s="150" t="str">
        <f>IF(Tbl.Kosten[[#This Row],[Sanr.]]=FO$7,Tbl.Kosten[[#This Row],[Totaal kosten]],"")</f>
        <v/>
      </c>
      <c r="FP64" s="150" t="str">
        <f>IF(Tbl.Kosten[[#This Row],[Sanr.]]=FP$7,Tbl.Kosten[[#This Row],[Totaal kosten]],"")</f>
        <v/>
      </c>
      <c r="FQ64" s="150" t="str">
        <f>IF(Tbl.Kosten[[#This Row],[Sanr.]]=FQ$7,Tbl.Kosten[[#This Row],[Totaal kosten]],"")</f>
        <v/>
      </c>
      <c r="FR64" s="150" t="str">
        <f>IF(Tbl.Kosten[[#This Row],[Sanr.]]=FR$7,Tbl.Kosten[[#This Row],[Totaal kosten]],"")</f>
        <v/>
      </c>
      <c r="FS64" s="150" t="str">
        <f>IF(Tbl.Kosten[[#This Row],[Sanr.]]=FS$7,Tbl.Kosten[[#This Row],[Totaal kosten]],"")</f>
        <v/>
      </c>
      <c r="FT64" s="150" t="str">
        <f>IF(Tbl.Kosten[[#This Row],[Sanr.]]=FT$7,Tbl.Kosten[[#This Row],[Totaal kosten]],"")</f>
        <v/>
      </c>
      <c r="FU64" s="150" t="str">
        <f>IF(Tbl.Kosten[[#This Row],[Sanr.]]=FU$7,Tbl.Kosten[[#This Row],[Totaal kosten]],"")</f>
        <v/>
      </c>
      <c r="FV64" s="150" t="str">
        <f>IF(Tbl.Kosten[[#This Row],[Sanr.]]=FV$7,Tbl.Kosten[[#This Row],[Totaal kosten]],"")</f>
        <v/>
      </c>
      <c r="FW64" s="150" t="str">
        <f>IFERROR(_xlfn.XLOOKUP(Tbl.Kosten[[#This Row],[Activiteitencode]],Tbl.Activiteiten[Activiteitcode],Tbl.Activiteiten[Anr.],"",0,1),"")</f>
        <v/>
      </c>
      <c r="FX64" s="169" t="str">
        <f>_xlfn.CONCAT(Tbl.Kosten[[#This Row],[Pnr.]],Tbl.Kosten[[#This Row],[Sanr.]])</f>
        <v>P1</v>
      </c>
      <c r="FY64" s="150">
        <f>Tbl.Kosten[[#This Row],[Totaal kosten]]-Tbl.Kosten[[#This Row],[Subsidie]]</f>
        <v>0</v>
      </c>
      <c r="FZ64" s="150">
        <f>IF(Tbl.Kosten[[#This Row],[Pnr.]]=FZ$7,Tbl.Kosten[[#This Row],[Te financieren]],"")</f>
        <v>0</v>
      </c>
      <c r="GA64" s="150" t="str">
        <f>IF(Tbl.Kosten[[#This Row],[Pnr.]]=GA$7,Tbl.Kosten[[#This Row],[Te financieren]],"")</f>
        <v/>
      </c>
      <c r="GB64" s="150" t="str">
        <f>IF(Tbl.Kosten[[#This Row],[Pnr.]]=GB$7,Tbl.Kosten[[#This Row],[Te financieren]],"")</f>
        <v/>
      </c>
      <c r="GC64" s="150" t="str">
        <f>IF(Tbl.Kosten[[#This Row],[Pnr.]]=GC$7,Tbl.Kosten[[#This Row],[Te financieren]],"")</f>
        <v/>
      </c>
      <c r="GD64" s="150" t="str">
        <f>IF(Tbl.Kosten[[#This Row],[Pnr.]]=GD$7,Tbl.Kosten[[#This Row],[Te financieren]],"")</f>
        <v/>
      </c>
      <c r="GE64" s="150" t="str">
        <f>IF(Tbl.Kosten[[#This Row],[Pnr.]]=GE$7,Tbl.Kosten[[#This Row],[Te financieren]],"")</f>
        <v/>
      </c>
      <c r="GF64" s="150" t="str">
        <f>IF(Tbl.Kosten[[#This Row],[Pnr.]]=GF$7,Tbl.Kosten[[#This Row],[Te financieren]],"")</f>
        <v/>
      </c>
      <c r="GG64" s="150" t="str">
        <f>IF(Tbl.Kosten[[#This Row],[Pnr.]]=GG$7,Tbl.Kosten[[#This Row],[Te financieren]],"")</f>
        <v/>
      </c>
      <c r="GH64" s="150" t="str">
        <f>IF(Tbl.Kosten[[#This Row],[Pnr.]]=GH$7,Tbl.Kosten[[#This Row],[Te financieren]],"")</f>
        <v/>
      </c>
      <c r="GI64" s="150" t="str">
        <f>IF(Tbl.Kosten[[#This Row],[Pnr.]]=GI$7,Tbl.Kosten[[#This Row],[Te financieren]],"")</f>
        <v/>
      </c>
      <c r="GJ64" s="150" t="str">
        <f>IF(Tbl.Kosten[[#This Row],[Pnr.]]=GJ$7,Tbl.Kosten[[#This Row],[Te financieren]],"")</f>
        <v/>
      </c>
      <c r="GK64" s="150" t="str">
        <f>IF(Tbl.Kosten[[#This Row],[Pnr.]]=GK$7,Tbl.Kosten[[#This Row],[Te financieren]],"")</f>
        <v/>
      </c>
      <c r="GL64" s="150" t="str">
        <f>IF(Tbl.Kosten[[#This Row],[Pnr.]]=GL$7,Tbl.Kosten[[#This Row],[Te financieren]],"")</f>
        <v/>
      </c>
      <c r="GM64" s="150" t="str">
        <f>IF(Tbl.Kosten[[#This Row],[Pnr.]]=GM$7,Tbl.Kosten[[#This Row],[Te financieren]],"")</f>
        <v/>
      </c>
      <c r="GN64" s="150" t="str">
        <f>IF(Tbl.Kosten[[#This Row],[Pnr.]]=GN$7,Tbl.Kosten[[#This Row],[Te financieren]],"")</f>
        <v/>
      </c>
      <c r="GO64" s="150" t="str">
        <f>IF(Tbl.Kosten[[#This Row],[Pnr.]]=GO$7,Tbl.Kosten[[#This Row],[Te financieren]],"")</f>
        <v/>
      </c>
      <c r="GP64" s="150" t="str">
        <f>IF(Tbl.Kosten[[#This Row],[Pnr.]]=GP$7,Tbl.Kosten[[#This Row],[Te financieren]],"")</f>
        <v/>
      </c>
      <c r="GQ64" s="150" t="str">
        <f>IF(Tbl.Kosten[[#This Row],[Pnr.]]=GQ$7,Tbl.Kosten[[#This Row],[Te financieren]],"")</f>
        <v/>
      </c>
      <c r="GR64" s="150" t="str">
        <f>IF(Tbl.Kosten[[#This Row],[Pnr.]]=GR$7,Tbl.Kosten[[#This Row],[Te financieren]],"")</f>
        <v/>
      </c>
      <c r="GS64" s="150" t="str">
        <f>IF(Tbl.Kosten[[#This Row],[Pnr.]]=GS$7,Tbl.Kosten[[#This Row],[Te financieren]],"")</f>
        <v/>
      </c>
      <c r="GT64" s="150" t="str">
        <f>IF(Tbl.Kosten[[#This Row],[Pnr.]]=GT$7,Tbl.Kosten[[#This Row],[Te financieren]],"")</f>
        <v/>
      </c>
      <c r="GU64" s="150" t="str">
        <f>IF(Tbl.Kosten[[#This Row],[Pnr.]]=GU$7,Tbl.Kosten[[#This Row],[Te financieren]],"")</f>
        <v/>
      </c>
      <c r="GV64" s="150" t="str">
        <f>IF(Tbl.Kosten[[#This Row],[Pnr.]]=GV$7,Tbl.Kosten[[#This Row],[Te financieren]],"")</f>
        <v/>
      </c>
      <c r="GW64" s="150" t="str">
        <f>IF(Tbl.Kosten[[#This Row],[Pnr.]]=GW$7,Tbl.Kosten[[#This Row],[Te financieren]],"")</f>
        <v/>
      </c>
      <c r="GX64" s="150" t="str">
        <f>IF(Tbl.Kosten[[#This Row],[Pnr.]]=GX$7,Tbl.Kosten[[#This Row],[Te financieren]],"")</f>
        <v/>
      </c>
      <c r="GY64" s="150" t="str">
        <f>IF(Tbl.Kosten[[#This Row],[Pnr.]]=GY$7,Tbl.Kosten[[#This Row],[Te financieren]],"")</f>
        <v/>
      </c>
      <c r="GZ64" s="150" t="str">
        <f>IF(Tbl.Kosten[[#This Row],[Pnr.]]=GZ$7,Tbl.Kosten[[#This Row],[Te financieren]],"")</f>
        <v/>
      </c>
      <c r="HA64" s="150" t="str">
        <f>IF(Tbl.Kosten[[#This Row],[Pnr.]]=HA$7,Tbl.Kosten[[#This Row],[Te financieren]],"")</f>
        <v/>
      </c>
      <c r="HB64" s="150" t="str">
        <f>IF(Tbl.Kosten[[#This Row],[Pnr.]]=HB$7,Tbl.Kosten[[#This Row],[Te financieren]],"")</f>
        <v/>
      </c>
      <c r="HC64" s="150" t="str">
        <f>IF(Tbl.Kosten[[#This Row],[Pnr.]]=HC$7,Tbl.Kosten[[#This Row],[Te financieren]],"")</f>
        <v/>
      </c>
      <c r="HD64" s="150" t="str">
        <f>IF(Tbl.Kosten[[#This Row],[Pnr.]]=HD$7,Tbl.Kosten[[#This Row],[Te financieren]],"")</f>
        <v/>
      </c>
      <c r="HE64" s="150" t="str">
        <f>IF(Tbl.Kosten[[#This Row],[Pnr.]]=HE$7,Tbl.Kosten[[#This Row],[Te financieren]],"")</f>
        <v/>
      </c>
      <c r="HF64" s="150" t="str">
        <f>IF(Tbl.Kosten[[#This Row],[Pnr.]]=HF$7,Tbl.Kosten[[#This Row],[Te financieren]],"")</f>
        <v/>
      </c>
      <c r="HG64" s="150" t="str">
        <f>IF(Tbl.Kosten[[#This Row],[Pnr.]]=HG$7,Tbl.Kosten[[#This Row],[Te financieren]],"")</f>
        <v/>
      </c>
      <c r="HH64" s="150" t="str">
        <f>IF(Tbl.Kosten[[#This Row],[Pnr.]]=HH$7,Tbl.Kosten[[#This Row],[Te financieren]],"")</f>
        <v/>
      </c>
      <c r="HI64" s="150" t="str">
        <f>IF(Tbl.Kosten[[#This Row],[Pnr.]]=HI$7,Tbl.Kosten[[#This Row],[Te financieren]],"")</f>
        <v/>
      </c>
      <c r="HJ64" s="150" t="str">
        <f>IF(Tbl.Kosten[[#This Row],[Pnr.]]=HJ$7,Tbl.Kosten[[#This Row],[Te financieren]],"")</f>
        <v/>
      </c>
      <c r="HK64" s="150" t="str">
        <f>IF(Tbl.Kosten[[#This Row],[Pnr.]]=HK$7,Tbl.Kosten[[#This Row],[Te financieren]],"")</f>
        <v/>
      </c>
      <c r="HL64" s="150" t="str">
        <f>IF(Tbl.Kosten[[#This Row],[Pnr.]]=HL$7,Tbl.Kosten[[#This Row],[Te financieren]],"")</f>
        <v/>
      </c>
      <c r="HM64" s="150" t="str">
        <f>IF(Tbl.Kosten[[#This Row],[Pnr.]]=HM$7,Tbl.Kosten[[#This Row],[Te financieren]],"")</f>
        <v/>
      </c>
      <c r="HN64" s="150" t="str">
        <f>IF(Tbl.Kosten[[#This Row],[Pnr.]]=HN$7,Tbl.Kosten[[#This Row],[Te financieren]],"")</f>
        <v/>
      </c>
      <c r="HO64" s="150" t="str">
        <f>IF(Tbl.Kosten[[#This Row],[Pnr.]]=HO$7,Tbl.Kosten[[#This Row],[Te financieren]],"")</f>
        <v/>
      </c>
      <c r="HP64" s="150" t="str">
        <f>IF(Tbl.Kosten[[#This Row],[Pnr.]]=HP$7,Tbl.Kosten[[#This Row],[Te financieren]],"")</f>
        <v/>
      </c>
      <c r="HQ64" s="150" t="str">
        <f>IF(Tbl.Kosten[[#This Row],[Pnr.]]=HQ$7,Tbl.Kosten[[#This Row],[Te financieren]],"")</f>
        <v/>
      </c>
      <c r="HR64" s="150" t="str">
        <f>IF(Tbl.Kosten[[#This Row],[Pnr.]]=HR$7,Tbl.Kosten[[#This Row],[Te financieren]],"")</f>
        <v/>
      </c>
      <c r="HS64" s="150" t="str">
        <f>IF(Tbl.Kosten[[#This Row],[Pnr.]]=HS$7,Tbl.Kosten[[#This Row],[Te financieren]],"")</f>
        <v/>
      </c>
      <c r="HT64" s="150" t="str">
        <f>IF(Tbl.Kosten[[#This Row],[Pnr.]]=HT$7,Tbl.Kosten[[#This Row],[Te financieren]],"")</f>
        <v/>
      </c>
      <c r="HU64" s="150" t="str">
        <f>IF(Tbl.Kosten[[#This Row],[Pnr.]]=HU$7,Tbl.Kosten[[#This Row],[Te financieren]],"")</f>
        <v/>
      </c>
      <c r="HV64" s="150" t="str">
        <f>IF(Tbl.Kosten[[#This Row],[Pnr.]]=HV$7,Tbl.Kosten[[#This Row],[Te financieren]],"")</f>
        <v/>
      </c>
      <c r="HW64" s="150" t="str">
        <f>IF(Tbl.Kosten[[#This Row],[Pnr.]]=HW$7,Tbl.Kosten[[#This Row],[Te financieren]],"")</f>
        <v/>
      </c>
    </row>
    <row r="65" spans="2:231" x14ac:dyDescent="0.3">
      <c r="B65" s="134"/>
      <c r="C65" s="137"/>
      <c r="D65" s="136"/>
      <c r="E65" s="261"/>
      <c r="F65" s="135"/>
      <c r="G65" s="11" t="str">
        <f>IF(Tbl.Kosten[[#This Row],[Medewerker e/o 
functie]]&lt;&gt;"",_xlfn.XLOOKUP(Tbl.Kosten[[#This Row],[Medewerker e/o 
functie]],Tbl.Uurtarief[Medewerker en/of functie],Tbl.Uurtarief[Uurtarief],"",0,1),"")</f>
        <v/>
      </c>
      <c r="H65" s="121">
        <f>IFERROR(Tbl.Kosten[[#This Row],[Uren]]*Tbl.Kosten[[#This Row],[Uurtarief]],0)</f>
        <v>0</v>
      </c>
      <c r="I65" s="119" t="str">
        <f>IF(Tbl.Kosten[[#This Row],[Subtotaal uren]]&lt;&gt;0,_xlfn.XLOOKUP(Tbl.Kosten[[#This Row],[Medewerker e/o 
functie]],Tbl.Uurtarief[Medewerker en/of functie],Tbl.Uurtarief[Kostensoort arbeid],"",0,1),"")</f>
        <v/>
      </c>
      <c r="J65" s="137"/>
      <c r="K65" s="135"/>
      <c r="L65" s="139" t="str">
        <f>IF(Tbl.Kosten[[#This Row],[Activum]]&lt;&gt;"",_xlfn.XLOOKUP(Tbl.Kosten[[#This Row],[Activum]],Tbl.Afschrijvingskosten[Activum],Tbl.Afschrijvingskosten[Tarief per afschrijvings-eenheid],"",0,1),"")</f>
        <v/>
      </c>
      <c r="M65" s="122">
        <f>IFERROR(Tbl.Kosten[[#This Row],[Een-
heden]]*Tbl.Kosten[[#This Row],[Afschrijvings-
tarief]],0)</f>
        <v>0</v>
      </c>
      <c r="N65" s="122" t="str">
        <f>IF(Tbl.Kosten[[#This Row],[Subtotaal afschrijving]]&lt;&gt;0,Lijsten!$A$7,"")</f>
        <v/>
      </c>
      <c r="O65" s="140"/>
      <c r="P65" s="135"/>
      <c r="Q65" s="138"/>
      <c r="R65" s="122">
        <f>IFERROR(Tbl.Kosten[[#This Row],[Aantal]]*Tbl.Kosten[[#This Row],[Tarief]],0)</f>
        <v>0</v>
      </c>
      <c r="S65" s="8">
        <f>IFERROR(Tbl.Kosten[[#This Row],[Subtotaal overige kosten]]+Tbl.Kosten[[#This Row],[Subtotaal uren]]+Tbl.Kosten[[#This Row],[Subtotaal afschrijving]],0)</f>
        <v>0</v>
      </c>
      <c r="T65" s="8">
        <f>IFERROR(Tbl.Kosten[[#This Row],[Totaal kosten]]*Tbl.Kosten[[#This Row],[Subsidie%]],0)</f>
        <v>0</v>
      </c>
      <c r="U65" s="4" t="str" cm="1">
        <f t="array" ref="U65">IFERROR(_xlfn.IFS(Tbl.Kosten[[#This Row],[Subtotaal uren]]&lt;&gt;0,Tbl.Kosten[[#This Row],[Kostensoort arbeid]],Tbl.Kosten[[#This Row],[Subtotaal afschrijving]]&lt;&gt;0,Tbl.Kosten[[#This Row],[Kostensoort afschrijving]],Tbl.Kosten[[#This Row],[Subtotaal overige kosten]]&lt;&gt;0,Tbl.Kosten[[#This Row],[Kostensoort overig]]),"")</f>
        <v/>
      </c>
      <c r="V65" s="4" t="str">
        <f>IFERROR(_xlfn.XLOOKUP(Tbl.Kosten[[#This Row],[Activiteitencode]],Tbl.Activiteiten[Activiteitcode],Tbl.Activiteiten[Werkpakketcode],"",0,1),"")</f>
        <v/>
      </c>
      <c r="W65" s="4" t="str">
        <f>IFERROR(_xlfn.XLOOKUP(Tbl.Kosten[[#This Row],[Werkpakketcode]],Tbl.Werkpakketten[Werkpakketcode],Tbl.Werkpakketten[Subsidiabele activiteit],"",0,1),"")</f>
        <v/>
      </c>
      <c r="X65" s="12">
        <f>IFERROR(_xlfn.XLOOKUP(Tbl.Kosten[[#This Row],[Sanr.]],Tbl.Subsidiehoogte[SAnr.],Tbl.Subsidiehoogte[Sub. Percentage],0,0,1),0)</f>
        <v>0</v>
      </c>
      <c r="Y65" s="144" t="str">
        <f>IFERROR(_xlfn.XLOOKUP(Tbl.Kosten[[#This Row],[Partnercode]],Tbl.Projectpartners[Partnercode],Tbl.Projectpartners[PNr.],"",0,1),"")</f>
        <v>P1</v>
      </c>
      <c r="Z65" s="148">
        <f>IF(Tbl.Kosten[[#This Row],[Pnr.]]=Z$7,Tbl.Kosten[[#This Row],[Totaal kosten]],"")</f>
        <v>0</v>
      </c>
      <c r="AA65" s="148" t="str">
        <f>IF(Tbl.Kosten[[#This Row],[Pnr.]]=AA$7,Tbl.Kosten[[#This Row],[Totaal kosten]],"")</f>
        <v/>
      </c>
      <c r="AB65" s="148" t="str">
        <f>IF(Tbl.Kosten[[#This Row],[Pnr.]]=AB$7,Tbl.Kosten[[#This Row],[Totaal kosten]],"")</f>
        <v/>
      </c>
      <c r="AC65" s="148" t="str">
        <f>IF(Tbl.Kosten[[#This Row],[Pnr.]]=AC$7,Tbl.Kosten[[#This Row],[Totaal kosten]],"")</f>
        <v/>
      </c>
      <c r="AD65" s="148" t="str">
        <f>IF(Tbl.Kosten[[#This Row],[Pnr.]]=AD$7,Tbl.Kosten[[#This Row],[Totaal kosten]],"")</f>
        <v/>
      </c>
      <c r="AE65" s="148" t="str">
        <f>IF(Tbl.Kosten[[#This Row],[Pnr.]]=AE$7,Tbl.Kosten[[#This Row],[Totaal kosten]],"")</f>
        <v/>
      </c>
      <c r="AF65" s="148" t="str">
        <f>IF(Tbl.Kosten[[#This Row],[Pnr.]]=AF$7,Tbl.Kosten[[#This Row],[Totaal kosten]],"")</f>
        <v/>
      </c>
      <c r="AG65" s="148" t="str">
        <f>IF(Tbl.Kosten[[#This Row],[Pnr.]]=AG$7,Tbl.Kosten[[#This Row],[Totaal kosten]],"")</f>
        <v/>
      </c>
      <c r="AH65" s="148" t="str">
        <f>IF(Tbl.Kosten[[#This Row],[Pnr.]]=AH$7,Tbl.Kosten[[#This Row],[Totaal kosten]],"")</f>
        <v/>
      </c>
      <c r="AI65" s="148" t="str">
        <f>IF(Tbl.Kosten[[#This Row],[Pnr.]]=AI$7,Tbl.Kosten[[#This Row],[Totaal kosten]],"")</f>
        <v/>
      </c>
      <c r="AJ65" s="148" t="str">
        <f>IF(Tbl.Kosten[[#This Row],[Pnr.]]=AJ$7,Tbl.Kosten[[#This Row],[Totaal kosten]],"")</f>
        <v/>
      </c>
      <c r="AK65" s="148" t="str">
        <f>IF(Tbl.Kosten[[#This Row],[Pnr.]]=AK$7,Tbl.Kosten[[#This Row],[Totaal kosten]],"")</f>
        <v/>
      </c>
      <c r="AL65" s="148" t="str">
        <f>IF(Tbl.Kosten[[#This Row],[Pnr.]]=AL$7,Tbl.Kosten[[#This Row],[Totaal kosten]],"")</f>
        <v/>
      </c>
      <c r="AM65" s="148" t="str">
        <f>IF(Tbl.Kosten[[#This Row],[Pnr.]]=AM$7,Tbl.Kosten[[#This Row],[Totaal kosten]],"")</f>
        <v/>
      </c>
      <c r="AN65" s="148" t="str">
        <f>IF(Tbl.Kosten[[#This Row],[Pnr.]]=AN$7,Tbl.Kosten[[#This Row],[Totaal kosten]],"")</f>
        <v/>
      </c>
      <c r="AO65" s="148" t="str">
        <f>IF(Tbl.Kosten[[#This Row],[Pnr.]]=AO$7,Tbl.Kosten[[#This Row],[Totaal kosten]],"")</f>
        <v/>
      </c>
      <c r="AP65" s="148" t="str">
        <f>IF(Tbl.Kosten[[#This Row],[Pnr.]]=AP$7,Tbl.Kosten[[#This Row],[Totaal kosten]],"")</f>
        <v/>
      </c>
      <c r="AQ65" s="148" t="str">
        <f>IF(Tbl.Kosten[[#This Row],[Pnr.]]=AQ$7,Tbl.Kosten[[#This Row],[Totaal kosten]],"")</f>
        <v/>
      </c>
      <c r="AR65" s="148" t="str">
        <f>IF(Tbl.Kosten[[#This Row],[Pnr.]]=AR$7,Tbl.Kosten[[#This Row],[Totaal kosten]],"")</f>
        <v/>
      </c>
      <c r="AS65" s="148" t="str">
        <f>IF(Tbl.Kosten[[#This Row],[Pnr.]]=AS$7,Tbl.Kosten[[#This Row],[Totaal kosten]],"")</f>
        <v/>
      </c>
      <c r="AT65" s="148" t="str">
        <f>IF(Tbl.Kosten[[#This Row],[Pnr.]]=AT$7,Tbl.Kosten[[#This Row],[Totaal kosten]],"")</f>
        <v/>
      </c>
      <c r="AU65" s="148" t="str">
        <f>IF(Tbl.Kosten[[#This Row],[Pnr.]]=AU$7,Tbl.Kosten[[#This Row],[Totaal kosten]],"")</f>
        <v/>
      </c>
      <c r="AV65" s="148" t="str">
        <f>IF(Tbl.Kosten[[#This Row],[Pnr.]]=AV$7,Tbl.Kosten[[#This Row],[Totaal kosten]],"")</f>
        <v/>
      </c>
      <c r="AW65" s="148" t="str">
        <f>IF(Tbl.Kosten[[#This Row],[Pnr.]]=AW$7,Tbl.Kosten[[#This Row],[Totaal kosten]],"")</f>
        <v/>
      </c>
      <c r="AX65" s="148" t="str">
        <f>IF(Tbl.Kosten[[#This Row],[Pnr.]]=AX$7,Tbl.Kosten[[#This Row],[Totaal kosten]],"")</f>
        <v/>
      </c>
      <c r="AY65" s="148" t="str">
        <f>IF(Tbl.Kosten[[#This Row],[Pnr.]]=AY$7,Tbl.Kosten[[#This Row],[Totaal kosten]],"")</f>
        <v/>
      </c>
      <c r="AZ65" s="148" t="str">
        <f>IF(Tbl.Kosten[[#This Row],[Pnr.]]=AZ$7,Tbl.Kosten[[#This Row],[Totaal kosten]],"")</f>
        <v/>
      </c>
      <c r="BA65" s="148" t="str">
        <f>IF(Tbl.Kosten[[#This Row],[Pnr.]]=BA$7,Tbl.Kosten[[#This Row],[Totaal kosten]],"")</f>
        <v/>
      </c>
      <c r="BB65" s="148" t="str">
        <f>IF(Tbl.Kosten[[#This Row],[Pnr.]]=BB$7,Tbl.Kosten[[#This Row],[Totaal kosten]],"")</f>
        <v/>
      </c>
      <c r="BC65" s="148" t="str">
        <f>IF(Tbl.Kosten[[#This Row],[Pnr.]]=BC$7,Tbl.Kosten[[#This Row],[Totaal kosten]],"")</f>
        <v/>
      </c>
      <c r="BD65" s="148" t="str">
        <f>IF(Tbl.Kosten[[#This Row],[Pnr.]]=BD$7,Tbl.Kosten[[#This Row],[Totaal kosten]],"")</f>
        <v/>
      </c>
      <c r="BE65" s="148" t="str">
        <f>IF(Tbl.Kosten[[#This Row],[Pnr.]]=BE$7,Tbl.Kosten[[#This Row],[Totaal kosten]],"")</f>
        <v/>
      </c>
      <c r="BF65" s="148" t="str">
        <f>IF(Tbl.Kosten[[#This Row],[Pnr.]]=BF$7,Tbl.Kosten[[#This Row],[Totaal kosten]],"")</f>
        <v/>
      </c>
      <c r="BG65" s="148" t="str">
        <f>IF(Tbl.Kosten[[#This Row],[Pnr.]]=BG$7,Tbl.Kosten[[#This Row],[Totaal kosten]],"")</f>
        <v/>
      </c>
      <c r="BH65" s="148" t="str">
        <f>IF(Tbl.Kosten[[#This Row],[Pnr.]]=BH$7,Tbl.Kosten[[#This Row],[Totaal kosten]],"")</f>
        <v/>
      </c>
      <c r="BI65" s="148" t="str">
        <f>IF(Tbl.Kosten[[#This Row],[Pnr.]]=BI$7,Tbl.Kosten[[#This Row],[Totaal kosten]],"")</f>
        <v/>
      </c>
      <c r="BJ65" s="148" t="str">
        <f>IF(Tbl.Kosten[[#This Row],[Pnr.]]=BJ$7,Tbl.Kosten[[#This Row],[Totaal kosten]],"")</f>
        <v/>
      </c>
      <c r="BK65" s="148" t="str">
        <f>IF(Tbl.Kosten[[#This Row],[Pnr.]]=BK$7,Tbl.Kosten[[#This Row],[Totaal kosten]],"")</f>
        <v/>
      </c>
      <c r="BL65" s="148" t="str">
        <f>IF(Tbl.Kosten[[#This Row],[Pnr.]]=BL$7,Tbl.Kosten[[#This Row],[Totaal kosten]],"")</f>
        <v/>
      </c>
      <c r="BM65" s="148" t="str">
        <f>IF(Tbl.Kosten[[#This Row],[Pnr.]]=BM$7,Tbl.Kosten[[#This Row],[Totaal kosten]],"")</f>
        <v/>
      </c>
      <c r="BN65" s="148" t="str">
        <f>IF(Tbl.Kosten[[#This Row],[Pnr.]]=BN$7,Tbl.Kosten[[#This Row],[Totaal kosten]],"")</f>
        <v/>
      </c>
      <c r="BO65" s="148" t="str">
        <f>IF(Tbl.Kosten[[#This Row],[Pnr.]]=BO$7,Tbl.Kosten[[#This Row],[Totaal kosten]],"")</f>
        <v/>
      </c>
      <c r="BP65" s="148" t="str">
        <f>IF(Tbl.Kosten[[#This Row],[Pnr.]]=BP$7,Tbl.Kosten[[#This Row],[Totaal kosten]],"")</f>
        <v/>
      </c>
      <c r="BQ65" s="148" t="str">
        <f>IF(Tbl.Kosten[[#This Row],[Pnr.]]=BQ$7,Tbl.Kosten[[#This Row],[Totaal kosten]],"")</f>
        <v/>
      </c>
      <c r="BR65" s="148" t="str">
        <f>IF(Tbl.Kosten[[#This Row],[Pnr.]]=BR$7,Tbl.Kosten[[#This Row],[Totaal kosten]],"")</f>
        <v/>
      </c>
      <c r="BS65" s="148" t="str">
        <f>IF(Tbl.Kosten[[#This Row],[Pnr.]]=BS$7,Tbl.Kosten[[#This Row],[Totaal kosten]],"")</f>
        <v/>
      </c>
      <c r="BT65" s="148" t="str">
        <f>IF(Tbl.Kosten[[#This Row],[Pnr.]]=BT$7,Tbl.Kosten[[#This Row],[Totaal kosten]],"")</f>
        <v/>
      </c>
      <c r="BU65" s="148" t="str">
        <f>IF(Tbl.Kosten[[#This Row],[Pnr.]]=BU$7,Tbl.Kosten[[#This Row],[Totaal kosten]],"")</f>
        <v/>
      </c>
      <c r="BV65" s="148" t="str">
        <f>IF(Tbl.Kosten[[#This Row],[Pnr.]]=BV$7,Tbl.Kosten[[#This Row],[Totaal kosten]],"")</f>
        <v/>
      </c>
      <c r="BW65" s="148" t="str">
        <f>IF(Tbl.Kosten[[#This Row],[Pnr.]]=BW$7,Tbl.Kosten[[#This Row],[Totaal kosten]],"")</f>
        <v/>
      </c>
      <c r="BX65" s="148" t="str">
        <f>IFERROR(_xlfn.XLOOKUP(Tbl.Kosten[[#This Row],[Werkpakketcode]],Tbl.Werkpakketten[Werkpakketcode],Tbl.Werkpakketten[WPnr.],"",0,1),"")</f>
        <v/>
      </c>
      <c r="BY65" s="148" t="str">
        <f>IF(Tbl.Kosten[[#This Row],[WPnr.]]=BY$7,Tbl.Kosten[[#This Row],[Totaal kosten]],"")</f>
        <v/>
      </c>
      <c r="BZ65" s="148" t="str">
        <f>IF(Tbl.Kosten[[#This Row],[WPnr.]]=BZ$7,Tbl.Kosten[[#This Row],[Totaal kosten]],"")</f>
        <v/>
      </c>
      <c r="CA65" s="148" t="str">
        <f>IF(Tbl.Kosten[[#This Row],[WPnr.]]=CA$7,Tbl.Kosten[[#This Row],[Totaal kosten]],"")</f>
        <v/>
      </c>
      <c r="CB65" s="148" t="str">
        <f>IF(Tbl.Kosten[[#This Row],[WPnr.]]=CB$7,Tbl.Kosten[[#This Row],[Totaal kosten]],"")</f>
        <v/>
      </c>
      <c r="CC65" s="148" t="str">
        <f>IF(Tbl.Kosten[[#This Row],[WPnr.]]=CC$7,Tbl.Kosten[[#This Row],[Totaal kosten]],"")</f>
        <v/>
      </c>
      <c r="CD65" s="148" t="str">
        <f>IF(Tbl.Kosten[[#This Row],[WPnr.]]=CD$7,Tbl.Kosten[[#This Row],[Totaal kosten]],"")</f>
        <v/>
      </c>
      <c r="CE65" s="148" t="str">
        <f>IF(Tbl.Kosten[[#This Row],[WPnr.]]=CE$7,Tbl.Kosten[[#This Row],[Totaal kosten]],"")</f>
        <v/>
      </c>
      <c r="CF65" s="148" t="str">
        <f>IF(Tbl.Kosten[[#This Row],[WPnr.]]=CF$7,Tbl.Kosten[[#This Row],[Totaal kosten]],"")</f>
        <v/>
      </c>
      <c r="CG65" s="148" t="str">
        <f>IF(Tbl.Kosten[[#This Row],[WPnr.]]=CG$7,Tbl.Kosten[[#This Row],[Totaal kosten]],"")</f>
        <v/>
      </c>
      <c r="CH65" s="148" t="str">
        <f>IF(Tbl.Kosten[[#This Row],[WPnr.]]=CH$7,Tbl.Kosten[[#This Row],[Totaal kosten]],"")</f>
        <v/>
      </c>
      <c r="CI65" s="148" t="str">
        <f>IF(Tbl.Kosten[[#This Row],[WPnr.]]=CI$7,Tbl.Kosten[[#This Row],[Totaal kosten]],"")</f>
        <v/>
      </c>
      <c r="CJ65" s="148" t="str">
        <f>IF(Tbl.Kosten[[#This Row],[WPnr.]]=CJ$7,Tbl.Kosten[[#This Row],[Totaal kosten]],"")</f>
        <v/>
      </c>
      <c r="CK65" s="148" t="str">
        <f>IF(Tbl.Kosten[[#This Row],[WPnr.]]=CK$7,Tbl.Kosten[[#This Row],[Totaal kosten]],"")</f>
        <v/>
      </c>
      <c r="CL65" s="148" t="str">
        <f>IF(Tbl.Kosten[[#This Row],[WPnr.]]=CL$7,Tbl.Kosten[[#This Row],[Totaal kosten]],"")</f>
        <v/>
      </c>
      <c r="CM65" s="148" t="str">
        <f>IF(Tbl.Kosten[[#This Row],[WPnr.]]=CM$7,Tbl.Kosten[[#This Row],[Totaal kosten]],"")</f>
        <v/>
      </c>
      <c r="CN65" s="148" t="str">
        <f>IF(Tbl.Kosten[[#This Row],[WPnr.]]=CN$7,Tbl.Kosten[[#This Row],[Totaal kosten]],"")</f>
        <v/>
      </c>
      <c r="CO65" s="148" t="str">
        <f>IF(Tbl.Kosten[[#This Row],[WPnr.]]=CO$7,Tbl.Kosten[[#This Row],[Totaal kosten]],"")</f>
        <v/>
      </c>
      <c r="CP65" s="148" t="str">
        <f>IF(Tbl.Kosten[[#This Row],[WPnr.]]=CP$7,Tbl.Kosten[[#This Row],[Totaal kosten]],"")</f>
        <v/>
      </c>
      <c r="CQ65" s="148" t="str">
        <f>IF(Tbl.Kosten[[#This Row],[WPnr.]]=CQ$7,Tbl.Kosten[[#This Row],[Totaal kosten]],"")</f>
        <v/>
      </c>
      <c r="CR65" s="148" t="str">
        <f>IF(Tbl.Kosten[[#This Row],[WPnr.]]=CR$7,Tbl.Kosten[[#This Row],[Totaal kosten]],"")</f>
        <v/>
      </c>
      <c r="CS65" s="148" t="str">
        <f>IF(Tbl.Kosten[[#This Row],[WPnr.]]=CS$7,Tbl.Kosten[[#This Row],[Totaal kosten]],"")</f>
        <v/>
      </c>
      <c r="CT65" s="148" t="str">
        <f>IF(Tbl.Kosten[[#This Row],[WPnr.]]=CT$7,Tbl.Kosten[[#This Row],[Totaal kosten]],"")</f>
        <v/>
      </c>
      <c r="CU65" s="148" t="str">
        <f>IF(Tbl.Kosten[[#This Row],[WPnr.]]=CU$7,Tbl.Kosten[[#This Row],[Totaal kosten]],"")</f>
        <v/>
      </c>
      <c r="CV65" s="148" t="str">
        <f>IF(Tbl.Kosten[[#This Row],[WPnr.]]=CV$7,Tbl.Kosten[[#This Row],[Totaal kosten]],"")</f>
        <v/>
      </c>
      <c r="CW65" s="148" t="str">
        <f>IF(Tbl.Kosten[[#This Row],[WPnr.]]=CW$7,Tbl.Kosten[[#This Row],[Totaal kosten]],"")</f>
        <v/>
      </c>
      <c r="CX65" s="148" t="str">
        <f>IF(Tbl.Kosten[[#This Row],[WPnr.]]=CX$7,Tbl.Kosten[[#This Row],[Totaal kosten]],"")</f>
        <v/>
      </c>
      <c r="CY65" s="148" t="str">
        <f>IF(Tbl.Kosten[[#This Row],[WPnr.]]=CY$7,Tbl.Kosten[[#This Row],[Totaal kosten]],"")</f>
        <v/>
      </c>
      <c r="CZ65" s="148" t="str">
        <f>IF(Tbl.Kosten[[#This Row],[WPnr.]]=CZ$7,Tbl.Kosten[[#This Row],[Totaal kosten]],"")</f>
        <v/>
      </c>
      <c r="DA65" s="148" t="str">
        <f>IF(Tbl.Kosten[[#This Row],[WPnr.]]=DA$7,Tbl.Kosten[[#This Row],[Totaal kosten]],"")</f>
        <v/>
      </c>
      <c r="DB65" s="148" t="str">
        <f>IF(Tbl.Kosten[[#This Row],[WPnr.]]=DB$7,Tbl.Kosten[[#This Row],[Totaal kosten]],"")</f>
        <v/>
      </c>
      <c r="DC65" s="148" t="str">
        <f>IF(Tbl.Kosten[[#This Row],[WPnr.]]=DC$7,Tbl.Kosten[[#This Row],[Totaal kosten]],"")</f>
        <v/>
      </c>
      <c r="DD65" s="148" t="str">
        <f>IF(Tbl.Kosten[[#This Row],[WPnr.]]=DD$7,Tbl.Kosten[[#This Row],[Totaal kosten]],"")</f>
        <v/>
      </c>
      <c r="DE65" s="148" t="str">
        <f>IF(Tbl.Kosten[[#This Row],[WPnr.]]=DE$7,Tbl.Kosten[[#This Row],[Totaal kosten]],"")</f>
        <v/>
      </c>
      <c r="DF65" s="148" t="str">
        <f>IF(Tbl.Kosten[[#This Row],[WPnr.]]=DF$7,Tbl.Kosten[[#This Row],[Totaal kosten]],"")</f>
        <v/>
      </c>
      <c r="DG65" s="148" t="str">
        <f>IF(Tbl.Kosten[[#This Row],[WPnr.]]=DG$7,Tbl.Kosten[[#This Row],[Totaal kosten]],"")</f>
        <v/>
      </c>
      <c r="DH65" s="148" t="str">
        <f>IF(Tbl.Kosten[[#This Row],[WPnr.]]=DH$7,Tbl.Kosten[[#This Row],[Totaal kosten]],"")</f>
        <v/>
      </c>
      <c r="DI65" s="148" t="str">
        <f>IF(Tbl.Kosten[[#This Row],[WPnr.]]=DI$7,Tbl.Kosten[[#This Row],[Totaal kosten]],"")</f>
        <v/>
      </c>
      <c r="DJ65" s="148" t="str">
        <f>IF(Tbl.Kosten[[#This Row],[WPnr.]]=DJ$7,Tbl.Kosten[[#This Row],[Totaal kosten]],"")</f>
        <v/>
      </c>
      <c r="DK65" s="148" t="str">
        <f>IF(Tbl.Kosten[[#This Row],[WPnr.]]=DK$7,Tbl.Kosten[[#This Row],[Totaal kosten]],"")</f>
        <v/>
      </c>
      <c r="DL65" s="148" t="str">
        <f>IF(Tbl.Kosten[[#This Row],[WPnr.]]=DL$7,Tbl.Kosten[[#This Row],[Totaal kosten]],"")</f>
        <v/>
      </c>
      <c r="DM65" s="148" t="str">
        <f>IF(Tbl.Kosten[[#This Row],[WPnr.]]=DM$7,Tbl.Kosten[[#This Row],[Totaal kosten]],"")</f>
        <v/>
      </c>
      <c r="DN65" s="148" t="str">
        <f>IF(Tbl.Kosten[[#This Row],[WPnr.]]=DN$7,Tbl.Kosten[[#This Row],[Totaal kosten]],"")</f>
        <v/>
      </c>
      <c r="DO65" s="148" t="str">
        <f>IF(Tbl.Kosten[[#This Row],[WPnr.]]=DO$7,Tbl.Kosten[[#This Row],[Totaal kosten]],"")</f>
        <v/>
      </c>
      <c r="DP65" s="148" t="str">
        <f>IF(Tbl.Kosten[[#This Row],[WPnr.]]=DP$7,Tbl.Kosten[[#This Row],[Totaal kosten]],"")</f>
        <v/>
      </c>
      <c r="DQ65" s="148" t="str">
        <f>IF(Tbl.Kosten[[#This Row],[WPnr.]]=DQ$7,Tbl.Kosten[[#This Row],[Totaal kosten]],"")</f>
        <v/>
      </c>
      <c r="DR65" s="148" t="str">
        <f>IF(Tbl.Kosten[[#This Row],[WPnr.]]=DR$7,Tbl.Kosten[[#This Row],[Totaal kosten]],"")</f>
        <v/>
      </c>
      <c r="DS65" s="148" t="str">
        <f>IF(Tbl.Kosten[[#This Row],[WPnr.]]=DS$7,Tbl.Kosten[[#This Row],[Totaal kosten]],"")</f>
        <v/>
      </c>
      <c r="DT65" s="148" t="str">
        <f>IF(Tbl.Kosten[[#This Row],[WPnr.]]=DT$7,Tbl.Kosten[[#This Row],[Totaal kosten]],"")</f>
        <v/>
      </c>
      <c r="DU65" s="148" t="str">
        <f>IF(Tbl.Kosten[[#This Row],[WPnr.]]=DU$7,Tbl.Kosten[[#This Row],[Totaal kosten]],"")</f>
        <v/>
      </c>
      <c r="DV65" s="148" t="str">
        <f>IF(Tbl.Kosten[[#This Row],[WPnr.]]=DV$7,Tbl.Kosten[[#This Row],[Totaal kosten]],"")</f>
        <v/>
      </c>
      <c r="DW65" s="150" t="str">
        <f>IFERROR(_xlfn.XLOOKUP(Tbl.Kosten[[#This Row],[Kostensoort]],Tbl.Kostensoorten[Kostensoorten],Tbl.Kostensoorten[KSnr.],"",0,1),"")</f>
        <v/>
      </c>
      <c r="DX65" s="150" t="str">
        <f>IF(Tbl.Kosten[[#This Row],[KSnr.]]=DX$7,Tbl.Kosten[[#This Row],[Totaal kosten]],"")</f>
        <v/>
      </c>
      <c r="DY65" s="150" t="str">
        <f>IF(Tbl.Kosten[[#This Row],[KSnr.]]=DY$7,Tbl.Kosten[[#This Row],[Totaal kosten]],"")</f>
        <v/>
      </c>
      <c r="DZ65" s="150" t="str">
        <f>IF(Tbl.Kosten[[#This Row],[KSnr.]]=DZ$7,Tbl.Kosten[[#This Row],[Totaal kosten]],"")</f>
        <v/>
      </c>
      <c r="EA65" s="150" t="str">
        <f>IF(Tbl.Kosten[[#This Row],[KSnr.]]=EA$7,Tbl.Kosten[[#This Row],[Totaal kosten]],"")</f>
        <v/>
      </c>
      <c r="EB65" s="150" t="str">
        <f>IF(Tbl.Kosten[[#This Row],[KSnr.]]=EB$7,Tbl.Kosten[[#This Row],[Totaal kosten]],"")</f>
        <v/>
      </c>
      <c r="EC65" s="150" t="str">
        <f>IF(Tbl.Kosten[[#This Row],[KSnr.]]=EC$7,Tbl.Kosten[[#This Row],[Totaal kosten]],"")</f>
        <v/>
      </c>
      <c r="ED65" s="150" t="str">
        <f>IF(Tbl.Kosten[[#This Row],[KSnr.]]=ED$7,Tbl.Kosten[[#This Row],[Totaal kosten]],"")</f>
        <v/>
      </c>
      <c r="EE65" s="150" t="str">
        <f>IF(Tbl.Kosten[[#This Row],[KSnr.]]=EE$7,Tbl.Kosten[[#This Row],[Totaal kosten]],"")</f>
        <v/>
      </c>
      <c r="EF65" s="150" t="str">
        <f>IF(Tbl.Kosten[[#This Row],[KSnr.]]=EF$7,Tbl.Kosten[[#This Row],[Totaal kosten]],"")</f>
        <v/>
      </c>
      <c r="EG65" s="150" t="str">
        <f>IF(Tbl.Kosten[[#This Row],[KSnr.]]=EG$7,Tbl.Kosten[[#This Row],[Totaal kosten]],"")</f>
        <v/>
      </c>
      <c r="EH65" s="150" t="str">
        <f>IF(Tbl.Kosten[[#This Row],[KSnr.]]=EH$7,Tbl.Kosten[[#This Row],[Totaal kosten]],"")</f>
        <v/>
      </c>
      <c r="EI65" s="150" t="str">
        <f>IF(Tbl.Kosten[[#This Row],[KSnr.]]=EI$7,Tbl.Kosten[[#This Row],[Totaal kosten]],"")</f>
        <v/>
      </c>
      <c r="EJ65" s="150" t="str">
        <f>IF(Tbl.Kosten[[#This Row],[KSnr.]]=EJ$7,Tbl.Kosten[[#This Row],[Totaal kosten]],"")</f>
        <v/>
      </c>
      <c r="EK65" s="150" t="str">
        <f>IF(Tbl.Kosten[[#This Row],[KSnr.]]=EK$7,Tbl.Kosten[[#This Row],[Totaal kosten]],"")</f>
        <v/>
      </c>
      <c r="EL65" s="150" t="str">
        <f>IF(Tbl.Kosten[[#This Row],[KSnr.]]=EL$7,Tbl.Kosten[[#This Row],[Totaal kosten]],"")</f>
        <v/>
      </c>
      <c r="EM65" s="150" t="str">
        <f>IF(Tbl.Kosten[[#This Row],[KSnr.]]=EM$7,Tbl.Kosten[[#This Row],[Totaal kosten]],"")</f>
        <v/>
      </c>
      <c r="EN65" s="150" t="str">
        <f>IF(Tbl.Kosten[[#This Row],[KSnr.]]=EN$7,Tbl.Kosten[[#This Row],[Totaal kosten]],"")</f>
        <v/>
      </c>
      <c r="EO65" s="150" t="str">
        <f>IF(Tbl.Kosten[[#This Row],[KSnr.]]=EO$7,Tbl.Kosten[[#This Row],[Totaal kosten]],"")</f>
        <v/>
      </c>
      <c r="EP65" s="150" t="str">
        <f>IF(Tbl.Kosten[[#This Row],[KSnr.]]=EP$7,Tbl.Kosten[[#This Row],[Totaal kosten]],"")</f>
        <v/>
      </c>
      <c r="EQ65" s="150" t="str">
        <f>IF(Tbl.Kosten[[#This Row],[KSnr.]]=EQ$7,Tbl.Kosten[[#This Row],[Totaal kosten]],"")</f>
        <v/>
      </c>
      <c r="ER65" s="144" t="str">
        <f>IFERROR(_xlfn.XLOOKUP(Tbl.Kosten[[#This Row],[Subsidieactiviteit]],Tbl.Subsidiehoogte[Subsidieactiviteit],Tbl.Subsidiehoogte[SAnr.],"",0,1),"")</f>
        <v/>
      </c>
      <c r="ES65" s="150" t="str">
        <f>IF(Tbl.Kosten[[#This Row],[Sanr.]]=ES$7,Tbl.Kosten[[#This Row],[Totaal kosten]],"")</f>
        <v/>
      </c>
      <c r="ET65" s="150" t="str">
        <f>IF(Tbl.Kosten[[#This Row],[Sanr.]]=ET$7,Tbl.Kosten[[#This Row],[Totaal kosten]],"")</f>
        <v/>
      </c>
      <c r="EU65" s="150" t="str">
        <f>IF(Tbl.Kosten[[#This Row],[Sanr.]]=EU$7,Tbl.Kosten[[#This Row],[Totaal kosten]],"")</f>
        <v/>
      </c>
      <c r="EV65" s="150" t="str">
        <f>IF(Tbl.Kosten[[#This Row],[Sanr.]]=EV$7,Tbl.Kosten[[#This Row],[Totaal kosten]],"")</f>
        <v/>
      </c>
      <c r="EW65" s="150" t="str">
        <f>IF(Tbl.Kosten[[#This Row],[Sanr.]]=EW$7,Tbl.Kosten[[#This Row],[Totaal kosten]],"")</f>
        <v/>
      </c>
      <c r="EX65" s="150" t="str">
        <f>IF(Tbl.Kosten[[#This Row],[Sanr.]]=EX$7,Tbl.Kosten[[#This Row],[Totaal kosten]],"")</f>
        <v/>
      </c>
      <c r="EY65" s="150" t="str">
        <f>IF(Tbl.Kosten[[#This Row],[Sanr.]]=EY$7,Tbl.Kosten[[#This Row],[Totaal kosten]],"")</f>
        <v/>
      </c>
      <c r="EZ65" s="150" t="str">
        <f>IF(Tbl.Kosten[[#This Row],[Sanr.]]=EZ$7,Tbl.Kosten[[#This Row],[Totaal kosten]],"")</f>
        <v/>
      </c>
      <c r="FA65" s="150" t="str">
        <f>IF(Tbl.Kosten[[#This Row],[Sanr.]]=FA$7,Tbl.Kosten[[#This Row],[Totaal kosten]],"")</f>
        <v/>
      </c>
      <c r="FB65" s="150" t="str">
        <f>IF(Tbl.Kosten[[#This Row],[Sanr.]]=FB$7,Tbl.Kosten[[#This Row],[Totaal kosten]],"")</f>
        <v/>
      </c>
      <c r="FC65" s="150" t="str">
        <f>IF(Tbl.Kosten[[#This Row],[Sanr.]]=FC$7,Tbl.Kosten[[#This Row],[Totaal kosten]],"")</f>
        <v/>
      </c>
      <c r="FD65" s="150" t="str">
        <f>IF(Tbl.Kosten[[#This Row],[Sanr.]]=FD$7,Tbl.Kosten[[#This Row],[Totaal kosten]],"")</f>
        <v/>
      </c>
      <c r="FE65" s="150" t="str">
        <f>IF(Tbl.Kosten[[#This Row],[Sanr.]]=FE$7,Tbl.Kosten[[#This Row],[Totaal kosten]],"")</f>
        <v/>
      </c>
      <c r="FF65" s="150" t="str">
        <f>IF(Tbl.Kosten[[#This Row],[Sanr.]]=FF$7,Tbl.Kosten[[#This Row],[Totaal kosten]],"")</f>
        <v/>
      </c>
      <c r="FG65" s="150" t="str">
        <f>IF(Tbl.Kosten[[#This Row],[Sanr.]]=FG$7,Tbl.Kosten[[#This Row],[Totaal kosten]],"")</f>
        <v/>
      </c>
      <c r="FH65" s="150" t="str">
        <f>IF(Tbl.Kosten[[#This Row],[Sanr.]]=FH$7,Tbl.Kosten[[#This Row],[Totaal kosten]],"")</f>
        <v/>
      </c>
      <c r="FI65" s="150" t="str">
        <f>IF(Tbl.Kosten[[#This Row],[Sanr.]]=FI$7,Tbl.Kosten[[#This Row],[Totaal kosten]],"")</f>
        <v/>
      </c>
      <c r="FJ65" s="150" t="str">
        <f>IF(Tbl.Kosten[[#This Row],[Sanr.]]=FJ$7,Tbl.Kosten[[#This Row],[Totaal kosten]],"")</f>
        <v/>
      </c>
      <c r="FK65" s="150" t="str">
        <f>IF(Tbl.Kosten[[#This Row],[Sanr.]]=FK$7,Tbl.Kosten[[#This Row],[Totaal kosten]],"")</f>
        <v/>
      </c>
      <c r="FL65" s="150" t="str">
        <f>IF(Tbl.Kosten[[#This Row],[Sanr.]]=FL$7,Tbl.Kosten[[#This Row],[Totaal kosten]],"")</f>
        <v/>
      </c>
      <c r="FM65" s="150" t="str">
        <f>IF(Tbl.Kosten[[#This Row],[Sanr.]]=FM$7,Tbl.Kosten[[#This Row],[Totaal kosten]],"")</f>
        <v/>
      </c>
      <c r="FN65" s="150" t="str">
        <f>IF(Tbl.Kosten[[#This Row],[Sanr.]]=FN$7,Tbl.Kosten[[#This Row],[Totaal kosten]],"")</f>
        <v/>
      </c>
      <c r="FO65" s="150" t="str">
        <f>IF(Tbl.Kosten[[#This Row],[Sanr.]]=FO$7,Tbl.Kosten[[#This Row],[Totaal kosten]],"")</f>
        <v/>
      </c>
      <c r="FP65" s="150" t="str">
        <f>IF(Tbl.Kosten[[#This Row],[Sanr.]]=FP$7,Tbl.Kosten[[#This Row],[Totaal kosten]],"")</f>
        <v/>
      </c>
      <c r="FQ65" s="150" t="str">
        <f>IF(Tbl.Kosten[[#This Row],[Sanr.]]=FQ$7,Tbl.Kosten[[#This Row],[Totaal kosten]],"")</f>
        <v/>
      </c>
      <c r="FR65" s="150" t="str">
        <f>IF(Tbl.Kosten[[#This Row],[Sanr.]]=FR$7,Tbl.Kosten[[#This Row],[Totaal kosten]],"")</f>
        <v/>
      </c>
      <c r="FS65" s="150" t="str">
        <f>IF(Tbl.Kosten[[#This Row],[Sanr.]]=FS$7,Tbl.Kosten[[#This Row],[Totaal kosten]],"")</f>
        <v/>
      </c>
      <c r="FT65" s="150" t="str">
        <f>IF(Tbl.Kosten[[#This Row],[Sanr.]]=FT$7,Tbl.Kosten[[#This Row],[Totaal kosten]],"")</f>
        <v/>
      </c>
      <c r="FU65" s="150" t="str">
        <f>IF(Tbl.Kosten[[#This Row],[Sanr.]]=FU$7,Tbl.Kosten[[#This Row],[Totaal kosten]],"")</f>
        <v/>
      </c>
      <c r="FV65" s="150" t="str">
        <f>IF(Tbl.Kosten[[#This Row],[Sanr.]]=FV$7,Tbl.Kosten[[#This Row],[Totaal kosten]],"")</f>
        <v/>
      </c>
      <c r="FW65" s="150" t="str">
        <f>IFERROR(_xlfn.XLOOKUP(Tbl.Kosten[[#This Row],[Activiteitencode]],Tbl.Activiteiten[Activiteitcode],Tbl.Activiteiten[Anr.],"",0,1),"")</f>
        <v/>
      </c>
      <c r="FX65" s="169" t="str">
        <f>_xlfn.CONCAT(Tbl.Kosten[[#This Row],[Pnr.]],Tbl.Kosten[[#This Row],[Sanr.]])</f>
        <v>P1</v>
      </c>
      <c r="FY65" s="150">
        <f>Tbl.Kosten[[#This Row],[Totaal kosten]]-Tbl.Kosten[[#This Row],[Subsidie]]</f>
        <v>0</v>
      </c>
      <c r="FZ65" s="150">
        <f>IF(Tbl.Kosten[[#This Row],[Pnr.]]=FZ$7,Tbl.Kosten[[#This Row],[Te financieren]],"")</f>
        <v>0</v>
      </c>
      <c r="GA65" s="150" t="str">
        <f>IF(Tbl.Kosten[[#This Row],[Pnr.]]=GA$7,Tbl.Kosten[[#This Row],[Te financieren]],"")</f>
        <v/>
      </c>
      <c r="GB65" s="150" t="str">
        <f>IF(Tbl.Kosten[[#This Row],[Pnr.]]=GB$7,Tbl.Kosten[[#This Row],[Te financieren]],"")</f>
        <v/>
      </c>
      <c r="GC65" s="150" t="str">
        <f>IF(Tbl.Kosten[[#This Row],[Pnr.]]=GC$7,Tbl.Kosten[[#This Row],[Te financieren]],"")</f>
        <v/>
      </c>
      <c r="GD65" s="150" t="str">
        <f>IF(Tbl.Kosten[[#This Row],[Pnr.]]=GD$7,Tbl.Kosten[[#This Row],[Te financieren]],"")</f>
        <v/>
      </c>
      <c r="GE65" s="150" t="str">
        <f>IF(Tbl.Kosten[[#This Row],[Pnr.]]=GE$7,Tbl.Kosten[[#This Row],[Te financieren]],"")</f>
        <v/>
      </c>
      <c r="GF65" s="150" t="str">
        <f>IF(Tbl.Kosten[[#This Row],[Pnr.]]=GF$7,Tbl.Kosten[[#This Row],[Te financieren]],"")</f>
        <v/>
      </c>
      <c r="GG65" s="150" t="str">
        <f>IF(Tbl.Kosten[[#This Row],[Pnr.]]=GG$7,Tbl.Kosten[[#This Row],[Te financieren]],"")</f>
        <v/>
      </c>
      <c r="GH65" s="150" t="str">
        <f>IF(Tbl.Kosten[[#This Row],[Pnr.]]=GH$7,Tbl.Kosten[[#This Row],[Te financieren]],"")</f>
        <v/>
      </c>
      <c r="GI65" s="150" t="str">
        <f>IF(Tbl.Kosten[[#This Row],[Pnr.]]=GI$7,Tbl.Kosten[[#This Row],[Te financieren]],"")</f>
        <v/>
      </c>
      <c r="GJ65" s="150" t="str">
        <f>IF(Tbl.Kosten[[#This Row],[Pnr.]]=GJ$7,Tbl.Kosten[[#This Row],[Te financieren]],"")</f>
        <v/>
      </c>
      <c r="GK65" s="150" t="str">
        <f>IF(Tbl.Kosten[[#This Row],[Pnr.]]=GK$7,Tbl.Kosten[[#This Row],[Te financieren]],"")</f>
        <v/>
      </c>
      <c r="GL65" s="150" t="str">
        <f>IF(Tbl.Kosten[[#This Row],[Pnr.]]=GL$7,Tbl.Kosten[[#This Row],[Te financieren]],"")</f>
        <v/>
      </c>
      <c r="GM65" s="150" t="str">
        <f>IF(Tbl.Kosten[[#This Row],[Pnr.]]=GM$7,Tbl.Kosten[[#This Row],[Te financieren]],"")</f>
        <v/>
      </c>
      <c r="GN65" s="150" t="str">
        <f>IF(Tbl.Kosten[[#This Row],[Pnr.]]=GN$7,Tbl.Kosten[[#This Row],[Te financieren]],"")</f>
        <v/>
      </c>
      <c r="GO65" s="150" t="str">
        <f>IF(Tbl.Kosten[[#This Row],[Pnr.]]=GO$7,Tbl.Kosten[[#This Row],[Te financieren]],"")</f>
        <v/>
      </c>
      <c r="GP65" s="150" t="str">
        <f>IF(Tbl.Kosten[[#This Row],[Pnr.]]=GP$7,Tbl.Kosten[[#This Row],[Te financieren]],"")</f>
        <v/>
      </c>
      <c r="GQ65" s="150" t="str">
        <f>IF(Tbl.Kosten[[#This Row],[Pnr.]]=GQ$7,Tbl.Kosten[[#This Row],[Te financieren]],"")</f>
        <v/>
      </c>
      <c r="GR65" s="150" t="str">
        <f>IF(Tbl.Kosten[[#This Row],[Pnr.]]=GR$7,Tbl.Kosten[[#This Row],[Te financieren]],"")</f>
        <v/>
      </c>
      <c r="GS65" s="150" t="str">
        <f>IF(Tbl.Kosten[[#This Row],[Pnr.]]=GS$7,Tbl.Kosten[[#This Row],[Te financieren]],"")</f>
        <v/>
      </c>
      <c r="GT65" s="150" t="str">
        <f>IF(Tbl.Kosten[[#This Row],[Pnr.]]=GT$7,Tbl.Kosten[[#This Row],[Te financieren]],"")</f>
        <v/>
      </c>
      <c r="GU65" s="150" t="str">
        <f>IF(Tbl.Kosten[[#This Row],[Pnr.]]=GU$7,Tbl.Kosten[[#This Row],[Te financieren]],"")</f>
        <v/>
      </c>
      <c r="GV65" s="150" t="str">
        <f>IF(Tbl.Kosten[[#This Row],[Pnr.]]=GV$7,Tbl.Kosten[[#This Row],[Te financieren]],"")</f>
        <v/>
      </c>
      <c r="GW65" s="150" t="str">
        <f>IF(Tbl.Kosten[[#This Row],[Pnr.]]=GW$7,Tbl.Kosten[[#This Row],[Te financieren]],"")</f>
        <v/>
      </c>
      <c r="GX65" s="150" t="str">
        <f>IF(Tbl.Kosten[[#This Row],[Pnr.]]=GX$7,Tbl.Kosten[[#This Row],[Te financieren]],"")</f>
        <v/>
      </c>
      <c r="GY65" s="150" t="str">
        <f>IF(Tbl.Kosten[[#This Row],[Pnr.]]=GY$7,Tbl.Kosten[[#This Row],[Te financieren]],"")</f>
        <v/>
      </c>
      <c r="GZ65" s="150" t="str">
        <f>IF(Tbl.Kosten[[#This Row],[Pnr.]]=GZ$7,Tbl.Kosten[[#This Row],[Te financieren]],"")</f>
        <v/>
      </c>
      <c r="HA65" s="150" t="str">
        <f>IF(Tbl.Kosten[[#This Row],[Pnr.]]=HA$7,Tbl.Kosten[[#This Row],[Te financieren]],"")</f>
        <v/>
      </c>
      <c r="HB65" s="150" t="str">
        <f>IF(Tbl.Kosten[[#This Row],[Pnr.]]=HB$7,Tbl.Kosten[[#This Row],[Te financieren]],"")</f>
        <v/>
      </c>
      <c r="HC65" s="150" t="str">
        <f>IF(Tbl.Kosten[[#This Row],[Pnr.]]=HC$7,Tbl.Kosten[[#This Row],[Te financieren]],"")</f>
        <v/>
      </c>
      <c r="HD65" s="150" t="str">
        <f>IF(Tbl.Kosten[[#This Row],[Pnr.]]=HD$7,Tbl.Kosten[[#This Row],[Te financieren]],"")</f>
        <v/>
      </c>
      <c r="HE65" s="150" t="str">
        <f>IF(Tbl.Kosten[[#This Row],[Pnr.]]=HE$7,Tbl.Kosten[[#This Row],[Te financieren]],"")</f>
        <v/>
      </c>
      <c r="HF65" s="150" t="str">
        <f>IF(Tbl.Kosten[[#This Row],[Pnr.]]=HF$7,Tbl.Kosten[[#This Row],[Te financieren]],"")</f>
        <v/>
      </c>
      <c r="HG65" s="150" t="str">
        <f>IF(Tbl.Kosten[[#This Row],[Pnr.]]=HG$7,Tbl.Kosten[[#This Row],[Te financieren]],"")</f>
        <v/>
      </c>
      <c r="HH65" s="150" t="str">
        <f>IF(Tbl.Kosten[[#This Row],[Pnr.]]=HH$7,Tbl.Kosten[[#This Row],[Te financieren]],"")</f>
        <v/>
      </c>
      <c r="HI65" s="150" t="str">
        <f>IF(Tbl.Kosten[[#This Row],[Pnr.]]=HI$7,Tbl.Kosten[[#This Row],[Te financieren]],"")</f>
        <v/>
      </c>
      <c r="HJ65" s="150" t="str">
        <f>IF(Tbl.Kosten[[#This Row],[Pnr.]]=HJ$7,Tbl.Kosten[[#This Row],[Te financieren]],"")</f>
        <v/>
      </c>
      <c r="HK65" s="150" t="str">
        <f>IF(Tbl.Kosten[[#This Row],[Pnr.]]=HK$7,Tbl.Kosten[[#This Row],[Te financieren]],"")</f>
        <v/>
      </c>
      <c r="HL65" s="150" t="str">
        <f>IF(Tbl.Kosten[[#This Row],[Pnr.]]=HL$7,Tbl.Kosten[[#This Row],[Te financieren]],"")</f>
        <v/>
      </c>
      <c r="HM65" s="150" t="str">
        <f>IF(Tbl.Kosten[[#This Row],[Pnr.]]=HM$7,Tbl.Kosten[[#This Row],[Te financieren]],"")</f>
        <v/>
      </c>
      <c r="HN65" s="150" t="str">
        <f>IF(Tbl.Kosten[[#This Row],[Pnr.]]=HN$7,Tbl.Kosten[[#This Row],[Te financieren]],"")</f>
        <v/>
      </c>
      <c r="HO65" s="150" t="str">
        <f>IF(Tbl.Kosten[[#This Row],[Pnr.]]=HO$7,Tbl.Kosten[[#This Row],[Te financieren]],"")</f>
        <v/>
      </c>
      <c r="HP65" s="150" t="str">
        <f>IF(Tbl.Kosten[[#This Row],[Pnr.]]=HP$7,Tbl.Kosten[[#This Row],[Te financieren]],"")</f>
        <v/>
      </c>
      <c r="HQ65" s="150" t="str">
        <f>IF(Tbl.Kosten[[#This Row],[Pnr.]]=HQ$7,Tbl.Kosten[[#This Row],[Te financieren]],"")</f>
        <v/>
      </c>
      <c r="HR65" s="150" t="str">
        <f>IF(Tbl.Kosten[[#This Row],[Pnr.]]=HR$7,Tbl.Kosten[[#This Row],[Te financieren]],"")</f>
        <v/>
      </c>
      <c r="HS65" s="150" t="str">
        <f>IF(Tbl.Kosten[[#This Row],[Pnr.]]=HS$7,Tbl.Kosten[[#This Row],[Te financieren]],"")</f>
        <v/>
      </c>
      <c r="HT65" s="150" t="str">
        <f>IF(Tbl.Kosten[[#This Row],[Pnr.]]=HT$7,Tbl.Kosten[[#This Row],[Te financieren]],"")</f>
        <v/>
      </c>
      <c r="HU65" s="150" t="str">
        <f>IF(Tbl.Kosten[[#This Row],[Pnr.]]=HU$7,Tbl.Kosten[[#This Row],[Te financieren]],"")</f>
        <v/>
      </c>
      <c r="HV65" s="150" t="str">
        <f>IF(Tbl.Kosten[[#This Row],[Pnr.]]=HV$7,Tbl.Kosten[[#This Row],[Te financieren]],"")</f>
        <v/>
      </c>
      <c r="HW65" s="150" t="str">
        <f>IF(Tbl.Kosten[[#This Row],[Pnr.]]=HW$7,Tbl.Kosten[[#This Row],[Te financieren]],"")</f>
        <v/>
      </c>
    </row>
    <row r="66" spans="2:231" x14ac:dyDescent="0.3">
      <c r="B66" s="134"/>
      <c r="C66" s="137"/>
      <c r="D66" s="136"/>
      <c r="E66" s="261"/>
      <c r="F66" s="135"/>
      <c r="G66" s="11" t="str">
        <f>IF(Tbl.Kosten[[#This Row],[Medewerker e/o 
functie]]&lt;&gt;"",_xlfn.XLOOKUP(Tbl.Kosten[[#This Row],[Medewerker e/o 
functie]],Tbl.Uurtarief[Medewerker en/of functie],Tbl.Uurtarief[Uurtarief],"",0,1),"")</f>
        <v/>
      </c>
      <c r="H66" s="121">
        <f>IFERROR(Tbl.Kosten[[#This Row],[Uren]]*Tbl.Kosten[[#This Row],[Uurtarief]],0)</f>
        <v>0</v>
      </c>
      <c r="I66" s="119" t="str">
        <f>IF(Tbl.Kosten[[#This Row],[Subtotaal uren]]&lt;&gt;0,_xlfn.XLOOKUP(Tbl.Kosten[[#This Row],[Medewerker e/o 
functie]],Tbl.Uurtarief[Medewerker en/of functie],Tbl.Uurtarief[Kostensoort arbeid],"",0,1),"")</f>
        <v/>
      </c>
      <c r="J66" s="137"/>
      <c r="K66" s="135"/>
      <c r="L66" s="139" t="str">
        <f>IF(Tbl.Kosten[[#This Row],[Activum]]&lt;&gt;"",_xlfn.XLOOKUP(Tbl.Kosten[[#This Row],[Activum]],Tbl.Afschrijvingskosten[Activum],Tbl.Afschrijvingskosten[Tarief per afschrijvings-eenheid],"",0,1),"")</f>
        <v/>
      </c>
      <c r="M66" s="122">
        <f>IFERROR(Tbl.Kosten[[#This Row],[Een-
heden]]*Tbl.Kosten[[#This Row],[Afschrijvings-
tarief]],0)</f>
        <v>0</v>
      </c>
      <c r="N66" s="122" t="str">
        <f>IF(Tbl.Kosten[[#This Row],[Subtotaal afschrijving]]&lt;&gt;0,Lijsten!$A$7,"")</f>
        <v/>
      </c>
      <c r="O66" s="140"/>
      <c r="P66" s="135"/>
      <c r="Q66" s="138"/>
      <c r="R66" s="122">
        <f>IFERROR(Tbl.Kosten[[#This Row],[Aantal]]*Tbl.Kosten[[#This Row],[Tarief]],0)</f>
        <v>0</v>
      </c>
      <c r="S66" s="8">
        <f>IFERROR(Tbl.Kosten[[#This Row],[Subtotaal overige kosten]]+Tbl.Kosten[[#This Row],[Subtotaal uren]]+Tbl.Kosten[[#This Row],[Subtotaal afschrijving]],0)</f>
        <v>0</v>
      </c>
      <c r="T66" s="8">
        <f>IFERROR(Tbl.Kosten[[#This Row],[Totaal kosten]]*Tbl.Kosten[[#This Row],[Subsidie%]],0)</f>
        <v>0</v>
      </c>
      <c r="U66" s="4" t="str" cm="1">
        <f t="array" ref="U66">IFERROR(_xlfn.IFS(Tbl.Kosten[[#This Row],[Subtotaal uren]]&lt;&gt;0,Tbl.Kosten[[#This Row],[Kostensoort arbeid]],Tbl.Kosten[[#This Row],[Subtotaal afschrijving]]&lt;&gt;0,Tbl.Kosten[[#This Row],[Kostensoort afschrijving]],Tbl.Kosten[[#This Row],[Subtotaal overige kosten]]&lt;&gt;0,Tbl.Kosten[[#This Row],[Kostensoort overig]]),"")</f>
        <v/>
      </c>
      <c r="V66" s="4" t="str">
        <f>IFERROR(_xlfn.XLOOKUP(Tbl.Kosten[[#This Row],[Activiteitencode]],Tbl.Activiteiten[Activiteitcode],Tbl.Activiteiten[Werkpakketcode],"",0,1),"")</f>
        <v/>
      </c>
      <c r="W66" s="4" t="str">
        <f>IFERROR(_xlfn.XLOOKUP(Tbl.Kosten[[#This Row],[Werkpakketcode]],Tbl.Werkpakketten[Werkpakketcode],Tbl.Werkpakketten[Subsidiabele activiteit],"",0,1),"")</f>
        <v/>
      </c>
      <c r="X66" s="12">
        <f>IFERROR(_xlfn.XLOOKUP(Tbl.Kosten[[#This Row],[Sanr.]],Tbl.Subsidiehoogte[SAnr.],Tbl.Subsidiehoogte[Sub. Percentage],0,0,1),0)</f>
        <v>0</v>
      </c>
      <c r="Y66" s="144" t="str">
        <f>IFERROR(_xlfn.XLOOKUP(Tbl.Kosten[[#This Row],[Partnercode]],Tbl.Projectpartners[Partnercode],Tbl.Projectpartners[PNr.],"",0,1),"")</f>
        <v>P1</v>
      </c>
      <c r="Z66" s="148">
        <f>IF(Tbl.Kosten[[#This Row],[Pnr.]]=Z$7,Tbl.Kosten[[#This Row],[Totaal kosten]],"")</f>
        <v>0</v>
      </c>
      <c r="AA66" s="148" t="str">
        <f>IF(Tbl.Kosten[[#This Row],[Pnr.]]=AA$7,Tbl.Kosten[[#This Row],[Totaal kosten]],"")</f>
        <v/>
      </c>
      <c r="AB66" s="148" t="str">
        <f>IF(Tbl.Kosten[[#This Row],[Pnr.]]=AB$7,Tbl.Kosten[[#This Row],[Totaal kosten]],"")</f>
        <v/>
      </c>
      <c r="AC66" s="148" t="str">
        <f>IF(Tbl.Kosten[[#This Row],[Pnr.]]=AC$7,Tbl.Kosten[[#This Row],[Totaal kosten]],"")</f>
        <v/>
      </c>
      <c r="AD66" s="148" t="str">
        <f>IF(Tbl.Kosten[[#This Row],[Pnr.]]=AD$7,Tbl.Kosten[[#This Row],[Totaal kosten]],"")</f>
        <v/>
      </c>
      <c r="AE66" s="148" t="str">
        <f>IF(Tbl.Kosten[[#This Row],[Pnr.]]=AE$7,Tbl.Kosten[[#This Row],[Totaal kosten]],"")</f>
        <v/>
      </c>
      <c r="AF66" s="148" t="str">
        <f>IF(Tbl.Kosten[[#This Row],[Pnr.]]=AF$7,Tbl.Kosten[[#This Row],[Totaal kosten]],"")</f>
        <v/>
      </c>
      <c r="AG66" s="148" t="str">
        <f>IF(Tbl.Kosten[[#This Row],[Pnr.]]=AG$7,Tbl.Kosten[[#This Row],[Totaal kosten]],"")</f>
        <v/>
      </c>
      <c r="AH66" s="148" t="str">
        <f>IF(Tbl.Kosten[[#This Row],[Pnr.]]=AH$7,Tbl.Kosten[[#This Row],[Totaal kosten]],"")</f>
        <v/>
      </c>
      <c r="AI66" s="148" t="str">
        <f>IF(Tbl.Kosten[[#This Row],[Pnr.]]=AI$7,Tbl.Kosten[[#This Row],[Totaal kosten]],"")</f>
        <v/>
      </c>
      <c r="AJ66" s="148" t="str">
        <f>IF(Tbl.Kosten[[#This Row],[Pnr.]]=AJ$7,Tbl.Kosten[[#This Row],[Totaal kosten]],"")</f>
        <v/>
      </c>
      <c r="AK66" s="148" t="str">
        <f>IF(Tbl.Kosten[[#This Row],[Pnr.]]=AK$7,Tbl.Kosten[[#This Row],[Totaal kosten]],"")</f>
        <v/>
      </c>
      <c r="AL66" s="148" t="str">
        <f>IF(Tbl.Kosten[[#This Row],[Pnr.]]=AL$7,Tbl.Kosten[[#This Row],[Totaal kosten]],"")</f>
        <v/>
      </c>
      <c r="AM66" s="148" t="str">
        <f>IF(Tbl.Kosten[[#This Row],[Pnr.]]=AM$7,Tbl.Kosten[[#This Row],[Totaal kosten]],"")</f>
        <v/>
      </c>
      <c r="AN66" s="148" t="str">
        <f>IF(Tbl.Kosten[[#This Row],[Pnr.]]=AN$7,Tbl.Kosten[[#This Row],[Totaal kosten]],"")</f>
        <v/>
      </c>
      <c r="AO66" s="148" t="str">
        <f>IF(Tbl.Kosten[[#This Row],[Pnr.]]=AO$7,Tbl.Kosten[[#This Row],[Totaal kosten]],"")</f>
        <v/>
      </c>
      <c r="AP66" s="148" t="str">
        <f>IF(Tbl.Kosten[[#This Row],[Pnr.]]=AP$7,Tbl.Kosten[[#This Row],[Totaal kosten]],"")</f>
        <v/>
      </c>
      <c r="AQ66" s="148" t="str">
        <f>IF(Tbl.Kosten[[#This Row],[Pnr.]]=AQ$7,Tbl.Kosten[[#This Row],[Totaal kosten]],"")</f>
        <v/>
      </c>
      <c r="AR66" s="148" t="str">
        <f>IF(Tbl.Kosten[[#This Row],[Pnr.]]=AR$7,Tbl.Kosten[[#This Row],[Totaal kosten]],"")</f>
        <v/>
      </c>
      <c r="AS66" s="148" t="str">
        <f>IF(Tbl.Kosten[[#This Row],[Pnr.]]=AS$7,Tbl.Kosten[[#This Row],[Totaal kosten]],"")</f>
        <v/>
      </c>
      <c r="AT66" s="148" t="str">
        <f>IF(Tbl.Kosten[[#This Row],[Pnr.]]=AT$7,Tbl.Kosten[[#This Row],[Totaal kosten]],"")</f>
        <v/>
      </c>
      <c r="AU66" s="148" t="str">
        <f>IF(Tbl.Kosten[[#This Row],[Pnr.]]=AU$7,Tbl.Kosten[[#This Row],[Totaal kosten]],"")</f>
        <v/>
      </c>
      <c r="AV66" s="148" t="str">
        <f>IF(Tbl.Kosten[[#This Row],[Pnr.]]=AV$7,Tbl.Kosten[[#This Row],[Totaal kosten]],"")</f>
        <v/>
      </c>
      <c r="AW66" s="148" t="str">
        <f>IF(Tbl.Kosten[[#This Row],[Pnr.]]=AW$7,Tbl.Kosten[[#This Row],[Totaal kosten]],"")</f>
        <v/>
      </c>
      <c r="AX66" s="148" t="str">
        <f>IF(Tbl.Kosten[[#This Row],[Pnr.]]=AX$7,Tbl.Kosten[[#This Row],[Totaal kosten]],"")</f>
        <v/>
      </c>
      <c r="AY66" s="148" t="str">
        <f>IF(Tbl.Kosten[[#This Row],[Pnr.]]=AY$7,Tbl.Kosten[[#This Row],[Totaal kosten]],"")</f>
        <v/>
      </c>
      <c r="AZ66" s="148" t="str">
        <f>IF(Tbl.Kosten[[#This Row],[Pnr.]]=AZ$7,Tbl.Kosten[[#This Row],[Totaal kosten]],"")</f>
        <v/>
      </c>
      <c r="BA66" s="148" t="str">
        <f>IF(Tbl.Kosten[[#This Row],[Pnr.]]=BA$7,Tbl.Kosten[[#This Row],[Totaal kosten]],"")</f>
        <v/>
      </c>
      <c r="BB66" s="148" t="str">
        <f>IF(Tbl.Kosten[[#This Row],[Pnr.]]=BB$7,Tbl.Kosten[[#This Row],[Totaal kosten]],"")</f>
        <v/>
      </c>
      <c r="BC66" s="148" t="str">
        <f>IF(Tbl.Kosten[[#This Row],[Pnr.]]=BC$7,Tbl.Kosten[[#This Row],[Totaal kosten]],"")</f>
        <v/>
      </c>
      <c r="BD66" s="148" t="str">
        <f>IF(Tbl.Kosten[[#This Row],[Pnr.]]=BD$7,Tbl.Kosten[[#This Row],[Totaal kosten]],"")</f>
        <v/>
      </c>
      <c r="BE66" s="148" t="str">
        <f>IF(Tbl.Kosten[[#This Row],[Pnr.]]=BE$7,Tbl.Kosten[[#This Row],[Totaal kosten]],"")</f>
        <v/>
      </c>
      <c r="BF66" s="148" t="str">
        <f>IF(Tbl.Kosten[[#This Row],[Pnr.]]=BF$7,Tbl.Kosten[[#This Row],[Totaal kosten]],"")</f>
        <v/>
      </c>
      <c r="BG66" s="148" t="str">
        <f>IF(Tbl.Kosten[[#This Row],[Pnr.]]=BG$7,Tbl.Kosten[[#This Row],[Totaal kosten]],"")</f>
        <v/>
      </c>
      <c r="BH66" s="148" t="str">
        <f>IF(Tbl.Kosten[[#This Row],[Pnr.]]=BH$7,Tbl.Kosten[[#This Row],[Totaal kosten]],"")</f>
        <v/>
      </c>
      <c r="BI66" s="148" t="str">
        <f>IF(Tbl.Kosten[[#This Row],[Pnr.]]=BI$7,Tbl.Kosten[[#This Row],[Totaal kosten]],"")</f>
        <v/>
      </c>
      <c r="BJ66" s="148" t="str">
        <f>IF(Tbl.Kosten[[#This Row],[Pnr.]]=BJ$7,Tbl.Kosten[[#This Row],[Totaal kosten]],"")</f>
        <v/>
      </c>
      <c r="BK66" s="148" t="str">
        <f>IF(Tbl.Kosten[[#This Row],[Pnr.]]=BK$7,Tbl.Kosten[[#This Row],[Totaal kosten]],"")</f>
        <v/>
      </c>
      <c r="BL66" s="148" t="str">
        <f>IF(Tbl.Kosten[[#This Row],[Pnr.]]=BL$7,Tbl.Kosten[[#This Row],[Totaal kosten]],"")</f>
        <v/>
      </c>
      <c r="BM66" s="148" t="str">
        <f>IF(Tbl.Kosten[[#This Row],[Pnr.]]=BM$7,Tbl.Kosten[[#This Row],[Totaal kosten]],"")</f>
        <v/>
      </c>
      <c r="BN66" s="148" t="str">
        <f>IF(Tbl.Kosten[[#This Row],[Pnr.]]=BN$7,Tbl.Kosten[[#This Row],[Totaal kosten]],"")</f>
        <v/>
      </c>
      <c r="BO66" s="148" t="str">
        <f>IF(Tbl.Kosten[[#This Row],[Pnr.]]=BO$7,Tbl.Kosten[[#This Row],[Totaal kosten]],"")</f>
        <v/>
      </c>
      <c r="BP66" s="148" t="str">
        <f>IF(Tbl.Kosten[[#This Row],[Pnr.]]=BP$7,Tbl.Kosten[[#This Row],[Totaal kosten]],"")</f>
        <v/>
      </c>
      <c r="BQ66" s="148" t="str">
        <f>IF(Tbl.Kosten[[#This Row],[Pnr.]]=BQ$7,Tbl.Kosten[[#This Row],[Totaal kosten]],"")</f>
        <v/>
      </c>
      <c r="BR66" s="148" t="str">
        <f>IF(Tbl.Kosten[[#This Row],[Pnr.]]=BR$7,Tbl.Kosten[[#This Row],[Totaal kosten]],"")</f>
        <v/>
      </c>
      <c r="BS66" s="148" t="str">
        <f>IF(Tbl.Kosten[[#This Row],[Pnr.]]=BS$7,Tbl.Kosten[[#This Row],[Totaal kosten]],"")</f>
        <v/>
      </c>
      <c r="BT66" s="148" t="str">
        <f>IF(Tbl.Kosten[[#This Row],[Pnr.]]=BT$7,Tbl.Kosten[[#This Row],[Totaal kosten]],"")</f>
        <v/>
      </c>
      <c r="BU66" s="148" t="str">
        <f>IF(Tbl.Kosten[[#This Row],[Pnr.]]=BU$7,Tbl.Kosten[[#This Row],[Totaal kosten]],"")</f>
        <v/>
      </c>
      <c r="BV66" s="148" t="str">
        <f>IF(Tbl.Kosten[[#This Row],[Pnr.]]=BV$7,Tbl.Kosten[[#This Row],[Totaal kosten]],"")</f>
        <v/>
      </c>
      <c r="BW66" s="148" t="str">
        <f>IF(Tbl.Kosten[[#This Row],[Pnr.]]=BW$7,Tbl.Kosten[[#This Row],[Totaal kosten]],"")</f>
        <v/>
      </c>
      <c r="BX66" s="148" t="str">
        <f>IFERROR(_xlfn.XLOOKUP(Tbl.Kosten[[#This Row],[Werkpakketcode]],Tbl.Werkpakketten[Werkpakketcode],Tbl.Werkpakketten[WPnr.],"",0,1),"")</f>
        <v/>
      </c>
      <c r="BY66" s="148" t="str">
        <f>IF(Tbl.Kosten[[#This Row],[WPnr.]]=BY$7,Tbl.Kosten[[#This Row],[Totaal kosten]],"")</f>
        <v/>
      </c>
      <c r="BZ66" s="148" t="str">
        <f>IF(Tbl.Kosten[[#This Row],[WPnr.]]=BZ$7,Tbl.Kosten[[#This Row],[Totaal kosten]],"")</f>
        <v/>
      </c>
      <c r="CA66" s="148" t="str">
        <f>IF(Tbl.Kosten[[#This Row],[WPnr.]]=CA$7,Tbl.Kosten[[#This Row],[Totaal kosten]],"")</f>
        <v/>
      </c>
      <c r="CB66" s="148" t="str">
        <f>IF(Tbl.Kosten[[#This Row],[WPnr.]]=CB$7,Tbl.Kosten[[#This Row],[Totaal kosten]],"")</f>
        <v/>
      </c>
      <c r="CC66" s="148" t="str">
        <f>IF(Tbl.Kosten[[#This Row],[WPnr.]]=CC$7,Tbl.Kosten[[#This Row],[Totaal kosten]],"")</f>
        <v/>
      </c>
      <c r="CD66" s="148" t="str">
        <f>IF(Tbl.Kosten[[#This Row],[WPnr.]]=CD$7,Tbl.Kosten[[#This Row],[Totaal kosten]],"")</f>
        <v/>
      </c>
      <c r="CE66" s="148" t="str">
        <f>IF(Tbl.Kosten[[#This Row],[WPnr.]]=CE$7,Tbl.Kosten[[#This Row],[Totaal kosten]],"")</f>
        <v/>
      </c>
      <c r="CF66" s="148" t="str">
        <f>IF(Tbl.Kosten[[#This Row],[WPnr.]]=CF$7,Tbl.Kosten[[#This Row],[Totaal kosten]],"")</f>
        <v/>
      </c>
      <c r="CG66" s="148" t="str">
        <f>IF(Tbl.Kosten[[#This Row],[WPnr.]]=CG$7,Tbl.Kosten[[#This Row],[Totaal kosten]],"")</f>
        <v/>
      </c>
      <c r="CH66" s="148" t="str">
        <f>IF(Tbl.Kosten[[#This Row],[WPnr.]]=CH$7,Tbl.Kosten[[#This Row],[Totaal kosten]],"")</f>
        <v/>
      </c>
      <c r="CI66" s="148" t="str">
        <f>IF(Tbl.Kosten[[#This Row],[WPnr.]]=CI$7,Tbl.Kosten[[#This Row],[Totaal kosten]],"")</f>
        <v/>
      </c>
      <c r="CJ66" s="148" t="str">
        <f>IF(Tbl.Kosten[[#This Row],[WPnr.]]=CJ$7,Tbl.Kosten[[#This Row],[Totaal kosten]],"")</f>
        <v/>
      </c>
      <c r="CK66" s="148" t="str">
        <f>IF(Tbl.Kosten[[#This Row],[WPnr.]]=CK$7,Tbl.Kosten[[#This Row],[Totaal kosten]],"")</f>
        <v/>
      </c>
      <c r="CL66" s="148" t="str">
        <f>IF(Tbl.Kosten[[#This Row],[WPnr.]]=CL$7,Tbl.Kosten[[#This Row],[Totaal kosten]],"")</f>
        <v/>
      </c>
      <c r="CM66" s="148" t="str">
        <f>IF(Tbl.Kosten[[#This Row],[WPnr.]]=CM$7,Tbl.Kosten[[#This Row],[Totaal kosten]],"")</f>
        <v/>
      </c>
      <c r="CN66" s="148" t="str">
        <f>IF(Tbl.Kosten[[#This Row],[WPnr.]]=CN$7,Tbl.Kosten[[#This Row],[Totaal kosten]],"")</f>
        <v/>
      </c>
      <c r="CO66" s="148" t="str">
        <f>IF(Tbl.Kosten[[#This Row],[WPnr.]]=CO$7,Tbl.Kosten[[#This Row],[Totaal kosten]],"")</f>
        <v/>
      </c>
      <c r="CP66" s="148" t="str">
        <f>IF(Tbl.Kosten[[#This Row],[WPnr.]]=CP$7,Tbl.Kosten[[#This Row],[Totaal kosten]],"")</f>
        <v/>
      </c>
      <c r="CQ66" s="148" t="str">
        <f>IF(Tbl.Kosten[[#This Row],[WPnr.]]=CQ$7,Tbl.Kosten[[#This Row],[Totaal kosten]],"")</f>
        <v/>
      </c>
      <c r="CR66" s="148" t="str">
        <f>IF(Tbl.Kosten[[#This Row],[WPnr.]]=CR$7,Tbl.Kosten[[#This Row],[Totaal kosten]],"")</f>
        <v/>
      </c>
      <c r="CS66" s="148" t="str">
        <f>IF(Tbl.Kosten[[#This Row],[WPnr.]]=CS$7,Tbl.Kosten[[#This Row],[Totaal kosten]],"")</f>
        <v/>
      </c>
      <c r="CT66" s="148" t="str">
        <f>IF(Tbl.Kosten[[#This Row],[WPnr.]]=CT$7,Tbl.Kosten[[#This Row],[Totaal kosten]],"")</f>
        <v/>
      </c>
      <c r="CU66" s="148" t="str">
        <f>IF(Tbl.Kosten[[#This Row],[WPnr.]]=CU$7,Tbl.Kosten[[#This Row],[Totaal kosten]],"")</f>
        <v/>
      </c>
      <c r="CV66" s="148" t="str">
        <f>IF(Tbl.Kosten[[#This Row],[WPnr.]]=CV$7,Tbl.Kosten[[#This Row],[Totaal kosten]],"")</f>
        <v/>
      </c>
      <c r="CW66" s="148" t="str">
        <f>IF(Tbl.Kosten[[#This Row],[WPnr.]]=CW$7,Tbl.Kosten[[#This Row],[Totaal kosten]],"")</f>
        <v/>
      </c>
      <c r="CX66" s="148" t="str">
        <f>IF(Tbl.Kosten[[#This Row],[WPnr.]]=CX$7,Tbl.Kosten[[#This Row],[Totaal kosten]],"")</f>
        <v/>
      </c>
      <c r="CY66" s="148" t="str">
        <f>IF(Tbl.Kosten[[#This Row],[WPnr.]]=CY$7,Tbl.Kosten[[#This Row],[Totaal kosten]],"")</f>
        <v/>
      </c>
      <c r="CZ66" s="148" t="str">
        <f>IF(Tbl.Kosten[[#This Row],[WPnr.]]=CZ$7,Tbl.Kosten[[#This Row],[Totaal kosten]],"")</f>
        <v/>
      </c>
      <c r="DA66" s="148" t="str">
        <f>IF(Tbl.Kosten[[#This Row],[WPnr.]]=DA$7,Tbl.Kosten[[#This Row],[Totaal kosten]],"")</f>
        <v/>
      </c>
      <c r="DB66" s="148" t="str">
        <f>IF(Tbl.Kosten[[#This Row],[WPnr.]]=DB$7,Tbl.Kosten[[#This Row],[Totaal kosten]],"")</f>
        <v/>
      </c>
      <c r="DC66" s="148" t="str">
        <f>IF(Tbl.Kosten[[#This Row],[WPnr.]]=DC$7,Tbl.Kosten[[#This Row],[Totaal kosten]],"")</f>
        <v/>
      </c>
      <c r="DD66" s="148" t="str">
        <f>IF(Tbl.Kosten[[#This Row],[WPnr.]]=DD$7,Tbl.Kosten[[#This Row],[Totaal kosten]],"")</f>
        <v/>
      </c>
      <c r="DE66" s="148" t="str">
        <f>IF(Tbl.Kosten[[#This Row],[WPnr.]]=DE$7,Tbl.Kosten[[#This Row],[Totaal kosten]],"")</f>
        <v/>
      </c>
      <c r="DF66" s="148" t="str">
        <f>IF(Tbl.Kosten[[#This Row],[WPnr.]]=DF$7,Tbl.Kosten[[#This Row],[Totaal kosten]],"")</f>
        <v/>
      </c>
      <c r="DG66" s="148" t="str">
        <f>IF(Tbl.Kosten[[#This Row],[WPnr.]]=DG$7,Tbl.Kosten[[#This Row],[Totaal kosten]],"")</f>
        <v/>
      </c>
      <c r="DH66" s="148" t="str">
        <f>IF(Tbl.Kosten[[#This Row],[WPnr.]]=DH$7,Tbl.Kosten[[#This Row],[Totaal kosten]],"")</f>
        <v/>
      </c>
      <c r="DI66" s="148" t="str">
        <f>IF(Tbl.Kosten[[#This Row],[WPnr.]]=DI$7,Tbl.Kosten[[#This Row],[Totaal kosten]],"")</f>
        <v/>
      </c>
      <c r="DJ66" s="148" t="str">
        <f>IF(Tbl.Kosten[[#This Row],[WPnr.]]=DJ$7,Tbl.Kosten[[#This Row],[Totaal kosten]],"")</f>
        <v/>
      </c>
      <c r="DK66" s="148" t="str">
        <f>IF(Tbl.Kosten[[#This Row],[WPnr.]]=DK$7,Tbl.Kosten[[#This Row],[Totaal kosten]],"")</f>
        <v/>
      </c>
      <c r="DL66" s="148" t="str">
        <f>IF(Tbl.Kosten[[#This Row],[WPnr.]]=DL$7,Tbl.Kosten[[#This Row],[Totaal kosten]],"")</f>
        <v/>
      </c>
      <c r="DM66" s="148" t="str">
        <f>IF(Tbl.Kosten[[#This Row],[WPnr.]]=DM$7,Tbl.Kosten[[#This Row],[Totaal kosten]],"")</f>
        <v/>
      </c>
      <c r="DN66" s="148" t="str">
        <f>IF(Tbl.Kosten[[#This Row],[WPnr.]]=DN$7,Tbl.Kosten[[#This Row],[Totaal kosten]],"")</f>
        <v/>
      </c>
      <c r="DO66" s="148" t="str">
        <f>IF(Tbl.Kosten[[#This Row],[WPnr.]]=DO$7,Tbl.Kosten[[#This Row],[Totaal kosten]],"")</f>
        <v/>
      </c>
      <c r="DP66" s="148" t="str">
        <f>IF(Tbl.Kosten[[#This Row],[WPnr.]]=DP$7,Tbl.Kosten[[#This Row],[Totaal kosten]],"")</f>
        <v/>
      </c>
      <c r="DQ66" s="148" t="str">
        <f>IF(Tbl.Kosten[[#This Row],[WPnr.]]=DQ$7,Tbl.Kosten[[#This Row],[Totaal kosten]],"")</f>
        <v/>
      </c>
      <c r="DR66" s="148" t="str">
        <f>IF(Tbl.Kosten[[#This Row],[WPnr.]]=DR$7,Tbl.Kosten[[#This Row],[Totaal kosten]],"")</f>
        <v/>
      </c>
      <c r="DS66" s="148" t="str">
        <f>IF(Tbl.Kosten[[#This Row],[WPnr.]]=DS$7,Tbl.Kosten[[#This Row],[Totaal kosten]],"")</f>
        <v/>
      </c>
      <c r="DT66" s="148" t="str">
        <f>IF(Tbl.Kosten[[#This Row],[WPnr.]]=DT$7,Tbl.Kosten[[#This Row],[Totaal kosten]],"")</f>
        <v/>
      </c>
      <c r="DU66" s="148" t="str">
        <f>IF(Tbl.Kosten[[#This Row],[WPnr.]]=DU$7,Tbl.Kosten[[#This Row],[Totaal kosten]],"")</f>
        <v/>
      </c>
      <c r="DV66" s="148" t="str">
        <f>IF(Tbl.Kosten[[#This Row],[WPnr.]]=DV$7,Tbl.Kosten[[#This Row],[Totaal kosten]],"")</f>
        <v/>
      </c>
      <c r="DW66" s="150" t="str">
        <f>IFERROR(_xlfn.XLOOKUP(Tbl.Kosten[[#This Row],[Kostensoort]],Tbl.Kostensoorten[Kostensoorten],Tbl.Kostensoorten[KSnr.],"",0,1),"")</f>
        <v/>
      </c>
      <c r="DX66" s="150" t="str">
        <f>IF(Tbl.Kosten[[#This Row],[KSnr.]]=DX$7,Tbl.Kosten[[#This Row],[Totaal kosten]],"")</f>
        <v/>
      </c>
      <c r="DY66" s="150" t="str">
        <f>IF(Tbl.Kosten[[#This Row],[KSnr.]]=DY$7,Tbl.Kosten[[#This Row],[Totaal kosten]],"")</f>
        <v/>
      </c>
      <c r="DZ66" s="150" t="str">
        <f>IF(Tbl.Kosten[[#This Row],[KSnr.]]=DZ$7,Tbl.Kosten[[#This Row],[Totaal kosten]],"")</f>
        <v/>
      </c>
      <c r="EA66" s="150" t="str">
        <f>IF(Tbl.Kosten[[#This Row],[KSnr.]]=EA$7,Tbl.Kosten[[#This Row],[Totaal kosten]],"")</f>
        <v/>
      </c>
      <c r="EB66" s="150" t="str">
        <f>IF(Tbl.Kosten[[#This Row],[KSnr.]]=EB$7,Tbl.Kosten[[#This Row],[Totaal kosten]],"")</f>
        <v/>
      </c>
      <c r="EC66" s="150" t="str">
        <f>IF(Tbl.Kosten[[#This Row],[KSnr.]]=EC$7,Tbl.Kosten[[#This Row],[Totaal kosten]],"")</f>
        <v/>
      </c>
      <c r="ED66" s="150" t="str">
        <f>IF(Tbl.Kosten[[#This Row],[KSnr.]]=ED$7,Tbl.Kosten[[#This Row],[Totaal kosten]],"")</f>
        <v/>
      </c>
      <c r="EE66" s="150" t="str">
        <f>IF(Tbl.Kosten[[#This Row],[KSnr.]]=EE$7,Tbl.Kosten[[#This Row],[Totaal kosten]],"")</f>
        <v/>
      </c>
      <c r="EF66" s="150" t="str">
        <f>IF(Tbl.Kosten[[#This Row],[KSnr.]]=EF$7,Tbl.Kosten[[#This Row],[Totaal kosten]],"")</f>
        <v/>
      </c>
      <c r="EG66" s="150" t="str">
        <f>IF(Tbl.Kosten[[#This Row],[KSnr.]]=EG$7,Tbl.Kosten[[#This Row],[Totaal kosten]],"")</f>
        <v/>
      </c>
      <c r="EH66" s="150" t="str">
        <f>IF(Tbl.Kosten[[#This Row],[KSnr.]]=EH$7,Tbl.Kosten[[#This Row],[Totaal kosten]],"")</f>
        <v/>
      </c>
      <c r="EI66" s="150" t="str">
        <f>IF(Tbl.Kosten[[#This Row],[KSnr.]]=EI$7,Tbl.Kosten[[#This Row],[Totaal kosten]],"")</f>
        <v/>
      </c>
      <c r="EJ66" s="150" t="str">
        <f>IF(Tbl.Kosten[[#This Row],[KSnr.]]=EJ$7,Tbl.Kosten[[#This Row],[Totaal kosten]],"")</f>
        <v/>
      </c>
      <c r="EK66" s="150" t="str">
        <f>IF(Tbl.Kosten[[#This Row],[KSnr.]]=EK$7,Tbl.Kosten[[#This Row],[Totaal kosten]],"")</f>
        <v/>
      </c>
      <c r="EL66" s="150" t="str">
        <f>IF(Tbl.Kosten[[#This Row],[KSnr.]]=EL$7,Tbl.Kosten[[#This Row],[Totaal kosten]],"")</f>
        <v/>
      </c>
      <c r="EM66" s="150" t="str">
        <f>IF(Tbl.Kosten[[#This Row],[KSnr.]]=EM$7,Tbl.Kosten[[#This Row],[Totaal kosten]],"")</f>
        <v/>
      </c>
      <c r="EN66" s="150" t="str">
        <f>IF(Tbl.Kosten[[#This Row],[KSnr.]]=EN$7,Tbl.Kosten[[#This Row],[Totaal kosten]],"")</f>
        <v/>
      </c>
      <c r="EO66" s="150" t="str">
        <f>IF(Tbl.Kosten[[#This Row],[KSnr.]]=EO$7,Tbl.Kosten[[#This Row],[Totaal kosten]],"")</f>
        <v/>
      </c>
      <c r="EP66" s="150" t="str">
        <f>IF(Tbl.Kosten[[#This Row],[KSnr.]]=EP$7,Tbl.Kosten[[#This Row],[Totaal kosten]],"")</f>
        <v/>
      </c>
      <c r="EQ66" s="150" t="str">
        <f>IF(Tbl.Kosten[[#This Row],[KSnr.]]=EQ$7,Tbl.Kosten[[#This Row],[Totaal kosten]],"")</f>
        <v/>
      </c>
      <c r="ER66" s="144" t="str">
        <f>IFERROR(_xlfn.XLOOKUP(Tbl.Kosten[[#This Row],[Subsidieactiviteit]],Tbl.Subsidiehoogte[Subsidieactiviteit],Tbl.Subsidiehoogte[SAnr.],"",0,1),"")</f>
        <v/>
      </c>
      <c r="ES66" s="150" t="str">
        <f>IF(Tbl.Kosten[[#This Row],[Sanr.]]=ES$7,Tbl.Kosten[[#This Row],[Totaal kosten]],"")</f>
        <v/>
      </c>
      <c r="ET66" s="150" t="str">
        <f>IF(Tbl.Kosten[[#This Row],[Sanr.]]=ET$7,Tbl.Kosten[[#This Row],[Totaal kosten]],"")</f>
        <v/>
      </c>
      <c r="EU66" s="150" t="str">
        <f>IF(Tbl.Kosten[[#This Row],[Sanr.]]=EU$7,Tbl.Kosten[[#This Row],[Totaal kosten]],"")</f>
        <v/>
      </c>
      <c r="EV66" s="150" t="str">
        <f>IF(Tbl.Kosten[[#This Row],[Sanr.]]=EV$7,Tbl.Kosten[[#This Row],[Totaal kosten]],"")</f>
        <v/>
      </c>
      <c r="EW66" s="150" t="str">
        <f>IF(Tbl.Kosten[[#This Row],[Sanr.]]=EW$7,Tbl.Kosten[[#This Row],[Totaal kosten]],"")</f>
        <v/>
      </c>
      <c r="EX66" s="150" t="str">
        <f>IF(Tbl.Kosten[[#This Row],[Sanr.]]=EX$7,Tbl.Kosten[[#This Row],[Totaal kosten]],"")</f>
        <v/>
      </c>
      <c r="EY66" s="150" t="str">
        <f>IF(Tbl.Kosten[[#This Row],[Sanr.]]=EY$7,Tbl.Kosten[[#This Row],[Totaal kosten]],"")</f>
        <v/>
      </c>
      <c r="EZ66" s="150" t="str">
        <f>IF(Tbl.Kosten[[#This Row],[Sanr.]]=EZ$7,Tbl.Kosten[[#This Row],[Totaal kosten]],"")</f>
        <v/>
      </c>
      <c r="FA66" s="150" t="str">
        <f>IF(Tbl.Kosten[[#This Row],[Sanr.]]=FA$7,Tbl.Kosten[[#This Row],[Totaal kosten]],"")</f>
        <v/>
      </c>
      <c r="FB66" s="150" t="str">
        <f>IF(Tbl.Kosten[[#This Row],[Sanr.]]=FB$7,Tbl.Kosten[[#This Row],[Totaal kosten]],"")</f>
        <v/>
      </c>
      <c r="FC66" s="150" t="str">
        <f>IF(Tbl.Kosten[[#This Row],[Sanr.]]=FC$7,Tbl.Kosten[[#This Row],[Totaal kosten]],"")</f>
        <v/>
      </c>
      <c r="FD66" s="150" t="str">
        <f>IF(Tbl.Kosten[[#This Row],[Sanr.]]=FD$7,Tbl.Kosten[[#This Row],[Totaal kosten]],"")</f>
        <v/>
      </c>
      <c r="FE66" s="150" t="str">
        <f>IF(Tbl.Kosten[[#This Row],[Sanr.]]=FE$7,Tbl.Kosten[[#This Row],[Totaal kosten]],"")</f>
        <v/>
      </c>
      <c r="FF66" s="150" t="str">
        <f>IF(Tbl.Kosten[[#This Row],[Sanr.]]=FF$7,Tbl.Kosten[[#This Row],[Totaal kosten]],"")</f>
        <v/>
      </c>
      <c r="FG66" s="150" t="str">
        <f>IF(Tbl.Kosten[[#This Row],[Sanr.]]=FG$7,Tbl.Kosten[[#This Row],[Totaal kosten]],"")</f>
        <v/>
      </c>
      <c r="FH66" s="150" t="str">
        <f>IF(Tbl.Kosten[[#This Row],[Sanr.]]=FH$7,Tbl.Kosten[[#This Row],[Totaal kosten]],"")</f>
        <v/>
      </c>
      <c r="FI66" s="150" t="str">
        <f>IF(Tbl.Kosten[[#This Row],[Sanr.]]=FI$7,Tbl.Kosten[[#This Row],[Totaal kosten]],"")</f>
        <v/>
      </c>
      <c r="FJ66" s="150" t="str">
        <f>IF(Tbl.Kosten[[#This Row],[Sanr.]]=FJ$7,Tbl.Kosten[[#This Row],[Totaal kosten]],"")</f>
        <v/>
      </c>
      <c r="FK66" s="150" t="str">
        <f>IF(Tbl.Kosten[[#This Row],[Sanr.]]=FK$7,Tbl.Kosten[[#This Row],[Totaal kosten]],"")</f>
        <v/>
      </c>
      <c r="FL66" s="150" t="str">
        <f>IF(Tbl.Kosten[[#This Row],[Sanr.]]=FL$7,Tbl.Kosten[[#This Row],[Totaal kosten]],"")</f>
        <v/>
      </c>
      <c r="FM66" s="150" t="str">
        <f>IF(Tbl.Kosten[[#This Row],[Sanr.]]=FM$7,Tbl.Kosten[[#This Row],[Totaal kosten]],"")</f>
        <v/>
      </c>
      <c r="FN66" s="150" t="str">
        <f>IF(Tbl.Kosten[[#This Row],[Sanr.]]=FN$7,Tbl.Kosten[[#This Row],[Totaal kosten]],"")</f>
        <v/>
      </c>
      <c r="FO66" s="150" t="str">
        <f>IF(Tbl.Kosten[[#This Row],[Sanr.]]=FO$7,Tbl.Kosten[[#This Row],[Totaal kosten]],"")</f>
        <v/>
      </c>
      <c r="FP66" s="150" t="str">
        <f>IF(Tbl.Kosten[[#This Row],[Sanr.]]=FP$7,Tbl.Kosten[[#This Row],[Totaal kosten]],"")</f>
        <v/>
      </c>
      <c r="FQ66" s="150" t="str">
        <f>IF(Tbl.Kosten[[#This Row],[Sanr.]]=FQ$7,Tbl.Kosten[[#This Row],[Totaal kosten]],"")</f>
        <v/>
      </c>
      <c r="FR66" s="150" t="str">
        <f>IF(Tbl.Kosten[[#This Row],[Sanr.]]=FR$7,Tbl.Kosten[[#This Row],[Totaal kosten]],"")</f>
        <v/>
      </c>
      <c r="FS66" s="150" t="str">
        <f>IF(Tbl.Kosten[[#This Row],[Sanr.]]=FS$7,Tbl.Kosten[[#This Row],[Totaal kosten]],"")</f>
        <v/>
      </c>
      <c r="FT66" s="150" t="str">
        <f>IF(Tbl.Kosten[[#This Row],[Sanr.]]=FT$7,Tbl.Kosten[[#This Row],[Totaal kosten]],"")</f>
        <v/>
      </c>
      <c r="FU66" s="150" t="str">
        <f>IF(Tbl.Kosten[[#This Row],[Sanr.]]=FU$7,Tbl.Kosten[[#This Row],[Totaal kosten]],"")</f>
        <v/>
      </c>
      <c r="FV66" s="150" t="str">
        <f>IF(Tbl.Kosten[[#This Row],[Sanr.]]=FV$7,Tbl.Kosten[[#This Row],[Totaal kosten]],"")</f>
        <v/>
      </c>
      <c r="FW66" s="150" t="str">
        <f>IFERROR(_xlfn.XLOOKUP(Tbl.Kosten[[#This Row],[Activiteitencode]],Tbl.Activiteiten[Activiteitcode],Tbl.Activiteiten[Anr.],"",0,1),"")</f>
        <v/>
      </c>
      <c r="FX66" s="169" t="str">
        <f>_xlfn.CONCAT(Tbl.Kosten[[#This Row],[Pnr.]],Tbl.Kosten[[#This Row],[Sanr.]])</f>
        <v>P1</v>
      </c>
      <c r="FY66" s="150">
        <f>Tbl.Kosten[[#This Row],[Totaal kosten]]-Tbl.Kosten[[#This Row],[Subsidie]]</f>
        <v>0</v>
      </c>
      <c r="FZ66" s="150">
        <f>IF(Tbl.Kosten[[#This Row],[Pnr.]]=FZ$7,Tbl.Kosten[[#This Row],[Te financieren]],"")</f>
        <v>0</v>
      </c>
      <c r="GA66" s="150" t="str">
        <f>IF(Tbl.Kosten[[#This Row],[Pnr.]]=GA$7,Tbl.Kosten[[#This Row],[Te financieren]],"")</f>
        <v/>
      </c>
      <c r="GB66" s="150" t="str">
        <f>IF(Tbl.Kosten[[#This Row],[Pnr.]]=GB$7,Tbl.Kosten[[#This Row],[Te financieren]],"")</f>
        <v/>
      </c>
      <c r="GC66" s="150" t="str">
        <f>IF(Tbl.Kosten[[#This Row],[Pnr.]]=GC$7,Tbl.Kosten[[#This Row],[Te financieren]],"")</f>
        <v/>
      </c>
      <c r="GD66" s="150" t="str">
        <f>IF(Tbl.Kosten[[#This Row],[Pnr.]]=GD$7,Tbl.Kosten[[#This Row],[Te financieren]],"")</f>
        <v/>
      </c>
      <c r="GE66" s="150" t="str">
        <f>IF(Tbl.Kosten[[#This Row],[Pnr.]]=GE$7,Tbl.Kosten[[#This Row],[Te financieren]],"")</f>
        <v/>
      </c>
      <c r="GF66" s="150" t="str">
        <f>IF(Tbl.Kosten[[#This Row],[Pnr.]]=GF$7,Tbl.Kosten[[#This Row],[Te financieren]],"")</f>
        <v/>
      </c>
      <c r="GG66" s="150" t="str">
        <f>IF(Tbl.Kosten[[#This Row],[Pnr.]]=GG$7,Tbl.Kosten[[#This Row],[Te financieren]],"")</f>
        <v/>
      </c>
      <c r="GH66" s="150" t="str">
        <f>IF(Tbl.Kosten[[#This Row],[Pnr.]]=GH$7,Tbl.Kosten[[#This Row],[Te financieren]],"")</f>
        <v/>
      </c>
      <c r="GI66" s="150" t="str">
        <f>IF(Tbl.Kosten[[#This Row],[Pnr.]]=GI$7,Tbl.Kosten[[#This Row],[Te financieren]],"")</f>
        <v/>
      </c>
      <c r="GJ66" s="150" t="str">
        <f>IF(Tbl.Kosten[[#This Row],[Pnr.]]=GJ$7,Tbl.Kosten[[#This Row],[Te financieren]],"")</f>
        <v/>
      </c>
      <c r="GK66" s="150" t="str">
        <f>IF(Tbl.Kosten[[#This Row],[Pnr.]]=GK$7,Tbl.Kosten[[#This Row],[Te financieren]],"")</f>
        <v/>
      </c>
      <c r="GL66" s="150" t="str">
        <f>IF(Tbl.Kosten[[#This Row],[Pnr.]]=GL$7,Tbl.Kosten[[#This Row],[Te financieren]],"")</f>
        <v/>
      </c>
      <c r="GM66" s="150" t="str">
        <f>IF(Tbl.Kosten[[#This Row],[Pnr.]]=GM$7,Tbl.Kosten[[#This Row],[Te financieren]],"")</f>
        <v/>
      </c>
      <c r="GN66" s="150" t="str">
        <f>IF(Tbl.Kosten[[#This Row],[Pnr.]]=GN$7,Tbl.Kosten[[#This Row],[Te financieren]],"")</f>
        <v/>
      </c>
      <c r="GO66" s="150" t="str">
        <f>IF(Tbl.Kosten[[#This Row],[Pnr.]]=GO$7,Tbl.Kosten[[#This Row],[Te financieren]],"")</f>
        <v/>
      </c>
      <c r="GP66" s="150" t="str">
        <f>IF(Tbl.Kosten[[#This Row],[Pnr.]]=GP$7,Tbl.Kosten[[#This Row],[Te financieren]],"")</f>
        <v/>
      </c>
      <c r="GQ66" s="150" t="str">
        <f>IF(Tbl.Kosten[[#This Row],[Pnr.]]=GQ$7,Tbl.Kosten[[#This Row],[Te financieren]],"")</f>
        <v/>
      </c>
      <c r="GR66" s="150" t="str">
        <f>IF(Tbl.Kosten[[#This Row],[Pnr.]]=GR$7,Tbl.Kosten[[#This Row],[Te financieren]],"")</f>
        <v/>
      </c>
      <c r="GS66" s="150" t="str">
        <f>IF(Tbl.Kosten[[#This Row],[Pnr.]]=GS$7,Tbl.Kosten[[#This Row],[Te financieren]],"")</f>
        <v/>
      </c>
      <c r="GT66" s="150" t="str">
        <f>IF(Tbl.Kosten[[#This Row],[Pnr.]]=GT$7,Tbl.Kosten[[#This Row],[Te financieren]],"")</f>
        <v/>
      </c>
      <c r="GU66" s="150" t="str">
        <f>IF(Tbl.Kosten[[#This Row],[Pnr.]]=GU$7,Tbl.Kosten[[#This Row],[Te financieren]],"")</f>
        <v/>
      </c>
      <c r="GV66" s="150" t="str">
        <f>IF(Tbl.Kosten[[#This Row],[Pnr.]]=GV$7,Tbl.Kosten[[#This Row],[Te financieren]],"")</f>
        <v/>
      </c>
      <c r="GW66" s="150" t="str">
        <f>IF(Tbl.Kosten[[#This Row],[Pnr.]]=GW$7,Tbl.Kosten[[#This Row],[Te financieren]],"")</f>
        <v/>
      </c>
      <c r="GX66" s="150" t="str">
        <f>IF(Tbl.Kosten[[#This Row],[Pnr.]]=GX$7,Tbl.Kosten[[#This Row],[Te financieren]],"")</f>
        <v/>
      </c>
      <c r="GY66" s="150" t="str">
        <f>IF(Tbl.Kosten[[#This Row],[Pnr.]]=GY$7,Tbl.Kosten[[#This Row],[Te financieren]],"")</f>
        <v/>
      </c>
      <c r="GZ66" s="150" t="str">
        <f>IF(Tbl.Kosten[[#This Row],[Pnr.]]=GZ$7,Tbl.Kosten[[#This Row],[Te financieren]],"")</f>
        <v/>
      </c>
      <c r="HA66" s="150" t="str">
        <f>IF(Tbl.Kosten[[#This Row],[Pnr.]]=HA$7,Tbl.Kosten[[#This Row],[Te financieren]],"")</f>
        <v/>
      </c>
      <c r="HB66" s="150" t="str">
        <f>IF(Tbl.Kosten[[#This Row],[Pnr.]]=HB$7,Tbl.Kosten[[#This Row],[Te financieren]],"")</f>
        <v/>
      </c>
      <c r="HC66" s="150" t="str">
        <f>IF(Tbl.Kosten[[#This Row],[Pnr.]]=HC$7,Tbl.Kosten[[#This Row],[Te financieren]],"")</f>
        <v/>
      </c>
      <c r="HD66" s="150" t="str">
        <f>IF(Tbl.Kosten[[#This Row],[Pnr.]]=HD$7,Tbl.Kosten[[#This Row],[Te financieren]],"")</f>
        <v/>
      </c>
      <c r="HE66" s="150" t="str">
        <f>IF(Tbl.Kosten[[#This Row],[Pnr.]]=HE$7,Tbl.Kosten[[#This Row],[Te financieren]],"")</f>
        <v/>
      </c>
      <c r="HF66" s="150" t="str">
        <f>IF(Tbl.Kosten[[#This Row],[Pnr.]]=HF$7,Tbl.Kosten[[#This Row],[Te financieren]],"")</f>
        <v/>
      </c>
      <c r="HG66" s="150" t="str">
        <f>IF(Tbl.Kosten[[#This Row],[Pnr.]]=HG$7,Tbl.Kosten[[#This Row],[Te financieren]],"")</f>
        <v/>
      </c>
      <c r="HH66" s="150" t="str">
        <f>IF(Tbl.Kosten[[#This Row],[Pnr.]]=HH$7,Tbl.Kosten[[#This Row],[Te financieren]],"")</f>
        <v/>
      </c>
      <c r="HI66" s="150" t="str">
        <f>IF(Tbl.Kosten[[#This Row],[Pnr.]]=HI$7,Tbl.Kosten[[#This Row],[Te financieren]],"")</f>
        <v/>
      </c>
      <c r="HJ66" s="150" t="str">
        <f>IF(Tbl.Kosten[[#This Row],[Pnr.]]=HJ$7,Tbl.Kosten[[#This Row],[Te financieren]],"")</f>
        <v/>
      </c>
      <c r="HK66" s="150" t="str">
        <f>IF(Tbl.Kosten[[#This Row],[Pnr.]]=HK$7,Tbl.Kosten[[#This Row],[Te financieren]],"")</f>
        <v/>
      </c>
      <c r="HL66" s="150" t="str">
        <f>IF(Tbl.Kosten[[#This Row],[Pnr.]]=HL$7,Tbl.Kosten[[#This Row],[Te financieren]],"")</f>
        <v/>
      </c>
      <c r="HM66" s="150" t="str">
        <f>IF(Tbl.Kosten[[#This Row],[Pnr.]]=HM$7,Tbl.Kosten[[#This Row],[Te financieren]],"")</f>
        <v/>
      </c>
      <c r="HN66" s="150" t="str">
        <f>IF(Tbl.Kosten[[#This Row],[Pnr.]]=HN$7,Tbl.Kosten[[#This Row],[Te financieren]],"")</f>
        <v/>
      </c>
      <c r="HO66" s="150" t="str">
        <f>IF(Tbl.Kosten[[#This Row],[Pnr.]]=HO$7,Tbl.Kosten[[#This Row],[Te financieren]],"")</f>
        <v/>
      </c>
      <c r="HP66" s="150" t="str">
        <f>IF(Tbl.Kosten[[#This Row],[Pnr.]]=HP$7,Tbl.Kosten[[#This Row],[Te financieren]],"")</f>
        <v/>
      </c>
      <c r="HQ66" s="150" t="str">
        <f>IF(Tbl.Kosten[[#This Row],[Pnr.]]=HQ$7,Tbl.Kosten[[#This Row],[Te financieren]],"")</f>
        <v/>
      </c>
      <c r="HR66" s="150" t="str">
        <f>IF(Tbl.Kosten[[#This Row],[Pnr.]]=HR$7,Tbl.Kosten[[#This Row],[Te financieren]],"")</f>
        <v/>
      </c>
      <c r="HS66" s="150" t="str">
        <f>IF(Tbl.Kosten[[#This Row],[Pnr.]]=HS$7,Tbl.Kosten[[#This Row],[Te financieren]],"")</f>
        <v/>
      </c>
      <c r="HT66" s="150" t="str">
        <f>IF(Tbl.Kosten[[#This Row],[Pnr.]]=HT$7,Tbl.Kosten[[#This Row],[Te financieren]],"")</f>
        <v/>
      </c>
      <c r="HU66" s="150" t="str">
        <f>IF(Tbl.Kosten[[#This Row],[Pnr.]]=HU$7,Tbl.Kosten[[#This Row],[Te financieren]],"")</f>
        <v/>
      </c>
      <c r="HV66" s="150" t="str">
        <f>IF(Tbl.Kosten[[#This Row],[Pnr.]]=HV$7,Tbl.Kosten[[#This Row],[Te financieren]],"")</f>
        <v/>
      </c>
      <c r="HW66" s="150" t="str">
        <f>IF(Tbl.Kosten[[#This Row],[Pnr.]]=HW$7,Tbl.Kosten[[#This Row],[Te financieren]],"")</f>
        <v/>
      </c>
    </row>
    <row r="67" spans="2:231" x14ac:dyDescent="0.3">
      <c r="B67" s="134"/>
      <c r="C67" s="137"/>
      <c r="D67" s="136"/>
      <c r="E67" s="261"/>
      <c r="F67" s="135"/>
      <c r="G67" s="11" t="str">
        <f>IF(Tbl.Kosten[[#This Row],[Medewerker e/o 
functie]]&lt;&gt;"",_xlfn.XLOOKUP(Tbl.Kosten[[#This Row],[Medewerker e/o 
functie]],Tbl.Uurtarief[Medewerker en/of functie],Tbl.Uurtarief[Uurtarief],"",0,1),"")</f>
        <v/>
      </c>
      <c r="H67" s="121">
        <f>IFERROR(Tbl.Kosten[[#This Row],[Uren]]*Tbl.Kosten[[#This Row],[Uurtarief]],0)</f>
        <v>0</v>
      </c>
      <c r="I67" s="119" t="str">
        <f>IF(Tbl.Kosten[[#This Row],[Subtotaal uren]]&lt;&gt;0,_xlfn.XLOOKUP(Tbl.Kosten[[#This Row],[Medewerker e/o 
functie]],Tbl.Uurtarief[Medewerker en/of functie],Tbl.Uurtarief[Kostensoort arbeid],"",0,1),"")</f>
        <v/>
      </c>
      <c r="J67" s="137"/>
      <c r="K67" s="135"/>
      <c r="L67" s="139" t="str">
        <f>IF(Tbl.Kosten[[#This Row],[Activum]]&lt;&gt;"",_xlfn.XLOOKUP(Tbl.Kosten[[#This Row],[Activum]],Tbl.Afschrijvingskosten[Activum],Tbl.Afschrijvingskosten[Tarief per afschrijvings-eenheid],"",0,1),"")</f>
        <v/>
      </c>
      <c r="M67" s="122">
        <f>IFERROR(Tbl.Kosten[[#This Row],[Een-
heden]]*Tbl.Kosten[[#This Row],[Afschrijvings-
tarief]],0)</f>
        <v>0</v>
      </c>
      <c r="N67" s="122" t="str">
        <f>IF(Tbl.Kosten[[#This Row],[Subtotaal afschrijving]]&lt;&gt;0,Lijsten!$A$7,"")</f>
        <v/>
      </c>
      <c r="O67" s="140"/>
      <c r="P67" s="135"/>
      <c r="Q67" s="138"/>
      <c r="R67" s="122">
        <f>IFERROR(Tbl.Kosten[[#This Row],[Aantal]]*Tbl.Kosten[[#This Row],[Tarief]],0)</f>
        <v>0</v>
      </c>
      <c r="S67" s="8">
        <f>IFERROR(Tbl.Kosten[[#This Row],[Subtotaal overige kosten]]+Tbl.Kosten[[#This Row],[Subtotaal uren]]+Tbl.Kosten[[#This Row],[Subtotaal afschrijving]],0)</f>
        <v>0</v>
      </c>
      <c r="T67" s="8">
        <f>IFERROR(Tbl.Kosten[[#This Row],[Totaal kosten]]*Tbl.Kosten[[#This Row],[Subsidie%]],0)</f>
        <v>0</v>
      </c>
      <c r="U67" s="4" t="str" cm="1">
        <f t="array" ref="U67">IFERROR(_xlfn.IFS(Tbl.Kosten[[#This Row],[Subtotaal uren]]&lt;&gt;0,Tbl.Kosten[[#This Row],[Kostensoort arbeid]],Tbl.Kosten[[#This Row],[Subtotaal afschrijving]]&lt;&gt;0,Tbl.Kosten[[#This Row],[Kostensoort afschrijving]],Tbl.Kosten[[#This Row],[Subtotaal overige kosten]]&lt;&gt;0,Tbl.Kosten[[#This Row],[Kostensoort overig]]),"")</f>
        <v/>
      </c>
      <c r="V67" s="4" t="str">
        <f>IFERROR(_xlfn.XLOOKUP(Tbl.Kosten[[#This Row],[Activiteitencode]],Tbl.Activiteiten[Activiteitcode],Tbl.Activiteiten[Werkpakketcode],"",0,1),"")</f>
        <v/>
      </c>
      <c r="W67" s="4" t="str">
        <f>IFERROR(_xlfn.XLOOKUP(Tbl.Kosten[[#This Row],[Werkpakketcode]],Tbl.Werkpakketten[Werkpakketcode],Tbl.Werkpakketten[Subsidiabele activiteit],"",0,1),"")</f>
        <v/>
      </c>
      <c r="X67" s="12">
        <f>IFERROR(_xlfn.XLOOKUP(Tbl.Kosten[[#This Row],[Sanr.]],Tbl.Subsidiehoogte[SAnr.],Tbl.Subsidiehoogte[Sub. Percentage],0,0,1),0)</f>
        <v>0</v>
      </c>
      <c r="Y67" s="144" t="str">
        <f>IFERROR(_xlfn.XLOOKUP(Tbl.Kosten[[#This Row],[Partnercode]],Tbl.Projectpartners[Partnercode],Tbl.Projectpartners[PNr.],"",0,1),"")</f>
        <v>P1</v>
      </c>
      <c r="Z67" s="148">
        <f>IF(Tbl.Kosten[[#This Row],[Pnr.]]=Z$7,Tbl.Kosten[[#This Row],[Totaal kosten]],"")</f>
        <v>0</v>
      </c>
      <c r="AA67" s="148" t="str">
        <f>IF(Tbl.Kosten[[#This Row],[Pnr.]]=AA$7,Tbl.Kosten[[#This Row],[Totaal kosten]],"")</f>
        <v/>
      </c>
      <c r="AB67" s="148" t="str">
        <f>IF(Tbl.Kosten[[#This Row],[Pnr.]]=AB$7,Tbl.Kosten[[#This Row],[Totaal kosten]],"")</f>
        <v/>
      </c>
      <c r="AC67" s="148" t="str">
        <f>IF(Tbl.Kosten[[#This Row],[Pnr.]]=AC$7,Tbl.Kosten[[#This Row],[Totaal kosten]],"")</f>
        <v/>
      </c>
      <c r="AD67" s="148" t="str">
        <f>IF(Tbl.Kosten[[#This Row],[Pnr.]]=AD$7,Tbl.Kosten[[#This Row],[Totaal kosten]],"")</f>
        <v/>
      </c>
      <c r="AE67" s="148" t="str">
        <f>IF(Tbl.Kosten[[#This Row],[Pnr.]]=AE$7,Tbl.Kosten[[#This Row],[Totaal kosten]],"")</f>
        <v/>
      </c>
      <c r="AF67" s="148" t="str">
        <f>IF(Tbl.Kosten[[#This Row],[Pnr.]]=AF$7,Tbl.Kosten[[#This Row],[Totaal kosten]],"")</f>
        <v/>
      </c>
      <c r="AG67" s="148" t="str">
        <f>IF(Tbl.Kosten[[#This Row],[Pnr.]]=AG$7,Tbl.Kosten[[#This Row],[Totaal kosten]],"")</f>
        <v/>
      </c>
      <c r="AH67" s="148" t="str">
        <f>IF(Tbl.Kosten[[#This Row],[Pnr.]]=AH$7,Tbl.Kosten[[#This Row],[Totaal kosten]],"")</f>
        <v/>
      </c>
      <c r="AI67" s="148" t="str">
        <f>IF(Tbl.Kosten[[#This Row],[Pnr.]]=AI$7,Tbl.Kosten[[#This Row],[Totaal kosten]],"")</f>
        <v/>
      </c>
      <c r="AJ67" s="148" t="str">
        <f>IF(Tbl.Kosten[[#This Row],[Pnr.]]=AJ$7,Tbl.Kosten[[#This Row],[Totaal kosten]],"")</f>
        <v/>
      </c>
      <c r="AK67" s="148" t="str">
        <f>IF(Tbl.Kosten[[#This Row],[Pnr.]]=AK$7,Tbl.Kosten[[#This Row],[Totaal kosten]],"")</f>
        <v/>
      </c>
      <c r="AL67" s="148" t="str">
        <f>IF(Tbl.Kosten[[#This Row],[Pnr.]]=AL$7,Tbl.Kosten[[#This Row],[Totaal kosten]],"")</f>
        <v/>
      </c>
      <c r="AM67" s="148" t="str">
        <f>IF(Tbl.Kosten[[#This Row],[Pnr.]]=AM$7,Tbl.Kosten[[#This Row],[Totaal kosten]],"")</f>
        <v/>
      </c>
      <c r="AN67" s="148" t="str">
        <f>IF(Tbl.Kosten[[#This Row],[Pnr.]]=AN$7,Tbl.Kosten[[#This Row],[Totaal kosten]],"")</f>
        <v/>
      </c>
      <c r="AO67" s="148" t="str">
        <f>IF(Tbl.Kosten[[#This Row],[Pnr.]]=AO$7,Tbl.Kosten[[#This Row],[Totaal kosten]],"")</f>
        <v/>
      </c>
      <c r="AP67" s="148" t="str">
        <f>IF(Tbl.Kosten[[#This Row],[Pnr.]]=AP$7,Tbl.Kosten[[#This Row],[Totaal kosten]],"")</f>
        <v/>
      </c>
      <c r="AQ67" s="148" t="str">
        <f>IF(Tbl.Kosten[[#This Row],[Pnr.]]=AQ$7,Tbl.Kosten[[#This Row],[Totaal kosten]],"")</f>
        <v/>
      </c>
      <c r="AR67" s="148" t="str">
        <f>IF(Tbl.Kosten[[#This Row],[Pnr.]]=AR$7,Tbl.Kosten[[#This Row],[Totaal kosten]],"")</f>
        <v/>
      </c>
      <c r="AS67" s="148" t="str">
        <f>IF(Tbl.Kosten[[#This Row],[Pnr.]]=AS$7,Tbl.Kosten[[#This Row],[Totaal kosten]],"")</f>
        <v/>
      </c>
      <c r="AT67" s="148" t="str">
        <f>IF(Tbl.Kosten[[#This Row],[Pnr.]]=AT$7,Tbl.Kosten[[#This Row],[Totaal kosten]],"")</f>
        <v/>
      </c>
      <c r="AU67" s="148" t="str">
        <f>IF(Tbl.Kosten[[#This Row],[Pnr.]]=AU$7,Tbl.Kosten[[#This Row],[Totaal kosten]],"")</f>
        <v/>
      </c>
      <c r="AV67" s="148" t="str">
        <f>IF(Tbl.Kosten[[#This Row],[Pnr.]]=AV$7,Tbl.Kosten[[#This Row],[Totaal kosten]],"")</f>
        <v/>
      </c>
      <c r="AW67" s="148" t="str">
        <f>IF(Tbl.Kosten[[#This Row],[Pnr.]]=AW$7,Tbl.Kosten[[#This Row],[Totaal kosten]],"")</f>
        <v/>
      </c>
      <c r="AX67" s="148" t="str">
        <f>IF(Tbl.Kosten[[#This Row],[Pnr.]]=AX$7,Tbl.Kosten[[#This Row],[Totaal kosten]],"")</f>
        <v/>
      </c>
      <c r="AY67" s="148" t="str">
        <f>IF(Tbl.Kosten[[#This Row],[Pnr.]]=AY$7,Tbl.Kosten[[#This Row],[Totaal kosten]],"")</f>
        <v/>
      </c>
      <c r="AZ67" s="148" t="str">
        <f>IF(Tbl.Kosten[[#This Row],[Pnr.]]=AZ$7,Tbl.Kosten[[#This Row],[Totaal kosten]],"")</f>
        <v/>
      </c>
      <c r="BA67" s="148" t="str">
        <f>IF(Tbl.Kosten[[#This Row],[Pnr.]]=BA$7,Tbl.Kosten[[#This Row],[Totaal kosten]],"")</f>
        <v/>
      </c>
      <c r="BB67" s="148" t="str">
        <f>IF(Tbl.Kosten[[#This Row],[Pnr.]]=BB$7,Tbl.Kosten[[#This Row],[Totaal kosten]],"")</f>
        <v/>
      </c>
      <c r="BC67" s="148" t="str">
        <f>IF(Tbl.Kosten[[#This Row],[Pnr.]]=BC$7,Tbl.Kosten[[#This Row],[Totaal kosten]],"")</f>
        <v/>
      </c>
      <c r="BD67" s="148" t="str">
        <f>IF(Tbl.Kosten[[#This Row],[Pnr.]]=BD$7,Tbl.Kosten[[#This Row],[Totaal kosten]],"")</f>
        <v/>
      </c>
      <c r="BE67" s="148" t="str">
        <f>IF(Tbl.Kosten[[#This Row],[Pnr.]]=BE$7,Tbl.Kosten[[#This Row],[Totaal kosten]],"")</f>
        <v/>
      </c>
      <c r="BF67" s="148" t="str">
        <f>IF(Tbl.Kosten[[#This Row],[Pnr.]]=BF$7,Tbl.Kosten[[#This Row],[Totaal kosten]],"")</f>
        <v/>
      </c>
      <c r="BG67" s="148" t="str">
        <f>IF(Tbl.Kosten[[#This Row],[Pnr.]]=BG$7,Tbl.Kosten[[#This Row],[Totaal kosten]],"")</f>
        <v/>
      </c>
      <c r="BH67" s="148" t="str">
        <f>IF(Tbl.Kosten[[#This Row],[Pnr.]]=BH$7,Tbl.Kosten[[#This Row],[Totaal kosten]],"")</f>
        <v/>
      </c>
      <c r="BI67" s="148" t="str">
        <f>IF(Tbl.Kosten[[#This Row],[Pnr.]]=BI$7,Tbl.Kosten[[#This Row],[Totaal kosten]],"")</f>
        <v/>
      </c>
      <c r="BJ67" s="148" t="str">
        <f>IF(Tbl.Kosten[[#This Row],[Pnr.]]=BJ$7,Tbl.Kosten[[#This Row],[Totaal kosten]],"")</f>
        <v/>
      </c>
      <c r="BK67" s="148" t="str">
        <f>IF(Tbl.Kosten[[#This Row],[Pnr.]]=BK$7,Tbl.Kosten[[#This Row],[Totaal kosten]],"")</f>
        <v/>
      </c>
      <c r="BL67" s="148" t="str">
        <f>IF(Tbl.Kosten[[#This Row],[Pnr.]]=BL$7,Tbl.Kosten[[#This Row],[Totaal kosten]],"")</f>
        <v/>
      </c>
      <c r="BM67" s="148" t="str">
        <f>IF(Tbl.Kosten[[#This Row],[Pnr.]]=BM$7,Tbl.Kosten[[#This Row],[Totaal kosten]],"")</f>
        <v/>
      </c>
      <c r="BN67" s="148" t="str">
        <f>IF(Tbl.Kosten[[#This Row],[Pnr.]]=BN$7,Tbl.Kosten[[#This Row],[Totaal kosten]],"")</f>
        <v/>
      </c>
      <c r="BO67" s="148" t="str">
        <f>IF(Tbl.Kosten[[#This Row],[Pnr.]]=BO$7,Tbl.Kosten[[#This Row],[Totaal kosten]],"")</f>
        <v/>
      </c>
      <c r="BP67" s="148" t="str">
        <f>IF(Tbl.Kosten[[#This Row],[Pnr.]]=BP$7,Tbl.Kosten[[#This Row],[Totaal kosten]],"")</f>
        <v/>
      </c>
      <c r="BQ67" s="148" t="str">
        <f>IF(Tbl.Kosten[[#This Row],[Pnr.]]=BQ$7,Tbl.Kosten[[#This Row],[Totaal kosten]],"")</f>
        <v/>
      </c>
      <c r="BR67" s="148" t="str">
        <f>IF(Tbl.Kosten[[#This Row],[Pnr.]]=BR$7,Tbl.Kosten[[#This Row],[Totaal kosten]],"")</f>
        <v/>
      </c>
      <c r="BS67" s="148" t="str">
        <f>IF(Tbl.Kosten[[#This Row],[Pnr.]]=BS$7,Tbl.Kosten[[#This Row],[Totaal kosten]],"")</f>
        <v/>
      </c>
      <c r="BT67" s="148" t="str">
        <f>IF(Tbl.Kosten[[#This Row],[Pnr.]]=BT$7,Tbl.Kosten[[#This Row],[Totaal kosten]],"")</f>
        <v/>
      </c>
      <c r="BU67" s="148" t="str">
        <f>IF(Tbl.Kosten[[#This Row],[Pnr.]]=BU$7,Tbl.Kosten[[#This Row],[Totaal kosten]],"")</f>
        <v/>
      </c>
      <c r="BV67" s="148" t="str">
        <f>IF(Tbl.Kosten[[#This Row],[Pnr.]]=BV$7,Tbl.Kosten[[#This Row],[Totaal kosten]],"")</f>
        <v/>
      </c>
      <c r="BW67" s="148" t="str">
        <f>IF(Tbl.Kosten[[#This Row],[Pnr.]]=BW$7,Tbl.Kosten[[#This Row],[Totaal kosten]],"")</f>
        <v/>
      </c>
      <c r="BX67" s="148" t="str">
        <f>IFERROR(_xlfn.XLOOKUP(Tbl.Kosten[[#This Row],[Werkpakketcode]],Tbl.Werkpakketten[Werkpakketcode],Tbl.Werkpakketten[WPnr.],"",0,1),"")</f>
        <v/>
      </c>
      <c r="BY67" s="148" t="str">
        <f>IF(Tbl.Kosten[[#This Row],[WPnr.]]=BY$7,Tbl.Kosten[[#This Row],[Totaal kosten]],"")</f>
        <v/>
      </c>
      <c r="BZ67" s="148" t="str">
        <f>IF(Tbl.Kosten[[#This Row],[WPnr.]]=BZ$7,Tbl.Kosten[[#This Row],[Totaal kosten]],"")</f>
        <v/>
      </c>
      <c r="CA67" s="148" t="str">
        <f>IF(Tbl.Kosten[[#This Row],[WPnr.]]=CA$7,Tbl.Kosten[[#This Row],[Totaal kosten]],"")</f>
        <v/>
      </c>
      <c r="CB67" s="148" t="str">
        <f>IF(Tbl.Kosten[[#This Row],[WPnr.]]=CB$7,Tbl.Kosten[[#This Row],[Totaal kosten]],"")</f>
        <v/>
      </c>
      <c r="CC67" s="148" t="str">
        <f>IF(Tbl.Kosten[[#This Row],[WPnr.]]=CC$7,Tbl.Kosten[[#This Row],[Totaal kosten]],"")</f>
        <v/>
      </c>
      <c r="CD67" s="148" t="str">
        <f>IF(Tbl.Kosten[[#This Row],[WPnr.]]=CD$7,Tbl.Kosten[[#This Row],[Totaal kosten]],"")</f>
        <v/>
      </c>
      <c r="CE67" s="148" t="str">
        <f>IF(Tbl.Kosten[[#This Row],[WPnr.]]=CE$7,Tbl.Kosten[[#This Row],[Totaal kosten]],"")</f>
        <v/>
      </c>
      <c r="CF67" s="148" t="str">
        <f>IF(Tbl.Kosten[[#This Row],[WPnr.]]=CF$7,Tbl.Kosten[[#This Row],[Totaal kosten]],"")</f>
        <v/>
      </c>
      <c r="CG67" s="148" t="str">
        <f>IF(Tbl.Kosten[[#This Row],[WPnr.]]=CG$7,Tbl.Kosten[[#This Row],[Totaal kosten]],"")</f>
        <v/>
      </c>
      <c r="CH67" s="148" t="str">
        <f>IF(Tbl.Kosten[[#This Row],[WPnr.]]=CH$7,Tbl.Kosten[[#This Row],[Totaal kosten]],"")</f>
        <v/>
      </c>
      <c r="CI67" s="148" t="str">
        <f>IF(Tbl.Kosten[[#This Row],[WPnr.]]=CI$7,Tbl.Kosten[[#This Row],[Totaal kosten]],"")</f>
        <v/>
      </c>
      <c r="CJ67" s="148" t="str">
        <f>IF(Tbl.Kosten[[#This Row],[WPnr.]]=CJ$7,Tbl.Kosten[[#This Row],[Totaal kosten]],"")</f>
        <v/>
      </c>
      <c r="CK67" s="148" t="str">
        <f>IF(Tbl.Kosten[[#This Row],[WPnr.]]=CK$7,Tbl.Kosten[[#This Row],[Totaal kosten]],"")</f>
        <v/>
      </c>
      <c r="CL67" s="148" t="str">
        <f>IF(Tbl.Kosten[[#This Row],[WPnr.]]=CL$7,Tbl.Kosten[[#This Row],[Totaal kosten]],"")</f>
        <v/>
      </c>
      <c r="CM67" s="148" t="str">
        <f>IF(Tbl.Kosten[[#This Row],[WPnr.]]=CM$7,Tbl.Kosten[[#This Row],[Totaal kosten]],"")</f>
        <v/>
      </c>
      <c r="CN67" s="148" t="str">
        <f>IF(Tbl.Kosten[[#This Row],[WPnr.]]=CN$7,Tbl.Kosten[[#This Row],[Totaal kosten]],"")</f>
        <v/>
      </c>
      <c r="CO67" s="148" t="str">
        <f>IF(Tbl.Kosten[[#This Row],[WPnr.]]=CO$7,Tbl.Kosten[[#This Row],[Totaal kosten]],"")</f>
        <v/>
      </c>
      <c r="CP67" s="148" t="str">
        <f>IF(Tbl.Kosten[[#This Row],[WPnr.]]=CP$7,Tbl.Kosten[[#This Row],[Totaal kosten]],"")</f>
        <v/>
      </c>
      <c r="CQ67" s="148" t="str">
        <f>IF(Tbl.Kosten[[#This Row],[WPnr.]]=CQ$7,Tbl.Kosten[[#This Row],[Totaal kosten]],"")</f>
        <v/>
      </c>
      <c r="CR67" s="148" t="str">
        <f>IF(Tbl.Kosten[[#This Row],[WPnr.]]=CR$7,Tbl.Kosten[[#This Row],[Totaal kosten]],"")</f>
        <v/>
      </c>
      <c r="CS67" s="148" t="str">
        <f>IF(Tbl.Kosten[[#This Row],[WPnr.]]=CS$7,Tbl.Kosten[[#This Row],[Totaal kosten]],"")</f>
        <v/>
      </c>
      <c r="CT67" s="148" t="str">
        <f>IF(Tbl.Kosten[[#This Row],[WPnr.]]=CT$7,Tbl.Kosten[[#This Row],[Totaal kosten]],"")</f>
        <v/>
      </c>
      <c r="CU67" s="148" t="str">
        <f>IF(Tbl.Kosten[[#This Row],[WPnr.]]=CU$7,Tbl.Kosten[[#This Row],[Totaal kosten]],"")</f>
        <v/>
      </c>
      <c r="CV67" s="148" t="str">
        <f>IF(Tbl.Kosten[[#This Row],[WPnr.]]=CV$7,Tbl.Kosten[[#This Row],[Totaal kosten]],"")</f>
        <v/>
      </c>
      <c r="CW67" s="148" t="str">
        <f>IF(Tbl.Kosten[[#This Row],[WPnr.]]=CW$7,Tbl.Kosten[[#This Row],[Totaal kosten]],"")</f>
        <v/>
      </c>
      <c r="CX67" s="148" t="str">
        <f>IF(Tbl.Kosten[[#This Row],[WPnr.]]=CX$7,Tbl.Kosten[[#This Row],[Totaal kosten]],"")</f>
        <v/>
      </c>
      <c r="CY67" s="148" t="str">
        <f>IF(Tbl.Kosten[[#This Row],[WPnr.]]=CY$7,Tbl.Kosten[[#This Row],[Totaal kosten]],"")</f>
        <v/>
      </c>
      <c r="CZ67" s="148" t="str">
        <f>IF(Tbl.Kosten[[#This Row],[WPnr.]]=CZ$7,Tbl.Kosten[[#This Row],[Totaal kosten]],"")</f>
        <v/>
      </c>
      <c r="DA67" s="148" t="str">
        <f>IF(Tbl.Kosten[[#This Row],[WPnr.]]=DA$7,Tbl.Kosten[[#This Row],[Totaal kosten]],"")</f>
        <v/>
      </c>
      <c r="DB67" s="148" t="str">
        <f>IF(Tbl.Kosten[[#This Row],[WPnr.]]=DB$7,Tbl.Kosten[[#This Row],[Totaal kosten]],"")</f>
        <v/>
      </c>
      <c r="DC67" s="148" t="str">
        <f>IF(Tbl.Kosten[[#This Row],[WPnr.]]=DC$7,Tbl.Kosten[[#This Row],[Totaal kosten]],"")</f>
        <v/>
      </c>
      <c r="DD67" s="148" t="str">
        <f>IF(Tbl.Kosten[[#This Row],[WPnr.]]=DD$7,Tbl.Kosten[[#This Row],[Totaal kosten]],"")</f>
        <v/>
      </c>
      <c r="DE67" s="148" t="str">
        <f>IF(Tbl.Kosten[[#This Row],[WPnr.]]=DE$7,Tbl.Kosten[[#This Row],[Totaal kosten]],"")</f>
        <v/>
      </c>
      <c r="DF67" s="148" t="str">
        <f>IF(Tbl.Kosten[[#This Row],[WPnr.]]=DF$7,Tbl.Kosten[[#This Row],[Totaal kosten]],"")</f>
        <v/>
      </c>
      <c r="DG67" s="148" t="str">
        <f>IF(Tbl.Kosten[[#This Row],[WPnr.]]=DG$7,Tbl.Kosten[[#This Row],[Totaal kosten]],"")</f>
        <v/>
      </c>
      <c r="DH67" s="148" t="str">
        <f>IF(Tbl.Kosten[[#This Row],[WPnr.]]=DH$7,Tbl.Kosten[[#This Row],[Totaal kosten]],"")</f>
        <v/>
      </c>
      <c r="DI67" s="148" t="str">
        <f>IF(Tbl.Kosten[[#This Row],[WPnr.]]=DI$7,Tbl.Kosten[[#This Row],[Totaal kosten]],"")</f>
        <v/>
      </c>
      <c r="DJ67" s="148" t="str">
        <f>IF(Tbl.Kosten[[#This Row],[WPnr.]]=DJ$7,Tbl.Kosten[[#This Row],[Totaal kosten]],"")</f>
        <v/>
      </c>
      <c r="DK67" s="148" t="str">
        <f>IF(Tbl.Kosten[[#This Row],[WPnr.]]=DK$7,Tbl.Kosten[[#This Row],[Totaal kosten]],"")</f>
        <v/>
      </c>
      <c r="DL67" s="148" t="str">
        <f>IF(Tbl.Kosten[[#This Row],[WPnr.]]=DL$7,Tbl.Kosten[[#This Row],[Totaal kosten]],"")</f>
        <v/>
      </c>
      <c r="DM67" s="148" t="str">
        <f>IF(Tbl.Kosten[[#This Row],[WPnr.]]=DM$7,Tbl.Kosten[[#This Row],[Totaal kosten]],"")</f>
        <v/>
      </c>
      <c r="DN67" s="148" t="str">
        <f>IF(Tbl.Kosten[[#This Row],[WPnr.]]=DN$7,Tbl.Kosten[[#This Row],[Totaal kosten]],"")</f>
        <v/>
      </c>
      <c r="DO67" s="148" t="str">
        <f>IF(Tbl.Kosten[[#This Row],[WPnr.]]=DO$7,Tbl.Kosten[[#This Row],[Totaal kosten]],"")</f>
        <v/>
      </c>
      <c r="DP67" s="148" t="str">
        <f>IF(Tbl.Kosten[[#This Row],[WPnr.]]=DP$7,Tbl.Kosten[[#This Row],[Totaal kosten]],"")</f>
        <v/>
      </c>
      <c r="DQ67" s="148" t="str">
        <f>IF(Tbl.Kosten[[#This Row],[WPnr.]]=DQ$7,Tbl.Kosten[[#This Row],[Totaal kosten]],"")</f>
        <v/>
      </c>
      <c r="DR67" s="148" t="str">
        <f>IF(Tbl.Kosten[[#This Row],[WPnr.]]=DR$7,Tbl.Kosten[[#This Row],[Totaal kosten]],"")</f>
        <v/>
      </c>
      <c r="DS67" s="148" t="str">
        <f>IF(Tbl.Kosten[[#This Row],[WPnr.]]=DS$7,Tbl.Kosten[[#This Row],[Totaal kosten]],"")</f>
        <v/>
      </c>
      <c r="DT67" s="148" t="str">
        <f>IF(Tbl.Kosten[[#This Row],[WPnr.]]=DT$7,Tbl.Kosten[[#This Row],[Totaal kosten]],"")</f>
        <v/>
      </c>
      <c r="DU67" s="148" t="str">
        <f>IF(Tbl.Kosten[[#This Row],[WPnr.]]=DU$7,Tbl.Kosten[[#This Row],[Totaal kosten]],"")</f>
        <v/>
      </c>
      <c r="DV67" s="148" t="str">
        <f>IF(Tbl.Kosten[[#This Row],[WPnr.]]=DV$7,Tbl.Kosten[[#This Row],[Totaal kosten]],"")</f>
        <v/>
      </c>
      <c r="DW67" s="150" t="str">
        <f>IFERROR(_xlfn.XLOOKUP(Tbl.Kosten[[#This Row],[Kostensoort]],Tbl.Kostensoorten[Kostensoorten],Tbl.Kostensoorten[KSnr.],"",0,1),"")</f>
        <v/>
      </c>
      <c r="DX67" s="150" t="str">
        <f>IF(Tbl.Kosten[[#This Row],[KSnr.]]=DX$7,Tbl.Kosten[[#This Row],[Totaal kosten]],"")</f>
        <v/>
      </c>
      <c r="DY67" s="150" t="str">
        <f>IF(Tbl.Kosten[[#This Row],[KSnr.]]=DY$7,Tbl.Kosten[[#This Row],[Totaal kosten]],"")</f>
        <v/>
      </c>
      <c r="DZ67" s="150" t="str">
        <f>IF(Tbl.Kosten[[#This Row],[KSnr.]]=DZ$7,Tbl.Kosten[[#This Row],[Totaal kosten]],"")</f>
        <v/>
      </c>
      <c r="EA67" s="150" t="str">
        <f>IF(Tbl.Kosten[[#This Row],[KSnr.]]=EA$7,Tbl.Kosten[[#This Row],[Totaal kosten]],"")</f>
        <v/>
      </c>
      <c r="EB67" s="150" t="str">
        <f>IF(Tbl.Kosten[[#This Row],[KSnr.]]=EB$7,Tbl.Kosten[[#This Row],[Totaal kosten]],"")</f>
        <v/>
      </c>
      <c r="EC67" s="150" t="str">
        <f>IF(Tbl.Kosten[[#This Row],[KSnr.]]=EC$7,Tbl.Kosten[[#This Row],[Totaal kosten]],"")</f>
        <v/>
      </c>
      <c r="ED67" s="150" t="str">
        <f>IF(Tbl.Kosten[[#This Row],[KSnr.]]=ED$7,Tbl.Kosten[[#This Row],[Totaal kosten]],"")</f>
        <v/>
      </c>
      <c r="EE67" s="150" t="str">
        <f>IF(Tbl.Kosten[[#This Row],[KSnr.]]=EE$7,Tbl.Kosten[[#This Row],[Totaal kosten]],"")</f>
        <v/>
      </c>
      <c r="EF67" s="150" t="str">
        <f>IF(Tbl.Kosten[[#This Row],[KSnr.]]=EF$7,Tbl.Kosten[[#This Row],[Totaal kosten]],"")</f>
        <v/>
      </c>
      <c r="EG67" s="150" t="str">
        <f>IF(Tbl.Kosten[[#This Row],[KSnr.]]=EG$7,Tbl.Kosten[[#This Row],[Totaal kosten]],"")</f>
        <v/>
      </c>
      <c r="EH67" s="150" t="str">
        <f>IF(Tbl.Kosten[[#This Row],[KSnr.]]=EH$7,Tbl.Kosten[[#This Row],[Totaal kosten]],"")</f>
        <v/>
      </c>
      <c r="EI67" s="150" t="str">
        <f>IF(Tbl.Kosten[[#This Row],[KSnr.]]=EI$7,Tbl.Kosten[[#This Row],[Totaal kosten]],"")</f>
        <v/>
      </c>
      <c r="EJ67" s="150" t="str">
        <f>IF(Tbl.Kosten[[#This Row],[KSnr.]]=EJ$7,Tbl.Kosten[[#This Row],[Totaal kosten]],"")</f>
        <v/>
      </c>
      <c r="EK67" s="150" t="str">
        <f>IF(Tbl.Kosten[[#This Row],[KSnr.]]=EK$7,Tbl.Kosten[[#This Row],[Totaal kosten]],"")</f>
        <v/>
      </c>
      <c r="EL67" s="150" t="str">
        <f>IF(Tbl.Kosten[[#This Row],[KSnr.]]=EL$7,Tbl.Kosten[[#This Row],[Totaal kosten]],"")</f>
        <v/>
      </c>
      <c r="EM67" s="150" t="str">
        <f>IF(Tbl.Kosten[[#This Row],[KSnr.]]=EM$7,Tbl.Kosten[[#This Row],[Totaal kosten]],"")</f>
        <v/>
      </c>
      <c r="EN67" s="150" t="str">
        <f>IF(Tbl.Kosten[[#This Row],[KSnr.]]=EN$7,Tbl.Kosten[[#This Row],[Totaal kosten]],"")</f>
        <v/>
      </c>
      <c r="EO67" s="150" t="str">
        <f>IF(Tbl.Kosten[[#This Row],[KSnr.]]=EO$7,Tbl.Kosten[[#This Row],[Totaal kosten]],"")</f>
        <v/>
      </c>
      <c r="EP67" s="150" t="str">
        <f>IF(Tbl.Kosten[[#This Row],[KSnr.]]=EP$7,Tbl.Kosten[[#This Row],[Totaal kosten]],"")</f>
        <v/>
      </c>
      <c r="EQ67" s="150" t="str">
        <f>IF(Tbl.Kosten[[#This Row],[KSnr.]]=EQ$7,Tbl.Kosten[[#This Row],[Totaal kosten]],"")</f>
        <v/>
      </c>
      <c r="ER67" s="144" t="str">
        <f>IFERROR(_xlfn.XLOOKUP(Tbl.Kosten[[#This Row],[Subsidieactiviteit]],Tbl.Subsidiehoogte[Subsidieactiviteit],Tbl.Subsidiehoogte[SAnr.],"",0,1),"")</f>
        <v/>
      </c>
      <c r="ES67" s="150" t="str">
        <f>IF(Tbl.Kosten[[#This Row],[Sanr.]]=ES$7,Tbl.Kosten[[#This Row],[Totaal kosten]],"")</f>
        <v/>
      </c>
      <c r="ET67" s="150" t="str">
        <f>IF(Tbl.Kosten[[#This Row],[Sanr.]]=ET$7,Tbl.Kosten[[#This Row],[Totaal kosten]],"")</f>
        <v/>
      </c>
      <c r="EU67" s="150" t="str">
        <f>IF(Tbl.Kosten[[#This Row],[Sanr.]]=EU$7,Tbl.Kosten[[#This Row],[Totaal kosten]],"")</f>
        <v/>
      </c>
      <c r="EV67" s="150" t="str">
        <f>IF(Tbl.Kosten[[#This Row],[Sanr.]]=EV$7,Tbl.Kosten[[#This Row],[Totaal kosten]],"")</f>
        <v/>
      </c>
      <c r="EW67" s="150" t="str">
        <f>IF(Tbl.Kosten[[#This Row],[Sanr.]]=EW$7,Tbl.Kosten[[#This Row],[Totaal kosten]],"")</f>
        <v/>
      </c>
      <c r="EX67" s="150" t="str">
        <f>IF(Tbl.Kosten[[#This Row],[Sanr.]]=EX$7,Tbl.Kosten[[#This Row],[Totaal kosten]],"")</f>
        <v/>
      </c>
      <c r="EY67" s="150" t="str">
        <f>IF(Tbl.Kosten[[#This Row],[Sanr.]]=EY$7,Tbl.Kosten[[#This Row],[Totaal kosten]],"")</f>
        <v/>
      </c>
      <c r="EZ67" s="150" t="str">
        <f>IF(Tbl.Kosten[[#This Row],[Sanr.]]=EZ$7,Tbl.Kosten[[#This Row],[Totaal kosten]],"")</f>
        <v/>
      </c>
      <c r="FA67" s="150" t="str">
        <f>IF(Tbl.Kosten[[#This Row],[Sanr.]]=FA$7,Tbl.Kosten[[#This Row],[Totaal kosten]],"")</f>
        <v/>
      </c>
      <c r="FB67" s="150" t="str">
        <f>IF(Tbl.Kosten[[#This Row],[Sanr.]]=FB$7,Tbl.Kosten[[#This Row],[Totaal kosten]],"")</f>
        <v/>
      </c>
      <c r="FC67" s="150" t="str">
        <f>IF(Tbl.Kosten[[#This Row],[Sanr.]]=FC$7,Tbl.Kosten[[#This Row],[Totaal kosten]],"")</f>
        <v/>
      </c>
      <c r="FD67" s="150" t="str">
        <f>IF(Tbl.Kosten[[#This Row],[Sanr.]]=FD$7,Tbl.Kosten[[#This Row],[Totaal kosten]],"")</f>
        <v/>
      </c>
      <c r="FE67" s="150" t="str">
        <f>IF(Tbl.Kosten[[#This Row],[Sanr.]]=FE$7,Tbl.Kosten[[#This Row],[Totaal kosten]],"")</f>
        <v/>
      </c>
      <c r="FF67" s="150" t="str">
        <f>IF(Tbl.Kosten[[#This Row],[Sanr.]]=FF$7,Tbl.Kosten[[#This Row],[Totaal kosten]],"")</f>
        <v/>
      </c>
      <c r="FG67" s="150" t="str">
        <f>IF(Tbl.Kosten[[#This Row],[Sanr.]]=FG$7,Tbl.Kosten[[#This Row],[Totaal kosten]],"")</f>
        <v/>
      </c>
      <c r="FH67" s="150" t="str">
        <f>IF(Tbl.Kosten[[#This Row],[Sanr.]]=FH$7,Tbl.Kosten[[#This Row],[Totaal kosten]],"")</f>
        <v/>
      </c>
      <c r="FI67" s="150" t="str">
        <f>IF(Tbl.Kosten[[#This Row],[Sanr.]]=FI$7,Tbl.Kosten[[#This Row],[Totaal kosten]],"")</f>
        <v/>
      </c>
      <c r="FJ67" s="150" t="str">
        <f>IF(Tbl.Kosten[[#This Row],[Sanr.]]=FJ$7,Tbl.Kosten[[#This Row],[Totaal kosten]],"")</f>
        <v/>
      </c>
      <c r="FK67" s="150" t="str">
        <f>IF(Tbl.Kosten[[#This Row],[Sanr.]]=FK$7,Tbl.Kosten[[#This Row],[Totaal kosten]],"")</f>
        <v/>
      </c>
      <c r="FL67" s="150" t="str">
        <f>IF(Tbl.Kosten[[#This Row],[Sanr.]]=FL$7,Tbl.Kosten[[#This Row],[Totaal kosten]],"")</f>
        <v/>
      </c>
      <c r="FM67" s="150" t="str">
        <f>IF(Tbl.Kosten[[#This Row],[Sanr.]]=FM$7,Tbl.Kosten[[#This Row],[Totaal kosten]],"")</f>
        <v/>
      </c>
      <c r="FN67" s="150" t="str">
        <f>IF(Tbl.Kosten[[#This Row],[Sanr.]]=FN$7,Tbl.Kosten[[#This Row],[Totaal kosten]],"")</f>
        <v/>
      </c>
      <c r="FO67" s="150" t="str">
        <f>IF(Tbl.Kosten[[#This Row],[Sanr.]]=FO$7,Tbl.Kosten[[#This Row],[Totaal kosten]],"")</f>
        <v/>
      </c>
      <c r="FP67" s="150" t="str">
        <f>IF(Tbl.Kosten[[#This Row],[Sanr.]]=FP$7,Tbl.Kosten[[#This Row],[Totaal kosten]],"")</f>
        <v/>
      </c>
      <c r="FQ67" s="150" t="str">
        <f>IF(Tbl.Kosten[[#This Row],[Sanr.]]=FQ$7,Tbl.Kosten[[#This Row],[Totaal kosten]],"")</f>
        <v/>
      </c>
      <c r="FR67" s="150" t="str">
        <f>IF(Tbl.Kosten[[#This Row],[Sanr.]]=FR$7,Tbl.Kosten[[#This Row],[Totaal kosten]],"")</f>
        <v/>
      </c>
      <c r="FS67" s="150" t="str">
        <f>IF(Tbl.Kosten[[#This Row],[Sanr.]]=FS$7,Tbl.Kosten[[#This Row],[Totaal kosten]],"")</f>
        <v/>
      </c>
      <c r="FT67" s="150" t="str">
        <f>IF(Tbl.Kosten[[#This Row],[Sanr.]]=FT$7,Tbl.Kosten[[#This Row],[Totaal kosten]],"")</f>
        <v/>
      </c>
      <c r="FU67" s="150" t="str">
        <f>IF(Tbl.Kosten[[#This Row],[Sanr.]]=FU$7,Tbl.Kosten[[#This Row],[Totaal kosten]],"")</f>
        <v/>
      </c>
      <c r="FV67" s="150" t="str">
        <f>IF(Tbl.Kosten[[#This Row],[Sanr.]]=FV$7,Tbl.Kosten[[#This Row],[Totaal kosten]],"")</f>
        <v/>
      </c>
      <c r="FW67" s="150" t="str">
        <f>IFERROR(_xlfn.XLOOKUP(Tbl.Kosten[[#This Row],[Activiteitencode]],Tbl.Activiteiten[Activiteitcode],Tbl.Activiteiten[Anr.],"",0,1),"")</f>
        <v/>
      </c>
      <c r="FX67" s="169" t="str">
        <f>_xlfn.CONCAT(Tbl.Kosten[[#This Row],[Pnr.]],Tbl.Kosten[[#This Row],[Sanr.]])</f>
        <v>P1</v>
      </c>
      <c r="FY67" s="150">
        <f>Tbl.Kosten[[#This Row],[Totaal kosten]]-Tbl.Kosten[[#This Row],[Subsidie]]</f>
        <v>0</v>
      </c>
      <c r="FZ67" s="150">
        <f>IF(Tbl.Kosten[[#This Row],[Pnr.]]=FZ$7,Tbl.Kosten[[#This Row],[Te financieren]],"")</f>
        <v>0</v>
      </c>
      <c r="GA67" s="150" t="str">
        <f>IF(Tbl.Kosten[[#This Row],[Pnr.]]=GA$7,Tbl.Kosten[[#This Row],[Te financieren]],"")</f>
        <v/>
      </c>
      <c r="GB67" s="150" t="str">
        <f>IF(Tbl.Kosten[[#This Row],[Pnr.]]=GB$7,Tbl.Kosten[[#This Row],[Te financieren]],"")</f>
        <v/>
      </c>
      <c r="GC67" s="150" t="str">
        <f>IF(Tbl.Kosten[[#This Row],[Pnr.]]=GC$7,Tbl.Kosten[[#This Row],[Te financieren]],"")</f>
        <v/>
      </c>
      <c r="GD67" s="150" t="str">
        <f>IF(Tbl.Kosten[[#This Row],[Pnr.]]=GD$7,Tbl.Kosten[[#This Row],[Te financieren]],"")</f>
        <v/>
      </c>
      <c r="GE67" s="150" t="str">
        <f>IF(Tbl.Kosten[[#This Row],[Pnr.]]=GE$7,Tbl.Kosten[[#This Row],[Te financieren]],"")</f>
        <v/>
      </c>
      <c r="GF67" s="150" t="str">
        <f>IF(Tbl.Kosten[[#This Row],[Pnr.]]=GF$7,Tbl.Kosten[[#This Row],[Te financieren]],"")</f>
        <v/>
      </c>
      <c r="GG67" s="150" t="str">
        <f>IF(Tbl.Kosten[[#This Row],[Pnr.]]=GG$7,Tbl.Kosten[[#This Row],[Te financieren]],"")</f>
        <v/>
      </c>
      <c r="GH67" s="150" t="str">
        <f>IF(Tbl.Kosten[[#This Row],[Pnr.]]=GH$7,Tbl.Kosten[[#This Row],[Te financieren]],"")</f>
        <v/>
      </c>
      <c r="GI67" s="150" t="str">
        <f>IF(Tbl.Kosten[[#This Row],[Pnr.]]=GI$7,Tbl.Kosten[[#This Row],[Te financieren]],"")</f>
        <v/>
      </c>
      <c r="GJ67" s="150" t="str">
        <f>IF(Tbl.Kosten[[#This Row],[Pnr.]]=GJ$7,Tbl.Kosten[[#This Row],[Te financieren]],"")</f>
        <v/>
      </c>
      <c r="GK67" s="150" t="str">
        <f>IF(Tbl.Kosten[[#This Row],[Pnr.]]=GK$7,Tbl.Kosten[[#This Row],[Te financieren]],"")</f>
        <v/>
      </c>
      <c r="GL67" s="150" t="str">
        <f>IF(Tbl.Kosten[[#This Row],[Pnr.]]=GL$7,Tbl.Kosten[[#This Row],[Te financieren]],"")</f>
        <v/>
      </c>
      <c r="GM67" s="150" t="str">
        <f>IF(Tbl.Kosten[[#This Row],[Pnr.]]=GM$7,Tbl.Kosten[[#This Row],[Te financieren]],"")</f>
        <v/>
      </c>
      <c r="GN67" s="150" t="str">
        <f>IF(Tbl.Kosten[[#This Row],[Pnr.]]=GN$7,Tbl.Kosten[[#This Row],[Te financieren]],"")</f>
        <v/>
      </c>
      <c r="GO67" s="150" t="str">
        <f>IF(Tbl.Kosten[[#This Row],[Pnr.]]=GO$7,Tbl.Kosten[[#This Row],[Te financieren]],"")</f>
        <v/>
      </c>
      <c r="GP67" s="150" t="str">
        <f>IF(Tbl.Kosten[[#This Row],[Pnr.]]=GP$7,Tbl.Kosten[[#This Row],[Te financieren]],"")</f>
        <v/>
      </c>
      <c r="GQ67" s="150" t="str">
        <f>IF(Tbl.Kosten[[#This Row],[Pnr.]]=GQ$7,Tbl.Kosten[[#This Row],[Te financieren]],"")</f>
        <v/>
      </c>
      <c r="GR67" s="150" t="str">
        <f>IF(Tbl.Kosten[[#This Row],[Pnr.]]=GR$7,Tbl.Kosten[[#This Row],[Te financieren]],"")</f>
        <v/>
      </c>
      <c r="GS67" s="150" t="str">
        <f>IF(Tbl.Kosten[[#This Row],[Pnr.]]=GS$7,Tbl.Kosten[[#This Row],[Te financieren]],"")</f>
        <v/>
      </c>
      <c r="GT67" s="150" t="str">
        <f>IF(Tbl.Kosten[[#This Row],[Pnr.]]=GT$7,Tbl.Kosten[[#This Row],[Te financieren]],"")</f>
        <v/>
      </c>
      <c r="GU67" s="150" t="str">
        <f>IF(Tbl.Kosten[[#This Row],[Pnr.]]=GU$7,Tbl.Kosten[[#This Row],[Te financieren]],"")</f>
        <v/>
      </c>
      <c r="GV67" s="150" t="str">
        <f>IF(Tbl.Kosten[[#This Row],[Pnr.]]=GV$7,Tbl.Kosten[[#This Row],[Te financieren]],"")</f>
        <v/>
      </c>
      <c r="GW67" s="150" t="str">
        <f>IF(Tbl.Kosten[[#This Row],[Pnr.]]=GW$7,Tbl.Kosten[[#This Row],[Te financieren]],"")</f>
        <v/>
      </c>
      <c r="GX67" s="150" t="str">
        <f>IF(Tbl.Kosten[[#This Row],[Pnr.]]=GX$7,Tbl.Kosten[[#This Row],[Te financieren]],"")</f>
        <v/>
      </c>
      <c r="GY67" s="150" t="str">
        <f>IF(Tbl.Kosten[[#This Row],[Pnr.]]=GY$7,Tbl.Kosten[[#This Row],[Te financieren]],"")</f>
        <v/>
      </c>
      <c r="GZ67" s="150" t="str">
        <f>IF(Tbl.Kosten[[#This Row],[Pnr.]]=GZ$7,Tbl.Kosten[[#This Row],[Te financieren]],"")</f>
        <v/>
      </c>
      <c r="HA67" s="150" t="str">
        <f>IF(Tbl.Kosten[[#This Row],[Pnr.]]=HA$7,Tbl.Kosten[[#This Row],[Te financieren]],"")</f>
        <v/>
      </c>
      <c r="HB67" s="150" t="str">
        <f>IF(Tbl.Kosten[[#This Row],[Pnr.]]=HB$7,Tbl.Kosten[[#This Row],[Te financieren]],"")</f>
        <v/>
      </c>
      <c r="HC67" s="150" t="str">
        <f>IF(Tbl.Kosten[[#This Row],[Pnr.]]=HC$7,Tbl.Kosten[[#This Row],[Te financieren]],"")</f>
        <v/>
      </c>
      <c r="HD67" s="150" t="str">
        <f>IF(Tbl.Kosten[[#This Row],[Pnr.]]=HD$7,Tbl.Kosten[[#This Row],[Te financieren]],"")</f>
        <v/>
      </c>
      <c r="HE67" s="150" t="str">
        <f>IF(Tbl.Kosten[[#This Row],[Pnr.]]=HE$7,Tbl.Kosten[[#This Row],[Te financieren]],"")</f>
        <v/>
      </c>
      <c r="HF67" s="150" t="str">
        <f>IF(Tbl.Kosten[[#This Row],[Pnr.]]=HF$7,Tbl.Kosten[[#This Row],[Te financieren]],"")</f>
        <v/>
      </c>
      <c r="HG67" s="150" t="str">
        <f>IF(Tbl.Kosten[[#This Row],[Pnr.]]=HG$7,Tbl.Kosten[[#This Row],[Te financieren]],"")</f>
        <v/>
      </c>
      <c r="HH67" s="150" t="str">
        <f>IF(Tbl.Kosten[[#This Row],[Pnr.]]=HH$7,Tbl.Kosten[[#This Row],[Te financieren]],"")</f>
        <v/>
      </c>
      <c r="HI67" s="150" t="str">
        <f>IF(Tbl.Kosten[[#This Row],[Pnr.]]=HI$7,Tbl.Kosten[[#This Row],[Te financieren]],"")</f>
        <v/>
      </c>
      <c r="HJ67" s="150" t="str">
        <f>IF(Tbl.Kosten[[#This Row],[Pnr.]]=HJ$7,Tbl.Kosten[[#This Row],[Te financieren]],"")</f>
        <v/>
      </c>
      <c r="HK67" s="150" t="str">
        <f>IF(Tbl.Kosten[[#This Row],[Pnr.]]=HK$7,Tbl.Kosten[[#This Row],[Te financieren]],"")</f>
        <v/>
      </c>
      <c r="HL67" s="150" t="str">
        <f>IF(Tbl.Kosten[[#This Row],[Pnr.]]=HL$7,Tbl.Kosten[[#This Row],[Te financieren]],"")</f>
        <v/>
      </c>
      <c r="HM67" s="150" t="str">
        <f>IF(Tbl.Kosten[[#This Row],[Pnr.]]=HM$7,Tbl.Kosten[[#This Row],[Te financieren]],"")</f>
        <v/>
      </c>
      <c r="HN67" s="150" t="str">
        <f>IF(Tbl.Kosten[[#This Row],[Pnr.]]=HN$7,Tbl.Kosten[[#This Row],[Te financieren]],"")</f>
        <v/>
      </c>
      <c r="HO67" s="150" t="str">
        <f>IF(Tbl.Kosten[[#This Row],[Pnr.]]=HO$7,Tbl.Kosten[[#This Row],[Te financieren]],"")</f>
        <v/>
      </c>
      <c r="HP67" s="150" t="str">
        <f>IF(Tbl.Kosten[[#This Row],[Pnr.]]=HP$7,Tbl.Kosten[[#This Row],[Te financieren]],"")</f>
        <v/>
      </c>
      <c r="HQ67" s="150" t="str">
        <f>IF(Tbl.Kosten[[#This Row],[Pnr.]]=HQ$7,Tbl.Kosten[[#This Row],[Te financieren]],"")</f>
        <v/>
      </c>
      <c r="HR67" s="150" t="str">
        <f>IF(Tbl.Kosten[[#This Row],[Pnr.]]=HR$7,Tbl.Kosten[[#This Row],[Te financieren]],"")</f>
        <v/>
      </c>
      <c r="HS67" s="150" t="str">
        <f>IF(Tbl.Kosten[[#This Row],[Pnr.]]=HS$7,Tbl.Kosten[[#This Row],[Te financieren]],"")</f>
        <v/>
      </c>
      <c r="HT67" s="150" t="str">
        <f>IF(Tbl.Kosten[[#This Row],[Pnr.]]=HT$7,Tbl.Kosten[[#This Row],[Te financieren]],"")</f>
        <v/>
      </c>
      <c r="HU67" s="150" t="str">
        <f>IF(Tbl.Kosten[[#This Row],[Pnr.]]=HU$7,Tbl.Kosten[[#This Row],[Te financieren]],"")</f>
        <v/>
      </c>
      <c r="HV67" s="150" t="str">
        <f>IF(Tbl.Kosten[[#This Row],[Pnr.]]=HV$7,Tbl.Kosten[[#This Row],[Te financieren]],"")</f>
        <v/>
      </c>
      <c r="HW67" s="150" t="str">
        <f>IF(Tbl.Kosten[[#This Row],[Pnr.]]=HW$7,Tbl.Kosten[[#This Row],[Te financieren]],"")</f>
        <v/>
      </c>
    </row>
    <row r="68" spans="2:231" x14ac:dyDescent="0.3">
      <c r="B68" s="134"/>
      <c r="C68" s="137"/>
      <c r="D68" s="136"/>
      <c r="E68" s="261"/>
      <c r="F68" s="135"/>
      <c r="G68" s="11" t="str">
        <f>IF(Tbl.Kosten[[#This Row],[Medewerker e/o 
functie]]&lt;&gt;"",_xlfn.XLOOKUP(Tbl.Kosten[[#This Row],[Medewerker e/o 
functie]],Tbl.Uurtarief[Medewerker en/of functie],Tbl.Uurtarief[Uurtarief],"",0,1),"")</f>
        <v/>
      </c>
      <c r="H68" s="121">
        <f>IFERROR(Tbl.Kosten[[#This Row],[Uren]]*Tbl.Kosten[[#This Row],[Uurtarief]],0)</f>
        <v>0</v>
      </c>
      <c r="I68" s="119" t="str">
        <f>IF(Tbl.Kosten[[#This Row],[Subtotaal uren]]&lt;&gt;0,_xlfn.XLOOKUP(Tbl.Kosten[[#This Row],[Medewerker e/o 
functie]],Tbl.Uurtarief[Medewerker en/of functie],Tbl.Uurtarief[Kostensoort arbeid],"",0,1),"")</f>
        <v/>
      </c>
      <c r="J68" s="137"/>
      <c r="K68" s="135"/>
      <c r="L68" s="139" t="str">
        <f>IF(Tbl.Kosten[[#This Row],[Activum]]&lt;&gt;"",_xlfn.XLOOKUP(Tbl.Kosten[[#This Row],[Activum]],Tbl.Afschrijvingskosten[Activum],Tbl.Afschrijvingskosten[Tarief per afschrijvings-eenheid],"",0,1),"")</f>
        <v/>
      </c>
      <c r="M68" s="122">
        <f>IFERROR(Tbl.Kosten[[#This Row],[Een-
heden]]*Tbl.Kosten[[#This Row],[Afschrijvings-
tarief]],0)</f>
        <v>0</v>
      </c>
      <c r="N68" s="122" t="str">
        <f>IF(Tbl.Kosten[[#This Row],[Subtotaal afschrijving]]&lt;&gt;0,Lijsten!$A$7,"")</f>
        <v/>
      </c>
      <c r="O68" s="140"/>
      <c r="P68" s="135"/>
      <c r="Q68" s="138"/>
      <c r="R68" s="122">
        <f>IFERROR(Tbl.Kosten[[#This Row],[Aantal]]*Tbl.Kosten[[#This Row],[Tarief]],0)</f>
        <v>0</v>
      </c>
      <c r="S68" s="8">
        <f>IFERROR(Tbl.Kosten[[#This Row],[Subtotaal overige kosten]]+Tbl.Kosten[[#This Row],[Subtotaal uren]]+Tbl.Kosten[[#This Row],[Subtotaal afschrijving]],0)</f>
        <v>0</v>
      </c>
      <c r="T68" s="8">
        <f>IFERROR(Tbl.Kosten[[#This Row],[Totaal kosten]]*Tbl.Kosten[[#This Row],[Subsidie%]],0)</f>
        <v>0</v>
      </c>
      <c r="U68" s="4" t="str" cm="1">
        <f t="array" ref="U68">IFERROR(_xlfn.IFS(Tbl.Kosten[[#This Row],[Subtotaal uren]]&lt;&gt;0,Tbl.Kosten[[#This Row],[Kostensoort arbeid]],Tbl.Kosten[[#This Row],[Subtotaal afschrijving]]&lt;&gt;0,Tbl.Kosten[[#This Row],[Kostensoort afschrijving]],Tbl.Kosten[[#This Row],[Subtotaal overige kosten]]&lt;&gt;0,Tbl.Kosten[[#This Row],[Kostensoort overig]]),"")</f>
        <v/>
      </c>
      <c r="V68" s="4" t="str">
        <f>IFERROR(_xlfn.XLOOKUP(Tbl.Kosten[[#This Row],[Activiteitencode]],Tbl.Activiteiten[Activiteitcode],Tbl.Activiteiten[Werkpakketcode],"",0,1),"")</f>
        <v/>
      </c>
      <c r="W68" s="4" t="str">
        <f>IFERROR(_xlfn.XLOOKUP(Tbl.Kosten[[#This Row],[Werkpakketcode]],Tbl.Werkpakketten[Werkpakketcode],Tbl.Werkpakketten[Subsidiabele activiteit],"",0,1),"")</f>
        <v/>
      </c>
      <c r="X68" s="12">
        <f>IFERROR(_xlfn.XLOOKUP(Tbl.Kosten[[#This Row],[Sanr.]],Tbl.Subsidiehoogte[SAnr.],Tbl.Subsidiehoogte[Sub. Percentage],0,0,1),0)</f>
        <v>0</v>
      </c>
      <c r="Y68" s="144" t="str">
        <f>IFERROR(_xlfn.XLOOKUP(Tbl.Kosten[[#This Row],[Partnercode]],Tbl.Projectpartners[Partnercode],Tbl.Projectpartners[PNr.],"",0,1),"")</f>
        <v>P1</v>
      </c>
      <c r="Z68" s="148">
        <f>IF(Tbl.Kosten[[#This Row],[Pnr.]]=Z$7,Tbl.Kosten[[#This Row],[Totaal kosten]],"")</f>
        <v>0</v>
      </c>
      <c r="AA68" s="148" t="str">
        <f>IF(Tbl.Kosten[[#This Row],[Pnr.]]=AA$7,Tbl.Kosten[[#This Row],[Totaal kosten]],"")</f>
        <v/>
      </c>
      <c r="AB68" s="148" t="str">
        <f>IF(Tbl.Kosten[[#This Row],[Pnr.]]=AB$7,Tbl.Kosten[[#This Row],[Totaal kosten]],"")</f>
        <v/>
      </c>
      <c r="AC68" s="148" t="str">
        <f>IF(Tbl.Kosten[[#This Row],[Pnr.]]=AC$7,Tbl.Kosten[[#This Row],[Totaal kosten]],"")</f>
        <v/>
      </c>
      <c r="AD68" s="148" t="str">
        <f>IF(Tbl.Kosten[[#This Row],[Pnr.]]=AD$7,Tbl.Kosten[[#This Row],[Totaal kosten]],"")</f>
        <v/>
      </c>
      <c r="AE68" s="148" t="str">
        <f>IF(Tbl.Kosten[[#This Row],[Pnr.]]=AE$7,Tbl.Kosten[[#This Row],[Totaal kosten]],"")</f>
        <v/>
      </c>
      <c r="AF68" s="148" t="str">
        <f>IF(Tbl.Kosten[[#This Row],[Pnr.]]=AF$7,Tbl.Kosten[[#This Row],[Totaal kosten]],"")</f>
        <v/>
      </c>
      <c r="AG68" s="148" t="str">
        <f>IF(Tbl.Kosten[[#This Row],[Pnr.]]=AG$7,Tbl.Kosten[[#This Row],[Totaal kosten]],"")</f>
        <v/>
      </c>
      <c r="AH68" s="148" t="str">
        <f>IF(Tbl.Kosten[[#This Row],[Pnr.]]=AH$7,Tbl.Kosten[[#This Row],[Totaal kosten]],"")</f>
        <v/>
      </c>
      <c r="AI68" s="148" t="str">
        <f>IF(Tbl.Kosten[[#This Row],[Pnr.]]=AI$7,Tbl.Kosten[[#This Row],[Totaal kosten]],"")</f>
        <v/>
      </c>
      <c r="AJ68" s="148" t="str">
        <f>IF(Tbl.Kosten[[#This Row],[Pnr.]]=AJ$7,Tbl.Kosten[[#This Row],[Totaal kosten]],"")</f>
        <v/>
      </c>
      <c r="AK68" s="148" t="str">
        <f>IF(Tbl.Kosten[[#This Row],[Pnr.]]=AK$7,Tbl.Kosten[[#This Row],[Totaal kosten]],"")</f>
        <v/>
      </c>
      <c r="AL68" s="148" t="str">
        <f>IF(Tbl.Kosten[[#This Row],[Pnr.]]=AL$7,Tbl.Kosten[[#This Row],[Totaal kosten]],"")</f>
        <v/>
      </c>
      <c r="AM68" s="148" t="str">
        <f>IF(Tbl.Kosten[[#This Row],[Pnr.]]=AM$7,Tbl.Kosten[[#This Row],[Totaal kosten]],"")</f>
        <v/>
      </c>
      <c r="AN68" s="148" t="str">
        <f>IF(Tbl.Kosten[[#This Row],[Pnr.]]=AN$7,Tbl.Kosten[[#This Row],[Totaal kosten]],"")</f>
        <v/>
      </c>
      <c r="AO68" s="148" t="str">
        <f>IF(Tbl.Kosten[[#This Row],[Pnr.]]=AO$7,Tbl.Kosten[[#This Row],[Totaal kosten]],"")</f>
        <v/>
      </c>
      <c r="AP68" s="148" t="str">
        <f>IF(Tbl.Kosten[[#This Row],[Pnr.]]=AP$7,Tbl.Kosten[[#This Row],[Totaal kosten]],"")</f>
        <v/>
      </c>
      <c r="AQ68" s="148" t="str">
        <f>IF(Tbl.Kosten[[#This Row],[Pnr.]]=AQ$7,Tbl.Kosten[[#This Row],[Totaal kosten]],"")</f>
        <v/>
      </c>
      <c r="AR68" s="148" t="str">
        <f>IF(Tbl.Kosten[[#This Row],[Pnr.]]=AR$7,Tbl.Kosten[[#This Row],[Totaal kosten]],"")</f>
        <v/>
      </c>
      <c r="AS68" s="148" t="str">
        <f>IF(Tbl.Kosten[[#This Row],[Pnr.]]=AS$7,Tbl.Kosten[[#This Row],[Totaal kosten]],"")</f>
        <v/>
      </c>
      <c r="AT68" s="148" t="str">
        <f>IF(Tbl.Kosten[[#This Row],[Pnr.]]=AT$7,Tbl.Kosten[[#This Row],[Totaal kosten]],"")</f>
        <v/>
      </c>
      <c r="AU68" s="148" t="str">
        <f>IF(Tbl.Kosten[[#This Row],[Pnr.]]=AU$7,Tbl.Kosten[[#This Row],[Totaal kosten]],"")</f>
        <v/>
      </c>
      <c r="AV68" s="148" t="str">
        <f>IF(Tbl.Kosten[[#This Row],[Pnr.]]=AV$7,Tbl.Kosten[[#This Row],[Totaal kosten]],"")</f>
        <v/>
      </c>
      <c r="AW68" s="148" t="str">
        <f>IF(Tbl.Kosten[[#This Row],[Pnr.]]=AW$7,Tbl.Kosten[[#This Row],[Totaal kosten]],"")</f>
        <v/>
      </c>
      <c r="AX68" s="148" t="str">
        <f>IF(Tbl.Kosten[[#This Row],[Pnr.]]=AX$7,Tbl.Kosten[[#This Row],[Totaal kosten]],"")</f>
        <v/>
      </c>
      <c r="AY68" s="148" t="str">
        <f>IF(Tbl.Kosten[[#This Row],[Pnr.]]=AY$7,Tbl.Kosten[[#This Row],[Totaal kosten]],"")</f>
        <v/>
      </c>
      <c r="AZ68" s="148" t="str">
        <f>IF(Tbl.Kosten[[#This Row],[Pnr.]]=AZ$7,Tbl.Kosten[[#This Row],[Totaal kosten]],"")</f>
        <v/>
      </c>
      <c r="BA68" s="148" t="str">
        <f>IF(Tbl.Kosten[[#This Row],[Pnr.]]=BA$7,Tbl.Kosten[[#This Row],[Totaal kosten]],"")</f>
        <v/>
      </c>
      <c r="BB68" s="148" t="str">
        <f>IF(Tbl.Kosten[[#This Row],[Pnr.]]=BB$7,Tbl.Kosten[[#This Row],[Totaal kosten]],"")</f>
        <v/>
      </c>
      <c r="BC68" s="148" t="str">
        <f>IF(Tbl.Kosten[[#This Row],[Pnr.]]=BC$7,Tbl.Kosten[[#This Row],[Totaal kosten]],"")</f>
        <v/>
      </c>
      <c r="BD68" s="148" t="str">
        <f>IF(Tbl.Kosten[[#This Row],[Pnr.]]=BD$7,Tbl.Kosten[[#This Row],[Totaal kosten]],"")</f>
        <v/>
      </c>
      <c r="BE68" s="148" t="str">
        <f>IF(Tbl.Kosten[[#This Row],[Pnr.]]=BE$7,Tbl.Kosten[[#This Row],[Totaal kosten]],"")</f>
        <v/>
      </c>
      <c r="BF68" s="148" t="str">
        <f>IF(Tbl.Kosten[[#This Row],[Pnr.]]=BF$7,Tbl.Kosten[[#This Row],[Totaal kosten]],"")</f>
        <v/>
      </c>
      <c r="BG68" s="148" t="str">
        <f>IF(Tbl.Kosten[[#This Row],[Pnr.]]=BG$7,Tbl.Kosten[[#This Row],[Totaal kosten]],"")</f>
        <v/>
      </c>
      <c r="BH68" s="148" t="str">
        <f>IF(Tbl.Kosten[[#This Row],[Pnr.]]=BH$7,Tbl.Kosten[[#This Row],[Totaal kosten]],"")</f>
        <v/>
      </c>
      <c r="BI68" s="148" t="str">
        <f>IF(Tbl.Kosten[[#This Row],[Pnr.]]=BI$7,Tbl.Kosten[[#This Row],[Totaal kosten]],"")</f>
        <v/>
      </c>
      <c r="BJ68" s="148" t="str">
        <f>IF(Tbl.Kosten[[#This Row],[Pnr.]]=BJ$7,Tbl.Kosten[[#This Row],[Totaal kosten]],"")</f>
        <v/>
      </c>
      <c r="BK68" s="148" t="str">
        <f>IF(Tbl.Kosten[[#This Row],[Pnr.]]=BK$7,Tbl.Kosten[[#This Row],[Totaal kosten]],"")</f>
        <v/>
      </c>
      <c r="BL68" s="148" t="str">
        <f>IF(Tbl.Kosten[[#This Row],[Pnr.]]=BL$7,Tbl.Kosten[[#This Row],[Totaal kosten]],"")</f>
        <v/>
      </c>
      <c r="BM68" s="148" t="str">
        <f>IF(Tbl.Kosten[[#This Row],[Pnr.]]=BM$7,Tbl.Kosten[[#This Row],[Totaal kosten]],"")</f>
        <v/>
      </c>
      <c r="BN68" s="148" t="str">
        <f>IF(Tbl.Kosten[[#This Row],[Pnr.]]=BN$7,Tbl.Kosten[[#This Row],[Totaal kosten]],"")</f>
        <v/>
      </c>
      <c r="BO68" s="148" t="str">
        <f>IF(Tbl.Kosten[[#This Row],[Pnr.]]=BO$7,Tbl.Kosten[[#This Row],[Totaal kosten]],"")</f>
        <v/>
      </c>
      <c r="BP68" s="148" t="str">
        <f>IF(Tbl.Kosten[[#This Row],[Pnr.]]=BP$7,Tbl.Kosten[[#This Row],[Totaal kosten]],"")</f>
        <v/>
      </c>
      <c r="BQ68" s="148" t="str">
        <f>IF(Tbl.Kosten[[#This Row],[Pnr.]]=BQ$7,Tbl.Kosten[[#This Row],[Totaal kosten]],"")</f>
        <v/>
      </c>
      <c r="BR68" s="148" t="str">
        <f>IF(Tbl.Kosten[[#This Row],[Pnr.]]=BR$7,Tbl.Kosten[[#This Row],[Totaal kosten]],"")</f>
        <v/>
      </c>
      <c r="BS68" s="148" t="str">
        <f>IF(Tbl.Kosten[[#This Row],[Pnr.]]=BS$7,Tbl.Kosten[[#This Row],[Totaal kosten]],"")</f>
        <v/>
      </c>
      <c r="BT68" s="148" t="str">
        <f>IF(Tbl.Kosten[[#This Row],[Pnr.]]=BT$7,Tbl.Kosten[[#This Row],[Totaal kosten]],"")</f>
        <v/>
      </c>
      <c r="BU68" s="148" t="str">
        <f>IF(Tbl.Kosten[[#This Row],[Pnr.]]=BU$7,Tbl.Kosten[[#This Row],[Totaal kosten]],"")</f>
        <v/>
      </c>
      <c r="BV68" s="148" t="str">
        <f>IF(Tbl.Kosten[[#This Row],[Pnr.]]=BV$7,Tbl.Kosten[[#This Row],[Totaal kosten]],"")</f>
        <v/>
      </c>
      <c r="BW68" s="148" t="str">
        <f>IF(Tbl.Kosten[[#This Row],[Pnr.]]=BW$7,Tbl.Kosten[[#This Row],[Totaal kosten]],"")</f>
        <v/>
      </c>
      <c r="BX68" s="148" t="str">
        <f>IFERROR(_xlfn.XLOOKUP(Tbl.Kosten[[#This Row],[Werkpakketcode]],Tbl.Werkpakketten[Werkpakketcode],Tbl.Werkpakketten[WPnr.],"",0,1),"")</f>
        <v/>
      </c>
      <c r="BY68" s="148" t="str">
        <f>IF(Tbl.Kosten[[#This Row],[WPnr.]]=BY$7,Tbl.Kosten[[#This Row],[Totaal kosten]],"")</f>
        <v/>
      </c>
      <c r="BZ68" s="148" t="str">
        <f>IF(Tbl.Kosten[[#This Row],[WPnr.]]=BZ$7,Tbl.Kosten[[#This Row],[Totaal kosten]],"")</f>
        <v/>
      </c>
      <c r="CA68" s="148" t="str">
        <f>IF(Tbl.Kosten[[#This Row],[WPnr.]]=CA$7,Tbl.Kosten[[#This Row],[Totaal kosten]],"")</f>
        <v/>
      </c>
      <c r="CB68" s="148" t="str">
        <f>IF(Tbl.Kosten[[#This Row],[WPnr.]]=CB$7,Tbl.Kosten[[#This Row],[Totaal kosten]],"")</f>
        <v/>
      </c>
      <c r="CC68" s="148" t="str">
        <f>IF(Tbl.Kosten[[#This Row],[WPnr.]]=CC$7,Tbl.Kosten[[#This Row],[Totaal kosten]],"")</f>
        <v/>
      </c>
      <c r="CD68" s="148" t="str">
        <f>IF(Tbl.Kosten[[#This Row],[WPnr.]]=CD$7,Tbl.Kosten[[#This Row],[Totaal kosten]],"")</f>
        <v/>
      </c>
      <c r="CE68" s="148" t="str">
        <f>IF(Tbl.Kosten[[#This Row],[WPnr.]]=CE$7,Tbl.Kosten[[#This Row],[Totaal kosten]],"")</f>
        <v/>
      </c>
      <c r="CF68" s="148" t="str">
        <f>IF(Tbl.Kosten[[#This Row],[WPnr.]]=CF$7,Tbl.Kosten[[#This Row],[Totaal kosten]],"")</f>
        <v/>
      </c>
      <c r="CG68" s="148" t="str">
        <f>IF(Tbl.Kosten[[#This Row],[WPnr.]]=CG$7,Tbl.Kosten[[#This Row],[Totaal kosten]],"")</f>
        <v/>
      </c>
      <c r="CH68" s="148" t="str">
        <f>IF(Tbl.Kosten[[#This Row],[WPnr.]]=CH$7,Tbl.Kosten[[#This Row],[Totaal kosten]],"")</f>
        <v/>
      </c>
      <c r="CI68" s="148" t="str">
        <f>IF(Tbl.Kosten[[#This Row],[WPnr.]]=CI$7,Tbl.Kosten[[#This Row],[Totaal kosten]],"")</f>
        <v/>
      </c>
      <c r="CJ68" s="148" t="str">
        <f>IF(Tbl.Kosten[[#This Row],[WPnr.]]=CJ$7,Tbl.Kosten[[#This Row],[Totaal kosten]],"")</f>
        <v/>
      </c>
      <c r="CK68" s="148" t="str">
        <f>IF(Tbl.Kosten[[#This Row],[WPnr.]]=CK$7,Tbl.Kosten[[#This Row],[Totaal kosten]],"")</f>
        <v/>
      </c>
      <c r="CL68" s="148" t="str">
        <f>IF(Tbl.Kosten[[#This Row],[WPnr.]]=CL$7,Tbl.Kosten[[#This Row],[Totaal kosten]],"")</f>
        <v/>
      </c>
      <c r="CM68" s="148" t="str">
        <f>IF(Tbl.Kosten[[#This Row],[WPnr.]]=CM$7,Tbl.Kosten[[#This Row],[Totaal kosten]],"")</f>
        <v/>
      </c>
      <c r="CN68" s="148" t="str">
        <f>IF(Tbl.Kosten[[#This Row],[WPnr.]]=CN$7,Tbl.Kosten[[#This Row],[Totaal kosten]],"")</f>
        <v/>
      </c>
      <c r="CO68" s="148" t="str">
        <f>IF(Tbl.Kosten[[#This Row],[WPnr.]]=CO$7,Tbl.Kosten[[#This Row],[Totaal kosten]],"")</f>
        <v/>
      </c>
      <c r="CP68" s="148" t="str">
        <f>IF(Tbl.Kosten[[#This Row],[WPnr.]]=CP$7,Tbl.Kosten[[#This Row],[Totaal kosten]],"")</f>
        <v/>
      </c>
      <c r="CQ68" s="148" t="str">
        <f>IF(Tbl.Kosten[[#This Row],[WPnr.]]=CQ$7,Tbl.Kosten[[#This Row],[Totaal kosten]],"")</f>
        <v/>
      </c>
      <c r="CR68" s="148" t="str">
        <f>IF(Tbl.Kosten[[#This Row],[WPnr.]]=CR$7,Tbl.Kosten[[#This Row],[Totaal kosten]],"")</f>
        <v/>
      </c>
      <c r="CS68" s="148" t="str">
        <f>IF(Tbl.Kosten[[#This Row],[WPnr.]]=CS$7,Tbl.Kosten[[#This Row],[Totaal kosten]],"")</f>
        <v/>
      </c>
      <c r="CT68" s="148" t="str">
        <f>IF(Tbl.Kosten[[#This Row],[WPnr.]]=CT$7,Tbl.Kosten[[#This Row],[Totaal kosten]],"")</f>
        <v/>
      </c>
      <c r="CU68" s="148" t="str">
        <f>IF(Tbl.Kosten[[#This Row],[WPnr.]]=CU$7,Tbl.Kosten[[#This Row],[Totaal kosten]],"")</f>
        <v/>
      </c>
      <c r="CV68" s="148" t="str">
        <f>IF(Tbl.Kosten[[#This Row],[WPnr.]]=CV$7,Tbl.Kosten[[#This Row],[Totaal kosten]],"")</f>
        <v/>
      </c>
      <c r="CW68" s="148" t="str">
        <f>IF(Tbl.Kosten[[#This Row],[WPnr.]]=CW$7,Tbl.Kosten[[#This Row],[Totaal kosten]],"")</f>
        <v/>
      </c>
      <c r="CX68" s="148" t="str">
        <f>IF(Tbl.Kosten[[#This Row],[WPnr.]]=CX$7,Tbl.Kosten[[#This Row],[Totaal kosten]],"")</f>
        <v/>
      </c>
      <c r="CY68" s="148" t="str">
        <f>IF(Tbl.Kosten[[#This Row],[WPnr.]]=CY$7,Tbl.Kosten[[#This Row],[Totaal kosten]],"")</f>
        <v/>
      </c>
      <c r="CZ68" s="148" t="str">
        <f>IF(Tbl.Kosten[[#This Row],[WPnr.]]=CZ$7,Tbl.Kosten[[#This Row],[Totaal kosten]],"")</f>
        <v/>
      </c>
      <c r="DA68" s="148" t="str">
        <f>IF(Tbl.Kosten[[#This Row],[WPnr.]]=DA$7,Tbl.Kosten[[#This Row],[Totaal kosten]],"")</f>
        <v/>
      </c>
      <c r="DB68" s="148" t="str">
        <f>IF(Tbl.Kosten[[#This Row],[WPnr.]]=DB$7,Tbl.Kosten[[#This Row],[Totaal kosten]],"")</f>
        <v/>
      </c>
      <c r="DC68" s="148" t="str">
        <f>IF(Tbl.Kosten[[#This Row],[WPnr.]]=DC$7,Tbl.Kosten[[#This Row],[Totaal kosten]],"")</f>
        <v/>
      </c>
      <c r="DD68" s="148" t="str">
        <f>IF(Tbl.Kosten[[#This Row],[WPnr.]]=DD$7,Tbl.Kosten[[#This Row],[Totaal kosten]],"")</f>
        <v/>
      </c>
      <c r="DE68" s="148" t="str">
        <f>IF(Tbl.Kosten[[#This Row],[WPnr.]]=DE$7,Tbl.Kosten[[#This Row],[Totaal kosten]],"")</f>
        <v/>
      </c>
      <c r="DF68" s="148" t="str">
        <f>IF(Tbl.Kosten[[#This Row],[WPnr.]]=DF$7,Tbl.Kosten[[#This Row],[Totaal kosten]],"")</f>
        <v/>
      </c>
      <c r="DG68" s="148" t="str">
        <f>IF(Tbl.Kosten[[#This Row],[WPnr.]]=DG$7,Tbl.Kosten[[#This Row],[Totaal kosten]],"")</f>
        <v/>
      </c>
      <c r="DH68" s="148" t="str">
        <f>IF(Tbl.Kosten[[#This Row],[WPnr.]]=DH$7,Tbl.Kosten[[#This Row],[Totaal kosten]],"")</f>
        <v/>
      </c>
      <c r="DI68" s="148" t="str">
        <f>IF(Tbl.Kosten[[#This Row],[WPnr.]]=DI$7,Tbl.Kosten[[#This Row],[Totaal kosten]],"")</f>
        <v/>
      </c>
      <c r="DJ68" s="148" t="str">
        <f>IF(Tbl.Kosten[[#This Row],[WPnr.]]=DJ$7,Tbl.Kosten[[#This Row],[Totaal kosten]],"")</f>
        <v/>
      </c>
      <c r="DK68" s="148" t="str">
        <f>IF(Tbl.Kosten[[#This Row],[WPnr.]]=DK$7,Tbl.Kosten[[#This Row],[Totaal kosten]],"")</f>
        <v/>
      </c>
      <c r="DL68" s="148" t="str">
        <f>IF(Tbl.Kosten[[#This Row],[WPnr.]]=DL$7,Tbl.Kosten[[#This Row],[Totaal kosten]],"")</f>
        <v/>
      </c>
      <c r="DM68" s="148" t="str">
        <f>IF(Tbl.Kosten[[#This Row],[WPnr.]]=DM$7,Tbl.Kosten[[#This Row],[Totaal kosten]],"")</f>
        <v/>
      </c>
      <c r="DN68" s="148" t="str">
        <f>IF(Tbl.Kosten[[#This Row],[WPnr.]]=DN$7,Tbl.Kosten[[#This Row],[Totaal kosten]],"")</f>
        <v/>
      </c>
      <c r="DO68" s="148" t="str">
        <f>IF(Tbl.Kosten[[#This Row],[WPnr.]]=DO$7,Tbl.Kosten[[#This Row],[Totaal kosten]],"")</f>
        <v/>
      </c>
      <c r="DP68" s="148" t="str">
        <f>IF(Tbl.Kosten[[#This Row],[WPnr.]]=DP$7,Tbl.Kosten[[#This Row],[Totaal kosten]],"")</f>
        <v/>
      </c>
      <c r="DQ68" s="148" t="str">
        <f>IF(Tbl.Kosten[[#This Row],[WPnr.]]=DQ$7,Tbl.Kosten[[#This Row],[Totaal kosten]],"")</f>
        <v/>
      </c>
      <c r="DR68" s="148" t="str">
        <f>IF(Tbl.Kosten[[#This Row],[WPnr.]]=DR$7,Tbl.Kosten[[#This Row],[Totaal kosten]],"")</f>
        <v/>
      </c>
      <c r="DS68" s="148" t="str">
        <f>IF(Tbl.Kosten[[#This Row],[WPnr.]]=DS$7,Tbl.Kosten[[#This Row],[Totaal kosten]],"")</f>
        <v/>
      </c>
      <c r="DT68" s="148" t="str">
        <f>IF(Tbl.Kosten[[#This Row],[WPnr.]]=DT$7,Tbl.Kosten[[#This Row],[Totaal kosten]],"")</f>
        <v/>
      </c>
      <c r="DU68" s="148" t="str">
        <f>IF(Tbl.Kosten[[#This Row],[WPnr.]]=DU$7,Tbl.Kosten[[#This Row],[Totaal kosten]],"")</f>
        <v/>
      </c>
      <c r="DV68" s="148" t="str">
        <f>IF(Tbl.Kosten[[#This Row],[WPnr.]]=DV$7,Tbl.Kosten[[#This Row],[Totaal kosten]],"")</f>
        <v/>
      </c>
      <c r="DW68" s="150" t="str">
        <f>IFERROR(_xlfn.XLOOKUP(Tbl.Kosten[[#This Row],[Kostensoort]],Tbl.Kostensoorten[Kostensoorten],Tbl.Kostensoorten[KSnr.],"",0,1),"")</f>
        <v/>
      </c>
      <c r="DX68" s="150" t="str">
        <f>IF(Tbl.Kosten[[#This Row],[KSnr.]]=DX$7,Tbl.Kosten[[#This Row],[Totaal kosten]],"")</f>
        <v/>
      </c>
      <c r="DY68" s="150" t="str">
        <f>IF(Tbl.Kosten[[#This Row],[KSnr.]]=DY$7,Tbl.Kosten[[#This Row],[Totaal kosten]],"")</f>
        <v/>
      </c>
      <c r="DZ68" s="150" t="str">
        <f>IF(Tbl.Kosten[[#This Row],[KSnr.]]=DZ$7,Tbl.Kosten[[#This Row],[Totaal kosten]],"")</f>
        <v/>
      </c>
      <c r="EA68" s="150" t="str">
        <f>IF(Tbl.Kosten[[#This Row],[KSnr.]]=EA$7,Tbl.Kosten[[#This Row],[Totaal kosten]],"")</f>
        <v/>
      </c>
      <c r="EB68" s="150" t="str">
        <f>IF(Tbl.Kosten[[#This Row],[KSnr.]]=EB$7,Tbl.Kosten[[#This Row],[Totaal kosten]],"")</f>
        <v/>
      </c>
      <c r="EC68" s="150" t="str">
        <f>IF(Tbl.Kosten[[#This Row],[KSnr.]]=EC$7,Tbl.Kosten[[#This Row],[Totaal kosten]],"")</f>
        <v/>
      </c>
      <c r="ED68" s="150" t="str">
        <f>IF(Tbl.Kosten[[#This Row],[KSnr.]]=ED$7,Tbl.Kosten[[#This Row],[Totaal kosten]],"")</f>
        <v/>
      </c>
      <c r="EE68" s="150" t="str">
        <f>IF(Tbl.Kosten[[#This Row],[KSnr.]]=EE$7,Tbl.Kosten[[#This Row],[Totaal kosten]],"")</f>
        <v/>
      </c>
      <c r="EF68" s="150" t="str">
        <f>IF(Tbl.Kosten[[#This Row],[KSnr.]]=EF$7,Tbl.Kosten[[#This Row],[Totaal kosten]],"")</f>
        <v/>
      </c>
      <c r="EG68" s="150" t="str">
        <f>IF(Tbl.Kosten[[#This Row],[KSnr.]]=EG$7,Tbl.Kosten[[#This Row],[Totaal kosten]],"")</f>
        <v/>
      </c>
      <c r="EH68" s="150" t="str">
        <f>IF(Tbl.Kosten[[#This Row],[KSnr.]]=EH$7,Tbl.Kosten[[#This Row],[Totaal kosten]],"")</f>
        <v/>
      </c>
      <c r="EI68" s="150" t="str">
        <f>IF(Tbl.Kosten[[#This Row],[KSnr.]]=EI$7,Tbl.Kosten[[#This Row],[Totaal kosten]],"")</f>
        <v/>
      </c>
      <c r="EJ68" s="150" t="str">
        <f>IF(Tbl.Kosten[[#This Row],[KSnr.]]=EJ$7,Tbl.Kosten[[#This Row],[Totaal kosten]],"")</f>
        <v/>
      </c>
      <c r="EK68" s="150" t="str">
        <f>IF(Tbl.Kosten[[#This Row],[KSnr.]]=EK$7,Tbl.Kosten[[#This Row],[Totaal kosten]],"")</f>
        <v/>
      </c>
      <c r="EL68" s="150" t="str">
        <f>IF(Tbl.Kosten[[#This Row],[KSnr.]]=EL$7,Tbl.Kosten[[#This Row],[Totaal kosten]],"")</f>
        <v/>
      </c>
      <c r="EM68" s="150" t="str">
        <f>IF(Tbl.Kosten[[#This Row],[KSnr.]]=EM$7,Tbl.Kosten[[#This Row],[Totaal kosten]],"")</f>
        <v/>
      </c>
      <c r="EN68" s="150" t="str">
        <f>IF(Tbl.Kosten[[#This Row],[KSnr.]]=EN$7,Tbl.Kosten[[#This Row],[Totaal kosten]],"")</f>
        <v/>
      </c>
      <c r="EO68" s="150" t="str">
        <f>IF(Tbl.Kosten[[#This Row],[KSnr.]]=EO$7,Tbl.Kosten[[#This Row],[Totaal kosten]],"")</f>
        <v/>
      </c>
      <c r="EP68" s="150" t="str">
        <f>IF(Tbl.Kosten[[#This Row],[KSnr.]]=EP$7,Tbl.Kosten[[#This Row],[Totaal kosten]],"")</f>
        <v/>
      </c>
      <c r="EQ68" s="150" t="str">
        <f>IF(Tbl.Kosten[[#This Row],[KSnr.]]=EQ$7,Tbl.Kosten[[#This Row],[Totaal kosten]],"")</f>
        <v/>
      </c>
      <c r="ER68" s="144" t="str">
        <f>IFERROR(_xlfn.XLOOKUP(Tbl.Kosten[[#This Row],[Subsidieactiviteit]],Tbl.Subsidiehoogte[Subsidieactiviteit],Tbl.Subsidiehoogte[SAnr.],"",0,1),"")</f>
        <v/>
      </c>
      <c r="ES68" s="150" t="str">
        <f>IF(Tbl.Kosten[[#This Row],[Sanr.]]=ES$7,Tbl.Kosten[[#This Row],[Totaal kosten]],"")</f>
        <v/>
      </c>
      <c r="ET68" s="150" t="str">
        <f>IF(Tbl.Kosten[[#This Row],[Sanr.]]=ET$7,Tbl.Kosten[[#This Row],[Totaal kosten]],"")</f>
        <v/>
      </c>
      <c r="EU68" s="150" t="str">
        <f>IF(Tbl.Kosten[[#This Row],[Sanr.]]=EU$7,Tbl.Kosten[[#This Row],[Totaal kosten]],"")</f>
        <v/>
      </c>
      <c r="EV68" s="150" t="str">
        <f>IF(Tbl.Kosten[[#This Row],[Sanr.]]=EV$7,Tbl.Kosten[[#This Row],[Totaal kosten]],"")</f>
        <v/>
      </c>
      <c r="EW68" s="150" t="str">
        <f>IF(Tbl.Kosten[[#This Row],[Sanr.]]=EW$7,Tbl.Kosten[[#This Row],[Totaal kosten]],"")</f>
        <v/>
      </c>
      <c r="EX68" s="150" t="str">
        <f>IF(Tbl.Kosten[[#This Row],[Sanr.]]=EX$7,Tbl.Kosten[[#This Row],[Totaal kosten]],"")</f>
        <v/>
      </c>
      <c r="EY68" s="150" t="str">
        <f>IF(Tbl.Kosten[[#This Row],[Sanr.]]=EY$7,Tbl.Kosten[[#This Row],[Totaal kosten]],"")</f>
        <v/>
      </c>
      <c r="EZ68" s="150" t="str">
        <f>IF(Tbl.Kosten[[#This Row],[Sanr.]]=EZ$7,Tbl.Kosten[[#This Row],[Totaal kosten]],"")</f>
        <v/>
      </c>
      <c r="FA68" s="150" t="str">
        <f>IF(Tbl.Kosten[[#This Row],[Sanr.]]=FA$7,Tbl.Kosten[[#This Row],[Totaal kosten]],"")</f>
        <v/>
      </c>
      <c r="FB68" s="150" t="str">
        <f>IF(Tbl.Kosten[[#This Row],[Sanr.]]=FB$7,Tbl.Kosten[[#This Row],[Totaal kosten]],"")</f>
        <v/>
      </c>
      <c r="FC68" s="150" t="str">
        <f>IF(Tbl.Kosten[[#This Row],[Sanr.]]=FC$7,Tbl.Kosten[[#This Row],[Totaal kosten]],"")</f>
        <v/>
      </c>
      <c r="FD68" s="150" t="str">
        <f>IF(Tbl.Kosten[[#This Row],[Sanr.]]=FD$7,Tbl.Kosten[[#This Row],[Totaal kosten]],"")</f>
        <v/>
      </c>
      <c r="FE68" s="150" t="str">
        <f>IF(Tbl.Kosten[[#This Row],[Sanr.]]=FE$7,Tbl.Kosten[[#This Row],[Totaal kosten]],"")</f>
        <v/>
      </c>
      <c r="FF68" s="150" t="str">
        <f>IF(Tbl.Kosten[[#This Row],[Sanr.]]=FF$7,Tbl.Kosten[[#This Row],[Totaal kosten]],"")</f>
        <v/>
      </c>
      <c r="FG68" s="150" t="str">
        <f>IF(Tbl.Kosten[[#This Row],[Sanr.]]=FG$7,Tbl.Kosten[[#This Row],[Totaal kosten]],"")</f>
        <v/>
      </c>
      <c r="FH68" s="150" t="str">
        <f>IF(Tbl.Kosten[[#This Row],[Sanr.]]=FH$7,Tbl.Kosten[[#This Row],[Totaal kosten]],"")</f>
        <v/>
      </c>
      <c r="FI68" s="150" t="str">
        <f>IF(Tbl.Kosten[[#This Row],[Sanr.]]=FI$7,Tbl.Kosten[[#This Row],[Totaal kosten]],"")</f>
        <v/>
      </c>
      <c r="FJ68" s="150" t="str">
        <f>IF(Tbl.Kosten[[#This Row],[Sanr.]]=FJ$7,Tbl.Kosten[[#This Row],[Totaal kosten]],"")</f>
        <v/>
      </c>
      <c r="FK68" s="150" t="str">
        <f>IF(Tbl.Kosten[[#This Row],[Sanr.]]=FK$7,Tbl.Kosten[[#This Row],[Totaal kosten]],"")</f>
        <v/>
      </c>
      <c r="FL68" s="150" t="str">
        <f>IF(Tbl.Kosten[[#This Row],[Sanr.]]=FL$7,Tbl.Kosten[[#This Row],[Totaal kosten]],"")</f>
        <v/>
      </c>
      <c r="FM68" s="150" t="str">
        <f>IF(Tbl.Kosten[[#This Row],[Sanr.]]=FM$7,Tbl.Kosten[[#This Row],[Totaal kosten]],"")</f>
        <v/>
      </c>
      <c r="FN68" s="150" t="str">
        <f>IF(Tbl.Kosten[[#This Row],[Sanr.]]=FN$7,Tbl.Kosten[[#This Row],[Totaal kosten]],"")</f>
        <v/>
      </c>
      <c r="FO68" s="150" t="str">
        <f>IF(Tbl.Kosten[[#This Row],[Sanr.]]=FO$7,Tbl.Kosten[[#This Row],[Totaal kosten]],"")</f>
        <v/>
      </c>
      <c r="FP68" s="150" t="str">
        <f>IF(Tbl.Kosten[[#This Row],[Sanr.]]=FP$7,Tbl.Kosten[[#This Row],[Totaal kosten]],"")</f>
        <v/>
      </c>
      <c r="FQ68" s="150" t="str">
        <f>IF(Tbl.Kosten[[#This Row],[Sanr.]]=FQ$7,Tbl.Kosten[[#This Row],[Totaal kosten]],"")</f>
        <v/>
      </c>
      <c r="FR68" s="150" t="str">
        <f>IF(Tbl.Kosten[[#This Row],[Sanr.]]=FR$7,Tbl.Kosten[[#This Row],[Totaal kosten]],"")</f>
        <v/>
      </c>
      <c r="FS68" s="150" t="str">
        <f>IF(Tbl.Kosten[[#This Row],[Sanr.]]=FS$7,Tbl.Kosten[[#This Row],[Totaal kosten]],"")</f>
        <v/>
      </c>
      <c r="FT68" s="150" t="str">
        <f>IF(Tbl.Kosten[[#This Row],[Sanr.]]=FT$7,Tbl.Kosten[[#This Row],[Totaal kosten]],"")</f>
        <v/>
      </c>
      <c r="FU68" s="150" t="str">
        <f>IF(Tbl.Kosten[[#This Row],[Sanr.]]=FU$7,Tbl.Kosten[[#This Row],[Totaal kosten]],"")</f>
        <v/>
      </c>
      <c r="FV68" s="150" t="str">
        <f>IF(Tbl.Kosten[[#This Row],[Sanr.]]=FV$7,Tbl.Kosten[[#This Row],[Totaal kosten]],"")</f>
        <v/>
      </c>
      <c r="FW68" s="150" t="str">
        <f>IFERROR(_xlfn.XLOOKUP(Tbl.Kosten[[#This Row],[Activiteitencode]],Tbl.Activiteiten[Activiteitcode],Tbl.Activiteiten[Anr.],"",0,1),"")</f>
        <v/>
      </c>
      <c r="FX68" s="169" t="str">
        <f>_xlfn.CONCAT(Tbl.Kosten[[#This Row],[Pnr.]],Tbl.Kosten[[#This Row],[Sanr.]])</f>
        <v>P1</v>
      </c>
      <c r="FY68" s="150">
        <f>Tbl.Kosten[[#This Row],[Totaal kosten]]-Tbl.Kosten[[#This Row],[Subsidie]]</f>
        <v>0</v>
      </c>
      <c r="FZ68" s="150">
        <f>IF(Tbl.Kosten[[#This Row],[Pnr.]]=FZ$7,Tbl.Kosten[[#This Row],[Te financieren]],"")</f>
        <v>0</v>
      </c>
      <c r="GA68" s="150" t="str">
        <f>IF(Tbl.Kosten[[#This Row],[Pnr.]]=GA$7,Tbl.Kosten[[#This Row],[Te financieren]],"")</f>
        <v/>
      </c>
      <c r="GB68" s="150" t="str">
        <f>IF(Tbl.Kosten[[#This Row],[Pnr.]]=GB$7,Tbl.Kosten[[#This Row],[Te financieren]],"")</f>
        <v/>
      </c>
      <c r="GC68" s="150" t="str">
        <f>IF(Tbl.Kosten[[#This Row],[Pnr.]]=GC$7,Tbl.Kosten[[#This Row],[Te financieren]],"")</f>
        <v/>
      </c>
      <c r="GD68" s="150" t="str">
        <f>IF(Tbl.Kosten[[#This Row],[Pnr.]]=GD$7,Tbl.Kosten[[#This Row],[Te financieren]],"")</f>
        <v/>
      </c>
      <c r="GE68" s="150" t="str">
        <f>IF(Tbl.Kosten[[#This Row],[Pnr.]]=GE$7,Tbl.Kosten[[#This Row],[Te financieren]],"")</f>
        <v/>
      </c>
      <c r="GF68" s="150" t="str">
        <f>IF(Tbl.Kosten[[#This Row],[Pnr.]]=GF$7,Tbl.Kosten[[#This Row],[Te financieren]],"")</f>
        <v/>
      </c>
      <c r="GG68" s="150" t="str">
        <f>IF(Tbl.Kosten[[#This Row],[Pnr.]]=GG$7,Tbl.Kosten[[#This Row],[Te financieren]],"")</f>
        <v/>
      </c>
      <c r="GH68" s="150" t="str">
        <f>IF(Tbl.Kosten[[#This Row],[Pnr.]]=GH$7,Tbl.Kosten[[#This Row],[Te financieren]],"")</f>
        <v/>
      </c>
      <c r="GI68" s="150" t="str">
        <f>IF(Tbl.Kosten[[#This Row],[Pnr.]]=GI$7,Tbl.Kosten[[#This Row],[Te financieren]],"")</f>
        <v/>
      </c>
      <c r="GJ68" s="150" t="str">
        <f>IF(Tbl.Kosten[[#This Row],[Pnr.]]=GJ$7,Tbl.Kosten[[#This Row],[Te financieren]],"")</f>
        <v/>
      </c>
      <c r="GK68" s="150" t="str">
        <f>IF(Tbl.Kosten[[#This Row],[Pnr.]]=GK$7,Tbl.Kosten[[#This Row],[Te financieren]],"")</f>
        <v/>
      </c>
      <c r="GL68" s="150" t="str">
        <f>IF(Tbl.Kosten[[#This Row],[Pnr.]]=GL$7,Tbl.Kosten[[#This Row],[Te financieren]],"")</f>
        <v/>
      </c>
      <c r="GM68" s="150" t="str">
        <f>IF(Tbl.Kosten[[#This Row],[Pnr.]]=GM$7,Tbl.Kosten[[#This Row],[Te financieren]],"")</f>
        <v/>
      </c>
      <c r="GN68" s="150" t="str">
        <f>IF(Tbl.Kosten[[#This Row],[Pnr.]]=GN$7,Tbl.Kosten[[#This Row],[Te financieren]],"")</f>
        <v/>
      </c>
      <c r="GO68" s="150" t="str">
        <f>IF(Tbl.Kosten[[#This Row],[Pnr.]]=GO$7,Tbl.Kosten[[#This Row],[Te financieren]],"")</f>
        <v/>
      </c>
      <c r="GP68" s="150" t="str">
        <f>IF(Tbl.Kosten[[#This Row],[Pnr.]]=GP$7,Tbl.Kosten[[#This Row],[Te financieren]],"")</f>
        <v/>
      </c>
      <c r="GQ68" s="150" t="str">
        <f>IF(Tbl.Kosten[[#This Row],[Pnr.]]=GQ$7,Tbl.Kosten[[#This Row],[Te financieren]],"")</f>
        <v/>
      </c>
      <c r="GR68" s="150" t="str">
        <f>IF(Tbl.Kosten[[#This Row],[Pnr.]]=GR$7,Tbl.Kosten[[#This Row],[Te financieren]],"")</f>
        <v/>
      </c>
      <c r="GS68" s="150" t="str">
        <f>IF(Tbl.Kosten[[#This Row],[Pnr.]]=GS$7,Tbl.Kosten[[#This Row],[Te financieren]],"")</f>
        <v/>
      </c>
      <c r="GT68" s="150" t="str">
        <f>IF(Tbl.Kosten[[#This Row],[Pnr.]]=GT$7,Tbl.Kosten[[#This Row],[Te financieren]],"")</f>
        <v/>
      </c>
      <c r="GU68" s="150" t="str">
        <f>IF(Tbl.Kosten[[#This Row],[Pnr.]]=GU$7,Tbl.Kosten[[#This Row],[Te financieren]],"")</f>
        <v/>
      </c>
      <c r="GV68" s="150" t="str">
        <f>IF(Tbl.Kosten[[#This Row],[Pnr.]]=GV$7,Tbl.Kosten[[#This Row],[Te financieren]],"")</f>
        <v/>
      </c>
      <c r="GW68" s="150" t="str">
        <f>IF(Tbl.Kosten[[#This Row],[Pnr.]]=GW$7,Tbl.Kosten[[#This Row],[Te financieren]],"")</f>
        <v/>
      </c>
      <c r="GX68" s="150" t="str">
        <f>IF(Tbl.Kosten[[#This Row],[Pnr.]]=GX$7,Tbl.Kosten[[#This Row],[Te financieren]],"")</f>
        <v/>
      </c>
      <c r="GY68" s="150" t="str">
        <f>IF(Tbl.Kosten[[#This Row],[Pnr.]]=GY$7,Tbl.Kosten[[#This Row],[Te financieren]],"")</f>
        <v/>
      </c>
      <c r="GZ68" s="150" t="str">
        <f>IF(Tbl.Kosten[[#This Row],[Pnr.]]=GZ$7,Tbl.Kosten[[#This Row],[Te financieren]],"")</f>
        <v/>
      </c>
      <c r="HA68" s="150" t="str">
        <f>IF(Tbl.Kosten[[#This Row],[Pnr.]]=HA$7,Tbl.Kosten[[#This Row],[Te financieren]],"")</f>
        <v/>
      </c>
      <c r="HB68" s="150" t="str">
        <f>IF(Tbl.Kosten[[#This Row],[Pnr.]]=HB$7,Tbl.Kosten[[#This Row],[Te financieren]],"")</f>
        <v/>
      </c>
      <c r="HC68" s="150" t="str">
        <f>IF(Tbl.Kosten[[#This Row],[Pnr.]]=HC$7,Tbl.Kosten[[#This Row],[Te financieren]],"")</f>
        <v/>
      </c>
      <c r="HD68" s="150" t="str">
        <f>IF(Tbl.Kosten[[#This Row],[Pnr.]]=HD$7,Tbl.Kosten[[#This Row],[Te financieren]],"")</f>
        <v/>
      </c>
      <c r="HE68" s="150" t="str">
        <f>IF(Tbl.Kosten[[#This Row],[Pnr.]]=HE$7,Tbl.Kosten[[#This Row],[Te financieren]],"")</f>
        <v/>
      </c>
      <c r="HF68" s="150" t="str">
        <f>IF(Tbl.Kosten[[#This Row],[Pnr.]]=HF$7,Tbl.Kosten[[#This Row],[Te financieren]],"")</f>
        <v/>
      </c>
      <c r="HG68" s="150" t="str">
        <f>IF(Tbl.Kosten[[#This Row],[Pnr.]]=HG$7,Tbl.Kosten[[#This Row],[Te financieren]],"")</f>
        <v/>
      </c>
      <c r="HH68" s="150" t="str">
        <f>IF(Tbl.Kosten[[#This Row],[Pnr.]]=HH$7,Tbl.Kosten[[#This Row],[Te financieren]],"")</f>
        <v/>
      </c>
      <c r="HI68" s="150" t="str">
        <f>IF(Tbl.Kosten[[#This Row],[Pnr.]]=HI$7,Tbl.Kosten[[#This Row],[Te financieren]],"")</f>
        <v/>
      </c>
      <c r="HJ68" s="150" t="str">
        <f>IF(Tbl.Kosten[[#This Row],[Pnr.]]=HJ$7,Tbl.Kosten[[#This Row],[Te financieren]],"")</f>
        <v/>
      </c>
      <c r="HK68" s="150" t="str">
        <f>IF(Tbl.Kosten[[#This Row],[Pnr.]]=HK$7,Tbl.Kosten[[#This Row],[Te financieren]],"")</f>
        <v/>
      </c>
      <c r="HL68" s="150" t="str">
        <f>IF(Tbl.Kosten[[#This Row],[Pnr.]]=HL$7,Tbl.Kosten[[#This Row],[Te financieren]],"")</f>
        <v/>
      </c>
      <c r="HM68" s="150" t="str">
        <f>IF(Tbl.Kosten[[#This Row],[Pnr.]]=HM$7,Tbl.Kosten[[#This Row],[Te financieren]],"")</f>
        <v/>
      </c>
      <c r="HN68" s="150" t="str">
        <f>IF(Tbl.Kosten[[#This Row],[Pnr.]]=HN$7,Tbl.Kosten[[#This Row],[Te financieren]],"")</f>
        <v/>
      </c>
      <c r="HO68" s="150" t="str">
        <f>IF(Tbl.Kosten[[#This Row],[Pnr.]]=HO$7,Tbl.Kosten[[#This Row],[Te financieren]],"")</f>
        <v/>
      </c>
      <c r="HP68" s="150" t="str">
        <f>IF(Tbl.Kosten[[#This Row],[Pnr.]]=HP$7,Tbl.Kosten[[#This Row],[Te financieren]],"")</f>
        <v/>
      </c>
      <c r="HQ68" s="150" t="str">
        <f>IF(Tbl.Kosten[[#This Row],[Pnr.]]=HQ$7,Tbl.Kosten[[#This Row],[Te financieren]],"")</f>
        <v/>
      </c>
      <c r="HR68" s="150" t="str">
        <f>IF(Tbl.Kosten[[#This Row],[Pnr.]]=HR$7,Tbl.Kosten[[#This Row],[Te financieren]],"")</f>
        <v/>
      </c>
      <c r="HS68" s="150" t="str">
        <f>IF(Tbl.Kosten[[#This Row],[Pnr.]]=HS$7,Tbl.Kosten[[#This Row],[Te financieren]],"")</f>
        <v/>
      </c>
      <c r="HT68" s="150" t="str">
        <f>IF(Tbl.Kosten[[#This Row],[Pnr.]]=HT$7,Tbl.Kosten[[#This Row],[Te financieren]],"")</f>
        <v/>
      </c>
      <c r="HU68" s="150" t="str">
        <f>IF(Tbl.Kosten[[#This Row],[Pnr.]]=HU$7,Tbl.Kosten[[#This Row],[Te financieren]],"")</f>
        <v/>
      </c>
      <c r="HV68" s="150" t="str">
        <f>IF(Tbl.Kosten[[#This Row],[Pnr.]]=HV$7,Tbl.Kosten[[#This Row],[Te financieren]],"")</f>
        <v/>
      </c>
      <c r="HW68" s="150" t="str">
        <f>IF(Tbl.Kosten[[#This Row],[Pnr.]]=HW$7,Tbl.Kosten[[#This Row],[Te financieren]],"")</f>
        <v/>
      </c>
    </row>
    <row r="69" spans="2:231" x14ac:dyDescent="0.3">
      <c r="B69" s="134"/>
      <c r="C69" s="137"/>
      <c r="D69" s="136"/>
      <c r="E69" s="261"/>
      <c r="F69" s="135"/>
      <c r="G69" s="11" t="str">
        <f>IF(Tbl.Kosten[[#This Row],[Medewerker e/o 
functie]]&lt;&gt;"",_xlfn.XLOOKUP(Tbl.Kosten[[#This Row],[Medewerker e/o 
functie]],Tbl.Uurtarief[Medewerker en/of functie],Tbl.Uurtarief[Uurtarief],"",0,1),"")</f>
        <v/>
      </c>
      <c r="H69" s="121">
        <f>IFERROR(Tbl.Kosten[[#This Row],[Uren]]*Tbl.Kosten[[#This Row],[Uurtarief]],0)</f>
        <v>0</v>
      </c>
      <c r="I69" s="119" t="str">
        <f>IF(Tbl.Kosten[[#This Row],[Subtotaal uren]]&lt;&gt;0,_xlfn.XLOOKUP(Tbl.Kosten[[#This Row],[Medewerker e/o 
functie]],Tbl.Uurtarief[Medewerker en/of functie],Tbl.Uurtarief[Kostensoort arbeid],"",0,1),"")</f>
        <v/>
      </c>
      <c r="J69" s="137"/>
      <c r="K69" s="135"/>
      <c r="L69" s="139" t="str">
        <f>IF(Tbl.Kosten[[#This Row],[Activum]]&lt;&gt;"",_xlfn.XLOOKUP(Tbl.Kosten[[#This Row],[Activum]],Tbl.Afschrijvingskosten[Activum],Tbl.Afschrijvingskosten[Tarief per afschrijvings-eenheid],"",0,1),"")</f>
        <v/>
      </c>
      <c r="M69" s="122">
        <f>IFERROR(Tbl.Kosten[[#This Row],[Een-
heden]]*Tbl.Kosten[[#This Row],[Afschrijvings-
tarief]],0)</f>
        <v>0</v>
      </c>
      <c r="N69" s="122" t="str">
        <f>IF(Tbl.Kosten[[#This Row],[Subtotaal afschrijving]]&lt;&gt;0,Lijsten!$A$7,"")</f>
        <v/>
      </c>
      <c r="O69" s="140"/>
      <c r="P69" s="135"/>
      <c r="Q69" s="138"/>
      <c r="R69" s="122">
        <f>IFERROR(Tbl.Kosten[[#This Row],[Aantal]]*Tbl.Kosten[[#This Row],[Tarief]],0)</f>
        <v>0</v>
      </c>
      <c r="S69" s="8">
        <f>IFERROR(Tbl.Kosten[[#This Row],[Subtotaal overige kosten]]+Tbl.Kosten[[#This Row],[Subtotaal uren]]+Tbl.Kosten[[#This Row],[Subtotaal afschrijving]],0)</f>
        <v>0</v>
      </c>
      <c r="T69" s="8">
        <f>IFERROR(Tbl.Kosten[[#This Row],[Totaal kosten]]*Tbl.Kosten[[#This Row],[Subsidie%]],0)</f>
        <v>0</v>
      </c>
      <c r="U69" s="4" t="str" cm="1">
        <f t="array" ref="U69">IFERROR(_xlfn.IFS(Tbl.Kosten[[#This Row],[Subtotaal uren]]&lt;&gt;0,Tbl.Kosten[[#This Row],[Kostensoort arbeid]],Tbl.Kosten[[#This Row],[Subtotaal afschrijving]]&lt;&gt;0,Tbl.Kosten[[#This Row],[Kostensoort afschrijving]],Tbl.Kosten[[#This Row],[Subtotaal overige kosten]]&lt;&gt;0,Tbl.Kosten[[#This Row],[Kostensoort overig]]),"")</f>
        <v/>
      </c>
      <c r="V69" s="4" t="str">
        <f>IFERROR(_xlfn.XLOOKUP(Tbl.Kosten[[#This Row],[Activiteitencode]],Tbl.Activiteiten[Activiteitcode],Tbl.Activiteiten[Werkpakketcode],"",0,1),"")</f>
        <v/>
      </c>
      <c r="W69" s="4" t="str">
        <f>IFERROR(_xlfn.XLOOKUP(Tbl.Kosten[[#This Row],[Werkpakketcode]],Tbl.Werkpakketten[Werkpakketcode],Tbl.Werkpakketten[Subsidiabele activiteit],"",0,1),"")</f>
        <v/>
      </c>
      <c r="X69" s="12">
        <f>IFERROR(_xlfn.XLOOKUP(Tbl.Kosten[[#This Row],[Sanr.]],Tbl.Subsidiehoogte[SAnr.],Tbl.Subsidiehoogte[Sub. Percentage],0,0,1),0)</f>
        <v>0</v>
      </c>
      <c r="Y69" s="144" t="str">
        <f>IFERROR(_xlfn.XLOOKUP(Tbl.Kosten[[#This Row],[Partnercode]],Tbl.Projectpartners[Partnercode],Tbl.Projectpartners[PNr.],"",0,1),"")</f>
        <v>P1</v>
      </c>
      <c r="Z69" s="148">
        <f>IF(Tbl.Kosten[[#This Row],[Pnr.]]=Z$7,Tbl.Kosten[[#This Row],[Totaal kosten]],"")</f>
        <v>0</v>
      </c>
      <c r="AA69" s="148" t="str">
        <f>IF(Tbl.Kosten[[#This Row],[Pnr.]]=AA$7,Tbl.Kosten[[#This Row],[Totaal kosten]],"")</f>
        <v/>
      </c>
      <c r="AB69" s="148" t="str">
        <f>IF(Tbl.Kosten[[#This Row],[Pnr.]]=AB$7,Tbl.Kosten[[#This Row],[Totaal kosten]],"")</f>
        <v/>
      </c>
      <c r="AC69" s="148" t="str">
        <f>IF(Tbl.Kosten[[#This Row],[Pnr.]]=AC$7,Tbl.Kosten[[#This Row],[Totaal kosten]],"")</f>
        <v/>
      </c>
      <c r="AD69" s="148" t="str">
        <f>IF(Tbl.Kosten[[#This Row],[Pnr.]]=AD$7,Tbl.Kosten[[#This Row],[Totaal kosten]],"")</f>
        <v/>
      </c>
      <c r="AE69" s="148" t="str">
        <f>IF(Tbl.Kosten[[#This Row],[Pnr.]]=AE$7,Tbl.Kosten[[#This Row],[Totaal kosten]],"")</f>
        <v/>
      </c>
      <c r="AF69" s="148" t="str">
        <f>IF(Tbl.Kosten[[#This Row],[Pnr.]]=AF$7,Tbl.Kosten[[#This Row],[Totaal kosten]],"")</f>
        <v/>
      </c>
      <c r="AG69" s="148" t="str">
        <f>IF(Tbl.Kosten[[#This Row],[Pnr.]]=AG$7,Tbl.Kosten[[#This Row],[Totaal kosten]],"")</f>
        <v/>
      </c>
      <c r="AH69" s="148" t="str">
        <f>IF(Tbl.Kosten[[#This Row],[Pnr.]]=AH$7,Tbl.Kosten[[#This Row],[Totaal kosten]],"")</f>
        <v/>
      </c>
      <c r="AI69" s="148" t="str">
        <f>IF(Tbl.Kosten[[#This Row],[Pnr.]]=AI$7,Tbl.Kosten[[#This Row],[Totaal kosten]],"")</f>
        <v/>
      </c>
      <c r="AJ69" s="148" t="str">
        <f>IF(Tbl.Kosten[[#This Row],[Pnr.]]=AJ$7,Tbl.Kosten[[#This Row],[Totaal kosten]],"")</f>
        <v/>
      </c>
      <c r="AK69" s="148" t="str">
        <f>IF(Tbl.Kosten[[#This Row],[Pnr.]]=AK$7,Tbl.Kosten[[#This Row],[Totaal kosten]],"")</f>
        <v/>
      </c>
      <c r="AL69" s="148" t="str">
        <f>IF(Tbl.Kosten[[#This Row],[Pnr.]]=AL$7,Tbl.Kosten[[#This Row],[Totaal kosten]],"")</f>
        <v/>
      </c>
      <c r="AM69" s="148" t="str">
        <f>IF(Tbl.Kosten[[#This Row],[Pnr.]]=AM$7,Tbl.Kosten[[#This Row],[Totaal kosten]],"")</f>
        <v/>
      </c>
      <c r="AN69" s="148" t="str">
        <f>IF(Tbl.Kosten[[#This Row],[Pnr.]]=AN$7,Tbl.Kosten[[#This Row],[Totaal kosten]],"")</f>
        <v/>
      </c>
      <c r="AO69" s="148" t="str">
        <f>IF(Tbl.Kosten[[#This Row],[Pnr.]]=AO$7,Tbl.Kosten[[#This Row],[Totaal kosten]],"")</f>
        <v/>
      </c>
      <c r="AP69" s="148" t="str">
        <f>IF(Tbl.Kosten[[#This Row],[Pnr.]]=AP$7,Tbl.Kosten[[#This Row],[Totaal kosten]],"")</f>
        <v/>
      </c>
      <c r="AQ69" s="148" t="str">
        <f>IF(Tbl.Kosten[[#This Row],[Pnr.]]=AQ$7,Tbl.Kosten[[#This Row],[Totaal kosten]],"")</f>
        <v/>
      </c>
      <c r="AR69" s="148" t="str">
        <f>IF(Tbl.Kosten[[#This Row],[Pnr.]]=AR$7,Tbl.Kosten[[#This Row],[Totaal kosten]],"")</f>
        <v/>
      </c>
      <c r="AS69" s="148" t="str">
        <f>IF(Tbl.Kosten[[#This Row],[Pnr.]]=AS$7,Tbl.Kosten[[#This Row],[Totaal kosten]],"")</f>
        <v/>
      </c>
      <c r="AT69" s="148" t="str">
        <f>IF(Tbl.Kosten[[#This Row],[Pnr.]]=AT$7,Tbl.Kosten[[#This Row],[Totaal kosten]],"")</f>
        <v/>
      </c>
      <c r="AU69" s="148" t="str">
        <f>IF(Tbl.Kosten[[#This Row],[Pnr.]]=AU$7,Tbl.Kosten[[#This Row],[Totaal kosten]],"")</f>
        <v/>
      </c>
      <c r="AV69" s="148" t="str">
        <f>IF(Tbl.Kosten[[#This Row],[Pnr.]]=AV$7,Tbl.Kosten[[#This Row],[Totaal kosten]],"")</f>
        <v/>
      </c>
      <c r="AW69" s="148" t="str">
        <f>IF(Tbl.Kosten[[#This Row],[Pnr.]]=AW$7,Tbl.Kosten[[#This Row],[Totaal kosten]],"")</f>
        <v/>
      </c>
      <c r="AX69" s="148" t="str">
        <f>IF(Tbl.Kosten[[#This Row],[Pnr.]]=AX$7,Tbl.Kosten[[#This Row],[Totaal kosten]],"")</f>
        <v/>
      </c>
      <c r="AY69" s="148" t="str">
        <f>IF(Tbl.Kosten[[#This Row],[Pnr.]]=AY$7,Tbl.Kosten[[#This Row],[Totaal kosten]],"")</f>
        <v/>
      </c>
      <c r="AZ69" s="148" t="str">
        <f>IF(Tbl.Kosten[[#This Row],[Pnr.]]=AZ$7,Tbl.Kosten[[#This Row],[Totaal kosten]],"")</f>
        <v/>
      </c>
      <c r="BA69" s="148" t="str">
        <f>IF(Tbl.Kosten[[#This Row],[Pnr.]]=BA$7,Tbl.Kosten[[#This Row],[Totaal kosten]],"")</f>
        <v/>
      </c>
      <c r="BB69" s="148" t="str">
        <f>IF(Tbl.Kosten[[#This Row],[Pnr.]]=BB$7,Tbl.Kosten[[#This Row],[Totaal kosten]],"")</f>
        <v/>
      </c>
      <c r="BC69" s="148" t="str">
        <f>IF(Tbl.Kosten[[#This Row],[Pnr.]]=BC$7,Tbl.Kosten[[#This Row],[Totaal kosten]],"")</f>
        <v/>
      </c>
      <c r="BD69" s="148" t="str">
        <f>IF(Tbl.Kosten[[#This Row],[Pnr.]]=BD$7,Tbl.Kosten[[#This Row],[Totaal kosten]],"")</f>
        <v/>
      </c>
      <c r="BE69" s="148" t="str">
        <f>IF(Tbl.Kosten[[#This Row],[Pnr.]]=BE$7,Tbl.Kosten[[#This Row],[Totaal kosten]],"")</f>
        <v/>
      </c>
      <c r="BF69" s="148" t="str">
        <f>IF(Tbl.Kosten[[#This Row],[Pnr.]]=BF$7,Tbl.Kosten[[#This Row],[Totaal kosten]],"")</f>
        <v/>
      </c>
      <c r="BG69" s="148" t="str">
        <f>IF(Tbl.Kosten[[#This Row],[Pnr.]]=BG$7,Tbl.Kosten[[#This Row],[Totaal kosten]],"")</f>
        <v/>
      </c>
      <c r="BH69" s="148" t="str">
        <f>IF(Tbl.Kosten[[#This Row],[Pnr.]]=BH$7,Tbl.Kosten[[#This Row],[Totaal kosten]],"")</f>
        <v/>
      </c>
      <c r="BI69" s="148" t="str">
        <f>IF(Tbl.Kosten[[#This Row],[Pnr.]]=BI$7,Tbl.Kosten[[#This Row],[Totaal kosten]],"")</f>
        <v/>
      </c>
      <c r="BJ69" s="148" t="str">
        <f>IF(Tbl.Kosten[[#This Row],[Pnr.]]=BJ$7,Tbl.Kosten[[#This Row],[Totaal kosten]],"")</f>
        <v/>
      </c>
      <c r="BK69" s="148" t="str">
        <f>IF(Tbl.Kosten[[#This Row],[Pnr.]]=BK$7,Tbl.Kosten[[#This Row],[Totaal kosten]],"")</f>
        <v/>
      </c>
      <c r="BL69" s="148" t="str">
        <f>IF(Tbl.Kosten[[#This Row],[Pnr.]]=BL$7,Tbl.Kosten[[#This Row],[Totaal kosten]],"")</f>
        <v/>
      </c>
      <c r="BM69" s="148" t="str">
        <f>IF(Tbl.Kosten[[#This Row],[Pnr.]]=BM$7,Tbl.Kosten[[#This Row],[Totaal kosten]],"")</f>
        <v/>
      </c>
      <c r="BN69" s="148" t="str">
        <f>IF(Tbl.Kosten[[#This Row],[Pnr.]]=BN$7,Tbl.Kosten[[#This Row],[Totaal kosten]],"")</f>
        <v/>
      </c>
      <c r="BO69" s="148" t="str">
        <f>IF(Tbl.Kosten[[#This Row],[Pnr.]]=BO$7,Tbl.Kosten[[#This Row],[Totaal kosten]],"")</f>
        <v/>
      </c>
      <c r="BP69" s="148" t="str">
        <f>IF(Tbl.Kosten[[#This Row],[Pnr.]]=BP$7,Tbl.Kosten[[#This Row],[Totaal kosten]],"")</f>
        <v/>
      </c>
      <c r="BQ69" s="148" t="str">
        <f>IF(Tbl.Kosten[[#This Row],[Pnr.]]=BQ$7,Tbl.Kosten[[#This Row],[Totaal kosten]],"")</f>
        <v/>
      </c>
      <c r="BR69" s="148" t="str">
        <f>IF(Tbl.Kosten[[#This Row],[Pnr.]]=BR$7,Tbl.Kosten[[#This Row],[Totaal kosten]],"")</f>
        <v/>
      </c>
      <c r="BS69" s="148" t="str">
        <f>IF(Tbl.Kosten[[#This Row],[Pnr.]]=BS$7,Tbl.Kosten[[#This Row],[Totaal kosten]],"")</f>
        <v/>
      </c>
      <c r="BT69" s="148" t="str">
        <f>IF(Tbl.Kosten[[#This Row],[Pnr.]]=BT$7,Tbl.Kosten[[#This Row],[Totaal kosten]],"")</f>
        <v/>
      </c>
      <c r="BU69" s="148" t="str">
        <f>IF(Tbl.Kosten[[#This Row],[Pnr.]]=BU$7,Tbl.Kosten[[#This Row],[Totaal kosten]],"")</f>
        <v/>
      </c>
      <c r="BV69" s="148" t="str">
        <f>IF(Tbl.Kosten[[#This Row],[Pnr.]]=BV$7,Tbl.Kosten[[#This Row],[Totaal kosten]],"")</f>
        <v/>
      </c>
      <c r="BW69" s="148" t="str">
        <f>IF(Tbl.Kosten[[#This Row],[Pnr.]]=BW$7,Tbl.Kosten[[#This Row],[Totaal kosten]],"")</f>
        <v/>
      </c>
      <c r="BX69" s="148" t="str">
        <f>IFERROR(_xlfn.XLOOKUP(Tbl.Kosten[[#This Row],[Werkpakketcode]],Tbl.Werkpakketten[Werkpakketcode],Tbl.Werkpakketten[WPnr.],"",0,1),"")</f>
        <v/>
      </c>
      <c r="BY69" s="148" t="str">
        <f>IF(Tbl.Kosten[[#This Row],[WPnr.]]=BY$7,Tbl.Kosten[[#This Row],[Totaal kosten]],"")</f>
        <v/>
      </c>
      <c r="BZ69" s="148" t="str">
        <f>IF(Tbl.Kosten[[#This Row],[WPnr.]]=BZ$7,Tbl.Kosten[[#This Row],[Totaal kosten]],"")</f>
        <v/>
      </c>
      <c r="CA69" s="148" t="str">
        <f>IF(Tbl.Kosten[[#This Row],[WPnr.]]=CA$7,Tbl.Kosten[[#This Row],[Totaal kosten]],"")</f>
        <v/>
      </c>
      <c r="CB69" s="148" t="str">
        <f>IF(Tbl.Kosten[[#This Row],[WPnr.]]=CB$7,Tbl.Kosten[[#This Row],[Totaal kosten]],"")</f>
        <v/>
      </c>
      <c r="CC69" s="148" t="str">
        <f>IF(Tbl.Kosten[[#This Row],[WPnr.]]=CC$7,Tbl.Kosten[[#This Row],[Totaal kosten]],"")</f>
        <v/>
      </c>
      <c r="CD69" s="148" t="str">
        <f>IF(Tbl.Kosten[[#This Row],[WPnr.]]=CD$7,Tbl.Kosten[[#This Row],[Totaal kosten]],"")</f>
        <v/>
      </c>
      <c r="CE69" s="148" t="str">
        <f>IF(Tbl.Kosten[[#This Row],[WPnr.]]=CE$7,Tbl.Kosten[[#This Row],[Totaal kosten]],"")</f>
        <v/>
      </c>
      <c r="CF69" s="148" t="str">
        <f>IF(Tbl.Kosten[[#This Row],[WPnr.]]=CF$7,Tbl.Kosten[[#This Row],[Totaal kosten]],"")</f>
        <v/>
      </c>
      <c r="CG69" s="148" t="str">
        <f>IF(Tbl.Kosten[[#This Row],[WPnr.]]=CG$7,Tbl.Kosten[[#This Row],[Totaal kosten]],"")</f>
        <v/>
      </c>
      <c r="CH69" s="148" t="str">
        <f>IF(Tbl.Kosten[[#This Row],[WPnr.]]=CH$7,Tbl.Kosten[[#This Row],[Totaal kosten]],"")</f>
        <v/>
      </c>
      <c r="CI69" s="148" t="str">
        <f>IF(Tbl.Kosten[[#This Row],[WPnr.]]=CI$7,Tbl.Kosten[[#This Row],[Totaal kosten]],"")</f>
        <v/>
      </c>
      <c r="CJ69" s="148" t="str">
        <f>IF(Tbl.Kosten[[#This Row],[WPnr.]]=CJ$7,Tbl.Kosten[[#This Row],[Totaal kosten]],"")</f>
        <v/>
      </c>
      <c r="CK69" s="148" t="str">
        <f>IF(Tbl.Kosten[[#This Row],[WPnr.]]=CK$7,Tbl.Kosten[[#This Row],[Totaal kosten]],"")</f>
        <v/>
      </c>
      <c r="CL69" s="148" t="str">
        <f>IF(Tbl.Kosten[[#This Row],[WPnr.]]=CL$7,Tbl.Kosten[[#This Row],[Totaal kosten]],"")</f>
        <v/>
      </c>
      <c r="CM69" s="148" t="str">
        <f>IF(Tbl.Kosten[[#This Row],[WPnr.]]=CM$7,Tbl.Kosten[[#This Row],[Totaal kosten]],"")</f>
        <v/>
      </c>
      <c r="CN69" s="148" t="str">
        <f>IF(Tbl.Kosten[[#This Row],[WPnr.]]=CN$7,Tbl.Kosten[[#This Row],[Totaal kosten]],"")</f>
        <v/>
      </c>
      <c r="CO69" s="148" t="str">
        <f>IF(Tbl.Kosten[[#This Row],[WPnr.]]=CO$7,Tbl.Kosten[[#This Row],[Totaal kosten]],"")</f>
        <v/>
      </c>
      <c r="CP69" s="148" t="str">
        <f>IF(Tbl.Kosten[[#This Row],[WPnr.]]=CP$7,Tbl.Kosten[[#This Row],[Totaal kosten]],"")</f>
        <v/>
      </c>
      <c r="CQ69" s="148" t="str">
        <f>IF(Tbl.Kosten[[#This Row],[WPnr.]]=CQ$7,Tbl.Kosten[[#This Row],[Totaal kosten]],"")</f>
        <v/>
      </c>
      <c r="CR69" s="148" t="str">
        <f>IF(Tbl.Kosten[[#This Row],[WPnr.]]=CR$7,Tbl.Kosten[[#This Row],[Totaal kosten]],"")</f>
        <v/>
      </c>
      <c r="CS69" s="148" t="str">
        <f>IF(Tbl.Kosten[[#This Row],[WPnr.]]=CS$7,Tbl.Kosten[[#This Row],[Totaal kosten]],"")</f>
        <v/>
      </c>
      <c r="CT69" s="148" t="str">
        <f>IF(Tbl.Kosten[[#This Row],[WPnr.]]=CT$7,Tbl.Kosten[[#This Row],[Totaal kosten]],"")</f>
        <v/>
      </c>
      <c r="CU69" s="148" t="str">
        <f>IF(Tbl.Kosten[[#This Row],[WPnr.]]=CU$7,Tbl.Kosten[[#This Row],[Totaal kosten]],"")</f>
        <v/>
      </c>
      <c r="CV69" s="148" t="str">
        <f>IF(Tbl.Kosten[[#This Row],[WPnr.]]=CV$7,Tbl.Kosten[[#This Row],[Totaal kosten]],"")</f>
        <v/>
      </c>
      <c r="CW69" s="148" t="str">
        <f>IF(Tbl.Kosten[[#This Row],[WPnr.]]=CW$7,Tbl.Kosten[[#This Row],[Totaal kosten]],"")</f>
        <v/>
      </c>
      <c r="CX69" s="148" t="str">
        <f>IF(Tbl.Kosten[[#This Row],[WPnr.]]=CX$7,Tbl.Kosten[[#This Row],[Totaal kosten]],"")</f>
        <v/>
      </c>
      <c r="CY69" s="148" t="str">
        <f>IF(Tbl.Kosten[[#This Row],[WPnr.]]=CY$7,Tbl.Kosten[[#This Row],[Totaal kosten]],"")</f>
        <v/>
      </c>
      <c r="CZ69" s="148" t="str">
        <f>IF(Tbl.Kosten[[#This Row],[WPnr.]]=CZ$7,Tbl.Kosten[[#This Row],[Totaal kosten]],"")</f>
        <v/>
      </c>
      <c r="DA69" s="148" t="str">
        <f>IF(Tbl.Kosten[[#This Row],[WPnr.]]=DA$7,Tbl.Kosten[[#This Row],[Totaal kosten]],"")</f>
        <v/>
      </c>
      <c r="DB69" s="148" t="str">
        <f>IF(Tbl.Kosten[[#This Row],[WPnr.]]=DB$7,Tbl.Kosten[[#This Row],[Totaal kosten]],"")</f>
        <v/>
      </c>
      <c r="DC69" s="148" t="str">
        <f>IF(Tbl.Kosten[[#This Row],[WPnr.]]=DC$7,Tbl.Kosten[[#This Row],[Totaal kosten]],"")</f>
        <v/>
      </c>
      <c r="DD69" s="148" t="str">
        <f>IF(Tbl.Kosten[[#This Row],[WPnr.]]=DD$7,Tbl.Kosten[[#This Row],[Totaal kosten]],"")</f>
        <v/>
      </c>
      <c r="DE69" s="148" t="str">
        <f>IF(Tbl.Kosten[[#This Row],[WPnr.]]=DE$7,Tbl.Kosten[[#This Row],[Totaal kosten]],"")</f>
        <v/>
      </c>
      <c r="DF69" s="148" t="str">
        <f>IF(Tbl.Kosten[[#This Row],[WPnr.]]=DF$7,Tbl.Kosten[[#This Row],[Totaal kosten]],"")</f>
        <v/>
      </c>
      <c r="DG69" s="148" t="str">
        <f>IF(Tbl.Kosten[[#This Row],[WPnr.]]=DG$7,Tbl.Kosten[[#This Row],[Totaal kosten]],"")</f>
        <v/>
      </c>
      <c r="DH69" s="148" t="str">
        <f>IF(Tbl.Kosten[[#This Row],[WPnr.]]=DH$7,Tbl.Kosten[[#This Row],[Totaal kosten]],"")</f>
        <v/>
      </c>
      <c r="DI69" s="148" t="str">
        <f>IF(Tbl.Kosten[[#This Row],[WPnr.]]=DI$7,Tbl.Kosten[[#This Row],[Totaal kosten]],"")</f>
        <v/>
      </c>
      <c r="DJ69" s="148" t="str">
        <f>IF(Tbl.Kosten[[#This Row],[WPnr.]]=DJ$7,Tbl.Kosten[[#This Row],[Totaal kosten]],"")</f>
        <v/>
      </c>
      <c r="DK69" s="148" t="str">
        <f>IF(Tbl.Kosten[[#This Row],[WPnr.]]=DK$7,Tbl.Kosten[[#This Row],[Totaal kosten]],"")</f>
        <v/>
      </c>
      <c r="DL69" s="148" t="str">
        <f>IF(Tbl.Kosten[[#This Row],[WPnr.]]=DL$7,Tbl.Kosten[[#This Row],[Totaal kosten]],"")</f>
        <v/>
      </c>
      <c r="DM69" s="148" t="str">
        <f>IF(Tbl.Kosten[[#This Row],[WPnr.]]=DM$7,Tbl.Kosten[[#This Row],[Totaal kosten]],"")</f>
        <v/>
      </c>
      <c r="DN69" s="148" t="str">
        <f>IF(Tbl.Kosten[[#This Row],[WPnr.]]=DN$7,Tbl.Kosten[[#This Row],[Totaal kosten]],"")</f>
        <v/>
      </c>
      <c r="DO69" s="148" t="str">
        <f>IF(Tbl.Kosten[[#This Row],[WPnr.]]=DO$7,Tbl.Kosten[[#This Row],[Totaal kosten]],"")</f>
        <v/>
      </c>
      <c r="DP69" s="148" t="str">
        <f>IF(Tbl.Kosten[[#This Row],[WPnr.]]=DP$7,Tbl.Kosten[[#This Row],[Totaal kosten]],"")</f>
        <v/>
      </c>
      <c r="DQ69" s="148" t="str">
        <f>IF(Tbl.Kosten[[#This Row],[WPnr.]]=DQ$7,Tbl.Kosten[[#This Row],[Totaal kosten]],"")</f>
        <v/>
      </c>
      <c r="DR69" s="148" t="str">
        <f>IF(Tbl.Kosten[[#This Row],[WPnr.]]=DR$7,Tbl.Kosten[[#This Row],[Totaal kosten]],"")</f>
        <v/>
      </c>
      <c r="DS69" s="148" t="str">
        <f>IF(Tbl.Kosten[[#This Row],[WPnr.]]=DS$7,Tbl.Kosten[[#This Row],[Totaal kosten]],"")</f>
        <v/>
      </c>
      <c r="DT69" s="148" t="str">
        <f>IF(Tbl.Kosten[[#This Row],[WPnr.]]=DT$7,Tbl.Kosten[[#This Row],[Totaal kosten]],"")</f>
        <v/>
      </c>
      <c r="DU69" s="148" t="str">
        <f>IF(Tbl.Kosten[[#This Row],[WPnr.]]=DU$7,Tbl.Kosten[[#This Row],[Totaal kosten]],"")</f>
        <v/>
      </c>
      <c r="DV69" s="148" t="str">
        <f>IF(Tbl.Kosten[[#This Row],[WPnr.]]=DV$7,Tbl.Kosten[[#This Row],[Totaal kosten]],"")</f>
        <v/>
      </c>
      <c r="DW69" s="150" t="str">
        <f>IFERROR(_xlfn.XLOOKUP(Tbl.Kosten[[#This Row],[Kostensoort]],Tbl.Kostensoorten[Kostensoorten],Tbl.Kostensoorten[KSnr.],"",0,1),"")</f>
        <v/>
      </c>
      <c r="DX69" s="150" t="str">
        <f>IF(Tbl.Kosten[[#This Row],[KSnr.]]=DX$7,Tbl.Kosten[[#This Row],[Totaal kosten]],"")</f>
        <v/>
      </c>
      <c r="DY69" s="150" t="str">
        <f>IF(Tbl.Kosten[[#This Row],[KSnr.]]=DY$7,Tbl.Kosten[[#This Row],[Totaal kosten]],"")</f>
        <v/>
      </c>
      <c r="DZ69" s="150" t="str">
        <f>IF(Tbl.Kosten[[#This Row],[KSnr.]]=DZ$7,Tbl.Kosten[[#This Row],[Totaal kosten]],"")</f>
        <v/>
      </c>
      <c r="EA69" s="150" t="str">
        <f>IF(Tbl.Kosten[[#This Row],[KSnr.]]=EA$7,Tbl.Kosten[[#This Row],[Totaal kosten]],"")</f>
        <v/>
      </c>
      <c r="EB69" s="150" t="str">
        <f>IF(Tbl.Kosten[[#This Row],[KSnr.]]=EB$7,Tbl.Kosten[[#This Row],[Totaal kosten]],"")</f>
        <v/>
      </c>
      <c r="EC69" s="150" t="str">
        <f>IF(Tbl.Kosten[[#This Row],[KSnr.]]=EC$7,Tbl.Kosten[[#This Row],[Totaal kosten]],"")</f>
        <v/>
      </c>
      <c r="ED69" s="150" t="str">
        <f>IF(Tbl.Kosten[[#This Row],[KSnr.]]=ED$7,Tbl.Kosten[[#This Row],[Totaal kosten]],"")</f>
        <v/>
      </c>
      <c r="EE69" s="150" t="str">
        <f>IF(Tbl.Kosten[[#This Row],[KSnr.]]=EE$7,Tbl.Kosten[[#This Row],[Totaal kosten]],"")</f>
        <v/>
      </c>
      <c r="EF69" s="150" t="str">
        <f>IF(Tbl.Kosten[[#This Row],[KSnr.]]=EF$7,Tbl.Kosten[[#This Row],[Totaal kosten]],"")</f>
        <v/>
      </c>
      <c r="EG69" s="150" t="str">
        <f>IF(Tbl.Kosten[[#This Row],[KSnr.]]=EG$7,Tbl.Kosten[[#This Row],[Totaal kosten]],"")</f>
        <v/>
      </c>
      <c r="EH69" s="150" t="str">
        <f>IF(Tbl.Kosten[[#This Row],[KSnr.]]=EH$7,Tbl.Kosten[[#This Row],[Totaal kosten]],"")</f>
        <v/>
      </c>
      <c r="EI69" s="150" t="str">
        <f>IF(Tbl.Kosten[[#This Row],[KSnr.]]=EI$7,Tbl.Kosten[[#This Row],[Totaal kosten]],"")</f>
        <v/>
      </c>
      <c r="EJ69" s="150" t="str">
        <f>IF(Tbl.Kosten[[#This Row],[KSnr.]]=EJ$7,Tbl.Kosten[[#This Row],[Totaal kosten]],"")</f>
        <v/>
      </c>
      <c r="EK69" s="150" t="str">
        <f>IF(Tbl.Kosten[[#This Row],[KSnr.]]=EK$7,Tbl.Kosten[[#This Row],[Totaal kosten]],"")</f>
        <v/>
      </c>
      <c r="EL69" s="150" t="str">
        <f>IF(Tbl.Kosten[[#This Row],[KSnr.]]=EL$7,Tbl.Kosten[[#This Row],[Totaal kosten]],"")</f>
        <v/>
      </c>
      <c r="EM69" s="150" t="str">
        <f>IF(Tbl.Kosten[[#This Row],[KSnr.]]=EM$7,Tbl.Kosten[[#This Row],[Totaal kosten]],"")</f>
        <v/>
      </c>
      <c r="EN69" s="150" t="str">
        <f>IF(Tbl.Kosten[[#This Row],[KSnr.]]=EN$7,Tbl.Kosten[[#This Row],[Totaal kosten]],"")</f>
        <v/>
      </c>
      <c r="EO69" s="150" t="str">
        <f>IF(Tbl.Kosten[[#This Row],[KSnr.]]=EO$7,Tbl.Kosten[[#This Row],[Totaal kosten]],"")</f>
        <v/>
      </c>
      <c r="EP69" s="150" t="str">
        <f>IF(Tbl.Kosten[[#This Row],[KSnr.]]=EP$7,Tbl.Kosten[[#This Row],[Totaal kosten]],"")</f>
        <v/>
      </c>
      <c r="EQ69" s="150" t="str">
        <f>IF(Tbl.Kosten[[#This Row],[KSnr.]]=EQ$7,Tbl.Kosten[[#This Row],[Totaal kosten]],"")</f>
        <v/>
      </c>
      <c r="ER69" s="144" t="str">
        <f>IFERROR(_xlfn.XLOOKUP(Tbl.Kosten[[#This Row],[Subsidieactiviteit]],Tbl.Subsidiehoogte[Subsidieactiviteit],Tbl.Subsidiehoogte[SAnr.],"",0,1),"")</f>
        <v/>
      </c>
      <c r="ES69" s="150" t="str">
        <f>IF(Tbl.Kosten[[#This Row],[Sanr.]]=ES$7,Tbl.Kosten[[#This Row],[Totaal kosten]],"")</f>
        <v/>
      </c>
      <c r="ET69" s="150" t="str">
        <f>IF(Tbl.Kosten[[#This Row],[Sanr.]]=ET$7,Tbl.Kosten[[#This Row],[Totaal kosten]],"")</f>
        <v/>
      </c>
      <c r="EU69" s="150" t="str">
        <f>IF(Tbl.Kosten[[#This Row],[Sanr.]]=EU$7,Tbl.Kosten[[#This Row],[Totaal kosten]],"")</f>
        <v/>
      </c>
      <c r="EV69" s="150" t="str">
        <f>IF(Tbl.Kosten[[#This Row],[Sanr.]]=EV$7,Tbl.Kosten[[#This Row],[Totaal kosten]],"")</f>
        <v/>
      </c>
      <c r="EW69" s="150" t="str">
        <f>IF(Tbl.Kosten[[#This Row],[Sanr.]]=EW$7,Tbl.Kosten[[#This Row],[Totaal kosten]],"")</f>
        <v/>
      </c>
      <c r="EX69" s="150" t="str">
        <f>IF(Tbl.Kosten[[#This Row],[Sanr.]]=EX$7,Tbl.Kosten[[#This Row],[Totaal kosten]],"")</f>
        <v/>
      </c>
      <c r="EY69" s="150" t="str">
        <f>IF(Tbl.Kosten[[#This Row],[Sanr.]]=EY$7,Tbl.Kosten[[#This Row],[Totaal kosten]],"")</f>
        <v/>
      </c>
      <c r="EZ69" s="150" t="str">
        <f>IF(Tbl.Kosten[[#This Row],[Sanr.]]=EZ$7,Tbl.Kosten[[#This Row],[Totaal kosten]],"")</f>
        <v/>
      </c>
      <c r="FA69" s="150" t="str">
        <f>IF(Tbl.Kosten[[#This Row],[Sanr.]]=FA$7,Tbl.Kosten[[#This Row],[Totaal kosten]],"")</f>
        <v/>
      </c>
      <c r="FB69" s="150" t="str">
        <f>IF(Tbl.Kosten[[#This Row],[Sanr.]]=FB$7,Tbl.Kosten[[#This Row],[Totaal kosten]],"")</f>
        <v/>
      </c>
      <c r="FC69" s="150" t="str">
        <f>IF(Tbl.Kosten[[#This Row],[Sanr.]]=FC$7,Tbl.Kosten[[#This Row],[Totaal kosten]],"")</f>
        <v/>
      </c>
      <c r="FD69" s="150" t="str">
        <f>IF(Tbl.Kosten[[#This Row],[Sanr.]]=FD$7,Tbl.Kosten[[#This Row],[Totaal kosten]],"")</f>
        <v/>
      </c>
      <c r="FE69" s="150" t="str">
        <f>IF(Tbl.Kosten[[#This Row],[Sanr.]]=FE$7,Tbl.Kosten[[#This Row],[Totaal kosten]],"")</f>
        <v/>
      </c>
      <c r="FF69" s="150" t="str">
        <f>IF(Tbl.Kosten[[#This Row],[Sanr.]]=FF$7,Tbl.Kosten[[#This Row],[Totaal kosten]],"")</f>
        <v/>
      </c>
      <c r="FG69" s="150" t="str">
        <f>IF(Tbl.Kosten[[#This Row],[Sanr.]]=FG$7,Tbl.Kosten[[#This Row],[Totaal kosten]],"")</f>
        <v/>
      </c>
      <c r="FH69" s="150" t="str">
        <f>IF(Tbl.Kosten[[#This Row],[Sanr.]]=FH$7,Tbl.Kosten[[#This Row],[Totaal kosten]],"")</f>
        <v/>
      </c>
      <c r="FI69" s="150" t="str">
        <f>IF(Tbl.Kosten[[#This Row],[Sanr.]]=FI$7,Tbl.Kosten[[#This Row],[Totaal kosten]],"")</f>
        <v/>
      </c>
      <c r="FJ69" s="150" t="str">
        <f>IF(Tbl.Kosten[[#This Row],[Sanr.]]=FJ$7,Tbl.Kosten[[#This Row],[Totaal kosten]],"")</f>
        <v/>
      </c>
      <c r="FK69" s="150" t="str">
        <f>IF(Tbl.Kosten[[#This Row],[Sanr.]]=FK$7,Tbl.Kosten[[#This Row],[Totaal kosten]],"")</f>
        <v/>
      </c>
      <c r="FL69" s="150" t="str">
        <f>IF(Tbl.Kosten[[#This Row],[Sanr.]]=FL$7,Tbl.Kosten[[#This Row],[Totaal kosten]],"")</f>
        <v/>
      </c>
      <c r="FM69" s="150" t="str">
        <f>IF(Tbl.Kosten[[#This Row],[Sanr.]]=FM$7,Tbl.Kosten[[#This Row],[Totaal kosten]],"")</f>
        <v/>
      </c>
      <c r="FN69" s="150" t="str">
        <f>IF(Tbl.Kosten[[#This Row],[Sanr.]]=FN$7,Tbl.Kosten[[#This Row],[Totaal kosten]],"")</f>
        <v/>
      </c>
      <c r="FO69" s="150" t="str">
        <f>IF(Tbl.Kosten[[#This Row],[Sanr.]]=FO$7,Tbl.Kosten[[#This Row],[Totaal kosten]],"")</f>
        <v/>
      </c>
      <c r="FP69" s="150" t="str">
        <f>IF(Tbl.Kosten[[#This Row],[Sanr.]]=FP$7,Tbl.Kosten[[#This Row],[Totaal kosten]],"")</f>
        <v/>
      </c>
      <c r="FQ69" s="150" t="str">
        <f>IF(Tbl.Kosten[[#This Row],[Sanr.]]=FQ$7,Tbl.Kosten[[#This Row],[Totaal kosten]],"")</f>
        <v/>
      </c>
      <c r="FR69" s="150" t="str">
        <f>IF(Tbl.Kosten[[#This Row],[Sanr.]]=FR$7,Tbl.Kosten[[#This Row],[Totaal kosten]],"")</f>
        <v/>
      </c>
      <c r="FS69" s="150" t="str">
        <f>IF(Tbl.Kosten[[#This Row],[Sanr.]]=FS$7,Tbl.Kosten[[#This Row],[Totaal kosten]],"")</f>
        <v/>
      </c>
      <c r="FT69" s="150" t="str">
        <f>IF(Tbl.Kosten[[#This Row],[Sanr.]]=FT$7,Tbl.Kosten[[#This Row],[Totaal kosten]],"")</f>
        <v/>
      </c>
      <c r="FU69" s="150" t="str">
        <f>IF(Tbl.Kosten[[#This Row],[Sanr.]]=FU$7,Tbl.Kosten[[#This Row],[Totaal kosten]],"")</f>
        <v/>
      </c>
      <c r="FV69" s="150" t="str">
        <f>IF(Tbl.Kosten[[#This Row],[Sanr.]]=FV$7,Tbl.Kosten[[#This Row],[Totaal kosten]],"")</f>
        <v/>
      </c>
      <c r="FW69" s="150" t="str">
        <f>IFERROR(_xlfn.XLOOKUP(Tbl.Kosten[[#This Row],[Activiteitencode]],Tbl.Activiteiten[Activiteitcode],Tbl.Activiteiten[Anr.],"",0,1),"")</f>
        <v/>
      </c>
      <c r="FX69" s="169" t="str">
        <f>_xlfn.CONCAT(Tbl.Kosten[[#This Row],[Pnr.]],Tbl.Kosten[[#This Row],[Sanr.]])</f>
        <v>P1</v>
      </c>
      <c r="FY69" s="150">
        <f>Tbl.Kosten[[#This Row],[Totaal kosten]]-Tbl.Kosten[[#This Row],[Subsidie]]</f>
        <v>0</v>
      </c>
      <c r="FZ69" s="150">
        <f>IF(Tbl.Kosten[[#This Row],[Pnr.]]=FZ$7,Tbl.Kosten[[#This Row],[Te financieren]],"")</f>
        <v>0</v>
      </c>
      <c r="GA69" s="150" t="str">
        <f>IF(Tbl.Kosten[[#This Row],[Pnr.]]=GA$7,Tbl.Kosten[[#This Row],[Te financieren]],"")</f>
        <v/>
      </c>
      <c r="GB69" s="150" t="str">
        <f>IF(Tbl.Kosten[[#This Row],[Pnr.]]=GB$7,Tbl.Kosten[[#This Row],[Te financieren]],"")</f>
        <v/>
      </c>
      <c r="GC69" s="150" t="str">
        <f>IF(Tbl.Kosten[[#This Row],[Pnr.]]=GC$7,Tbl.Kosten[[#This Row],[Te financieren]],"")</f>
        <v/>
      </c>
      <c r="GD69" s="150" t="str">
        <f>IF(Tbl.Kosten[[#This Row],[Pnr.]]=GD$7,Tbl.Kosten[[#This Row],[Te financieren]],"")</f>
        <v/>
      </c>
      <c r="GE69" s="150" t="str">
        <f>IF(Tbl.Kosten[[#This Row],[Pnr.]]=GE$7,Tbl.Kosten[[#This Row],[Te financieren]],"")</f>
        <v/>
      </c>
      <c r="GF69" s="150" t="str">
        <f>IF(Tbl.Kosten[[#This Row],[Pnr.]]=GF$7,Tbl.Kosten[[#This Row],[Te financieren]],"")</f>
        <v/>
      </c>
      <c r="GG69" s="150" t="str">
        <f>IF(Tbl.Kosten[[#This Row],[Pnr.]]=GG$7,Tbl.Kosten[[#This Row],[Te financieren]],"")</f>
        <v/>
      </c>
      <c r="GH69" s="150" t="str">
        <f>IF(Tbl.Kosten[[#This Row],[Pnr.]]=GH$7,Tbl.Kosten[[#This Row],[Te financieren]],"")</f>
        <v/>
      </c>
      <c r="GI69" s="150" t="str">
        <f>IF(Tbl.Kosten[[#This Row],[Pnr.]]=GI$7,Tbl.Kosten[[#This Row],[Te financieren]],"")</f>
        <v/>
      </c>
      <c r="GJ69" s="150" t="str">
        <f>IF(Tbl.Kosten[[#This Row],[Pnr.]]=GJ$7,Tbl.Kosten[[#This Row],[Te financieren]],"")</f>
        <v/>
      </c>
      <c r="GK69" s="150" t="str">
        <f>IF(Tbl.Kosten[[#This Row],[Pnr.]]=GK$7,Tbl.Kosten[[#This Row],[Te financieren]],"")</f>
        <v/>
      </c>
      <c r="GL69" s="150" t="str">
        <f>IF(Tbl.Kosten[[#This Row],[Pnr.]]=GL$7,Tbl.Kosten[[#This Row],[Te financieren]],"")</f>
        <v/>
      </c>
      <c r="GM69" s="150" t="str">
        <f>IF(Tbl.Kosten[[#This Row],[Pnr.]]=GM$7,Tbl.Kosten[[#This Row],[Te financieren]],"")</f>
        <v/>
      </c>
      <c r="GN69" s="150" t="str">
        <f>IF(Tbl.Kosten[[#This Row],[Pnr.]]=GN$7,Tbl.Kosten[[#This Row],[Te financieren]],"")</f>
        <v/>
      </c>
      <c r="GO69" s="150" t="str">
        <f>IF(Tbl.Kosten[[#This Row],[Pnr.]]=GO$7,Tbl.Kosten[[#This Row],[Te financieren]],"")</f>
        <v/>
      </c>
      <c r="GP69" s="150" t="str">
        <f>IF(Tbl.Kosten[[#This Row],[Pnr.]]=GP$7,Tbl.Kosten[[#This Row],[Te financieren]],"")</f>
        <v/>
      </c>
      <c r="GQ69" s="150" t="str">
        <f>IF(Tbl.Kosten[[#This Row],[Pnr.]]=GQ$7,Tbl.Kosten[[#This Row],[Te financieren]],"")</f>
        <v/>
      </c>
      <c r="GR69" s="150" t="str">
        <f>IF(Tbl.Kosten[[#This Row],[Pnr.]]=GR$7,Tbl.Kosten[[#This Row],[Te financieren]],"")</f>
        <v/>
      </c>
      <c r="GS69" s="150" t="str">
        <f>IF(Tbl.Kosten[[#This Row],[Pnr.]]=GS$7,Tbl.Kosten[[#This Row],[Te financieren]],"")</f>
        <v/>
      </c>
      <c r="GT69" s="150" t="str">
        <f>IF(Tbl.Kosten[[#This Row],[Pnr.]]=GT$7,Tbl.Kosten[[#This Row],[Te financieren]],"")</f>
        <v/>
      </c>
      <c r="GU69" s="150" t="str">
        <f>IF(Tbl.Kosten[[#This Row],[Pnr.]]=GU$7,Tbl.Kosten[[#This Row],[Te financieren]],"")</f>
        <v/>
      </c>
      <c r="GV69" s="150" t="str">
        <f>IF(Tbl.Kosten[[#This Row],[Pnr.]]=GV$7,Tbl.Kosten[[#This Row],[Te financieren]],"")</f>
        <v/>
      </c>
      <c r="GW69" s="150" t="str">
        <f>IF(Tbl.Kosten[[#This Row],[Pnr.]]=GW$7,Tbl.Kosten[[#This Row],[Te financieren]],"")</f>
        <v/>
      </c>
      <c r="GX69" s="150" t="str">
        <f>IF(Tbl.Kosten[[#This Row],[Pnr.]]=GX$7,Tbl.Kosten[[#This Row],[Te financieren]],"")</f>
        <v/>
      </c>
      <c r="GY69" s="150" t="str">
        <f>IF(Tbl.Kosten[[#This Row],[Pnr.]]=GY$7,Tbl.Kosten[[#This Row],[Te financieren]],"")</f>
        <v/>
      </c>
      <c r="GZ69" s="150" t="str">
        <f>IF(Tbl.Kosten[[#This Row],[Pnr.]]=GZ$7,Tbl.Kosten[[#This Row],[Te financieren]],"")</f>
        <v/>
      </c>
      <c r="HA69" s="150" t="str">
        <f>IF(Tbl.Kosten[[#This Row],[Pnr.]]=HA$7,Tbl.Kosten[[#This Row],[Te financieren]],"")</f>
        <v/>
      </c>
      <c r="HB69" s="150" t="str">
        <f>IF(Tbl.Kosten[[#This Row],[Pnr.]]=HB$7,Tbl.Kosten[[#This Row],[Te financieren]],"")</f>
        <v/>
      </c>
      <c r="HC69" s="150" t="str">
        <f>IF(Tbl.Kosten[[#This Row],[Pnr.]]=HC$7,Tbl.Kosten[[#This Row],[Te financieren]],"")</f>
        <v/>
      </c>
      <c r="HD69" s="150" t="str">
        <f>IF(Tbl.Kosten[[#This Row],[Pnr.]]=HD$7,Tbl.Kosten[[#This Row],[Te financieren]],"")</f>
        <v/>
      </c>
      <c r="HE69" s="150" t="str">
        <f>IF(Tbl.Kosten[[#This Row],[Pnr.]]=HE$7,Tbl.Kosten[[#This Row],[Te financieren]],"")</f>
        <v/>
      </c>
      <c r="HF69" s="150" t="str">
        <f>IF(Tbl.Kosten[[#This Row],[Pnr.]]=HF$7,Tbl.Kosten[[#This Row],[Te financieren]],"")</f>
        <v/>
      </c>
      <c r="HG69" s="150" t="str">
        <f>IF(Tbl.Kosten[[#This Row],[Pnr.]]=HG$7,Tbl.Kosten[[#This Row],[Te financieren]],"")</f>
        <v/>
      </c>
      <c r="HH69" s="150" t="str">
        <f>IF(Tbl.Kosten[[#This Row],[Pnr.]]=HH$7,Tbl.Kosten[[#This Row],[Te financieren]],"")</f>
        <v/>
      </c>
      <c r="HI69" s="150" t="str">
        <f>IF(Tbl.Kosten[[#This Row],[Pnr.]]=HI$7,Tbl.Kosten[[#This Row],[Te financieren]],"")</f>
        <v/>
      </c>
      <c r="HJ69" s="150" t="str">
        <f>IF(Tbl.Kosten[[#This Row],[Pnr.]]=HJ$7,Tbl.Kosten[[#This Row],[Te financieren]],"")</f>
        <v/>
      </c>
      <c r="HK69" s="150" t="str">
        <f>IF(Tbl.Kosten[[#This Row],[Pnr.]]=HK$7,Tbl.Kosten[[#This Row],[Te financieren]],"")</f>
        <v/>
      </c>
      <c r="HL69" s="150" t="str">
        <f>IF(Tbl.Kosten[[#This Row],[Pnr.]]=HL$7,Tbl.Kosten[[#This Row],[Te financieren]],"")</f>
        <v/>
      </c>
      <c r="HM69" s="150" t="str">
        <f>IF(Tbl.Kosten[[#This Row],[Pnr.]]=HM$7,Tbl.Kosten[[#This Row],[Te financieren]],"")</f>
        <v/>
      </c>
      <c r="HN69" s="150" t="str">
        <f>IF(Tbl.Kosten[[#This Row],[Pnr.]]=HN$7,Tbl.Kosten[[#This Row],[Te financieren]],"")</f>
        <v/>
      </c>
      <c r="HO69" s="150" t="str">
        <f>IF(Tbl.Kosten[[#This Row],[Pnr.]]=HO$7,Tbl.Kosten[[#This Row],[Te financieren]],"")</f>
        <v/>
      </c>
      <c r="HP69" s="150" t="str">
        <f>IF(Tbl.Kosten[[#This Row],[Pnr.]]=HP$7,Tbl.Kosten[[#This Row],[Te financieren]],"")</f>
        <v/>
      </c>
      <c r="HQ69" s="150" t="str">
        <f>IF(Tbl.Kosten[[#This Row],[Pnr.]]=HQ$7,Tbl.Kosten[[#This Row],[Te financieren]],"")</f>
        <v/>
      </c>
      <c r="HR69" s="150" t="str">
        <f>IF(Tbl.Kosten[[#This Row],[Pnr.]]=HR$7,Tbl.Kosten[[#This Row],[Te financieren]],"")</f>
        <v/>
      </c>
      <c r="HS69" s="150" t="str">
        <f>IF(Tbl.Kosten[[#This Row],[Pnr.]]=HS$7,Tbl.Kosten[[#This Row],[Te financieren]],"")</f>
        <v/>
      </c>
      <c r="HT69" s="150" t="str">
        <f>IF(Tbl.Kosten[[#This Row],[Pnr.]]=HT$7,Tbl.Kosten[[#This Row],[Te financieren]],"")</f>
        <v/>
      </c>
      <c r="HU69" s="150" t="str">
        <f>IF(Tbl.Kosten[[#This Row],[Pnr.]]=HU$7,Tbl.Kosten[[#This Row],[Te financieren]],"")</f>
        <v/>
      </c>
      <c r="HV69" s="150" t="str">
        <f>IF(Tbl.Kosten[[#This Row],[Pnr.]]=HV$7,Tbl.Kosten[[#This Row],[Te financieren]],"")</f>
        <v/>
      </c>
      <c r="HW69" s="150" t="str">
        <f>IF(Tbl.Kosten[[#This Row],[Pnr.]]=HW$7,Tbl.Kosten[[#This Row],[Te financieren]],"")</f>
        <v/>
      </c>
    </row>
    <row r="70" spans="2:231" x14ac:dyDescent="0.3">
      <c r="B70" s="134"/>
      <c r="C70" s="137"/>
      <c r="D70" s="136"/>
      <c r="E70" s="261"/>
      <c r="F70" s="135"/>
      <c r="G70" s="11" t="str">
        <f>IF(Tbl.Kosten[[#This Row],[Medewerker e/o 
functie]]&lt;&gt;"",_xlfn.XLOOKUP(Tbl.Kosten[[#This Row],[Medewerker e/o 
functie]],Tbl.Uurtarief[Medewerker en/of functie],Tbl.Uurtarief[Uurtarief],"",0,1),"")</f>
        <v/>
      </c>
      <c r="H70" s="121">
        <f>IFERROR(Tbl.Kosten[[#This Row],[Uren]]*Tbl.Kosten[[#This Row],[Uurtarief]],0)</f>
        <v>0</v>
      </c>
      <c r="I70" s="119" t="str">
        <f>IF(Tbl.Kosten[[#This Row],[Subtotaal uren]]&lt;&gt;0,_xlfn.XLOOKUP(Tbl.Kosten[[#This Row],[Medewerker e/o 
functie]],Tbl.Uurtarief[Medewerker en/of functie],Tbl.Uurtarief[Kostensoort arbeid],"",0,1),"")</f>
        <v/>
      </c>
      <c r="J70" s="137"/>
      <c r="K70" s="135"/>
      <c r="L70" s="139" t="str">
        <f>IF(Tbl.Kosten[[#This Row],[Activum]]&lt;&gt;"",_xlfn.XLOOKUP(Tbl.Kosten[[#This Row],[Activum]],Tbl.Afschrijvingskosten[Activum],Tbl.Afschrijvingskosten[Tarief per afschrijvings-eenheid],"",0,1),"")</f>
        <v/>
      </c>
      <c r="M70" s="122">
        <f>IFERROR(Tbl.Kosten[[#This Row],[Een-
heden]]*Tbl.Kosten[[#This Row],[Afschrijvings-
tarief]],0)</f>
        <v>0</v>
      </c>
      <c r="N70" s="122" t="str">
        <f>IF(Tbl.Kosten[[#This Row],[Subtotaal afschrijving]]&lt;&gt;0,Lijsten!$A$7,"")</f>
        <v/>
      </c>
      <c r="O70" s="140"/>
      <c r="P70" s="135"/>
      <c r="Q70" s="138"/>
      <c r="R70" s="122">
        <f>IFERROR(Tbl.Kosten[[#This Row],[Aantal]]*Tbl.Kosten[[#This Row],[Tarief]],0)</f>
        <v>0</v>
      </c>
      <c r="S70" s="8">
        <f>IFERROR(Tbl.Kosten[[#This Row],[Subtotaal overige kosten]]+Tbl.Kosten[[#This Row],[Subtotaal uren]]+Tbl.Kosten[[#This Row],[Subtotaal afschrijving]],0)</f>
        <v>0</v>
      </c>
      <c r="T70" s="8">
        <f>IFERROR(Tbl.Kosten[[#This Row],[Totaal kosten]]*Tbl.Kosten[[#This Row],[Subsidie%]],0)</f>
        <v>0</v>
      </c>
      <c r="U70" s="4" t="str" cm="1">
        <f t="array" ref="U70">IFERROR(_xlfn.IFS(Tbl.Kosten[[#This Row],[Subtotaal uren]]&lt;&gt;0,Tbl.Kosten[[#This Row],[Kostensoort arbeid]],Tbl.Kosten[[#This Row],[Subtotaal afschrijving]]&lt;&gt;0,Tbl.Kosten[[#This Row],[Kostensoort afschrijving]],Tbl.Kosten[[#This Row],[Subtotaal overige kosten]]&lt;&gt;0,Tbl.Kosten[[#This Row],[Kostensoort overig]]),"")</f>
        <v/>
      </c>
      <c r="V70" s="4" t="str">
        <f>IFERROR(_xlfn.XLOOKUP(Tbl.Kosten[[#This Row],[Activiteitencode]],Tbl.Activiteiten[Activiteitcode],Tbl.Activiteiten[Werkpakketcode],"",0,1),"")</f>
        <v/>
      </c>
      <c r="W70" s="4" t="str">
        <f>IFERROR(_xlfn.XLOOKUP(Tbl.Kosten[[#This Row],[Werkpakketcode]],Tbl.Werkpakketten[Werkpakketcode],Tbl.Werkpakketten[Subsidiabele activiteit],"",0,1),"")</f>
        <v/>
      </c>
      <c r="X70" s="12">
        <f>IFERROR(_xlfn.XLOOKUP(Tbl.Kosten[[#This Row],[Sanr.]],Tbl.Subsidiehoogte[SAnr.],Tbl.Subsidiehoogte[Sub. Percentage],0,0,1),0)</f>
        <v>0</v>
      </c>
      <c r="Y70" s="144" t="str">
        <f>IFERROR(_xlfn.XLOOKUP(Tbl.Kosten[[#This Row],[Partnercode]],Tbl.Projectpartners[Partnercode],Tbl.Projectpartners[PNr.],"",0,1),"")</f>
        <v>P1</v>
      </c>
      <c r="Z70" s="148">
        <f>IF(Tbl.Kosten[[#This Row],[Pnr.]]=Z$7,Tbl.Kosten[[#This Row],[Totaal kosten]],"")</f>
        <v>0</v>
      </c>
      <c r="AA70" s="148" t="str">
        <f>IF(Tbl.Kosten[[#This Row],[Pnr.]]=AA$7,Tbl.Kosten[[#This Row],[Totaal kosten]],"")</f>
        <v/>
      </c>
      <c r="AB70" s="148" t="str">
        <f>IF(Tbl.Kosten[[#This Row],[Pnr.]]=AB$7,Tbl.Kosten[[#This Row],[Totaal kosten]],"")</f>
        <v/>
      </c>
      <c r="AC70" s="148" t="str">
        <f>IF(Tbl.Kosten[[#This Row],[Pnr.]]=AC$7,Tbl.Kosten[[#This Row],[Totaal kosten]],"")</f>
        <v/>
      </c>
      <c r="AD70" s="148" t="str">
        <f>IF(Tbl.Kosten[[#This Row],[Pnr.]]=AD$7,Tbl.Kosten[[#This Row],[Totaal kosten]],"")</f>
        <v/>
      </c>
      <c r="AE70" s="148" t="str">
        <f>IF(Tbl.Kosten[[#This Row],[Pnr.]]=AE$7,Tbl.Kosten[[#This Row],[Totaal kosten]],"")</f>
        <v/>
      </c>
      <c r="AF70" s="148" t="str">
        <f>IF(Tbl.Kosten[[#This Row],[Pnr.]]=AF$7,Tbl.Kosten[[#This Row],[Totaal kosten]],"")</f>
        <v/>
      </c>
      <c r="AG70" s="148" t="str">
        <f>IF(Tbl.Kosten[[#This Row],[Pnr.]]=AG$7,Tbl.Kosten[[#This Row],[Totaal kosten]],"")</f>
        <v/>
      </c>
      <c r="AH70" s="148" t="str">
        <f>IF(Tbl.Kosten[[#This Row],[Pnr.]]=AH$7,Tbl.Kosten[[#This Row],[Totaal kosten]],"")</f>
        <v/>
      </c>
      <c r="AI70" s="148" t="str">
        <f>IF(Tbl.Kosten[[#This Row],[Pnr.]]=AI$7,Tbl.Kosten[[#This Row],[Totaal kosten]],"")</f>
        <v/>
      </c>
      <c r="AJ70" s="148" t="str">
        <f>IF(Tbl.Kosten[[#This Row],[Pnr.]]=AJ$7,Tbl.Kosten[[#This Row],[Totaal kosten]],"")</f>
        <v/>
      </c>
      <c r="AK70" s="148" t="str">
        <f>IF(Tbl.Kosten[[#This Row],[Pnr.]]=AK$7,Tbl.Kosten[[#This Row],[Totaal kosten]],"")</f>
        <v/>
      </c>
      <c r="AL70" s="148" t="str">
        <f>IF(Tbl.Kosten[[#This Row],[Pnr.]]=AL$7,Tbl.Kosten[[#This Row],[Totaal kosten]],"")</f>
        <v/>
      </c>
      <c r="AM70" s="148" t="str">
        <f>IF(Tbl.Kosten[[#This Row],[Pnr.]]=AM$7,Tbl.Kosten[[#This Row],[Totaal kosten]],"")</f>
        <v/>
      </c>
      <c r="AN70" s="148" t="str">
        <f>IF(Tbl.Kosten[[#This Row],[Pnr.]]=AN$7,Tbl.Kosten[[#This Row],[Totaal kosten]],"")</f>
        <v/>
      </c>
      <c r="AO70" s="148" t="str">
        <f>IF(Tbl.Kosten[[#This Row],[Pnr.]]=AO$7,Tbl.Kosten[[#This Row],[Totaal kosten]],"")</f>
        <v/>
      </c>
      <c r="AP70" s="148" t="str">
        <f>IF(Tbl.Kosten[[#This Row],[Pnr.]]=AP$7,Tbl.Kosten[[#This Row],[Totaal kosten]],"")</f>
        <v/>
      </c>
      <c r="AQ70" s="148" t="str">
        <f>IF(Tbl.Kosten[[#This Row],[Pnr.]]=AQ$7,Tbl.Kosten[[#This Row],[Totaal kosten]],"")</f>
        <v/>
      </c>
      <c r="AR70" s="148" t="str">
        <f>IF(Tbl.Kosten[[#This Row],[Pnr.]]=AR$7,Tbl.Kosten[[#This Row],[Totaal kosten]],"")</f>
        <v/>
      </c>
      <c r="AS70" s="148" t="str">
        <f>IF(Tbl.Kosten[[#This Row],[Pnr.]]=AS$7,Tbl.Kosten[[#This Row],[Totaal kosten]],"")</f>
        <v/>
      </c>
      <c r="AT70" s="148" t="str">
        <f>IF(Tbl.Kosten[[#This Row],[Pnr.]]=AT$7,Tbl.Kosten[[#This Row],[Totaal kosten]],"")</f>
        <v/>
      </c>
      <c r="AU70" s="148" t="str">
        <f>IF(Tbl.Kosten[[#This Row],[Pnr.]]=AU$7,Tbl.Kosten[[#This Row],[Totaal kosten]],"")</f>
        <v/>
      </c>
      <c r="AV70" s="148" t="str">
        <f>IF(Tbl.Kosten[[#This Row],[Pnr.]]=AV$7,Tbl.Kosten[[#This Row],[Totaal kosten]],"")</f>
        <v/>
      </c>
      <c r="AW70" s="148" t="str">
        <f>IF(Tbl.Kosten[[#This Row],[Pnr.]]=AW$7,Tbl.Kosten[[#This Row],[Totaal kosten]],"")</f>
        <v/>
      </c>
      <c r="AX70" s="148" t="str">
        <f>IF(Tbl.Kosten[[#This Row],[Pnr.]]=AX$7,Tbl.Kosten[[#This Row],[Totaal kosten]],"")</f>
        <v/>
      </c>
      <c r="AY70" s="148" t="str">
        <f>IF(Tbl.Kosten[[#This Row],[Pnr.]]=AY$7,Tbl.Kosten[[#This Row],[Totaal kosten]],"")</f>
        <v/>
      </c>
      <c r="AZ70" s="148" t="str">
        <f>IF(Tbl.Kosten[[#This Row],[Pnr.]]=AZ$7,Tbl.Kosten[[#This Row],[Totaal kosten]],"")</f>
        <v/>
      </c>
      <c r="BA70" s="148" t="str">
        <f>IF(Tbl.Kosten[[#This Row],[Pnr.]]=BA$7,Tbl.Kosten[[#This Row],[Totaal kosten]],"")</f>
        <v/>
      </c>
      <c r="BB70" s="148" t="str">
        <f>IF(Tbl.Kosten[[#This Row],[Pnr.]]=BB$7,Tbl.Kosten[[#This Row],[Totaal kosten]],"")</f>
        <v/>
      </c>
      <c r="BC70" s="148" t="str">
        <f>IF(Tbl.Kosten[[#This Row],[Pnr.]]=BC$7,Tbl.Kosten[[#This Row],[Totaal kosten]],"")</f>
        <v/>
      </c>
      <c r="BD70" s="148" t="str">
        <f>IF(Tbl.Kosten[[#This Row],[Pnr.]]=BD$7,Tbl.Kosten[[#This Row],[Totaal kosten]],"")</f>
        <v/>
      </c>
      <c r="BE70" s="148" t="str">
        <f>IF(Tbl.Kosten[[#This Row],[Pnr.]]=BE$7,Tbl.Kosten[[#This Row],[Totaal kosten]],"")</f>
        <v/>
      </c>
      <c r="BF70" s="148" t="str">
        <f>IF(Tbl.Kosten[[#This Row],[Pnr.]]=BF$7,Tbl.Kosten[[#This Row],[Totaal kosten]],"")</f>
        <v/>
      </c>
      <c r="BG70" s="148" t="str">
        <f>IF(Tbl.Kosten[[#This Row],[Pnr.]]=BG$7,Tbl.Kosten[[#This Row],[Totaal kosten]],"")</f>
        <v/>
      </c>
      <c r="BH70" s="148" t="str">
        <f>IF(Tbl.Kosten[[#This Row],[Pnr.]]=BH$7,Tbl.Kosten[[#This Row],[Totaal kosten]],"")</f>
        <v/>
      </c>
      <c r="BI70" s="148" t="str">
        <f>IF(Tbl.Kosten[[#This Row],[Pnr.]]=BI$7,Tbl.Kosten[[#This Row],[Totaal kosten]],"")</f>
        <v/>
      </c>
      <c r="BJ70" s="148" t="str">
        <f>IF(Tbl.Kosten[[#This Row],[Pnr.]]=BJ$7,Tbl.Kosten[[#This Row],[Totaal kosten]],"")</f>
        <v/>
      </c>
      <c r="BK70" s="148" t="str">
        <f>IF(Tbl.Kosten[[#This Row],[Pnr.]]=BK$7,Tbl.Kosten[[#This Row],[Totaal kosten]],"")</f>
        <v/>
      </c>
      <c r="BL70" s="148" t="str">
        <f>IF(Tbl.Kosten[[#This Row],[Pnr.]]=BL$7,Tbl.Kosten[[#This Row],[Totaal kosten]],"")</f>
        <v/>
      </c>
      <c r="BM70" s="148" t="str">
        <f>IF(Tbl.Kosten[[#This Row],[Pnr.]]=BM$7,Tbl.Kosten[[#This Row],[Totaal kosten]],"")</f>
        <v/>
      </c>
      <c r="BN70" s="148" t="str">
        <f>IF(Tbl.Kosten[[#This Row],[Pnr.]]=BN$7,Tbl.Kosten[[#This Row],[Totaal kosten]],"")</f>
        <v/>
      </c>
      <c r="BO70" s="148" t="str">
        <f>IF(Tbl.Kosten[[#This Row],[Pnr.]]=BO$7,Tbl.Kosten[[#This Row],[Totaal kosten]],"")</f>
        <v/>
      </c>
      <c r="BP70" s="148" t="str">
        <f>IF(Tbl.Kosten[[#This Row],[Pnr.]]=BP$7,Tbl.Kosten[[#This Row],[Totaal kosten]],"")</f>
        <v/>
      </c>
      <c r="BQ70" s="148" t="str">
        <f>IF(Tbl.Kosten[[#This Row],[Pnr.]]=BQ$7,Tbl.Kosten[[#This Row],[Totaal kosten]],"")</f>
        <v/>
      </c>
      <c r="BR70" s="148" t="str">
        <f>IF(Tbl.Kosten[[#This Row],[Pnr.]]=BR$7,Tbl.Kosten[[#This Row],[Totaal kosten]],"")</f>
        <v/>
      </c>
      <c r="BS70" s="148" t="str">
        <f>IF(Tbl.Kosten[[#This Row],[Pnr.]]=BS$7,Tbl.Kosten[[#This Row],[Totaal kosten]],"")</f>
        <v/>
      </c>
      <c r="BT70" s="148" t="str">
        <f>IF(Tbl.Kosten[[#This Row],[Pnr.]]=BT$7,Tbl.Kosten[[#This Row],[Totaal kosten]],"")</f>
        <v/>
      </c>
      <c r="BU70" s="148" t="str">
        <f>IF(Tbl.Kosten[[#This Row],[Pnr.]]=BU$7,Tbl.Kosten[[#This Row],[Totaal kosten]],"")</f>
        <v/>
      </c>
      <c r="BV70" s="148" t="str">
        <f>IF(Tbl.Kosten[[#This Row],[Pnr.]]=BV$7,Tbl.Kosten[[#This Row],[Totaal kosten]],"")</f>
        <v/>
      </c>
      <c r="BW70" s="148" t="str">
        <f>IF(Tbl.Kosten[[#This Row],[Pnr.]]=BW$7,Tbl.Kosten[[#This Row],[Totaal kosten]],"")</f>
        <v/>
      </c>
      <c r="BX70" s="148" t="str">
        <f>IFERROR(_xlfn.XLOOKUP(Tbl.Kosten[[#This Row],[Werkpakketcode]],Tbl.Werkpakketten[Werkpakketcode],Tbl.Werkpakketten[WPnr.],"",0,1),"")</f>
        <v/>
      </c>
      <c r="BY70" s="148" t="str">
        <f>IF(Tbl.Kosten[[#This Row],[WPnr.]]=BY$7,Tbl.Kosten[[#This Row],[Totaal kosten]],"")</f>
        <v/>
      </c>
      <c r="BZ70" s="148" t="str">
        <f>IF(Tbl.Kosten[[#This Row],[WPnr.]]=BZ$7,Tbl.Kosten[[#This Row],[Totaal kosten]],"")</f>
        <v/>
      </c>
      <c r="CA70" s="148" t="str">
        <f>IF(Tbl.Kosten[[#This Row],[WPnr.]]=CA$7,Tbl.Kosten[[#This Row],[Totaal kosten]],"")</f>
        <v/>
      </c>
      <c r="CB70" s="148" t="str">
        <f>IF(Tbl.Kosten[[#This Row],[WPnr.]]=CB$7,Tbl.Kosten[[#This Row],[Totaal kosten]],"")</f>
        <v/>
      </c>
      <c r="CC70" s="148" t="str">
        <f>IF(Tbl.Kosten[[#This Row],[WPnr.]]=CC$7,Tbl.Kosten[[#This Row],[Totaal kosten]],"")</f>
        <v/>
      </c>
      <c r="CD70" s="148" t="str">
        <f>IF(Tbl.Kosten[[#This Row],[WPnr.]]=CD$7,Tbl.Kosten[[#This Row],[Totaal kosten]],"")</f>
        <v/>
      </c>
      <c r="CE70" s="148" t="str">
        <f>IF(Tbl.Kosten[[#This Row],[WPnr.]]=CE$7,Tbl.Kosten[[#This Row],[Totaal kosten]],"")</f>
        <v/>
      </c>
      <c r="CF70" s="148" t="str">
        <f>IF(Tbl.Kosten[[#This Row],[WPnr.]]=CF$7,Tbl.Kosten[[#This Row],[Totaal kosten]],"")</f>
        <v/>
      </c>
      <c r="CG70" s="148" t="str">
        <f>IF(Tbl.Kosten[[#This Row],[WPnr.]]=CG$7,Tbl.Kosten[[#This Row],[Totaal kosten]],"")</f>
        <v/>
      </c>
      <c r="CH70" s="148" t="str">
        <f>IF(Tbl.Kosten[[#This Row],[WPnr.]]=CH$7,Tbl.Kosten[[#This Row],[Totaal kosten]],"")</f>
        <v/>
      </c>
      <c r="CI70" s="148" t="str">
        <f>IF(Tbl.Kosten[[#This Row],[WPnr.]]=CI$7,Tbl.Kosten[[#This Row],[Totaal kosten]],"")</f>
        <v/>
      </c>
      <c r="CJ70" s="148" t="str">
        <f>IF(Tbl.Kosten[[#This Row],[WPnr.]]=CJ$7,Tbl.Kosten[[#This Row],[Totaal kosten]],"")</f>
        <v/>
      </c>
      <c r="CK70" s="148" t="str">
        <f>IF(Tbl.Kosten[[#This Row],[WPnr.]]=CK$7,Tbl.Kosten[[#This Row],[Totaal kosten]],"")</f>
        <v/>
      </c>
      <c r="CL70" s="148" t="str">
        <f>IF(Tbl.Kosten[[#This Row],[WPnr.]]=CL$7,Tbl.Kosten[[#This Row],[Totaal kosten]],"")</f>
        <v/>
      </c>
      <c r="CM70" s="148" t="str">
        <f>IF(Tbl.Kosten[[#This Row],[WPnr.]]=CM$7,Tbl.Kosten[[#This Row],[Totaal kosten]],"")</f>
        <v/>
      </c>
      <c r="CN70" s="148" t="str">
        <f>IF(Tbl.Kosten[[#This Row],[WPnr.]]=CN$7,Tbl.Kosten[[#This Row],[Totaal kosten]],"")</f>
        <v/>
      </c>
      <c r="CO70" s="148" t="str">
        <f>IF(Tbl.Kosten[[#This Row],[WPnr.]]=CO$7,Tbl.Kosten[[#This Row],[Totaal kosten]],"")</f>
        <v/>
      </c>
      <c r="CP70" s="148" t="str">
        <f>IF(Tbl.Kosten[[#This Row],[WPnr.]]=CP$7,Tbl.Kosten[[#This Row],[Totaal kosten]],"")</f>
        <v/>
      </c>
      <c r="CQ70" s="148" t="str">
        <f>IF(Tbl.Kosten[[#This Row],[WPnr.]]=CQ$7,Tbl.Kosten[[#This Row],[Totaal kosten]],"")</f>
        <v/>
      </c>
      <c r="CR70" s="148" t="str">
        <f>IF(Tbl.Kosten[[#This Row],[WPnr.]]=CR$7,Tbl.Kosten[[#This Row],[Totaal kosten]],"")</f>
        <v/>
      </c>
      <c r="CS70" s="148" t="str">
        <f>IF(Tbl.Kosten[[#This Row],[WPnr.]]=CS$7,Tbl.Kosten[[#This Row],[Totaal kosten]],"")</f>
        <v/>
      </c>
      <c r="CT70" s="148" t="str">
        <f>IF(Tbl.Kosten[[#This Row],[WPnr.]]=CT$7,Tbl.Kosten[[#This Row],[Totaal kosten]],"")</f>
        <v/>
      </c>
      <c r="CU70" s="148" t="str">
        <f>IF(Tbl.Kosten[[#This Row],[WPnr.]]=CU$7,Tbl.Kosten[[#This Row],[Totaal kosten]],"")</f>
        <v/>
      </c>
      <c r="CV70" s="148" t="str">
        <f>IF(Tbl.Kosten[[#This Row],[WPnr.]]=CV$7,Tbl.Kosten[[#This Row],[Totaal kosten]],"")</f>
        <v/>
      </c>
      <c r="CW70" s="148" t="str">
        <f>IF(Tbl.Kosten[[#This Row],[WPnr.]]=CW$7,Tbl.Kosten[[#This Row],[Totaal kosten]],"")</f>
        <v/>
      </c>
      <c r="CX70" s="148" t="str">
        <f>IF(Tbl.Kosten[[#This Row],[WPnr.]]=CX$7,Tbl.Kosten[[#This Row],[Totaal kosten]],"")</f>
        <v/>
      </c>
      <c r="CY70" s="148" t="str">
        <f>IF(Tbl.Kosten[[#This Row],[WPnr.]]=CY$7,Tbl.Kosten[[#This Row],[Totaal kosten]],"")</f>
        <v/>
      </c>
      <c r="CZ70" s="148" t="str">
        <f>IF(Tbl.Kosten[[#This Row],[WPnr.]]=CZ$7,Tbl.Kosten[[#This Row],[Totaal kosten]],"")</f>
        <v/>
      </c>
      <c r="DA70" s="148" t="str">
        <f>IF(Tbl.Kosten[[#This Row],[WPnr.]]=DA$7,Tbl.Kosten[[#This Row],[Totaal kosten]],"")</f>
        <v/>
      </c>
      <c r="DB70" s="148" t="str">
        <f>IF(Tbl.Kosten[[#This Row],[WPnr.]]=DB$7,Tbl.Kosten[[#This Row],[Totaal kosten]],"")</f>
        <v/>
      </c>
      <c r="DC70" s="148" t="str">
        <f>IF(Tbl.Kosten[[#This Row],[WPnr.]]=DC$7,Tbl.Kosten[[#This Row],[Totaal kosten]],"")</f>
        <v/>
      </c>
      <c r="DD70" s="148" t="str">
        <f>IF(Tbl.Kosten[[#This Row],[WPnr.]]=DD$7,Tbl.Kosten[[#This Row],[Totaal kosten]],"")</f>
        <v/>
      </c>
      <c r="DE70" s="148" t="str">
        <f>IF(Tbl.Kosten[[#This Row],[WPnr.]]=DE$7,Tbl.Kosten[[#This Row],[Totaal kosten]],"")</f>
        <v/>
      </c>
      <c r="DF70" s="148" t="str">
        <f>IF(Tbl.Kosten[[#This Row],[WPnr.]]=DF$7,Tbl.Kosten[[#This Row],[Totaal kosten]],"")</f>
        <v/>
      </c>
      <c r="DG70" s="148" t="str">
        <f>IF(Tbl.Kosten[[#This Row],[WPnr.]]=DG$7,Tbl.Kosten[[#This Row],[Totaal kosten]],"")</f>
        <v/>
      </c>
      <c r="DH70" s="148" t="str">
        <f>IF(Tbl.Kosten[[#This Row],[WPnr.]]=DH$7,Tbl.Kosten[[#This Row],[Totaal kosten]],"")</f>
        <v/>
      </c>
      <c r="DI70" s="148" t="str">
        <f>IF(Tbl.Kosten[[#This Row],[WPnr.]]=DI$7,Tbl.Kosten[[#This Row],[Totaal kosten]],"")</f>
        <v/>
      </c>
      <c r="DJ70" s="148" t="str">
        <f>IF(Tbl.Kosten[[#This Row],[WPnr.]]=DJ$7,Tbl.Kosten[[#This Row],[Totaal kosten]],"")</f>
        <v/>
      </c>
      <c r="DK70" s="148" t="str">
        <f>IF(Tbl.Kosten[[#This Row],[WPnr.]]=DK$7,Tbl.Kosten[[#This Row],[Totaal kosten]],"")</f>
        <v/>
      </c>
      <c r="DL70" s="148" t="str">
        <f>IF(Tbl.Kosten[[#This Row],[WPnr.]]=DL$7,Tbl.Kosten[[#This Row],[Totaal kosten]],"")</f>
        <v/>
      </c>
      <c r="DM70" s="148" t="str">
        <f>IF(Tbl.Kosten[[#This Row],[WPnr.]]=DM$7,Tbl.Kosten[[#This Row],[Totaal kosten]],"")</f>
        <v/>
      </c>
      <c r="DN70" s="148" t="str">
        <f>IF(Tbl.Kosten[[#This Row],[WPnr.]]=DN$7,Tbl.Kosten[[#This Row],[Totaal kosten]],"")</f>
        <v/>
      </c>
      <c r="DO70" s="148" t="str">
        <f>IF(Tbl.Kosten[[#This Row],[WPnr.]]=DO$7,Tbl.Kosten[[#This Row],[Totaal kosten]],"")</f>
        <v/>
      </c>
      <c r="DP70" s="148" t="str">
        <f>IF(Tbl.Kosten[[#This Row],[WPnr.]]=DP$7,Tbl.Kosten[[#This Row],[Totaal kosten]],"")</f>
        <v/>
      </c>
      <c r="DQ70" s="148" t="str">
        <f>IF(Tbl.Kosten[[#This Row],[WPnr.]]=DQ$7,Tbl.Kosten[[#This Row],[Totaal kosten]],"")</f>
        <v/>
      </c>
      <c r="DR70" s="148" t="str">
        <f>IF(Tbl.Kosten[[#This Row],[WPnr.]]=DR$7,Tbl.Kosten[[#This Row],[Totaal kosten]],"")</f>
        <v/>
      </c>
      <c r="DS70" s="148" t="str">
        <f>IF(Tbl.Kosten[[#This Row],[WPnr.]]=DS$7,Tbl.Kosten[[#This Row],[Totaal kosten]],"")</f>
        <v/>
      </c>
      <c r="DT70" s="148" t="str">
        <f>IF(Tbl.Kosten[[#This Row],[WPnr.]]=DT$7,Tbl.Kosten[[#This Row],[Totaal kosten]],"")</f>
        <v/>
      </c>
      <c r="DU70" s="148" t="str">
        <f>IF(Tbl.Kosten[[#This Row],[WPnr.]]=DU$7,Tbl.Kosten[[#This Row],[Totaal kosten]],"")</f>
        <v/>
      </c>
      <c r="DV70" s="148" t="str">
        <f>IF(Tbl.Kosten[[#This Row],[WPnr.]]=DV$7,Tbl.Kosten[[#This Row],[Totaal kosten]],"")</f>
        <v/>
      </c>
      <c r="DW70" s="150" t="str">
        <f>IFERROR(_xlfn.XLOOKUP(Tbl.Kosten[[#This Row],[Kostensoort]],Tbl.Kostensoorten[Kostensoorten],Tbl.Kostensoorten[KSnr.],"",0,1),"")</f>
        <v/>
      </c>
      <c r="DX70" s="150" t="str">
        <f>IF(Tbl.Kosten[[#This Row],[KSnr.]]=DX$7,Tbl.Kosten[[#This Row],[Totaal kosten]],"")</f>
        <v/>
      </c>
      <c r="DY70" s="150" t="str">
        <f>IF(Tbl.Kosten[[#This Row],[KSnr.]]=DY$7,Tbl.Kosten[[#This Row],[Totaal kosten]],"")</f>
        <v/>
      </c>
      <c r="DZ70" s="150" t="str">
        <f>IF(Tbl.Kosten[[#This Row],[KSnr.]]=DZ$7,Tbl.Kosten[[#This Row],[Totaal kosten]],"")</f>
        <v/>
      </c>
      <c r="EA70" s="150" t="str">
        <f>IF(Tbl.Kosten[[#This Row],[KSnr.]]=EA$7,Tbl.Kosten[[#This Row],[Totaal kosten]],"")</f>
        <v/>
      </c>
      <c r="EB70" s="150" t="str">
        <f>IF(Tbl.Kosten[[#This Row],[KSnr.]]=EB$7,Tbl.Kosten[[#This Row],[Totaal kosten]],"")</f>
        <v/>
      </c>
      <c r="EC70" s="150" t="str">
        <f>IF(Tbl.Kosten[[#This Row],[KSnr.]]=EC$7,Tbl.Kosten[[#This Row],[Totaal kosten]],"")</f>
        <v/>
      </c>
      <c r="ED70" s="150" t="str">
        <f>IF(Tbl.Kosten[[#This Row],[KSnr.]]=ED$7,Tbl.Kosten[[#This Row],[Totaal kosten]],"")</f>
        <v/>
      </c>
      <c r="EE70" s="150" t="str">
        <f>IF(Tbl.Kosten[[#This Row],[KSnr.]]=EE$7,Tbl.Kosten[[#This Row],[Totaal kosten]],"")</f>
        <v/>
      </c>
      <c r="EF70" s="150" t="str">
        <f>IF(Tbl.Kosten[[#This Row],[KSnr.]]=EF$7,Tbl.Kosten[[#This Row],[Totaal kosten]],"")</f>
        <v/>
      </c>
      <c r="EG70" s="150" t="str">
        <f>IF(Tbl.Kosten[[#This Row],[KSnr.]]=EG$7,Tbl.Kosten[[#This Row],[Totaal kosten]],"")</f>
        <v/>
      </c>
      <c r="EH70" s="150" t="str">
        <f>IF(Tbl.Kosten[[#This Row],[KSnr.]]=EH$7,Tbl.Kosten[[#This Row],[Totaal kosten]],"")</f>
        <v/>
      </c>
      <c r="EI70" s="150" t="str">
        <f>IF(Tbl.Kosten[[#This Row],[KSnr.]]=EI$7,Tbl.Kosten[[#This Row],[Totaal kosten]],"")</f>
        <v/>
      </c>
      <c r="EJ70" s="150" t="str">
        <f>IF(Tbl.Kosten[[#This Row],[KSnr.]]=EJ$7,Tbl.Kosten[[#This Row],[Totaal kosten]],"")</f>
        <v/>
      </c>
      <c r="EK70" s="150" t="str">
        <f>IF(Tbl.Kosten[[#This Row],[KSnr.]]=EK$7,Tbl.Kosten[[#This Row],[Totaal kosten]],"")</f>
        <v/>
      </c>
      <c r="EL70" s="150" t="str">
        <f>IF(Tbl.Kosten[[#This Row],[KSnr.]]=EL$7,Tbl.Kosten[[#This Row],[Totaal kosten]],"")</f>
        <v/>
      </c>
      <c r="EM70" s="150" t="str">
        <f>IF(Tbl.Kosten[[#This Row],[KSnr.]]=EM$7,Tbl.Kosten[[#This Row],[Totaal kosten]],"")</f>
        <v/>
      </c>
      <c r="EN70" s="150" t="str">
        <f>IF(Tbl.Kosten[[#This Row],[KSnr.]]=EN$7,Tbl.Kosten[[#This Row],[Totaal kosten]],"")</f>
        <v/>
      </c>
      <c r="EO70" s="150" t="str">
        <f>IF(Tbl.Kosten[[#This Row],[KSnr.]]=EO$7,Tbl.Kosten[[#This Row],[Totaal kosten]],"")</f>
        <v/>
      </c>
      <c r="EP70" s="150" t="str">
        <f>IF(Tbl.Kosten[[#This Row],[KSnr.]]=EP$7,Tbl.Kosten[[#This Row],[Totaal kosten]],"")</f>
        <v/>
      </c>
      <c r="EQ70" s="150" t="str">
        <f>IF(Tbl.Kosten[[#This Row],[KSnr.]]=EQ$7,Tbl.Kosten[[#This Row],[Totaal kosten]],"")</f>
        <v/>
      </c>
      <c r="ER70" s="144" t="str">
        <f>IFERROR(_xlfn.XLOOKUP(Tbl.Kosten[[#This Row],[Subsidieactiviteit]],Tbl.Subsidiehoogte[Subsidieactiviteit],Tbl.Subsidiehoogte[SAnr.],"",0,1),"")</f>
        <v/>
      </c>
      <c r="ES70" s="150" t="str">
        <f>IF(Tbl.Kosten[[#This Row],[Sanr.]]=ES$7,Tbl.Kosten[[#This Row],[Totaal kosten]],"")</f>
        <v/>
      </c>
      <c r="ET70" s="150" t="str">
        <f>IF(Tbl.Kosten[[#This Row],[Sanr.]]=ET$7,Tbl.Kosten[[#This Row],[Totaal kosten]],"")</f>
        <v/>
      </c>
      <c r="EU70" s="150" t="str">
        <f>IF(Tbl.Kosten[[#This Row],[Sanr.]]=EU$7,Tbl.Kosten[[#This Row],[Totaal kosten]],"")</f>
        <v/>
      </c>
      <c r="EV70" s="150" t="str">
        <f>IF(Tbl.Kosten[[#This Row],[Sanr.]]=EV$7,Tbl.Kosten[[#This Row],[Totaal kosten]],"")</f>
        <v/>
      </c>
      <c r="EW70" s="150" t="str">
        <f>IF(Tbl.Kosten[[#This Row],[Sanr.]]=EW$7,Tbl.Kosten[[#This Row],[Totaal kosten]],"")</f>
        <v/>
      </c>
      <c r="EX70" s="150" t="str">
        <f>IF(Tbl.Kosten[[#This Row],[Sanr.]]=EX$7,Tbl.Kosten[[#This Row],[Totaal kosten]],"")</f>
        <v/>
      </c>
      <c r="EY70" s="150" t="str">
        <f>IF(Tbl.Kosten[[#This Row],[Sanr.]]=EY$7,Tbl.Kosten[[#This Row],[Totaal kosten]],"")</f>
        <v/>
      </c>
      <c r="EZ70" s="150" t="str">
        <f>IF(Tbl.Kosten[[#This Row],[Sanr.]]=EZ$7,Tbl.Kosten[[#This Row],[Totaal kosten]],"")</f>
        <v/>
      </c>
      <c r="FA70" s="150" t="str">
        <f>IF(Tbl.Kosten[[#This Row],[Sanr.]]=FA$7,Tbl.Kosten[[#This Row],[Totaal kosten]],"")</f>
        <v/>
      </c>
      <c r="FB70" s="150" t="str">
        <f>IF(Tbl.Kosten[[#This Row],[Sanr.]]=FB$7,Tbl.Kosten[[#This Row],[Totaal kosten]],"")</f>
        <v/>
      </c>
      <c r="FC70" s="150" t="str">
        <f>IF(Tbl.Kosten[[#This Row],[Sanr.]]=FC$7,Tbl.Kosten[[#This Row],[Totaal kosten]],"")</f>
        <v/>
      </c>
      <c r="FD70" s="150" t="str">
        <f>IF(Tbl.Kosten[[#This Row],[Sanr.]]=FD$7,Tbl.Kosten[[#This Row],[Totaal kosten]],"")</f>
        <v/>
      </c>
      <c r="FE70" s="150" t="str">
        <f>IF(Tbl.Kosten[[#This Row],[Sanr.]]=FE$7,Tbl.Kosten[[#This Row],[Totaal kosten]],"")</f>
        <v/>
      </c>
      <c r="FF70" s="150" t="str">
        <f>IF(Tbl.Kosten[[#This Row],[Sanr.]]=FF$7,Tbl.Kosten[[#This Row],[Totaal kosten]],"")</f>
        <v/>
      </c>
      <c r="FG70" s="150" t="str">
        <f>IF(Tbl.Kosten[[#This Row],[Sanr.]]=FG$7,Tbl.Kosten[[#This Row],[Totaal kosten]],"")</f>
        <v/>
      </c>
      <c r="FH70" s="150" t="str">
        <f>IF(Tbl.Kosten[[#This Row],[Sanr.]]=FH$7,Tbl.Kosten[[#This Row],[Totaal kosten]],"")</f>
        <v/>
      </c>
      <c r="FI70" s="150" t="str">
        <f>IF(Tbl.Kosten[[#This Row],[Sanr.]]=FI$7,Tbl.Kosten[[#This Row],[Totaal kosten]],"")</f>
        <v/>
      </c>
      <c r="FJ70" s="150" t="str">
        <f>IF(Tbl.Kosten[[#This Row],[Sanr.]]=FJ$7,Tbl.Kosten[[#This Row],[Totaal kosten]],"")</f>
        <v/>
      </c>
      <c r="FK70" s="150" t="str">
        <f>IF(Tbl.Kosten[[#This Row],[Sanr.]]=FK$7,Tbl.Kosten[[#This Row],[Totaal kosten]],"")</f>
        <v/>
      </c>
      <c r="FL70" s="150" t="str">
        <f>IF(Tbl.Kosten[[#This Row],[Sanr.]]=FL$7,Tbl.Kosten[[#This Row],[Totaal kosten]],"")</f>
        <v/>
      </c>
      <c r="FM70" s="150" t="str">
        <f>IF(Tbl.Kosten[[#This Row],[Sanr.]]=FM$7,Tbl.Kosten[[#This Row],[Totaal kosten]],"")</f>
        <v/>
      </c>
      <c r="FN70" s="150" t="str">
        <f>IF(Tbl.Kosten[[#This Row],[Sanr.]]=FN$7,Tbl.Kosten[[#This Row],[Totaal kosten]],"")</f>
        <v/>
      </c>
      <c r="FO70" s="150" t="str">
        <f>IF(Tbl.Kosten[[#This Row],[Sanr.]]=FO$7,Tbl.Kosten[[#This Row],[Totaal kosten]],"")</f>
        <v/>
      </c>
      <c r="FP70" s="150" t="str">
        <f>IF(Tbl.Kosten[[#This Row],[Sanr.]]=FP$7,Tbl.Kosten[[#This Row],[Totaal kosten]],"")</f>
        <v/>
      </c>
      <c r="FQ70" s="150" t="str">
        <f>IF(Tbl.Kosten[[#This Row],[Sanr.]]=FQ$7,Tbl.Kosten[[#This Row],[Totaal kosten]],"")</f>
        <v/>
      </c>
      <c r="FR70" s="150" t="str">
        <f>IF(Tbl.Kosten[[#This Row],[Sanr.]]=FR$7,Tbl.Kosten[[#This Row],[Totaal kosten]],"")</f>
        <v/>
      </c>
      <c r="FS70" s="150" t="str">
        <f>IF(Tbl.Kosten[[#This Row],[Sanr.]]=FS$7,Tbl.Kosten[[#This Row],[Totaal kosten]],"")</f>
        <v/>
      </c>
      <c r="FT70" s="150" t="str">
        <f>IF(Tbl.Kosten[[#This Row],[Sanr.]]=FT$7,Tbl.Kosten[[#This Row],[Totaal kosten]],"")</f>
        <v/>
      </c>
      <c r="FU70" s="150" t="str">
        <f>IF(Tbl.Kosten[[#This Row],[Sanr.]]=FU$7,Tbl.Kosten[[#This Row],[Totaal kosten]],"")</f>
        <v/>
      </c>
      <c r="FV70" s="150" t="str">
        <f>IF(Tbl.Kosten[[#This Row],[Sanr.]]=FV$7,Tbl.Kosten[[#This Row],[Totaal kosten]],"")</f>
        <v/>
      </c>
      <c r="FW70" s="150" t="str">
        <f>IFERROR(_xlfn.XLOOKUP(Tbl.Kosten[[#This Row],[Activiteitencode]],Tbl.Activiteiten[Activiteitcode],Tbl.Activiteiten[Anr.],"",0,1),"")</f>
        <v/>
      </c>
      <c r="FX70" s="169" t="str">
        <f>_xlfn.CONCAT(Tbl.Kosten[[#This Row],[Pnr.]],Tbl.Kosten[[#This Row],[Sanr.]])</f>
        <v>P1</v>
      </c>
      <c r="FY70" s="150">
        <f>Tbl.Kosten[[#This Row],[Totaal kosten]]-Tbl.Kosten[[#This Row],[Subsidie]]</f>
        <v>0</v>
      </c>
      <c r="FZ70" s="150">
        <f>IF(Tbl.Kosten[[#This Row],[Pnr.]]=FZ$7,Tbl.Kosten[[#This Row],[Te financieren]],"")</f>
        <v>0</v>
      </c>
      <c r="GA70" s="150" t="str">
        <f>IF(Tbl.Kosten[[#This Row],[Pnr.]]=GA$7,Tbl.Kosten[[#This Row],[Te financieren]],"")</f>
        <v/>
      </c>
      <c r="GB70" s="150" t="str">
        <f>IF(Tbl.Kosten[[#This Row],[Pnr.]]=GB$7,Tbl.Kosten[[#This Row],[Te financieren]],"")</f>
        <v/>
      </c>
      <c r="GC70" s="150" t="str">
        <f>IF(Tbl.Kosten[[#This Row],[Pnr.]]=GC$7,Tbl.Kosten[[#This Row],[Te financieren]],"")</f>
        <v/>
      </c>
      <c r="GD70" s="150" t="str">
        <f>IF(Tbl.Kosten[[#This Row],[Pnr.]]=GD$7,Tbl.Kosten[[#This Row],[Te financieren]],"")</f>
        <v/>
      </c>
      <c r="GE70" s="150" t="str">
        <f>IF(Tbl.Kosten[[#This Row],[Pnr.]]=GE$7,Tbl.Kosten[[#This Row],[Te financieren]],"")</f>
        <v/>
      </c>
      <c r="GF70" s="150" t="str">
        <f>IF(Tbl.Kosten[[#This Row],[Pnr.]]=GF$7,Tbl.Kosten[[#This Row],[Te financieren]],"")</f>
        <v/>
      </c>
      <c r="GG70" s="150" t="str">
        <f>IF(Tbl.Kosten[[#This Row],[Pnr.]]=GG$7,Tbl.Kosten[[#This Row],[Te financieren]],"")</f>
        <v/>
      </c>
      <c r="GH70" s="150" t="str">
        <f>IF(Tbl.Kosten[[#This Row],[Pnr.]]=GH$7,Tbl.Kosten[[#This Row],[Te financieren]],"")</f>
        <v/>
      </c>
      <c r="GI70" s="150" t="str">
        <f>IF(Tbl.Kosten[[#This Row],[Pnr.]]=GI$7,Tbl.Kosten[[#This Row],[Te financieren]],"")</f>
        <v/>
      </c>
      <c r="GJ70" s="150" t="str">
        <f>IF(Tbl.Kosten[[#This Row],[Pnr.]]=GJ$7,Tbl.Kosten[[#This Row],[Te financieren]],"")</f>
        <v/>
      </c>
      <c r="GK70" s="150" t="str">
        <f>IF(Tbl.Kosten[[#This Row],[Pnr.]]=GK$7,Tbl.Kosten[[#This Row],[Te financieren]],"")</f>
        <v/>
      </c>
      <c r="GL70" s="150" t="str">
        <f>IF(Tbl.Kosten[[#This Row],[Pnr.]]=GL$7,Tbl.Kosten[[#This Row],[Te financieren]],"")</f>
        <v/>
      </c>
      <c r="GM70" s="150" t="str">
        <f>IF(Tbl.Kosten[[#This Row],[Pnr.]]=GM$7,Tbl.Kosten[[#This Row],[Te financieren]],"")</f>
        <v/>
      </c>
      <c r="GN70" s="150" t="str">
        <f>IF(Tbl.Kosten[[#This Row],[Pnr.]]=GN$7,Tbl.Kosten[[#This Row],[Te financieren]],"")</f>
        <v/>
      </c>
      <c r="GO70" s="150" t="str">
        <f>IF(Tbl.Kosten[[#This Row],[Pnr.]]=GO$7,Tbl.Kosten[[#This Row],[Te financieren]],"")</f>
        <v/>
      </c>
      <c r="GP70" s="150" t="str">
        <f>IF(Tbl.Kosten[[#This Row],[Pnr.]]=GP$7,Tbl.Kosten[[#This Row],[Te financieren]],"")</f>
        <v/>
      </c>
      <c r="GQ70" s="150" t="str">
        <f>IF(Tbl.Kosten[[#This Row],[Pnr.]]=GQ$7,Tbl.Kosten[[#This Row],[Te financieren]],"")</f>
        <v/>
      </c>
      <c r="GR70" s="150" t="str">
        <f>IF(Tbl.Kosten[[#This Row],[Pnr.]]=GR$7,Tbl.Kosten[[#This Row],[Te financieren]],"")</f>
        <v/>
      </c>
      <c r="GS70" s="150" t="str">
        <f>IF(Tbl.Kosten[[#This Row],[Pnr.]]=GS$7,Tbl.Kosten[[#This Row],[Te financieren]],"")</f>
        <v/>
      </c>
      <c r="GT70" s="150" t="str">
        <f>IF(Tbl.Kosten[[#This Row],[Pnr.]]=GT$7,Tbl.Kosten[[#This Row],[Te financieren]],"")</f>
        <v/>
      </c>
      <c r="GU70" s="150" t="str">
        <f>IF(Tbl.Kosten[[#This Row],[Pnr.]]=GU$7,Tbl.Kosten[[#This Row],[Te financieren]],"")</f>
        <v/>
      </c>
      <c r="GV70" s="150" t="str">
        <f>IF(Tbl.Kosten[[#This Row],[Pnr.]]=GV$7,Tbl.Kosten[[#This Row],[Te financieren]],"")</f>
        <v/>
      </c>
      <c r="GW70" s="150" t="str">
        <f>IF(Tbl.Kosten[[#This Row],[Pnr.]]=GW$7,Tbl.Kosten[[#This Row],[Te financieren]],"")</f>
        <v/>
      </c>
      <c r="GX70" s="150" t="str">
        <f>IF(Tbl.Kosten[[#This Row],[Pnr.]]=GX$7,Tbl.Kosten[[#This Row],[Te financieren]],"")</f>
        <v/>
      </c>
      <c r="GY70" s="150" t="str">
        <f>IF(Tbl.Kosten[[#This Row],[Pnr.]]=GY$7,Tbl.Kosten[[#This Row],[Te financieren]],"")</f>
        <v/>
      </c>
      <c r="GZ70" s="150" t="str">
        <f>IF(Tbl.Kosten[[#This Row],[Pnr.]]=GZ$7,Tbl.Kosten[[#This Row],[Te financieren]],"")</f>
        <v/>
      </c>
      <c r="HA70" s="150" t="str">
        <f>IF(Tbl.Kosten[[#This Row],[Pnr.]]=HA$7,Tbl.Kosten[[#This Row],[Te financieren]],"")</f>
        <v/>
      </c>
      <c r="HB70" s="150" t="str">
        <f>IF(Tbl.Kosten[[#This Row],[Pnr.]]=HB$7,Tbl.Kosten[[#This Row],[Te financieren]],"")</f>
        <v/>
      </c>
      <c r="HC70" s="150" t="str">
        <f>IF(Tbl.Kosten[[#This Row],[Pnr.]]=HC$7,Tbl.Kosten[[#This Row],[Te financieren]],"")</f>
        <v/>
      </c>
      <c r="HD70" s="150" t="str">
        <f>IF(Tbl.Kosten[[#This Row],[Pnr.]]=HD$7,Tbl.Kosten[[#This Row],[Te financieren]],"")</f>
        <v/>
      </c>
      <c r="HE70" s="150" t="str">
        <f>IF(Tbl.Kosten[[#This Row],[Pnr.]]=HE$7,Tbl.Kosten[[#This Row],[Te financieren]],"")</f>
        <v/>
      </c>
      <c r="HF70" s="150" t="str">
        <f>IF(Tbl.Kosten[[#This Row],[Pnr.]]=HF$7,Tbl.Kosten[[#This Row],[Te financieren]],"")</f>
        <v/>
      </c>
      <c r="HG70" s="150" t="str">
        <f>IF(Tbl.Kosten[[#This Row],[Pnr.]]=HG$7,Tbl.Kosten[[#This Row],[Te financieren]],"")</f>
        <v/>
      </c>
      <c r="HH70" s="150" t="str">
        <f>IF(Tbl.Kosten[[#This Row],[Pnr.]]=HH$7,Tbl.Kosten[[#This Row],[Te financieren]],"")</f>
        <v/>
      </c>
      <c r="HI70" s="150" t="str">
        <f>IF(Tbl.Kosten[[#This Row],[Pnr.]]=HI$7,Tbl.Kosten[[#This Row],[Te financieren]],"")</f>
        <v/>
      </c>
      <c r="HJ70" s="150" t="str">
        <f>IF(Tbl.Kosten[[#This Row],[Pnr.]]=HJ$7,Tbl.Kosten[[#This Row],[Te financieren]],"")</f>
        <v/>
      </c>
      <c r="HK70" s="150" t="str">
        <f>IF(Tbl.Kosten[[#This Row],[Pnr.]]=HK$7,Tbl.Kosten[[#This Row],[Te financieren]],"")</f>
        <v/>
      </c>
      <c r="HL70" s="150" t="str">
        <f>IF(Tbl.Kosten[[#This Row],[Pnr.]]=HL$7,Tbl.Kosten[[#This Row],[Te financieren]],"")</f>
        <v/>
      </c>
      <c r="HM70" s="150" t="str">
        <f>IF(Tbl.Kosten[[#This Row],[Pnr.]]=HM$7,Tbl.Kosten[[#This Row],[Te financieren]],"")</f>
        <v/>
      </c>
      <c r="HN70" s="150" t="str">
        <f>IF(Tbl.Kosten[[#This Row],[Pnr.]]=HN$7,Tbl.Kosten[[#This Row],[Te financieren]],"")</f>
        <v/>
      </c>
      <c r="HO70" s="150" t="str">
        <f>IF(Tbl.Kosten[[#This Row],[Pnr.]]=HO$7,Tbl.Kosten[[#This Row],[Te financieren]],"")</f>
        <v/>
      </c>
      <c r="HP70" s="150" t="str">
        <f>IF(Tbl.Kosten[[#This Row],[Pnr.]]=HP$7,Tbl.Kosten[[#This Row],[Te financieren]],"")</f>
        <v/>
      </c>
      <c r="HQ70" s="150" t="str">
        <f>IF(Tbl.Kosten[[#This Row],[Pnr.]]=HQ$7,Tbl.Kosten[[#This Row],[Te financieren]],"")</f>
        <v/>
      </c>
      <c r="HR70" s="150" t="str">
        <f>IF(Tbl.Kosten[[#This Row],[Pnr.]]=HR$7,Tbl.Kosten[[#This Row],[Te financieren]],"")</f>
        <v/>
      </c>
      <c r="HS70" s="150" t="str">
        <f>IF(Tbl.Kosten[[#This Row],[Pnr.]]=HS$7,Tbl.Kosten[[#This Row],[Te financieren]],"")</f>
        <v/>
      </c>
      <c r="HT70" s="150" t="str">
        <f>IF(Tbl.Kosten[[#This Row],[Pnr.]]=HT$7,Tbl.Kosten[[#This Row],[Te financieren]],"")</f>
        <v/>
      </c>
      <c r="HU70" s="150" t="str">
        <f>IF(Tbl.Kosten[[#This Row],[Pnr.]]=HU$7,Tbl.Kosten[[#This Row],[Te financieren]],"")</f>
        <v/>
      </c>
      <c r="HV70" s="150" t="str">
        <f>IF(Tbl.Kosten[[#This Row],[Pnr.]]=HV$7,Tbl.Kosten[[#This Row],[Te financieren]],"")</f>
        <v/>
      </c>
      <c r="HW70" s="150" t="str">
        <f>IF(Tbl.Kosten[[#This Row],[Pnr.]]=HW$7,Tbl.Kosten[[#This Row],[Te financieren]],"")</f>
        <v/>
      </c>
    </row>
    <row r="71" spans="2:231" x14ac:dyDescent="0.3">
      <c r="B71" s="134"/>
      <c r="C71" s="137"/>
      <c r="D71" s="136"/>
      <c r="E71" s="261"/>
      <c r="F71" s="135"/>
      <c r="G71" s="11" t="str">
        <f>IF(Tbl.Kosten[[#This Row],[Medewerker e/o 
functie]]&lt;&gt;"",_xlfn.XLOOKUP(Tbl.Kosten[[#This Row],[Medewerker e/o 
functie]],Tbl.Uurtarief[Medewerker en/of functie],Tbl.Uurtarief[Uurtarief],"",0,1),"")</f>
        <v/>
      </c>
      <c r="H71" s="121">
        <f>IFERROR(Tbl.Kosten[[#This Row],[Uren]]*Tbl.Kosten[[#This Row],[Uurtarief]],0)</f>
        <v>0</v>
      </c>
      <c r="I71" s="119" t="str">
        <f>IF(Tbl.Kosten[[#This Row],[Subtotaal uren]]&lt;&gt;0,_xlfn.XLOOKUP(Tbl.Kosten[[#This Row],[Medewerker e/o 
functie]],Tbl.Uurtarief[Medewerker en/of functie],Tbl.Uurtarief[Kostensoort arbeid],"",0,1),"")</f>
        <v/>
      </c>
      <c r="J71" s="137"/>
      <c r="K71" s="135"/>
      <c r="L71" s="139" t="str">
        <f>IF(Tbl.Kosten[[#This Row],[Activum]]&lt;&gt;"",_xlfn.XLOOKUP(Tbl.Kosten[[#This Row],[Activum]],Tbl.Afschrijvingskosten[Activum],Tbl.Afschrijvingskosten[Tarief per afschrijvings-eenheid],"",0,1),"")</f>
        <v/>
      </c>
      <c r="M71" s="122">
        <f>IFERROR(Tbl.Kosten[[#This Row],[Een-
heden]]*Tbl.Kosten[[#This Row],[Afschrijvings-
tarief]],0)</f>
        <v>0</v>
      </c>
      <c r="N71" s="122" t="str">
        <f>IF(Tbl.Kosten[[#This Row],[Subtotaal afschrijving]]&lt;&gt;0,Lijsten!$A$7,"")</f>
        <v/>
      </c>
      <c r="O71" s="140"/>
      <c r="P71" s="135"/>
      <c r="Q71" s="138"/>
      <c r="R71" s="122">
        <f>IFERROR(Tbl.Kosten[[#This Row],[Aantal]]*Tbl.Kosten[[#This Row],[Tarief]],0)</f>
        <v>0</v>
      </c>
      <c r="S71" s="8">
        <f>IFERROR(Tbl.Kosten[[#This Row],[Subtotaal overige kosten]]+Tbl.Kosten[[#This Row],[Subtotaal uren]]+Tbl.Kosten[[#This Row],[Subtotaal afschrijving]],0)</f>
        <v>0</v>
      </c>
      <c r="T71" s="8">
        <f>IFERROR(Tbl.Kosten[[#This Row],[Totaal kosten]]*Tbl.Kosten[[#This Row],[Subsidie%]],0)</f>
        <v>0</v>
      </c>
      <c r="U71" s="4" t="str" cm="1">
        <f t="array" ref="U71">IFERROR(_xlfn.IFS(Tbl.Kosten[[#This Row],[Subtotaal uren]]&lt;&gt;0,Tbl.Kosten[[#This Row],[Kostensoort arbeid]],Tbl.Kosten[[#This Row],[Subtotaal afschrijving]]&lt;&gt;0,Tbl.Kosten[[#This Row],[Kostensoort afschrijving]],Tbl.Kosten[[#This Row],[Subtotaal overige kosten]]&lt;&gt;0,Tbl.Kosten[[#This Row],[Kostensoort overig]]),"")</f>
        <v/>
      </c>
      <c r="V71" s="4" t="str">
        <f>IFERROR(_xlfn.XLOOKUP(Tbl.Kosten[[#This Row],[Activiteitencode]],Tbl.Activiteiten[Activiteitcode],Tbl.Activiteiten[Werkpakketcode],"",0,1),"")</f>
        <v/>
      </c>
      <c r="W71" s="4" t="str">
        <f>IFERROR(_xlfn.XLOOKUP(Tbl.Kosten[[#This Row],[Werkpakketcode]],Tbl.Werkpakketten[Werkpakketcode],Tbl.Werkpakketten[Subsidiabele activiteit],"",0,1),"")</f>
        <v/>
      </c>
      <c r="X71" s="12">
        <f>IFERROR(_xlfn.XLOOKUP(Tbl.Kosten[[#This Row],[Sanr.]],Tbl.Subsidiehoogte[SAnr.],Tbl.Subsidiehoogte[Sub. Percentage],0,0,1),0)</f>
        <v>0</v>
      </c>
      <c r="Y71" s="144" t="str">
        <f>IFERROR(_xlfn.XLOOKUP(Tbl.Kosten[[#This Row],[Partnercode]],Tbl.Projectpartners[Partnercode],Tbl.Projectpartners[PNr.],"",0,1),"")</f>
        <v>P1</v>
      </c>
      <c r="Z71" s="148">
        <f>IF(Tbl.Kosten[[#This Row],[Pnr.]]=Z$7,Tbl.Kosten[[#This Row],[Totaal kosten]],"")</f>
        <v>0</v>
      </c>
      <c r="AA71" s="148" t="str">
        <f>IF(Tbl.Kosten[[#This Row],[Pnr.]]=AA$7,Tbl.Kosten[[#This Row],[Totaal kosten]],"")</f>
        <v/>
      </c>
      <c r="AB71" s="148" t="str">
        <f>IF(Tbl.Kosten[[#This Row],[Pnr.]]=AB$7,Tbl.Kosten[[#This Row],[Totaal kosten]],"")</f>
        <v/>
      </c>
      <c r="AC71" s="148" t="str">
        <f>IF(Tbl.Kosten[[#This Row],[Pnr.]]=AC$7,Tbl.Kosten[[#This Row],[Totaal kosten]],"")</f>
        <v/>
      </c>
      <c r="AD71" s="148" t="str">
        <f>IF(Tbl.Kosten[[#This Row],[Pnr.]]=AD$7,Tbl.Kosten[[#This Row],[Totaal kosten]],"")</f>
        <v/>
      </c>
      <c r="AE71" s="148" t="str">
        <f>IF(Tbl.Kosten[[#This Row],[Pnr.]]=AE$7,Tbl.Kosten[[#This Row],[Totaal kosten]],"")</f>
        <v/>
      </c>
      <c r="AF71" s="148" t="str">
        <f>IF(Tbl.Kosten[[#This Row],[Pnr.]]=AF$7,Tbl.Kosten[[#This Row],[Totaal kosten]],"")</f>
        <v/>
      </c>
      <c r="AG71" s="148" t="str">
        <f>IF(Tbl.Kosten[[#This Row],[Pnr.]]=AG$7,Tbl.Kosten[[#This Row],[Totaal kosten]],"")</f>
        <v/>
      </c>
      <c r="AH71" s="148" t="str">
        <f>IF(Tbl.Kosten[[#This Row],[Pnr.]]=AH$7,Tbl.Kosten[[#This Row],[Totaal kosten]],"")</f>
        <v/>
      </c>
      <c r="AI71" s="148" t="str">
        <f>IF(Tbl.Kosten[[#This Row],[Pnr.]]=AI$7,Tbl.Kosten[[#This Row],[Totaal kosten]],"")</f>
        <v/>
      </c>
      <c r="AJ71" s="148" t="str">
        <f>IF(Tbl.Kosten[[#This Row],[Pnr.]]=AJ$7,Tbl.Kosten[[#This Row],[Totaal kosten]],"")</f>
        <v/>
      </c>
      <c r="AK71" s="148" t="str">
        <f>IF(Tbl.Kosten[[#This Row],[Pnr.]]=AK$7,Tbl.Kosten[[#This Row],[Totaal kosten]],"")</f>
        <v/>
      </c>
      <c r="AL71" s="148" t="str">
        <f>IF(Tbl.Kosten[[#This Row],[Pnr.]]=AL$7,Tbl.Kosten[[#This Row],[Totaal kosten]],"")</f>
        <v/>
      </c>
      <c r="AM71" s="148" t="str">
        <f>IF(Tbl.Kosten[[#This Row],[Pnr.]]=AM$7,Tbl.Kosten[[#This Row],[Totaal kosten]],"")</f>
        <v/>
      </c>
      <c r="AN71" s="148" t="str">
        <f>IF(Tbl.Kosten[[#This Row],[Pnr.]]=AN$7,Tbl.Kosten[[#This Row],[Totaal kosten]],"")</f>
        <v/>
      </c>
      <c r="AO71" s="148" t="str">
        <f>IF(Tbl.Kosten[[#This Row],[Pnr.]]=AO$7,Tbl.Kosten[[#This Row],[Totaal kosten]],"")</f>
        <v/>
      </c>
      <c r="AP71" s="148" t="str">
        <f>IF(Tbl.Kosten[[#This Row],[Pnr.]]=AP$7,Tbl.Kosten[[#This Row],[Totaal kosten]],"")</f>
        <v/>
      </c>
      <c r="AQ71" s="148" t="str">
        <f>IF(Tbl.Kosten[[#This Row],[Pnr.]]=AQ$7,Tbl.Kosten[[#This Row],[Totaal kosten]],"")</f>
        <v/>
      </c>
      <c r="AR71" s="148" t="str">
        <f>IF(Tbl.Kosten[[#This Row],[Pnr.]]=AR$7,Tbl.Kosten[[#This Row],[Totaal kosten]],"")</f>
        <v/>
      </c>
      <c r="AS71" s="148" t="str">
        <f>IF(Tbl.Kosten[[#This Row],[Pnr.]]=AS$7,Tbl.Kosten[[#This Row],[Totaal kosten]],"")</f>
        <v/>
      </c>
      <c r="AT71" s="148" t="str">
        <f>IF(Tbl.Kosten[[#This Row],[Pnr.]]=AT$7,Tbl.Kosten[[#This Row],[Totaal kosten]],"")</f>
        <v/>
      </c>
      <c r="AU71" s="148" t="str">
        <f>IF(Tbl.Kosten[[#This Row],[Pnr.]]=AU$7,Tbl.Kosten[[#This Row],[Totaal kosten]],"")</f>
        <v/>
      </c>
      <c r="AV71" s="148" t="str">
        <f>IF(Tbl.Kosten[[#This Row],[Pnr.]]=AV$7,Tbl.Kosten[[#This Row],[Totaal kosten]],"")</f>
        <v/>
      </c>
      <c r="AW71" s="148" t="str">
        <f>IF(Tbl.Kosten[[#This Row],[Pnr.]]=AW$7,Tbl.Kosten[[#This Row],[Totaal kosten]],"")</f>
        <v/>
      </c>
      <c r="AX71" s="148" t="str">
        <f>IF(Tbl.Kosten[[#This Row],[Pnr.]]=AX$7,Tbl.Kosten[[#This Row],[Totaal kosten]],"")</f>
        <v/>
      </c>
      <c r="AY71" s="148" t="str">
        <f>IF(Tbl.Kosten[[#This Row],[Pnr.]]=AY$7,Tbl.Kosten[[#This Row],[Totaal kosten]],"")</f>
        <v/>
      </c>
      <c r="AZ71" s="148" t="str">
        <f>IF(Tbl.Kosten[[#This Row],[Pnr.]]=AZ$7,Tbl.Kosten[[#This Row],[Totaal kosten]],"")</f>
        <v/>
      </c>
      <c r="BA71" s="148" t="str">
        <f>IF(Tbl.Kosten[[#This Row],[Pnr.]]=BA$7,Tbl.Kosten[[#This Row],[Totaal kosten]],"")</f>
        <v/>
      </c>
      <c r="BB71" s="148" t="str">
        <f>IF(Tbl.Kosten[[#This Row],[Pnr.]]=BB$7,Tbl.Kosten[[#This Row],[Totaal kosten]],"")</f>
        <v/>
      </c>
      <c r="BC71" s="148" t="str">
        <f>IF(Tbl.Kosten[[#This Row],[Pnr.]]=BC$7,Tbl.Kosten[[#This Row],[Totaal kosten]],"")</f>
        <v/>
      </c>
      <c r="BD71" s="148" t="str">
        <f>IF(Tbl.Kosten[[#This Row],[Pnr.]]=BD$7,Tbl.Kosten[[#This Row],[Totaal kosten]],"")</f>
        <v/>
      </c>
      <c r="BE71" s="148" t="str">
        <f>IF(Tbl.Kosten[[#This Row],[Pnr.]]=BE$7,Tbl.Kosten[[#This Row],[Totaal kosten]],"")</f>
        <v/>
      </c>
      <c r="BF71" s="148" t="str">
        <f>IF(Tbl.Kosten[[#This Row],[Pnr.]]=BF$7,Tbl.Kosten[[#This Row],[Totaal kosten]],"")</f>
        <v/>
      </c>
      <c r="BG71" s="148" t="str">
        <f>IF(Tbl.Kosten[[#This Row],[Pnr.]]=BG$7,Tbl.Kosten[[#This Row],[Totaal kosten]],"")</f>
        <v/>
      </c>
      <c r="BH71" s="148" t="str">
        <f>IF(Tbl.Kosten[[#This Row],[Pnr.]]=BH$7,Tbl.Kosten[[#This Row],[Totaal kosten]],"")</f>
        <v/>
      </c>
      <c r="BI71" s="148" t="str">
        <f>IF(Tbl.Kosten[[#This Row],[Pnr.]]=BI$7,Tbl.Kosten[[#This Row],[Totaal kosten]],"")</f>
        <v/>
      </c>
      <c r="BJ71" s="148" t="str">
        <f>IF(Tbl.Kosten[[#This Row],[Pnr.]]=BJ$7,Tbl.Kosten[[#This Row],[Totaal kosten]],"")</f>
        <v/>
      </c>
      <c r="BK71" s="148" t="str">
        <f>IF(Tbl.Kosten[[#This Row],[Pnr.]]=BK$7,Tbl.Kosten[[#This Row],[Totaal kosten]],"")</f>
        <v/>
      </c>
      <c r="BL71" s="148" t="str">
        <f>IF(Tbl.Kosten[[#This Row],[Pnr.]]=BL$7,Tbl.Kosten[[#This Row],[Totaal kosten]],"")</f>
        <v/>
      </c>
      <c r="BM71" s="148" t="str">
        <f>IF(Tbl.Kosten[[#This Row],[Pnr.]]=BM$7,Tbl.Kosten[[#This Row],[Totaal kosten]],"")</f>
        <v/>
      </c>
      <c r="BN71" s="148" t="str">
        <f>IF(Tbl.Kosten[[#This Row],[Pnr.]]=BN$7,Tbl.Kosten[[#This Row],[Totaal kosten]],"")</f>
        <v/>
      </c>
      <c r="BO71" s="148" t="str">
        <f>IF(Tbl.Kosten[[#This Row],[Pnr.]]=BO$7,Tbl.Kosten[[#This Row],[Totaal kosten]],"")</f>
        <v/>
      </c>
      <c r="BP71" s="148" t="str">
        <f>IF(Tbl.Kosten[[#This Row],[Pnr.]]=BP$7,Tbl.Kosten[[#This Row],[Totaal kosten]],"")</f>
        <v/>
      </c>
      <c r="BQ71" s="148" t="str">
        <f>IF(Tbl.Kosten[[#This Row],[Pnr.]]=BQ$7,Tbl.Kosten[[#This Row],[Totaal kosten]],"")</f>
        <v/>
      </c>
      <c r="BR71" s="148" t="str">
        <f>IF(Tbl.Kosten[[#This Row],[Pnr.]]=BR$7,Tbl.Kosten[[#This Row],[Totaal kosten]],"")</f>
        <v/>
      </c>
      <c r="BS71" s="148" t="str">
        <f>IF(Tbl.Kosten[[#This Row],[Pnr.]]=BS$7,Tbl.Kosten[[#This Row],[Totaal kosten]],"")</f>
        <v/>
      </c>
      <c r="BT71" s="148" t="str">
        <f>IF(Tbl.Kosten[[#This Row],[Pnr.]]=BT$7,Tbl.Kosten[[#This Row],[Totaal kosten]],"")</f>
        <v/>
      </c>
      <c r="BU71" s="148" t="str">
        <f>IF(Tbl.Kosten[[#This Row],[Pnr.]]=BU$7,Tbl.Kosten[[#This Row],[Totaal kosten]],"")</f>
        <v/>
      </c>
      <c r="BV71" s="148" t="str">
        <f>IF(Tbl.Kosten[[#This Row],[Pnr.]]=BV$7,Tbl.Kosten[[#This Row],[Totaal kosten]],"")</f>
        <v/>
      </c>
      <c r="BW71" s="148" t="str">
        <f>IF(Tbl.Kosten[[#This Row],[Pnr.]]=BW$7,Tbl.Kosten[[#This Row],[Totaal kosten]],"")</f>
        <v/>
      </c>
      <c r="BX71" s="148" t="str">
        <f>IFERROR(_xlfn.XLOOKUP(Tbl.Kosten[[#This Row],[Werkpakketcode]],Tbl.Werkpakketten[Werkpakketcode],Tbl.Werkpakketten[WPnr.],"",0,1),"")</f>
        <v/>
      </c>
      <c r="BY71" s="148" t="str">
        <f>IF(Tbl.Kosten[[#This Row],[WPnr.]]=BY$7,Tbl.Kosten[[#This Row],[Totaal kosten]],"")</f>
        <v/>
      </c>
      <c r="BZ71" s="148" t="str">
        <f>IF(Tbl.Kosten[[#This Row],[WPnr.]]=BZ$7,Tbl.Kosten[[#This Row],[Totaal kosten]],"")</f>
        <v/>
      </c>
      <c r="CA71" s="148" t="str">
        <f>IF(Tbl.Kosten[[#This Row],[WPnr.]]=CA$7,Tbl.Kosten[[#This Row],[Totaal kosten]],"")</f>
        <v/>
      </c>
      <c r="CB71" s="148" t="str">
        <f>IF(Tbl.Kosten[[#This Row],[WPnr.]]=CB$7,Tbl.Kosten[[#This Row],[Totaal kosten]],"")</f>
        <v/>
      </c>
      <c r="CC71" s="148" t="str">
        <f>IF(Tbl.Kosten[[#This Row],[WPnr.]]=CC$7,Tbl.Kosten[[#This Row],[Totaal kosten]],"")</f>
        <v/>
      </c>
      <c r="CD71" s="148" t="str">
        <f>IF(Tbl.Kosten[[#This Row],[WPnr.]]=CD$7,Tbl.Kosten[[#This Row],[Totaal kosten]],"")</f>
        <v/>
      </c>
      <c r="CE71" s="148" t="str">
        <f>IF(Tbl.Kosten[[#This Row],[WPnr.]]=CE$7,Tbl.Kosten[[#This Row],[Totaal kosten]],"")</f>
        <v/>
      </c>
      <c r="CF71" s="148" t="str">
        <f>IF(Tbl.Kosten[[#This Row],[WPnr.]]=CF$7,Tbl.Kosten[[#This Row],[Totaal kosten]],"")</f>
        <v/>
      </c>
      <c r="CG71" s="148" t="str">
        <f>IF(Tbl.Kosten[[#This Row],[WPnr.]]=CG$7,Tbl.Kosten[[#This Row],[Totaal kosten]],"")</f>
        <v/>
      </c>
      <c r="CH71" s="148" t="str">
        <f>IF(Tbl.Kosten[[#This Row],[WPnr.]]=CH$7,Tbl.Kosten[[#This Row],[Totaal kosten]],"")</f>
        <v/>
      </c>
      <c r="CI71" s="148" t="str">
        <f>IF(Tbl.Kosten[[#This Row],[WPnr.]]=CI$7,Tbl.Kosten[[#This Row],[Totaal kosten]],"")</f>
        <v/>
      </c>
      <c r="CJ71" s="148" t="str">
        <f>IF(Tbl.Kosten[[#This Row],[WPnr.]]=CJ$7,Tbl.Kosten[[#This Row],[Totaal kosten]],"")</f>
        <v/>
      </c>
      <c r="CK71" s="148" t="str">
        <f>IF(Tbl.Kosten[[#This Row],[WPnr.]]=CK$7,Tbl.Kosten[[#This Row],[Totaal kosten]],"")</f>
        <v/>
      </c>
      <c r="CL71" s="148" t="str">
        <f>IF(Tbl.Kosten[[#This Row],[WPnr.]]=CL$7,Tbl.Kosten[[#This Row],[Totaal kosten]],"")</f>
        <v/>
      </c>
      <c r="CM71" s="148" t="str">
        <f>IF(Tbl.Kosten[[#This Row],[WPnr.]]=CM$7,Tbl.Kosten[[#This Row],[Totaal kosten]],"")</f>
        <v/>
      </c>
      <c r="CN71" s="148" t="str">
        <f>IF(Tbl.Kosten[[#This Row],[WPnr.]]=CN$7,Tbl.Kosten[[#This Row],[Totaal kosten]],"")</f>
        <v/>
      </c>
      <c r="CO71" s="148" t="str">
        <f>IF(Tbl.Kosten[[#This Row],[WPnr.]]=CO$7,Tbl.Kosten[[#This Row],[Totaal kosten]],"")</f>
        <v/>
      </c>
      <c r="CP71" s="148" t="str">
        <f>IF(Tbl.Kosten[[#This Row],[WPnr.]]=CP$7,Tbl.Kosten[[#This Row],[Totaal kosten]],"")</f>
        <v/>
      </c>
      <c r="CQ71" s="148" t="str">
        <f>IF(Tbl.Kosten[[#This Row],[WPnr.]]=CQ$7,Tbl.Kosten[[#This Row],[Totaal kosten]],"")</f>
        <v/>
      </c>
      <c r="CR71" s="148" t="str">
        <f>IF(Tbl.Kosten[[#This Row],[WPnr.]]=CR$7,Tbl.Kosten[[#This Row],[Totaal kosten]],"")</f>
        <v/>
      </c>
      <c r="CS71" s="148" t="str">
        <f>IF(Tbl.Kosten[[#This Row],[WPnr.]]=CS$7,Tbl.Kosten[[#This Row],[Totaal kosten]],"")</f>
        <v/>
      </c>
      <c r="CT71" s="148" t="str">
        <f>IF(Tbl.Kosten[[#This Row],[WPnr.]]=CT$7,Tbl.Kosten[[#This Row],[Totaal kosten]],"")</f>
        <v/>
      </c>
      <c r="CU71" s="148" t="str">
        <f>IF(Tbl.Kosten[[#This Row],[WPnr.]]=CU$7,Tbl.Kosten[[#This Row],[Totaal kosten]],"")</f>
        <v/>
      </c>
      <c r="CV71" s="148" t="str">
        <f>IF(Tbl.Kosten[[#This Row],[WPnr.]]=CV$7,Tbl.Kosten[[#This Row],[Totaal kosten]],"")</f>
        <v/>
      </c>
      <c r="CW71" s="148" t="str">
        <f>IF(Tbl.Kosten[[#This Row],[WPnr.]]=CW$7,Tbl.Kosten[[#This Row],[Totaal kosten]],"")</f>
        <v/>
      </c>
      <c r="CX71" s="148" t="str">
        <f>IF(Tbl.Kosten[[#This Row],[WPnr.]]=CX$7,Tbl.Kosten[[#This Row],[Totaal kosten]],"")</f>
        <v/>
      </c>
      <c r="CY71" s="148" t="str">
        <f>IF(Tbl.Kosten[[#This Row],[WPnr.]]=CY$7,Tbl.Kosten[[#This Row],[Totaal kosten]],"")</f>
        <v/>
      </c>
      <c r="CZ71" s="148" t="str">
        <f>IF(Tbl.Kosten[[#This Row],[WPnr.]]=CZ$7,Tbl.Kosten[[#This Row],[Totaal kosten]],"")</f>
        <v/>
      </c>
      <c r="DA71" s="148" t="str">
        <f>IF(Tbl.Kosten[[#This Row],[WPnr.]]=DA$7,Tbl.Kosten[[#This Row],[Totaal kosten]],"")</f>
        <v/>
      </c>
      <c r="DB71" s="148" t="str">
        <f>IF(Tbl.Kosten[[#This Row],[WPnr.]]=DB$7,Tbl.Kosten[[#This Row],[Totaal kosten]],"")</f>
        <v/>
      </c>
      <c r="DC71" s="148" t="str">
        <f>IF(Tbl.Kosten[[#This Row],[WPnr.]]=DC$7,Tbl.Kosten[[#This Row],[Totaal kosten]],"")</f>
        <v/>
      </c>
      <c r="DD71" s="148" t="str">
        <f>IF(Tbl.Kosten[[#This Row],[WPnr.]]=DD$7,Tbl.Kosten[[#This Row],[Totaal kosten]],"")</f>
        <v/>
      </c>
      <c r="DE71" s="148" t="str">
        <f>IF(Tbl.Kosten[[#This Row],[WPnr.]]=DE$7,Tbl.Kosten[[#This Row],[Totaal kosten]],"")</f>
        <v/>
      </c>
      <c r="DF71" s="148" t="str">
        <f>IF(Tbl.Kosten[[#This Row],[WPnr.]]=DF$7,Tbl.Kosten[[#This Row],[Totaal kosten]],"")</f>
        <v/>
      </c>
      <c r="DG71" s="148" t="str">
        <f>IF(Tbl.Kosten[[#This Row],[WPnr.]]=DG$7,Tbl.Kosten[[#This Row],[Totaal kosten]],"")</f>
        <v/>
      </c>
      <c r="DH71" s="148" t="str">
        <f>IF(Tbl.Kosten[[#This Row],[WPnr.]]=DH$7,Tbl.Kosten[[#This Row],[Totaal kosten]],"")</f>
        <v/>
      </c>
      <c r="DI71" s="148" t="str">
        <f>IF(Tbl.Kosten[[#This Row],[WPnr.]]=DI$7,Tbl.Kosten[[#This Row],[Totaal kosten]],"")</f>
        <v/>
      </c>
      <c r="DJ71" s="148" t="str">
        <f>IF(Tbl.Kosten[[#This Row],[WPnr.]]=DJ$7,Tbl.Kosten[[#This Row],[Totaal kosten]],"")</f>
        <v/>
      </c>
      <c r="DK71" s="148" t="str">
        <f>IF(Tbl.Kosten[[#This Row],[WPnr.]]=DK$7,Tbl.Kosten[[#This Row],[Totaal kosten]],"")</f>
        <v/>
      </c>
      <c r="DL71" s="148" t="str">
        <f>IF(Tbl.Kosten[[#This Row],[WPnr.]]=DL$7,Tbl.Kosten[[#This Row],[Totaal kosten]],"")</f>
        <v/>
      </c>
      <c r="DM71" s="148" t="str">
        <f>IF(Tbl.Kosten[[#This Row],[WPnr.]]=DM$7,Tbl.Kosten[[#This Row],[Totaal kosten]],"")</f>
        <v/>
      </c>
      <c r="DN71" s="148" t="str">
        <f>IF(Tbl.Kosten[[#This Row],[WPnr.]]=DN$7,Tbl.Kosten[[#This Row],[Totaal kosten]],"")</f>
        <v/>
      </c>
      <c r="DO71" s="148" t="str">
        <f>IF(Tbl.Kosten[[#This Row],[WPnr.]]=DO$7,Tbl.Kosten[[#This Row],[Totaal kosten]],"")</f>
        <v/>
      </c>
      <c r="DP71" s="148" t="str">
        <f>IF(Tbl.Kosten[[#This Row],[WPnr.]]=DP$7,Tbl.Kosten[[#This Row],[Totaal kosten]],"")</f>
        <v/>
      </c>
      <c r="DQ71" s="148" t="str">
        <f>IF(Tbl.Kosten[[#This Row],[WPnr.]]=DQ$7,Tbl.Kosten[[#This Row],[Totaal kosten]],"")</f>
        <v/>
      </c>
      <c r="DR71" s="148" t="str">
        <f>IF(Tbl.Kosten[[#This Row],[WPnr.]]=DR$7,Tbl.Kosten[[#This Row],[Totaal kosten]],"")</f>
        <v/>
      </c>
      <c r="DS71" s="148" t="str">
        <f>IF(Tbl.Kosten[[#This Row],[WPnr.]]=DS$7,Tbl.Kosten[[#This Row],[Totaal kosten]],"")</f>
        <v/>
      </c>
      <c r="DT71" s="148" t="str">
        <f>IF(Tbl.Kosten[[#This Row],[WPnr.]]=DT$7,Tbl.Kosten[[#This Row],[Totaal kosten]],"")</f>
        <v/>
      </c>
      <c r="DU71" s="148" t="str">
        <f>IF(Tbl.Kosten[[#This Row],[WPnr.]]=DU$7,Tbl.Kosten[[#This Row],[Totaal kosten]],"")</f>
        <v/>
      </c>
      <c r="DV71" s="148" t="str">
        <f>IF(Tbl.Kosten[[#This Row],[WPnr.]]=DV$7,Tbl.Kosten[[#This Row],[Totaal kosten]],"")</f>
        <v/>
      </c>
      <c r="DW71" s="150" t="str">
        <f>IFERROR(_xlfn.XLOOKUP(Tbl.Kosten[[#This Row],[Kostensoort]],Tbl.Kostensoorten[Kostensoorten],Tbl.Kostensoorten[KSnr.],"",0,1),"")</f>
        <v/>
      </c>
      <c r="DX71" s="150" t="str">
        <f>IF(Tbl.Kosten[[#This Row],[KSnr.]]=DX$7,Tbl.Kosten[[#This Row],[Totaal kosten]],"")</f>
        <v/>
      </c>
      <c r="DY71" s="150" t="str">
        <f>IF(Tbl.Kosten[[#This Row],[KSnr.]]=DY$7,Tbl.Kosten[[#This Row],[Totaal kosten]],"")</f>
        <v/>
      </c>
      <c r="DZ71" s="150" t="str">
        <f>IF(Tbl.Kosten[[#This Row],[KSnr.]]=DZ$7,Tbl.Kosten[[#This Row],[Totaal kosten]],"")</f>
        <v/>
      </c>
      <c r="EA71" s="150" t="str">
        <f>IF(Tbl.Kosten[[#This Row],[KSnr.]]=EA$7,Tbl.Kosten[[#This Row],[Totaal kosten]],"")</f>
        <v/>
      </c>
      <c r="EB71" s="150" t="str">
        <f>IF(Tbl.Kosten[[#This Row],[KSnr.]]=EB$7,Tbl.Kosten[[#This Row],[Totaal kosten]],"")</f>
        <v/>
      </c>
      <c r="EC71" s="150" t="str">
        <f>IF(Tbl.Kosten[[#This Row],[KSnr.]]=EC$7,Tbl.Kosten[[#This Row],[Totaal kosten]],"")</f>
        <v/>
      </c>
      <c r="ED71" s="150" t="str">
        <f>IF(Tbl.Kosten[[#This Row],[KSnr.]]=ED$7,Tbl.Kosten[[#This Row],[Totaal kosten]],"")</f>
        <v/>
      </c>
      <c r="EE71" s="150" t="str">
        <f>IF(Tbl.Kosten[[#This Row],[KSnr.]]=EE$7,Tbl.Kosten[[#This Row],[Totaal kosten]],"")</f>
        <v/>
      </c>
      <c r="EF71" s="150" t="str">
        <f>IF(Tbl.Kosten[[#This Row],[KSnr.]]=EF$7,Tbl.Kosten[[#This Row],[Totaal kosten]],"")</f>
        <v/>
      </c>
      <c r="EG71" s="150" t="str">
        <f>IF(Tbl.Kosten[[#This Row],[KSnr.]]=EG$7,Tbl.Kosten[[#This Row],[Totaal kosten]],"")</f>
        <v/>
      </c>
      <c r="EH71" s="150" t="str">
        <f>IF(Tbl.Kosten[[#This Row],[KSnr.]]=EH$7,Tbl.Kosten[[#This Row],[Totaal kosten]],"")</f>
        <v/>
      </c>
      <c r="EI71" s="150" t="str">
        <f>IF(Tbl.Kosten[[#This Row],[KSnr.]]=EI$7,Tbl.Kosten[[#This Row],[Totaal kosten]],"")</f>
        <v/>
      </c>
      <c r="EJ71" s="150" t="str">
        <f>IF(Tbl.Kosten[[#This Row],[KSnr.]]=EJ$7,Tbl.Kosten[[#This Row],[Totaal kosten]],"")</f>
        <v/>
      </c>
      <c r="EK71" s="150" t="str">
        <f>IF(Tbl.Kosten[[#This Row],[KSnr.]]=EK$7,Tbl.Kosten[[#This Row],[Totaal kosten]],"")</f>
        <v/>
      </c>
      <c r="EL71" s="150" t="str">
        <f>IF(Tbl.Kosten[[#This Row],[KSnr.]]=EL$7,Tbl.Kosten[[#This Row],[Totaal kosten]],"")</f>
        <v/>
      </c>
      <c r="EM71" s="150" t="str">
        <f>IF(Tbl.Kosten[[#This Row],[KSnr.]]=EM$7,Tbl.Kosten[[#This Row],[Totaal kosten]],"")</f>
        <v/>
      </c>
      <c r="EN71" s="150" t="str">
        <f>IF(Tbl.Kosten[[#This Row],[KSnr.]]=EN$7,Tbl.Kosten[[#This Row],[Totaal kosten]],"")</f>
        <v/>
      </c>
      <c r="EO71" s="150" t="str">
        <f>IF(Tbl.Kosten[[#This Row],[KSnr.]]=EO$7,Tbl.Kosten[[#This Row],[Totaal kosten]],"")</f>
        <v/>
      </c>
      <c r="EP71" s="150" t="str">
        <f>IF(Tbl.Kosten[[#This Row],[KSnr.]]=EP$7,Tbl.Kosten[[#This Row],[Totaal kosten]],"")</f>
        <v/>
      </c>
      <c r="EQ71" s="150" t="str">
        <f>IF(Tbl.Kosten[[#This Row],[KSnr.]]=EQ$7,Tbl.Kosten[[#This Row],[Totaal kosten]],"")</f>
        <v/>
      </c>
      <c r="ER71" s="144" t="str">
        <f>IFERROR(_xlfn.XLOOKUP(Tbl.Kosten[[#This Row],[Subsidieactiviteit]],Tbl.Subsidiehoogte[Subsidieactiviteit],Tbl.Subsidiehoogte[SAnr.],"",0,1),"")</f>
        <v/>
      </c>
      <c r="ES71" s="150" t="str">
        <f>IF(Tbl.Kosten[[#This Row],[Sanr.]]=ES$7,Tbl.Kosten[[#This Row],[Totaal kosten]],"")</f>
        <v/>
      </c>
      <c r="ET71" s="150" t="str">
        <f>IF(Tbl.Kosten[[#This Row],[Sanr.]]=ET$7,Tbl.Kosten[[#This Row],[Totaal kosten]],"")</f>
        <v/>
      </c>
      <c r="EU71" s="150" t="str">
        <f>IF(Tbl.Kosten[[#This Row],[Sanr.]]=EU$7,Tbl.Kosten[[#This Row],[Totaal kosten]],"")</f>
        <v/>
      </c>
      <c r="EV71" s="150" t="str">
        <f>IF(Tbl.Kosten[[#This Row],[Sanr.]]=EV$7,Tbl.Kosten[[#This Row],[Totaal kosten]],"")</f>
        <v/>
      </c>
      <c r="EW71" s="150" t="str">
        <f>IF(Tbl.Kosten[[#This Row],[Sanr.]]=EW$7,Tbl.Kosten[[#This Row],[Totaal kosten]],"")</f>
        <v/>
      </c>
      <c r="EX71" s="150" t="str">
        <f>IF(Tbl.Kosten[[#This Row],[Sanr.]]=EX$7,Tbl.Kosten[[#This Row],[Totaal kosten]],"")</f>
        <v/>
      </c>
      <c r="EY71" s="150" t="str">
        <f>IF(Tbl.Kosten[[#This Row],[Sanr.]]=EY$7,Tbl.Kosten[[#This Row],[Totaal kosten]],"")</f>
        <v/>
      </c>
      <c r="EZ71" s="150" t="str">
        <f>IF(Tbl.Kosten[[#This Row],[Sanr.]]=EZ$7,Tbl.Kosten[[#This Row],[Totaal kosten]],"")</f>
        <v/>
      </c>
      <c r="FA71" s="150" t="str">
        <f>IF(Tbl.Kosten[[#This Row],[Sanr.]]=FA$7,Tbl.Kosten[[#This Row],[Totaal kosten]],"")</f>
        <v/>
      </c>
      <c r="FB71" s="150" t="str">
        <f>IF(Tbl.Kosten[[#This Row],[Sanr.]]=FB$7,Tbl.Kosten[[#This Row],[Totaal kosten]],"")</f>
        <v/>
      </c>
      <c r="FC71" s="150" t="str">
        <f>IF(Tbl.Kosten[[#This Row],[Sanr.]]=FC$7,Tbl.Kosten[[#This Row],[Totaal kosten]],"")</f>
        <v/>
      </c>
      <c r="FD71" s="150" t="str">
        <f>IF(Tbl.Kosten[[#This Row],[Sanr.]]=FD$7,Tbl.Kosten[[#This Row],[Totaal kosten]],"")</f>
        <v/>
      </c>
      <c r="FE71" s="150" t="str">
        <f>IF(Tbl.Kosten[[#This Row],[Sanr.]]=FE$7,Tbl.Kosten[[#This Row],[Totaal kosten]],"")</f>
        <v/>
      </c>
      <c r="FF71" s="150" t="str">
        <f>IF(Tbl.Kosten[[#This Row],[Sanr.]]=FF$7,Tbl.Kosten[[#This Row],[Totaal kosten]],"")</f>
        <v/>
      </c>
      <c r="FG71" s="150" t="str">
        <f>IF(Tbl.Kosten[[#This Row],[Sanr.]]=FG$7,Tbl.Kosten[[#This Row],[Totaal kosten]],"")</f>
        <v/>
      </c>
      <c r="FH71" s="150" t="str">
        <f>IF(Tbl.Kosten[[#This Row],[Sanr.]]=FH$7,Tbl.Kosten[[#This Row],[Totaal kosten]],"")</f>
        <v/>
      </c>
      <c r="FI71" s="150" t="str">
        <f>IF(Tbl.Kosten[[#This Row],[Sanr.]]=FI$7,Tbl.Kosten[[#This Row],[Totaal kosten]],"")</f>
        <v/>
      </c>
      <c r="FJ71" s="150" t="str">
        <f>IF(Tbl.Kosten[[#This Row],[Sanr.]]=FJ$7,Tbl.Kosten[[#This Row],[Totaal kosten]],"")</f>
        <v/>
      </c>
      <c r="FK71" s="150" t="str">
        <f>IF(Tbl.Kosten[[#This Row],[Sanr.]]=FK$7,Tbl.Kosten[[#This Row],[Totaal kosten]],"")</f>
        <v/>
      </c>
      <c r="FL71" s="150" t="str">
        <f>IF(Tbl.Kosten[[#This Row],[Sanr.]]=FL$7,Tbl.Kosten[[#This Row],[Totaal kosten]],"")</f>
        <v/>
      </c>
      <c r="FM71" s="150" t="str">
        <f>IF(Tbl.Kosten[[#This Row],[Sanr.]]=FM$7,Tbl.Kosten[[#This Row],[Totaal kosten]],"")</f>
        <v/>
      </c>
      <c r="FN71" s="150" t="str">
        <f>IF(Tbl.Kosten[[#This Row],[Sanr.]]=FN$7,Tbl.Kosten[[#This Row],[Totaal kosten]],"")</f>
        <v/>
      </c>
      <c r="FO71" s="150" t="str">
        <f>IF(Tbl.Kosten[[#This Row],[Sanr.]]=FO$7,Tbl.Kosten[[#This Row],[Totaal kosten]],"")</f>
        <v/>
      </c>
      <c r="FP71" s="150" t="str">
        <f>IF(Tbl.Kosten[[#This Row],[Sanr.]]=FP$7,Tbl.Kosten[[#This Row],[Totaal kosten]],"")</f>
        <v/>
      </c>
      <c r="FQ71" s="150" t="str">
        <f>IF(Tbl.Kosten[[#This Row],[Sanr.]]=FQ$7,Tbl.Kosten[[#This Row],[Totaal kosten]],"")</f>
        <v/>
      </c>
      <c r="FR71" s="150" t="str">
        <f>IF(Tbl.Kosten[[#This Row],[Sanr.]]=FR$7,Tbl.Kosten[[#This Row],[Totaal kosten]],"")</f>
        <v/>
      </c>
      <c r="FS71" s="150" t="str">
        <f>IF(Tbl.Kosten[[#This Row],[Sanr.]]=FS$7,Tbl.Kosten[[#This Row],[Totaal kosten]],"")</f>
        <v/>
      </c>
      <c r="FT71" s="150" t="str">
        <f>IF(Tbl.Kosten[[#This Row],[Sanr.]]=FT$7,Tbl.Kosten[[#This Row],[Totaal kosten]],"")</f>
        <v/>
      </c>
      <c r="FU71" s="150" t="str">
        <f>IF(Tbl.Kosten[[#This Row],[Sanr.]]=FU$7,Tbl.Kosten[[#This Row],[Totaal kosten]],"")</f>
        <v/>
      </c>
      <c r="FV71" s="150" t="str">
        <f>IF(Tbl.Kosten[[#This Row],[Sanr.]]=FV$7,Tbl.Kosten[[#This Row],[Totaal kosten]],"")</f>
        <v/>
      </c>
      <c r="FW71" s="150" t="str">
        <f>IFERROR(_xlfn.XLOOKUP(Tbl.Kosten[[#This Row],[Activiteitencode]],Tbl.Activiteiten[Activiteitcode],Tbl.Activiteiten[Anr.],"",0,1),"")</f>
        <v/>
      </c>
      <c r="FX71" s="169" t="str">
        <f>_xlfn.CONCAT(Tbl.Kosten[[#This Row],[Pnr.]],Tbl.Kosten[[#This Row],[Sanr.]])</f>
        <v>P1</v>
      </c>
      <c r="FY71" s="150">
        <f>Tbl.Kosten[[#This Row],[Totaal kosten]]-Tbl.Kosten[[#This Row],[Subsidie]]</f>
        <v>0</v>
      </c>
      <c r="FZ71" s="150">
        <f>IF(Tbl.Kosten[[#This Row],[Pnr.]]=FZ$7,Tbl.Kosten[[#This Row],[Te financieren]],"")</f>
        <v>0</v>
      </c>
      <c r="GA71" s="150" t="str">
        <f>IF(Tbl.Kosten[[#This Row],[Pnr.]]=GA$7,Tbl.Kosten[[#This Row],[Te financieren]],"")</f>
        <v/>
      </c>
      <c r="GB71" s="150" t="str">
        <f>IF(Tbl.Kosten[[#This Row],[Pnr.]]=GB$7,Tbl.Kosten[[#This Row],[Te financieren]],"")</f>
        <v/>
      </c>
      <c r="GC71" s="150" t="str">
        <f>IF(Tbl.Kosten[[#This Row],[Pnr.]]=GC$7,Tbl.Kosten[[#This Row],[Te financieren]],"")</f>
        <v/>
      </c>
      <c r="GD71" s="150" t="str">
        <f>IF(Tbl.Kosten[[#This Row],[Pnr.]]=GD$7,Tbl.Kosten[[#This Row],[Te financieren]],"")</f>
        <v/>
      </c>
      <c r="GE71" s="150" t="str">
        <f>IF(Tbl.Kosten[[#This Row],[Pnr.]]=GE$7,Tbl.Kosten[[#This Row],[Te financieren]],"")</f>
        <v/>
      </c>
      <c r="GF71" s="150" t="str">
        <f>IF(Tbl.Kosten[[#This Row],[Pnr.]]=GF$7,Tbl.Kosten[[#This Row],[Te financieren]],"")</f>
        <v/>
      </c>
      <c r="GG71" s="150" t="str">
        <f>IF(Tbl.Kosten[[#This Row],[Pnr.]]=GG$7,Tbl.Kosten[[#This Row],[Te financieren]],"")</f>
        <v/>
      </c>
      <c r="GH71" s="150" t="str">
        <f>IF(Tbl.Kosten[[#This Row],[Pnr.]]=GH$7,Tbl.Kosten[[#This Row],[Te financieren]],"")</f>
        <v/>
      </c>
      <c r="GI71" s="150" t="str">
        <f>IF(Tbl.Kosten[[#This Row],[Pnr.]]=GI$7,Tbl.Kosten[[#This Row],[Te financieren]],"")</f>
        <v/>
      </c>
      <c r="GJ71" s="150" t="str">
        <f>IF(Tbl.Kosten[[#This Row],[Pnr.]]=GJ$7,Tbl.Kosten[[#This Row],[Te financieren]],"")</f>
        <v/>
      </c>
      <c r="GK71" s="150" t="str">
        <f>IF(Tbl.Kosten[[#This Row],[Pnr.]]=GK$7,Tbl.Kosten[[#This Row],[Te financieren]],"")</f>
        <v/>
      </c>
      <c r="GL71" s="150" t="str">
        <f>IF(Tbl.Kosten[[#This Row],[Pnr.]]=GL$7,Tbl.Kosten[[#This Row],[Te financieren]],"")</f>
        <v/>
      </c>
      <c r="GM71" s="150" t="str">
        <f>IF(Tbl.Kosten[[#This Row],[Pnr.]]=GM$7,Tbl.Kosten[[#This Row],[Te financieren]],"")</f>
        <v/>
      </c>
      <c r="GN71" s="150" t="str">
        <f>IF(Tbl.Kosten[[#This Row],[Pnr.]]=GN$7,Tbl.Kosten[[#This Row],[Te financieren]],"")</f>
        <v/>
      </c>
      <c r="GO71" s="150" t="str">
        <f>IF(Tbl.Kosten[[#This Row],[Pnr.]]=GO$7,Tbl.Kosten[[#This Row],[Te financieren]],"")</f>
        <v/>
      </c>
      <c r="GP71" s="150" t="str">
        <f>IF(Tbl.Kosten[[#This Row],[Pnr.]]=GP$7,Tbl.Kosten[[#This Row],[Te financieren]],"")</f>
        <v/>
      </c>
      <c r="GQ71" s="150" t="str">
        <f>IF(Tbl.Kosten[[#This Row],[Pnr.]]=GQ$7,Tbl.Kosten[[#This Row],[Te financieren]],"")</f>
        <v/>
      </c>
      <c r="GR71" s="150" t="str">
        <f>IF(Tbl.Kosten[[#This Row],[Pnr.]]=GR$7,Tbl.Kosten[[#This Row],[Te financieren]],"")</f>
        <v/>
      </c>
      <c r="GS71" s="150" t="str">
        <f>IF(Tbl.Kosten[[#This Row],[Pnr.]]=GS$7,Tbl.Kosten[[#This Row],[Te financieren]],"")</f>
        <v/>
      </c>
      <c r="GT71" s="150" t="str">
        <f>IF(Tbl.Kosten[[#This Row],[Pnr.]]=GT$7,Tbl.Kosten[[#This Row],[Te financieren]],"")</f>
        <v/>
      </c>
      <c r="GU71" s="150" t="str">
        <f>IF(Tbl.Kosten[[#This Row],[Pnr.]]=GU$7,Tbl.Kosten[[#This Row],[Te financieren]],"")</f>
        <v/>
      </c>
      <c r="GV71" s="150" t="str">
        <f>IF(Tbl.Kosten[[#This Row],[Pnr.]]=GV$7,Tbl.Kosten[[#This Row],[Te financieren]],"")</f>
        <v/>
      </c>
      <c r="GW71" s="150" t="str">
        <f>IF(Tbl.Kosten[[#This Row],[Pnr.]]=GW$7,Tbl.Kosten[[#This Row],[Te financieren]],"")</f>
        <v/>
      </c>
      <c r="GX71" s="150" t="str">
        <f>IF(Tbl.Kosten[[#This Row],[Pnr.]]=GX$7,Tbl.Kosten[[#This Row],[Te financieren]],"")</f>
        <v/>
      </c>
      <c r="GY71" s="150" t="str">
        <f>IF(Tbl.Kosten[[#This Row],[Pnr.]]=GY$7,Tbl.Kosten[[#This Row],[Te financieren]],"")</f>
        <v/>
      </c>
      <c r="GZ71" s="150" t="str">
        <f>IF(Tbl.Kosten[[#This Row],[Pnr.]]=GZ$7,Tbl.Kosten[[#This Row],[Te financieren]],"")</f>
        <v/>
      </c>
      <c r="HA71" s="150" t="str">
        <f>IF(Tbl.Kosten[[#This Row],[Pnr.]]=HA$7,Tbl.Kosten[[#This Row],[Te financieren]],"")</f>
        <v/>
      </c>
      <c r="HB71" s="150" t="str">
        <f>IF(Tbl.Kosten[[#This Row],[Pnr.]]=HB$7,Tbl.Kosten[[#This Row],[Te financieren]],"")</f>
        <v/>
      </c>
      <c r="HC71" s="150" t="str">
        <f>IF(Tbl.Kosten[[#This Row],[Pnr.]]=HC$7,Tbl.Kosten[[#This Row],[Te financieren]],"")</f>
        <v/>
      </c>
      <c r="HD71" s="150" t="str">
        <f>IF(Tbl.Kosten[[#This Row],[Pnr.]]=HD$7,Tbl.Kosten[[#This Row],[Te financieren]],"")</f>
        <v/>
      </c>
      <c r="HE71" s="150" t="str">
        <f>IF(Tbl.Kosten[[#This Row],[Pnr.]]=HE$7,Tbl.Kosten[[#This Row],[Te financieren]],"")</f>
        <v/>
      </c>
      <c r="HF71" s="150" t="str">
        <f>IF(Tbl.Kosten[[#This Row],[Pnr.]]=HF$7,Tbl.Kosten[[#This Row],[Te financieren]],"")</f>
        <v/>
      </c>
      <c r="HG71" s="150" t="str">
        <f>IF(Tbl.Kosten[[#This Row],[Pnr.]]=HG$7,Tbl.Kosten[[#This Row],[Te financieren]],"")</f>
        <v/>
      </c>
      <c r="HH71" s="150" t="str">
        <f>IF(Tbl.Kosten[[#This Row],[Pnr.]]=HH$7,Tbl.Kosten[[#This Row],[Te financieren]],"")</f>
        <v/>
      </c>
      <c r="HI71" s="150" t="str">
        <f>IF(Tbl.Kosten[[#This Row],[Pnr.]]=HI$7,Tbl.Kosten[[#This Row],[Te financieren]],"")</f>
        <v/>
      </c>
      <c r="HJ71" s="150" t="str">
        <f>IF(Tbl.Kosten[[#This Row],[Pnr.]]=HJ$7,Tbl.Kosten[[#This Row],[Te financieren]],"")</f>
        <v/>
      </c>
      <c r="HK71" s="150" t="str">
        <f>IF(Tbl.Kosten[[#This Row],[Pnr.]]=HK$7,Tbl.Kosten[[#This Row],[Te financieren]],"")</f>
        <v/>
      </c>
      <c r="HL71" s="150" t="str">
        <f>IF(Tbl.Kosten[[#This Row],[Pnr.]]=HL$7,Tbl.Kosten[[#This Row],[Te financieren]],"")</f>
        <v/>
      </c>
      <c r="HM71" s="150" t="str">
        <f>IF(Tbl.Kosten[[#This Row],[Pnr.]]=HM$7,Tbl.Kosten[[#This Row],[Te financieren]],"")</f>
        <v/>
      </c>
      <c r="HN71" s="150" t="str">
        <f>IF(Tbl.Kosten[[#This Row],[Pnr.]]=HN$7,Tbl.Kosten[[#This Row],[Te financieren]],"")</f>
        <v/>
      </c>
      <c r="HO71" s="150" t="str">
        <f>IF(Tbl.Kosten[[#This Row],[Pnr.]]=HO$7,Tbl.Kosten[[#This Row],[Te financieren]],"")</f>
        <v/>
      </c>
      <c r="HP71" s="150" t="str">
        <f>IF(Tbl.Kosten[[#This Row],[Pnr.]]=HP$7,Tbl.Kosten[[#This Row],[Te financieren]],"")</f>
        <v/>
      </c>
      <c r="HQ71" s="150" t="str">
        <f>IF(Tbl.Kosten[[#This Row],[Pnr.]]=HQ$7,Tbl.Kosten[[#This Row],[Te financieren]],"")</f>
        <v/>
      </c>
      <c r="HR71" s="150" t="str">
        <f>IF(Tbl.Kosten[[#This Row],[Pnr.]]=HR$7,Tbl.Kosten[[#This Row],[Te financieren]],"")</f>
        <v/>
      </c>
      <c r="HS71" s="150" t="str">
        <f>IF(Tbl.Kosten[[#This Row],[Pnr.]]=HS$7,Tbl.Kosten[[#This Row],[Te financieren]],"")</f>
        <v/>
      </c>
      <c r="HT71" s="150" t="str">
        <f>IF(Tbl.Kosten[[#This Row],[Pnr.]]=HT$7,Tbl.Kosten[[#This Row],[Te financieren]],"")</f>
        <v/>
      </c>
      <c r="HU71" s="150" t="str">
        <f>IF(Tbl.Kosten[[#This Row],[Pnr.]]=HU$7,Tbl.Kosten[[#This Row],[Te financieren]],"")</f>
        <v/>
      </c>
      <c r="HV71" s="150" t="str">
        <f>IF(Tbl.Kosten[[#This Row],[Pnr.]]=HV$7,Tbl.Kosten[[#This Row],[Te financieren]],"")</f>
        <v/>
      </c>
      <c r="HW71" s="150" t="str">
        <f>IF(Tbl.Kosten[[#This Row],[Pnr.]]=HW$7,Tbl.Kosten[[#This Row],[Te financieren]],"")</f>
        <v/>
      </c>
    </row>
    <row r="72" spans="2:231" x14ac:dyDescent="0.3">
      <c r="B72" s="134"/>
      <c r="C72" s="137"/>
      <c r="D72" s="136"/>
      <c r="E72" s="261"/>
      <c r="F72" s="135"/>
      <c r="G72" s="11" t="str">
        <f>IF(Tbl.Kosten[[#This Row],[Medewerker e/o 
functie]]&lt;&gt;"",_xlfn.XLOOKUP(Tbl.Kosten[[#This Row],[Medewerker e/o 
functie]],Tbl.Uurtarief[Medewerker en/of functie],Tbl.Uurtarief[Uurtarief],"",0,1),"")</f>
        <v/>
      </c>
      <c r="H72" s="121">
        <f>IFERROR(Tbl.Kosten[[#This Row],[Uren]]*Tbl.Kosten[[#This Row],[Uurtarief]],0)</f>
        <v>0</v>
      </c>
      <c r="I72" s="119" t="str">
        <f>IF(Tbl.Kosten[[#This Row],[Subtotaal uren]]&lt;&gt;0,_xlfn.XLOOKUP(Tbl.Kosten[[#This Row],[Medewerker e/o 
functie]],Tbl.Uurtarief[Medewerker en/of functie],Tbl.Uurtarief[Kostensoort arbeid],"",0,1),"")</f>
        <v/>
      </c>
      <c r="J72" s="137"/>
      <c r="K72" s="135"/>
      <c r="L72" s="139" t="str">
        <f>IF(Tbl.Kosten[[#This Row],[Activum]]&lt;&gt;"",_xlfn.XLOOKUP(Tbl.Kosten[[#This Row],[Activum]],Tbl.Afschrijvingskosten[Activum],Tbl.Afschrijvingskosten[Tarief per afschrijvings-eenheid],"",0,1),"")</f>
        <v/>
      </c>
      <c r="M72" s="122">
        <f>IFERROR(Tbl.Kosten[[#This Row],[Een-
heden]]*Tbl.Kosten[[#This Row],[Afschrijvings-
tarief]],0)</f>
        <v>0</v>
      </c>
      <c r="N72" s="122" t="str">
        <f>IF(Tbl.Kosten[[#This Row],[Subtotaal afschrijving]]&lt;&gt;0,Lijsten!$A$7,"")</f>
        <v/>
      </c>
      <c r="O72" s="140"/>
      <c r="P72" s="135"/>
      <c r="Q72" s="138"/>
      <c r="R72" s="122">
        <f>IFERROR(Tbl.Kosten[[#This Row],[Aantal]]*Tbl.Kosten[[#This Row],[Tarief]],0)</f>
        <v>0</v>
      </c>
      <c r="S72" s="8">
        <f>IFERROR(Tbl.Kosten[[#This Row],[Subtotaal overige kosten]]+Tbl.Kosten[[#This Row],[Subtotaal uren]]+Tbl.Kosten[[#This Row],[Subtotaal afschrijving]],0)</f>
        <v>0</v>
      </c>
      <c r="T72" s="8">
        <f>IFERROR(Tbl.Kosten[[#This Row],[Totaal kosten]]*Tbl.Kosten[[#This Row],[Subsidie%]],0)</f>
        <v>0</v>
      </c>
      <c r="U72" s="4" t="str" cm="1">
        <f t="array" ref="U72">IFERROR(_xlfn.IFS(Tbl.Kosten[[#This Row],[Subtotaal uren]]&lt;&gt;0,Tbl.Kosten[[#This Row],[Kostensoort arbeid]],Tbl.Kosten[[#This Row],[Subtotaal afschrijving]]&lt;&gt;0,Tbl.Kosten[[#This Row],[Kostensoort afschrijving]],Tbl.Kosten[[#This Row],[Subtotaal overige kosten]]&lt;&gt;0,Tbl.Kosten[[#This Row],[Kostensoort overig]]),"")</f>
        <v/>
      </c>
      <c r="V72" s="4" t="str">
        <f>IFERROR(_xlfn.XLOOKUP(Tbl.Kosten[[#This Row],[Activiteitencode]],Tbl.Activiteiten[Activiteitcode],Tbl.Activiteiten[Werkpakketcode],"",0,1),"")</f>
        <v/>
      </c>
      <c r="W72" s="4" t="str">
        <f>IFERROR(_xlfn.XLOOKUP(Tbl.Kosten[[#This Row],[Werkpakketcode]],Tbl.Werkpakketten[Werkpakketcode],Tbl.Werkpakketten[Subsidiabele activiteit],"",0,1),"")</f>
        <v/>
      </c>
      <c r="X72" s="12">
        <f>IFERROR(_xlfn.XLOOKUP(Tbl.Kosten[[#This Row],[Sanr.]],Tbl.Subsidiehoogte[SAnr.],Tbl.Subsidiehoogte[Sub. Percentage],0,0,1),0)</f>
        <v>0</v>
      </c>
      <c r="Y72" s="144" t="str">
        <f>IFERROR(_xlfn.XLOOKUP(Tbl.Kosten[[#This Row],[Partnercode]],Tbl.Projectpartners[Partnercode],Tbl.Projectpartners[PNr.],"",0,1),"")</f>
        <v>P1</v>
      </c>
      <c r="Z72" s="148">
        <f>IF(Tbl.Kosten[[#This Row],[Pnr.]]=Z$7,Tbl.Kosten[[#This Row],[Totaal kosten]],"")</f>
        <v>0</v>
      </c>
      <c r="AA72" s="148" t="str">
        <f>IF(Tbl.Kosten[[#This Row],[Pnr.]]=AA$7,Tbl.Kosten[[#This Row],[Totaal kosten]],"")</f>
        <v/>
      </c>
      <c r="AB72" s="148" t="str">
        <f>IF(Tbl.Kosten[[#This Row],[Pnr.]]=AB$7,Tbl.Kosten[[#This Row],[Totaal kosten]],"")</f>
        <v/>
      </c>
      <c r="AC72" s="148" t="str">
        <f>IF(Tbl.Kosten[[#This Row],[Pnr.]]=AC$7,Tbl.Kosten[[#This Row],[Totaal kosten]],"")</f>
        <v/>
      </c>
      <c r="AD72" s="148" t="str">
        <f>IF(Tbl.Kosten[[#This Row],[Pnr.]]=AD$7,Tbl.Kosten[[#This Row],[Totaal kosten]],"")</f>
        <v/>
      </c>
      <c r="AE72" s="148" t="str">
        <f>IF(Tbl.Kosten[[#This Row],[Pnr.]]=AE$7,Tbl.Kosten[[#This Row],[Totaal kosten]],"")</f>
        <v/>
      </c>
      <c r="AF72" s="148" t="str">
        <f>IF(Tbl.Kosten[[#This Row],[Pnr.]]=AF$7,Tbl.Kosten[[#This Row],[Totaal kosten]],"")</f>
        <v/>
      </c>
      <c r="AG72" s="148" t="str">
        <f>IF(Tbl.Kosten[[#This Row],[Pnr.]]=AG$7,Tbl.Kosten[[#This Row],[Totaal kosten]],"")</f>
        <v/>
      </c>
      <c r="AH72" s="148" t="str">
        <f>IF(Tbl.Kosten[[#This Row],[Pnr.]]=AH$7,Tbl.Kosten[[#This Row],[Totaal kosten]],"")</f>
        <v/>
      </c>
      <c r="AI72" s="148" t="str">
        <f>IF(Tbl.Kosten[[#This Row],[Pnr.]]=AI$7,Tbl.Kosten[[#This Row],[Totaal kosten]],"")</f>
        <v/>
      </c>
      <c r="AJ72" s="148" t="str">
        <f>IF(Tbl.Kosten[[#This Row],[Pnr.]]=AJ$7,Tbl.Kosten[[#This Row],[Totaal kosten]],"")</f>
        <v/>
      </c>
      <c r="AK72" s="148" t="str">
        <f>IF(Tbl.Kosten[[#This Row],[Pnr.]]=AK$7,Tbl.Kosten[[#This Row],[Totaal kosten]],"")</f>
        <v/>
      </c>
      <c r="AL72" s="148" t="str">
        <f>IF(Tbl.Kosten[[#This Row],[Pnr.]]=AL$7,Tbl.Kosten[[#This Row],[Totaal kosten]],"")</f>
        <v/>
      </c>
      <c r="AM72" s="148" t="str">
        <f>IF(Tbl.Kosten[[#This Row],[Pnr.]]=AM$7,Tbl.Kosten[[#This Row],[Totaal kosten]],"")</f>
        <v/>
      </c>
      <c r="AN72" s="148" t="str">
        <f>IF(Tbl.Kosten[[#This Row],[Pnr.]]=AN$7,Tbl.Kosten[[#This Row],[Totaal kosten]],"")</f>
        <v/>
      </c>
      <c r="AO72" s="148" t="str">
        <f>IF(Tbl.Kosten[[#This Row],[Pnr.]]=AO$7,Tbl.Kosten[[#This Row],[Totaal kosten]],"")</f>
        <v/>
      </c>
      <c r="AP72" s="148" t="str">
        <f>IF(Tbl.Kosten[[#This Row],[Pnr.]]=AP$7,Tbl.Kosten[[#This Row],[Totaal kosten]],"")</f>
        <v/>
      </c>
      <c r="AQ72" s="148" t="str">
        <f>IF(Tbl.Kosten[[#This Row],[Pnr.]]=AQ$7,Tbl.Kosten[[#This Row],[Totaal kosten]],"")</f>
        <v/>
      </c>
      <c r="AR72" s="148" t="str">
        <f>IF(Tbl.Kosten[[#This Row],[Pnr.]]=AR$7,Tbl.Kosten[[#This Row],[Totaal kosten]],"")</f>
        <v/>
      </c>
      <c r="AS72" s="148" t="str">
        <f>IF(Tbl.Kosten[[#This Row],[Pnr.]]=AS$7,Tbl.Kosten[[#This Row],[Totaal kosten]],"")</f>
        <v/>
      </c>
      <c r="AT72" s="148" t="str">
        <f>IF(Tbl.Kosten[[#This Row],[Pnr.]]=AT$7,Tbl.Kosten[[#This Row],[Totaal kosten]],"")</f>
        <v/>
      </c>
      <c r="AU72" s="148" t="str">
        <f>IF(Tbl.Kosten[[#This Row],[Pnr.]]=AU$7,Tbl.Kosten[[#This Row],[Totaal kosten]],"")</f>
        <v/>
      </c>
      <c r="AV72" s="148" t="str">
        <f>IF(Tbl.Kosten[[#This Row],[Pnr.]]=AV$7,Tbl.Kosten[[#This Row],[Totaal kosten]],"")</f>
        <v/>
      </c>
      <c r="AW72" s="148" t="str">
        <f>IF(Tbl.Kosten[[#This Row],[Pnr.]]=AW$7,Tbl.Kosten[[#This Row],[Totaal kosten]],"")</f>
        <v/>
      </c>
      <c r="AX72" s="148" t="str">
        <f>IF(Tbl.Kosten[[#This Row],[Pnr.]]=AX$7,Tbl.Kosten[[#This Row],[Totaal kosten]],"")</f>
        <v/>
      </c>
      <c r="AY72" s="148" t="str">
        <f>IF(Tbl.Kosten[[#This Row],[Pnr.]]=AY$7,Tbl.Kosten[[#This Row],[Totaal kosten]],"")</f>
        <v/>
      </c>
      <c r="AZ72" s="148" t="str">
        <f>IF(Tbl.Kosten[[#This Row],[Pnr.]]=AZ$7,Tbl.Kosten[[#This Row],[Totaal kosten]],"")</f>
        <v/>
      </c>
      <c r="BA72" s="148" t="str">
        <f>IF(Tbl.Kosten[[#This Row],[Pnr.]]=BA$7,Tbl.Kosten[[#This Row],[Totaal kosten]],"")</f>
        <v/>
      </c>
      <c r="BB72" s="148" t="str">
        <f>IF(Tbl.Kosten[[#This Row],[Pnr.]]=BB$7,Tbl.Kosten[[#This Row],[Totaal kosten]],"")</f>
        <v/>
      </c>
      <c r="BC72" s="148" t="str">
        <f>IF(Tbl.Kosten[[#This Row],[Pnr.]]=BC$7,Tbl.Kosten[[#This Row],[Totaal kosten]],"")</f>
        <v/>
      </c>
      <c r="BD72" s="148" t="str">
        <f>IF(Tbl.Kosten[[#This Row],[Pnr.]]=BD$7,Tbl.Kosten[[#This Row],[Totaal kosten]],"")</f>
        <v/>
      </c>
      <c r="BE72" s="148" t="str">
        <f>IF(Tbl.Kosten[[#This Row],[Pnr.]]=BE$7,Tbl.Kosten[[#This Row],[Totaal kosten]],"")</f>
        <v/>
      </c>
      <c r="BF72" s="148" t="str">
        <f>IF(Tbl.Kosten[[#This Row],[Pnr.]]=BF$7,Tbl.Kosten[[#This Row],[Totaal kosten]],"")</f>
        <v/>
      </c>
      <c r="BG72" s="148" t="str">
        <f>IF(Tbl.Kosten[[#This Row],[Pnr.]]=BG$7,Tbl.Kosten[[#This Row],[Totaal kosten]],"")</f>
        <v/>
      </c>
      <c r="BH72" s="148" t="str">
        <f>IF(Tbl.Kosten[[#This Row],[Pnr.]]=BH$7,Tbl.Kosten[[#This Row],[Totaal kosten]],"")</f>
        <v/>
      </c>
      <c r="BI72" s="148" t="str">
        <f>IF(Tbl.Kosten[[#This Row],[Pnr.]]=BI$7,Tbl.Kosten[[#This Row],[Totaal kosten]],"")</f>
        <v/>
      </c>
      <c r="BJ72" s="148" t="str">
        <f>IF(Tbl.Kosten[[#This Row],[Pnr.]]=BJ$7,Tbl.Kosten[[#This Row],[Totaal kosten]],"")</f>
        <v/>
      </c>
      <c r="BK72" s="148" t="str">
        <f>IF(Tbl.Kosten[[#This Row],[Pnr.]]=BK$7,Tbl.Kosten[[#This Row],[Totaal kosten]],"")</f>
        <v/>
      </c>
      <c r="BL72" s="148" t="str">
        <f>IF(Tbl.Kosten[[#This Row],[Pnr.]]=BL$7,Tbl.Kosten[[#This Row],[Totaal kosten]],"")</f>
        <v/>
      </c>
      <c r="BM72" s="148" t="str">
        <f>IF(Tbl.Kosten[[#This Row],[Pnr.]]=BM$7,Tbl.Kosten[[#This Row],[Totaal kosten]],"")</f>
        <v/>
      </c>
      <c r="BN72" s="148" t="str">
        <f>IF(Tbl.Kosten[[#This Row],[Pnr.]]=BN$7,Tbl.Kosten[[#This Row],[Totaal kosten]],"")</f>
        <v/>
      </c>
      <c r="BO72" s="148" t="str">
        <f>IF(Tbl.Kosten[[#This Row],[Pnr.]]=BO$7,Tbl.Kosten[[#This Row],[Totaal kosten]],"")</f>
        <v/>
      </c>
      <c r="BP72" s="148" t="str">
        <f>IF(Tbl.Kosten[[#This Row],[Pnr.]]=BP$7,Tbl.Kosten[[#This Row],[Totaal kosten]],"")</f>
        <v/>
      </c>
      <c r="BQ72" s="148" t="str">
        <f>IF(Tbl.Kosten[[#This Row],[Pnr.]]=BQ$7,Tbl.Kosten[[#This Row],[Totaal kosten]],"")</f>
        <v/>
      </c>
      <c r="BR72" s="148" t="str">
        <f>IF(Tbl.Kosten[[#This Row],[Pnr.]]=BR$7,Tbl.Kosten[[#This Row],[Totaal kosten]],"")</f>
        <v/>
      </c>
      <c r="BS72" s="148" t="str">
        <f>IF(Tbl.Kosten[[#This Row],[Pnr.]]=BS$7,Tbl.Kosten[[#This Row],[Totaal kosten]],"")</f>
        <v/>
      </c>
      <c r="BT72" s="148" t="str">
        <f>IF(Tbl.Kosten[[#This Row],[Pnr.]]=BT$7,Tbl.Kosten[[#This Row],[Totaal kosten]],"")</f>
        <v/>
      </c>
      <c r="BU72" s="148" t="str">
        <f>IF(Tbl.Kosten[[#This Row],[Pnr.]]=BU$7,Tbl.Kosten[[#This Row],[Totaal kosten]],"")</f>
        <v/>
      </c>
      <c r="BV72" s="148" t="str">
        <f>IF(Tbl.Kosten[[#This Row],[Pnr.]]=BV$7,Tbl.Kosten[[#This Row],[Totaal kosten]],"")</f>
        <v/>
      </c>
      <c r="BW72" s="148" t="str">
        <f>IF(Tbl.Kosten[[#This Row],[Pnr.]]=BW$7,Tbl.Kosten[[#This Row],[Totaal kosten]],"")</f>
        <v/>
      </c>
      <c r="BX72" s="148" t="str">
        <f>IFERROR(_xlfn.XLOOKUP(Tbl.Kosten[[#This Row],[Werkpakketcode]],Tbl.Werkpakketten[Werkpakketcode],Tbl.Werkpakketten[WPnr.],"",0,1),"")</f>
        <v/>
      </c>
      <c r="BY72" s="148" t="str">
        <f>IF(Tbl.Kosten[[#This Row],[WPnr.]]=BY$7,Tbl.Kosten[[#This Row],[Totaal kosten]],"")</f>
        <v/>
      </c>
      <c r="BZ72" s="148" t="str">
        <f>IF(Tbl.Kosten[[#This Row],[WPnr.]]=BZ$7,Tbl.Kosten[[#This Row],[Totaal kosten]],"")</f>
        <v/>
      </c>
      <c r="CA72" s="148" t="str">
        <f>IF(Tbl.Kosten[[#This Row],[WPnr.]]=CA$7,Tbl.Kosten[[#This Row],[Totaal kosten]],"")</f>
        <v/>
      </c>
      <c r="CB72" s="148" t="str">
        <f>IF(Tbl.Kosten[[#This Row],[WPnr.]]=CB$7,Tbl.Kosten[[#This Row],[Totaal kosten]],"")</f>
        <v/>
      </c>
      <c r="CC72" s="148" t="str">
        <f>IF(Tbl.Kosten[[#This Row],[WPnr.]]=CC$7,Tbl.Kosten[[#This Row],[Totaal kosten]],"")</f>
        <v/>
      </c>
      <c r="CD72" s="148" t="str">
        <f>IF(Tbl.Kosten[[#This Row],[WPnr.]]=CD$7,Tbl.Kosten[[#This Row],[Totaal kosten]],"")</f>
        <v/>
      </c>
      <c r="CE72" s="148" t="str">
        <f>IF(Tbl.Kosten[[#This Row],[WPnr.]]=CE$7,Tbl.Kosten[[#This Row],[Totaal kosten]],"")</f>
        <v/>
      </c>
      <c r="CF72" s="148" t="str">
        <f>IF(Tbl.Kosten[[#This Row],[WPnr.]]=CF$7,Tbl.Kosten[[#This Row],[Totaal kosten]],"")</f>
        <v/>
      </c>
      <c r="CG72" s="148" t="str">
        <f>IF(Tbl.Kosten[[#This Row],[WPnr.]]=CG$7,Tbl.Kosten[[#This Row],[Totaal kosten]],"")</f>
        <v/>
      </c>
      <c r="CH72" s="148" t="str">
        <f>IF(Tbl.Kosten[[#This Row],[WPnr.]]=CH$7,Tbl.Kosten[[#This Row],[Totaal kosten]],"")</f>
        <v/>
      </c>
      <c r="CI72" s="148" t="str">
        <f>IF(Tbl.Kosten[[#This Row],[WPnr.]]=CI$7,Tbl.Kosten[[#This Row],[Totaal kosten]],"")</f>
        <v/>
      </c>
      <c r="CJ72" s="148" t="str">
        <f>IF(Tbl.Kosten[[#This Row],[WPnr.]]=CJ$7,Tbl.Kosten[[#This Row],[Totaal kosten]],"")</f>
        <v/>
      </c>
      <c r="CK72" s="148" t="str">
        <f>IF(Tbl.Kosten[[#This Row],[WPnr.]]=CK$7,Tbl.Kosten[[#This Row],[Totaal kosten]],"")</f>
        <v/>
      </c>
      <c r="CL72" s="148" t="str">
        <f>IF(Tbl.Kosten[[#This Row],[WPnr.]]=CL$7,Tbl.Kosten[[#This Row],[Totaal kosten]],"")</f>
        <v/>
      </c>
      <c r="CM72" s="148" t="str">
        <f>IF(Tbl.Kosten[[#This Row],[WPnr.]]=CM$7,Tbl.Kosten[[#This Row],[Totaal kosten]],"")</f>
        <v/>
      </c>
      <c r="CN72" s="148" t="str">
        <f>IF(Tbl.Kosten[[#This Row],[WPnr.]]=CN$7,Tbl.Kosten[[#This Row],[Totaal kosten]],"")</f>
        <v/>
      </c>
      <c r="CO72" s="148" t="str">
        <f>IF(Tbl.Kosten[[#This Row],[WPnr.]]=CO$7,Tbl.Kosten[[#This Row],[Totaal kosten]],"")</f>
        <v/>
      </c>
      <c r="CP72" s="148" t="str">
        <f>IF(Tbl.Kosten[[#This Row],[WPnr.]]=CP$7,Tbl.Kosten[[#This Row],[Totaal kosten]],"")</f>
        <v/>
      </c>
      <c r="CQ72" s="148" t="str">
        <f>IF(Tbl.Kosten[[#This Row],[WPnr.]]=CQ$7,Tbl.Kosten[[#This Row],[Totaal kosten]],"")</f>
        <v/>
      </c>
      <c r="CR72" s="148" t="str">
        <f>IF(Tbl.Kosten[[#This Row],[WPnr.]]=CR$7,Tbl.Kosten[[#This Row],[Totaal kosten]],"")</f>
        <v/>
      </c>
      <c r="CS72" s="148" t="str">
        <f>IF(Tbl.Kosten[[#This Row],[WPnr.]]=CS$7,Tbl.Kosten[[#This Row],[Totaal kosten]],"")</f>
        <v/>
      </c>
      <c r="CT72" s="148" t="str">
        <f>IF(Tbl.Kosten[[#This Row],[WPnr.]]=CT$7,Tbl.Kosten[[#This Row],[Totaal kosten]],"")</f>
        <v/>
      </c>
      <c r="CU72" s="148" t="str">
        <f>IF(Tbl.Kosten[[#This Row],[WPnr.]]=CU$7,Tbl.Kosten[[#This Row],[Totaal kosten]],"")</f>
        <v/>
      </c>
      <c r="CV72" s="148" t="str">
        <f>IF(Tbl.Kosten[[#This Row],[WPnr.]]=CV$7,Tbl.Kosten[[#This Row],[Totaal kosten]],"")</f>
        <v/>
      </c>
      <c r="CW72" s="148" t="str">
        <f>IF(Tbl.Kosten[[#This Row],[WPnr.]]=CW$7,Tbl.Kosten[[#This Row],[Totaal kosten]],"")</f>
        <v/>
      </c>
      <c r="CX72" s="148" t="str">
        <f>IF(Tbl.Kosten[[#This Row],[WPnr.]]=CX$7,Tbl.Kosten[[#This Row],[Totaal kosten]],"")</f>
        <v/>
      </c>
      <c r="CY72" s="148" t="str">
        <f>IF(Tbl.Kosten[[#This Row],[WPnr.]]=CY$7,Tbl.Kosten[[#This Row],[Totaal kosten]],"")</f>
        <v/>
      </c>
      <c r="CZ72" s="148" t="str">
        <f>IF(Tbl.Kosten[[#This Row],[WPnr.]]=CZ$7,Tbl.Kosten[[#This Row],[Totaal kosten]],"")</f>
        <v/>
      </c>
      <c r="DA72" s="148" t="str">
        <f>IF(Tbl.Kosten[[#This Row],[WPnr.]]=DA$7,Tbl.Kosten[[#This Row],[Totaal kosten]],"")</f>
        <v/>
      </c>
      <c r="DB72" s="148" t="str">
        <f>IF(Tbl.Kosten[[#This Row],[WPnr.]]=DB$7,Tbl.Kosten[[#This Row],[Totaal kosten]],"")</f>
        <v/>
      </c>
      <c r="DC72" s="148" t="str">
        <f>IF(Tbl.Kosten[[#This Row],[WPnr.]]=DC$7,Tbl.Kosten[[#This Row],[Totaal kosten]],"")</f>
        <v/>
      </c>
      <c r="DD72" s="148" t="str">
        <f>IF(Tbl.Kosten[[#This Row],[WPnr.]]=DD$7,Tbl.Kosten[[#This Row],[Totaal kosten]],"")</f>
        <v/>
      </c>
      <c r="DE72" s="148" t="str">
        <f>IF(Tbl.Kosten[[#This Row],[WPnr.]]=DE$7,Tbl.Kosten[[#This Row],[Totaal kosten]],"")</f>
        <v/>
      </c>
      <c r="DF72" s="148" t="str">
        <f>IF(Tbl.Kosten[[#This Row],[WPnr.]]=DF$7,Tbl.Kosten[[#This Row],[Totaal kosten]],"")</f>
        <v/>
      </c>
      <c r="DG72" s="148" t="str">
        <f>IF(Tbl.Kosten[[#This Row],[WPnr.]]=DG$7,Tbl.Kosten[[#This Row],[Totaal kosten]],"")</f>
        <v/>
      </c>
      <c r="DH72" s="148" t="str">
        <f>IF(Tbl.Kosten[[#This Row],[WPnr.]]=DH$7,Tbl.Kosten[[#This Row],[Totaal kosten]],"")</f>
        <v/>
      </c>
      <c r="DI72" s="148" t="str">
        <f>IF(Tbl.Kosten[[#This Row],[WPnr.]]=DI$7,Tbl.Kosten[[#This Row],[Totaal kosten]],"")</f>
        <v/>
      </c>
      <c r="DJ72" s="148" t="str">
        <f>IF(Tbl.Kosten[[#This Row],[WPnr.]]=DJ$7,Tbl.Kosten[[#This Row],[Totaal kosten]],"")</f>
        <v/>
      </c>
      <c r="DK72" s="148" t="str">
        <f>IF(Tbl.Kosten[[#This Row],[WPnr.]]=DK$7,Tbl.Kosten[[#This Row],[Totaal kosten]],"")</f>
        <v/>
      </c>
      <c r="DL72" s="148" t="str">
        <f>IF(Tbl.Kosten[[#This Row],[WPnr.]]=DL$7,Tbl.Kosten[[#This Row],[Totaal kosten]],"")</f>
        <v/>
      </c>
      <c r="DM72" s="148" t="str">
        <f>IF(Tbl.Kosten[[#This Row],[WPnr.]]=DM$7,Tbl.Kosten[[#This Row],[Totaal kosten]],"")</f>
        <v/>
      </c>
      <c r="DN72" s="148" t="str">
        <f>IF(Tbl.Kosten[[#This Row],[WPnr.]]=DN$7,Tbl.Kosten[[#This Row],[Totaal kosten]],"")</f>
        <v/>
      </c>
      <c r="DO72" s="148" t="str">
        <f>IF(Tbl.Kosten[[#This Row],[WPnr.]]=DO$7,Tbl.Kosten[[#This Row],[Totaal kosten]],"")</f>
        <v/>
      </c>
      <c r="DP72" s="148" t="str">
        <f>IF(Tbl.Kosten[[#This Row],[WPnr.]]=DP$7,Tbl.Kosten[[#This Row],[Totaal kosten]],"")</f>
        <v/>
      </c>
      <c r="DQ72" s="148" t="str">
        <f>IF(Tbl.Kosten[[#This Row],[WPnr.]]=DQ$7,Tbl.Kosten[[#This Row],[Totaal kosten]],"")</f>
        <v/>
      </c>
      <c r="DR72" s="148" t="str">
        <f>IF(Tbl.Kosten[[#This Row],[WPnr.]]=DR$7,Tbl.Kosten[[#This Row],[Totaal kosten]],"")</f>
        <v/>
      </c>
      <c r="DS72" s="148" t="str">
        <f>IF(Tbl.Kosten[[#This Row],[WPnr.]]=DS$7,Tbl.Kosten[[#This Row],[Totaal kosten]],"")</f>
        <v/>
      </c>
      <c r="DT72" s="148" t="str">
        <f>IF(Tbl.Kosten[[#This Row],[WPnr.]]=DT$7,Tbl.Kosten[[#This Row],[Totaal kosten]],"")</f>
        <v/>
      </c>
      <c r="DU72" s="148" t="str">
        <f>IF(Tbl.Kosten[[#This Row],[WPnr.]]=DU$7,Tbl.Kosten[[#This Row],[Totaal kosten]],"")</f>
        <v/>
      </c>
      <c r="DV72" s="148" t="str">
        <f>IF(Tbl.Kosten[[#This Row],[WPnr.]]=DV$7,Tbl.Kosten[[#This Row],[Totaal kosten]],"")</f>
        <v/>
      </c>
      <c r="DW72" s="150" t="str">
        <f>IFERROR(_xlfn.XLOOKUP(Tbl.Kosten[[#This Row],[Kostensoort]],Tbl.Kostensoorten[Kostensoorten],Tbl.Kostensoorten[KSnr.],"",0,1),"")</f>
        <v/>
      </c>
      <c r="DX72" s="150" t="str">
        <f>IF(Tbl.Kosten[[#This Row],[KSnr.]]=DX$7,Tbl.Kosten[[#This Row],[Totaal kosten]],"")</f>
        <v/>
      </c>
      <c r="DY72" s="150" t="str">
        <f>IF(Tbl.Kosten[[#This Row],[KSnr.]]=DY$7,Tbl.Kosten[[#This Row],[Totaal kosten]],"")</f>
        <v/>
      </c>
      <c r="DZ72" s="150" t="str">
        <f>IF(Tbl.Kosten[[#This Row],[KSnr.]]=DZ$7,Tbl.Kosten[[#This Row],[Totaal kosten]],"")</f>
        <v/>
      </c>
      <c r="EA72" s="150" t="str">
        <f>IF(Tbl.Kosten[[#This Row],[KSnr.]]=EA$7,Tbl.Kosten[[#This Row],[Totaal kosten]],"")</f>
        <v/>
      </c>
      <c r="EB72" s="150" t="str">
        <f>IF(Tbl.Kosten[[#This Row],[KSnr.]]=EB$7,Tbl.Kosten[[#This Row],[Totaal kosten]],"")</f>
        <v/>
      </c>
      <c r="EC72" s="150" t="str">
        <f>IF(Tbl.Kosten[[#This Row],[KSnr.]]=EC$7,Tbl.Kosten[[#This Row],[Totaal kosten]],"")</f>
        <v/>
      </c>
      <c r="ED72" s="150" t="str">
        <f>IF(Tbl.Kosten[[#This Row],[KSnr.]]=ED$7,Tbl.Kosten[[#This Row],[Totaal kosten]],"")</f>
        <v/>
      </c>
      <c r="EE72" s="150" t="str">
        <f>IF(Tbl.Kosten[[#This Row],[KSnr.]]=EE$7,Tbl.Kosten[[#This Row],[Totaal kosten]],"")</f>
        <v/>
      </c>
      <c r="EF72" s="150" t="str">
        <f>IF(Tbl.Kosten[[#This Row],[KSnr.]]=EF$7,Tbl.Kosten[[#This Row],[Totaal kosten]],"")</f>
        <v/>
      </c>
      <c r="EG72" s="150" t="str">
        <f>IF(Tbl.Kosten[[#This Row],[KSnr.]]=EG$7,Tbl.Kosten[[#This Row],[Totaal kosten]],"")</f>
        <v/>
      </c>
      <c r="EH72" s="150" t="str">
        <f>IF(Tbl.Kosten[[#This Row],[KSnr.]]=EH$7,Tbl.Kosten[[#This Row],[Totaal kosten]],"")</f>
        <v/>
      </c>
      <c r="EI72" s="150" t="str">
        <f>IF(Tbl.Kosten[[#This Row],[KSnr.]]=EI$7,Tbl.Kosten[[#This Row],[Totaal kosten]],"")</f>
        <v/>
      </c>
      <c r="EJ72" s="150" t="str">
        <f>IF(Tbl.Kosten[[#This Row],[KSnr.]]=EJ$7,Tbl.Kosten[[#This Row],[Totaal kosten]],"")</f>
        <v/>
      </c>
      <c r="EK72" s="150" t="str">
        <f>IF(Tbl.Kosten[[#This Row],[KSnr.]]=EK$7,Tbl.Kosten[[#This Row],[Totaal kosten]],"")</f>
        <v/>
      </c>
      <c r="EL72" s="150" t="str">
        <f>IF(Tbl.Kosten[[#This Row],[KSnr.]]=EL$7,Tbl.Kosten[[#This Row],[Totaal kosten]],"")</f>
        <v/>
      </c>
      <c r="EM72" s="150" t="str">
        <f>IF(Tbl.Kosten[[#This Row],[KSnr.]]=EM$7,Tbl.Kosten[[#This Row],[Totaal kosten]],"")</f>
        <v/>
      </c>
      <c r="EN72" s="150" t="str">
        <f>IF(Tbl.Kosten[[#This Row],[KSnr.]]=EN$7,Tbl.Kosten[[#This Row],[Totaal kosten]],"")</f>
        <v/>
      </c>
      <c r="EO72" s="150" t="str">
        <f>IF(Tbl.Kosten[[#This Row],[KSnr.]]=EO$7,Tbl.Kosten[[#This Row],[Totaal kosten]],"")</f>
        <v/>
      </c>
      <c r="EP72" s="150" t="str">
        <f>IF(Tbl.Kosten[[#This Row],[KSnr.]]=EP$7,Tbl.Kosten[[#This Row],[Totaal kosten]],"")</f>
        <v/>
      </c>
      <c r="EQ72" s="150" t="str">
        <f>IF(Tbl.Kosten[[#This Row],[KSnr.]]=EQ$7,Tbl.Kosten[[#This Row],[Totaal kosten]],"")</f>
        <v/>
      </c>
      <c r="ER72" s="144" t="str">
        <f>IFERROR(_xlfn.XLOOKUP(Tbl.Kosten[[#This Row],[Subsidieactiviteit]],Tbl.Subsidiehoogte[Subsidieactiviteit],Tbl.Subsidiehoogte[SAnr.],"",0,1),"")</f>
        <v/>
      </c>
      <c r="ES72" s="150" t="str">
        <f>IF(Tbl.Kosten[[#This Row],[Sanr.]]=ES$7,Tbl.Kosten[[#This Row],[Totaal kosten]],"")</f>
        <v/>
      </c>
      <c r="ET72" s="150" t="str">
        <f>IF(Tbl.Kosten[[#This Row],[Sanr.]]=ET$7,Tbl.Kosten[[#This Row],[Totaal kosten]],"")</f>
        <v/>
      </c>
      <c r="EU72" s="150" t="str">
        <f>IF(Tbl.Kosten[[#This Row],[Sanr.]]=EU$7,Tbl.Kosten[[#This Row],[Totaal kosten]],"")</f>
        <v/>
      </c>
      <c r="EV72" s="150" t="str">
        <f>IF(Tbl.Kosten[[#This Row],[Sanr.]]=EV$7,Tbl.Kosten[[#This Row],[Totaal kosten]],"")</f>
        <v/>
      </c>
      <c r="EW72" s="150" t="str">
        <f>IF(Tbl.Kosten[[#This Row],[Sanr.]]=EW$7,Tbl.Kosten[[#This Row],[Totaal kosten]],"")</f>
        <v/>
      </c>
      <c r="EX72" s="150" t="str">
        <f>IF(Tbl.Kosten[[#This Row],[Sanr.]]=EX$7,Tbl.Kosten[[#This Row],[Totaal kosten]],"")</f>
        <v/>
      </c>
      <c r="EY72" s="150" t="str">
        <f>IF(Tbl.Kosten[[#This Row],[Sanr.]]=EY$7,Tbl.Kosten[[#This Row],[Totaal kosten]],"")</f>
        <v/>
      </c>
      <c r="EZ72" s="150" t="str">
        <f>IF(Tbl.Kosten[[#This Row],[Sanr.]]=EZ$7,Tbl.Kosten[[#This Row],[Totaal kosten]],"")</f>
        <v/>
      </c>
      <c r="FA72" s="150" t="str">
        <f>IF(Tbl.Kosten[[#This Row],[Sanr.]]=FA$7,Tbl.Kosten[[#This Row],[Totaal kosten]],"")</f>
        <v/>
      </c>
      <c r="FB72" s="150" t="str">
        <f>IF(Tbl.Kosten[[#This Row],[Sanr.]]=FB$7,Tbl.Kosten[[#This Row],[Totaal kosten]],"")</f>
        <v/>
      </c>
      <c r="FC72" s="150" t="str">
        <f>IF(Tbl.Kosten[[#This Row],[Sanr.]]=FC$7,Tbl.Kosten[[#This Row],[Totaal kosten]],"")</f>
        <v/>
      </c>
      <c r="FD72" s="150" t="str">
        <f>IF(Tbl.Kosten[[#This Row],[Sanr.]]=FD$7,Tbl.Kosten[[#This Row],[Totaal kosten]],"")</f>
        <v/>
      </c>
      <c r="FE72" s="150" t="str">
        <f>IF(Tbl.Kosten[[#This Row],[Sanr.]]=FE$7,Tbl.Kosten[[#This Row],[Totaal kosten]],"")</f>
        <v/>
      </c>
      <c r="FF72" s="150" t="str">
        <f>IF(Tbl.Kosten[[#This Row],[Sanr.]]=FF$7,Tbl.Kosten[[#This Row],[Totaal kosten]],"")</f>
        <v/>
      </c>
      <c r="FG72" s="150" t="str">
        <f>IF(Tbl.Kosten[[#This Row],[Sanr.]]=FG$7,Tbl.Kosten[[#This Row],[Totaal kosten]],"")</f>
        <v/>
      </c>
      <c r="FH72" s="150" t="str">
        <f>IF(Tbl.Kosten[[#This Row],[Sanr.]]=FH$7,Tbl.Kosten[[#This Row],[Totaal kosten]],"")</f>
        <v/>
      </c>
      <c r="FI72" s="150" t="str">
        <f>IF(Tbl.Kosten[[#This Row],[Sanr.]]=FI$7,Tbl.Kosten[[#This Row],[Totaal kosten]],"")</f>
        <v/>
      </c>
      <c r="FJ72" s="150" t="str">
        <f>IF(Tbl.Kosten[[#This Row],[Sanr.]]=FJ$7,Tbl.Kosten[[#This Row],[Totaal kosten]],"")</f>
        <v/>
      </c>
      <c r="FK72" s="150" t="str">
        <f>IF(Tbl.Kosten[[#This Row],[Sanr.]]=FK$7,Tbl.Kosten[[#This Row],[Totaal kosten]],"")</f>
        <v/>
      </c>
      <c r="FL72" s="150" t="str">
        <f>IF(Tbl.Kosten[[#This Row],[Sanr.]]=FL$7,Tbl.Kosten[[#This Row],[Totaal kosten]],"")</f>
        <v/>
      </c>
      <c r="FM72" s="150" t="str">
        <f>IF(Tbl.Kosten[[#This Row],[Sanr.]]=FM$7,Tbl.Kosten[[#This Row],[Totaal kosten]],"")</f>
        <v/>
      </c>
      <c r="FN72" s="150" t="str">
        <f>IF(Tbl.Kosten[[#This Row],[Sanr.]]=FN$7,Tbl.Kosten[[#This Row],[Totaal kosten]],"")</f>
        <v/>
      </c>
      <c r="FO72" s="150" t="str">
        <f>IF(Tbl.Kosten[[#This Row],[Sanr.]]=FO$7,Tbl.Kosten[[#This Row],[Totaal kosten]],"")</f>
        <v/>
      </c>
      <c r="FP72" s="150" t="str">
        <f>IF(Tbl.Kosten[[#This Row],[Sanr.]]=FP$7,Tbl.Kosten[[#This Row],[Totaal kosten]],"")</f>
        <v/>
      </c>
      <c r="FQ72" s="150" t="str">
        <f>IF(Tbl.Kosten[[#This Row],[Sanr.]]=FQ$7,Tbl.Kosten[[#This Row],[Totaal kosten]],"")</f>
        <v/>
      </c>
      <c r="FR72" s="150" t="str">
        <f>IF(Tbl.Kosten[[#This Row],[Sanr.]]=FR$7,Tbl.Kosten[[#This Row],[Totaal kosten]],"")</f>
        <v/>
      </c>
      <c r="FS72" s="150" t="str">
        <f>IF(Tbl.Kosten[[#This Row],[Sanr.]]=FS$7,Tbl.Kosten[[#This Row],[Totaal kosten]],"")</f>
        <v/>
      </c>
      <c r="FT72" s="150" t="str">
        <f>IF(Tbl.Kosten[[#This Row],[Sanr.]]=FT$7,Tbl.Kosten[[#This Row],[Totaal kosten]],"")</f>
        <v/>
      </c>
      <c r="FU72" s="150" t="str">
        <f>IF(Tbl.Kosten[[#This Row],[Sanr.]]=FU$7,Tbl.Kosten[[#This Row],[Totaal kosten]],"")</f>
        <v/>
      </c>
      <c r="FV72" s="150" t="str">
        <f>IF(Tbl.Kosten[[#This Row],[Sanr.]]=FV$7,Tbl.Kosten[[#This Row],[Totaal kosten]],"")</f>
        <v/>
      </c>
      <c r="FW72" s="150" t="str">
        <f>IFERROR(_xlfn.XLOOKUP(Tbl.Kosten[[#This Row],[Activiteitencode]],Tbl.Activiteiten[Activiteitcode],Tbl.Activiteiten[Anr.],"",0,1),"")</f>
        <v/>
      </c>
      <c r="FX72" s="169" t="str">
        <f>_xlfn.CONCAT(Tbl.Kosten[[#This Row],[Pnr.]],Tbl.Kosten[[#This Row],[Sanr.]])</f>
        <v>P1</v>
      </c>
      <c r="FY72" s="150">
        <f>Tbl.Kosten[[#This Row],[Totaal kosten]]-Tbl.Kosten[[#This Row],[Subsidie]]</f>
        <v>0</v>
      </c>
      <c r="FZ72" s="150">
        <f>IF(Tbl.Kosten[[#This Row],[Pnr.]]=FZ$7,Tbl.Kosten[[#This Row],[Te financieren]],"")</f>
        <v>0</v>
      </c>
      <c r="GA72" s="150" t="str">
        <f>IF(Tbl.Kosten[[#This Row],[Pnr.]]=GA$7,Tbl.Kosten[[#This Row],[Te financieren]],"")</f>
        <v/>
      </c>
      <c r="GB72" s="150" t="str">
        <f>IF(Tbl.Kosten[[#This Row],[Pnr.]]=GB$7,Tbl.Kosten[[#This Row],[Te financieren]],"")</f>
        <v/>
      </c>
      <c r="GC72" s="150" t="str">
        <f>IF(Tbl.Kosten[[#This Row],[Pnr.]]=GC$7,Tbl.Kosten[[#This Row],[Te financieren]],"")</f>
        <v/>
      </c>
      <c r="GD72" s="150" t="str">
        <f>IF(Tbl.Kosten[[#This Row],[Pnr.]]=GD$7,Tbl.Kosten[[#This Row],[Te financieren]],"")</f>
        <v/>
      </c>
      <c r="GE72" s="150" t="str">
        <f>IF(Tbl.Kosten[[#This Row],[Pnr.]]=GE$7,Tbl.Kosten[[#This Row],[Te financieren]],"")</f>
        <v/>
      </c>
      <c r="GF72" s="150" t="str">
        <f>IF(Tbl.Kosten[[#This Row],[Pnr.]]=GF$7,Tbl.Kosten[[#This Row],[Te financieren]],"")</f>
        <v/>
      </c>
      <c r="GG72" s="150" t="str">
        <f>IF(Tbl.Kosten[[#This Row],[Pnr.]]=GG$7,Tbl.Kosten[[#This Row],[Te financieren]],"")</f>
        <v/>
      </c>
      <c r="GH72" s="150" t="str">
        <f>IF(Tbl.Kosten[[#This Row],[Pnr.]]=GH$7,Tbl.Kosten[[#This Row],[Te financieren]],"")</f>
        <v/>
      </c>
      <c r="GI72" s="150" t="str">
        <f>IF(Tbl.Kosten[[#This Row],[Pnr.]]=GI$7,Tbl.Kosten[[#This Row],[Te financieren]],"")</f>
        <v/>
      </c>
      <c r="GJ72" s="150" t="str">
        <f>IF(Tbl.Kosten[[#This Row],[Pnr.]]=GJ$7,Tbl.Kosten[[#This Row],[Te financieren]],"")</f>
        <v/>
      </c>
      <c r="GK72" s="150" t="str">
        <f>IF(Tbl.Kosten[[#This Row],[Pnr.]]=GK$7,Tbl.Kosten[[#This Row],[Te financieren]],"")</f>
        <v/>
      </c>
      <c r="GL72" s="150" t="str">
        <f>IF(Tbl.Kosten[[#This Row],[Pnr.]]=GL$7,Tbl.Kosten[[#This Row],[Te financieren]],"")</f>
        <v/>
      </c>
      <c r="GM72" s="150" t="str">
        <f>IF(Tbl.Kosten[[#This Row],[Pnr.]]=GM$7,Tbl.Kosten[[#This Row],[Te financieren]],"")</f>
        <v/>
      </c>
      <c r="GN72" s="150" t="str">
        <f>IF(Tbl.Kosten[[#This Row],[Pnr.]]=GN$7,Tbl.Kosten[[#This Row],[Te financieren]],"")</f>
        <v/>
      </c>
      <c r="GO72" s="150" t="str">
        <f>IF(Tbl.Kosten[[#This Row],[Pnr.]]=GO$7,Tbl.Kosten[[#This Row],[Te financieren]],"")</f>
        <v/>
      </c>
      <c r="GP72" s="150" t="str">
        <f>IF(Tbl.Kosten[[#This Row],[Pnr.]]=GP$7,Tbl.Kosten[[#This Row],[Te financieren]],"")</f>
        <v/>
      </c>
      <c r="GQ72" s="150" t="str">
        <f>IF(Tbl.Kosten[[#This Row],[Pnr.]]=GQ$7,Tbl.Kosten[[#This Row],[Te financieren]],"")</f>
        <v/>
      </c>
      <c r="GR72" s="150" t="str">
        <f>IF(Tbl.Kosten[[#This Row],[Pnr.]]=GR$7,Tbl.Kosten[[#This Row],[Te financieren]],"")</f>
        <v/>
      </c>
      <c r="GS72" s="150" t="str">
        <f>IF(Tbl.Kosten[[#This Row],[Pnr.]]=GS$7,Tbl.Kosten[[#This Row],[Te financieren]],"")</f>
        <v/>
      </c>
      <c r="GT72" s="150" t="str">
        <f>IF(Tbl.Kosten[[#This Row],[Pnr.]]=GT$7,Tbl.Kosten[[#This Row],[Te financieren]],"")</f>
        <v/>
      </c>
      <c r="GU72" s="150" t="str">
        <f>IF(Tbl.Kosten[[#This Row],[Pnr.]]=GU$7,Tbl.Kosten[[#This Row],[Te financieren]],"")</f>
        <v/>
      </c>
      <c r="GV72" s="150" t="str">
        <f>IF(Tbl.Kosten[[#This Row],[Pnr.]]=GV$7,Tbl.Kosten[[#This Row],[Te financieren]],"")</f>
        <v/>
      </c>
      <c r="GW72" s="150" t="str">
        <f>IF(Tbl.Kosten[[#This Row],[Pnr.]]=GW$7,Tbl.Kosten[[#This Row],[Te financieren]],"")</f>
        <v/>
      </c>
      <c r="GX72" s="150" t="str">
        <f>IF(Tbl.Kosten[[#This Row],[Pnr.]]=GX$7,Tbl.Kosten[[#This Row],[Te financieren]],"")</f>
        <v/>
      </c>
      <c r="GY72" s="150" t="str">
        <f>IF(Tbl.Kosten[[#This Row],[Pnr.]]=GY$7,Tbl.Kosten[[#This Row],[Te financieren]],"")</f>
        <v/>
      </c>
      <c r="GZ72" s="150" t="str">
        <f>IF(Tbl.Kosten[[#This Row],[Pnr.]]=GZ$7,Tbl.Kosten[[#This Row],[Te financieren]],"")</f>
        <v/>
      </c>
      <c r="HA72" s="150" t="str">
        <f>IF(Tbl.Kosten[[#This Row],[Pnr.]]=HA$7,Tbl.Kosten[[#This Row],[Te financieren]],"")</f>
        <v/>
      </c>
      <c r="HB72" s="150" t="str">
        <f>IF(Tbl.Kosten[[#This Row],[Pnr.]]=HB$7,Tbl.Kosten[[#This Row],[Te financieren]],"")</f>
        <v/>
      </c>
      <c r="HC72" s="150" t="str">
        <f>IF(Tbl.Kosten[[#This Row],[Pnr.]]=HC$7,Tbl.Kosten[[#This Row],[Te financieren]],"")</f>
        <v/>
      </c>
      <c r="HD72" s="150" t="str">
        <f>IF(Tbl.Kosten[[#This Row],[Pnr.]]=HD$7,Tbl.Kosten[[#This Row],[Te financieren]],"")</f>
        <v/>
      </c>
      <c r="HE72" s="150" t="str">
        <f>IF(Tbl.Kosten[[#This Row],[Pnr.]]=HE$7,Tbl.Kosten[[#This Row],[Te financieren]],"")</f>
        <v/>
      </c>
      <c r="HF72" s="150" t="str">
        <f>IF(Tbl.Kosten[[#This Row],[Pnr.]]=HF$7,Tbl.Kosten[[#This Row],[Te financieren]],"")</f>
        <v/>
      </c>
      <c r="HG72" s="150" t="str">
        <f>IF(Tbl.Kosten[[#This Row],[Pnr.]]=HG$7,Tbl.Kosten[[#This Row],[Te financieren]],"")</f>
        <v/>
      </c>
      <c r="HH72" s="150" t="str">
        <f>IF(Tbl.Kosten[[#This Row],[Pnr.]]=HH$7,Tbl.Kosten[[#This Row],[Te financieren]],"")</f>
        <v/>
      </c>
      <c r="HI72" s="150" t="str">
        <f>IF(Tbl.Kosten[[#This Row],[Pnr.]]=HI$7,Tbl.Kosten[[#This Row],[Te financieren]],"")</f>
        <v/>
      </c>
      <c r="HJ72" s="150" t="str">
        <f>IF(Tbl.Kosten[[#This Row],[Pnr.]]=HJ$7,Tbl.Kosten[[#This Row],[Te financieren]],"")</f>
        <v/>
      </c>
      <c r="HK72" s="150" t="str">
        <f>IF(Tbl.Kosten[[#This Row],[Pnr.]]=HK$7,Tbl.Kosten[[#This Row],[Te financieren]],"")</f>
        <v/>
      </c>
      <c r="HL72" s="150" t="str">
        <f>IF(Tbl.Kosten[[#This Row],[Pnr.]]=HL$7,Tbl.Kosten[[#This Row],[Te financieren]],"")</f>
        <v/>
      </c>
      <c r="HM72" s="150" t="str">
        <f>IF(Tbl.Kosten[[#This Row],[Pnr.]]=HM$7,Tbl.Kosten[[#This Row],[Te financieren]],"")</f>
        <v/>
      </c>
      <c r="HN72" s="150" t="str">
        <f>IF(Tbl.Kosten[[#This Row],[Pnr.]]=HN$7,Tbl.Kosten[[#This Row],[Te financieren]],"")</f>
        <v/>
      </c>
      <c r="HO72" s="150" t="str">
        <f>IF(Tbl.Kosten[[#This Row],[Pnr.]]=HO$7,Tbl.Kosten[[#This Row],[Te financieren]],"")</f>
        <v/>
      </c>
      <c r="HP72" s="150" t="str">
        <f>IF(Tbl.Kosten[[#This Row],[Pnr.]]=HP$7,Tbl.Kosten[[#This Row],[Te financieren]],"")</f>
        <v/>
      </c>
      <c r="HQ72" s="150" t="str">
        <f>IF(Tbl.Kosten[[#This Row],[Pnr.]]=HQ$7,Tbl.Kosten[[#This Row],[Te financieren]],"")</f>
        <v/>
      </c>
      <c r="HR72" s="150" t="str">
        <f>IF(Tbl.Kosten[[#This Row],[Pnr.]]=HR$7,Tbl.Kosten[[#This Row],[Te financieren]],"")</f>
        <v/>
      </c>
      <c r="HS72" s="150" t="str">
        <f>IF(Tbl.Kosten[[#This Row],[Pnr.]]=HS$7,Tbl.Kosten[[#This Row],[Te financieren]],"")</f>
        <v/>
      </c>
      <c r="HT72" s="150" t="str">
        <f>IF(Tbl.Kosten[[#This Row],[Pnr.]]=HT$7,Tbl.Kosten[[#This Row],[Te financieren]],"")</f>
        <v/>
      </c>
      <c r="HU72" s="150" t="str">
        <f>IF(Tbl.Kosten[[#This Row],[Pnr.]]=HU$7,Tbl.Kosten[[#This Row],[Te financieren]],"")</f>
        <v/>
      </c>
      <c r="HV72" s="150" t="str">
        <f>IF(Tbl.Kosten[[#This Row],[Pnr.]]=HV$7,Tbl.Kosten[[#This Row],[Te financieren]],"")</f>
        <v/>
      </c>
      <c r="HW72" s="150" t="str">
        <f>IF(Tbl.Kosten[[#This Row],[Pnr.]]=HW$7,Tbl.Kosten[[#This Row],[Te financieren]],"")</f>
        <v/>
      </c>
    </row>
    <row r="73" spans="2:231" x14ac:dyDescent="0.3">
      <c r="B73" s="134"/>
      <c r="C73" s="137"/>
      <c r="D73" s="136"/>
      <c r="E73" s="261"/>
      <c r="F73" s="135"/>
      <c r="G73" s="11" t="str">
        <f>IF(Tbl.Kosten[[#This Row],[Medewerker e/o 
functie]]&lt;&gt;"",_xlfn.XLOOKUP(Tbl.Kosten[[#This Row],[Medewerker e/o 
functie]],Tbl.Uurtarief[Medewerker en/of functie],Tbl.Uurtarief[Uurtarief],"",0,1),"")</f>
        <v/>
      </c>
      <c r="H73" s="121">
        <f>IFERROR(Tbl.Kosten[[#This Row],[Uren]]*Tbl.Kosten[[#This Row],[Uurtarief]],0)</f>
        <v>0</v>
      </c>
      <c r="I73" s="119" t="str">
        <f>IF(Tbl.Kosten[[#This Row],[Subtotaal uren]]&lt;&gt;0,_xlfn.XLOOKUP(Tbl.Kosten[[#This Row],[Medewerker e/o 
functie]],Tbl.Uurtarief[Medewerker en/of functie],Tbl.Uurtarief[Kostensoort arbeid],"",0,1),"")</f>
        <v/>
      </c>
      <c r="J73" s="137"/>
      <c r="K73" s="135"/>
      <c r="L73" s="139" t="str">
        <f>IF(Tbl.Kosten[[#This Row],[Activum]]&lt;&gt;"",_xlfn.XLOOKUP(Tbl.Kosten[[#This Row],[Activum]],Tbl.Afschrijvingskosten[Activum],Tbl.Afschrijvingskosten[Tarief per afschrijvings-eenheid],"",0,1),"")</f>
        <v/>
      </c>
      <c r="M73" s="122">
        <f>IFERROR(Tbl.Kosten[[#This Row],[Een-
heden]]*Tbl.Kosten[[#This Row],[Afschrijvings-
tarief]],0)</f>
        <v>0</v>
      </c>
      <c r="N73" s="122" t="str">
        <f>IF(Tbl.Kosten[[#This Row],[Subtotaal afschrijving]]&lt;&gt;0,Lijsten!$A$7,"")</f>
        <v/>
      </c>
      <c r="O73" s="140"/>
      <c r="P73" s="135"/>
      <c r="Q73" s="138"/>
      <c r="R73" s="122">
        <f>IFERROR(Tbl.Kosten[[#This Row],[Aantal]]*Tbl.Kosten[[#This Row],[Tarief]],0)</f>
        <v>0</v>
      </c>
      <c r="S73" s="8">
        <f>IFERROR(Tbl.Kosten[[#This Row],[Subtotaal overige kosten]]+Tbl.Kosten[[#This Row],[Subtotaal uren]]+Tbl.Kosten[[#This Row],[Subtotaal afschrijving]],0)</f>
        <v>0</v>
      </c>
      <c r="T73" s="8">
        <f>IFERROR(Tbl.Kosten[[#This Row],[Totaal kosten]]*Tbl.Kosten[[#This Row],[Subsidie%]],0)</f>
        <v>0</v>
      </c>
      <c r="U73" s="4" t="str" cm="1">
        <f t="array" ref="U73">IFERROR(_xlfn.IFS(Tbl.Kosten[[#This Row],[Subtotaal uren]]&lt;&gt;0,Tbl.Kosten[[#This Row],[Kostensoort arbeid]],Tbl.Kosten[[#This Row],[Subtotaal afschrijving]]&lt;&gt;0,Tbl.Kosten[[#This Row],[Kostensoort afschrijving]],Tbl.Kosten[[#This Row],[Subtotaal overige kosten]]&lt;&gt;0,Tbl.Kosten[[#This Row],[Kostensoort overig]]),"")</f>
        <v/>
      </c>
      <c r="V73" s="4" t="str">
        <f>IFERROR(_xlfn.XLOOKUP(Tbl.Kosten[[#This Row],[Activiteitencode]],Tbl.Activiteiten[Activiteitcode],Tbl.Activiteiten[Werkpakketcode],"",0,1),"")</f>
        <v/>
      </c>
      <c r="W73" s="4" t="str">
        <f>IFERROR(_xlfn.XLOOKUP(Tbl.Kosten[[#This Row],[Werkpakketcode]],Tbl.Werkpakketten[Werkpakketcode],Tbl.Werkpakketten[Subsidiabele activiteit],"",0,1),"")</f>
        <v/>
      </c>
      <c r="X73" s="12">
        <f>IFERROR(_xlfn.XLOOKUP(Tbl.Kosten[[#This Row],[Sanr.]],Tbl.Subsidiehoogte[SAnr.],Tbl.Subsidiehoogte[Sub. Percentage],0,0,1),0)</f>
        <v>0</v>
      </c>
      <c r="Y73" s="144" t="str">
        <f>IFERROR(_xlfn.XLOOKUP(Tbl.Kosten[[#This Row],[Partnercode]],Tbl.Projectpartners[Partnercode],Tbl.Projectpartners[PNr.],"",0,1),"")</f>
        <v>P1</v>
      </c>
      <c r="Z73" s="148">
        <f>IF(Tbl.Kosten[[#This Row],[Pnr.]]=Z$7,Tbl.Kosten[[#This Row],[Totaal kosten]],"")</f>
        <v>0</v>
      </c>
      <c r="AA73" s="148" t="str">
        <f>IF(Tbl.Kosten[[#This Row],[Pnr.]]=AA$7,Tbl.Kosten[[#This Row],[Totaal kosten]],"")</f>
        <v/>
      </c>
      <c r="AB73" s="148" t="str">
        <f>IF(Tbl.Kosten[[#This Row],[Pnr.]]=AB$7,Tbl.Kosten[[#This Row],[Totaal kosten]],"")</f>
        <v/>
      </c>
      <c r="AC73" s="148" t="str">
        <f>IF(Tbl.Kosten[[#This Row],[Pnr.]]=AC$7,Tbl.Kosten[[#This Row],[Totaal kosten]],"")</f>
        <v/>
      </c>
      <c r="AD73" s="148" t="str">
        <f>IF(Tbl.Kosten[[#This Row],[Pnr.]]=AD$7,Tbl.Kosten[[#This Row],[Totaal kosten]],"")</f>
        <v/>
      </c>
      <c r="AE73" s="148" t="str">
        <f>IF(Tbl.Kosten[[#This Row],[Pnr.]]=AE$7,Tbl.Kosten[[#This Row],[Totaal kosten]],"")</f>
        <v/>
      </c>
      <c r="AF73" s="148" t="str">
        <f>IF(Tbl.Kosten[[#This Row],[Pnr.]]=AF$7,Tbl.Kosten[[#This Row],[Totaal kosten]],"")</f>
        <v/>
      </c>
      <c r="AG73" s="148" t="str">
        <f>IF(Tbl.Kosten[[#This Row],[Pnr.]]=AG$7,Tbl.Kosten[[#This Row],[Totaal kosten]],"")</f>
        <v/>
      </c>
      <c r="AH73" s="148" t="str">
        <f>IF(Tbl.Kosten[[#This Row],[Pnr.]]=AH$7,Tbl.Kosten[[#This Row],[Totaal kosten]],"")</f>
        <v/>
      </c>
      <c r="AI73" s="148" t="str">
        <f>IF(Tbl.Kosten[[#This Row],[Pnr.]]=AI$7,Tbl.Kosten[[#This Row],[Totaal kosten]],"")</f>
        <v/>
      </c>
      <c r="AJ73" s="148" t="str">
        <f>IF(Tbl.Kosten[[#This Row],[Pnr.]]=AJ$7,Tbl.Kosten[[#This Row],[Totaal kosten]],"")</f>
        <v/>
      </c>
      <c r="AK73" s="148" t="str">
        <f>IF(Tbl.Kosten[[#This Row],[Pnr.]]=AK$7,Tbl.Kosten[[#This Row],[Totaal kosten]],"")</f>
        <v/>
      </c>
      <c r="AL73" s="148" t="str">
        <f>IF(Tbl.Kosten[[#This Row],[Pnr.]]=AL$7,Tbl.Kosten[[#This Row],[Totaal kosten]],"")</f>
        <v/>
      </c>
      <c r="AM73" s="148" t="str">
        <f>IF(Tbl.Kosten[[#This Row],[Pnr.]]=AM$7,Tbl.Kosten[[#This Row],[Totaal kosten]],"")</f>
        <v/>
      </c>
      <c r="AN73" s="148" t="str">
        <f>IF(Tbl.Kosten[[#This Row],[Pnr.]]=AN$7,Tbl.Kosten[[#This Row],[Totaal kosten]],"")</f>
        <v/>
      </c>
      <c r="AO73" s="148" t="str">
        <f>IF(Tbl.Kosten[[#This Row],[Pnr.]]=AO$7,Tbl.Kosten[[#This Row],[Totaal kosten]],"")</f>
        <v/>
      </c>
      <c r="AP73" s="148" t="str">
        <f>IF(Tbl.Kosten[[#This Row],[Pnr.]]=AP$7,Tbl.Kosten[[#This Row],[Totaal kosten]],"")</f>
        <v/>
      </c>
      <c r="AQ73" s="148" t="str">
        <f>IF(Tbl.Kosten[[#This Row],[Pnr.]]=AQ$7,Tbl.Kosten[[#This Row],[Totaal kosten]],"")</f>
        <v/>
      </c>
      <c r="AR73" s="148" t="str">
        <f>IF(Tbl.Kosten[[#This Row],[Pnr.]]=AR$7,Tbl.Kosten[[#This Row],[Totaal kosten]],"")</f>
        <v/>
      </c>
      <c r="AS73" s="148" t="str">
        <f>IF(Tbl.Kosten[[#This Row],[Pnr.]]=AS$7,Tbl.Kosten[[#This Row],[Totaal kosten]],"")</f>
        <v/>
      </c>
      <c r="AT73" s="148" t="str">
        <f>IF(Tbl.Kosten[[#This Row],[Pnr.]]=AT$7,Tbl.Kosten[[#This Row],[Totaal kosten]],"")</f>
        <v/>
      </c>
      <c r="AU73" s="148" t="str">
        <f>IF(Tbl.Kosten[[#This Row],[Pnr.]]=AU$7,Tbl.Kosten[[#This Row],[Totaal kosten]],"")</f>
        <v/>
      </c>
      <c r="AV73" s="148" t="str">
        <f>IF(Tbl.Kosten[[#This Row],[Pnr.]]=AV$7,Tbl.Kosten[[#This Row],[Totaal kosten]],"")</f>
        <v/>
      </c>
      <c r="AW73" s="148" t="str">
        <f>IF(Tbl.Kosten[[#This Row],[Pnr.]]=AW$7,Tbl.Kosten[[#This Row],[Totaal kosten]],"")</f>
        <v/>
      </c>
      <c r="AX73" s="148" t="str">
        <f>IF(Tbl.Kosten[[#This Row],[Pnr.]]=AX$7,Tbl.Kosten[[#This Row],[Totaal kosten]],"")</f>
        <v/>
      </c>
      <c r="AY73" s="148" t="str">
        <f>IF(Tbl.Kosten[[#This Row],[Pnr.]]=AY$7,Tbl.Kosten[[#This Row],[Totaal kosten]],"")</f>
        <v/>
      </c>
      <c r="AZ73" s="148" t="str">
        <f>IF(Tbl.Kosten[[#This Row],[Pnr.]]=AZ$7,Tbl.Kosten[[#This Row],[Totaal kosten]],"")</f>
        <v/>
      </c>
      <c r="BA73" s="148" t="str">
        <f>IF(Tbl.Kosten[[#This Row],[Pnr.]]=BA$7,Tbl.Kosten[[#This Row],[Totaal kosten]],"")</f>
        <v/>
      </c>
      <c r="BB73" s="148" t="str">
        <f>IF(Tbl.Kosten[[#This Row],[Pnr.]]=BB$7,Tbl.Kosten[[#This Row],[Totaal kosten]],"")</f>
        <v/>
      </c>
      <c r="BC73" s="148" t="str">
        <f>IF(Tbl.Kosten[[#This Row],[Pnr.]]=BC$7,Tbl.Kosten[[#This Row],[Totaal kosten]],"")</f>
        <v/>
      </c>
      <c r="BD73" s="148" t="str">
        <f>IF(Tbl.Kosten[[#This Row],[Pnr.]]=BD$7,Tbl.Kosten[[#This Row],[Totaal kosten]],"")</f>
        <v/>
      </c>
      <c r="BE73" s="148" t="str">
        <f>IF(Tbl.Kosten[[#This Row],[Pnr.]]=BE$7,Tbl.Kosten[[#This Row],[Totaal kosten]],"")</f>
        <v/>
      </c>
      <c r="BF73" s="148" t="str">
        <f>IF(Tbl.Kosten[[#This Row],[Pnr.]]=BF$7,Tbl.Kosten[[#This Row],[Totaal kosten]],"")</f>
        <v/>
      </c>
      <c r="BG73" s="148" t="str">
        <f>IF(Tbl.Kosten[[#This Row],[Pnr.]]=BG$7,Tbl.Kosten[[#This Row],[Totaal kosten]],"")</f>
        <v/>
      </c>
      <c r="BH73" s="148" t="str">
        <f>IF(Tbl.Kosten[[#This Row],[Pnr.]]=BH$7,Tbl.Kosten[[#This Row],[Totaal kosten]],"")</f>
        <v/>
      </c>
      <c r="BI73" s="148" t="str">
        <f>IF(Tbl.Kosten[[#This Row],[Pnr.]]=BI$7,Tbl.Kosten[[#This Row],[Totaal kosten]],"")</f>
        <v/>
      </c>
      <c r="BJ73" s="148" t="str">
        <f>IF(Tbl.Kosten[[#This Row],[Pnr.]]=BJ$7,Tbl.Kosten[[#This Row],[Totaal kosten]],"")</f>
        <v/>
      </c>
      <c r="BK73" s="148" t="str">
        <f>IF(Tbl.Kosten[[#This Row],[Pnr.]]=BK$7,Tbl.Kosten[[#This Row],[Totaal kosten]],"")</f>
        <v/>
      </c>
      <c r="BL73" s="148" t="str">
        <f>IF(Tbl.Kosten[[#This Row],[Pnr.]]=BL$7,Tbl.Kosten[[#This Row],[Totaal kosten]],"")</f>
        <v/>
      </c>
      <c r="BM73" s="148" t="str">
        <f>IF(Tbl.Kosten[[#This Row],[Pnr.]]=BM$7,Tbl.Kosten[[#This Row],[Totaal kosten]],"")</f>
        <v/>
      </c>
      <c r="BN73" s="148" t="str">
        <f>IF(Tbl.Kosten[[#This Row],[Pnr.]]=BN$7,Tbl.Kosten[[#This Row],[Totaal kosten]],"")</f>
        <v/>
      </c>
      <c r="BO73" s="148" t="str">
        <f>IF(Tbl.Kosten[[#This Row],[Pnr.]]=BO$7,Tbl.Kosten[[#This Row],[Totaal kosten]],"")</f>
        <v/>
      </c>
      <c r="BP73" s="148" t="str">
        <f>IF(Tbl.Kosten[[#This Row],[Pnr.]]=BP$7,Tbl.Kosten[[#This Row],[Totaal kosten]],"")</f>
        <v/>
      </c>
      <c r="BQ73" s="148" t="str">
        <f>IF(Tbl.Kosten[[#This Row],[Pnr.]]=BQ$7,Tbl.Kosten[[#This Row],[Totaal kosten]],"")</f>
        <v/>
      </c>
      <c r="BR73" s="148" t="str">
        <f>IF(Tbl.Kosten[[#This Row],[Pnr.]]=BR$7,Tbl.Kosten[[#This Row],[Totaal kosten]],"")</f>
        <v/>
      </c>
      <c r="BS73" s="148" t="str">
        <f>IF(Tbl.Kosten[[#This Row],[Pnr.]]=BS$7,Tbl.Kosten[[#This Row],[Totaal kosten]],"")</f>
        <v/>
      </c>
      <c r="BT73" s="148" t="str">
        <f>IF(Tbl.Kosten[[#This Row],[Pnr.]]=BT$7,Tbl.Kosten[[#This Row],[Totaal kosten]],"")</f>
        <v/>
      </c>
      <c r="BU73" s="148" t="str">
        <f>IF(Tbl.Kosten[[#This Row],[Pnr.]]=BU$7,Tbl.Kosten[[#This Row],[Totaal kosten]],"")</f>
        <v/>
      </c>
      <c r="BV73" s="148" t="str">
        <f>IF(Tbl.Kosten[[#This Row],[Pnr.]]=BV$7,Tbl.Kosten[[#This Row],[Totaal kosten]],"")</f>
        <v/>
      </c>
      <c r="BW73" s="148" t="str">
        <f>IF(Tbl.Kosten[[#This Row],[Pnr.]]=BW$7,Tbl.Kosten[[#This Row],[Totaal kosten]],"")</f>
        <v/>
      </c>
      <c r="BX73" s="148" t="str">
        <f>IFERROR(_xlfn.XLOOKUP(Tbl.Kosten[[#This Row],[Werkpakketcode]],Tbl.Werkpakketten[Werkpakketcode],Tbl.Werkpakketten[WPnr.],"",0,1),"")</f>
        <v/>
      </c>
      <c r="BY73" s="148" t="str">
        <f>IF(Tbl.Kosten[[#This Row],[WPnr.]]=BY$7,Tbl.Kosten[[#This Row],[Totaal kosten]],"")</f>
        <v/>
      </c>
      <c r="BZ73" s="148" t="str">
        <f>IF(Tbl.Kosten[[#This Row],[WPnr.]]=BZ$7,Tbl.Kosten[[#This Row],[Totaal kosten]],"")</f>
        <v/>
      </c>
      <c r="CA73" s="148" t="str">
        <f>IF(Tbl.Kosten[[#This Row],[WPnr.]]=CA$7,Tbl.Kosten[[#This Row],[Totaal kosten]],"")</f>
        <v/>
      </c>
      <c r="CB73" s="148" t="str">
        <f>IF(Tbl.Kosten[[#This Row],[WPnr.]]=CB$7,Tbl.Kosten[[#This Row],[Totaal kosten]],"")</f>
        <v/>
      </c>
      <c r="CC73" s="148" t="str">
        <f>IF(Tbl.Kosten[[#This Row],[WPnr.]]=CC$7,Tbl.Kosten[[#This Row],[Totaal kosten]],"")</f>
        <v/>
      </c>
      <c r="CD73" s="148" t="str">
        <f>IF(Tbl.Kosten[[#This Row],[WPnr.]]=CD$7,Tbl.Kosten[[#This Row],[Totaal kosten]],"")</f>
        <v/>
      </c>
      <c r="CE73" s="148" t="str">
        <f>IF(Tbl.Kosten[[#This Row],[WPnr.]]=CE$7,Tbl.Kosten[[#This Row],[Totaal kosten]],"")</f>
        <v/>
      </c>
      <c r="CF73" s="148" t="str">
        <f>IF(Tbl.Kosten[[#This Row],[WPnr.]]=CF$7,Tbl.Kosten[[#This Row],[Totaal kosten]],"")</f>
        <v/>
      </c>
      <c r="CG73" s="148" t="str">
        <f>IF(Tbl.Kosten[[#This Row],[WPnr.]]=CG$7,Tbl.Kosten[[#This Row],[Totaal kosten]],"")</f>
        <v/>
      </c>
      <c r="CH73" s="148" t="str">
        <f>IF(Tbl.Kosten[[#This Row],[WPnr.]]=CH$7,Tbl.Kosten[[#This Row],[Totaal kosten]],"")</f>
        <v/>
      </c>
      <c r="CI73" s="148" t="str">
        <f>IF(Tbl.Kosten[[#This Row],[WPnr.]]=CI$7,Tbl.Kosten[[#This Row],[Totaal kosten]],"")</f>
        <v/>
      </c>
      <c r="CJ73" s="148" t="str">
        <f>IF(Tbl.Kosten[[#This Row],[WPnr.]]=CJ$7,Tbl.Kosten[[#This Row],[Totaal kosten]],"")</f>
        <v/>
      </c>
      <c r="CK73" s="148" t="str">
        <f>IF(Tbl.Kosten[[#This Row],[WPnr.]]=CK$7,Tbl.Kosten[[#This Row],[Totaal kosten]],"")</f>
        <v/>
      </c>
      <c r="CL73" s="148" t="str">
        <f>IF(Tbl.Kosten[[#This Row],[WPnr.]]=CL$7,Tbl.Kosten[[#This Row],[Totaal kosten]],"")</f>
        <v/>
      </c>
      <c r="CM73" s="148" t="str">
        <f>IF(Tbl.Kosten[[#This Row],[WPnr.]]=CM$7,Tbl.Kosten[[#This Row],[Totaal kosten]],"")</f>
        <v/>
      </c>
      <c r="CN73" s="148" t="str">
        <f>IF(Tbl.Kosten[[#This Row],[WPnr.]]=CN$7,Tbl.Kosten[[#This Row],[Totaal kosten]],"")</f>
        <v/>
      </c>
      <c r="CO73" s="148" t="str">
        <f>IF(Tbl.Kosten[[#This Row],[WPnr.]]=CO$7,Tbl.Kosten[[#This Row],[Totaal kosten]],"")</f>
        <v/>
      </c>
      <c r="CP73" s="148" t="str">
        <f>IF(Tbl.Kosten[[#This Row],[WPnr.]]=CP$7,Tbl.Kosten[[#This Row],[Totaal kosten]],"")</f>
        <v/>
      </c>
      <c r="CQ73" s="148" t="str">
        <f>IF(Tbl.Kosten[[#This Row],[WPnr.]]=CQ$7,Tbl.Kosten[[#This Row],[Totaal kosten]],"")</f>
        <v/>
      </c>
      <c r="CR73" s="148" t="str">
        <f>IF(Tbl.Kosten[[#This Row],[WPnr.]]=CR$7,Tbl.Kosten[[#This Row],[Totaal kosten]],"")</f>
        <v/>
      </c>
      <c r="CS73" s="148" t="str">
        <f>IF(Tbl.Kosten[[#This Row],[WPnr.]]=CS$7,Tbl.Kosten[[#This Row],[Totaal kosten]],"")</f>
        <v/>
      </c>
      <c r="CT73" s="148" t="str">
        <f>IF(Tbl.Kosten[[#This Row],[WPnr.]]=CT$7,Tbl.Kosten[[#This Row],[Totaal kosten]],"")</f>
        <v/>
      </c>
      <c r="CU73" s="148" t="str">
        <f>IF(Tbl.Kosten[[#This Row],[WPnr.]]=CU$7,Tbl.Kosten[[#This Row],[Totaal kosten]],"")</f>
        <v/>
      </c>
      <c r="CV73" s="148" t="str">
        <f>IF(Tbl.Kosten[[#This Row],[WPnr.]]=CV$7,Tbl.Kosten[[#This Row],[Totaal kosten]],"")</f>
        <v/>
      </c>
      <c r="CW73" s="148" t="str">
        <f>IF(Tbl.Kosten[[#This Row],[WPnr.]]=CW$7,Tbl.Kosten[[#This Row],[Totaal kosten]],"")</f>
        <v/>
      </c>
      <c r="CX73" s="148" t="str">
        <f>IF(Tbl.Kosten[[#This Row],[WPnr.]]=CX$7,Tbl.Kosten[[#This Row],[Totaal kosten]],"")</f>
        <v/>
      </c>
      <c r="CY73" s="148" t="str">
        <f>IF(Tbl.Kosten[[#This Row],[WPnr.]]=CY$7,Tbl.Kosten[[#This Row],[Totaal kosten]],"")</f>
        <v/>
      </c>
      <c r="CZ73" s="148" t="str">
        <f>IF(Tbl.Kosten[[#This Row],[WPnr.]]=CZ$7,Tbl.Kosten[[#This Row],[Totaal kosten]],"")</f>
        <v/>
      </c>
      <c r="DA73" s="148" t="str">
        <f>IF(Tbl.Kosten[[#This Row],[WPnr.]]=DA$7,Tbl.Kosten[[#This Row],[Totaal kosten]],"")</f>
        <v/>
      </c>
      <c r="DB73" s="148" t="str">
        <f>IF(Tbl.Kosten[[#This Row],[WPnr.]]=DB$7,Tbl.Kosten[[#This Row],[Totaal kosten]],"")</f>
        <v/>
      </c>
      <c r="DC73" s="148" t="str">
        <f>IF(Tbl.Kosten[[#This Row],[WPnr.]]=DC$7,Tbl.Kosten[[#This Row],[Totaal kosten]],"")</f>
        <v/>
      </c>
      <c r="DD73" s="148" t="str">
        <f>IF(Tbl.Kosten[[#This Row],[WPnr.]]=DD$7,Tbl.Kosten[[#This Row],[Totaal kosten]],"")</f>
        <v/>
      </c>
      <c r="DE73" s="148" t="str">
        <f>IF(Tbl.Kosten[[#This Row],[WPnr.]]=DE$7,Tbl.Kosten[[#This Row],[Totaal kosten]],"")</f>
        <v/>
      </c>
      <c r="DF73" s="148" t="str">
        <f>IF(Tbl.Kosten[[#This Row],[WPnr.]]=DF$7,Tbl.Kosten[[#This Row],[Totaal kosten]],"")</f>
        <v/>
      </c>
      <c r="DG73" s="148" t="str">
        <f>IF(Tbl.Kosten[[#This Row],[WPnr.]]=DG$7,Tbl.Kosten[[#This Row],[Totaal kosten]],"")</f>
        <v/>
      </c>
      <c r="DH73" s="148" t="str">
        <f>IF(Tbl.Kosten[[#This Row],[WPnr.]]=DH$7,Tbl.Kosten[[#This Row],[Totaal kosten]],"")</f>
        <v/>
      </c>
      <c r="DI73" s="148" t="str">
        <f>IF(Tbl.Kosten[[#This Row],[WPnr.]]=DI$7,Tbl.Kosten[[#This Row],[Totaal kosten]],"")</f>
        <v/>
      </c>
      <c r="DJ73" s="148" t="str">
        <f>IF(Tbl.Kosten[[#This Row],[WPnr.]]=DJ$7,Tbl.Kosten[[#This Row],[Totaal kosten]],"")</f>
        <v/>
      </c>
      <c r="DK73" s="148" t="str">
        <f>IF(Tbl.Kosten[[#This Row],[WPnr.]]=DK$7,Tbl.Kosten[[#This Row],[Totaal kosten]],"")</f>
        <v/>
      </c>
      <c r="DL73" s="148" t="str">
        <f>IF(Tbl.Kosten[[#This Row],[WPnr.]]=DL$7,Tbl.Kosten[[#This Row],[Totaal kosten]],"")</f>
        <v/>
      </c>
      <c r="DM73" s="148" t="str">
        <f>IF(Tbl.Kosten[[#This Row],[WPnr.]]=DM$7,Tbl.Kosten[[#This Row],[Totaal kosten]],"")</f>
        <v/>
      </c>
      <c r="DN73" s="148" t="str">
        <f>IF(Tbl.Kosten[[#This Row],[WPnr.]]=DN$7,Tbl.Kosten[[#This Row],[Totaal kosten]],"")</f>
        <v/>
      </c>
      <c r="DO73" s="148" t="str">
        <f>IF(Tbl.Kosten[[#This Row],[WPnr.]]=DO$7,Tbl.Kosten[[#This Row],[Totaal kosten]],"")</f>
        <v/>
      </c>
      <c r="DP73" s="148" t="str">
        <f>IF(Tbl.Kosten[[#This Row],[WPnr.]]=DP$7,Tbl.Kosten[[#This Row],[Totaal kosten]],"")</f>
        <v/>
      </c>
      <c r="DQ73" s="148" t="str">
        <f>IF(Tbl.Kosten[[#This Row],[WPnr.]]=DQ$7,Tbl.Kosten[[#This Row],[Totaal kosten]],"")</f>
        <v/>
      </c>
      <c r="DR73" s="148" t="str">
        <f>IF(Tbl.Kosten[[#This Row],[WPnr.]]=DR$7,Tbl.Kosten[[#This Row],[Totaal kosten]],"")</f>
        <v/>
      </c>
      <c r="DS73" s="148" t="str">
        <f>IF(Tbl.Kosten[[#This Row],[WPnr.]]=DS$7,Tbl.Kosten[[#This Row],[Totaal kosten]],"")</f>
        <v/>
      </c>
      <c r="DT73" s="148" t="str">
        <f>IF(Tbl.Kosten[[#This Row],[WPnr.]]=DT$7,Tbl.Kosten[[#This Row],[Totaal kosten]],"")</f>
        <v/>
      </c>
      <c r="DU73" s="148" t="str">
        <f>IF(Tbl.Kosten[[#This Row],[WPnr.]]=DU$7,Tbl.Kosten[[#This Row],[Totaal kosten]],"")</f>
        <v/>
      </c>
      <c r="DV73" s="148" t="str">
        <f>IF(Tbl.Kosten[[#This Row],[WPnr.]]=DV$7,Tbl.Kosten[[#This Row],[Totaal kosten]],"")</f>
        <v/>
      </c>
      <c r="DW73" s="150" t="str">
        <f>IFERROR(_xlfn.XLOOKUP(Tbl.Kosten[[#This Row],[Kostensoort]],Tbl.Kostensoorten[Kostensoorten],Tbl.Kostensoorten[KSnr.],"",0,1),"")</f>
        <v/>
      </c>
      <c r="DX73" s="150" t="str">
        <f>IF(Tbl.Kosten[[#This Row],[KSnr.]]=DX$7,Tbl.Kosten[[#This Row],[Totaal kosten]],"")</f>
        <v/>
      </c>
      <c r="DY73" s="150" t="str">
        <f>IF(Tbl.Kosten[[#This Row],[KSnr.]]=DY$7,Tbl.Kosten[[#This Row],[Totaal kosten]],"")</f>
        <v/>
      </c>
      <c r="DZ73" s="150" t="str">
        <f>IF(Tbl.Kosten[[#This Row],[KSnr.]]=DZ$7,Tbl.Kosten[[#This Row],[Totaal kosten]],"")</f>
        <v/>
      </c>
      <c r="EA73" s="150" t="str">
        <f>IF(Tbl.Kosten[[#This Row],[KSnr.]]=EA$7,Tbl.Kosten[[#This Row],[Totaal kosten]],"")</f>
        <v/>
      </c>
      <c r="EB73" s="150" t="str">
        <f>IF(Tbl.Kosten[[#This Row],[KSnr.]]=EB$7,Tbl.Kosten[[#This Row],[Totaal kosten]],"")</f>
        <v/>
      </c>
      <c r="EC73" s="150" t="str">
        <f>IF(Tbl.Kosten[[#This Row],[KSnr.]]=EC$7,Tbl.Kosten[[#This Row],[Totaal kosten]],"")</f>
        <v/>
      </c>
      <c r="ED73" s="150" t="str">
        <f>IF(Tbl.Kosten[[#This Row],[KSnr.]]=ED$7,Tbl.Kosten[[#This Row],[Totaal kosten]],"")</f>
        <v/>
      </c>
      <c r="EE73" s="150" t="str">
        <f>IF(Tbl.Kosten[[#This Row],[KSnr.]]=EE$7,Tbl.Kosten[[#This Row],[Totaal kosten]],"")</f>
        <v/>
      </c>
      <c r="EF73" s="150" t="str">
        <f>IF(Tbl.Kosten[[#This Row],[KSnr.]]=EF$7,Tbl.Kosten[[#This Row],[Totaal kosten]],"")</f>
        <v/>
      </c>
      <c r="EG73" s="150" t="str">
        <f>IF(Tbl.Kosten[[#This Row],[KSnr.]]=EG$7,Tbl.Kosten[[#This Row],[Totaal kosten]],"")</f>
        <v/>
      </c>
      <c r="EH73" s="150" t="str">
        <f>IF(Tbl.Kosten[[#This Row],[KSnr.]]=EH$7,Tbl.Kosten[[#This Row],[Totaal kosten]],"")</f>
        <v/>
      </c>
      <c r="EI73" s="150" t="str">
        <f>IF(Tbl.Kosten[[#This Row],[KSnr.]]=EI$7,Tbl.Kosten[[#This Row],[Totaal kosten]],"")</f>
        <v/>
      </c>
      <c r="EJ73" s="150" t="str">
        <f>IF(Tbl.Kosten[[#This Row],[KSnr.]]=EJ$7,Tbl.Kosten[[#This Row],[Totaal kosten]],"")</f>
        <v/>
      </c>
      <c r="EK73" s="150" t="str">
        <f>IF(Tbl.Kosten[[#This Row],[KSnr.]]=EK$7,Tbl.Kosten[[#This Row],[Totaal kosten]],"")</f>
        <v/>
      </c>
      <c r="EL73" s="150" t="str">
        <f>IF(Tbl.Kosten[[#This Row],[KSnr.]]=EL$7,Tbl.Kosten[[#This Row],[Totaal kosten]],"")</f>
        <v/>
      </c>
      <c r="EM73" s="150" t="str">
        <f>IF(Tbl.Kosten[[#This Row],[KSnr.]]=EM$7,Tbl.Kosten[[#This Row],[Totaal kosten]],"")</f>
        <v/>
      </c>
      <c r="EN73" s="150" t="str">
        <f>IF(Tbl.Kosten[[#This Row],[KSnr.]]=EN$7,Tbl.Kosten[[#This Row],[Totaal kosten]],"")</f>
        <v/>
      </c>
      <c r="EO73" s="150" t="str">
        <f>IF(Tbl.Kosten[[#This Row],[KSnr.]]=EO$7,Tbl.Kosten[[#This Row],[Totaal kosten]],"")</f>
        <v/>
      </c>
      <c r="EP73" s="150" t="str">
        <f>IF(Tbl.Kosten[[#This Row],[KSnr.]]=EP$7,Tbl.Kosten[[#This Row],[Totaal kosten]],"")</f>
        <v/>
      </c>
      <c r="EQ73" s="150" t="str">
        <f>IF(Tbl.Kosten[[#This Row],[KSnr.]]=EQ$7,Tbl.Kosten[[#This Row],[Totaal kosten]],"")</f>
        <v/>
      </c>
      <c r="ER73" s="144" t="str">
        <f>IFERROR(_xlfn.XLOOKUP(Tbl.Kosten[[#This Row],[Subsidieactiviteit]],Tbl.Subsidiehoogte[Subsidieactiviteit],Tbl.Subsidiehoogte[SAnr.],"",0,1),"")</f>
        <v/>
      </c>
      <c r="ES73" s="150" t="str">
        <f>IF(Tbl.Kosten[[#This Row],[Sanr.]]=ES$7,Tbl.Kosten[[#This Row],[Totaal kosten]],"")</f>
        <v/>
      </c>
      <c r="ET73" s="150" t="str">
        <f>IF(Tbl.Kosten[[#This Row],[Sanr.]]=ET$7,Tbl.Kosten[[#This Row],[Totaal kosten]],"")</f>
        <v/>
      </c>
      <c r="EU73" s="150" t="str">
        <f>IF(Tbl.Kosten[[#This Row],[Sanr.]]=EU$7,Tbl.Kosten[[#This Row],[Totaal kosten]],"")</f>
        <v/>
      </c>
      <c r="EV73" s="150" t="str">
        <f>IF(Tbl.Kosten[[#This Row],[Sanr.]]=EV$7,Tbl.Kosten[[#This Row],[Totaal kosten]],"")</f>
        <v/>
      </c>
      <c r="EW73" s="150" t="str">
        <f>IF(Tbl.Kosten[[#This Row],[Sanr.]]=EW$7,Tbl.Kosten[[#This Row],[Totaal kosten]],"")</f>
        <v/>
      </c>
      <c r="EX73" s="150" t="str">
        <f>IF(Tbl.Kosten[[#This Row],[Sanr.]]=EX$7,Tbl.Kosten[[#This Row],[Totaal kosten]],"")</f>
        <v/>
      </c>
      <c r="EY73" s="150" t="str">
        <f>IF(Tbl.Kosten[[#This Row],[Sanr.]]=EY$7,Tbl.Kosten[[#This Row],[Totaal kosten]],"")</f>
        <v/>
      </c>
      <c r="EZ73" s="150" t="str">
        <f>IF(Tbl.Kosten[[#This Row],[Sanr.]]=EZ$7,Tbl.Kosten[[#This Row],[Totaal kosten]],"")</f>
        <v/>
      </c>
      <c r="FA73" s="150" t="str">
        <f>IF(Tbl.Kosten[[#This Row],[Sanr.]]=FA$7,Tbl.Kosten[[#This Row],[Totaal kosten]],"")</f>
        <v/>
      </c>
      <c r="FB73" s="150" t="str">
        <f>IF(Tbl.Kosten[[#This Row],[Sanr.]]=FB$7,Tbl.Kosten[[#This Row],[Totaal kosten]],"")</f>
        <v/>
      </c>
      <c r="FC73" s="150" t="str">
        <f>IF(Tbl.Kosten[[#This Row],[Sanr.]]=FC$7,Tbl.Kosten[[#This Row],[Totaal kosten]],"")</f>
        <v/>
      </c>
      <c r="FD73" s="150" t="str">
        <f>IF(Tbl.Kosten[[#This Row],[Sanr.]]=FD$7,Tbl.Kosten[[#This Row],[Totaal kosten]],"")</f>
        <v/>
      </c>
      <c r="FE73" s="150" t="str">
        <f>IF(Tbl.Kosten[[#This Row],[Sanr.]]=FE$7,Tbl.Kosten[[#This Row],[Totaal kosten]],"")</f>
        <v/>
      </c>
      <c r="FF73" s="150" t="str">
        <f>IF(Tbl.Kosten[[#This Row],[Sanr.]]=FF$7,Tbl.Kosten[[#This Row],[Totaal kosten]],"")</f>
        <v/>
      </c>
      <c r="FG73" s="150" t="str">
        <f>IF(Tbl.Kosten[[#This Row],[Sanr.]]=FG$7,Tbl.Kosten[[#This Row],[Totaal kosten]],"")</f>
        <v/>
      </c>
      <c r="FH73" s="150" t="str">
        <f>IF(Tbl.Kosten[[#This Row],[Sanr.]]=FH$7,Tbl.Kosten[[#This Row],[Totaal kosten]],"")</f>
        <v/>
      </c>
      <c r="FI73" s="150" t="str">
        <f>IF(Tbl.Kosten[[#This Row],[Sanr.]]=FI$7,Tbl.Kosten[[#This Row],[Totaal kosten]],"")</f>
        <v/>
      </c>
      <c r="FJ73" s="150" t="str">
        <f>IF(Tbl.Kosten[[#This Row],[Sanr.]]=FJ$7,Tbl.Kosten[[#This Row],[Totaal kosten]],"")</f>
        <v/>
      </c>
      <c r="FK73" s="150" t="str">
        <f>IF(Tbl.Kosten[[#This Row],[Sanr.]]=FK$7,Tbl.Kosten[[#This Row],[Totaal kosten]],"")</f>
        <v/>
      </c>
      <c r="FL73" s="150" t="str">
        <f>IF(Tbl.Kosten[[#This Row],[Sanr.]]=FL$7,Tbl.Kosten[[#This Row],[Totaal kosten]],"")</f>
        <v/>
      </c>
      <c r="FM73" s="150" t="str">
        <f>IF(Tbl.Kosten[[#This Row],[Sanr.]]=FM$7,Tbl.Kosten[[#This Row],[Totaal kosten]],"")</f>
        <v/>
      </c>
      <c r="FN73" s="150" t="str">
        <f>IF(Tbl.Kosten[[#This Row],[Sanr.]]=FN$7,Tbl.Kosten[[#This Row],[Totaal kosten]],"")</f>
        <v/>
      </c>
      <c r="FO73" s="150" t="str">
        <f>IF(Tbl.Kosten[[#This Row],[Sanr.]]=FO$7,Tbl.Kosten[[#This Row],[Totaal kosten]],"")</f>
        <v/>
      </c>
      <c r="FP73" s="150" t="str">
        <f>IF(Tbl.Kosten[[#This Row],[Sanr.]]=FP$7,Tbl.Kosten[[#This Row],[Totaal kosten]],"")</f>
        <v/>
      </c>
      <c r="FQ73" s="150" t="str">
        <f>IF(Tbl.Kosten[[#This Row],[Sanr.]]=FQ$7,Tbl.Kosten[[#This Row],[Totaal kosten]],"")</f>
        <v/>
      </c>
      <c r="FR73" s="150" t="str">
        <f>IF(Tbl.Kosten[[#This Row],[Sanr.]]=FR$7,Tbl.Kosten[[#This Row],[Totaal kosten]],"")</f>
        <v/>
      </c>
      <c r="FS73" s="150" t="str">
        <f>IF(Tbl.Kosten[[#This Row],[Sanr.]]=FS$7,Tbl.Kosten[[#This Row],[Totaal kosten]],"")</f>
        <v/>
      </c>
      <c r="FT73" s="150" t="str">
        <f>IF(Tbl.Kosten[[#This Row],[Sanr.]]=FT$7,Tbl.Kosten[[#This Row],[Totaal kosten]],"")</f>
        <v/>
      </c>
      <c r="FU73" s="150" t="str">
        <f>IF(Tbl.Kosten[[#This Row],[Sanr.]]=FU$7,Tbl.Kosten[[#This Row],[Totaal kosten]],"")</f>
        <v/>
      </c>
      <c r="FV73" s="150" t="str">
        <f>IF(Tbl.Kosten[[#This Row],[Sanr.]]=FV$7,Tbl.Kosten[[#This Row],[Totaal kosten]],"")</f>
        <v/>
      </c>
      <c r="FW73" s="150" t="str">
        <f>IFERROR(_xlfn.XLOOKUP(Tbl.Kosten[[#This Row],[Activiteitencode]],Tbl.Activiteiten[Activiteitcode],Tbl.Activiteiten[Anr.],"",0,1),"")</f>
        <v/>
      </c>
      <c r="FX73" s="169" t="str">
        <f>_xlfn.CONCAT(Tbl.Kosten[[#This Row],[Pnr.]],Tbl.Kosten[[#This Row],[Sanr.]])</f>
        <v>P1</v>
      </c>
      <c r="FY73" s="150">
        <f>Tbl.Kosten[[#This Row],[Totaal kosten]]-Tbl.Kosten[[#This Row],[Subsidie]]</f>
        <v>0</v>
      </c>
      <c r="FZ73" s="150">
        <f>IF(Tbl.Kosten[[#This Row],[Pnr.]]=FZ$7,Tbl.Kosten[[#This Row],[Te financieren]],"")</f>
        <v>0</v>
      </c>
      <c r="GA73" s="150" t="str">
        <f>IF(Tbl.Kosten[[#This Row],[Pnr.]]=GA$7,Tbl.Kosten[[#This Row],[Te financieren]],"")</f>
        <v/>
      </c>
      <c r="GB73" s="150" t="str">
        <f>IF(Tbl.Kosten[[#This Row],[Pnr.]]=GB$7,Tbl.Kosten[[#This Row],[Te financieren]],"")</f>
        <v/>
      </c>
      <c r="GC73" s="150" t="str">
        <f>IF(Tbl.Kosten[[#This Row],[Pnr.]]=GC$7,Tbl.Kosten[[#This Row],[Te financieren]],"")</f>
        <v/>
      </c>
      <c r="GD73" s="150" t="str">
        <f>IF(Tbl.Kosten[[#This Row],[Pnr.]]=GD$7,Tbl.Kosten[[#This Row],[Te financieren]],"")</f>
        <v/>
      </c>
      <c r="GE73" s="150" t="str">
        <f>IF(Tbl.Kosten[[#This Row],[Pnr.]]=GE$7,Tbl.Kosten[[#This Row],[Te financieren]],"")</f>
        <v/>
      </c>
      <c r="GF73" s="150" t="str">
        <f>IF(Tbl.Kosten[[#This Row],[Pnr.]]=GF$7,Tbl.Kosten[[#This Row],[Te financieren]],"")</f>
        <v/>
      </c>
      <c r="GG73" s="150" t="str">
        <f>IF(Tbl.Kosten[[#This Row],[Pnr.]]=GG$7,Tbl.Kosten[[#This Row],[Te financieren]],"")</f>
        <v/>
      </c>
      <c r="GH73" s="150" t="str">
        <f>IF(Tbl.Kosten[[#This Row],[Pnr.]]=GH$7,Tbl.Kosten[[#This Row],[Te financieren]],"")</f>
        <v/>
      </c>
      <c r="GI73" s="150" t="str">
        <f>IF(Tbl.Kosten[[#This Row],[Pnr.]]=GI$7,Tbl.Kosten[[#This Row],[Te financieren]],"")</f>
        <v/>
      </c>
      <c r="GJ73" s="150" t="str">
        <f>IF(Tbl.Kosten[[#This Row],[Pnr.]]=GJ$7,Tbl.Kosten[[#This Row],[Te financieren]],"")</f>
        <v/>
      </c>
      <c r="GK73" s="150" t="str">
        <f>IF(Tbl.Kosten[[#This Row],[Pnr.]]=GK$7,Tbl.Kosten[[#This Row],[Te financieren]],"")</f>
        <v/>
      </c>
      <c r="GL73" s="150" t="str">
        <f>IF(Tbl.Kosten[[#This Row],[Pnr.]]=GL$7,Tbl.Kosten[[#This Row],[Te financieren]],"")</f>
        <v/>
      </c>
      <c r="GM73" s="150" t="str">
        <f>IF(Tbl.Kosten[[#This Row],[Pnr.]]=GM$7,Tbl.Kosten[[#This Row],[Te financieren]],"")</f>
        <v/>
      </c>
      <c r="GN73" s="150" t="str">
        <f>IF(Tbl.Kosten[[#This Row],[Pnr.]]=GN$7,Tbl.Kosten[[#This Row],[Te financieren]],"")</f>
        <v/>
      </c>
      <c r="GO73" s="150" t="str">
        <f>IF(Tbl.Kosten[[#This Row],[Pnr.]]=GO$7,Tbl.Kosten[[#This Row],[Te financieren]],"")</f>
        <v/>
      </c>
      <c r="GP73" s="150" t="str">
        <f>IF(Tbl.Kosten[[#This Row],[Pnr.]]=GP$7,Tbl.Kosten[[#This Row],[Te financieren]],"")</f>
        <v/>
      </c>
      <c r="GQ73" s="150" t="str">
        <f>IF(Tbl.Kosten[[#This Row],[Pnr.]]=GQ$7,Tbl.Kosten[[#This Row],[Te financieren]],"")</f>
        <v/>
      </c>
      <c r="GR73" s="150" t="str">
        <f>IF(Tbl.Kosten[[#This Row],[Pnr.]]=GR$7,Tbl.Kosten[[#This Row],[Te financieren]],"")</f>
        <v/>
      </c>
      <c r="GS73" s="150" t="str">
        <f>IF(Tbl.Kosten[[#This Row],[Pnr.]]=GS$7,Tbl.Kosten[[#This Row],[Te financieren]],"")</f>
        <v/>
      </c>
      <c r="GT73" s="150" t="str">
        <f>IF(Tbl.Kosten[[#This Row],[Pnr.]]=GT$7,Tbl.Kosten[[#This Row],[Te financieren]],"")</f>
        <v/>
      </c>
      <c r="GU73" s="150" t="str">
        <f>IF(Tbl.Kosten[[#This Row],[Pnr.]]=GU$7,Tbl.Kosten[[#This Row],[Te financieren]],"")</f>
        <v/>
      </c>
      <c r="GV73" s="150" t="str">
        <f>IF(Tbl.Kosten[[#This Row],[Pnr.]]=GV$7,Tbl.Kosten[[#This Row],[Te financieren]],"")</f>
        <v/>
      </c>
      <c r="GW73" s="150" t="str">
        <f>IF(Tbl.Kosten[[#This Row],[Pnr.]]=GW$7,Tbl.Kosten[[#This Row],[Te financieren]],"")</f>
        <v/>
      </c>
      <c r="GX73" s="150" t="str">
        <f>IF(Tbl.Kosten[[#This Row],[Pnr.]]=GX$7,Tbl.Kosten[[#This Row],[Te financieren]],"")</f>
        <v/>
      </c>
      <c r="GY73" s="150" t="str">
        <f>IF(Tbl.Kosten[[#This Row],[Pnr.]]=GY$7,Tbl.Kosten[[#This Row],[Te financieren]],"")</f>
        <v/>
      </c>
      <c r="GZ73" s="150" t="str">
        <f>IF(Tbl.Kosten[[#This Row],[Pnr.]]=GZ$7,Tbl.Kosten[[#This Row],[Te financieren]],"")</f>
        <v/>
      </c>
      <c r="HA73" s="150" t="str">
        <f>IF(Tbl.Kosten[[#This Row],[Pnr.]]=HA$7,Tbl.Kosten[[#This Row],[Te financieren]],"")</f>
        <v/>
      </c>
      <c r="HB73" s="150" t="str">
        <f>IF(Tbl.Kosten[[#This Row],[Pnr.]]=HB$7,Tbl.Kosten[[#This Row],[Te financieren]],"")</f>
        <v/>
      </c>
      <c r="HC73" s="150" t="str">
        <f>IF(Tbl.Kosten[[#This Row],[Pnr.]]=HC$7,Tbl.Kosten[[#This Row],[Te financieren]],"")</f>
        <v/>
      </c>
      <c r="HD73" s="150" t="str">
        <f>IF(Tbl.Kosten[[#This Row],[Pnr.]]=HD$7,Tbl.Kosten[[#This Row],[Te financieren]],"")</f>
        <v/>
      </c>
      <c r="HE73" s="150" t="str">
        <f>IF(Tbl.Kosten[[#This Row],[Pnr.]]=HE$7,Tbl.Kosten[[#This Row],[Te financieren]],"")</f>
        <v/>
      </c>
      <c r="HF73" s="150" t="str">
        <f>IF(Tbl.Kosten[[#This Row],[Pnr.]]=HF$7,Tbl.Kosten[[#This Row],[Te financieren]],"")</f>
        <v/>
      </c>
      <c r="HG73" s="150" t="str">
        <f>IF(Tbl.Kosten[[#This Row],[Pnr.]]=HG$7,Tbl.Kosten[[#This Row],[Te financieren]],"")</f>
        <v/>
      </c>
      <c r="HH73" s="150" t="str">
        <f>IF(Tbl.Kosten[[#This Row],[Pnr.]]=HH$7,Tbl.Kosten[[#This Row],[Te financieren]],"")</f>
        <v/>
      </c>
      <c r="HI73" s="150" t="str">
        <f>IF(Tbl.Kosten[[#This Row],[Pnr.]]=HI$7,Tbl.Kosten[[#This Row],[Te financieren]],"")</f>
        <v/>
      </c>
      <c r="HJ73" s="150" t="str">
        <f>IF(Tbl.Kosten[[#This Row],[Pnr.]]=HJ$7,Tbl.Kosten[[#This Row],[Te financieren]],"")</f>
        <v/>
      </c>
      <c r="HK73" s="150" t="str">
        <f>IF(Tbl.Kosten[[#This Row],[Pnr.]]=HK$7,Tbl.Kosten[[#This Row],[Te financieren]],"")</f>
        <v/>
      </c>
      <c r="HL73" s="150" t="str">
        <f>IF(Tbl.Kosten[[#This Row],[Pnr.]]=HL$7,Tbl.Kosten[[#This Row],[Te financieren]],"")</f>
        <v/>
      </c>
      <c r="HM73" s="150" t="str">
        <f>IF(Tbl.Kosten[[#This Row],[Pnr.]]=HM$7,Tbl.Kosten[[#This Row],[Te financieren]],"")</f>
        <v/>
      </c>
      <c r="HN73" s="150" t="str">
        <f>IF(Tbl.Kosten[[#This Row],[Pnr.]]=HN$7,Tbl.Kosten[[#This Row],[Te financieren]],"")</f>
        <v/>
      </c>
      <c r="HO73" s="150" t="str">
        <f>IF(Tbl.Kosten[[#This Row],[Pnr.]]=HO$7,Tbl.Kosten[[#This Row],[Te financieren]],"")</f>
        <v/>
      </c>
      <c r="HP73" s="150" t="str">
        <f>IF(Tbl.Kosten[[#This Row],[Pnr.]]=HP$7,Tbl.Kosten[[#This Row],[Te financieren]],"")</f>
        <v/>
      </c>
      <c r="HQ73" s="150" t="str">
        <f>IF(Tbl.Kosten[[#This Row],[Pnr.]]=HQ$7,Tbl.Kosten[[#This Row],[Te financieren]],"")</f>
        <v/>
      </c>
      <c r="HR73" s="150" t="str">
        <f>IF(Tbl.Kosten[[#This Row],[Pnr.]]=HR$7,Tbl.Kosten[[#This Row],[Te financieren]],"")</f>
        <v/>
      </c>
      <c r="HS73" s="150" t="str">
        <f>IF(Tbl.Kosten[[#This Row],[Pnr.]]=HS$7,Tbl.Kosten[[#This Row],[Te financieren]],"")</f>
        <v/>
      </c>
      <c r="HT73" s="150" t="str">
        <f>IF(Tbl.Kosten[[#This Row],[Pnr.]]=HT$7,Tbl.Kosten[[#This Row],[Te financieren]],"")</f>
        <v/>
      </c>
      <c r="HU73" s="150" t="str">
        <f>IF(Tbl.Kosten[[#This Row],[Pnr.]]=HU$7,Tbl.Kosten[[#This Row],[Te financieren]],"")</f>
        <v/>
      </c>
      <c r="HV73" s="150" t="str">
        <f>IF(Tbl.Kosten[[#This Row],[Pnr.]]=HV$7,Tbl.Kosten[[#This Row],[Te financieren]],"")</f>
        <v/>
      </c>
      <c r="HW73" s="150" t="str">
        <f>IF(Tbl.Kosten[[#This Row],[Pnr.]]=HW$7,Tbl.Kosten[[#This Row],[Te financieren]],"")</f>
        <v/>
      </c>
    </row>
    <row r="74" spans="2:231" x14ac:dyDescent="0.3">
      <c r="B74" s="134"/>
      <c r="C74" s="137"/>
      <c r="D74" s="136"/>
      <c r="E74" s="261"/>
      <c r="F74" s="135"/>
      <c r="G74" s="11" t="str">
        <f>IF(Tbl.Kosten[[#This Row],[Medewerker e/o 
functie]]&lt;&gt;"",_xlfn.XLOOKUP(Tbl.Kosten[[#This Row],[Medewerker e/o 
functie]],Tbl.Uurtarief[Medewerker en/of functie],Tbl.Uurtarief[Uurtarief],"",0,1),"")</f>
        <v/>
      </c>
      <c r="H74" s="121">
        <f>IFERROR(Tbl.Kosten[[#This Row],[Uren]]*Tbl.Kosten[[#This Row],[Uurtarief]],0)</f>
        <v>0</v>
      </c>
      <c r="I74" s="119" t="str">
        <f>IF(Tbl.Kosten[[#This Row],[Subtotaal uren]]&lt;&gt;0,_xlfn.XLOOKUP(Tbl.Kosten[[#This Row],[Medewerker e/o 
functie]],Tbl.Uurtarief[Medewerker en/of functie],Tbl.Uurtarief[Kostensoort arbeid],"",0,1),"")</f>
        <v/>
      </c>
      <c r="J74" s="137"/>
      <c r="K74" s="135"/>
      <c r="L74" s="139" t="str">
        <f>IF(Tbl.Kosten[[#This Row],[Activum]]&lt;&gt;"",_xlfn.XLOOKUP(Tbl.Kosten[[#This Row],[Activum]],Tbl.Afschrijvingskosten[Activum],Tbl.Afschrijvingskosten[Tarief per afschrijvings-eenheid],"",0,1),"")</f>
        <v/>
      </c>
      <c r="M74" s="122">
        <f>IFERROR(Tbl.Kosten[[#This Row],[Een-
heden]]*Tbl.Kosten[[#This Row],[Afschrijvings-
tarief]],0)</f>
        <v>0</v>
      </c>
      <c r="N74" s="122" t="str">
        <f>IF(Tbl.Kosten[[#This Row],[Subtotaal afschrijving]]&lt;&gt;0,Lijsten!$A$7,"")</f>
        <v/>
      </c>
      <c r="O74" s="140"/>
      <c r="P74" s="135"/>
      <c r="Q74" s="138"/>
      <c r="R74" s="122">
        <f>IFERROR(Tbl.Kosten[[#This Row],[Aantal]]*Tbl.Kosten[[#This Row],[Tarief]],0)</f>
        <v>0</v>
      </c>
      <c r="S74" s="8">
        <f>IFERROR(Tbl.Kosten[[#This Row],[Subtotaal overige kosten]]+Tbl.Kosten[[#This Row],[Subtotaal uren]]+Tbl.Kosten[[#This Row],[Subtotaal afschrijving]],0)</f>
        <v>0</v>
      </c>
      <c r="T74" s="8">
        <f>IFERROR(Tbl.Kosten[[#This Row],[Totaal kosten]]*Tbl.Kosten[[#This Row],[Subsidie%]],0)</f>
        <v>0</v>
      </c>
      <c r="U74" s="4" t="str" cm="1">
        <f t="array" ref="U74">IFERROR(_xlfn.IFS(Tbl.Kosten[[#This Row],[Subtotaal uren]]&lt;&gt;0,Tbl.Kosten[[#This Row],[Kostensoort arbeid]],Tbl.Kosten[[#This Row],[Subtotaal afschrijving]]&lt;&gt;0,Tbl.Kosten[[#This Row],[Kostensoort afschrijving]],Tbl.Kosten[[#This Row],[Subtotaal overige kosten]]&lt;&gt;0,Tbl.Kosten[[#This Row],[Kostensoort overig]]),"")</f>
        <v/>
      </c>
      <c r="V74" s="4" t="str">
        <f>IFERROR(_xlfn.XLOOKUP(Tbl.Kosten[[#This Row],[Activiteitencode]],Tbl.Activiteiten[Activiteitcode],Tbl.Activiteiten[Werkpakketcode],"",0,1),"")</f>
        <v/>
      </c>
      <c r="W74" s="4" t="str">
        <f>IFERROR(_xlfn.XLOOKUP(Tbl.Kosten[[#This Row],[Werkpakketcode]],Tbl.Werkpakketten[Werkpakketcode],Tbl.Werkpakketten[Subsidiabele activiteit],"",0,1),"")</f>
        <v/>
      </c>
      <c r="X74" s="12">
        <f>IFERROR(_xlfn.XLOOKUP(Tbl.Kosten[[#This Row],[Sanr.]],Tbl.Subsidiehoogte[SAnr.],Tbl.Subsidiehoogte[Sub. Percentage],0,0,1),0)</f>
        <v>0</v>
      </c>
      <c r="Y74" s="144" t="str">
        <f>IFERROR(_xlfn.XLOOKUP(Tbl.Kosten[[#This Row],[Partnercode]],Tbl.Projectpartners[Partnercode],Tbl.Projectpartners[PNr.],"",0,1),"")</f>
        <v>P1</v>
      </c>
      <c r="Z74" s="148">
        <f>IF(Tbl.Kosten[[#This Row],[Pnr.]]=Z$7,Tbl.Kosten[[#This Row],[Totaal kosten]],"")</f>
        <v>0</v>
      </c>
      <c r="AA74" s="148" t="str">
        <f>IF(Tbl.Kosten[[#This Row],[Pnr.]]=AA$7,Tbl.Kosten[[#This Row],[Totaal kosten]],"")</f>
        <v/>
      </c>
      <c r="AB74" s="148" t="str">
        <f>IF(Tbl.Kosten[[#This Row],[Pnr.]]=AB$7,Tbl.Kosten[[#This Row],[Totaal kosten]],"")</f>
        <v/>
      </c>
      <c r="AC74" s="148" t="str">
        <f>IF(Tbl.Kosten[[#This Row],[Pnr.]]=AC$7,Tbl.Kosten[[#This Row],[Totaal kosten]],"")</f>
        <v/>
      </c>
      <c r="AD74" s="148" t="str">
        <f>IF(Tbl.Kosten[[#This Row],[Pnr.]]=AD$7,Tbl.Kosten[[#This Row],[Totaal kosten]],"")</f>
        <v/>
      </c>
      <c r="AE74" s="148" t="str">
        <f>IF(Tbl.Kosten[[#This Row],[Pnr.]]=AE$7,Tbl.Kosten[[#This Row],[Totaal kosten]],"")</f>
        <v/>
      </c>
      <c r="AF74" s="148" t="str">
        <f>IF(Tbl.Kosten[[#This Row],[Pnr.]]=AF$7,Tbl.Kosten[[#This Row],[Totaal kosten]],"")</f>
        <v/>
      </c>
      <c r="AG74" s="148" t="str">
        <f>IF(Tbl.Kosten[[#This Row],[Pnr.]]=AG$7,Tbl.Kosten[[#This Row],[Totaal kosten]],"")</f>
        <v/>
      </c>
      <c r="AH74" s="148" t="str">
        <f>IF(Tbl.Kosten[[#This Row],[Pnr.]]=AH$7,Tbl.Kosten[[#This Row],[Totaal kosten]],"")</f>
        <v/>
      </c>
      <c r="AI74" s="148" t="str">
        <f>IF(Tbl.Kosten[[#This Row],[Pnr.]]=AI$7,Tbl.Kosten[[#This Row],[Totaal kosten]],"")</f>
        <v/>
      </c>
      <c r="AJ74" s="148" t="str">
        <f>IF(Tbl.Kosten[[#This Row],[Pnr.]]=AJ$7,Tbl.Kosten[[#This Row],[Totaal kosten]],"")</f>
        <v/>
      </c>
      <c r="AK74" s="148" t="str">
        <f>IF(Tbl.Kosten[[#This Row],[Pnr.]]=AK$7,Tbl.Kosten[[#This Row],[Totaal kosten]],"")</f>
        <v/>
      </c>
      <c r="AL74" s="148" t="str">
        <f>IF(Tbl.Kosten[[#This Row],[Pnr.]]=AL$7,Tbl.Kosten[[#This Row],[Totaal kosten]],"")</f>
        <v/>
      </c>
      <c r="AM74" s="148" t="str">
        <f>IF(Tbl.Kosten[[#This Row],[Pnr.]]=AM$7,Tbl.Kosten[[#This Row],[Totaal kosten]],"")</f>
        <v/>
      </c>
      <c r="AN74" s="148" t="str">
        <f>IF(Tbl.Kosten[[#This Row],[Pnr.]]=AN$7,Tbl.Kosten[[#This Row],[Totaal kosten]],"")</f>
        <v/>
      </c>
      <c r="AO74" s="148" t="str">
        <f>IF(Tbl.Kosten[[#This Row],[Pnr.]]=AO$7,Tbl.Kosten[[#This Row],[Totaal kosten]],"")</f>
        <v/>
      </c>
      <c r="AP74" s="148" t="str">
        <f>IF(Tbl.Kosten[[#This Row],[Pnr.]]=AP$7,Tbl.Kosten[[#This Row],[Totaal kosten]],"")</f>
        <v/>
      </c>
      <c r="AQ74" s="148" t="str">
        <f>IF(Tbl.Kosten[[#This Row],[Pnr.]]=AQ$7,Tbl.Kosten[[#This Row],[Totaal kosten]],"")</f>
        <v/>
      </c>
      <c r="AR74" s="148" t="str">
        <f>IF(Tbl.Kosten[[#This Row],[Pnr.]]=AR$7,Tbl.Kosten[[#This Row],[Totaal kosten]],"")</f>
        <v/>
      </c>
      <c r="AS74" s="148" t="str">
        <f>IF(Tbl.Kosten[[#This Row],[Pnr.]]=AS$7,Tbl.Kosten[[#This Row],[Totaal kosten]],"")</f>
        <v/>
      </c>
      <c r="AT74" s="148" t="str">
        <f>IF(Tbl.Kosten[[#This Row],[Pnr.]]=AT$7,Tbl.Kosten[[#This Row],[Totaal kosten]],"")</f>
        <v/>
      </c>
      <c r="AU74" s="148" t="str">
        <f>IF(Tbl.Kosten[[#This Row],[Pnr.]]=AU$7,Tbl.Kosten[[#This Row],[Totaal kosten]],"")</f>
        <v/>
      </c>
      <c r="AV74" s="148" t="str">
        <f>IF(Tbl.Kosten[[#This Row],[Pnr.]]=AV$7,Tbl.Kosten[[#This Row],[Totaal kosten]],"")</f>
        <v/>
      </c>
      <c r="AW74" s="148" t="str">
        <f>IF(Tbl.Kosten[[#This Row],[Pnr.]]=AW$7,Tbl.Kosten[[#This Row],[Totaal kosten]],"")</f>
        <v/>
      </c>
      <c r="AX74" s="148" t="str">
        <f>IF(Tbl.Kosten[[#This Row],[Pnr.]]=AX$7,Tbl.Kosten[[#This Row],[Totaal kosten]],"")</f>
        <v/>
      </c>
      <c r="AY74" s="148" t="str">
        <f>IF(Tbl.Kosten[[#This Row],[Pnr.]]=AY$7,Tbl.Kosten[[#This Row],[Totaal kosten]],"")</f>
        <v/>
      </c>
      <c r="AZ74" s="148" t="str">
        <f>IF(Tbl.Kosten[[#This Row],[Pnr.]]=AZ$7,Tbl.Kosten[[#This Row],[Totaal kosten]],"")</f>
        <v/>
      </c>
      <c r="BA74" s="148" t="str">
        <f>IF(Tbl.Kosten[[#This Row],[Pnr.]]=BA$7,Tbl.Kosten[[#This Row],[Totaal kosten]],"")</f>
        <v/>
      </c>
      <c r="BB74" s="148" t="str">
        <f>IF(Tbl.Kosten[[#This Row],[Pnr.]]=BB$7,Tbl.Kosten[[#This Row],[Totaal kosten]],"")</f>
        <v/>
      </c>
      <c r="BC74" s="148" t="str">
        <f>IF(Tbl.Kosten[[#This Row],[Pnr.]]=BC$7,Tbl.Kosten[[#This Row],[Totaal kosten]],"")</f>
        <v/>
      </c>
      <c r="BD74" s="148" t="str">
        <f>IF(Tbl.Kosten[[#This Row],[Pnr.]]=BD$7,Tbl.Kosten[[#This Row],[Totaal kosten]],"")</f>
        <v/>
      </c>
      <c r="BE74" s="148" t="str">
        <f>IF(Tbl.Kosten[[#This Row],[Pnr.]]=BE$7,Tbl.Kosten[[#This Row],[Totaal kosten]],"")</f>
        <v/>
      </c>
      <c r="BF74" s="148" t="str">
        <f>IF(Tbl.Kosten[[#This Row],[Pnr.]]=BF$7,Tbl.Kosten[[#This Row],[Totaal kosten]],"")</f>
        <v/>
      </c>
      <c r="BG74" s="148" t="str">
        <f>IF(Tbl.Kosten[[#This Row],[Pnr.]]=BG$7,Tbl.Kosten[[#This Row],[Totaal kosten]],"")</f>
        <v/>
      </c>
      <c r="BH74" s="148" t="str">
        <f>IF(Tbl.Kosten[[#This Row],[Pnr.]]=BH$7,Tbl.Kosten[[#This Row],[Totaal kosten]],"")</f>
        <v/>
      </c>
      <c r="BI74" s="148" t="str">
        <f>IF(Tbl.Kosten[[#This Row],[Pnr.]]=BI$7,Tbl.Kosten[[#This Row],[Totaal kosten]],"")</f>
        <v/>
      </c>
      <c r="BJ74" s="148" t="str">
        <f>IF(Tbl.Kosten[[#This Row],[Pnr.]]=BJ$7,Tbl.Kosten[[#This Row],[Totaal kosten]],"")</f>
        <v/>
      </c>
      <c r="BK74" s="148" t="str">
        <f>IF(Tbl.Kosten[[#This Row],[Pnr.]]=BK$7,Tbl.Kosten[[#This Row],[Totaal kosten]],"")</f>
        <v/>
      </c>
      <c r="BL74" s="148" t="str">
        <f>IF(Tbl.Kosten[[#This Row],[Pnr.]]=BL$7,Tbl.Kosten[[#This Row],[Totaal kosten]],"")</f>
        <v/>
      </c>
      <c r="BM74" s="148" t="str">
        <f>IF(Tbl.Kosten[[#This Row],[Pnr.]]=BM$7,Tbl.Kosten[[#This Row],[Totaal kosten]],"")</f>
        <v/>
      </c>
      <c r="BN74" s="148" t="str">
        <f>IF(Tbl.Kosten[[#This Row],[Pnr.]]=BN$7,Tbl.Kosten[[#This Row],[Totaal kosten]],"")</f>
        <v/>
      </c>
      <c r="BO74" s="148" t="str">
        <f>IF(Tbl.Kosten[[#This Row],[Pnr.]]=BO$7,Tbl.Kosten[[#This Row],[Totaal kosten]],"")</f>
        <v/>
      </c>
      <c r="BP74" s="148" t="str">
        <f>IF(Tbl.Kosten[[#This Row],[Pnr.]]=BP$7,Tbl.Kosten[[#This Row],[Totaal kosten]],"")</f>
        <v/>
      </c>
      <c r="BQ74" s="148" t="str">
        <f>IF(Tbl.Kosten[[#This Row],[Pnr.]]=BQ$7,Tbl.Kosten[[#This Row],[Totaal kosten]],"")</f>
        <v/>
      </c>
      <c r="BR74" s="148" t="str">
        <f>IF(Tbl.Kosten[[#This Row],[Pnr.]]=BR$7,Tbl.Kosten[[#This Row],[Totaal kosten]],"")</f>
        <v/>
      </c>
      <c r="BS74" s="148" t="str">
        <f>IF(Tbl.Kosten[[#This Row],[Pnr.]]=BS$7,Tbl.Kosten[[#This Row],[Totaal kosten]],"")</f>
        <v/>
      </c>
      <c r="BT74" s="148" t="str">
        <f>IF(Tbl.Kosten[[#This Row],[Pnr.]]=BT$7,Tbl.Kosten[[#This Row],[Totaal kosten]],"")</f>
        <v/>
      </c>
      <c r="BU74" s="148" t="str">
        <f>IF(Tbl.Kosten[[#This Row],[Pnr.]]=BU$7,Tbl.Kosten[[#This Row],[Totaal kosten]],"")</f>
        <v/>
      </c>
      <c r="BV74" s="148" t="str">
        <f>IF(Tbl.Kosten[[#This Row],[Pnr.]]=BV$7,Tbl.Kosten[[#This Row],[Totaal kosten]],"")</f>
        <v/>
      </c>
      <c r="BW74" s="148" t="str">
        <f>IF(Tbl.Kosten[[#This Row],[Pnr.]]=BW$7,Tbl.Kosten[[#This Row],[Totaal kosten]],"")</f>
        <v/>
      </c>
      <c r="BX74" s="148" t="str">
        <f>IFERROR(_xlfn.XLOOKUP(Tbl.Kosten[[#This Row],[Werkpakketcode]],Tbl.Werkpakketten[Werkpakketcode],Tbl.Werkpakketten[WPnr.],"",0,1),"")</f>
        <v/>
      </c>
      <c r="BY74" s="148" t="str">
        <f>IF(Tbl.Kosten[[#This Row],[WPnr.]]=BY$7,Tbl.Kosten[[#This Row],[Totaal kosten]],"")</f>
        <v/>
      </c>
      <c r="BZ74" s="148" t="str">
        <f>IF(Tbl.Kosten[[#This Row],[WPnr.]]=BZ$7,Tbl.Kosten[[#This Row],[Totaal kosten]],"")</f>
        <v/>
      </c>
      <c r="CA74" s="148" t="str">
        <f>IF(Tbl.Kosten[[#This Row],[WPnr.]]=CA$7,Tbl.Kosten[[#This Row],[Totaal kosten]],"")</f>
        <v/>
      </c>
      <c r="CB74" s="148" t="str">
        <f>IF(Tbl.Kosten[[#This Row],[WPnr.]]=CB$7,Tbl.Kosten[[#This Row],[Totaal kosten]],"")</f>
        <v/>
      </c>
      <c r="CC74" s="148" t="str">
        <f>IF(Tbl.Kosten[[#This Row],[WPnr.]]=CC$7,Tbl.Kosten[[#This Row],[Totaal kosten]],"")</f>
        <v/>
      </c>
      <c r="CD74" s="148" t="str">
        <f>IF(Tbl.Kosten[[#This Row],[WPnr.]]=CD$7,Tbl.Kosten[[#This Row],[Totaal kosten]],"")</f>
        <v/>
      </c>
      <c r="CE74" s="148" t="str">
        <f>IF(Tbl.Kosten[[#This Row],[WPnr.]]=CE$7,Tbl.Kosten[[#This Row],[Totaal kosten]],"")</f>
        <v/>
      </c>
      <c r="CF74" s="148" t="str">
        <f>IF(Tbl.Kosten[[#This Row],[WPnr.]]=CF$7,Tbl.Kosten[[#This Row],[Totaal kosten]],"")</f>
        <v/>
      </c>
      <c r="CG74" s="148" t="str">
        <f>IF(Tbl.Kosten[[#This Row],[WPnr.]]=CG$7,Tbl.Kosten[[#This Row],[Totaal kosten]],"")</f>
        <v/>
      </c>
      <c r="CH74" s="148" t="str">
        <f>IF(Tbl.Kosten[[#This Row],[WPnr.]]=CH$7,Tbl.Kosten[[#This Row],[Totaal kosten]],"")</f>
        <v/>
      </c>
      <c r="CI74" s="148" t="str">
        <f>IF(Tbl.Kosten[[#This Row],[WPnr.]]=CI$7,Tbl.Kosten[[#This Row],[Totaal kosten]],"")</f>
        <v/>
      </c>
      <c r="CJ74" s="148" t="str">
        <f>IF(Tbl.Kosten[[#This Row],[WPnr.]]=CJ$7,Tbl.Kosten[[#This Row],[Totaal kosten]],"")</f>
        <v/>
      </c>
      <c r="CK74" s="148" t="str">
        <f>IF(Tbl.Kosten[[#This Row],[WPnr.]]=CK$7,Tbl.Kosten[[#This Row],[Totaal kosten]],"")</f>
        <v/>
      </c>
      <c r="CL74" s="148" t="str">
        <f>IF(Tbl.Kosten[[#This Row],[WPnr.]]=CL$7,Tbl.Kosten[[#This Row],[Totaal kosten]],"")</f>
        <v/>
      </c>
      <c r="CM74" s="148" t="str">
        <f>IF(Tbl.Kosten[[#This Row],[WPnr.]]=CM$7,Tbl.Kosten[[#This Row],[Totaal kosten]],"")</f>
        <v/>
      </c>
      <c r="CN74" s="148" t="str">
        <f>IF(Tbl.Kosten[[#This Row],[WPnr.]]=CN$7,Tbl.Kosten[[#This Row],[Totaal kosten]],"")</f>
        <v/>
      </c>
      <c r="CO74" s="148" t="str">
        <f>IF(Tbl.Kosten[[#This Row],[WPnr.]]=CO$7,Tbl.Kosten[[#This Row],[Totaal kosten]],"")</f>
        <v/>
      </c>
      <c r="CP74" s="148" t="str">
        <f>IF(Tbl.Kosten[[#This Row],[WPnr.]]=CP$7,Tbl.Kosten[[#This Row],[Totaal kosten]],"")</f>
        <v/>
      </c>
      <c r="CQ74" s="148" t="str">
        <f>IF(Tbl.Kosten[[#This Row],[WPnr.]]=CQ$7,Tbl.Kosten[[#This Row],[Totaal kosten]],"")</f>
        <v/>
      </c>
      <c r="CR74" s="148" t="str">
        <f>IF(Tbl.Kosten[[#This Row],[WPnr.]]=CR$7,Tbl.Kosten[[#This Row],[Totaal kosten]],"")</f>
        <v/>
      </c>
      <c r="CS74" s="148" t="str">
        <f>IF(Tbl.Kosten[[#This Row],[WPnr.]]=CS$7,Tbl.Kosten[[#This Row],[Totaal kosten]],"")</f>
        <v/>
      </c>
      <c r="CT74" s="148" t="str">
        <f>IF(Tbl.Kosten[[#This Row],[WPnr.]]=CT$7,Tbl.Kosten[[#This Row],[Totaal kosten]],"")</f>
        <v/>
      </c>
      <c r="CU74" s="148" t="str">
        <f>IF(Tbl.Kosten[[#This Row],[WPnr.]]=CU$7,Tbl.Kosten[[#This Row],[Totaal kosten]],"")</f>
        <v/>
      </c>
      <c r="CV74" s="148" t="str">
        <f>IF(Tbl.Kosten[[#This Row],[WPnr.]]=CV$7,Tbl.Kosten[[#This Row],[Totaal kosten]],"")</f>
        <v/>
      </c>
      <c r="CW74" s="148" t="str">
        <f>IF(Tbl.Kosten[[#This Row],[WPnr.]]=CW$7,Tbl.Kosten[[#This Row],[Totaal kosten]],"")</f>
        <v/>
      </c>
      <c r="CX74" s="148" t="str">
        <f>IF(Tbl.Kosten[[#This Row],[WPnr.]]=CX$7,Tbl.Kosten[[#This Row],[Totaal kosten]],"")</f>
        <v/>
      </c>
      <c r="CY74" s="148" t="str">
        <f>IF(Tbl.Kosten[[#This Row],[WPnr.]]=CY$7,Tbl.Kosten[[#This Row],[Totaal kosten]],"")</f>
        <v/>
      </c>
      <c r="CZ74" s="148" t="str">
        <f>IF(Tbl.Kosten[[#This Row],[WPnr.]]=CZ$7,Tbl.Kosten[[#This Row],[Totaal kosten]],"")</f>
        <v/>
      </c>
      <c r="DA74" s="148" t="str">
        <f>IF(Tbl.Kosten[[#This Row],[WPnr.]]=DA$7,Tbl.Kosten[[#This Row],[Totaal kosten]],"")</f>
        <v/>
      </c>
      <c r="DB74" s="148" t="str">
        <f>IF(Tbl.Kosten[[#This Row],[WPnr.]]=DB$7,Tbl.Kosten[[#This Row],[Totaal kosten]],"")</f>
        <v/>
      </c>
      <c r="DC74" s="148" t="str">
        <f>IF(Tbl.Kosten[[#This Row],[WPnr.]]=DC$7,Tbl.Kosten[[#This Row],[Totaal kosten]],"")</f>
        <v/>
      </c>
      <c r="DD74" s="148" t="str">
        <f>IF(Tbl.Kosten[[#This Row],[WPnr.]]=DD$7,Tbl.Kosten[[#This Row],[Totaal kosten]],"")</f>
        <v/>
      </c>
      <c r="DE74" s="148" t="str">
        <f>IF(Tbl.Kosten[[#This Row],[WPnr.]]=DE$7,Tbl.Kosten[[#This Row],[Totaal kosten]],"")</f>
        <v/>
      </c>
      <c r="DF74" s="148" t="str">
        <f>IF(Tbl.Kosten[[#This Row],[WPnr.]]=DF$7,Tbl.Kosten[[#This Row],[Totaal kosten]],"")</f>
        <v/>
      </c>
      <c r="DG74" s="148" t="str">
        <f>IF(Tbl.Kosten[[#This Row],[WPnr.]]=DG$7,Tbl.Kosten[[#This Row],[Totaal kosten]],"")</f>
        <v/>
      </c>
      <c r="DH74" s="148" t="str">
        <f>IF(Tbl.Kosten[[#This Row],[WPnr.]]=DH$7,Tbl.Kosten[[#This Row],[Totaal kosten]],"")</f>
        <v/>
      </c>
      <c r="DI74" s="148" t="str">
        <f>IF(Tbl.Kosten[[#This Row],[WPnr.]]=DI$7,Tbl.Kosten[[#This Row],[Totaal kosten]],"")</f>
        <v/>
      </c>
      <c r="DJ74" s="148" t="str">
        <f>IF(Tbl.Kosten[[#This Row],[WPnr.]]=DJ$7,Tbl.Kosten[[#This Row],[Totaal kosten]],"")</f>
        <v/>
      </c>
      <c r="DK74" s="148" t="str">
        <f>IF(Tbl.Kosten[[#This Row],[WPnr.]]=DK$7,Tbl.Kosten[[#This Row],[Totaal kosten]],"")</f>
        <v/>
      </c>
      <c r="DL74" s="148" t="str">
        <f>IF(Tbl.Kosten[[#This Row],[WPnr.]]=DL$7,Tbl.Kosten[[#This Row],[Totaal kosten]],"")</f>
        <v/>
      </c>
      <c r="DM74" s="148" t="str">
        <f>IF(Tbl.Kosten[[#This Row],[WPnr.]]=DM$7,Tbl.Kosten[[#This Row],[Totaal kosten]],"")</f>
        <v/>
      </c>
      <c r="DN74" s="148" t="str">
        <f>IF(Tbl.Kosten[[#This Row],[WPnr.]]=DN$7,Tbl.Kosten[[#This Row],[Totaal kosten]],"")</f>
        <v/>
      </c>
      <c r="DO74" s="148" t="str">
        <f>IF(Tbl.Kosten[[#This Row],[WPnr.]]=DO$7,Tbl.Kosten[[#This Row],[Totaal kosten]],"")</f>
        <v/>
      </c>
      <c r="DP74" s="148" t="str">
        <f>IF(Tbl.Kosten[[#This Row],[WPnr.]]=DP$7,Tbl.Kosten[[#This Row],[Totaal kosten]],"")</f>
        <v/>
      </c>
      <c r="DQ74" s="148" t="str">
        <f>IF(Tbl.Kosten[[#This Row],[WPnr.]]=DQ$7,Tbl.Kosten[[#This Row],[Totaal kosten]],"")</f>
        <v/>
      </c>
      <c r="DR74" s="148" t="str">
        <f>IF(Tbl.Kosten[[#This Row],[WPnr.]]=DR$7,Tbl.Kosten[[#This Row],[Totaal kosten]],"")</f>
        <v/>
      </c>
      <c r="DS74" s="148" t="str">
        <f>IF(Tbl.Kosten[[#This Row],[WPnr.]]=DS$7,Tbl.Kosten[[#This Row],[Totaal kosten]],"")</f>
        <v/>
      </c>
      <c r="DT74" s="148" t="str">
        <f>IF(Tbl.Kosten[[#This Row],[WPnr.]]=DT$7,Tbl.Kosten[[#This Row],[Totaal kosten]],"")</f>
        <v/>
      </c>
      <c r="DU74" s="148" t="str">
        <f>IF(Tbl.Kosten[[#This Row],[WPnr.]]=DU$7,Tbl.Kosten[[#This Row],[Totaal kosten]],"")</f>
        <v/>
      </c>
      <c r="DV74" s="148" t="str">
        <f>IF(Tbl.Kosten[[#This Row],[WPnr.]]=DV$7,Tbl.Kosten[[#This Row],[Totaal kosten]],"")</f>
        <v/>
      </c>
      <c r="DW74" s="150" t="str">
        <f>IFERROR(_xlfn.XLOOKUP(Tbl.Kosten[[#This Row],[Kostensoort]],Tbl.Kostensoorten[Kostensoorten],Tbl.Kostensoorten[KSnr.],"",0,1),"")</f>
        <v/>
      </c>
      <c r="DX74" s="150" t="str">
        <f>IF(Tbl.Kosten[[#This Row],[KSnr.]]=DX$7,Tbl.Kosten[[#This Row],[Totaal kosten]],"")</f>
        <v/>
      </c>
      <c r="DY74" s="150" t="str">
        <f>IF(Tbl.Kosten[[#This Row],[KSnr.]]=DY$7,Tbl.Kosten[[#This Row],[Totaal kosten]],"")</f>
        <v/>
      </c>
      <c r="DZ74" s="150" t="str">
        <f>IF(Tbl.Kosten[[#This Row],[KSnr.]]=DZ$7,Tbl.Kosten[[#This Row],[Totaal kosten]],"")</f>
        <v/>
      </c>
      <c r="EA74" s="150" t="str">
        <f>IF(Tbl.Kosten[[#This Row],[KSnr.]]=EA$7,Tbl.Kosten[[#This Row],[Totaal kosten]],"")</f>
        <v/>
      </c>
      <c r="EB74" s="150" t="str">
        <f>IF(Tbl.Kosten[[#This Row],[KSnr.]]=EB$7,Tbl.Kosten[[#This Row],[Totaal kosten]],"")</f>
        <v/>
      </c>
      <c r="EC74" s="150" t="str">
        <f>IF(Tbl.Kosten[[#This Row],[KSnr.]]=EC$7,Tbl.Kosten[[#This Row],[Totaal kosten]],"")</f>
        <v/>
      </c>
      <c r="ED74" s="150" t="str">
        <f>IF(Tbl.Kosten[[#This Row],[KSnr.]]=ED$7,Tbl.Kosten[[#This Row],[Totaal kosten]],"")</f>
        <v/>
      </c>
      <c r="EE74" s="150" t="str">
        <f>IF(Tbl.Kosten[[#This Row],[KSnr.]]=EE$7,Tbl.Kosten[[#This Row],[Totaal kosten]],"")</f>
        <v/>
      </c>
      <c r="EF74" s="150" t="str">
        <f>IF(Tbl.Kosten[[#This Row],[KSnr.]]=EF$7,Tbl.Kosten[[#This Row],[Totaal kosten]],"")</f>
        <v/>
      </c>
      <c r="EG74" s="150" t="str">
        <f>IF(Tbl.Kosten[[#This Row],[KSnr.]]=EG$7,Tbl.Kosten[[#This Row],[Totaal kosten]],"")</f>
        <v/>
      </c>
      <c r="EH74" s="150" t="str">
        <f>IF(Tbl.Kosten[[#This Row],[KSnr.]]=EH$7,Tbl.Kosten[[#This Row],[Totaal kosten]],"")</f>
        <v/>
      </c>
      <c r="EI74" s="150" t="str">
        <f>IF(Tbl.Kosten[[#This Row],[KSnr.]]=EI$7,Tbl.Kosten[[#This Row],[Totaal kosten]],"")</f>
        <v/>
      </c>
      <c r="EJ74" s="150" t="str">
        <f>IF(Tbl.Kosten[[#This Row],[KSnr.]]=EJ$7,Tbl.Kosten[[#This Row],[Totaal kosten]],"")</f>
        <v/>
      </c>
      <c r="EK74" s="150" t="str">
        <f>IF(Tbl.Kosten[[#This Row],[KSnr.]]=EK$7,Tbl.Kosten[[#This Row],[Totaal kosten]],"")</f>
        <v/>
      </c>
      <c r="EL74" s="150" t="str">
        <f>IF(Tbl.Kosten[[#This Row],[KSnr.]]=EL$7,Tbl.Kosten[[#This Row],[Totaal kosten]],"")</f>
        <v/>
      </c>
      <c r="EM74" s="150" t="str">
        <f>IF(Tbl.Kosten[[#This Row],[KSnr.]]=EM$7,Tbl.Kosten[[#This Row],[Totaal kosten]],"")</f>
        <v/>
      </c>
      <c r="EN74" s="150" t="str">
        <f>IF(Tbl.Kosten[[#This Row],[KSnr.]]=EN$7,Tbl.Kosten[[#This Row],[Totaal kosten]],"")</f>
        <v/>
      </c>
      <c r="EO74" s="150" t="str">
        <f>IF(Tbl.Kosten[[#This Row],[KSnr.]]=EO$7,Tbl.Kosten[[#This Row],[Totaal kosten]],"")</f>
        <v/>
      </c>
      <c r="EP74" s="150" t="str">
        <f>IF(Tbl.Kosten[[#This Row],[KSnr.]]=EP$7,Tbl.Kosten[[#This Row],[Totaal kosten]],"")</f>
        <v/>
      </c>
      <c r="EQ74" s="150" t="str">
        <f>IF(Tbl.Kosten[[#This Row],[KSnr.]]=EQ$7,Tbl.Kosten[[#This Row],[Totaal kosten]],"")</f>
        <v/>
      </c>
      <c r="ER74" s="144" t="str">
        <f>IFERROR(_xlfn.XLOOKUP(Tbl.Kosten[[#This Row],[Subsidieactiviteit]],Tbl.Subsidiehoogte[Subsidieactiviteit],Tbl.Subsidiehoogte[SAnr.],"",0,1),"")</f>
        <v/>
      </c>
      <c r="ES74" s="150" t="str">
        <f>IF(Tbl.Kosten[[#This Row],[Sanr.]]=ES$7,Tbl.Kosten[[#This Row],[Totaal kosten]],"")</f>
        <v/>
      </c>
      <c r="ET74" s="150" t="str">
        <f>IF(Tbl.Kosten[[#This Row],[Sanr.]]=ET$7,Tbl.Kosten[[#This Row],[Totaal kosten]],"")</f>
        <v/>
      </c>
      <c r="EU74" s="150" t="str">
        <f>IF(Tbl.Kosten[[#This Row],[Sanr.]]=EU$7,Tbl.Kosten[[#This Row],[Totaal kosten]],"")</f>
        <v/>
      </c>
      <c r="EV74" s="150" t="str">
        <f>IF(Tbl.Kosten[[#This Row],[Sanr.]]=EV$7,Tbl.Kosten[[#This Row],[Totaal kosten]],"")</f>
        <v/>
      </c>
      <c r="EW74" s="150" t="str">
        <f>IF(Tbl.Kosten[[#This Row],[Sanr.]]=EW$7,Tbl.Kosten[[#This Row],[Totaal kosten]],"")</f>
        <v/>
      </c>
      <c r="EX74" s="150" t="str">
        <f>IF(Tbl.Kosten[[#This Row],[Sanr.]]=EX$7,Tbl.Kosten[[#This Row],[Totaal kosten]],"")</f>
        <v/>
      </c>
      <c r="EY74" s="150" t="str">
        <f>IF(Tbl.Kosten[[#This Row],[Sanr.]]=EY$7,Tbl.Kosten[[#This Row],[Totaal kosten]],"")</f>
        <v/>
      </c>
      <c r="EZ74" s="150" t="str">
        <f>IF(Tbl.Kosten[[#This Row],[Sanr.]]=EZ$7,Tbl.Kosten[[#This Row],[Totaal kosten]],"")</f>
        <v/>
      </c>
      <c r="FA74" s="150" t="str">
        <f>IF(Tbl.Kosten[[#This Row],[Sanr.]]=FA$7,Tbl.Kosten[[#This Row],[Totaal kosten]],"")</f>
        <v/>
      </c>
      <c r="FB74" s="150" t="str">
        <f>IF(Tbl.Kosten[[#This Row],[Sanr.]]=FB$7,Tbl.Kosten[[#This Row],[Totaal kosten]],"")</f>
        <v/>
      </c>
      <c r="FC74" s="150" t="str">
        <f>IF(Tbl.Kosten[[#This Row],[Sanr.]]=FC$7,Tbl.Kosten[[#This Row],[Totaal kosten]],"")</f>
        <v/>
      </c>
      <c r="FD74" s="150" t="str">
        <f>IF(Tbl.Kosten[[#This Row],[Sanr.]]=FD$7,Tbl.Kosten[[#This Row],[Totaal kosten]],"")</f>
        <v/>
      </c>
      <c r="FE74" s="150" t="str">
        <f>IF(Tbl.Kosten[[#This Row],[Sanr.]]=FE$7,Tbl.Kosten[[#This Row],[Totaal kosten]],"")</f>
        <v/>
      </c>
      <c r="FF74" s="150" t="str">
        <f>IF(Tbl.Kosten[[#This Row],[Sanr.]]=FF$7,Tbl.Kosten[[#This Row],[Totaal kosten]],"")</f>
        <v/>
      </c>
      <c r="FG74" s="150" t="str">
        <f>IF(Tbl.Kosten[[#This Row],[Sanr.]]=FG$7,Tbl.Kosten[[#This Row],[Totaal kosten]],"")</f>
        <v/>
      </c>
      <c r="FH74" s="150" t="str">
        <f>IF(Tbl.Kosten[[#This Row],[Sanr.]]=FH$7,Tbl.Kosten[[#This Row],[Totaal kosten]],"")</f>
        <v/>
      </c>
      <c r="FI74" s="150" t="str">
        <f>IF(Tbl.Kosten[[#This Row],[Sanr.]]=FI$7,Tbl.Kosten[[#This Row],[Totaal kosten]],"")</f>
        <v/>
      </c>
      <c r="FJ74" s="150" t="str">
        <f>IF(Tbl.Kosten[[#This Row],[Sanr.]]=FJ$7,Tbl.Kosten[[#This Row],[Totaal kosten]],"")</f>
        <v/>
      </c>
      <c r="FK74" s="150" t="str">
        <f>IF(Tbl.Kosten[[#This Row],[Sanr.]]=FK$7,Tbl.Kosten[[#This Row],[Totaal kosten]],"")</f>
        <v/>
      </c>
      <c r="FL74" s="150" t="str">
        <f>IF(Tbl.Kosten[[#This Row],[Sanr.]]=FL$7,Tbl.Kosten[[#This Row],[Totaal kosten]],"")</f>
        <v/>
      </c>
      <c r="FM74" s="150" t="str">
        <f>IF(Tbl.Kosten[[#This Row],[Sanr.]]=FM$7,Tbl.Kosten[[#This Row],[Totaal kosten]],"")</f>
        <v/>
      </c>
      <c r="FN74" s="150" t="str">
        <f>IF(Tbl.Kosten[[#This Row],[Sanr.]]=FN$7,Tbl.Kosten[[#This Row],[Totaal kosten]],"")</f>
        <v/>
      </c>
      <c r="FO74" s="150" t="str">
        <f>IF(Tbl.Kosten[[#This Row],[Sanr.]]=FO$7,Tbl.Kosten[[#This Row],[Totaal kosten]],"")</f>
        <v/>
      </c>
      <c r="FP74" s="150" t="str">
        <f>IF(Tbl.Kosten[[#This Row],[Sanr.]]=FP$7,Tbl.Kosten[[#This Row],[Totaal kosten]],"")</f>
        <v/>
      </c>
      <c r="FQ74" s="150" t="str">
        <f>IF(Tbl.Kosten[[#This Row],[Sanr.]]=FQ$7,Tbl.Kosten[[#This Row],[Totaal kosten]],"")</f>
        <v/>
      </c>
      <c r="FR74" s="150" t="str">
        <f>IF(Tbl.Kosten[[#This Row],[Sanr.]]=FR$7,Tbl.Kosten[[#This Row],[Totaal kosten]],"")</f>
        <v/>
      </c>
      <c r="FS74" s="150" t="str">
        <f>IF(Tbl.Kosten[[#This Row],[Sanr.]]=FS$7,Tbl.Kosten[[#This Row],[Totaal kosten]],"")</f>
        <v/>
      </c>
      <c r="FT74" s="150" t="str">
        <f>IF(Tbl.Kosten[[#This Row],[Sanr.]]=FT$7,Tbl.Kosten[[#This Row],[Totaal kosten]],"")</f>
        <v/>
      </c>
      <c r="FU74" s="150" t="str">
        <f>IF(Tbl.Kosten[[#This Row],[Sanr.]]=FU$7,Tbl.Kosten[[#This Row],[Totaal kosten]],"")</f>
        <v/>
      </c>
      <c r="FV74" s="150" t="str">
        <f>IF(Tbl.Kosten[[#This Row],[Sanr.]]=FV$7,Tbl.Kosten[[#This Row],[Totaal kosten]],"")</f>
        <v/>
      </c>
      <c r="FW74" s="150" t="str">
        <f>IFERROR(_xlfn.XLOOKUP(Tbl.Kosten[[#This Row],[Activiteitencode]],Tbl.Activiteiten[Activiteitcode],Tbl.Activiteiten[Anr.],"",0,1),"")</f>
        <v/>
      </c>
      <c r="FX74" s="169" t="str">
        <f>_xlfn.CONCAT(Tbl.Kosten[[#This Row],[Pnr.]],Tbl.Kosten[[#This Row],[Sanr.]])</f>
        <v>P1</v>
      </c>
      <c r="FY74" s="150">
        <f>Tbl.Kosten[[#This Row],[Totaal kosten]]-Tbl.Kosten[[#This Row],[Subsidie]]</f>
        <v>0</v>
      </c>
      <c r="FZ74" s="150">
        <f>IF(Tbl.Kosten[[#This Row],[Pnr.]]=FZ$7,Tbl.Kosten[[#This Row],[Te financieren]],"")</f>
        <v>0</v>
      </c>
      <c r="GA74" s="150" t="str">
        <f>IF(Tbl.Kosten[[#This Row],[Pnr.]]=GA$7,Tbl.Kosten[[#This Row],[Te financieren]],"")</f>
        <v/>
      </c>
      <c r="GB74" s="150" t="str">
        <f>IF(Tbl.Kosten[[#This Row],[Pnr.]]=GB$7,Tbl.Kosten[[#This Row],[Te financieren]],"")</f>
        <v/>
      </c>
      <c r="GC74" s="150" t="str">
        <f>IF(Tbl.Kosten[[#This Row],[Pnr.]]=GC$7,Tbl.Kosten[[#This Row],[Te financieren]],"")</f>
        <v/>
      </c>
      <c r="GD74" s="150" t="str">
        <f>IF(Tbl.Kosten[[#This Row],[Pnr.]]=GD$7,Tbl.Kosten[[#This Row],[Te financieren]],"")</f>
        <v/>
      </c>
      <c r="GE74" s="150" t="str">
        <f>IF(Tbl.Kosten[[#This Row],[Pnr.]]=GE$7,Tbl.Kosten[[#This Row],[Te financieren]],"")</f>
        <v/>
      </c>
      <c r="GF74" s="150" t="str">
        <f>IF(Tbl.Kosten[[#This Row],[Pnr.]]=GF$7,Tbl.Kosten[[#This Row],[Te financieren]],"")</f>
        <v/>
      </c>
      <c r="GG74" s="150" t="str">
        <f>IF(Tbl.Kosten[[#This Row],[Pnr.]]=GG$7,Tbl.Kosten[[#This Row],[Te financieren]],"")</f>
        <v/>
      </c>
      <c r="GH74" s="150" t="str">
        <f>IF(Tbl.Kosten[[#This Row],[Pnr.]]=GH$7,Tbl.Kosten[[#This Row],[Te financieren]],"")</f>
        <v/>
      </c>
      <c r="GI74" s="150" t="str">
        <f>IF(Tbl.Kosten[[#This Row],[Pnr.]]=GI$7,Tbl.Kosten[[#This Row],[Te financieren]],"")</f>
        <v/>
      </c>
      <c r="GJ74" s="150" t="str">
        <f>IF(Tbl.Kosten[[#This Row],[Pnr.]]=GJ$7,Tbl.Kosten[[#This Row],[Te financieren]],"")</f>
        <v/>
      </c>
      <c r="GK74" s="150" t="str">
        <f>IF(Tbl.Kosten[[#This Row],[Pnr.]]=GK$7,Tbl.Kosten[[#This Row],[Te financieren]],"")</f>
        <v/>
      </c>
      <c r="GL74" s="150" t="str">
        <f>IF(Tbl.Kosten[[#This Row],[Pnr.]]=GL$7,Tbl.Kosten[[#This Row],[Te financieren]],"")</f>
        <v/>
      </c>
      <c r="GM74" s="150" t="str">
        <f>IF(Tbl.Kosten[[#This Row],[Pnr.]]=GM$7,Tbl.Kosten[[#This Row],[Te financieren]],"")</f>
        <v/>
      </c>
      <c r="GN74" s="150" t="str">
        <f>IF(Tbl.Kosten[[#This Row],[Pnr.]]=GN$7,Tbl.Kosten[[#This Row],[Te financieren]],"")</f>
        <v/>
      </c>
      <c r="GO74" s="150" t="str">
        <f>IF(Tbl.Kosten[[#This Row],[Pnr.]]=GO$7,Tbl.Kosten[[#This Row],[Te financieren]],"")</f>
        <v/>
      </c>
      <c r="GP74" s="150" t="str">
        <f>IF(Tbl.Kosten[[#This Row],[Pnr.]]=GP$7,Tbl.Kosten[[#This Row],[Te financieren]],"")</f>
        <v/>
      </c>
      <c r="GQ74" s="150" t="str">
        <f>IF(Tbl.Kosten[[#This Row],[Pnr.]]=GQ$7,Tbl.Kosten[[#This Row],[Te financieren]],"")</f>
        <v/>
      </c>
      <c r="GR74" s="150" t="str">
        <f>IF(Tbl.Kosten[[#This Row],[Pnr.]]=GR$7,Tbl.Kosten[[#This Row],[Te financieren]],"")</f>
        <v/>
      </c>
      <c r="GS74" s="150" t="str">
        <f>IF(Tbl.Kosten[[#This Row],[Pnr.]]=GS$7,Tbl.Kosten[[#This Row],[Te financieren]],"")</f>
        <v/>
      </c>
      <c r="GT74" s="150" t="str">
        <f>IF(Tbl.Kosten[[#This Row],[Pnr.]]=GT$7,Tbl.Kosten[[#This Row],[Te financieren]],"")</f>
        <v/>
      </c>
      <c r="GU74" s="150" t="str">
        <f>IF(Tbl.Kosten[[#This Row],[Pnr.]]=GU$7,Tbl.Kosten[[#This Row],[Te financieren]],"")</f>
        <v/>
      </c>
      <c r="GV74" s="150" t="str">
        <f>IF(Tbl.Kosten[[#This Row],[Pnr.]]=GV$7,Tbl.Kosten[[#This Row],[Te financieren]],"")</f>
        <v/>
      </c>
      <c r="GW74" s="150" t="str">
        <f>IF(Tbl.Kosten[[#This Row],[Pnr.]]=GW$7,Tbl.Kosten[[#This Row],[Te financieren]],"")</f>
        <v/>
      </c>
      <c r="GX74" s="150" t="str">
        <f>IF(Tbl.Kosten[[#This Row],[Pnr.]]=GX$7,Tbl.Kosten[[#This Row],[Te financieren]],"")</f>
        <v/>
      </c>
      <c r="GY74" s="150" t="str">
        <f>IF(Tbl.Kosten[[#This Row],[Pnr.]]=GY$7,Tbl.Kosten[[#This Row],[Te financieren]],"")</f>
        <v/>
      </c>
      <c r="GZ74" s="150" t="str">
        <f>IF(Tbl.Kosten[[#This Row],[Pnr.]]=GZ$7,Tbl.Kosten[[#This Row],[Te financieren]],"")</f>
        <v/>
      </c>
      <c r="HA74" s="150" t="str">
        <f>IF(Tbl.Kosten[[#This Row],[Pnr.]]=HA$7,Tbl.Kosten[[#This Row],[Te financieren]],"")</f>
        <v/>
      </c>
      <c r="HB74" s="150" t="str">
        <f>IF(Tbl.Kosten[[#This Row],[Pnr.]]=HB$7,Tbl.Kosten[[#This Row],[Te financieren]],"")</f>
        <v/>
      </c>
      <c r="HC74" s="150" t="str">
        <f>IF(Tbl.Kosten[[#This Row],[Pnr.]]=HC$7,Tbl.Kosten[[#This Row],[Te financieren]],"")</f>
        <v/>
      </c>
      <c r="HD74" s="150" t="str">
        <f>IF(Tbl.Kosten[[#This Row],[Pnr.]]=HD$7,Tbl.Kosten[[#This Row],[Te financieren]],"")</f>
        <v/>
      </c>
      <c r="HE74" s="150" t="str">
        <f>IF(Tbl.Kosten[[#This Row],[Pnr.]]=HE$7,Tbl.Kosten[[#This Row],[Te financieren]],"")</f>
        <v/>
      </c>
      <c r="HF74" s="150" t="str">
        <f>IF(Tbl.Kosten[[#This Row],[Pnr.]]=HF$7,Tbl.Kosten[[#This Row],[Te financieren]],"")</f>
        <v/>
      </c>
      <c r="HG74" s="150" t="str">
        <f>IF(Tbl.Kosten[[#This Row],[Pnr.]]=HG$7,Tbl.Kosten[[#This Row],[Te financieren]],"")</f>
        <v/>
      </c>
      <c r="HH74" s="150" t="str">
        <f>IF(Tbl.Kosten[[#This Row],[Pnr.]]=HH$7,Tbl.Kosten[[#This Row],[Te financieren]],"")</f>
        <v/>
      </c>
      <c r="HI74" s="150" t="str">
        <f>IF(Tbl.Kosten[[#This Row],[Pnr.]]=HI$7,Tbl.Kosten[[#This Row],[Te financieren]],"")</f>
        <v/>
      </c>
      <c r="HJ74" s="150" t="str">
        <f>IF(Tbl.Kosten[[#This Row],[Pnr.]]=HJ$7,Tbl.Kosten[[#This Row],[Te financieren]],"")</f>
        <v/>
      </c>
      <c r="HK74" s="150" t="str">
        <f>IF(Tbl.Kosten[[#This Row],[Pnr.]]=HK$7,Tbl.Kosten[[#This Row],[Te financieren]],"")</f>
        <v/>
      </c>
      <c r="HL74" s="150" t="str">
        <f>IF(Tbl.Kosten[[#This Row],[Pnr.]]=HL$7,Tbl.Kosten[[#This Row],[Te financieren]],"")</f>
        <v/>
      </c>
      <c r="HM74" s="150" t="str">
        <f>IF(Tbl.Kosten[[#This Row],[Pnr.]]=HM$7,Tbl.Kosten[[#This Row],[Te financieren]],"")</f>
        <v/>
      </c>
      <c r="HN74" s="150" t="str">
        <f>IF(Tbl.Kosten[[#This Row],[Pnr.]]=HN$7,Tbl.Kosten[[#This Row],[Te financieren]],"")</f>
        <v/>
      </c>
      <c r="HO74" s="150" t="str">
        <f>IF(Tbl.Kosten[[#This Row],[Pnr.]]=HO$7,Tbl.Kosten[[#This Row],[Te financieren]],"")</f>
        <v/>
      </c>
      <c r="HP74" s="150" t="str">
        <f>IF(Tbl.Kosten[[#This Row],[Pnr.]]=HP$7,Tbl.Kosten[[#This Row],[Te financieren]],"")</f>
        <v/>
      </c>
      <c r="HQ74" s="150" t="str">
        <f>IF(Tbl.Kosten[[#This Row],[Pnr.]]=HQ$7,Tbl.Kosten[[#This Row],[Te financieren]],"")</f>
        <v/>
      </c>
      <c r="HR74" s="150" t="str">
        <f>IF(Tbl.Kosten[[#This Row],[Pnr.]]=HR$7,Tbl.Kosten[[#This Row],[Te financieren]],"")</f>
        <v/>
      </c>
      <c r="HS74" s="150" t="str">
        <f>IF(Tbl.Kosten[[#This Row],[Pnr.]]=HS$7,Tbl.Kosten[[#This Row],[Te financieren]],"")</f>
        <v/>
      </c>
      <c r="HT74" s="150" t="str">
        <f>IF(Tbl.Kosten[[#This Row],[Pnr.]]=HT$7,Tbl.Kosten[[#This Row],[Te financieren]],"")</f>
        <v/>
      </c>
      <c r="HU74" s="150" t="str">
        <f>IF(Tbl.Kosten[[#This Row],[Pnr.]]=HU$7,Tbl.Kosten[[#This Row],[Te financieren]],"")</f>
        <v/>
      </c>
      <c r="HV74" s="150" t="str">
        <f>IF(Tbl.Kosten[[#This Row],[Pnr.]]=HV$7,Tbl.Kosten[[#This Row],[Te financieren]],"")</f>
        <v/>
      </c>
      <c r="HW74" s="150" t="str">
        <f>IF(Tbl.Kosten[[#This Row],[Pnr.]]=HW$7,Tbl.Kosten[[#This Row],[Te financieren]],"")</f>
        <v/>
      </c>
    </row>
    <row r="75" spans="2:231" x14ac:dyDescent="0.3">
      <c r="B75" s="134"/>
      <c r="C75" s="137"/>
      <c r="D75" s="136"/>
      <c r="E75" s="261"/>
      <c r="F75" s="135"/>
      <c r="G75" s="11" t="str">
        <f>IF(Tbl.Kosten[[#This Row],[Medewerker e/o 
functie]]&lt;&gt;"",_xlfn.XLOOKUP(Tbl.Kosten[[#This Row],[Medewerker e/o 
functie]],Tbl.Uurtarief[Medewerker en/of functie],Tbl.Uurtarief[Uurtarief],"",0,1),"")</f>
        <v/>
      </c>
      <c r="H75" s="121">
        <f>IFERROR(Tbl.Kosten[[#This Row],[Uren]]*Tbl.Kosten[[#This Row],[Uurtarief]],0)</f>
        <v>0</v>
      </c>
      <c r="I75" s="119" t="str">
        <f>IF(Tbl.Kosten[[#This Row],[Subtotaal uren]]&lt;&gt;0,_xlfn.XLOOKUP(Tbl.Kosten[[#This Row],[Medewerker e/o 
functie]],Tbl.Uurtarief[Medewerker en/of functie],Tbl.Uurtarief[Kostensoort arbeid],"",0,1),"")</f>
        <v/>
      </c>
      <c r="J75" s="137"/>
      <c r="K75" s="135"/>
      <c r="L75" s="139" t="str">
        <f>IF(Tbl.Kosten[[#This Row],[Activum]]&lt;&gt;"",_xlfn.XLOOKUP(Tbl.Kosten[[#This Row],[Activum]],Tbl.Afschrijvingskosten[Activum],Tbl.Afschrijvingskosten[Tarief per afschrijvings-eenheid],"",0,1),"")</f>
        <v/>
      </c>
      <c r="M75" s="122">
        <f>IFERROR(Tbl.Kosten[[#This Row],[Een-
heden]]*Tbl.Kosten[[#This Row],[Afschrijvings-
tarief]],0)</f>
        <v>0</v>
      </c>
      <c r="N75" s="122" t="str">
        <f>IF(Tbl.Kosten[[#This Row],[Subtotaal afschrijving]]&lt;&gt;0,Lijsten!$A$7,"")</f>
        <v/>
      </c>
      <c r="O75" s="140"/>
      <c r="P75" s="135"/>
      <c r="Q75" s="138"/>
      <c r="R75" s="122">
        <f>IFERROR(Tbl.Kosten[[#This Row],[Aantal]]*Tbl.Kosten[[#This Row],[Tarief]],0)</f>
        <v>0</v>
      </c>
      <c r="S75" s="8">
        <f>IFERROR(Tbl.Kosten[[#This Row],[Subtotaal overige kosten]]+Tbl.Kosten[[#This Row],[Subtotaal uren]]+Tbl.Kosten[[#This Row],[Subtotaal afschrijving]],0)</f>
        <v>0</v>
      </c>
      <c r="T75" s="8">
        <f>IFERROR(Tbl.Kosten[[#This Row],[Totaal kosten]]*Tbl.Kosten[[#This Row],[Subsidie%]],0)</f>
        <v>0</v>
      </c>
      <c r="U75" s="4" t="str" cm="1">
        <f t="array" ref="U75">IFERROR(_xlfn.IFS(Tbl.Kosten[[#This Row],[Subtotaal uren]]&lt;&gt;0,Tbl.Kosten[[#This Row],[Kostensoort arbeid]],Tbl.Kosten[[#This Row],[Subtotaal afschrijving]]&lt;&gt;0,Tbl.Kosten[[#This Row],[Kostensoort afschrijving]],Tbl.Kosten[[#This Row],[Subtotaal overige kosten]]&lt;&gt;0,Tbl.Kosten[[#This Row],[Kostensoort overig]]),"")</f>
        <v/>
      </c>
      <c r="V75" s="4" t="str">
        <f>IFERROR(_xlfn.XLOOKUP(Tbl.Kosten[[#This Row],[Activiteitencode]],Tbl.Activiteiten[Activiteitcode],Tbl.Activiteiten[Werkpakketcode],"",0,1),"")</f>
        <v/>
      </c>
      <c r="W75" s="4" t="str">
        <f>IFERROR(_xlfn.XLOOKUP(Tbl.Kosten[[#This Row],[Werkpakketcode]],Tbl.Werkpakketten[Werkpakketcode],Tbl.Werkpakketten[Subsidiabele activiteit],"",0,1),"")</f>
        <v/>
      </c>
      <c r="X75" s="12">
        <f>IFERROR(_xlfn.XLOOKUP(Tbl.Kosten[[#This Row],[Sanr.]],Tbl.Subsidiehoogte[SAnr.],Tbl.Subsidiehoogte[Sub. Percentage],0,0,1),0)</f>
        <v>0</v>
      </c>
      <c r="Y75" s="144" t="str">
        <f>IFERROR(_xlfn.XLOOKUP(Tbl.Kosten[[#This Row],[Partnercode]],Tbl.Projectpartners[Partnercode],Tbl.Projectpartners[PNr.],"",0,1),"")</f>
        <v>P1</v>
      </c>
      <c r="Z75" s="148">
        <f>IF(Tbl.Kosten[[#This Row],[Pnr.]]=Z$7,Tbl.Kosten[[#This Row],[Totaal kosten]],"")</f>
        <v>0</v>
      </c>
      <c r="AA75" s="148" t="str">
        <f>IF(Tbl.Kosten[[#This Row],[Pnr.]]=AA$7,Tbl.Kosten[[#This Row],[Totaal kosten]],"")</f>
        <v/>
      </c>
      <c r="AB75" s="148" t="str">
        <f>IF(Tbl.Kosten[[#This Row],[Pnr.]]=AB$7,Tbl.Kosten[[#This Row],[Totaal kosten]],"")</f>
        <v/>
      </c>
      <c r="AC75" s="148" t="str">
        <f>IF(Tbl.Kosten[[#This Row],[Pnr.]]=AC$7,Tbl.Kosten[[#This Row],[Totaal kosten]],"")</f>
        <v/>
      </c>
      <c r="AD75" s="148" t="str">
        <f>IF(Tbl.Kosten[[#This Row],[Pnr.]]=AD$7,Tbl.Kosten[[#This Row],[Totaal kosten]],"")</f>
        <v/>
      </c>
      <c r="AE75" s="148" t="str">
        <f>IF(Tbl.Kosten[[#This Row],[Pnr.]]=AE$7,Tbl.Kosten[[#This Row],[Totaal kosten]],"")</f>
        <v/>
      </c>
      <c r="AF75" s="148" t="str">
        <f>IF(Tbl.Kosten[[#This Row],[Pnr.]]=AF$7,Tbl.Kosten[[#This Row],[Totaal kosten]],"")</f>
        <v/>
      </c>
      <c r="AG75" s="148" t="str">
        <f>IF(Tbl.Kosten[[#This Row],[Pnr.]]=AG$7,Tbl.Kosten[[#This Row],[Totaal kosten]],"")</f>
        <v/>
      </c>
      <c r="AH75" s="148" t="str">
        <f>IF(Tbl.Kosten[[#This Row],[Pnr.]]=AH$7,Tbl.Kosten[[#This Row],[Totaal kosten]],"")</f>
        <v/>
      </c>
      <c r="AI75" s="148" t="str">
        <f>IF(Tbl.Kosten[[#This Row],[Pnr.]]=AI$7,Tbl.Kosten[[#This Row],[Totaal kosten]],"")</f>
        <v/>
      </c>
      <c r="AJ75" s="148" t="str">
        <f>IF(Tbl.Kosten[[#This Row],[Pnr.]]=AJ$7,Tbl.Kosten[[#This Row],[Totaal kosten]],"")</f>
        <v/>
      </c>
      <c r="AK75" s="148" t="str">
        <f>IF(Tbl.Kosten[[#This Row],[Pnr.]]=AK$7,Tbl.Kosten[[#This Row],[Totaal kosten]],"")</f>
        <v/>
      </c>
      <c r="AL75" s="148" t="str">
        <f>IF(Tbl.Kosten[[#This Row],[Pnr.]]=AL$7,Tbl.Kosten[[#This Row],[Totaal kosten]],"")</f>
        <v/>
      </c>
      <c r="AM75" s="148" t="str">
        <f>IF(Tbl.Kosten[[#This Row],[Pnr.]]=AM$7,Tbl.Kosten[[#This Row],[Totaal kosten]],"")</f>
        <v/>
      </c>
      <c r="AN75" s="148" t="str">
        <f>IF(Tbl.Kosten[[#This Row],[Pnr.]]=AN$7,Tbl.Kosten[[#This Row],[Totaal kosten]],"")</f>
        <v/>
      </c>
      <c r="AO75" s="148" t="str">
        <f>IF(Tbl.Kosten[[#This Row],[Pnr.]]=AO$7,Tbl.Kosten[[#This Row],[Totaal kosten]],"")</f>
        <v/>
      </c>
      <c r="AP75" s="148" t="str">
        <f>IF(Tbl.Kosten[[#This Row],[Pnr.]]=AP$7,Tbl.Kosten[[#This Row],[Totaal kosten]],"")</f>
        <v/>
      </c>
      <c r="AQ75" s="148" t="str">
        <f>IF(Tbl.Kosten[[#This Row],[Pnr.]]=AQ$7,Tbl.Kosten[[#This Row],[Totaal kosten]],"")</f>
        <v/>
      </c>
      <c r="AR75" s="148" t="str">
        <f>IF(Tbl.Kosten[[#This Row],[Pnr.]]=AR$7,Tbl.Kosten[[#This Row],[Totaal kosten]],"")</f>
        <v/>
      </c>
      <c r="AS75" s="148" t="str">
        <f>IF(Tbl.Kosten[[#This Row],[Pnr.]]=AS$7,Tbl.Kosten[[#This Row],[Totaal kosten]],"")</f>
        <v/>
      </c>
      <c r="AT75" s="148" t="str">
        <f>IF(Tbl.Kosten[[#This Row],[Pnr.]]=AT$7,Tbl.Kosten[[#This Row],[Totaal kosten]],"")</f>
        <v/>
      </c>
      <c r="AU75" s="148" t="str">
        <f>IF(Tbl.Kosten[[#This Row],[Pnr.]]=AU$7,Tbl.Kosten[[#This Row],[Totaal kosten]],"")</f>
        <v/>
      </c>
      <c r="AV75" s="148" t="str">
        <f>IF(Tbl.Kosten[[#This Row],[Pnr.]]=AV$7,Tbl.Kosten[[#This Row],[Totaal kosten]],"")</f>
        <v/>
      </c>
      <c r="AW75" s="148" t="str">
        <f>IF(Tbl.Kosten[[#This Row],[Pnr.]]=AW$7,Tbl.Kosten[[#This Row],[Totaal kosten]],"")</f>
        <v/>
      </c>
      <c r="AX75" s="148" t="str">
        <f>IF(Tbl.Kosten[[#This Row],[Pnr.]]=AX$7,Tbl.Kosten[[#This Row],[Totaal kosten]],"")</f>
        <v/>
      </c>
      <c r="AY75" s="148" t="str">
        <f>IF(Tbl.Kosten[[#This Row],[Pnr.]]=AY$7,Tbl.Kosten[[#This Row],[Totaal kosten]],"")</f>
        <v/>
      </c>
      <c r="AZ75" s="148" t="str">
        <f>IF(Tbl.Kosten[[#This Row],[Pnr.]]=AZ$7,Tbl.Kosten[[#This Row],[Totaal kosten]],"")</f>
        <v/>
      </c>
      <c r="BA75" s="148" t="str">
        <f>IF(Tbl.Kosten[[#This Row],[Pnr.]]=BA$7,Tbl.Kosten[[#This Row],[Totaal kosten]],"")</f>
        <v/>
      </c>
      <c r="BB75" s="148" t="str">
        <f>IF(Tbl.Kosten[[#This Row],[Pnr.]]=BB$7,Tbl.Kosten[[#This Row],[Totaal kosten]],"")</f>
        <v/>
      </c>
      <c r="BC75" s="148" t="str">
        <f>IF(Tbl.Kosten[[#This Row],[Pnr.]]=BC$7,Tbl.Kosten[[#This Row],[Totaal kosten]],"")</f>
        <v/>
      </c>
      <c r="BD75" s="148" t="str">
        <f>IF(Tbl.Kosten[[#This Row],[Pnr.]]=BD$7,Tbl.Kosten[[#This Row],[Totaal kosten]],"")</f>
        <v/>
      </c>
      <c r="BE75" s="148" t="str">
        <f>IF(Tbl.Kosten[[#This Row],[Pnr.]]=BE$7,Tbl.Kosten[[#This Row],[Totaal kosten]],"")</f>
        <v/>
      </c>
      <c r="BF75" s="148" t="str">
        <f>IF(Tbl.Kosten[[#This Row],[Pnr.]]=BF$7,Tbl.Kosten[[#This Row],[Totaal kosten]],"")</f>
        <v/>
      </c>
      <c r="BG75" s="148" t="str">
        <f>IF(Tbl.Kosten[[#This Row],[Pnr.]]=BG$7,Tbl.Kosten[[#This Row],[Totaal kosten]],"")</f>
        <v/>
      </c>
      <c r="BH75" s="148" t="str">
        <f>IF(Tbl.Kosten[[#This Row],[Pnr.]]=BH$7,Tbl.Kosten[[#This Row],[Totaal kosten]],"")</f>
        <v/>
      </c>
      <c r="BI75" s="148" t="str">
        <f>IF(Tbl.Kosten[[#This Row],[Pnr.]]=BI$7,Tbl.Kosten[[#This Row],[Totaal kosten]],"")</f>
        <v/>
      </c>
      <c r="BJ75" s="148" t="str">
        <f>IF(Tbl.Kosten[[#This Row],[Pnr.]]=BJ$7,Tbl.Kosten[[#This Row],[Totaal kosten]],"")</f>
        <v/>
      </c>
      <c r="BK75" s="148" t="str">
        <f>IF(Tbl.Kosten[[#This Row],[Pnr.]]=BK$7,Tbl.Kosten[[#This Row],[Totaal kosten]],"")</f>
        <v/>
      </c>
      <c r="BL75" s="148" t="str">
        <f>IF(Tbl.Kosten[[#This Row],[Pnr.]]=BL$7,Tbl.Kosten[[#This Row],[Totaal kosten]],"")</f>
        <v/>
      </c>
      <c r="BM75" s="148" t="str">
        <f>IF(Tbl.Kosten[[#This Row],[Pnr.]]=BM$7,Tbl.Kosten[[#This Row],[Totaal kosten]],"")</f>
        <v/>
      </c>
      <c r="BN75" s="148" t="str">
        <f>IF(Tbl.Kosten[[#This Row],[Pnr.]]=BN$7,Tbl.Kosten[[#This Row],[Totaal kosten]],"")</f>
        <v/>
      </c>
      <c r="BO75" s="148" t="str">
        <f>IF(Tbl.Kosten[[#This Row],[Pnr.]]=BO$7,Tbl.Kosten[[#This Row],[Totaal kosten]],"")</f>
        <v/>
      </c>
      <c r="BP75" s="148" t="str">
        <f>IF(Tbl.Kosten[[#This Row],[Pnr.]]=BP$7,Tbl.Kosten[[#This Row],[Totaal kosten]],"")</f>
        <v/>
      </c>
      <c r="BQ75" s="148" t="str">
        <f>IF(Tbl.Kosten[[#This Row],[Pnr.]]=BQ$7,Tbl.Kosten[[#This Row],[Totaal kosten]],"")</f>
        <v/>
      </c>
      <c r="BR75" s="148" t="str">
        <f>IF(Tbl.Kosten[[#This Row],[Pnr.]]=BR$7,Tbl.Kosten[[#This Row],[Totaal kosten]],"")</f>
        <v/>
      </c>
      <c r="BS75" s="148" t="str">
        <f>IF(Tbl.Kosten[[#This Row],[Pnr.]]=BS$7,Tbl.Kosten[[#This Row],[Totaal kosten]],"")</f>
        <v/>
      </c>
      <c r="BT75" s="148" t="str">
        <f>IF(Tbl.Kosten[[#This Row],[Pnr.]]=BT$7,Tbl.Kosten[[#This Row],[Totaal kosten]],"")</f>
        <v/>
      </c>
      <c r="BU75" s="148" t="str">
        <f>IF(Tbl.Kosten[[#This Row],[Pnr.]]=BU$7,Tbl.Kosten[[#This Row],[Totaal kosten]],"")</f>
        <v/>
      </c>
      <c r="BV75" s="148" t="str">
        <f>IF(Tbl.Kosten[[#This Row],[Pnr.]]=BV$7,Tbl.Kosten[[#This Row],[Totaal kosten]],"")</f>
        <v/>
      </c>
      <c r="BW75" s="148" t="str">
        <f>IF(Tbl.Kosten[[#This Row],[Pnr.]]=BW$7,Tbl.Kosten[[#This Row],[Totaal kosten]],"")</f>
        <v/>
      </c>
      <c r="BX75" s="148" t="str">
        <f>IFERROR(_xlfn.XLOOKUP(Tbl.Kosten[[#This Row],[Werkpakketcode]],Tbl.Werkpakketten[Werkpakketcode],Tbl.Werkpakketten[WPnr.],"",0,1),"")</f>
        <v/>
      </c>
      <c r="BY75" s="148" t="str">
        <f>IF(Tbl.Kosten[[#This Row],[WPnr.]]=BY$7,Tbl.Kosten[[#This Row],[Totaal kosten]],"")</f>
        <v/>
      </c>
      <c r="BZ75" s="148" t="str">
        <f>IF(Tbl.Kosten[[#This Row],[WPnr.]]=BZ$7,Tbl.Kosten[[#This Row],[Totaal kosten]],"")</f>
        <v/>
      </c>
      <c r="CA75" s="148" t="str">
        <f>IF(Tbl.Kosten[[#This Row],[WPnr.]]=CA$7,Tbl.Kosten[[#This Row],[Totaal kosten]],"")</f>
        <v/>
      </c>
      <c r="CB75" s="148" t="str">
        <f>IF(Tbl.Kosten[[#This Row],[WPnr.]]=CB$7,Tbl.Kosten[[#This Row],[Totaal kosten]],"")</f>
        <v/>
      </c>
      <c r="CC75" s="148" t="str">
        <f>IF(Tbl.Kosten[[#This Row],[WPnr.]]=CC$7,Tbl.Kosten[[#This Row],[Totaal kosten]],"")</f>
        <v/>
      </c>
      <c r="CD75" s="148" t="str">
        <f>IF(Tbl.Kosten[[#This Row],[WPnr.]]=CD$7,Tbl.Kosten[[#This Row],[Totaal kosten]],"")</f>
        <v/>
      </c>
      <c r="CE75" s="148" t="str">
        <f>IF(Tbl.Kosten[[#This Row],[WPnr.]]=CE$7,Tbl.Kosten[[#This Row],[Totaal kosten]],"")</f>
        <v/>
      </c>
      <c r="CF75" s="148" t="str">
        <f>IF(Tbl.Kosten[[#This Row],[WPnr.]]=CF$7,Tbl.Kosten[[#This Row],[Totaal kosten]],"")</f>
        <v/>
      </c>
      <c r="CG75" s="148" t="str">
        <f>IF(Tbl.Kosten[[#This Row],[WPnr.]]=CG$7,Tbl.Kosten[[#This Row],[Totaal kosten]],"")</f>
        <v/>
      </c>
      <c r="CH75" s="148" t="str">
        <f>IF(Tbl.Kosten[[#This Row],[WPnr.]]=CH$7,Tbl.Kosten[[#This Row],[Totaal kosten]],"")</f>
        <v/>
      </c>
      <c r="CI75" s="148" t="str">
        <f>IF(Tbl.Kosten[[#This Row],[WPnr.]]=CI$7,Tbl.Kosten[[#This Row],[Totaal kosten]],"")</f>
        <v/>
      </c>
      <c r="CJ75" s="148" t="str">
        <f>IF(Tbl.Kosten[[#This Row],[WPnr.]]=CJ$7,Tbl.Kosten[[#This Row],[Totaal kosten]],"")</f>
        <v/>
      </c>
      <c r="CK75" s="148" t="str">
        <f>IF(Tbl.Kosten[[#This Row],[WPnr.]]=CK$7,Tbl.Kosten[[#This Row],[Totaal kosten]],"")</f>
        <v/>
      </c>
      <c r="CL75" s="148" t="str">
        <f>IF(Tbl.Kosten[[#This Row],[WPnr.]]=CL$7,Tbl.Kosten[[#This Row],[Totaal kosten]],"")</f>
        <v/>
      </c>
      <c r="CM75" s="148" t="str">
        <f>IF(Tbl.Kosten[[#This Row],[WPnr.]]=CM$7,Tbl.Kosten[[#This Row],[Totaal kosten]],"")</f>
        <v/>
      </c>
      <c r="CN75" s="148" t="str">
        <f>IF(Tbl.Kosten[[#This Row],[WPnr.]]=CN$7,Tbl.Kosten[[#This Row],[Totaal kosten]],"")</f>
        <v/>
      </c>
      <c r="CO75" s="148" t="str">
        <f>IF(Tbl.Kosten[[#This Row],[WPnr.]]=CO$7,Tbl.Kosten[[#This Row],[Totaal kosten]],"")</f>
        <v/>
      </c>
      <c r="CP75" s="148" t="str">
        <f>IF(Tbl.Kosten[[#This Row],[WPnr.]]=CP$7,Tbl.Kosten[[#This Row],[Totaal kosten]],"")</f>
        <v/>
      </c>
      <c r="CQ75" s="148" t="str">
        <f>IF(Tbl.Kosten[[#This Row],[WPnr.]]=CQ$7,Tbl.Kosten[[#This Row],[Totaal kosten]],"")</f>
        <v/>
      </c>
      <c r="CR75" s="148" t="str">
        <f>IF(Tbl.Kosten[[#This Row],[WPnr.]]=CR$7,Tbl.Kosten[[#This Row],[Totaal kosten]],"")</f>
        <v/>
      </c>
      <c r="CS75" s="148" t="str">
        <f>IF(Tbl.Kosten[[#This Row],[WPnr.]]=CS$7,Tbl.Kosten[[#This Row],[Totaal kosten]],"")</f>
        <v/>
      </c>
      <c r="CT75" s="148" t="str">
        <f>IF(Tbl.Kosten[[#This Row],[WPnr.]]=CT$7,Tbl.Kosten[[#This Row],[Totaal kosten]],"")</f>
        <v/>
      </c>
      <c r="CU75" s="148" t="str">
        <f>IF(Tbl.Kosten[[#This Row],[WPnr.]]=CU$7,Tbl.Kosten[[#This Row],[Totaal kosten]],"")</f>
        <v/>
      </c>
      <c r="CV75" s="148" t="str">
        <f>IF(Tbl.Kosten[[#This Row],[WPnr.]]=CV$7,Tbl.Kosten[[#This Row],[Totaal kosten]],"")</f>
        <v/>
      </c>
      <c r="CW75" s="148" t="str">
        <f>IF(Tbl.Kosten[[#This Row],[WPnr.]]=CW$7,Tbl.Kosten[[#This Row],[Totaal kosten]],"")</f>
        <v/>
      </c>
      <c r="CX75" s="148" t="str">
        <f>IF(Tbl.Kosten[[#This Row],[WPnr.]]=CX$7,Tbl.Kosten[[#This Row],[Totaal kosten]],"")</f>
        <v/>
      </c>
      <c r="CY75" s="148" t="str">
        <f>IF(Tbl.Kosten[[#This Row],[WPnr.]]=CY$7,Tbl.Kosten[[#This Row],[Totaal kosten]],"")</f>
        <v/>
      </c>
      <c r="CZ75" s="148" t="str">
        <f>IF(Tbl.Kosten[[#This Row],[WPnr.]]=CZ$7,Tbl.Kosten[[#This Row],[Totaal kosten]],"")</f>
        <v/>
      </c>
      <c r="DA75" s="148" t="str">
        <f>IF(Tbl.Kosten[[#This Row],[WPnr.]]=DA$7,Tbl.Kosten[[#This Row],[Totaal kosten]],"")</f>
        <v/>
      </c>
      <c r="DB75" s="148" t="str">
        <f>IF(Tbl.Kosten[[#This Row],[WPnr.]]=DB$7,Tbl.Kosten[[#This Row],[Totaal kosten]],"")</f>
        <v/>
      </c>
      <c r="DC75" s="148" t="str">
        <f>IF(Tbl.Kosten[[#This Row],[WPnr.]]=DC$7,Tbl.Kosten[[#This Row],[Totaal kosten]],"")</f>
        <v/>
      </c>
      <c r="DD75" s="148" t="str">
        <f>IF(Tbl.Kosten[[#This Row],[WPnr.]]=DD$7,Tbl.Kosten[[#This Row],[Totaal kosten]],"")</f>
        <v/>
      </c>
      <c r="DE75" s="148" t="str">
        <f>IF(Tbl.Kosten[[#This Row],[WPnr.]]=DE$7,Tbl.Kosten[[#This Row],[Totaal kosten]],"")</f>
        <v/>
      </c>
      <c r="DF75" s="148" t="str">
        <f>IF(Tbl.Kosten[[#This Row],[WPnr.]]=DF$7,Tbl.Kosten[[#This Row],[Totaal kosten]],"")</f>
        <v/>
      </c>
      <c r="DG75" s="148" t="str">
        <f>IF(Tbl.Kosten[[#This Row],[WPnr.]]=DG$7,Tbl.Kosten[[#This Row],[Totaal kosten]],"")</f>
        <v/>
      </c>
      <c r="DH75" s="148" t="str">
        <f>IF(Tbl.Kosten[[#This Row],[WPnr.]]=DH$7,Tbl.Kosten[[#This Row],[Totaal kosten]],"")</f>
        <v/>
      </c>
      <c r="DI75" s="148" t="str">
        <f>IF(Tbl.Kosten[[#This Row],[WPnr.]]=DI$7,Tbl.Kosten[[#This Row],[Totaal kosten]],"")</f>
        <v/>
      </c>
      <c r="DJ75" s="148" t="str">
        <f>IF(Tbl.Kosten[[#This Row],[WPnr.]]=DJ$7,Tbl.Kosten[[#This Row],[Totaal kosten]],"")</f>
        <v/>
      </c>
      <c r="DK75" s="148" t="str">
        <f>IF(Tbl.Kosten[[#This Row],[WPnr.]]=DK$7,Tbl.Kosten[[#This Row],[Totaal kosten]],"")</f>
        <v/>
      </c>
      <c r="DL75" s="148" t="str">
        <f>IF(Tbl.Kosten[[#This Row],[WPnr.]]=DL$7,Tbl.Kosten[[#This Row],[Totaal kosten]],"")</f>
        <v/>
      </c>
      <c r="DM75" s="148" t="str">
        <f>IF(Tbl.Kosten[[#This Row],[WPnr.]]=DM$7,Tbl.Kosten[[#This Row],[Totaal kosten]],"")</f>
        <v/>
      </c>
      <c r="DN75" s="148" t="str">
        <f>IF(Tbl.Kosten[[#This Row],[WPnr.]]=DN$7,Tbl.Kosten[[#This Row],[Totaal kosten]],"")</f>
        <v/>
      </c>
      <c r="DO75" s="148" t="str">
        <f>IF(Tbl.Kosten[[#This Row],[WPnr.]]=DO$7,Tbl.Kosten[[#This Row],[Totaal kosten]],"")</f>
        <v/>
      </c>
      <c r="DP75" s="148" t="str">
        <f>IF(Tbl.Kosten[[#This Row],[WPnr.]]=DP$7,Tbl.Kosten[[#This Row],[Totaal kosten]],"")</f>
        <v/>
      </c>
      <c r="DQ75" s="148" t="str">
        <f>IF(Tbl.Kosten[[#This Row],[WPnr.]]=DQ$7,Tbl.Kosten[[#This Row],[Totaal kosten]],"")</f>
        <v/>
      </c>
      <c r="DR75" s="148" t="str">
        <f>IF(Tbl.Kosten[[#This Row],[WPnr.]]=DR$7,Tbl.Kosten[[#This Row],[Totaal kosten]],"")</f>
        <v/>
      </c>
      <c r="DS75" s="148" t="str">
        <f>IF(Tbl.Kosten[[#This Row],[WPnr.]]=DS$7,Tbl.Kosten[[#This Row],[Totaal kosten]],"")</f>
        <v/>
      </c>
      <c r="DT75" s="148" t="str">
        <f>IF(Tbl.Kosten[[#This Row],[WPnr.]]=DT$7,Tbl.Kosten[[#This Row],[Totaal kosten]],"")</f>
        <v/>
      </c>
      <c r="DU75" s="148" t="str">
        <f>IF(Tbl.Kosten[[#This Row],[WPnr.]]=DU$7,Tbl.Kosten[[#This Row],[Totaal kosten]],"")</f>
        <v/>
      </c>
      <c r="DV75" s="148" t="str">
        <f>IF(Tbl.Kosten[[#This Row],[WPnr.]]=DV$7,Tbl.Kosten[[#This Row],[Totaal kosten]],"")</f>
        <v/>
      </c>
      <c r="DW75" s="150" t="str">
        <f>IFERROR(_xlfn.XLOOKUP(Tbl.Kosten[[#This Row],[Kostensoort]],Tbl.Kostensoorten[Kostensoorten],Tbl.Kostensoorten[KSnr.],"",0,1),"")</f>
        <v/>
      </c>
      <c r="DX75" s="150" t="str">
        <f>IF(Tbl.Kosten[[#This Row],[KSnr.]]=DX$7,Tbl.Kosten[[#This Row],[Totaal kosten]],"")</f>
        <v/>
      </c>
      <c r="DY75" s="150" t="str">
        <f>IF(Tbl.Kosten[[#This Row],[KSnr.]]=DY$7,Tbl.Kosten[[#This Row],[Totaal kosten]],"")</f>
        <v/>
      </c>
      <c r="DZ75" s="150" t="str">
        <f>IF(Tbl.Kosten[[#This Row],[KSnr.]]=DZ$7,Tbl.Kosten[[#This Row],[Totaal kosten]],"")</f>
        <v/>
      </c>
      <c r="EA75" s="150" t="str">
        <f>IF(Tbl.Kosten[[#This Row],[KSnr.]]=EA$7,Tbl.Kosten[[#This Row],[Totaal kosten]],"")</f>
        <v/>
      </c>
      <c r="EB75" s="150" t="str">
        <f>IF(Tbl.Kosten[[#This Row],[KSnr.]]=EB$7,Tbl.Kosten[[#This Row],[Totaal kosten]],"")</f>
        <v/>
      </c>
      <c r="EC75" s="150" t="str">
        <f>IF(Tbl.Kosten[[#This Row],[KSnr.]]=EC$7,Tbl.Kosten[[#This Row],[Totaal kosten]],"")</f>
        <v/>
      </c>
      <c r="ED75" s="150" t="str">
        <f>IF(Tbl.Kosten[[#This Row],[KSnr.]]=ED$7,Tbl.Kosten[[#This Row],[Totaal kosten]],"")</f>
        <v/>
      </c>
      <c r="EE75" s="150" t="str">
        <f>IF(Tbl.Kosten[[#This Row],[KSnr.]]=EE$7,Tbl.Kosten[[#This Row],[Totaal kosten]],"")</f>
        <v/>
      </c>
      <c r="EF75" s="150" t="str">
        <f>IF(Tbl.Kosten[[#This Row],[KSnr.]]=EF$7,Tbl.Kosten[[#This Row],[Totaal kosten]],"")</f>
        <v/>
      </c>
      <c r="EG75" s="150" t="str">
        <f>IF(Tbl.Kosten[[#This Row],[KSnr.]]=EG$7,Tbl.Kosten[[#This Row],[Totaal kosten]],"")</f>
        <v/>
      </c>
      <c r="EH75" s="150" t="str">
        <f>IF(Tbl.Kosten[[#This Row],[KSnr.]]=EH$7,Tbl.Kosten[[#This Row],[Totaal kosten]],"")</f>
        <v/>
      </c>
      <c r="EI75" s="150" t="str">
        <f>IF(Tbl.Kosten[[#This Row],[KSnr.]]=EI$7,Tbl.Kosten[[#This Row],[Totaal kosten]],"")</f>
        <v/>
      </c>
      <c r="EJ75" s="150" t="str">
        <f>IF(Tbl.Kosten[[#This Row],[KSnr.]]=EJ$7,Tbl.Kosten[[#This Row],[Totaal kosten]],"")</f>
        <v/>
      </c>
      <c r="EK75" s="150" t="str">
        <f>IF(Tbl.Kosten[[#This Row],[KSnr.]]=EK$7,Tbl.Kosten[[#This Row],[Totaal kosten]],"")</f>
        <v/>
      </c>
      <c r="EL75" s="150" t="str">
        <f>IF(Tbl.Kosten[[#This Row],[KSnr.]]=EL$7,Tbl.Kosten[[#This Row],[Totaal kosten]],"")</f>
        <v/>
      </c>
      <c r="EM75" s="150" t="str">
        <f>IF(Tbl.Kosten[[#This Row],[KSnr.]]=EM$7,Tbl.Kosten[[#This Row],[Totaal kosten]],"")</f>
        <v/>
      </c>
      <c r="EN75" s="150" t="str">
        <f>IF(Tbl.Kosten[[#This Row],[KSnr.]]=EN$7,Tbl.Kosten[[#This Row],[Totaal kosten]],"")</f>
        <v/>
      </c>
      <c r="EO75" s="150" t="str">
        <f>IF(Tbl.Kosten[[#This Row],[KSnr.]]=EO$7,Tbl.Kosten[[#This Row],[Totaal kosten]],"")</f>
        <v/>
      </c>
      <c r="EP75" s="150" t="str">
        <f>IF(Tbl.Kosten[[#This Row],[KSnr.]]=EP$7,Tbl.Kosten[[#This Row],[Totaal kosten]],"")</f>
        <v/>
      </c>
      <c r="EQ75" s="150" t="str">
        <f>IF(Tbl.Kosten[[#This Row],[KSnr.]]=EQ$7,Tbl.Kosten[[#This Row],[Totaal kosten]],"")</f>
        <v/>
      </c>
      <c r="ER75" s="144" t="str">
        <f>IFERROR(_xlfn.XLOOKUP(Tbl.Kosten[[#This Row],[Subsidieactiviteit]],Tbl.Subsidiehoogte[Subsidieactiviteit],Tbl.Subsidiehoogte[SAnr.],"",0,1),"")</f>
        <v/>
      </c>
      <c r="ES75" s="150" t="str">
        <f>IF(Tbl.Kosten[[#This Row],[Sanr.]]=ES$7,Tbl.Kosten[[#This Row],[Totaal kosten]],"")</f>
        <v/>
      </c>
      <c r="ET75" s="150" t="str">
        <f>IF(Tbl.Kosten[[#This Row],[Sanr.]]=ET$7,Tbl.Kosten[[#This Row],[Totaal kosten]],"")</f>
        <v/>
      </c>
      <c r="EU75" s="150" t="str">
        <f>IF(Tbl.Kosten[[#This Row],[Sanr.]]=EU$7,Tbl.Kosten[[#This Row],[Totaal kosten]],"")</f>
        <v/>
      </c>
      <c r="EV75" s="150" t="str">
        <f>IF(Tbl.Kosten[[#This Row],[Sanr.]]=EV$7,Tbl.Kosten[[#This Row],[Totaal kosten]],"")</f>
        <v/>
      </c>
      <c r="EW75" s="150" t="str">
        <f>IF(Tbl.Kosten[[#This Row],[Sanr.]]=EW$7,Tbl.Kosten[[#This Row],[Totaal kosten]],"")</f>
        <v/>
      </c>
      <c r="EX75" s="150" t="str">
        <f>IF(Tbl.Kosten[[#This Row],[Sanr.]]=EX$7,Tbl.Kosten[[#This Row],[Totaal kosten]],"")</f>
        <v/>
      </c>
      <c r="EY75" s="150" t="str">
        <f>IF(Tbl.Kosten[[#This Row],[Sanr.]]=EY$7,Tbl.Kosten[[#This Row],[Totaal kosten]],"")</f>
        <v/>
      </c>
      <c r="EZ75" s="150" t="str">
        <f>IF(Tbl.Kosten[[#This Row],[Sanr.]]=EZ$7,Tbl.Kosten[[#This Row],[Totaal kosten]],"")</f>
        <v/>
      </c>
      <c r="FA75" s="150" t="str">
        <f>IF(Tbl.Kosten[[#This Row],[Sanr.]]=FA$7,Tbl.Kosten[[#This Row],[Totaal kosten]],"")</f>
        <v/>
      </c>
      <c r="FB75" s="150" t="str">
        <f>IF(Tbl.Kosten[[#This Row],[Sanr.]]=FB$7,Tbl.Kosten[[#This Row],[Totaal kosten]],"")</f>
        <v/>
      </c>
      <c r="FC75" s="150" t="str">
        <f>IF(Tbl.Kosten[[#This Row],[Sanr.]]=FC$7,Tbl.Kosten[[#This Row],[Totaal kosten]],"")</f>
        <v/>
      </c>
      <c r="FD75" s="150" t="str">
        <f>IF(Tbl.Kosten[[#This Row],[Sanr.]]=FD$7,Tbl.Kosten[[#This Row],[Totaal kosten]],"")</f>
        <v/>
      </c>
      <c r="FE75" s="150" t="str">
        <f>IF(Tbl.Kosten[[#This Row],[Sanr.]]=FE$7,Tbl.Kosten[[#This Row],[Totaal kosten]],"")</f>
        <v/>
      </c>
      <c r="FF75" s="150" t="str">
        <f>IF(Tbl.Kosten[[#This Row],[Sanr.]]=FF$7,Tbl.Kosten[[#This Row],[Totaal kosten]],"")</f>
        <v/>
      </c>
      <c r="FG75" s="150" t="str">
        <f>IF(Tbl.Kosten[[#This Row],[Sanr.]]=FG$7,Tbl.Kosten[[#This Row],[Totaal kosten]],"")</f>
        <v/>
      </c>
      <c r="FH75" s="150" t="str">
        <f>IF(Tbl.Kosten[[#This Row],[Sanr.]]=FH$7,Tbl.Kosten[[#This Row],[Totaal kosten]],"")</f>
        <v/>
      </c>
      <c r="FI75" s="150" t="str">
        <f>IF(Tbl.Kosten[[#This Row],[Sanr.]]=FI$7,Tbl.Kosten[[#This Row],[Totaal kosten]],"")</f>
        <v/>
      </c>
      <c r="FJ75" s="150" t="str">
        <f>IF(Tbl.Kosten[[#This Row],[Sanr.]]=FJ$7,Tbl.Kosten[[#This Row],[Totaal kosten]],"")</f>
        <v/>
      </c>
      <c r="FK75" s="150" t="str">
        <f>IF(Tbl.Kosten[[#This Row],[Sanr.]]=FK$7,Tbl.Kosten[[#This Row],[Totaal kosten]],"")</f>
        <v/>
      </c>
      <c r="FL75" s="150" t="str">
        <f>IF(Tbl.Kosten[[#This Row],[Sanr.]]=FL$7,Tbl.Kosten[[#This Row],[Totaal kosten]],"")</f>
        <v/>
      </c>
      <c r="FM75" s="150" t="str">
        <f>IF(Tbl.Kosten[[#This Row],[Sanr.]]=FM$7,Tbl.Kosten[[#This Row],[Totaal kosten]],"")</f>
        <v/>
      </c>
      <c r="FN75" s="150" t="str">
        <f>IF(Tbl.Kosten[[#This Row],[Sanr.]]=FN$7,Tbl.Kosten[[#This Row],[Totaal kosten]],"")</f>
        <v/>
      </c>
      <c r="FO75" s="150" t="str">
        <f>IF(Tbl.Kosten[[#This Row],[Sanr.]]=FO$7,Tbl.Kosten[[#This Row],[Totaal kosten]],"")</f>
        <v/>
      </c>
      <c r="FP75" s="150" t="str">
        <f>IF(Tbl.Kosten[[#This Row],[Sanr.]]=FP$7,Tbl.Kosten[[#This Row],[Totaal kosten]],"")</f>
        <v/>
      </c>
      <c r="FQ75" s="150" t="str">
        <f>IF(Tbl.Kosten[[#This Row],[Sanr.]]=FQ$7,Tbl.Kosten[[#This Row],[Totaal kosten]],"")</f>
        <v/>
      </c>
      <c r="FR75" s="150" t="str">
        <f>IF(Tbl.Kosten[[#This Row],[Sanr.]]=FR$7,Tbl.Kosten[[#This Row],[Totaal kosten]],"")</f>
        <v/>
      </c>
      <c r="FS75" s="150" t="str">
        <f>IF(Tbl.Kosten[[#This Row],[Sanr.]]=FS$7,Tbl.Kosten[[#This Row],[Totaal kosten]],"")</f>
        <v/>
      </c>
      <c r="FT75" s="150" t="str">
        <f>IF(Tbl.Kosten[[#This Row],[Sanr.]]=FT$7,Tbl.Kosten[[#This Row],[Totaal kosten]],"")</f>
        <v/>
      </c>
      <c r="FU75" s="150" t="str">
        <f>IF(Tbl.Kosten[[#This Row],[Sanr.]]=FU$7,Tbl.Kosten[[#This Row],[Totaal kosten]],"")</f>
        <v/>
      </c>
      <c r="FV75" s="150" t="str">
        <f>IF(Tbl.Kosten[[#This Row],[Sanr.]]=FV$7,Tbl.Kosten[[#This Row],[Totaal kosten]],"")</f>
        <v/>
      </c>
      <c r="FW75" s="150" t="str">
        <f>IFERROR(_xlfn.XLOOKUP(Tbl.Kosten[[#This Row],[Activiteitencode]],Tbl.Activiteiten[Activiteitcode],Tbl.Activiteiten[Anr.],"",0,1),"")</f>
        <v/>
      </c>
      <c r="FX75" s="169" t="str">
        <f>_xlfn.CONCAT(Tbl.Kosten[[#This Row],[Pnr.]],Tbl.Kosten[[#This Row],[Sanr.]])</f>
        <v>P1</v>
      </c>
      <c r="FY75" s="150">
        <f>Tbl.Kosten[[#This Row],[Totaal kosten]]-Tbl.Kosten[[#This Row],[Subsidie]]</f>
        <v>0</v>
      </c>
      <c r="FZ75" s="150">
        <f>IF(Tbl.Kosten[[#This Row],[Pnr.]]=FZ$7,Tbl.Kosten[[#This Row],[Te financieren]],"")</f>
        <v>0</v>
      </c>
      <c r="GA75" s="150" t="str">
        <f>IF(Tbl.Kosten[[#This Row],[Pnr.]]=GA$7,Tbl.Kosten[[#This Row],[Te financieren]],"")</f>
        <v/>
      </c>
      <c r="GB75" s="150" t="str">
        <f>IF(Tbl.Kosten[[#This Row],[Pnr.]]=GB$7,Tbl.Kosten[[#This Row],[Te financieren]],"")</f>
        <v/>
      </c>
      <c r="GC75" s="150" t="str">
        <f>IF(Tbl.Kosten[[#This Row],[Pnr.]]=GC$7,Tbl.Kosten[[#This Row],[Te financieren]],"")</f>
        <v/>
      </c>
      <c r="GD75" s="150" t="str">
        <f>IF(Tbl.Kosten[[#This Row],[Pnr.]]=GD$7,Tbl.Kosten[[#This Row],[Te financieren]],"")</f>
        <v/>
      </c>
      <c r="GE75" s="150" t="str">
        <f>IF(Tbl.Kosten[[#This Row],[Pnr.]]=GE$7,Tbl.Kosten[[#This Row],[Te financieren]],"")</f>
        <v/>
      </c>
      <c r="GF75" s="150" t="str">
        <f>IF(Tbl.Kosten[[#This Row],[Pnr.]]=GF$7,Tbl.Kosten[[#This Row],[Te financieren]],"")</f>
        <v/>
      </c>
      <c r="GG75" s="150" t="str">
        <f>IF(Tbl.Kosten[[#This Row],[Pnr.]]=GG$7,Tbl.Kosten[[#This Row],[Te financieren]],"")</f>
        <v/>
      </c>
      <c r="GH75" s="150" t="str">
        <f>IF(Tbl.Kosten[[#This Row],[Pnr.]]=GH$7,Tbl.Kosten[[#This Row],[Te financieren]],"")</f>
        <v/>
      </c>
      <c r="GI75" s="150" t="str">
        <f>IF(Tbl.Kosten[[#This Row],[Pnr.]]=GI$7,Tbl.Kosten[[#This Row],[Te financieren]],"")</f>
        <v/>
      </c>
      <c r="GJ75" s="150" t="str">
        <f>IF(Tbl.Kosten[[#This Row],[Pnr.]]=GJ$7,Tbl.Kosten[[#This Row],[Te financieren]],"")</f>
        <v/>
      </c>
      <c r="GK75" s="150" t="str">
        <f>IF(Tbl.Kosten[[#This Row],[Pnr.]]=GK$7,Tbl.Kosten[[#This Row],[Te financieren]],"")</f>
        <v/>
      </c>
      <c r="GL75" s="150" t="str">
        <f>IF(Tbl.Kosten[[#This Row],[Pnr.]]=GL$7,Tbl.Kosten[[#This Row],[Te financieren]],"")</f>
        <v/>
      </c>
      <c r="GM75" s="150" t="str">
        <f>IF(Tbl.Kosten[[#This Row],[Pnr.]]=GM$7,Tbl.Kosten[[#This Row],[Te financieren]],"")</f>
        <v/>
      </c>
      <c r="GN75" s="150" t="str">
        <f>IF(Tbl.Kosten[[#This Row],[Pnr.]]=GN$7,Tbl.Kosten[[#This Row],[Te financieren]],"")</f>
        <v/>
      </c>
      <c r="GO75" s="150" t="str">
        <f>IF(Tbl.Kosten[[#This Row],[Pnr.]]=GO$7,Tbl.Kosten[[#This Row],[Te financieren]],"")</f>
        <v/>
      </c>
      <c r="GP75" s="150" t="str">
        <f>IF(Tbl.Kosten[[#This Row],[Pnr.]]=GP$7,Tbl.Kosten[[#This Row],[Te financieren]],"")</f>
        <v/>
      </c>
      <c r="GQ75" s="150" t="str">
        <f>IF(Tbl.Kosten[[#This Row],[Pnr.]]=GQ$7,Tbl.Kosten[[#This Row],[Te financieren]],"")</f>
        <v/>
      </c>
      <c r="GR75" s="150" t="str">
        <f>IF(Tbl.Kosten[[#This Row],[Pnr.]]=GR$7,Tbl.Kosten[[#This Row],[Te financieren]],"")</f>
        <v/>
      </c>
      <c r="GS75" s="150" t="str">
        <f>IF(Tbl.Kosten[[#This Row],[Pnr.]]=GS$7,Tbl.Kosten[[#This Row],[Te financieren]],"")</f>
        <v/>
      </c>
      <c r="GT75" s="150" t="str">
        <f>IF(Tbl.Kosten[[#This Row],[Pnr.]]=GT$7,Tbl.Kosten[[#This Row],[Te financieren]],"")</f>
        <v/>
      </c>
      <c r="GU75" s="150" t="str">
        <f>IF(Tbl.Kosten[[#This Row],[Pnr.]]=GU$7,Tbl.Kosten[[#This Row],[Te financieren]],"")</f>
        <v/>
      </c>
      <c r="GV75" s="150" t="str">
        <f>IF(Tbl.Kosten[[#This Row],[Pnr.]]=GV$7,Tbl.Kosten[[#This Row],[Te financieren]],"")</f>
        <v/>
      </c>
      <c r="GW75" s="150" t="str">
        <f>IF(Tbl.Kosten[[#This Row],[Pnr.]]=GW$7,Tbl.Kosten[[#This Row],[Te financieren]],"")</f>
        <v/>
      </c>
      <c r="GX75" s="150" t="str">
        <f>IF(Tbl.Kosten[[#This Row],[Pnr.]]=GX$7,Tbl.Kosten[[#This Row],[Te financieren]],"")</f>
        <v/>
      </c>
      <c r="GY75" s="150" t="str">
        <f>IF(Tbl.Kosten[[#This Row],[Pnr.]]=GY$7,Tbl.Kosten[[#This Row],[Te financieren]],"")</f>
        <v/>
      </c>
      <c r="GZ75" s="150" t="str">
        <f>IF(Tbl.Kosten[[#This Row],[Pnr.]]=GZ$7,Tbl.Kosten[[#This Row],[Te financieren]],"")</f>
        <v/>
      </c>
      <c r="HA75" s="150" t="str">
        <f>IF(Tbl.Kosten[[#This Row],[Pnr.]]=HA$7,Tbl.Kosten[[#This Row],[Te financieren]],"")</f>
        <v/>
      </c>
      <c r="HB75" s="150" t="str">
        <f>IF(Tbl.Kosten[[#This Row],[Pnr.]]=HB$7,Tbl.Kosten[[#This Row],[Te financieren]],"")</f>
        <v/>
      </c>
      <c r="HC75" s="150" t="str">
        <f>IF(Tbl.Kosten[[#This Row],[Pnr.]]=HC$7,Tbl.Kosten[[#This Row],[Te financieren]],"")</f>
        <v/>
      </c>
      <c r="HD75" s="150" t="str">
        <f>IF(Tbl.Kosten[[#This Row],[Pnr.]]=HD$7,Tbl.Kosten[[#This Row],[Te financieren]],"")</f>
        <v/>
      </c>
      <c r="HE75" s="150" t="str">
        <f>IF(Tbl.Kosten[[#This Row],[Pnr.]]=HE$7,Tbl.Kosten[[#This Row],[Te financieren]],"")</f>
        <v/>
      </c>
      <c r="HF75" s="150" t="str">
        <f>IF(Tbl.Kosten[[#This Row],[Pnr.]]=HF$7,Tbl.Kosten[[#This Row],[Te financieren]],"")</f>
        <v/>
      </c>
      <c r="HG75" s="150" t="str">
        <f>IF(Tbl.Kosten[[#This Row],[Pnr.]]=HG$7,Tbl.Kosten[[#This Row],[Te financieren]],"")</f>
        <v/>
      </c>
      <c r="HH75" s="150" t="str">
        <f>IF(Tbl.Kosten[[#This Row],[Pnr.]]=HH$7,Tbl.Kosten[[#This Row],[Te financieren]],"")</f>
        <v/>
      </c>
      <c r="HI75" s="150" t="str">
        <f>IF(Tbl.Kosten[[#This Row],[Pnr.]]=HI$7,Tbl.Kosten[[#This Row],[Te financieren]],"")</f>
        <v/>
      </c>
      <c r="HJ75" s="150" t="str">
        <f>IF(Tbl.Kosten[[#This Row],[Pnr.]]=HJ$7,Tbl.Kosten[[#This Row],[Te financieren]],"")</f>
        <v/>
      </c>
      <c r="HK75" s="150" t="str">
        <f>IF(Tbl.Kosten[[#This Row],[Pnr.]]=HK$7,Tbl.Kosten[[#This Row],[Te financieren]],"")</f>
        <v/>
      </c>
      <c r="HL75" s="150" t="str">
        <f>IF(Tbl.Kosten[[#This Row],[Pnr.]]=HL$7,Tbl.Kosten[[#This Row],[Te financieren]],"")</f>
        <v/>
      </c>
      <c r="HM75" s="150" t="str">
        <f>IF(Tbl.Kosten[[#This Row],[Pnr.]]=HM$7,Tbl.Kosten[[#This Row],[Te financieren]],"")</f>
        <v/>
      </c>
      <c r="HN75" s="150" t="str">
        <f>IF(Tbl.Kosten[[#This Row],[Pnr.]]=HN$7,Tbl.Kosten[[#This Row],[Te financieren]],"")</f>
        <v/>
      </c>
      <c r="HO75" s="150" t="str">
        <f>IF(Tbl.Kosten[[#This Row],[Pnr.]]=HO$7,Tbl.Kosten[[#This Row],[Te financieren]],"")</f>
        <v/>
      </c>
      <c r="HP75" s="150" t="str">
        <f>IF(Tbl.Kosten[[#This Row],[Pnr.]]=HP$7,Tbl.Kosten[[#This Row],[Te financieren]],"")</f>
        <v/>
      </c>
      <c r="HQ75" s="150" t="str">
        <f>IF(Tbl.Kosten[[#This Row],[Pnr.]]=HQ$7,Tbl.Kosten[[#This Row],[Te financieren]],"")</f>
        <v/>
      </c>
      <c r="HR75" s="150" t="str">
        <f>IF(Tbl.Kosten[[#This Row],[Pnr.]]=HR$7,Tbl.Kosten[[#This Row],[Te financieren]],"")</f>
        <v/>
      </c>
      <c r="HS75" s="150" t="str">
        <f>IF(Tbl.Kosten[[#This Row],[Pnr.]]=HS$7,Tbl.Kosten[[#This Row],[Te financieren]],"")</f>
        <v/>
      </c>
      <c r="HT75" s="150" t="str">
        <f>IF(Tbl.Kosten[[#This Row],[Pnr.]]=HT$7,Tbl.Kosten[[#This Row],[Te financieren]],"")</f>
        <v/>
      </c>
      <c r="HU75" s="150" t="str">
        <f>IF(Tbl.Kosten[[#This Row],[Pnr.]]=HU$7,Tbl.Kosten[[#This Row],[Te financieren]],"")</f>
        <v/>
      </c>
      <c r="HV75" s="150" t="str">
        <f>IF(Tbl.Kosten[[#This Row],[Pnr.]]=HV$7,Tbl.Kosten[[#This Row],[Te financieren]],"")</f>
        <v/>
      </c>
      <c r="HW75" s="150" t="str">
        <f>IF(Tbl.Kosten[[#This Row],[Pnr.]]=HW$7,Tbl.Kosten[[#This Row],[Te financieren]],"")</f>
        <v/>
      </c>
    </row>
    <row r="76" spans="2:231" x14ac:dyDescent="0.3">
      <c r="B76" s="134"/>
      <c r="C76" s="137"/>
      <c r="D76" s="136"/>
      <c r="E76" s="261"/>
      <c r="F76" s="135"/>
      <c r="G76" s="11" t="str">
        <f>IF(Tbl.Kosten[[#This Row],[Medewerker e/o 
functie]]&lt;&gt;"",_xlfn.XLOOKUP(Tbl.Kosten[[#This Row],[Medewerker e/o 
functie]],Tbl.Uurtarief[Medewerker en/of functie],Tbl.Uurtarief[Uurtarief],"",0,1),"")</f>
        <v/>
      </c>
      <c r="H76" s="121">
        <f>IFERROR(Tbl.Kosten[[#This Row],[Uren]]*Tbl.Kosten[[#This Row],[Uurtarief]],0)</f>
        <v>0</v>
      </c>
      <c r="I76" s="119" t="str">
        <f>IF(Tbl.Kosten[[#This Row],[Subtotaal uren]]&lt;&gt;0,_xlfn.XLOOKUP(Tbl.Kosten[[#This Row],[Medewerker e/o 
functie]],Tbl.Uurtarief[Medewerker en/of functie],Tbl.Uurtarief[Kostensoort arbeid],"",0,1),"")</f>
        <v/>
      </c>
      <c r="J76" s="137"/>
      <c r="K76" s="135"/>
      <c r="L76" s="139" t="str">
        <f>IF(Tbl.Kosten[[#This Row],[Activum]]&lt;&gt;"",_xlfn.XLOOKUP(Tbl.Kosten[[#This Row],[Activum]],Tbl.Afschrijvingskosten[Activum],Tbl.Afschrijvingskosten[Tarief per afschrijvings-eenheid],"",0,1),"")</f>
        <v/>
      </c>
      <c r="M76" s="122">
        <f>IFERROR(Tbl.Kosten[[#This Row],[Een-
heden]]*Tbl.Kosten[[#This Row],[Afschrijvings-
tarief]],0)</f>
        <v>0</v>
      </c>
      <c r="N76" s="122" t="str">
        <f>IF(Tbl.Kosten[[#This Row],[Subtotaal afschrijving]]&lt;&gt;0,Lijsten!$A$7,"")</f>
        <v/>
      </c>
      <c r="O76" s="140"/>
      <c r="P76" s="135"/>
      <c r="Q76" s="138"/>
      <c r="R76" s="122">
        <f>IFERROR(Tbl.Kosten[[#This Row],[Aantal]]*Tbl.Kosten[[#This Row],[Tarief]],0)</f>
        <v>0</v>
      </c>
      <c r="S76" s="8">
        <f>IFERROR(Tbl.Kosten[[#This Row],[Subtotaal overige kosten]]+Tbl.Kosten[[#This Row],[Subtotaal uren]]+Tbl.Kosten[[#This Row],[Subtotaal afschrijving]],0)</f>
        <v>0</v>
      </c>
      <c r="T76" s="8">
        <f>IFERROR(Tbl.Kosten[[#This Row],[Totaal kosten]]*Tbl.Kosten[[#This Row],[Subsidie%]],0)</f>
        <v>0</v>
      </c>
      <c r="U76" s="4" t="str" cm="1">
        <f t="array" ref="U76">IFERROR(_xlfn.IFS(Tbl.Kosten[[#This Row],[Subtotaal uren]]&lt;&gt;0,Tbl.Kosten[[#This Row],[Kostensoort arbeid]],Tbl.Kosten[[#This Row],[Subtotaal afschrijving]]&lt;&gt;0,Tbl.Kosten[[#This Row],[Kostensoort afschrijving]],Tbl.Kosten[[#This Row],[Subtotaal overige kosten]]&lt;&gt;0,Tbl.Kosten[[#This Row],[Kostensoort overig]]),"")</f>
        <v/>
      </c>
      <c r="V76" s="4" t="str">
        <f>IFERROR(_xlfn.XLOOKUP(Tbl.Kosten[[#This Row],[Activiteitencode]],Tbl.Activiteiten[Activiteitcode],Tbl.Activiteiten[Werkpakketcode],"",0,1),"")</f>
        <v/>
      </c>
      <c r="W76" s="4" t="str">
        <f>IFERROR(_xlfn.XLOOKUP(Tbl.Kosten[[#This Row],[Werkpakketcode]],Tbl.Werkpakketten[Werkpakketcode],Tbl.Werkpakketten[Subsidiabele activiteit],"",0,1),"")</f>
        <v/>
      </c>
      <c r="X76" s="12">
        <f>IFERROR(_xlfn.XLOOKUP(Tbl.Kosten[[#This Row],[Sanr.]],Tbl.Subsidiehoogte[SAnr.],Tbl.Subsidiehoogte[Sub. Percentage],0,0,1),0)</f>
        <v>0</v>
      </c>
      <c r="Y76" s="144" t="str">
        <f>IFERROR(_xlfn.XLOOKUP(Tbl.Kosten[[#This Row],[Partnercode]],Tbl.Projectpartners[Partnercode],Tbl.Projectpartners[PNr.],"",0,1),"")</f>
        <v>P1</v>
      </c>
      <c r="Z76" s="148">
        <f>IF(Tbl.Kosten[[#This Row],[Pnr.]]=Z$7,Tbl.Kosten[[#This Row],[Totaal kosten]],"")</f>
        <v>0</v>
      </c>
      <c r="AA76" s="148" t="str">
        <f>IF(Tbl.Kosten[[#This Row],[Pnr.]]=AA$7,Tbl.Kosten[[#This Row],[Totaal kosten]],"")</f>
        <v/>
      </c>
      <c r="AB76" s="148" t="str">
        <f>IF(Tbl.Kosten[[#This Row],[Pnr.]]=AB$7,Tbl.Kosten[[#This Row],[Totaal kosten]],"")</f>
        <v/>
      </c>
      <c r="AC76" s="148" t="str">
        <f>IF(Tbl.Kosten[[#This Row],[Pnr.]]=AC$7,Tbl.Kosten[[#This Row],[Totaal kosten]],"")</f>
        <v/>
      </c>
      <c r="AD76" s="148" t="str">
        <f>IF(Tbl.Kosten[[#This Row],[Pnr.]]=AD$7,Tbl.Kosten[[#This Row],[Totaal kosten]],"")</f>
        <v/>
      </c>
      <c r="AE76" s="148" t="str">
        <f>IF(Tbl.Kosten[[#This Row],[Pnr.]]=AE$7,Tbl.Kosten[[#This Row],[Totaal kosten]],"")</f>
        <v/>
      </c>
      <c r="AF76" s="148" t="str">
        <f>IF(Tbl.Kosten[[#This Row],[Pnr.]]=AF$7,Tbl.Kosten[[#This Row],[Totaal kosten]],"")</f>
        <v/>
      </c>
      <c r="AG76" s="148" t="str">
        <f>IF(Tbl.Kosten[[#This Row],[Pnr.]]=AG$7,Tbl.Kosten[[#This Row],[Totaal kosten]],"")</f>
        <v/>
      </c>
      <c r="AH76" s="148" t="str">
        <f>IF(Tbl.Kosten[[#This Row],[Pnr.]]=AH$7,Tbl.Kosten[[#This Row],[Totaal kosten]],"")</f>
        <v/>
      </c>
      <c r="AI76" s="148" t="str">
        <f>IF(Tbl.Kosten[[#This Row],[Pnr.]]=AI$7,Tbl.Kosten[[#This Row],[Totaal kosten]],"")</f>
        <v/>
      </c>
      <c r="AJ76" s="148" t="str">
        <f>IF(Tbl.Kosten[[#This Row],[Pnr.]]=AJ$7,Tbl.Kosten[[#This Row],[Totaal kosten]],"")</f>
        <v/>
      </c>
      <c r="AK76" s="148" t="str">
        <f>IF(Tbl.Kosten[[#This Row],[Pnr.]]=AK$7,Tbl.Kosten[[#This Row],[Totaal kosten]],"")</f>
        <v/>
      </c>
      <c r="AL76" s="148" t="str">
        <f>IF(Tbl.Kosten[[#This Row],[Pnr.]]=AL$7,Tbl.Kosten[[#This Row],[Totaal kosten]],"")</f>
        <v/>
      </c>
      <c r="AM76" s="148" t="str">
        <f>IF(Tbl.Kosten[[#This Row],[Pnr.]]=AM$7,Tbl.Kosten[[#This Row],[Totaal kosten]],"")</f>
        <v/>
      </c>
      <c r="AN76" s="148" t="str">
        <f>IF(Tbl.Kosten[[#This Row],[Pnr.]]=AN$7,Tbl.Kosten[[#This Row],[Totaal kosten]],"")</f>
        <v/>
      </c>
      <c r="AO76" s="148" t="str">
        <f>IF(Tbl.Kosten[[#This Row],[Pnr.]]=AO$7,Tbl.Kosten[[#This Row],[Totaal kosten]],"")</f>
        <v/>
      </c>
      <c r="AP76" s="148" t="str">
        <f>IF(Tbl.Kosten[[#This Row],[Pnr.]]=AP$7,Tbl.Kosten[[#This Row],[Totaal kosten]],"")</f>
        <v/>
      </c>
      <c r="AQ76" s="148" t="str">
        <f>IF(Tbl.Kosten[[#This Row],[Pnr.]]=AQ$7,Tbl.Kosten[[#This Row],[Totaal kosten]],"")</f>
        <v/>
      </c>
      <c r="AR76" s="148" t="str">
        <f>IF(Tbl.Kosten[[#This Row],[Pnr.]]=AR$7,Tbl.Kosten[[#This Row],[Totaal kosten]],"")</f>
        <v/>
      </c>
      <c r="AS76" s="148" t="str">
        <f>IF(Tbl.Kosten[[#This Row],[Pnr.]]=AS$7,Tbl.Kosten[[#This Row],[Totaal kosten]],"")</f>
        <v/>
      </c>
      <c r="AT76" s="148" t="str">
        <f>IF(Tbl.Kosten[[#This Row],[Pnr.]]=AT$7,Tbl.Kosten[[#This Row],[Totaal kosten]],"")</f>
        <v/>
      </c>
      <c r="AU76" s="148" t="str">
        <f>IF(Tbl.Kosten[[#This Row],[Pnr.]]=AU$7,Tbl.Kosten[[#This Row],[Totaal kosten]],"")</f>
        <v/>
      </c>
      <c r="AV76" s="148" t="str">
        <f>IF(Tbl.Kosten[[#This Row],[Pnr.]]=AV$7,Tbl.Kosten[[#This Row],[Totaal kosten]],"")</f>
        <v/>
      </c>
      <c r="AW76" s="148" t="str">
        <f>IF(Tbl.Kosten[[#This Row],[Pnr.]]=AW$7,Tbl.Kosten[[#This Row],[Totaal kosten]],"")</f>
        <v/>
      </c>
      <c r="AX76" s="148" t="str">
        <f>IF(Tbl.Kosten[[#This Row],[Pnr.]]=AX$7,Tbl.Kosten[[#This Row],[Totaal kosten]],"")</f>
        <v/>
      </c>
      <c r="AY76" s="148" t="str">
        <f>IF(Tbl.Kosten[[#This Row],[Pnr.]]=AY$7,Tbl.Kosten[[#This Row],[Totaal kosten]],"")</f>
        <v/>
      </c>
      <c r="AZ76" s="148" t="str">
        <f>IF(Tbl.Kosten[[#This Row],[Pnr.]]=AZ$7,Tbl.Kosten[[#This Row],[Totaal kosten]],"")</f>
        <v/>
      </c>
      <c r="BA76" s="148" t="str">
        <f>IF(Tbl.Kosten[[#This Row],[Pnr.]]=BA$7,Tbl.Kosten[[#This Row],[Totaal kosten]],"")</f>
        <v/>
      </c>
      <c r="BB76" s="148" t="str">
        <f>IF(Tbl.Kosten[[#This Row],[Pnr.]]=BB$7,Tbl.Kosten[[#This Row],[Totaal kosten]],"")</f>
        <v/>
      </c>
      <c r="BC76" s="148" t="str">
        <f>IF(Tbl.Kosten[[#This Row],[Pnr.]]=BC$7,Tbl.Kosten[[#This Row],[Totaal kosten]],"")</f>
        <v/>
      </c>
      <c r="BD76" s="148" t="str">
        <f>IF(Tbl.Kosten[[#This Row],[Pnr.]]=BD$7,Tbl.Kosten[[#This Row],[Totaal kosten]],"")</f>
        <v/>
      </c>
      <c r="BE76" s="148" t="str">
        <f>IF(Tbl.Kosten[[#This Row],[Pnr.]]=BE$7,Tbl.Kosten[[#This Row],[Totaal kosten]],"")</f>
        <v/>
      </c>
      <c r="BF76" s="148" t="str">
        <f>IF(Tbl.Kosten[[#This Row],[Pnr.]]=BF$7,Tbl.Kosten[[#This Row],[Totaal kosten]],"")</f>
        <v/>
      </c>
      <c r="BG76" s="148" t="str">
        <f>IF(Tbl.Kosten[[#This Row],[Pnr.]]=BG$7,Tbl.Kosten[[#This Row],[Totaal kosten]],"")</f>
        <v/>
      </c>
      <c r="BH76" s="148" t="str">
        <f>IF(Tbl.Kosten[[#This Row],[Pnr.]]=BH$7,Tbl.Kosten[[#This Row],[Totaal kosten]],"")</f>
        <v/>
      </c>
      <c r="BI76" s="148" t="str">
        <f>IF(Tbl.Kosten[[#This Row],[Pnr.]]=BI$7,Tbl.Kosten[[#This Row],[Totaal kosten]],"")</f>
        <v/>
      </c>
      <c r="BJ76" s="148" t="str">
        <f>IF(Tbl.Kosten[[#This Row],[Pnr.]]=BJ$7,Tbl.Kosten[[#This Row],[Totaal kosten]],"")</f>
        <v/>
      </c>
      <c r="BK76" s="148" t="str">
        <f>IF(Tbl.Kosten[[#This Row],[Pnr.]]=BK$7,Tbl.Kosten[[#This Row],[Totaal kosten]],"")</f>
        <v/>
      </c>
      <c r="BL76" s="148" t="str">
        <f>IF(Tbl.Kosten[[#This Row],[Pnr.]]=BL$7,Tbl.Kosten[[#This Row],[Totaal kosten]],"")</f>
        <v/>
      </c>
      <c r="BM76" s="148" t="str">
        <f>IF(Tbl.Kosten[[#This Row],[Pnr.]]=BM$7,Tbl.Kosten[[#This Row],[Totaal kosten]],"")</f>
        <v/>
      </c>
      <c r="BN76" s="148" t="str">
        <f>IF(Tbl.Kosten[[#This Row],[Pnr.]]=BN$7,Tbl.Kosten[[#This Row],[Totaal kosten]],"")</f>
        <v/>
      </c>
      <c r="BO76" s="148" t="str">
        <f>IF(Tbl.Kosten[[#This Row],[Pnr.]]=BO$7,Tbl.Kosten[[#This Row],[Totaal kosten]],"")</f>
        <v/>
      </c>
      <c r="BP76" s="148" t="str">
        <f>IF(Tbl.Kosten[[#This Row],[Pnr.]]=BP$7,Tbl.Kosten[[#This Row],[Totaal kosten]],"")</f>
        <v/>
      </c>
      <c r="BQ76" s="148" t="str">
        <f>IF(Tbl.Kosten[[#This Row],[Pnr.]]=BQ$7,Tbl.Kosten[[#This Row],[Totaal kosten]],"")</f>
        <v/>
      </c>
      <c r="BR76" s="148" t="str">
        <f>IF(Tbl.Kosten[[#This Row],[Pnr.]]=BR$7,Tbl.Kosten[[#This Row],[Totaal kosten]],"")</f>
        <v/>
      </c>
      <c r="BS76" s="148" t="str">
        <f>IF(Tbl.Kosten[[#This Row],[Pnr.]]=BS$7,Tbl.Kosten[[#This Row],[Totaal kosten]],"")</f>
        <v/>
      </c>
      <c r="BT76" s="148" t="str">
        <f>IF(Tbl.Kosten[[#This Row],[Pnr.]]=BT$7,Tbl.Kosten[[#This Row],[Totaal kosten]],"")</f>
        <v/>
      </c>
      <c r="BU76" s="148" t="str">
        <f>IF(Tbl.Kosten[[#This Row],[Pnr.]]=BU$7,Tbl.Kosten[[#This Row],[Totaal kosten]],"")</f>
        <v/>
      </c>
      <c r="BV76" s="148" t="str">
        <f>IF(Tbl.Kosten[[#This Row],[Pnr.]]=BV$7,Tbl.Kosten[[#This Row],[Totaal kosten]],"")</f>
        <v/>
      </c>
      <c r="BW76" s="148" t="str">
        <f>IF(Tbl.Kosten[[#This Row],[Pnr.]]=BW$7,Tbl.Kosten[[#This Row],[Totaal kosten]],"")</f>
        <v/>
      </c>
      <c r="BX76" s="148" t="str">
        <f>IFERROR(_xlfn.XLOOKUP(Tbl.Kosten[[#This Row],[Werkpakketcode]],Tbl.Werkpakketten[Werkpakketcode],Tbl.Werkpakketten[WPnr.],"",0,1),"")</f>
        <v/>
      </c>
      <c r="BY76" s="148" t="str">
        <f>IF(Tbl.Kosten[[#This Row],[WPnr.]]=BY$7,Tbl.Kosten[[#This Row],[Totaal kosten]],"")</f>
        <v/>
      </c>
      <c r="BZ76" s="148" t="str">
        <f>IF(Tbl.Kosten[[#This Row],[WPnr.]]=BZ$7,Tbl.Kosten[[#This Row],[Totaal kosten]],"")</f>
        <v/>
      </c>
      <c r="CA76" s="148" t="str">
        <f>IF(Tbl.Kosten[[#This Row],[WPnr.]]=CA$7,Tbl.Kosten[[#This Row],[Totaal kosten]],"")</f>
        <v/>
      </c>
      <c r="CB76" s="148" t="str">
        <f>IF(Tbl.Kosten[[#This Row],[WPnr.]]=CB$7,Tbl.Kosten[[#This Row],[Totaal kosten]],"")</f>
        <v/>
      </c>
      <c r="CC76" s="148" t="str">
        <f>IF(Tbl.Kosten[[#This Row],[WPnr.]]=CC$7,Tbl.Kosten[[#This Row],[Totaal kosten]],"")</f>
        <v/>
      </c>
      <c r="CD76" s="148" t="str">
        <f>IF(Tbl.Kosten[[#This Row],[WPnr.]]=CD$7,Tbl.Kosten[[#This Row],[Totaal kosten]],"")</f>
        <v/>
      </c>
      <c r="CE76" s="148" t="str">
        <f>IF(Tbl.Kosten[[#This Row],[WPnr.]]=CE$7,Tbl.Kosten[[#This Row],[Totaal kosten]],"")</f>
        <v/>
      </c>
      <c r="CF76" s="148" t="str">
        <f>IF(Tbl.Kosten[[#This Row],[WPnr.]]=CF$7,Tbl.Kosten[[#This Row],[Totaal kosten]],"")</f>
        <v/>
      </c>
      <c r="CG76" s="148" t="str">
        <f>IF(Tbl.Kosten[[#This Row],[WPnr.]]=CG$7,Tbl.Kosten[[#This Row],[Totaal kosten]],"")</f>
        <v/>
      </c>
      <c r="CH76" s="148" t="str">
        <f>IF(Tbl.Kosten[[#This Row],[WPnr.]]=CH$7,Tbl.Kosten[[#This Row],[Totaal kosten]],"")</f>
        <v/>
      </c>
      <c r="CI76" s="148" t="str">
        <f>IF(Tbl.Kosten[[#This Row],[WPnr.]]=CI$7,Tbl.Kosten[[#This Row],[Totaal kosten]],"")</f>
        <v/>
      </c>
      <c r="CJ76" s="148" t="str">
        <f>IF(Tbl.Kosten[[#This Row],[WPnr.]]=CJ$7,Tbl.Kosten[[#This Row],[Totaal kosten]],"")</f>
        <v/>
      </c>
      <c r="CK76" s="148" t="str">
        <f>IF(Tbl.Kosten[[#This Row],[WPnr.]]=CK$7,Tbl.Kosten[[#This Row],[Totaal kosten]],"")</f>
        <v/>
      </c>
      <c r="CL76" s="148" t="str">
        <f>IF(Tbl.Kosten[[#This Row],[WPnr.]]=CL$7,Tbl.Kosten[[#This Row],[Totaal kosten]],"")</f>
        <v/>
      </c>
      <c r="CM76" s="148" t="str">
        <f>IF(Tbl.Kosten[[#This Row],[WPnr.]]=CM$7,Tbl.Kosten[[#This Row],[Totaal kosten]],"")</f>
        <v/>
      </c>
      <c r="CN76" s="148" t="str">
        <f>IF(Tbl.Kosten[[#This Row],[WPnr.]]=CN$7,Tbl.Kosten[[#This Row],[Totaal kosten]],"")</f>
        <v/>
      </c>
      <c r="CO76" s="148" t="str">
        <f>IF(Tbl.Kosten[[#This Row],[WPnr.]]=CO$7,Tbl.Kosten[[#This Row],[Totaal kosten]],"")</f>
        <v/>
      </c>
      <c r="CP76" s="148" t="str">
        <f>IF(Tbl.Kosten[[#This Row],[WPnr.]]=CP$7,Tbl.Kosten[[#This Row],[Totaal kosten]],"")</f>
        <v/>
      </c>
      <c r="CQ76" s="148" t="str">
        <f>IF(Tbl.Kosten[[#This Row],[WPnr.]]=CQ$7,Tbl.Kosten[[#This Row],[Totaal kosten]],"")</f>
        <v/>
      </c>
      <c r="CR76" s="148" t="str">
        <f>IF(Tbl.Kosten[[#This Row],[WPnr.]]=CR$7,Tbl.Kosten[[#This Row],[Totaal kosten]],"")</f>
        <v/>
      </c>
      <c r="CS76" s="148" t="str">
        <f>IF(Tbl.Kosten[[#This Row],[WPnr.]]=CS$7,Tbl.Kosten[[#This Row],[Totaal kosten]],"")</f>
        <v/>
      </c>
      <c r="CT76" s="148" t="str">
        <f>IF(Tbl.Kosten[[#This Row],[WPnr.]]=CT$7,Tbl.Kosten[[#This Row],[Totaal kosten]],"")</f>
        <v/>
      </c>
      <c r="CU76" s="148" t="str">
        <f>IF(Tbl.Kosten[[#This Row],[WPnr.]]=CU$7,Tbl.Kosten[[#This Row],[Totaal kosten]],"")</f>
        <v/>
      </c>
      <c r="CV76" s="148" t="str">
        <f>IF(Tbl.Kosten[[#This Row],[WPnr.]]=CV$7,Tbl.Kosten[[#This Row],[Totaal kosten]],"")</f>
        <v/>
      </c>
      <c r="CW76" s="148" t="str">
        <f>IF(Tbl.Kosten[[#This Row],[WPnr.]]=CW$7,Tbl.Kosten[[#This Row],[Totaal kosten]],"")</f>
        <v/>
      </c>
      <c r="CX76" s="148" t="str">
        <f>IF(Tbl.Kosten[[#This Row],[WPnr.]]=CX$7,Tbl.Kosten[[#This Row],[Totaal kosten]],"")</f>
        <v/>
      </c>
      <c r="CY76" s="148" t="str">
        <f>IF(Tbl.Kosten[[#This Row],[WPnr.]]=CY$7,Tbl.Kosten[[#This Row],[Totaal kosten]],"")</f>
        <v/>
      </c>
      <c r="CZ76" s="148" t="str">
        <f>IF(Tbl.Kosten[[#This Row],[WPnr.]]=CZ$7,Tbl.Kosten[[#This Row],[Totaal kosten]],"")</f>
        <v/>
      </c>
      <c r="DA76" s="148" t="str">
        <f>IF(Tbl.Kosten[[#This Row],[WPnr.]]=DA$7,Tbl.Kosten[[#This Row],[Totaal kosten]],"")</f>
        <v/>
      </c>
      <c r="DB76" s="148" t="str">
        <f>IF(Tbl.Kosten[[#This Row],[WPnr.]]=DB$7,Tbl.Kosten[[#This Row],[Totaal kosten]],"")</f>
        <v/>
      </c>
      <c r="DC76" s="148" t="str">
        <f>IF(Tbl.Kosten[[#This Row],[WPnr.]]=DC$7,Tbl.Kosten[[#This Row],[Totaal kosten]],"")</f>
        <v/>
      </c>
      <c r="DD76" s="148" t="str">
        <f>IF(Tbl.Kosten[[#This Row],[WPnr.]]=DD$7,Tbl.Kosten[[#This Row],[Totaal kosten]],"")</f>
        <v/>
      </c>
      <c r="DE76" s="148" t="str">
        <f>IF(Tbl.Kosten[[#This Row],[WPnr.]]=DE$7,Tbl.Kosten[[#This Row],[Totaal kosten]],"")</f>
        <v/>
      </c>
      <c r="DF76" s="148" t="str">
        <f>IF(Tbl.Kosten[[#This Row],[WPnr.]]=DF$7,Tbl.Kosten[[#This Row],[Totaal kosten]],"")</f>
        <v/>
      </c>
      <c r="DG76" s="148" t="str">
        <f>IF(Tbl.Kosten[[#This Row],[WPnr.]]=DG$7,Tbl.Kosten[[#This Row],[Totaal kosten]],"")</f>
        <v/>
      </c>
      <c r="DH76" s="148" t="str">
        <f>IF(Tbl.Kosten[[#This Row],[WPnr.]]=DH$7,Tbl.Kosten[[#This Row],[Totaal kosten]],"")</f>
        <v/>
      </c>
      <c r="DI76" s="148" t="str">
        <f>IF(Tbl.Kosten[[#This Row],[WPnr.]]=DI$7,Tbl.Kosten[[#This Row],[Totaal kosten]],"")</f>
        <v/>
      </c>
      <c r="DJ76" s="148" t="str">
        <f>IF(Tbl.Kosten[[#This Row],[WPnr.]]=DJ$7,Tbl.Kosten[[#This Row],[Totaal kosten]],"")</f>
        <v/>
      </c>
      <c r="DK76" s="148" t="str">
        <f>IF(Tbl.Kosten[[#This Row],[WPnr.]]=DK$7,Tbl.Kosten[[#This Row],[Totaal kosten]],"")</f>
        <v/>
      </c>
      <c r="DL76" s="148" t="str">
        <f>IF(Tbl.Kosten[[#This Row],[WPnr.]]=DL$7,Tbl.Kosten[[#This Row],[Totaal kosten]],"")</f>
        <v/>
      </c>
      <c r="DM76" s="148" t="str">
        <f>IF(Tbl.Kosten[[#This Row],[WPnr.]]=DM$7,Tbl.Kosten[[#This Row],[Totaal kosten]],"")</f>
        <v/>
      </c>
      <c r="DN76" s="148" t="str">
        <f>IF(Tbl.Kosten[[#This Row],[WPnr.]]=DN$7,Tbl.Kosten[[#This Row],[Totaal kosten]],"")</f>
        <v/>
      </c>
      <c r="DO76" s="148" t="str">
        <f>IF(Tbl.Kosten[[#This Row],[WPnr.]]=DO$7,Tbl.Kosten[[#This Row],[Totaal kosten]],"")</f>
        <v/>
      </c>
      <c r="DP76" s="148" t="str">
        <f>IF(Tbl.Kosten[[#This Row],[WPnr.]]=DP$7,Tbl.Kosten[[#This Row],[Totaal kosten]],"")</f>
        <v/>
      </c>
      <c r="DQ76" s="148" t="str">
        <f>IF(Tbl.Kosten[[#This Row],[WPnr.]]=DQ$7,Tbl.Kosten[[#This Row],[Totaal kosten]],"")</f>
        <v/>
      </c>
      <c r="DR76" s="148" t="str">
        <f>IF(Tbl.Kosten[[#This Row],[WPnr.]]=DR$7,Tbl.Kosten[[#This Row],[Totaal kosten]],"")</f>
        <v/>
      </c>
      <c r="DS76" s="148" t="str">
        <f>IF(Tbl.Kosten[[#This Row],[WPnr.]]=DS$7,Tbl.Kosten[[#This Row],[Totaal kosten]],"")</f>
        <v/>
      </c>
      <c r="DT76" s="148" t="str">
        <f>IF(Tbl.Kosten[[#This Row],[WPnr.]]=DT$7,Tbl.Kosten[[#This Row],[Totaal kosten]],"")</f>
        <v/>
      </c>
      <c r="DU76" s="148" t="str">
        <f>IF(Tbl.Kosten[[#This Row],[WPnr.]]=DU$7,Tbl.Kosten[[#This Row],[Totaal kosten]],"")</f>
        <v/>
      </c>
      <c r="DV76" s="148" t="str">
        <f>IF(Tbl.Kosten[[#This Row],[WPnr.]]=DV$7,Tbl.Kosten[[#This Row],[Totaal kosten]],"")</f>
        <v/>
      </c>
      <c r="DW76" s="150" t="str">
        <f>IFERROR(_xlfn.XLOOKUP(Tbl.Kosten[[#This Row],[Kostensoort]],Tbl.Kostensoorten[Kostensoorten],Tbl.Kostensoorten[KSnr.],"",0,1),"")</f>
        <v/>
      </c>
      <c r="DX76" s="150" t="str">
        <f>IF(Tbl.Kosten[[#This Row],[KSnr.]]=DX$7,Tbl.Kosten[[#This Row],[Totaal kosten]],"")</f>
        <v/>
      </c>
      <c r="DY76" s="150" t="str">
        <f>IF(Tbl.Kosten[[#This Row],[KSnr.]]=DY$7,Tbl.Kosten[[#This Row],[Totaal kosten]],"")</f>
        <v/>
      </c>
      <c r="DZ76" s="150" t="str">
        <f>IF(Tbl.Kosten[[#This Row],[KSnr.]]=DZ$7,Tbl.Kosten[[#This Row],[Totaal kosten]],"")</f>
        <v/>
      </c>
      <c r="EA76" s="150" t="str">
        <f>IF(Tbl.Kosten[[#This Row],[KSnr.]]=EA$7,Tbl.Kosten[[#This Row],[Totaal kosten]],"")</f>
        <v/>
      </c>
      <c r="EB76" s="150" t="str">
        <f>IF(Tbl.Kosten[[#This Row],[KSnr.]]=EB$7,Tbl.Kosten[[#This Row],[Totaal kosten]],"")</f>
        <v/>
      </c>
      <c r="EC76" s="150" t="str">
        <f>IF(Tbl.Kosten[[#This Row],[KSnr.]]=EC$7,Tbl.Kosten[[#This Row],[Totaal kosten]],"")</f>
        <v/>
      </c>
      <c r="ED76" s="150" t="str">
        <f>IF(Tbl.Kosten[[#This Row],[KSnr.]]=ED$7,Tbl.Kosten[[#This Row],[Totaal kosten]],"")</f>
        <v/>
      </c>
      <c r="EE76" s="150" t="str">
        <f>IF(Tbl.Kosten[[#This Row],[KSnr.]]=EE$7,Tbl.Kosten[[#This Row],[Totaal kosten]],"")</f>
        <v/>
      </c>
      <c r="EF76" s="150" t="str">
        <f>IF(Tbl.Kosten[[#This Row],[KSnr.]]=EF$7,Tbl.Kosten[[#This Row],[Totaal kosten]],"")</f>
        <v/>
      </c>
      <c r="EG76" s="150" t="str">
        <f>IF(Tbl.Kosten[[#This Row],[KSnr.]]=EG$7,Tbl.Kosten[[#This Row],[Totaal kosten]],"")</f>
        <v/>
      </c>
      <c r="EH76" s="150" t="str">
        <f>IF(Tbl.Kosten[[#This Row],[KSnr.]]=EH$7,Tbl.Kosten[[#This Row],[Totaal kosten]],"")</f>
        <v/>
      </c>
      <c r="EI76" s="150" t="str">
        <f>IF(Tbl.Kosten[[#This Row],[KSnr.]]=EI$7,Tbl.Kosten[[#This Row],[Totaal kosten]],"")</f>
        <v/>
      </c>
      <c r="EJ76" s="150" t="str">
        <f>IF(Tbl.Kosten[[#This Row],[KSnr.]]=EJ$7,Tbl.Kosten[[#This Row],[Totaal kosten]],"")</f>
        <v/>
      </c>
      <c r="EK76" s="150" t="str">
        <f>IF(Tbl.Kosten[[#This Row],[KSnr.]]=EK$7,Tbl.Kosten[[#This Row],[Totaal kosten]],"")</f>
        <v/>
      </c>
      <c r="EL76" s="150" t="str">
        <f>IF(Tbl.Kosten[[#This Row],[KSnr.]]=EL$7,Tbl.Kosten[[#This Row],[Totaal kosten]],"")</f>
        <v/>
      </c>
      <c r="EM76" s="150" t="str">
        <f>IF(Tbl.Kosten[[#This Row],[KSnr.]]=EM$7,Tbl.Kosten[[#This Row],[Totaal kosten]],"")</f>
        <v/>
      </c>
      <c r="EN76" s="150" t="str">
        <f>IF(Tbl.Kosten[[#This Row],[KSnr.]]=EN$7,Tbl.Kosten[[#This Row],[Totaal kosten]],"")</f>
        <v/>
      </c>
      <c r="EO76" s="150" t="str">
        <f>IF(Tbl.Kosten[[#This Row],[KSnr.]]=EO$7,Tbl.Kosten[[#This Row],[Totaal kosten]],"")</f>
        <v/>
      </c>
      <c r="EP76" s="150" t="str">
        <f>IF(Tbl.Kosten[[#This Row],[KSnr.]]=EP$7,Tbl.Kosten[[#This Row],[Totaal kosten]],"")</f>
        <v/>
      </c>
      <c r="EQ76" s="150" t="str">
        <f>IF(Tbl.Kosten[[#This Row],[KSnr.]]=EQ$7,Tbl.Kosten[[#This Row],[Totaal kosten]],"")</f>
        <v/>
      </c>
      <c r="ER76" s="144" t="str">
        <f>IFERROR(_xlfn.XLOOKUP(Tbl.Kosten[[#This Row],[Subsidieactiviteit]],Tbl.Subsidiehoogte[Subsidieactiviteit],Tbl.Subsidiehoogte[SAnr.],"",0,1),"")</f>
        <v/>
      </c>
      <c r="ES76" s="150" t="str">
        <f>IF(Tbl.Kosten[[#This Row],[Sanr.]]=ES$7,Tbl.Kosten[[#This Row],[Totaal kosten]],"")</f>
        <v/>
      </c>
      <c r="ET76" s="150" t="str">
        <f>IF(Tbl.Kosten[[#This Row],[Sanr.]]=ET$7,Tbl.Kosten[[#This Row],[Totaal kosten]],"")</f>
        <v/>
      </c>
      <c r="EU76" s="150" t="str">
        <f>IF(Tbl.Kosten[[#This Row],[Sanr.]]=EU$7,Tbl.Kosten[[#This Row],[Totaal kosten]],"")</f>
        <v/>
      </c>
      <c r="EV76" s="150" t="str">
        <f>IF(Tbl.Kosten[[#This Row],[Sanr.]]=EV$7,Tbl.Kosten[[#This Row],[Totaal kosten]],"")</f>
        <v/>
      </c>
      <c r="EW76" s="150" t="str">
        <f>IF(Tbl.Kosten[[#This Row],[Sanr.]]=EW$7,Tbl.Kosten[[#This Row],[Totaal kosten]],"")</f>
        <v/>
      </c>
      <c r="EX76" s="150" t="str">
        <f>IF(Tbl.Kosten[[#This Row],[Sanr.]]=EX$7,Tbl.Kosten[[#This Row],[Totaal kosten]],"")</f>
        <v/>
      </c>
      <c r="EY76" s="150" t="str">
        <f>IF(Tbl.Kosten[[#This Row],[Sanr.]]=EY$7,Tbl.Kosten[[#This Row],[Totaal kosten]],"")</f>
        <v/>
      </c>
      <c r="EZ76" s="150" t="str">
        <f>IF(Tbl.Kosten[[#This Row],[Sanr.]]=EZ$7,Tbl.Kosten[[#This Row],[Totaal kosten]],"")</f>
        <v/>
      </c>
      <c r="FA76" s="150" t="str">
        <f>IF(Tbl.Kosten[[#This Row],[Sanr.]]=FA$7,Tbl.Kosten[[#This Row],[Totaal kosten]],"")</f>
        <v/>
      </c>
      <c r="FB76" s="150" t="str">
        <f>IF(Tbl.Kosten[[#This Row],[Sanr.]]=FB$7,Tbl.Kosten[[#This Row],[Totaal kosten]],"")</f>
        <v/>
      </c>
      <c r="FC76" s="150" t="str">
        <f>IF(Tbl.Kosten[[#This Row],[Sanr.]]=FC$7,Tbl.Kosten[[#This Row],[Totaal kosten]],"")</f>
        <v/>
      </c>
      <c r="FD76" s="150" t="str">
        <f>IF(Tbl.Kosten[[#This Row],[Sanr.]]=FD$7,Tbl.Kosten[[#This Row],[Totaal kosten]],"")</f>
        <v/>
      </c>
      <c r="FE76" s="150" t="str">
        <f>IF(Tbl.Kosten[[#This Row],[Sanr.]]=FE$7,Tbl.Kosten[[#This Row],[Totaal kosten]],"")</f>
        <v/>
      </c>
      <c r="FF76" s="150" t="str">
        <f>IF(Tbl.Kosten[[#This Row],[Sanr.]]=FF$7,Tbl.Kosten[[#This Row],[Totaal kosten]],"")</f>
        <v/>
      </c>
      <c r="FG76" s="150" t="str">
        <f>IF(Tbl.Kosten[[#This Row],[Sanr.]]=FG$7,Tbl.Kosten[[#This Row],[Totaal kosten]],"")</f>
        <v/>
      </c>
      <c r="FH76" s="150" t="str">
        <f>IF(Tbl.Kosten[[#This Row],[Sanr.]]=FH$7,Tbl.Kosten[[#This Row],[Totaal kosten]],"")</f>
        <v/>
      </c>
      <c r="FI76" s="150" t="str">
        <f>IF(Tbl.Kosten[[#This Row],[Sanr.]]=FI$7,Tbl.Kosten[[#This Row],[Totaal kosten]],"")</f>
        <v/>
      </c>
      <c r="FJ76" s="150" t="str">
        <f>IF(Tbl.Kosten[[#This Row],[Sanr.]]=FJ$7,Tbl.Kosten[[#This Row],[Totaal kosten]],"")</f>
        <v/>
      </c>
      <c r="FK76" s="150" t="str">
        <f>IF(Tbl.Kosten[[#This Row],[Sanr.]]=FK$7,Tbl.Kosten[[#This Row],[Totaal kosten]],"")</f>
        <v/>
      </c>
      <c r="FL76" s="150" t="str">
        <f>IF(Tbl.Kosten[[#This Row],[Sanr.]]=FL$7,Tbl.Kosten[[#This Row],[Totaal kosten]],"")</f>
        <v/>
      </c>
      <c r="FM76" s="150" t="str">
        <f>IF(Tbl.Kosten[[#This Row],[Sanr.]]=FM$7,Tbl.Kosten[[#This Row],[Totaal kosten]],"")</f>
        <v/>
      </c>
      <c r="FN76" s="150" t="str">
        <f>IF(Tbl.Kosten[[#This Row],[Sanr.]]=FN$7,Tbl.Kosten[[#This Row],[Totaal kosten]],"")</f>
        <v/>
      </c>
      <c r="FO76" s="150" t="str">
        <f>IF(Tbl.Kosten[[#This Row],[Sanr.]]=FO$7,Tbl.Kosten[[#This Row],[Totaal kosten]],"")</f>
        <v/>
      </c>
      <c r="FP76" s="150" t="str">
        <f>IF(Tbl.Kosten[[#This Row],[Sanr.]]=FP$7,Tbl.Kosten[[#This Row],[Totaal kosten]],"")</f>
        <v/>
      </c>
      <c r="FQ76" s="150" t="str">
        <f>IF(Tbl.Kosten[[#This Row],[Sanr.]]=FQ$7,Tbl.Kosten[[#This Row],[Totaal kosten]],"")</f>
        <v/>
      </c>
      <c r="FR76" s="150" t="str">
        <f>IF(Tbl.Kosten[[#This Row],[Sanr.]]=FR$7,Tbl.Kosten[[#This Row],[Totaal kosten]],"")</f>
        <v/>
      </c>
      <c r="FS76" s="150" t="str">
        <f>IF(Tbl.Kosten[[#This Row],[Sanr.]]=FS$7,Tbl.Kosten[[#This Row],[Totaal kosten]],"")</f>
        <v/>
      </c>
      <c r="FT76" s="150" t="str">
        <f>IF(Tbl.Kosten[[#This Row],[Sanr.]]=FT$7,Tbl.Kosten[[#This Row],[Totaal kosten]],"")</f>
        <v/>
      </c>
      <c r="FU76" s="150" t="str">
        <f>IF(Tbl.Kosten[[#This Row],[Sanr.]]=FU$7,Tbl.Kosten[[#This Row],[Totaal kosten]],"")</f>
        <v/>
      </c>
      <c r="FV76" s="150" t="str">
        <f>IF(Tbl.Kosten[[#This Row],[Sanr.]]=FV$7,Tbl.Kosten[[#This Row],[Totaal kosten]],"")</f>
        <v/>
      </c>
      <c r="FW76" s="150" t="str">
        <f>IFERROR(_xlfn.XLOOKUP(Tbl.Kosten[[#This Row],[Activiteitencode]],Tbl.Activiteiten[Activiteitcode],Tbl.Activiteiten[Anr.],"",0,1),"")</f>
        <v/>
      </c>
      <c r="FX76" s="169" t="str">
        <f>_xlfn.CONCAT(Tbl.Kosten[[#This Row],[Pnr.]],Tbl.Kosten[[#This Row],[Sanr.]])</f>
        <v>P1</v>
      </c>
      <c r="FY76" s="150">
        <f>Tbl.Kosten[[#This Row],[Totaal kosten]]-Tbl.Kosten[[#This Row],[Subsidie]]</f>
        <v>0</v>
      </c>
      <c r="FZ76" s="150">
        <f>IF(Tbl.Kosten[[#This Row],[Pnr.]]=FZ$7,Tbl.Kosten[[#This Row],[Te financieren]],"")</f>
        <v>0</v>
      </c>
      <c r="GA76" s="150" t="str">
        <f>IF(Tbl.Kosten[[#This Row],[Pnr.]]=GA$7,Tbl.Kosten[[#This Row],[Te financieren]],"")</f>
        <v/>
      </c>
      <c r="GB76" s="150" t="str">
        <f>IF(Tbl.Kosten[[#This Row],[Pnr.]]=GB$7,Tbl.Kosten[[#This Row],[Te financieren]],"")</f>
        <v/>
      </c>
      <c r="GC76" s="150" t="str">
        <f>IF(Tbl.Kosten[[#This Row],[Pnr.]]=GC$7,Tbl.Kosten[[#This Row],[Te financieren]],"")</f>
        <v/>
      </c>
      <c r="GD76" s="150" t="str">
        <f>IF(Tbl.Kosten[[#This Row],[Pnr.]]=GD$7,Tbl.Kosten[[#This Row],[Te financieren]],"")</f>
        <v/>
      </c>
      <c r="GE76" s="150" t="str">
        <f>IF(Tbl.Kosten[[#This Row],[Pnr.]]=GE$7,Tbl.Kosten[[#This Row],[Te financieren]],"")</f>
        <v/>
      </c>
      <c r="GF76" s="150" t="str">
        <f>IF(Tbl.Kosten[[#This Row],[Pnr.]]=GF$7,Tbl.Kosten[[#This Row],[Te financieren]],"")</f>
        <v/>
      </c>
      <c r="GG76" s="150" t="str">
        <f>IF(Tbl.Kosten[[#This Row],[Pnr.]]=GG$7,Tbl.Kosten[[#This Row],[Te financieren]],"")</f>
        <v/>
      </c>
      <c r="GH76" s="150" t="str">
        <f>IF(Tbl.Kosten[[#This Row],[Pnr.]]=GH$7,Tbl.Kosten[[#This Row],[Te financieren]],"")</f>
        <v/>
      </c>
      <c r="GI76" s="150" t="str">
        <f>IF(Tbl.Kosten[[#This Row],[Pnr.]]=GI$7,Tbl.Kosten[[#This Row],[Te financieren]],"")</f>
        <v/>
      </c>
      <c r="GJ76" s="150" t="str">
        <f>IF(Tbl.Kosten[[#This Row],[Pnr.]]=GJ$7,Tbl.Kosten[[#This Row],[Te financieren]],"")</f>
        <v/>
      </c>
      <c r="GK76" s="150" t="str">
        <f>IF(Tbl.Kosten[[#This Row],[Pnr.]]=GK$7,Tbl.Kosten[[#This Row],[Te financieren]],"")</f>
        <v/>
      </c>
      <c r="GL76" s="150" t="str">
        <f>IF(Tbl.Kosten[[#This Row],[Pnr.]]=GL$7,Tbl.Kosten[[#This Row],[Te financieren]],"")</f>
        <v/>
      </c>
      <c r="GM76" s="150" t="str">
        <f>IF(Tbl.Kosten[[#This Row],[Pnr.]]=GM$7,Tbl.Kosten[[#This Row],[Te financieren]],"")</f>
        <v/>
      </c>
      <c r="GN76" s="150" t="str">
        <f>IF(Tbl.Kosten[[#This Row],[Pnr.]]=GN$7,Tbl.Kosten[[#This Row],[Te financieren]],"")</f>
        <v/>
      </c>
      <c r="GO76" s="150" t="str">
        <f>IF(Tbl.Kosten[[#This Row],[Pnr.]]=GO$7,Tbl.Kosten[[#This Row],[Te financieren]],"")</f>
        <v/>
      </c>
      <c r="GP76" s="150" t="str">
        <f>IF(Tbl.Kosten[[#This Row],[Pnr.]]=GP$7,Tbl.Kosten[[#This Row],[Te financieren]],"")</f>
        <v/>
      </c>
      <c r="GQ76" s="150" t="str">
        <f>IF(Tbl.Kosten[[#This Row],[Pnr.]]=GQ$7,Tbl.Kosten[[#This Row],[Te financieren]],"")</f>
        <v/>
      </c>
      <c r="GR76" s="150" t="str">
        <f>IF(Tbl.Kosten[[#This Row],[Pnr.]]=GR$7,Tbl.Kosten[[#This Row],[Te financieren]],"")</f>
        <v/>
      </c>
      <c r="GS76" s="150" t="str">
        <f>IF(Tbl.Kosten[[#This Row],[Pnr.]]=GS$7,Tbl.Kosten[[#This Row],[Te financieren]],"")</f>
        <v/>
      </c>
      <c r="GT76" s="150" t="str">
        <f>IF(Tbl.Kosten[[#This Row],[Pnr.]]=GT$7,Tbl.Kosten[[#This Row],[Te financieren]],"")</f>
        <v/>
      </c>
      <c r="GU76" s="150" t="str">
        <f>IF(Tbl.Kosten[[#This Row],[Pnr.]]=GU$7,Tbl.Kosten[[#This Row],[Te financieren]],"")</f>
        <v/>
      </c>
      <c r="GV76" s="150" t="str">
        <f>IF(Tbl.Kosten[[#This Row],[Pnr.]]=GV$7,Tbl.Kosten[[#This Row],[Te financieren]],"")</f>
        <v/>
      </c>
      <c r="GW76" s="150" t="str">
        <f>IF(Tbl.Kosten[[#This Row],[Pnr.]]=GW$7,Tbl.Kosten[[#This Row],[Te financieren]],"")</f>
        <v/>
      </c>
      <c r="GX76" s="150" t="str">
        <f>IF(Tbl.Kosten[[#This Row],[Pnr.]]=GX$7,Tbl.Kosten[[#This Row],[Te financieren]],"")</f>
        <v/>
      </c>
      <c r="GY76" s="150" t="str">
        <f>IF(Tbl.Kosten[[#This Row],[Pnr.]]=GY$7,Tbl.Kosten[[#This Row],[Te financieren]],"")</f>
        <v/>
      </c>
      <c r="GZ76" s="150" t="str">
        <f>IF(Tbl.Kosten[[#This Row],[Pnr.]]=GZ$7,Tbl.Kosten[[#This Row],[Te financieren]],"")</f>
        <v/>
      </c>
      <c r="HA76" s="150" t="str">
        <f>IF(Tbl.Kosten[[#This Row],[Pnr.]]=HA$7,Tbl.Kosten[[#This Row],[Te financieren]],"")</f>
        <v/>
      </c>
      <c r="HB76" s="150" t="str">
        <f>IF(Tbl.Kosten[[#This Row],[Pnr.]]=HB$7,Tbl.Kosten[[#This Row],[Te financieren]],"")</f>
        <v/>
      </c>
      <c r="HC76" s="150" t="str">
        <f>IF(Tbl.Kosten[[#This Row],[Pnr.]]=HC$7,Tbl.Kosten[[#This Row],[Te financieren]],"")</f>
        <v/>
      </c>
      <c r="HD76" s="150" t="str">
        <f>IF(Tbl.Kosten[[#This Row],[Pnr.]]=HD$7,Tbl.Kosten[[#This Row],[Te financieren]],"")</f>
        <v/>
      </c>
      <c r="HE76" s="150" t="str">
        <f>IF(Tbl.Kosten[[#This Row],[Pnr.]]=HE$7,Tbl.Kosten[[#This Row],[Te financieren]],"")</f>
        <v/>
      </c>
      <c r="HF76" s="150" t="str">
        <f>IF(Tbl.Kosten[[#This Row],[Pnr.]]=HF$7,Tbl.Kosten[[#This Row],[Te financieren]],"")</f>
        <v/>
      </c>
      <c r="HG76" s="150" t="str">
        <f>IF(Tbl.Kosten[[#This Row],[Pnr.]]=HG$7,Tbl.Kosten[[#This Row],[Te financieren]],"")</f>
        <v/>
      </c>
      <c r="HH76" s="150" t="str">
        <f>IF(Tbl.Kosten[[#This Row],[Pnr.]]=HH$7,Tbl.Kosten[[#This Row],[Te financieren]],"")</f>
        <v/>
      </c>
      <c r="HI76" s="150" t="str">
        <f>IF(Tbl.Kosten[[#This Row],[Pnr.]]=HI$7,Tbl.Kosten[[#This Row],[Te financieren]],"")</f>
        <v/>
      </c>
      <c r="HJ76" s="150" t="str">
        <f>IF(Tbl.Kosten[[#This Row],[Pnr.]]=HJ$7,Tbl.Kosten[[#This Row],[Te financieren]],"")</f>
        <v/>
      </c>
      <c r="HK76" s="150" t="str">
        <f>IF(Tbl.Kosten[[#This Row],[Pnr.]]=HK$7,Tbl.Kosten[[#This Row],[Te financieren]],"")</f>
        <v/>
      </c>
      <c r="HL76" s="150" t="str">
        <f>IF(Tbl.Kosten[[#This Row],[Pnr.]]=HL$7,Tbl.Kosten[[#This Row],[Te financieren]],"")</f>
        <v/>
      </c>
      <c r="HM76" s="150" t="str">
        <f>IF(Tbl.Kosten[[#This Row],[Pnr.]]=HM$7,Tbl.Kosten[[#This Row],[Te financieren]],"")</f>
        <v/>
      </c>
      <c r="HN76" s="150" t="str">
        <f>IF(Tbl.Kosten[[#This Row],[Pnr.]]=HN$7,Tbl.Kosten[[#This Row],[Te financieren]],"")</f>
        <v/>
      </c>
      <c r="HO76" s="150" t="str">
        <f>IF(Tbl.Kosten[[#This Row],[Pnr.]]=HO$7,Tbl.Kosten[[#This Row],[Te financieren]],"")</f>
        <v/>
      </c>
      <c r="HP76" s="150" t="str">
        <f>IF(Tbl.Kosten[[#This Row],[Pnr.]]=HP$7,Tbl.Kosten[[#This Row],[Te financieren]],"")</f>
        <v/>
      </c>
      <c r="HQ76" s="150" t="str">
        <f>IF(Tbl.Kosten[[#This Row],[Pnr.]]=HQ$7,Tbl.Kosten[[#This Row],[Te financieren]],"")</f>
        <v/>
      </c>
      <c r="HR76" s="150" t="str">
        <f>IF(Tbl.Kosten[[#This Row],[Pnr.]]=HR$7,Tbl.Kosten[[#This Row],[Te financieren]],"")</f>
        <v/>
      </c>
      <c r="HS76" s="150" t="str">
        <f>IF(Tbl.Kosten[[#This Row],[Pnr.]]=HS$7,Tbl.Kosten[[#This Row],[Te financieren]],"")</f>
        <v/>
      </c>
      <c r="HT76" s="150" t="str">
        <f>IF(Tbl.Kosten[[#This Row],[Pnr.]]=HT$7,Tbl.Kosten[[#This Row],[Te financieren]],"")</f>
        <v/>
      </c>
      <c r="HU76" s="150" t="str">
        <f>IF(Tbl.Kosten[[#This Row],[Pnr.]]=HU$7,Tbl.Kosten[[#This Row],[Te financieren]],"")</f>
        <v/>
      </c>
      <c r="HV76" s="150" t="str">
        <f>IF(Tbl.Kosten[[#This Row],[Pnr.]]=HV$7,Tbl.Kosten[[#This Row],[Te financieren]],"")</f>
        <v/>
      </c>
      <c r="HW76" s="150" t="str">
        <f>IF(Tbl.Kosten[[#This Row],[Pnr.]]=HW$7,Tbl.Kosten[[#This Row],[Te financieren]],"")</f>
        <v/>
      </c>
    </row>
    <row r="77" spans="2:231" x14ac:dyDescent="0.3">
      <c r="B77" s="134"/>
      <c r="C77" s="137"/>
      <c r="D77" s="136"/>
      <c r="E77" s="261"/>
      <c r="F77" s="135"/>
      <c r="G77" s="11" t="str">
        <f>IF(Tbl.Kosten[[#This Row],[Medewerker e/o 
functie]]&lt;&gt;"",_xlfn.XLOOKUP(Tbl.Kosten[[#This Row],[Medewerker e/o 
functie]],Tbl.Uurtarief[Medewerker en/of functie],Tbl.Uurtarief[Uurtarief],"",0,1),"")</f>
        <v/>
      </c>
      <c r="H77" s="121">
        <f>IFERROR(Tbl.Kosten[[#This Row],[Uren]]*Tbl.Kosten[[#This Row],[Uurtarief]],0)</f>
        <v>0</v>
      </c>
      <c r="I77" s="119" t="str">
        <f>IF(Tbl.Kosten[[#This Row],[Subtotaal uren]]&lt;&gt;0,_xlfn.XLOOKUP(Tbl.Kosten[[#This Row],[Medewerker e/o 
functie]],Tbl.Uurtarief[Medewerker en/of functie],Tbl.Uurtarief[Kostensoort arbeid],"",0,1),"")</f>
        <v/>
      </c>
      <c r="J77" s="137"/>
      <c r="K77" s="135"/>
      <c r="L77" s="139" t="str">
        <f>IF(Tbl.Kosten[[#This Row],[Activum]]&lt;&gt;"",_xlfn.XLOOKUP(Tbl.Kosten[[#This Row],[Activum]],Tbl.Afschrijvingskosten[Activum],Tbl.Afschrijvingskosten[Tarief per afschrijvings-eenheid],"",0,1),"")</f>
        <v/>
      </c>
      <c r="M77" s="122">
        <f>IFERROR(Tbl.Kosten[[#This Row],[Een-
heden]]*Tbl.Kosten[[#This Row],[Afschrijvings-
tarief]],0)</f>
        <v>0</v>
      </c>
      <c r="N77" s="122" t="str">
        <f>IF(Tbl.Kosten[[#This Row],[Subtotaal afschrijving]]&lt;&gt;0,Lijsten!$A$7,"")</f>
        <v/>
      </c>
      <c r="O77" s="140"/>
      <c r="P77" s="135"/>
      <c r="Q77" s="138"/>
      <c r="R77" s="122">
        <f>IFERROR(Tbl.Kosten[[#This Row],[Aantal]]*Tbl.Kosten[[#This Row],[Tarief]],0)</f>
        <v>0</v>
      </c>
      <c r="S77" s="8">
        <f>IFERROR(Tbl.Kosten[[#This Row],[Subtotaal overige kosten]]+Tbl.Kosten[[#This Row],[Subtotaal uren]]+Tbl.Kosten[[#This Row],[Subtotaal afschrijving]],0)</f>
        <v>0</v>
      </c>
      <c r="T77" s="8">
        <f>IFERROR(Tbl.Kosten[[#This Row],[Totaal kosten]]*Tbl.Kosten[[#This Row],[Subsidie%]],0)</f>
        <v>0</v>
      </c>
      <c r="U77" s="4" t="str" cm="1">
        <f t="array" ref="U77">IFERROR(_xlfn.IFS(Tbl.Kosten[[#This Row],[Subtotaal uren]]&lt;&gt;0,Tbl.Kosten[[#This Row],[Kostensoort arbeid]],Tbl.Kosten[[#This Row],[Subtotaal afschrijving]]&lt;&gt;0,Tbl.Kosten[[#This Row],[Kostensoort afschrijving]],Tbl.Kosten[[#This Row],[Subtotaal overige kosten]]&lt;&gt;0,Tbl.Kosten[[#This Row],[Kostensoort overig]]),"")</f>
        <v/>
      </c>
      <c r="V77" s="4" t="str">
        <f>IFERROR(_xlfn.XLOOKUP(Tbl.Kosten[[#This Row],[Activiteitencode]],Tbl.Activiteiten[Activiteitcode],Tbl.Activiteiten[Werkpakketcode],"",0,1),"")</f>
        <v/>
      </c>
      <c r="W77" s="4" t="str">
        <f>IFERROR(_xlfn.XLOOKUP(Tbl.Kosten[[#This Row],[Werkpakketcode]],Tbl.Werkpakketten[Werkpakketcode],Tbl.Werkpakketten[Subsidiabele activiteit],"",0,1),"")</f>
        <v/>
      </c>
      <c r="X77" s="12">
        <f>IFERROR(_xlfn.XLOOKUP(Tbl.Kosten[[#This Row],[Sanr.]],Tbl.Subsidiehoogte[SAnr.],Tbl.Subsidiehoogte[Sub. Percentage],0,0,1),0)</f>
        <v>0</v>
      </c>
      <c r="Y77" s="144" t="str">
        <f>IFERROR(_xlfn.XLOOKUP(Tbl.Kosten[[#This Row],[Partnercode]],Tbl.Projectpartners[Partnercode],Tbl.Projectpartners[PNr.],"",0,1),"")</f>
        <v>P1</v>
      </c>
      <c r="Z77" s="148">
        <f>IF(Tbl.Kosten[[#This Row],[Pnr.]]=Z$7,Tbl.Kosten[[#This Row],[Totaal kosten]],"")</f>
        <v>0</v>
      </c>
      <c r="AA77" s="148" t="str">
        <f>IF(Tbl.Kosten[[#This Row],[Pnr.]]=AA$7,Tbl.Kosten[[#This Row],[Totaal kosten]],"")</f>
        <v/>
      </c>
      <c r="AB77" s="148" t="str">
        <f>IF(Tbl.Kosten[[#This Row],[Pnr.]]=AB$7,Tbl.Kosten[[#This Row],[Totaal kosten]],"")</f>
        <v/>
      </c>
      <c r="AC77" s="148" t="str">
        <f>IF(Tbl.Kosten[[#This Row],[Pnr.]]=AC$7,Tbl.Kosten[[#This Row],[Totaal kosten]],"")</f>
        <v/>
      </c>
      <c r="AD77" s="148" t="str">
        <f>IF(Tbl.Kosten[[#This Row],[Pnr.]]=AD$7,Tbl.Kosten[[#This Row],[Totaal kosten]],"")</f>
        <v/>
      </c>
      <c r="AE77" s="148" t="str">
        <f>IF(Tbl.Kosten[[#This Row],[Pnr.]]=AE$7,Tbl.Kosten[[#This Row],[Totaal kosten]],"")</f>
        <v/>
      </c>
      <c r="AF77" s="148" t="str">
        <f>IF(Tbl.Kosten[[#This Row],[Pnr.]]=AF$7,Tbl.Kosten[[#This Row],[Totaal kosten]],"")</f>
        <v/>
      </c>
      <c r="AG77" s="148" t="str">
        <f>IF(Tbl.Kosten[[#This Row],[Pnr.]]=AG$7,Tbl.Kosten[[#This Row],[Totaal kosten]],"")</f>
        <v/>
      </c>
      <c r="AH77" s="148" t="str">
        <f>IF(Tbl.Kosten[[#This Row],[Pnr.]]=AH$7,Tbl.Kosten[[#This Row],[Totaal kosten]],"")</f>
        <v/>
      </c>
      <c r="AI77" s="148" t="str">
        <f>IF(Tbl.Kosten[[#This Row],[Pnr.]]=AI$7,Tbl.Kosten[[#This Row],[Totaal kosten]],"")</f>
        <v/>
      </c>
      <c r="AJ77" s="148" t="str">
        <f>IF(Tbl.Kosten[[#This Row],[Pnr.]]=AJ$7,Tbl.Kosten[[#This Row],[Totaal kosten]],"")</f>
        <v/>
      </c>
      <c r="AK77" s="148" t="str">
        <f>IF(Tbl.Kosten[[#This Row],[Pnr.]]=AK$7,Tbl.Kosten[[#This Row],[Totaal kosten]],"")</f>
        <v/>
      </c>
      <c r="AL77" s="148" t="str">
        <f>IF(Tbl.Kosten[[#This Row],[Pnr.]]=AL$7,Tbl.Kosten[[#This Row],[Totaal kosten]],"")</f>
        <v/>
      </c>
      <c r="AM77" s="148" t="str">
        <f>IF(Tbl.Kosten[[#This Row],[Pnr.]]=AM$7,Tbl.Kosten[[#This Row],[Totaal kosten]],"")</f>
        <v/>
      </c>
      <c r="AN77" s="148" t="str">
        <f>IF(Tbl.Kosten[[#This Row],[Pnr.]]=AN$7,Tbl.Kosten[[#This Row],[Totaal kosten]],"")</f>
        <v/>
      </c>
      <c r="AO77" s="148" t="str">
        <f>IF(Tbl.Kosten[[#This Row],[Pnr.]]=AO$7,Tbl.Kosten[[#This Row],[Totaal kosten]],"")</f>
        <v/>
      </c>
      <c r="AP77" s="148" t="str">
        <f>IF(Tbl.Kosten[[#This Row],[Pnr.]]=AP$7,Tbl.Kosten[[#This Row],[Totaal kosten]],"")</f>
        <v/>
      </c>
      <c r="AQ77" s="148" t="str">
        <f>IF(Tbl.Kosten[[#This Row],[Pnr.]]=AQ$7,Tbl.Kosten[[#This Row],[Totaal kosten]],"")</f>
        <v/>
      </c>
      <c r="AR77" s="148" t="str">
        <f>IF(Tbl.Kosten[[#This Row],[Pnr.]]=AR$7,Tbl.Kosten[[#This Row],[Totaal kosten]],"")</f>
        <v/>
      </c>
      <c r="AS77" s="148" t="str">
        <f>IF(Tbl.Kosten[[#This Row],[Pnr.]]=AS$7,Tbl.Kosten[[#This Row],[Totaal kosten]],"")</f>
        <v/>
      </c>
      <c r="AT77" s="148" t="str">
        <f>IF(Tbl.Kosten[[#This Row],[Pnr.]]=AT$7,Tbl.Kosten[[#This Row],[Totaal kosten]],"")</f>
        <v/>
      </c>
      <c r="AU77" s="148" t="str">
        <f>IF(Tbl.Kosten[[#This Row],[Pnr.]]=AU$7,Tbl.Kosten[[#This Row],[Totaal kosten]],"")</f>
        <v/>
      </c>
      <c r="AV77" s="148" t="str">
        <f>IF(Tbl.Kosten[[#This Row],[Pnr.]]=AV$7,Tbl.Kosten[[#This Row],[Totaal kosten]],"")</f>
        <v/>
      </c>
      <c r="AW77" s="148" t="str">
        <f>IF(Tbl.Kosten[[#This Row],[Pnr.]]=AW$7,Tbl.Kosten[[#This Row],[Totaal kosten]],"")</f>
        <v/>
      </c>
      <c r="AX77" s="148" t="str">
        <f>IF(Tbl.Kosten[[#This Row],[Pnr.]]=AX$7,Tbl.Kosten[[#This Row],[Totaal kosten]],"")</f>
        <v/>
      </c>
      <c r="AY77" s="148" t="str">
        <f>IF(Tbl.Kosten[[#This Row],[Pnr.]]=AY$7,Tbl.Kosten[[#This Row],[Totaal kosten]],"")</f>
        <v/>
      </c>
      <c r="AZ77" s="148" t="str">
        <f>IF(Tbl.Kosten[[#This Row],[Pnr.]]=AZ$7,Tbl.Kosten[[#This Row],[Totaal kosten]],"")</f>
        <v/>
      </c>
      <c r="BA77" s="148" t="str">
        <f>IF(Tbl.Kosten[[#This Row],[Pnr.]]=BA$7,Tbl.Kosten[[#This Row],[Totaal kosten]],"")</f>
        <v/>
      </c>
      <c r="BB77" s="148" t="str">
        <f>IF(Tbl.Kosten[[#This Row],[Pnr.]]=BB$7,Tbl.Kosten[[#This Row],[Totaal kosten]],"")</f>
        <v/>
      </c>
      <c r="BC77" s="148" t="str">
        <f>IF(Tbl.Kosten[[#This Row],[Pnr.]]=BC$7,Tbl.Kosten[[#This Row],[Totaal kosten]],"")</f>
        <v/>
      </c>
      <c r="BD77" s="148" t="str">
        <f>IF(Tbl.Kosten[[#This Row],[Pnr.]]=BD$7,Tbl.Kosten[[#This Row],[Totaal kosten]],"")</f>
        <v/>
      </c>
      <c r="BE77" s="148" t="str">
        <f>IF(Tbl.Kosten[[#This Row],[Pnr.]]=BE$7,Tbl.Kosten[[#This Row],[Totaal kosten]],"")</f>
        <v/>
      </c>
      <c r="BF77" s="148" t="str">
        <f>IF(Tbl.Kosten[[#This Row],[Pnr.]]=BF$7,Tbl.Kosten[[#This Row],[Totaal kosten]],"")</f>
        <v/>
      </c>
      <c r="BG77" s="148" t="str">
        <f>IF(Tbl.Kosten[[#This Row],[Pnr.]]=BG$7,Tbl.Kosten[[#This Row],[Totaal kosten]],"")</f>
        <v/>
      </c>
      <c r="BH77" s="148" t="str">
        <f>IF(Tbl.Kosten[[#This Row],[Pnr.]]=BH$7,Tbl.Kosten[[#This Row],[Totaal kosten]],"")</f>
        <v/>
      </c>
      <c r="BI77" s="148" t="str">
        <f>IF(Tbl.Kosten[[#This Row],[Pnr.]]=BI$7,Tbl.Kosten[[#This Row],[Totaal kosten]],"")</f>
        <v/>
      </c>
      <c r="BJ77" s="148" t="str">
        <f>IF(Tbl.Kosten[[#This Row],[Pnr.]]=BJ$7,Tbl.Kosten[[#This Row],[Totaal kosten]],"")</f>
        <v/>
      </c>
      <c r="BK77" s="148" t="str">
        <f>IF(Tbl.Kosten[[#This Row],[Pnr.]]=BK$7,Tbl.Kosten[[#This Row],[Totaal kosten]],"")</f>
        <v/>
      </c>
      <c r="BL77" s="148" t="str">
        <f>IF(Tbl.Kosten[[#This Row],[Pnr.]]=BL$7,Tbl.Kosten[[#This Row],[Totaal kosten]],"")</f>
        <v/>
      </c>
      <c r="BM77" s="148" t="str">
        <f>IF(Tbl.Kosten[[#This Row],[Pnr.]]=BM$7,Tbl.Kosten[[#This Row],[Totaal kosten]],"")</f>
        <v/>
      </c>
      <c r="BN77" s="148" t="str">
        <f>IF(Tbl.Kosten[[#This Row],[Pnr.]]=BN$7,Tbl.Kosten[[#This Row],[Totaal kosten]],"")</f>
        <v/>
      </c>
      <c r="BO77" s="148" t="str">
        <f>IF(Tbl.Kosten[[#This Row],[Pnr.]]=BO$7,Tbl.Kosten[[#This Row],[Totaal kosten]],"")</f>
        <v/>
      </c>
      <c r="BP77" s="148" t="str">
        <f>IF(Tbl.Kosten[[#This Row],[Pnr.]]=BP$7,Tbl.Kosten[[#This Row],[Totaal kosten]],"")</f>
        <v/>
      </c>
      <c r="BQ77" s="148" t="str">
        <f>IF(Tbl.Kosten[[#This Row],[Pnr.]]=BQ$7,Tbl.Kosten[[#This Row],[Totaal kosten]],"")</f>
        <v/>
      </c>
      <c r="BR77" s="148" t="str">
        <f>IF(Tbl.Kosten[[#This Row],[Pnr.]]=BR$7,Tbl.Kosten[[#This Row],[Totaal kosten]],"")</f>
        <v/>
      </c>
      <c r="BS77" s="148" t="str">
        <f>IF(Tbl.Kosten[[#This Row],[Pnr.]]=BS$7,Tbl.Kosten[[#This Row],[Totaal kosten]],"")</f>
        <v/>
      </c>
      <c r="BT77" s="148" t="str">
        <f>IF(Tbl.Kosten[[#This Row],[Pnr.]]=BT$7,Tbl.Kosten[[#This Row],[Totaal kosten]],"")</f>
        <v/>
      </c>
      <c r="BU77" s="148" t="str">
        <f>IF(Tbl.Kosten[[#This Row],[Pnr.]]=BU$7,Tbl.Kosten[[#This Row],[Totaal kosten]],"")</f>
        <v/>
      </c>
      <c r="BV77" s="148" t="str">
        <f>IF(Tbl.Kosten[[#This Row],[Pnr.]]=BV$7,Tbl.Kosten[[#This Row],[Totaal kosten]],"")</f>
        <v/>
      </c>
      <c r="BW77" s="148" t="str">
        <f>IF(Tbl.Kosten[[#This Row],[Pnr.]]=BW$7,Tbl.Kosten[[#This Row],[Totaal kosten]],"")</f>
        <v/>
      </c>
      <c r="BX77" s="148" t="str">
        <f>IFERROR(_xlfn.XLOOKUP(Tbl.Kosten[[#This Row],[Werkpakketcode]],Tbl.Werkpakketten[Werkpakketcode],Tbl.Werkpakketten[WPnr.],"",0,1),"")</f>
        <v/>
      </c>
      <c r="BY77" s="148" t="str">
        <f>IF(Tbl.Kosten[[#This Row],[WPnr.]]=BY$7,Tbl.Kosten[[#This Row],[Totaal kosten]],"")</f>
        <v/>
      </c>
      <c r="BZ77" s="148" t="str">
        <f>IF(Tbl.Kosten[[#This Row],[WPnr.]]=BZ$7,Tbl.Kosten[[#This Row],[Totaal kosten]],"")</f>
        <v/>
      </c>
      <c r="CA77" s="148" t="str">
        <f>IF(Tbl.Kosten[[#This Row],[WPnr.]]=CA$7,Tbl.Kosten[[#This Row],[Totaal kosten]],"")</f>
        <v/>
      </c>
      <c r="CB77" s="148" t="str">
        <f>IF(Tbl.Kosten[[#This Row],[WPnr.]]=CB$7,Tbl.Kosten[[#This Row],[Totaal kosten]],"")</f>
        <v/>
      </c>
      <c r="CC77" s="148" t="str">
        <f>IF(Tbl.Kosten[[#This Row],[WPnr.]]=CC$7,Tbl.Kosten[[#This Row],[Totaal kosten]],"")</f>
        <v/>
      </c>
      <c r="CD77" s="148" t="str">
        <f>IF(Tbl.Kosten[[#This Row],[WPnr.]]=CD$7,Tbl.Kosten[[#This Row],[Totaal kosten]],"")</f>
        <v/>
      </c>
      <c r="CE77" s="148" t="str">
        <f>IF(Tbl.Kosten[[#This Row],[WPnr.]]=CE$7,Tbl.Kosten[[#This Row],[Totaal kosten]],"")</f>
        <v/>
      </c>
      <c r="CF77" s="148" t="str">
        <f>IF(Tbl.Kosten[[#This Row],[WPnr.]]=CF$7,Tbl.Kosten[[#This Row],[Totaal kosten]],"")</f>
        <v/>
      </c>
      <c r="CG77" s="148" t="str">
        <f>IF(Tbl.Kosten[[#This Row],[WPnr.]]=CG$7,Tbl.Kosten[[#This Row],[Totaal kosten]],"")</f>
        <v/>
      </c>
      <c r="CH77" s="148" t="str">
        <f>IF(Tbl.Kosten[[#This Row],[WPnr.]]=CH$7,Tbl.Kosten[[#This Row],[Totaal kosten]],"")</f>
        <v/>
      </c>
      <c r="CI77" s="148" t="str">
        <f>IF(Tbl.Kosten[[#This Row],[WPnr.]]=CI$7,Tbl.Kosten[[#This Row],[Totaal kosten]],"")</f>
        <v/>
      </c>
      <c r="CJ77" s="148" t="str">
        <f>IF(Tbl.Kosten[[#This Row],[WPnr.]]=CJ$7,Tbl.Kosten[[#This Row],[Totaal kosten]],"")</f>
        <v/>
      </c>
      <c r="CK77" s="148" t="str">
        <f>IF(Tbl.Kosten[[#This Row],[WPnr.]]=CK$7,Tbl.Kosten[[#This Row],[Totaal kosten]],"")</f>
        <v/>
      </c>
      <c r="CL77" s="148" t="str">
        <f>IF(Tbl.Kosten[[#This Row],[WPnr.]]=CL$7,Tbl.Kosten[[#This Row],[Totaal kosten]],"")</f>
        <v/>
      </c>
      <c r="CM77" s="148" t="str">
        <f>IF(Tbl.Kosten[[#This Row],[WPnr.]]=CM$7,Tbl.Kosten[[#This Row],[Totaal kosten]],"")</f>
        <v/>
      </c>
      <c r="CN77" s="148" t="str">
        <f>IF(Tbl.Kosten[[#This Row],[WPnr.]]=CN$7,Tbl.Kosten[[#This Row],[Totaal kosten]],"")</f>
        <v/>
      </c>
      <c r="CO77" s="148" t="str">
        <f>IF(Tbl.Kosten[[#This Row],[WPnr.]]=CO$7,Tbl.Kosten[[#This Row],[Totaal kosten]],"")</f>
        <v/>
      </c>
      <c r="CP77" s="148" t="str">
        <f>IF(Tbl.Kosten[[#This Row],[WPnr.]]=CP$7,Tbl.Kosten[[#This Row],[Totaal kosten]],"")</f>
        <v/>
      </c>
      <c r="CQ77" s="148" t="str">
        <f>IF(Tbl.Kosten[[#This Row],[WPnr.]]=CQ$7,Tbl.Kosten[[#This Row],[Totaal kosten]],"")</f>
        <v/>
      </c>
      <c r="CR77" s="148" t="str">
        <f>IF(Tbl.Kosten[[#This Row],[WPnr.]]=CR$7,Tbl.Kosten[[#This Row],[Totaal kosten]],"")</f>
        <v/>
      </c>
      <c r="CS77" s="148" t="str">
        <f>IF(Tbl.Kosten[[#This Row],[WPnr.]]=CS$7,Tbl.Kosten[[#This Row],[Totaal kosten]],"")</f>
        <v/>
      </c>
      <c r="CT77" s="148" t="str">
        <f>IF(Tbl.Kosten[[#This Row],[WPnr.]]=CT$7,Tbl.Kosten[[#This Row],[Totaal kosten]],"")</f>
        <v/>
      </c>
      <c r="CU77" s="148" t="str">
        <f>IF(Tbl.Kosten[[#This Row],[WPnr.]]=CU$7,Tbl.Kosten[[#This Row],[Totaal kosten]],"")</f>
        <v/>
      </c>
      <c r="CV77" s="148" t="str">
        <f>IF(Tbl.Kosten[[#This Row],[WPnr.]]=CV$7,Tbl.Kosten[[#This Row],[Totaal kosten]],"")</f>
        <v/>
      </c>
      <c r="CW77" s="148" t="str">
        <f>IF(Tbl.Kosten[[#This Row],[WPnr.]]=CW$7,Tbl.Kosten[[#This Row],[Totaal kosten]],"")</f>
        <v/>
      </c>
      <c r="CX77" s="148" t="str">
        <f>IF(Tbl.Kosten[[#This Row],[WPnr.]]=CX$7,Tbl.Kosten[[#This Row],[Totaal kosten]],"")</f>
        <v/>
      </c>
      <c r="CY77" s="148" t="str">
        <f>IF(Tbl.Kosten[[#This Row],[WPnr.]]=CY$7,Tbl.Kosten[[#This Row],[Totaal kosten]],"")</f>
        <v/>
      </c>
      <c r="CZ77" s="148" t="str">
        <f>IF(Tbl.Kosten[[#This Row],[WPnr.]]=CZ$7,Tbl.Kosten[[#This Row],[Totaal kosten]],"")</f>
        <v/>
      </c>
      <c r="DA77" s="148" t="str">
        <f>IF(Tbl.Kosten[[#This Row],[WPnr.]]=DA$7,Tbl.Kosten[[#This Row],[Totaal kosten]],"")</f>
        <v/>
      </c>
      <c r="DB77" s="148" t="str">
        <f>IF(Tbl.Kosten[[#This Row],[WPnr.]]=DB$7,Tbl.Kosten[[#This Row],[Totaal kosten]],"")</f>
        <v/>
      </c>
      <c r="DC77" s="148" t="str">
        <f>IF(Tbl.Kosten[[#This Row],[WPnr.]]=DC$7,Tbl.Kosten[[#This Row],[Totaal kosten]],"")</f>
        <v/>
      </c>
      <c r="DD77" s="148" t="str">
        <f>IF(Tbl.Kosten[[#This Row],[WPnr.]]=DD$7,Tbl.Kosten[[#This Row],[Totaal kosten]],"")</f>
        <v/>
      </c>
      <c r="DE77" s="148" t="str">
        <f>IF(Tbl.Kosten[[#This Row],[WPnr.]]=DE$7,Tbl.Kosten[[#This Row],[Totaal kosten]],"")</f>
        <v/>
      </c>
      <c r="DF77" s="148" t="str">
        <f>IF(Tbl.Kosten[[#This Row],[WPnr.]]=DF$7,Tbl.Kosten[[#This Row],[Totaal kosten]],"")</f>
        <v/>
      </c>
      <c r="DG77" s="148" t="str">
        <f>IF(Tbl.Kosten[[#This Row],[WPnr.]]=DG$7,Tbl.Kosten[[#This Row],[Totaal kosten]],"")</f>
        <v/>
      </c>
      <c r="DH77" s="148" t="str">
        <f>IF(Tbl.Kosten[[#This Row],[WPnr.]]=DH$7,Tbl.Kosten[[#This Row],[Totaal kosten]],"")</f>
        <v/>
      </c>
      <c r="DI77" s="148" t="str">
        <f>IF(Tbl.Kosten[[#This Row],[WPnr.]]=DI$7,Tbl.Kosten[[#This Row],[Totaal kosten]],"")</f>
        <v/>
      </c>
      <c r="DJ77" s="148" t="str">
        <f>IF(Tbl.Kosten[[#This Row],[WPnr.]]=DJ$7,Tbl.Kosten[[#This Row],[Totaal kosten]],"")</f>
        <v/>
      </c>
      <c r="DK77" s="148" t="str">
        <f>IF(Tbl.Kosten[[#This Row],[WPnr.]]=DK$7,Tbl.Kosten[[#This Row],[Totaal kosten]],"")</f>
        <v/>
      </c>
      <c r="DL77" s="148" t="str">
        <f>IF(Tbl.Kosten[[#This Row],[WPnr.]]=DL$7,Tbl.Kosten[[#This Row],[Totaal kosten]],"")</f>
        <v/>
      </c>
      <c r="DM77" s="148" t="str">
        <f>IF(Tbl.Kosten[[#This Row],[WPnr.]]=DM$7,Tbl.Kosten[[#This Row],[Totaal kosten]],"")</f>
        <v/>
      </c>
      <c r="DN77" s="148" t="str">
        <f>IF(Tbl.Kosten[[#This Row],[WPnr.]]=DN$7,Tbl.Kosten[[#This Row],[Totaal kosten]],"")</f>
        <v/>
      </c>
      <c r="DO77" s="148" t="str">
        <f>IF(Tbl.Kosten[[#This Row],[WPnr.]]=DO$7,Tbl.Kosten[[#This Row],[Totaal kosten]],"")</f>
        <v/>
      </c>
      <c r="DP77" s="148" t="str">
        <f>IF(Tbl.Kosten[[#This Row],[WPnr.]]=DP$7,Tbl.Kosten[[#This Row],[Totaal kosten]],"")</f>
        <v/>
      </c>
      <c r="DQ77" s="148" t="str">
        <f>IF(Tbl.Kosten[[#This Row],[WPnr.]]=DQ$7,Tbl.Kosten[[#This Row],[Totaal kosten]],"")</f>
        <v/>
      </c>
      <c r="DR77" s="148" t="str">
        <f>IF(Tbl.Kosten[[#This Row],[WPnr.]]=DR$7,Tbl.Kosten[[#This Row],[Totaal kosten]],"")</f>
        <v/>
      </c>
      <c r="DS77" s="148" t="str">
        <f>IF(Tbl.Kosten[[#This Row],[WPnr.]]=DS$7,Tbl.Kosten[[#This Row],[Totaal kosten]],"")</f>
        <v/>
      </c>
      <c r="DT77" s="148" t="str">
        <f>IF(Tbl.Kosten[[#This Row],[WPnr.]]=DT$7,Tbl.Kosten[[#This Row],[Totaal kosten]],"")</f>
        <v/>
      </c>
      <c r="DU77" s="148" t="str">
        <f>IF(Tbl.Kosten[[#This Row],[WPnr.]]=DU$7,Tbl.Kosten[[#This Row],[Totaal kosten]],"")</f>
        <v/>
      </c>
      <c r="DV77" s="148" t="str">
        <f>IF(Tbl.Kosten[[#This Row],[WPnr.]]=DV$7,Tbl.Kosten[[#This Row],[Totaal kosten]],"")</f>
        <v/>
      </c>
      <c r="DW77" s="150" t="str">
        <f>IFERROR(_xlfn.XLOOKUP(Tbl.Kosten[[#This Row],[Kostensoort]],Tbl.Kostensoorten[Kostensoorten],Tbl.Kostensoorten[KSnr.],"",0,1),"")</f>
        <v/>
      </c>
      <c r="DX77" s="150" t="str">
        <f>IF(Tbl.Kosten[[#This Row],[KSnr.]]=DX$7,Tbl.Kosten[[#This Row],[Totaal kosten]],"")</f>
        <v/>
      </c>
      <c r="DY77" s="150" t="str">
        <f>IF(Tbl.Kosten[[#This Row],[KSnr.]]=DY$7,Tbl.Kosten[[#This Row],[Totaal kosten]],"")</f>
        <v/>
      </c>
      <c r="DZ77" s="150" t="str">
        <f>IF(Tbl.Kosten[[#This Row],[KSnr.]]=DZ$7,Tbl.Kosten[[#This Row],[Totaal kosten]],"")</f>
        <v/>
      </c>
      <c r="EA77" s="150" t="str">
        <f>IF(Tbl.Kosten[[#This Row],[KSnr.]]=EA$7,Tbl.Kosten[[#This Row],[Totaal kosten]],"")</f>
        <v/>
      </c>
      <c r="EB77" s="150" t="str">
        <f>IF(Tbl.Kosten[[#This Row],[KSnr.]]=EB$7,Tbl.Kosten[[#This Row],[Totaal kosten]],"")</f>
        <v/>
      </c>
      <c r="EC77" s="150" t="str">
        <f>IF(Tbl.Kosten[[#This Row],[KSnr.]]=EC$7,Tbl.Kosten[[#This Row],[Totaal kosten]],"")</f>
        <v/>
      </c>
      <c r="ED77" s="150" t="str">
        <f>IF(Tbl.Kosten[[#This Row],[KSnr.]]=ED$7,Tbl.Kosten[[#This Row],[Totaal kosten]],"")</f>
        <v/>
      </c>
      <c r="EE77" s="150" t="str">
        <f>IF(Tbl.Kosten[[#This Row],[KSnr.]]=EE$7,Tbl.Kosten[[#This Row],[Totaal kosten]],"")</f>
        <v/>
      </c>
      <c r="EF77" s="150" t="str">
        <f>IF(Tbl.Kosten[[#This Row],[KSnr.]]=EF$7,Tbl.Kosten[[#This Row],[Totaal kosten]],"")</f>
        <v/>
      </c>
      <c r="EG77" s="150" t="str">
        <f>IF(Tbl.Kosten[[#This Row],[KSnr.]]=EG$7,Tbl.Kosten[[#This Row],[Totaal kosten]],"")</f>
        <v/>
      </c>
      <c r="EH77" s="150" t="str">
        <f>IF(Tbl.Kosten[[#This Row],[KSnr.]]=EH$7,Tbl.Kosten[[#This Row],[Totaal kosten]],"")</f>
        <v/>
      </c>
      <c r="EI77" s="150" t="str">
        <f>IF(Tbl.Kosten[[#This Row],[KSnr.]]=EI$7,Tbl.Kosten[[#This Row],[Totaal kosten]],"")</f>
        <v/>
      </c>
      <c r="EJ77" s="150" t="str">
        <f>IF(Tbl.Kosten[[#This Row],[KSnr.]]=EJ$7,Tbl.Kosten[[#This Row],[Totaal kosten]],"")</f>
        <v/>
      </c>
      <c r="EK77" s="150" t="str">
        <f>IF(Tbl.Kosten[[#This Row],[KSnr.]]=EK$7,Tbl.Kosten[[#This Row],[Totaal kosten]],"")</f>
        <v/>
      </c>
      <c r="EL77" s="150" t="str">
        <f>IF(Tbl.Kosten[[#This Row],[KSnr.]]=EL$7,Tbl.Kosten[[#This Row],[Totaal kosten]],"")</f>
        <v/>
      </c>
      <c r="EM77" s="150" t="str">
        <f>IF(Tbl.Kosten[[#This Row],[KSnr.]]=EM$7,Tbl.Kosten[[#This Row],[Totaal kosten]],"")</f>
        <v/>
      </c>
      <c r="EN77" s="150" t="str">
        <f>IF(Tbl.Kosten[[#This Row],[KSnr.]]=EN$7,Tbl.Kosten[[#This Row],[Totaal kosten]],"")</f>
        <v/>
      </c>
      <c r="EO77" s="150" t="str">
        <f>IF(Tbl.Kosten[[#This Row],[KSnr.]]=EO$7,Tbl.Kosten[[#This Row],[Totaal kosten]],"")</f>
        <v/>
      </c>
      <c r="EP77" s="150" t="str">
        <f>IF(Tbl.Kosten[[#This Row],[KSnr.]]=EP$7,Tbl.Kosten[[#This Row],[Totaal kosten]],"")</f>
        <v/>
      </c>
      <c r="EQ77" s="150" t="str">
        <f>IF(Tbl.Kosten[[#This Row],[KSnr.]]=EQ$7,Tbl.Kosten[[#This Row],[Totaal kosten]],"")</f>
        <v/>
      </c>
      <c r="ER77" s="144" t="str">
        <f>IFERROR(_xlfn.XLOOKUP(Tbl.Kosten[[#This Row],[Subsidieactiviteit]],Tbl.Subsidiehoogte[Subsidieactiviteit],Tbl.Subsidiehoogte[SAnr.],"",0,1),"")</f>
        <v/>
      </c>
      <c r="ES77" s="150" t="str">
        <f>IF(Tbl.Kosten[[#This Row],[Sanr.]]=ES$7,Tbl.Kosten[[#This Row],[Totaal kosten]],"")</f>
        <v/>
      </c>
      <c r="ET77" s="150" t="str">
        <f>IF(Tbl.Kosten[[#This Row],[Sanr.]]=ET$7,Tbl.Kosten[[#This Row],[Totaal kosten]],"")</f>
        <v/>
      </c>
      <c r="EU77" s="150" t="str">
        <f>IF(Tbl.Kosten[[#This Row],[Sanr.]]=EU$7,Tbl.Kosten[[#This Row],[Totaal kosten]],"")</f>
        <v/>
      </c>
      <c r="EV77" s="150" t="str">
        <f>IF(Tbl.Kosten[[#This Row],[Sanr.]]=EV$7,Tbl.Kosten[[#This Row],[Totaal kosten]],"")</f>
        <v/>
      </c>
      <c r="EW77" s="150" t="str">
        <f>IF(Tbl.Kosten[[#This Row],[Sanr.]]=EW$7,Tbl.Kosten[[#This Row],[Totaal kosten]],"")</f>
        <v/>
      </c>
      <c r="EX77" s="150" t="str">
        <f>IF(Tbl.Kosten[[#This Row],[Sanr.]]=EX$7,Tbl.Kosten[[#This Row],[Totaal kosten]],"")</f>
        <v/>
      </c>
      <c r="EY77" s="150" t="str">
        <f>IF(Tbl.Kosten[[#This Row],[Sanr.]]=EY$7,Tbl.Kosten[[#This Row],[Totaal kosten]],"")</f>
        <v/>
      </c>
      <c r="EZ77" s="150" t="str">
        <f>IF(Tbl.Kosten[[#This Row],[Sanr.]]=EZ$7,Tbl.Kosten[[#This Row],[Totaal kosten]],"")</f>
        <v/>
      </c>
      <c r="FA77" s="150" t="str">
        <f>IF(Tbl.Kosten[[#This Row],[Sanr.]]=FA$7,Tbl.Kosten[[#This Row],[Totaal kosten]],"")</f>
        <v/>
      </c>
      <c r="FB77" s="150" t="str">
        <f>IF(Tbl.Kosten[[#This Row],[Sanr.]]=FB$7,Tbl.Kosten[[#This Row],[Totaal kosten]],"")</f>
        <v/>
      </c>
      <c r="FC77" s="150" t="str">
        <f>IF(Tbl.Kosten[[#This Row],[Sanr.]]=FC$7,Tbl.Kosten[[#This Row],[Totaal kosten]],"")</f>
        <v/>
      </c>
      <c r="FD77" s="150" t="str">
        <f>IF(Tbl.Kosten[[#This Row],[Sanr.]]=FD$7,Tbl.Kosten[[#This Row],[Totaal kosten]],"")</f>
        <v/>
      </c>
      <c r="FE77" s="150" t="str">
        <f>IF(Tbl.Kosten[[#This Row],[Sanr.]]=FE$7,Tbl.Kosten[[#This Row],[Totaal kosten]],"")</f>
        <v/>
      </c>
      <c r="FF77" s="150" t="str">
        <f>IF(Tbl.Kosten[[#This Row],[Sanr.]]=FF$7,Tbl.Kosten[[#This Row],[Totaal kosten]],"")</f>
        <v/>
      </c>
      <c r="FG77" s="150" t="str">
        <f>IF(Tbl.Kosten[[#This Row],[Sanr.]]=FG$7,Tbl.Kosten[[#This Row],[Totaal kosten]],"")</f>
        <v/>
      </c>
      <c r="FH77" s="150" t="str">
        <f>IF(Tbl.Kosten[[#This Row],[Sanr.]]=FH$7,Tbl.Kosten[[#This Row],[Totaal kosten]],"")</f>
        <v/>
      </c>
      <c r="FI77" s="150" t="str">
        <f>IF(Tbl.Kosten[[#This Row],[Sanr.]]=FI$7,Tbl.Kosten[[#This Row],[Totaal kosten]],"")</f>
        <v/>
      </c>
      <c r="FJ77" s="150" t="str">
        <f>IF(Tbl.Kosten[[#This Row],[Sanr.]]=FJ$7,Tbl.Kosten[[#This Row],[Totaal kosten]],"")</f>
        <v/>
      </c>
      <c r="FK77" s="150" t="str">
        <f>IF(Tbl.Kosten[[#This Row],[Sanr.]]=FK$7,Tbl.Kosten[[#This Row],[Totaal kosten]],"")</f>
        <v/>
      </c>
      <c r="FL77" s="150" t="str">
        <f>IF(Tbl.Kosten[[#This Row],[Sanr.]]=FL$7,Tbl.Kosten[[#This Row],[Totaal kosten]],"")</f>
        <v/>
      </c>
      <c r="FM77" s="150" t="str">
        <f>IF(Tbl.Kosten[[#This Row],[Sanr.]]=FM$7,Tbl.Kosten[[#This Row],[Totaal kosten]],"")</f>
        <v/>
      </c>
      <c r="FN77" s="150" t="str">
        <f>IF(Tbl.Kosten[[#This Row],[Sanr.]]=FN$7,Tbl.Kosten[[#This Row],[Totaal kosten]],"")</f>
        <v/>
      </c>
      <c r="FO77" s="150" t="str">
        <f>IF(Tbl.Kosten[[#This Row],[Sanr.]]=FO$7,Tbl.Kosten[[#This Row],[Totaal kosten]],"")</f>
        <v/>
      </c>
      <c r="FP77" s="150" t="str">
        <f>IF(Tbl.Kosten[[#This Row],[Sanr.]]=FP$7,Tbl.Kosten[[#This Row],[Totaal kosten]],"")</f>
        <v/>
      </c>
      <c r="FQ77" s="150" t="str">
        <f>IF(Tbl.Kosten[[#This Row],[Sanr.]]=FQ$7,Tbl.Kosten[[#This Row],[Totaal kosten]],"")</f>
        <v/>
      </c>
      <c r="FR77" s="150" t="str">
        <f>IF(Tbl.Kosten[[#This Row],[Sanr.]]=FR$7,Tbl.Kosten[[#This Row],[Totaal kosten]],"")</f>
        <v/>
      </c>
      <c r="FS77" s="150" t="str">
        <f>IF(Tbl.Kosten[[#This Row],[Sanr.]]=FS$7,Tbl.Kosten[[#This Row],[Totaal kosten]],"")</f>
        <v/>
      </c>
      <c r="FT77" s="150" t="str">
        <f>IF(Tbl.Kosten[[#This Row],[Sanr.]]=FT$7,Tbl.Kosten[[#This Row],[Totaal kosten]],"")</f>
        <v/>
      </c>
      <c r="FU77" s="150" t="str">
        <f>IF(Tbl.Kosten[[#This Row],[Sanr.]]=FU$7,Tbl.Kosten[[#This Row],[Totaal kosten]],"")</f>
        <v/>
      </c>
      <c r="FV77" s="150" t="str">
        <f>IF(Tbl.Kosten[[#This Row],[Sanr.]]=FV$7,Tbl.Kosten[[#This Row],[Totaal kosten]],"")</f>
        <v/>
      </c>
      <c r="FW77" s="150" t="str">
        <f>IFERROR(_xlfn.XLOOKUP(Tbl.Kosten[[#This Row],[Activiteitencode]],Tbl.Activiteiten[Activiteitcode],Tbl.Activiteiten[Anr.],"",0,1),"")</f>
        <v/>
      </c>
      <c r="FX77" s="169" t="str">
        <f>_xlfn.CONCAT(Tbl.Kosten[[#This Row],[Pnr.]],Tbl.Kosten[[#This Row],[Sanr.]])</f>
        <v>P1</v>
      </c>
      <c r="FY77" s="150">
        <f>Tbl.Kosten[[#This Row],[Totaal kosten]]-Tbl.Kosten[[#This Row],[Subsidie]]</f>
        <v>0</v>
      </c>
      <c r="FZ77" s="150">
        <f>IF(Tbl.Kosten[[#This Row],[Pnr.]]=FZ$7,Tbl.Kosten[[#This Row],[Te financieren]],"")</f>
        <v>0</v>
      </c>
      <c r="GA77" s="150" t="str">
        <f>IF(Tbl.Kosten[[#This Row],[Pnr.]]=GA$7,Tbl.Kosten[[#This Row],[Te financieren]],"")</f>
        <v/>
      </c>
      <c r="GB77" s="150" t="str">
        <f>IF(Tbl.Kosten[[#This Row],[Pnr.]]=GB$7,Tbl.Kosten[[#This Row],[Te financieren]],"")</f>
        <v/>
      </c>
      <c r="GC77" s="150" t="str">
        <f>IF(Tbl.Kosten[[#This Row],[Pnr.]]=GC$7,Tbl.Kosten[[#This Row],[Te financieren]],"")</f>
        <v/>
      </c>
      <c r="GD77" s="150" t="str">
        <f>IF(Tbl.Kosten[[#This Row],[Pnr.]]=GD$7,Tbl.Kosten[[#This Row],[Te financieren]],"")</f>
        <v/>
      </c>
      <c r="GE77" s="150" t="str">
        <f>IF(Tbl.Kosten[[#This Row],[Pnr.]]=GE$7,Tbl.Kosten[[#This Row],[Te financieren]],"")</f>
        <v/>
      </c>
      <c r="GF77" s="150" t="str">
        <f>IF(Tbl.Kosten[[#This Row],[Pnr.]]=GF$7,Tbl.Kosten[[#This Row],[Te financieren]],"")</f>
        <v/>
      </c>
      <c r="GG77" s="150" t="str">
        <f>IF(Tbl.Kosten[[#This Row],[Pnr.]]=GG$7,Tbl.Kosten[[#This Row],[Te financieren]],"")</f>
        <v/>
      </c>
      <c r="GH77" s="150" t="str">
        <f>IF(Tbl.Kosten[[#This Row],[Pnr.]]=GH$7,Tbl.Kosten[[#This Row],[Te financieren]],"")</f>
        <v/>
      </c>
      <c r="GI77" s="150" t="str">
        <f>IF(Tbl.Kosten[[#This Row],[Pnr.]]=GI$7,Tbl.Kosten[[#This Row],[Te financieren]],"")</f>
        <v/>
      </c>
      <c r="GJ77" s="150" t="str">
        <f>IF(Tbl.Kosten[[#This Row],[Pnr.]]=GJ$7,Tbl.Kosten[[#This Row],[Te financieren]],"")</f>
        <v/>
      </c>
      <c r="GK77" s="150" t="str">
        <f>IF(Tbl.Kosten[[#This Row],[Pnr.]]=GK$7,Tbl.Kosten[[#This Row],[Te financieren]],"")</f>
        <v/>
      </c>
      <c r="GL77" s="150" t="str">
        <f>IF(Tbl.Kosten[[#This Row],[Pnr.]]=GL$7,Tbl.Kosten[[#This Row],[Te financieren]],"")</f>
        <v/>
      </c>
      <c r="GM77" s="150" t="str">
        <f>IF(Tbl.Kosten[[#This Row],[Pnr.]]=GM$7,Tbl.Kosten[[#This Row],[Te financieren]],"")</f>
        <v/>
      </c>
      <c r="GN77" s="150" t="str">
        <f>IF(Tbl.Kosten[[#This Row],[Pnr.]]=GN$7,Tbl.Kosten[[#This Row],[Te financieren]],"")</f>
        <v/>
      </c>
      <c r="GO77" s="150" t="str">
        <f>IF(Tbl.Kosten[[#This Row],[Pnr.]]=GO$7,Tbl.Kosten[[#This Row],[Te financieren]],"")</f>
        <v/>
      </c>
      <c r="GP77" s="150" t="str">
        <f>IF(Tbl.Kosten[[#This Row],[Pnr.]]=GP$7,Tbl.Kosten[[#This Row],[Te financieren]],"")</f>
        <v/>
      </c>
      <c r="GQ77" s="150" t="str">
        <f>IF(Tbl.Kosten[[#This Row],[Pnr.]]=GQ$7,Tbl.Kosten[[#This Row],[Te financieren]],"")</f>
        <v/>
      </c>
      <c r="GR77" s="150" t="str">
        <f>IF(Tbl.Kosten[[#This Row],[Pnr.]]=GR$7,Tbl.Kosten[[#This Row],[Te financieren]],"")</f>
        <v/>
      </c>
      <c r="GS77" s="150" t="str">
        <f>IF(Tbl.Kosten[[#This Row],[Pnr.]]=GS$7,Tbl.Kosten[[#This Row],[Te financieren]],"")</f>
        <v/>
      </c>
      <c r="GT77" s="150" t="str">
        <f>IF(Tbl.Kosten[[#This Row],[Pnr.]]=GT$7,Tbl.Kosten[[#This Row],[Te financieren]],"")</f>
        <v/>
      </c>
      <c r="GU77" s="150" t="str">
        <f>IF(Tbl.Kosten[[#This Row],[Pnr.]]=GU$7,Tbl.Kosten[[#This Row],[Te financieren]],"")</f>
        <v/>
      </c>
      <c r="GV77" s="150" t="str">
        <f>IF(Tbl.Kosten[[#This Row],[Pnr.]]=GV$7,Tbl.Kosten[[#This Row],[Te financieren]],"")</f>
        <v/>
      </c>
      <c r="GW77" s="150" t="str">
        <f>IF(Tbl.Kosten[[#This Row],[Pnr.]]=GW$7,Tbl.Kosten[[#This Row],[Te financieren]],"")</f>
        <v/>
      </c>
      <c r="GX77" s="150" t="str">
        <f>IF(Tbl.Kosten[[#This Row],[Pnr.]]=GX$7,Tbl.Kosten[[#This Row],[Te financieren]],"")</f>
        <v/>
      </c>
      <c r="GY77" s="150" t="str">
        <f>IF(Tbl.Kosten[[#This Row],[Pnr.]]=GY$7,Tbl.Kosten[[#This Row],[Te financieren]],"")</f>
        <v/>
      </c>
      <c r="GZ77" s="150" t="str">
        <f>IF(Tbl.Kosten[[#This Row],[Pnr.]]=GZ$7,Tbl.Kosten[[#This Row],[Te financieren]],"")</f>
        <v/>
      </c>
      <c r="HA77" s="150" t="str">
        <f>IF(Tbl.Kosten[[#This Row],[Pnr.]]=HA$7,Tbl.Kosten[[#This Row],[Te financieren]],"")</f>
        <v/>
      </c>
      <c r="HB77" s="150" t="str">
        <f>IF(Tbl.Kosten[[#This Row],[Pnr.]]=HB$7,Tbl.Kosten[[#This Row],[Te financieren]],"")</f>
        <v/>
      </c>
      <c r="HC77" s="150" t="str">
        <f>IF(Tbl.Kosten[[#This Row],[Pnr.]]=HC$7,Tbl.Kosten[[#This Row],[Te financieren]],"")</f>
        <v/>
      </c>
      <c r="HD77" s="150" t="str">
        <f>IF(Tbl.Kosten[[#This Row],[Pnr.]]=HD$7,Tbl.Kosten[[#This Row],[Te financieren]],"")</f>
        <v/>
      </c>
      <c r="HE77" s="150" t="str">
        <f>IF(Tbl.Kosten[[#This Row],[Pnr.]]=HE$7,Tbl.Kosten[[#This Row],[Te financieren]],"")</f>
        <v/>
      </c>
      <c r="HF77" s="150" t="str">
        <f>IF(Tbl.Kosten[[#This Row],[Pnr.]]=HF$7,Tbl.Kosten[[#This Row],[Te financieren]],"")</f>
        <v/>
      </c>
      <c r="HG77" s="150" t="str">
        <f>IF(Tbl.Kosten[[#This Row],[Pnr.]]=HG$7,Tbl.Kosten[[#This Row],[Te financieren]],"")</f>
        <v/>
      </c>
      <c r="HH77" s="150" t="str">
        <f>IF(Tbl.Kosten[[#This Row],[Pnr.]]=HH$7,Tbl.Kosten[[#This Row],[Te financieren]],"")</f>
        <v/>
      </c>
      <c r="HI77" s="150" t="str">
        <f>IF(Tbl.Kosten[[#This Row],[Pnr.]]=HI$7,Tbl.Kosten[[#This Row],[Te financieren]],"")</f>
        <v/>
      </c>
      <c r="HJ77" s="150" t="str">
        <f>IF(Tbl.Kosten[[#This Row],[Pnr.]]=HJ$7,Tbl.Kosten[[#This Row],[Te financieren]],"")</f>
        <v/>
      </c>
      <c r="HK77" s="150" t="str">
        <f>IF(Tbl.Kosten[[#This Row],[Pnr.]]=HK$7,Tbl.Kosten[[#This Row],[Te financieren]],"")</f>
        <v/>
      </c>
      <c r="HL77" s="150" t="str">
        <f>IF(Tbl.Kosten[[#This Row],[Pnr.]]=HL$7,Tbl.Kosten[[#This Row],[Te financieren]],"")</f>
        <v/>
      </c>
      <c r="HM77" s="150" t="str">
        <f>IF(Tbl.Kosten[[#This Row],[Pnr.]]=HM$7,Tbl.Kosten[[#This Row],[Te financieren]],"")</f>
        <v/>
      </c>
      <c r="HN77" s="150" t="str">
        <f>IF(Tbl.Kosten[[#This Row],[Pnr.]]=HN$7,Tbl.Kosten[[#This Row],[Te financieren]],"")</f>
        <v/>
      </c>
      <c r="HO77" s="150" t="str">
        <f>IF(Tbl.Kosten[[#This Row],[Pnr.]]=HO$7,Tbl.Kosten[[#This Row],[Te financieren]],"")</f>
        <v/>
      </c>
      <c r="HP77" s="150" t="str">
        <f>IF(Tbl.Kosten[[#This Row],[Pnr.]]=HP$7,Tbl.Kosten[[#This Row],[Te financieren]],"")</f>
        <v/>
      </c>
      <c r="HQ77" s="150" t="str">
        <f>IF(Tbl.Kosten[[#This Row],[Pnr.]]=HQ$7,Tbl.Kosten[[#This Row],[Te financieren]],"")</f>
        <v/>
      </c>
      <c r="HR77" s="150" t="str">
        <f>IF(Tbl.Kosten[[#This Row],[Pnr.]]=HR$7,Tbl.Kosten[[#This Row],[Te financieren]],"")</f>
        <v/>
      </c>
      <c r="HS77" s="150" t="str">
        <f>IF(Tbl.Kosten[[#This Row],[Pnr.]]=HS$7,Tbl.Kosten[[#This Row],[Te financieren]],"")</f>
        <v/>
      </c>
      <c r="HT77" s="150" t="str">
        <f>IF(Tbl.Kosten[[#This Row],[Pnr.]]=HT$7,Tbl.Kosten[[#This Row],[Te financieren]],"")</f>
        <v/>
      </c>
      <c r="HU77" s="150" t="str">
        <f>IF(Tbl.Kosten[[#This Row],[Pnr.]]=HU$7,Tbl.Kosten[[#This Row],[Te financieren]],"")</f>
        <v/>
      </c>
      <c r="HV77" s="150" t="str">
        <f>IF(Tbl.Kosten[[#This Row],[Pnr.]]=HV$7,Tbl.Kosten[[#This Row],[Te financieren]],"")</f>
        <v/>
      </c>
      <c r="HW77" s="150" t="str">
        <f>IF(Tbl.Kosten[[#This Row],[Pnr.]]=HW$7,Tbl.Kosten[[#This Row],[Te financieren]],"")</f>
        <v/>
      </c>
    </row>
    <row r="78" spans="2:231" x14ac:dyDescent="0.3">
      <c r="B78" s="134"/>
      <c r="C78" s="137"/>
      <c r="D78" s="136"/>
      <c r="E78" s="261"/>
      <c r="F78" s="135"/>
      <c r="G78" s="11" t="str">
        <f>IF(Tbl.Kosten[[#This Row],[Medewerker e/o 
functie]]&lt;&gt;"",_xlfn.XLOOKUP(Tbl.Kosten[[#This Row],[Medewerker e/o 
functie]],Tbl.Uurtarief[Medewerker en/of functie],Tbl.Uurtarief[Uurtarief],"",0,1),"")</f>
        <v/>
      </c>
      <c r="H78" s="121">
        <f>IFERROR(Tbl.Kosten[[#This Row],[Uren]]*Tbl.Kosten[[#This Row],[Uurtarief]],0)</f>
        <v>0</v>
      </c>
      <c r="I78" s="119" t="str">
        <f>IF(Tbl.Kosten[[#This Row],[Subtotaal uren]]&lt;&gt;0,_xlfn.XLOOKUP(Tbl.Kosten[[#This Row],[Medewerker e/o 
functie]],Tbl.Uurtarief[Medewerker en/of functie],Tbl.Uurtarief[Kostensoort arbeid],"",0,1),"")</f>
        <v/>
      </c>
      <c r="J78" s="137"/>
      <c r="K78" s="135"/>
      <c r="L78" s="139" t="str">
        <f>IF(Tbl.Kosten[[#This Row],[Activum]]&lt;&gt;"",_xlfn.XLOOKUP(Tbl.Kosten[[#This Row],[Activum]],Tbl.Afschrijvingskosten[Activum],Tbl.Afschrijvingskosten[Tarief per afschrijvings-eenheid],"",0,1),"")</f>
        <v/>
      </c>
      <c r="M78" s="122">
        <f>IFERROR(Tbl.Kosten[[#This Row],[Een-
heden]]*Tbl.Kosten[[#This Row],[Afschrijvings-
tarief]],0)</f>
        <v>0</v>
      </c>
      <c r="N78" s="122" t="str">
        <f>IF(Tbl.Kosten[[#This Row],[Subtotaal afschrijving]]&lt;&gt;0,Lijsten!$A$7,"")</f>
        <v/>
      </c>
      <c r="O78" s="140"/>
      <c r="P78" s="135"/>
      <c r="Q78" s="138"/>
      <c r="R78" s="122">
        <f>IFERROR(Tbl.Kosten[[#This Row],[Aantal]]*Tbl.Kosten[[#This Row],[Tarief]],0)</f>
        <v>0</v>
      </c>
      <c r="S78" s="8">
        <f>IFERROR(Tbl.Kosten[[#This Row],[Subtotaal overige kosten]]+Tbl.Kosten[[#This Row],[Subtotaal uren]]+Tbl.Kosten[[#This Row],[Subtotaal afschrijving]],0)</f>
        <v>0</v>
      </c>
      <c r="T78" s="8">
        <f>IFERROR(Tbl.Kosten[[#This Row],[Totaal kosten]]*Tbl.Kosten[[#This Row],[Subsidie%]],0)</f>
        <v>0</v>
      </c>
      <c r="U78" s="4" t="str" cm="1">
        <f t="array" ref="U78">IFERROR(_xlfn.IFS(Tbl.Kosten[[#This Row],[Subtotaal uren]]&lt;&gt;0,Tbl.Kosten[[#This Row],[Kostensoort arbeid]],Tbl.Kosten[[#This Row],[Subtotaal afschrijving]]&lt;&gt;0,Tbl.Kosten[[#This Row],[Kostensoort afschrijving]],Tbl.Kosten[[#This Row],[Subtotaal overige kosten]]&lt;&gt;0,Tbl.Kosten[[#This Row],[Kostensoort overig]]),"")</f>
        <v/>
      </c>
      <c r="V78" s="4" t="str">
        <f>IFERROR(_xlfn.XLOOKUP(Tbl.Kosten[[#This Row],[Activiteitencode]],Tbl.Activiteiten[Activiteitcode],Tbl.Activiteiten[Werkpakketcode],"",0,1),"")</f>
        <v/>
      </c>
      <c r="W78" s="4" t="str">
        <f>IFERROR(_xlfn.XLOOKUP(Tbl.Kosten[[#This Row],[Werkpakketcode]],Tbl.Werkpakketten[Werkpakketcode],Tbl.Werkpakketten[Subsidiabele activiteit],"",0,1),"")</f>
        <v/>
      </c>
      <c r="X78" s="12">
        <f>IFERROR(_xlfn.XLOOKUP(Tbl.Kosten[[#This Row],[Sanr.]],Tbl.Subsidiehoogte[SAnr.],Tbl.Subsidiehoogte[Sub. Percentage],0,0,1),0)</f>
        <v>0</v>
      </c>
      <c r="Y78" s="144" t="str">
        <f>IFERROR(_xlfn.XLOOKUP(Tbl.Kosten[[#This Row],[Partnercode]],Tbl.Projectpartners[Partnercode],Tbl.Projectpartners[PNr.],"",0,1),"")</f>
        <v>P1</v>
      </c>
      <c r="Z78" s="148">
        <f>IF(Tbl.Kosten[[#This Row],[Pnr.]]=Z$7,Tbl.Kosten[[#This Row],[Totaal kosten]],"")</f>
        <v>0</v>
      </c>
      <c r="AA78" s="148" t="str">
        <f>IF(Tbl.Kosten[[#This Row],[Pnr.]]=AA$7,Tbl.Kosten[[#This Row],[Totaal kosten]],"")</f>
        <v/>
      </c>
      <c r="AB78" s="148" t="str">
        <f>IF(Tbl.Kosten[[#This Row],[Pnr.]]=AB$7,Tbl.Kosten[[#This Row],[Totaal kosten]],"")</f>
        <v/>
      </c>
      <c r="AC78" s="148" t="str">
        <f>IF(Tbl.Kosten[[#This Row],[Pnr.]]=AC$7,Tbl.Kosten[[#This Row],[Totaal kosten]],"")</f>
        <v/>
      </c>
      <c r="AD78" s="148" t="str">
        <f>IF(Tbl.Kosten[[#This Row],[Pnr.]]=AD$7,Tbl.Kosten[[#This Row],[Totaal kosten]],"")</f>
        <v/>
      </c>
      <c r="AE78" s="148" t="str">
        <f>IF(Tbl.Kosten[[#This Row],[Pnr.]]=AE$7,Tbl.Kosten[[#This Row],[Totaal kosten]],"")</f>
        <v/>
      </c>
      <c r="AF78" s="148" t="str">
        <f>IF(Tbl.Kosten[[#This Row],[Pnr.]]=AF$7,Tbl.Kosten[[#This Row],[Totaal kosten]],"")</f>
        <v/>
      </c>
      <c r="AG78" s="148" t="str">
        <f>IF(Tbl.Kosten[[#This Row],[Pnr.]]=AG$7,Tbl.Kosten[[#This Row],[Totaal kosten]],"")</f>
        <v/>
      </c>
      <c r="AH78" s="148" t="str">
        <f>IF(Tbl.Kosten[[#This Row],[Pnr.]]=AH$7,Tbl.Kosten[[#This Row],[Totaal kosten]],"")</f>
        <v/>
      </c>
      <c r="AI78" s="148" t="str">
        <f>IF(Tbl.Kosten[[#This Row],[Pnr.]]=AI$7,Tbl.Kosten[[#This Row],[Totaal kosten]],"")</f>
        <v/>
      </c>
      <c r="AJ78" s="148" t="str">
        <f>IF(Tbl.Kosten[[#This Row],[Pnr.]]=AJ$7,Tbl.Kosten[[#This Row],[Totaal kosten]],"")</f>
        <v/>
      </c>
      <c r="AK78" s="148" t="str">
        <f>IF(Tbl.Kosten[[#This Row],[Pnr.]]=AK$7,Tbl.Kosten[[#This Row],[Totaal kosten]],"")</f>
        <v/>
      </c>
      <c r="AL78" s="148" t="str">
        <f>IF(Tbl.Kosten[[#This Row],[Pnr.]]=AL$7,Tbl.Kosten[[#This Row],[Totaal kosten]],"")</f>
        <v/>
      </c>
      <c r="AM78" s="148" t="str">
        <f>IF(Tbl.Kosten[[#This Row],[Pnr.]]=AM$7,Tbl.Kosten[[#This Row],[Totaal kosten]],"")</f>
        <v/>
      </c>
      <c r="AN78" s="148" t="str">
        <f>IF(Tbl.Kosten[[#This Row],[Pnr.]]=AN$7,Tbl.Kosten[[#This Row],[Totaal kosten]],"")</f>
        <v/>
      </c>
      <c r="AO78" s="148" t="str">
        <f>IF(Tbl.Kosten[[#This Row],[Pnr.]]=AO$7,Tbl.Kosten[[#This Row],[Totaal kosten]],"")</f>
        <v/>
      </c>
      <c r="AP78" s="148" t="str">
        <f>IF(Tbl.Kosten[[#This Row],[Pnr.]]=AP$7,Tbl.Kosten[[#This Row],[Totaal kosten]],"")</f>
        <v/>
      </c>
      <c r="AQ78" s="148" t="str">
        <f>IF(Tbl.Kosten[[#This Row],[Pnr.]]=AQ$7,Tbl.Kosten[[#This Row],[Totaal kosten]],"")</f>
        <v/>
      </c>
      <c r="AR78" s="148" t="str">
        <f>IF(Tbl.Kosten[[#This Row],[Pnr.]]=AR$7,Tbl.Kosten[[#This Row],[Totaal kosten]],"")</f>
        <v/>
      </c>
      <c r="AS78" s="148" t="str">
        <f>IF(Tbl.Kosten[[#This Row],[Pnr.]]=AS$7,Tbl.Kosten[[#This Row],[Totaal kosten]],"")</f>
        <v/>
      </c>
      <c r="AT78" s="148" t="str">
        <f>IF(Tbl.Kosten[[#This Row],[Pnr.]]=AT$7,Tbl.Kosten[[#This Row],[Totaal kosten]],"")</f>
        <v/>
      </c>
      <c r="AU78" s="148" t="str">
        <f>IF(Tbl.Kosten[[#This Row],[Pnr.]]=AU$7,Tbl.Kosten[[#This Row],[Totaal kosten]],"")</f>
        <v/>
      </c>
      <c r="AV78" s="148" t="str">
        <f>IF(Tbl.Kosten[[#This Row],[Pnr.]]=AV$7,Tbl.Kosten[[#This Row],[Totaal kosten]],"")</f>
        <v/>
      </c>
      <c r="AW78" s="148" t="str">
        <f>IF(Tbl.Kosten[[#This Row],[Pnr.]]=AW$7,Tbl.Kosten[[#This Row],[Totaal kosten]],"")</f>
        <v/>
      </c>
      <c r="AX78" s="148" t="str">
        <f>IF(Tbl.Kosten[[#This Row],[Pnr.]]=AX$7,Tbl.Kosten[[#This Row],[Totaal kosten]],"")</f>
        <v/>
      </c>
      <c r="AY78" s="148" t="str">
        <f>IF(Tbl.Kosten[[#This Row],[Pnr.]]=AY$7,Tbl.Kosten[[#This Row],[Totaal kosten]],"")</f>
        <v/>
      </c>
      <c r="AZ78" s="148" t="str">
        <f>IF(Tbl.Kosten[[#This Row],[Pnr.]]=AZ$7,Tbl.Kosten[[#This Row],[Totaal kosten]],"")</f>
        <v/>
      </c>
      <c r="BA78" s="148" t="str">
        <f>IF(Tbl.Kosten[[#This Row],[Pnr.]]=BA$7,Tbl.Kosten[[#This Row],[Totaal kosten]],"")</f>
        <v/>
      </c>
      <c r="BB78" s="148" t="str">
        <f>IF(Tbl.Kosten[[#This Row],[Pnr.]]=BB$7,Tbl.Kosten[[#This Row],[Totaal kosten]],"")</f>
        <v/>
      </c>
      <c r="BC78" s="148" t="str">
        <f>IF(Tbl.Kosten[[#This Row],[Pnr.]]=BC$7,Tbl.Kosten[[#This Row],[Totaal kosten]],"")</f>
        <v/>
      </c>
      <c r="BD78" s="148" t="str">
        <f>IF(Tbl.Kosten[[#This Row],[Pnr.]]=BD$7,Tbl.Kosten[[#This Row],[Totaal kosten]],"")</f>
        <v/>
      </c>
      <c r="BE78" s="148" t="str">
        <f>IF(Tbl.Kosten[[#This Row],[Pnr.]]=BE$7,Tbl.Kosten[[#This Row],[Totaal kosten]],"")</f>
        <v/>
      </c>
      <c r="BF78" s="148" t="str">
        <f>IF(Tbl.Kosten[[#This Row],[Pnr.]]=BF$7,Tbl.Kosten[[#This Row],[Totaal kosten]],"")</f>
        <v/>
      </c>
      <c r="BG78" s="148" t="str">
        <f>IF(Tbl.Kosten[[#This Row],[Pnr.]]=BG$7,Tbl.Kosten[[#This Row],[Totaal kosten]],"")</f>
        <v/>
      </c>
      <c r="BH78" s="148" t="str">
        <f>IF(Tbl.Kosten[[#This Row],[Pnr.]]=BH$7,Tbl.Kosten[[#This Row],[Totaal kosten]],"")</f>
        <v/>
      </c>
      <c r="BI78" s="148" t="str">
        <f>IF(Tbl.Kosten[[#This Row],[Pnr.]]=BI$7,Tbl.Kosten[[#This Row],[Totaal kosten]],"")</f>
        <v/>
      </c>
      <c r="BJ78" s="148" t="str">
        <f>IF(Tbl.Kosten[[#This Row],[Pnr.]]=BJ$7,Tbl.Kosten[[#This Row],[Totaal kosten]],"")</f>
        <v/>
      </c>
      <c r="BK78" s="148" t="str">
        <f>IF(Tbl.Kosten[[#This Row],[Pnr.]]=BK$7,Tbl.Kosten[[#This Row],[Totaal kosten]],"")</f>
        <v/>
      </c>
      <c r="BL78" s="148" t="str">
        <f>IF(Tbl.Kosten[[#This Row],[Pnr.]]=BL$7,Tbl.Kosten[[#This Row],[Totaal kosten]],"")</f>
        <v/>
      </c>
      <c r="BM78" s="148" t="str">
        <f>IF(Tbl.Kosten[[#This Row],[Pnr.]]=BM$7,Tbl.Kosten[[#This Row],[Totaal kosten]],"")</f>
        <v/>
      </c>
      <c r="BN78" s="148" t="str">
        <f>IF(Tbl.Kosten[[#This Row],[Pnr.]]=BN$7,Tbl.Kosten[[#This Row],[Totaal kosten]],"")</f>
        <v/>
      </c>
      <c r="BO78" s="148" t="str">
        <f>IF(Tbl.Kosten[[#This Row],[Pnr.]]=BO$7,Tbl.Kosten[[#This Row],[Totaal kosten]],"")</f>
        <v/>
      </c>
      <c r="BP78" s="148" t="str">
        <f>IF(Tbl.Kosten[[#This Row],[Pnr.]]=BP$7,Tbl.Kosten[[#This Row],[Totaal kosten]],"")</f>
        <v/>
      </c>
      <c r="BQ78" s="148" t="str">
        <f>IF(Tbl.Kosten[[#This Row],[Pnr.]]=BQ$7,Tbl.Kosten[[#This Row],[Totaal kosten]],"")</f>
        <v/>
      </c>
      <c r="BR78" s="148" t="str">
        <f>IF(Tbl.Kosten[[#This Row],[Pnr.]]=BR$7,Tbl.Kosten[[#This Row],[Totaal kosten]],"")</f>
        <v/>
      </c>
      <c r="BS78" s="148" t="str">
        <f>IF(Tbl.Kosten[[#This Row],[Pnr.]]=BS$7,Tbl.Kosten[[#This Row],[Totaal kosten]],"")</f>
        <v/>
      </c>
      <c r="BT78" s="148" t="str">
        <f>IF(Tbl.Kosten[[#This Row],[Pnr.]]=BT$7,Tbl.Kosten[[#This Row],[Totaal kosten]],"")</f>
        <v/>
      </c>
      <c r="BU78" s="148" t="str">
        <f>IF(Tbl.Kosten[[#This Row],[Pnr.]]=BU$7,Tbl.Kosten[[#This Row],[Totaal kosten]],"")</f>
        <v/>
      </c>
      <c r="BV78" s="148" t="str">
        <f>IF(Tbl.Kosten[[#This Row],[Pnr.]]=BV$7,Tbl.Kosten[[#This Row],[Totaal kosten]],"")</f>
        <v/>
      </c>
      <c r="BW78" s="148" t="str">
        <f>IF(Tbl.Kosten[[#This Row],[Pnr.]]=BW$7,Tbl.Kosten[[#This Row],[Totaal kosten]],"")</f>
        <v/>
      </c>
      <c r="BX78" s="148" t="str">
        <f>IFERROR(_xlfn.XLOOKUP(Tbl.Kosten[[#This Row],[Werkpakketcode]],Tbl.Werkpakketten[Werkpakketcode],Tbl.Werkpakketten[WPnr.],"",0,1),"")</f>
        <v/>
      </c>
      <c r="BY78" s="148" t="str">
        <f>IF(Tbl.Kosten[[#This Row],[WPnr.]]=BY$7,Tbl.Kosten[[#This Row],[Totaal kosten]],"")</f>
        <v/>
      </c>
      <c r="BZ78" s="148" t="str">
        <f>IF(Tbl.Kosten[[#This Row],[WPnr.]]=BZ$7,Tbl.Kosten[[#This Row],[Totaal kosten]],"")</f>
        <v/>
      </c>
      <c r="CA78" s="148" t="str">
        <f>IF(Tbl.Kosten[[#This Row],[WPnr.]]=CA$7,Tbl.Kosten[[#This Row],[Totaal kosten]],"")</f>
        <v/>
      </c>
      <c r="CB78" s="148" t="str">
        <f>IF(Tbl.Kosten[[#This Row],[WPnr.]]=CB$7,Tbl.Kosten[[#This Row],[Totaal kosten]],"")</f>
        <v/>
      </c>
      <c r="CC78" s="148" t="str">
        <f>IF(Tbl.Kosten[[#This Row],[WPnr.]]=CC$7,Tbl.Kosten[[#This Row],[Totaal kosten]],"")</f>
        <v/>
      </c>
      <c r="CD78" s="148" t="str">
        <f>IF(Tbl.Kosten[[#This Row],[WPnr.]]=CD$7,Tbl.Kosten[[#This Row],[Totaal kosten]],"")</f>
        <v/>
      </c>
      <c r="CE78" s="148" t="str">
        <f>IF(Tbl.Kosten[[#This Row],[WPnr.]]=CE$7,Tbl.Kosten[[#This Row],[Totaal kosten]],"")</f>
        <v/>
      </c>
      <c r="CF78" s="148" t="str">
        <f>IF(Tbl.Kosten[[#This Row],[WPnr.]]=CF$7,Tbl.Kosten[[#This Row],[Totaal kosten]],"")</f>
        <v/>
      </c>
      <c r="CG78" s="148" t="str">
        <f>IF(Tbl.Kosten[[#This Row],[WPnr.]]=CG$7,Tbl.Kosten[[#This Row],[Totaal kosten]],"")</f>
        <v/>
      </c>
      <c r="CH78" s="148" t="str">
        <f>IF(Tbl.Kosten[[#This Row],[WPnr.]]=CH$7,Tbl.Kosten[[#This Row],[Totaal kosten]],"")</f>
        <v/>
      </c>
      <c r="CI78" s="148" t="str">
        <f>IF(Tbl.Kosten[[#This Row],[WPnr.]]=CI$7,Tbl.Kosten[[#This Row],[Totaal kosten]],"")</f>
        <v/>
      </c>
      <c r="CJ78" s="148" t="str">
        <f>IF(Tbl.Kosten[[#This Row],[WPnr.]]=CJ$7,Tbl.Kosten[[#This Row],[Totaal kosten]],"")</f>
        <v/>
      </c>
      <c r="CK78" s="148" t="str">
        <f>IF(Tbl.Kosten[[#This Row],[WPnr.]]=CK$7,Tbl.Kosten[[#This Row],[Totaal kosten]],"")</f>
        <v/>
      </c>
      <c r="CL78" s="148" t="str">
        <f>IF(Tbl.Kosten[[#This Row],[WPnr.]]=CL$7,Tbl.Kosten[[#This Row],[Totaal kosten]],"")</f>
        <v/>
      </c>
      <c r="CM78" s="148" t="str">
        <f>IF(Tbl.Kosten[[#This Row],[WPnr.]]=CM$7,Tbl.Kosten[[#This Row],[Totaal kosten]],"")</f>
        <v/>
      </c>
      <c r="CN78" s="148" t="str">
        <f>IF(Tbl.Kosten[[#This Row],[WPnr.]]=CN$7,Tbl.Kosten[[#This Row],[Totaal kosten]],"")</f>
        <v/>
      </c>
      <c r="CO78" s="148" t="str">
        <f>IF(Tbl.Kosten[[#This Row],[WPnr.]]=CO$7,Tbl.Kosten[[#This Row],[Totaal kosten]],"")</f>
        <v/>
      </c>
      <c r="CP78" s="148" t="str">
        <f>IF(Tbl.Kosten[[#This Row],[WPnr.]]=CP$7,Tbl.Kosten[[#This Row],[Totaal kosten]],"")</f>
        <v/>
      </c>
      <c r="CQ78" s="148" t="str">
        <f>IF(Tbl.Kosten[[#This Row],[WPnr.]]=CQ$7,Tbl.Kosten[[#This Row],[Totaal kosten]],"")</f>
        <v/>
      </c>
      <c r="CR78" s="148" t="str">
        <f>IF(Tbl.Kosten[[#This Row],[WPnr.]]=CR$7,Tbl.Kosten[[#This Row],[Totaal kosten]],"")</f>
        <v/>
      </c>
      <c r="CS78" s="148" t="str">
        <f>IF(Tbl.Kosten[[#This Row],[WPnr.]]=CS$7,Tbl.Kosten[[#This Row],[Totaal kosten]],"")</f>
        <v/>
      </c>
      <c r="CT78" s="148" t="str">
        <f>IF(Tbl.Kosten[[#This Row],[WPnr.]]=CT$7,Tbl.Kosten[[#This Row],[Totaal kosten]],"")</f>
        <v/>
      </c>
      <c r="CU78" s="148" t="str">
        <f>IF(Tbl.Kosten[[#This Row],[WPnr.]]=CU$7,Tbl.Kosten[[#This Row],[Totaal kosten]],"")</f>
        <v/>
      </c>
      <c r="CV78" s="148" t="str">
        <f>IF(Tbl.Kosten[[#This Row],[WPnr.]]=CV$7,Tbl.Kosten[[#This Row],[Totaal kosten]],"")</f>
        <v/>
      </c>
      <c r="CW78" s="148" t="str">
        <f>IF(Tbl.Kosten[[#This Row],[WPnr.]]=CW$7,Tbl.Kosten[[#This Row],[Totaal kosten]],"")</f>
        <v/>
      </c>
      <c r="CX78" s="148" t="str">
        <f>IF(Tbl.Kosten[[#This Row],[WPnr.]]=CX$7,Tbl.Kosten[[#This Row],[Totaal kosten]],"")</f>
        <v/>
      </c>
      <c r="CY78" s="148" t="str">
        <f>IF(Tbl.Kosten[[#This Row],[WPnr.]]=CY$7,Tbl.Kosten[[#This Row],[Totaal kosten]],"")</f>
        <v/>
      </c>
      <c r="CZ78" s="148" t="str">
        <f>IF(Tbl.Kosten[[#This Row],[WPnr.]]=CZ$7,Tbl.Kosten[[#This Row],[Totaal kosten]],"")</f>
        <v/>
      </c>
      <c r="DA78" s="148" t="str">
        <f>IF(Tbl.Kosten[[#This Row],[WPnr.]]=DA$7,Tbl.Kosten[[#This Row],[Totaal kosten]],"")</f>
        <v/>
      </c>
      <c r="DB78" s="148" t="str">
        <f>IF(Tbl.Kosten[[#This Row],[WPnr.]]=DB$7,Tbl.Kosten[[#This Row],[Totaal kosten]],"")</f>
        <v/>
      </c>
      <c r="DC78" s="148" t="str">
        <f>IF(Tbl.Kosten[[#This Row],[WPnr.]]=DC$7,Tbl.Kosten[[#This Row],[Totaal kosten]],"")</f>
        <v/>
      </c>
      <c r="DD78" s="148" t="str">
        <f>IF(Tbl.Kosten[[#This Row],[WPnr.]]=DD$7,Tbl.Kosten[[#This Row],[Totaal kosten]],"")</f>
        <v/>
      </c>
      <c r="DE78" s="148" t="str">
        <f>IF(Tbl.Kosten[[#This Row],[WPnr.]]=DE$7,Tbl.Kosten[[#This Row],[Totaal kosten]],"")</f>
        <v/>
      </c>
      <c r="DF78" s="148" t="str">
        <f>IF(Tbl.Kosten[[#This Row],[WPnr.]]=DF$7,Tbl.Kosten[[#This Row],[Totaal kosten]],"")</f>
        <v/>
      </c>
      <c r="DG78" s="148" t="str">
        <f>IF(Tbl.Kosten[[#This Row],[WPnr.]]=DG$7,Tbl.Kosten[[#This Row],[Totaal kosten]],"")</f>
        <v/>
      </c>
      <c r="DH78" s="148" t="str">
        <f>IF(Tbl.Kosten[[#This Row],[WPnr.]]=DH$7,Tbl.Kosten[[#This Row],[Totaal kosten]],"")</f>
        <v/>
      </c>
      <c r="DI78" s="148" t="str">
        <f>IF(Tbl.Kosten[[#This Row],[WPnr.]]=DI$7,Tbl.Kosten[[#This Row],[Totaal kosten]],"")</f>
        <v/>
      </c>
      <c r="DJ78" s="148" t="str">
        <f>IF(Tbl.Kosten[[#This Row],[WPnr.]]=DJ$7,Tbl.Kosten[[#This Row],[Totaal kosten]],"")</f>
        <v/>
      </c>
      <c r="DK78" s="148" t="str">
        <f>IF(Tbl.Kosten[[#This Row],[WPnr.]]=DK$7,Tbl.Kosten[[#This Row],[Totaal kosten]],"")</f>
        <v/>
      </c>
      <c r="DL78" s="148" t="str">
        <f>IF(Tbl.Kosten[[#This Row],[WPnr.]]=DL$7,Tbl.Kosten[[#This Row],[Totaal kosten]],"")</f>
        <v/>
      </c>
      <c r="DM78" s="148" t="str">
        <f>IF(Tbl.Kosten[[#This Row],[WPnr.]]=DM$7,Tbl.Kosten[[#This Row],[Totaal kosten]],"")</f>
        <v/>
      </c>
      <c r="DN78" s="148" t="str">
        <f>IF(Tbl.Kosten[[#This Row],[WPnr.]]=DN$7,Tbl.Kosten[[#This Row],[Totaal kosten]],"")</f>
        <v/>
      </c>
      <c r="DO78" s="148" t="str">
        <f>IF(Tbl.Kosten[[#This Row],[WPnr.]]=DO$7,Tbl.Kosten[[#This Row],[Totaal kosten]],"")</f>
        <v/>
      </c>
      <c r="DP78" s="148" t="str">
        <f>IF(Tbl.Kosten[[#This Row],[WPnr.]]=DP$7,Tbl.Kosten[[#This Row],[Totaal kosten]],"")</f>
        <v/>
      </c>
      <c r="DQ78" s="148" t="str">
        <f>IF(Tbl.Kosten[[#This Row],[WPnr.]]=DQ$7,Tbl.Kosten[[#This Row],[Totaal kosten]],"")</f>
        <v/>
      </c>
      <c r="DR78" s="148" t="str">
        <f>IF(Tbl.Kosten[[#This Row],[WPnr.]]=DR$7,Tbl.Kosten[[#This Row],[Totaal kosten]],"")</f>
        <v/>
      </c>
      <c r="DS78" s="148" t="str">
        <f>IF(Tbl.Kosten[[#This Row],[WPnr.]]=DS$7,Tbl.Kosten[[#This Row],[Totaal kosten]],"")</f>
        <v/>
      </c>
      <c r="DT78" s="148" t="str">
        <f>IF(Tbl.Kosten[[#This Row],[WPnr.]]=DT$7,Tbl.Kosten[[#This Row],[Totaal kosten]],"")</f>
        <v/>
      </c>
      <c r="DU78" s="148" t="str">
        <f>IF(Tbl.Kosten[[#This Row],[WPnr.]]=DU$7,Tbl.Kosten[[#This Row],[Totaal kosten]],"")</f>
        <v/>
      </c>
      <c r="DV78" s="148" t="str">
        <f>IF(Tbl.Kosten[[#This Row],[WPnr.]]=DV$7,Tbl.Kosten[[#This Row],[Totaal kosten]],"")</f>
        <v/>
      </c>
      <c r="DW78" s="150" t="str">
        <f>IFERROR(_xlfn.XLOOKUP(Tbl.Kosten[[#This Row],[Kostensoort]],Tbl.Kostensoorten[Kostensoorten],Tbl.Kostensoorten[KSnr.],"",0,1),"")</f>
        <v/>
      </c>
      <c r="DX78" s="150" t="str">
        <f>IF(Tbl.Kosten[[#This Row],[KSnr.]]=DX$7,Tbl.Kosten[[#This Row],[Totaal kosten]],"")</f>
        <v/>
      </c>
      <c r="DY78" s="150" t="str">
        <f>IF(Tbl.Kosten[[#This Row],[KSnr.]]=DY$7,Tbl.Kosten[[#This Row],[Totaal kosten]],"")</f>
        <v/>
      </c>
      <c r="DZ78" s="150" t="str">
        <f>IF(Tbl.Kosten[[#This Row],[KSnr.]]=DZ$7,Tbl.Kosten[[#This Row],[Totaal kosten]],"")</f>
        <v/>
      </c>
      <c r="EA78" s="150" t="str">
        <f>IF(Tbl.Kosten[[#This Row],[KSnr.]]=EA$7,Tbl.Kosten[[#This Row],[Totaal kosten]],"")</f>
        <v/>
      </c>
      <c r="EB78" s="150" t="str">
        <f>IF(Tbl.Kosten[[#This Row],[KSnr.]]=EB$7,Tbl.Kosten[[#This Row],[Totaal kosten]],"")</f>
        <v/>
      </c>
      <c r="EC78" s="150" t="str">
        <f>IF(Tbl.Kosten[[#This Row],[KSnr.]]=EC$7,Tbl.Kosten[[#This Row],[Totaal kosten]],"")</f>
        <v/>
      </c>
      <c r="ED78" s="150" t="str">
        <f>IF(Tbl.Kosten[[#This Row],[KSnr.]]=ED$7,Tbl.Kosten[[#This Row],[Totaal kosten]],"")</f>
        <v/>
      </c>
      <c r="EE78" s="150" t="str">
        <f>IF(Tbl.Kosten[[#This Row],[KSnr.]]=EE$7,Tbl.Kosten[[#This Row],[Totaal kosten]],"")</f>
        <v/>
      </c>
      <c r="EF78" s="150" t="str">
        <f>IF(Tbl.Kosten[[#This Row],[KSnr.]]=EF$7,Tbl.Kosten[[#This Row],[Totaal kosten]],"")</f>
        <v/>
      </c>
      <c r="EG78" s="150" t="str">
        <f>IF(Tbl.Kosten[[#This Row],[KSnr.]]=EG$7,Tbl.Kosten[[#This Row],[Totaal kosten]],"")</f>
        <v/>
      </c>
      <c r="EH78" s="150" t="str">
        <f>IF(Tbl.Kosten[[#This Row],[KSnr.]]=EH$7,Tbl.Kosten[[#This Row],[Totaal kosten]],"")</f>
        <v/>
      </c>
      <c r="EI78" s="150" t="str">
        <f>IF(Tbl.Kosten[[#This Row],[KSnr.]]=EI$7,Tbl.Kosten[[#This Row],[Totaal kosten]],"")</f>
        <v/>
      </c>
      <c r="EJ78" s="150" t="str">
        <f>IF(Tbl.Kosten[[#This Row],[KSnr.]]=EJ$7,Tbl.Kosten[[#This Row],[Totaal kosten]],"")</f>
        <v/>
      </c>
      <c r="EK78" s="150" t="str">
        <f>IF(Tbl.Kosten[[#This Row],[KSnr.]]=EK$7,Tbl.Kosten[[#This Row],[Totaal kosten]],"")</f>
        <v/>
      </c>
      <c r="EL78" s="150" t="str">
        <f>IF(Tbl.Kosten[[#This Row],[KSnr.]]=EL$7,Tbl.Kosten[[#This Row],[Totaal kosten]],"")</f>
        <v/>
      </c>
      <c r="EM78" s="150" t="str">
        <f>IF(Tbl.Kosten[[#This Row],[KSnr.]]=EM$7,Tbl.Kosten[[#This Row],[Totaal kosten]],"")</f>
        <v/>
      </c>
      <c r="EN78" s="150" t="str">
        <f>IF(Tbl.Kosten[[#This Row],[KSnr.]]=EN$7,Tbl.Kosten[[#This Row],[Totaal kosten]],"")</f>
        <v/>
      </c>
      <c r="EO78" s="150" t="str">
        <f>IF(Tbl.Kosten[[#This Row],[KSnr.]]=EO$7,Tbl.Kosten[[#This Row],[Totaal kosten]],"")</f>
        <v/>
      </c>
      <c r="EP78" s="150" t="str">
        <f>IF(Tbl.Kosten[[#This Row],[KSnr.]]=EP$7,Tbl.Kosten[[#This Row],[Totaal kosten]],"")</f>
        <v/>
      </c>
      <c r="EQ78" s="150" t="str">
        <f>IF(Tbl.Kosten[[#This Row],[KSnr.]]=EQ$7,Tbl.Kosten[[#This Row],[Totaal kosten]],"")</f>
        <v/>
      </c>
      <c r="ER78" s="144" t="str">
        <f>IFERROR(_xlfn.XLOOKUP(Tbl.Kosten[[#This Row],[Subsidieactiviteit]],Tbl.Subsidiehoogte[Subsidieactiviteit],Tbl.Subsidiehoogte[SAnr.],"",0,1),"")</f>
        <v/>
      </c>
      <c r="ES78" s="150" t="str">
        <f>IF(Tbl.Kosten[[#This Row],[Sanr.]]=ES$7,Tbl.Kosten[[#This Row],[Totaal kosten]],"")</f>
        <v/>
      </c>
      <c r="ET78" s="150" t="str">
        <f>IF(Tbl.Kosten[[#This Row],[Sanr.]]=ET$7,Tbl.Kosten[[#This Row],[Totaal kosten]],"")</f>
        <v/>
      </c>
      <c r="EU78" s="150" t="str">
        <f>IF(Tbl.Kosten[[#This Row],[Sanr.]]=EU$7,Tbl.Kosten[[#This Row],[Totaal kosten]],"")</f>
        <v/>
      </c>
      <c r="EV78" s="150" t="str">
        <f>IF(Tbl.Kosten[[#This Row],[Sanr.]]=EV$7,Tbl.Kosten[[#This Row],[Totaal kosten]],"")</f>
        <v/>
      </c>
      <c r="EW78" s="150" t="str">
        <f>IF(Tbl.Kosten[[#This Row],[Sanr.]]=EW$7,Tbl.Kosten[[#This Row],[Totaal kosten]],"")</f>
        <v/>
      </c>
      <c r="EX78" s="150" t="str">
        <f>IF(Tbl.Kosten[[#This Row],[Sanr.]]=EX$7,Tbl.Kosten[[#This Row],[Totaal kosten]],"")</f>
        <v/>
      </c>
      <c r="EY78" s="150" t="str">
        <f>IF(Tbl.Kosten[[#This Row],[Sanr.]]=EY$7,Tbl.Kosten[[#This Row],[Totaal kosten]],"")</f>
        <v/>
      </c>
      <c r="EZ78" s="150" t="str">
        <f>IF(Tbl.Kosten[[#This Row],[Sanr.]]=EZ$7,Tbl.Kosten[[#This Row],[Totaal kosten]],"")</f>
        <v/>
      </c>
      <c r="FA78" s="150" t="str">
        <f>IF(Tbl.Kosten[[#This Row],[Sanr.]]=FA$7,Tbl.Kosten[[#This Row],[Totaal kosten]],"")</f>
        <v/>
      </c>
      <c r="FB78" s="150" t="str">
        <f>IF(Tbl.Kosten[[#This Row],[Sanr.]]=FB$7,Tbl.Kosten[[#This Row],[Totaal kosten]],"")</f>
        <v/>
      </c>
      <c r="FC78" s="150" t="str">
        <f>IF(Tbl.Kosten[[#This Row],[Sanr.]]=FC$7,Tbl.Kosten[[#This Row],[Totaal kosten]],"")</f>
        <v/>
      </c>
      <c r="FD78" s="150" t="str">
        <f>IF(Tbl.Kosten[[#This Row],[Sanr.]]=FD$7,Tbl.Kosten[[#This Row],[Totaal kosten]],"")</f>
        <v/>
      </c>
      <c r="FE78" s="150" t="str">
        <f>IF(Tbl.Kosten[[#This Row],[Sanr.]]=FE$7,Tbl.Kosten[[#This Row],[Totaal kosten]],"")</f>
        <v/>
      </c>
      <c r="FF78" s="150" t="str">
        <f>IF(Tbl.Kosten[[#This Row],[Sanr.]]=FF$7,Tbl.Kosten[[#This Row],[Totaal kosten]],"")</f>
        <v/>
      </c>
      <c r="FG78" s="150" t="str">
        <f>IF(Tbl.Kosten[[#This Row],[Sanr.]]=FG$7,Tbl.Kosten[[#This Row],[Totaal kosten]],"")</f>
        <v/>
      </c>
      <c r="FH78" s="150" t="str">
        <f>IF(Tbl.Kosten[[#This Row],[Sanr.]]=FH$7,Tbl.Kosten[[#This Row],[Totaal kosten]],"")</f>
        <v/>
      </c>
      <c r="FI78" s="150" t="str">
        <f>IF(Tbl.Kosten[[#This Row],[Sanr.]]=FI$7,Tbl.Kosten[[#This Row],[Totaal kosten]],"")</f>
        <v/>
      </c>
      <c r="FJ78" s="150" t="str">
        <f>IF(Tbl.Kosten[[#This Row],[Sanr.]]=FJ$7,Tbl.Kosten[[#This Row],[Totaal kosten]],"")</f>
        <v/>
      </c>
      <c r="FK78" s="150" t="str">
        <f>IF(Tbl.Kosten[[#This Row],[Sanr.]]=FK$7,Tbl.Kosten[[#This Row],[Totaal kosten]],"")</f>
        <v/>
      </c>
      <c r="FL78" s="150" t="str">
        <f>IF(Tbl.Kosten[[#This Row],[Sanr.]]=FL$7,Tbl.Kosten[[#This Row],[Totaal kosten]],"")</f>
        <v/>
      </c>
      <c r="FM78" s="150" t="str">
        <f>IF(Tbl.Kosten[[#This Row],[Sanr.]]=FM$7,Tbl.Kosten[[#This Row],[Totaal kosten]],"")</f>
        <v/>
      </c>
      <c r="FN78" s="150" t="str">
        <f>IF(Tbl.Kosten[[#This Row],[Sanr.]]=FN$7,Tbl.Kosten[[#This Row],[Totaal kosten]],"")</f>
        <v/>
      </c>
      <c r="FO78" s="150" t="str">
        <f>IF(Tbl.Kosten[[#This Row],[Sanr.]]=FO$7,Tbl.Kosten[[#This Row],[Totaal kosten]],"")</f>
        <v/>
      </c>
      <c r="FP78" s="150" t="str">
        <f>IF(Tbl.Kosten[[#This Row],[Sanr.]]=FP$7,Tbl.Kosten[[#This Row],[Totaal kosten]],"")</f>
        <v/>
      </c>
      <c r="FQ78" s="150" t="str">
        <f>IF(Tbl.Kosten[[#This Row],[Sanr.]]=FQ$7,Tbl.Kosten[[#This Row],[Totaal kosten]],"")</f>
        <v/>
      </c>
      <c r="FR78" s="150" t="str">
        <f>IF(Tbl.Kosten[[#This Row],[Sanr.]]=FR$7,Tbl.Kosten[[#This Row],[Totaal kosten]],"")</f>
        <v/>
      </c>
      <c r="FS78" s="150" t="str">
        <f>IF(Tbl.Kosten[[#This Row],[Sanr.]]=FS$7,Tbl.Kosten[[#This Row],[Totaal kosten]],"")</f>
        <v/>
      </c>
      <c r="FT78" s="150" t="str">
        <f>IF(Tbl.Kosten[[#This Row],[Sanr.]]=FT$7,Tbl.Kosten[[#This Row],[Totaal kosten]],"")</f>
        <v/>
      </c>
      <c r="FU78" s="150" t="str">
        <f>IF(Tbl.Kosten[[#This Row],[Sanr.]]=FU$7,Tbl.Kosten[[#This Row],[Totaal kosten]],"")</f>
        <v/>
      </c>
      <c r="FV78" s="150" t="str">
        <f>IF(Tbl.Kosten[[#This Row],[Sanr.]]=FV$7,Tbl.Kosten[[#This Row],[Totaal kosten]],"")</f>
        <v/>
      </c>
      <c r="FW78" s="150" t="str">
        <f>IFERROR(_xlfn.XLOOKUP(Tbl.Kosten[[#This Row],[Activiteitencode]],Tbl.Activiteiten[Activiteitcode],Tbl.Activiteiten[Anr.],"",0,1),"")</f>
        <v/>
      </c>
      <c r="FX78" s="169" t="str">
        <f>_xlfn.CONCAT(Tbl.Kosten[[#This Row],[Pnr.]],Tbl.Kosten[[#This Row],[Sanr.]])</f>
        <v>P1</v>
      </c>
      <c r="FY78" s="150">
        <f>Tbl.Kosten[[#This Row],[Totaal kosten]]-Tbl.Kosten[[#This Row],[Subsidie]]</f>
        <v>0</v>
      </c>
      <c r="FZ78" s="150">
        <f>IF(Tbl.Kosten[[#This Row],[Pnr.]]=FZ$7,Tbl.Kosten[[#This Row],[Te financieren]],"")</f>
        <v>0</v>
      </c>
      <c r="GA78" s="150" t="str">
        <f>IF(Tbl.Kosten[[#This Row],[Pnr.]]=GA$7,Tbl.Kosten[[#This Row],[Te financieren]],"")</f>
        <v/>
      </c>
      <c r="GB78" s="150" t="str">
        <f>IF(Tbl.Kosten[[#This Row],[Pnr.]]=GB$7,Tbl.Kosten[[#This Row],[Te financieren]],"")</f>
        <v/>
      </c>
      <c r="GC78" s="150" t="str">
        <f>IF(Tbl.Kosten[[#This Row],[Pnr.]]=GC$7,Tbl.Kosten[[#This Row],[Te financieren]],"")</f>
        <v/>
      </c>
      <c r="GD78" s="150" t="str">
        <f>IF(Tbl.Kosten[[#This Row],[Pnr.]]=GD$7,Tbl.Kosten[[#This Row],[Te financieren]],"")</f>
        <v/>
      </c>
      <c r="GE78" s="150" t="str">
        <f>IF(Tbl.Kosten[[#This Row],[Pnr.]]=GE$7,Tbl.Kosten[[#This Row],[Te financieren]],"")</f>
        <v/>
      </c>
      <c r="GF78" s="150" t="str">
        <f>IF(Tbl.Kosten[[#This Row],[Pnr.]]=GF$7,Tbl.Kosten[[#This Row],[Te financieren]],"")</f>
        <v/>
      </c>
      <c r="GG78" s="150" t="str">
        <f>IF(Tbl.Kosten[[#This Row],[Pnr.]]=GG$7,Tbl.Kosten[[#This Row],[Te financieren]],"")</f>
        <v/>
      </c>
      <c r="GH78" s="150" t="str">
        <f>IF(Tbl.Kosten[[#This Row],[Pnr.]]=GH$7,Tbl.Kosten[[#This Row],[Te financieren]],"")</f>
        <v/>
      </c>
      <c r="GI78" s="150" t="str">
        <f>IF(Tbl.Kosten[[#This Row],[Pnr.]]=GI$7,Tbl.Kosten[[#This Row],[Te financieren]],"")</f>
        <v/>
      </c>
      <c r="GJ78" s="150" t="str">
        <f>IF(Tbl.Kosten[[#This Row],[Pnr.]]=GJ$7,Tbl.Kosten[[#This Row],[Te financieren]],"")</f>
        <v/>
      </c>
      <c r="GK78" s="150" t="str">
        <f>IF(Tbl.Kosten[[#This Row],[Pnr.]]=GK$7,Tbl.Kosten[[#This Row],[Te financieren]],"")</f>
        <v/>
      </c>
      <c r="GL78" s="150" t="str">
        <f>IF(Tbl.Kosten[[#This Row],[Pnr.]]=GL$7,Tbl.Kosten[[#This Row],[Te financieren]],"")</f>
        <v/>
      </c>
      <c r="GM78" s="150" t="str">
        <f>IF(Tbl.Kosten[[#This Row],[Pnr.]]=GM$7,Tbl.Kosten[[#This Row],[Te financieren]],"")</f>
        <v/>
      </c>
      <c r="GN78" s="150" t="str">
        <f>IF(Tbl.Kosten[[#This Row],[Pnr.]]=GN$7,Tbl.Kosten[[#This Row],[Te financieren]],"")</f>
        <v/>
      </c>
      <c r="GO78" s="150" t="str">
        <f>IF(Tbl.Kosten[[#This Row],[Pnr.]]=GO$7,Tbl.Kosten[[#This Row],[Te financieren]],"")</f>
        <v/>
      </c>
      <c r="GP78" s="150" t="str">
        <f>IF(Tbl.Kosten[[#This Row],[Pnr.]]=GP$7,Tbl.Kosten[[#This Row],[Te financieren]],"")</f>
        <v/>
      </c>
      <c r="GQ78" s="150" t="str">
        <f>IF(Tbl.Kosten[[#This Row],[Pnr.]]=GQ$7,Tbl.Kosten[[#This Row],[Te financieren]],"")</f>
        <v/>
      </c>
      <c r="GR78" s="150" t="str">
        <f>IF(Tbl.Kosten[[#This Row],[Pnr.]]=GR$7,Tbl.Kosten[[#This Row],[Te financieren]],"")</f>
        <v/>
      </c>
      <c r="GS78" s="150" t="str">
        <f>IF(Tbl.Kosten[[#This Row],[Pnr.]]=GS$7,Tbl.Kosten[[#This Row],[Te financieren]],"")</f>
        <v/>
      </c>
      <c r="GT78" s="150" t="str">
        <f>IF(Tbl.Kosten[[#This Row],[Pnr.]]=GT$7,Tbl.Kosten[[#This Row],[Te financieren]],"")</f>
        <v/>
      </c>
      <c r="GU78" s="150" t="str">
        <f>IF(Tbl.Kosten[[#This Row],[Pnr.]]=GU$7,Tbl.Kosten[[#This Row],[Te financieren]],"")</f>
        <v/>
      </c>
      <c r="GV78" s="150" t="str">
        <f>IF(Tbl.Kosten[[#This Row],[Pnr.]]=GV$7,Tbl.Kosten[[#This Row],[Te financieren]],"")</f>
        <v/>
      </c>
      <c r="GW78" s="150" t="str">
        <f>IF(Tbl.Kosten[[#This Row],[Pnr.]]=GW$7,Tbl.Kosten[[#This Row],[Te financieren]],"")</f>
        <v/>
      </c>
      <c r="GX78" s="150" t="str">
        <f>IF(Tbl.Kosten[[#This Row],[Pnr.]]=GX$7,Tbl.Kosten[[#This Row],[Te financieren]],"")</f>
        <v/>
      </c>
      <c r="GY78" s="150" t="str">
        <f>IF(Tbl.Kosten[[#This Row],[Pnr.]]=GY$7,Tbl.Kosten[[#This Row],[Te financieren]],"")</f>
        <v/>
      </c>
      <c r="GZ78" s="150" t="str">
        <f>IF(Tbl.Kosten[[#This Row],[Pnr.]]=GZ$7,Tbl.Kosten[[#This Row],[Te financieren]],"")</f>
        <v/>
      </c>
      <c r="HA78" s="150" t="str">
        <f>IF(Tbl.Kosten[[#This Row],[Pnr.]]=HA$7,Tbl.Kosten[[#This Row],[Te financieren]],"")</f>
        <v/>
      </c>
      <c r="HB78" s="150" t="str">
        <f>IF(Tbl.Kosten[[#This Row],[Pnr.]]=HB$7,Tbl.Kosten[[#This Row],[Te financieren]],"")</f>
        <v/>
      </c>
      <c r="HC78" s="150" t="str">
        <f>IF(Tbl.Kosten[[#This Row],[Pnr.]]=HC$7,Tbl.Kosten[[#This Row],[Te financieren]],"")</f>
        <v/>
      </c>
      <c r="HD78" s="150" t="str">
        <f>IF(Tbl.Kosten[[#This Row],[Pnr.]]=HD$7,Tbl.Kosten[[#This Row],[Te financieren]],"")</f>
        <v/>
      </c>
      <c r="HE78" s="150" t="str">
        <f>IF(Tbl.Kosten[[#This Row],[Pnr.]]=HE$7,Tbl.Kosten[[#This Row],[Te financieren]],"")</f>
        <v/>
      </c>
      <c r="HF78" s="150" t="str">
        <f>IF(Tbl.Kosten[[#This Row],[Pnr.]]=HF$7,Tbl.Kosten[[#This Row],[Te financieren]],"")</f>
        <v/>
      </c>
      <c r="HG78" s="150" t="str">
        <f>IF(Tbl.Kosten[[#This Row],[Pnr.]]=HG$7,Tbl.Kosten[[#This Row],[Te financieren]],"")</f>
        <v/>
      </c>
      <c r="HH78" s="150" t="str">
        <f>IF(Tbl.Kosten[[#This Row],[Pnr.]]=HH$7,Tbl.Kosten[[#This Row],[Te financieren]],"")</f>
        <v/>
      </c>
      <c r="HI78" s="150" t="str">
        <f>IF(Tbl.Kosten[[#This Row],[Pnr.]]=HI$7,Tbl.Kosten[[#This Row],[Te financieren]],"")</f>
        <v/>
      </c>
      <c r="HJ78" s="150" t="str">
        <f>IF(Tbl.Kosten[[#This Row],[Pnr.]]=HJ$7,Tbl.Kosten[[#This Row],[Te financieren]],"")</f>
        <v/>
      </c>
      <c r="HK78" s="150" t="str">
        <f>IF(Tbl.Kosten[[#This Row],[Pnr.]]=HK$7,Tbl.Kosten[[#This Row],[Te financieren]],"")</f>
        <v/>
      </c>
      <c r="HL78" s="150" t="str">
        <f>IF(Tbl.Kosten[[#This Row],[Pnr.]]=HL$7,Tbl.Kosten[[#This Row],[Te financieren]],"")</f>
        <v/>
      </c>
      <c r="HM78" s="150" t="str">
        <f>IF(Tbl.Kosten[[#This Row],[Pnr.]]=HM$7,Tbl.Kosten[[#This Row],[Te financieren]],"")</f>
        <v/>
      </c>
      <c r="HN78" s="150" t="str">
        <f>IF(Tbl.Kosten[[#This Row],[Pnr.]]=HN$7,Tbl.Kosten[[#This Row],[Te financieren]],"")</f>
        <v/>
      </c>
      <c r="HO78" s="150" t="str">
        <f>IF(Tbl.Kosten[[#This Row],[Pnr.]]=HO$7,Tbl.Kosten[[#This Row],[Te financieren]],"")</f>
        <v/>
      </c>
      <c r="HP78" s="150" t="str">
        <f>IF(Tbl.Kosten[[#This Row],[Pnr.]]=HP$7,Tbl.Kosten[[#This Row],[Te financieren]],"")</f>
        <v/>
      </c>
      <c r="HQ78" s="150" t="str">
        <f>IF(Tbl.Kosten[[#This Row],[Pnr.]]=HQ$7,Tbl.Kosten[[#This Row],[Te financieren]],"")</f>
        <v/>
      </c>
      <c r="HR78" s="150" t="str">
        <f>IF(Tbl.Kosten[[#This Row],[Pnr.]]=HR$7,Tbl.Kosten[[#This Row],[Te financieren]],"")</f>
        <v/>
      </c>
      <c r="HS78" s="150" t="str">
        <f>IF(Tbl.Kosten[[#This Row],[Pnr.]]=HS$7,Tbl.Kosten[[#This Row],[Te financieren]],"")</f>
        <v/>
      </c>
      <c r="HT78" s="150" t="str">
        <f>IF(Tbl.Kosten[[#This Row],[Pnr.]]=HT$7,Tbl.Kosten[[#This Row],[Te financieren]],"")</f>
        <v/>
      </c>
      <c r="HU78" s="150" t="str">
        <f>IF(Tbl.Kosten[[#This Row],[Pnr.]]=HU$7,Tbl.Kosten[[#This Row],[Te financieren]],"")</f>
        <v/>
      </c>
      <c r="HV78" s="150" t="str">
        <f>IF(Tbl.Kosten[[#This Row],[Pnr.]]=HV$7,Tbl.Kosten[[#This Row],[Te financieren]],"")</f>
        <v/>
      </c>
      <c r="HW78" s="150" t="str">
        <f>IF(Tbl.Kosten[[#This Row],[Pnr.]]=HW$7,Tbl.Kosten[[#This Row],[Te financieren]],"")</f>
        <v/>
      </c>
    </row>
    <row r="79" spans="2:231" x14ac:dyDescent="0.3">
      <c r="B79" s="134"/>
      <c r="C79" s="137"/>
      <c r="D79" s="136"/>
      <c r="E79" s="261"/>
      <c r="F79" s="135"/>
      <c r="G79" s="11" t="str">
        <f>IF(Tbl.Kosten[[#This Row],[Medewerker e/o 
functie]]&lt;&gt;"",_xlfn.XLOOKUP(Tbl.Kosten[[#This Row],[Medewerker e/o 
functie]],Tbl.Uurtarief[Medewerker en/of functie],Tbl.Uurtarief[Uurtarief],"",0,1),"")</f>
        <v/>
      </c>
      <c r="H79" s="121">
        <f>IFERROR(Tbl.Kosten[[#This Row],[Uren]]*Tbl.Kosten[[#This Row],[Uurtarief]],0)</f>
        <v>0</v>
      </c>
      <c r="I79" s="119" t="str">
        <f>IF(Tbl.Kosten[[#This Row],[Subtotaal uren]]&lt;&gt;0,_xlfn.XLOOKUP(Tbl.Kosten[[#This Row],[Medewerker e/o 
functie]],Tbl.Uurtarief[Medewerker en/of functie],Tbl.Uurtarief[Kostensoort arbeid],"",0,1),"")</f>
        <v/>
      </c>
      <c r="J79" s="137"/>
      <c r="K79" s="135"/>
      <c r="L79" s="139" t="str">
        <f>IF(Tbl.Kosten[[#This Row],[Activum]]&lt;&gt;"",_xlfn.XLOOKUP(Tbl.Kosten[[#This Row],[Activum]],Tbl.Afschrijvingskosten[Activum],Tbl.Afschrijvingskosten[Tarief per afschrijvings-eenheid],"",0,1),"")</f>
        <v/>
      </c>
      <c r="M79" s="122">
        <f>IFERROR(Tbl.Kosten[[#This Row],[Een-
heden]]*Tbl.Kosten[[#This Row],[Afschrijvings-
tarief]],0)</f>
        <v>0</v>
      </c>
      <c r="N79" s="122" t="str">
        <f>IF(Tbl.Kosten[[#This Row],[Subtotaal afschrijving]]&lt;&gt;0,Lijsten!$A$7,"")</f>
        <v/>
      </c>
      <c r="O79" s="140"/>
      <c r="P79" s="135"/>
      <c r="Q79" s="138"/>
      <c r="R79" s="122">
        <f>IFERROR(Tbl.Kosten[[#This Row],[Aantal]]*Tbl.Kosten[[#This Row],[Tarief]],0)</f>
        <v>0</v>
      </c>
      <c r="S79" s="8">
        <f>IFERROR(Tbl.Kosten[[#This Row],[Subtotaal overige kosten]]+Tbl.Kosten[[#This Row],[Subtotaal uren]]+Tbl.Kosten[[#This Row],[Subtotaal afschrijving]],0)</f>
        <v>0</v>
      </c>
      <c r="T79" s="8">
        <f>IFERROR(Tbl.Kosten[[#This Row],[Totaal kosten]]*Tbl.Kosten[[#This Row],[Subsidie%]],0)</f>
        <v>0</v>
      </c>
      <c r="U79" s="4" t="str" cm="1">
        <f t="array" ref="U79">IFERROR(_xlfn.IFS(Tbl.Kosten[[#This Row],[Subtotaal uren]]&lt;&gt;0,Tbl.Kosten[[#This Row],[Kostensoort arbeid]],Tbl.Kosten[[#This Row],[Subtotaal afschrijving]]&lt;&gt;0,Tbl.Kosten[[#This Row],[Kostensoort afschrijving]],Tbl.Kosten[[#This Row],[Subtotaal overige kosten]]&lt;&gt;0,Tbl.Kosten[[#This Row],[Kostensoort overig]]),"")</f>
        <v/>
      </c>
      <c r="V79" s="4" t="str">
        <f>IFERROR(_xlfn.XLOOKUP(Tbl.Kosten[[#This Row],[Activiteitencode]],Tbl.Activiteiten[Activiteitcode],Tbl.Activiteiten[Werkpakketcode],"",0,1),"")</f>
        <v/>
      </c>
      <c r="W79" s="4" t="str">
        <f>IFERROR(_xlfn.XLOOKUP(Tbl.Kosten[[#This Row],[Werkpakketcode]],Tbl.Werkpakketten[Werkpakketcode],Tbl.Werkpakketten[Subsidiabele activiteit],"",0,1),"")</f>
        <v/>
      </c>
      <c r="X79" s="12">
        <f>IFERROR(_xlfn.XLOOKUP(Tbl.Kosten[[#This Row],[Sanr.]],Tbl.Subsidiehoogte[SAnr.],Tbl.Subsidiehoogte[Sub. Percentage],0,0,1),0)</f>
        <v>0</v>
      </c>
      <c r="Y79" s="144" t="str">
        <f>IFERROR(_xlfn.XLOOKUP(Tbl.Kosten[[#This Row],[Partnercode]],Tbl.Projectpartners[Partnercode],Tbl.Projectpartners[PNr.],"",0,1),"")</f>
        <v>P1</v>
      </c>
      <c r="Z79" s="148">
        <f>IF(Tbl.Kosten[[#This Row],[Pnr.]]=Z$7,Tbl.Kosten[[#This Row],[Totaal kosten]],"")</f>
        <v>0</v>
      </c>
      <c r="AA79" s="148" t="str">
        <f>IF(Tbl.Kosten[[#This Row],[Pnr.]]=AA$7,Tbl.Kosten[[#This Row],[Totaal kosten]],"")</f>
        <v/>
      </c>
      <c r="AB79" s="148" t="str">
        <f>IF(Tbl.Kosten[[#This Row],[Pnr.]]=AB$7,Tbl.Kosten[[#This Row],[Totaal kosten]],"")</f>
        <v/>
      </c>
      <c r="AC79" s="148" t="str">
        <f>IF(Tbl.Kosten[[#This Row],[Pnr.]]=AC$7,Tbl.Kosten[[#This Row],[Totaal kosten]],"")</f>
        <v/>
      </c>
      <c r="AD79" s="148" t="str">
        <f>IF(Tbl.Kosten[[#This Row],[Pnr.]]=AD$7,Tbl.Kosten[[#This Row],[Totaal kosten]],"")</f>
        <v/>
      </c>
      <c r="AE79" s="148" t="str">
        <f>IF(Tbl.Kosten[[#This Row],[Pnr.]]=AE$7,Tbl.Kosten[[#This Row],[Totaal kosten]],"")</f>
        <v/>
      </c>
      <c r="AF79" s="148" t="str">
        <f>IF(Tbl.Kosten[[#This Row],[Pnr.]]=AF$7,Tbl.Kosten[[#This Row],[Totaal kosten]],"")</f>
        <v/>
      </c>
      <c r="AG79" s="148" t="str">
        <f>IF(Tbl.Kosten[[#This Row],[Pnr.]]=AG$7,Tbl.Kosten[[#This Row],[Totaal kosten]],"")</f>
        <v/>
      </c>
      <c r="AH79" s="148" t="str">
        <f>IF(Tbl.Kosten[[#This Row],[Pnr.]]=AH$7,Tbl.Kosten[[#This Row],[Totaal kosten]],"")</f>
        <v/>
      </c>
      <c r="AI79" s="148" t="str">
        <f>IF(Tbl.Kosten[[#This Row],[Pnr.]]=AI$7,Tbl.Kosten[[#This Row],[Totaal kosten]],"")</f>
        <v/>
      </c>
      <c r="AJ79" s="148" t="str">
        <f>IF(Tbl.Kosten[[#This Row],[Pnr.]]=AJ$7,Tbl.Kosten[[#This Row],[Totaal kosten]],"")</f>
        <v/>
      </c>
      <c r="AK79" s="148" t="str">
        <f>IF(Tbl.Kosten[[#This Row],[Pnr.]]=AK$7,Tbl.Kosten[[#This Row],[Totaal kosten]],"")</f>
        <v/>
      </c>
      <c r="AL79" s="148" t="str">
        <f>IF(Tbl.Kosten[[#This Row],[Pnr.]]=AL$7,Tbl.Kosten[[#This Row],[Totaal kosten]],"")</f>
        <v/>
      </c>
      <c r="AM79" s="148" t="str">
        <f>IF(Tbl.Kosten[[#This Row],[Pnr.]]=AM$7,Tbl.Kosten[[#This Row],[Totaal kosten]],"")</f>
        <v/>
      </c>
      <c r="AN79" s="148" t="str">
        <f>IF(Tbl.Kosten[[#This Row],[Pnr.]]=AN$7,Tbl.Kosten[[#This Row],[Totaal kosten]],"")</f>
        <v/>
      </c>
      <c r="AO79" s="148" t="str">
        <f>IF(Tbl.Kosten[[#This Row],[Pnr.]]=AO$7,Tbl.Kosten[[#This Row],[Totaal kosten]],"")</f>
        <v/>
      </c>
      <c r="AP79" s="148" t="str">
        <f>IF(Tbl.Kosten[[#This Row],[Pnr.]]=AP$7,Tbl.Kosten[[#This Row],[Totaal kosten]],"")</f>
        <v/>
      </c>
      <c r="AQ79" s="148" t="str">
        <f>IF(Tbl.Kosten[[#This Row],[Pnr.]]=AQ$7,Tbl.Kosten[[#This Row],[Totaal kosten]],"")</f>
        <v/>
      </c>
      <c r="AR79" s="148" t="str">
        <f>IF(Tbl.Kosten[[#This Row],[Pnr.]]=AR$7,Tbl.Kosten[[#This Row],[Totaal kosten]],"")</f>
        <v/>
      </c>
      <c r="AS79" s="148" t="str">
        <f>IF(Tbl.Kosten[[#This Row],[Pnr.]]=AS$7,Tbl.Kosten[[#This Row],[Totaal kosten]],"")</f>
        <v/>
      </c>
      <c r="AT79" s="148" t="str">
        <f>IF(Tbl.Kosten[[#This Row],[Pnr.]]=AT$7,Tbl.Kosten[[#This Row],[Totaal kosten]],"")</f>
        <v/>
      </c>
      <c r="AU79" s="148" t="str">
        <f>IF(Tbl.Kosten[[#This Row],[Pnr.]]=AU$7,Tbl.Kosten[[#This Row],[Totaal kosten]],"")</f>
        <v/>
      </c>
      <c r="AV79" s="148" t="str">
        <f>IF(Tbl.Kosten[[#This Row],[Pnr.]]=AV$7,Tbl.Kosten[[#This Row],[Totaal kosten]],"")</f>
        <v/>
      </c>
      <c r="AW79" s="148" t="str">
        <f>IF(Tbl.Kosten[[#This Row],[Pnr.]]=AW$7,Tbl.Kosten[[#This Row],[Totaal kosten]],"")</f>
        <v/>
      </c>
      <c r="AX79" s="148" t="str">
        <f>IF(Tbl.Kosten[[#This Row],[Pnr.]]=AX$7,Tbl.Kosten[[#This Row],[Totaal kosten]],"")</f>
        <v/>
      </c>
      <c r="AY79" s="148" t="str">
        <f>IF(Tbl.Kosten[[#This Row],[Pnr.]]=AY$7,Tbl.Kosten[[#This Row],[Totaal kosten]],"")</f>
        <v/>
      </c>
      <c r="AZ79" s="148" t="str">
        <f>IF(Tbl.Kosten[[#This Row],[Pnr.]]=AZ$7,Tbl.Kosten[[#This Row],[Totaal kosten]],"")</f>
        <v/>
      </c>
      <c r="BA79" s="148" t="str">
        <f>IF(Tbl.Kosten[[#This Row],[Pnr.]]=BA$7,Tbl.Kosten[[#This Row],[Totaal kosten]],"")</f>
        <v/>
      </c>
      <c r="BB79" s="148" t="str">
        <f>IF(Tbl.Kosten[[#This Row],[Pnr.]]=BB$7,Tbl.Kosten[[#This Row],[Totaal kosten]],"")</f>
        <v/>
      </c>
      <c r="BC79" s="148" t="str">
        <f>IF(Tbl.Kosten[[#This Row],[Pnr.]]=BC$7,Tbl.Kosten[[#This Row],[Totaal kosten]],"")</f>
        <v/>
      </c>
      <c r="BD79" s="148" t="str">
        <f>IF(Tbl.Kosten[[#This Row],[Pnr.]]=BD$7,Tbl.Kosten[[#This Row],[Totaal kosten]],"")</f>
        <v/>
      </c>
      <c r="BE79" s="148" t="str">
        <f>IF(Tbl.Kosten[[#This Row],[Pnr.]]=BE$7,Tbl.Kosten[[#This Row],[Totaal kosten]],"")</f>
        <v/>
      </c>
      <c r="BF79" s="148" t="str">
        <f>IF(Tbl.Kosten[[#This Row],[Pnr.]]=BF$7,Tbl.Kosten[[#This Row],[Totaal kosten]],"")</f>
        <v/>
      </c>
      <c r="BG79" s="148" t="str">
        <f>IF(Tbl.Kosten[[#This Row],[Pnr.]]=BG$7,Tbl.Kosten[[#This Row],[Totaal kosten]],"")</f>
        <v/>
      </c>
      <c r="BH79" s="148" t="str">
        <f>IF(Tbl.Kosten[[#This Row],[Pnr.]]=BH$7,Tbl.Kosten[[#This Row],[Totaal kosten]],"")</f>
        <v/>
      </c>
      <c r="BI79" s="148" t="str">
        <f>IF(Tbl.Kosten[[#This Row],[Pnr.]]=BI$7,Tbl.Kosten[[#This Row],[Totaal kosten]],"")</f>
        <v/>
      </c>
      <c r="BJ79" s="148" t="str">
        <f>IF(Tbl.Kosten[[#This Row],[Pnr.]]=BJ$7,Tbl.Kosten[[#This Row],[Totaal kosten]],"")</f>
        <v/>
      </c>
      <c r="BK79" s="148" t="str">
        <f>IF(Tbl.Kosten[[#This Row],[Pnr.]]=BK$7,Tbl.Kosten[[#This Row],[Totaal kosten]],"")</f>
        <v/>
      </c>
      <c r="BL79" s="148" t="str">
        <f>IF(Tbl.Kosten[[#This Row],[Pnr.]]=BL$7,Tbl.Kosten[[#This Row],[Totaal kosten]],"")</f>
        <v/>
      </c>
      <c r="BM79" s="148" t="str">
        <f>IF(Tbl.Kosten[[#This Row],[Pnr.]]=BM$7,Tbl.Kosten[[#This Row],[Totaal kosten]],"")</f>
        <v/>
      </c>
      <c r="BN79" s="148" t="str">
        <f>IF(Tbl.Kosten[[#This Row],[Pnr.]]=BN$7,Tbl.Kosten[[#This Row],[Totaal kosten]],"")</f>
        <v/>
      </c>
      <c r="BO79" s="148" t="str">
        <f>IF(Tbl.Kosten[[#This Row],[Pnr.]]=BO$7,Tbl.Kosten[[#This Row],[Totaal kosten]],"")</f>
        <v/>
      </c>
      <c r="BP79" s="148" t="str">
        <f>IF(Tbl.Kosten[[#This Row],[Pnr.]]=BP$7,Tbl.Kosten[[#This Row],[Totaal kosten]],"")</f>
        <v/>
      </c>
      <c r="BQ79" s="148" t="str">
        <f>IF(Tbl.Kosten[[#This Row],[Pnr.]]=BQ$7,Tbl.Kosten[[#This Row],[Totaal kosten]],"")</f>
        <v/>
      </c>
      <c r="BR79" s="148" t="str">
        <f>IF(Tbl.Kosten[[#This Row],[Pnr.]]=BR$7,Tbl.Kosten[[#This Row],[Totaal kosten]],"")</f>
        <v/>
      </c>
      <c r="BS79" s="148" t="str">
        <f>IF(Tbl.Kosten[[#This Row],[Pnr.]]=BS$7,Tbl.Kosten[[#This Row],[Totaal kosten]],"")</f>
        <v/>
      </c>
      <c r="BT79" s="148" t="str">
        <f>IF(Tbl.Kosten[[#This Row],[Pnr.]]=BT$7,Tbl.Kosten[[#This Row],[Totaal kosten]],"")</f>
        <v/>
      </c>
      <c r="BU79" s="148" t="str">
        <f>IF(Tbl.Kosten[[#This Row],[Pnr.]]=BU$7,Tbl.Kosten[[#This Row],[Totaal kosten]],"")</f>
        <v/>
      </c>
      <c r="BV79" s="148" t="str">
        <f>IF(Tbl.Kosten[[#This Row],[Pnr.]]=BV$7,Tbl.Kosten[[#This Row],[Totaal kosten]],"")</f>
        <v/>
      </c>
      <c r="BW79" s="148" t="str">
        <f>IF(Tbl.Kosten[[#This Row],[Pnr.]]=BW$7,Tbl.Kosten[[#This Row],[Totaal kosten]],"")</f>
        <v/>
      </c>
      <c r="BX79" s="148" t="str">
        <f>IFERROR(_xlfn.XLOOKUP(Tbl.Kosten[[#This Row],[Werkpakketcode]],Tbl.Werkpakketten[Werkpakketcode],Tbl.Werkpakketten[WPnr.],"",0,1),"")</f>
        <v/>
      </c>
      <c r="BY79" s="148" t="str">
        <f>IF(Tbl.Kosten[[#This Row],[WPnr.]]=BY$7,Tbl.Kosten[[#This Row],[Totaal kosten]],"")</f>
        <v/>
      </c>
      <c r="BZ79" s="148" t="str">
        <f>IF(Tbl.Kosten[[#This Row],[WPnr.]]=BZ$7,Tbl.Kosten[[#This Row],[Totaal kosten]],"")</f>
        <v/>
      </c>
      <c r="CA79" s="148" t="str">
        <f>IF(Tbl.Kosten[[#This Row],[WPnr.]]=CA$7,Tbl.Kosten[[#This Row],[Totaal kosten]],"")</f>
        <v/>
      </c>
      <c r="CB79" s="148" t="str">
        <f>IF(Tbl.Kosten[[#This Row],[WPnr.]]=CB$7,Tbl.Kosten[[#This Row],[Totaal kosten]],"")</f>
        <v/>
      </c>
      <c r="CC79" s="148" t="str">
        <f>IF(Tbl.Kosten[[#This Row],[WPnr.]]=CC$7,Tbl.Kosten[[#This Row],[Totaal kosten]],"")</f>
        <v/>
      </c>
      <c r="CD79" s="148" t="str">
        <f>IF(Tbl.Kosten[[#This Row],[WPnr.]]=CD$7,Tbl.Kosten[[#This Row],[Totaal kosten]],"")</f>
        <v/>
      </c>
      <c r="CE79" s="148" t="str">
        <f>IF(Tbl.Kosten[[#This Row],[WPnr.]]=CE$7,Tbl.Kosten[[#This Row],[Totaal kosten]],"")</f>
        <v/>
      </c>
      <c r="CF79" s="148" t="str">
        <f>IF(Tbl.Kosten[[#This Row],[WPnr.]]=CF$7,Tbl.Kosten[[#This Row],[Totaal kosten]],"")</f>
        <v/>
      </c>
      <c r="CG79" s="148" t="str">
        <f>IF(Tbl.Kosten[[#This Row],[WPnr.]]=CG$7,Tbl.Kosten[[#This Row],[Totaal kosten]],"")</f>
        <v/>
      </c>
      <c r="CH79" s="148" t="str">
        <f>IF(Tbl.Kosten[[#This Row],[WPnr.]]=CH$7,Tbl.Kosten[[#This Row],[Totaal kosten]],"")</f>
        <v/>
      </c>
      <c r="CI79" s="148" t="str">
        <f>IF(Tbl.Kosten[[#This Row],[WPnr.]]=CI$7,Tbl.Kosten[[#This Row],[Totaal kosten]],"")</f>
        <v/>
      </c>
      <c r="CJ79" s="148" t="str">
        <f>IF(Tbl.Kosten[[#This Row],[WPnr.]]=CJ$7,Tbl.Kosten[[#This Row],[Totaal kosten]],"")</f>
        <v/>
      </c>
      <c r="CK79" s="148" t="str">
        <f>IF(Tbl.Kosten[[#This Row],[WPnr.]]=CK$7,Tbl.Kosten[[#This Row],[Totaal kosten]],"")</f>
        <v/>
      </c>
      <c r="CL79" s="148" t="str">
        <f>IF(Tbl.Kosten[[#This Row],[WPnr.]]=CL$7,Tbl.Kosten[[#This Row],[Totaal kosten]],"")</f>
        <v/>
      </c>
      <c r="CM79" s="148" t="str">
        <f>IF(Tbl.Kosten[[#This Row],[WPnr.]]=CM$7,Tbl.Kosten[[#This Row],[Totaal kosten]],"")</f>
        <v/>
      </c>
      <c r="CN79" s="148" t="str">
        <f>IF(Tbl.Kosten[[#This Row],[WPnr.]]=CN$7,Tbl.Kosten[[#This Row],[Totaal kosten]],"")</f>
        <v/>
      </c>
      <c r="CO79" s="148" t="str">
        <f>IF(Tbl.Kosten[[#This Row],[WPnr.]]=CO$7,Tbl.Kosten[[#This Row],[Totaal kosten]],"")</f>
        <v/>
      </c>
      <c r="CP79" s="148" t="str">
        <f>IF(Tbl.Kosten[[#This Row],[WPnr.]]=CP$7,Tbl.Kosten[[#This Row],[Totaal kosten]],"")</f>
        <v/>
      </c>
      <c r="CQ79" s="148" t="str">
        <f>IF(Tbl.Kosten[[#This Row],[WPnr.]]=CQ$7,Tbl.Kosten[[#This Row],[Totaal kosten]],"")</f>
        <v/>
      </c>
      <c r="CR79" s="148" t="str">
        <f>IF(Tbl.Kosten[[#This Row],[WPnr.]]=CR$7,Tbl.Kosten[[#This Row],[Totaal kosten]],"")</f>
        <v/>
      </c>
      <c r="CS79" s="148" t="str">
        <f>IF(Tbl.Kosten[[#This Row],[WPnr.]]=CS$7,Tbl.Kosten[[#This Row],[Totaal kosten]],"")</f>
        <v/>
      </c>
      <c r="CT79" s="148" t="str">
        <f>IF(Tbl.Kosten[[#This Row],[WPnr.]]=CT$7,Tbl.Kosten[[#This Row],[Totaal kosten]],"")</f>
        <v/>
      </c>
      <c r="CU79" s="148" t="str">
        <f>IF(Tbl.Kosten[[#This Row],[WPnr.]]=CU$7,Tbl.Kosten[[#This Row],[Totaal kosten]],"")</f>
        <v/>
      </c>
      <c r="CV79" s="148" t="str">
        <f>IF(Tbl.Kosten[[#This Row],[WPnr.]]=CV$7,Tbl.Kosten[[#This Row],[Totaal kosten]],"")</f>
        <v/>
      </c>
      <c r="CW79" s="148" t="str">
        <f>IF(Tbl.Kosten[[#This Row],[WPnr.]]=CW$7,Tbl.Kosten[[#This Row],[Totaal kosten]],"")</f>
        <v/>
      </c>
      <c r="CX79" s="148" t="str">
        <f>IF(Tbl.Kosten[[#This Row],[WPnr.]]=CX$7,Tbl.Kosten[[#This Row],[Totaal kosten]],"")</f>
        <v/>
      </c>
      <c r="CY79" s="148" t="str">
        <f>IF(Tbl.Kosten[[#This Row],[WPnr.]]=CY$7,Tbl.Kosten[[#This Row],[Totaal kosten]],"")</f>
        <v/>
      </c>
      <c r="CZ79" s="148" t="str">
        <f>IF(Tbl.Kosten[[#This Row],[WPnr.]]=CZ$7,Tbl.Kosten[[#This Row],[Totaal kosten]],"")</f>
        <v/>
      </c>
      <c r="DA79" s="148" t="str">
        <f>IF(Tbl.Kosten[[#This Row],[WPnr.]]=DA$7,Tbl.Kosten[[#This Row],[Totaal kosten]],"")</f>
        <v/>
      </c>
      <c r="DB79" s="148" t="str">
        <f>IF(Tbl.Kosten[[#This Row],[WPnr.]]=DB$7,Tbl.Kosten[[#This Row],[Totaal kosten]],"")</f>
        <v/>
      </c>
      <c r="DC79" s="148" t="str">
        <f>IF(Tbl.Kosten[[#This Row],[WPnr.]]=DC$7,Tbl.Kosten[[#This Row],[Totaal kosten]],"")</f>
        <v/>
      </c>
      <c r="DD79" s="148" t="str">
        <f>IF(Tbl.Kosten[[#This Row],[WPnr.]]=DD$7,Tbl.Kosten[[#This Row],[Totaal kosten]],"")</f>
        <v/>
      </c>
      <c r="DE79" s="148" t="str">
        <f>IF(Tbl.Kosten[[#This Row],[WPnr.]]=DE$7,Tbl.Kosten[[#This Row],[Totaal kosten]],"")</f>
        <v/>
      </c>
      <c r="DF79" s="148" t="str">
        <f>IF(Tbl.Kosten[[#This Row],[WPnr.]]=DF$7,Tbl.Kosten[[#This Row],[Totaal kosten]],"")</f>
        <v/>
      </c>
      <c r="DG79" s="148" t="str">
        <f>IF(Tbl.Kosten[[#This Row],[WPnr.]]=DG$7,Tbl.Kosten[[#This Row],[Totaal kosten]],"")</f>
        <v/>
      </c>
      <c r="DH79" s="148" t="str">
        <f>IF(Tbl.Kosten[[#This Row],[WPnr.]]=DH$7,Tbl.Kosten[[#This Row],[Totaal kosten]],"")</f>
        <v/>
      </c>
      <c r="DI79" s="148" t="str">
        <f>IF(Tbl.Kosten[[#This Row],[WPnr.]]=DI$7,Tbl.Kosten[[#This Row],[Totaal kosten]],"")</f>
        <v/>
      </c>
      <c r="DJ79" s="148" t="str">
        <f>IF(Tbl.Kosten[[#This Row],[WPnr.]]=DJ$7,Tbl.Kosten[[#This Row],[Totaal kosten]],"")</f>
        <v/>
      </c>
      <c r="DK79" s="148" t="str">
        <f>IF(Tbl.Kosten[[#This Row],[WPnr.]]=DK$7,Tbl.Kosten[[#This Row],[Totaal kosten]],"")</f>
        <v/>
      </c>
      <c r="DL79" s="148" t="str">
        <f>IF(Tbl.Kosten[[#This Row],[WPnr.]]=DL$7,Tbl.Kosten[[#This Row],[Totaal kosten]],"")</f>
        <v/>
      </c>
      <c r="DM79" s="148" t="str">
        <f>IF(Tbl.Kosten[[#This Row],[WPnr.]]=DM$7,Tbl.Kosten[[#This Row],[Totaal kosten]],"")</f>
        <v/>
      </c>
      <c r="DN79" s="148" t="str">
        <f>IF(Tbl.Kosten[[#This Row],[WPnr.]]=DN$7,Tbl.Kosten[[#This Row],[Totaal kosten]],"")</f>
        <v/>
      </c>
      <c r="DO79" s="148" t="str">
        <f>IF(Tbl.Kosten[[#This Row],[WPnr.]]=DO$7,Tbl.Kosten[[#This Row],[Totaal kosten]],"")</f>
        <v/>
      </c>
      <c r="DP79" s="148" t="str">
        <f>IF(Tbl.Kosten[[#This Row],[WPnr.]]=DP$7,Tbl.Kosten[[#This Row],[Totaal kosten]],"")</f>
        <v/>
      </c>
      <c r="DQ79" s="148" t="str">
        <f>IF(Tbl.Kosten[[#This Row],[WPnr.]]=DQ$7,Tbl.Kosten[[#This Row],[Totaal kosten]],"")</f>
        <v/>
      </c>
      <c r="DR79" s="148" t="str">
        <f>IF(Tbl.Kosten[[#This Row],[WPnr.]]=DR$7,Tbl.Kosten[[#This Row],[Totaal kosten]],"")</f>
        <v/>
      </c>
      <c r="DS79" s="148" t="str">
        <f>IF(Tbl.Kosten[[#This Row],[WPnr.]]=DS$7,Tbl.Kosten[[#This Row],[Totaal kosten]],"")</f>
        <v/>
      </c>
      <c r="DT79" s="148" t="str">
        <f>IF(Tbl.Kosten[[#This Row],[WPnr.]]=DT$7,Tbl.Kosten[[#This Row],[Totaal kosten]],"")</f>
        <v/>
      </c>
      <c r="DU79" s="148" t="str">
        <f>IF(Tbl.Kosten[[#This Row],[WPnr.]]=DU$7,Tbl.Kosten[[#This Row],[Totaal kosten]],"")</f>
        <v/>
      </c>
      <c r="DV79" s="148" t="str">
        <f>IF(Tbl.Kosten[[#This Row],[WPnr.]]=DV$7,Tbl.Kosten[[#This Row],[Totaal kosten]],"")</f>
        <v/>
      </c>
      <c r="DW79" s="150" t="str">
        <f>IFERROR(_xlfn.XLOOKUP(Tbl.Kosten[[#This Row],[Kostensoort]],Tbl.Kostensoorten[Kostensoorten],Tbl.Kostensoorten[KSnr.],"",0,1),"")</f>
        <v/>
      </c>
      <c r="DX79" s="150" t="str">
        <f>IF(Tbl.Kosten[[#This Row],[KSnr.]]=DX$7,Tbl.Kosten[[#This Row],[Totaal kosten]],"")</f>
        <v/>
      </c>
      <c r="DY79" s="150" t="str">
        <f>IF(Tbl.Kosten[[#This Row],[KSnr.]]=DY$7,Tbl.Kosten[[#This Row],[Totaal kosten]],"")</f>
        <v/>
      </c>
      <c r="DZ79" s="150" t="str">
        <f>IF(Tbl.Kosten[[#This Row],[KSnr.]]=DZ$7,Tbl.Kosten[[#This Row],[Totaal kosten]],"")</f>
        <v/>
      </c>
      <c r="EA79" s="150" t="str">
        <f>IF(Tbl.Kosten[[#This Row],[KSnr.]]=EA$7,Tbl.Kosten[[#This Row],[Totaal kosten]],"")</f>
        <v/>
      </c>
      <c r="EB79" s="150" t="str">
        <f>IF(Tbl.Kosten[[#This Row],[KSnr.]]=EB$7,Tbl.Kosten[[#This Row],[Totaal kosten]],"")</f>
        <v/>
      </c>
      <c r="EC79" s="150" t="str">
        <f>IF(Tbl.Kosten[[#This Row],[KSnr.]]=EC$7,Tbl.Kosten[[#This Row],[Totaal kosten]],"")</f>
        <v/>
      </c>
      <c r="ED79" s="150" t="str">
        <f>IF(Tbl.Kosten[[#This Row],[KSnr.]]=ED$7,Tbl.Kosten[[#This Row],[Totaal kosten]],"")</f>
        <v/>
      </c>
      <c r="EE79" s="150" t="str">
        <f>IF(Tbl.Kosten[[#This Row],[KSnr.]]=EE$7,Tbl.Kosten[[#This Row],[Totaal kosten]],"")</f>
        <v/>
      </c>
      <c r="EF79" s="150" t="str">
        <f>IF(Tbl.Kosten[[#This Row],[KSnr.]]=EF$7,Tbl.Kosten[[#This Row],[Totaal kosten]],"")</f>
        <v/>
      </c>
      <c r="EG79" s="150" t="str">
        <f>IF(Tbl.Kosten[[#This Row],[KSnr.]]=EG$7,Tbl.Kosten[[#This Row],[Totaal kosten]],"")</f>
        <v/>
      </c>
      <c r="EH79" s="150" t="str">
        <f>IF(Tbl.Kosten[[#This Row],[KSnr.]]=EH$7,Tbl.Kosten[[#This Row],[Totaal kosten]],"")</f>
        <v/>
      </c>
      <c r="EI79" s="150" t="str">
        <f>IF(Tbl.Kosten[[#This Row],[KSnr.]]=EI$7,Tbl.Kosten[[#This Row],[Totaal kosten]],"")</f>
        <v/>
      </c>
      <c r="EJ79" s="150" t="str">
        <f>IF(Tbl.Kosten[[#This Row],[KSnr.]]=EJ$7,Tbl.Kosten[[#This Row],[Totaal kosten]],"")</f>
        <v/>
      </c>
      <c r="EK79" s="150" t="str">
        <f>IF(Tbl.Kosten[[#This Row],[KSnr.]]=EK$7,Tbl.Kosten[[#This Row],[Totaal kosten]],"")</f>
        <v/>
      </c>
      <c r="EL79" s="150" t="str">
        <f>IF(Tbl.Kosten[[#This Row],[KSnr.]]=EL$7,Tbl.Kosten[[#This Row],[Totaal kosten]],"")</f>
        <v/>
      </c>
      <c r="EM79" s="150" t="str">
        <f>IF(Tbl.Kosten[[#This Row],[KSnr.]]=EM$7,Tbl.Kosten[[#This Row],[Totaal kosten]],"")</f>
        <v/>
      </c>
      <c r="EN79" s="150" t="str">
        <f>IF(Tbl.Kosten[[#This Row],[KSnr.]]=EN$7,Tbl.Kosten[[#This Row],[Totaal kosten]],"")</f>
        <v/>
      </c>
      <c r="EO79" s="150" t="str">
        <f>IF(Tbl.Kosten[[#This Row],[KSnr.]]=EO$7,Tbl.Kosten[[#This Row],[Totaal kosten]],"")</f>
        <v/>
      </c>
      <c r="EP79" s="150" t="str">
        <f>IF(Tbl.Kosten[[#This Row],[KSnr.]]=EP$7,Tbl.Kosten[[#This Row],[Totaal kosten]],"")</f>
        <v/>
      </c>
      <c r="EQ79" s="150" t="str">
        <f>IF(Tbl.Kosten[[#This Row],[KSnr.]]=EQ$7,Tbl.Kosten[[#This Row],[Totaal kosten]],"")</f>
        <v/>
      </c>
      <c r="ER79" s="144" t="str">
        <f>IFERROR(_xlfn.XLOOKUP(Tbl.Kosten[[#This Row],[Subsidieactiviteit]],Tbl.Subsidiehoogte[Subsidieactiviteit],Tbl.Subsidiehoogte[SAnr.],"",0,1),"")</f>
        <v/>
      </c>
      <c r="ES79" s="150" t="str">
        <f>IF(Tbl.Kosten[[#This Row],[Sanr.]]=ES$7,Tbl.Kosten[[#This Row],[Totaal kosten]],"")</f>
        <v/>
      </c>
      <c r="ET79" s="150" t="str">
        <f>IF(Tbl.Kosten[[#This Row],[Sanr.]]=ET$7,Tbl.Kosten[[#This Row],[Totaal kosten]],"")</f>
        <v/>
      </c>
      <c r="EU79" s="150" t="str">
        <f>IF(Tbl.Kosten[[#This Row],[Sanr.]]=EU$7,Tbl.Kosten[[#This Row],[Totaal kosten]],"")</f>
        <v/>
      </c>
      <c r="EV79" s="150" t="str">
        <f>IF(Tbl.Kosten[[#This Row],[Sanr.]]=EV$7,Tbl.Kosten[[#This Row],[Totaal kosten]],"")</f>
        <v/>
      </c>
      <c r="EW79" s="150" t="str">
        <f>IF(Tbl.Kosten[[#This Row],[Sanr.]]=EW$7,Tbl.Kosten[[#This Row],[Totaal kosten]],"")</f>
        <v/>
      </c>
      <c r="EX79" s="150" t="str">
        <f>IF(Tbl.Kosten[[#This Row],[Sanr.]]=EX$7,Tbl.Kosten[[#This Row],[Totaal kosten]],"")</f>
        <v/>
      </c>
      <c r="EY79" s="150" t="str">
        <f>IF(Tbl.Kosten[[#This Row],[Sanr.]]=EY$7,Tbl.Kosten[[#This Row],[Totaal kosten]],"")</f>
        <v/>
      </c>
      <c r="EZ79" s="150" t="str">
        <f>IF(Tbl.Kosten[[#This Row],[Sanr.]]=EZ$7,Tbl.Kosten[[#This Row],[Totaal kosten]],"")</f>
        <v/>
      </c>
      <c r="FA79" s="150" t="str">
        <f>IF(Tbl.Kosten[[#This Row],[Sanr.]]=FA$7,Tbl.Kosten[[#This Row],[Totaal kosten]],"")</f>
        <v/>
      </c>
      <c r="FB79" s="150" t="str">
        <f>IF(Tbl.Kosten[[#This Row],[Sanr.]]=FB$7,Tbl.Kosten[[#This Row],[Totaal kosten]],"")</f>
        <v/>
      </c>
      <c r="FC79" s="150" t="str">
        <f>IF(Tbl.Kosten[[#This Row],[Sanr.]]=FC$7,Tbl.Kosten[[#This Row],[Totaal kosten]],"")</f>
        <v/>
      </c>
      <c r="FD79" s="150" t="str">
        <f>IF(Tbl.Kosten[[#This Row],[Sanr.]]=FD$7,Tbl.Kosten[[#This Row],[Totaal kosten]],"")</f>
        <v/>
      </c>
      <c r="FE79" s="150" t="str">
        <f>IF(Tbl.Kosten[[#This Row],[Sanr.]]=FE$7,Tbl.Kosten[[#This Row],[Totaal kosten]],"")</f>
        <v/>
      </c>
      <c r="FF79" s="150" t="str">
        <f>IF(Tbl.Kosten[[#This Row],[Sanr.]]=FF$7,Tbl.Kosten[[#This Row],[Totaal kosten]],"")</f>
        <v/>
      </c>
      <c r="FG79" s="150" t="str">
        <f>IF(Tbl.Kosten[[#This Row],[Sanr.]]=FG$7,Tbl.Kosten[[#This Row],[Totaal kosten]],"")</f>
        <v/>
      </c>
      <c r="FH79" s="150" t="str">
        <f>IF(Tbl.Kosten[[#This Row],[Sanr.]]=FH$7,Tbl.Kosten[[#This Row],[Totaal kosten]],"")</f>
        <v/>
      </c>
      <c r="FI79" s="150" t="str">
        <f>IF(Tbl.Kosten[[#This Row],[Sanr.]]=FI$7,Tbl.Kosten[[#This Row],[Totaal kosten]],"")</f>
        <v/>
      </c>
      <c r="FJ79" s="150" t="str">
        <f>IF(Tbl.Kosten[[#This Row],[Sanr.]]=FJ$7,Tbl.Kosten[[#This Row],[Totaal kosten]],"")</f>
        <v/>
      </c>
      <c r="FK79" s="150" t="str">
        <f>IF(Tbl.Kosten[[#This Row],[Sanr.]]=FK$7,Tbl.Kosten[[#This Row],[Totaal kosten]],"")</f>
        <v/>
      </c>
      <c r="FL79" s="150" t="str">
        <f>IF(Tbl.Kosten[[#This Row],[Sanr.]]=FL$7,Tbl.Kosten[[#This Row],[Totaal kosten]],"")</f>
        <v/>
      </c>
      <c r="FM79" s="150" t="str">
        <f>IF(Tbl.Kosten[[#This Row],[Sanr.]]=FM$7,Tbl.Kosten[[#This Row],[Totaal kosten]],"")</f>
        <v/>
      </c>
      <c r="FN79" s="150" t="str">
        <f>IF(Tbl.Kosten[[#This Row],[Sanr.]]=FN$7,Tbl.Kosten[[#This Row],[Totaal kosten]],"")</f>
        <v/>
      </c>
      <c r="FO79" s="150" t="str">
        <f>IF(Tbl.Kosten[[#This Row],[Sanr.]]=FO$7,Tbl.Kosten[[#This Row],[Totaal kosten]],"")</f>
        <v/>
      </c>
      <c r="FP79" s="150" t="str">
        <f>IF(Tbl.Kosten[[#This Row],[Sanr.]]=FP$7,Tbl.Kosten[[#This Row],[Totaal kosten]],"")</f>
        <v/>
      </c>
      <c r="FQ79" s="150" t="str">
        <f>IF(Tbl.Kosten[[#This Row],[Sanr.]]=FQ$7,Tbl.Kosten[[#This Row],[Totaal kosten]],"")</f>
        <v/>
      </c>
      <c r="FR79" s="150" t="str">
        <f>IF(Tbl.Kosten[[#This Row],[Sanr.]]=FR$7,Tbl.Kosten[[#This Row],[Totaal kosten]],"")</f>
        <v/>
      </c>
      <c r="FS79" s="150" t="str">
        <f>IF(Tbl.Kosten[[#This Row],[Sanr.]]=FS$7,Tbl.Kosten[[#This Row],[Totaal kosten]],"")</f>
        <v/>
      </c>
      <c r="FT79" s="150" t="str">
        <f>IF(Tbl.Kosten[[#This Row],[Sanr.]]=FT$7,Tbl.Kosten[[#This Row],[Totaal kosten]],"")</f>
        <v/>
      </c>
      <c r="FU79" s="150" t="str">
        <f>IF(Tbl.Kosten[[#This Row],[Sanr.]]=FU$7,Tbl.Kosten[[#This Row],[Totaal kosten]],"")</f>
        <v/>
      </c>
      <c r="FV79" s="150" t="str">
        <f>IF(Tbl.Kosten[[#This Row],[Sanr.]]=FV$7,Tbl.Kosten[[#This Row],[Totaal kosten]],"")</f>
        <v/>
      </c>
      <c r="FW79" s="150" t="str">
        <f>IFERROR(_xlfn.XLOOKUP(Tbl.Kosten[[#This Row],[Activiteitencode]],Tbl.Activiteiten[Activiteitcode],Tbl.Activiteiten[Anr.],"",0,1),"")</f>
        <v/>
      </c>
      <c r="FX79" s="169" t="str">
        <f>_xlfn.CONCAT(Tbl.Kosten[[#This Row],[Pnr.]],Tbl.Kosten[[#This Row],[Sanr.]])</f>
        <v>P1</v>
      </c>
      <c r="FY79" s="150">
        <f>Tbl.Kosten[[#This Row],[Totaal kosten]]-Tbl.Kosten[[#This Row],[Subsidie]]</f>
        <v>0</v>
      </c>
      <c r="FZ79" s="150">
        <f>IF(Tbl.Kosten[[#This Row],[Pnr.]]=FZ$7,Tbl.Kosten[[#This Row],[Te financieren]],"")</f>
        <v>0</v>
      </c>
      <c r="GA79" s="150" t="str">
        <f>IF(Tbl.Kosten[[#This Row],[Pnr.]]=GA$7,Tbl.Kosten[[#This Row],[Te financieren]],"")</f>
        <v/>
      </c>
      <c r="GB79" s="150" t="str">
        <f>IF(Tbl.Kosten[[#This Row],[Pnr.]]=GB$7,Tbl.Kosten[[#This Row],[Te financieren]],"")</f>
        <v/>
      </c>
      <c r="GC79" s="150" t="str">
        <f>IF(Tbl.Kosten[[#This Row],[Pnr.]]=GC$7,Tbl.Kosten[[#This Row],[Te financieren]],"")</f>
        <v/>
      </c>
      <c r="GD79" s="150" t="str">
        <f>IF(Tbl.Kosten[[#This Row],[Pnr.]]=GD$7,Tbl.Kosten[[#This Row],[Te financieren]],"")</f>
        <v/>
      </c>
      <c r="GE79" s="150" t="str">
        <f>IF(Tbl.Kosten[[#This Row],[Pnr.]]=GE$7,Tbl.Kosten[[#This Row],[Te financieren]],"")</f>
        <v/>
      </c>
      <c r="GF79" s="150" t="str">
        <f>IF(Tbl.Kosten[[#This Row],[Pnr.]]=GF$7,Tbl.Kosten[[#This Row],[Te financieren]],"")</f>
        <v/>
      </c>
      <c r="GG79" s="150" t="str">
        <f>IF(Tbl.Kosten[[#This Row],[Pnr.]]=GG$7,Tbl.Kosten[[#This Row],[Te financieren]],"")</f>
        <v/>
      </c>
      <c r="GH79" s="150" t="str">
        <f>IF(Tbl.Kosten[[#This Row],[Pnr.]]=GH$7,Tbl.Kosten[[#This Row],[Te financieren]],"")</f>
        <v/>
      </c>
      <c r="GI79" s="150" t="str">
        <f>IF(Tbl.Kosten[[#This Row],[Pnr.]]=GI$7,Tbl.Kosten[[#This Row],[Te financieren]],"")</f>
        <v/>
      </c>
      <c r="GJ79" s="150" t="str">
        <f>IF(Tbl.Kosten[[#This Row],[Pnr.]]=GJ$7,Tbl.Kosten[[#This Row],[Te financieren]],"")</f>
        <v/>
      </c>
      <c r="GK79" s="150" t="str">
        <f>IF(Tbl.Kosten[[#This Row],[Pnr.]]=GK$7,Tbl.Kosten[[#This Row],[Te financieren]],"")</f>
        <v/>
      </c>
      <c r="GL79" s="150" t="str">
        <f>IF(Tbl.Kosten[[#This Row],[Pnr.]]=GL$7,Tbl.Kosten[[#This Row],[Te financieren]],"")</f>
        <v/>
      </c>
      <c r="GM79" s="150" t="str">
        <f>IF(Tbl.Kosten[[#This Row],[Pnr.]]=GM$7,Tbl.Kosten[[#This Row],[Te financieren]],"")</f>
        <v/>
      </c>
      <c r="GN79" s="150" t="str">
        <f>IF(Tbl.Kosten[[#This Row],[Pnr.]]=GN$7,Tbl.Kosten[[#This Row],[Te financieren]],"")</f>
        <v/>
      </c>
      <c r="GO79" s="150" t="str">
        <f>IF(Tbl.Kosten[[#This Row],[Pnr.]]=GO$7,Tbl.Kosten[[#This Row],[Te financieren]],"")</f>
        <v/>
      </c>
      <c r="GP79" s="150" t="str">
        <f>IF(Tbl.Kosten[[#This Row],[Pnr.]]=GP$7,Tbl.Kosten[[#This Row],[Te financieren]],"")</f>
        <v/>
      </c>
      <c r="GQ79" s="150" t="str">
        <f>IF(Tbl.Kosten[[#This Row],[Pnr.]]=GQ$7,Tbl.Kosten[[#This Row],[Te financieren]],"")</f>
        <v/>
      </c>
      <c r="GR79" s="150" t="str">
        <f>IF(Tbl.Kosten[[#This Row],[Pnr.]]=GR$7,Tbl.Kosten[[#This Row],[Te financieren]],"")</f>
        <v/>
      </c>
      <c r="GS79" s="150" t="str">
        <f>IF(Tbl.Kosten[[#This Row],[Pnr.]]=GS$7,Tbl.Kosten[[#This Row],[Te financieren]],"")</f>
        <v/>
      </c>
      <c r="GT79" s="150" t="str">
        <f>IF(Tbl.Kosten[[#This Row],[Pnr.]]=GT$7,Tbl.Kosten[[#This Row],[Te financieren]],"")</f>
        <v/>
      </c>
      <c r="GU79" s="150" t="str">
        <f>IF(Tbl.Kosten[[#This Row],[Pnr.]]=GU$7,Tbl.Kosten[[#This Row],[Te financieren]],"")</f>
        <v/>
      </c>
      <c r="GV79" s="150" t="str">
        <f>IF(Tbl.Kosten[[#This Row],[Pnr.]]=GV$7,Tbl.Kosten[[#This Row],[Te financieren]],"")</f>
        <v/>
      </c>
      <c r="GW79" s="150" t="str">
        <f>IF(Tbl.Kosten[[#This Row],[Pnr.]]=GW$7,Tbl.Kosten[[#This Row],[Te financieren]],"")</f>
        <v/>
      </c>
      <c r="GX79" s="150" t="str">
        <f>IF(Tbl.Kosten[[#This Row],[Pnr.]]=GX$7,Tbl.Kosten[[#This Row],[Te financieren]],"")</f>
        <v/>
      </c>
      <c r="GY79" s="150" t="str">
        <f>IF(Tbl.Kosten[[#This Row],[Pnr.]]=GY$7,Tbl.Kosten[[#This Row],[Te financieren]],"")</f>
        <v/>
      </c>
      <c r="GZ79" s="150" t="str">
        <f>IF(Tbl.Kosten[[#This Row],[Pnr.]]=GZ$7,Tbl.Kosten[[#This Row],[Te financieren]],"")</f>
        <v/>
      </c>
      <c r="HA79" s="150" t="str">
        <f>IF(Tbl.Kosten[[#This Row],[Pnr.]]=HA$7,Tbl.Kosten[[#This Row],[Te financieren]],"")</f>
        <v/>
      </c>
      <c r="HB79" s="150" t="str">
        <f>IF(Tbl.Kosten[[#This Row],[Pnr.]]=HB$7,Tbl.Kosten[[#This Row],[Te financieren]],"")</f>
        <v/>
      </c>
      <c r="HC79" s="150" t="str">
        <f>IF(Tbl.Kosten[[#This Row],[Pnr.]]=HC$7,Tbl.Kosten[[#This Row],[Te financieren]],"")</f>
        <v/>
      </c>
      <c r="HD79" s="150" t="str">
        <f>IF(Tbl.Kosten[[#This Row],[Pnr.]]=HD$7,Tbl.Kosten[[#This Row],[Te financieren]],"")</f>
        <v/>
      </c>
      <c r="HE79" s="150" t="str">
        <f>IF(Tbl.Kosten[[#This Row],[Pnr.]]=HE$7,Tbl.Kosten[[#This Row],[Te financieren]],"")</f>
        <v/>
      </c>
      <c r="HF79" s="150" t="str">
        <f>IF(Tbl.Kosten[[#This Row],[Pnr.]]=HF$7,Tbl.Kosten[[#This Row],[Te financieren]],"")</f>
        <v/>
      </c>
      <c r="HG79" s="150" t="str">
        <f>IF(Tbl.Kosten[[#This Row],[Pnr.]]=HG$7,Tbl.Kosten[[#This Row],[Te financieren]],"")</f>
        <v/>
      </c>
      <c r="HH79" s="150" t="str">
        <f>IF(Tbl.Kosten[[#This Row],[Pnr.]]=HH$7,Tbl.Kosten[[#This Row],[Te financieren]],"")</f>
        <v/>
      </c>
      <c r="HI79" s="150" t="str">
        <f>IF(Tbl.Kosten[[#This Row],[Pnr.]]=HI$7,Tbl.Kosten[[#This Row],[Te financieren]],"")</f>
        <v/>
      </c>
      <c r="HJ79" s="150" t="str">
        <f>IF(Tbl.Kosten[[#This Row],[Pnr.]]=HJ$7,Tbl.Kosten[[#This Row],[Te financieren]],"")</f>
        <v/>
      </c>
      <c r="HK79" s="150" t="str">
        <f>IF(Tbl.Kosten[[#This Row],[Pnr.]]=HK$7,Tbl.Kosten[[#This Row],[Te financieren]],"")</f>
        <v/>
      </c>
      <c r="HL79" s="150" t="str">
        <f>IF(Tbl.Kosten[[#This Row],[Pnr.]]=HL$7,Tbl.Kosten[[#This Row],[Te financieren]],"")</f>
        <v/>
      </c>
      <c r="HM79" s="150" t="str">
        <f>IF(Tbl.Kosten[[#This Row],[Pnr.]]=HM$7,Tbl.Kosten[[#This Row],[Te financieren]],"")</f>
        <v/>
      </c>
      <c r="HN79" s="150" t="str">
        <f>IF(Tbl.Kosten[[#This Row],[Pnr.]]=HN$7,Tbl.Kosten[[#This Row],[Te financieren]],"")</f>
        <v/>
      </c>
      <c r="HO79" s="150" t="str">
        <f>IF(Tbl.Kosten[[#This Row],[Pnr.]]=HO$7,Tbl.Kosten[[#This Row],[Te financieren]],"")</f>
        <v/>
      </c>
      <c r="HP79" s="150" t="str">
        <f>IF(Tbl.Kosten[[#This Row],[Pnr.]]=HP$7,Tbl.Kosten[[#This Row],[Te financieren]],"")</f>
        <v/>
      </c>
      <c r="HQ79" s="150" t="str">
        <f>IF(Tbl.Kosten[[#This Row],[Pnr.]]=HQ$7,Tbl.Kosten[[#This Row],[Te financieren]],"")</f>
        <v/>
      </c>
      <c r="HR79" s="150" t="str">
        <f>IF(Tbl.Kosten[[#This Row],[Pnr.]]=HR$7,Tbl.Kosten[[#This Row],[Te financieren]],"")</f>
        <v/>
      </c>
      <c r="HS79" s="150" t="str">
        <f>IF(Tbl.Kosten[[#This Row],[Pnr.]]=HS$7,Tbl.Kosten[[#This Row],[Te financieren]],"")</f>
        <v/>
      </c>
      <c r="HT79" s="150" t="str">
        <f>IF(Tbl.Kosten[[#This Row],[Pnr.]]=HT$7,Tbl.Kosten[[#This Row],[Te financieren]],"")</f>
        <v/>
      </c>
      <c r="HU79" s="150" t="str">
        <f>IF(Tbl.Kosten[[#This Row],[Pnr.]]=HU$7,Tbl.Kosten[[#This Row],[Te financieren]],"")</f>
        <v/>
      </c>
      <c r="HV79" s="150" t="str">
        <f>IF(Tbl.Kosten[[#This Row],[Pnr.]]=HV$7,Tbl.Kosten[[#This Row],[Te financieren]],"")</f>
        <v/>
      </c>
      <c r="HW79" s="150" t="str">
        <f>IF(Tbl.Kosten[[#This Row],[Pnr.]]=HW$7,Tbl.Kosten[[#This Row],[Te financieren]],"")</f>
        <v/>
      </c>
    </row>
    <row r="80" spans="2:231" x14ac:dyDescent="0.3">
      <c r="B80" s="134"/>
      <c r="C80" s="137"/>
      <c r="D80" s="136"/>
      <c r="E80" s="261"/>
      <c r="F80" s="135"/>
      <c r="G80" s="11" t="str">
        <f>IF(Tbl.Kosten[[#This Row],[Medewerker e/o 
functie]]&lt;&gt;"",_xlfn.XLOOKUP(Tbl.Kosten[[#This Row],[Medewerker e/o 
functie]],Tbl.Uurtarief[Medewerker en/of functie],Tbl.Uurtarief[Uurtarief],"",0,1),"")</f>
        <v/>
      </c>
      <c r="H80" s="121">
        <f>IFERROR(Tbl.Kosten[[#This Row],[Uren]]*Tbl.Kosten[[#This Row],[Uurtarief]],0)</f>
        <v>0</v>
      </c>
      <c r="I80" s="119" t="str">
        <f>IF(Tbl.Kosten[[#This Row],[Subtotaal uren]]&lt;&gt;0,_xlfn.XLOOKUP(Tbl.Kosten[[#This Row],[Medewerker e/o 
functie]],Tbl.Uurtarief[Medewerker en/of functie],Tbl.Uurtarief[Kostensoort arbeid],"",0,1),"")</f>
        <v/>
      </c>
      <c r="J80" s="137"/>
      <c r="K80" s="135"/>
      <c r="L80" s="139" t="str">
        <f>IF(Tbl.Kosten[[#This Row],[Activum]]&lt;&gt;"",_xlfn.XLOOKUP(Tbl.Kosten[[#This Row],[Activum]],Tbl.Afschrijvingskosten[Activum],Tbl.Afschrijvingskosten[Tarief per afschrijvings-eenheid],"",0,1),"")</f>
        <v/>
      </c>
      <c r="M80" s="122">
        <f>IFERROR(Tbl.Kosten[[#This Row],[Een-
heden]]*Tbl.Kosten[[#This Row],[Afschrijvings-
tarief]],0)</f>
        <v>0</v>
      </c>
      <c r="N80" s="122" t="str">
        <f>IF(Tbl.Kosten[[#This Row],[Subtotaal afschrijving]]&lt;&gt;0,Lijsten!$A$7,"")</f>
        <v/>
      </c>
      <c r="O80" s="140"/>
      <c r="P80" s="135"/>
      <c r="Q80" s="138"/>
      <c r="R80" s="122">
        <f>IFERROR(Tbl.Kosten[[#This Row],[Aantal]]*Tbl.Kosten[[#This Row],[Tarief]],0)</f>
        <v>0</v>
      </c>
      <c r="S80" s="8">
        <f>IFERROR(Tbl.Kosten[[#This Row],[Subtotaal overige kosten]]+Tbl.Kosten[[#This Row],[Subtotaal uren]]+Tbl.Kosten[[#This Row],[Subtotaal afschrijving]],0)</f>
        <v>0</v>
      </c>
      <c r="T80" s="8">
        <f>IFERROR(Tbl.Kosten[[#This Row],[Totaal kosten]]*Tbl.Kosten[[#This Row],[Subsidie%]],0)</f>
        <v>0</v>
      </c>
      <c r="U80" s="4" t="str" cm="1">
        <f t="array" ref="U80">IFERROR(_xlfn.IFS(Tbl.Kosten[[#This Row],[Subtotaal uren]]&lt;&gt;0,Tbl.Kosten[[#This Row],[Kostensoort arbeid]],Tbl.Kosten[[#This Row],[Subtotaal afschrijving]]&lt;&gt;0,Tbl.Kosten[[#This Row],[Kostensoort afschrijving]],Tbl.Kosten[[#This Row],[Subtotaal overige kosten]]&lt;&gt;0,Tbl.Kosten[[#This Row],[Kostensoort overig]]),"")</f>
        <v/>
      </c>
      <c r="V80" s="4" t="str">
        <f>IFERROR(_xlfn.XLOOKUP(Tbl.Kosten[[#This Row],[Activiteitencode]],Tbl.Activiteiten[Activiteitcode],Tbl.Activiteiten[Werkpakketcode],"",0,1),"")</f>
        <v/>
      </c>
      <c r="W80" s="4" t="str">
        <f>IFERROR(_xlfn.XLOOKUP(Tbl.Kosten[[#This Row],[Werkpakketcode]],Tbl.Werkpakketten[Werkpakketcode],Tbl.Werkpakketten[Subsidiabele activiteit],"",0,1),"")</f>
        <v/>
      </c>
      <c r="X80" s="12">
        <f>IFERROR(_xlfn.XLOOKUP(Tbl.Kosten[[#This Row],[Sanr.]],Tbl.Subsidiehoogte[SAnr.],Tbl.Subsidiehoogte[Sub. Percentage],0,0,1),0)</f>
        <v>0</v>
      </c>
      <c r="Y80" s="144" t="str">
        <f>IFERROR(_xlfn.XLOOKUP(Tbl.Kosten[[#This Row],[Partnercode]],Tbl.Projectpartners[Partnercode],Tbl.Projectpartners[PNr.],"",0,1),"")</f>
        <v>P1</v>
      </c>
      <c r="Z80" s="148">
        <f>IF(Tbl.Kosten[[#This Row],[Pnr.]]=Z$7,Tbl.Kosten[[#This Row],[Totaal kosten]],"")</f>
        <v>0</v>
      </c>
      <c r="AA80" s="148" t="str">
        <f>IF(Tbl.Kosten[[#This Row],[Pnr.]]=AA$7,Tbl.Kosten[[#This Row],[Totaal kosten]],"")</f>
        <v/>
      </c>
      <c r="AB80" s="148" t="str">
        <f>IF(Tbl.Kosten[[#This Row],[Pnr.]]=AB$7,Tbl.Kosten[[#This Row],[Totaal kosten]],"")</f>
        <v/>
      </c>
      <c r="AC80" s="148" t="str">
        <f>IF(Tbl.Kosten[[#This Row],[Pnr.]]=AC$7,Tbl.Kosten[[#This Row],[Totaal kosten]],"")</f>
        <v/>
      </c>
      <c r="AD80" s="148" t="str">
        <f>IF(Tbl.Kosten[[#This Row],[Pnr.]]=AD$7,Tbl.Kosten[[#This Row],[Totaal kosten]],"")</f>
        <v/>
      </c>
      <c r="AE80" s="148" t="str">
        <f>IF(Tbl.Kosten[[#This Row],[Pnr.]]=AE$7,Tbl.Kosten[[#This Row],[Totaal kosten]],"")</f>
        <v/>
      </c>
      <c r="AF80" s="148" t="str">
        <f>IF(Tbl.Kosten[[#This Row],[Pnr.]]=AF$7,Tbl.Kosten[[#This Row],[Totaal kosten]],"")</f>
        <v/>
      </c>
      <c r="AG80" s="148" t="str">
        <f>IF(Tbl.Kosten[[#This Row],[Pnr.]]=AG$7,Tbl.Kosten[[#This Row],[Totaal kosten]],"")</f>
        <v/>
      </c>
      <c r="AH80" s="148" t="str">
        <f>IF(Tbl.Kosten[[#This Row],[Pnr.]]=AH$7,Tbl.Kosten[[#This Row],[Totaal kosten]],"")</f>
        <v/>
      </c>
      <c r="AI80" s="148" t="str">
        <f>IF(Tbl.Kosten[[#This Row],[Pnr.]]=AI$7,Tbl.Kosten[[#This Row],[Totaal kosten]],"")</f>
        <v/>
      </c>
      <c r="AJ80" s="148" t="str">
        <f>IF(Tbl.Kosten[[#This Row],[Pnr.]]=AJ$7,Tbl.Kosten[[#This Row],[Totaal kosten]],"")</f>
        <v/>
      </c>
      <c r="AK80" s="148" t="str">
        <f>IF(Tbl.Kosten[[#This Row],[Pnr.]]=AK$7,Tbl.Kosten[[#This Row],[Totaal kosten]],"")</f>
        <v/>
      </c>
      <c r="AL80" s="148" t="str">
        <f>IF(Tbl.Kosten[[#This Row],[Pnr.]]=AL$7,Tbl.Kosten[[#This Row],[Totaal kosten]],"")</f>
        <v/>
      </c>
      <c r="AM80" s="148" t="str">
        <f>IF(Tbl.Kosten[[#This Row],[Pnr.]]=AM$7,Tbl.Kosten[[#This Row],[Totaal kosten]],"")</f>
        <v/>
      </c>
      <c r="AN80" s="148" t="str">
        <f>IF(Tbl.Kosten[[#This Row],[Pnr.]]=AN$7,Tbl.Kosten[[#This Row],[Totaal kosten]],"")</f>
        <v/>
      </c>
      <c r="AO80" s="148" t="str">
        <f>IF(Tbl.Kosten[[#This Row],[Pnr.]]=AO$7,Tbl.Kosten[[#This Row],[Totaal kosten]],"")</f>
        <v/>
      </c>
      <c r="AP80" s="148" t="str">
        <f>IF(Tbl.Kosten[[#This Row],[Pnr.]]=AP$7,Tbl.Kosten[[#This Row],[Totaal kosten]],"")</f>
        <v/>
      </c>
      <c r="AQ80" s="148" t="str">
        <f>IF(Tbl.Kosten[[#This Row],[Pnr.]]=AQ$7,Tbl.Kosten[[#This Row],[Totaal kosten]],"")</f>
        <v/>
      </c>
      <c r="AR80" s="148" t="str">
        <f>IF(Tbl.Kosten[[#This Row],[Pnr.]]=AR$7,Tbl.Kosten[[#This Row],[Totaal kosten]],"")</f>
        <v/>
      </c>
      <c r="AS80" s="148" t="str">
        <f>IF(Tbl.Kosten[[#This Row],[Pnr.]]=AS$7,Tbl.Kosten[[#This Row],[Totaal kosten]],"")</f>
        <v/>
      </c>
      <c r="AT80" s="148" t="str">
        <f>IF(Tbl.Kosten[[#This Row],[Pnr.]]=AT$7,Tbl.Kosten[[#This Row],[Totaal kosten]],"")</f>
        <v/>
      </c>
      <c r="AU80" s="148" t="str">
        <f>IF(Tbl.Kosten[[#This Row],[Pnr.]]=AU$7,Tbl.Kosten[[#This Row],[Totaal kosten]],"")</f>
        <v/>
      </c>
      <c r="AV80" s="148" t="str">
        <f>IF(Tbl.Kosten[[#This Row],[Pnr.]]=AV$7,Tbl.Kosten[[#This Row],[Totaal kosten]],"")</f>
        <v/>
      </c>
      <c r="AW80" s="148" t="str">
        <f>IF(Tbl.Kosten[[#This Row],[Pnr.]]=AW$7,Tbl.Kosten[[#This Row],[Totaal kosten]],"")</f>
        <v/>
      </c>
      <c r="AX80" s="148" t="str">
        <f>IF(Tbl.Kosten[[#This Row],[Pnr.]]=AX$7,Tbl.Kosten[[#This Row],[Totaal kosten]],"")</f>
        <v/>
      </c>
      <c r="AY80" s="148" t="str">
        <f>IF(Tbl.Kosten[[#This Row],[Pnr.]]=AY$7,Tbl.Kosten[[#This Row],[Totaal kosten]],"")</f>
        <v/>
      </c>
      <c r="AZ80" s="148" t="str">
        <f>IF(Tbl.Kosten[[#This Row],[Pnr.]]=AZ$7,Tbl.Kosten[[#This Row],[Totaal kosten]],"")</f>
        <v/>
      </c>
      <c r="BA80" s="148" t="str">
        <f>IF(Tbl.Kosten[[#This Row],[Pnr.]]=BA$7,Tbl.Kosten[[#This Row],[Totaal kosten]],"")</f>
        <v/>
      </c>
      <c r="BB80" s="148" t="str">
        <f>IF(Tbl.Kosten[[#This Row],[Pnr.]]=BB$7,Tbl.Kosten[[#This Row],[Totaal kosten]],"")</f>
        <v/>
      </c>
      <c r="BC80" s="148" t="str">
        <f>IF(Tbl.Kosten[[#This Row],[Pnr.]]=BC$7,Tbl.Kosten[[#This Row],[Totaal kosten]],"")</f>
        <v/>
      </c>
      <c r="BD80" s="148" t="str">
        <f>IF(Tbl.Kosten[[#This Row],[Pnr.]]=BD$7,Tbl.Kosten[[#This Row],[Totaal kosten]],"")</f>
        <v/>
      </c>
      <c r="BE80" s="148" t="str">
        <f>IF(Tbl.Kosten[[#This Row],[Pnr.]]=BE$7,Tbl.Kosten[[#This Row],[Totaal kosten]],"")</f>
        <v/>
      </c>
      <c r="BF80" s="148" t="str">
        <f>IF(Tbl.Kosten[[#This Row],[Pnr.]]=BF$7,Tbl.Kosten[[#This Row],[Totaal kosten]],"")</f>
        <v/>
      </c>
      <c r="BG80" s="148" t="str">
        <f>IF(Tbl.Kosten[[#This Row],[Pnr.]]=BG$7,Tbl.Kosten[[#This Row],[Totaal kosten]],"")</f>
        <v/>
      </c>
      <c r="BH80" s="148" t="str">
        <f>IF(Tbl.Kosten[[#This Row],[Pnr.]]=BH$7,Tbl.Kosten[[#This Row],[Totaal kosten]],"")</f>
        <v/>
      </c>
      <c r="BI80" s="148" t="str">
        <f>IF(Tbl.Kosten[[#This Row],[Pnr.]]=BI$7,Tbl.Kosten[[#This Row],[Totaal kosten]],"")</f>
        <v/>
      </c>
      <c r="BJ80" s="148" t="str">
        <f>IF(Tbl.Kosten[[#This Row],[Pnr.]]=BJ$7,Tbl.Kosten[[#This Row],[Totaal kosten]],"")</f>
        <v/>
      </c>
      <c r="BK80" s="148" t="str">
        <f>IF(Tbl.Kosten[[#This Row],[Pnr.]]=BK$7,Tbl.Kosten[[#This Row],[Totaal kosten]],"")</f>
        <v/>
      </c>
      <c r="BL80" s="148" t="str">
        <f>IF(Tbl.Kosten[[#This Row],[Pnr.]]=BL$7,Tbl.Kosten[[#This Row],[Totaal kosten]],"")</f>
        <v/>
      </c>
      <c r="BM80" s="148" t="str">
        <f>IF(Tbl.Kosten[[#This Row],[Pnr.]]=BM$7,Tbl.Kosten[[#This Row],[Totaal kosten]],"")</f>
        <v/>
      </c>
      <c r="BN80" s="148" t="str">
        <f>IF(Tbl.Kosten[[#This Row],[Pnr.]]=BN$7,Tbl.Kosten[[#This Row],[Totaal kosten]],"")</f>
        <v/>
      </c>
      <c r="BO80" s="148" t="str">
        <f>IF(Tbl.Kosten[[#This Row],[Pnr.]]=BO$7,Tbl.Kosten[[#This Row],[Totaal kosten]],"")</f>
        <v/>
      </c>
      <c r="BP80" s="148" t="str">
        <f>IF(Tbl.Kosten[[#This Row],[Pnr.]]=BP$7,Tbl.Kosten[[#This Row],[Totaal kosten]],"")</f>
        <v/>
      </c>
      <c r="BQ80" s="148" t="str">
        <f>IF(Tbl.Kosten[[#This Row],[Pnr.]]=BQ$7,Tbl.Kosten[[#This Row],[Totaal kosten]],"")</f>
        <v/>
      </c>
      <c r="BR80" s="148" t="str">
        <f>IF(Tbl.Kosten[[#This Row],[Pnr.]]=BR$7,Tbl.Kosten[[#This Row],[Totaal kosten]],"")</f>
        <v/>
      </c>
      <c r="BS80" s="148" t="str">
        <f>IF(Tbl.Kosten[[#This Row],[Pnr.]]=BS$7,Tbl.Kosten[[#This Row],[Totaal kosten]],"")</f>
        <v/>
      </c>
      <c r="BT80" s="148" t="str">
        <f>IF(Tbl.Kosten[[#This Row],[Pnr.]]=BT$7,Tbl.Kosten[[#This Row],[Totaal kosten]],"")</f>
        <v/>
      </c>
      <c r="BU80" s="148" t="str">
        <f>IF(Tbl.Kosten[[#This Row],[Pnr.]]=BU$7,Tbl.Kosten[[#This Row],[Totaal kosten]],"")</f>
        <v/>
      </c>
      <c r="BV80" s="148" t="str">
        <f>IF(Tbl.Kosten[[#This Row],[Pnr.]]=BV$7,Tbl.Kosten[[#This Row],[Totaal kosten]],"")</f>
        <v/>
      </c>
      <c r="BW80" s="148" t="str">
        <f>IF(Tbl.Kosten[[#This Row],[Pnr.]]=BW$7,Tbl.Kosten[[#This Row],[Totaal kosten]],"")</f>
        <v/>
      </c>
      <c r="BX80" s="148" t="str">
        <f>IFERROR(_xlfn.XLOOKUP(Tbl.Kosten[[#This Row],[Werkpakketcode]],Tbl.Werkpakketten[Werkpakketcode],Tbl.Werkpakketten[WPnr.],"",0,1),"")</f>
        <v/>
      </c>
      <c r="BY80" s="148" t="str">
        <f>IF(Tbl.Kosten[[#This Row],[WPnr.]]=BY$7,Tbl.Kosten[[#This Row],[Totaal kosten]],"")</f>
        <v/>
      </c>
      <c r="BZ80" s="148" t="str">
        <f>IF(Tbl.Kosten[[#This Row],[WPnr.]]=BZ$7,Tbl.Kosten[[#This Row],[Totaal kosten]],"")</f>
        <v/>
      </c>
      <c r="CA80" s="148" t="str">
        <f>IF(Tbl.Kosten[[#This Row],[WPnr.]]=CA$7,Tbl.Kosten[[#This Row],[Totaal kosten]],"")</f>
        <v/>
      </c>
      <c r="CB80" s="148" t="str">
        <f>IF(Tbl.Kosten[[#This Row],[WPnr.]]=CB$7,Tbl.Kosten[[#This Row],[Totaal kosten]],"")</f>
        <v/>
      </c>
      <c r="CC80" s="148" t="str">
        <f>IF(Tbl.Kosten[[#This Row],[WPnr.]]=CC$7,Tbl.Kosten[[#This Row],[Totaal kosten]],"")</f>
        <v/>
      </c>
      <c r="CD80" s="148" t="str">
        <f>IF(Tbl.Kosten[[#This Row],[WPnr.]]=CD$7,Tbl.Kosten[[#This Row],[Totaal kosten]],"")</f>
        <v/>
      </c>
      <c r="CE80" s="148" t="str">
        <f>IF(Tbl.Kosten[[#This Row],[WPnr.]]=CE$7,Tbl.Kosten[[#This Row],[Totaal kosten]],"")</f>
        <v/>
      </c>
      <c r="CF80" s="148" t="str">
        <f>IF(Tbl.Kosten[[#This Row],[WPnr.]]=CF$7,Tbl.Kosten[[#This Row],[Totaal kosten]],"")</f>
        <v/>
      </c>
      <c r="CG80" s="148" t="str">
        <f>IF(Tbl.Kosten[[#This Row],[WPnr.]]=CG$7,Tbl.Kosten[[#This Row],[Totaal kosten]],"")</f>
        <v/>
      </c>
      <c r="CH80" s="148" t="str">
        <f>IF(Tbl.Kosten[[#This Row],[WPnr.]]=CH$7,Tbl.Kosten[[#This Row],[Totaal kosten]],"")</f>
        <v/>
      </c>
      <c r="CI80" s="148" t="str">
        <f>IF(Tbl.Kosten[[#This Row],[WPnr.]]=CI$7,Tbl.Kosten[[#This Row],[Totaal kosten]],"")</f>
        <v/>
      </c>
      <c r="CJ80" s="148" t="str">
        <f>IF(Tbl.Kosten[[#This Row],[WPnr.]]=CJ$7,Tbl.Kosten[[#This Row],[Totaal kosten]],"")</f>
        <v/>
      </c>
      <c r="CK80" s="148" t="str">
        <f>IF(Tbl.Kosten[[#This Row],[WPnr.]]=CK$7,Tbl.Kosten[[#This Row],[Totaal kosten]],"")</f>
        <v/>
      </c>
      <c r="CL80" s="148" t="str">
        <f>IF(Tbl.Kosten[[#This Row],[WPnr.]]=CL$7,Tbl.Kosten[[#This Row],[Totaal kosten]],"")</f>
        <v/>
      </c>
      <c r="CM80" s="148" t="str">
        <f>IF(Tbl.Kosten[[#This Row],[WPnr.]]=CM$7,Tbl.Kosten[[#This Row],[Totaal kosten]],"")</f>
        <v/>
      </c>
      <c r="CN80" s="148" t="str">
        <f>IF(Tbl.Kosten[[#This Row],[WPnr.]]=CN$7,Tbl.Kosten[[#This Row],[Totaal kosten]],"")</f>
        <v/>
      </c>
      <c r="CO80" s="148" t="str">
        <f>IF(Tbl.Kosten[[#This Row],[WPnr.]]=CO$7,Tbl.Kosten[[#This Row],[Totaal kosten]],"")</f>
        <v/>
      </c>
      <c r="CP80" s="148" t="str">
        <f>IF(Tbl.Kosten[[#This Row],[WPnr.]]=CP$7,Tbl.Kosten[[#This Row],[Totaal kosten]],"")</f>
        <v/>
      </c>
      <c r="CQ80" s="148" t="str">
        <f>IF(Tbl.Kosten[[#This Row],[WPnr.]]=CQ$7,Tbl.Kosten[[#This Row],[Totaal kosten]],"")</f>
        <v/>
      </c>
      <c r="CR80" s="148" t="str">
        <f>IF(Tbl.Kosten[[#This Row],[WPnr.]]=CR$7,Tbl.Kosten[[#This Row],[Totaal kosten]],"")</f>
        <v/>
      </c>
      <c r="CS80" s="148" t="str">
        <f>IF(Tbl.Kosten[[#This Row],[WPnr.]]=CS$7,Tbl.Kosten[[#This Row],[Totaal kosten]],"")</f>
        <v/>
      </c>
      <c r="CT80" s="148" t="str">
        <f>IF(Tbl.Kosten[[#This Row],[WPnr.]]=CT$7,Tbl.Kosten[[#This Row],[Totaal kosten]],"")</f>
        <v/>
      </c>
      <c r="CU80" s="148" t="str">
        <f>IF(Tbl.Kosten[[#This Row],[WPnr.]]=CU$7,Tbl.Kosten[[#This Row],[Totaal kosten]],"")</f>
        <v/>
      </c>
      <c r="CV80" s="148" t="str">
        <f>IF(Tbl.Kosten[[#This Row],[WPnr.]]=CV$7,Tbl.Kosten[[#This Row],[Totaal kosten]],"")</f>
        <v/>
      </c>
      <c r="CW80" s="148" t="str">
        <f>IF(Tbl.Kosten[[#This Row],[WPnr.]]=CW$7,Tbl.Kosten[[#This Row],[Totaal kosten]],"")</f>
        <v/>
      </c>
      <c r="CX80" s="148" t="str">
        <f>IF(Tbl.Kosten[[#This Row],[WPnr.]]=CX$7,Tbl.Kosten[[#This Row],[Totaal kosten]],"")</f>
        <v/>
      </c>
      <c r="CY80" s="148" t="str">
        <f>IF(Tbl.Kosten[[#This Row],[WPnr.]]=CY$7,Tbl.Kosten[[#This Row],[Totaal kosten]],"")</f>
        <v/>
      </c>
      <c r="CZ80" s="148" t="str">
        <f>IF(Tbl.Kosten[[#This Row],[WPnr.]]=CZ$7,Tbl.Kosten[[#This Row],[Totaal kosten]],"")</f>
        <v/>
      </c>
      <c r="DA80" s="148" t="str">
        <f>IF(Tbl.Kosten[[#This Row],[WPnr.]]=DA$7,Tbl.Kosten[[#This Row],[Totaal kosten]],"")</f>
        <v/>
      </c>
      <c r="DB80" s="148" t="str">
        <f>IF(Tbl.Kosten[[#This Row],[WPnr.]]=DB$7,Tbl.Kosten[[#This Row],[Totaal kosten]],"")</f>
        <v/>
      </c>
      <c r="DC80" s="148" t="str">
        <f>IF(Tbl.Kosten[[#This Row],[WPnr.]]=DC$7,Tbl.Kosten[[#This Row],[Totaal kosten]],"")</f>
        <v/>
      </c>
      <c r="DD80" s="148" t="str">
        <f>IF(Tbl.Kosten[[#This Row],[WPnr.]]=DD$7,Tbl.Kosten[[#This Row],[Totaal kosten]],"")</f>
        <v/>
      </c>
      <c r="DE80" s="148" t="str">
        <f>IF(Tbl.Kosten[[#This Row],[WPnr.]]=DE$7,Tbl.Kosten[[#This Row],[Totaal kosten]],"")</f>
        <v/>
      </c>
      <c r="DF80" s="148" t="str">
        <f>IF(Tbl.Kosten[[#This Row],[WPnr.]]=DF$7,Tbl.Kosten[[#This Row],[Totaal kosten]],"")</f>
        <v/>
      </c>
      <c r="DG80" s="148" t="str">
        <f>IF(Tbl.Kosten[[#This Row],[WPnr.]]=DG$7,Tbl.Kosten[[#This Row],[Totaal kosten]],"")</f>
        <v/>
      </c>
      <c r="DH80" s="148" t="str">
        <f>IF(Tbl.Kosten[[#This Row],[WPnr.]]=DH$7,Tbl.Kosten[[#This Row],[Totaal kosten]],"")</f>
        <v/>
      </c>
      <c r="DI80" s="148" t="str">
        <f>IF(Tbl.Kosten[[#This Row],[WPnr.]]=DI$7,Tbl.Kosten[[#This Row],[Totaal kosten]],"")</f>
        <v/>
      </c>
      <c r="DJ80" s="148" t="str">
        <f>IF(Tbl.Kosten[[#This Row],[WPnr.]]=DJ$7,Tbl.Kosten[[#This Row],[Totaal kosten]],"")</f>
        <v/>
      </c>
      <c r="DK80" s="148" t="str">
        <f>IF(Tbl.Kosten[[#This Row],[WPnr.]]=DK$7,Tbl.Kosten[[#This Row],[Totaal kosten]],"")</f>
        <v/>
      </c>
      <c r="DL80" s="148" t="str">
        <f>IF(Tbl.Kosten[[#This Row],[WPnr.]]=DL$7,Tbl.Kosten[[#This Row],[Totaal kosten]],"")</f>
        <v/>
      </c>
      <c r="DM80" s="148" t="str">
        <f>IF(Tbl.Kosten[[#This Row],[WPnr.]]=DM$7,Tbl.Kosten[[#This Row],[Totaal kosten]],"")</f>
        <v/>
      </c>
      <c r="DN80" s="148" t="str">
        <f>IF(Tbl.Kosten[[#This Row],[WPnr.]]=DN$7,Tbl.Kosten[[#This Row],[Totaal kosten]],"")</f>
        <v/>
      </c>
      <c r="DO80" s="148" t="str">
        <f>IF(Tbl.Kosten[[#This Row],[WPnr.]]=DO$7,Tbl.Kosten[[#This Row],[Totaal kosten]],"")</f>
        <v/>
      </c>
      <c r="DP80" s="148" t="str">
        <f>IF(Tbl.Kosten[[#This Row],[WPnr.]]=DP$7,Tbl.Kosten[[#This Row],[Totaal kosten]],"")</f>
        <v/>
      </c>
      <c r="DQ80" s="148" t="str">
        <f>IF(Tbl.Kosten[[#This Row],[WPnr.]]=DQ$7,Tbl.Kosten[[#This Row],[Totaal kosten]],"")</f>
        <v/>
      </c>
      <c r="DR80" s="148" t="str">
        <f>IF(Tbl.Kosten[[#This Row],[WPnr.]]=DR$7,Tbl.Kosten[[#This Row],[Totaal kosten]],"")</f>
        <v/>
      </c>
      <c r="DS80" s="148" t="str">
        <f>IF(Tbl.Kosten[[#This Row],[WPnr.]]=DS$7,Tbl.Kosten[[#This Row],[Totaal kosten]],"")</f>
        <v/>
      </c>
      <c r="DT80" s="148" t="str">
        <f>IF(Tbl.Kosten[[#This Row],[WPnr.]]=DT$7,Tbl.Kosten[[#This Row],[Totaal kosten]],"")</f>
        <v/>
      </c>
      <c r="DU80" s="148" t="str">
        <f>IF(Tbl.Kosten[[#This Row],[WPnr.]]=DU$7,Tbl.Kosten[[#This Row],[Totaal kosten]],"")</f>
        <v/>
      </c>
      <c r="DV80" s="148" t="str">
        <f>IF(Tbl.Kosten[[#This Row],[WPnr.]]=DV$7,Tbl.Kosten[[#This Row],[Totaal kosten]],"")</f>
        <v/>
      </c>
      <c r="DW80" s="150" t="str">
        <f>IFERROR(_xlfn.XLOOKUP(Tbl.Kosten[[#This Row],[Kostensoort]],Tbl.Kostensoorten[Kostensoorten],Tbl.Kostensoorten[KSnr.],"",0,1),"")</f>
        <v/>
      </c>
      <c r="DX80" s="150" t="str">
        <f>IF(Tbl.Kosten[[#This Row],[KSnr.]]=DX$7,Tbl.Kosten[[#This Row],[Totaal kosten]],"")</f>
        <v/>
      </c>
      <c r="DY80" s="150" t="str">
        <f>IF(Tbl.Kosten[[#This Row],[KSnr.]]=DY$7,Tbl.Kosten[[#This Row],[Totaal kosten]],"")</f>
        <v/>
      </c>
      <c r="DZ80" s="150" t="str">
        <f>IF(Tbl.Kosten[[#This Row],[KSnr.]]=DZ$7,Tbl.Kosten[[#This Row],[Totaal kosten]],"")</f>
        <v/>
      </c>
      <c r="EA80" s="150" t="str">
        <f>IF(Tbl.Kosten[[#This Row],[KSnr.]]=EA$7,Tbl.Kosten[[#This Row],[Totaal kosten]],"")</f>
        <v/>
      </c>
      <c r="EB80" s="150" t="str">
        <f>IF(Tbl.Kosten[[#This Row],[KSnr.]]=EB$7,Tbl.Kosten[[#This Row],[Totaal kosten]],"")</f>
        <v/>
      </c>
      <c r="EC80" s="150" t="str">
        <f>IF(Tbl.Kosten[[#This Row],[KSnr.]]=EC$7,Tbl.Kosten[[#This Row],[Totaal kosten]],"")</f>
        <v/>
      </c>
      <c r="ED80" s="150" t="str">
        <f>IF(Tbl.Kosten[[#This Row],[KSnr.]]=ED$7,Tbl.Kosten[[#This Row],[Totaal kosten]],"")</f>
        <v/>
      </c>
      <c r="EE80" s="150" t="str">
        <f>IF(Tbl.Kosten[[#This Row],[KSnr.]]=EE$7,Tbl.Kosten[[#This Row],[Totaal kosten]],"")</f>
        <v/>
      </c>
      <c r="EF80" s="150" t="str">
        <f>IF(Tbl.Kosten[[#This Row],[KSnr.]]=EF$7,Tbl.Kosten[[#This Row],[Totaal kosten]],"")</f>
        <v/>
      </c>
      <c r="EG80" s="150" t="str">
        <f>IF(Tbl.Kosten[[#This Row],[KSnr.]]=EG$7,Tbl.Kosten[[#This Row],[Totaal kosten]],"")</f>
        <v/>
      </c>
      <c r="EH80" s="150" t="str">
        <f>IF(Tbl.Kosten[[#This Row],[KSnr.]]=EH$7,Tbl.Kosten[[#This Row],[Totaal kosten]],"")</f>
        <v/>
      </c>
      <c r="EI80" s="150" t="str">
        <f>IF(Tbl.Kosten[[#This Row],[KSnr.]]=EI$7,Tbl.Kosten[[#This Row],[Totaal kosten]],"")</f>
        <v/>
      </c>
      <c r="EJ80" s="150" t="str">
        <f>IF(Tbl.Kosten[[#This Row],[KSnr.]]=EJ$7,Tbl.Kosten[[#This Row],[Totaal kosten]],"")</f>
        <v/>
      </c>
      <c r="EK80" s="150" t="str">
        <f>IF(Tbl.Kosten[[#This Row],[KSnr.]]=EK$7,Tbl.Kosten[[#This Row],[Totaal kosten]],"")</f>
        <v/>
      </c>
      <c r="EL80" s="150" t="str">
        <f>IF(Tbl.Kosten[[#This Row],[KSnr.]]=EL$7,Tbl.Kosten[[#This Row],[Totaal kosten]],"")</f>
        <v/>
      </c>
      <c r="EM80" s="150" t="str">
        <f>IF(Tbl.Kosten[[#This Row],[KSnr.]]=EM$7,Tbl.Kosten[[#This Row],[Totaal kosten]],"")</f>
        <v/>
      </c>
      <c r="EN80" s="150" t="str">
        <f>IF(Tbl.Kosten[[#This Row],[KSnr.]]=EN$7,Tbl.Kosten[[#This Row],[Totaal kosten]],"")</f>
        <v/>
      </c>
      <c r="EO80" s="150" t="str">
        <f>IF(Tbl.Kosten[[#This Row],[KSnr.]]=EO$7,Tbl.Kosten[[#This Row],[Totaal kosten]],"")</f>
        <v/>
      </c>
      <c r="EP80" s="150" t="str">
        <f>IF(Tbl.Kosten[[#This Row],[KSnr.]]=EP$7,Tbl.Kosten[[#This Row],[Totaal kosten]],"")</f>
        <v/>
      </c>
      <c r="EQ80" s="150" t="str">
        <f>IF(Tbl.Kosten[[#This Row],[KSnr.]]=EQ$7,Tbl.Kosten[[#This Row],[Totaal kosten]],"")</f>
        <v/>
      </c>
      <c r="ER80" s="144" t="str">
        <f>IFERROR(_xlfn.XLOOKUP(Tbl.Kosten[[#This Row],[Subsidieactiviteit]],Tbl.Subsidiehoogte[Subsidieactiviteit],Tbl.Subsidiehoogte[SAnr.],"",0,1),"")</f>
        <v/>
      </c>
      <c r="ES80" s="150" t="str">
        <f>IF(Tbl.Kosten[[#This Row],[Sanr.]]=ES$7,Tbl.Kosten[[#This Row],[Totaal kosten]],"")</f>
        <v/>
      </c>
      <c r="ET80" s="150" t="str">
        <f>IF(Tbl.Kosten[[#This Row],[Sanr.]]=ET$7,Tbl.Kosten[[#This Row],[Totaal kosten]],"")</f>
        <v/>
      </c>
      <c r="EU80" s="150" t="str">
        <f>IF(Tbl.Kosten[[#This Row],[Sanr.]]=EU$7,Tbl.Kosten[[#This Row],[Totaal kosten]],"")</f>
        <v/>
      </c>
      <c r="EV80" s="150" t="str">
        <f>IF(Tbl.Kosten[[#This Row],[Sanr.]]=EV$7,Tbl.Kosten[[#This Row],[Totaal kosten]],"")</f>
        <v/>
      </c>
      <c r="EW80" s="150" t="str">
        <f>IF(Tbl.Kosten[[#This Row],[Sanr.]]=EW$7,Tbl.Kosten[[#This Row],[Totaal kosten]],"")</f>
        <v/>
      </c>
      <c r="EX80" s="150" t="str">
        <f>IF(Tbl.Kosten[[#This Row],[Sanr.]]=EX$7,Tbl.Kosten[[#This Row],[Totaal kosten]],"")</f>
        <v/>
      </c>
      <c r="EY80" s="150" t="str">
        <f>IF(Tbl.Kosten[[#This Row],[Sanr.]]=EY$7,Tbl.Kosten[[#This Row],[Totaal kosten]],"")</f>
        <v/>
      </c>
      <c r="EZ80" s="150" t="str">
        <f>IF(Tbl.Kosten[[#This Row],[Sanr.]]=EZ$7,Tbl.Kosten[[#This Row],[Totaal kosten]],"")</f>
        <v/>
      </c>
      <c r="FA80" s="150" t="str">
        <f>IF(Tbl.Kosten[[#This Row],[Sanr.]]=FA$7,Tbl.Kosten[[#This Row],[Totaal kosten]],"")</f>
        <v/>
      </c>
      <c r="FB80" s="150" t="str">
        <f>IF(Tbl.Kosten[[#This Row],[Sanr.]]=FB$7,Tbl.Kosten[[#This Row],[Totaal kosten]],"")</f>
        <v/>
      </c>
      <c r="FC80" s="150" t="str">
        <f>IF(Tbl.Kosten[[#This Row],[Sanr.]]=FC$7,Tbl.Kosten[[#This Row],[Totaal kosten]],"")</f>
        <v/>
      </c>
      <c r="FD80" s="150" t="str">
        <f>IF(Tbl.Kosten[[#This Row],[Sanr.]]=FD$7,Tbl.Kosten[[#This Row],[Totaal kosten]],"")</f>
        <v/>
      </c>
      <c r="FE80" s="150" t="str">
        <f>IF(Tbl.Kosten[[#This Row],[Sanr.]]=FE$7,Tbl.Kosten[[#This Row],[Totaal kosten]],"")</f>
        <v/>
      </c>
      <c r="FF80" s="150" t="str">
        <f>IF(Tbl.Kosten[[#This Row],[Sanr.]]=FF$7,Tbl.Kosten[[#This Row],[Totaal kosten]],"")</f>
        <v/>
      </c>
      <c r="FG80" s="150" t="str">
        <f>IF(Tbl.Kosten[[#This Row],[Sanr.]]=FG$7,Tbl.Kosten[[#This Row],[Totaal kosten]],"")</f>
        <v/>
      </c>
      <c r="FH80" s="150" t="str">
        <f>IF(Tbl.Kosten[[#This Row],[Sanr.]]=FH$7,Tbl.Kosten[[#This Row],[Totaal kosten]],"")</f>
        <v/>
      </c>
      <c r="FI80" s="150" t="str">
        <f>IF(Tbl.Kosten[[#This Row],[Sanr.]]=FI$7,Tbl.Kosten[[#This Row],[Totaal kosten]],"")</f>
        <v/>
      </c>
      <c r="FJ80" s="150" t="str">
        <f>IF(Tbl.Kosten[[#This Row],[Sanr.]]=FJ$7,Tbl.Kosten[[#This Row],[Totaal kosten]],"")</f>
        <v/>
      </c>
      <c r="FK80" s="150" t="str">
        <f>IF(Tbl.Kosten[[#This Row],[Sanr.]]=FK$7,Tbl.Kosten[[#This Row],[Totaal kosten]],"")</f>
        <v/>
      </c>
      <c r="FL80" s="150" t="str">
        <f>IF(Tbl.Kosten[[#This Row],[Sanr.]]=FL$7,Tbl.Kosten[[#This Row],[Totaal kosten]],"")</f>
        <v/>
      </c>
      <c r="FM80" s="150" t="str">
        <f>IF(Tbl.Kosten[[#This Row],[Sanr.]]=FM$7,Tbl.Kosten[[#This Row],[Totaal kosten]],"")</f>
        <v/>
      </c>
      <c r="FN80" s="150" t="str">
        <f>IF(Tbl.Kosten[[#This Row],[Sanr.]]=FN$7,Tbl.Kosten[[#This Row],[Totaal kosten]],"")</f>
        <v/>
      </c>
      <c r="FO80" s="150" t="str">
        <f>IF(Tbl.Kosten[[#This Row],[Sanr.]]=FO$7,Tbl.Kosten[[#This Row],[Totaal kosten]],"")</f>
        <v/>
      </c>
      <c r="FP80" s="150" t="str">
        <f>IF(Tbl.Kosten[[#This Row],[Sanr.]]=FP$7,Tbl.Kosten[[#This Row],[Totaal kosten]],"")</f>
        <v/>
      </c>
      <c r="FQ80" s="150" t="str">
        <f>IF(Tbl.Kosten[[#This Row],[Sanr.]]=FQ$7,Tbl.Kosten[[#This Row],[Totaal kosten]],"")</f>
        <v/>
      </c>
      <c r="FR80" s="150" t="str">
        <f>IF(Tbl.Kosten[[#This Row],[Sanr.]]=FR$7,Tbl.Kosten[[#This Row],[Totaal kosten]],"")</f>
        <v/>
      </c>
      <c r="FS80" s="150" t="str">
        <f>IF(Tbl.Kosten[[#This Row],[Sanr.]]=FS$7,Tbl.Kosten[[#This Row],[Totaal kosten]],"")</f>
        <v/>
      </c>
      <c r="FT80" s="150" t="str">
        <f>IF(Tbl.Kosten[[#This Row],[Sanr.]]=FT$7,Tbl.Kosten[[#This Row],[Totaal kosten]],"")</f>
        <v/>
      </c>
      <c r="FU80" s="150" t="str">
        <f>IF(Tbl.Kosten[[#This Row],[Sanr.]]=FU$7,Tbl.Kosten[[#This Row],[Totaal kosten]],"")</f>
        <v/>
      </c>
      <c r="FV80" s="150" t="str">
        <f>IF(Tbl.Kosten[[#This Row],[Sanr.]]=FV$7,Tbl.Kosten[[#This Row],[Totaal kosten]],"")</f>
        <v/>
      </c>
      <c r="FW80" s="150" t="str">
        <f>IFERROR(_xlfn.XLOOKUP(Tbl.Kosten[[#This Row],[Activiteitencode]],Tbl.Activiteiten[Activiteitcode],Tbl.Activiteiten[Anr.],"",0,1),"")</f>
        <v/>
      </c>
      <c r="FX80" s="169" t="str">
        <f>_xlfn.CONCAT(Tbl.Kosten[[#This Row],[Pnr.]],Tbl.Kosten[[#This Row],[Sanr.]])</f>
        <v>P1</v>
      </c>
      <c r="FY80" s="150">
        <f>Tbl.Kosten[[#This Row],[Totaal kosten]]-Tbl.Kosten[[#This Row],[Subsidie]]</f>
        <v>0</v>
      </c>
      <c r="FZ80" s="150">
        <f>IF(Tbl.Kosten[[#This Row],[Pnr.]]=FZ$7,Tbl.Kosten[[#This Row],[Te financieren]],"")</f>
        <v>0</v>
      </c>
      <c r="GA80" s="150" t="str">
        <f>IF(Tbl.Kosten[[#This Row],[Pnr.]]=GA$7,Tbl.Kosten[[#This Row],[Te financieren]],"")</f>
        <v/>
      </c>
      <c r="GB80" s="150" t="str">
        <f>IF(Tbl.Kosten[[#This Row],[Pnr.]]=GB$7,Tbl.Kosten[[#This Row],[Te financieren]],"")</f>
        <v/>
      </c>
      <c r="GC80" s="150" t="str">
        <f>IF(Tbl.Kosten[[#This Row],[Pnr.]]=GC$7,Tbl.Kosten[[#This Row],[Te financieren]],"")</f>
        <v/>
      </c>
      <c r="GD80" s="150" t="str">
        <f>IF(Tbl.Kosten[[#This Row],[Pnr.]]=GD$7,Tbl.Kosten[[#This Row],[Te financieren]],"")</f>
        <v/>
      </c>
      <c r="GE80" s="150" t="str">
        <f>IF(Tbl.Kosten[[#This Row],[Pnr.]]=GE$7,Tbl.Kosten[[#This Row],[Te financieren]],"")</f>
        <v/>
      </c>
      <c r="GF80" s="150" t="str">
        <f>IF(Tbl.Kosten[[#This Row],[Pnr.]]=GF$7,Tbl.Kosten[[#This Row],[Te financieren]],"")</f>
        <v/>
      </c>
      <c r="GG80" s="150" t="str">
        <f>IF(Tbl.Kosten[[#This Row],[Pnr.]]=GG$7,Tbl.Kosten[[#This Row],[Te financieren]],"")</f>
        <v/>
      </c>
      <c r="GH80" s="150" t="str">
        <f>IF(Tbl.Kosten[[#This Row],[Pnr.]]=GH$7,Tbl.Kosten[[#This Row],[Te financieren]],"")</f>
        <v/>
      </c>
      <c r="GI80" s="150" t="str">
        <f>IF(Tbl.Kosten[[#This Row],[Pnr.]]=GI$7,Tbl.Kosten[[#This Row],[Te financieren]],"")</f>
        <v/>
      </c>
      <c r="GJ80" s="150" t="str">
        <f>IF(Tbl.Kosten[[#This Row],[Pnr.]]=GJ$7,Tbl.Kosten[[#This Row],[Te financieren]],"")</f>
        <v/>
      </c>
      <c r="GK80" s="150" t="str">
        <f>IF(Tbl.Kosten[[#This Row],[Pnr.]]=GK$7,Tbl.Kosten[[#This Row],[Te financieren]],"")</f>
        <v/>
      </c>
      <c r="GL80" s="150" t="str">
        <f>IF(Tbl.Kosten[[#This Row],[Pnr.]]=GL$7,Tbl.Kosten[[#This Row],[Te financieren]],"")</f>
        <v/>
      </c>
      <c r="GM80" s="150" t="str">
        <f>IF(Tbl.Kosten[[#This Row],[Pnr.]]=GM$7,Tbl.Kosten[[#This Row],[Te financieren]],"")</f>
        <v/>
      </c>
      <c r="GN80" s="150" t="str">
        <f>IF(Tbl.Kosten[[#This Row],[Pnr.]]=GN$7,Tbl.Kosten[[#This Row],[Te financieren]],"")</f>
        <v/>
      </c>
      <c r="GO80" s="150" t="str">
        <f>IF(Tbl.Kosten[[#This Row],[Pnr.]]=GO$7,Tbl.Kosten[[#This Row],[Te financieren]],"")</f>
        <v/>
      </c>
      <c r="GP80" s="150" t="str">
        <f>IF(Tbl.Kosten[[#This Row],[Pnr.]]=GP$7,Tbl.Kosten[[#This Row],[Te financieren]],"")</f>
        <v/>
      </c>
      <c r="GQ80" s="150" t="str">
        <f>IF(Tbl.Kosten[[#This Row],[Pnr.]]=GQ$7,Tbl.Kosten[[#This Row],[Te financieren]],"")</f>
        <v/>
      </c>
      <c r="GR80" s="150" t="str">
        <f>IF(Tbl.Kosten[[#This Row],[Pnr.]]=GR$7,Tbl.Kosten[[#This Row],[Te financieren]],"")</f>
        <v/>
      </c>
      <c r="GS80" s="150" t="str">
        <f>IF(Tbl.Kosten[[#This Row],[Pnr.]]=GS$7,Tbl.Kosten[[#This Row],[Te financieren]],"")</f>
        <v/>
      </c>
      <c r="GT80" s="150" t="str">
        <f>IF(Tbl.Kosten[[#This Row],[Pnr.]]=GT$7,Tbl.Kosten[[#This Row],[Te financieren]],"")</f>
        <v/>
      </c>
      <c r="GU80" s="150" t="str">
        <f>IF(Tbl.Kosten[[#This Row],[Pnr.]]=GU$7,Tbl.Kosten[[#This Row],[Te financieren]],"")</f>
        <v/>
      </c>
      <c r="GV80" s="150" t="str">
        <f>IF(Tbl.Kosten[[#This Row],[Pnr.]]=GV$7,Tbl.Kosten[[#This Row],[Te financieren]],"")</f>
        <v/>
      </c>
      <c r="GW80" s="150" t="str">
        <f>IF(Tbl.Kosten[[#This Row],[Pnr.]]=GW$7,Tbl.Kosten[[#This Row],[Te financieren]],"")</f>
        <v/>
      </c>
      <c r="GX80" s="150" t="str">
        <f>IF(Tbl.Kosten[[#This Row],[Pnr.]]=GX$7,Tbl.Kosten[[#This Row],[Te financieren]],"")</f>
        <v/>
      </c>
      <c r="GY80" s="150" t="str">
        <f>IF(Tbl.Kosten[[#This Row],[Pnr.]]=GY$7,Tbl.Kosten[[#This Row],[Te financieren]],"")</f>
        <v/>
      </c>
      <c r="GZ80" s="150" t="str">
        <f>IF(Tbl.Kosten[[#This Row],[Pnr.]]=GZ$7,Tbl.Kosten[[#This Row],[Te financieren]],"")</f>
        <v/>
      </c>
      <c r="HA80" s="150" t="str">
        <f>IF(Tbl.Kosten[[#This Row],[Pnr.]]=HA$7,Tbl.Kosten[[#This Row],[Te financieren]],"")</f>
        <v/>
      </c>
      <c r="HB80" s="150" t="str">
        <f>IF(Tbl.Kosten[[#This Row],[Pnr.]]=HB$7,Tbl.Kosten[[#This Row],[Te financieren]],"")</f>
        <v/>
      </c>
      <c r="HC80" s="150" t="str">
        <f>IF(Tbl.Kosten[[#This Row],[Pnr.]]=HC$7,Tbl.Kosten[[#This Row],[Te financieren]],"")</f>
        <v/>
      </c>
      <c r="HD80" s="150" t="str">
        <f>IF(Tbl.Kosten[[#This Row],[Pnr.]]=HD$7,Tbl.Kosten[[#This Row],[Te financieren]],"")</f>
        <v/>
      </c>
      <c r="HE80" s="150" t="str">
        <f>IF(Tbl.Kosten[[#This Row],[Pnr.]]=HE$7,Tbl.Kosten[[#This Row],[Te financieren]],"")</f>
        <v/>
      </c>
      <c r="HF80" s="150" t="str">
        <f>IF(Tbl.Kosten[[#This Row],[Pnr.]]=HF$7,Tbl.Kosten[[#This Row],[Te financieren]],"")</f>
        <v/>
      </c>
      <c r="HG80" s="150" t="str">
        <f>IF(Tbl.Kosten[[#This Row],[Pnr.]]=HG$7,Tbl.Kosten[[#This Row],[Te financieren]],"")</f>
        <v/>
      </c>
      <c r="HH80" s="150" t="str">
        <f>IF(Tbl.Kosten[[#This Row],[Pnr.]]=HH$7,Tbl.Kosten[[#This Row],[Te financieren]],"")</f>
        <v/>
      </c>
      <c r="HI80" s="150" t="str">
        <f>IF(Tbl.Kosten[[#This Row],[Pnr.]]=HI$7,Tbl.Kosten[[#This Row],[Te financieren]],"")</f>
        <v/>
      </c>
      <c r="HJ80" s="150" t="str">
        <f>IF(Tbl.Kosten[[#This Row],[Pnr.]]=HJ$7,Tbl.Kosten[[#This Row],[Te financieren]],"")</f>
        <v/>
      </c>
      <c r="HK80" s="150" t="str">
        <f>IF(Tbl.Kosten[[#This Row],[Pnr.]]=HK$7,Tbl.Kosten[[#This Row],[Te financieren]],"")</f>
        <v/>
      </c>
      <c r="HL80" s="150" t="str">
        <f>IF(Tbl.Kosten[[#This Row],[Pnr.]]=HL$7,Tbl.Kosten[[#This Row],[Te financieren]],"")</f>
        <v/>
      </c>
      <c r="HM80" s="150" t="str">
        <f>IF(Tbl.Kosten[[#This Row],[Pnr.]]=HM$7,Tbl.Kosten[[#This Row],[Te financieren]],"")</f>
        <v/>
      </c>
      <c r="HN80" s="150" t="str">
        <f>IF(Tbl.Kosten[[#This Row],[Pnr.]]=HN$7,Tbl.Kosten[[#This Row],[Te financieren]],"")</f>
        <v/>
      </c>
      <c r="HO80" s="150" t="str">
        <f>IF(Tbl.Kosten[[#This Row],[Pnr.]]=HO$7,Tbl.Kosten[[#This Row],[Te financieren]],"")</f>
        <v/>
      </c>
      <c r="HP80" s="150" t="str">
        <f>IF(Tbl.Kosten[[#This Row],[Pnr.]]=HP$7,Tbl.Kosten[[#This Row],[Te financieren]],"")</f>
        <v/>
      </c>
      <c r="HQ80" s="150" t="str">
        <f>IF(Tbl.Kosten[[#This Row],[Pnr.]]=HQ$7,Tbl.Kosten[[#This Row],[Te financieren]],"")</f>
        <v/>
      </c>
      <c r="HR80" s="150" t="str">
        <f>IF(Tbl.Kosten[[#This Row],[Pnr.]]=HR$7,Tbl.Kosten[[#This Row],[Te financieren]],"")</f>
        <v/>
      </c>
      <c r="HS80" s="150" t="str">
        <f>IF(Tbl.Kosten[[#This Row],[Pnr.]]=HS$7,Tbl.Kosten[[#This Row],[Te financieren]],"")</f>
        <v/>
      </c>
      <c r="HT80" s="150" t="str">
        <f>IF(Tbl.Kosten[[#This Row],[Pnr.]]=HT$7,Tbl.Kosten[[#This Row],[Te financieren]],"")</f>
        <v/>
      </c>
      <c r="HU80" s="150" t="str">
        <f>IF(Tbl.Kosten[[#This Row],[Pnr.]]=HU$7,Tbl.Kosten[[#This Row],[Te financieren]],"")</f>
        <v/>
      </c>
      <c r="HV80" s="150" t="str">
        <f>IF(Tbl.Kosten[[#This Row],[Pnr.]]=HV$7,Tbl.Kosten[[#This Row],[Te financieren]],"")</f>
        <v/>
      </c>
      <c r="HW80" s="150" t="str">
        <f>IF(Tbl.Kosten[[#This Row],[Pnr.]]=HW$7,Tbl.Kosten[[#This Row],[Te financieren]],"")</f>
        <v/>
      </c>
    </row>
    <row r="81" spans="2:231" x14ac:dyDescent="0.3">
      <c r="B81" s="134"/>
      <c r="C81" s="137"/>
      <c r="D81" s="136"/>
      <c r="E81" s="261"/>
      <c r="F81" s="135"/>
      <c r="G81" s="11" t="str">
        <f>IF(Tbl.Kosten[[#This Row],[Medewerker e/o 
functie]]&lt;&gt;"",_xlfn.XLOOKUP(Tbl.Kosten[[#This Row],[Medewerker e/o 
functie]],Tbl.Uurtarief[Medewerker en/of functie],Tbl.Uurtarief[Uurtarief],"",0,1),"")</f>
        <v/>
      </c>
      <c r="H81" s="121">
        <f>IFERROR(Tbl.Kosten[[#This Row],[Uren]]*Tbl.Kosten[[#This Row],[Uurtarief]],0)</f>
        <v>0</v>
      </c>
      <c r="I81" s="119" t="str">
        <f>IF(Tbl.Kosten[[#This Row],[Subtotaal uren]]&lt;&gt;0,_xlfn.XLOOKUP(Tbl.Kosten[[#This Row],[Medewerker e/o 
functie]],Tbl.Uurtarief[Medewerker en/of functie],Tbl.Uurtarief[Kostensoort arbeid],"",0,1),"")</f>
        <v/>
      </c>
      <c r="J81" s="137"/>
      <c r="K81" s="135"/>
      <c r="L81" s="139" t="str">
        <f>IF(Tbl.Kosten[[#This Row],[Activum]]&lt;&gt;"",_xlfn.XLOOKUP(Tbl.Kosten[[#This Row],[Activum]],Tbl.Afschrijvingskosten[Activum],Tbl.Afschrijvingskosten[Tarief per afschrijvings-eenheid],"",0,1),"")</f>
        <v/>
      </c>
      <c r="M81" s="122">
        <f>IFERROR(Tbl.Kosten[[#This Row],[Een-
heden]]*Tbl.Kosten[[#This Row],[Afschrijvings-
tarief]],0)</f>
        <v>0</v>
      </c>
      <c r="N81" s="122" t="str">
        <f>IF(Tbl.Kosten[[#This Row],[Subtotaal afschrijving]]&lt;&gt;0,Lijsten!$A$7,"")</f>
        <v/>
      </c>
      <c r="O81" s="140"/>
      <c r="P81" s="135"/>
      <c r="Q81" s="138"/>
      <c r="R81" s="122">
        <f>IFERROR(Tbl.Kosten[[#This Row],[Aantal]]*Tbl.Kosten[[#This Row],[Tarief]],0)</f>
        <v>0</v>
      </c>
      <c r="S81" s="8">
        <f>IFERROR(Tbl.Kosten[[#This Row],[Subtotaal overige kosten]]+Tbl.Kosten[[#This Row],[Subtotaal uren]]+Tbl.Kosten[[#This Row],[Subtotaal afschrijving]],0)</f>
        <v>0</v>
      </c>
      <c r="T81" s="8">
        <f>IFERROR(Tbl.Kosten[[#This Row],[Totaal kosten]]*Tbl.Kosten[[#This Row],[Subsidie%]],0)</f>
        <v>0</v>
      </c>
      <c r="U81" s="4" t="str" cm="1">
        <f t="array" ref="U81">IFERROR(_xlfn.IFS(Tbl.Kosten[[#This Row],[Subtotaal uren]]&lt;&gt;0,Tbl.Kosten[[#This Row],[Kostensoort arbeid]],Tbl.Kosten[[#This Row],[Subtotaal afschrijving]]&lt;&gt;0,Tbl.Kosten[[#This Row],[Kostensoort afschrijving]],Tbl.Kosten[[#This Row],[Subtotaal overige kosten]]&lt;&gt;0,Tbl.Kosten[[#This Row],[Kostensoort overig]]),"")</f>
        <v/>
      </c>
      <c r="V81" s="4" t="str">
        <f>IFERROR(_xlfn.XLOOKUP(Tbl.Kosten[[#This Row],[Activiteitencode]],Tbl.Activiteiten[Activiteitcode],Tbl.Activiteiten[Werkpakketcode],"",0,1),"")</f>
        <v/>
      </c>
      <c r="W81" s="4" t="str">
        <f>IFERROR(_xlfn.XLOOKUP(Tbl.Kosten[[#This Row],[Werkpakketcode]],Tbl.Werkpakketten[Werkpakketcode],Tbl.Werkpakketten[Subsidiabele activiteit],"",0,1),"")</f>
        <v/>
      </c>
      <c r="X81" s="12">
        <f>IFERROR(_xlfn.XLOOKUP(Tbl.Kosten[[#This Row],[Sanr.]],Tbl.Subsidiehoogte[SAnr.],Tbl.Subsidiehoogte[Sub. Percentage],0,0,1),0)</f>
        <v>0</v>
      </c>
      <c r="Y81" s="144" t="str">
        <f>IFERROR(_xlfn.XLOOKUP(Tbl.Kosten[[#This Row],[Partnercode]],Tbl.Projectpartners[Partnercode],Tbl.Projectpartners[PNr.],"",0,1),"")</f>
        <v>P1</v>
      </c>
      <c r="Z81" s="148">
        <f>IF(Tbl.Kosten[[#This Row],[Pnr.]]=Z$7,Tbl.Kosten[[#This Row],[Totaal kosten]],"")</f>
        <v>0</v>
      </c>
      <c r="AA81" s="148" t="str">
        <f>IF(Tbl.Kosten[[#This Row],[Pnr.]]=AA$7,Tbl.Kosten[[#This Row],[Totaal kosten]],"")</f>
        <v/>
      </c>
      <c r="AB81" s="148" t="str">
        <f>IF(Tbl.Kosten[[#This Row],[Pnr.]]=AB$7,Tbl.Kosten[[#This Row],[Totaal kosten]],"")</f>
        <v/>
      </c>
      <c r="AC81" s="148" t="str">
        <f>IF(Tbl.Kosten[[#This Row],[Pnr.]]=AC$7,Tbl.Kosten[[#This Row],[Totaal kosten]],"")</f>
        <v/>
      </c>
      <c r="AD81" s="148" t="str">
        <f>IF(Tbl.Kosten[[#This Row],[Pnr.]]=AD$7,Tbl.Kosten[[#This Row],[Totaal kosten]],"")</f>
        <v/>
      </c>
      <c r="AE81" s="148" t="str">
        <f>IF(Tbl.Kosten[[#This Row],[Pnr.]]=AE$7,Tbl.Kosten[[#This Row],[Totaal kosten]],"")</f>
        <v/>
      </c>
      <c r="AF81" s="148" t="str">
        <f>IF(Tbl.Kosten[[#This Row],[Pnr.]]=AF$7,Tbl.Kosten[[#This Row],[Totaal kosten]],"")</f>
        <v/>
      </c>
      <c r="AG81" s="148" t="str">
        <f>IF(Tbl.Kosten[[#This Row],[Pnr.]]=AG$7,Tbl.Kosten[[#This Row],[Totaal kosten]],"")</f>
        <v/>
      </c>
      <c r="AH81" s="148" t="str">
        <f>IF(Tbl.Kosten[[#This Row],[Pnr.]]=AH$7,Tbl.Kosten[[#This Row],[Totaal kosten]],"")</f>
        <v/>
      </c>
      <c r="AI81" s="148" t="str">
        <f>IF(Tbl.Kosten[[#This Row],[Pnr.]]=AI$7,Tbl.Kosten[[#This Row],[Totaal kosten]],"")</f>
        <v/>
      </c>
      <c r="AJ81" s="148" t="str">
        <f>IF(Tbl.Kosten[[#This Row],[Pnr.]]=AJ$7,Tbl.Kosten[[#This Row],[Totaal kosten]],"")</f>
        <v/>
      </c>
      <c r="AK81" s="148" t="str">
        <f>IF(Tbl.Kosten[[#This Row],[Pnr.]]=AK$7,Tbl.Kosten[[#This Row],[Totaal kosten]],"")</f>
        <v/>
      </c>
      <c r="AL81" s="148" t="str">
        <f>IF(Tbl.Kosten[[#This Row],[Pnr.]]=AL$7,Tbl.Kosten[[#This Row],[Totaal kosten]],"")</f>
        <v/>
      </c>
      <c r="AM81" s="148" t="str">
        <f>IF(Tbl.Kosten[[#This Row],[Pnr.]]=AM$7,Tbl.Kosten[[#This Row],[Totaal kosten]],"")</f>
        <v/>
      </c>
      <c r="AN81" s="148" t="str">
        <f>IF(Tbl.Kosten[[#This Row],[Pnr.]]=AN$7,Tbl.Kosten[[#This Row],[Totaal kosten]],"")</f>
        <v/>
      </c>
      <c r="AO81" s="148" t="str">
        <f>IF(Tbl.Kosten[[#This Row],[Pnr.]]=AO$7,Tbl.Kosten[[#This Row],[Totaal kosten]],"")</f>
        <v/>
      </c>
      <c r="AP81" s="148" t="str">
        <f>IF(Tbl.Kosten[[#This Row],[Pnr.]]=AP$7,Tbl.Kosten[[#This Row],[Totaal kosten]],"")</f>
        <v/>
      </c>
      <c r="AQ81" s="148" t="str">
        <f>IF(Tbl.Kosten[[#This Row],[Pnr.]]=AQ$7,Tbl.Kosten[[#This Row],[Totaal kosten]],"")</f>
        <v/>
      </c>
      <c r="AR81" s="148" t="str">
        <f>IF(Tbl.Kosten[[#This Row],[Pnr.]]=AR$7,Tbl.Kosten[[#This Row],[Totaal kosten]],"")</f>
        <v/>
      </c>
      <c r="AS81" s="148" t="str">
        <f>IF(Tbl.Kosten[[#This Row],[Pnr.]]=AS$7,Tbl.Kosten[[#This Row],[Totaal kosten]],"")</f>
        <v/>
      </c>
      <c r="AT81" s="148" t="str">
        <f>IF(Tbl.Kosten[[#This Row],[Pnr.]]=AT$7,Tbl.Kosten[[#This Row],[Totaal kosten]],"")</f>
        <v/>
      </c>
      <c r="AU81" s="148" t="str">
        <f>IF(Tbl.Kosten[[#This Row],[Pnr.]]=AU$7,Tbl.Kosten[[#This Row],[Totaal kosten]],"")</f>
        <v/>
      </c>
      <c r="AV81" s="148" t="str">
        <f>IF(Tbl.Kosten[[#This Row],[Pnr.]]=AV$7,Tbl.Kosten[[#This Row],[Totaal kosten]],"")</f>
        <v/>
      </c>
      <c r="AW81" s="148" t="str">
        <f>IF(Tbl.Kosten[[#This Row],[Pnr.]]=AW$7,Tbl.Kosten[[#This Row],[Totaal kosten]],"")</f>
        <v/>
      </c>
      <c r="AX81" s="148" t="str">
        <f>IF(Tbl.Kosten[[#This Row],[Pnr.]]=AX$7,Tbl.Kosten[[#This Row],[Totaal kosten]],"")</f>
        <v/>
      </c>
      <c r="AY81" s="148" t="str">
        <f>IF(Tbl.Kosten[[#This Row],[Pnr.]]=AY$7,Tbl.Kosten[[#This Row],[Totaal kosten]],"")</f>
        <v/>
      </c>
      <c r="AZ81" s="148" t="str">
        <f>IF(Tbl.Kosten[[#This Row],[Pnr.]]=AZ$7,Tbl.Kosten[[#This Row],[Totaal kosten]],"")</f>
        <v/>
      </c>
      <c r="BA81" s="148" t="str">
        <f>IF(Tbl.Kosten[[#This Row],[Pnr.]]=BA$7,Tbl.Kosten[[#This Row],[Totaal kosten]],"")</f>
        <v/>
      </c>
      <c r="BB81" s="148" t="str">
        <f>IF(Tbl.Kosten[[#This Row],[Pnr.]]=BB$7,Tbl.Kosten[[#This Row],[Totaal kosten]],"")</f>
        <v/>
      </c>
      <c r="BC81" s="148" t="str">
        <f>IF(Tbl.Kosten[[#This Row],[Pnr.]]=BC$7,Tbl.Kosten[[#This Row],[Totaal kosten]],"")</f>
        <v/>
      </c>
      <c r="BD81" s="148" t="str">
        <f>IF(Tbl.Kosten[[#This Row],[Pnr.]]=BD$7,Tbl.Kosten[[#This Row],[Totaal kosten]],"")</f>
        <v/>
      </c>
      <c r="BE81" s="148" t="str">
        <f>IF(Tbl.Kosten[[#This Row],[Pnr.]]=BE$7,Tbl.Kosten[[#This Row],[Totaal kosten]],"")</f>
        <v/>
      </c>
      <c r="BF81" s="148" t="str">
        <f>IF(Tbl.Kosten[[#This Row],[Pnr.]]=BF$7,Tbl.Kosten[[#This Row],[Totaal kosten]],"")</f>
        <v/>
      </c>
      <c r="BG81" s="148" t="str">
        <f>IF(Tbl.Kosten[[#This Row],[Pnr.]]=BG$7,Tbl.Kosten[[#This Row],[Totaal kosten]],"")</f>
        <v/>
      </c>
      <c r="BH81" s="148" t="str">
        <f>IF(Tbl.Kosten[[#This Row],[Pnr.]]=BH$7,Tbl.Kosten[[#This Row],[Totaal kosten]],"")</f>
        <v/>
      </c>
      <c r="BI81" s="148" t="str">
        <f>IF(Tbl.Kosten[[#This Row],[Pnr.]]=BI$7,Tbl.Kosten[[#This Row],[Totaal kosten]],"")</f>
        <v/>
      </c>
      <c r="BJ81" s="148" t="str">
        <f>IF(Tbl.Kosten[[#This Row],[Pnr.]]=BJ$7,Tbl.Kosten[[#This Row],[Totaal kosten]],"")</f>
        <v/>
      </c>
      <c r="BK81" s="148" t="str">
        <f>IF(Tbl.Kosten[[#This Row],[Pnr.]]=BK$7,Tbl.Kosten[[#This Row],[Totaal kosten]],"")</f>
        <v/>
      </c>
      <c r="BL81" s="148" t="str">
        <f>IF(Tbl.Kosten[[#This Row],[Pnr.]]=BL$7,Tbl.Kosten[[#This Row],[Totaal kosten]],"")</f>
        <v/>
      </c>
      <c r="BM81" s="148" t="str">
        <f>IF(Tbl.Kosten[[#This Row],[Pnr.]]=BM$7,Tbl.Kosten[[#This Row],[Totaal kosten]],"")</f>
        <v/>
      </c>
      <c r="BN81" s="148" t="str">
        <f>IF(Tbl.Kosten[[#This Row],[Pnr.]]=BN$7,Tbl.Kosten[[#This Row],[Totaal kosten]],"")</f>
        <v/>
      </c>
      <c r="BO81" s="148" t="str">
        <f>IF(Tbl.Kosten[[#This Row],[Pnr.]]=BO$7,Tbl.Kosten[[#This Row],[Totaal kosten]],"")</f>
        <v/>
      </c>
      <c r="BP81" s="148" t="str">
        <f>IF(Tbl.Kosten[[#This Row],[Pnr.]]=BP$7,Tbl.Kosten[[#This Row],[Totaal kosten]],"")</f>
        <v/>
      </c>
      <c r="BQ81" s="148" t="str">
        <f>IF(Tbl.Kosten[[#This Row],[Pnr.]]=BQ$7,Tbl.Kosten[[#This Row],[Totaal kosten]],"")</f>
        <v/>
      </c>
      <c r="BR81" s="148" t="str">
        <f>IF(Tbl.Kosten[[#This Row],[Pnr.]]=BR$7,Tbl.Kosten[[#This Row],[Totaal kosten]],"")</f>
        <v/>
      </c>
      <c r="BS81" s="148" t="str">
        <f>IF(Tbl.Kosten[[#This Row],[Pnr.]]=BS$7,Tbl.Kosten[[#This Row],[Totaal kosten]],"")</f>
        <v/>
      </c>
      <c r="BT81" s="148" t="str">
        <f>IF(Tbl.Kosten[[#This Row],[Pnr.]]=BT$7,Tbl.Kosten[[#This Row],[Totaal kosten]],"")</f>
        <v/>
      </c>
      <c r="BU81" s="148" t="str">
        <f>IF(Tbl.Kosten[[#This Row],[Pnr.]]=BU$7,Tbl.Kosten[[#This Row],[Totaal kosten]],"")</f>
        <v/>
      </c>
      <c r="BV81" s="148" t="str">
        <f>IF(Tbl.Kosten[[#This Row],[Pnr.]]=BV$7,Tbl.Kosten[[#This Row],[Totaal kosten]],"")</f>
        <v/>
      </c>
      <c r="BW81" s="148" t="str">
        <f>IF(Tbl.Kosten[[#This Row],[Pnr.]]=BW$7,Tbl.Kosten[[#This Row],[Totaal kosten]],"")</f>
        <v/>
      </c>
      <c r="BX81" s="148" t="str">
        <f>IFERROR(_xlfn.XLOOKUP(Tbl.Kosten[[#This Row],[Werkpakketcode]],Tbl.Werkpakketten[Werkpakketcode],Tbl.Werkpakketten[WPnr.],"",0,1),"")</f>
        <v/>
      </c>
      <c r="BY81" s="148" t="str">
        <f>IF(Tbl.Kosten[[#This Row],[WPnr.]]=BY$7,Tbl.Kosten[[#This Row],[Totaal kosten]],"")</f>
        <v/>
      </c>
      <c r="BZ81" s="148" t="str">
        <f>IF(Tbl.Kosten[[#This Row],[WPnr.]]=BZ$7,Tbl.Kosten[[#This Row],[Totaal kosten]],"")</f>
        <v/>
      </c>
      <c r="CA81" s="148" t="str">
        <f>IF(Tbl.Kosten[[#This Row],[WPnr.]]=CA$7,Tbl.Kosten[[#This Row],[Totaal kosten]],"")</f>
        <v/>
      </c>
      <c r="CB81" s="148" t="str">
        <f>IF(Tbl.Kosten[[#This Row],[WPnr.]]=CB$7,Tbl.Kosten[[#This Row],[Totaal kosten]],"")</f>
        <v/>
      </c>
      <c r="CC81" s="148" t="str">
        <f>IF(Tbl.Kosten[[#This Row],[WPnr.]]=CC$7,Tbl.Kosten[[#This Row],[Totaal kosten]],"")</f>
        <v/>
      </c>
      <c r="CD81" s="148" t="str">
        <f>IF(Tbl.Kosten[[#This Row],[WPnr.]]=CD$7,Tbl.Kosten[[#This Row],[Totaal kosten]],"")</f>
        <v/>
      </c>
      <c r="CE81" s="148" t="str">
        <f>IF(Tbl.Kosten[[#This Row],[WPnr.]]=CE$7,Tbl.Kosten[[#This Row],[Totaal kosten]],"")</f>
        <v/>
      </c>
      <c r="CF81" s="148" t="str">
        <f>IF(Tbl.Kosten[[#This Row],[WPnr.]]=CF$7,Tbl.Kosten[[#This Row],[Totaal kosten]],"")</f>
        <v/>
      </c>
      <c r="CG81" s="148" t="str">
        <f>IF(Tbl.Kosten[[#This Row],[WPnr.]]=CG$7,Tbl.Kosten[[#This Row],[Totaal kosten]],"")</f>
        <v/>
      </c>
      <c r="CH81" s="148" t="str">
        <f>IF(Tbl.Kosten[[#This Row],[WPnr.]]=CH$7,Tbl.Kosten[[#This Row],[Totaal kosten]],"")</f>
        <v/>
      </c>
      <c r="CI81" s="148" t="str">
        <f>IF(Tbl.Kosten[[#This Row],[WPnr.]]=CI$7,Tbl.Kosten[[#This Row],[Totaal kosten]],"")</f>
        <v/>
      </c>
      <c r="CJ81" s="148" t="str">
        <f>IF(Tbl.Kosten[[#This Row],[WPnr.]]=CJ$7,Tbl.Kosten[[#This Row],[Totaal kosten]],"")</f>
        <v/>
      </c>
      <c r="CK81" s="148" t="str">
        <f>IF(Tbl.Kosten[[#This Row],[WPnr.]]=CK$7,Tbl.Kosten[[#This Row],[Totaal kosten]],"")</f>
        <v/>
      </c>
      <c r="CL81" s="148" t="str">
        <f>IF(Tbl.Kosten[[#This Row],[WPnr.]]=CL$7,Tbl.Kosten[[#This Row],[Totaal kosten]],"")</f>
        <v/>
      </c>
      <c r="CM81" s="148" t="str">
        <f>IF(Tbl.Kosten[[#This Row],[WPnr.]]=CM$7,Tbl.Kosten[[#This Row],[Totaal kosten]],"")</f>
        <v/>
      </c>
      <c r="CN81" s="148" t="str">
        <f>IF(Tbl.Kosten[[#This Row],[WPnr.]]=CN$7,Tbl.Kosten[[#This Row],[Totaal kosten]],"")</f>
        <v/>
      </c>
      <c r="CO81" s="148" t="str">
        <f>IF(Tbl.Kosten[[#This Row],[WPnr.]]=CO$7,Tbl.Kosten[[#This Row],[Totaal kosten]],"")</f>
        <v/>
      </c>
      <c r="CP81" s="148" t="str">
        <f>IF(Tbl.Kosten[[#This Row],[WPnr.]]=CP$7,Tbl.Kosten[[#This Row],[Totaal kosten]],"")</f>
        <v/>
      </c>
      <c r="CQ81" s="148" t="str">
        <f>IF(Tbl.Kosten[[#This Row],[WPnr.]]=CQ$7,Tbl.Kosten[[#This Row],[Totaal kosten]],"")</f>
        <v/>
      </c>
      <c r="CR81" s="148" t="str">
        <f>IF(Tbl.Kosten[[#This Row],[WPnr.]]=CR$7,Tbl.Kosten[[#This Row],[Totaal kosten]],"")</f>
        <v/>
      </c>
      <c r="CS81" s="148" t="str">
        <f>IF(Tbl.Kosten[[#This Row],[WPnr.]]=CS$7,Tbl.Kosten[[#This Row],[Totaal kosten]],"")</f>
        <v/>
      </c>
      <c r="CT81" s="148" t="str">
        <f>IF(Tbl.Kosten[[#This Row],[WPnr.]]=CT$7,Tbl.Kosten[[#This Row],[Totaal kosten]],"")</f>
        <v/>
      </c>
      <c r="CU81" s="148" t="str">
        <f>IF(Tbl.Kosten[[#This Row],[WPnr.]]=CU$7,Tbl.Kosten[[#This Row],[Totaal kosten]],"")</f>
        <v/>
      </c>
      <c r="CV81" s="148" t="str">
        <f>IF(Tbl.Kosten[[#This Row],[WPnr.]]=CV$7,Tbl.Kosten[[#This Row],[Totaal kosten]],"")</f>
        <v/>
      </c>
      <c r="CW81" s="148" t="str">
        <f>IF(Tbl.Kosten[[#This Row],[WPnr.]]=CW$7,Tbl.Kosten[[#This Row],[Totaal kosten]],"")</f>
        <v/>
      </c>
      <c r="CX81" s="148" t="str">
        <f>IF(Tbl.Kosten[[#This Row],[WPnr.]]=CX$7,Tbl.Kosten[[#This Row],[Totaal kosten]],"")</f>
        <v/>
      </c>
      <c r="CY81" s="148" t="str">
        <f>IF(Tbl.Kosten[[#This Row],[WPnr.]]=CY$7,Tbl.Kosten[[#This Row],[Totaal kosten]],"")</f>
        <v/>
      </c>
      <c r="CZ81" s="148" t="str">
        <f>IF(Tbl.Kosten[[#This Row],[WPnr.]]=CZ$7,Tbl.Kosten[[#This Row],[Totaal kosten]],"")</f>
        <v/>
      </c>
      <c r="DA81" s="148" t="str">
        <f>IF(Tbl.Kosten[[#This Row],[WPnr.]]=DA$7,Tbl.Kosten[[#This Row],[Totaal kosten]],"")</f>
        <v/>
      </c>
      <c r="DB81" s="148" t="str">
        <f>IF(Tbl.Kosten[[#This Row],[WPnr.]]=DB$7,Tbl.Kosten[[#This Row],[Totaal kosten]],"")</f>
        <v/>
      </c>
      <c r="DC81" s="148" t="str">
        <f>IF(Tbl.Kosten[[#This Row],[WPnr.]]=DC$7,Tbl.Kosten[[#This Row],[Totaal kosten]],"")</f>
        <v/>
      </c>
      <c r="DD81" s="148" t="str">
        <f>IF(Tbl.Kosten[[#This Row],[WPnr.]]=DD$7,Tbl.Kosten[[#This Row],[Totaal kosten]],"")</f>
        <v/>
      </c>
      <c r="DE81" s="148" t="str">
        <f>IF(Tbl.Kosten[[#This Row],[WPnr.]]=DE$7,Tbl.Kosten[[#This Row],[Totaal kosten]],"")</f>
        <v/>
      </c>
      <c r="DF81" s="148" t="str">
        <f>IF(Tbl.Kosten[[#This Row],[WPnr.]]=DF$7,Tbl.Kosten[[#This Row],[Totaal kosten]],"")</f>
        <v/>
      </c>
      <c r="DG81" s="148" t="str">
        <f>IF(Tbl.Kosten[[#This Row],[WPnr.]]=DG$7,Tbl.Kosten[[#This Row],[Totaal kosten]],"")</f>
        <v/>
      </c>
      <c r="DH81" s="148" t="str">
        <f>IF(Tbl.Kosten[[#This Row],[WPnr.]]=DH$7,Tbl.Kosten[[#This Row],[Totaal kosten]],"")</f>
        <v/>
      </c>
      <c r="DI81" s="148" t="str">
        <f>IF(Tbl.Kosten[[#This Row],[WPnr.]]=DI$7,Tbl.Kosten[[#This Row],[Totaal kosten]],"")</f>
        <v/>
      </c>
      <c r="DJ81" s="148" t="str">
        <f>IF(Tbl.Kosten[[#This Row],[WPnr.]]=DJ$7,Tbl.Kosten[[#This Row],[Totaal kosten]],"")</f>
        <v/>
      </c>
      <c r="DK81" s="148" t="str">
        <f>IF(Tbl.Kosten[[#This Row],[WPnr.]]=DK$7,Tbl.Kosten[[#This Row],[Totaal kosten]],"")</f>
        <v/>
      </c>
      <c r="DL81" s="148" t="str">
        <f>IF(Tbl.Kosten[[#This Row],[WPnr.]]=DL$7,Tbl.Kosten[[#This Row],[Totaal kosten]],"")</f>
        <v/>
      </c>
      <c r="DM81" s="148" t="str">
        <f>IF(Tbl.Kosten[[#This Row],[WPnr.]]=DM$7,Tbl.Kosten[[#This Row],[Totaal kosten]],"")</f>
        <v/>
      </c>
      <c r="DN81" s="148" t="str">
        <f>IF(Tbl.Kosten[[#This Row],[WPnr.]]=DN$7,Tbl.Kosten[[#This Row],[Totaal kosten]],"")</f>
        <v/>
      </c>
      <c r="DO81" s="148" t="str">
        <f>IF(Tbl.Kosten[[#This Row],[WPnr.]]=DO$7,Tbl.Kosten[[#This Row],[Totaal kosten]],"")</f>
        <v/>
      </c>
      <c r="DP81" s="148" t="str">
        <f>IF(Tbl.Kosten[[#This Row],[WPnr.]]=DP$7,Tbl.Kosten[[#This Row],[Totaal kosten]],"")</f>
        <v/>
      </c>
      <c r="DQ81" s="148" t="str">
        <f>IF(Tbl.Kosten[[#This Row],[WPnr.]]=DQ$7,Tbl.Kosten[[#This Row],[Totaal kosten]],"")</f>
        <v/>
      </c>
      <c r="DR81" s="148" t="str">
        <f>IF(Tbl.Kosten[[#This Row],[WPnr.]]=DR$7,Tbl.Kosten[[#This Row],[Totaal kosten]],"")</f>
        <v/>
      </c>
      <c r="DS81" s="148" t="str">
        <f>IF(Tbl.Kosten[[#This Row],[WPnr.]]=DS$7,Tbl.Kosten[[#This Row],[Totaal kosten]],"")</f>
        <v/>
      </c>
      <c r="DT81" s="148" t="str">
        <f>IF(Tbl.Kosten[[#This Row],[WPnr.]]=DT$7,Tbl.Kosten[[#This Row],[Totaal kosten]],"")</f>
        <v/>
      </c>
      <c r="DU81" s="148" t="str">
        <f>IF(Tbl.Kosten[[#This Row],[WPnr.]]=DU$7,Tbl.Kosten[[#This Row],[Totaal kosten]],"")</f>
        <v/>
      </c>
      <c r="DV81" s="148" t="str">
        <f>IF(Tbl.Kosten[[#This Row],[WPnr.]]=DV$7,Tbl.Kosten[[#This Row],[Totaal kosten]],"")</f>
        <v/>
      </c>
      <c r="DW81" s="150" t="str">
        <f>IFERROR(_xlfn.XLOOKUP(Tbl.Kosten[[#This Row],[Kostensoort]],Tbl.Kostensoorten[Kostensoorten],Tbl.Kostensoorten[KSnr.],"",0,1),"")</f>
        <v/>
      </c>
      <c r="DX81" s="150" t="str">
        <f>IF(Tbl.Kosten[[#This Row],[KSnr.]]=DX$7,Tbl.Kosten[[#This Row],[Totaal kosten]],"")</f>
        <v/>
      </c>
      <c r="DY81" s="150" t="str">
        <f>IF(Tbl.Kosten[[#This Row],[KSnr.]]=DY$7,Tbl.Kosten[[#This Row],[Totaal kosten]],"")</f>
        <v/>
      </c>
      <c r="DZ81" s="150" t="str">
        <f>IF(Tbl.Kosten[[#This Row],[KSnr.]]=DZ$7,Tbl.Kosten[[#This Row],[Totaal kosten]],"")</f>
        <v/>
      </c>
      <c r="EA81" s="150" t="str">
        <f>IF(Tbl.Kosten[[#This Row],[KSnr.]]=EA$7,Tbl.Kosten[[#This Row],[Totaal kosten]],"")</f>
        <v/>
      </c>
      <c r="EB81" s="150" t="str">
        <f>IF(Tbl.Kosten[[#This Row],[KSnr.]]=EB$7,Tbl.Kosten[[#This Row],[Totaal kosten]],"")</f>
        <v/>
      </c>
      <c r="EC81" s="150" t="str">
        <f>IF(Tbl.Kosten[[#This Row],[KSnr.]]=EC$7,Tbl.Kosten[[#This Row],[Totaal kosten]],"")</f>
        <v/>
      </c>
      <c r="ED81" s="150" t="str">
        <f>IF(Tbl.Kosten[[#This Row],[KSnr.]]=ED$7,Tbl.Kosten[[#This Row],[Totaal kosten]],"")</f>
        <v/>
      </c>
      <c r="EE81" s="150" t="str">
        <f>IF(Tbl.Kosten[[#This Row],[KSnr.]]=EE$7,Tbl.Kosten[[#This Row],[Totaal kosten]],"")</f>
        <v/>
      </c>
      <c r="EF81" s="150" t="str">
        <f>IF(Tbl.Kosten[[#This Row],[KSnr.]]=EF$7,Tbl.Kosten[[#This Row],[Totaal kosten]],"")</f>
        <v/>
      </c>
      <c r="EG81" s="150" t="str">
        <f>IF(Tbl.Kosten[[#This Row],[KSnr.]]=EG$7,Tbl.Kosten[[#This Row],[Totaal kosten]],"")</f>
        <v/>
      </c>
      <c r="EH81" s="150" t="str">
        <f>IF(Tbl.Kosten[[#This Row],[KSnr.]]=EH$7,Tbl.Kosten[[#This Row],[Totaal kosten]],"")</f>
        <v/>
      </c>
      <c r="EI81" s="150" t="str">
        <f>IF(Tbl.Kosten[[#This Row],[KSnr.]]=EI$7,Tbl.Kosten[[#This Row],[Totaal kosten]],"")</f>
        <v/>
      </c>
      <c r="EJ81" s="150" t="str">
        <f>IF(Tbl.Kosten[[#This Row],[KSnr.]]=EJ$7,Tbl.Kosten[[#This Row],[Totaal kosten]],"")</f>
        <v/>
      </c>
      <c r="EK81" s="150" t="str">
        <f>IF(Tbl.Kosten[[#This Row],[KSnr.]]=EK$7,Tbl.Kosten[[#This Row],[Totaal kosten]],"")</f>
        <v/>
      </c>
      <c r="EL81" s="150" t="str">
        <f>IF(Tbl.Kosten[[#This Row],[KSnr.]]=EL$7,Tbl.Kosten[[#This Row],[Totaal kosten]],"")</f>
        <v/>
      </c>
      <c r="EM81" s="150" t="str">
        <f>IF(Tbl.Kosten[[#This Row],[KSnr.]]=EM$7,Tbl.Kosten[[#This Row],[Totaal kosten]],"")</f>
        <v/>
      </c>
      <c r="EN81" s="150" t="str">
        <f>IF(Tbl.Kosten[[#This Row],[KSnr.]]=EN$7,Tbl.Kosten[[#This Row],[Totaal kosten]],"")</f>
        <v/>
      </c>
      <c r="EO81" s="150" t="str">
        <f>IF(Tbl.Kosten[[#This Row],[KSnr.]]=EO$7,Tbl.Kosten[[#This Row],[Totaal kosten]],"")</f>
        <v/>
      </c>
      <c r="EP81" s="150" t="str">
        <f>IF(Tbl.Kosten[[#This Row],[KSnr.]]=EP$7,Tbl.Kosten[[#This Row],[Totaal kosten]],"")</f>
        <v/>
      </c>
      <c r="EQ81" s="150" t="str">
        <f>IF(Tbl.Kosten[[#This Row],[KSnr.]]=EQ$7,Tbl.Kosten[[#This Row],[Totaal kosten]],"")</f>
        <v/>
      </c>
      <c r="ER81" s="144" t="str">
        <f>IFERROR(_xlfn.XLOOKUP(Tbl.Kosten[[#This Row],[Subsidieactiviteit]],Tbl.Subsidiehoogte[Subsidieactiviteit],Tbl.Subsidiehoogte[SAnr.],"",0,1),"")</f>
        <v/>
      </c>
      <c r="ES81" s="150" t="str">
        <f>IF(Tbl.Kosten[[#This Row],[Sanr.]]=ES$7,Tbl.Kosten[[#This Row],[Totaal kosten]],"")</f>
        <v/>
      </c>
      <c r="ET81" s="150" t="str">
        <f>IF(Tbl.Kosten[[#This Row],[Sanr.]]=ET$7,Tbl.Kosten[[#This Row],[Totaal kosten]],"")</f>
        <v/>
      </c>
      <c r="EU81" s="150" t="str">
        <f>IF(Tbl.Kosten[[#This Row],[Sanr.]]=EU$7,Tbl.Kosten[[#This Row],[Totaal kosten]],"")</f>
        <v/>
      </c>
      <c r="EV81" s="150" t="str">
        <f>IF(Tbl.Kosten[[#This Row],[Sanr.]]=EV$7,Tbl.Kosten[[#This Row],[Totaal kosten]],"")</f>
        <v/>
      </c>
      <c r="EW81" s="150" t="str">
        <f>IF(Tbl.Kosten[[#This Row],[Sanr.]]=EW$7,Tbl.Kosten[[#This Row],[Totaal kosten]],"")</f>
        <v/>
      </c>
      <c r="EX81" s="150" t="str">
        <f>IF(Tbl.Kosten[[#This Row],[Sanr.]]=EX$7,Tbl.Kosten[[#This Row],[Totaal kosten]],"")</f>
        <v/>
      </c>
      <c r="EY81" s="150" t="str">
        <f>IF(Tbl.Kosten[[#This Row],[Sanr.]]=EY$7,Tbl.Kosten[[#This Row],[Totaal kosten]],"")</f>
        <v/>
      </c>
      <c r="EZ81" s="150" t="str">
        <f>IF(Tbl.Kosten[[#This Row],[Sanr.]]=EZ$7,Tbl.Kosten[[#This Row],[Totaal kosten]],"")</f>
        <v/>
      </c>
      <c r="FA81" s="150" t="str">
        <f>IF(Tbl.Kosten[[#This Row],[Sanr.]]=FA$7,Tbl.Kosten[[#This Row],[Totaal kosten]],"")</f>
        <v/>
      </c>
      <c r="FB81" s="150" t="str">
        <f>IF(Tbl.Kosten[[#This Row],[Sanr.]]=FB$7,Tbl.Kosten[[#This Row],[Totaal kosten]],"")</f>
        <v/>
      </c>
      <c r="FC81" s="150" t="str">
        <f>IF(Tbl.Kosten[[#This Row],[Sanr.]]=FC$7,Tbl.Kosten[[#This Row],[Totaal kosten]],"")</f>
        <v/>
      </c>
      <c r="FD81" s="150" t="str">
        <f>IF(Tbl.Kosten[[#This Row],[Sanr.]]=FD$7,Tbl.Kosten[[#This Row],[Totaal kosten]],"")</f>
        <v/>
      </c>
      <c r="FE81" s="150" t="str">
        <f>IF(Tbl.Kosten[[#This Row],[Sanr.]]=FE$7,Tbl.Kosten[[#This Row],[Totaal kosten]],"")</f>
        <v/>
      </c>
      <c r="FF81" s="150" t="str">
        <f>IF(Tbl.Kosten[[#This Row],[Sanr.]]=FF$7,Tbl.Kosten[[#This Row],[Totaal kosten]],"")</f>
        <v/>
      </c>
      <c r="FG81" s="150" t="str">
        <f>IF(Tbl.Kosten[[#This Row],[Sanr.]]=FG$7,Tbl.Kosten[[#This Row],[Totaal kosten]],"")</f>
        <v/>
      </c>
      <c r="FH81" s="150" t="str">
        <f>IF(Tbl.Kosten[[#This Row],[Sanr.]]=FH$7,Tbl.Kosten[[#This Row],[Totaal kosten]],"")</f>
        <v/>
      </c>
      <c r="FI81" s="150" t="str">
        <f>IF(Tbl.Kosten[[#This Row],[Sanr.]]=FI$7,Tbl.Kosten[[#This Row],[Totaal kosten]],"")</f>
        <v/>
      </c>
      <c r="FJ81" s="150" t="str">
        <f>IF(Tbl.Kosten[[#This Row],[Sanr.]]=FJ$7,Tbl.Kosten[[#This Row],[Totaal kosten]],"")</f>
        <v/>
      </c>
      <c r="FK81" s="150" t="str">
        <f>IF(Tbl.Kosten[[#This Row],[Sanr.]]=FK$7,Tbl.Kosten[[#This Row],[Totaal kosten]],"")</f>
        <v/>
      </c>
      <c r="FL81" s="150" t="str">
        <f>IF(Tbl.Kosten[[#This Row],[Sanr.]]=FL$7,Tbl.Kosten[[#This Row],[Totaal kosten]],"")</f>
        <v/>
      </c>
      <c r="FM81" s="150" t="str">
        <f>IF(Tbl.Kosten[[#This Row],[Sanr.]]=FM$7,Tbl.Kosten[[#This Row],[Totaal kosten]],"")</f>
        <v/>
      </c>
      <c r="FN81" s="150" t="str">
        <f>IF(Tbl.Kosten[[#This Row],[Sanr.]]=FN$7,Tbl.Kosten[[#This Row],[Totaal kosten]],"")</f>
        <v/>
      </c>
      <c r="FO81" s="150" t="str">
        <f>IF(Tbl.Kosten[[#This Row],[Sanr.]]=FO$7,Tbl.Kosten[[#This Row],[Totaal kosten]],"")</f>
        <v/>
      </c>
      <c r="FP81" s="150" t="str">
        <f>IF(Tbl.Kosten[[#This Row],[Sanr.]]=FP$7,Tbl.Kosten[[#This Row],[Totaal kosten]],"")</f>
        <v/>
      </c>
      <c r="FQ81" s="150" t="str">
        <f>IF(Tbl.Kosten[[#This Row],[Sanr.]]=FQ$7,Tbl.Kosten[[#This Row],[Totaal kosten]],"")</f>
        <v/>
      </c>
      <c r="FR81" s="150" t="str">
        <f>IF(Tbl.Kosten[[#This Row],[Sanr.]]=FR$7,Tbl.Kosten[[#This Row],[Totaal kosten]],"")</f>
        <v/>
      </c>
      <c r="FS81" s="150" t="str">
        <f>IF(Tbl.Kosten[[#This Row],[Sanr.]]=FS$7,Tbl.Kosten[[#This Row],[Totaal kosten]],"")</f>
        <v/>
      </c>
      <c r="FT81" s="150" t="str">
        <f>IF(Tbl.Kosten[[#This Row],[Sanr.]]=FT$7,Tbl.Kosten[[#This Row],[Totaal kosten]],"")</f>
        <v/>
      </c>
      <c r="FU81" s="150" t="str">
        <f>IF(Tbl.Kosten[[#This Row],[Sanr.]]=FU$7,Tbl.Kosten[[#This Row],[Totaal kosten]],"")</f>
        <v/>
      </c>
      <c r="FV81" s="150" t="str">
        <f>IF(Tbl.Kosten[[#This Row],[Sanr.]]=FV$7,Tbl.Kosten[[#This Row],[Totaal kosten]],"")</f>
        <v/>
      </c>
      <c r="FW81" s="150" t="str">
        <f>IFERROR(_xlfn.XLOOKUP(Tbl.Kosten[[#This Row],[Activiteitencode]],Tbl.Activiteiten[Activiteitcode],Tbl.Activiteiten[Anr.],"",0,1),"")</f>
        <v/>
      </c>
      <c r="FX81" s="169" t="str">
        <f>_xlfn.CONCAT(Tbl.Kosten[[#This Row],[Pnr.]],Tbl.Kosten[[#This Row],[Sanr.]])</f>
        <v>P1</v>
      </c>
      <c r="FY81" s="150">
        <f>Tbl.Kosten[[#This Row],[Totaal kosten]]-Tbl.Kosten[[#This Row],[Subsidie]]</f>
        <v>0</v>
      </c>
      <c r="FZ81" s="150">
        <f>IF(Tbl.Kosten[[#This Row],[Pnr.]]=FZ$7,Tbl.Kosten[[#This Row],[Te financieren]],"")</f>
        <v>0</v>
      </c>
      <c r="GA81" s="150" t="str">
        <f>IF(Tbl.Kosten[[#This Row],[Pnr.]]=GA$7,Tbl.Kosten[[#This Row],[Te financieren]],"")</f>
        <v/>
      </c>
      <c r="GB81" s="150" t="str">
        <f>IF(Tbl.Kosten[[#This Row],[Pnr.]]=GB$7,Tbl.Kosten[[#This Row],[Te financieren]],"")</f>
        <v/>
      </c>
      <c r="GC81" s="150" t="str">
        <f>IF(Tbl.Kosten[[#This Row],[Pnr.]]=GC$7,Tbl.Kosten[[#This Row],[Te financieren]],"")</f>
        <v/>
      </c>
      <c r="GD81" s="150" t="str">
        <f>IF(Tbl.Kosten[[#This Row],[Pnr.]]=GD$7,Tbl.Kosten[[#This Row],[Te financieren]],"")</f>
        <v/>
      </c>
      <c r="GE81" s="150" t="str">
        <f>IF(Tbl.Kosten[[#This Row],[Pnr.]]=GE$7,Tbl.Kosten[[#This Row],[Te financieren]],"")</f>
        <v/>
      </c>
      <c r="GF81" s="150" t="str">
        <f>IF(Tbl.Kosten[[#This Row],[Pnr.]]=GF$7,Tbl.Kosten[[#This Row],[Te financieren]],"")</f>
        <v/>
      </c>
      <c r="GG81" s="150" t="str">
        <f>IF(Tbl.Kosten[[#This Row],[Pnr.]]=GG$7,Tbl.Kosten[[#This Row],[Te financieren]],"")</f>
        <v/>
      </c>
      <c r="GH81" s="150" t="str">
        <f>IF(Tbl.Kosten[[#This Row],[Pnr.]]=GH$7,Tbl.Kosten[[#This Row],[Te financieren]],"")</f>
        <v/>
      </c>
      <c r="GI81" s="150" t="str">
        <f>IF(Tbl.Kosten[[#This Row],[Pnr.]]=GI$7,Tbl.Kosten[[#This Row],[Te financieren]],"")</f>
        <v/>
      </c>
      <c r="GJ81" s="150" t="str">
        <f>IF(Tbl.Kosten[[#This Row],[Pnr.]]=GJ$7,Tbl.Kosten[[#This Row],[Te financieren]],"")</f>
        <v/>
      </c>
      <c r="GK81" s="150" t="str">
        <f>IF(Tbl.Kosten[[#This Row],[Pnr.]]=GK$7,Tbl.Kosten[[#This Row],[Te financieren]],"")</f>
        <v/>
      </c>
      <c r="GL81" s="150" t="str">
        <f>IF(Tbl.Kosten[[#This Row],[Pnr.]]=GL$7,Tbl.Kosten[[#This Row],[Te financieren]],"")</f>
        <v/>
      </c>
      <c r="GM81" s="150" t="str">
        <f>IF(Tbl.Kosten[[#This Row],[Pnr.]]=GM$7,Tbl.Kosten[[#This Row],[Te financieren]],"")</f>
        <v/>
      </c>
      <c r="GN81" s="150" t="str">
        <f>IF(Tbl.Kosten[[#This Row],[Pnr.]]=GN$7,Tbl.Kosten[[#This Row],[Te financieren]],"")</f>
        <v/>
      </c>
      <c r="GO81" s="150" t="str">
        <f>IF(Tbl.Kosten[[#This Row],[Pnr.]]=GO$7,Tbl.Kosten[[#This Row],[Te financieren]],"")</f>
        <v/>
      </c>
      <c r="GP81" s="150" t="str">
        <f>IF(Tbl.Kosten[[#This Row],[Pnr.]]=GP$7,Tbl.Kosten[[#This Row],[Te financieren]],"")</f>
        <v/>
      </c>
      <c r="GQ81" s="150" t="str">
        <f>IF(Tbl.Kosten[[#This Row],[Pnr.]]=GQ$7,Tbl.Kosten[[#This Row],[Te financieren]],"")</f>
        <v/>
      </c>
      <c r="GR81" s="150" t="str">
        <f>IF(Tbl.Kosten[[#This Row],[Pnr.]]=GR$7,Tbl.Kosten[[#This Row],[Te financieren]],"")</f>
        <v/>
      </c>
      <c r="GS81" s="150" t="str">
        <f>IF(Tbl.Kosten[[#This Row],[Pnr.]]=GS$7,Tbl.Kosten[[#This Row],[Te financieren]],"")</f>
        <v/>
      </c>
      <c r="GT81" s="150" t="str">
        <f>IF(Tbl.Kosten[[#This Row],[Pnr.]]=GT$7,Tbl.Kosten[[#This Row],[Te financieren]],"")</f>
        <v/>
      </c>
      <c r="GU81" s="150" t="str">
        <f>IF(Tbl.Kosten[[#This Row],[Pnr.]]=GU$7,Tbl.Kosten[[#This Row],[Te financieren]],"")</f>
        <v/>
      </c>
      <c r="GV81" s="150" t="str">
        <f>IF(Tbl.Kosten[[#This Row],[Pnr.]]=GV$7,Tbl.Kosten[[#This Row],[Te financieren]],"")</f>
        <v/>
      </c>
      <c r="GW81" s="150" t="str">
        <f>IF(Tbl.Kosten[[#This Row],[Pnr.]]=GW$7,Tbl.Kosten[[#This Row],[Te financieren]],"")</f>
        <v/>
      </c>
      <c r="GX81" s="150" t="str">
        <f>IF(Tbl.Kosten[[#This Row],[Pnr.]]=GX$7,Tbl.Kosten[[#This Row],[Te financieren]],"")</f>
        <v/>
      </c>
      <c r="GY81" s="150" t="str">
        <f>IF(Tbl.Kosten[[#This Row],[Pnr.]]=GY$7,Tbl.Kosten[[#This Row],[Te financieren]],"")</f>
        <v/>
      </c>
      <c r="GZ81" s="150" t="str">
        <f>IF(Tbl.Kosten[[#This Row],[Pnr.]]=GZ$7,Tbl.Kosten[[#This Row],[Te financieren]],"")</f>
        <v/>
      </c>
      <c r="HA81" s="150" t="str">
        <f>IF(Tbl.Kosten[[#This Row],[Pnr.]]=HA$7,Tbl.Kosten[[#This Row],[Te financieren]],"")</f>
        <v/>
      </c>
      <c r="HB81" s="150" t="str">
        <f>IF(Tbl.Kosten[[#This Row],[Pnr.]]=HB$7,Tbl.Kosten[[#This Row],[Te financieren]],"")</f>
        <v/>
      </c>
      <c r="HC81" s="150" t="str">
        <f>IF(Tbl.Kosten[[#This Row],[Pnr.]]=HC$7,Tbl.Kosten[[#This Row],[Te financieren]],"")</f>
        <v/>
      </c>
      <c r="HD81" s="150" t="str">
        <f>IF(Tbl.Kosten[[#This Row],[Pnr.]]=HD$7,Tbl.Kosten[[#This Row],[Te financieren]],"")</f>
        <v/>
      </c>
      <c r="HE81" s="150" t="str">
        <f>IF(Tbl.Kosten[[#This Row],[Pnr.]]=HE$7,Tbl.Kosten[[#This Row],[Te financieren]],"")</f>
        <v/>
      </c>
      <c r="HF81" s="150" t="str">
        <f>IF(Tbl.Kosten[[#This Row],[Pnr.]]=HF$7,Tbl.Kosten[[#This Row],[Te financieren]],"")</f>
        <v/>
      </c>
      <c r="HG81" s="150" t="str">
        <f>IF(Tbl.Kosten[[#This Row],[Pnr.]]=HG$7,Tbl.Kosten[[#This Row],[Te financieren]],"")</f>
        <v/>
      </c>
      <c r="HH81" s="150" t="str">
        <f>IF(Tbl.Kosten[[#This Row],[Pnr.]]=HH$7,Tbl.Kosten[[#This Row],[Te financieren]],"")</f>
        <v/>
      </c>
      <c r="HI81" s="150" t="str">
        <f>IF(Tbl.Kosten[[#This Row],[Pnr.]]=HI$7,Tbl.Kosten[[#This Row],[Te financieren]],"")</f>
        <v/>
      </c>
      <c r="HJ81" s="150" t="str">
        <f>IF(Tbl.Kosten[[#This Row],[Pnr.]]=HJ$7,Tbl.Kosten[[#This Row],[Te financieren]],"")</f>
        <v/>
      </c>
      <c r="HK81" s="150" t="str">
        <f>IF(Tbl.Kosten[[#This Row],[Pnr.]]=HK$7,Tbl.Kosten[[#This Row],[Te financieren]],"")</f>
        <v/>
      </c>
      <c r="HL81" s="150" t="str">
        <f>IF(Tbl.Kosten[[#This Row],[Pnr.]]=HL$7,Tbl.Kosten[[#This Row],[Te financieren]],"")</f>
        <v/>
      </c>
      <c r="HM81" s="150" t="str">
        <f>IF(Tbl.Kosten[[#This Row],[Pnr.]]=HM$7,Tbl.Kosten[[#This Row],[Te financieren]],"")</f>
        <v/>
      </c>
      <c r="HN81" s="150" t="str">
        <f>IF(Tbl.Kosten[[#This Row],[Pnr.]]=HN$7,Tbl.Kosten[[#This Row],[Te financieren]],"")</f>
        <v/>
      </c>
      <c r="HO81" s="150" t="str">
        <f>IF(Tbl.Kosten[[#This Row],[Pnr.]]=HO$7,Tbl.Kosten[[#This Row],[Te financieren]],"")</f>
        <v/>
      </c>
      <c r="HP81" s="150" t="str">
        <f>IF(Tbl.Kosten[[#This Row],[Pnr.]]=HP$7,Tbl.Kosten[[#This Row],[Te financieren]],"")</f>
        <v/>
      </c>
      <c r="HQ81" s="150" t="str">
        <f>IF(Tbl.Kosten[[#This Row],[Pnr.]]=HQ$7,Tbl.Kosten[[#This Row],[Te financieren]],"")</f>
        <v/>
      </c>
      <c r="HR81" s="150" t="str">
        <f>IF(Tbl.Kosten[[#This Row],[Pnr.]]=HR$7,Tbl.Kosten[[#This Row],[Te financieren]],"")</f>
        <v/>
      </c>
      <c r="HS81" s="150" t="str">
        <f>IF(Tbl.Kosten[[#This Row],[Pnr.]]=HS$7,Tbl.Kosten[[#This Row],[Te financieren]],"")</f>
        <v/>
      </c>
      <c r="HT81" s="150" t="str">
        <f>IF(Tbl.Kosten[[#This Row],[Pnr.]]=HT$7,Tbl.Kosten[[#This Row],[Te financieren]],"")</f>
        <v/>
      </c>
      <c r="HU81" s="150" t="str">
        <f>IF(Tbl.Kosten[[#This Row],[Pnr.]]=HU$7,Tbl.Kosten[[#This Row],[Te financieren]],"")</f>
        <v/>
      </c>
      <c r="HV81" s="150" t="str">
        <f>IF(Tbl.Kosten[[#This Row],[Pnr.]]=HV$7,Tbl.Kosten[[#This Row],[Te financieren]],"")</f>
        <v/>
      </c>
      <c r="HW81" s="150" t="str">
        <f>IF(Tbl.Kosten[[#This Row],[Pnr.]]=HW$7,Tbl.Kosten[[#This Row],[Te financieren]],"")</f>
        <v/>
      </c>
    </row>
    <row r="82" spans="2:231" x14ac:dyDescent="0.3">
      <c r="B82" s="134"/>
      <c r="C82" s="137"/>
      <c r="D82" s="136"/>
      <c r="E82" s="261"/>
      <c r="F82" s="135"/>
      <c r="G82" s="11" t="str">
        <f>IF(Tbl.Kosten[[#This Row],[Medewerker e/o 
functie]]&lt;&gt;"",_xlfn.XLOOKUP(Tbl.Kosten[[#This Row],[Medewerker e/o 
functie]],Tbl.Uurtarief[Medewerker en/of functie],Tbl.Uurtarief[Uurtarief],"",0,1),"")</f>
        <v/>
      </c>
      <c r="H82" s="121">
        <f>IFERROR(Tbl.Kosten[[#This Row],[Uren]]*Tbl.Kosten[[#This Row],[Uurtarief]],0)</f>
        <v>0</v>
      </c>
      <c r="I82" s="119" t="str">
        <f>IF(Tbl.Kosten[[#This Row],[Subtotaal uren]]&lt;&gt;0,_xlfn.XLOOKUP(Tbl.Kosten[[#This Row],[Medewerker e/o 
functie]],Tbl.Uurtarief[Medewerker en/of functie],Tbl.Uurtarief[Kostensoort arbeid],"",0,1),"")</f>
        <v/>
      </c>
      <c r="J82" s="137"/>
      <c r="K82" s="135"/>
      <c r="L82" s="139" t="str">
        <f>IF(Tbl.Kosten[[#This Row],[Activum]]&lt;&gt;"",_xlfn.XLOOKUP(Tbl.Kosten[[#This Row],[Activum]],Tbl.Afschrijvingskosten[Activum],Tbl.Afschrijvingskosten[Tarief per afschrijvings-eenheid],"",0,1),"")</f>
        <v/>
      </c>
      <c r="M82" s="122">
        <f>IFERROR(Tbl.Kosten[[#This Row],[Een-
heden]]*Tbl.Kosten[[#This Row],[Afschrijvings-
tarief]],0)</f>
        <v>0</v>
      </c>
      <c r="N82" s="122" t="str">
        <f>IF(Tbl.Kosten[[#This Row],[Subtotaal afschrijving]]&lt;&gt;0,Lijsten!$A$7,"")</f>
        <v/>
      </c>
      <c r="O82" s="140"/>
      <c r="P82" s="135"/>
      <c r="Q82" s="138"/>
      <c r="R82" s="122">
        <f>IFERROR(Tbl.Kosten[[#This Row],[Aantal]]*Tbl.Kosten[[#This Row],[Tarief]],0)</f>
        <v>0</v>
      </c>
      <c r="S82" s="8">
        <f>IFERROR(Tbl.Kosten[[#This Row],[Subtotaal overige kosten]]+Tbl.Kosten[[#This Row],[Subtotaal uren]]+Tbl.Kosten[[#This Row],[Subtotaal afschrijving]],0)</f>
        <v>0</v>
      </c>
      <c r="T82" s="8">
        <f>IFERROR(Tbl.Kosten[[#This Row],[Totaal kosten]]*Tbl.Kosten[[#This Row],[Subsidie%]],0)</f>
        <v>0</v>
      </c>
      <c r="U82" s="4" t="str" cm="1">
        <f t="array" ref="U82">IFERROR(_xlfn.IFS(Tbl.Kosten[[#This Row],[Subtotaal uren]]&lt;&gt;0,Tbl.Kosten[[#This Row],[Kostensoort arbeid]],Tbl.Kosten[[#This Row],[Subtotaal afschrijving]]&lt;&gt;0,Tbl.Kosten[[#This Row],[Kostensoort afschrijving]],Tbl.Kosten[[#This Row],[Subtotaal overige kosten]]&lt;&gt;0,Tbl.Kosten[[#This Row],[Kostensoort overig]]),"")</f>
        <v/>
      </c>
      <c r="V82" s="4" t="str">
        <f>IFERROR(_xlfn.XLOOKUP(Tbl.Kosten[[#This Row],[Activiteitencode]],Tbl.Activiteiten[Activiteitcode],Tbl.Activiteiten[Werkpakketcode],"",0,1),"")</f>
        <v/>
      </c>
      <c r="W82" s="4" t="str">
        <f>IFERROR(_xlfn.XLOOKUP(Tbl.Kosten[[#This Row],[Werkpakketcode]],Tbl.Werkpakketten[Werkpakketcode],Tbl.Werkpakketten[Subsidiabele activiteit],"",0,1),"")</f>
        <v/>
      </c>
      <c r="X82" s="12">
        <f>IFERROR(_xlfn.XLOOKUP(Tbl.Kosten[[#This Row],[Sanr.]],Tbl.Subsidiehoogte[SAnr.],Tbl.Subsidiehoogte[Sub. Percentage],0,0,1),0)</f>
        <v>0</v>
      </c>
      <c r="Y82" s="144" t="str">
        <f>IFERROR(_xlfn.XLOOKUP(Tbl.Kosten[[#This Row],[Partnercode]],Tbl.Projectpartners[Partnercode],Tbl.Projectpartners[PNr.],"",0,1),"")</f>
        <v>P1</v>
      </c>
      <c r="Z82" s="148">
        <f>IF(Tbl.Kosten[[#This Row],[Pnr.]]=Z$7,Tbl.Kosten[[#This Row],[Totaal kosten]],"")</f>
        <v>0</v>
      </c>
      <c r="AA82" s="148" t="str">
        <f>IF(Tbl.Kosten[[#This Row],[Pnr.]]=AA$7,Tbl.Kosten[[#This Row],[Totaal kosten]],"")</f>
        <v/>
      </c>
      <c r="AB82" s="148" t="str">
        <f>IF(Tbl.Kosten[[#This Row],[Pnr.]]=AB$7,Tbl.Kosten[[#This Row],[Totaal kosten]],"")</f>
        <v/>
      </c>
      <c r="AC82" s="148" t="str">
        <f>IF(Tbl.Kosten[[#This Row],[Pnr.]]=AC$7,Tbl.Kosten[[#This Row],[Totaal kosten]],"")</f>
        <v/>
      </c>
      <c r="AD82" s="148" t="str">
        <f>IF(Tbl.Kosten[[#This Row],[Pnr.]]=AD$7,Tbl.Kosten[[#This Row],[Totaal kosten]],"")</f>
        <v/>
      </c>
      <c r="AE82" s="148" t="str">
        <f>IF(Tbl.Kosten[[#This Row],[Pnr.]]=AE$7,Tbl.Kosten[[#This Row],[Totaal kosten]],"")</f>
        <v/>
      </c>
      <c r="AF82" s="148" t="str">
        <f>IF(Tbl.Kosten[[#This Row],[Pnr.]]=AF$7,Tbl.Kosten[[#This Row],[Totaal kosten]],"")</f>
        <v/>
      </c>
      <c r="AG82" s="148" t="str">
        <f>IF(Tbl.Kosten[[#This Row],[Pnr.]]=AG$7,Tbl.Kosten[[#This Row],[Totaal kosten]],"")</f>
        <v/>
      </c>
      <c r="AH82" s="148" t="str">
        <f>IF(Tbl.Kosten[[#This Row],[Pnr.]]=AH$7,Tbl.Kosten[[#This Row],[Totaal kosten]],"")</f>
        <v/>
      </c>
      <c r="AI82" s="148" t="str">
        <f>IF(Tbl.Kosten[[#This Row],[Pnr.]]=AI$7,Tbl.Kosten[[#This Row],[Totaal kosten]],"")</f>
        <v/>
      </c>
      <c r="AJ82" s="148" t="str">
        <f>IF(Tbl.Kosten[[#This Row],[Pnr.]]=AJ$7,Tbl.Kosten[[#This Row],[Totaal kosten]],"")</f>
        <v/>
      </c>
      <c r="AK82" s="148" t="str">
        <f>IF(Tbl.Kosten[[#This Row],[Pnr.]]=AK$7,Tbl.Kosten[[#This Row],[Totaal kosten]],"")</f>
        <v/>
      </c>
      <c r="AL82" s="148" t="str">
        <f>IF(Tbl.Kosten[[#This Row],[Pnr.]]=AL$7,Tbl.Kosten[[#This Row],[Totaal kosten]],"")</f>
        <v/>
      </c>
      <c r="AM82" s="148" t="str">
        <f>IF(Tbl.Kosten[[#This Row],[Pnr.]]=AM$7,Tbl.Kosten[[#This Row],[Totaal kosten]],"")</f>
        <v/>
      </c>
      <c r="AN82" s="148" t="str">
        <f>IF(Tbl.Kosten[[#This Row],[Pnr.]]=AN$7,Tbl.Kosten[[#This Row],[Totaal kosten]],"")</f>
        <v/>
      </c>
      <c r="AO82" s="148" t="str">
        <f>IF(Tbl.Kosten[[#This Row],[Pnr.]]=AO$7,Tbl.Kosten[[#This Row],[Totaal kosten]],"")</f>
        <v/>
      </c>
      <c r="AP82" s="148" t="str">
        <f>IF(Tbl.Kosten[[#This Row],[Pnr.]]=AP$7,Tbl.Kosten[[#This Row],[Totaal kosten]],"")</f>
        <v/>
      </c>
      <c r="AQ82" s="148" t="str">
        <f>IF(Tbl.Kosten[[#This Row],[Pnr.]]=AQ$7,Tbl.Kosten[[#This Row],[Totaal kosten]],"")</f>
        <v/>
      </c>
      <c r="AR82" s="148" t="str">
        <f>IF(Tbl.Kosten[[#This Row],[Pnr.]]=AR$7,Tbl.Kosten[[#This Row],[Totaal kosten]],"")</f>
        <v/>
      </c>
      <c r="AS82" s="148" t="str">
        <f>IF(Tbl.Kosten[[#This Row],[Pnr.]]=AS$7,Tbl.Kosten[[#This Row],[Totaal kosten]],"")</f>
        <v/>
      </c>
      <c r="AT82" s="148" t="str">
        <f>IF(Tbl.Kosten[[#This Row],[Pnr.]]=AT$7,Tbl.Kosten[[#This Row],[Totaal kosten]],"")</f>
        <v/>
      </c>
      <c r="AU82" s="148" t="str">
        <f>IF(Tbl.Kosten[[#This Row],[Pnr.]]=AU$7,Tbl.Kosten[[#This Row],[Totaal kosten]],"")</f>
        <v/>
      </c>
      <c r="AV82" s="148" t="str">
        <f>IF(Tbl.Kosten[[#This Row],[Pnr.]]=AV$7,Tbl.Kosten[[#This Row],[Totaal kosten]],"")</f>
        <v/>
      </c>
      <c r="AW82" s="148" t="str">
        <f>IF(Tbl.Kosten[[#This Row],[Pnr.]]=AW$7,Tbl.Kosten[[#This Row],[Totaal kosten]],"")</f>
        <v/>
      </c>
      <c r="AX82" s="148" t="str">
        <f>IF(Tbl.Kosten[[#This Row],[Pnr.]]=AX$7,Tbl.Kosten[[#This Row],[Totaal kosten]],"")</f>
        <v/>
      </c>
      <c r="AY82" s="148" t="str">
        <f>IF(Tbl.Kosten[[#This Row],[Pnr.]]=AY$7,Tbl.Kosten[[#This Row],[Totaal kosten]],"")</f>
        <v/>
      </c>
      <c r="AZ82" s="148" t="str">
        <f>IF(Tbl.Kosten[[#This Row],[Pnr.]]=AZ$7,Tbl.Kosten[[#This Row],[Totaal kosten]],"")</f>
        <v/>
      </c>
      <c r="BA82" s="148" t="str">
        <f>IF(Tbl.Kosten[[#This Row],[Pnr.]]=BA$7,Tbl.Kosten[[#This Row],[Totaal kosten]],"")</f>
        <v/>
      </c>
      <c r="BB82" s="148" t="str">
        <f>IF(Tbl.Kosten[[#This Row],[Pnr.]]=BB$7,Tbl.Kosten[[#This Row],[Totaal kosten]],"")</f>
        <v/>
      </c>
      <c r="BC82" s="148" t="str">
        <f>IF(Tbl.Kosten[[#This Row],[Pnr.]]=BC$7,Tbl.Kosten[[#This Row],[Totaal kosten]],"")</f>
        <v/>
      </c>
      <c r="BD82" s="148" t="str">
        <f>IF(Tbl.Kosten[[#This Row],[Pnr.]]=BD$7,Tbl.Kosten[[#This Row],[Totaal kosten]],"")</f>
        <v/>
      </c>
      <c r="BE82" s="148" t="str">
        <f>IF(Tbl.Kosten[[#This Row],[Pnr.]]=BE$7,Tbl.Kosten[[#This Row],[Totaal kosten]],"")</f>
        <v/>
      </c>
      <c r="BF82" s="148" t="str">
        <f>IF(Tbl.Kosten[[#This Row],[Pnr.]]=BF$7,Tbl.Kosten[[#This Row],[Totaal kosten]],"")</f>
        <v/>
      </c>
      <c r="BG82" s="148" t="str">
        <f>IF(Tbl.Kosten[[#This Row],[Pnr.]]=BG$7,Tbl.Kosten[[#This Row],[Totaal kosten]],"")</f>
        <v/>
      </c>
      <c r="BH82" s="148" t="str">
        <f>IF(Tbl.Kosten[[#This Row],[Pnr.]]=BH$7,Tbl.Kosten[[#This Row],[Totaal kosten]],"")</f>
        <v/>
      </c>
      <c r="BI82" s="148" t="str">
        <f>IF(Tbl.Kosten[[#This Row],[Pnr.]]=BI$7,Tbl.Kosten[[#This Row],[Totaal kosten]],"")</f>
        <v/>
      </c>
      <c r="BJ82" s="148" t="str">
        <f>IF(Tbl.Kosten[[#This Row],[Pnr.]]=BJ$7,Tbl.Kosten[[#This Row],[Totaal kosten]],"")</f>
        <v/>
      </c>
      <c r="BK82" s="148" t="str">
        <f>IF(Tbl.Kosten[[#This Row],[Pnr.]]=BK$7,Tbl.Kosten[[#This Row],[Totaal kosten]],"")</f>
        <v/>
      </c>
      <c r="BL82" s="148" t="str">
        <f>IF(Tbl.Kosten[[#This Row],[Pnr.]]=BL$7,Tbl.Kosten[[#This Row],[Totaal kosten]],"")</f>
        <v/>
      </c>
      <c r="BM82" s="148" t="str">
        <f>IF(Tbl.Kosten[[#This Row],[Pnr.]]=BM$7,Tbl.Kosten[[#This Row],[Totaal kosten]],"")</f>
        <v/>
      </c>
      <c r="BN82" s="148" t="str">
        <f>IF(Tbl.Kosten[[#This Row],[Pnr.]]=BN$7,Tbl.Kosten[[#This Row],[Totaal kosten]],"")</f>
        <v/>
      </c>
      <c r="BO82" s="148" t="str">
        <f>IF(Tbl.Kosten[[#This Row],[Pnr.]]=BO$7,Tbl.Kosten[[#This Row],[Totaal kosten]],"")</f>
        <v/>
      </c>
      <c r="BP82" s="148" t="str">
        <f>IF(Tbl.Kosten[[#This Row],[Pnr.]]=BP$7,Tbl.Kosten[[#This Row],[Totaal kosten]],"")</f>
        <v/>
      </c>
      <c r="BQ82" s="148" t="str">
        <f>IF(Tbl.Kosten[[#This Row],[Pnr.]]=BQ$7,Tbl.Kosten[[#This Row],[Totaal kosten]],"")</f>
        <v/>
      </c>
      <c r="BR82" s="148" t="str">
        <f>IF(Tbl.Kosten[[#This Row],[Pnr.]]=BR$7,Tbl.Kosten[[#This Row],[Totaal kosten]],"")</f>
        <v/>
      </c>
      <c r="BS82" s="148" t="str">
        <f>IF(Tbl.Kosten[[#This Row],[Pnr.]]=BS$7,Tbl.Kosten[[#This Row],[Totaal kosten]],"")</f>
        <v/>
      </c>
      <c r="BT82" s="148" t="str">
        <f>IF(Tbl.Kosten[[#This Row],[Pnr.]]=BT$7,Tbl.Kosten[[#This Row],[Totaal kosten]],"")</f>
        <v/>
      </c>
      <c r="BU82" s="148" t="str">
        <f>IF(Tbl.Kosten[[#This Row],[Pnr.]]=BU$7,Tbl.Kosten[[#This Row],[Totaal kosten]],"")</f>
        <v/>
      </c>
      <c r="BV82" s="148" t="str">
        <f>IF(Tbl.Kosten[[#This Row],[Pnr.]]=BV$7,Tbl.Kosten[[#This Row],[Totaal kosten]],"")</f>
        <v/>
      </c>
      <c r="BW82" s="148" t="str">
        <f>IF(Tbl.Kosten[[#This Row],[Pnr.]]=BW$7,Tbl.Kosten[[#This Row],[Totaal kosten]],"")</f>
        <v/>
      </c>
      <c r="BX82" s="148" t="str">
        <f>IFERROR(_xlfn.XLOOKUP(Tbl.Kosten[[#This Row],[Werkpakketcode]],Tbl.Werkpakketten[Werkpakketcode],Tbl.Werkpakketten[WPnr.],"",0,1),"")</f>
        <v/>
      </c>
      <c r="BY82" s="148" t="str">
        <f>IF(Tbl.Kosten[[#This Row],[WPnr.]]=BY$7,Tbl.Kosten[[#This Row],[Totaal kosten]],"")</f>
        <v/>
      </c>
      <c r="BZ82" s="148" t="str">
        <f>IF(Tbl.Kosten[[#This Row],[WPnr.]]=BZ$7,Tbl.Kosten[[#This Row],[Totaal kosten]],"")</f>
        <v/>
      </c>
      <c r="CA82" s="148" t="str">
        <f>IF(Tbl.Kosten[[#This Row],[WPnr.]]=CA$7,Tbl.Kosten[[#This Row],[Totaal kosten]],"")</f>
        <v/>
      </c>
      <c r="CB82" s="148" t="str">
        <f>IF(Tbl.Kosten[[#This Row],[WPnr.]]=CB$7,Tbl.Kosten[[#This Row],[Totaal kosten]],"")</f>
        <v/>
      </c>
      <c r="CC82" s="148" t="str">
        <f>IF(Tbl.Kosten[[#This Row],[WPnr.]]=CC$7,Tbl.Kosten[[#This Row],[Totaal kosten]],"")</f>
        <v/>
      </c>
      <c r="CD82" s="148" t="str">
        <f>IF(Tbl.Kosten[[#This Row],[WPnr.]]=CD$7,Tbl.Kosten[[#This Row],[Totaal kosten]],"")</f>
        <v/>
      </c>
      <c r="CE82" s="148" t="str">
        <f>IF(Tbl.Kosten[[#This Row],[WPnr.]]=CE$7,Tbl.Kosten[[#This Row],[Totaal kosten]],"")</f>
        <v/>
      </c>
      <c r="CF82" s="148" t="str">
        <f>IF(Tbl.Kosten[[#This Row],[WPnr.]]=CF$7,Tbl.Kosten[[#This Row],[Totaal kosten]],"")</f>
        <v/>
      </c>
      <c r="CG82" s="148" t="str">
        <f>IF(Tbl.Kosten[[#This Row],[WPnr.]]=CG$7,Tbl.Kosten[[#This Row],[Totaal kosten]],"")</f>
        <v/>
      </c>
      <c r="CH82" s="148" t="str">
        <f>IF(Tbl.Kosten[[#This Row],[WPnr.]]=CH$7,Tbl.Kosten[[#This Row],[Totaal kosten]],"")</f>
        <v/>
      </c>
      <c r="CI82" s="148" t="str">
        <f>IF(Tbl.Kosten[[#This Row],[WPnr.]]=CI$7,Tbl.Kosten[[#This Row],[Totaal kosten]],"")</f>
        <v/>
      </c>
      <c r="CJ82" s="148" t="str">
        <f>IF(Tbl.Kosten[[#This Row],[WPnr.]]=CJ$7,Tbl.Kosten[[#This Row],[Totaal kosten]],"")</f>
        <v/>
      </c>
      <c r="CK82" s="148" t="str">
        <f>IF(Tbl.Kosten[[#This Row],[WPnr.]]=CK$7,Tbl.Kosten[[#This Row],[Totaal kosten]],"")</f>
        <v/>
      </c>
      <c r="CL82" s="148" t="str">
        <f>IF(Tbl.Kosten[[#This Row],[WPnr.]]=CL$7,Tbl.Kosten[[#This Row],[Totaal kosten]],"")</f>
        <v/>
      </c>
      <c r="CM82" s="148" t="str">
        <f>IF(Tbl.Kosten[[#This Row],[WPnr.]]=CM$7,Tbl.Kosten[[#This Row],[Totaal kosten]],"")</f>
        <v/>
      </c>
      <c r="CN82" s="148" t="str">
        <f>IF(Tbl.Kosten[[#This Row],[WPnr.]]=CN$7,Tbl.Kosten[[#This Row],[Totaal kosten]],"")</f>
        <v/>
      </c>
      <c r="CO82" s="148" t="str">
        <f>IF(Tbl.Kosten[[#This Row],[WPnr.]]=CO$7,Tbl.Kosten[[#This Row],[Totaal kosten]],"")</f>
        <v/>
      </c>
      <c r="CP82" s="148" t="str">
        <f>IF(Tbl.Kosten[[#This Row],[WPnr.]]=CP$7,Tbl.Kosten[[#This Row],[Totaal kosten]],"")</f>
        <v/>
      </c>
      <c r="CQ82" s="148" t="str">
        <f>IF(Tbl.Kosten[[#This Row],[WPnr.]]=CQ$7,Tbl.Kosten[[#This Row],[Totaal kosten]],"")</f>
        <v/>
      </c>
      <c r="CR82" s="148" t="str">
        <f>IF(Tbl.Kosten[[#This Row],[WPnr.]]=CR$7,Tbl.Kosten[[#This Row],[Totaal kosten]],"")</f>
        <v/>
      </c>
      <c r="CS82" s="148" t="str">
        <f>IF(Tbl.Kosten[[#This Row],[WPnr.]]=CS$7,Tbl.Kosten[[#This Row],[Totaal kosten]],"")</f>
        <v/>
      </c>
      <c r="CT82" s="148" t="str">
        <f>IF(Tbl.Kosten[[#This Row],[WPnr.]]=CT$7,Tbl.Kosten[[#This Row],[Totaal kosten]],"")</f>
        <v/>
      </c>
      <c r="CU82" s="148" t="str">
        <f>IF(Tbl.Kosten[[#This Row],[WPnr.]]=CU$7,Tbl.Kosten[[#This Row],[Totaal kosten]],"")</f>
        <v/>
      </c>
      <c r="CV82" s="148" t="str">
        <f>IF(Tbl.Kosten[[#This Row],[WPnr.]]=CV$7,Tbl.Kosten[[#This Row],[Totaal kosten]],"")</f>
        <v/>
      </c>
      <c r="CW82" s="148" t="str">
        <f>IF(Tbl.Kosten[[#This Row],[WPnr.]]=CW$7,Tbl.Kosten[[#This Row],[Totaal kosten]],"")</f>
        <v/>
      </c>
      <c r="CX82" s="148" t="str">
        <f>IF(Tbl.Kosten[[#This Row],[WPnr.]]=CX$7,Tbl.Kosten[[#This Row],[Totaal kosten]],"")</f>
        <v/>
      </c>
      <c r="CY82" s="148" t="str">
        <f>IF(Tbl.Kosten[[#This Row],[WPnr.]]=CY$7,Tbl.Kosten[[#This Row],[Totaal kosten]],"")</f>
        <v/>
      </c>
      <c r="CZ82" s="148" t="str">
        <f>IF(Tbl.Kosten[[#This Row],[WPnr.]]=CZ$7,Tbl.Kosten[[#This Row],[Totaal kosten]],"")</f>
        <v/>
      </c>
      <c r="DA82" s="148" t="str">
        <f>IF(Tbl.Kosten[[#This Row],[WPnr.]]=DA$7,Tbl.Kosten[[#This Row],[Totaal kosten]],"")</f>
        <v/>
      </c>
      <c r="DB82" s="148" t="str">
        <f>IF(Tbl.Kosten[[#This Row],[WPnr.]]=DB$7,Tbl.Kosten[[#This Row],[Totaal kosten]],"")</f>
        <v/>
      </c>
      <c r="DC82" s="148" t="str">
        <f>IF(Tbl.Kosten[[#This Row],[WPnr.]]=DC$7,Tbl.Kosten[[#This Row],[Totaal kosten]],"")</f>
        <v/>
      </c>
      <c r="DD82" s="148" t="str">
        <f>IF(Tbl.Kosten[[#This Row],[WPnr.]]=DD$7,Tbl.Kosten[[#This Row],[Totaal kosten]],"")</f>
        <v/>
      </c>
      <c r="DE82" s="148" t="str">
        <f>IF(Tbl.Kosten[[#This Row],[WPnr.]]=DE$7,Tbl.Kosten[[#This Row],[Totaal kosten]],"")</f>
        <v/>
      </c>
      <c r="DF82" s="148" t="str">
        <f>IF(Tbl.Kosten[[#This Row],[WPnr.]]=DF$7,Tbl.Kosten[[#This Row],[Totaal kosten]],"")</f>
        <v/>
      </c>
      <c r="DG82" s="148" t="str">
        <f>IF(Tbl.Kosten[[#This Row],[WPnr.]]=DG$7,Tbl.Kosten[[#This Row],[Totaal kosten]],"")</f>
        <v/>
      </c>
      <c r="DH82" s="148" t="str">
        <f>IF(Tbl.Kosten[[#This Row],[WPnr.]]=DH$7,Tbl.Kosten[[#This Row],[Totaal kosten]],"")</f>
        <v/>
      </c>
      <c r="DI82" s="148" t="str">
        <f>IF(Tbl.Kosten[[#This Row],[WPnr.]]=DI$7,Tbl.Kosten[[#This Row],[Totaal kosten]],"")</f>
        <v/>
      </c>
      <c r="DJ82" s="148" t="str">
        <f>IF(Tbl.Kosten[[#This Row],[WPnr.]]=DJ$7,Tbl.Kosten[[#This Row],[Totaal kosten]],"")</f>
        <v/>
      </c>
      <c r="DK82" s="148" t="str">
        <f>IF(Tbl.Kosten[[#This Row],[WPnr.]]=DK$7,Tbl.Kosten[[#This Row],[Totaal kosten]],"")</f>
        <v/>
      </c>
      <c r="DL82" s="148" t="str">
        <f>IF(Tbl.Kosten[[#This Row],[WPnr.]]=DL$7,Tbl.Kosten[[#This Row],[Totaal kosten]],"")</f>
        <v/>
      </c>
      <c r="DM82" s="148" t="str">
        <f>IF(Tbl.Kosten[[#This Row],[WPnr.]]=DM$7,Tbl.Kosten[[#This Row],[Totaal kosten]],"")</f>
        <v/>
      </c>
      <c r="DN82" s="148" t="str">
        <f>IF(Tbl.Kosten[[#This Row],[WPnr.]]=DN$7,Tbl.Kosten[[#This Row],[Totaal kosten]],"")</f>
        <v/>
      </c>
      <c r="DO82" s="148" t="str">
        <f>IF(Tbl.Kosten[[#This Row],[WPnr.]]=DO$7,Tbl.Kosten[[#This Row],[Totaal kosten]],"")</f>
        <v/>
      </c>
      <c r="DP82" s="148" t="str">
        <f>IF(Tbl.Kosten[[#This Row],[WPnr.]]=DP$7,Tbl.Kosten[[#This Row],[Totaal kosten]],"")</f>
        <v/>
      </c>
      <c r="DQ82" s="148" t="str">
        <f>IF(Tbl.Kosten[[#This Row],[WPnr.]]=DQ$7,Tbl.Kosten[[#This Row],[Totaal kosten]],"")</f>
        <v/>
      </c>
      <c r="DR82" s="148" t="str">
        <f>IF(Tbl.Kosten[[#This Row],[WPnr.]]=DR$7,Tbl.Kosten[[#This Row],[Totaal kosten]],"")</f>
        <v/>
      </c>
      <c r="DS82" s="148" t="str">
        <f>IF(Tbl.Kosten[[#This Row],[WPnr.]]=DS$7,Tbl.Kosten[[#This Row],[Totaal kosten]],"")</f>
        <v/>
      </c>
      <c r="DT82" s="148" t="str">
        <f>IF(Tbl.Kosten[[#This Row],[WPnr.]]=DT$7,Tbl.Kosten[[#This Row],[Totaal kosten]],"")</f>
        <v/>
      </c>
      <c r="DU82" s="148" t="str">
        <f>IF(Tbl.Kosten[[#This Row],[WPnr.]]=DU$7,Tbl.Kosten[[#This Row],[Totaal kosten]],"")</f>
        <v/>
      </c>
      <c r="DV82" s="148" t="str">
        <f>IF(Tbl.Kosten[[#This Row],[WPnr.]]=DV$7,Tbl.Kosten[[#This Row],[Totaal kosten]],"")</f>
        <v/>
      </c>
      <c r="DW82" s="150" t="str">
        <f>IFERROR(_xlfn.XLOOKUP(Tbl.Kosten[[#This Row],[Kostensoort]],Tbl.Kostensoorten[Kostensoorten],Tbl.Kostensoorten[KSnr.],"",0,1),"")</f>
        <v/>
      </c>
      <c r="DX82" s="150" t="str">
        <f>IF(Tbl.Kosten[[#This Row],[KSnr.]]=DX$7,Tbl.Kosten[[#This Row],[Totaal kosten]],"")</f>
        <v/>
      </c>
      <c r="DY82" s="150" t="str">
        <f>IF(Tbl.Kosten[[#This Row],[KSnr.]]=DY$7,Tbl.Kosten[[#This Row],[Totaal kosten]],"")</f>
        <v/>
      </c>
      <c r="DZ82" s="150" t="str">
        <f>IF(Tbl.Kosten[[#This Row],[KSnr.]]=DZ$7,Tbl.Kosten[[#This Row],[Totaal kosten]],"")</f>
        <v/>
      </c>
      <c r="EA82" s="150" t="str">
        <f>IF(Tbl.Kosten[[#This Row],[KSnr.]]=EA$7,Tbl.Kosten[[#This Row],[Totaal kosten]],"")</f>
        <v/>
      </c>
      <c r="EB82" s="150" t="str">
        <f>IF(Tbl.Kosten[[#This Row],[KSnr.]]=EB$7,Tbl.Kosten[[#This Row],[Totaal kosten]],"")</f>
        <v/>
      </c>
      <c r="EC82" s="150" t="str">
        <f>IF(Tbl.Kosten[[#This Row],[KSnr.]]=EC$7,Tbl.Kosten[[#This Row],[Totaal kosten]],"")</f>
        <v/>
      </c>
      <c r="ED82" s="150" t="str">
        <f>IF(Tbl.Kosten[[#This Row],[KSnr.]]=ED$7,Tbl.Kosten[[#This Row],[Totaal kosten]],"")</f>
        <v/>
      </c>
      <c r="EE82" s="150" t="str">
        <f>IF(Tbl.Kosten[[#This Row],[KSnr.]]=EE$7,Tbl.Kosten[[#This Row],[Totaal kosten]],"")</f>
        <v/>
      </c>
      <c r="EF82" s="150" t="str">
        <f>IF(Tbl.Kosten[[#This Row],[KSnr.]]=EF$7,Tbl.Kosten[[#This Row],[Totaal kosten]],"")</f>
        <v/>
      </c>
      <c r="EG82" s="150" t="str">
        <f>IF(Tbl.Kosten[[#This Row],[KSnr.]]=EG$7,Tbl.Kosten[[#This Row],[Totaal kosten]],"")</f>
        <v/>
      </c>
      <c r="EH82" s="150" t="str">
        <f>IF(Tbl.Kosten[[#This Row],[KSnr.]]=EH$7,Tbl.Kosten[[#This Row],[Totaal kosten]],"")</f>
        <v/>
      </c>
      <c r="EI82" s="150" t="str">
        <f>IF(Tbl.Kosten[[#This Row],[KSnr.]]=EI$7,Tbl.Kosten[[#This Row],[Totaal kosten]],"")</f>
        <v/>
      </c>
      <c r="EJ82" s="150" t="str">
        <f>IF(Tbl.Kosten[[#This Row],[KSnr.]]=EJ$7,Tbl.Kosten[[#This Row],[Totaal kosten]],"")</f>
        <v/>
      </c>
      <c r="EK82" s="150" t="str">
        <f>IF(Tbl.Kosten[[#This Row],[KSnr.]]=EK$7,Tbl.Kosten[[#This Row],[Totaal kosten]],"")</f>
        <v/>
      </c>
      <c r="EL82" s="150" t="str">
        <f>IF(Tbl.Kosten[[#This Row],[KSnr.]]=EL$7,Tbl.Kosten[[#This Row],[Totaal kosten]],"")</f>
        <v/>
      </c>
      <c r="EM82" s="150" t="str">
        <f>IF(Tbl.Kosten[[#This Row],[KSnr.]]=EM$7,Tbl.Kosten[[#This Row],[Totaal kosten]],"")</f>
        <v/>
      </c>
      <c r="EN82" s="150" t="str">
        <f>IF(Tbl.Kosten[[#This Row],[KSnr.]]=EN$7,Tbl.Kosten[[#This Row],[Totaal kosten]],"")</f>
        <v/>
      </c>
      <c r="EO82" s="150" t="str">
        <f>IF(Tbl.Kosten[[#This Row],[KSnr.]]=EO$7,Tbl.Kosten[[#This Row],[Totaal kosten]],"")</f>
        <v/>
      </c>
      <c r="EP82" s="150" t="str">
        <f>IF(Tbl.Kosten[[#This Row],[KSnr.]]=EP$7,Tbl.Kosten[[#This Row],[Totaal kosten]],"")</f>
        <v/>
      </c>
      <c r="EQ82" s="150" t="str">
        <f>IF(Tbl.Kosten[[#This Row],[KSnr.]]=EQ$7,Tbl.Kosten[[#This Row],[Totaal kosten]],"")</f>
        <v/>
      </c>
      <c r="ER82" s="144" t="str">
        <f>IFERROR(_xlfn.XLOOKUP(Tbl.Kosten[[#This Row],[Subsidieactiviteit]],Tbl.Subsidiehoogte[Subsidieactiviteit],Tbl.Subsidiehoogte[SAnr.],"",0,1),"")</f>
        <v/>
      </c>
      <c r="ES82" s="150" t="str">
        <f>IF(Tbl.Kosten[[#This Row],[Sanr.]]=ES$7,Tbl.Kosten[[#This Row],[Totaal kosten]],"")</f>
        <v/>
      </c>
      <c r="ET82" s="150" t="str">
        <f>IF(Tbl.Kosten[[#This Row],[Sanr.]]=ET$7,Tbl.Kosten[[#This Row],[Totaal kosten]],"")</f>
        <v/>
      </c>
      <c r="EU82" s="150" t="str">
        <f>IF(Tbl.Kosten[[#This Row],[Sanr.]]=EU$7,Tbl.Kosten[[#This Row],[Totaal kosten]],"")</f>
        <v/>
      </c>
      <c r="EV82" s="150" t="str">
        <f>IF(Tbl.Kosten[[#This Row],[Sanr.]]=EV$7,Tbl.Kosten[[#This Row],[Totaal kosten]],"")</f>
        <v/>
      </c>
      <c r="EW82" s="150" t="str">
        <f>IF(Tbl.Kosten[[#This Row],[Sanr.]]=EW$7,Tbl.Kosten[[#This Row],[Totaal kosten]],"")</f>
        <v/>
      </c>
      <c r="EX82" s="150" t="str">
        <f>IF(Tbl.Kosten[[#This Row],[Sanr.]]=EX$7,Tbl.Kosten[[#This Row],[Totaal kosten]],"")</f>
        <v/>
      </c>
      <c r="EY82" s="150" t="str">
        <f>IF(Tbl.Kosten[[#This Row],[Sanr.]]=EY$7,Tbl.Kosten[[#This Row],[Totaal kosten]],"")</f>
        <v/>
      </c>
      <c r="EZ82" s="150" t="str">
        <f>IF(Tbl.Kosten[[#This Row],[Sanr.]]=EZ$7,Tbl.Kosten[[#This Row],[Totaal kosten]],"")</f>
        <v/>
      </c>
      <c r="FA82" s="150" t="str">
        <f>IF(Tbl.Kosten[[#This Row],[Sanr.]]=FA$7,Tbl.Kosten[[#This Row],[Totaal kosten]],"")</f>
        <v/>
      </c>
      <c r="FB82" s="150" t="str">
        <f>IF(Tbl.Kosten[[#This Row],[Sanr.]]=FB$7,Tbl.Kosten[[#This Row],[Totaal kosten]],"")</f>
        <v/>
      </c>
      <c r="FC82" s="150" t="str">
        <f>IF(Tbl.Kosten[[#This Row],[Sanr.]]=FC$7,Tbl.Kosten[[#This Row],[Totaal kosten]],"")</f>
        <v/>
      </c>
      <c r="FD82" s="150" t="str">
        <f>IF(Tbl.Kosten[[#This Row],[Sanr.]]=FD$7,Tbl.Kosten[[#This Row],[Totaal kosten]],"")</f>
        <v/>
      </c>
      <c r="FE82" s="150" t="str">
        <f>IF(Tbl.Kosten[[#This Row],[Sanr.]]=FE$7,Tbl.Kosten[[#This Row],[Totaal kosten]],"")</f>
        <v/>
      </c>
      <c r="FF82" s="150" t="str">
        <f>IF(Tbl.Kosten[[#This Row],[Sanr.]]=FF$7,Tbl.Kosten[[#This Row],[Totaal kosten]],"")</f>
        <v/>
      </c>
      <c r="FG82" s="150" t="str">
        <f>IF(Tbl.Kosten[[#This Row],[Sanr.]]=FG$7,Tbl.Kosten[[#This Row],[Totaal kosten]],"")</f>
        <v/>
      </c>
      <c r="FH82" s="150" t="str">
        <f>IF(Tbl.Kosten[[#This Row],[Sanr.]]=FH$7,Tbl.Kosten[[#This Row],[Totaal kosten]],"")</f>
        <v/>
      </c>
      <c r="FI82" s="150" t="str">
        <f>IF(Tbl.Kosten[[#This Row],[Sanr.]]=FI$7,Tbl.Kosten[[#This Row],[Totaal kosten]],"")</f>
        <v/>
      </c>
      <c r="FJ82" s="150" t="str">
        <f>IF(Tbl.Kosten[[#This Row],[Sanr.]]=FJ$7,Tbl.Kosten[[#This Row],[Totaal kosten]],"")</f>
        <v/>
      </c>
      <c r="FK82" s="150" t="str">
        <f>IF(Tbl.Kosten[[#This Row],[Sanr.]]=FK$7,Tbl.Kosten[[#This Row],[Totaal kosten]],"")</f>
        <v/>
      </c>
      <c r="FL82" s="150" t="str">
        <f>IF(Tbl.Kosten[[#This Row],[Sanr.]]=FL$7,Tbl.Kosten[[#This Row],[Totaal kosten]],"")</f>
        <v/>
      </c>
      <c r="FM82" s="150" t="str">
        <f>IF(Tbl.Kosten[[#This Row],[Sanr.]]=FM$7,Tbl.Kosten[[#This Row],[Totaal kosten]],"")</f>
        <v/>
      </c>
      <c r="FN82" s="150" t="str">
        <f>IF(Tbl.Kosten[[#This Row],[Sanr.]]=FN$7,Tbl.Kosten[[#This Row],[Totaal kosten]],"")</f>
        <v/>
      </c>
      <c r="FO82" s="150" t="str">
        <f>IF(Tbl.Kosten[[#This Row],[Sanr.]]=FO$7,Tbl.Kosten[[#This Row],[Totaal kosten]],"")</f>
        <v/>
      </c>
      <c r="FP82" s="150" t="str">
        <f>IF(Tbl.Kosten[[#This Row],[Sanr.]]=FP$7,Tbl.Kosten[[#This Row],[Totaal kosten]],"")</f>
        <v/>
      </c>
      <c r="FQ82" s="150" t="str">
        <f>IF(Tbl.Kosten[[#This Row],[Sanr.]]=FQ$7,Tbl.Kosten[[#This Row],[Totaal kosten]],"")</f>
        <v/>
      </c>
      <c r="FR82" s="150" t="str">
        <f>IF(Tbl.Kosten[[#This Row],[Sanr.]]=FR$7,Tbl.Kosten[[#This Row],[Totaal kosten]],"")</f>
        <v/>
      </c>
      <c r="FS82" s="150" t="str">
        <f>IF(Tbl.Kosten[[#This Row],[Sanr.]]=FS$7,Tbl.Kosten[[#This Row],[Totaal kosten]],"")</f>
        <v/>
      </c>
      <c r="FT82" s="150" t="str">
        <f>IF(Tbl.Kosten[[#This Row],[Sanr.]]=FT$7,Tbl.Kosten[[#This Row],[Totaal kosten]],"")</f>
        <v/>
      </c>
      <c r="FU82" s="150" t="str">
        <f>IF(Tbl.Kosten[[#This Row],[Sanr.]]=FU$7,Tbl.Kosten[[#This Row],[Totaal kosten]],"")</f>
        <v/>
      </c>
      <c r="FV82" s="150" t="str">
        <f>IF(Tbl.Kosten[[#This Row],[Sanr.]]=FV$7,Tbl.Kosten[[#This Row],[Totaal kosten]],"")</f>
        <v/>
      </c>
      <c r="FW82" s="150" t="str">
        <f>IFERROR(_xlfn.XLOOKUP(Tbl.Kosten[[#This Row],[Activiteitencode]],Tbl.Activiteiten[Activiteitcode],Tbl.Activiteiten[Anr.],"",0,1),"")</f>
        <v/>
      </c>
      <c r="FX82" s="169" t="str">
        <f>_xlfn.CONCAT(Tbl.Kosten[[#This Row],[Pnr.]],Tbl.Kosten[[#This Row],[Sanr.]])</f>
        <v>P1</v>
      </c>
      <c r="FY82" s="150">
        <f>Tbl.Kosten[[#This Row],[Totaal kosten]]-Tbl.Kosten[[#This Row],[Subsidie]]</f>
        <v>0</v>
      </c>
      <c r="FZ82" s="150">
        <f>IF(Tbl.Kosten[[#This Row],[Pnr.]]=FZ$7,Tbl.Kosten[[#This Row],[Te financieren]],"")</f>
        <v>0</v>
      </c>
      <c r="GA82" s="150" t="str">
        <f>IF(Tbl.Kosten[[#This Row],[Pnr.]]=GA$7,Tbl.Kosten[[#This Row],[Te financieren]],"")</f>
        <v/>
      </c>
      <c r="GB82" s="150" t="str">
        <f>IF(Tbl.Kosten[[#This Row],[Pnr.]]=GB$7,Tbl.Kosten[[#This Row],[Te financieren]],"")</f>
        <v/>
      </c>
      <c r="GC82" s="150" t="str">
        <f>IF(Tbl.Kosten[[#This Row],[Pnr.]]=GC$7,Tbl.Kosten[[#This Row],[Te financieren]],"")</f>
        <v/>
      </c>
      <c r="GD82" s="150" t="str">
        <f>IF(Tbl.Kosten[[#This Row],[Pnr.]]=GD$7,Tbl.Kosten[[#This Row],[Te financieren]],"")</f>
        <v/>
      </c>
      <c r="GE82" s="150" t="str">
        <f>IF(Tbl.Kosten[[#This Row],[Pnr.]]=GE$7,Tbl.Kosten[[#This Row],[Te financieren]],"")</f>
        <v/>
      </c>
      <c r="GF82" s="150" t="str">
        <f>IF(Tbl.Kosten[[#This Row],[Pnr.]]=GF$7,Tbl.Kosten[[#This Row],[Te financieren]],"")</f>
        <v/>
      </c>
      <c r="GG82" s="150" t="str">
        <f>IF(Tbl.Kosten[[#This Row],[Pnr.]]=GG$7,Tbl.Kosten[[#This Row],[Te financieren]],"")</f>
        <v/>
      </c>
      <c r="GH82" s="150" t="str">
        <f>IF(Tbl.Kosten[[#This Row],[Pnr.]]=GH$7,Tbl.Kosten[[#This Row],[Te financieren]],"")</f>
        <v/>
      </c>
      <c r="GI82" s="150" t="str">
        <f>IF(Tbl.Kosten[[#This Row],[Pnr.]]=GI$7,Tbl.Kosten[[#This Row],[Te financieren]],"")</f>
        <v/>
      </c>
      <c r="GJ82" s="150" t="str">
        <f>IF(Tbl.Kosten[[#This Row],[Pnr.]]=GJ$7,Tbl.Kosten[[#This Row],[Te financieren]],"")</f>
        <v/>
      </c>
      <c r="GK82" s="150" t="str">
        <f>IF(Tbl.Kosten[[#This Row],[Pnr.]]=GK$7,Tbl.Kosten[[#This Row],[Te financieren]],"")</f>
        <v/>
      </c>
      <c r="GL82" s="150" t="str">
        <f>IF(Tbl.Kosten[[#This Row],[Pnr.]]=GL$7,Tbl.Kosten[[#This Row],[Te financieren]],"")</f>
        <v/>
      </c>
      <c r="GM82" s="150" t="str">
        <f>IF(Tbl.Kosten[[#This Row],[Pnr.]]=GM$7,Tbl.Kosten[[#This Row],[Te financieren]],"")</f>
        <v/>
      </c>
      <c r="GN82" s="150" t="str">
        <f>IF(Tbl.Kosten[[#This Row],[Pnr.]]=GN$7,Tbl.Kosten[[#This Row],[Te financieren]],"")</f>
        <v/>
      </c>
      <c r="GO82" s="150" t="str">
        <f>IF(Tbl.Kosten[[#This Row],[Pnr.]]=GO$7,Tbl.Kosten[[#This Row],[Te financieren]],"")</f>
        <v/>
      </c>
      <c r="GP82" s="150" t="str">
        <f>IF(Tbl.Kosten[[#This Row],[Pnr.]]=GP$7,Tbl.Kosten[[#This Row],[Te financieren]],"")</f>
        <v/>
      </c>
      <c r="GQ82" s="150" t="str">
        <f>IF(Tbl.Kosten[[#This Row],[Pnr.]]=GQ$7,Tbl.Kosten[[#This Row],[Te financieren]],"")</f>
        <v/>
      </c>
      <c r="GR82" s="150" t="str">
        <f>IF(Tbl.Kosten[[#This Row],[Pnr.]]=GR$7,Tbl.Kosten[[#This Row],[Te financieren]],"")</f>
        <v/>
      </c>
      <c r="GS82" s="150" t="str">
        <f>IF(Tbl.Kosten[[#This Row],[Pnr.]]=GS$7,Tbl.Kosten[[#This Row],[Te financieren]],"")</f>
        <v/>
      </c>
      <c r="GT82" s="150" t="str">
        <f>IF(Tbl.Kosten[[#This Row],[Pnr.]]=GT$7,Tbl.Kosten[[#This Row],[Te financieren]],"")</f>
        <v/>
      </c>
      <c r="GU82" s="150" t="str">
        <f>IF(Tbl.Kosten[[#This Row],[Pnr.]]=GU$7,Tbl.Kosten[[#This Row],[Te financieren]],"")</f>
        <v/>
      </c>
      <c r="GV82" s="150" t="str">
        <f>IF(Tbl.Kosten[[#This Row],[Pnr.]]=GV$7,Tbl.Kosten[[#This Row],[Te financieren]],"")</f>
        <v/>
      </c>
      <c r="GW82" s="150" t="str">
        <f>IF(Tbl.Kosten[[#This Row],[Pnr.]]=GW$7,Tbl.Kosten[[#This Row],[Te financieren]],"")</f>
        <v/>
      </c>
      <c r="GX82" s="150" t="str">
        <f>IF(Tbl.Kosten[[#This Row],[Pnr.]]=GX$7,Tbl.Kosten[[#This Row],[Te financieren]],"")</f>
        <v/>
      </c>
      <c r="GY82" s="150" t="str">
        <f>IF(Tbl.Kosten[[#This Row],[Pnr.]]=GY$7,Tbl.Kosten[[#This Row],[Te financieren]],"")</f>
        <v/>
      </c>
      <c r="GZ82" s="150" t="str">
        <f>IF(Tbl.Kosten[[#This Row],[Pnr.]]=GZ$7,Tbl.Kosten[[#This Row],[Te financieren]],"")</f>
        <v/>
      </c>
      <c r="HA82" s="150" t="str">
        <f>IF(Tbl.Kosten[[#This Row],[Pnr.]]=HA$7,Tbl.Kosten[[#This Row],[Te financieren]],"")</f>
        <v/>
      </c>
      <c r="HB82" s="150" t="str">
        <f>IF(Tbl.Kosten[[#This Row],[Pnr.]]=HB$7,Tbl.Kosten[[#This Row],[Te financieren]],"")</f>
        <v/>
      </c>
      <c r="HC82" s="150" t="str">
        <f>IF(Tbl.Kosten[[#This Row],[Pnr.]]=HC$7,Tbl.Kosten[[#This Row],[Te financieren]],"")</f>
        <v/>
      </c>
      <c r="HD82" s="150" t="str">
        <f>IF(Tbl.Kosten[[#This Row],[Pnr.]]=HD$7,Tbl.Kosten[[#This Row],[Te financieren]],"")</f>
        <v/>
      </c>
      <c r="HE82" s="150" t="str">
        <f>IF(Tbl.Kosten[[#This Row],[Pnr.]]=HE$7,Tbl.Kosten[[#This Row],[Te financieren]],"")</f>
        <v/>
      </c>
      <c r="HF82" s="150" t="str">
        <f>IF(Tbl.Kosten[[#This Row],[Pnr.]]=HF$7,Tbl.Kosten[[#This Row],[Te financieren]],"")</f>
        <v/>
      </c>
      <c r="HG82" s="150" t="str">
        <f>IF(Tbl.Kosten[[#This Row],[Pnr.]]=HG$7,Tbl.Kosten[[#This Row],[Te financieren]],"")</f>
        <v/>
      </c>
      <c r="HH82" s="150" t="str">
        <f>IF(Tbl.Kosten[[#This Row],[Pnr.]]=HH$7,Tbl.Kosten[[#This Row],[Te financieren]],"")</f>
        <v/>
      </c>
      <c r="HI82" s="150" t="str">
        <f>IF(Tbl.Kosten[[#This Row],[Pnr.]]=HI$7,Tbl.Kosten[[#This Row],[Te financieren]],"")</f>
        <v/>
      </c>
      <c r="HJ82" s="150" t="str">
        <f>IF(Tbl.Kosten[[#This Row],[Pnr.]]=HJ$7,Tbl.Kosten[[#This Row],[Te financieren]],"")</f>
        <v/>
      </c>
      <c r="HK82" s="150" t="str">
        <f>IF(Tbl.Kosten[[#This Row],[Pnr.]]=HK$7,Tbl.Kosten[[#This Row],[Te financieren]],"")</f>
        <v/>
      </c>
      <c r="HL82" s="150" t="str">
        <f>IF(Tbl.Kosten[[#This Row],[Pnr.]]=HL$7,Tbl.Kosten[[#This Row],[Te financieren]],"")</f>
        <v/>
      </c>
      <c r="HM82" s="150" t="str">
        <f>IF(Tbl.Kosten[[#This Row],[Pnr.]]=HM$7,Tbl.Kosten[[#This Row],[Te financieren]],"")</f>
        <v/>
      </c>
      <c r="HN82" s="150" t="str">
        <f>IF(Tbl.Kosten[[#This Row],[Pnr.]]=HN$7,Tbl.Kosten[[#This Row],[Te financieren]],"")</f>
        <v/>
      </c>
      <c r="HO82" s="150" t="str">
        <f>IF(Tbl.Kosten[[#This Row],[Pnr.]]=HO$7,Tbl.Kosten[[#This Row],[Te financieren]],"")</f>
        <v/>
      </c>
      <c r="HP82" s="150" t="str">
        <f>IF(Tbl.Kosten[[#This Row],[Pnr.]]=HP$7,Tbl.Kosten[[#This Row],[Te financieren]],"")</f>
        <v/>
      </c>
      <c r="HQ82" s="150" t="str">
        <f>IF(Tbl.Kosten[[#This Row],[Pnr.]]=HQ$7,Tbl.Kosten[[#This Row],[Te financieren]],"")</f>
        <v/>
      </c>
      <c r="HR82" s="150" t="str">
        <f>IF(Tbl.Kosten[[#This Row],[Pnr.]]=HR$7,Tbl.Kosten[[#This Row],[Te financieren]],"")</f>
        <v/>
      </c>
      <c r="HS82" s="150" t="str">
        <f>IF(Tbl.Kosten[[#This Row],[Pnr.]]=HS$7,Tbl.Kosten[[#This Row],[Te financieren]],"")</f>
        <v/>
      </c>
      <c r="HT82" s="150" t="str">
        <f>IF(Tbl.Kosten[[#This Row],[Pnr.]]=HT$7,Tbl.Kosten[[#This Row],[Te financieren]],"")</f>
        <v/>
      </c>
      <c r="HU82" s="150" t="str">
        <f>IF(Tbl.Kosten[[#This Row],[Pnr.]]=HU$7,Tbl.Kosten[[#This Row],[Te financieren]],"")</f>
        <v/>
      </c>
      <c r="HV82" s="150" t="str">
        <f>IF(Tbl.Kosten[[#This Row],[Pnr.]]=HV$7,Tbl.Kosten[[#This Row],[Te financieren]],"")</f>
        <v/>
      </c>
      <c r="HW82" s="150" t="str">
        <f>IF(Tbl.Kosten[[#This Row],[Pnr.]]=HW$7,Tbl.Kosten[[#This Row],[Te financieren]],"")</f>
        <v/>
      </c>
    </row>
    <row r="83" spans="2:231" x14ac:dyDescent="0.3">
      <c r="B83" s="134"/>
      <c r="C83" s="137"/>
      <c r="D83" s="136"/>
      <c r="E83" s="261"/>
      <c r="F83" s="135"/>
      <c r="G83" s="11" t="str">
        <f>IF(Tbl.Kosten[[#This Row],[Medewerker e/o 
functie]]&lt;&gt;"",_xlfn.XLOOKUP(Tbl.Kosten[[#This Row],[Medewerker e/o 
functie]],Tbl.Uurtarief[Medewerker en/of functie],Tbl.Uurtarief[Uurtarief],"",0,1),"")</f>
        <v/>
      </c>
      <c r="H83" s="121">
        <f>IFERROR(Tbl.Kosten[[#This Row],[Uren]]*Tbl.Kosten[[#This Row],[Uurtarief]],0)</f>
        <v>0</v>
      </c>
      <c r="I83" s="119" t="str">
        <f>IF(Tbl.Kosten[[#This Row],[Subtotaal uren]]&lt;&gt;0,_xlfn.XLOOKUP(Tbl.Kosten[[#This Row],[Medewerker e/o 
functie]],Tbl.Uurtarief[Medewerker en/of functie],Tbl.Uurtarief[Kostensoort arbeid],"",0,1),"")</f>
        <v/>
      </c>
      <c r="J83" s="137"/>
      <c r="K83" s="135"/>
      <c r="L83" s="139" t="str">
        <f>IF(Tbl.Kosten[[#This Row],[Activum]]&lt;&gt;"",_xlfn.XLOOKUP(Tbl.Kosten[[#This Row],[Activum]],Tbl.Afschrijvingskosten[Activum],Tbl.Afschrijvingskosten[Tarief per afschrijvings-eenheid],"",0,1),"")</f>
        <v/>
      </c>
      <c r="M83" s="122">
        <f>IFERROR(Tbl.Kosten[[#This Row],[Een-
heden]]*Tbl.Kosten[[#This Row],[Afschrijvings-
tarief]],0)</f>
        <v>0</v>
      </c>
      <c r="N83" s="122" t="str">
        <f>IF(Tbl.Kosten[[#This Row],[Subtotaal afschrijving]]&lt;&gt;0,Lijsten!$A$7,"")</f>
        <v/>
      </c>
      <c r="O83" s="140"/>
      <c r="P83" s="135"/>
      <c r="Q83" s="138"/>
      <c r="R83" s="122">
        <f>IFERROR(Tbl.Kosten[[#This Row],[Aantal]]*Tbl.Kosten[[#This Row],[Tarief]],0)</f>
        <v>0</v>
      </c>
      <c r="S83" s="8">
        <f>IFERROR(Tbl.Kosten[[#This Row],[Subtotaal overige kosten]]+Tbl.Kosten[[#This Row],[Subtotaal uren]]+Tbl.Kosten[[#This Row],[Subtotaal afschrijving]],0)</f>
        <v>0</v>
      </c>
      <c r="T83" s="8">
        <f>IFERROR(Tbl.Kosten[[#This Row],[Totaal kosten]]*Tbl.Kosten[[#This Row],[Subsidie%]],0)</f>
        <v>0</v>
      </c>
      <c r="U83" s="4" t="str" cm="1">
        <f t="array" ref="U83">IFERROR(_xlfn.IFS(Tbl.Kosten[[#This Row],[Subtotaal uren]]&lt;&gt;0,Tbl.Kosten[[#This Row],[Kostensoort arbeid]],Tbl.Kosten[[#This Row],[Subtotaal afschrijving]]&lt;&gt;0,Tbl.Kosten[[#This Row],[Kostensoort afschrijving]],Tbl.Kosten[[#This Row],[Subtotaal overige kosten]]&lt;&gt;0,Tbl.Kosten[[#This Row],[Kostensoort overig]]),"")</f>
        <v/>
      </c>
      <c r="V83" s="4" t="str">
        <f>IFERROR(_xlfn.XLOOKUP(Tbl.Kosten[[#This Row],[Activiteitencode]],Tbl.Activiteiten[Activiteitcode],Tbl.Activiteiten[Werkpakketcode],"",0,1),"")</f>
        <v/>
      </c>
      <c r="W83" s="4" t="str">
        <f>IFERROR(_xlfn.XLOOKUP(Tbl.Kosten[[#This Row],[Werkpakketcode]],Tbl.Werkpakketten[Werkpakketcode],Tbl.Werkpakketten[Subsidiabele activiteit],"",0,1),"")</f>
        <v/>
      </c>
      <c r="X83" s="12">
        <f>IFERROR(_xlfn.XLOOKUP(Tbl.Kosten[[#This Row],[Sanr.]],Tbl.Subsidiehoogte[SAnr.],Tbl.Subsidiehoogte[Sub. Percentage],0,0,1),0)</f>
        <v>0</v>
      </c>
      <c r="Y83" s="144" t="str">
        <f>IFERROR(_xlfn.XLOOKUP(Tbl.Kosten[[#This Row],[Partnercode]],Tbl.Projectpartners[Partnercode],Tbl.Projectpartners[PNr.],"",0,1),"")</f>
        <v>P1</v>
      </c>
      <c r="Z83" s="148">
        <f>IF(Tbl.Kosten[[#This Row],[Pnr.]]=Z$7,Tbl.Kosten[[#This Row],[Totaal kosten]],"")</f>
        <v>0</v>
      </c>
      <c r="AA83" s="148" t="str">
        <f>IF(Tbl.Kosten[[#This Row],[Pnr.]]=AA$7,Tbl.Kosten[[#This Row],[Totaal kosten]],"")</f>
        <v/>
      </c>
      <c r="AB83" s="148" t="str">
        <f>IF(Tbl.Kosten[[#This Row],[Pnr.]]=AB$7,Tbl.Kosten[[#This Row],[Totaal kosten]],"")</f>
        <v/>
      </c>
      <c r="AC83" s="148" t="str">
        <f>IF(Tbl.Kosten[[#This Row],[Pnr.]]=AC$7,Tbl.Kosten[[#This Row],[Totaal kosten]],"")</f>
        <v/>
      </c>
      <c r="AD83" s="148" t="str">
        <f>IF(Tbl.Kosten[[#This Row],[Pnr.]]=AD$7,Tbl.Kosten[[#This Row],[Totaal kosten]],"")</f>
        <v/>
      </c>
      <c r="AE83" s="148" t="str">
        <f>IF(Tbl.Kosten[[#This Row],[Pnr.]]=AE$7,Tbl.Kosten[[#This Row],[Totaal kosten]],"")</f>
        <v/>
      </c>
      <c r="AF83" s="148" t="str">
        <f>IF(Tbl.Kosten[[#This Row],[Pnr.]]=AF$7,Tbl.Kosten[[#This Row],[Totaal kosten]],"")</f>
        <v/>
      </c>
      <c r="AG83" s="148" t="str">
        <f>IF(Tbl.Kosten[[#This Row],[Pnr.]]=AG$7,Tbl.Kosten[[#This Row],[Totaal kosten]],"")</f>
        <v/>
      </c>
      <c r="AH83" s="148" t="str">
        <f>IF(Tbl.Kosten[[#This Row],[Pnr.]]=AH$7,Tbl.Kosten[[#This Row],[Totaal kosten]],"")</f>
        <v/>
      </c>
      <c r="AI83" s="148" t="str">
        <f>IF(Tbl.Kosten[[#This Row],[Pnr.]]=AI$7,Tbl.Kosten[[#This Row],[Totaal kosten]],"")</f>
        <v/>
      </c>
      <c r="AJ83" s="148" t="str">
        <f>IF(Tbl.Kosten[[#This Row],[Pnr.]]=AJ$7,Tbl.Kosten[[#This Row],[Totaal kosten]],"")</f>
        <v/>
      </c>
      <c r="AK83" s="148" t="str">
        <f>IF(Tbl.Kosten[[#This Row],[Pnr.]]=AK$7,Tbl.Kosten[[#This Row],[Totaal kosten]],"")</f>
        <v/>
      </c>
      <c r="AL83" s="148" t="str">
        <f>IF(Tbl.Kosten[[#This Row],[Pnr.]]=AL$7,Tbl.Kosten[[#This Row],[Totaal kosten]],"")</f>
        <v/>
      </c>
      <c r="AM83" s="148" t="str">
        <f>IF(Tbl.Kosten[[#This Row],[Pnr.]]=AM$7,Tbl.Kosten[[#This Row],[Totaal kosten]],"")</f>
        <v/>
      </c>
      <c r="AN83" s="148" t="str">
        <f>IF(Tbl.Kosten[[#This Row],[Pnr.]]=AN$7,Tbl.Kosten[[#This Row],[Totaal kosten]],"")</f>
        <v/>
      </c>
      <c r="AO83" s="148" t="str">
        <f>IF(Tbl.Kosten[[#This Row],[Pnr.]]=AO$7,Tbl.Kosten[[#This Row],[Totaal kosten]],"")</f>
        <v/>
      </c>
      <c r="AP83" s="148" t="str">
        <f>IF(Tbl.Kosten[[#This Row],[Pnr.]]=AP$7,Tbl.Kosten[[#This Row],[Totaal kosten]],"")</f>
        <v/>
      </c>
      <c r="AQ83" s="148" t="str">
        <f>IF(Tbl.Kosten[[#This Row],[Pnr.]]=AQ$7,Tbl.Kosten[[#This Row],[Totaal kosten]],"")</f>
        <v/>
      </c>
      <c r="AR83" s="148" t="str">
        <f>IF(Tbl.Kosten[[#This Row],[Pnr.]]=AR$7,Tbl.Kosten[[#This Row],[Totaal kosten]],"")</f>
        <v/>
      </c>
      <c r="AS83" s="148" t="str">
        <f>IF(Tbl.Kosten[[#This Row],[Pnr.]]=AS$7,Tbl.Kosten[[#This Row],[Totaal kosten]],"")</f>
        <v/>
      </c>
      <c r="AT83" s="148" t="str">
        <f>IF(Tbl.Kosten[[#This Row],[Pnr.]]=AT$7,Tbl.Kosten[[#This Row],[Totaal kosten]],"")</f>
        <v/>
      </c>
      <c r="AU83" s="148" t="str">
        <f>IF(Tbl.Kosten[[#This Row],[Pnr.]]=AU$7,Tbl.Kosten[[#This Row],[Totaal kosten]],"")</f>
        <v/>
      </c>
      <c r="AV83" s="148" t="str">
        <f>IF(Tbl.Kosten[[#This Row],[Pnr.]]=AV$7,Tbl.Kosten[[#This Row],[Totaal kosten]],"")</f>
        <v/>
      </c>
      <c r="AW83" s="148" t="str">
        <f>IF(Tbl.Kosten[[#This Row],[Pnr.]]=AW$7,Tbl.Kosten[[#This Row],[Totaal kosten]],"")</f>
        <v/>
      </c>
      <c r="AX83" s="148" t="str">
        <f>IF(Tbl.Kosten[[#This Row],[Pnr.]]=AX$7,Tbl.Kosten[[#This Row],[Totaal kosten]],"")</f>
        <v/>
      </c>
      <c r="AY83" s="148" t="str">
        <f>IF(Tbl.Kosten[[#This Row],[Pnr.]]=AY$7,Tbl.Kosten[[#This Row],[Totaal kosten]],"")</f>
        <v/>
      </c>
      <c r="AZ83" s="148" t="str">
        <f>IF(Tbl.Kosten[[#This Row],[Pnr.]]=AZ$7,Tbl.Kosten[[#This Row],[Totaal kosten]],"")</f>
        <v/>
      </c>
      <c r="BA83" s="148" t="str">
        <f>IF(Tbl.Kosten[[#This Row],[Pnr.]]=BA$7,Tbl.Kosten[[#This Row],[Totaal kosten]],"")</f>
        <v/>
      </c>
      <c r="BB83" s="148" t="str">
        <f>IF(Tbl.Kosten[[#This Row],[Pnr.]]=BB$7,Tbl.Kosten[[#This Row],[Totaal kosten]],"")</f>
        <v/>
      </c>
      <c r="BC83" s="148" t="str">
        <f>IF(Tbl.Kosten[[#This Row],[Pnr.]]=BC$7,Tbl.Kosten[[#This Row],[Totaal kosten]],"")</f>
        <v/>
      </c>
      <c r="BD83" s="148" t="str">
        <f>IF(Tbl.Kosten[[#This Row],[Pnr.]]=BD$7,Tbl.Kosten[[#This Row],[Totaal kosten]],"")</f>
        <v/>
      </c>
      <c r="BE83" s="148" t="str">
        <f>IF(Tbl.Kosten[[#This Row],[Pnr.]]=BE$7,Tbl.Kosten[[#This Row],[Totaal kosten]],"")</f>
        <v/>
      </c>
      <c r="BF83" s="148" t="str">
        <f>IF(Tbl.Kosten[[#This Row],[Pnr.]]=BF$7,Tbl.Kosten[[#This Row],[Totaal kosten]],"")</f>
        <v/>
      </c>
      <c r="BG83" s="148" t="str">
        <f>IF(Tbl.Kosten[[#This Row],[Pnr.]]=BG$7,Tbl.Kosten[[#This Row],[Totaal kosten]],"")</f>
        <v/>
      </c>
      <c r="BH83" s="148" t="str">
        <f>IF(Tbl.Kosten[[#This Row],[Pnr.]]=BH$7,Tbl.Kosten[[#This Row],[Totaal kosten]],"")</f>
        <v/>
      </c>
      <c r="BI83" s="148" t="str">
        <f>IF(Tbl.Kosten[[#This Row],[Pnr.]]=BI$7,Tbl.Kosten[[#This Row],[Totaal kosten]],"")</f>
        <v/>
      </c>
      <c r="BJ83" s="148" t="str">
        <f>IF(Tbl.Kosten[[#This Row],[Pnr.]]=BJ$7,Tbl.Kosten[[#This Row],[Totaal kosten]],"")</f>
        <v/>
      </c>
      <c r="BK83" s="148" t="str">
        <f>IF(Tbl.Kosten[[#This Row],[Pnr.]]=BK$7,Tbl.Kosten[[#This Row],[Totaal kosten]],"")</f>
        <v/>
      </c>
      <c r="BL83" s="148" t="str">
        <f>IF(Tbl.Kosten[[#This Row],[Pnr.]]=BL$7,Tbl.Kosten[[#This Row],[Totaal kosten]],"")</f>
        <v/>
      </c>
      <c r="BM83" s="148" t="str">
        <f>IF(Tbl.Kosten[[#This Row],[Pnr.]]=BM$7,Tbl.Kosten[[#This Row],[Totaal kosten]],"")</f>
        <v/>
      </c>
      <c r="BN83" s="148" t="str">
        <f>IF(Tbl.Kosten[[#This Row],[Pnr.]]=BN$7,Tbl.Kosten[[#This Row],[Totaal kosten]],"")</f>
        <v/>
      </c>
      <c r="BO83" s="148" t="str">
        <f>IF(Tbl.Kosten[[#This Row],[Pnr.]]=BO$7,Tbl.Kosten[[#This Row],[Totaal kosten]],"")</f>
        <v/>
      </c>
      <c r="BP83" s="148" t="str">
        <f>IF(Tbl.Kosten[[#This Row],[Pnr.]]=BP$7,Tbl.Kosten[[#This Row],[Totaal kosten]],"")</f>
        <v/>
      </c>
      <c r="BQ83" s="148" t="str">
        <f>IF(Tbl.Kosten[[#This Row],[Pnr.]]=BQ$7,Tbl.Kosten[[#This Row],[Totaal kosten]],"")</f>
        <v/>
      </c>
      <c r="BR83" s="148" t="str">
        <f>IF(Tbl.Kosten[[#This Row],[Pnr.]]=BR$7,Tbl.Kosten[[#This Row],[Totaal kosten]],"")</f>
        <v/>
      </c>
      <c r="BS83" s="148" t="str">
        <f>IF(Tbl.Kosten[[#This Row],[Pnr.]]=BS$7,Tbl.Kosten[[#This Row],[Totaal kosten]],"")</f>
        <v/>
      </c>
      <c r="BT83" s="148" t="str">
        <f>IF(Tbl.Kosten[[#This Row],[Pnr.]]=BT$7,Tbl.Kosten[[#This Row],[Totaal kosten]],"")</f>
        <v/>
      </c>
      <c r="BU83" s="148" t="str">
        <f>IF(Tbl.Kosten[[#This Row],[Pnr.]]=BU$7,Tbl.Kosten[[#This Row],[Totaal kosten]],"")</f>
        <v/>
      </c>
      <c r="BV83" s="148" t="str">
        <f>IF(Tbl.Kosten[[#This Row],[Pnr.]]=BV$7,Tbl.Kosten[[#This Row],[Totaal kosten]],"")</f>
        <v/>
      </c>
      <c r="BW83" s="148" t="str">
        <f>IF(Tbl.Kosten[[#This Row],[Pnr.]]=BW$7,Tbl.Kosten[[#This Row],[Totaal kosten]],"")</f>
        <v/>
      </c>
      <c r="BX83" s="148" t="str">
        <f>IFERROR(_xlfn.XLOOKUP(Tbl.Kosten[[#This Row],[Werkpakketcode]],Tbl.Werkpakketten[Werkpakketcode],Tbl.Werkpakketten[WPnr.],"",0,1),"")</f>
        <v/>
      </c>
      <c r="BY83" s="148" t="str">
        <f>IF(Tbl.Kosten[[#This Row],[WPnr.]]=BY$7,Tbl.Kosten[[#This Row],[Totaal kosten]],"")</f>
        <v/>
      </c>
      <c r="BZ83" s="148" t="str">
        <f>IF(Tbl.Kosten[[#This Row],[WPnr.]]=BZ$7,Tbl.Kosten[[#This Row],[Totaal kosten]],"")</f>
        <v/>
      </c>
      <c r="CA83" s="148" t="str">
        <f>IF(Tbl.Kosten[[#This Row],[WPnr.]]=CA$7,Tbl.Kosten[[#This Row],[Totaal kosten]],"")</f>
        <v/>
      </c>
      <c r="CB83" s="148" t="str">
        <f>IF(Tbl.Kosten[[#This Row],[WPnr.]]=CB$7,Tbl.Kosten[[#This Row],[Totaal kosten]],"")</f>
        <v/>
      </c>
      <c r="CC83" s="148" t="str">
        <f>IF(Tbl.Kosten[[#This Row],[WPnr.]]=CC$7,Tbl.Kosten[[#This Row],[Totaal kosten]],"")</f>
        <v/>
      </c>
      <c r="CD83" s="148" t="str">
        <f>IF(Tbl.Kosten[[#This Row],[WPnr.]]=CD$7,Tbl.Kosten[[#This Row],[Totaal kosten]],"")</f>
        <v/>
      </c>
      <c r="CE83" s="148" t="str">
        <f>IF(Tbl.Kosten[[#This Row],[WPnr.]]=CE$7,Tbl.Kosten[[#This Row],[Totaal kosten]],"")</f>
        <v/>
      </c>
      <c r="CF83" s="148" t="str">
        <f>IF(Tbl.Kosten[[#This Row],[WPnr.]]=CF$7,Tbl.Kosten[[#This Row],[Totaal kosten]],"")</f>
        <v/>
      </c>
      <c r="CG83" s="148" t="str">
        <f>IF(Tbl.Kosten[[#This Row],[WPnr.]]=CG$7,Tbl.Kosten[[#This Row],[Totaal kosten]],"")</f>
        <v/>
      </c>
      <c r="CH83" s="148" t="str">
        <f>IF(Tbl.Kosten[[#This Row],[WPnr.]]=CH$7,Tbl.Kosten[[#This Row],[Totaal kosten]],"")</f>
        <v/>
      </c>
      <c r="CI83" s="148" t="str">
        <f>IF(Tbl.Kosten[[#This Row],[WPnr.]]=CI$7,Tbl.Kosten[[#This Row],[Totaal kosten]],"")</f>
        <v/>
      </c>
      <c r="CJ83" s="148" t="str">
        <f>IF(Tbl.Kosten[[#This Row],[WPnr.]]=CJ$7,Tbl.Kosten[[#This Row],[Totaal kosten]],"")</f>
        <v/>
      </c>
      <c r="CK83" s="148" t="str">
        <f>IF(Tbl.Kosten[[#This Row],[WPnr.]]=CK$7,Tbl.Kosten[[#This Row],[Totaal kosten]],"")</f>
        <v/>
      </c>
      <c r="CL83" s="148" t="str">
        <f>IF(Tbl.Kosten[[#This Row],[WPnr.]]=CL$7,Tbl.Kosten[[#This Row],[Totaal kosten]],"")</f>
        <v/>
      </c>
      <c r="CM83" s="148" t="str">
        <f>IF(Tbl.Kosten[[#This Row],[WPnr.]]=CM$7,Tbl.Kosten[[#This Row],[Totaal kosten]],"")</f>
        <v/>
      </c>
      <c r="CN83" s="148" t="str">
        <f>IF(Tbl.Kosten[[#This Row],[WPnr.]]=CN$7,Tbl.Kosten[[#This Row],[Totaal kosten]],"")</f>
        <v/>
      </c>
      <c r="CO83" s="148" t="str">
        <f>IF(Tbl.Kosten[[#This Row],[WPnr.]]=CO$7,Tbl.Kosten[[#This Row],[Totaal kosten]],"")</f>
        <v/>
      </c>
      <c r="CP83" s="148" t="str">
        <f>IF(Tbl.Kosten[[#This Row],[WPnr.]]=CP$7,Tbl.Kosten[[#This Row],[Totaal kosten]],"")</f>
        <v/>
      </c>
      <c r="CQ83" s="148" t="str">
        <f>IF(Tbl.Kosten[[#This Row],[WPnr.]]=CQ$7,Tbl.Kosten[[#This Row],[Totaal kosten]],"")</f>
        <v/>
      </c>
      <c r="CR83" s="148" t="str">
        <f>IF(Tbl.Kosten[[#This Row],[WPnr.]]=CR$7,Tbl.Kosten[[#This Row],[Totaal kosten]],"")</f>
        <v/>
      </c>
      <c r="CS83" s="148" t="str">
        <f>IF(Tbl.Kosten[[#This Row],[WPnr.]]=CS$7,Tbl.Kosten[[#This Row],[Totaal kosten]],"")</f>
        <v/>
      </c>
      <c r="CT83" s="148" t="str">
        <f>IF(Tbl.Kosten[[#This Row],[WPnr.]]=CT$7,Tbl.Kosten[[#This Row],[Totaal kosten]],"")</f>
        <v/>
      </c>
      <c r="CU83" s="148" t="str">
        <f>IF(Tbl.Kosten[[#This Row],[WPnr.]]=CU$7,Tbl.Kosten[[#This Row],[Totaal kosten]],"")</f>
        <v/>
      </c>
      <c r="CV83" s="148" t="str">
        <f>IF(Tbl.Kosten[[#This Row],[WPnr.]]=CV$7,Tbl.Kosten[[#This Row],[Totaal kosten]],"")</f>
        <v/>
      </c>
      <c r="CW83" s="148" t="str">
        <f>IF(Tbl.Kosten[[#This Row],[WPnr.]]=CW$7,Tbl.Kosten[[#This Row],[Totaal kosten]],"")</f>
        <v/>
      </c>
      <c r="CX83" s="148" t="str">
        <f>IF(Tbl.Kosten[[#This Row],[WPnr.]]=CX$7,Tbl.Kosten[[#This Row],[Totaal kosten]],"")</f>
        <v/>
      </c>
      <c r="CY83" s="148" t="str">
        <f>IF(Tbl.Kosten[[#This Row],[WPnr.]]=CY$7,Tbl.Kosten[[#This Row],[Totaal kosten]],"")</f>
        <v/>
      </c>
      <c r="CZ83" s="148" t="str">
        <f>IF(Tbl.Kosten[[#This Row],[WPnr.]]=CZ$7,Tbl.Kosten[[#This Row],[Totaal kosten]],"")</f>
        <v/>
      </c>
      <c r="DA83" s="148" t="str">
        <f>IF(Tbl.Kosten[[#This Row],[WPnr.]]=DA$7,Tbl.Kosten[[#This Row],[Totaal kosten]],"")</f>
        <v/>
      </c>
      <c r="DB83" s="148" t="str">
        <f>IF(Tbl.Kosten[[#This Row],[WPnr.]]=DB$7,Tbl.Kosten[[#This Row],[Totaal kosten]],"")</f>
        <v/>
      </c>
      <c r="DC83" s="148" t="str">
        <f>IF(Tbl.Kosten[[#This Row],[WPnr.]]=DC$7,Tbl.Kosten[[#This Row],[Totaal kosten]],"")</f>
        <v/>
      </c>
      <c r="DD83" s="148" t="str">
        <f>IF(Tbl.Kosten[[#This Row],[WPnr.]]=DD$7,Tbl.Kosten[[#This Row],[Totaal kosten]],"")</f>
        <v/>
      </c>
      <c r="DE83" s="148" t="str">
        <f>IF(Tbl.Kosten[[#This Row],[WPnr.]]=DE$7,Tbl.Kosten[[#This Row],[Totaal kosten]],"")</f>
        <v/>
      </c>
      <c r="DF83" s="148" t="str">
        <f>IF(Tbl.Kosten[[#This Row],[WPnr.]]=DF$7,Tbl.Kosten[[#This Row],[Totaal kosten]],"")</f>
        <v/>
      </c>
      <c r="DG83" s="148" t="str">
        <f>IF(Tbl.Kosten[[#This Row],[WPnr.]]=DG$7,Tbl.Kosten[[#This Row],[Totaal kosten]],"")</f>
        <v/>
      </c>
      <c r="DH83" s="148" t="str">
        <f>IF(Tbl.Kosten[[#This Row],[WPnr.]]=DH$7,Tbl.Kosten[[#This Row],[Totaal kosten]],"")</f>
        <v/>
      </c>
      <c r="DI83" s="148" t="str">
        <f>IF(Tbl.Kosten[[#This Row],[WPnr.]]=DI$7,Tbl.Kosten[[#This Row],[Totaal kosten]],"")</f>
        <v/>
      </c>
      <c r="DJ83" s="148" t="str">
        <f>IF(Tbl.Kosten[[#This Row],[WPnr.]]=DJ$7,Tbl.Kosten[[#This Row],[Totaal kosten]],"")</f>
        <v/>
      </c>
      <c r="DK83" s="148" t="str">
        <f>IF(Tbl.Kosten[[#This Row],[WPnr.]]=DK$7,Tbl.Kosten[[#This Row],[Totaal kosten]],"")</f>
        <v/>
      </c>
      <c r="DL83" s="148" t="str">
        <f>IF(Tbl.Kosten[[#This Row],[WPnr.]]=DL$7,Tbl.Kosten[[#This Row],[Totaal kosten]],"")</f>
        <v/>
      </c>
      <c r="DM83" s="148" t="str">
        <f>IF(Tbl.Kosten[[#This Row],[WPnr.]]=DM$7,Tbl.Kosten[[#This Row],[Totaal kosten]],"")</f>
        <v/>
      </c>
      <c r="DN83" s="148" t="str">
        <f>IF(Tbl.Kosten[[#This Row],[WPnr.]]=DN$7,Tbl.Kosten[[#This Row],[Totaal kosten]],"")</f>
        <v/>
      </c>
      <c r="DO83" s="148" t="str">
        <f>IF(Tbl.Kosten[[#This Row],[WPnr.]]=DO$7,Tbl.Kosten[[#This Row],[Totaal kosten]],"")</f>
        <v/>
      </c>
      <c r="DP83" s="148" t="str">
        <f>IF(Tbl.Kosten[[#This Row],[WPnr.]]=DP$7,Tbl.Kosten[[#This Row],[Totaal kosten]],"")</f>
        <v/>
      </c>
      <c r="DQ83" s="148" t="str">
        <f>IF(Tbl.Kosten[[#This Row],[WPnr.]]=DQ$7,Tbl.Kosten[[#This Row],[Totaal kosten]],"")</f>
        <v/>
      </c>
      <c r="DR83" s="148" t="str">
        <f>IF(Tbl.Kosten[[#This Row],[WPnr.]]=DR$7,Tbl.Kosten[[#This Row],[Totaal kosten]],"")</f>
        <v/>
      </c>
      <c r="DS83" s="148" t="str">
        <f>IF(Tbl.Kosten[[#This Row],[WPnr.]]=DS$7,Tbl.Kosten[[#This Row],[Totaal kosten]],"")</f>
        <v/>
      </c>
      <c r="DT83" s="148" t="str">
        <f>IF(Tbl.Kosten[[#This Row],[WPnr.]]=DT$7,Tbl.Kosten[[#This Row],[Totaal kosten]],"")</f>
        <v/>
      </c>
      <c r="DU83" s="148" t="str">
        <f>IF(Tbl.Kosten[[#This Row],[WPnr.]]=DU$7,Tbl.Kosten[[#This Row],[Totaal kosten]],"")</f>
        <v/>
      </c>
      <c r="DV83" s="148" t="str">
        <f>IF(Tbl.Kosten[[#This Row],[WPnr.]]=DV$7,Tbl.Kosten[[#This Row],[Totaal kosten]],"")</f>
        <v/>
      </c>
      <c r="DW83" s="150" t="str">
        <f>IFERROR(_xlfn.XLOOKUP(Tbl.Kosten[[#This Row],[Kostensoort]],Tbl.Kostensoorten[Kostensoorten],Tbl.Kostensoorten[KSnr.],"",0,1),"")</f>
        <v/>
      </c>
      <c r="DX83" s="150" t="str">
        <f>IF(Tbl.Kosten[[#This Row],[KSnr.]]=DX$7,Tbl.Kosten[[#This Row],[Totaal kosten]],"")</f>
        <v/>
      </c>
      <c r="DY83" s="150" t="str">
        <f>IF(Tbl.Kosten[[#This Row],[KSnr.]]=DY$7,Tbl.Kosten[[#This Row],[Totaal kosten]],"")</f>
        <v/>
      </c>
      <c r="DZ83" s="150" t="str">
        <f>IF(Tbl.Kosten[[#This Row],[KSnr.]]=DZ$7,Tbl.Kosten[[#This Row],[Totaal kosten]],"")</f>
        <v/>
      </c>
      <c r="EA83" s="150" t="str">
        <f>IF(Tbl.Kosten[[#This Row],[KSnr.]]=EA$7,Tbl.Kosten[[#This Row],[Totaal kosten]],"")</f>
        <v/>
      </c>
      <c r="EB83" s="150" t="str">
        <f>IF(Tbl.Kosten[[#This Row],[KSnr.]]=EB$7,Tbl.Kosten[[#This Row],[Totaal kosten]],"")</f>
        <v/>
      </c>
      <c r="EC83" s="150" t="str">
        <f>IF(Tbl.Kosten[[#This Row],[KSnr.]]=EC$7,Tbl.Kosten[[#This Row],[Totaal kosten]],"")</f>
        <v/>
      </c>
      <c r="ED83" s="150" t="str">
        <f>IF(Tbl.Kosten[[#This Row],[KSnr.]]=ED$7,Tbl.Kosten[[#This Row],[Totaal kosten]],"")</f>
        <v/>
      </c>
      <c r="EE83" s="150" t="str">
        <f>IF(Tbl.Kosten[[#This Row],[KSnr.]]=EE$7,Tbl.Kosten[[#This Row],[Totaal kosten]],"")</f>
        <v/>
      </c>
      <c r="EF83" s="150" t="str">
        <f>IF(Tbl.Kosten[[#This Row],[KSnr.]]=EF$7,Tbl.Kosten[[#This Row],[Totaal kosten]],"")</f>
        <v/>
      </c>
      <c r="EG83" s="150" t="str">
        <f>IF(Tbl.Kosten[[#This Row],[KSnr.]]=EG$7,Tbl.Kosten[[#This Row],[Totaal kosten]],"")</f>
        <v/>
      </c>
      <c r="EH83" s="150" t="str">
        <f>IF(Tbl.Kosten[[#This Row],[KSnr.]]=EH$7,Tbl.Kosten[[#This Row],[Totaal kosten]],"")</f>
        <v/>
      </c>
      <c r="EI83" s="150" t="str">
        <f>IF(Tbl.Kosten[[#This Row],[KSnr.]]=EI$7,Tbl.Kosten[[#This Row],[Totaal kosten]],"")</f>
        <v/>
      </c>
      <c r="EJ83" s="150" t="str">
        <f>IF(Tbl.Kosten[[#This Row],[KSnr.]]=EJ$7,Tbl.Kosten[[#This Row],[Totaal kosten]],"")</f>
        <v/>
      </c>
      <c r="EK83" s="150" t="str">
        <f>IF(Tbl.Kosten[[#This Row],[KSnr.]]=EK$7,Tbl.Kosten[[#This Row],[Totaal kosten]],"")</f>
        <v/>
      </c>
      <c r="EL83" s="150" t="str">
        <f>IF(Tbl.Kosten[[#This Row],[KSnr.]]=EL$7,Tbl.Kosten[[#This Row],[Totaal kosten]],"")</f>
        <v/>
      </c>
      <c r="EM83" s="150" t="str">
        <f>IF(Tbl.Kosten[[#This Row],[KSnr.]]=EM$7,Tbl.Kosten[[#This Row],[Totaal kosten]],"")</f>
        <v/>
      </c>
      <c r="EN83" s="150" t="str">
        <f>IF(Tbl.Kosten[[#This Row],[KSnr.]]=EN$7,Tbl.Kosten[[#This Row],[Totaal kosten]],"")</f>
        <v/>
      </c>
      <c r="EO83" s="150" t="str">
        <f>IF(Tbl.Kosten[[#This Row],[KSnr.]]=EO$7,Tbl.Kosten[[#This Row],[Totaal kosten]],"")</f>
        <v/>
      </c>
      <c r="EP83" s="150" t="str">
        <f>IF(Tbl.Kosten[[#This Row],[KSnr.]]=EP$7,Tbl.Kosten[[#This Row],[Totaal kosten]],"")</f>
        <v/>
      </c>
      <c r="EQ83" s="150" t="str">
        <f>IF(Tbl.Kosten[[#This Row],[KSnr.]]=EQ$7,Tbl.Kosten[[#This Row],[Totaal kosten]],"")</f>
        <v/>
      </c>
      <c r="ER83" s="144" t="str">
        <f>IFERROR(_xlfn.XLOOKUP(Tbl.Kosten[[#This Row],[Subsidieactiviteit]],Tbl.Subsidiehoogte[Subsidieactiviteit],Tbl.Subsidiehoogte[SAnr.],"",0,1),"")</f>
        <v/>
      </c>
      <c r="ES83" s="150" t="str">
        <f>IF(Tbl.Kosten[[#This Row],[Sanr.]]=ES$7,Tbl.Kosten[[#This Row],[Totaal kosten]],"")</f>
        <v/>
      </c>
      <c r="ET83" s="150" t="str">
        <f>IF(Tbl.Kosten[[#This Row],[Sanr.]]=ET$7,Tbl.Kosten[[#This Row],[Totaal kosten]],"")</f>
        <v/>
      </c>
      <c r="EU83" s="150" t="str">
        <f>IF(Tbl.Kosten[[#This Row],[Sanr.]]=EU$7,Tbl.Kosten[[#This Row],[Totaal kosten]],"")</f>
        <v/>
      </c>
      <c r="EV83" s="150" t="str">
        <f>IF(Tbl.Kosten[[#This Row],[Sanr.]]=EV$7,Tbl.Kosten[[#This Row],[Totaal kosten]],"")</f>
        <v/>
      </c>
      <c r="EW83" s="150" t="str">
        <f>IF(Tbl.Kosten[[#This Row],[Sanr.]]=EW$7,Tbl.Kosten[[#This Row],[Totaal kosten]],"")</f>
        <v/>
      </c>
      <c r="EX83" s="150" t="str">
        <f>IF(Tbl.Kosten[[#This Row],[Sanr.]]=EX$7,Tbl.Kosten[[#This Row],[Totaal kosten]],"")</f>
        <v/>
      </c>
      <c r="EY83" s="150" t="str">
        <f>IF(Tbl.Kosten[[#This Row],[Sanr.]]=EY$7,Tbl.Kosten[[#This Row],[Totaal kosten]],"")</f>
        <v/>
      </c>
      <c r="EZ83" s="150" t="str">
        <f>IF(Tbl.Kosten[[#This Row],[Sanr.]]=EZ$7,Tbl.Kosten[[#This Row],[Totaal kosten]],"")</f>
        <v/>
      </c>
      <c r="FA83" s="150" t="str">
        <f>IF(Tbl.Kosten[[#This Row],[Sanr.]]=FA$7,Tbl.Kosten[[#This Row],[Totaal kosten]],"")</f>
        <v/>
      </c>
      <c r="FB83" s="150" t="str">
        <f>IF(Tbl.Kosten[[#This Row],[Sanr.]]=FB$7,Tbl.Kosten[[#This Row],[Totaal kosten]],"")</f>
        <v/>
      </c>
      <c r="FC83" s="150" t="str">
        <f>IF(Tbl.Kosten[[#This Row],[Sanr.]]=FC$7,Tbl.Kosten[[#This Row],[Totaal kosten]],"")</f>
        <v/>
      </c>
      <c r="FD83" s="150" t="str">
        <f>IF(Tbl.Kosten[[#This Row],[Sanr.]]=FD$7,Tbl.Kosten[[#This Row],[Totaal kosten]],"")</f>
        <v/>
      </c>
      <c r="FE83" s="150" t="str">
        <f>IF(Tbl.Kosten[[#This Row],[Sanr.]]=FE$7,Tbl.Kosten[[#This Row],[Totaal kosten]],"")</f>
        <v/>
      </c>
      <c r="FF83" s="150" t="str">
        <f>IF(Tbl.Kosten[[#This Row],[Sanr.]]=FF$7,Tbl.Kosten[[#This Row],[Totaal kosten]],"")</f>
        <v/>
      </c>
      <c r="FG83" s="150" t="str">
        <f>IF(Tbl.Kosten[[#This Row],[Sanr.]]=FG$7,Tbl.Kosten[[#This Row],[Totaal kosten]],"")</f>
        <v/>
      </c>
      <c r="FH83" s="150" t="str">
        <f>IF(Tbl.Kosten[[#This Row],[Sanr.]]=FH$7,Tbl.Kosten[[#This Row],[Totaal kosten]],"")</f>
        <v/>
      </c>
      <c r="FI83" s="150" t="str">
        <f>IF(Tbl.Kosten[[#This Row],[Sanr.]]=FI$7,Tbl.Kosten[[#This Row],[Totaal kosten]],"")</f>
        <v/>
      </c>
      <c r="FJ83" s="150" t="str">
        <f>IF(Tbl.Kosten[[#This Row],[Sanr.]]=FJ$7,Tbl.Kosten[[#This Row],[Totaal kosten]],"")</f>
        <v/>
      </c>
      <c r="FK83" s="150" t="str">
        <f>IF(Tbl.Kosten[[#This Row],[Sanr.]]=FK$7,Tbl.Kosten[[#This Row],[Totaal kosten]],"")</f>
        <v/>
      </c>
      <c r="FL83" s="150" t="str">
        <f>IF(Tbl.Kosten[[#This Row],[Sanr.]]=FL$7,Tbl.Kosten[[#This Row],[Totaal kosten]],"")</f>
        <v/>
      </c>
      <c r="FM83" s="150" t="str">
        <f>IF(Tbl.Kosten[[#This Row],[Sanr.]]=FM$7,Tbl.Kosten[[#This Row],[Totaal kosten]],"")</f>
        <v/>
      </c>
      <c r="FN83" s="150" t="str">
        <f>IF(Tbl.Kosten[[#This Row],[Sanr.]]=FN$7,Tbl.Kosten[[#This Row],[Totaal kosten]],"")</f>
        <v/>
      </c>
      <c r="FO83" s="150" t="str">
        <f>IF(Tbl.Kosten[[#This Row],[Sanr.]]=FO$7,Tbl.Kosten[[#This Row],[Totaal kosten]],"")</f>
        <v/>
      </c>
      <c r="FP83" s="150" t="str">
        <f>IF(Tbl.Kosten[[#This Row],[Sanr.]]=FP$7,Tbl.Kosten[[#This Row],[Totaal kosten]],"")</f>
        <v/>
      </c>
      <c r="FQ83" s="150" t="str">
        <f>IF(Tbl.Kosten[[#This Row],[Sanr.]]=FQ$7,Tbl.Kosten[[#This Row],[Totaal kosten]],"")</f>
        <v/>
      </c>
      <c r="FR83" s="150" t="str">
        <f>IF(Tbl.Kosten[[#This Row],[Sanr.]]=FR$7,Tbl.Kosten[[#This Row],[Totaal kosten]],"")</f>
        <v/>
      </c>
      <c r="FS83" s="150" t="str">
        <f>IF(Tbl.Kosten[[#This Row],[Sanr.]]=FS$7,Tbl.Kosten[[#This Row],[Totaal kosten]],"")</f>
        <v/>
      </c>
      <c r="FT83" s="150" t="str">
        <f>IF(Tbl.Kosten[[#This Row],[Sanr.]]=FT$7,Tbl.Kosten[[#This Row],[Totaal kosten]],"")</f>
        <v/>
      </c>
      <c r="FU83" s="150" t="str">
        <f>IF(Tbl.Kosten[[#This Row],[Sanr.]]=FU$7,Tbl.Kosten[[#This Row],[Totaal kosten]],"")</f>
        <v/>
      </c>
      <c r="FV83" s="150" t="str">
        <f>IF(Tbl.Kosten[[#This Row],[Sanr.]]=FV$7,Tbl.Kosten[[#This Row],[Totaal kosten]],"")</f>
        <v/>
      </c>
      <c r="FW83" s="150" t="str">
        <f>IFERROR(_xlfn.XLOOKUP(Tbl.Kosten[[#This Row],[Activiteitencode]],Tbl.Activiteiten[Activiteitcode],Tbl.Activiteiten[Anr.],"",0,1),"")</f>
        <v/>
      </c>
      <c r="FX83" s="169" t="str">
        <f>_xlfn.CONCAT(Tbl.Kosten[[#This Row],[Pnr.]],Tbl.Kosten[[#This Row],[Sanr.]])</f>
        <v>P1</v>
      </c>
      <c r="FY83" s="150">
        <f>Tbl.Kosten[[#This Row],[Totaal kosten]]-Tbl.Kosten[[#This Row],[Subsidie]]</f>
        <v>0</v>
      </c>
      <c r="FZ83" s="150">
        <f>IF(Tbl.Kosten[[#This Row],[Pnr.]]=FZ$7,Tbl.Kosten[[#This Row],[Te financieren]],"")</f>
        <v>0</v>
      </c>
      <c r="GA83" s="150" t="str">
        <f>IF(Tbl.Kosten[[#This Row],[Pnr.]]=GA$7,Tbl.Kosten[[#This Row],[Te financieren]],"")</f>
        <v/>
      </c>
      <c r="GB83" s="150" t="str">
        <f>IF(Tbl.Kosten[[#This Row],[Pnr.]]=GB$7,Tbl.Kosten[[#This Row],[Te financieren]],"")</f>
        <v/>
      </c>
      <c r="GC83" s="150" t="str">
        <f>IF(Tbl.Kosten[[#This Row],[Pnr.]]=GC$7,Tbl.Kosten[[#This Row],[Te financieren]],"")</f>
        <v/>
      </c>
      <c r="GD83" s="150" t="str">
        <f>IF(Tbl.Kosten[[#This Row],[Pnr.]]=GD$7,Tbl.Kosten[[#This Row],[Te financieren]],"")</f>
        <v/>
      </c>
      <c r="GE83" s="150" t="str">
        <f>IF(Tbl.Kosten[[#This Row],[Pnr.]]=GE$7,Tbl.Kosten[[#This Row],[Te financieren]],"")</f>
        <v/>
      </c>
      <c r="GF83" s="150" t="str">
        <f>IF(Tbl.Kosten[[#This Row],[Pnr.]]=GF$7,Tbl.Kosten[[#This Row],[Te financieren]],"")</f>
        <v/>
      </c>
      <c r="GG83" s="150" t="str">
        <f>IF(Tbl.Kosten[[#This Row],[Pnr.]]=GG$7,Tbl.Kosten[[#This Row],[Te financieren]],"")</f>
        <v/>
      </c>
      <c r="GH83" s="150" t="str">
        <f>IF(Tbl.Kosten[[#This Row],[Pnr.]]=GH$7,Tbl.Kosten[[#This Row],[Te financieren]],"")</f>
        <v/>
      </c>
      <c r="GI83" s="150" t="str">
        <f>IF(Tbl.Kosten[[#This Row],[Pnr.]]=GI$7,Tbl.Kosten[[#This Row],[Te financieren]],"")</f>
        <v/>
      </c>
      <c r="GJ83" s="150" t="str">
        <f>IF(Tbl.Kosten[[#This Row],[Pnr.]]=GJ$7,Tbl.Kosten[[#This Row],[Te financieren]],"")</f>
        <v/>
      </c>
      <c r="GK83" s="150" t="str">
        <f>IF(Tbl.Kosten[[#This Row],[Pnr.]]=GK$7,Tbl.Kosten[[#This Row],[Te financieren]],"")</f>
        <v/>
      </c>
      <c r="GL83" s="150" t="str">
        <f>IF(Tbl.Kosten[[#This Row],[Pnr.]]=GL$7,Tbl.Kosten[[#This Row],[Te financieren]],"")</f>
        <v/>
      </c>
      <c r="GM83" s="150" t="str">
        <f>IF(Tbl.Kosten[[#This Row],[Pnr.]]=GM$7,Tbl.Kosten[[#This Row],[Te financieren]],"")</f>
        <v/>
      </c>
      <c r="GN83" s="150" t="str">
        <f>IF(Tbl.Kosten[[#This Row],[Pnr.]]=GN$7,Tbl.Kosten[[#This Row],[Te financieren]],"")</f>
        <v/>
      </c>
      <c r="GO83" s="150" t="str">
        <f>IF(Tbl.Kosten[[#This Row],[Pnr.]]=GO$7,Tbl.Kosten[[#This Row],[Te financieren]],"")</f>
        <v/>
      </c>
      <c r="GP83" s="150" t="str">
        <f>IF(Tbl.Kosten[[#This Row],[Pnr.]]=GP$7,Tbl.Kosten[[#This Row],[Te financieren]],"")</f>
        <v/>
      </c>
      <c r="GQ83" s="150" t="str">
        <f>IF(Tbl.Kosten[[#This Row],[Pnr.]]=GQ$7,Tbl.Kosten[[#This Row],[Te financieren]],"")</f>
        <v/>
      </c>
      <c r="GR83" s="150" t="str">
        <f>IF(Tbl.Kosten[[#This Row],[Pnr.]]=GR$7,Tbl.Kosten[[#This Row],[Te financieren]],"")</f>
        <v/>
      </c>
      <c r="GS83" s="150" t="str">
        <f>IF(Tbl.Kosten[[#This Row],[Pnr.]]=GS$7,Tbl.Kosten[[#This Row],[Te financieren]],"")</f>
        <v/>
      </c>
      <c r="GT83" s="150" t="str">
        <f>IF(Tbl.Kosten[[#This Row],[Pnr.]]=GT$7,Tbl.Kosten[[#This Row],[Te financieren]],"")</f>
        <v/>
      </c>
      <c r="GU83" s="150" t="str">
        <f>IF(Tbl.Kosten[[#This Row],[Pnr.]]=GU$7,Tbl.Kosten[[#This Row],[Te financieren]],"")</f>
        <v/>
      </c>
      <c r="GV83" s="150" t="str">
        <f>IF(Tbl.Kosten[[#This Row],[Pnr.]]=GV$7,Tbl.Kosten[[#This Row],[Te financieren]],"")</f>
        <v/>
      </c>
      <c r="GW83" s="150" t="str">
        <f>IF(Tbl.Kosten[[#This Row],[Pnr.]]=GW$7,Tbl.Kosten[[#This Row],[Te financieren]],"")</f>
        <v/>
      </c>
      <c r="GX83" s="150" t="str">
        <f>IF(Tbl.Kosten[[#This Row],[Pnr.]]=GX$7,Tbl.Kosten[[#This Row],[Te financieren]],"")</f>
        <v/>
      </c>
      <c r="GY83" s="150" t="str">
        <f>IF(Tbl.Kosten[[#This Row],[Pnr.]]=GY$7,Tbl.Kosten[[#This Row],[Te financieren]],"")</f>
        <v/>
      </c>
      <c r="GZ83" s="150" t="str">
        <f>IF(Tbl.Kosten[[#This Row],[Pnr.]]=GZ$7,Tbl.Kosten[[#This Row],[Te financieren]],"")</f>
        <v/>
      </c>
      <c r="HA83" s="150" t="str">
        <f>IF(Tbl.Kosten[[#This Row],[Pnr.]]=HA$7,Tbl.Kosten[[#This Row],[Te financieren]],"")</f>
        <v/>
      </c>
      <c r="HB83" s="150" t="str">
        <f>IF(Tbl.Kosten[[#This Row],[Pnr.]]=HB$7,Tbl.Kosten[[#This Row],[Te financieren]],"")</f>
        <v/>
      </c>
      <c r="HC83" s="150" t="str">
        <f>IF(Tbl.Kosten[[#This Row],[Pnr.]]=HC$7,Tbl.Kosten[[#This Row],[Te financieren]],"")</f>
        <v/>
      </c>
      <c r="HD83" s="150" t="str">
        <f>IF(Tbl.Kosten[[#This Row],[Pnr.]]=HD$7,Tbl.Kosten[[#This Row],[Te financieren]],"")</f>
        <v/>
      </c>
      <c r="HE83" s="150" t="str">
        <f>IF(Tbl.Kosten[[#This Row],[Pnr.]]=HE$7,Tbl.Kosten[[#This Row],[Te financieren]],"")</f>
        <v/>
      </c>
      <c r="HF83" s="150" t="str">
        <f>IF(Tbl.Kosten[[#This Row],[Pnr.]]=HF$7,Tbl.Kosten[[#This Row],[Te financieren]],"")</f>
        <v/>
      </c>
      <c r="HG83" s="150" t="str">
        <f>IF(Tbl.Kosten[[#This Row],[Pnr.]]=HG$7,Tbl.Kosten[[#This Row],[Te financieren]],"")</f>
        <v/>
      </c>
      <c r="HH83" s="150" t="str">
        <f>IF(Tbl.Kosten[[#This Row],[Pnr.]]=HH$7,Tbl.Kosten[[#This Row],[Te financieren]],"")</f>
        <v/>
      </c>
      <c r="HI83" s="150" t="str">
        <f>IF(Tbl.Kosten[[#This Row],[Pnr.]]=HI$7,Tbl.Kosten[[#This Row],[Te financieren]],"")</f>
        <v/>
      </c>
      <c r="HJ83" s="150" t="str">
        <f>IF(Tbl.Kosten[[#This Row],[Pnr.]]=HJ$7,Tbl.Kosten[[#This Row],[Te financieren]],"")</f>
        <v/>
      </c>
      <c r="HK83" s="150" t="str">
        <f>IF(Tbl.Kosten[[#This Row],[Pnr.]]=HK$7,Tbl.Kosten[[#This Row],[Te financieren]],"")</f>
        <v/>
      </c>
      <c r="HL83" s="150" t="str">
        <f>IF(Tbl.Kosten[[#This Row],[Pnr.]]=HL$7,Tbl.Kosten[[#This Row],[Te financieren]],"")</f>
        <v/>
      </c>
      <c r="HM83" s="150" t="str">
        <f>IF(Tbl.Kosten[[#This Row],[Pnr.]]=HM$7,Tbl.Kosten[[#This Row],[Te financieren]],"")</f>
        <v/>
      </c>
      <c r="HN83" s="150" t="str">
        <f>IF(Tbl.Kosten[[#This Row],[Pnr.]]=HN$7,Tbl.Kosten[[#This Row],[Te financieren]],"")</f>
        <v/>
      </c>
      <c r="HO83" s="150" t="str">
        <f>IF(Tbl.Kosten[[#This Row],[Pnr.]]=HO$7,Tbl.Kosten[[#This Row],[Te financieren]],"")</f>
        <v/>
      </c>
      <c r="HP83" s="150" t="str">
        <f>IF(Tbl.Kosten[[#This Row],[Pnr.]]=HP$7,Tbl.Kosten[[#This Row],[Te financieren]],"")</f>
        <v/>
      </c>
      <c r="HQ83" s="150" t="str">
        <f>IF(Tbl.Kosten[[#This Row],[Pnr.]]=HQ$7,Tbl.Kosten[[#This Row],[Te financieren]],"")</f>
        <v/>
      </c>
      <c r="HR83" s="150" t="str">
        <f>IF(Tbl.Kosten[[#This Row],[Pnr.]]=HR$7,Tbl.Kosten[[#This Row],[Te financieren]],"")</f>
        <v/>
      </c>
      <c r="HS83" s="150" t="str">
        <f>IF(Tbl.Kosten[[#This Row],[Pnr.]]=HS$7,Tbl.Kosten[[#This Row],[Te financieren]],"")</f>
        <v/>
      </c>
      <c r="HT83" s="150" t="str">
        <f>IF(Tbl.Kosten[[#This Row],[Pnr.]]=HT$7,Tbl.Kosten[[#This Row],[Te financieren]],"")</f>
        <v/>
      </c>
      <c r="HU83" s="150" t="str">
        <f>IF(Tbl.Kosten[[#This Row],[Pnr.]]=HU$7,Tbl.Kosten[[#This Row],[Te financieren]],"")</f>
        <v/>
      </c>
      <c r="HV83" s="150" t="str">
        <f>IF(Tbl.Kosten[[#This Row],[Pnr.]]=HV$7,Tbl.Kosten[[#This Row],[Te financieren]],"")</f>
        <v/>
      </c>
      <c r="HW83" s="150" t="str">
        <f>IF(Tbl.Kosten[[#This Row],[Pnr.]]=HW$7,Tbl.Kosten[[#This Row],[Te financieren]],"")</f>
        <v/>
      </c>
    </row>
    <row r="84" spans="2:231" x14ac:dyDescent="0.3">
      <c r="B84" s="134"/>
      <c r="C84" s="137"/>
      <c r="D84" s="136"/>
      <c r="E84" s="261"/>
      <c r="F84" s="135"/>
      <c r="G84" s="11" t="str">
        <f>IF(Tbl.Kosten[[#This Row],[Medewerker e/o 
functie]]&lt;&gt;"",_xlfn.XLOOKUP(Tbl.Kosten[[#This Row],[Medewerker e/o 
functie]],Tbl.Uurtarief[Medewerker en/of functie],Tbl.Uurtarief[Uurtarief],"",0,1),"")</f>
        <v/>
      </c>
      <c r="H84" s="121">
        <f>IFERROR(Tbl.Kosten[[#This Row],[Uren]]*Tbl.Kosten[[#This Row],[Uurtarief]],0)</f>
        <v>0</v>
      </c>
      <c r="I84" s="119" t="str">
        <f>IF(Tbl.Kosten[[#This Row],[Subtotaal uren]]&lt;&gt;0,_xlfn.XLOOKUP(Tbl.Kosten[[#This Row],[Medewerker e/o 
functie]],Tbl.Uurtarief[Medewerker en/of functie],Tbl.Uurtarief[Kostensoort arbeid],"",0,1),"")</f>
        <v/>
      </c>
      <c r="J84" s="137"/>
      <c r="K84" s="135"/>
      <c r="L84" s="139" t="str">
        <f>IF(Tbl.Kosten[[#This Row],[Activum]]&lt;&gt;"",_xlfn.XLOOKUP(Tbl.Kosten[[#This Row],[Activum]],Tbl.Afschrijvingskosten[Activum],Tbl.Afschrijvingskosten[Tarief per afschrijvings-eenheid],"",0,1),"")</f>
        <v/>
      </c>
      <c r="M84" s="122">
        <f>IFERROR(Tbl.Kosten[[#This Row],[Een-
heden]]*Tbl.Kosten[[#This Row],[Afschrijvings-
tarief]],0)</f>
        <v>0</v>
      </c>
      <c r="N84" s="122" t="str">
        <f>IF(Tbl.Kosten[[#This Row],[Subtotaal afschrijving]]&lt;&gt;0,Lijsten!$A$7,"")</f>
        <v/>
      </c>
      <c r="O84" s="140"/>
      <c r="P84" s="135"/>
      <c r="Q84" s="138"/>
      <c r="R84" s="122">
        <f>IFERROR(Tbl.Kosten[[#This Row],[Aantal]]*Tbl.Kosten[[#This Row],[Tarief]],0)</f>
        <v>0</v>
      </c>
      <c r="S84" s="8">
        <f>IFERROR(Tbl.Kosten[[#This Row],[Subtotaal overige kosten]]+Tbl.Kosten[[#This Row],[Subtotaal uren]]+Tbl.Kosten[[#This Row],[Subtotaal afschrijving]],0)</f>
        <v>0</v>
      </c>
      <c r="T84" s="8">
        <f>IFERROR(Tbl.Kosten[[#This Row],[Totaal kosten]]*Tbl.Kosten[[#This Row],[Subsidie%]],0)</f>
        <v>0</v>
      </c>
      <c r="U84" s="4" t="str" cm="1">
        <f t="array" ref="U84">IFERROR(_xlfn.IFS(Tbl.Kosten[[#This Row],[Subtotaal uren]]&lt;&gt;0,Tbl.Kosten[[#This Row],[Kostensoort arbeid]],Tbl.Kosten[[#This Row],[Subtotaal afschrijving]]&lt;&gt;0,Tbl.Kosten[[#This Row],[Kostensoort afschrijving]],Tbl.Kosten[[#This Row],[Subtotaal overige kosten]]&lt;&gt;0,Tbl.Kosten[[#This Row],[Kostensoort overig]]),"")</f>
        <v/>
      </c>
      <c r="V84" s="4" t="str">
        <f>IFERROR(_xlfn.XLOOKUP(Tbl.Kosten[[#This Row],[Activiteitencode]],Tbl.Activiteiten[Activiteitcode],Tbl.Activiteiten[Werkpakketcode],"",0,1),"")</f>
        <v/>
      </c>
      <c r="W84" s="4" t="str">
        <f>IFERROR(_xlfn.XLOOKUP(Tbl.Kosten[[#This Row],[Werkpakketcode]],Tbl.Werkpakketten[Werkpakketcode],Tbl.Werkpakketten[Subsidiabele activiteit],"",0,1),"")</f>
        <v/>
      </c>
      <c r="X84" s="12">
        <f>IFERROR(_xlfn.XLOOKUP(Tbl.Kosten[[#This Row],[Sanr.]],Tbl.Subsidiehoogte[SAnr.],Tbl.Subsidiehoogte[Sub. Percentage],0,0,1),0)</f>
        <v>0</v>
      </c>
      <c r="Y84" s="144" t="str">
        <f>IFERROR(_xlfn.XLOOKUP(Tbl.Kosten[[#This Row],[Partnercode]],Tbl.Projectpartners[Partnercode],Tbl.Projectpartners[PNr.],"",0,1),"")</f>
        <v>P1</v>
      </c>
      <c r="Z84" s="148">
        <f>IF(Tbl.Kosten[[#This Row],[Pnr.]]=Z$7,Tbl.Kosten[[#This Row],[Totaal kosten]],"")</f>
        <v>0</v>
      </c>
      <c r="AA84" s="148" t="str">
        <f>IF(Tbl.Kosten[[#This Row],[Pnr.]]=AA$7,Tbl.Kosten[[#This Row],[Totaal kosten]],"")</f>
        <v/>
      </c>
      <c r="AB84" s="148" t="str">
        <f>IF(Tbl.Kosten[[#This Row],[Pnr.]]=AB$7,Tbl.Kosten[[#This Row],[Totaal kosten]],"")</f>
        <v/>
      </c>
      <c r="AC84" s="148" t="str">
        <f>IF(Tbl.Kosten[[#This Row],[Pnr.]]=AC$7,Tbl.Kosten[[#This Row],[Totaal kosten]],"")</f>
        <v/>
      </c>
      <c r="AD84" s="148" t="str">
        <f>IF(Tbl.Kosten[[#This Row],[Pnr.]]=AD$7,Tbl.Kosten[[#This Row],[Totaal kosten]],"")</f>
        <v/>
      </c>
      <c r="AE84" s="148" t="str">
        <f>IF(Tbl.Kosten[[#This Row],[Pnr.]]=AE$7,Tbl.Kosten[[#This Row],[Totaal kosten]],"")</f>
        <v/>
      </c>
      <c r="AF84" s="148" t="str">
        <f>IF(Tbl.Kosten[[#This Row],[Pnr.]]=AF$7,Tbl.Kosten[[#This Row],[Totaal kosten]],"")</f>
        <v/>
      </c>
      <c r="AG84" s="148" t="str">
        <f>IF(Tbl.Kosten[[#This Row],[Pnr.]]=AG$7,Tbl.Kosten[[#This Row],[Totaal kosten]],"")</f>
        <v/>
      </c>
      <c r="AH84" s="148" t="str">
        <f>IF(Tbl.Kosten[[#This Row],[Pnr.]]=AH$7,Tbl.Kosten[[#This Row],[Totaal kosten]],"")</f>
        <v/>
      </c>
      <c r="AI84" s="148" t="str">
        <f>IF(Tbl.Kosten[[#This Row],[Pnr.]]=AI$7,Tbl.Kosten[[#This Row],[Totaal kosten]],"")</f>
        <v/>
      </c>
      <c r="AJ84" s="148" t="str">
        <f>IF(Tbl.Kosten[[#This Row],[Pnr.]]=AJ$7,Tbl.Kosten[[#This Row],[Totaal kosten]],"")</f>
        <v/>
      </c>
      <c r="AK84" s="148" t="str">
        <f>IF(Tbl.Kosten[[#This Row],[Pnr.]]=AK$7,Tbl.Kosten[[#This Row],[Totaal kosten]],"")</f>
        <v/>
      </c>
      <c r="AL84" s="148" t="str">
        <f>IF(Tbl.Kosten[[#This Row],[Pnr.]]=AL$7,Tbl.Kosten[[#This Row],[Totaal kosten]],"")</f>
        <v/>
      </c>
      <c r="AM84" s="148" t="str">
        <f>IF(Tbl.Kosten[[#This Row],[Pnr.]]=AM$7,Tbl.Kosten[[#This Row],[Totaal kosten]],"")</f>
        <v/>
      </c>
      <c r="AN84" s="148" t="str">
        <f>IF(Tbl.Kosten[[#This Row],[Pnr.]]=AN$7,Tbl.Kosten[[#This Row],[Totaal kosten]],"")</f>
        <v/>
      </c>
      <c r="AO84" s="148" t="str">
        <f>IF(Tbl.Kosten[[#This Row],[Pnr.]]=AO$7,Tbl.Kosten[[#This Row],[Totaal kosten]],"")</f>
        <v/>
      </c>
      <c r="AP84" s="148" t="str">
        <f>IF(Tbl.Kosten[[#This Row],[Pnr.]]=AP$7,Tbl.Kosten[[#This Row],[Totaal kosten]],"")</f>
        <v/>
      </c>
      <c r="AQ84" s="148" t="str">
        <f>IF(Tbl.Kosten[[#This Row],[Pnr.]]=AQ$7,Tbl.Kosten[[#This Row],[Totaal kosten]],"")</f>
        <v/>
      </c>
      <c r="AR84" s="148" t="str">
        <f>IF(Tbl.Kosten[[#This Row],[Pnr.]]=AR$7,Tbl.Kosten[[#This Row],[Totaal kosten]],"")</f>
        <v/>
      </c>
      <c r="AS84" s="148" t="str">
        <f>IF(Tbl.Kosten[[#This Row],[Pnr.]]=AS$7,Tbl.Kosten[[#This Row],[Totaal kosten]],"")</f>
        <v/>
      </c>
      <c r="AT84" s="148" t="str">
        <f>IF(Tbl.Kosten[[#This Row],[Pnr.]]=AT$7,Tbl.Kosten[[#This Row],[Totaal kosten]],"")</f>
        <v/>
      </c>
      <c r="AU84" s="148" t="str">
        <f>IF(Tbl.Kosten[[#This Row],[Pnr.]]=AU$7,Tbl.Kosten[[#This Row],[Totaal kosten]],"")</f>
        <v/>
      </c>
      <c r="AV84" s="148" t="str">
        <f>IF(Tbl.Kosten[[#This Row],[Pnr.]]=AV$7,Tbl.Kosten[[#This Row],[Totaal kosten]],"")</f>
        <v/>
      </c>
      <c r="AW84" s="148" t="str">
        <f>IF(Tbl.Kosten[[#This Row],[Pnr.]]=AW$7,Tbl.Kosten[[#This Row],[Totaal kosten]],"")</f>
        <v/>
      </c>
      <c r="AX84" s="148" t="str">
        <f>IF(Tbl.Kosten[[#This Row],[Pnr.]]=AX$7,Tbl.Kosten[[#This Row],[Totaal kosten]],"")</f>
        <v/>
      </c>
      <c r="AY84" s="148" t="str">
        <f>IF(Tbl.Kosten[[#This Row],[Pnr.]]=AY$7,Tbl.Kosten[[#This Row],[Totaal kosten]],"")</f>
        <v/>
      </c>
      <c r="AZ84" s="148" t="str">
        <f>IF(Tbl.Kosten[[#This Row],[Pnr.]]=AZ$7,Tbl.Kosten[[#This Row],[Totaal kosten]],"")</f>
        <v/>
      </c>
      <c r="BA84" s="148" t="str">
        <f>IF(Tbl.Kosten[[#This Row],[Pnr.]]=BA$7,Tbl.Kosten[[#This Row],[Totaal kosten]],"")</f>
        <v/>
      </c>
      <c r="BB84" s="148" t="str">
        <f>IF(Tbl.Kosten[[#This Row],[Pnr.]]=BB$7,Tbl.Kosten[[#This Row],[Totaal kosten]],"")</f>
        <v/>
      </c>
      <c r="BC84" s="148" t="str">
        <f>IF(Tbl.Kosten[[#This Row],[Pnr.]]=BC$7,Tbl.Kosten[[#This Row],[Totaal kosten]],"")</f>
        <v/>
      </c>
      <c r="BD84" s="148" t="str">
        <f>IF(Tbl.Kosten[[#This Row],[Pnr.]]=BD$7,Tbl.Kosten[[#This Row],[Totaal kosten]],"")</f>
        <v/>
      </c>
      <c r="BE84" s="148" t="str">
        <f>IF(Tbl.Kosten[[#This Row],[Pnr.]]=BE$7,Tbl.Kosten[[#This Row],[Totaal kosten]],"")</f>
        <v/>
      </c>
      <c r="BF84" s="148" t="str">
        <f>IF(Tbl.Kosten[[#This Row],[Pnr.]]=BF$7,Tbl.Kosten[[#This Row],[Totaal kosten]],"")</f>
        <v/>
      </c>
      <c r="BG84" s="148" t="str">
        <f>IF(Tbl.Kosten[[#This Row],[Pnr.]]=BG$7,Tbl.Kosten[[#This Row],[Totaal kosten]],"")</f>
        <v/>
      </c>
      <c r="BH84" s="148" t="str">
        <f>IF(Tbl.Kosten[[#This Row],[Pnr.]]=BH$7,Tbl.Kosten[[#This Row],[Totaal kosten]],"")</f>
        <v/>
      </c>
      <c r="BI84" s="148" t="str">
        <f>IF(Tbl.Kosten[[#This Row],[Pnr.]]=BI$7,Tbl.Kosten[[#This Row],[Totaal kosten]],"")</f>
        <v/>
      </c>
      <c r="BJ84" s="148" t="str">
        <f>IF(Tbl.Kosten[[#This Row],[Pnr.]]=BJ$7,Tbl.Kosten[[#This Row],[Totaal kosten]],"")</f>
        <v/>
      </c>
      <c r="BK84" s="148" t="str">
        <f>IF(Tbl.Kosten[[#This Row],[Pnr.]]=BK$7,Tbl.Kosten[[#This Row],[Totaal kosten]],"")</f>
        <v/>
      </c>
      <c r="BL84" s="148" t="str">
        <f>IF(Tbl.Kosten[[#This Row],[Pnr.]]=BL$7,Tbl.Kosten[[#This Row],[Totaal kosten]],"")</f>
        <v/>
      </c>
      <c r="BM84" s="148" t="str">
        <f>IF(Tbl.Kosten[[#This Row],[Pnr.]]=BM$7,Tbl.Kosten[[#This Row],[Totaal kosten]],"")</f>
        <v/>
      </c>
      <c r="BN84" s="148" t="str">
        <f>IF(Tbl.Kosten[[#This Row],[Pnr.]]=BN$7,Tbl.Kosten[[#This Row],[Totaal kosten]],"")</f>
        <v/>
      </c>
      <c r="BO84" s="148" t="str">
        <f>IF(Tbl.Kosten[[#This Row],[Pnr.]]=BO$7,Tbl.Kosten[[#This Row],[Totaal kosten]],"")</f>
        <v/>
      </c>
      <c r="BP84" s="148" t="str">
        <f>IF(Tbl.Kosten[[#This Row],[Pnr.]]=BP$7,Tbl.Kosten[[#This Row],[Totaal kosten]],"")</f>
        <v/>
      </c>
      <c r="BQ84" s="148" t="str">
        <f>IF(Tbl.Kosten[[#This Row],[Pnr.]]=BQ$7,Tbl.Kosten[[#This Row],[Totaal kosten]],"")</f>
        <v/>
      </c>
      <c r="BR84" s="148" t="str">
        <f>IF(Tbl.Kosten[[#This Row],[Pnr.]]=BR$7,Tbl.Kosten[[#This Row],[Totaal kosten]],"")</f>
        <v/>
      </c>
      <c r="BS84" s="148" t="str">
        <f>IF(Tbl.Kosten[[#This Row],[Pnr.]]=BS$7,Tbl.Kosten[[#This Row],[Totaal kosten]],"")</f>
        <v/>
      </c>
      <c r="BT84" s="148" t="str">
        <f>IF(Tbl.Kosten[[#This Row],[Pnr.]]=BT$7,Tbl.Kosten[[#This Row],[Totaal kosten]],"")</f>
        <v/>
      </c>
      <c r="BU84" s="148" t="str">
        <f>IF(Tbl.Kosten[[#This Row],[Pnr.]]=BU$7,Tbl.Kosten[[#This Row],[Totaal kosten]],"")</f>
        <v/>
      </c>
      <c r="BV84" s="148" t="str">
        <f>IF(Tbl.Kosten[[#This Row],[Pnr.]]=BV$7,Tbl.Kosten[[#This Row],[Totaal kosten]],"")</f>
        <v/>
      </c>
      <c r="BW84" s="148" t="str">
        <f>IF(Tbl.Kosten[[#This Row],[Pnr.]]=BW$7,Tbl.Kosten[[#This Row],[Totaal kosten]],"")</f>
        <v/>
      </c>
      <c r="BX84" s="148" t="str">
        <f>IFERROR(_xlfn.XLOOKUP(Tbl.Kosten[[#This Row],[Werkpakketcode]],Tbl.Werkpakketten[Werkpakketcode],Tbl.Werkpakketten[WPnr.],"",0,1),"")</f>
        <v/>
      </c>
      <c r="BY84" s="148" t="str">
        <f>IF(Tbl.Kosten[[#This Row],[WPnr.]]=BY$7,Tbl.Kosten[[#This Row],[Totaal kosten]],"")</f>
        <v/>
      </c>
      <c r="BZ84" s="148" t="str">
        <f>IF(Tbl.Kosten[[#This Row],[WPnr.]]=BZ$7,Tbl.Kosten[[#This Row],[Totaal kosten]],"")</f>
        <v/>
      </c>
      <c r="CA84" s="148" t="str">
        <f>IF(Tbl.Kosten[[#This Row],[WPnr.]]=CA$7,Tbl.Kosten[[#This Row],[Totaal kosten]],"")</f>
        <v/>
      </c>
      <c r="CB84" s="148" t="str">
        <f>IF(Tbl.Kosten[[#This Row],[WPnr.]]=CB$7,Tbl.Kosten[[#This Row],[Totaal kosten]],"")</f>
        <v/>
      </c>
      <c r="CC84" s="148" t="str">
        <f>IF(Tbl.Kosten[[#This Row],[WPnr.]]=CC$7,Tbl.Kosten[[#This Row],[Totaal kosten]],"")</f>
        <v/>
      </c>
      <c r="CD84" s="148" t="str">
        <f>IF(Tbl.Kosten[[#This Row],[WPnr.]]=CD$7,Tbl.Kosten[[#This Row],[Totaal kosten]],"")</f>
        <v/>
      </c>
      <c r="CE84" s="148" t="str">
        <f>IF(Tbl.Kosten[[#This Row],[WPnr.]]=CE$7,Tbl.Kosten[[#This Row],[Totaal kosten]],"")</f>
        <v/>
      </c>
      <c r="CF84" s="148" t="str">
        <f>IF(Tbl.Kosten[[#This Row],[WPnr.]]=CF$7,Tbl.Kosten[[#This Row],[Totaal kosten]],"")</f>
        <v/>
      </c>
      <c r="CG84" s="148" t="str">
        <f>IF(Tbl.Kosten[[#This Row],[WPnr.]]=CG$7,Tbl.Kosten[[#This Row],[Totaal kosten]],"")</f>
        <v/>
      </c>
      <c r="CH84" s="148" t="str">
        <f>IF(Tbl.Kosten[[#This Row],[WPnr.]]=CH$7,Tbl.Kosten[[#This Row],[Totaal kosten]],"")</f>
        <v/>
      </c>
      <c r="CI84" s="148" t="str">
        <f>IF(Tbl.Kosten[[#This Row],[WPnr.]]=CI$7,Tbl.Kosten[[#This Row],[Totaal kosten]],"")</f>
        <v/>
      </c>
      <c r="CJ84" s="148" t="str">
        <f>IF(Tbl.Kosten[[#This Row],[WPnr.]]=CJ$7,Tbl.Kosten[[#This Row],[Totaal kosten]],"")</f>
        <v/>
      </c>
      <c r="CK84" s="148" t="str">
        <f>IF(Tbl.Kosten[[#This Row],[WPnr.]]=CK$7,Tbl.Kosten[[#This Row],[Totaal kosten]],"")</f>
        <v/>
      </c>
      <c r="CL84" s="148" t="str">
        <f>IF(Tbl.Kosten[[#This Row],[WPnr.]]=CL$7,Tbl.Kosten[[#This Row],[Totaal kosten]],"")</f>
        <v/>
      </c>
      <c r="CM84" s="148" t="str">
        <f>IF(Tbl.Kosten[[#This Row],[WPnr.]]=CM$7,Tbl.Kosten[[#This Row],[Totaal kosten]],"")</f>
        <v/>
      </c>
      <c r="CN84" s="148" t="str">
        <f>IF(Tbl.Kosten[[#This Row],[WPnr.]]=CN$7,Tbl.Kosten[[#This Row],[Totaal kosten]],"")</f>
        <v/>
      </c>
      <c r="CO84" s="148" t="str">
        <f>IF(Tbl.Kosten[[#This Row],[WPnr.]]=CO$7,Tbl.Kosten[[#This Row],[Totaal kosten]],"")</f>
        <v/>
      </c>
      <c r="CP84" s="148" t="str">
        <f>IF(Tbl.Kosten[[#This Row],[WPnr.]]=CP$7,Tbl.Kosten[[#This Row],[Totaal kosten]],"")</f>
        <v/>
      </c>
      <c r="CQ84" s="148" t="str">
        <f>IF(Tbl.Kosten[[#This Row],[WPnr.]]=CQ$7,Tbl.Kosten[[#This Row],[Totaal kosten]],"")</f>
        <v/>
      </c>
      <c r="CR84" s="148" t="str">
        <f>IF(Tbl.Kosten[[#This Row],[WPnr.]]=CR$7,Tbl.Kosten[[#This Row],[Totaal kosten]],"")</f>
        <v/>
      </c>
      <c r="CS84" s="148" t="str">
        <f>IF(Tbl.Kosten[[#This Row],[WPnr.]]=CS$7,Tbl.Kosten[[#This Row],[Totaal kosten]],"")</f>
        <v/>
      </c>
      <c r="CT84" s="148" t="str">
        <f>IF(Tbl.Kosten[[#This Row],[WPnr.]]=CT$7,Tbl.Kosten[[#This Row],[Totaal kosten]],"")</f>
        <v/>
      </c>
      <c r="CU84" s="148" t="str">
        <f>IF(Tbl.Kosten[[#This Row],[WPnr.]]=CU$7,Tbl.Kosten[[#This Row],[Totaal kosten]],"")</f>
        <v/>
      </c>
      <c r="CV84" s="148" t="str">
        <f>IF(Tbl.Kosten[[#This Row],[WPnr.]]=CV$7,Tbl.Kosten[[#This Row],[Totaal kosten]],"")</f>
        <v/>
      </c>
      <c r="CW84" s="148" t="str">
        <f>IF(Tbl.Kosten[[#This Row],[WPnr.]]=CW$7,Tbl.Kosten[[#This Row],[Totaal kosten]],"")</f>
        <v/>
      </c>
      <c r="CX84" s="148" t="str">
        <f>IF(Tbl.Kosten[[#This Row],[WPnr.]]=CX$7,Tbl.Kosten[[#This Row],[Totaal kosten]],"")</f>
        <v/>
      </c>
      <c r="CY84" s="148" t="str">
        <f>IF(Tbl.Kosten[[#This Row],[WPnr.]]=CY$7,Tbl.Kosten[[#This Row],[Totaal kosten]],"")</f>
        <v/>
      </c>
      <c r="CZ84" s="148" t="str">
        <f>IF(Tbl.Kosten[[#This Row],[WPnr.]]=CZ$7,Tbl.Kosten[[#This Row],[Totaal kosten]],"")</f>
        <v/>
      </c>
      <c r="DA84" s="148" t="str">
        <f>IF(Tbl.Kosten[[#This Row],[WPnr.]]=DA$7,Tbl.Kosten[[#This Row],[Totaal kosten]],"")</f>
        <v/>
      </c>
      <c r="DB84" s="148" t="str">
        <f>IF(Tbl.Kosten[[#This Row],[WPnr.]]=DB$7,Tbl.Kosten[[#This Row],[Totaal kosten]],"")</f>
        <v/>
      </c>
      <c r="DC84" s="148" t="str">
        <f>IF(Tbl.Kosten[[#This Row],[WPnr.]]=DC$7,Tbl.Kosten[[#This Row],[Totaal kosten]],"")</f>
        <v/>
      </c>
      <c r="DD84" s="148" t="str">
        <f>IF(Tbl.Kosten[[#This Row],[WPnr.]]=DD$7,Tbl.Kosten[[#This Row],[Totaal kosten]],"")</f>
        <v/>
      </c>
      <c r="DE84" s="148" t="str">
        <f>IF(Tbl.Kosten[[#This Row],[WPnr.]]=DE$7,Tbl.Kosten[[#This Row],[Totaal kosten]],"")</f>
        <v/>
      </c>
      <c r="DF84" s="148" t="str">
        <f>IF(Tbl.Kosten[[#This Row],[WPnr.]]=DF$7,Tbl.Kosten[[#This Row],[Totaal kosten]],"")</f>
        <v/>
      </c>
      <c r="DG84" s="148" t="str">
        <f>IF(Tbl.Kosten[[#This Row],[WPnr.]]=DG$7,Tbl.Kosten[[#This Row],[Totaal kosten]],"")</f>
        <v/>
      </c>
      <c r="DH84" s="148" t="str">
        <f>IF(Tbl.Kosten[[#This Row],[WPnr.]]=DH$7,Tbl.Kosten[[#This Row],[Totaal kosten]],"")</f>
        <v/>
      </c>
      <c r="DI84" s="148" t="str">
        <f>IF(Tbl.Kosten[[#This Row],[WPnr.]]=DI$7,Tbl.Kosten[[#This Row],[Totaal kosten]],"")</f>
        <v/>
      </c>
      <c r="DJ84" s="148" t="str">
        <f>IF(Tbl.Kosten[[#This Row],[WPnr.]]=DJ$7,Tbl.Kosten[[#This Row],[Totaal kosten]],"")</f>
        <v/>
      </c>
      <c r="DK84" s="148" t="str">
        <f>IF(Tbl.Kosten[[#This Row],[WPnr.]]=DK$7,Tbl.Kosten[[#This Row],[Totaal kosten]],"")</f>
        <v/>
      </c>
      <c r="DL84" s="148" t="str">
        <f>IF(Tbl.Kosten[[#This Row],[WPnr.]]=DL$7,Tbl.Kosten[[#This Row],[Totaal kosten]],"")</f>
        <v/>
      </c>
      <c r="DM84" s="148" t="str">
        <f>IF(Tbl.Kosten[[#This Row],[WPnr.]]=DM$7,Tbl.Kosten[[#This Row],[Totaal kosten]],"")</f>
        <v/>
      </c>
      <c r="DN84" s="148" t="str">
        <f>IF(Tbl.Kosten[[#This Row],[WPnr.]]=DN$7,Tbl.Kosten[[#This Row],[Totaal kosten]],"")</f>
        <v/>
      </c>
      <c r="DO84" s="148" t="str">
        <f>IF(Tbl.Kosten[[#This Row],[WPnr.]]=DO$7,Tbl.Kosten[[#This Row],[Totaal kosten]],"")</f>
        <v/>
      </c>
      <c r="DP84" s="148" t="str">
        <f>IF(Tbl.Kosten[[#This Row],[WPnr.]]=DP$7,Tbl.Kosten[[#This Row],[Totaal kosten]],"")</f>
        <v/>
      </c>
      <c r="DQ84" s="148" t="str">
        <f>IF(Tbl.Kosten[[#This Row],[WPnr.]]=DQ$7,Tbl.Kosten[[#This Row],[Totaal kosten]],"")</f>
        <v/>
      </c>
      <c r="DR84" s="148" t="str">
        <f>IF(Tbl.Kosten[[#This Row],[WPnr.]]=DR$7,Tbl.Kosten[[#This Row],[Totaal kosten]],"")</f>
        <v/>
      </c>
      <c r="DS84" s="148" t="str">
        <f>IF(Tbl.Kosten[[#This Row],[WPnr.]]=DS$7,Tbl.Kosten[[#This Row],[Totaal kosten]],"")</f>
        <v/>
      </c>
      <c r="DT84" s="148" t="str">
        <f>IF(Tbl.Kosten[[#This Row],[WPnr.]]=DT$7,Tbl.Kosten[[#This Row],[Totaal kosten]],"")</f>
        <v/>
      </c>
      <c r="DU84" s="148" t="str">
        <f>IF(Tbl.Kosten[[#This Row],[WPnr.]]=DU$7,Tbl.Kosten[[#This Row],[Totaal kosten]],"")</f>
        <v/>
      </c>
      <c r="DV84" s="148" t="str">
        <f>IF(Tbl.Kosten[[#This Row],[WPnr.]]=DV$7,Tbl.Kosten[[#This Row],[Totaal kosten]],"")</f>
        <v/>
      </c>
      <c r="DW84" s="150" t="str">
        <f>IFERROR(_xlfn.XLOOKUP(Tbl.Kosten[[#This Row],[Kostensoort]],Tbl.Kostensoorten[Kostensoorten],Tbl.Kostensoorten[KSnr.],"",0,1),"")</f>
        <v/>
      </c>
      <c r="DX84" s="150" t="str">
        <f>IF(Tbl.Kosten[[#This Row],[KSnr.]]=DX$7,Tbl.Kosten[[#This Row],[Totaal kosten]],"")</f>
        <v/>
      </c>
      <c r="DY84" s="150" t="str">
        <f>IF(Tbl.Kosten[[#This Row],[KSnr.]]=DY$7,Tbl.Kosten[[#This Row],[Totaal kosten]],"")</f>
        <v/>
      </c>
      <c r="DZ84" s="150" t="str">
        <f>IF(Tbl.Kosten[[#This Row],[KSnr.]]=DZ$7,Tbl.Kosten[[#This Row],[Totaal kosten]],"")</f>
        <v/>
      </c>
      <c r="EA84" s="150" t="str">
        <f>IF(Tbl.Kosten[[#This Row],[KSnr.]]=EA$7,Tbl.Kosten[[#This Row],[Totaal kosten]],"")</f>
        <v/>
      </c>
      <c r="EB84" s="150" t="str">
        <f>IF(Tbl.Kosten[[#This Row],[KSnr.]]=EB$7,Tbl.Kosten[[#This Row],[Totaal kosten]],"")</f>
        <v/>
      </c>
      <c r="EC84" s="150" t="str">
        <f>IF(Tbl.Kosten[[#This Row],[KSnr.]]=EC$7,Tbl.Kosten[[#This Row],[Totaal kosten]],"")</f>
        <v/>
      </c>
      <c r="ED84" s="150" t="str">
        <f>IF(Tbl.Kosten[[#This Row],[KSnr.]]=ED$7,Tbl.Kosten[[#This Row],[Totaal kosten]],"")</f>
        <v/>
      </c>
      <c r="EE84" s="150" t="str">
        <f>IF(Tbl.Kosten[[#This Row],[KSnr.]]=EE$7,Tbl.Kosten[[#This Row],[Totaal kosten]],"")</f>
        <v/>
      </c>
      <c r="EF84" s="150" t="str">
        <f>IF(Tbl.Kosten[[#This Row],[KSnr.]]=EF$7,Tbl.Kosten[[#This Row],[Totaal kosten]],"")</f>
        <v/>
      </c>
      <c r="EG84" s="150" t="str">
        <f>IF(Tbl.Kosten[[#This Row],[KSnr.]]=EG$7,Tbl.Kosten[[#This Row],[Totaal kosten]],"")</f>
        <v/>
      </c>
      <c r="EH84" s="150" t="str">
        <f>IF(Tbl.Kosten[[#This Row],[KSnr.]]=EH$7,Tbl.Kosten[[#This Row],[Totaal kosten]],"")</f>
        <v/>
      </c>
      <c r="EI84" s="150" t="str">
        <f>IF(Tbl.Kosten[[#This Row],[KSnr.]]=EI$7,Tbl.Kosten[[#This Row],[Totaal kosten]],"")</f>
        <v/>
      </c>
      <c r="EJ84" s="150" t="str">
        <f>IF(Tbl.Kosten[[#This Row],[KSnr.]]=EJ$7,Tbl.Kosten[[#This Row],[Totaal kosten]],"")</f>
        <v/>
      </c>
      <c r="EK84" s="150" t="str">
        <f>IF(Tbl.Kosten[[#This Row],[KSnr.]]=EK$7,Tbl.Kosten[[#This Row],[Totaal kosten]],"")</f>
        <v/>
      </c>
      <c r="EL84" s="150" t="str">
        <f>IF(Tbl.Kosten[[#This Row],[KSnr.]]=EL$7,Tbl.Kosten[[#This Row],[Totaal kosten]],"")</f>
        <v/>
      </c>
      <c r="EM84" s="150" t="str">
        <f>IF(Tbl.Kosten[[#This Row],[KSnr.]]=EM$7,Tbl.Kosten[[#This Row],[Totaal kosten]],"")</f>
        <v/>
      </c>
      <c r="EN84" s="150" t="str">
        <f>IF(Tbl.Kosten[[#This Row],[KSnr.]]=EN$7,Tbl.Kosten[[#This Row],[Totaal kosten]],"")</f>
        <v/>
      </c>
      <c r="EO84" s="150" t="str">
        <f>IF(Tbl.Kosten[[#This Row],[KSnr.]]=EO$7,Tbl.Kosten[[#This Row],[Totaal kosten]],"")</f>
        <v/>
      </c>
      <c r="EP84" s="150" t="str">
        <f>IF(Tbl.Kosten[[#This Row],[KSnr.]]=EP$7,Tbl.Kosten[[#This Row],[Totaal kosten]],"")</f>
        <v/>
      </c>
      <c r="EQ84" s="150" t="str">
        <f>IF(Tbl.Kosten[[#This Row],[KSnr.]]=EQ$7,Tbl.Kosten[[#This Row],[Totaal kosten]],"")</f>
        <v/>
      </c>
      <c r="ER84" s="144" t="str">
        <f>IFERROR(_xlfn.XLOOKUP(Tbl.Kosten[[#This Row],[Subsidieactiviteit]],Tbl.Subsidiehoogte[Subsidieactiviteit],Tbl.Subsidiehoogte[SAnr.],"",0,1),"")</f>
        <v/>
      </c>
      <c r="ES84" s="150" t="str">
        <f>IF(Tbl.Kosten[[#This Row],[Sanr.]]=ES$7,Tbl.Kosten[[#This Row],[Totaal kosten]],"")</f>
        <v/>
      </c>
      <c r="ET84" s="150" t="str">
        <f>IF(Tbl.Kosten[[#This Row],[Sanr.]]=ET$7,Tbl.Kosten[[#This Row],[Totaal kosten]],"")</f>
        <v/>
      </c>
      <c r="EU84" s="150" t="str">
        <f>IF(Tbl.Kosten[[#This Row],[Sanr.]]=EU$7,Tbl.Kosten[[#This Row],[Totaal kosten]],"")</f>
        <v/>
      </c>
      <c r="EV84" s="150" t="str">
        <f>IF(Tbl.Kosten[[#This Row],[Sanr.]]=EV$7,Tbl.Kosten[[#This Row],[Totaal kosten]],"")</f>
        <v/>
      </c>
      <c r="EW84" s="150" t="str">
        <f>IF(Tbl.Kosten[[#This Row],[Sanr.]]=EW$7,Tbl.Kosten[[#This Row],[Totaal kosten]],"")</f>
        <v/>
      </c>
      <c r="EX84" s="150" t="str">
        <f>IF(Tbl.Kosten[[#This Row],[Sanr.]]=EX$7,Tbl.Kosten[[#This Row],[Totaal kosten]],"")</f>
        <v/>
      </c>
      <c r="EY84" s="150" t="str">
        <f>IF(Tbl.Kosten[[#This Row],[Sanr.]]=EY$7,Tbl.Kosten[[#This Row],[Totaal kosten]],"")</f>
        <v/>
      </c>
      <c r="EZ84" s="150" t="str">
        <f>IF(Tbl.Kosten[[#This Row],[Sanr.]]=EZ$7,Tbl.Kosten[[#This Row],[Totaal kosten]],"")</f>
        <v/>
      </c>
      <c r="FA84" s="150" t="str">
        <f>IF(Tbl.Kosten[[#This Row],[Sanr.]]=FA$7,Tbl.Kosten[[#This Row],[Totaal kosten]],"")</f>
        <v/>
      </c>
      <c r="FB84" s="150" t="str">
        <f>IF(Tbl.Kosten[[#This Row],[Sanr.]]=FB$7,Tbl.Kosten[[#This Row],[Totaal kosten]],"")</f>
        <v/>
      </c>
      <c r="FC84" s="150" t="str">
        <f>IF(Tbl.Kosten[[#This Row],[Sanr.]]=FC$7,Tbl.Kosten[[#This Row],[Totaal kosten]],"")</f>
        <v/>
      </c>
      <c r="FD84" s="150" t="str">
        <f>IF(Tbl.Kosten[[#This Row],[Sanr.]]=FD$7,Tbl.Kosten[[#This Row],[Totaal kosten]],"")</f>
        <v/>
      </c>
      <c r="FE84" s="150" t="str">
        <f>IF(Tbl.Kosten[[#This Row],[Sanr.]]=FE$7,Tbl.Kosten[[#This Row],[Totaal kosten]],"")</f>
        <v/>
      </c>
      <c r="FF84" s="150" t="str">
        <f>IF(Tbl.Kosten[[#This Row],[Sanr.]]=FF$7,Tbl.Kosten[[#This Row],[Totaal kosten]],"")</f>
        <v/>
      </c>
      <c r="FG84" s="150" t="str">
        <f>IF(Tbl.Kosten[[#This Row],[Sanr.]]=FG$7,Tbl.Kosten[[#This Row],[Totaal kosten]],"")</f>
        <v/>
      </c>
      <c r="FH84" s="150" t="str">
        <f>IF(Tbl.Kosten[[#This Row],[Sanr.]]=FH$7,Tbl.Kosten[[#This Row],[Totaal kosten]],"")</f>
        <v/>
      </c>
      <c r="FI84" s="150" t="str">
        <f>IF(Tbl.Kosten[[#This Row],[Sanr.]]=FI$7,Tbl.Kosten[[#This Row],[Totaal kosten]],"")</f>
        <v/>
      </c>
      <c r="FJ84" s="150" t="str">
        <f>IF(Tbl.Kosten[[#This Row],[Sanr.]]=FJ$7,Tbl.Kosten[[#This Row],[Totaal kosten]],"")</f>
        <v/>
      </c>
      <c r="FK84" s="150" t="str">
        <f>IF(Tbl.Kosten[[#This Row],[Sanr.]]=FK$7,Tbl.Kosten[[#This Row],[Totaal kosten]],"")</f>
        <v/>
      </c>
      <c r="FL84" s="150" t="str">
        <f>IF(Tbl.Kosten[[#This Row],[Sanr.]]=FL$7,Tbl.Kosten[[#This Row],[Totaal kosten]],"")</f>
        <v/>
      </c>
      <c r="FM84" s="150" t="str">
        <f>IF(Tbl.Kosten[[#This Row],[Sanr.]]=FM$7,Tbl.Kosten[[#This Row],[Totaal kosten]],"")</f>
        <v/>
      </c>
      <c r="FN84" s="150" t="str">
        <f>IF(Tbl.Kosten[[#This Row],[Sanr.]]=FN$7,Tbl.Kosten[[#This Row],[Totaal kosten]],"")</f>
        <v/>
      </c>
      <c r="FO84" s="150" t="str">
        <f>IF(Tbl.Kosten[[#This Row],[Sanr.]]=FO$7,Tbl.Kosten[[#This Row],[Totaal kosten]],"")</f>
        <v/>
      </c>
      <c r="FP84" s="150" t="str">
        <f>IF(Tbl.Kosten[[#This Row],[Sanr.]]=FP$7,Tbl.Kosten[[#This Row],[Totaal kosten]],"")</f>
        <v/>
      </c>
      <c r="FQ84" s="150" t="str">
        <f>IF(Tbl.Kosten[[#This Row],[Sanr.]]=FQ$7,Tbl.Kosten[[#This Row],[Totaal kosten]],"")</f>
        <v/>
      </c>
      <c r="FR84" s="150" t="str">
        <f>IF(Tbl.Kosten[[#This Row],[Sanr.]]=FR$7,Tbl.Kosten[[#This Row],[Totaal kosten]],"")</f>
        <v/>
      </c>
      <c r="FS84" s="150" t="str">
        <f>IF(Tbl.Kosten[[#This Row],[Sanr.]]=FS$7,Tbl.Kosten[[#This Row],[Totaal kosten]],"")</f>
        <v/>
      </c>
      <c r="FT84" s="150" t="str">
        <f>IF(Tbl.Kosten[[#This Row],[Sanr.]]=FT$7,Tbl.Kosten[[#This Row],[Totaal kosten]],"")</f>
        <v/>
      </c>
      <c r="FU84" s="150" t="str">
        <f>IF(Tbl.Kosten[[#This Row],[Sanr.]]=FU$7,Tbl.Kosten[[#This Row],[Totaal kosten]],"")</f>
        <v/>
      </c>
      <c r="FV84" s="150" t="str">
        <f>IF(Tbl.Kosten[[#This Row],[Sanr.]]=FV$7,Tbl.Kosten[[#This Row],[Totaal kosten]],"")</f>
        <v/>
      </c>
      <c r="FW84" s="150" t="str">
        <f>IFERROR(_xlfn.XLOOKUP(Tbl.Kosten[[#This Row],[Activiteitencode]],Tbl.Activiteiten[Activiteitcode],Tbl.Activiteiten[Anr.],"",0,1),"")</f>
        <v/>
      </c>
      <c r="FX84" s="169" t="str">
        <f>_xlfn.CONCAT(Tbl.Kosten[[#This Row],[Pnr.]],Tbl.Kosten[[#This Row],[Sanr.]])</f>
        <v>P1</v>
      </c>
      <c r="FY84" s="150">
        <f>Tbl.Kosten[[#This Row],[Totaal kosten]]-Tbl.Kosten[[#This Row],[Subsidie]]</f>
        <v>0</v>
      </c>
      <c r="FZ84" s="150">
        <f>IF(Tbl.Kosten[[#This Row],[Pnr.]]=FZ$7,Tbl.Kosten[[#This Row],[Te financieren]],"")</f>
        <v>0</v>
      </c>
      <c r="GA84" s="150" t="str">
        <f>IF(Tbl.Kosten[[#This Row],[Pnr.]]=GA$7,Tbl.Kosten[[#This Row],[Te financieren]],"")</f>
        <v/>
      </c>
      <c r="GB84" s="150" t="str">
        <f>IF(Tbl.Kosten[[#This Row],[Pnr.]]=GB$7,Tbl.Kosten[[#This Row],[Te financieren]],"")</f>
        <v/>
      </c>
      <c r="GC84" s="150" t="str">
        <f>IF(Tbl.Kosten[[#This Row],[Pnr.]]=GC$7,Tbl.Kosten[[#This Row],[Te financieren]],"")</f>
        <v/>
      </c>
      <c r="GD84" s="150" t="str">
        <f>IF(Tbl.Kosten[[#This Row],[Pnr.]]=GD$7,Tbl.Kosten[[#This Row],[Te financieren]],"")</f>
        <v/>
      </c>
      <c r="GE84" s="150" t="str">
        <f>IF(Tbl.Kosten[[#This Row],[Pnr.]]=GE$7,Tbl.Kosten[[#This Row],[Te financieren]],"")</f>
        <v/>
      </c>
      <c r="GF84" s="150" t="str">
        <f>IF(Tbl.Kosten[[#This Row],[Pnr.]]=GF$7,Tbl.Kosten[[#This Row],[Te financieren]],"")</f>
        <v/>
      </c>
      <c r="GG84" s="150" t="str">
        <f>IF(Tbl.Kosten[[#This Row],[Pnr.]]=GG$7,Tbl.Kosten[[#This Row],[Te financieren]],"")</f>
        <v/>
      </c>
      <c r="GH84" s="150" t="str">
        <f>IF(Tbl.Kosten[[#This Row],[Pnr.]]=GH$7,Tbl.Kosten[[#This Row],[Te financieren]],"")</f>
        <v/>
      </c>
      <c r="GI84" s="150" t="str">
        <f>IF(Tbl.Kosten[[#This Row],[Pnr.]]=GI$7,Tbl.Kosten[[#This Row],[Te financieren]],"")</f>
        <v/>
      </c>
      <c r="GJ84" s="150" t="str">
        <f>IF(Tbl.Kosten[[#This Row],[Pnr.]]=GJ$7,Tbl.Kosten[[#This Row],[Te financieren]],"")</f>
        <v/>
      </c>
      <c r="GK84" s="150" t="str">
        <f>IF(Tbl.Kosten[[#This Row],[Pnr.]]=GK$7,Tbl.Kosten[[#This Row],[Te financieren]],"")</f>
        <v/>
      </c>
      <c r="GL84" s="150" t="str">
        <f>IF(Tbl.Kosten[[#This Row],[Pnr.]]=GL$7,Tbl.Kosten[[#This Row],[Te financieren]],"")</f>
        <v/>
      </c>
      <c r="GM84" s="150" t="str">
        <f>IF(Tbl.Kosten[[#This Row],[Pnr.]]=GM$7,Tbl.Kosten[[#This Row],[Te financieren]],"")</f>
        <v/>
      </c>
      <c r="GN84" s="150" t="str">
        <f>IF(Tbl.Kosten[[#This Row],[Pnr.]]=GN$7,Tbl.Kosten[[#This Row],[Te financieren]],"")</f>
        <v/>
      </c>
      <c r="GO84" s="150" t="str">
        <f>IF(Tbl.Kosten[[#This Row],[Pnr.]]=GO$7,Tbl.Kosten[[#This Row],[Te financieren]],"")</f>
        <v/>
      </c>
      <c r="GP84" s="150" t="str">
        <f>IF(Tbl.Kosten[[#This Row],[Pnr.]]=GP$7,Tbl.Kosten[[#This Row],[Te financieren]],"")</f>
        <v/>
      </c>
      <c r="GQ84" s="150" t="str">
        <f>IF(Tbl.Kosten[[#This Row],[Pnr.]]=GQ$7,Tbl.Kosten[[#This Row],[Te financieren]],"")</f>
        <v/>
      </c>
      <c r="GR84" s="150" t="str">
        <f>IF(Tbl.Kosten[[#This Row],[Pnr.]]=GR$7,Tbl.Kosten[[#This Row],[Te financieren]],"")</f>
        <v/>
      </c>
      <c r="GS84" s="150" t="str">
        <f>IF(Tbl.Kosten[[#This Row],[Pnr.]]=GS$7,Tbl.Kosten[[#This Row],[Te financieren]],"")</f>
        <v/>
      </c>
      <c r="GT84" s="150" t="str">
        <f>IF(Tbl.Kosten[[#This Row],[Pnr.]]=GT$7,Tbl.Kosten[[#This Row],[Te financieren]],"")</f>
        <v/>
      </c>
      <c r="GU84" s="150" t="str">
        <f>IF(Tbl.Kosten[[#This Row],[Pnr.]]=GU$7,Tbl.Kosten[[#This Row],[Te financieren]],"")</f>
        <v/>
      </c>
      <c r="GV84" s="150" t="str">
        <f>IF(Tbl.Kosten[[#This Row],[Pnr.]]=GV$7,Tbl.Kosten[[#This Row],[Te financieren]],"")</f>
        <v/>
      </c>
      <c r="GW84" s="150" t="str">
        <f>IF(Tbl.Kosten[[#This Row],[Pnr.]]=GW$7,Tbl.Kosten[[#This Row],[Te financieren]],"")</f>
        <v/>
      </c>
      <c r="GX84" s="150" t="str">
        <f>IF(Tbl.Kosten[[#This Row],[Pnr.]]=GX$7,Tbl.Kosten[[#This Row],[Te financieren]],"")</f>
        <v/>
      </c>
      <c r="GY84" s="150" t="str">
        <f>IF(Tbl.Kosten[[#This Row],[Pnr.]]=GY$7,Tbl.Kosten[[#This Row],[Te financieren]],"")</f>
        <v/>
      </c>
      <c r="GZ84" s="150" t="str">
        <f>IF(Tbl.Kosten[[#This Row],[Pnr.]]=GZ$7,Tbl.Kosten[[#This Row],[Te financieren]],"")</f>
        <v/>
      </c>
      <c r="HA84" s="150" t="str">
        <f>IF(Tbl.Kosten[[#This Row],[Pnr.]]=HA$7,Tbl.Kosten[[#This Row],[Te financieren]],"")</f>
        <v/>
      </c>
      <c r="HB84" s="150" t="str">
        <f>IF(Tbl.Kosten[[#This Row],[Pnr.]]=HB$7,Tbl.Kosten[[#This Row],[Te financieren]],"")</f>
        <v/>
      </c>
      <c r="HC84" s="150" t="str">
        <f>IF(Tbl.Kosten[[#This Row],[Pnr.]]=HC$7,Tbl.Kosten[[#This Row],[Te financieren]],"")</f>
        <v/>
      </c>
      <c r="HD84" s="150" t="str">
        <f>IF(Tbl.Kosten[[#This Row],[Pnr.]]=HD$7,Tbl.Kosten[[#This Row],[Te financieren]],"")</f>
        <v/>
      </c>
      <c r="HE84" s="150" t="str">
        <f>IF(Tbl.Kosten[[#This Row],[Pnr.]]=HE$7,Tbl.Kosten[[#This Row],[Te financieren]],"")</f>
        <v/>
      </c>
      <c r="HF84" s="150" t="str">
        <f>IF(Tbl.Kosten[[#This Row],[Pnr.]]=HF$7,Tbl.Kosten[[#This Row],[Te financieren]],"")</f>
        <v/>
      </c>
      <c r="HG84" s="150" t="str">
        <f>IF(Tbl.Kosten[[#This Row],[Pnr.]]=HG$7,Tbl.Kosten[[#This Row],[Te financieren]],"")</f>
        <v/>
      </c>
      <c r="HH84" s="150" t="str">
        <f>IF(Tbl.Kosten[[#This Row],[Pnr.]]=HH$7,Tbl.Kosten[[#This Row],[Te financieren]],"")</f>
        <v/>
      </c>
      <c r="HI84" s="150" t="str">
        <f>IF(Tbl.Kosten[[#This Row],[Pnr.]]=HI$7,Tbl.Kosten[[#This Row],[Te financieren]],"")</f>
        <v/>
      </c>
      <c r="HJ84" s="150" t="str">
        <f>IF(Tbl.Kosten[[#This Row],[Pnr.]]=HJ$7,Tbl.Kosten[[#This Row],[Te financieren]],"")</f>
        <v/>
      </c>
      <c r="HK84" s="150" t="str">
        <f>IF(Tbl.Kosten[[#This Row],[Pnr.]]=HK$7,Tbl.Kosten[[#This Row],[Te financieren]],"")</f>
        <v/>
      </c>
      <c r="HL84" s="150" t="str">
        <f>IF(Tbl.Kosten[[#This Row],[Pnr.]]=HL$7,Tbl.Kosten[[#This Row],[Te financieren]],"")</f>
        <v/>
      </c>
      <c r="HM84" s="150" t="str">
        <f>IF(Tbl.Kosten[[#This Row],[Pnr.]]=HM$7,Tbl.Kosten[[#This Row],[Te financieren]],"")</f>
        <v/>
      </c>
      <c r="HN84" s="150" t="str">
        <f>IF(Tbl.Kosten[[#This Row],[Pnr.]]=HN$7,Tbl.Kosten[[#This Row],[Te financieren]],"")</f>
        <v/>
      </c>
      <c r="HO84" s="150" t="str">
        <f>IF(Tbl.Kosten[[#This Row],[Pnr.]]=HO$7,Tbl.Kosten[[#This Row],[Te financieren]],"")</f>
        <v/>
      </c>
      <c r="HP84" s="150" t="str">
        <f>IF(Tbl.Kosten[[#This Row],[Pnr.]]=HP$7,Tbl.Kosten[[#This Row],[Te financieren]],"")</f>
        <v/>
      </c>
      <c r="HQ84" s="150" t="str">
        <f>IF(Tbl.Kosten[[#This Row],[Pnr.]]=HQ$7,Tbl.Kosten[[#This Row],[Te financieren]],"")</f>
        <v/>
      </c>
      <c r="HR84" s="150" t="str">
        <f>IF(Tbl.Kosten[[#This Row],[Pnr.]]=HR$7,Tbl.Kosten[[#This Row],[Te financieren]],"")</f>
        <v/>
      </c>
      <c r="HS84" s="150" t="str">
        <f>IF(Tbl.Kosten[[#This Row],[Pnr.]]=HS$7,Tbl.Kosten[[#This Row],[Te financieren]],"")</f>
        <v/>
      </c>
      <c r="HT84" s="150" t="str">
        <f>IF(Tbl.Kosten[[#This Row],[Pnr.]]=HT$7,Tbl.Kosten[[#This Row],[Te financieren]],"")</f>
        <v/>
      </c>
      <c r="HU84" s="150" t="str">
        <f>IF(Tbl.Kosten[[#This Row],[Pnr.]]=HU$7,Tbl.Kosten[[#This Row],[Te financieren]],"")</f>
        <v/>
      </c>
      <c r="HV84" s="150" t="str">
        <f>IF(Tbl.Kosten[[#This Row],[Pnr.]]=HV$7,Tbl.Kosten[[#This Row],[Te financieren]],"")</f>
        <v/>
      </c>
      <c r="HW84" s="150" t="str">
        <f>IF(Tbl.Kosten[[#This Row],[Pnr.]]=HW$7,Tbl.Kosten[[#This Row],[Te financieren]],"")</f>
        <v/>
      </c>
    </row>
    <row r="85" spans="2:231" x14ac:dyDescent="0.3">
      <c r="B85" s="134"/>
      <c r="C85" s="137"/>
      <c r="D85" s="136"/>
      <c r="E85" s="261"/>
      <c r="F85" s="135"/>
      <c r="G85" s="11" t="str">
        <f>IF(Tbl.Kosten[[#This Row],[Medewerker e/o 
functie]]&lt;&gt;"",_xlfn.XLOOKUP(Tbl.Kosten[[#This Row],[Medewerker e/o 
functie]],Tbl.Uurtarief[Medewerker en/of functie],Tbl.Uurtarief[Uurtarief],"",0,1),"")</f>
        <v/>
      </c>
      <c r="H85" s="121">
        <f>IFERROR(Tbl.Kosten[[#This Row],[Uren]]*Tbl.Kosten[[#This Row],[Uurtarief]],0)</f>
        <v>0</v>
      </c>
      <c r="I85" s="119" t="str">
        <f>IF(Tbl.Kosten[[#This Row],[Subtotaal uren]]&lt;&gt;0,_xlfn.XLOOKUP(Tbl.Kosten[[#This Row],[Medewerker e/o 
functie]],Tbl.Uurtarief[Medewerker en/of functie],Tbl.Uurtarief[Kostensoort arbeid],"",0,1),"")</f>
        <v/>
      </c>
      <c r="J85" s="137"/>
      <c r="K85" s="135"/>
      <c r="L85" s="139" t="str">
        <f>IF(Tbl.Kosten[[#This Row],[Activum]]&lt;&gt;"",_xlfn.XLOOKUP(Tbl.Kosten[[#This Row],[Activum]],Tbl.Afschrijvingskosten[Activum],Tbl.Afschrijvingskosten[Tarief per afschrijvings-eenheid],"",0,1),"")</f>
        <v/>
      </c>
      <c r="M85" s="122">
        <f>IFERROR(Tbl.Kosten[[#This Row],[Een-
heden]]*Tbl.Kosten[[#This Row],[Afschrijvings-
tarief]],0)</f>
        <v>0</v>
      </c>
      <c r="N85" s="122" t="str">
        <f>IF(Tbl.Kosten[[#This Row],[Subtotaal afschrijving]]&lt;&gt;0,Lijsten!$A$7,"")</f>
        <v/>
      </c>
      <c r="O85" s="140"/>
      <c r="P85" s="135"/>
      <c r="Q85" s="138"/>
      <c r="R85" s="122">
        <f>IFERROR(Tbl.Kosten[[#This Row],[Aantal]]*Tbl.Kosten[[#This Row],[Tarief]],0)</f>
        <v>0</v>
      </c>
      <c r="S85" s="8">
        <f>IFERROR(Tbl.Kosten[[#This Row],[Subtotaal overige kosten]]+Tbl.Kosten[[#This Row],[Subtotaal uren]]+Tbl.Kosten[[#This Row],[Subtotaal afschrijving]],0)</f>
        <v>0</v>
      </c>
      <c r="T85" s="8">
        <f>IFERROR(Tbl.Kosten[[#This Row],[Totaal kosten]]*Tbl.Kosten[[#This Row],[Subsidie%]],0)</f>
        <v>0</v>
      </c>
      <c r="U85" s="4" t="str" cm="1">
        <f t="array" ref="U85">IFERROR(_xlfn.IFS(Tbl.Kosten[[#This Row],[Subtotaal uren]]&lt;&gt;0,Tbl.Kosten[[#This Row],[Kostensoort arbeid]],Tbl.Kosten[[#This Row],[Subtotaal afschrijving]]&lt;&gt;0,Tbl.Kosten[[#This Row],[Kostensoort afschrijving]],Tbl.Kosten[[#This Row],[Subtotaal overige kosten]]&lt;&gt;0,Tbl.Kosten[[#This Row],[Kostensoort overig]]),"")</f>
        <v/>
      </c>
      <c r="V85" s="4" t="str">
        <f>IFERROR(_xlfn.XLOOKUP(Tbl.Kosten[[#This Row],[Activiteitencode]],Tbl.Activiteiten[Activiteitcode],Tbl.Activiteiten[Werkpakketcode],"",0,1),"")</f>
        <v/>
      </c>
      <c r="W85" s="4" t="str">
        <f>IFERROR(_xlfn.XLOOKUP(Tbl.Kosten[[#This Row],[Werkpakketcode]],Tbl.Werkpakketten[Werkpakketcode],Tbl.Werkpakketten[Subsidiabele activiteit],"",0,1),"")</f>
        <v/>
      </c>
      <c r="X85" s="12">
        <f>IFERROR(_xlfn.XLOOKUP(Tbl.Kosten[[#This Row],[Sanr.]],Tbl.Subsidiehoogte[SAnr.],Tbl.Subsidiehoogte[Sub. Percentage],0,0,1),0)</f>
        <v>0</v>
      </c>
      <c r="Y85" s="144" t="str">
        <f>IFERROR(_xlfn.XLOOKUP(Tbl.Kosten[[#This Row],[Partnercode]],Tbl.Projectpartners[Partnercode],Tbl.Projectpartners[PNr.],"",0,1),"")</f>
        <v>P1</v>
      </c>
      <c r="Z85" s="148">
        <f>IF(Tbl.Kosten[[#This Row],[Pnr.]]=Z$7,Tbl.Kosten[[#This Row],[Totaal kosten]],"")</f>
        <v>0</v>
      </c>
      <c r="AA85" s="148" t="str">
        <f>IF(Tbl.Kosten[[#This Row],[Pnr.]]=AA$7,Tbl.Kosten[[#This Row],[Totaal kosten]],"")</f>
        <v/>
      </c>
      <c r="AB85" s="148" t="str">
        <f>IF(Tbl.Kosten[[#This Row],[Pnr.]]=AB$7,Tbl.Kosten[[#This Row],[Totaal kosten]],"")</f>
        <v/>
      </c>
      <c r="AC85" s="148" t="str">
        <f>IF(Tbl.Kosten[[#This Row],[Pnr.]]=AC$7,Tbl.Kosten[[#This Row],[Totaal kosten]],"")</f>
        <v/>
      </c>
      <c r="AD85" s="148" t="str">
        <f>IF(Tbl.Kosten[[#This Row],[Pnr.]]=AD$7,Tbl.Kosten[[#This Row],[Totaal kosten]],"")</f>
        <v/>
      </c>
      <c r="AE85" s="148" t="str">
        <f>IF(Tbl.Kosten[[#This Row],[Pnr.]]=AE$7,Tbl.Kosten[[#This Row],[Totaal kosten]],"")</f>
        <v/>
      </c>
      <c r="AF85" s="148" t="str">
        <f>IF(Tbl.Kosten[[#This Row],[Pnr.]]=AF$7,Tbl.Kosten[[#This Row],[Totaal kosten]],"")</f>
        <v/>
      </c>
      <c r="AG85" s="148" t="str">
        <f>IF(Tbl.Kosten[[#This Row],[Pnr.]]=AG$7,Tbl.Kosten[[#This Row],[Totaal kosten]],"")</f>
        <v/>
      </c>
      <c r="AH85" s="148" t="str">
        <f>IF(Tbl.Kosten[[#This Row],[Pnr.]]=AH$7,Tbl.Kosten[[#This Row],[Totaal kosten]],"")</f>
        <v/>
      </c>
      <c r="AI85" s="148" t="str">
        <f>IF(Tbl.Kosten[[#This Row],[Pnr.]]=AI$7,Tbl.Kosten[[#This Row],[Totaal kosten]],"")</f>
        <v/>
      </c>
      <c r="AJ85" s="148" t="str">
        <f>IF(Tbl.Kosten[[#This Row],[Pnr.]]=AJ$7,Tbl.Kosten[[#This Row],[Totaal kosten]],"")</f>
        <v/>
      </c>
      <c r="AK85" s="148" t="str">
        <f>IF(Tbl.Kosten[[#This Row],[Pnr.]]=AK$7,Tbl.Kosten[[#This Row],[Totaal kosten]],"")</f>
        <v/>
      </c>
      <c r="AL85" s="148" t="str">
        <f>IF(Tbl.Kosten[[#This Row],[Pnr.]]=AL$7,Tbl.Kosten[[#This Row],[Totaal kosten]],"")</f>
        <v/>
      </c>
      <c r="AM85" s="148" t="str">
        <f>IF(Tbl.Kosten[[#This Row],[Pnr.]]=AM$7,Tbl.Kosten[[#This Row],[Totaal kosten]],"")</f>
        <v/>
      </c>
      <c r="AN85" s="148" t="str">
        <f>IF(Tbl.Kosten[[#This Row],[Pnr.]]=AN$7,Tbl.Kosten[[#This Row],[Totaal kosten]],"")</f>
        <v/>
      </c>
      <c r="AO85" s="148" t="str">
        <f>IF(Tbl.Kosten[[#This Row],[Pnr.]]=AO$7,Tbl.Kosten[[#This Row],[Totaal kosten]],"")</f>
        <v/>
      </c>
      <c r="AP85" s="148" t="str">
        <f>IF(Tbl.Kosten[[#This Row],[Pnr.]]=AP$7,Tbl.Kosten[[#This Row],[Totaal kosten]],"")</f>
        <v/>
      </c>
      <c r="AQ85" s="148" t="str">
        <f>IF(Tbl.Kosten[[#This Row],[Pnr.]]=AQ$7,Tbl.Kosten[[#This Row],[Totaal kosten]],"")</f>
        <v/>
      </c>
      <c r="AR85" s="148" t="str">
        <f>IF(Tbl.Kosten[[#This Row],[Pnr.]]=AR$7,Tbl.Kosten[[#This Row],[Totaal kosten]],"")</f>
        <v/>
      </c>
      <c r="AS85" s="148" t="str">
        <f>IF(Tbl.Kosten[[#This Row],[Pnr.]]=AS$7,Tbl.Kosten[[#This Row],[Totaal kosten]],"")</f>
        <v/>
      </c>
      <c r="AT85" s="148" t="str">
        <f>IF(Tbl.Kosten[[#This Row],[Pnr.]]=AT$7,Tbl.Kosten[[#This Row],[Totaal kosten]],"")</f>
        <v/>
      </c>
      <c r="AU85" s="148" t="str">
        <f>IF(Tbl.Kosten[[#This Row],[Pnr.]]=AU$7,Tbl.Kosten[[#This Row],[Totaal kosten]],"")</f>
        <v/>
      </c>
      <c r="AV85" s="148" t="str">
        <f>IF(Tbl.Kosten[[#This Row],[Pnr.]]=AV$7,Tbl.Kosten[[#This Row],[Totaal kosten]],"")</f>
        <v/>
      </c>
      <c r="AW85" s="148" t="str">
        <f>IF(Tbl.Kosten[[#This Row],[Pnr.]]=AW$7,Tbl.Kosten[[#This Row],[Totaal kosten]],"")</f>
        <v/>
      </c>
      <c r="AX85" s="148" t="str">
        <f>IF(Tbl.Kosten[[#This Row],[Pnr.]]=AX$7,Tbl.Kosten[[#This Row],[Totaal kosten]],"")</f>
        <v/>
      </c>
      <c r="AY85" s="148" t="str">
        <f>IF(Tbl.Kosten[[#This Row],[Pnr.]]=AY$7,Tbl.Kosten[[#This Row],[Totaal kosten]],"")</f>
        <v/>
      </c>
      <c r="AZ85" s="148" t="str">
        <f>IF(Tbl.Kosten[[#This Row],[Pnr.]]=AZ$7,Tbl.Kosten[[#This Row],[Totaal kosten]],"")</f>
        <v/>
      </c>
      <c r="BA85" s="148" t="str">
        <f>IF(Tbl.Kosten[[#This Row],[Pnr.]]=BA$7,Tbl.Kosten[[#This Row],[Totaal kosten]],"")</f>
        <v/>
      </c>
      <c r="BB85" s="148" t="str">
        <f>IF(Tbl.Kosten[[#This Row],[Pnr.]]=BB$7,Tbl.Kosten[[#This Row],[Totaal kosten]],"")</f>
        <v/>
      </c>
      <c r="BC85" s="148" t="str">
        <f>IF(Tbl.Kosten[[#This Row],[Pnr.]]=BC$7,Tbl.Kosten[[#This Row],[Totaal kosten]],"")</f>
        <v/>
      </c>
      <c r="BD85" s="148" t="str">
        <f>IF(Tbl.Kosten[[#This Row],[Pnr.]]=BD$7,Tbl.Kosten[[#This Row],[Totaal kosten]],"")</f>
        <v/>
      </c>
      <c r="BE85" s="148" t="str">
        <f>IF(Tbl.Kosten[[#This Row],[Pnr.]]=BE$7,Tbl.Kosten[[#This Row],[Totaal kosten]],"")</f>
        <v/>
      </c>
      <c r="BF85" s="148" t="str">
        <f>IF(Tbl.Kosten[[#This Row],[Pnr.]]=BF$7,Tbl.Kosten[[#This Row],[Totaal kosten]],"")</f>
        <v/>
      </c>
      <c r="BG85" s="148" t="str">
        <f>IF(Tbl.Kosten[[#This Row],[Pnr.]]=BG$7,Tbl.Kosten[[#This Row],[Totaal kosten]],"")</f>
        <v/>
      </c>
      <c r="BH85" s="148" t="str">
        <f>IF(Tbl.Kosten[[#This Row],[Pnr.]]=BH$7,Tbl.Kosten[[#This Row],[Totaal kosten]],"")</f>
        <v/>
      </c>
      <c r="BI85" s="148" t="str">
        <f>IF(Tbl.Kosten[[#This Row],[Pnr.]]=BI$7,Tbl.Kosten[[#This Row],[Totaal kosten]],"")</f>
        <v/>
      </c>
      <c r="BJ85" s="148" t="str">
        <f>IF(Tbl.Kosten[[#This Row],[Pnr.]]=BJ$7,Tbl.Kosten[[#This Row],[Totaal kosten]],"")</f>
        <v/>
      </c>
      <c r="BK85" s="148" t="str">
        <f>IF(Tbl.Kosten[[#This Row],[Pnr.]]=BK$7,Tbl.Kosten[[#This Row],[Totaal kosten]],"")</f>
        <v/>
      </c>
      <c r="BL85" s="148" t="str">
        <f>IF(Tbl.Kosten[[#This Row],[Pnr.]]=BL$7,Tbl.Kosten[[#This Row],[Totaal kosten]],"")</f>
        <v/>
      </c>
      <c r="BM85" s="148" t="str">
        <f>IF(Tbl.Kosten[[#This Row],[Pnr.]]=BM$7,Tbl.Kosten[[#This Row],[Totaal kosten]],"")</f>
        <v/>
      </c>
      <c r="BN85" s="148" t="str">
        <f>IF(Tbl.Kosten[[#This Row],[Pnr.]]=BN$7,Tbl.Kosten[[#This Row],[Totaal kosten]],"")</f>
        <v/>
      </c>
      <c r="BO85" s="148" t="str">
        <f>IF(Tbl.Kosten[[#This Row],[Pnr.]]=BO$7,Tbl.Kosten[[#This Row],[Totaal kosten]],"")</f>
        <v/>
      </c>
      <c r="BP85" s="148" t="str">
        <f>IF(Tbl.Kosten[[#This Row],[Pnr.]]=BP$7,Tbl.Kosten[[#This Row],[Totaal kosten]],"")</f>
        <v/>
      </c>
      <c r="BQ85" s="148" t="str">
        <f>IF(Tbl.Kosten[[#This Row],[Pnr.]]=BQ$7,Tbl.Kosten[[#This Row],[Totaal kosten]],"")</f>
        <v/>
      </c>
      <c r="BR85" s="148" t="str">
        <f>IF(Tbl.Kosten[[#This Row],[Pnr.]]=BR$7,Tbl.Kosten[[#This Row],[Totaal kosten]],"")</f>
        <v/>
      </c>
      <c r="BS85" s="148" t="str">
        <f>IF(Tbl.Kosten[[#This Row],[Pnr.]]=BS$7,Tbl.Kosten[[#This Row],[Totaal kosten]],"")</f>
        <v/>
      </c>
      <c r="BT85" s="148" t="str">
        <f>IF(Tbl.Kosten[[#This Row],[Pnr.]]=BT$7,Tbl.Kosten[[#This Row],[Totaal kosten]],"")</f>
        <v/>
      </c>
      <c r="BU85" s="148" t="str">
        <f>IF(Tbl.Kosten[[#This Row],[Pnr.]]=BU$7,Tbl.Kosten[[#This Row],[Totaal kosten]],"")</f>
        <v/>
      </c>
      <c r="BV85" s="148" t="str">
        <f>IF(Tbl.Kosten[[#This Row],[Pnr.]]=BV$7,Tbl.Kosten[[#This Row],[Totaal kosten]],"")</f>
        <v/>
      </c>
      <c r="BW85" s="148" t="str">
        <f>IF(Tbl.Kosten[[#This Row],[Pnr.]]=BW$7,Tbl.Kosten[[#This Row],[Totaal kosten]],"")</f>
        <v/>
      </c>
      <c r="BX85" s="148" t="str">
        <f>IFERROR(_xlfn.XLOOKUP(Tbl.Kosten[[#This Row],[Werkpakketcode]],Tbl.Werkpakketten[Werkpakketcode],Tbl.Werkpakketten[WPnr.],"",0,1),"")</f>
        <v/>
      </c>
      <c r="BY85" s="148" t="str">
        <f>IF(Tbl.Kosten[[#This Row],[WPnr.]]=BY$7,Tbl.Kosten[[#This Row],[Totaal kosten]],"")</f>
        <v/>
      </c>
      <c r="BZ85" s="148" t="str">
        <f>IF(Tbl.Kosten[[#This Row],[WPnr.]]=BZ$7,Tbl.Kosten[[#This Row],[Totaal kosten]],"")</f>
        <v/>
      </c>
      <c r="CA85" s="148" t="str">
        <f>IF(Tbl.Kosten[[#This Row],[WPnr.]]=CA$7,Tbl.Kosten[[#This Row],[Totaal kosten]],"")</f>
        <v/>
      </c>
      <c r="CB85" s="148" t="str">
        <f>IF(Tbl.Kosten[[#This Row],[WPnr.]]=CB$7,Tbl.Kosten[[#This Row],[Totaal kosten]],"")</f>
        <v/>
      </c>
      <c r="CC85" s="148" t="str">
        <f>IF(Tbl.Kosten[[#This Row],[WPnr.]]=CC$7,Tbl.Kosten[[#This Row],[Totaal kosten]],"")</f>
        <v/>
      </c>
      <c r="CD85" s="148" t="str">
        <f>IF(Tbl.Kosten[[#This Row],[WPnr.]]=CD$7,Tbl.Kosten[[#This Row],[Totaal kosten]],"")</f>
        <v/>
      </c>
      <c r="CE85" s="148" t="str">
        <f>IF(Tbl.Kosten[[#This Row],[WPnr.]]=CE$7,Tbl.Kosten[[#This Row],[Totaal kosten]],"")</f>
        <v/>
      </c>
      <c r="CF85" s="148" t="str">
        <f>IF(Tbl.Kosten[[#This Row],[WPnr.]]=CF$7,Tbl.Kosten[[#This Row],[Totaal kosten]],"")</f>
        <v/>
      </c>
      <c r="CG85" s="148" t="str">
        <f>IF(Tbl.Kosten[[#This Row],[WPnr.]]=CG$7,Tbl.Kosten[[#This Row],[Totaal kosten]],"")</f>
        <v/>
      </c>
      <c r="CH85" s="148" t="str">
        <f>IF(Tbl.Kosten[[#This Row],[WPnr.]]=CH$7,Tbl.Kosten[[#This Row],[Totaal kosten]],"")</f>
        <v/>
      </c>
      <c r="CI85" s="148" t="str">
        <f>IF(Tbl.Kosten[[#This Row],[WPnr.]]=CI$7,Tbl.Kosten[[#This Row],[Totaal kosten]],"")</f>
        <v/>
      </c>
      <c r="CJ85" s="148" t="str">
        <f>IF(Tbl.Kosten[[#This Row],[WPnr.]]=CJ$7,Tbl.Kosten[[#This Row],[Totaal kosten]],"")</f>
        <v/>
      </c>
      <c r="CK85" s="148" t="str">
        <f>IF(Tbl.Kosten[[#This Row],[WPnr.]]=CK$7,Tbl.Kosten[[#This Row],[Totaal kosten]],"")</f>
        <v/>
      </c>
      <c r="CL85" s="148" t="str">
        <f>IF(Tbl.Kosten[[#This Row],[WPnr.]]=CL$7,Tbl.Kosten[[#This Row],[Totaal kosten]],"")</f>
        <v/>
      </c>
      <c r="CM85" s="148" t="str">
        <f>IF(Tbl.Kosten[[#This Row],[WPnr.]]=CM$7,Tbl.Kosten[[#This Row],[Totaal kosten]],"")</f>
        <v/>
      </c>
      <c r="CN85" s="148" t="str">
        <f>IF(Tbl.Kosten[[#This Row],[WPnr.]]=CN$7,Tbl.Kosten[[#This Row],[Totaal kosten]],"")</f>
        <v/>
      </c>
      <c r="CO85" s="148" t="str">
        <f>IF(Tbl.Kosten[[#This Row],[WPnr.]]=CO$7,Tbl.Kosten[[#This Row],[Totaal kosten]],"")</f>
        <v/>
      </c>
      <c r="CP85" s="148" t="str">
        <f>IF(Tbl.Kosten[[#This Row],[WPnr.]]=CP$7,Tbl.Kosten[[#This Row],[Totaal kosten]],"")</f>
        <v/>
      </c>
      <c r="CQ85" s="148" t="str">
        <f>IF(Tbl.Kosten[[#This Row],[WPnr.]]=CQ$7,Tbl.Kosten[[#This Row],[Totaal kosten]],"")</f>
        <v/>
      </c>
      <c r="CR85" s="148" t="str">
        <f>IF(Tbl.Kosten[[#This Row],[WPnr.]]=CR$7,Tbl.Kosten[[#This Row],[Totaal kosten]],"")</f>
        <v/>
      </c>
      <c r="CS85" s="148" t="str">
        <f>IF(Tbl.Kosten[[#This Row],[WPnr.]]=CS$7,Tbl.Kosten[[#This Row],[Totaal kosten]],"")</f>
        <v/>
      </c>
      <c r="CT85" s="148" t="str">
        <f>IF(Tbl.Kosten[[#This Row],[WPnr.]]=CT$7,Tbl.Kosten[[#This Row],[Totaal kosten]],"")</f>
        <v/>
      </c>
      <c r="CU85" s="148" t="str">
        <f>IF(Tbl.Kosten[[#This Row],[WPnr.]]=CU$7,Tbl.Kosten[[#This Row],[Totaal kosten]],"")</f>
        <v/>
      </c>
      <c r="CV85" s="148" t="str">
        <f>IF(Tbl.Kosten[[#This Row],[WPnr.]]=CV$7,Tbl.Kosten[[#This Row],[Totaal kosten]],"")</f>
        <v/>
      </c>
      <c r="CW85" s="148" t="str">
        <f>IF(Tbl.Kosten[[#This Row],[WPnr.]]=CW$7,Tbl.Kosten[[#This Row],[Totaal kosten]],"")</f>
        <v/>
      </c>
      <c r="CX85" s="148" t="str">
        <f>IF(Tbl.Kosten[[#This Row],[WPnr.]]=CX$7,Tbl.Kosten[[#This Row],[Totaal kosten]],"")</f>
        <v/>
      </c>
      <c r="CY85" s="148" t="str">
        <f>IF(Tbl.Kosten[[#This Row],[WPnr.]]=CY$7,Tbl.Kosten[[#This Row],[Totaal kosten]],"")</f>
        <v/>
      </c>
      <c r="CZ85" s="148" t="str">
        <f>IF(Tbl.Kosten[[#This Row],[WPnr.]]=CZ$7,Tbl.Kosten[[#This Row],[Totaal kosten]],"")</f>
        <v/>
      </c>
      <c r="DA85" s="148" t="str">
        <f>IF(Tbl.Kosten[[#This Row],[WPnr.]]=DA$7,Tbl.Kosten[[#This Row],[Totaal kosten]],"")</f>
        <v/>
      </c>
      <c r="DB85" s="148" t="str">
        <f>IF(Tbl.Kosten[[#This Row],[WPnr.]]=DB$7,Tbl.Kosten[[#This Row],[Totaal kosten]],"")</f>
        <v/>
      </c>
      <c r="DC85" s="148" t="str">
        <f>IF(Tbl.Kosten[[#This Row],[WPnr.]]=DC$7,Tbl.Kosten[[#This Row],[Totaal kosten]],"")</f>
        <v/>
      </c>
      <c r="DD85" s="148" t="str">
        <f>IF(Tbl.Kosten[[#This Row],[WPnr.]]=DD$7,Tbl.Kosten[[#This Row],[Totaal kosten]],"")</f>
        <v/>
      </c>
      <c r="DE85" s="148" t="str">
        <f>IF(Tbl.Kosten[[#This Row],[WPnr.]]=DE$7,Tbl.Kosten[[#This Row],[Totaal kosten]],"")</f>
        <v/>
      </c>
      <c r="DF85" s="148" t="str">
        <f>IF(Tbl.Kosten[[#This Row],[WPnr.]]=DF$7,Tbl.Kosten[[#This Row],[Totaal kosten]],"")</f>
        <v/>
      </c>
      <c r="DG85" s="148" t="str">
        <f>IF(Tbl.Kosten[[#This Row],[WPnr.]]=DG$7,Tbl.Kosten[[#This Row],[Totaal kosten]],"")</f>
        <v/>
      </c>
      <c r="DH85" s="148" t="str">
        <f>IF(Tbl.Kosten[[#This Row],[WPnr.]]=DH$7,Tbl.Kosten[[#This Row],[Totaal kosten]],"")</f>
        <v/>
      </c>
      <c r="DI85" s="148" t="str">
        <f>IF(Tbl.Kosten[[#This Row],[WPnr.]]=DI$7,Tbl.Kosten[[#This Row],[Totaal kosten]],"")</f>
        <v/>
      </c>
      <c r="DJ85" s="148" t="str">
        <f>IF(Tbl.Kosten[[#This Row],[WPnr.]]=DJ$7,Tbl.Kosten[[#This Row],[Totaal kosten]],"")</f>
        <v/>
      </c>
      <c r="DK85" s="148" t="str">
        <f>IF(Tbl.Kosten[[#This Row],[WPnr.]]=DK$7,Tbl.Kosten[[#This Row],[Totaal kosten]],"")</f>
        <v/>
      </c>
      <c r="DL85" s="148" t="str">
        <f>IF(Tbl.Kosten[[#This Row],[WPnr.]]=DL$7,Tbl.Kosten[[#This Row],[Totaal kosten]],"")</f>
        <v/>
      </c>
      <c r="DM85" s="148" t="str">
        <f>IF(Tbl.Kosten[[#This Row],[WPnr.]]=DM$7,Tbl.Kosten[[#This Row],[Totaal kosten]],"")</f>
        <v/>
      </c>
      <c r="DN85" s="148" t="str">
        <f>IF(Tbl.Kosten[[#This Row],[WPnr.]]=DN$7,Tbl.Kosten[[#This Row],[Totaal kosten]],"")</f>
        <v/>
      </c>
      <c r="DO85" s="148" t="str">
        <f>IF(Tbl.Kosten[[#This Row],[WPnr.]]=DO$7,Tbl.Kosten[[#This Row],[Totaal kosten]],"")</f>
        <v/>
      </c>
      <c r="DP85" s="148" t="str">
        <f>IF(Tbl.Kosten[[#This Row],[WPnr.]]=DP$7,Tbl.Kosten[[#This Row],[Totaal kosten]],"")</f>
        <v/>
      </c>
      <c r="DQ85" s="148" t="str">
        <f>IF(Tbl.Kosten[[#This Row],[WPnr.]]=DQ$7,Tbl.Kosten[[#This Row],[Totaal kosten]],"")</f>
        <v/>
      </c>
      <c r="DR85" s="148" t="str">
        <f>IF(Tbl.Kosten[[#This Row],[WPnr.]]=DR$7,Tbl.Kosten[[#This Row],[Totaal kosten]],"")</f>
        <v/>
      </c>
      <c r="DS85" s="148" t="str">
        <f>IF(Tbl.Kosten[[#This Row],[WPnr.]]=DS$7,Tbl.Kosten[[#This Row],[Totaal kosten]],"")</f>
        <v/>
      </c>
      <c r="DT85" s="148" t="str">
        <f>IF(Tbl.Kosten[[#This Row],[WPnr.]]=DT$7,Tbl.Kosten[[#This Row],[Totaal kosten]],"")</f>
        <v/>
      </c>
      <c r="DU85" s="148" t="str">
        <f>IF(Tbl.Kosten[[#This Row],[WPnr.]]=DU$7,Tbl.Kosten[[#This Row],[Totaal kosten]],"")</f>
        <v/>
      </c>
      <c r="DV85" s="148" t="str">
        <f>IF(Tbl.Kosten[[#This Row],[WPnr.]]=DV$7,Tbl.Kosten[[#This Row],[Totaal kosten]],"")</f>
        <v/>
      </c>
      <c r="DW85" s="150" t="str">
        <f>IFERROR(_xlfn.XLOOKUP(Tbl.Kosten[[#This Row],[Kostensoort]],Tbl.Kostensoorten[Kostensoorten],Tbl.Kostensoorten[KSnr.],"",0,1),"")</f>
        <v/>
      </c>
      <c r="DX85" s="150" t="str">
        <f>IF(Tbl.Kosten[[#This Row],[KSnr.]]=DX$7,Tbl.Kosten[[#This Row],[Totaal kosten]],"")</f>
        <v/>
      </c>
      <c r="DY85" s="150" t="str">
        <f>IF(Tbl.Kosten[[#This Row],[KSnr.]]=DY$7,Tbl.Kosten[[#This Row],[Totaal kosten]],"")</f>
        <v/>
      </c>
      <c r="DZ85" s="150" t="str">
        <f>IF(Tbl.Kosten[[#This Row],[KSnr.]]=DZ$7,Tbl.Kosten[[#This Row],[Totaal kosten]],"")</f>
        <v/>
      </c>
      <c r="EA85" s="150" t="str">
        <f>IF(Tbl.Kosten[[#This Row],[KSnr.]]=EA$7,Tbl.Kosten[[#This Row],[Totaal kosten]],"")</f>
        <v/>
      </c>
      <c r="EB85" s="150" t="str">
        <f>IF(Tbl.Kosten[[#This Row],[KSnr.]]=EB$7,Tbl.Kosten[[#This Row],[Totaal kosten]],"")</f>
        <v/>
      </c>
      <c r="EC85" s="150" t="str">
        <f>IF(Tbl.Kosten[[#This Row],[KSnr.]]=EC$7,Tbl.Kosten[[#This Row],[Totaal kosten]],"")</f>
        <v/>
      </c>
      <c r="ED85" s="150" t="str">
        <f>IF(Tbl.Kosten[[#This Row],[KSnr.]]=ED$7,Tbl.Kosten[[#This Row],[Totaal kosten]],"")</f>
        <v/>
      </c>
      <c r="EE85" s="150" t="str">
        <f>IF(Tbl.Kosten[[#This Row],[KSnr.]]=EE$7,Tbl.Kosten[[#This Row],[Totaal kosten]],"")</f>
        <v/>
      </c>
      <c r="EF85" s="150" t="str">
        <f>IF(Tbl.Kosten[[#This Row],[KSnr.]]=EF$7,Tbl.Kosten[[#This Row],[Totaal kosten]],"")</f>
        <v/>
      </c>
      <c r="EG85" s="150" t="str">
        <f>IF(Tbl.Kosten[[#This Row],[KSnr.]]=EG$7,Tbl.Kosten[[#This Row],[Totaal kosten]],"")</f>
        <v/>
      </c>
      <c r="EH85" s="150" t="str">
        <f>IF(Tbl.Kosten[[#This Row],[KSnr.]]=EH$7,Tbl.Kosten[[#This Row],[Totaal kosten]],"")</f>
        <v/>
      </c>
      <c r="EI85" s="150" t="str">
        <f>IF(Tbl.Kosten[[#This Row],[KSnr.]]=EI$7,Tbl.Kosten[[#This Row],[Totaal kosten]],"")</f>
        <v/>
      </c>
      <c r="EJ85" s="150" t="str">
        <f>IF(Tbl.Kosten[[#This Row],[KSnr.]]=EJ$7,Tbl.Kosten[[#This Row],[Totaal kosten]],"")</f>
        <v/>
      </c>
      <c r="EK85" s="150" t="str">
        <f>IF(Tbl.Kosten[[#This Row],[KSnr.]]=EK$7,Tbl.Kosten[[#This Row],[Totaal kosten]],"")</f>
        <v/>
      </c>
      <c r="EL85" s="150" t="str">
        <f>IF(Tbl.Kosten[[#This Row],[KSnr.]]=EL$7,Tbl.Kosten[[#This Row],[Totaal kosten]],"")</f>
        <v/>
      </c>
      <c r="EM85" s="150" t="str">
        <f>IF(Tbl.Kosten[[#This Row],[KSnr.]]=EM$7,Tbl.Kosten[[#This Row],[Totaal kosten]],"")</f>
        <v/>
      </c>
      <c r="EN85" s="150" t="str">
        <f>IF(Tbl.Kosten[[#This Row],[KSnr.]]=EN$7,Tbl.Kosten[[#This Row],[Totaal kosten]],"")</f>
        <v/>
      </c>
      <c r="EO85" s="150" t="str">
        <f>IF(Tbl.Kosten[[#This Row],[KSnr.]]=EO$7,Tbl.Kosten[[#This Row],[Totaal kosten]],"")</f>
        <v/>
      </c>
      <c r="EP85" s="150" t="str">
        <f>IF(Tbl.Kosten[[#This Row],[KSnr.]]=EP$7,Tbl.Kosten[[#This Row],[Totaal kosten]],"")</f>
        <v/>
      </c>
      <c r="EQ85" s="150" t="str">
        <f>IF(Tbl.Kosten[[#This Row],[KSnr.]]=EQ$7,Tbl.Kosten[[#This Row],[Totaal kosten]],"")</f>
        <v/>
      </c>
      <c r="ER85" s="144" t="str">
        <f>IFERROR(_xlfn.XLOOKUP(Tbl.Kosten[[#This Row],[Subsidieactiviteit]],Tbl.Subsidiehoogte[Subsidieactiviteit],Tbl.Subsidiehoogte[SAnr.],"",0,1),"")</f>
        <v/>
      </c>
      <c r="ES85" s="150" t="str">
        <f>IF(Tbl.Kosten[[#This Row],[Sanr.]]=ES$7,Tbl.Kosten[[#This Row],[Totaal kosten]],"")</f>
        <v/>
      </c>
      <c r="ET85" s="150" t="str">
        <f>IF(Tbl.Kosten[[#This Row],[Sanr.]]=ET$7,Tbl.Kosten[[#This Row],[Totaal kosten]],"")</f>
        <v/>
      </c>
      <c r="EU85" s="150" t="str">
        <f>IF(Tbl.Kosten[[#This Row],[Sanr.]]=EU$7,Tbl.Kosten[[#This Row],[Totaal kosten]],"")</f>
        <v/>
      </c>
      <c r="EV85" s="150" t="str">
        <f>IF(Tbl.Kosten[[#This Row],[Sanr.]]=EV$7,Tbl.Kosten[[#This Row],[Totaal kosten]],"")</f>
        <v/>
      </c>
      <c r="EW85" s="150" t="str">
        <f>IF(Tbl.Kosten[[#This Row],[Sanr.]]=EW$7,Tbl.Kosten[[#This Row],[Totaal kosten]],"")</f>
        <v/>
      </c>
      <c r="EX85" s="150" t="str">
        <f>IF(Tbl.Kosten[[#This Row],[Sanr.]]=EX$7,Tbl.Kosten[[#This Row],[Totaal kosten]],"")</f>
        <v/>
      </c>
      <c r="EY85" s="150" t="str">
        <f>IF(Tbl.Kosten[[#This Row],[Sanr.]]=EY$7,Tbl.Kosten[[#This Row],[Totaal kosten]],"")</f>
        <v/>
      </c>
      <c r="EZ85" s="150" t="str">
        <f>IF(Tbl.Kosten[[#This Row],[Sanr.]]=EZ$7,Tbl.Kosten[[#This Row],[Totaal kosten]],"")</f>
        <v/>
      </c>
      <c r="FA85" s="150" t="str">
        <f>IF(Tbl.Kosten[[#This Row],[Sanr.]]=FA$7,Tbl.Kosten[[#This Row],[Totaal kosten]],"")</f>
        <v/>
      </c>
      <c r="FB85" s="150" t="str">
        <f>IF(Tbl.Kosten[[#This Row],[Sanr.]]=FB$7,Tbl.Kosten[[#This Row],[Totaal kosten]],"")</f>
        <v/>
      </c>
      <c r="FC85" s="150" t="str">
        <f>IF(Tbl.Kosten[[#This Row],[Sanr.]]=FC$7,Tbl.Kosten[[#This Row],[Totaal kosten]],"")</f>
        <v/>
      </c>
      <c r="FD85" s="150" t="str">
        <f>IF(Tbl.Kosten[[#This Row],[Sanr.]]=FD$7,Tbl.Kosten[[#This Row],[Totaal kosten]],"")</f>
        <v/>
      </c>
      <c r="FE85" s="150" t="str">
        <f>IF(Tbl.Kosten[[#This Row],[Sanr.]]=FE$7,Tbl.Kosten[[#This Row],[Totaal kosten]],"")</f>
        <v/>
      </c>
      <c r="FF85" s="150" t="str">
        <f>IF(Tbl.Kosten[[#This Row],[Sanr.]]=FF$7,Tbl.Kosten[[#This Row],[Totaal kosten]],"")</f>
        <v/>
      </c>
      <c r="FG85" s="150" t="str">
        <f>IF(Tbl.Kosten[[#This Row],[Sanr.]]=FG$7,Tbl.Kosten[[#This Row],[Totaal kosten]],"")</f>
        <v/>
      </c>
      <c r="FH85" s="150" t="str">
        <f>IF(Tbl.Kosten[[#This Row],[Sanr.]]=FH$7,Tbl.Kosten[[#This Row],[Totaal kosten]],"")</f>
        <v/>
      </c>
      <c r="FI85" s="150" t="str">
        <f>IF(Tbl.Kosten[[#This Row],[Sanr.]]=FI$7,Tbl.Kosten[[#This Row],[Totaal kosten]],"")</f>
        <v/>
      </c>
      <c r="FJ85" s="150" t="str">
        <f>IF(Tbl.Kosten[[#This Row],[Sanr.]]=FJ$7,Tbl.Kosten[[#This Row],[Totaal kosten]],"")</f>
        <v/>
      </c>
      <c r="FK85" s="150" t="str">
        <f>IF(Tbl.Kosten[[#This Row],[Sanr.]]=FK$7,Tbl.Kosten[[#This Row],[Totaal kosten]],"")</f>
        <v/>
      </c>
      <c r="FL85" s="150" t="str">
        <f>IF(Tbl.Kosten[[#This Row],[Sanr.]]=FL$7,Tbl.Kosten[[#This Row],[Totaal kosten]],"")</f>
        <v/>
      </c>
      <c r="FM85" s="150" t="str">
        <f>IF(Tbl.Kosten[[#This Row],[Sanr.]]=FM$7,Tbl.Kosten[[#This Row],[Totaal kosten]],"")</f>
        <v/>
      </c>
      <c r="FN85" s="150" t="str">
        <f>IF(Tbl.Kosten[[#This Row],[Sanr.]]=FN$7,Tbl.Kosten[[#This Row],[Totaal kosten]],"")</f>
        <v/>
      </c>
      <c r="FO85" s="150" t="str">
        <f>IF(Tbl.Kosten[[#This Row],[Sanr.]]=FO$7,Tbl.Kosten[[#This Row],[Totaal kosten]],"")</f>
        <v/>
      </c>
      <c r="FP85" s="150" t="str">
        <f>IF(Tbl.Kosten[[#This Row],[Sanr.]]=FP$7,Tbl.Kosten[[#This Row],[Totaal kosten]],"")</f>
        <v/>
      </c>
      <c r="FQ85" s="150" t="str">
        <f>IF(Tbl.Kosten[[#This Row],[Sanr.]]=FQ$7,Tbl.Kosten[[#This Row],[Totaal kosten]],"")</f>
        <v/>
      </c>
      <c r="FR85" s="150" t="str">
        <f>IF(Tbl.Kosten[[#This Row],[Sanr.]]=FR$7,Tbl.Kosten[[#This Row],[Totaal kosten]],"")</f>
        <v/>
      </c>
      <c r="FS85" s="150" t="str">
        <f>IF(Tbl.Kosten[[#This Row],[Sanr.]]=FS$7,Tbl.Kosten[[#This Row],[Totaal kosten]],"")</f>
        <v/>
      </c>
      <c r="FT85" s="150" t="str">
        <f>IF(Tbl.Kosten[[#This Row],[Sanr.]]=FT$7,Tbl.Kosten[[#This Row],[Totaal kosten]],"")</f>
        <v/>
      </c>
      <c r="FU85" s="150" t="str">
        <f>IF(Tbl.Kosten[[#This Row],[Sanr.]]=FU$7,Tbl.Kosten[[#This Row],[Totaal kosten]],"")</f>
        <v/>
      </c>
      <c r="FV85" s="150" t="str">
        <f>IF(Tbl.Kosten[[#This Row],[Sanr.]]=FV$7,Tbl.Kosten[[#This Row],[Totaal kosten]],"")</f>
        <v/>
      </c>
      <c r="FW85" s="150" t="str">
        <f>IFERROR(_xlfn.XLOOKUP(Tbl.Kosten[[#This Row],[Activiteitencode]],Tbl.Activiteiten[Activiteitcode],Tbl.Activiteiten[Anr.],"",0,1),"")</f>
        <v/>
      </c>
      <c r="FX85" s="169" t="str">
        <f>_xlfn.CONCAT(Tbl.Kosten[[#This Row],[Pnr.]],Tbl.Kosten[[#This Row],[Sanr.]])</f>
        <v>P1</v>
      </c>
      <c r="FY85" s="150">
        <f>Tbl.Kosten[[#This Row],[Totaal kosten]]-Tbl.Kosten[[#This Row],[Subsidie]]</f>
        <v>0</v>
      </c>
      <c r="FZ85" s="150">
        <f>IF(Tbl.Kosten[[#This Row],[Pnr.]]=FZ$7,Tbl.Kosten[[#This Row],[Te financieren]],"")</f>
        <v>0</v>
      </c>
      <c r="GA85" s="150" t="str">
        <f>IF(Tbl.Kosten[[#This Row],[Pnr.]]=GA$7,Tbl.Kosten[[#This Row],[Te financieren]],"")</f>
        <v/>
      </c>
      <c r="GB85" s="150" t="str">
        <f>IF(Tbl.Kosten[[#This Row],[Pnr.]]=GB$7,Tbl.Kosten[[#This Row],[Te financieren]],"")</f>
        <v/>
      </c>
      <c r="GC85" s="150" t="str">
        <f>IF(Tbl.Kosten[[#This Row],[Pnr.]]=GC$7,Tbl.Kosten[[#This Row],[Te financieren]],"")</f>
        <v/>
      </c>
      <c r="GD85" s="150" t="str">
        <f>IF(Tbl.Kosten[[#This Row],[Pnr.]]=GD$7,Tbl.Kosten[[#This Row],[Te financieren]],"")</f>
        <v/>
      </c>
      <c r="GE85" s="150" t="str">
        <f>IF(Tbl.Kosten[[#This Row],[Pnr.]]=GE$7,Tbl.Kosten[[#This Row],[Te financieren]],"")</f>
        <v/>
      </c>
      <c r="GF85" s="150" t="str">
        <f>IF(Tbl.Kosten[[#This Row],[Pnr.]]=GF$7,Tbl.Kosten[[#This Row],[Te financieren]],"")</f>
        <v/>
      </c>
      <c r="GG85" s="150" t="str">
        <f>IF(Tbl.Kosten[[#This Row],[Pnr.]]=GG$7,Tbl.Kosten[[#This Row],[Te financieren]],"")</f>
        <v/>
      </c>
      <c r="GH85" s="150" t="str">
        <f>IF(Tbl.Kosten[[#This Row],[Pnr.]]=GH$7,Tbl.Kosten[[#This Row],[Te financieren]],"")</f>
        <v/>
      </c>
      <c r="GI85" s="150" t="str">
        <f>IF(Tbl.Kosten[[#This Row],[Pnr.]]=GI$7,Tbl.Kosten[[#This Row],[Te financieren]],"")</f>
        <v/>
      </c>
      <c r="GJ85" s="150" t="str">
        <f>IF(Tbl.Kosten[[#This Row],[Pnr.]]=GJ$7,Tbl.Kosten[[#This Row],[Te financieren]],"")</f>
        <v/>
      </c>
      <c r="GK85" s="150" t="str">
        <f>IF(Tbl.Kosten[[#This Row],[Pnr.]]=GK$7,Tbl.Kosten[[#This Row],[Te financieren]],"")</f>
        <v/>
      </c>
      <c r="GL85" s="150" t="str">
        <f>IF(Tbl.Kosten[[#This Row],[Pnr.]]=GL$7,Tbl.Kosten[[#This Row],[Te financieren]],"")</f>
        <v/>
      </c>
      <c r="GM85" s="150" t="str">
        <f>IF(Tbl.Kosten[[#This Row],[Pnr.]]=GM$7,Tbl.Kosten[[#This Row],[Te financieren]],"")</f>
        <v/>
      </c>
      <c r="GN85" s="150" t="str">
        <f>IF(Tbl.Kosten[[#This Row],[Pnr.]]=GN$7,Tbl.Kosten[[#This Row],[Te financieren]],"")</f>
        <v/>
      </c>
      <c r="GO85" s="150" t="str">
        <f>IF(Tbl.Kosten[[#This Row],[Pnr.]]=GO$7,Tbl.Kosten[[#This Row],[Te financieren]],"")</f>
        <v/>
      </c>
      <c r="GP85" s="150" t="str">
        <f>IF(Tbl.Kosten[[#This Row],[Pnr.]]=GP$7,Tbl.Kosten[[#This Row],[Te financieren]],"")</f>
        <v/>
      </c>
      <c r="GQ85" s="150" t="str">
        <f>IF(Tbl.Kosten[[#This Row],[Pnr.]]=GQ$7,Tbl.Kosten[[#This Row],[Te financieren]],"")</f>
        <v/>
      </c>
      <c r="GR85" s="150" t="str">
        <f>IF(Tbl.Kosten[[#This Row],[Pnr.]]=GR$7,Tbl.Kosten[[#This Row],[Te financieren]],"")</f>
        <v/>
      </c>
      <c r="GS85" s="150" t="str">
        <f>IF(Tbl.Kosten[[#This Row],[Pnr.]]=GS$7,Tbl.Kosten[[#This Row],[Te financieren]],"")</f>
        <v/>
      </c>
      <c r="GT85" s="150" t="str">
        <f>IF(Tbl.Kosten[[#This Row],[Pnr.]]=GT$7,Tbl.Kosten[[#This Row],[Te financieren]],"")</f>
        <v/>
      </c>
      <c r="GU85" s="150" t="str">
        <f>IF(Tbl.Kosten[[#This Row],[Pnr.]]=GU$7,Tbl.Kosten[[#This Row],[Te financieren]],"")</f>
        <v/>
      </c>
      <c r="GV85" s="150" t="str">
        <f>IF(Tbl.Kosten[[#This Row],[Pnr.]]=GV$7,Tbl.Kosten[[#This Row],[Te financieren]],"")</f>
        <v/>
      </c>
      <c r="GW85" s="150" t="str">
        <f>IF(Tbl.Kosten[[#This Row],[Pnr.]]=GW$7,Tbl.Kosten[[#This Row],[Te financieren]],"")</f>
        <v/>
      </c>
      <c r="GX85" s="150" t="str">
        <f>IF(Tbl.Kosten[[#This Row],[Pnr.]]=GX$7,Tbl.Kosten[[#This Row],[Te financieren]],"")</f>
        <v/>
      </c>
      <c r="GY85" s="150" t="str">
        <f>IF(Tbl.Kosten[[#This Row],[Pnr.]]=GY$7,Tbl.Kosten[[#This Row],[Te financieren]],"")</f>
        <v/>
      </c>
      <c r="GZ85" s="150" t="str">
        <f>IF(Tbl.Kosten[[#This Row],[Pnr.]]=GZ$7,Tbl.Kosten[[#This Row],[Te financieren]],"")</f>
        <v/>
      </c>
      <c r="HA85" s="150" t="str">
        <f>IF(Tbl.Kosten[[#This Row],[Pnr.]]=HA$7,Tbl.Kosten[[#This Row],[Te financieren]],"")</f>
        <v/>
      </c>
      <c r="HB85" s="150" t="str">
        <f>IF(Tbl.Kosten[[#This Row],[Pnr.]]=HB$7,Tbl.Kosten[[#This Row],[Te financieren]],"")</f>
        <v/>
      </c>
      <c r="HC85" s="150" t="str">
        <f>IF(Tbl.Kosten[[#This Row],[Pnr.]]=HC$7,Tbl.Kosten[[#This Row],[Te financieren]],"")</f>
        <v/>
      </c>
      <c r="HD85" s="150" t="str">
        <f>IF(Tbl.Kosten[[#This Row],[Pnr.]]=HD$7,Tbl.Kosten[[#This Row],[Te financieren]],"")</f>
        <v/>
      </c>
      <c r="HE85" s="150" t="str">
        <f>IF(Tbl.Kosten[[#This Row],[Pnr.]]=HE$7,Tbl.Kosten[[#This Row],[Te financieren]],"")</f>
        <v/>
      </c>
      <c r="HF85" s="150" t="str">
        <f>IF(Tbl.Kosten[[#This Row],[Pnr.]]=HF$7,Tbl.Kosten[[#This Row],[Te financieren]],"")</f>
        <v/>
      </c>
      <c r="HG85" s="150" t="str">
        <f>IF(Tbl.Kosten[[#This Row],[Pnr.]]=HG$7,Tbl.Kosten[[#This Row],[Te financieren]],"")</f>
        <v/>
      </c>
      <c r="HH85" s="150" t="str">
        <f>IF(Tbl.Kosten[[#This Row],[Pnr.]]=HH$7,Tbl.Kosten[[#This Row],[Te financieren]],"")</f>
        <v/>
      </c>
      <c r="HI85" s="150" t="str">
        <f>IF(Tbl.Kosten[[#This Row],[Pnr.]]=HI$7,Tbl.Kosten[[#This Row],[Te financieren]],"")</f>
        <v/>
      </c>
      <c r="HJ85" s="150" t="str">
        <f>IF(Tbl.Kosten[[#This Row],[Pnr.]]=HJ$7,Tbl.Kosten[[#This Row],[Te financieren]],"")</f>
        <v/>
      </c>
      <c r="HK85" s="150" t="str">
        <f>IF(Tbl.Kosten[[#This Row],[Pnr.]]=HK$7,Tbl.Kosten[[#This Row],[Te financieren]],"")</f>
        <v/>
      </c>
      <c r="HL85" s="150" t="str">
        <f>IF(Tbl.Kosten[[#This Row],[Pnr.]]=HL$7,Tbl.Kosten[[#This Row],[Te financieren]],"")</f>
        <v/>
      </c>
      <c r="HM85" s="150" t="str">
        <f>IF(Tbl.Kosten[[#This Row],[Pnr.]]=HM$7,Tbl.Kosten[[#This Row],[Te financieren]],"")</f>
        <v/>
      </c>
      <c r="HN85" s="150" t="str">
        <f>IF(Tbl.Kosten[[#This Row],[Pnr.]]=HN$7,Tbl.Kosten[[#This Row],[Te financieren]],"")</f>
        <v/>
      </c>
      <c r="HO85" s="150" t="str">
        <f>IF(Tbl.Kosten[[#This Row],[Pnr.]]=HO$7,Tbl.Kosten[[#This Row],[Te financieren]],"")</f>
        <v/>
      </c>
      <c r="HP85" s="150" t="str">
        <f>IF(Tbl.Kosten[[#This Row],[Pnr.]]=HP$7,Tbl.Kosten[[#This Row],[Te financieren]],"")</f>
        <v/>
      </c>
      <c r="HQ85" s="150" t="str">
        <f>IF(Tbl.Kosten[[#This Row],[Pnr.]]=HQ$7,Tbl.Kosten[[#This Row],[Te financieren]],"")</f>
        <v/>
      </c>
      <c r="HR85" s="150" t="str">
        <f>IF(Tbl.Kosten[[#This Row],[Pnr.]]=HR$7,Tbl.Kosten[[#This Row],[Te financieren]],"")</f>
        <v/>
      </c>
      <c r="HS85" s="150" t="str">
        <f>IF(Tbl.Kosten[[#This Row],[Pnr.]]=HS$7,Tbl.Kosten[[#This Row],[Te financieren]],"")</f>
        <v/>
      </c>
      <c r="HT85" s="150" t="str">
        <f>IF(Tbl.Kosten[[#This Row],[Pnr.]]=HT$7,Tbl.Kosten[[#This Row],[Te financieren]],"")</f>
        <v/>
      </c>
      <c r="HU85" s="150" t="str">
        <f>IF(Tbl.Kosten[[#This Row],[Pnr.]]=HU$7,Tbl.Kosten[[#This Row],[Te financieren]],"")</f>
        <v/>
      </c>
      <c r="HV85" s="150" t="str">
        <f>IF(Tbl.Kosten[[#This Row],[Pnr.]]=HV$7,Tbl.Kosten[[#This Row],[Te financieren]],"")</f>
        <v/>
      </c>
      <c r="HW85" s="150" t="str">
        <f>IF(Tbl.Kosten[[#This Row],[Pnr.]]=HW$7,Tbl.Kosten[[#This Row],[Te financieren]],"")</f>
        <v/>
      </c>
    </row>
    <row r="86" spans="2:231" x14ac:dyDescent="0.3">
      <c r="B86" s="134"/>
      <c r="C86" s="137"/>
      <c r="D86" s="136"/>
      <c r="E86" s="261"/>
      <c r="F86" s="135"/>
      <c r="G86" s="11" t="str">
        <f>IF(Tbl.Kosten[[#This Row],[Medewerker e/o 
functie]]&lt;&gt;"",_xlfn.XLOOKUP(Tbl.Kosten[[#This Row],[Medewerker e/o 
functie]],Tbl.Uurtarief[Medewerker en/of functie],Tbl.Uurtarief[Uurtarief],"",0,1),"")</f>
        <v/>
      </c>
      <c r="H86" s="121">
        <f>IFERROR(Tbl.Kosten[[#This Row],[Uren]]*Tbl.Kosten[[#This Row],[Uurtarief]],0)</f>
        <v>0</v>
      </c>
      <c r="I86" s="119" t="str">
        <f>IF(Tbl.Kosten[[#This Row],[Subtotaal uren]]&lt;&gt;0,_xlfn.XLOOKUP(Tbl.Kosten[[#This Row],[Medewerker e/o 
functie]],Tbl.Uurtarief[Medewerker en/of functie],Tbl.Uurtarief[Kostensoort arbeid],"",0,1),"")</f>
        <v/>
      </c>
      <c r="J86" s="137"/>
      <c r="K86" s="135"/>
      <c r="L86" s="139" t="str">
        <f>IF(Tbl.Kosten[[#This Row],[Activum]]&lt;&gt;"",_xlfn.XLOOKUP(Tbl.Kosten[[#This Row],[Activum]],Tbl.Afschrijvingskosten[Activum],Tbl.Afschrijvingskosten[Tarief per afschrijvings-eenheid],"",0,1),"")</f>
        <v/>
      </c>
      <c r="M86" s="122">
        <f>IFERROR(Tbl.Kosten[[#This Row],[Een-
heden]]*Tbl.Kosten[[#This Row],[Afschrijvings-
tarief]],0)</f>
        <v>0</v>
      </c>
      <c r="N86" s="122" t="str">
        <f>IF(Tbl.Kosten[[#This Row],[Subtotaal afschrijving]]&lt;&gt;0,Lijsten!$A$7,"")</f>
        <v/>
      </c>
      <c r="O86" s="140"/>
      <c r="P86" s="135"/>
      <c r="Q86" s="138"/>
      <c r="R86" s="122">
        <f>IFERROR(Tbl.Kosten[[#This Row],[Aantal]]*Tbl.Kosten[[#This Row],[Tarief]],0)</f>
        <v>0</v>
      </c>
      <c r="S86" s="8">
        <f>IFERROR(Tbl.Kosten[[#This Row],[Subtotaal overige kosten]]+Tbl.Kosten[[#This Row],[Subtotaal uren]]+Tbl.Kosten[[#This Row],[Subtotaal afschrijving]],0)</f>
        <v>0</v>
      </c>
      <c r="T86" s="8">
        <f>IFERROR(Tbl.Kosten[[#This Row],[Totaal kosten]]*Tbl.Kosten[[#This Row],[Subsidie%]],0)</f>
        <v>0</v>
      </c>
      <c r="U86" s="4" t="str" cm="1">
        <f t="array" ref="U86">IFERROR(_xlfn.IFS(Tbl.Kosten[[#This Row],[Subtotaal uren]]&lt;&gt;0,Tbl.Kosten[[#This Row],[Kostensoort arbeid]],Tbl.Kosten[[#This Row],[Subtotaal afschrijving]]&lt;&gt;0,Tbl.Kosten[[#This Row],[Kostensoort afschrijving]],Tbl.Kosten[[#This Row],[Subtotaal overige kosten]]&lt;&gt;0,Tbl.Kosten[[#This Row],[Kostensoort overig]]),"")</f>
        <v/>
      </c>
      <c r="V86" s="4" t="str">
        <f>IFERROR(_xlfn.XLOOKUP(Tbl.Kosten[[#This Row],[Activiteitencode]],Tbl.Activiteiten[Activiteitcode],Tbl.Activiteiten[Werkpakketcode],"",0,1),"")</f>
        <v/>
      </c>
      <c r="W86" s="4" t="str">
        <f>IFERROR(_xlfn.XLOOKUP(Tbl.Kosten[[#This Row],[Werkpakketcode]],Tbl.Werkpakketten[Werkpakketcode],Tbl.Werkpakketten[Subsidiabele activiteit],"",0,1),"")</f>
        <v/>
      </c>
      <c r="X86" s="12">
        <f>IFERROR(_xlfn.XLOOKUP(Tbl.Kosten[[#This Row],[Sanr.]],Tbl.Subsidiehoogte[SAnr.],Tbl.Subsidiehoogte[Sub. Percentage],0,0,1),0)</f>
        <v>0</v>
      </c>
      <c r="Y86" s="144" t="str">
        <f>IFERROR(_xlfn.XLOOKUP(Tbl.Kosten[[#This Row],[Partnercode]],Tbl.Projectpartners[Partnercode],Tbl.Projectpartners[PNr.],"",0,1),"")</f>
        <v>P1</v>
      </c>
      <c r="Z86" s="148">
        <f>IF(Tbl.Kosten[[#This Row],[Pnr.]]=Z$7,Tbl.Kosten[[#This Row],[Totaal kosten]],"")</f>
        <v>0</v>
      </c>
      <c r="AA86" s="148" t="str">
        <f>IF(Tbl.Kosten[[#This Row],[Pnr.]]=AA$7,Tbl.Kosten[[#This Row],[Totaal kosten]],"")</f>
        <v/>
      </c>
      <c r="AB86" s="148" t="str">
        <f>IF(Tbl.Kosten[[#This Row],[Pnr.]]=AB$7,Tbl.Kosten[[#This Row],[Totaal kosten]],"")</f>
        <v/>
      </c>
      <c r="AC86" s="148" t="str">
        <f>IF(Tbl.Kosten[[#This Row],[Pnr.]]=AC$7,Tbl.Kosten[[#This Row],[Totaal kosten]],"")</f>
        <v/>
      </c>
      <c r="AD86" s="148" t="str">
        <f>IF(Tbl.Kosten[[#This Row],[Pnr.]]=AD$7,Tbl.Kosten[[#This Row],[Totaal kosten]],"")</f>
        <v/>
      </c>
      <c r="AE86" s="148" t="str">
        <f>IF(Tbl.Kosten[[#This Row],[Pnr.]]=AE$7,Tbl.Kosten[[#This Row],[Totaal kosten]],"")</f>
        <v/>
      </c>
      <c r="AF86" s="148" t="str">
        <f>IF(Tbl.Kosten[[#This Row],[Pnr.]]=AF$7,Tbl.Kosten[[#This Row],[Totaal kosten]],"")</f>
        <v/>
      </c>
      <c r="AG86" s="148" t="str">
        <f>IF(Tbl.Kosten[[#This Row],[Pnr.]]=AG$7,Tbl.Kosten[[#This Row],[Totaal kosten]],"")</f>
        <v/>
      </c>
      <c r="AH86" s="148" t="str">
        <f>IF(Tbl.Kosten[[#This Row],[Pnr.]]=AH$7,Tbl.Kosten[[#This Row],[Totaal kosten]],"")</f>
        <v/>
      </c>
      <c r="AI86" s="148" t="str">
        <f>IF(Tbl.Kosten[[#This Row],[Pnr.]]=AI$7,Tbl.Kosten[[#This Row],[Totaal kosten]],"")</f>
        <v/>
      </c>
      <c r="AJ86" s="148" t="str">
        <f>IF(Tbl.Kosten[[#This Row],[Pnr.]]=AJ$7,Tbl.Kosten[[#This Row],[Totaal kosten]],"")</f>
        <v/>
      </c>
      <c r="AK86" s="148" t="str">
        <f>IF(Tbl.Kosten[[#This Row],[Pnr.]]=AK$7,Tbl.Kosten[[#This Row],[Totaal kosten]],"")</f>
        <v/>
      </c>
      <c r="AL86" s="148" t="str">
        <f>IF(Tbl.Kosten[[#This Row],[Pnr.]]=AL$7,Tbl.Kosten[[#This Row],[Totaal kosten]],"")</f>
        <v/>
      </c>
      <c r="AM86" s="148" t="str">
        <f>IF(Tbl.Kosten[[#This Row],[Pnr.]]=AM$7,Tbl.Kosten[[#This Row],[Totaal kosten]],"")</f>
        <v/>
      </c>
      <c r="AN86" s="148" t="str">
        <f>IF(Tbl.Kosten[[#This Row],[Pnr.]]=AN$7,Tbl.Kosten[[#This Row],[Totaal kosten]],"")</f>
        <v/>
      </c>
      <c r="AO86" s="148" t="str">
        <f>IF(Tbl.Kosten[[#This Row],[Pnr.]]=AO$7,Tbl.Kosten[[#This Row],[Totaal kosten]],"")</f>
        <v/>
      </c>
      <c r="AP86" s="148" t="str">
        <f>IF(Tbl.Kosten[[#This Row],[Pnr.]]=AP$7,Tbl.Kosten[[#This Row],[Totaal kosten]],"")</f>
        <v/>
      </c>
      <c r="AQ86" s="148" t="str">
        <f>IF(Tbl.Kosten[[#This Row],[Pnr.]]=AQ$7,Tbl.Kosten[[#This Row],[Totaal kosten]],"")</f>
        <v/>
      </c>
      <c r="AR86" s="148" t="str">
        <f>IF(Tbl.Kosten[[#This Row],[Pnr.]]=AR$7,Tbl.Kosten[[#This Row],[Totaal kosten]],"")</f>
        <v/>
      </c>
      <c r="AS86" s="148" t="str">
        <f>IF(Tbl.Kosten[[#This Row],[Pnr.]]=AS$7,Tbl.Kosten[[#This Row],[Totaal kosten]],"")</f>
        <v/>
      </c>
      <c r="AT86" s="148" t="str">
        <f>IF(Tbl.Kosten[[#This Row],[Pnr.]]=AT$7,Tbl.Kosten[[#This Row],[Totaal kosten]],"")</f>
        <v/>
      </c>
      <c r="AU86" s="148" t="str">
        <f>IF(Tbl.Kosten[[#This Row],[Pnr.]]=AU$7,Tbl.Kosten[[#This Row],[Totaal kosten]],"")</f>
        <v/>
      </c>
      <c r="AV86" s="148" t="str">
        <f>IF(Tbl.Kosten[[#This Row],[Pnr.]]=AV$7,Tbl.Kosten[[#This Row],[Totaal kosten]],"")</f>
        <v/>
      </c>
      <c r="AW86" s="148" t="str">
        <f>IF(Tbl.Kosten[[#This Row],[Pnr.]]=AW$7,Tbl.Kosten[[#This Row],[Totaal kosten]],"")</f>
        <v/>
      </c>
      <c r="AX86" s="148" t="str">
        <f>IF(Tbl.Kosten[[#This Row],[Pnr.]]=AX$7,Tbl.Kosten[[#This Row],[Totaal kosten]],"")</f>
        <v/>
      </c>
      <c r="AY86" s="148" t="str">
        <f>IF(Tbl.Kosten[[#This Row],[Pnr.]]=AY$7,Tbl.Kosten[[#This Row],[Totaal kosten]],"")</f>
        <v/>
      </c>
      <c r="AZ86" s="148" t="str">
        <f>IF(Tbl.Kosten[[#This Row],[Pnr.]]=AZ$7,Tbl.Kosten[[#This Row],[Totaal kosten]],"")</f>
        <v/>
      </c>
      <c r="BA86" s="148" t="str">
        <f>IF(Tbl.Kosten[[#This Row],[Pnr.]]=BA$7,Tbl.Kosten[[#This Row],[Totaal kosten]],"")</f>
        <v/>
      </c>
      <c r="BB86" s="148" t="str">
        <f>IF(Tbl.Kosten[[#This Row],[Pnr.]]=BB$7,Tbl.Kosten[[#This Row],[Totaal kosten]],"")</f>
        <v/>
      </c>
      <c r="BC86" s="148" t="str">
        <f>IF(Tbl.Kosten[[#This Row],[Pnr.]]=BC$7,Tbl.Kosten[[#This Row],[Totaal kosten]],"")</f>
        <v/>
      </c>
      <c r="BD86" s="148" t="str">
        <f>IF(Tbl.Kosten[[#This Row],[Pnr.]]=BD$7,Tbl.Kosten[[#This Row],[Totaal kosten]],"")</f>
        <v/>
      </c>
      <c r="BE86" s="148" t="str">
        <f>IF(Tbl.Kosten[[#This Row],[Pnr.]]=BE$7,Tbl.Kosten[[#This Row],[Totaal kosten]],"")</f>
        <v/>
      </c>
      <c r="BF86" s="148" t="str">
        <f>IF(Tbl.Kosten[[#This Row],[Pnr.]]=BF$7,Tbl.Kosten[[#This Row],[Totaal kosten]],"")</f>
        <v/>
      </c>
      <c r="BG86" s="148" t="str">
        <f>IF(Tbl.Kosten[[#This Row],[Pnr.]]=BG$7,Tbl.Kosten[[#This Row],[Totaal kosten]],"")</f>
        <v/>
      </c>
      <c r="BH86" s="148" t="str">
        <f>IF(Tbl.Kosten[[#This Row],[Pnr.]]=BH$7,Tbl.Kosten[[#This Row],[Totaal kosten]],"")</f>
        <v/>
      </c>
      <c r="BI86" s="148" t="str">
        <f>IF(Tbl.Kosten[[#This Row],[Pnr.]]=BI$7,Tbl.Kosten[[#This Row],[Totaal kosten]],"")</f>
        <v/>
      </c>
      <c r="BJ86" s="148" t="str">
        <f>IF(Tbl.Kosten[[#This Row],[Pnr.]]=BJ$7,Tbl.Kosten[[#This Row],[Totaal kosten]],"")</f>
        <v/>
      </c>
      <c r="BK86" s="148" t="str">
        <f>IF(Tbl.Kosten[[#This Row],[Pnr.]]=BK$7,Tbl.Kosten[[#This Row],[Totaal kosten]],"")</f>
        <v/>
      </c>
      <c r="BL86" s="148" t="str">
        <f>IF(Tbl.Kosten[[#This Row],[Pnr.]]=BL$7,Tbl.Kosten[[#This Row],[Totaal kosten]],"")</f>
        <v/>
      </c>
      <c r="BM86" s="148" t="str">
        <f>IF(Tbl.Kosten[[#This Row],[Pnr.]]=BM$7,Tbl.Kosten[[#This Row],[Totaal kosten]],"")</f>
        <v/>
      </c>
      <c r="BN86" s="148" t="str">
        <f>IF(Tbl.Kosten[[#This Row],[Pnr.]]=BN$7,Tbl.Kosten[[#This Row],[Totaal kosten]],"")</f>
        <v/>
      </c>
      <c r="BO86" s="148" t="str">
        <f>IF(Tbl.Kosten[[#This Row],[Pnr.]]=BO$7,Tbl.Kosten[[#This Row],[Totaal kosten]],"")</f>
        <v/>
      </c>
      <c r="BP86" s="148" t="str">
        <f>IF(Tbl.Kosten[[#This Row],[Pnr.]]=BP$7,Tbl.Kosten[[#This Row],[Totaal kosten]],"")</f>
        <v/>
      </c>
      <c r="BQ86" s="148" t="str">
        <f>IF(Tbl.Kosten[[#This Row],[Pnr.]]=BQ$7,Tbl.Kosten[[#This Row],[Totaal kosten]],"")</f>
        <v/>
      </c>
      <c r="BR86" s="148" t="str">
        <f>IF(Tbl.Kosten[[#This Row],[Pnr.]]=BR$7,Tbl.Kosten[[#This Row],[Totaal kosten]],"")</f>
        <v/>
      </c>
      <c r="BS86" s="148" t="str">
        <f>IF(Tbl.Kosten[[#This Row],[Pnr.]]=BS$7,Tbl.Kosten[[#This Row],[Totaal kosten]],"")</f>
        <v/>
      </c>
      <c r="BT86" s="148" t="str">
        <f>IF(Tbl.Kosten[[#This Row],[Pnr.]]=BT$7,Tbl.Kosten[[#This Row],[Totaal kosten]],"")</f>
        <v/>
      </c>
      <c r="BU86" s="148" t="str">
        <f>IF(Tbl.Kosten[[#This Row],[Pnr.]]=BU$7,Tbl.Kosten[[#This Row],[Totaal kosten]],"")</f>
        <v/>
      </c>
      <c r="BV86" s="148" t="str">
        <f>IF(Tbl.Kosten[[#This Row],[Pnr.]]=BV$7,Tbl.Kosten[[#This Row],[Totaal kosten]],"")</f>
        <v/>
      </c>
      <c r="BW86" s="148" t="str">
        <f>IF(Tbl.Kosten[[#This Row],[Pnr.]]=BW$7,Tbl.Kosten[[#This Row],[Totaal kosten]],"")</f>
        <v/>
      </c>
      <c r="BX86" s="148" t="str">
        <f>IFERROR(_xlfn.XLOOKUP(Tbl.Kosten[[#This Row],[Werkpakketcode]],Tbl.Werkpakketten[Werkpakketcode],Tbl.Werkpakketten[WPnr.],"",0,1),"")</f>
        <v/>
      </c>
      <c r="BY86" s="148" t="str">
        <f>IF(Tbl.Kosten[[#This Row],[WPnr.]]=BY$7,Tbl.Kosten[[#This Row],[Totaal kosten]],"")</f>
        <v/>
      </c>
      <c r="BZ86" s="148" t="str">
        <f>IF(Tbl.Kosten[[#This Row],[WPnr.]]=BZ$7,Tbl.Kosten[[#This Row],[Totaal kosten]],"")</f>
        <v/>
      </c>
      <c r="CA86" s="148" t="str">
        <f>IF(Tbl.Kosten[[#This Row],[WPnr.]]=CA$7,Tbl.Kosten[[#This Row],[Totaal kosten]],"")</f>
        <v/>
      </c>
      <c r="CB86" s="148" t="str">
        <f>IF(Tbl.Kosten[[#This Row],[WPnr.]]=CB$7,Tbl.Kosten[[#This Row],[Totaal kosten]],"")</f>
        <v/>
      </c>
      <c r="CC86" s="148" t="str">
        <f>IF(Tbl.Kosten[[#This Row],[WPnr.]]=CC$7,Tbl.Kosten[[#This Row],[Totaal kosten]],"")</f>
        <v/>
      </c>
      <c r="CD86" s="148" t="str">
        <f>IF(Tbl.Kosten[[#This Row],[WPnr.]]=CD$7,Tbl.Kosten[[#This Row],[Totaal kosten]],"")</f>
        <v/>
      </c>
      <c r="CE86" s="148" t="str">
        <f>IF(Tbl.Kosten[[#This Row],[WPnr.]]=CE$7,Tbl.Kosten[[#This Row],[Totaal kosten]],"")</f>
        <v/>
      </c>
      <c r="CF86" s="148" t="str">
        <f>IF(Tbl.Kosten[[#This Row],[WPnr.]]=CF$7,Tbl.Kosten[[#This Row],[Totaal kosten]],"")</f>
        <v/>
      </c>
      <c r="CG86" s="148" t="str">
        <f>IF(Tbl.Kosten[[#This Row],[WPnr.]]=CG$7,Tbl.Kosten[[#This Row],[Totaal kosten]],"")</f>
        <v/>
      </c>
      <c r="CH86" s="148" t="str">
        <f>IF(Tbl.Kosten[[#This Row],[WPnr.]]=CH$7,Tbl.Kosten[[#This Row],[Totaal kosten]],"")</f>
        <v/>
      </c>
      <c r="CI86" s="148" t="str">
        <f>IF(Tbl.Kosten[[#This Row],[WPnr.]]=CI$7,Tbl.Kosten[[#This Row],[Totaal kosten]],"")</f>
        <v/>
      </c>
      <c r="CJ86" s="148" t="str">
        <f>IF(Tbl.Kosten[[#This Row],[WPnr.]]=CJ$7,Tbl.Kosten[[#This Row],[Totaal kosten]],"")</f>
        <v/>
      </c>
      <c r="CK86" s="148" t="str">
        <f>IF(Tbl.Kosten[[#This Row],[WPnr.]]=CK$7,Tbl.Kosten[[#This Row],[Totaal kosten]],"")</f>
        <v/>
      </c>
      <c r="CL86" s="148" t="str">
        <f>IF(Tbl.Kosten[[#This Row],[WPnr.]]=CL$7,Tbl.Kosten[[#This Row],[Totaal kosten]],"")</f>
        <v/>
      </c>
      <c r="CM86" s="148" t="str">
        <f>IF(Tbl.Kosten[[#This Row],[WPnr.]]=CM$7,Tbl.Kosten[[#This Row],[Totaal kosten]],"")</f>
        <v/>
      </c>
      <c r="CN86" s="148" t="str">
        <f>IF(Tbl.Kosten[[#This Row],[WPnr.]]=CN$7,Tbl.Kosten[[#This Row],[Totaal kosten]],"")</f>
        <v/>
      </c>
      <c r="CO86" s="148" t="str">
        <f>IF(Tbl.Kosten[[#This Row],[WPnr.]]=CO$7,Tbl.Kosten[[#This Row],[Totaal kosten]],"")</f>
        <v/>
      </c>
      <c r="CP86" s="148" t="str">
        <f>IF(Tbl.Kosten[[#This Row],[WPnr.]]=CP$7,Tbl.Kosten[[#This Row],[Totaal kosten]],"")</f>
        <v/>
      </c>
      <c r="CQ86" s="148" t="str">
        <f>IF(Tbl.Kosten[[#This Row],[WPnr.]]=CQ$7,Tbl.Kosten[[#This Row],[Totaal kosten]],"")</f>
        <v/>
      </c>
      <c r="CR86" s="148" t="str">
        <f>IF(Tbl.Kosten[[#This Row],[WPnr.]]=CR$7,Tbl.Kosten[[#This Row],[Totaal kosten]],"")</f>
        <v/>
      </c>
      <c r="CS86" s="148" t="str">
        <f>IF(Tbl.Kosten[[#This Row],[WPnr.]]=CS$7,Tbl.Kosten[[#This Row],[Totaal kosten]],"")</f>
        <v/>
      </c>
      <c r="CT86" s="148" t="str">
        <f>IF(Tbl.Kosten[[#This Row],[WPnr.]]=CT$7,Tbl.Kosten[[#This Row],[Totaal kosten]],"")</f>
        <v/>
      </c>
      <c r="CU86" s="148" t="str">
        <f>IF(Tbl.Kosten[[#This Row],[WPnr.]]=CU$7,Tbl.Kosten[[#This Row],[Totaal kosten]],"")</f>
        <v/>
      </c>
      <c r="CV86" s="148" t="str">
        <f>IF(Tbl.Kosten[[#This Row],[WPnr.]]=CV$7,Tbl.Kosten[[#This Row],[Totaal kosten]],"")</f>
        <v/>
      </c>
      <c r="CW86" s="148" t="str">
        <f>IF(Tbl.Kosten[[#This Row],[WPnr.]]=CW$7,Tbl.Kosten[[#This Row],[Totaal kosten]],"")</f>
        <v/>
      </c>
      <c r="CX86" s="148" t="str">
        <f>IF(Tbl.Kosten[[#This Row],[WPnr.]]=CX$7,Tbl.Kosten[[#This Row],[Totaal kosten]],"")</f>
        <v/>
      </c>
      <c r="CY86" s="148" t="str">
        <f>IF(Tbl.Kosten[[#This Row],[WPnr.]]=CY$7,Tbl.Kosten[[#This Row],[Totaal kosten]],"")</f>
        <v/>
      </c>
      <c r="CZ86" s="148" t="str">
        <f>IF(Tbl.Kosten[[#This Row],[WPnr.]]=CZ$7,Tbl.Kosten[[#This Row],[Totaal kosten]],"")</f>
        <v/>
      </c>
      <c r="DA86" s="148" t="str">
        <f>IF(Tbl.Kosten[[#This Row],[WPnr.]]=DA$7,Tbl.Kosten[[#This Row],[Totaal kosten]],"")</f>
        <v/>
      </c>
      <c r="DB86" s="148" t="str">
        <f>IF(Tbl.Kosten[[#This Row],[WPnr.]]=DB$7,Tbl.Kosten[[#This Row],[Totaal kosten]],"")</f>
        <v/>
      </c>
      <c r="DC86" s="148" t="str">
        <f>IF(Tbl.Kosten[[#This Row],[WPnr.]]=DC$7,Tbl.Kosten[[#This Row],[Totaal kosten]],"")</f>
        <v/>
      </c>
      <c r="DD86" s="148" t="str">
        <f>IF(Tbl.Kosten[[#This Row],[WPnr.]]=DD$7,Tbl.Kosten[[#This Row],[Totaal kosten]],"")</f>
        <v/>
      </c>
      <c r="DE86" s="148" t="str">
        <f>IF(Tbl.Kosten[[#This Row],[WPnr.]]=DE$7,Tbl.Kosten[[#This Row],[Totaal kosten]],"")</f>
        <v/>
      </c>
      <c r="DF86" s="148" t="str">
        <f>IF(Tbl.Kosten[[#This Row],[WPnr.]]=DF$7,Tbl.Kosten[[#This Row],[Totaal kosten]],"")</f>
        <v/>
      </c>
      <c r="DG86" s="148" t="str">
        <f>IF(Tbl.Kosten[[#This Row],[WPnr.]]=DG$7,Tbl.Kosten[[#This Row],[Totaal kosten]],"")</f>
        <v/>
      </c>
      <c r="DH86" s="148" t="str">
        <f>IF(Tbl.Kosten[[#This Row],[WPnr.]]=DH$7,Tbl.Kosten[[#This Row],[Totaal kosten]],"")</f>
        <v/>
      </c>
      <c r="DI86" s="148" t="str">
        <f>IF(Tbl.Kosten[[#This Row],[WPnr.]]=DI$7,Tbl.Kosten[[#This Row],[Totaal kosten]],"")</f>
        <v/>
      </c>
      <c r="DJ86" s="148" t="str">
        <f>IF(Tbl.Kosten[[#This Row],[WPnr.]]=DJ$7,Tbl.Kosten[[#This Row],[Totaal kosten]],"")</f>
        <v/>
      </c>
      <c r="DK86" s="148" t="str">
        <f>IF(Tbl.Kosten[[#This Row],[WPnr.]]=DK$7,Tbl.Kosten[[#This Row],[Totaal kosten]],"")</f>
        <v/>
      </c>
      <c r="DL86" s="148" t="str">
        <f>IF(Tbl.Kosten[[#This Row],[WPnr.]]=DL$7,Tbl.Kosten[[#This Row],[Totaal kosten]],"")</f>
        <v/>
      </c>
      <c r="DM86" s="148" t="str">
        <f>IF(Tbl.Kosten[[#This Row],[WPnr.]]=DM$7,Tbl.Kosten[[#This Row],[Totaal kosten]],"")</f>
        <v/>
      </c>
      <c r="DN86" s="148" t="str">
        <f>IF(Tbl.Kosten[[#This Row],[WPnr.]]=DN$7,Tbl.Kosten[[#This Row],[Totaal kosten]],"")</f>
        <v/>
      </c>
      <c r="DO86" s="148" t="str">
        <f>IF(Tbl.Kosten[[#This Row],[WPnr.]]=DO$7,Tbl.Kosten[[#This Row],[Totaal kosten]],"")</f>
        <v/>
      </c>
      <c r="DP86" s="148" t="str">
        <f>IF(Tbl.Kosten[[#This Row],[WPnr.]]=DP$7,Tbl.Kosten[[#This Row],[Totaal kosten]],"")</f>
        <v/>
      </c>
      <c r="DQ86" s="148" t="str">
        <f>IF(Tbl.Kosten[[#This Row],[WPnr.]]=DQ$7,Tbl.Kosten[[#This Row],[Totaal kosten]],"")</f>
        <v/>
      </c>
      <c r="DR86" s="148" t="str">
        <f>IF(Tbl.Kosten[[#This Row],[WPnr.]]=DR$7,Tbl.Kosten[[#This Row],[Totaal kosten]],"")</f>
        <v/>
      </c>
      <c r="DS86" s="148" t="str">
        <f>IF(Tbl.Kosten[[#This Row],[WPnr.]]=DS$7,Tbl.Kosten[[#This Row],[Totaal kosten]],"")</f>
        <v/>
      </c>
      <c r="DT86" s="148" t="str">
        <f>IF(Tbl.Kosten[[#This Row],[WPnr.]]=DT$7,Tbl.Kosten[[#This Row],[Totaal kosten]],"")</f>
        <v/>
      </c>
      <c r="DU86" s="148" t="str">
        <f>IF(Tbl.Kosten[[#This Row],[WPnr.]]=DU$7,Tbl.Kosten[[#This Row],[Totaal kosten]],"")</f>
        <v/>
      </c>
      <c r="DV86" s="148" t="str">
        <f>IF(Tbl.Kosten[[#This Row],[WPnr.]]=DV$7,Tbl.Kosten[[#This Row],[Totaal kosten]],"")</f>
        <v/>
      </c>
      <c r="DW86" s="150" t="str">
        <f>IFERROR(_xlfn.XLOOKUP(Tbl.Kosten[[#This Row],[Kostensoort]],Tbl.Kostensoorten[Kostensoorten],Tbl.Kostensoorten[KSnr.],"",0,1),"")</f>
        <v/>
      </c>
      <c r="DX86" s="150" t="str">
        <f>IF(Tbl.Kosten[[#This Row],[KSnr.]]=DX$7,Tbl.Kosten[[#This Row],[Totaal kosten]],"")</f>
        <v/>
      </c>
      <c r="DY86" s="150" t="str">
        <f>IF(Tbl.Kosten[[#This Row],[KSnr.]]=DY$7,Tbl.Kosten[[#This Row],[Totaal kosten]],"")</f>
        <v/>
      </c>
      <c r="DZ86" s="150" t="str">
        <f>IF(Tbl.Kosten[[#This Row],[KSnr.]]=DZ$7,Tbl.Kosten[[#This Row],[Totaal kosten]],"")</f>
        <v/>
      </c>
      <c r="EA86" s="150" t="str">
        <f>IF(Tbl.Kosten[[#This Row],[KSnr.]]=EA$7,Tbl.Kosten[[#This Row],[Totaal kosten]],"")</f>
        <v/>
      </c>
      <c r="EB86" s="150" t="str">
        <f>IF(Tbl.Kosten[[#This Row],[KSnr.]]=EB$7,Tbl.Kosten[[#This Row],[Totaal kosten]],"")</f>
        <v/>
      </c>
      <c r="EC86" s="150" t="str">
        <f>IF(Tbl.Kosten[[#This Row],[KSnr.]]=EC$7,Tbl.Kosten[[#This Row],[Totaal kosten]],"")</f>
        <v/>
      </c>
      <c r="ED86" s="150" t="str">
        <f>IF(Tbl.Kosten[[#This Row],[KSnr.]]=ED$7,Tbl.Kosten[[#This Row],[Totaal kosten]],"")</f>
        <v/>
      </c>
      <c r="EE86" s="150" t="str">
        <f>IF(Tbl.Kosten[[#This Row],[KSnr.]]=EE$7,Tbl.Kosten[[#This Row],[Totaal kosten]],"")</f>
        <v/>
      </c>
      <c r="EF86" s="150" t="str">
        <f>IF(Tbl.Kosten[[#This Row],[KSnr.]]=EF$7,Tbl.Kosten[[#This Row],[Totaal kosten]],"")</f>
        <v/>
      </c>
      <c r="EG86" s="150" t="str">
        <f>IF(Tbl.Kosten[[#This Row],[KSnr.]]=EG$7,Tbl.Kosten[[#This Row],[Totaal kosten]],"")</f>
        <v/>
      </c>
      <c r="EH86" s="150" t="str">
        <f>IF(Tbl.Kosten[[#This Row],[KSnr.]]=EH$7,Tbl.Kosten[[#This Row],[Totaal kosten]],"")</f>
        <v/>
      </c>
      <c r="EI86" s="150" t="str">
        <f>IF(Tbl.Kosten[[#This Row],[KSnr.]]=EI$7,Tbl.Kosten[[#This Row],[Totaal kosten]],"")</f>
        <v/>
      </c>
      <c r="EJ86" s="150" t="str">
        <f>IF(Tbl.Kosten[[#This Row],[KSnr.]]=EJ$7,Tbl.Kosten[[#This Row],[Totaal kosten]],"")</f>
        <v/>
      </c>
      <c r="EK86" s="150" t="str">
        <f>IF(Tbl.Kosten[[#This Row],[KSnr.]]=EK$7,Tbl.Kosten[[#This Row],[Totaal kosten]],"")</f>
        <v/>
      </c>
      <c r="EL86" s="150" t="str">
        <f>IF(Tbl.Kosten[[#This Row],[KSnr.]]=EL$7,Tbl.Kosten[[#This Row],[Totaal kosten]],"")</f>
        <v/>
      </c>
      <c r="EM86" s="150" t="str">
        <f>IF(Tbl.Kosten[[#This Row],[KSnr.]]=EM$7,Tbl.Kosten[[#This Row],[Totaal kosten]],"")</f>
        <v/>
      </c>
      <c r="EN86" s="150" t="str">
        <f>IF(Tbl.Kosten[[#This Row],[KSnr.]]=EN$7,Tbl.Kosten[[#This Row],[Totaal kosten]],"")</f>
        <v/>
      </c>
      <c r="EO86" s="150" t="str">
        <f>IF(Tbl.Kosten[[#This Row],[KSnr.]]=EO$7,Tbl.Kosten[[#This Row],[Totaal kosten]],"")</f>
        <v/>
      </c>
      <c r="EP86" s="150" t="str">
        <f>IF(Tbl.Kosten[[#This Row],[KSnr.]]=EP$7,Tbl.Kosten[[#This Row],[Totaal kosten]],"")</f>
        <v/>
      </c>
      <c r="EQ86" s="150" t="str">
        <f>IF(Tbl.Kosten[[#This Row],[KSnr.]]=EQ$7,Tbl.Kosten[[#This Row],[Totaal kosten]],"")</f>
        <v/>
      </c>
      <c r="ER86" s="144" t="str">
        <f>IFERROR(_xlfn.XLOOKUP(Tbl.Kosten[[#This Row],[Subsidieactiviteit]],Tbl.Subsidiehoogte[Subsidieactiviteit],Tbl.Subsidiehoogte[SAnr.],"",0,1),"")</f>
        <v/>
      </c>
      <c r="ES86" s="150" t="str">
        <f>IF(Tbl.Kosten[[#This Row],[Sanr.]]=ES$7,Tbl.Kosten[[#This Row],[Totaal kosten]],"")</f>
        <v/>
      </c>
      <c r="ET86" s="150" t="str">
        <f>IF(Tbl.Kosten[[#This Row],[Sanr.]]=ET$7,Tbl.Kosten[[#This Row],[Totaal kosten]],"")</f>
        <v/>
      </c>
      <c r="EU86" s="150" t="str">
        <f>IF(Tbl.Kosten[[#This Row],[Sanr.]]=EU$7,Tbl.Kosten[[#This Row],[Totaal kosten]],"")</f>
        <v/>
      </c>
      <c r="EV86" s="150" t="str">
        <f>IF(Tbl.Kosten[[#This Row],[Sanr.]]=EV$7,Tbl.Kosten[[#This Row],[Totaal kosten]],"")</f>
        <v/>
      </c>
      <c r="EW86" s="150" t="str">
        <f>IF(Tbl.Kosten[[#This Row],[Sanr.]]=EW$7,Tbl.Kosten[[#This Row],[Totaal kosten]],"")</f>
        <v/>
      </c>
      <c r="EX86" s="150" t="str">
        <f>IF(Tbl.Kosten[[#This Row],[Sanr.]]=EX$7,Tbl.Kosten[[#This Row],[Totaal kosten]],"")</f>
        <v/>
      </c>
      <c r="EY86" s="150" t="str">
        <f>IF(Tbl.Kosten[[#This Row],[Sanr.]]=EY$7,Tbl.Kosten[[#This Row],[Totaal kosten]],"")</f>
        <v/>
      </c>
      <c r="EZ86" s="150" t="str">
        <f>IF(Tbl.Kosten[[#This Row],[Sanr.]]=EZ$7,Tbl.Kosten[[#This Row],[Totaal kosten]],"")</f>
        <v/>
      </c>
      <c r="FA86" s="150" t="str">
        <f>IF(Tbl.Kosten[[#This Row],[Sanr.]]=FA$7,Tbl.Kosten[[#This Row],[Totaal kosten]],"")</f>
        <v/>
      </c>
      <c r="FB86" s="150" t="str">
        <f>IF(Tbl.Kosten[[#This Row],[Sanr.]]=FB$7,Tbl.Kosten[[#This Row],[Totaal kosten]],"")</f>
        <v/>
      </c>
      <c r="FC86" s="150" t="str">
        <f>IF(Tbl.Kosten[[#This Row],[Sanr.]]=FC$7,Tbl.Kosten[[#This Row],[Totaal kosten]],"")</f>
        <v/>
      </c>
      <c r="FD86" s="150" t="str">
        <f>IF(Tbl.Kosten[[#This Row],[Sanr.]]=FD$7,Tbl.Kosten[[#This Row],[Totaal kosten]],"")</f>
        <v/>
      </c>
      <c r="FE86" s="150" t="str">
        <f>IF(Tbl.Kosten[[#This Row],[Sanr.]]=FE$7,Tbl.Kosten[[#This Row],[Totaal kosten]],"")</f>
        <v/>
      </c>
      <c r="FF86" s="150" t="str">
        <f>IF(Tbl.Kosten[[#This Row],[Sanr.]]=FF$7,Tbl.Kosten[[#This Row],[Totaal kosten]],"")</f>
        <v/>
      </c>
      <c r="FG86" s="150" t="str">
        <f>IF(Tbl.Kosten[[#This Row],[Sanr.]]=FG$7,Tbl.Kosten[[#This Row],[Totaal kosten]],"")</f>
        <v/>
      </c>
      <c r="FH86" s="150" t="str">
        <f>IF(Tbl.Kosten[[#This Row],[Sanr.]]=FH$7,Tbl.Kosten[[#This Row],[Totaal kosten]],"")</f>
        <v/>
      </c>
      <c r="FI86" s="150" t="str">
        <f>IF(Tbl.Kosten[[#This Row],[Sanr.]]=FI$7,Tbl.Kosten[[#This Row],[Totaal kosten]],"")</f>
        <v/>
      </c>
      <c r="FJ86" s="150" t="str">
        <f>IF(Tbl.Kosten[[#This Row],[Sanr.]]=FJ$7,Tbl.Kosten[[#This Row],[Totaal kosten]],"")</f>
        <v/>
      </c>
      <c r="FK86" s="150" t="str">
        <f>IF(Tbl.Kosten[[#This Row],[Sanr.]]=FK$7,Tbl.Kosten[[#This Row],[Totaal kosten]],"")</f>
        <v/>
      </c>
      <c r="FL86" s="150" t="str">
        <f>IF(Tbl.Kosten[[#This Row],[Sanr.]]=FL$7,Tbl.Kosten[[#This Row],[Totaal kosten]],"")</f>
        <v/>
      </c>
      <c r="FM86" s="150" t="str">
        <f>IF(Tbl.Kosten[[#This Row],[Sanr.]]=FM$7,Tbl.Kosten[[#This Row],[Totaal kosten]],"")</f>
        <v/>
      </c>
      <c r="FN86" s="150" t="str">
        <f>IF(Tbl.Kosten[[#This Row],[Sanr.]]=FN$7,Tbl.Kosten[[#This Row],[Totaal kosten]],"")</f>
        <v/>
      </c>
      <c r="FO86" s="150" t="str">
        <f>IF(Tbl.Kosten[[#This Row],[Sanr.]]=FO$7,Tbl.Kosten[[#This Row],[Totaal kosten]],"")</f>
        <v/>
      </c>
      <c r="FP86" s="150" t="str">
        <f>IF(Tbl.Kosten[[#This Row],[Sanr.]]=FP$7,Tbl.Kosten[[#This Row],[Totaal kosten]],"")</f>
        <v/>
      </c>
      <c r="FQ86" s="150" t="str">
        <f>IF(Tbl.Kosten[[#This Row],[Sanr.]]=FQ$7,Tbl.Kosten[[#This Row],[Totaal kosten]],"")</f>
        <v/>
      </c>
      <c r="FR86" s="150" t="str">
        <f>IF(Tbl.Kosten[[#This Row],[Sanr.]]=FR$7,Tbl.Kosten[[#This Row],[Totaal kosten]],"")</f>
        <v/>
      </c>
      <c r="FS86" s="150" t="str">
        <f>IF(Tbl.Kosten[[#This Row],[Sanr.]]=FS$7,Tbl.Kosten[[#This Row],[Totaal kosten]],"")</f>
        <v/>
      </c>
      <c r="FT86" s="150" t="str">
        <f>IF(Tbl.Kosten[[#This Row],[Sanr.]]=FT$7,Tbl.Kosten[[#This Row],[Totaal kosten]],"")</f>
        <v/>
      </c>
      <c r="FU86" s="150" t="str">
        <f>IF(Tbl.Kosten[[#This Row],[Sanr.]]=FU$7,Tbl.Kosten[[#This Row],[Totaal kosten]],"")</f>
        <v/>
      </c>
      <c r="FV86" s="150" t="str">
        <f>IF(Tbl.Kosten[[#This Row],[Sanr.]]=FV$7,Tbl.Kosten[[#This Row],[Totaal kosten]],"")</f>
        <v/>
      </c>
      <c r="FW86" s="150" t="str">
        <f>IFERROR(_xlfn.XLOOKUP(Tbl.Kosten[[#This Row],[Activiteitencode]],Tbl.Activiteiten[Activiteitcode],Tbl.Activiteiten[Anr.],"",0,1),"")</f>
        <v/>
      </c>
      <c r="FX86" s="169" t="str">
        <f>_xlfn.CONCAT(Tbl.Kosten[[#This Row],[Pnr.]],Tbl.Kosten[[#This Row],[Sanr.]])</f>
        <v>P1</v>
      </c>
      <c r="FY86" s="150">
        <f>Tbl.Kosten[[#This Row],[Totaal kosten]]-Tbl.Kosten[[#This Row],[Subsidie]]</f>
        <v>0</v>
      </c>
      <c r="FZ86" s="150">
        <f>IF(Tbl.Kosten[[#This Row],[Pnr.]]=FZ$7,Tbl.Kosten[[#This Row],[Te financieren]],"")</f>
        <v>0</v>
      </c>
      <c r="GA86" s="150" t="str">
        <f>IF(Tbl.Kosten[[#This Row],[Pnr.]]=GA$7,Tbl.Kosten[[#This Row],[Te financieren]],"")</f>
        <v/>
      </c>
      <c r="GB86" s="150" t="str">
        <f>IF(Tbl.Kosten[[#This Row],[Pnr.]]=GB$7,Tbl.Kosten[[#This Row],[Te financieren]],"")</f>
        <v/>
      </c>
      <c r="GC86" s="150" t="str">
        <f>IF(Tbl.Kosten[[#This Row],[Pnr.]]=GC$7,Tbl.Kosten[[#This Row],[Te financieren]],"")</f>
        <v/>
      </c>
      <c r="GD86" s="150" t="str">
        <f>IF(Tbl.Kosten[[#This Row],[Pnr.]]=GD$7,Tbl.Kosten[[#This Row],[Te financieren]],"")</f>
        <v/>
      </c>
      <c r="GE86" s="150" t="str">
        <f>IF(Tbl.Kosten[[#This Row],[Pnr.]]=GE$7,Tbl.Kosten[[#This Row],[Te financieren]],"")</f>
        <v/>
      </c>
      <c r="GF86" s="150" t="str">
        <f>IF(Tbl.Kosten[[#This Row],[Pnr.]]=GF$7,Tbl.Kosten[[#This Row],[Te financieren]],"")</f>
        <v/>
      </c>
      <c r="GG86" s="150" t="str">
        <f>IF(Tbl.Kosten[[#This Row],[Pnr.]]=GG$7,Tbl.Kosten[[#This Row],[Te financieren]],"")</f>
        <v/>
      </c>
      <c r="GH86" s="150" t="str">
        <f>IF(Tbl.Kosten[[#This Row],[Pnr.]]=GH$7,Tbl.Kosten[[#This Row],[Te financieren]],"")</f>
        <v/>
      </c>
      <c r="GI86" s="150" t="str">
        <f>IF(Tbl.Kosten[[#This Row],[Pnr.]]=GI$7,Tbl.Kosten[[#This Row],[Te financieren]],"")</f>
        <v/>
      </c>
      <c r="GJ86" s="150" t="str">
        <f>IF(Tbl.Kosten[[#This Row],[Pnr.]]=GJ$7,Tbl.Kosten[[#This Row],[Te financieren]],"")</f>
        <v/>
      </c>
      <c r="GK86" s="150" t="str">
        <f>IF(Tbl.Kosten[[#This Row],[Pnr.]]=GK$7,Tbl.Kosten[[#This Row],[Te financieren]],"")</f>
        <v/>
      </c>
      <c r="GL86" s="150" t="str">
        <f>IF(Tbl.Kosten[[#This Row],[Pnr.]]=GL$7,Tbl.Kosten[[#This Row],[Te financieren]],"")</f>
        <v/>
      </c>
      <c r="GM86" s="150" t="str">
        <f>IF(Tbl.Kosten[[#This Row],[Pnr.]]=GM$7,Tbl.Kosten[[#This Row],[Te financieren]],"")</f>
        <v/>
      </c>
      <c r="GN86" s="150" t="str">
        <f>IF(Tbl.Kosten[[#This Row],[Pnr.]]=GN$7,Tbl.Kosten[[#This Row],[Te financieren]],"")</f>
        <v/>
      </c>
      <c r="GO86" s="150" t="str">
        <f>IF(Tbl.Kosten[[#This Row],[Pnr.]]=GO$7,Tbl.Kosten[[#This Row],[Te financieren]],"")</f>
        <v/>
      </c>
      <c r="GP86" s="150" t="str">
        <f>IF(Tbl.Kosten[[#This Row],[Pnr.]]=GP$7,Tbl.Kosten[[#This Row],[Te financieren]],"")</f>
        <v/>
      </c>
      <c r="GQ86" s="150" t="str">
        <f>IF(Tbl.Kosten[[#This Row],[Pnr.]]=GQ$7,Tbl.Kosten[[#This Row],[Te financieren]],"")</f>
        <v/>
      </c>
      <c r="GR86" s="150" t="str">
        <f>IF(Tbl.Kosten[[#This Row],[Pnr.]]=GR$7,Tbl.Kosten[[#This Row],[Te financieren]],"")</f>
        <v/>
      </c>
      <c r="GS86" s="150" t="str">
        <f>IF(Tbl.Kosten[[#This Row],[Pnr.]]=GS$7,Tbl.Kosten[[#This Row],[Te financieren]],"")</f>
        <v/>
      </c>
      <c r="GT86" s="150" t="str">
        <f>IF(Tbl.Kosten[[#This Row],[Pnr.]]=GT$7,Tbl.Kosten[[#This Row],[Te financieren]],"")</f>
        <v/>
      </c>
      <c r="GU86" s="150" t="str">
        <f>IF(Tbl.Kosten[[#This Row],[Pnr.]]=GU$7,Tbl.Kosten[[#This Row],[Te financieren]],"")</f>
        <v/>
      </c>
      <c r="GV86" s="150" t="str">
        <f>IF(Tbl.Kosten[[#This Row],[Pnr.]]=GV$7,Tbl.Kosten[[#This Row],[Te financieren]],"")</f>
        <v/>
      </c>
      <c r="GW86" s="150" t="str">
        <f>IF(Tbl.Kosten[[#This Row],[Pnr.]]=GW$7,Tbl.Kosten[[#This Row],[Te financieren]],"")</f>
        <v/>
      </c>
      <c r="GX86" s="150" t="str">
        <f>IF(Tbl.Kosten[[#This Row],[Pnr.]]=GX$7,Tbl.Kosten[[#This Row],[Te financieren]],"")</f>
        <v/>
      </c>
      <c r="GY86" s="150" t="str">
        <f>IF(Tbl.Kosten[[#This Row],[Pnr.]]=GY$7,Tbl.Kosten[[#This Row],[Te financieren]],"")</f>
        <v/>
      </c>
      <c r="GZ86" s="150" t="str">
        <f>IF(Tbl.Kosten[[#This Row],[Pnr.]]=GZ$7,Tbl.Kosten[[#This Row],[Te financieren]],"")</f>
        <v/>
      </c>
      <c r="HA86" s="150" t="str">
        <f>IF(Tbl.Kosten[[#This Row],[Pnr.]]=HA$7,Tbl.Kosten[[#This Row],[Te financieren]],"")</f>
        <v/>
      </c>
      <c r="HB86" s="150" t="str">
        <f>IF(Tbl.Kosten[[#This Row],[Pnr.]]=HB$7,Tbl.Kosten[[#This Row],[Te financieren]],"")</f>
        <v/>
      </c>
      <c r="HC86" s="150" t="str">
        <f>IF(Tbl.Kosten[[#This Row],[Pnr.]]=HC$7,Tbl.Kosten[[#This Row],[Te financieren]],"")</f>
        <v/>
      </c>
      <c r="HD86" s="150" t="str">
        <f>IF(Tbl.Kosten[[#This Row],[Pnr.]]=HD$7,Tbl.Kosten[[#This Row],[Te financieren]],"")</f>
        <v/>
      </c>
      <c r="HE86" s="150" t="str">
        <f>IF(Tbl.Kosten[[#This Row],[Pnr.]]=HE$7,Tbl.Kosten[[#This Row],[Te financieren]],"")</f>
        <v/>
      </c>
      <c r="HF86" s="150" t="str">
        <f>IF(Tbl.Kosten[[#This Row],[Pnr.]]=HF$7,Tbl.Kosten[[#This Row],[Te financieren]],"")</f>
        <v/>
      </c>
      <c r="HG86" s="150" t="str">
        <f>IF(Tbl.Kosten[[#This Row],[Pnr.]]=HG$7,Tbl.Kosten[[#This Row],[Te financieren]],"")</f>
        <v/>
      </c>
      <c r="HH86" s="150" t="str">
        <f>IF(Tbl.Kosten[[#This Row],[Pnr.]]=HH$7,Tbl.Kosten[[#This Row],[Te financieren]],"")</f>
        <v/>
      </c>
      <c r="HI86" s="150" t="str">
        <f>IF(Tbl.Kosten[[#This Row],[Pnr.]]=HI$7,Tbl.Kosten[[#This Row],[Te financieren]],"")</f>
        <v/>
      </c>
      <c r="HJ86" s="150" t="str">
        <f>IF(Tbl.Kosten[[#This Row],[Pnr.]]=HJ$7,Tbl.Kosten[[#This Row],[Te financieren]],"")</f>
        <v/>
      </c>
      <c r="HK86" s="150" t="str">
        <f>IF(Tbl.Kosten[[#This Row],[Pnr.]]=HK$7,Tbl.Kosten[[#This Row],[Te financieren]],"")</f>
        <v/>
      </c>
      <c r="HL86" s="150" t="str">
        <f>IF(Tbl.Kosten[[#This Row],[Pnr.]]=HL$7,Tbl.Kosten[[#This Row],[Te financieren]],"")</f>
        <v/>
      </c>
      <c r="HM86" s="150" t="str">
        <f>IF(Tbl.Kosten[[#This Row],[Pnr.]]=HM$7,Tbl.Kosten[[#This Row],[Te financieren]],"")</f>
        <v/>
      </c>
      <c r="HN86" s="150" t="str">
        <f>IF(Tbl.Kosten[[#This Row],[Pnr.]]=HN$7,Tbl.Kosten[[#This Row],[Te financieren]],"")</f>
        <v/>
      </c>
      <c r="HO86" s="150" t="str">
        <f>IF(Tbl.Kosten[[#This Row],[Pnr.]]=HO$7,Tbl.Kosten[[#This Row],[Te financieren]],"")</f>
        <v/>
      </c>
      <c r="HP86" s="150" t="str">
        <f>IF(Tbl.Kosten[[#This Row],[Pnr.]]=HP$7,Tbl.Kosten[[#This Row],[Te financieren]],"")</f>
        <v/>
      </c>
      <c r="HQ86" s="150" t="str">
        <f>IF(Tbl.Kosten[[#This Row],[Pnr.]]=HQ$7,Tbl.Kosten[[#This Row],[Te financieren]],"")</f>
        <v/>
      </c>
      <c r="HR86" s="150" t="str">
        <f>IF(Tbl.Kosten[[#This Row],[Pnr.]]=HR$7,Tbl.Kosten[[#This Row],[Te financieren]],"")</f>
        <v/>
      </c>
      <c r="HS86" s="150" t="str">
        <f>IF(Tbl.Kosten[[#This Row],[Pnr.]]=HS$7,Tbl.Kosten[[#This Row],[Te financieren]],"")</f>
        <v/>
      </c>
      <c r="HT86" s="150" t="str">
        <f>IF(Tbl.Kosten[[#This Row],[Pnr.]]=HT$7,Tbl.Kosten[[#This Row],[Te financieren]],"")</f>
        <v/>
      </c>
      <c r="HU86" s="150" t="str">
        <f>IF(Tbl.Kosten[[#This Row],[Pnr.]]=HU$7,Tbl.Kosten[[#This Row],[Te financieren]],"")</f>
        <v/>
      </c>
      <c r="HV86" s="150" t="str">
        <f>IF(Tbl.Kosten[[#This Row],[Pnr.]]=HV$7,Tbl.Kosten[[#This Row],[Te financieren]],"")</f>
        <v/>
      </c>
      <c r="HW86" s="150" t="str">
        <f>IF(Tbl.Kosten[[#This Row],[Pnr.]]=HW$7,Tbl.Kosten[[#This Row],[Te financieren]],"")</f>
        <v/>
      </c>
    </row>
    <row r="87" spans="2:231" x14ac:dyDescent="0.3">
      <c r="B87" s="134"/>
      <c r="C87" s="137"/>
      <c r="D87" s="136"/>
      <c r="E87" s="261"/>
      <c r="F87" s="135"/>
      <c r="G87" s="11" t="str">
        <f>IF(Tbl.Kosten[[#This Row],[Medewerker e/o 
functie]]&lt;&gt;"",_xlfn.XLOOKUP(Tbl.Kosten[[#This Row],[Medewerker e/o 
functie]],Tbl.Uurtarief[Medewerker en/of functie],Tbl.Uurtarief[Uurtarief],"",0,1),"")</f>
        <v/>
      </c>
      <c r="H87" s="121">
        <f>IFERROR(Tbl.Kosten[[#This Row],[Uren]]*Tbl.Kosten[[#This Row],[Uurtarief]],0)</f>
        <v>0</v>
      </c>
      <c r="I87" s="119" t="str">
        <f>IF(Tbl.Kosten[[#This Row],[Subtotaal uren]]&lt;&gt;0,_xlfn.XLOOKUP(Tbl.Kosten[[#This Row],[Medewerker e/o 
functie]],Tbl.Uurtarief[Medewerker en/of functie],Tbl.Uurtarief[Kostensoort arbeid],"",0,1),"")</f>
        <v/>
      </c>
      <c r="J87" s="137"/>
      <c r="K87" s="135"/>
      <c r="L87" s="139" t="str">
        <f>IF(Tbl.Kosten[[#This Row],[Activum]]&lt;&gt;"",_xlfn.XLOOKUP(Tbl.Kosten[[#This Row],[Activum]],Tbl.Afschrijvingskosten[Activum],Tbl.Afschrijvingskosten[Tarief per afschrijvings-eenheid],"",0,1),"")</f>
        <v/>
      </c>
      <c r="M87" s="122">
        <f>IFERROR(Tbl.Kosten[[#This Row],[Een-
heden]]*Tbl.Kosten[[#This Row],[Afschrijvings-
tarief]],0)</f>
        <v>0</v>
      </c>
      <c r="N87" s="122" t="str">
        <f>IF(Tbl.Kosten[[#This Row],[Subtotaal afschrijving]]&lt;&gt;0,Lijsten!$A$7,"")</f>
        <v/>
      </c>
      <c r="O87" s="140"/>
      <c r="P87" s="135"/>
      <c r="Q87" s="138"/>
      <c r="R87" s="122">
        <f>IFERROR(Tbl.Kosten[[#This Row],[Aantal]]*Tbl.Kosten[[#This Row],[Tarief]],0)</f>
        <v>0</v>
      </c>
      <c r="S87" s="8">
        <f>IFERROR(Tbl.Kosten[[#This Row],[Subtotaal overige kosten]]+Tbl.Kosten[[#This Row],[Subtotaal uren]]+Tbl.Kosten[[#This Row],[Subtotaal afschrijving]],0)</f>
        <v>0</v>
      </c>
      <c r="T87" s="8">
        <f>IFERROR(Tbl.Kosten[[#This Row],[Totaal kosten]]*Tbl.Kosten[[#This Row],[Subsidie%]],0)</f>
        <v>0</v>
      </c>
      <c r="U87" s="4" t="str" cm="1">
        <f t="array" ref="U87">IFERROR(_xlfn.IFS(Tbl.Kosten[[#This Row],[Subtotaal uren]]&lt;&gt;0,Tbl.Kosten[[#This Row],[Kostensoort arbeid]],Tbl.Kosten[[#This Row],[Subtotaal afschrijving]]&lt;&gt;0,Tbl.Kosten[[#This Row],[Kostensoort afschrijving]],Tbl.Kosten[[#This Row],[Subtotaal overige kosten]]&lt;&gt;0,Tbl.Kosten[[#This Row],[Kostensoort overig]]),"")</f>
        <v/>
      </c>
      <c r="V87" s="4" t="str">
        <f>IFERROR(_xlfn.XLOOKUP(Tbl.Kosten[[#This Row],[Activiteitencode]],Tbl.Activiteiten[Activiteitcode],Tbl.Activiteiten[Werkpakketcode],"",0,1),"")</f>
        <v/>
      </c>
      <c r="W87" s="4" t="str">
        <f>IFERROR(_xlfn.XLOOKUP(Tbl.Kosten[[#This Row],[Werkpakketcode]],Tbl.Werkpakketten[Werkpakketcode],Tbl.Werkpakketten[Subsidiabele activiteit],"",0,1),"")</f>
        <v/>
      </c>
      <c r="X87" s="12">
        <f>IFERROR(_xlfn.XLOOKUP(Tbl.Kosten[[#This Row],[Sanr.]],Tbl.Subsidiehoogte[SAnr.],Tbl.Subsidiehoogte[Sub. Percentage],0,0,1),0)</f>
        <v>0</v>
      </c>
      <c r="Y87" s="144" t="str">
        <f>IFERROR(_xlfn.XLOOKUP(Tbl.Kosten[[#This Row],[Partnercode]],Tbl.Projectpartners[Partnercode],Tbl.Projectpartners[PNr.],"",0,1),"")</f>
        <v>P1</v>
      </c>
      <c r="Z87" s="148">
        <f>IF(Tbl.Kosten[[#This Row],[Pnr.]]=Z$7,Tbl.Kosten[[#This Row],[Totaal kosten]],"")</f>
        <v>0</v>
      </c>
      <c r="AA87" s="148" t="str">
        <f>IF(Tbl.Kosten[[#This Row],[Pnr.]]=AA$7,Tbl.Kosten[[#This Row],[Totaal kosten]],"")</f>
        <v/>
      </c>
      <c r="AB87" s="148" t="str">
        <f>IF(Tbl.Kosten[[#This Row],[Pnr.]]=AB$7,Tbl.Kosten[[#This Row],[Totaal kosten]],"")</f>
        <v/>
      </c>
      <c r="AC87" s="148" t="str">
        <f>IF(Tbl.Kosten[[#This Row],[Pnr.]]=AC$7,Tbl.Kosten[[#This Row],[Totaal kosten]],"")</f>
        <v/>
      </c>
      <c r="AD87" s="148" t="str">
        <f>IF(Tbl.Kosten[[#This Row],[Pnr.]]=AD$7,Tbl.Kosten[[#This Row],[Totaal kosten]],"")</f>
        <v/>
      </c>
      <c r="AE87" s="148" t="str">
        <f>IF(Tbl.Kosten[[#This Row],[Pnr.]]=AE$7,Tbl.Kosten[[#This Row],[Totaal kosten]],"")</f>
        <v/>
      </c>
      <c r="AF87" s="148" t="str">
        <f>IF(Tbl.Kosten[[#This Row],[Pnr.]]=AF$7,Tbl.Kosten[[#This Row],[Totaal kosten]],"")</f>
        <v/>
      </c>
      <c r="AG87" s="148" t="str">
        <f>IF(Tbl.Kosten[[#This Row],[Pnr.]]=AG$7,Tbl.Kosten[[#This Row],[Totaal kosten]],"")</f>
        <v/>
      </c>
      <c r="AH87" s="148" t="str">
        <f>IF(Tbl.Kosten[[#This Row],[Pnr.]]=AH$7,Tbl.Kosten[[#This Row],[Totaal kosten]],"")</f>
        <v/>
      </c>
      <c r="AI87" s="148" t="str">
        <f>IF(Tbl.Kosten[[#This Row],[Pnr.]]=AI$7,Tbl.Kosten[[#This Row],[Totaal kosten]],"")</f>
        <v/>
      </c>
      <c r="AJ87" s="148" t="str">
        <f>IF(Tbl.Kosten[[#This Row],[Pnr.]]=AJ$7,Tbl.Kosten[[#This Row],[Totaal kosten]],"")</f>
        <v/>
      </c>
      <c r="AK87" s="148" t="str">
        <f>IF(Tbl.Kosten[[#This Row],[Pnr.]]=AK$7,Tbl.Kosten[[#This Row],[Totaal kosten]],"")</f>
        <v/>
      </c>
      <c r="AL87" s="148" t="str">
        <f>IF(Tbl.Kosten[[#This Row],[Pnr.]]=AL$7,Tbl.Kosten[[#This Row],[Totaal kosten]],"")</f>
        <v/>
      </c>
      <c r="AM87" s="148" t="str">
        <f>IF(Tbl.Kosten[[#This Row],[Pnr.]]=AM$7,Tbl.Kosten[[#This Row],[Totaal kosten]],"")</f>
        <v/>
      </c>
      <c r="AN87" s="148" t="str">
        <f>IF(Tbl.Kosten[[#This Row],[Pnr.]]=AN$7,Tbl.Kosten[[#This Row],[Totaal kosten]],"")</f>
        <v/>
      </c>
      <c r="AO87" s="148" t="str">
        <f>IF(Tbl.Kosten[[#This Row],[Pnr.]]=AO$7,Tbl.Kosten[[#This Row],[Totaal kosten]],"")</f>
        <v/>
      </c>
      <c r="AP87" s="148" t="str">
        <f>IF(Tbl.Kosten[[#This Row],[Pnr.]]=AP$7,Tbl.Kosten[[#This Row],[Totaal kosten]],"")</f>
        <v/>
      </c>
      <c r="AQ87" s="148" t="str">
        <f>IF(Tbl.Kosten[[#This Row],[Pnr.]]=AQ$7,Tbl.Kosten[[#This Row],[Totaal kosten]],"")</f>
        <v/>
      </c>
      <c r="AR87" s="148" t="str">
        <f>IF(Tbl.Kosten[[#This Row],[Pnr.]]=AR$7,Tbl.Kosten[[#This Row],[Totaal kosten]],"")</f>
        <v/>
      </c>
      <c r="AS87" s="148" t="str">
        <f>IF(Tbl.Kosten[[#This Row],[Pnr.]]=AS$7,Tbl.Kosten[[#This Row],[Totaal kosten]],"")</f>
        <v/>
      </c>
      <c r="AT87" s="148" t="str">
        <f>IF(Tbl.Kosten[[#This Row],[Pnr.]]=AT$7,Tbl.Kosten[[#This Row],[Totaal kosten]],"")</f>
        <v/>
      </c>
      <c r="AU87" s="148" t="str">
        <f>IF(Tbl.Kosten[[#This Row],[Pnr.]]=AU$7,Tbl.Kosten[[#This Row],[Totaal kosten]],"")</f>
        <v/>
      </c>
      <c r="AV87" s="148" t="str">
        <f>IF(Tbl.Kosten[[#This Row],[Pnr.]]=AV$7,Tbl.Kosten[[#This Row],[Totaal kosten]],"")</f>
        <v/>
      </c>
      <c r="AW87" s="148" t="str">
        <f>IF(Tbl.Kosten[[#This Row],[Pnr.]]=AW$7,Tbl.Kosten[[#This Row],[Totaal kosten]],"")</f>
        <v/>
      </c>
      <c r="AX87" s="148" t="str">
        <f>IF(Tbl.Kosten[[#This Row],[Pnr.]]=AX$7,Tbl.Kosten[[#This Row],[Totaal kosten]],"")</f>
        <v/>
      </c>
      <c r="AY87" s="148" t="str">
        <f>IF(Tbl.Kosten[[#This Row],[Pnr.]]=AY$7,Tbl.Kosten[[#This Row],[Totaal kosten]],"")</f>
        <v/>
      </c>
      <c r="AZ87" s="148" t="str">
        <f>IF(Tbl.Kosten[[#This Row],[Pnr.]]=AZ$7,Tbl.Kosten[[#This Row],[Totaal kosten]],"")</f>
        <v/>
      </c>
      <c r="BA87" s="148" t="str">
        <f>IF(Tbl.Kosten[[#This Row],[Pnr.]]=BA$7,Tbl.Kosten[[#This Row],[Totaal kosten]],"")</f>
        <v/>
      </c>
      <c r="BB87" s="148" t="str">
        <f>IF(Tbl.Kosten[[#This Row],[Pnr.]]=BB$7,Tbl.Kosten[[#This Row],[Totaal kosten]],"")</f>
        <v/>
      </c>
      <c r="BC87" s="148" t="str">
        <f>IF(Tbl.Kosten[[#This Row],[Pnr.]]=BC$7,Tbl.Kosten[[#This Row],[Totaal kosten]],"")</f>
        <v/>
      </c>
      <c r="BD87" s="148" t="str">
        <f>IF(Tbl.Kosten[[#This Row],[Pnr.]]=BD$7,Tbl.Kosten[[#This Row],[Totaal kosten]],"")</f>
        <v/>
      </c>
      <c r="BE87" s="148" t="str">
        <f>IF(Tbl.Kosten[[#This Row],[Pnr.]]=BE$7,Tbl.Kosten[[#This Row],[Totaal kosten]],"")</f>
        <v/>
      </c>
      <c r="BF87" s="148" t="str">
        <f>IF(Tbl.Kosten[[#This Row],[Pnr.]]=BF$7,Tbl.Kosten[[#This Row],[Totaal kosten]],"")</f>
        <v/>
      </c>
      <c r="BG87" s="148" t="str">
        <f>IF(Tbl.Kosten[[#This Row],[Pnr.]]=BG$7,Tbl.Kosten[[#This Row],[Totaal kosten]],"")</f>
        <v/>
      </c>
      <c r="BH87" s="148" t="str">
        <f>IF(Tbl.Kosten[[#This Row],[Pnr.]]=BH$7,Tbl.Kosten[[#This Row],[Totaal kosten]],"")</f>
        <v/>
      </c>
      <c r="BI87" s="148" t="str">
        <f>IF(Tbl.Kosten[[#This Row],[Pnr.]]=BI$7,Tbl.Kosten[[#This Row],[Totaal kosten]],"")</f>
        <v/>
      </c>
      <c r="BJ87" s="148" t="str">
        <f>IF(Tbl.Kosten[[#This Row],[Pnr.]]=BJ$7,Tbl.Kosten[[#This Row],[Totaal kosten]],"")</f>
        <v/>
      </c>
      <c r="BK87" s="148" t="str">
        <f>IF(Tbl.Kosten[[#This Row],[Pnr.]]=BK$7,Tbl.Kosten[[#This Row],[Totaal kosten]],"")</f>
        <v/>
      </c>
      <c r="BL87" s="148" t="str">
        <f>IF(Tbl.Kosten[[#This Row],[Pnr.]]=BL$7,Tbl.Kosten[[#This Row],[Totaal kosten]],"")</f>
        <v/>
      </c>
      <c r="BM87" s="148" t="str">
        <f>IF(Tbl.Kosten[[#This Row],[Pnr.]]=BM$7,Tbl.Kosten[[#This Row],[Totaal kosten]],"")</f>
        <v/>
      </c>
      <c r="BN87" s="148" t="str">
        <f>IF(Tbl.Kosten[[#This Row],[Pnr.]]=BN$7,Tbl.Kosten[[#This Row],[Totaal kosten]],"")</f>
        <v/>
      </c>
      <c r="BO87" s="148" t="str">
        <f>IF(Tbl.Kosten[[#This Row],[Pnr.]]=BO$7,Tbl.Kosten[[#This Row],[Totaal kosten]],"")</f>
        <v/>
      </c>
      <c r="BP87" s="148" t="str">
        <f>IF(Tbl.Kosten[[#This Row],[Pnr.]]=BP$7,Tbl.Kosten[[#This Row],[Totaal kosten]],"")</f>
        <v/>
      </c>
      <c r="BQ87" s="148" t="str">
        <f>IF(Tbl.Kosten[[#This Row],[Pnr.]]=BQ$7,Tbl.Kosten[[#This Row],[Totaal kosten]],"")</f>
        <v/>
      </c>
      <c r="BR87" s="148" t="str">
        <f>IF(Tbl.Kosten[[#This Row],[Pnr.]]=BR$7,Tbl.Kosten[[#This Row],[Totaal kosten]],"")</f>
        <v/>
      </c>
      <c r="BS87" s="148" t="str">
        <f>IF(Tbl.Kosten[[#This Row],[Pnr.]]=BS$7,Tbl.Kosten[[#This Row],[Totaal kosten]],"")</f>
        <v/>
      </c>
      <c r="BT87" s="148" t="str">
        <f>IF(Tbl.Kosten[[#This Row],[Pnr.]]=BT$7,Tbl.Kosten[[#This Row],[Totaal kosten]],"")</f>
        <v/>
      </c>
      <c r="BU87" s="148" t="str">
        <f>IF(Tbl.Kosten[[#This Row],[Pnr.]]=BU$7,Tbl.Kosten[[#This Row],[Totaal kosten]],"")</f>
        <v/>
      </c>
      <c r="BV87" s="148" t="str">
        <f>IF(Tbl.Kosten[[#This Row],[Pnr.]]=BV$7,Tbl.Kosten[[#This Row],[Totaal kosten]],"")</f>
        <v/>
      </c>
      <c r="BW87" s="148" t="str">
        <f>IF(Tbl.Kosten[[#This Row],[Pnr.]]=BW$7,Tbl.Kosten[[#This Row],[Totaal kosten]],"")</f>
        <v/>
      </c>
      <c r="BX87" s="148" t="str">
        <f>IFERROR(_xlfn.XLOOKUP(Tbl.Kosten[[#This Row],[Werkpakketcode]],Tbl.Werkpakketten[Werkpakketcode],Tbl.Werkpakketten[WPnr.],"",0,1),"")</f>
        <v/>
      </c>
      <c r="BY87" s="148" t="str">
        <f>IF(Tbl.Kosten[[#This Row],[WPnr.]]=BY$7,Tbl.Kosten[[#This Row],[Totaal kosten]],"")</f>
        <v/>
      </c>
      <c r="BZ87" s="148" t="str">
        <f>IF(Tbl.Kosten[[#This Row],[WPnr.]]=BZ$7,Tbl.Kosten[[#This Row],[Totaal kosten]],"")</f>
        <v/>
      </c>
      <c r="CA87" s="148" t="str">
        <f>IF(Tbl.Kosten[[#This Row],[WPnr.]]=CA$7,Tbl.Kosten[[#This Row],[Totaal kosten]],"")</f>
        <v/>
      </c>
      <c r="CB87" s="148" t="str">
        <f>IF(Tbl.Kosten[[#This Row],[WPnr.]]=CB$7,Tbl.Kosten[[#This Row],[Totaal kosten]],"")</f>
        <v/>
      </c>
      <c r="CC87" s="148" t="str">
        <f>IF(Tbl.Kosten[[#This Row],[WPnr.]]=CC$7,Tbl.Kosten[[#This Row],[Totaal kosten]],"")</f>
        <v/>
      </c>
      <c r="CD87" s="148" t="str">
        <f>IF(Tbl.Kosten[[#This Row],[WPnr.]]=CD$7,Tbl.Kosten[[#This Row],[Totaal kosten]],"")</f>
        <v/>
      </c>
      <c r="CE87" s="148" t="str">
        <f>IF(Tbl.Kosten[[#This Row],[WPnr.]]=CE$7,Tbl.Kosten[[#This Row],[Totaal kosten]],"")</f>
        <v/>
      </c>
      <c r="CF87" s="148" t="str">
        <f>IF(Tbl.Kosten[[#This Row],[WPnr.]]=CF$7,Tbl.Kosten[[#This Row],[Totaal kosten]],"")</f>
        <v/>
      </c>
      <c r="CG87" s="148" t="str">
        <f>IF(Tbl.Kosten[[#This Row],[WPnr.]]=CG$7,Tbl.Kosten[[#This Row],[Totaal kosten]],"")</f>
        <v/>
      </c>
      <c r="CH87" s="148" t="str">
        <f>IF(Tbl.Kosten[[#This Row],[WPnr.]]=CH$7,Tbl.Kosten[[#This Row],[Totaal kosten]],"")</f>
        <v/>
      </c>
      <c r="CI87" s="148" t="str">
        <f>IF(Tbl.Kosten[[#This Row],[WPnr.]]=CI$7,Tbl.Kosten[[#This Row],[Totaal kosten]],"")</f>
        <v/>
      </c>
      <c r="CJ87" s="148" t="str">
        <f>IF(Tbl.Kosten[[#This Row],[WPnr.]]=CJ$7,Tbl.Kosten[[#This Row],[Totaal kosten]],"")</f>
        <v/>
      </c>
      <c r="CK87" s="148" t="str">
        <f>IF(Tbl.Kosten[[#This Row],[WPnr.]]=CK$7,Tbl.Kosten[[#This Row],[Totaal kosten]],"")</f>
        <v/>
      </c>
      <c r="CL87" s="148" t="str">
        <f>IF(Tbl.Kosten[[#This Row],[WPnr.]]=CL$7,Tbl.Kosten[[#This Row],[Totaal kosten]],"")</f>
        <v/>
      </c>
      <c r="CM87" s="148" t="str">
        <f>IF(Tbl.Kosten[[#This Row],[WPnr.]]=CM$7,Tbl.Kosten[[#This Row],[Totaal kosten]],"")</f>
        <v/>
      </c>
      <c r="CN87" s="148" t="str">
        <f>IF(Tbl.Kosten[[#This Row],[WPnr.]]=CN$7,Tbl.Kosten[[#This Row],[Totaal kosten]],"")</f>
        <v/>
      </c>
      <c r="CO87" s="148" t="str">
        <f>IF(Tbl.Kosten[[#This Row],[WPnr.]]=CO$7,Tbl.Kosten[[#This Row],[Totaal kosten]],"")</f>
        <v/>
      </c>
      <c r="CP87" s="148" t="str">
        <f>IF(Tbl.Kosten[[#This Row],[WPnr.]]=CP$7,Tbl.Kosten[[#This Row],[Totaal kosten]],"")</f>
        <v/>
      </c>
      <c r="CQ87" s="148" t="str">
        <f>IF(Tbl.Kosten[[#This Row],[WPnr.]]=CQ$7,Tbl.Kosten[[#This Row],[Totaal kosten]],"")</f>
        <v/>
      </c>
      <c r="CR87" s="148" t="str">
        <f>IF(Tbl.Kosten[[#This Row],[WPnr.]]=CR$7,Tbl.Kosten[[#This Row],[Totaal kosten]],"")</f>
        <v/>
      </c>
      <c r="CS87" s="148" t="str">
        <f>IF(Tbl.Kosten[[#This Row],[WPnr.]]=CS$7,Tbl.Kosten[[#This Row],[Totaal kosten]],"")</f>
        <v/>
      </c>
      <c r="CT87" s="148" t="str">
        <f>IF(Tbl.Kosten[[#This Row],[WPnr.]]=CT$7,Tbl.Kosten[[#This Row],[Totaal kosten]],"")</f>
        <v/>
      </c>
      <c r="CU87" s="148" t="str">
        <f>IF(Tbl.Kosten[[#This Row],[WPnr.]]=CU$7,Tbl.Kosten[[#This Row],[Totaal kosten]],"")</f>
        <v/>
      </c>
      <c r="CV87" s="148" t="str">
        <f>IF(Tbl.Kosten[[#This Row],[WPnr.]]=CV$7,Tbl.Kosten[[#This Row],[Totaal kosten]],"")</f>
        <v/>
      </c>
      <c r="CW87" s="148" t="str">
        <f>IF(Tbl.Kosten[[#This Row],[WPnr.]]=CW$7,Tbl.Kosten[[#This Row],[Totaal kosten]],"")</f>
        <v/>
      </c>
      <c r="CX87" s="148" t="str">
        <f>IF(Tbl.Kosten[[#This Row],[WPnr.]]=CX$7,Tbl.Kosten[[#This Row],[Totaal kosten]],"")</f>
        <v/>
      </c>
      <c r="CY87" s="148" t="str">
        <f>IF(Tbl.Kosten[[#This Row],[WPnr.]]=CY$7,Tbl.Kosten[[#This Row],[Totaal kosten]],"")</f>
        <v/>
      </c>
      <c r="CZ87" s="148" t="str">
        <f>IF(Tbl.Kosten[[#This Row],[WPnr.]]=CZ$7,Tbl.Kosten[[#This Row],[Totaal kosten]],"")</f>
        <v/>
      </c>
      <c r="DA87" s="148" t="str">
        <f>IF(Tbl.Kosten[[#This Row],[WPnr.]]=DA$7,Tbl.Kosten[[#This Row],[Totaal kosten]],"")</f>
        <v/>
      </c>
      <c r="DB87" s="148" t="str">
        <f>IF(Tbl.Kosten[[#This Row],[WPnr.]]=DB$7,Tbl.Kosten[[#This Row],[Totaal kosten]],"")</f>
        <v/>
      </c>
      <c r="DC87" s="148" t="str">
        <f>IF(Tbl.Kosten[[#This Row],[WPnr.]]=DC$7,Tbl.Kosten[[#This Row],[Totaal kosten]],"")</f>
        <v/>
      </c>
      <c r="DD87" s="148" t="str">
        <f>IF(Tbl.Kosten[[#This Row],[WPnr.]]=DD$7,Tbl.Kosten[[#This Row],[Totaal kosten]],"")</f>
        <v/>
      </c>
      <c r="DE87" s="148" t="str">
        <f>IF(Tbl.Kosten[[#This Row],[WPnr.]]=DE$7,Tbl.Kosten[[#This Row],[Totaal kosten]],"")</f>
        <v/>
      </c>
      <c r="DF87" s="148" t="str">
        <f>IF(Tbl.Kosten[[#This Row],[WPnr.]]=DF$7,Tbl.Kosten[[#This Row],[Totaal kosten]],"")</f>
        <v/>
      </c>
      <c r="DG87" s="148" t="str">
        <f>IF(Tbl.Kosten[[#This Row],[WPnr.]]=DG$7,Tbl.Kosten[[#This Row],[Totaal kosten]],"")</f>
        <v/>
      </c>
      <c r="DH87" s="148" t="str">
        <f>IF(Tbl.Kosten[[#This Row],[WPnr.]]=DH$7,Tbl.Kosten[[#This Row],[Totaal kosten]],"")</f>
        <v/>
      </c>
      <c r="DI87" s="148" t="str">
        <f>IF(Tbl.Kosten[[#This Row],[WPnr.]]=DI$7,Tbl.Kosten[[#This Row],[Totaal kosten]],"")</f>
        <v/>
      </c>
      <c r="DJ87" s="148" t="str">
        <f>IF(Tbl.Kosten[[#This Row],[WPnr.]]=DJ$7,Tbl.Kosten[[#This Row],[Totaal kosten]],"")</f>
        <v/>
      </c>
      <c r="DK87" s="148" t="str">
        <f>IF(Tbl.Kosten[[#This Row],[WPnr.]]=DK$7,Tbl.Kosten[[#This Row],[Totaal kosten]],"")</f>
        <v/>
      </c>
      <c r="DL87" s="148" t="str">
        <f>IF(Tbl.Kosten[[#This Row],[WPnr.]]=DL$7,Tbl.Kosten[[#This Row],[Totaal kosten]],"")</f>
        <v/>
      </c>
      <c r="DM87" s="148" t="str">
        <f>IF(Tbl.Kosten[[#This Row],[WPnr.]]=DM$7,Tbl.Kosten[[#This Row],[Totaal kosten]],"")</f>
        <v/>
      </c>
      <c r="DN87" s="148" t="str">
        <f>IF(Tbl.Kosten[[#This Row],[WPnr.]]=DN$7,Tbl.Kosten[[#This Row],[Totaal kosten]],"")</f>
        <v/>
      </c>
      <c r="DO87" s="148" t="str">
        <f>IF(Tbl.Kosten[[#This Row],[WPnr.]]=DO$7,Tbl.Kosten[[#This Row],[Totaal kosten]],"")</f>
        <v/>
      </c>
      <c r="DP87" s="148" t="str">
        <f>IF(Tbl.Kosten[[#This Row],[WPnr.]]=DP$7,Tbl.Kosten[[#This Row],[Totaal kosten]],"")</f>
        <v/>
      </c>
      <c r="DQ87" s="148" t="str">
        <f>IF(Tbl.Kosten[[#This Row],[WPnr.]]=DQ$7,Tbl.Kosten[[#This Row],[Totaal kosten]],"")</f>
        <v/>
      </c>
      <c r="DR87" s="148" t="str">
        <f>IF(Tbl.Kosten[[#This Row],[WPnr.]]=DR$7,Tbl.Kosten[[#This Row],[Totaal kosten]],"")</f>
        <v/>
      </c>
      <c r="DS87" s="148" t="str">
        <f>IF(Tbl.Kosten[[#This Row],[WPnr.]]=DS$7,Tbl.Kosten[[#This Row],[Totaal kosten]],"")</f>
        <v/>
      </c>
      <c r="DT87" s="148" t="str">
        <f>IF(Tbl.Kosten[[#This Row],[WPnr.]]=DT$7,Tbl.Kosten[[#This Row],[Totaal kosten]],"")</f>
        <v/>
      </c>
      <c r="DU87" s="148" t="str">
        <f>IF(Tbl.Kosten[[#This Row],[WPnr.]]=DU$7,Tbl.Kosten[[#This Row],[Totaal kosten]],"")</f>
        <v/>
      </c>
      <c r="DV87" s="148" t="str">
        <f>IF(Tbl.Kosten[[#This Row],[WPnr.]]=DV$7,Tbl.Kosten[[#This Row],[Totaal kosten]],"")</f>
        <v/>
      </c>
      <c r="DW87" s="150" t="str">
        <f>IFERROR(_xlfn.XLOOKUP(Tbl.Kosten[[#This Row],[Kostensoort]],Tbl.Kostensoorten[Kostensoorten],Tbl.Kostensoorten[KSnr.],"",0,1),"")</f>
        <v/>
      </c>
      <c r="DX87" s="150" t="str">
        <f>IF(Tbl.Kosten[[#This Row],[KSnr.]]=DX$7,Tbl.Kosten[[#This Row],[Totaal kosten]],"")</f>
        <v/>
      </c>
      <c r="DY87" s="150" t="str">
        <f>IF(Tbl.Kosten[[#This Row],[KSnr.]]=DY$7,Tbl.Kosten[[#This Row],[Totaal kosten]],"")</f>
        <v/>
      </c>
      <c r="DZ87" s="150" t="str">
        <f>IF(Tbl.Kosten[[#This Row],[KSnr.]]=DZ$7,Tbl.Kosten[[#This Row],[Totaal kosten]],"")</f>
        <v/>
      </c>
      <c r="EA87" s="150" t="str">
        <f>IF(Tbl.Kosten[[#This Row],[KSnr.]]=EA$7,Tbl.Kosten[[#This Row],[Totaal kosten]],"")</f>
        <v/>
      </c>
      <c r="EB87" s="150" t="str">
        <f>IF(Tbl.Kosten[[#This Row],[KSnr.]]=EB$7,Tbl.Kosten[[#This Row],[Totaal kosten]],"")</f>
        <v/>
      </c>
      <c r="EC87" s="150" t="str">
        <f>IF(Tbl.Kosten[[#This Row],[KSnr.]]=EC$7,Tbl.Kosten[[#This Row],[Totaal kosten]],"")</f>
        <v/>
      </c>
      <c r="ED87" s="150" t="str">
        <f>IF(Tbl.Kosten[[#This Row],[KSnr.]]=ED$7,Tbl.Kosten[[#This Row],[Totaal kosten]],"")</f>
        <v/>
      </c>
      <c r="EE87" s="150" t="str">
        <f>IF(Tbl.Kosten[[#This Row],[KSnr.]]=EE$7,Tbl.Kosten[[#This Row],[Totaal kosten]],"")</f>
        <v/>
      </c>
      <c r="EF87" s="150" t="str">
        <f>IF(Tbl.Kosten[[#This Row],[KSnr.]]=EF$7,Tbl.Kosten[[#This Row],[Totaal kosten]],"")</f>
        <v/>
      </c>
      <c r="EG87" s="150" t="str">
        <f>IF(Tbl.Kosten[[#This Row],[KSnr.]]=EG$7,Tbl.Kosten[[#This Row],[Totaal kosten]],"")</f>
        <v/>
      </c>
      <c r="EH87" s="150" t="str">
        <f>IF(Tbl.Kosten[[#This Row],[KSnr.]]=EH$7,Tbl.Kosten[[#This Row],[Totaal kosten]],"")</f>
        <v/>
      </c>
      <c r="EI87" s="150" t="str">
        <f>IF(Tbl.Kosten[[#This Row],[KSnr.]]=EI$7,Tbl.Kosten[[#This Row],[Totaal kosten]],"")</f>
        <v/>
      </c>
      <c r="EJ87" s="150" t="str">
        <f>IF(Tbl.Kosten[[#This Row],[KSnr.]]=EJ$7,Tbl.Kosten[[#This Row],[Totaal kosten]],"")</f>
        <v/>
      </c>
      <c r="EK87" s="150" t="str">
        <f>IF(Tbl.Kosten[[#This Row],[KSnr.]]=EK$7,Tbl.Kosten[[#This Row],[Totaal kosten]],"")</f>
        <v/>
      </c>
      <c r="EL87" s="150" t="str">
        <f>IF(Tbl.Kosten[[#This Row],[KSnr.]]=EL$7,Tbl.Kosten[[#This Row],[Totaal kosten]],"")</f>
        <v/>
      </c>
      <c r="EM87" s="150" t="str">
        <f>IF(Tbl.Kosten[[#This Row],[KSnr.]]=EM$7,Tbl.Kosten[[#This Row],[Totaal kosten]],"")</f>
        <v/>
      </c>
      <c r="EN87" s="150" t="str">
        <f>IF(Tbl.Kosten[[#This Row],[KSnr.]]=EN$7,Tbl.Kosten[[#This Row],[Totaal kosten]],"")</f>
        <v/>
      </c>
      <c r="EO87" s="150" t="str">
        <f>IF(Tbl.Kosten[[#This Row],[KSnr.]]=EO$7,Tbl.Kosten[[#This Row],[Totaal kosten]],"")</f>
        <v/>
      </c>
      <c r="EP87" s="150" t="str">
        <f>IF(Tbl.Kosten[[#This Row],[KSnr.]]=EP$7,Tbl.Kosten[[#This Row],[Totaal kosten]],"")</f>
        <v/>
      </c>
      <c r="EQ87" s="150" t="str">
        <f>IF(Tbl.Kosten[[#This Row],[KSnr.]]=EQ$7,Tbl.Kosten[[#This Row],[Totaal kosten]],"")</f>
        <v/>
      </c>
      <c r="ER87" s="144" t="str">
        <f>IFERROR(_xlfn.XLOOKUP(Tbl.Kosten[[#This Row],[Subsidieactiviteit]],Tbl.Subsidiehoogte[Subsidieactiviteit],Tbl.Subsidiehoogte[SAnr.],"",0,1),"")</f>
        <v/>
      </c>
      <c r="ES87" s="150" t="str">
        <f>IF(Tbl.Kosten[[#This Row],[Sanr.]]=ES$7,Tbl.Kosten[[#This Row],[Totaal kosten]],"")</f>
        <v/>
      </c>
      <c r="ET87" s="150" t="str">
        <f>IF(Tbl.Kosten[[#This Row],[Sanr.]]=ET$7,Tbl.Kosten[[#This Row],[Totaal kosten]],"")</f>
        <v/>
      </c>
      <c r="EU87" s="150" t="str">
        <f>IF(Tbl.Kosten[[#This Row],[Sanr.]]=EU$7,Tbl.Kosten[[#This Row],[Totaal kosten]],"")</f>
        <v/>
      </c>
      <c r="EV87" s="150" t="str">
        <f>IF(Tbl.Kosten[[#This Row],[Sanr.]]=EV$7,Tbl.Kosten[[#This Row],[Totaal kosten]],"")</f>
        <v/>
      </c>
      <c r="EW87" s="150" t="str">
        <f>IF(Tbl.Kosten[[#This Row],[Sanr.]]=EW$7,Tbl.Kosten[[#This Row],[Totaal kosten]],"")</f>
        <v/>
      </c>
      <c r="EX87" s="150" t="str">
        <f>IF(Tbl.Kosten[[#This Row],[Sanr.]]=EX$7,Tbl.Kosten[[#This Row],[Totaal kosten]],"")</f>
        <v/>
      </c>
      <c r="EY87" s="150" t="str">
        <f>IF(Tbl.Kosten[[#This Row],[Sanr.]]=EY$7,Tbl.Kosten[[#This Row],[Totaal kosten]],"")</f>
        <v/>
      </c>
      <c r="EZ87" s="150" t="str">
        <f>IF(Tbl.Kosten[[#This Row],[Sanr.]]=EZ$7,Tbl.Kosten[[#This Row],[Totaal kosten]],"")</f>
        <v/>
      </c>
      <c r="FA87" s="150" t="str">
        <f>IF(Tbl.Kosten[[#This Row],[Sanr.]]=FA$7,Tbl.Kosten[[#This Row],[Totaal kosten]],"")</f>
        <v/>
      </c>
      <c r="FB87" s="150" t="str">
        <f>IF(Tbl.Kosten[[#This Row],[Sanr.]]=FB$7,Tbl.Kosten[[#This Row],[Totaal kosten]],"")</f>
        <v/>
      </c>
      <c r="FC87" s="150" t="str">
        <f>IF(Tbl.Kosten[[#This Row],[Sanr.]]=FC$7,Tbl.Kosten[[#This Row],[Totaal kosten]],"")</f>
        <v/>
      </c>
      <c r="FD87" s="150" t="str">
        <f>IF(Tbl.Kosten[[#This Row],[Sanr.]]=FD$7,Tbl.Kosten[[#This Row],[Totaal kosten]],"")</f>
        <v/>
      </c>
      <c r="FE87" s="150" t="str">
        <f>IF(Tbl.Kosten[[#This Row],[Sanr.]]=FE$7,Tbl.Kosten[[#This Row],[Totaal kosten]],"")</f>
        <v/>
      </c>
      <c r="FF87" s="150" t="str">
        <f>IF(Tbl.Kosten[[#This Row],[Sanr.]]=FF$7,Tbl.Kosten[[#This Row],[Totaal kosten]],"")</f>
        <v/>
      </c>
      <c r="FG87" s="150" t="str">
        <f>IF(Tbl.Kosten[[#This Row],[Sanr.]]=FG$7,Tbl.Kosten[[#This Row],[Totaal kosten]],"")</f>
        <v/>
      </c>
      <c r="FH87" s="150" t="str">
        <f>IF(Tbl.Kosten[[#This Row],[Sanr.]]=FH$7,Tbl.Kosten[[#This Row],[Totaal kosten]],"")</f>
        <v/>
      </c>
      <c r="FI87" s="150" t="str">
        <f>IF(Tbl.Kosten[[#This Row],[Sanr.]]=FI$7,Tbl.Kosten[[#This Row],[Totaal kosten]],"")</f>
        <v/>
      </c>
      <c r="FJ87" s="150" t="str">
        <f>IF(Tbl.Kosten[[#This Row],[Sanr.]]=FJ$7,Tbl.Kosten[[#This Row],[Totaal kosten]],"")</f>
        <v/>
      </c>
      <c r="FK87" s="150" t="str">
        <f>IF(Tbl.Kosten[[#This Row],[Sanr.]]=FK$7,Tbl.Kosten[[#This Row],[Totaal kosten]],"")</f>
        <v/>
      </c>
      <c r="FL87" s="150" t="str">
        <f>IF(Tbl.Kosten[[#This Row],[Sanr.]]=FL$7,Tbl.Kosten[[#This Row],[Totaal kosten]],"")</f>
        <v/>
      </c>
      <c r="FM87" s="150" t="str">
        <f>IF(Tbl.Kosten[[#This Row],[Sanr.]]=FM$7,Tbl.Kosten[[#This Row],[Totaal kosten]],"")</f>
        <v/>
      </c>
      <c r="FN87" s="150" t="str">
        <f>IF(Tbl.Kosten[[#This Row],[Sanr.]]=FN$7,Tbl.Kosten[[#This Row],[Totaal kosten]],"")</f>
        <v/>
      </c>
      <c r="FO87" s="150" t="str">
        <f>IF(Tbl.Kosten[[#This Row],[Sanr.]]=FO$7,Tbl.Kosten[[#This Row],[Totaal kosten]],"")</f>
        <v/>
      </c>
      <c r="FP87" s="150" t="str">
        <f>IF(Tbl.Kosten[[#This Row],[Sanr.]]=FP$7,Tbl.Kosten[[#This Row],[Totaal kosten]],"")</f>
        <v/>
      </c>
      <c r="FQ87" s="150" t="str">
        <f>IF(Tbl.Kosten[[#This Row],[Sanr.]]=FQ$7,Tbl.Kosten[[#This Row],[Totaal kosten]],"")</f>
        <v/>
      </c>
      <c r="FR87" s="150" t="str">
        <f>IF(Tbl.Kosten[[#This Row],[Sanr.]]=FR$7,Tbl.Kosten[[#This Row],[Totaal kosten]],"")</f>
        <v/>
      </c>
      <c r="FS87" s="150" t="str">
        <f>IF(Tbl.Kosten[[#This Row],[Sanr.]]=FS$7,Tbl.Kosten[[#This Row],[Totaal kosten]],"")</f>
        <v/>
      </c>
      <c r="FT87" s="150" t="str">
        <f>IF(Tbl.Kosten[[#This Row],[Sanr.]]=FT$7,Tbl.Kosten[[#This Row],[Totaal kosten]],"")</f>
        <v/>
      </c>
      <c r="FU87" s="150" t="str">
        <f>IF(Tbl.Kosten[[#This Row],[Sanr.]]=FU$7,Tbl.Kosten[[#This Row],[Totaal kosten]],"")</f>
        <v/>
      </c>
      <c r="FV87" s="150" t="str">
        <f>IF(Tbl.Kosten[[#This Row],[Sanr.]]=FV$7,Tbl.Kosten[[#This Row],[Totaal kosten]],"")</f>
        <v/>
      </c>
      <c r="FW87" s="150" t="str">
        <f>IFERROR(_xlfn.XLOOKUP(Tbl.Kosten[[#This Row],[Activiteitencode]],Tbl.Activiteiten[Activiteitcode],Tbl.Activiteiten[Anr.],"",0,1),"")</f>
        <v/>
      </c>
      <c r="FX87" s="169" t="str">
        <f>_xlfn.CONCAT(Tbl.Kosten[[#This Row],[Pnr.]],Tbl.Kosten[[#This Row],[Sanr.]])</f>
        <v>P1</v>
      </c>
      <c r="FY87" s="150">
        <f>Tbl.Kosten[[#This Row],[Totaal kosten]]-Tbl.Kosten[[#This Row],[Subsidie]]</f>
        <v>0</v>
      </c>
      <c r="FZ87" s="150">
        <f>IF(Tbl.Kosten[[#This Row],[Pnr.]]=FZ$7,Tbl.Kosten[[#This Row],[Te financieren]],"")</f>
        <v>0</v>
      </c>
      <c r="GA87" s="150" t="str">
        <f>IF(Tbl.Kosten[[#This Row],[Pnr.]]=GA$7,Tbl.Kosten[[#This Row],[Te financieren]],"")</f>
        <v/>
      </c>
      <c r="GB87" s="150" t="str">
        <f>IF(Tbl.Kosten[[#This Row],[Pnr.]]=GB$7,Tbl.Kosten[[#This Row],[Te financieren]],"")</f>
        <v/>
      </c>
      <c r="GC87" s="150" t="str">
        <f>IF(Tbl.Kosten[[#This Row],[Pnr.]]=GC$7,Tbl.Kosten[[#This Row],[Te financieren]],"")</f>
        <v/>
      </c>
      <c r="GD87" s="150" t="str">
        <f>IF(Tbl.Kosten[[#This Row],[Pnr.]]=GD$7,Tbl.Kosten[[#This Row],[Te financieren]],"")</f>
        <v/>
      </c>
      <c r="GE87" s="150" t="str">
        <f>IF(Tbl.Kosten[[#This Row],[Pnr.]]=GE$7,Tbl.Kosten[[#This Row],[Te financieren]],"")</f>
        <v/>
      </c>
      <c r="GF87" s="150" t="str">
        <f>IF(Tbl.Kosten[[#This Row],[Pnr.]]=GF$7,Tbl.Kosten[[#This Row],[Te financieren]],"")</f>
        <v/>
      </c>
      <c r="GG87" s="150" t="str">
        <f>IF(Tbl.Kosten[[#This Row],[Pnr.]]=GG$7,Tbl.Kosten[[#This Row],[Te financieren]],"")</f>
        <v/>
      </c>
      <c r="GH87" s="150" t="str">
        <f>IF(Tbl.Kosten[[#This Row],[Pnr.]]=GH$7,Tbl.Kosten[[#This Row],[Te financieren]],"")</f>
        <v/>
      </c>
      <c r="GI87" s="150" t="str">
        <f>IF(Tbl.Kosten[[#This Row],[Pnr.]]=GI$7,Tbl.Kosten[[#This Row],[Te financieren]],"")</f>
        <v/>
      </c>
      <c r="GJ87" s="150" t="str">
        <f>IF(Tbl.Kosten[[#This Row],[Pnr.]]=GJ$7,Tbl.Kosten[[#This Row],[Te financieren]],"")</f>
        <v/>
      </c>
      <c r="GK87" s="150" t="str">
        <f>IF(Tbl.Kosten[[#This Row],[Pnr.]]=GK$7,Tbl.Kosten[[#This Row],[Te financieren]],"")</f>
        <v/>
      </c>
      <c r="GL87" s="150" t="str">
        <f>IF(Tbl.Kosten[[#This Row],[Pnr.]]=GL$7,Tbl.Kosten[[#This Row],[Te financieren]],"")</f>
        <v/>
      </c>
      <c r="GM87" s="150" t="str">
        <f>IF(Tbl.Kosten[[#This Row],[Pnr.]]=GM$7,Tbl.Kosten[[#This Row],[Te financieren]],"")</f>
        <v/>
      </c>
      <c r="GN87" s="150" t="str">
        <f>IF(Tbl.Kosten[[#This Row],[Pnr.]]=GN$7,Tbl.Kosten[[#This Row],[Te financieren]],"")</f>
        <v/>
      </c>
      <c r="GO87" s="150" t="str">
        <f>IF(Tbl.Kosten[[#This Row],[Pnr.]]=GO$7,Tbl.Kosten[[#This Row],[Te financieren]],"")</f>
        <v/>
      </c>
      <c r="GP87" s="150" t="str">
        <f>IF(Tbl.Kosten[[#This Row],[Pnr.]]=GP$7,Tbl.Kosten[[#This Row],[Te financieren]],"")</f>
        <v/>
      </c>
      <c r="GQ87" s="150" t="str">
        <f>IF(Tbl.Kosten[[#This Row],[Pnr.]]=GQ$7,Tbl.Kosten[[#This Row],[Te financieren]],"")</f>
        <v/>
      </c>
      <c r="GR87" s="150" t="str">
        <f>IF(Tbl.Kosten[[#This Row],[Pnr.]]=GR$7,Tbl.Kosten[[#This Row],[Te financieren]],"")</f>
        <v/>
      </c>
      <c r="GS87" s="150" t="str">
        <f>IF(Tbl.Kosten[[#This Row],[Pnr.]]=GS$7,Tbl.Kosten[[#This Row],[Te financieren]],"")</f>
        <v/>
      </c>
      <c r="GT87" s="150" t="str">
        <f>IF(Tbl.Kosten[[#This Row],[Pnr.]]=GT$7,Tbl.Kosten[[#This Row],[Te financieren]],"")</f>
        <v/>
      </c>
      <c r="GU87" s="150" t="str">
        <f>IF(Tbl.Kosten[[#This Row],[Pnr.]]=GU$7,Tbl.Kosten[[#This Row],[Te financieren]],"")</f>
        <v/>
      </c>
      <c r="GV87" s="150" t="str">
        <f>IF(Tbl.Kosten[[#This Row],[Pnr.]]=GV$7,Tbl.Kosten[[#This Row],[Te financieren]],"")</f>
        <v/>
      </c>
      <c r="GW87" s="150" t="str">
        <f>IF(Tbl.Kosten[[#This Row],[Pnr.]]=GW$7,Tbl.Kosten[[#This Row],[Te financieren]],"")</f>
        <v/>
      </c>
      <c r="GX87" s="150" t="str">
        <f>IF(Tbl.Kosten[[#This Row],[Pnr.]]=GX$7,Tbl.Kosten[[#This Row],[Te financieren]],"")</f>
        <v/>
      </c>
      <c r="GY87" s="150" t="str">
        <f>IF(Tbl.Kosten[[#This Row],[Pnr.]]=GY$7,Tbl.Kosten[[#This Row],[Te financieren]],"")</f>
        <v/>
      </c>
      <c r="GZ87" s="150" t="str">
        <f>IF(Tbl.Kosten[[#This Row],[Pnr.]]=GZ$7,Tbl.Kosten[[#This Row],[Te financieren]],"")</f>
        <v/>
      </c>
      <c r="HA87" s="150" t="str">
        <f>IF(Tbl.Kosten[[#This Row],[Pnr.]]=HA$7,Tbl.Kosten[[#This Row],[Te financieren]],"")</f>
        <v/>
      </c>
      <c r="HB87" s="150" t="str">
        <f>IF(Tbl.Kosten[[#This Row],[Pnr.]]=HB$7,Tbl.Kosten[[#This Row],[Te financieren]],"")</f>
        <v/>
      </c>
      <c r="HC87" s="150" t="str">
        <f>IF(Tbl.Kosten[[#This Row],[Pnr.]]=HC$7,Tbl.Kosten[[#This Row],[Te financieren]],"")</f>
        <v/>
      </c>
      <c r="HD87" s="150" t="str">
        <f>IF(Tbl.Kosten[[#This Row],[Pnr.]]=HD$7,Tbl.Kosten[[#This Row],[Te financieren]],"")</f>
        <v/>
      </c>
      <c r="HE87" s="150" t="str">
        <f>IF(Tbl.Kosten[[#This Row],[Pnr.]]=HE$7,Tbl.Kosten[[#This Row],[Te financieren]],"")</f>
        <v/>
      </c>
      <c r="HF87" s="150" t="str">
        <f>IF(Tbl.Kosten[[#This Row],[Pnr.]]=HF$7,Tbl.Kosten[[#This Row],[Te financieren]],"")</f>
        <v/>
      </c>
      <c r="HG87" s="150" t="str">
        <f>IF(Tbl.Kosten[[#This Row],[Pnr.]]=HG$7,Tbl.Kosten[[#This Row],[Te financieren]],"")</f>
        <v/>
      </c>
      <c r="HH87" s="150" t="str">
        <f>IF(Tbl.Kosten[[#This Row],[Pnr.]]=HH$7,Tbl.Kosten[[#This Row],[Te financieren]],"")</f>
        <v/>
      </c>
      <c r="HI87" s="150" t="str">
        <f>IF(Tbl.Kosten[[#This Row],[Pnr.]]=HI$7,Tbl.Kosten[[#This Row],[Te financieren]],"")</f>
        <v/>
      </c>
      <c r="HJ87" s="150" t="str">
        <f>IF(Tbl.Kosten[[#This Row],[Pnr.]]=HJ$7,Tbl.Kosten[[#This Row],[Te financieren]],"")</f>
        <v/>
      </c>
      <c r="HK87" s="150" t="str">
        <f>IF(Tbl.Kosten[[#This Row],[Pnr.]]=HK$7,Tbl.Kosten[[#This Row],[Te financieren]],"")</f>
        <v/>
      </c>
      <c r="HL87" s="150" t="str">
        <f>IF(Tbl.Kosten[[#This Row],[Pnr.]]=HL$7,Tbl.Kosten[[#This Row],[Te financieren]],"")</f>
        <v/>
      </c>
      <c r="HM87" s="150" t="str">
        <f>IF(Tbl.Kosten[[#This Row],[Pnr.]]=HM$7,Tbl.Kosten[[#This Row],[Te financieren]],"")</f>
        <v/>
      </c>
      <c r="HN87" s="150" t="str">
        <f>IF(Tbl.Kosten[[#This Row],[Pnr.]]=HN$7,Tbl.Kosten[[#This Row],[Te financieren]],"")</f>
        <v/>
      </c>
      <c r="HO87" s="150" t="str">
        <f>IF(Tbl.Kosten[[#This Row],[Pnr.]]=HO$7,Tbl.Kosten[[#This Row],[Te financieren]],"")</f>
        <v/>
      </c>
      <c r="HP87" s="150" t="str">
        <f>IF(Tbl.Kosten[[#This Row],[Pnr.]]=HP$7,Tbl.Kosten[[#This Row],[Te financieren]],"")</f>
        <v/>
      </c>
      <c r="HQ87" s="150" t="str">
        <f>IF(Tbl.Kosten[[#This Row],[Pnr.]]=HQ$7,Tbl.Kosten[[#This Row],[Te financieren]],"")</f>
        <v/>
      </c>
      <c r="HR87" s="150" t="str">
        <f>IF(Tbl.Kosten[[#This Row],[Pnr.]]=HR$7,Tbl.Kosten[[#This Row],[Te financieren]],"")</f>
        <v/>
      </c>
      <c r="HS87" s="150" t="str">
        <f>IF(Tbl.Kosten[[#This Row],[Pnr.]]=HS$7,Tbl.Kosten[[#This Row],[Te financieren]],"")</f>
        <v/>
      </c>
      <c r="HT87" s="150" t="str">
        <f>IF(Tbl.Kosten[[#This Row],[Pnr.]]=HT$7,Tbl.Kosten[[#This Row],[Te financieren]],"")</f>
        <v/>
      </c>
      <c r="HU87" s="150" t="str">
        <f>IF(Tbl.Kosten[[#This Row],[Pnr.]]=HU$7,Tbl.Kosten[[#This Row],[Te financieren]],"")</f>
        <v/>
      </c>
      <c r="HV87" s="150" t="str">
        <f>IF(Tbl.Kosten[[#This Row],[Pnr.]]=HV$7,Tbl.Kosten[[#This Row],[Te financieren]],"")</f>
        <v/>
      </c>
      <c r="HW87" s="150" t="str">
        <f>IF(Tbl.Kosten[[#This Row],[Pnr.]]=HW$7,Tbl.Kosten[[#This Row],[Te financieren]],"")</f>
        <v/>
      </c>
    </row>
    <row r="88" spans="2:231" x14ac:dyDescent="0.3">
      <c r="B88" s="134"/>
      <c r="C88" s="137"/>
      <c r="D88" s="136"/>
      <c r="E88" s="261"/>
      <c r="F88" s="135"/>
      <c r="G88" s="11" t="str">
        <f>IF(Tbl.Kosten[[#This Row],[Medewerker e/o 
functie]]&lt;&gt;"",_xlfn.XLOOKUP(Tbl.Kosten[[#This Row],[Medewerker e/o 
functie]],Tbl.Uurtarief[Medewerker en/of functie],Tbl.Uurtarief[Uurtarief],"",0,1),"")</f>
        <v/>
      </c>
      <c r="H88" s="121">
        <f>IFERROR(Tbl.Kosten[[#This Row],[Uren]]*Tbl.Kosten[[#This Row],[Uurtarief]],0)</f>
        <v>0</v>
      </c>
      <c r="I88" s="119" t="str">
        <f>IF(Tbl.Kosten[[#This Row],[Subtotaal uren]]&lt;&gt;0,_xlfn.XLOOKUP(Tbl.Kosten[[#This Row],[Medewerker e/o 
functie]],Tbl.Uurtarief[Medewerker en/of functie],Tbl.Uurtarief[Kostensoort arbeid],"",0,1),"")</f>
        <v/>
      </c>
      <c r="J88" s="137"/>
      <c r="K88" s="135"/>
      <c r="L88" s="139" t="str">
        <f>IF(Tbl.Kosten[[#This Row],[Activum]]&lt;&gt;"",_xlfn.XLOOKUP(Tbl.Kosten[[#This Row],[Activum]],Tbl.Afschrijvingskosten[Activum],Tbl.Afschrijvingskosten[Tarief per afschrijvings-eenheid],"",0,1),"")</f>
        <v/>
      </c>
      <c r="M88" s="122">
        <f>IFERROR(Tbl.Kosten[[#This Row],[Een-
heden]]*Tbl.Kosten[[#This Row],[Afschrijvings-
tarief]],0)</f>
        <v>0</v>
      </c>
      <c r="N88" s="122" t="str">
        <f>IF(Tbl.Kosten[[#This Row],[Subtotaal afschrijving]]&lt;&gt;0,Lijsten!$A$7,"")</f>
        <v/>
      </c>
      <c r="O88" s="140"/>
      <c r="P88" s="135"/>
      <c r="Q88" s="138"/>
      <c r="R88" s="122">
        <f>IFERROR(Tbl.Kosten[[#This Row],[Aantal]]*Tbl.Kosten[[#This Row],[Tarief]],0)</f>
        <v>0</v>
      </c>
      <c r="S88" s="8">
        <f>IFERROR(Tbl.Kosten[[#This Row],[Subtotaal overige kosten]]+Tbl.Kosten[[#This Row],[Subtotaal uren]]+Tbl.Kosten[[#This Row],[Subtotaal afschrijving]],0)</f>
        <v>0</v>
      </c>
      <c r="T88" s="8">
        <f>IFERROR(Tbl.Kosten[[#This Row],[Totaal kosten]]*Tbl.Kosten[[#This Row],[Subsidie%]],0)</f>
        <v>0</v>
      </c>
      <c r="U88" s="4" t="str" cm="1">
        <f t="array" ref="U88">IFERROR(_xlfn.IFS(Tbl.Kosten[[#This Row],[Subtotaal uren]]&lt;&gt;0,Tbl.Kosten[[#This Row],[Kostensoort arbeid]],Tbl.Kosten[[#This Row],[Subtotaal afschrijving]]&lt;&gt;0,Tbl.Kosten[[#This Row],[Kostensoort afschrijving]],Tbl.Kosten[[#This Row],[Subtotaal overige kosten]]&lt;&gt;0,Tbl.Kosten[[#This Row],[Kostensoort overig]]),"")</f>
        <v/>
      </c>
      <c r="V88" s="4" t="str">
        <f>IFERROR(_xlfn.XLOOKUP(Tbl.Kosten[[#This Row],[Activiteitencode]],Tbl.Activiteiten[Activiteitcode],Tbl.Activiteiten[Werkpakketcode],"",0,1),"")</f>
        <v/>
      </c>
      <c r="W88" s="4" t="str">
        <f>IFERROR(_xlfn.XLOOKUP(Tbl.Kosten[[#This Row],[Werkpakketcode]],Tbl.Werkpakketten[Werkpakketcode],Tbl.Werkpakketten[Subsidiabele activiteit],"",0,1),"")</f>
        <v/>
      </c>
      <c r="X88" s="12">
        <f>IFERROR(_xlfn.XLOOKUP(Tbl.Kosten[[#This Row],[Sanr.]],Tbl.Subsidiehoogte[SAnr.],Tbl.Subsidiehoogte[Sub. Percentage],0,0,1),0)</f>
        <v>0</v>
      </c>
      <c r="Y88" s="144" t="str">
        <f>IFERROR(_xlfn.XLOOKUP(Tbl.Kosten[[#This Row],[Partnercode]],Tbl.Projectpartners[Partnercode],Tbl.Projectpartners[PNr.],"",0,1),"")</f>
        <v>P1</v>
      </c>
      <c r="Z88" s="148">
        <f>IF(Tbl.Kosten[[#This Row],[Pnr.]]=Z$7,Tbl.Kosten[[#This Row],[Totaal kosten]],"")</f>
        <v>0</v>
      </c>
      <c r="AA88" s="148" t="str">
        <f>IF(Tbl.Kosten[[#This Row],[Pnr.]]=AA$7,Tbl.Kosten[[#This Row],[Totaal kosten]],"")</f>
        <v/>
      </c>
      <c r="AB88" s="148" t="str">
        <f>IF(Tbl.Kosten[[#This Row],[Pnr.]]=AB$7,Tbl.Kosten[[#This Row],[Totaal kosten]],"")</f>
        <v/>
      </c>
      <c r="AC88" s="148" t="str">
        <f>IF(Tbl.Kosten[[#This Row],[Pnr.]]=AC$7,Tbl.Kosten[[#This Row],[Totaal kosten]],"")</f>
        <v/>
      </c>
      <c r="AD88" s="148" t="str">
        <f>IF(Tbl.Kosten[[#This Row],[Pnr.]]=AD$7,Tbl.Kosten[[#This Row],[Totaal kosten]],"")</f>
        <v/>
      </c>
      <c r="AE88" s="148" t="str">
        <f>IF(Tbl.Kosten[[#This Row],[Pnr.]]=AE$7,Tbl.Kosten[[#This Row],[Totaal kosten]],"")</f>
        <v/>
      </c>
      <c r="AF88" s="148" t="str">
        <f>IF(Tbl.Kosten[[#This Row],[Pnr.]]=AF$7,Tbl.Kosten[[#This Row],[Totaal kosten]],"")</f>
        <v/>
      </c>
      <c r="AG88" s="148" t="str">
        <f>IF(Tbl.Kosten[[#This Row],[Pnr.]]=AG$7,Tbl.Kosten[[#This Row],[Totaal kosten]],"")</f>
        <v/>
      </c>
      <c r="AH88" s="148" t="str">
        <f>IF(Tbl.Kosten[[#This Row],[Pnr.]]=AH$7,Tbl.Kosten[[#This Row],[Totaal kosten]],"")</f>
        <v/>
      </c>
      <c r="AI88" s="148" t="str">
        <f>IF(Tbl.Kosten[[#This Row],[Pnr.]]=AI$7,Tbl.Kosten[[#This Row],[Totaal kosten]],"")</f>
        <v/>
      </c>
      <c r="AJ88" s="148" t="str">
        <f>IF(Tbl.Kosten[[#This Row],[Pnr.]]=AJ$7,Tbl.Kosten[[#This Row],[Totaal kosten]],"")</f>
        <v/>
      </c>
      <c r="AK88" s="148" t="str">
        <f>IF(Tbl.Kosten[[#This Row],[Pnr.]]=AK$7,Tbl.Kosten[[#This Row],[Totaal kosten]],"")</f>
        <v/>
      </c>
      <c r="AL88" s="148" t="str">
        <f>IF(Tbl.Kosten[[#This Row],[Pnr.]]=AL$7,Tbl.Kosten[[#This Row],[Totaal kosten]],"")</f>
        <v/>
      </c>
      <c r="AM88" s="148" t="str">
        <f>IF(Tbl.Kosten[[#This Row],[Pnr.]]=AM$7,Tbl.Kosten[[#This Row],[Totaal kosten]],"")</f>
        <v/>
      </c>
      <c r="AN88" s="148" t="str">
        <f>IF(Tbl.Kosten[[#This Row],[Pnr.]]=AN$7,Tbl.Kosten[[#This Row],[Totaal kosten]],"")</f>
        <v/>
      </c>
      <c r="AO88" s="148" t="str">
        <f>IF(Tbl.Kosten[[#This Row],[Pnr.]]=AO$7,Tbl.Kosten[[#This Row],[Totaal kosten]],"")</f>
        <v/>
      </c>
      <c r="AP88" s="148" t="str">
        <f>IF(Tbl.Kosten[[#This Row],[Pnr.]]=AP$7,Tbl.Kosten[[#This Row],[Totaal kosten]],"")</f>
        <v/>
      </c>
      <c r="AQ88" s="148" t="str">
        <f>IF(Tbl.Kosten[[#This Row],[Pnr.]]=AQ$7,Tbl.Kosten[[#This Row],[Totaal kosten]],"")</f>
        <v/>
      </c>
      <c r="AR88" s="148" t="str">
        <f>IF(Tbl.Kosten[[#This Row],[Pnr.]]=AR$7,Tbl.Kosten[[#This Row],[Totaal kosten]],"")</f>
        <v/>
      </c>
      <c r="AS88" s="148" t="str">
        <f>IF(Tbl.Kosten[[#This Row],[Pnr.]]=AS$7,Tbl.Kosten[[#This Row],[Totaal kosten]],"")</f>
        <v/>
      </c>
      <c r="AT88" s="148" t="str">
        <f>IF(Tbl.Kosten[[#This Row],[Pnr.]]=AT$7,Tbl.Kosten[[#This Row],[Totaal kosten]],"")</f>
        <v/>
      </c>
      <c r="AU88" s="148" t="str">
        <f>IF(Tbl.Kosten[[#This Row],[Pnr.]]=AU$7,Tbl.Kosten[[#This Row],[Totaal kosten]],"")</f>
        <v/>
      </c>
      <c r="AV88" s="148" t="str">
        <f>IF(Tbl.Kosten[[#This Row],[Pnr.]]=AV$7,Tbl.Kosten[[#This Row],[Totaal kosten]],"")</f>
        <v/>
      </c>
      <c r="AW88" s="148" t="str">
        <f>IF(Tbl.Kosten[[#This Row],[Pnr.]]=AW$7,Tbl.Kosten[[#This Row],[Totaal kosten]],"")</f>
        <v/>
      </c>
      <c r="AX88" s="148" t="str">
        <f>IF(Tbl.Kosten[[#This Row],[Pnr.]]=AX$7,Tbl.Kosten[[#This Row],[Totaal kosten]],"")</f>
        <v/>
      </c>
      <c r="AY88" s="148" t="str">
        <f>IF(Tbl.Kosten[[#This Row],[Pnr.]]=AY$7,Tbl.Kosten[[#This Row],[Totaal kosten]],"")</f>
        <v/>
      </c>
      <c r="AZ88" s="148" t="str">
        <f>IF(Tbl.Kosten[[#This Row],[Pnr.]]=AZ$7,Tbl.Kosten[[#This Row],[Totaal kosten]],"")</f>
        <v/>
      </c>
      <c r="BA88" s="148" t="str">
        <f>IF(Tbl.Kosten[[#This Row],[Pnr.]]=BA$7,Tbl.Kosten[[#This Row],[Totaal kosten]],"")</f>
        <v/>
      </c>
      <c r="BB88" s="148" t="str">
        <f>IF(Tbl.Kosten[[#This Row],[Pnr.]]=BB$7,Tbl.Kosten[[#This Row],[Totaal kosten]],"")</f>
        <v/>
      </c>
      <c r="BC88" s="148" t="str">
        <f>IF(Tbl.Kosten[[#This Row],[Pnr.]]=BC$7,Tbl.Kosten[[#This Row],[Totaal kosten]],"")</f>
        <v/>
      </c>
      <c r="BD88" s="148" t="str">
        <f>IF(Tbl.Kosten[[#This Row],[Pnr.]]=BD$7,Tbl.Kosten[[#This Row],[Totaal kosten]],"")</f>
        <v/>
      </c>
      <c r="BE88" s="148" t="str">
        <f>IF(Tbl.Kosten[[#This Row],[Pnr.]]=BE$7,Tbl.Kosten[[#This Row],[Totaal kosten]],"")</f>
        <v/>
      </c>
      <c r="BF88" s="148" t="str">
        <f>IF(Tbl.Kosten[[#This Row],[Pnr.]]=BF$7,Tbl.Kosten[[#This Row],[Totaal kosten]],"")</f>
        <v/>
      </c>
      <c r="BG88" s="148" t="str">
        <f>IF(Tbl.Kosten[[#This Row],[Pnr.]]=BG$7,Tbl.Kosten[[#This Row],[Totaal kosten]],"")</f>
        <v/>
      </c>
      <c r="BH88" s="148" t="str">
        <f>IF(Tbl.Kosten[[#This Row],[Pnr.]]=BH$7,Tbl.Kosten[[#This Row],[Totaal kosten]],"")</f>
        <v/>
      </c>
      <c r="BI88" s="148" t="str">
        <f>IF(Tbl.Kosten[[#This Row],[Pnr.]]=BI$7,Tbl.Kosten[[#This Row],[Totaal kosten]],"")</f>
        <v/>
      </c>
      <c r="BJ88" s="148" t="str">
        <f>IF(Tbl.Kosten[[#This Row],[Pnr.]]=BJ$7,Tbl.Kosten[[#This Row],[Totaal kosten]],"")</f>
        <v/>
      </c>
      <c r="BK88" s="148" t="str">
        <f>IF(Tbl.Kosten[[#This Row],[Pnr.]]=BK$7,Tbl.Kosten[[#This Row],[Totaal kosten]],"")</f>
        <v/>
      </c>
      <c r="BL88" s="148" t="str">
        <f>IF(Tbl.Kosten[[#This Row],[Pnr.]]=BL$7,Tbl.Kosten[[#This Row],[Totaal kosten]],"")</f>
        <v/>
      </c>
      <c r="BM88" s="148" t="str">
        <f>IF(Tbl.Kosten[[#This Row],[Pnr.]]=BM$7,Tbl.Kosten[[#This Row],[Totaal kosten]],"")</f>
        <v/>
      </c>
      <c r="BN88" s="148" t="str">
        <f>IF(Tbl.Kosten[[#This Row],[Pnr.]]=BN$7,Tbl.Kosten[[#This Row],[Totaal kosten]],"")</f>
        <v/>
      </c>
      <c r="BO88" s="148" t="str">
        <f>IF(Tbl.Kosten[[#This Row],[Pnr.]]=BO$7,Tbl.Kosten[[#This Row],[Totaal kosten]],"")</f>
        <v/>
      </c>
      <c r="BP88" s="148" t="str">
        <f>IF(Tbl.Kosten[[#This Row],[Pnr.]]=BP$7,Tbl.Kosten[[#This Row],[Totaal kosten]],"")</f>
        <v/>
      </c>
      <c r="BQ88" s="148" t="str">
        <f>IF(Tbl.Kosten[[#This Row],[Pnr.]]=BQ$7,Tbl.Kosten[[#This Row],[Totaal kosten]],"")</f>
        <v/>
      </c>
      <c r="BR88" s="148" t="str">
        <f>IF(Tbl.Kosten[[#This Row],[Pnr.]]=BR$7,Tbl.Kosten[[#This Row],[Totaal kosten]],"")</f>
        <v/>
      </c>
      <c r="BS88" s="148" t="str">
        <f>IF(Tbl.Kosten[[#This Row],[Pnr.]]=BS$7,Tbl.Kosten[[#This Row],[Totaal kosten]],"")</f>
        <v/>
      </c>
      <c r="BT88" s="148" t="str">
        <f>IF(Tbl.Kosten[[#This Row],[Pnr.]]=BT$7,Tbl.Kosten[[#This Row],[Totaal kosten]],"")</f>
        <v/>
      </c>
      <c r="BU88" s="148" t="str">
        <f>IF(Tbl.Kosten[[#This Row],[Pnr.]]=BU$7,Tbl.Kosten[[#This Row],[Totaal kosten]],"")</f>
        <v/>
      </c>
      <c r="BV88" s="148" t="str">
        <f>IF(Tbl.Kosten[[#This Row],[Pnr.]]=BV$7,Tbl.Kosten[[#This Row],[Totaal kosten]],"")</f>
        <v/>
      </c>
      <c r="BW88" s="148" t="str">
        <f>IF(Tbl.Kosten[[#This Row],[Pnr.]]=BW$7,Tbl.Kosten[[#This Row],[Totaal kosten]],"")</f>
        <v/>
      </c>
      <c r="BX88" s="148" t="str">
        <f>IFERROR(_xlfn.XLOOKUP(Tbl.Kosten[[#This Row],[Werkpakketcode]],Tbl.Werkpakketten[Werkpakketcode],Tbl.Werkpakketten[WPnr.],"",0,1),"")</f>
        <v/>
      </c>
      <c r="BY88" s="148" t="str">
        <f>IF(Tbl.Kosten[[#This Row],[WPnr.]]=BY$7,Tbl.Kosten[[#This Row],[Totaal kosten]],"")</f>
        <v/>
      </c>
      <c r="BZ88" s="148" t="str">
        <f>IF(Tbl.Kosten[[#This Row],[WPnr.]]=BZ$7,Tbl.Kosten[[#This Row],[Totaal kosten]],"")</f>
        <v/>
      </c>
      <c r="CA88" s="148" t="str">
        <f>IF(Tbl.Kosten[[#This Row],[WPnr.]]=CA$7,Tbl.Kosten[[#This Row],[Totaal kosten]],"")</f>
        <v/>
      </c>
      <c r="CB88" s="148" t="str">
        <f>IF(Tbl.Kosten[[#This Row],[WPnr.]]=CB$7,Tbl.Kosten[[#This Row],[Totaal kosten]],"")</f>
        <v/>
      </c>
      <c r="CC88" s="148" t="str">
        <f>IF(Tbl.Kosten[[#This Row],[WPnr.]]=CC$7,Tbl.Kosten[[#This Row],[Totaal kosten]],"")</f>
        <v/>
      </c>
      <c r="CD88" s="148" t="str">
        <f>IF(Tbl.Kosten[[#This Row],[WPnr.]]=CD$7,Tbl.Kosten[[#This Row],[Totaal kosten]],"")</f>
        <v/>
      </c>
      <c r="CE88" s="148" t="str">
        <f>IF(Tbl.Kosten[[#This Row],[WPnr.]]=CE$7,Tbl.Kosten[[#This Row],[Totaal kosten]],"")</f>
        <v/>
      </c>
      <c r="CF88" s="148" t="str">
        <f>IF(Tbl.Kosten[[#This Row],[WPnr.]]=CF$7,Tbl.Kosten[[#This Row],[Totaal kosten]],"")</f>
        <v/>
      </c>
      <c r="CG88" s="148" t="str">
        <f>IF(Tbl.Kosten[[#This Row],[WPnr.]]=CG$7,Tbl.Kosten[[#This Row],[Totaal kosten]],"")</f>
        <v/>
      </c>
      <c r="CH88" s="148" t="str">
        <f>IF(Tbl.Kosten[[#This Row],[WPnr.]]=CH$7,Tbl.Kosten[[#This Row],[Totaal kosten]],"")</f>
        <v/>
      </c>
      <c r="CI88" s="148" t="str">
        <f>IF(Tbl.Kosten[[#This Row],[WPnr.]]=CI$7,Tbl.Kosten[[#This Row],[Totaal kosten]],"")</f>
        <v/>
      </c>
      <c r="CJ88" s="148" t="str">
        <f>IF(Tbl.Kosten[[#This Row],[WPnr.]]=CJ$7,Tbl.Kosten[[#This Row],[Totaal kosten]],"")</f>
        <v/>
      </c>
      <c r="CK88" s="148" t="str">
        <f>IF(Tbl.Kosten[[#This Row],[WPnr.]]=CK$7,Tbl.Kosten[[#This Row],[Totaal kosten]],"")</f>
        <v/>
      </c>
      <c r="CL88" s="148" t="str">
        <f>IF(Tbl.Kosten[[#This Row],[WPnr.]]=CL$7,Tbl.Kosten[[#This Row],[Totaal kosten]],"")</f>
        <v/>
      </c>
      <c r="CM88" s="148" t="str">
        <f>IF(Tbl.Kosten[[#This Row],[WPnr.]]=CM$7,Tbl.Kosten[[#This Row],[Totaal kosten]],"")</f>
        <v/>
      </c>
      <c r="CN88" s="148" t="str">
        <f>IF(Tbl.Kosten[[#This Row],[WPnr.]]=CN$7,Tbl.Kosten[[#This Row],[Totaal kosten]],"")</f>
        <v/>
      </c>
      <c r="CO88" s="148" t="str">
        <f>IF(Tbl.Kosten[[#This Row],[WPnr.]]=CO$7,Tbl.Kosten[[#This Row],[Totaal kosten]],"")</f>
        <v/>
      </c>
      <c r="CP88" s="148" t="str">
        <f>IF(Tbl.Kosten[[#This Row],[WPnr.]]=CP$7,Tbl.Kosten[[#This Row],[Totaal kosten]],"")</f>
        <v/>
      </c>
      <c r="CQ88" s="148" t="str">
        <f>IF(Tbl.Kosten[[#This Row],[WPnr.]]=CQ$7,Tbl.Kosten[[#This Row],[Totaal kosten]],"")</f>
        <v/>
      </c>
      <c r="CR88" s="148" t="str">
        <f>IF(Tbl.Kosten[[#This Row],[WPnr.]]=CR$7,Tbl.Kosten[[#This Row],[Totaal kosten]],"")</f>
        <v/>
      </c>
      <c r="CS88" s="148" t="str">
        <f>IF(Tbl.Kosten[[#This Row],[WPnr.]]=CS$7,Tbl.Kosten[[#This Row],[Totaal kosten]],"")</f>
        <v/>
      </c>
      <c r="CT88" s="148" t="str">
        <f>IF(Tbl.Kosten[[#This Row],[WPnr.]]=CT$7,Tbl.Kosten[[#This Row],[Totaal kosten]],"")</f>
        <v/>
      </c>
      <c r="CU88" s="148" t="str">
        <f>IF(Tbl.Kosten[[#This Row],[WPnr.]]=CU$7,Tbl.Kosten[[#This Row],[Totaal kosten]],"")</f>
        <v/>
      </c>
      <c r="CV88" s="148" t="str">
        <f>IF(Tbl.Kosten[[#This Row],[WPnr.]]=CV$7,Tbl.Kosten[[#This Row],[Totaal kosten]],"")</f>
        <v/>
      </c>
      <c r="CW88" s="148" t="str">
        <f>IF(Tbl.Kosten[[#This Row],[WPnr.]]=CW$7,Tbl.Kosten[[#This Row],[Totaal kosten]],"")</f>
        <v/>
      </c>
      <c r="CX88" s="148" t="str">
        <f>IF(Tbl.Kosten[[#This Row],[WPnr.]]=CX$7,Tbl.Kosten[[#This Row],[Totaal kosten]],"")</f>
        <v/>
      </c>
      <c r="CY88" s="148" t="str">
        <f>IF(Tbl.Kosten[[#This Row],[WPnr.]]=CY$7,Tbl.Kosten[[#This Row],[Totaal kosten]],"")</f>
        <v/>
      </c>
      <c r="CZ88" s="148" t="str">
        <f>IF(Tbl.Kosten[[#This Row],[WPnr.]]=CZ$7,Tbl.Kosten[[#This Row],[Totaal kosten]],"")</f>
        <v/>
      </c>
      <c r="DA88" s="148" t="str">
        <f>IF(Tbl.Kosten[[#This Row],[WPnr.]]=DA$7,Tbl.Kosten[[#This Row],[Totaal kosten]],"")</f>
        <v/>
      </c>
      <c r="DB88" s="148" t="str">
        <f>IF(Tbl.Kosten[[#This Row],[WPnr.]]=DB$7,Tbl.Kosten[[#This Row],[Totaal kosten]],"")</f>
        <v/>
      </c>
      <c r="DC88" s="148" t="str">
        <f>IF(Tbl.Kosten[[#This Row],[WPnr.]]=DC$7,Tbl.Kosten[[#This Row],[Totaal kosten]],"")</f>
        <v/>
      </c>
      <c r="DD88" s="148" t="str">
        <f>IF(Tbl.Kosten[[#This Row],[WPnr.]]=DD$7,Tbl.Kosten[[#This Row],[Totaal kosten]],"")</f>
        <v/>
      </c>
      <c r="DE88" s="148" t="str">
        <f>IF(Tbl.Kosten[[#This Row],[WPnr.]]=DE$7,Tbl.Kosten[[#This Row],[Totaal kosten]],"")</f>
        <v/>
      </c>
      <c r="DF88" s="148" t="str">
        <f>IF(Tbl.Kosten[[#This Row],[WPnr.]]=DF$7,Tbl.Kosten[[#This Row],[Totaal kosten]],"")</f>
        <v/>
      </c>
      <c r="DG88" s="148" t="str">
        <f>IF(Tbl.Kosten[[#This Row],[WPnr.]]=DG$7,Tbl.Kosten[[#This Row],[Totaal kosten]],"")</f>
        <v/>
      </c>
      <c r="DH88" s="148" t="str">
        <f>IF(Tbl.Kosten[[#This Row],[WPnr.]]=DH$7,Tbl.Kosten[[#This Row],[Totaal kosten]],"")</f>
        <v/>
      </c>
      <c r="DI88" s="148" t="str">
        <f>IF(Tbl.Kosten[[#This Row],[WPnr.]]=DI$7,Tbl.Kosten[[#This Row],[Totaal kosten]],"")</f>
        <v/>
      </c>
      <c r="DJ88" s="148" t="str">
        <f>IF(Tbl.Kosten[[#This Row],[WPnr.]]=DJ$7,Tbl.Kosten[[#This Row],[Totaal kosten]],"")</f>
        <v/>
      </c>
      <c r="DK88" s="148" t="str">
        <f>IF(Tbl.Kosten[[#This Row],[WPnr.]]=DK$7,Tbl.Kosten[[#This Row],[Totaal kosten]],"")</f>
        <v/>
      </c>
      <c r="DL88" s="148" t="str">
        <f>IF(Tbl.Kosten[[#This Row],[WPnr.]]=DL$7,Tbl.Kosten[[#This Row],[Totaal kosten]],"")</f>
        <v/>
      </c>
      <c r="DM88" s="148" t="str">
        <f>IF(Tbl.Kosten[[#This Row],[WPnr.]]=DM$7,Tbl.Kosten[[#This Row],[Totaal kosten]],"")</f>
        <v/>
      </c>
      <c r="DN88" s="148" t="str">
        <f>IF(Tbl.Kosten[[#This Row],[WPnr.]]=DN$7,Tbl.Kosten[[#This Row],[Totaal kosten]],"")</f>
        <v/>
      </c>
      <c r="DO88" s="148" t="str">
        <f>IF(Tbl.Kosten[[#This Row],[WPnr.]]=DO$7,Tbl.Kosten[[#This Row],[Totaal kosten]],"")</f>
        <v/>
      </c>
      <c r="DP88" s="148" t="str">
        <f>IF(Tbl.Kosten[[#This Row],[WPnr.]]=DP$7,Tbl.Kosten[[#This Row],[Totaal kosten]],"")</f>
        <v/>
      </c>
      <c r="DQ88" s="148" t="str">
        <f>IF(Tbl.Kosten[[#This Row],[WPnr.]]=DQ$7,Tbl.Kosten[[#This Row],[Totaal kosten]],"")</f>
        <v/>
      </c>
      <c r="DR88" s="148" t="str">
        <f>IF(Tbl.Kosten[[#This Row],[WPnr.]]=DR$7,Tbl.Kosten[[#This Row],[Totaal kosten]],"")</f>
        <v/>
      </c>
      <c r="DS88" s="148" t="str">
        <f>IF(Tbl.Kosten[[#This Row],[WPnr.]]=DS$7,Tbl.Kosten[[#This Row],[Totaal kosten]],"")</f>
        <v/>
      </c>
      <c r="DT88" s="148" t="str">
        <f>IF(Tbl.Kosten[[#This Row],[WPnr.]]=DT$7,Tbl.Kosten[[#This Row],[Totaal kosten]],"")</f>
        <v/>
      </c>
      <c r="DU88" s="148" t="str">
        <f>IF(Tbl.Kosten[[#This Row],[WPnr.]]=DU$7,Tbl.Kosten[[#This Row],[Totaal kosten]],"")</f>
        <v/>
      </c>
      <c r="DV88" s="148" t="str">
        <f>IF(Tbl.Kosten[[#This Row],[WPnr.]]=DV$7,Tbl.Kosten[[#This Row],[Totaal kosten]],"")</f>
        <v/>
      </c>
      <c r="DW88" s="150" t="str">
        <f>IFERROR(_xlfn.XLOOKUP(Tbl.Kosten[[#This Row],[Kostensoort]],Tbl.Kostensoorten[Kostensoorten],Tbl.Kostensoorten[KSnr.],"",0,1),"")</f>
        <v/>
      </c>
      <c r="DX88" s="150" t="str">
        <f>IF(Tbl.Kosten[[#This Row],[KSnr.]]=DX$7,Tbl.Kosten[[#This Row],[Totaal kosten]],"")</f>
        <v/>
      </c>
      <c r="DY88" s="150" t="str">
        <f>IF(Tbl.Kosten[[#This Row],[KSnr.]]=DY$7,Tbl.Kosten[[#This Row],[Totaal kosten]],"")</f>
        <v/>
      </c>
      <c r="DZ88" s="150" t="str">
        <f>IF(Tbl.Kosten[[#This Row],[KSnr.]]=DZ$7,Tbl.Kosten[[#This Row],[Totaal kosten]],"")</f>
        <v/>
      </c>
      <c r="EA88" s="150" t="str">
        <f>IF(Tbl.Kosten[[#This Row],[KSnr.]]=EA$7,Tbl.Kosten[[#This Row],[Totaal kosten]],"")</f>
        <v/>
      </c>
      <c r="EB88" s="150" t="str">
        <f>IF(Tbl.Kosten[[#This Row],[KSnr.]]=EB$7,Tbl.Kosten[[#This Row],[Totaal kosten]],"")</f>
        <v/>
      </c>
      <c r="EC88" s="150" t="str">
        <f>IF(Tbl.Kosten[[#This Row],[KSnr.]]=EC$7,Tbl.Kosten[[#This Row],[Totaal kosten]],"")</f>
        <v/>
      </c>
      <c r="ED88" s="150" t="str">
        <f>IF(Tbl.Kosten[[#This Row],[KSnr.]]=ED$7,Tbl.Kosten[[#This Row],[Totaal kosten]],"")</f>
        <v/>
      </c>
      <c r="EE88" s="150" t="str">
        <f>IF(Tbl.Kosten[[#This Row],[KSnr.]]=EE$7,Tbl.Kosten[[#This Row],[Totaal kosten]],"")</f>
        <v/>
      </c>
      <c r="EF88" s="150" t="str">
        <f>IF(Tbl.Kosten[[#This Row],[KSnr.]]=EF$7,Tbl.Kosten[[#This Row],[Totaal kosten]],"")</f>
        <v/>
      </c>
      <c r="EG88" s="150" t="str">
        <f>IF(Tbl.Kosten[[#This Row],[KSnr.]]=EG$7,Tbl.Kosten[[#This Row],[Totaal kosten]],"")</f>
        <v/>
      </c>
      <c r="EH88" s="150" t="str">
        <f>IF(Tbl.Kosten[[#This Row],[KSnr.]]=EH$7,Tbl.Kosten[[#This Row],[Totaal kosten]],"")</f>
        <v/>
      </c>
      <c r="EI88" s="150" t="str">
        <f>IF(Tbl.Kosten[[#This Row],[KSnr.]]=EI$7,Tbl.Kosten[[#This Row],[Totaal kosten]],"")</f>
        <v/>
      </c>
      <c r="EJ88" s="150" t="str">
        <f>IF(Tbl.Kosten[[#This Row],[KSnr.]]=EJ$7,Tbl.Kosten[[#This Row],[Totaal kosten]],"")</f>
        <v/>
      </c>
      <c r="EK88" s="150" t="str">
        <f>IF(Tbl.Kosten[[#This Row],[KSnr.]]=EK$7,Tbl.Kosten[[#This Row],[Totaal kosten]],"")</f>
        <v/>
      </c>
      <c r="EL88" s="150" t="str">
        <f>IF(Tbl.Kosten[[#This Row],[KSnr.]]=EL$7,Tbl.Kosten[[#This Row],[Totaal kosten]],"")</f>
        <v/>
      </c>
      <c r="EM88" s="150" t="str">
        <f>IF(Tbl.Kosten[[#This Row],[KSnr.]]=EM$7,Tbl.Kosten[[#This Row],[Totaal kosten]],"")</f>
        <v/>
      </c>
      <c r="EN88" s="150" t="str">
        <f>IF(Tbl.Kosten[[#This Row],[KSnr.]]=EN$7,Tbl.Kosten[[#This Row],[Totaal kosten]],"")</f>
        <v/>
      </c>
      <c r="EO88" s="150" t="str">
        <f>IF(Tbl.Kosten[[#This Row],[KSnr.]]=EO$7,Tbl.Kosten[[#This Row],[Totaal kosten]],"")</f>
        <v/>
      </c>
      <c r="EP88" s="150" t="str">
        <f>IF(Tbl.Kosten[[#This Row],[KSnr.]]=EP$7,Tbl.Kosten[[#This Row],[Totaal kosten]],"")</f>
        <v/>
      </c>
      <c r="EQ88" s="150" t="str">
        <f>IF(Tbl.Kosten[[#This Row],[KSnr.]]=EQ$7,Tbl.Kosten[[#This Row],[Totaal kosten]],"")</f>
        <v/>
      </c>
      <c r="ER88" s="144" t="str">
        <f>IFERROR(_xlfn.XLOOKUP(Tbl.Kosten[[#This Row],[Subsidieactiviteit]],Tbl.Subsidiehoogte[Subsidieactiviteit],Tbl.Subsidiehoogte[SAnr.],"",0,1),"")</f>
        <v/>
      </c>
      <c r="ES88" s="150" t="str">
        <f>IF(Tbl.Kosten[[#This Row],[Sanr.]]=ES$7,Tbl.Kosten[[#This Row],[Totaal kosten]],"")</f>
        <v/>
      </c>
      <c r="ET88" s="150" t="str">
        <f>IF(Tbl.Kosten[[#This Row],[Sanr.]]=ET$7,Tbl.Kosten[[#This Row],[Totaal kosten]],"")</f>
        <v/>
      </c>
      <c r="EU88" s="150" t="str">
        <f>IF(Tbl.Kosten[[#This Row],[Sanr.]]=EU$7,Tbl.Kosten[[#This Row],[Totaal kosten]],"")</f>
        <v/>
      </c>
      <c r="EV88" s="150" t="str">
        <f>IF(Tbl.Kosten[[#This Row],[Sanr.]]=EV$7,Tbl.Kosten[[#This Row],[Totaal kosten]],"")</f>
        <v/>
      </c>
      <c r="EW88" s="150" t="str">
        <f>IF(Tbl.Kosten[[#This Row],[Sanr.]]=EW$7,Tbl.Kosten[[#This Row],[Totaal kosten]],"")</f>
        <v/>
      </c>
      <c r="EX88" s="150" t="str">
        <f>IF(Tbl.Kosten[[#This Row],[Sanr.]]=EX$7,Tbl.Kosten[[#This Row],[Totaal kosten]],"")</f>
        <v/>
      </c>
      <c r="EY88" s="150" t="str">
        <f>IF(Tbl.Kosten[[#This Row],[Sanr.]]=EY$7,Tbl.Kosten[[#This Row],[Totaal kosten]],"")</f>
        <v/>
      </c>
      <c r="EZ88" s="150" t="str">
        <f>IF(Tbl.Kosten[[#This Row],[Sanr.]]=EZ$7,Tbl.Kosten[[#This Row],[Totaal kosten]],"")</f>
        <v/>
      </c>
      <c r="FA88" s="150" t="str">
        <f>IF(Tbl.Kosten[[#This Row],[Sanr.]]=FA$7,Tbl.Kosten[[#This Row],[Totaal kosten]],"")</f>
        <v/>
      </c>
      <c r="FB88" s="150" t="str">
        <f>IF(Tbl.Kosten[[#This Row],[Sanr.]]=FB$7,Tbl.Kosten[[#This Row],[Totaal kosten]],"")</f>
        <v/>
      </c>
      <c r="FC88" s="150" t="str">
        <f>IF(Tbl.Kosten[[#This Row],[Sanr.]]=FC$7,Tbl.Kosten[[#This Row],[Totaal kosten]],"")</f>
        <v/>
      </c>
      <c r="FD88" s="150" t="str">
        <f>IF(Tbl.Kosten[[#This Row],[Sanr.]]=FD$7,Tbl.Kosten[[#This Row],[Totaal kosten]],"")</f>
        <v/>
      </c>
      <c r="FE88" s="150" t="str">
        <f>IF(Tbl.Kosten[[#This Row],[Sanr.]]=FE$7,Tbl.Kosten[[#This Row],[Totaal kosten]],"")</f>
        <v/>
      </c>
      <c r="FF88" s="150" t="str">
        <f>IF(Tbl.Kosten[[#This Row],[Sanr.]]=FF$7,Tbl.Kosten[[#This Row],[Totaal kosten]],"")</f>
        <v/>
      </c>
      <c r="FG88" s="150" t="str">
        <f>IF(Tbl.Kosten[[#This Row],[Sanr.]]=FG$7,Tbl.Kosten[[#This Row],[Totaal kosten]],"")</f>
        <v/>
      </c>
      <c r="FH88" s="150" t="str">
        <f>IF(Tbl.Kosten[[#This Row],[Sanr.]]=FH$7,Tbl.Kosten[[#This Row],[Totaal kosten]],"")</f>
        <v/>
      </c>
      <c r="FI88" s="150" t="str">
        <f>IF(Tbl.Kosten[[#This Row],[Sanr.]]=FI$7,Tbl.Kosten[[#This Row],[Totaal kosten]],"")</f>
        <v/>
      </c>
      <c r="FJ88" s="150" t="str">
        <f>IF(Tbl.Kosten[[#This Row],[Sanr.]]=FJ$7,Tbl.Kosten[[#This Row],[Totaal kosten]],"")</f>
        <v/>
      </c>
      <c r="FK88" s="150" t="str">
        <f>IF(Tbl.Kosten[[#This Row],[Sanr.]]=FK$7,Tbl.Kosten[[#This Row],[Totaal kosten]],"")</f>
        <v/>
      </c>
      <c r="FL88" s="150" t="str">
        <f>IF(Tbl.Kosten[[#This Row],[Sanr.]]=FL$7,Tbl.Kosten[[#This Row],[Totaal kosten]],"")</f>
        <v/>
      </c>
      <c r="FM88" s="150" t="str">
        <f>IF(Tbl.Kosten[[#This Row],[Sanr.]]=FM$7,Tbl.Kosten[[#This Row],[Totaal kosten]],"")</f>
        <v/>
      </c>
      <c r="FN88" s="150" t="str">
        <f>IF(Tbl.Kosten[[#This Row],[Sanr.]]=FN$7,Tbl.Kosten[[#This Row],[Totaal kosten]],"")</f>
        <v/>
      </c>
      <c r="FO88" s="150" t="str">
        <f>IF(Tbl.Kosten[[#This Row],[Sanr.]]=FO$7,Tbl.Kosten[[#This Row],[Totaal kosten]],"")</f>
        <v/>
      </c>
      <c r="FP88" s="150" t="str">
        <f>IF(Tbl.Kosten[[#This Row],[Sanr.]]=FP$7,Tbl.Kosten[[#This Row],[Totaal kosten]],"")</f>
        <v/>
      </c>
      <c r="FQ88" s="150" t="str">
        <f>IF(Tbl.Kosten[[#This Row],[Sanr.]]=FQ$7,Tbl.Kosten[[#This Row],[Totaal kosten]],"")</f>
        <v/>
      </c>
      <c r="FR88" s="150" t="str">
        <f>IF(Tbl.Kosten[[#This Row],[Sanr.]]=FR$7,Tbl.Kosten[[#This Row],[Totaal kosten]],"")</f>
        <v/>
      </c>
      <c r="FS88" s="150" t="str">
        <f>IF(Tbl.Kosten[[#This Row],[Sanr.]]=FS$7,Tbl.Kosten[[#This Row],[Totaal kosten]],"")</f>
        <v/>
      </c>
      <c r="FT88" s="150" t="str">
        <f>IF(Tbl.Kosten[[#This Row],[Sanr.]]=FT$7,Tbl.Kosten[[#This Row],[Totaal kosten]],"")</f>
        <v/>
      </c>
      <c r="FU88" s="150" t="str">
        <f>IF(Tbl.Kosten[[#This Row],[Sanr.]]=FU$7,Tbl.Kosten[[#This Row],[Totaal kosten]],"")</f>
        <v/>
      </c>
      <c r="FV88" s="150" t="str">
        <f>IF(Tbl.Kosten[[#This Row],[Sanr.]]=FV$7,Tbl.Kosten[[#This Row],[Totaal kosten]],"")</f>
        <v/>
      </c>
      <c r="FW88" s="150" t="str">
        <f>IFERROR(_xlfn.XLOOKUP(Tbl.Kosten[[#This Row],[Activiteitencode]],Tbl.Activiteiten[Activiteitcode],Tbl.Activiteiten[Anr.],"",0,1),"")</f>
        <v/>
      </c>
      <c r="FX88" s="169" t="str">
        <f>_xlfn.CONCAT(Tbl.Kosten[[#This Row],[Pnr.]],Tbl.Kosten[[#This Row],[Sanr.]])</f>
        <v>P1</v>
      </c>
      <c r="FY88" s="150">
        <f>Tbl.Kosten[[#This Row],[Totaal kosten]]-Tbl.Kosten[[#This Row],[Subsidie]]</f>
        <v>0</v>
      </c>
      <c r="FZ88" s="150">
        <f>IF(Tbl.Kosten[[#This Row],[Pnr.]]=FZ$7,Tbl.Kosten[[#This Row],[Te financieren]],"")</f>
        <v>0</v>
      </c>
      <c r="GA88" s="150" t="str">
        <f>IF(Tbl.Kosten[[#This Row],[Pnr.]]=GA$7,Tbl.Kosten[[#This Row],[Te financieren]],"")</f>
        <v/>
      </c>
      <c r="GB88" s="150" t="str">
        <f>IF(Tbl.Kosten[[#This Row],[Pnr.]]=GB$7,Tbl.Kosten[[#This Row],[Te financieren]],"")</f>
        <v/>
      </c>
      <c r="GC88" s="150" t="str">
        <f>IF(Tbl.Kosten[[#This Row],[Pnr.]]=GC$7,Tbl.Kosten[[#This Row],[Te financieren]],"")</f>
        <v/>
      </c>
      <c r="GD88" s="150" t="str">
        <f>IF(Tbl.Kosten[[#This Row],[Pnr.]]=GD$7,Tbl.Kosten[[#This Row],[Te financieren]],"")</f>
        <v/>
      </c>
      <c r="GE88" s="150" t="str">
        <f>IF(Tbl.Kosten[[#This Row],[Pnr.]]=GE$7,Tbl.Kosten[[#This Row],[Te financieren]],"")</f>
        <v/>
      </c>
      <c r="GF88" s="150" t="str">
        <f>IF(Tbl.Kosten[[#This Row],[Pnr.]]=GF$7,Tbl.Kosten[[#This Row],[Te financieren]],"")</f>
        <v/>
      </c>
      <c r="GG88" s="150" t="str">
        <f>IF(Tbl.Kosten[[#This Row],[Pnr.]]=GG$7,Tbl.Kosten[[#This Row],[Te financieren]],"")</f>
        <v/>
      </c>
      <c r="GH88" s="150" t="str">
        <f>IF(Tbl.Kosten[[#This Row],[Pnr.]]=GH$7,Tbl.Kosten[[#This Row],[Te financieren]],"")</f>
        <v/>
      </c>
      <c r="GI88" s="150" t="str">
        <f>IF(Tbl.Kosten[[#This Row],[Pnr.]]=GI$7,Tbl.Kosten[[#This Row],[Te financieren]],"")</f>
        <v/>
      </c>
      <c r="GJ88" s="150" t="str">
        <f>IF(Tbl.Kosten[[#This Row],[Pnr.]]=GJ$7,Tbl.Kosten[[#This Row],[Te financieren]],"")</f>
        <v/>
      </c>
      <c r="GK88" s="150" t="str">
        <f>IF(Tbl.Kosten[[#This Row],[Pnr.]]=GK$7,Tbl.Kosten[[#This Row],[Te financieren]],"")</f>
        <v/>
      </c>
      <c r="GL88" s="150" t="str">
        <f>IF(Tbl.Kosten[[#This Row],[Pnr.]]=GL$7,Tbl.Kosten[[#This Row],[Te financieren]],"")</f>
        <v/>
      </c>
      <c r="GM88" s="150" t="str">
        <f>IF(Tbl.Kosten[[#This Row],[Pnr.]]=GM$7,Tbl.Kosten[[#This Row],[Te financieren]],"")</f>
        <v/>
      </c>
      <c r="GN88" s="150" t="str">
        <f>IF(Tbl.Kosten[[#This Row],[Pnr.]]=GN$7,Tbl.Kosten[[#This Row],[Te financieren]],"")</f>
        <v/>
      </c>
      <c r="GO88" s="150" t="str">
        <f>IF(Tbl.Kosten[[#This Row],[Pnr.]]=GO$7,Tbl.Kosten[[#This Row],[Te financieren]],"")</f>
        <v/>
      </c>
      <c r="GP88" s="150" t="str">
        <f>IF(Tbl.Kosten[[#This Row],[Pnr.]]=GP$7,Tbl.Kosten[[#This Row],[Te financieren]],"")</f>
        <v/>
      </c>
      <c r="GQ88" s="150" t="str">
        <f>IF(Tbl.Kosten[[#This Row],[Pnr.]]=GQ$7,Tbl.Kosten[[#This Row],[Te financieren]],"")</f>
        <v/>
      </c>
      <c r="GR88" s="150" t="str">
        <f>IF(Tbl.Kosten[[#This Row],[Pnr.]]=GR$7,Tbl.Kosten[[#This Row],[Te financieren]],"")</f>
        <v/>
      </c>
      <c r="GS88" s="150" t="str">
        <f>IF(Tbl.Kosten[[#This Row],[Pnr.]]=GS$7,Tbl.Kosten[[#This Row],[Te financieren]],"")</f>
        <v/>
      </c>
      <c r="GT88" s="150" t="str">
        <f>IF(Tbl.Kosten[[#This Row],[Pnr.]]=GT$7,Tbl.Kosten[[#This Row],[Te financieren]],"")</f>
        <v/>
      </c>
      <c r="GU88" s="150" t="str">
        <f>IF(Tbl.Kosten[[#This Row],[Pnr.]]=GU$7,Tbl.Kosten[[#This Row],[Te financieren]],"")</f>
        <v/>
      </c>
      <c r="GV88" s="150" t="str">
        <f>IF(Tbl.Kosten[[#This Row],[Pnr.]]=GV$7,Tbl.Kosten[[#This Row],[Te financieren]],"")</f>
        <v/>
      </c>
      <c r="GW88" s="150" t="str">
        <f>IF(Tbl.Kosten[[#This Row],[Pnr.]]=GW$7,Tbl.Kosten[[#This Row],[Te financieren]],"")</f>
        <v/>
      </c>
      <c r="GX88" s="150" t="str">
        <f>IF(Tbl.Kosten[[#This Row],[Pnr.]]=GX$7,Tbl.Kosten[[#This Row],[Te financieren]],"")</f>
        <v/>
      </c>
      <c r="GY88" s="150" t="str">
        <f>IF(Tbl.Kosten[[#This Row],[Pnr.]]=GY$7,Tbl.Kosten[[#This Row],[Te financieren]],"")</f>
        <v/>
      </c>
      <c r="GZ88" s="150" t="str">
        <f>IF(Tbl.Kosten[[#This Row],[Pnr.]]=GZ$7,Tbl.Kosten[[#This Row],[Te financieren]],"")</f>
        <v/>
      </c>
      <c r="HA88" s="150" t="str">
        <f>IF(Tbl.Kosten[[#This Row],[Pnr.]]=HA$7,Tbl.Kosten[[#This Row],[Te financieren]],"")</f>
        <v/>
      </c>
      <c r="HB88" s="150" t="str">
        <f>IF(Tbl.Kosten[[#This Row],[Pnr.]]=HB$7,Tbl.Kosten[[#This Row],[Te financieren]],"")</f>
        <v/>
      </c>
      <c r="HC88" s="150" t="str">
        <f>IF(Tbl.Kosten[[#This Row],[Pnr.]]=HC$7,Tbl.Kosten[[#This Row],[Te financieren]],"")</f>
        <v/>
      </c>
      <c r="HD88" s="150" t="str">
        <f>IF(Tbl.Kosten[[#This Row],[Pnr.]]=HD$7,Tbl.Kosten[[#This Row],[Te financieren]],"")</f>
        <v/>
      </c>
      <c r="HE88" s="150" t="str">
        <f>IF(Tbl.Kosten[[#This Row],[Pnr.]]=HE$7,Tbl.Kosten[[#This Row],[Te financieren]],"")</f>
        <v/>
      </c>
      <c r="HF88" s="150" t="str">
        <f>IF(Tbl.Kosten[[#This Row],[Pnr.]]=HF$7,Tbl.Kosten[[#This Row],[Te financieren]],"")</f>
        <v/>
      </c>
      <c r="HG88" s="150" t="str">
        <f>IF(Tbl.Kosten[[#This Row],[Pnr.]]=HG$7,Tbl.Kosten[[#This Row],[Te financieren]],"")</f>
        <v/>
      </c>
      <c r="HH88" s="150" t="str">
        <f>IF(Tbl.Kosten[[#This Row],[Pnr.]]=HH$7,Tbl.Kosten[[#This Row],[Te financieren]],"")</f>
        <v/>
      </c>
      <c r="HI88" s="150" t="str">
        <f>IF(Tbl.Kosten[[#This Row],[Pnr.]]=HI$7,Tbl.Kosten[[#This Row],[Te financieren]],"")</f>
        <v/>
      </c>
      <c r="HJ88" s="150" t="str">
        <f>IF(Tbl.Kosten[[#This Row],[Pnr.]]=HJ$7,Tbl.Kosten[[#This Row],[Te financieren]],"")</f>
        <v/>
      </c>
      <c r="HK88" s="150" t="str">
        <f>IF(Tbl.Kosten[[#This Row],[Pnr.]]=HK$7,Tbl.Kosten[[#This Row],[Te financieren]],"")</f>
        <v/>
      </c>
      <c r="HL88" s="150" t="str">
        <f>IF(Tbl.Kosten[[#This Row],[Pnr.]]=HL$7,Tbl.Kosten[[#This Row],[Te financieren]],"")</f>
        <v/>
      </c>
      <c r="HM88" s="150" t="str">
        <f>IF(Tbl.Kosten[[#This Row],[Pnr.]]=HM$7,Tbl.Kosten[[#This Row],[Te financieren]],"")</f>
        <v/>
      </c>
      <c r="HN88" s="150" t="str">
        <f>IF(Tbl.Kosten[[#This Row],[Pnr.]]=HN$7,Tbl.Kosten[[#This Row],[Te financieren]],"")</f>
        <v/>
      </c>
      <c r="HO88" s="150" t="str">
        <f>IF(Tbl.Kosten[[#This Row],[Pnr.]]=HO$7,Tbl.Kosten[[#This Row],[Te financieren]],"")</f>
        <v/>
      </c>
      <c r="HP88" s="150" t="str">
        <f>IF(Tbl.Kosten[[#This Row],[Pnr.]]=HP$7,Tbl.Kosten[[#This Row],[Te financieren]],"")</f>
        <v/>
      </c>
      <c r="HQ88" s="150" t="str">
        <f>IF(Tbl.Kosten[[#This Row],[Pnr.]]=HQ$7,Tbl.Kosten[[#This Row],[Te financieren]],"")</f>
        <v/>
      </c>
      <c r="HR88" s="150" t="str">
        <f>IF(Tbl.Kosten[[#This Row],[Pnr.]]=HR$7,Tbl.Kosten[[#This Row],[Te financieren]],"")</f>
        <v/>
      </c>
      <c r="HS88" s="150" t="str">
        <f>IF(Tbl.Kosten[[#This Row],[Pnr.]]=HS$7,Tbl.Kosten[[#This Row],[Te financieren]],"")</f>
        <v/>
      </c>
      <c r="HT88" s="150" t="str">
        <f>IF(Tbl.Kosten[[#This Row],[Pnr.]]=HT$7,Tbl.Kosten[[#This Row],[Te financieren]],"")</f>
        <v/>
      </c>
      <c r="HU88" s="150" t="str">
        <f>IF(Tbl.Kosten[[#This Row],[Pnr.]]=HU$7,Tbl.Kosten[[#This Row],[Te financieren]],"")</f>
        <v/>
      </c>
      <c r="HV88" s="150" t="str">
        <f>IF(Tbl.Kosten[[#This Row],[Pnr.]]=HV$7,Tbl.Kosten[[#This Row],[Te financieren]],"")</f>
        <v/>
      </c>
      <c r="HW88" s="150" t="str">
        <f>IF(Tbl.Kosten[[#This Row],[Pnr.]]=HW$7,Tbl.Kosten[[#This Row],[Te financieren]],"")</f>
        <v/>
      </c>
    </row>
    <row r="89" spans="2:231" x14ac:dyDescent="0.3">
      <c r="B89" s="134"/>
      <c r="C89" s="137"/>
      <c r="D89" s="136"/>
      <c r="E89" s="261"/>
      <c r="F89" s="135"/>
      <c r="G89" s="11" t="str">
        <f>IF(Tbl.Kosten[[#This Row],[Medewerker e/o 
functie]]&lt;&gt;"",_xlfn.XLOOKUP(Tbl.Kosten[[#This Row],[Medewerker e/o 
functie]],Tbl.Uurtarief[Medewerker en/of functie],Tbl.Uurtarief[Uurtarief],"",0,1),"")</f>
        <v/>
      </c>
      <c r="H89" s="121">
        <f>IFERROR(Tbl.Kosten[[#This Row],[Uren]]*Tbl.Kosten[[#This Row],[Uurtarief]],0)</f>
        <v>0</v>
      </c>
      <c r="I89" s="119" t="str">
        <f>IF(Tbl.Kosten[[#This Row],[Subtotaal uren]]&lt;&gt;0,_xlfn.XLOOKUP(Tbl.Kosten[[#This Row],[Medewerker e/o 
functie]],Tbl.Uurtarief[Medewerker en/of functie],Tbl.Uurtarief[Kostensoort arbeid],"",0,1),"")</f>
        <v/>
      </c>
      <c r="J89" s="137"/>
      <c r="K89" s="135"/>
      <c r="L89" s="139" t="str">
        <f>IF(Tbl.Kosten[[#This Row],[Activum]]&lt;&gt;"",_xlfn.XLOOKUP(Tbl.Kosten[[#This Row],[Activum]],Tbl.Afschrijvingskosten[Activum],Tbl.Afschrijvingskosten[Tarief per afschrijvings-eenheid],"",0,1),"")</f>
        <v/>
      </c>
      <c r="M89" s="122">
        <f>IFERROR(Tbl.Kosten[[#This Row],[Een-
heden]]*Tbl.Kosten[[#This Row],[Afschrijvings-
tarief]],0)</f>
        <v>0</v>
      </c>
      <c r="N89" s="122" t="str">
        <f>IF(Tbl.Kosten[[#This Row],[Subtotaal afschrijving]]&lt;&gt;0,Lijsten!$A$7,"")</f>
        <v/>
      </c>
      <c r="O89" s="140"/>
      <c r="P89" s="135"/>
      <c r="Q89" s="138"/>
      <c r="R89" s="122">
        <f>IFERROR(Tbl.Kosten[[#This Row],[Aantal]]*Tbl.Kosten[[#This Row],[Tarief]],0)</f>
        <v>0</v>
      </c>
      <c r="S89" s="8">
        <f>IFERROR(Tbl.Kosten[[#This Row],[Subtotaal overige kosten]]+Tbl.Kosten[[#This Row],[Subtotaal uren]]+Tbl.Kosten[[#This Row],[Subtotaal afschrijving]],0)</f>
        <v>0</v>
      </c>
      <c r="T89" s="8">
        <f>IFERROR(Tbl.Kosten[[#This Row],[Totaal kosten]]*Tbl.Kosten[[#This Row],[Subsidie%]],0)</f>
        <v>0</v>
      </c>
      <c r="U89" s="4" t="str" cm="1">
        <f t="array" ref="U89">IFERROR(_xlfn.IFS(Tbl.Kosten[[#This Row],[Subtotaal uren]]&lt;&gt;0,Tbl.Kosten[[#This Row],[Kostensoort arbeid]],Tbl.Kosten[[#This Row],[Subtotaal afschrijving]]&lt;&gt;0,Tbl.Kosten[[#This Row],[Kostensoort afschrijving]],Tbl.Kosten[[#This Row],[Subtotaal overige kosten]]&lt;&gt;0,Tbl.Kosten[[#This Row],[Kostensoort overig]]),"")</f>
        <v/>
      </c>
      <c r="V89" s="4" t="str">
        <f>IFERROR(_xlfn.XLOOKUP(Tbl.Kosten[[#This Row],[Activiteitencode]],Tbl.Activiteiten[Activiteitcode],Tbl.Activiteiten[Werkpakketcode],"",0,1),"")</f>
        <v/>
      </c>
      <c r="W89" s="4" t="str">
        <f>IFERROR(_xlfn.XLOOKUP(Tbl.Kosten[[#This Row],[Werkpakketcode]],Tbl.Werkpakketten[Werkpakketcode],Tbl.Werkpakketten[Subsidiabele activiteit],"",0,1),"")</f>
        <v/>
      </c>
      <c r="X89" s="12">
        <f>IFERROR(_xlfn.XLOOKUP(Tbl.Kosten[[#This Row],[Sanr.]],Tbl.Subsidiehoogte[SAnr.],Tbl.Subsidiehoogte[Sub. Percentage],0,0,1),0)</f>
        <v>0</v>
      </c>
      <c r="Y89" s="144" t="str">
        <f>IFERROR(_xlfn.XLOOKUP(Tbl.Kosten[[#This Row],[Partnercode]],Tbl.Projectpartners[Partnercode],Tbl.Projectpartners[PNr.],"",0,1),"")</f>
        <v>P1</v>
      </c>
      <c r="Z89" s="148">
        <f>IF(Tbl.Kosten[[#This Row],[Pnr.]]=Z$7,Tbl.Kosten[[#This Row],[Totaal kosten]],"")</f>
        <v>0</v>
      </c>
      <c r="AA89" s="148" t="str">
        <f>IF(Tbl.Kosten[[#This Row],[Pnr.]]=AA$7,Tbl.Kosten[[#This Row],[Totaal kosten]],"")</f>
        <v/>
      </c>
      <c r="AB89" s="148" t="str">
        <f>IF(Tbl.Kosten[[#This Row],[Pnr.]]=AB$7,Tbl.Kosten[[#This Row],[Totaal kosten]],"")</f>
        <v/>
      </c>
      <c r="AC89" s="148" t="str">
        <f>IF(Tbl.Kosten[[#This Row],[Pnr.]]=AC$7,Tbl.Kosten[[#This Row],[Totaal kosten]],"")</f>
        <v/>
      </c>
      <c r="AD89" s="148" t="str">
        <f>IF(Tbl.Kosten[[#This Row],[Pnr.]]=AD$7,Tbl.Kosten[[#This Row],[Totaal kosten]],"")</f>
        <v/>
      </c>
      <c r="AE89" s="148" t="str">
        <f>IF(Tbl.Kosten[[#This Row],[Pnr.]]=AE$7,Tbl.Kosten[[#This Row],[Totaal kosten]],"")</f>
        <v/>
      </c>
      <c r="AF89" s="148" t="str">
        <f>IF(Tbl.Kosten[[#This Row],[Pnr.]]=AF$7,Tbl.Kosten[[#This Row],[Totaal kosten]],"")</f>
        <v/>
      </c>
      <c r="AG89" s="148" t="str">
        <f>IF(Tbl.Kosten[[#This Row],[Pnr.]]=AG$7,Tbl.Kosten[[#This Row],[Totaal kosten]],"")</f>
        <v/>
      </c>
      <c r="AH89" s="148" t="str">
        <f>IF(Tbl.Kosten[[#This Row],[Pnr.]]=AH$7,Tbl.Kosten[[#This Row],[Totaal kosten]],"")</f>
        <v/>
      </c>
      <c r="AI89" s="148" t="str">
        <f>IF(Tbl.Kosten[[#This Row],[Pnr.]]=AI$7,Tbl.Kosten[[#This Row],[Totaal kosten]],"")</f>
        <v/>
      </c>
      <c r="AJ89" s="148" t="str">
        <f>IF(Tbl.Kosten[[#This Row],[Pnr.]]=AJ$7,Tbl.Kosten[[#This Row],[Totaal kosten]],"")</f>
        <v/>
      </c>
      <c r="AK89" s="148" t="str">
        <f>IF(Tbl.Kosten[[#This Row],[Pnr.]]=AK$7,Tbl.Kosten[[#This Row],[Totaal kosten]],"")</f>
        <v/>
      </c>
      <c r="AL89" s="148" t="str">
        <f>IF(Tbl.Kosten[[#This Row],[Pnr.]]=AL$7,Tbl.Kosten[[#This Row],[Totaal kosten]],"")</f>
        <v/>
      </c>
      <c r="AM89" s="148" t="str">
        <f>IF(Tbl.Kosten[[#This Row],[Pnr.]]=AM$7,Tbl.Kosten[[#This Row],[Totaal kosten]],"")</f>
        <v/>
      </c>
      <c r="AN89" s="148" t="str">
        <f>IF(Tbl.Kosten[[#This Row],[Pnr.]]=AN$7,Tbl.Kosten[[#This Row],[Totaal kosten]],"")</f>
        <v/>
      </c>
      <c r="AO89" s="148" t="str">
        <f>IF(Tbl.Kosten[[#This Row],[Pnr.]]=AO$7,Tbl.Kosten[[#This Row],[Totaal kosten]],"")</f>
        <v/>
      </c>
      <c r="AP89" s="148" t="str">
        <f>IF(Tbl.Kosten[[#This Row],[Pnr.]]=AP$7,Tbl.Kosten[[#This Row],[Totaal kosten]],"")</f>
        <v/>
      </c>
      <c r="AQ89" s="148" t="str">
        <f>IF(Tbl.Kosten[[#This Row],[Pnr.]]=AQ$7,Tbl.Kosten[[#This Row],[Totaal kosten]],"")</f>
        <v/>
      </c>
      <c r="AR89" s="148" t="str">
        <f>IF(Tbl.Kosten[[#This Row],[Pnr.]]=AR$7,Tbl.Kosten[[#This Row],[Totaal kosten]],"")</f>
        <v/>
      </c>
      <c r="AS89" s="148" t="str">
        <f>IF(Tbl.Kosten[[#This Row],[Pnr.]]=AS$7,Tbl.Kosten[[#This Row],[Totaal kosten]],"")</f>
        <v/>
      </c>
      <c r="AT89" s="148" t="str">
        <f>IF(Tbl.Kosten[[#This Row],[Pnr.]]=AT$7,Tbl.Kosten[[#This Row],[Totaal kosten]],"")</f>
        <v/>
      </c>
      <c r="AU89" s="148" t="str">
        <f>IF(Tbl.Kosten[[#This Row],[Pnr.]]=AU$7,Tbl.Kosten[[#This Row],[Totaal kosten]],"")</f>
        <v/>
      </c>
      <c r="AV89" s="148" t="str">
        <f>IF(Tbl.Kosten[[#This Row],[Pnr.]]=AV$7,Tbl.Kosten[[#This Row],[Totaal kosten]],"")</f>
        <v/>
      </c>
      <c r="AW89" s="148" t="str">
        <f>IF(Tbl.Kosten[[#This Row],[Pnr.]]=AW$7,Tbl.Kosten[[#This Row],[Totaal kosten]],"")</f>
        <v/>
      </c>
      <c r="AX89" s="148" t="str">
        <f>IF(Tbl.Kosten[[#This Row],[Pnr.]]=AX$7,Tbl.Kosten[[#This Row],[Totaal kosten]],"")</f>
        <v/>
      </c>
      <c r="AY89" s="148" t="str">
        <f>IF(Tbl.Kosten[[#This Row],[Pnr.]]=AY$7,Tbl.Kosten[[#This Row],[Totaal kosten]],"")</f>
        <v/>
      </c>
      <c r="AZ89" s="148" t="str">
        <f>IF(Tbl.Kosten[[#This Row],[Pnr.]]=AZ$7,Tbl.Kosten[[#This Row],[Totaal kosten]],"")</f>
        <v/>
      </c>
      <c r="BA89" s="148" t="str">
        <f>IF(Tbl.Kosten[[#This Row],[Pnr.]]=BA$7,Tbl.Kosten[[#This Row],[Totaal kosten]],"")</f>
        <v/>
      </c>
      <c r="BB89" s="148" t="str">
        <f>IF(Tbl.Kosten[[#This Row],[Pnr.]]=BB$7,Tbl.Kosten[[#This Row],[Totaal kosten]],"")</f>
        <v/>
      </c>
      <c r="BC89" s="148" t="str">
        <f>IF(Tbl.Kosten[[#This Row],[Pnr.]]=BC$7,Tbl.Kosten[[#This Row],[Totaal kosten]],"")</f>
        <v/>
      </c>
      <c r="BD89" s="148" t="str">
        <f>IF(Tbl.Kosten[[#This Row],[Pnr.]]=BD$7,Tbl.Kosten[[#This Row],[Totaal kosten]],"")</f>
        <v/>
      </c>
      <c r="BE89" s="148" t="str">
        <f>IF(Tbl.Kosten[[#This Row],[Pnr.]]=BE$7,Tbl.Kosten[[#This Row],[Totaal kosten]],"")</f>
        <v/>
      </c>
      <c r="BF89" s="148" t="str">
        <f>IF(Tbl.Kosten[[#This Row],[Pnr.]]=BF$7,Tbl.Kosten[[#This Row],[Totaal kosten]],"")</f>
        <v/>
      </c>
      <c r="BG89" s="148" t="str">
        <f>IF(Tbl.Kosten[[#This Row],[Pnr.]]=BG$7,Tbl.Kosten[[#This Row],[Totaal kosten]],"")</f>
        <v/>
      </c>
      <c r="BH89" s="148" t="str">
        <f>IF(Tbl.Kosten[[#This Row],[Pnr.]]=BH$7,Tbl.Kosten[[#This Row],[Totaal kosten]],"")</f>
        <v/>
      </c>
      <c r="BI89" s="148" t="str">
        <f>IF(Tbl.Kosten[[#This Row],[Pnr.]]=BI$7,Tbl.Kosten[[#This Row],[Totaal kosten]],"")</f>
        <v/>
      </c>
      <c r="BJ89" s="148" t="str">
        <f>IF(Tbl.Kosten[[#This Row],[Pnr.]]=BJ$7,Tbl.Kosten[[#This Row],[Totaal kosten]],"")</f>
        <v/>
      </c>
      <c r="BK89" s="148" t="str">
        <f>IF(Tbl.Kosten[[#This Row],[Pnr.]]=BK$7,Tbl.Kosten[[#This Row],[Totaal kosten]],"")</f>
        <v/>
      </c>
      <c r="BL89" s="148" t="str">
        <f>IF(Tbl.Kosten[[#This Row],[Pnr.]]=BL$7,Tbl.Kosten[[#This Row],[Totaal kosten]],"")</f>
        <v/>
      </c>
      <c r="BM89" s="148" t="str">
        <f>IF(Tbl.Kosten[[#This Row],[Pnr.]]=BM$7,Tbl.Kosten[[#This Row],[Totaal kosten]],"")</f>
        <v/>
      </c>
      <c r="BN89" s="148" t="str">
        <f>IF(Tbl.Kosten[[#This Row],[Pnr.]]=BN$7,Tbl.Kosten[[#This Row],[Totaal kosten]],"")</f>
        <v/>
      </c>
      <c r="BO89" s="148" t="str">
        <f>IF(Tbl.Kosten[[#This Row],[Pnr.]]=BO$7,Tbl.Kosten[[#This Row],[Totaal kosten]],"")</f>
        <v/>
      </c>
      <c r="BP89" s="148" t="str">
        <f>IF(Tbl.Kosten[[#This Row],[Pnr.]]=BP$7,Tbl.Kosten[[#This Row],[Totaal kosten]],"")</f>
        <v/>
      </c>
      <c r="BQ89" s="148" t="str">
        <f>IF(Tbl.Kosten[[#This Row],[Pnr.]]=BQ$7,Tbl.Kosten[[#This Row],[Totaal kosten]],"")</f>
        <v/>
      </c>
      <c r="BR89" s="148" t="str">
        <f>IF(Tbl.Kosten[[#This Row],[Pnr.]]=BR$7,Tbl.Kosten[[#This Row],[Totaal kosten]],"")</f>
        <v/>
      </c>
      <c r="BS89" s="148" t="str">
        <f>IF(Tbl.Kosten[[#This Row],[Pnr.]]=BS$7,Tbl.Kosten[[#This Row],[Totaal kosten]],"")</f>
        <v/>
      </c>
      <c r="BT89" s="148" t="str">
        <f>IF(Tbl.Kosten[[#This Row],[Pnr.]]=BT$7,Tbl.Kosten[[#This Row],[Totaal kosten]],"")</f>
        <v/>
      </c>
      <c r="BU89" s="148" t="str">
        <f>IF(Tbl.Kosten[[#This Row],[Pnr.]]=BU$7,Tbl.Kosten[[#This Row],[Totaal kosten]],"")</f>
        <v/>
      </c>
      <c r="BV89" s="148" t="str">
        <f>IF(Tbl.Kosten[[#This Row],[Pnr.]]=BV$7,Tbl.Kosten[[#This Row],[Totaal kosten]],"")</f>
        <v/>
      </c>
      <c r="BW89" s="148" t="str">
        <f>IF(Tbl.Kosten[[#This Row],[Pnr.]]=BW$7,Tbl.Kosten[[#This Row],[Totaal kosten]],"")</f>
        <v/>
      </c>
      <c r="BX89" s="148" t="str">
        <f>IFERROR(_xlfn.XLOOKUP(Tbl.Kosten[[#This Row],[Werkpakketcode]],Tbl.Werkpakketten[Werkpakketcode],Tbl.Werkpakketten[WPnr.],"",0,1),"")</f>
        <v/>
      </c>
      <c r="BY89" s="148" t="str">
        <f>IF(Tbl.Kosten[[#This Row],[WPnr.]]=BY$7,Tbl.Kosten[[#This Row],[Totaal kosten]],"")</f>
        <v/>
      </c>
      <c r="BZ89" s="148" t="str">
        <f>IF(Tbl.Kosten[[#This Row],[WPnr.]]=BZ$7,Tbl.Kosten[[#This Row],[Totaal kosten]],"")</f>
        <v/>
      </c>
      <c r="CA89" s="148" t="str">
        <f>IF(Tbl.Kosten[[#This Row],[WPnr.]]=CA$7,Tbl.Kosten[[#This Row],[Totaal kosten]],"")</f>
        <v/>
      </c>
      <c r="CB89" s="148" t="str">
        <f>IF(Tbl.Kosten[[#This Row],[WPnr.]]=CB$7,Tbl.Kosten[[#This Row],[Totaal kosten]],"")</f>
        <v/>
      </c>
      <c r="CC89" s="148" t="str">
        <f>IF(Tbl.Kosten[[#This Row],[WPnr.]]=CC$7,Tbl.Kosten[[#This Row],[Totaal kosten]],"")</f>
        <v/>
      </c>
      <c r="CD89" s="148" t="str">
        <f>IF(Tbl.Kosten[[#This Row],[WPnr.]]=CD$7,Tbl.Kosten[[#This Row],[Totaal kosten]],"")</f>
        <v/>
      </c>
      <c r="CE89" s="148" t="str">
        <f>IF(Tbl.Kosten[[#This Row],[WPnr.]]=CE$7,Tbl.Kosten[[#This Row],[Totaal kosten]],"")</f>
        <v/>
      </c>
      <c r="CF89" s="148" t="str">
        <f>IF(Tbl.Kosten[[#This Row],[WPnr.]]=CF$7,Tbl.Kosten[[#This Row],[Totaal kosten]],"")</f>
        <v/>
      </c>
      <c r="CG89" s="148" t="str">
        <f>IF(Tbl.Kosten[[#This Row],[WPnr.]]=CG$7,Tbl.Kosten[[#This Row],[Totaal kosten]],"")</f>
        <v/>
      </c>
      <c r="CH89" s="148" t="str">
        <f>IF(Tbl.Kosten[[#This Row],[WPnr.]]=CH$7,Tbl.Kosten[[#This Row],[Totaal kosten]],"")</f>
        <v/>
      </c>
      <c r="CI89" s="148" t="str">
        <f>IF(Tbl.Kosten[[#This Row],[WPnr.]]=CI$7,Tbl.Kosten[[#This Row],[Totaal kosten]],"")</f>
        <v/>
      </c>
      <c r="CJ89" s="148" t="str">
        <f>IF(Tbl.Kosten[[#This Row],[WPnr.]]=CJ$7,Tbl.Kosten[[#This Row],[Totaal kosten]],"")</f>
        <v/>
      </c>
      <c r="CK89" s="148" t="str">
        <f>IF(Tbl.Kosten[[#This Row],[WPnr.]]=CK$7,Tbl.Kosten[[#This Row],[Totaal kosten]],"")</f>
        <v/>
      </c>
      <c r="CL89" s="148" t="str">
        <f>IF(Tbl.Kosten[[#This Row],[WPnr.]]=CL$7,Tbl.Kosten[[#This Row],[Totaal kosten]],"")</f>
        <v/>
      </c>
      <c r="CM89" s="148" t="str">
        <f>IF(Tbl.Kosten[[#This Row],[WPnr.]]=CM$7,Tbl.Kosten[[#This Row],[Totaal kosten]],"")</f>
        <v/>
      </c>
      <c r="CN89" s="148" t="str">
        <f>IF(Tbl.Kosten[[#This Row],[WPnr.]]=CN$7,Tbl.Kosten[[#This Row],[Totaal kosten]],"")</f>
        <v/>
      </c>
      <c r="CO89" s="148" t="str">
        <f>IF(Tbl.Kosten[[#This Row],[WPnr.]]=CO$7,Tbl.Kosten[[#This Row],[Totaal kosten]],"")</f>
        <v/>
      </c>
      <c r="CP89" s="148" t="str">
        <f>IF(Tbl.Kosten[[#This Row],[WPnr.]]=CP$7,Tbl.Kosten[[#This Row],[Totaal kosten]],"")</f>
        <v/>
      </c>
      <c r="CQ89" s="148" t="str">
        <f>IF(Tbl.Kosten[[#This Row],[WPnr.]]=CQ$7,Tbl.Kosten[[#This Row],[Totaal kosten]],"")</f>
        <v/>
      </c>
      <c r="CR89" s="148" t="str">
        <f>IF(Tbl.Kosten[[#This Row],[WPnr.]]=CR$7,Tbl.Kosten[[#This Row],[Totaal kosten]],"")</f>
        <v/>
      </c>
      <c r="CS89" s="148" t="str">
        <f>IF(Tbl.Kosten[[#This Row],[WPnr.]]=CS$7,Tbl.Kosten[[#This Row],[Totaal kosten]],"")</f>
        <v/>
      </c>
      <c r="CT89" s="148" t="str">
        <f>IF(Tbl.Kosten[[#This Row],[WPnr.]]=CT$7,Tbl.Kosten[[#This Row],[Totaal kosten]],"")</f>
        <v/>
      </c>
      <c r="CU89" s="148" t="str">
        <f>IF(Tbl.Kosten[[#This Row],[WPnr.]]=CU$7,Tbl.Kosten[[#This Row],[Totaal kosten]],"")</f>
        <v/>
      </c>
      <c r="CV89" s="148" t="str">
        <f>IF(Tbl.Kosten[[#This Row],[WPnr.]]=CV$7,Tbl.Kosten[[#This Row],[Totaal kosten]],"")</f>
        <v/>
      </c>
      <c r="CW89" s="148" t="str">
        <f>IF(Tbl.Kosten[[#This Row],[WPnr.]]=CW$7,Tbl.Kosten[[#This Row],[Totaal kosten]],"")</f>
        <v/>
      </c>
      <c r="CX89" s="148" t="str">
        <f>IF(Tbl.Kosten[[#This Row],[WPnr.]]=CX$7,Tbl.Kosten[[#This Row],[Totaal kosten]],"")</f>
        <v/>
      </c>
      <c r="CY89" s="148" t="str">
        <f>IF(Tbl.Kosten[[#This Row],[WPnr.]]=CY$7,Tbl.Kosten[[#This Row],[Totaal kosten]],"")</f>
        <v/>
      </c>
      <c r="CZ89" s="148" t="str">
        <f>IF(Tbl.Kosten[[#This Row],[WPnr.]]=CZ$7,Tbl.Kosten[[#This Row],[Totaal kosten]],"")</f>
        <v/>
      </c>
      <c r="DA89" s="148" t="str">
        <f>IF(Tbl.Kosten[[#This Row],[WPnr.]]=DA$7,Tbl.Kosten[[#This Row],[Totaal kosten]],"")</f>
        <v/>
      </c>
      <c r="DB89" s="148" t="str">
        <f>IF(Tbl.Kosten[[#This Row],[WPnr.]]=DB$7,Tbl.Kosten[[#This Row],[Totaal kosten]],"")</f>
        <v/>
      </c>
      <c r="DC89" s="148" t="str">
        <f>IF(Tbl.Kosten[[#This Row],[WPnr.]]=DC$7,Tbl.Kosten[[#This Row],[Totaal kosten]],"")</f>
        <v/>
      </c>
      <c r="DD89" s="148" t="str">
        <f>IF(Tbl.Kosten[[#This Row],[WPnr.]]=DD$7,Tbl.Kosten[[#This Row],[Totaal kosten]],"")</f>
        <v/>
      </c>
      <c r="DE89" s="148" t="str">
        <f>IF(Tbl.Kosten[[#This Row],[WPnr.]]=DE$7,Tbl.Kosten[[#This Row],[Totaal kosten]],"")</f>
        <v/>
      </c>
      <c r="DF89" s="148" t="str">
        <f>IF(Tbl.Kosten[[#This Row],[WPnr.]]=DF$7,Tbl.Kosten[[#This Row],[Totaal kosten]],"")</f>
        <v/>
      </c>
      <c r="DG89" s="148" t="str">
        <f>IF(Tbl.Kosten[[#This Row],[WPnr.]]=DG$7,Tbl.Kosten[[#This Row],[Totaal kosten]],"")</f>
        <v/>
      </c>
      <c r="DH89" s="148" t="str">
        <f>IF(Tbl.Kosten[[#This Row],[WPnr.]]=DH$7,Tbl.Kosten[[#This Row],[Totaal kosten]],"")</f>
        <v/>
      </c>
      <c r="DI89" s="148" t="str">
        <f>IF(Tbl.Kosten[[#This Row],[WPnr.]]=DI$7,Tbl.Kosten[[#This Row],[Totaal kosten]],"")</f>
        <v/>
      </c>
      <c r="DJ89" s="148" t="str">
        <f>IF(Tbl.Kosten[[#This Row],[WPnr.]]=DJ$7,Tbl.Kosten[[#This Row],[Totaal kosten]],"")</f>
        <v/>
      </c>
      <c r="DK89" s="148" t="str">
        <f>IF(Tbl.Kosten[[#This Row],[WPnr.]]=DK$7,Tbl.Kosten[[#This Row],[Totaal kosten]],"")</f>
        <v/>
      </c>
      <c r="DL89" s="148" t="str">
        <f>IF(Tbl.Kosten[[#This Row],[WPnr.]]=DL$7,Tbl.Kosten[[#This Row],[Totaal kosten]],"")</f>
        <v/>
      </c>
      <c r="DM89" s="148" t="str">
        <f>IF(Tbl.Kosten[[#This Row],[WPnr.]]=DM$7,Tbl.Kosten[[#This Row],[Totaal kosten]],"")</f>
        <v/>
      </c>
      <c r="DN89" s="148" t="str">
        <f>IF(Tbl.Kosten[[#This Row],[WPnr.]]=DN$7,Tbl.Kosten[[#This Row],[Totaal kosten]],"")</f>
        <v/>
      </c>
      <c r="DO89" s="148" t="str">
        <f>IF(Tbl.Kosten[[#This Row],[WPnr.]]=DO$7,Tbl.Kosten[[#This Row],[Totaal kosten]],"")</f>
        <v/>
      </c>
      <c r="DP89" s="148" t="str">
        <f>IF(Tbl.Kosten[[#This Row],[WPnr.]]=DP$7,Tbl.Kosten[[#This Row],[Totaal kosten]],"")</f>
        <v/>
      </c>
      <c r="DQ89" s="148" t="str">
        <f>IF(Tbl.Kosten[[#This Row],[WPnr.]]=DQ$7,Tbl.Kosten[[#This Row],[Totaal kosten]],"")</f>
        <v/>
      </c>
      <c r="DR89" s="148" t="str">
        <f>IF(Tbl.Kosten[[#This Row],[WPnr.]]=DR$7,Tbl.Kosten[[#This Row],[Totaal kosten]],"")</f>
        <v/>
      </c>
      <c r="DS89" s="148" t="str">
        <f>IF(Tbl.Kosten[[#This Row],[WPnr.]]=DS$7,Tbl.Kosten[[#This Row],[Totaal kosten]],"")</f>
        <v/>
      </c>
      <c r="DT89" s="148" t="str">
        <f>IF(Tbl.Kosten[[#This Row],[WPnr.]]=DT$7,Tbl.Kosten[[#This Row],[Totaal kosten]],"")</f>
        <v/>
      </c>
      <c r="DU89" s="148" t="str">
        <f>IF(Tbl.Kosten[[#This Row],[WPnr.]]=DU$7,Tbl.Kosten[[#This Row],[Totaal kosten]],"")</f>
        <v/>
      </c>
      <c r="DV89" s="148" t="str">
        <f>IF(Tbl.Kosten[[#This Row],[WPnr.]]=DV$7,Tbl.Kosten[[#This Row],[Totaal kosten]],"")</f>
        <v/>
      </c>
      <c r="DW89" s="150" t="str">
        <f>IFERROR(_xlfn.XLOOKUP(Tbl.Kosten[[#This Row],[Kostensoort]],Tbl.Kostensoorten[Kostensoorten],Tbl.Kostensoorten[KSnr.],"",0,1),"")</f>
        <v/>
      </c>
      <c r="DX89" s="150" t="str">
        <f>IF(Tbl.Kosten[[#This Row],[KSnr.]]=DX$7,Tbl.Kosten[[#This Row],[Totaal kosten]],"")</f>
        <v/>
      </c>
      <c r="DY89" s="150" t="str">
        <f>IF(Tbl.Kosten[[#This Row],[KSnr.]]=DY$7,Tbl.Kosten[[#This Row],[Totaal kosten]],"")</f>
        <v/>
      </c>
      <c r="DZ89" s="150" t="str">
        <f>IF(Tbl.Kosten[[#This Row],[KSnr.]]=DZ$7,Tbl.Kosten[[#This Row],[Totaal kosten]],"")</f>
        <v/>
      </c>
      <c r="EA89" s="150" t="str">
        <f>IF(Tbl.Kosten[[#This Row],[KSnr.]]=EA$7,Tbl.Kosten[[#This Row],[Totaal kosten]],"")</f>
        <v/>
      </c>
      <c r="EB89" s="150" t="str">
        <f>IF(Tbl.Kosten[[#This Row],[KSnr.]]=EB$7,Tbl.Kosten[[#This Row],[Totaal kosten]],"")</f>
        <v/>
      </c>
      <c r="EC89" s="150" t="str">
        <f>IF(Tbl.Kosten[[#This Row],[KSnr.]]=EC$7,Tbl.Kosten[[#This Row],[Totaal kosten]],"")</f>
        <v/>
      </c>
      <c r="ED89" s="150" t="str">
        <f>IF(Tbl.Kosten[[#This Row],[KSnr.]]=ED$7,Tbl.Kosten[[#This Row],[Totaal kosten]],"")</f>
        <v/>
      </c>
      <c r="EE89" s="150" t="str">
        <f>IF(Tbl.Kosten[[#This Row],[KSnr.]]=EE$7,Tbl.Kosten[[#This Row],[Totaal kosten]],"")</f>
        <v/>
      </c>
      <c r="EF89" s="150" t="str">
        <f>IF(Tbl.Kosten[[#This Row],[KSnr.]]=EF$7,Tbl.Kosten[[#This Row],[Totaal kosten]],"")</f>
        <v/>
      </c>
      <c r="EG89" s="150" t="str">
        <f>IF(Tbl.Kosten[[#This Row],[KSnr.]]=EG$7,Tbl.Kosten[[#This Row],[Totaal kosten]],"")</f>
        <v/>
      </c>
      <c r="EH89" s="150" t="str">
        <f>IF(Tbl.Kosten[[#This Row],[KSnr.]]=EH$7,Tbl.Kosten[[#This Row],[Totaal kosten]],"")</f>
        <v/>
      </c>
      <c r="EI89" s="150" t="str">
        <f>IF(Tbl.Kosten[[#This Row],[KSnr.]]=EI$7,Tbl.Kosten[[#This Row],[Totaal kosten]],"")</f>
        <v/>
      </c>
      <c r="EJ89" s="150" t="str">
        <f>IF(Tbl.Kosten[[#This Row],[KSnr.]]=EJ$7,Tbl.Kosten[[#This Row],[Totaal kosten]],"")</f>
        <v/>
      </c>
      <c r="EK89" s="150" t="str">
        <f>IF(Tbl.Kosten[[#This Row],[KSnr.]]=EK$7,Tbl.Kosten[[#This Row],[Totaal kosten]],"")</f>
        <v/>
      </c>
      <c r="EL89" s="150" t="str">
        <f>IF(Tbl.Kosten[[#This Row],[KSnr.]]=EL$7,Tbl.Kosten[[#This Row],[Totaal kosten]],"")</f>
        <v/>
      </c>
      <c r="EM89" s="150" t="str">
        <f>IF(Tbl.Kosten[[#This Row],[KSnr.]]=EM$7,Tbl.Kosten[[#This Row],[Totaal kosten]],"")</f>
        <v/>
      </c>
      <c r="EN89" s="150" t="str">
        <f>IF(Tbl.Kosten[[#This Row],[KSnr.]]=EN$7,Tbl.Kosten[[#This Row],[Totaal kosten]],"")</f>
        <v/>
      </c>
      <c r="EO89" s="150" t="str">
        <f>IF(Tbl.Kosten[[#This Row],[KSnr.]]=EO$7,Tbl.Kosten[[#This Row],[Totaal kosten]],"")</f>
        <v/>
      </c>
      <c r="EP89" s="150" t="str">
        <f>IF(Tbl.Kosten[[#This Row],[KSnr.]]=EP$7,Tbl.Kosten[[#This Row],[Totaal kosten]],"")</f>
        <v/>
      </c>
      <c r="EQ89" s="150" t="str">
        <f>IF(Tbl.Kosten[[#This Row],[KSnr.]]=EQ$7,Tbl.Kosten[[#This Row],[Totaal kosten]],"")</f>
        <v/>
      </c>
      <c r="ER89" s="144" t="str">
        <f>IFERROR(_xlfn.XLOOKUP(Tbl.Kosten[[#This Row],[Subsidieactiviteit]],Tbl.Subsidiehoogte[Subsidieactiviteit],Tbl.Subsidiehoogte[SAnr.],"",0,1),"")</f>
        <v/>
      </c>
      <c r="ES89" s="150" t="str">
        <f>IF(Tbl.Kosten[[#This Row],[Sanr.]]=ES$7,Tbl.Kosten[[#This Row],[Totaal kosten]],"")</f>
        <v/>
      </c>
      <c r="ET89" s="150" t="str">
        <f>IF(Tbl.Kosten[[#This Row],[Sanr.]]=ET$7,Tbl.Kosten[[#This Row],[Totaal kosten]],"")</f>
        <v/>
      </c>
      <c r="EU89" s="150" t="str">
        <f>IF(Tbl.Kosten[[#This Row],[Sanr.]]=EU$7,Tbl.Kosten[[#This Row],[Totaal kosten]],"")</f>
        <v/>
      </c>
      <c r="EV89" s="150" t="str">
        <f>IF(Tbl.Kosten[[#This Row],[Sanr.]]=EV$7,Tbl.Kosten[[#This Row],[Totaal kosten]],"")</f>
        <v/>
      </c>
      <c r="EW89" s="150" t="str">
        <f>IF(Tbl.Kosten[[#This Row],[Sanr.]]=EW$7,Tbl.Kosten[[#This Row],[Totaal kosten]],"")</f>
        <v/>
      </c>
      <c r="EX89" s="150" t="str">
        <f>IF(Tbl.Kosten[[#This Row],[Sanr.]]=EX$7,Tbl.Kosten[[#This Row],[Totaal kosten]],"")</f>
        <v/>
      </c>
      <c r="EY89" s="150" t="str">
        <f>IF(Tbl.Kosten[[#This Row],[Sanr.]]=EY$7,Tbl.Kosten[[#This Row],[Totaal kosten]],"")</f>
        <v/>
      </c>
      <c r="EZ89" s="150" t="str">
        <f>IF(Tbl.Kosten[[#This Row],[Sanr.]]=EZ$7,Tbl.Kosten[[#This Row],[Totaal kosten]],"")</f>
        <v/>
      </c>
      <c r="FA89" s="150" t="str">
        <f>IF(Tbl.Kosten[[#This Row],[Sanr.]]=FA$7,Tbl.Kosten[[#This Row],[Totaal kosten]],"")</f>
        <v/>
      </c>
      <c r="FB89" s="150" t="str">
        <f>IF(Tbl.Kosten[[#This Row],[Sanr.]]=FB$7,Tbl.Kosten[[#This Row],[Totaal kosten]],"")</f>
        <v/>
      </c>
      <c r="FC89" s="150" t="str">
        <f>IF(Tbl.Kosten[[#This Row],[Sanr.]]=FC$7,Tbl.Kosten[[#This Row],[Totaal kosten]],"")</f>
        <v/>
      </c>
      <c r="FD89" s="150" t="str">
        <f>IF(Tbl.Kosten[[#This Row],[Sanr.]]=FD$7,Tbl.Kosten[[#This Row],[Totaal kosten]],"")</f>
        <v/>
      </c>
      <c r="FE89" s="150" t="str">
        <f>IF(Tbl.Kosten[[#This Row],[Sanr.]]=FE$7,Tbl.Kosten[[#This Row],[Totaal kosten]],"")</f>
        <v/>
      </c>
      <c r="FF89" s="150" t="str">
        <f>IF(Tbl.Kosten[[#This Row],[Sanr.]]=FF$7,Tbl.Kosten[[#This Row],[Totaal kosten]],"")</f>
        <v/>
      </c>
      <c r="FG89" s="150" t="str">
        <f>IF(Tbl.Kosten[[#This Row],[Sanr.]]=FG$7,Tbl.Kosten[[#This Row],[Totaal kosten]],"")</f>
        <v/>
      </c>
      <c r="FH89" s="150" t="str">
        <f>IF(Tbl.Kosten[[#This Row],[Sanr.]]=FH$7,Tbl.Kosten[[#This Row],[Totaal kosten]],"")</f>
        <v/>
      </c>
      <c r="FI89" s="150" t="str">
        <f>IF(Tbl.Kosten[[#This Row],[Sanr.]]=FI$7,Tbl.Kosten[[#This Row],[Totaal kosten]],"")</f>
        <v/>
      </c>
      <c r="FJ89" s="150" t="str">
        <f>IF(Tbl.Kosten[[#This Row],[Sanr.]]=FJ$7,Tbl.Kosten[[#This Row],[Totaal kosten]],"")</f>
        <v/>
      </c>
      <c r="FK89" s="150" t="str">
        <f>IF(Tbl.Kosten[[#This Row],[Sanr.]]=FK$7,Tbl.Kosten[[#This Row],[Totaal kosten]],"")</f>
        <v/>
      </c>
      <c r="FL89" s="150" t="str">
        <f>IF(Tbl.Kosten[[#This Row],[Sanr.]]=FL$7,Tbl.Kosten[[#This Row],[Totaal kosten]],"")</f>
        <v/>
      </c>
      <c r="FM89" s="150" t="str">
        <f>IF(Tbl.Kosten[[#This Row],[Sanr.]]=FM$7,Tbl.Kosten[[#This Row],[Totaal kosten]],"")</f>
        <v/>
      </c>
      <c r="FN89" s="150" t="str">
        <f>IF(Tbl.Kosten[[#This Row],[Sanr.]]=FN$7,Tbl.Kosten[[#This Row],[Totaal kosten]],"")</f>
        <v/>
      </c>
      <c r="FO89" s="150" t="str">
        <f>IF(Tbl.Kosten[[#This Row],[Sanr.]]=FO$7,Tbl.Kosten[[#This Row],[Totaal kosten]],"")</f>
        <v/>
      </c>
      <c r="FP89" s="150" t="str">
        <f>IF(Tbl.Kosten[[#This Row],[Sanr.]]=FP$7,Tbl.Kosten[[#This Row],[Totaal kosten]],"")</f>
        <v/>
      </c>
      <c r="FQ89" s="150" t="str">
        <f>IF(Tbl.Kosten[[#This Row],[Sanr.]]=FQ$7,Tbl.Kosten[[#This Row],[Totaal kosten]],"")</f>
        <v/>
      </c>
      <c r="FR89" s="150" t="str">
        <f>IF(Tbl.Kosten[[#This Row],[Sanr.]]=FR$7,Tbl.Kosten[[#This Row],[Totaal kosten]],"")</f>
        <v/>
      </c>
      <c r="FS89" s="150" t="str">
        <f>IF(Tbl.Kosten[[#This Row],[Sanr.]]=FS$7,Tbl.Kosten[[#This Row],[Totaal kosten]],"")</f>
        <v/>
      </c>
      <c r="FT89" s="150" t="str">
        <f>IF(Tbl.Kosten[[#This Row],[Sanr.]]=FT$7,Tbl.Kosten[[#This Row],[Totaal kosten]],"")</f>
        <v/>
      </c>
      <c r="FU89" s="150" t="str">
        <f>IF(Tbl.Kosten[[#This Row],[Sanr.]]=FU$7,Tbl.Kosten[[#This Row],[Totaal kosten]],"")</f>
        <v/>
      </c>
      <c r="FV89" s="150" t="str">
        <f>IF(Tbl.Kosten[[#This Row],[Sanr.]]=FV$7,Tbl.Kosten[[#This Row],[Totaal kosten]],"")</f>
        <v/>
      </c>
      <c r="FW89" s="150" t="str">
        <f>IFERROR(_xlfn.XLOOKUP(Tbl.Kosten[[#This Row],[Activiteitencode]],Tbl.Activiteiten[Activiteitcode],Tbl.Activiteiten[Anr.],"",0,1),"")</f>
        <v/>
      </c>
      <c r="FX89" s="169" t="str">
        <f>_xlfn.CONCAT(Tbl.Kosten[[#This Row],[Pnr.]],Tbl.Kosten[[#This Row],[Sanr.]])</f>
        <v>P1</v>
      </c>
      <c r="FY89" s="150">
        <f>Tbl.Kosten[[#This Row],[Totaal kosten]]-Tbl.Kosten[[#This Row],[Subsidie]]</f>
        <v>0</v>
      </c>
      <c r="FZ89" s="150">
        <f>IF(Tbl.Kosten[[#This Row],[Pnr.]]=FZ$7,Tbl.Kosten[[#This Row],[Te financieren]],"")</f>
        <v>0</v>
      </c>
      <c r="GA89" s="150" t="str">
        <f>IF(Tbl.Kosten[[#This Row],[Pnr.]]=GA$7,Tbl.Kosten[[#This Row],[Te financieren]],"")</f>
        <v/>
      </c>
      <c r="GB89" s="150" t="str">
        <f>IF(Tbl.Kosten[[#This Row],[Pnr.]]=GB$7,Tbl.Kosten[[#This Row],[Te financieren]],"")</f>
        <v/>
      </c>
      <c r="GC89" s="150" t="str">
        <f>IF(Tbl.Kosten[[#This Row],[Pnr.]]=GC$7,Tbl.Kosten[[#This Row],[Te financieren]],"")</f>
        <v/>
      </c>
      <c r="GD89" s="150" t="str">
        <f>IF(Tbl.Kosten[[#This Row],[Pnr.]]=GD$7,Tbl.Kosten[[#This Row],[Te financieren]],"")</f>
        <v/>
      </c>
      <c r="GE89" s="150" t="str">
        <f>IF(Tbl.Kosten[[#This Row],[Pnr.]]=GE$7,Tbl.Kosten[[#This Row],[Te financieren]],"")</f>
        <v/>
      </c>
      <c r="GF89" s="150" t="str">
        <f>IF(Tbl.Kosten[[#This Row],[Pnr.]]=GF$7,Tbl.Kosten[[#This Row],[Te financieren]],"")</f>
        <v/>
      </c>
      <c r="GG89" s="150" t="str">
        <f>IF(Tbl.Kosten[[#This Row],[Pnr.]]=GG$7,Tbl.Kosten[[#This Row],[Te financieren]],"")</f>
        <v/>
      </c>
      <c r="GH89" s="150" t="str">
        <f>IF(Tbl.Kosten[[#This Row],[Pnr.]]=GH$7,Tbl.Kosten[[#This Row],[Te financieren]],"")</f>
        <v/>
      </c>
      <c r="GI89" s="150" t="str">
        <f>IF(Tbl.Kosten[[#This Row],[Pnr.]]=GI$7,Tbl.Kosten[[#This Row],[Te financieren]],"")</f>
        <v/>
      </c>
      <c r="GJ89" s="150" t="str">
        <f>IF(Tbl.Kosten[[#This Row],[Pnr.]]=GJ$7,Tbl.Kosten[[#This Row],[Te financieren]],"")</f>
        <v/>
      </c>
      <c r="GK89" s="150" t="str">
        <f>IF(Tbl.Kosten[[#This Row],[Pnr.]]=GK$7,Tbl.Kosten[[#This Row],[Te financieren]],"")</f>
        <v/>
      </c>
      <c r="GL89" s="150" t="str">
        <f>IF(Tbl.Kosten[[#This Row],[Pnr.]]=GL$7,Tbl.Kosten[[#This Row],[Te financieren]],"")</f>
        <v/>
      </c>
      <c r="GM89" s="150" t="str">
        <f>IF(Tbl.Kosten[[#This Row],[Pnr.]]=GM$7,Tbl.Kosten[[#This Row],[Te financieren]],"")</f>
        <v/>
      </c>
      <c r="GN89" s="150" t="str">
        <f>IF(Tbl.Kosten[[#This Row],[Pnr.]]=GN$7,Tbl.Kosten[[#This Row],[Te financieren]],"")</f>
        <v/>
      </c>
      <c r="GO89" s="150" t="str">
        <f>IF(Tbl.Kosten[[#This Row],[Pnr.]]=GO$7,Tbl.Kosten[[#This Row],[Te financieren]],"")</f>
        <v/>
      </c>
      <c r="GP89" s="150" t="str">
        <f>IF(Tbl.Kosten[[#This Row],[Pnr.]]=GP$7,Tbl.Kosten[[#This Row],[Te financieren]],"")</f>
        <v/>
      </c>
      <c r="GQ89" s="150" t="str">
        <f>IF(Tbl.Kosten[[#This Row],[Pnr.]]=GQ$7,Tbl.Kosten[[#This Row],[Te financieren]],"")</f>
        <v/>
      </c>
      <c r="GR89" s="150" t="str">
        <f>IF(Tbl.Kosten[[#This Row],[Pnr.]]=GR$7,Tbl.Kosten[[#This Row],[Te financieren]],"")</f>
        <v/>
      </c>
      <c r="GS89" s="150" t="str">
        <f>IF(Tbl.Kosten[[#This Row],[Pnr.]]=GS$7,Tbl.Kosten[[#This Row],[Te financieren]],"")</f>
        <v/>
      </c>
      <c r="GT89" s="150" t="str">
        <f>IF(Tbl.Kosten[[#This Row],[Pnr.]]=GT$7,Tbl.Kosten[[#This Row],[Te financieren]],"")</f>
        <v/>
      </c>
      <c r="GU89" s="150" t="str">
        <f>IF(Tbl.Kosten[[#This Row],[Pnr.]]=GU$7,Tbl.Kosten[[#This Row],[Te financieren]],"")</f>
        <v/>
      </c>
      <c r="GV89" s="150" t="str">
        <f>IF(Tbl.Kosten[[#This Row],[Pnr.]]=GV$7,Tbl.Kosten[[#This Row],[Te financieren]],"")</f>
        <v/>
      </c>
      <c r="GW89" s="150" t="str">
        <f>IF(Tbl.Kosten[[#This Row],[Pnr.]]=GW$7,Tbl.Kosten[[#This Row],[Te financieren]],"")</f>
        <v/>
      </c>
      <c r="GX89" s="150" t="str">
        <f>IF(Tbl.Kosten[[#This Row],[Pnr.]]=GX$7,Tbl.Kosten[[#This Row],[Te financieren]],"")</f>
        <v/>
      </c>
      <c r="GY89" s="150" t="str">
        <f>IF(Tbl.Kosten[[#This Row],[Pnr.]]=GY$7,Tbl.Kosten[[#This Row],[Te financieren]],"")</f>
        <v/>
      </c>
      <c r="GZ89" s="150" t="str">
        <f>IF(Tbl.Kosten[[#This Row],[Pnr.]]=GZ$7,Tbl.Kosten[[#This Row],[Te financieren]],"")</f>
        <v/>
      </c>
      <c r="HA89" s="150" t="str">
        <f>IF(Tbl.Kosten[[#This Row],[Pnr.]]=HA$7,Tbl.Kosten[[#This Row],[Te financieren]],"")</f>
        <v/>
      </c>
      <c r="HB89" s="150" t="str">
        <f>IF(Tbl.Kosten[[#This Row],[Pnr.]]=HB$7,Tbl.Kosten[[#This Row],[Te financieren]],"")</f>
        <v/>
      </c>
      <c r="HC89" s="150" t="str">
        <f>IF(Tbl.Kosten[[#This Row],[Pnr.]]=HC$7,Tbl.Kosten[[#This Row],[Te financieren]],"")</f>
        <v/>
      </c>
      <c r="HD89" s="150" t="str">
        <f>IF(Tbl.Kosten[[#This Row],[Pnr.]]=HD$7,Tbl.Kosten[[#This Row],[Te financieren]],"")</f>
        <v/>
      </c>
      <c r="HE89" s="150" t="str">
        <f>IF(Tbl.Kosten[[#This Row],[Pnr.]]=HE$7,Tbl.Kosten[[#This Row],[Te financieren]],"")</f>
        <v/>
      </c>
      <c r="HF89" s="150" t="str">
        <f>IF(Tbl.Kosten[[#This Row],[Pnr.]]=HF$7,Tbl.Kosten[[#This Row],[Te financieren]],"")</f>
        <v/>
      </c>
      <c r="HG89" s="150" t="str">
        <f>IF(Tbl.Kosten[[#This Row],[Pnr.]]=HG$7,Tbl.Kosten[[#This Row],[Te financieren]],"")</f>
        <v/>
      </c>
      <c r="HH89" s="150" t="str">
        <f>IF(Tbl.Kosten[[#This Row],[Pnr.]]=HH$7,Tbl.Kosten[[#This Row],[Te financieren]],"")</f>
        <v/>
      </c>
      <c r="HI89" s="150" t="str">
        <f>IF(Tbl.Kosten[[#This Row],[Pnr.]]=HI$7,Tbl.Kosten[[#This Row],[Te financieren]],"")</f>
        <v/>
      </c>
      <c r="HJ89" s="150" t="str">
        <f>IF(Tbl.Kosten[[#This Row],[Pnr.]]=HJ$7,Tbl.Kosten[[#This Row],[Te financieren]],"")</f>
        <v/>
      </c>
      <c r="HK89" s="150" t="str">
        <f>IF(Tbl.Kosten[[#This Row],[Pnr.]]=HK$7,Tbl.Kosten[[#This Row],[Te financieren]],"")</f>
        <v/>
      </c>
      <c r="HL89" s="150" t="str">
        <f>IF(Tbl.Kosten[[#This Row],[Pnr.]]=HL$7,Tbl.Kosten[[#This Row],[Te financieren]],"")</f>
        <v/>
      </c>
      <c r="HM89" s="150" t="str">
        <f>IF(Tbl.Kosten[[#This Row],[Pnr.]]=HM$7,Tbl.Kosten[[#This Row],[Te financieren]],"")</f>
        <v/>
      </c>
      <c r="HN89" s="150" t="str">
        <f>IF(Tbl.Kosten[[#This Row],[Pnr.]]=HN$7,Tbl.Kosten[[#This Row],[Te financieren]],"")</f>
        <v/>
      </c>
      <c r="HO89" s="150" t="str">
        <f>IF(Tbl.Kosten[[#This Row],[Pnr.]]=HO$7,Tbl.Kosten[[#This Row],[Te financieren]],"")</f>
        <v/>
      </c>
      <c r="HP89" s="150" t="str">
        <f>IF(Tbl.Kosten[[#This Row],[Pnr.]]=HP$7,Tbl.Kosten[[#This Row],[Te financieren]],"")</f>
        <v/>
      </c>
      <c r="HQ89" s="150" t="str">
        <f>IF(Tbl.Kosten[[#This Row],[Pnr.]]=HQ$7,Tbl.Kosten[[#This Row],[Te financieren]],"")</f>
        <v/>
      </c>
      <c r="HR89" s="150" t="str">
        <f>IF(Tbl.Kosten[[#This Row],[Pnr.]]=HR$7,Tbl.Kosten[[#This Row],[Te financieren]],"")</f>
        <v/>
      </c>
      <c r="HS89" s="150" t="str">
        <f>IF(Tbl.Kosten[[#This Row],[Pnr.]]=HS$7,Tbl.Kosten[[#This Row],[Te financieren]],"")</f>
        <v/>
      </c>
      <c r="HT89" s="150" t="str">
        <f>IF(Tbl.Kosten[[#This Row],[Pnr.]]=HT$7,Tbl.Kosten[[#This Row],[Te financieren]],"")</f>
        <v/>
      </c>
      <c r="HU89" s="150" t="str">
        <f>IF(Tbl.Kosten[[#This Row],[Pnr.]]=HU$7,Tbl.Kosten[[#This Row],[Te financieren]],"")</f>
        <v/>
      </c>
      <c r="HV89" s="150" t="str">
        <f>IF(Tbl.Kosten[[#This Row],[Pnr.]]=HV$7,Tbl.Kosten[[#This Row],[Te financieren]],"")</f>
        <v/>
      </c>
      <c r="HW89" s="150" t="str">
        <f>IF(Tbl.Kosten[[#This Row],[Pnr.]]=HW$7,Tbl.Kosten[[#This Row],[Te financieren]],"")</f>
        <v/>
      </c>
    </row>
    <row r="90" spans="2:231" x14ac:dyDescent="0.3">
      <c r="B90" s="134"/>
      <c r="C90" s="137"/>
      <c r="D90" s="136"/>
      <c r="E90" s="261"/>
      <c r="F90" s="135"/>
      <c r="G90" s="11" t="str">
        <f>IF(Tbl.Kosten[[#This Row],[Medewerker e/o 
functie]]&lt;&gt;"",_xlfn.XLOOKUP(Tbl.Kosten[[#This Row],[Medewerker e/o 
functie]],Tbl.Uurtarief[Medewerker en/of functie],Tbl.Uurtarief[Uurtarief],"",0,1),"")</f>
        <v/>
      </c>
      <c r="H90" s="121">
        <f>IFERROR(Tbl.Kosten[[#This Row],[Uren]]*Tbl.Kosten[[#This Row],[Uurtarief]],0)</f>
        <v>0</v>
      </c>
      <c r="I90" s="119" t="str">
        <f>IF(Tbl.Kosten[[#This Row],[Subtotaal uren]]&lt;&gt;0,_xlfn.XLOOKUP(Tbl.Kosten[[#This Row],[Medewerker e/o 
functie]],Tbl.Uurtarief[Medewerker en/of functie],Tbl.Uurtarief[Kostensoort arbeid],"",0,1),"")</f>
        <v/>
      </c>
      <c r="J90" s="137"/>
      <c r="K90" s="135"/>
      <c r="L90" s="139" t="str">
        <f>IF(Tbl.Kosten[[#This Row],[Activum]]&lt;&gt;"",_xlfn.XLOOKUP(Tbl.Kosten[[#This Row],[Activum]],Tbl.Afschrijvingskosten[Activum],Tbl.Afschrijvingskosten[Tarief per afschrijvings-eenheid],"",0,1),"")</f>
        <v/>
      </c>
      <c r="M90" s="122">
        <f>IFERROR(Tbl.Kosten[[#This Row],[Een-
heden]]*Tbl.Kosten[[#This Row],[Afschrijvings-
tarief]],0)</f>
        <v>0</v>
      </c>
      <c r="N90" s="122" t="str">
        <f>IF(Tbl.Kosten[[#This Row],[Subtotaal afschrijving]]&lt;&gt;0,Lijsten!$A$7,"")</f>
        <v/>
      </c>
      <c r="O90" s="140"/>
      <c r="P90" s="135"/>
      <c r="Q90" s="138"/>
      <c r="R90" s="122">
        <f>IFERROR(Tbl.Kosten[[#This Row],[Aantal]]*Tbl.Kosten[[#This Row],[Tarief]],0)</f>
        <v>0</v>
      </c>
      <c r="S90" s="8">
        <f>IFERROR(Tbl.Kosten[[#This Row],[Subtotaal overige kosten]]+Tbl.Kosten[[#This Row],[Subtotaal uren]]+Tbl.Kosten[[#This Row],[Subtotaal afschrijving]],0)</f>
        <v>0</v>
      </c>
      <c r="T90" s="8">
        <f>IFERROR(Tbl.Kosten[[#This Row],[Totaal kosten]]*Tbl.Kosten[[#This Row],[Subsidie%]],0)</f>
        <v>0</v>
      </c>
      <c r="U90" s="4" t="str" cm="1">
        <f t="array" ref="U90">IFERROR(_xlfn.IFS(Tbl.Kosten[[#This Row],[Subtotaal uren]]&lt;&gt;0,Tbl.Kosten[[#This Row],[Kostensoort arbeid]],Tbl.Kosten[[#This Row],[Subtotaal afschrijving]]&lt;&gt;0,Tbl.Kosten[[#This Row],[Kostensoort afschrijving]],Tbl.Kosten[[#This Row],[Subtotaal overige kosten]]&lt;&gt;0,Tbl.Kosten[[#This Row],[Kostensoort overig]]),"")</f>
        <v/>
      </c>
      <c r="V90" s="4" t="str">
        <f>IFERROR(_xlfn.XLOOKUP(Tbl.Kosten[[#This Row],[Activiteitencode]],Tbl.Activiteiten[Activiteitcode],Tbl.Activiteiten[Werkpakketcode],"",0,1),"")</f>
        <v/>
      </c>
      <c r="W90" s="4" t="str">
        <f>IFERROR(_xlfn.XLOOKUP(Tbl.Kosten[[#This Row],[Werkpakketcode]],Tbl.Werkpakketten[Werkpakketcode],Tbl.Werkpakketten[Subsidiabele activiteit],"",0,1),"")</f>
        <v/>
      </c>
      <c r="X90" s="12">
        <f>IFERROR(_xlfn.XLOOKUP(Tbl.Kosten[[#This Row],[Sanr.]],Tbl.Subsidiehoogte[SAnr.],Tbl.Subsidiehoogte[Sub. Percentage],0,0,1),0)</f>
        <v>0</v>
      </c>
      <c r="Y90" s="144" t="str">
        <f>IFERROR(_xlfn.XLOOKUP(Tbl.Kosten[[#This Row],[Partnercode]],Tbl.Projectpartners[Partnercode],Tbl.Projectpartners[PNr.],"",0,1),"")</f>
        <v>P1</v>
      </c>
      <c r="Z90" s="148">
        <f>IF(Tbl.Kosten[[#This Row],[Pnr.]]=Z$7,Tbl.Kosten[[#This Row],[Totaal kosten]],"")</f>
        <v>0</v>
      </c>
      <c r="AA90" s="148" t="str">
        <f>IF(Tbl.Kosten[[#This Row],[Pnr.]]=AA$7,Tbl.Kosten[[#This Row],[Totaal kosten]],"")</f>
        <v/>
      </c>
      <c r="AB90" s="148" t="str">
        <f>IF(Tbl.Kosten[[#This Row],[Pnr.]]=AB$7,Tbl.Kosten[[#This Row],[Totaal kosten]],"")</f>
        <v/>
      </c>
      <c r="AC90" s="148" t="str">
        <f>IF(Tbl.Kosten[[#This Row],[Pnr.]]=AC$7,Tbl.Kosten[[#This Row],[Totaal kosten]],"")</f>
        <v/>
      </c>
      <c r="AD90" s="148" t="str">
        <f>IF(Tbl.Kosten[[#This Row],[Pnr.]]=AD$7,Tbl.Kosten[[#This Row],[Totaal kosten]],"")</f>
        <v/>
      </c>
      <c r="AE90" s="148" t="str">
        <f>IF(Tbl.Kosten[[#This Row],[Pnr.]]=AE$7,Tbl.Kosten[[#This Row],[Totaal kosten]],"")</f>
        <v/>
      </c>
      <c r="AF90" s="148" t="str">
        <f>IF(Tbl.Kosten[[#This Row],[Pnr.]]=AF$7,Tbl.Kosten[[#This Row],[Totaal kosten]],"")</f>
        <v/>
      </c>
      <c r="AG90" s="148" t="str">
        <f>IF(Tbl.Kosten[[#This Row],[Pnr.]]=AG$7,Tbl.Kosten[[#This Row],[Totaal kosten]],"")</f>
        <v/>
      </c>
      <c r="AH90" s="148" t="str">
        <f>IF(Tbl.Kosten[[#This Row],[Pnr.]]=AH$7,Tbl.Kosten[[#This Row],[Totaal kosten]],"")</f>
        <v/>
      </c>
      <c r="AI90" s="148" t="str">
        <f>IF(Tbl.Kosten[[#This Row],[Pnr.]]=AI$7,Tbl.Kosten[[#This Row],[Totaal kosten]],"")</f>
        <v/>
      </c>
      <c r="AJ90" s="148" t="str">
        <f>IF(Tbl.Kosten[[#This Row],[Pnr.]]=AJ$7,Tbl.Kosten[[#This Row],[Totaal kosten]],"")</f>
        <v/>
      </c>
      <c r="AK90" s="148" t="str">
        <f>IF(Tbl.Kosten[[#This Row],[Pnr.]]=AK$7,Tbl.Kosten[[#This Row],[Totaal kosten]],"")</f>
        <v/>
      </c>
      <c r="AL90" s="148" t="str">
        <f>IF(Tbl.Kosten[[#This Row],[Pnr.]]=AL$7,Tbl.Kosten[[#This Row],[Totaal kosten]],"")</f>
        <v/>
      </c>
      <c r="AM90" s="148" t="str">
        <f>IF(Tbl.Kosten[[#This Row],[Pnr.]]=AM$7,Tbl.Kosten[[#This Row],[Totaal kosten]],"")</f>
        <v/>
      </c>
      <c r="AN90" s="148" t="str">
        <f>IF(Tbl.Kosten[[#This Row],[Pnr.]]=AN$7,Tbl.Kosten[[#This Row],[Totaal kosten]],"")</f>
        <v/>
      </c>
      <c r="AO90" s="148" t="str">
        <f>IF(Tbl.Kosten[[#This Row],[Pnr.]]=AO$7,Tbl.Kosten[[#This Row],[Totaal kosten]],"")</f>
        <v/>
      </c>
      <c r="AP90" s="148" t="str">
        <f>IF(Tbl.Kosten[[#This Row],[Pnr.]]=AP$7,Tbl.Kosten[[#This Row],[Totaal kosten]],"")</f>
        <v/>
      </c>
      <c r="AQ90" s="148" t="str">
        <f>IF(Tbl.Kosten[[#This Row],[Pnr.]]=AQ$7,Tbl.Kosten[[#This Row],[Totaal kosten]],"")</f>
        <v/>
      </c>
      <c r="AR90" s="148" t="str">
        <f>IF(Tbl.Kosten[[#This Row],[Pnr.]]=AR$7,Tbl.Kosten[[#This Row],[Totaal kosten]],"")</f>
        <v/>
      </c>
      <c r="AS90" s="148" t="str">
        <f>IF(Tbl.Kosten[[#This Row],[Pnr.]]=AS$7,Tbl.Kosten[[#This Row],[Totaal kosten]],"")</f>
        <v/>
      </c>
      <c r="AT90" s="148" t="str">
        <f>IF(Tbl.Kosten[[#This Row],[Pnr.]]=AT$7,Tbl.Kosten[[#This Row],[Totaal kosten]],"")</f>
        <v/>
      </c>
      <c r="AU90" s="148" t="str">
        <f>IF(Tbl.Kosten[[#This Row],[Pnr.]]=AU$7,Tbl.Kosten[[#This Row],[Totaal kosten]],"")</f>
        <v/>
      </c>
      <c r="AV90" s="148" t="str">
        <f>IF(Tbl.Kosten[[#This Row],[Pnr.]]=AV$7,Tbl.Kosten[[#This Row],[Totaal kosten]],"")</f>
        <v/>
      </c>
      <c r="AW90" s="148" t="str">
        <f>IF(Tbl.Kosten[[#This Row],[Pnr.]]=AW$7,Tbl.Kosten[[#This Row],[Totaal kosten]],"")</f>
        <v/>
      </c>
      <c r="AX90" s="148" t="str">
        <f>IF(Tbl.Kosten[[#This Row],[Pnr.]]=AX$7,Tbl.Kosten[[#This Row],[Totaal kosten]],"")</f>
        <v/>
      </c>
      <c r="AY90" s="148" t="str">
        <f>IF(Tbl.Kosten[[#This Row],[Pnr.]]=AY$7,Tbl.Kosten[[#This Row],[Totaal kosten]],"")</f>
        <v/>
      </c>
      <c r="AZ90" s="148" t="str">
        <f>IF(Tbl.Kosten[[#This Row],[Pnr.]]=AZ$7,Tbl.Kosten[[#This Row],[Totaal kosten]],"")</f>
        <v/>
      </c>
      <c r="BA90" s="148" t="str">
        <f>IF(Tbl.Kosten[[#This Row],[Pnr.]]=BA$7,Tbl.Kosten[[#This Row],[Totaal kosten]],"")</f>
        <v/>
      </c>
      <c r="BB90" s="148" t="str">
        <f>IF(Tbl.Kosten[[#This Row],[Pnr.]]=BB$7,Tbl.Kosten[[#This Row],[Totaal kosten]],"")</f>
        <v/>
      </c>
      <c r="BC90" s="148" t="str">
        <f>IF(Tbl.Kosten[[#This Row],[Pnr.]]=BC$7,Tbl.Kosten[[#This Row],[Totaal kosten]],"")</f>
        <v/>
      </c>
      <c r="BD90" s="148" t="str">
        <f>IF(Tbl.Kosten[[#This Row],[Pnr.]]=BD$7,Tbl.Kosten[[#This Row],[Totaal kosten]],"")</f>
        <v/>
      </c>
      <c r="BE90" s="148" t="str">
        <f>IF(Tbl.Kosten[[#This Row],[Pnr.]]=BE$7,Tbl.Kosten[[#This Row],[Totaal kosten]],"")</f>
        <v/>
      </c>
      <c r="BF90" s="148" t="str">
        <f>IF(Tbl.Kosten[[#This Row],[Pnr.]]=BF$7,Tbl.Kosten[[#This Row],[Totaal kosten]],"")</f>
        <v/>
      </c>
      <c r="BG90" s="148" t="str">
        <f>IF(Tbl.Kosten[[#This Row],[Pnr.]]=BG$7,Tbl.Kosten[[#This Row],[Totaal kosten]],"")</f>
        <v/>
      </c>
      <c r="BH90" s="148" t="str">
        <f>IF(Tbl.Kosten[[#This Row],[Pnr.]]=BH$7,Tbl.Kosten[[#This Row],[Totaal kosten]],"")</f>
        <v/>
      </c>
      <c r="BI90" s="148" t="str">
        <f>IF(Tbl.Kosten[[#This Row],[Pnr.]]=BI$7,Tbl.Kosten[[#This Row],[Totaal kosten]],"")</f>
        <v/>
      </c>
      <c r="BJ90" s="148" t="str">
        <f>IF(Tbl.Kosten[[#This Row],[Pnr.]]=BJ$7,Tbl.Kosten[[#This Row],[Totaal kosten]],"")</f>
        <v/>
      </c>
      <c r="BK90" s="148" t="str">
        <f>IF(Tbl.Kosten[[#This Row],[Pnr.]]=BK$7,Tbl.Kosten[[#This Row],[Totaal kosten]],"")</f>
        <v/>
      </c>
      <c r="BL90" s="148" t="str">
        <f>IF(Tbl.Kosten[[#This Row],[Pnr.]]=BL$7,Tbl.Kosten[[#This Row],[Totaal kosten]],"")</f>
        <v/>
      </c>
      <c r="BM90" s="148" t="str">
        <f>IF(Tbl.Kosten[[#This Row],[Pnr.]]=BM$7,Tbl.Kosten[[#This Row],[Totaal kosten]],"")</f>
        <v/>
      </c>
      <c r="BN90" s="148" t="str">
        <f>IF(Tbl.Kosten[[#This Row],[Pnr.]]=BN$7,Tbl.Kosten[[#This Row],[Totaal kosten]],"")</f>
        <v/>
      </c>
      <c r="BO90" s="148" t="str">
        <f>IF(Tbl.Kosten[[#This Row],[Pnr.]]=BO$7,Tbl.Kosten[[#This Row],[Totaal kosten]],"")</f>
        <v/>
      </c>
      <c r="BP90" s="148" t="str">
        <f>IF(Tbl.Kosten[[#This Row],[Pnr.]]=BP$7,Tbl.Kosten[[#This Row],[Totaal kosten]],"")</f>
        <v/>
      </c>
      <c r="BQ90" s="148" t="str">
        <f>IF(Tbl.Kosten[[#This Row],[Pnr.]]=BQ$7,Tbl.Kosten[[#This Row],[Totaal kosten]],"")</f>
        <v/>
      </c>
      <c r="BR90" s="148" t="str">
        <f>IF(Tbl.Kosten[[#This Row],[Pnr.]]=BR$7,Tbl.Kosten[[#This Row],[Totaal kosten]],"")</f>
        <v/>
      </c>
      <c r="BS90" s="148" t="str">
        <f>IF(Tbl.Kosten[[#This Row],[Pnr.]]=BS$7,Tbl.Kosten[[#This Row],[Totaal kosten]],"")</f>
        <v/>
      </c>
      <c r="BT90" s="148" t="str">
        <f>IF(Tbl.Kosten[[#This Row],[Pnr.]]=BT$7,Tbl.Kosten[[#This Row],[Totaal kosten]],"")</f>
        <v/>
      </c>
      <c r="BU90" s="148" t="str">
        <f>IF(Tbl.Kosten[[#This Row],[Pnr.]]=BU$7,Tbl.Kosten[[#This Row],[Totaal kosten]],"")</f>
        <v/>
      </c>
      <c r="BV90" s="148" t="str">
        <f>IF(Tbl.Kosten[[#This Row],[Pnr.]]=BV$7,Tbl.Kosten[[#This Row],[Totaal kosten]],"")</f>
        <v/>
      </c>
      <c r="BW90" s="148" t="str">
        <f>IF(Tbl.Kosten[[#This Row],[Pnr.]]=BW$7,Tbl.Kosten[[#This Row],[Totaal kosten]],"")</f>
        <v/>
      </c>
      <c r="BX90" s="148" t="str">
        <f>IFERROR(_xlfn.XLOOKUP(Tbl.Kosten[[#This Row],[Werkpakketcode]],Tbl.Werkpakketten[Werkpakketcode],Tbl.Werkpakketten[WPnr.],"",0,1),"")</f>
        <v/>
      </c>
      <c r="BY90" s="148" t="str">
        <f>IF(Tbl.Kosten[[#This Row],[WPnr.]]=BY$7,Tbl.Kosten[[#This Row],[Totaal kosten]],"")</f>
        <v/>
      </c>
      <c r="BZ90" s="148" t="str">
        <f>IF(Tbl.Kosten[[#This Row],[WPnr.]]=BZ$7,Tbl.Kosten[[#This Row],[Totaal kosten]],"")</f>
        <v/>
      </c>
      <c r="CA90" s="148" t="str">
        <f>IF(Tbl.Kosten[[#This Row],[WPnr.]]=CA$7,Tbl.Kosten[[#This Row],[Totaal kosten]],"")</f>
        <v/>
      </c>
      <c r="CB90" s="148" t="str">
        <f>IF(Tbl.Kosten[[#This Row],[WPnr.]]=CB$7,Tbl.Kosten[[#This Row],[Totaal kosten]],"")</f>
        <v/>
      </c>
      <c r="CC90" s="148" t="str">
        <f>IF(Tbl.Kosten[[#This Row],[WPnr.]]=CC$7,Tbl.Kosten[[#This Row],[Totaal kosten]],"")</f>
        <v/>
      </c>
      <c r="CD90" s="148" t="str">
        <f>IF(Tbl.Kosten[[#This Row],[WPnr.]]=CD$7,Tbl.Kosten[[#This Row],[Totaal kosten]],"")</f>
        <v/>
      </c>
      <c r="CE90" s="148" t="str">
        <f>IF(Tbl.Kosten[[#This Row],[WPnr.]]=CE$7,Tbl.Kosten[[#This Row],[Totaal kosten]],"")</f>
        <v/>
      </c>
      <c r="CF90" s="148" t="str">
        <f>IF(Tbl.Kosten[[#This Row],[WPnr.]]=CF$7,Tbl.Kosten[[#This Row],[Totaal kosten]],"")</f>
        <v/>
      </c>
      <c r="CG90" s="148" t="str">
        <f>IF(Tbl.Kosten[[#This Row],[WPnr.]]=CG$7,Tbl.Kosten[[#This Row],[Totaal kosten]],"")</f>
        <v/>
      </c>
      <c r="CH90" s="148" t="str">
        <f>IF(Tbl.Kosten[[#This Row],[WPnr.]]=CH$7,Tbl.Kosten[[#This Row],[Totaal kosten]],"")</f>
        <v/>
      </c>
      <c r="CI90" s="148" t="str">
        <f>IF(Tbl.Kosten[[#This Row],[WPnr.]]=CI$7,Tbl.Kosten[[#This Row],[Totaal kosten]],"")</f>
        <v/>
      </c>
      <c r="CJ90" s="148" t="str">
        <f>IF(Tbl.Kosten[[#This Row],[WPnr.]]=CJ$7,Tbl.Kosten[[#This Row],[Totaal kosten]],"")</f>
        <v/>
      </c>
      <c r="CK90" s="148" t="str">
        <f>IF(Tbl.Kosten[[#This Row],[WPnr.]]=CK$7,Tbl.Kosten[[#This Row],[Totaal kosten]],"")</f>
        <v/>
      </c>
      <c r="CL90" s="148" t="str">
        <f>IF(Tbl.Kosten[[#This Row],[WPnr.]]=CL$7,Tbl.Kosten[[#This Row],[Totaal kosten]],"")</f>
        <v/>
      </c>
      <c r="CM90" s="148" t="str">
        <f>IF(Tbl.Kosten[[#This Row],[WPnr.]]=CM$7,Tbl.Kosten[[#This Row],[Totaal kosten]],"")</f>
        <v/>
      </c>
      <c r="CN90" s="148" t="str">
        <f>IF(Tbl.Kosten[[#This Row],[WPnr.]]=CN$7,Tbl.Kosten[[#This Row],[Totaal kosten]],"")</f>
        <v/>
      </c>
      <c r="CO90" s="148" t="str">
        <f>IF(Tbl.Kosten[[#This Row],[WPnr.]]=CO$7,Tbl.Kosten[[#This Row],[Totaal kosten]],"")</f>
        <v/>
      </c>
      <c r="CP90" s="148" t="str">
        <f>IF(Tbl.Kosten[[#This Row],[WPnr.]]=CP$7,Tbl.Kosten[[#This Row],[Totaal kosten]],"")</f>
        <v/>
      </c>
      <c r="CQ90" s="148" t="str">
        <f>IF(Tbl.Kosten[[#This Row],[WPnr.]]=CQ$7,Tbl.Kosten[[#This Row],[Totaal kosten]],"")</f>
        <v/>
      </c>
      <c r="CR90" s="148" t="str">
        <f>IF(Tbl.Kosten[[#This Row],[WPnr.]]=CR$7,Tbl.Kosten[[#This Row],[Totaal kosten]],"")</f>
        <v/>
      </c>
      <c r="CS90" s="148" t="str">
        <f>IF(Tbl.Kosten[[#This Row],[WPnr.]]=CS$7,Tbl.Kosten[[#This Row],[Totaal kosten]],"")</f>
        <v/>
      </c>
      <c r="CT90" s="148" t="str">
        <f>IF(Tbl.Kosten[[#This Row],[WPnr.]]=CT$7,Tbl.Kosten[[#This Row],[Totaal kosten]],"")</f>
        <v/>
      </c>
      <c r="CU90" s="148" t="str">
        <f>IF(Tbl.Kosten[[#This Row],[WPnr.]]=CU$7,Tbl.Kosten[[#This Row],[Totaal kosten]],"")</f>
        <v/>
      </c>
      <c r="CV90" s="148" t="str">
        <f>IF(Tbl.Kosten[[#This Row],[WPnr.]]=CV$7,Tbl.Kosten[[#This Row],[Totaal kosten]],"")</f>
        <v/>
      </c>
      <c r="CW90" s="148" t="str">
        <f>IF(Tbl.Kosten[[#This Row],[WPnr.]]=CW$7,Tbl.Kosten[[#This Row],[Totaal kosten]],"")</f>
        <v/>
      </c>
      <c r="CX90" s="148" t="str">
        <f>IF(Tbl.Kosten[[#This Row],[WPnr.]]=CX$7,Tbl.Kosten[[#This Row],[Totaal kosten]],"")</f>
        <v/>
      </c>
      <c r="CY90" s="148" t="str">
        <f>IF(Tbl.Kosten[[#This Row],[WPnr.]]=CY$7,Tbl.Kosten[[#This Row],[Totaal kosten]],"")</f>
        <v/>
      </c>
      <c r="CZ90" s="148" t="str">
        <f>IF(Tbl.Kosten[[#This Row],[WPnr.]]=CZ$7,Tbl.Kosten[[#This Row],[Totaal kosten]],"")</f>
        <v/>
      </c>
      <c r="DA90" s="148" t="str">
        <f>IF(Tbl.Kosten[[#This Row],[WPnr.]]=DA$7,Tbl.Kosten[[#This Row],[Totaal kosten]],"")</f>
        <v/>
      </c>
      <c r="DB90" s="148" t="str">
        <f>IF(Tbl.Kosten[[#This Row],[WPnr.]]=DB$7,Tbl.Kosten[[#This Row],[Totaal kosten]],"")</f>
        <v/>
      </c>
      <c r="DC90" s="148" t="str">
        <f>IF(Tbl.Kosten[[#This Row],[WPnr.]]=DC$7,Tbl.Kosten[[#This Row],[Totaal kosten]],"")</f>
        <v/>
      </c>
      <c r="DD90" s="148" t="str">
        <f>IF(Tbl.Kosten[[#This Row],[WPnr.]]=DD$7,Tbl.Kosten[[#This Row],[Totaal kosten]],"")</f>
        <v/>
      </c>
      <c r="DE90" s="148" t="str">
        <f>IF(Tbl.Kosten[[#This Row],[WPnr.]]=DE$7,Tbl.Kosten[[#This Row],[Totaal kosten]],"")</f>
        <v/>
      </c>
      <c r="DF90" s="148" t="str">
        <f>IF(Tbl.Kosten[[#This Row],[WPnr.]]=DF$7,Tbl.Kosten[[#This Row],[Totaal kosten]],"")</f>
        <v/>
      </c>
      <c r="DG90" s="148" t="str">
        <f>IF(Tbl.Kosten[[#This Row],[WPnr.]]=DG$7,Tbl.Kosten[[#This Row],[Totaal kosten]],"")</f>
        <v/>
      </c>
      <c r="DH90" s="148" t="str">
        <f>IF(Tbl.Kosten[[#This Row],[WPnr.]]=DH$7,Tbl.Kosten[[#This Row],[Totaal kosten]],"")</f>
        <v/>
      </c>
      <c r="DI90" s="148" t="str">
        <f>IF(Tbl.Kosten[[#This Row],[WPnr.]]=DI$7,Tbl.Kosten[[#This Row],[Totaal kosten]],"")</f>
        <v/>
      </c>
      <c r="DJ90" s="148" t="str">
        <f>IF(Tbl.Kosten[[#This Row],[WPnr.]]=DJ$7,Tbl.Kosten[[#This Row],[Totaal kosten]],"")</f>
        <v/>
      </c>
      <c r="DK90" s="148" t="str">
        <f>IF(Tbl.Kosten[[#This Row],[WPnr.]]=DK$7,Tbl.Kosten[[#This Row],[Totaal kosten]],"")</f>
        <v/>
      </c>
      <c r="DL90" s="148" t="str">
        <f>IF(Tbl.Kosten[[#This Row],[WPnr.]]=DL$7,Tbl.Kosten[[#This Row],[Totaal kosten]],"")</f>
        <v/>
      </c>
      <c r="DM90" s="148" t="str">
        <f>IF(Tbl.Kosten[[#This Row],[WPnr.]]=DM$7,Tbl.Kosten[[#This Row],[Totaal kosten]],"")</f>
        <v/>
      </c>
      <c r="DN90" s="148" t="str">
        <f>IF(Tbl.Kosten[[#This Row],[WPnr.]]=DN$7,Tbl.Kosten[[#This Row],[Totaal kosten]],"")</f>
        <v/>
      </c>
      <c r="DO90" s="148" t="str">
        <f>IF(Tbl.Kosten[[#This Row],[WPnr.]]=DO$7,Tbl.Kosten[[#This Row],[Totaal kosten]],"")</f>
        <v/>
      </c>
      <c r="DP90" s="148" t="str">
        <f>IF(Tbl.Kosten[[#This Row],[WPnr.]]=DP$7,Tbl.Kosten[[#This Row],[Totaal kosten]],"")</f>
        <v/>
      </c>
      <c r="DQ90" s="148" t="str">
        <f>IF(Tbl.Kosten[[#This Row],[WPnr.]]=DQ$7,Tbl.Kosten[[#This Row],[Totaal kosten]],"")</f>
        <v/>
      </c>
      <c r="DR90" s="148" t="str">
        <f>IF(Tbl.Kosten[[#This Row],[WPnr.]]=DR$7,Tbl.Kosten[[#This Row],[Totaal kosten]],"")</f>
        <v/>
      </c>
      <c r="DS90" s="148" t="str">
        <f>IF(Tbl.Kosten[[#This Row],[WPnr.]]=DS$7,Tbl.Kosten[[#This Row],[Totaal kosten]],"")</f>
        <v/>
      </c>
      <c r="DT90" s="148" t="str">
        <f>IF(Tbl.Kosten[[#This Row],[WPnr.]]=DT$7,Tbl.Kosten[[#This Row],[Totaal kosten]],"")</f>
        <v/>
      </c>
      <c r="DU90" s="148" t="str">
        <f>IF(Tbl.Kosten[[#This Row],[WPnr.]]=DU$7,Tbl.Kosten[[#This Row],[Totaal kosten]],"")</f>
        <v/>
      </c>
      <c r="DV90" s="148" t="str">
        <f>IF(Tbl.Kosten[[#This Row],[WPnr.]]=DV$7,Tbl.Kosten[[#This Row],[Totaal kosten]],"")</f>
        <v/>
      </c>
      <c r="DW90" s="150" t="str">
        <f>IFERROR(_xlfn.XLOOKUP(Tbl.Kosten[[#This Row],[Kostensoort]],Tbl.Kostensoorten[Kostensoorten],Tbl.Kostensoorten[KSnr.],"",0,1),"")</f>
        <v/>
      </c>
      <c r="DX90" s="150" t="str">
        <f>IF(Tbl.Kosten[[#This Row],[KSnr.]]=DX$7,Tbl.Kosten[[#This Row],[Totaal kosten]],"")</f>
        <v/>
      </c>
      <c r="DY90" s="150" t="str">
        <f>IF(Tbl.Kosten[[#This Row],[KSnr.]]=DY$7,Tbl.Kosten[[#This Row],[Totaal kosten]],"")</f>
        <v/>
      </c>
      <c r="DZ90" s="150" t="str">
        <f>IF(Tbl.Kosten[[#This Row],[KSnr.]]=DZ$7,Tbl.Kosten[[#This Row],[Totaal kosten]],"")</f>
        <v/>
      </c>
      <c r="EA90" s="150" t="str">
        <f>IF(Tbl.Kosten[[#This Row],[KSnr.]]=EA$7,Tbl.Kosten[[#This Row],[Totaal kosten]],"")</f>
        <v/>
      </c>
      <c r="EB90" s="150" t="str">
        <f>IF(Tbl.Kosten[[#This Row],[KSnr.]]=EB$7,Tbl.Kosten[[#This Row],[Totaal kosten]],"")</f>
        <v/>
      </c>
      <c r="EC90" s="150" t="str">
        <f>IF(Tbl.Kosten[[#This Row],[KSnr.]]=EC$7,Tbl.Kosten[[#This Row],[Totaal kosten]],"")</f>
        <v/>
      </c>
      <c r="ED90" s="150" t="str">
        <f>IF(Tbl.Kosten[[#This Row],[KSnr.]]=ED$7,Tbl.Kosten[[#This Row],[Totaal kosten]],"")</f>
        <v/>
      </c>
      <c r="EE90" s="150" t="str">
        <f>IF(Tbl.Kosten[[#This Row],[KSnr.]]=EE$7,Tbl.Kosten[[#This Row],[Totaal kosten]],"")</f>
        <v/>
      </c>
      <c r="EF90" s="150" t="str">
        <f>IF(Tbl.Kosten[[#This Row],[KSnr.]]=EF$7,Tbl.Kosten[[#This Row],[Totaal kosten]],"")</f>
        <v/>
      </c>
      <c r="EG90" s="150" t="str">
        <f>IF(Tbl.Kosten[[#This Row],[KSnr.]]=EG$7,Tbl.Kosten[[#This Row],[Totaal kosten]],"")</f>
        <v/>
      </c>
      <c r="EH90" s="150" t="str">
        <f>IF(Tbl.Kosten[[#This Row],[KSnr.]]=EH$7,Tbl.Kosten[[#This Row],[Totaal kosten]],"")</f>
        <v/>
      </c>
      <c r="EI90" s="150" t="str">
        <f>IF(Tbl.Kosten[[#This Row],[KSnr.]]=EI$7,Tbl.Kosten[[#This Row],[Totaal kosten]],"")</f>
        <v/>
      </c>
      <c r="EJ90" s="150" t="str">
        <f>IF(Tbl.Kosten[[#This Row],[KSnr.]]=EJ$7,Tbl.Kosten[[#This Row],[Totaal kosten]],"")</f>
        <v/>
      </c>
      <c r="EK90" s="150" t="str">
        <f>IF(Tbl.Kosten[[#This Row],[KSnr.]]=EK$7,Tbl.Kosten[[#This Row],[Totaal kosten]],"")</f>
        <v/>
      </c>
      <c r="EL90" s="150" t="str">
        <f>IF(Tbl.Kosten[[#This Row],[KSnr.]]=EL$7,Tbl.Kosten[[#This Row],[Totaal kosten]],"")</f>
        <v/>
      </c>
      <c r="EM90" s="150" t="str">
        <f>IF(Tbl.Kosten[[#This Row],[KSnr.]]=EM$7,Tbl.Kosten[[#This Row],[Totaal kosten]],"")</f>
        <v/>
      </c>
      <c r="EN90" s="150" t="str">
        <f>IF(Tbl.Kosten[[#This Row],[KSnr.]]=EN$7,Tbl.Kosten[[#This Row],[Totaal kosten]],"")</f>
        <v/>
      </c>
      <c r="EO90" s="150" t="str">
        <f>IF(Tbl.Kosten[[#This Row],[KSnr.]]=EO$7,Tbl.Kosten[[#This Row],[Totaal kosten]],"")</f>
        <v/>
      </c>
      <c r="EP90" s="150" t="str">
        <f>IF(Tbl.Kosten[[#This Row],[KSnr.]]=EP$7,Tbl.Kosten[[#This Row],[Totaal kosten]],"")</f>
        <v/>
      </c>
      <c r="EQ90" s="150" t="str">
        <f>IF(Tbl.Kosten[[#This Row],[KSnr.]]=EQ$7,Tbl.Kosten[[#This Row],[Totaal kosten]],"")</f>
        <v/>
      </c>
      <c r="ER90" s="144" t="str">
        <f>IFERROR(_xlfn.XLOOKUP(Tbl.Kosten[[#This Row],[Subsidieactiviteit]],Tbl.Subsidiehoogte[Subsidieactiviteit],Tbl.Subsidiehoogte[SAnr.],"",0,1),"")</f>
        <v/>
      </c>
      <c r="ES90" s="150" t="str">
        <f>IF(Tbl.Kosten[[#This Row],[Sanr.]]=ES$7,Tbl.Kosten[[#This Row],[Totaal kosten]],"")</f>
        <v/>
      </c>
      <c r="ET90" s="150" t="str">
        <f>IF(Tbl.Kosten[[#This Row],[Sanr.]]=ET$7,Tbl.Kosten[[#This Row],[Totaal kosten]],"")</f>
        <v/>
      </c>
      <c r="EU90" s="150" t="str">
        <f>IF(Tbl.Kosten[[#This Row],[Sanr.]]=EU$7,Tbl.Kosten[[#This Row],[Totaal kosten]],"")</f>
        <v/>
      </c>
      <c r="EV90" s="150" t="str">
        <f>IF(Tbl.Kosten[[#This Row],[Sanr.]]=EV$7,Tbl.Kosten[[#This Row],[Totaal kosten]],"")</f>
        <v/>
      </c>
      <c r="EW90" s="150" t="str">
        <f>IF(Tbl.Kosten[[#This Row],[Sanr.]]=EW$7,Tbl.Kosten[[#This Row],[Totaal kosten]],"")</f>
        <v/>
      </c>
      <c r="EX90" s="150" t="str">
        <f>IF(Tbl.Kosten[[#This Row],[Sanr.]]=EX$7,Tbl.Kosten[[#This Row],[Totaal kosten]],"")</f>
        <v/>
      </c>
      <c r="EY90" s="150" t="str">
        <f>IF(Tbl.Kosten[[#This Row],[Sanr.]]=EY$7,Tbl.Kosten[[#This Row],[Totaal kosten]],"")</f>
        <v/>
      </c>
      <c r="EZ90" s="150" t="str">
        <f>IF(Tbl.Kosten[[#This Row],[Sanr.]]=EZ$7,Tbl.Kosten[[#This Row],[Totaal kosten]],"")</f>
        <v/>
      </c>
      <c r="FA90" s="150" t="str">
        <f>IF(Tbl.Kosten[[#This Row],[Sanr.]]=FA$7,Tbl.Kosten[[#This Row],[Totaal kosten]],"")</f>
        <v/>
      </c>
      <c r="FB90" s="150" t="str">
        <f>IF(Tbl.Kosten[[#This Row],[Sanr.]]=FB$7,Tbl.Kosten[[#This Row],[Totaal kosten]],"")</f>
        <v/>
      </c>
      <c r="FC90" s="150" t="str">
        <f>IF(Tbl.Kosten[[#This Row],[Sanr.]]=FC$7,Tbl.Kosten[[#This Row],[Totaal kosten]],"")</f>
        <v/>
      </c>
      <c r="FD90" s="150" t="str">
        <f>IF(Tbl.Kosten[[#This Row],[Sanr.]]=FD$7,Tbl.Kosten[[#This Row],[Totaal kosten]],"")</f>
        <v/>
      </c>
      <c r="FE90" s="150" t="str">
        <f>IF(Tbl.Kosten[[#This Row],[Sanr.]]=FE$7,Tbl.Kosten[[#This Row],[Totaal kosten]],"")</f>
        <v/>
      </c>
      <c r="FF90" s="150" t="str">
        <f>IF(Tbl.Kosten[[#This Row],[Sanr.]]=FF$7,Tbl.Kosten[[#This Row],[Totaal kosten]],"")</f>
        <v/>
      </c>
      <c r="FG90" s="150" t="str">
        <f>IF(Tbl.Kosten[[#This Row],[Sanr.]]=FG$7,Tbl.Kosten[[#This Row],[Totaal kosten]],"")</f>
        <v/>
      </c>
      <c r="FH90" s="150" t="str">
        <f>IF(Tbl.Kosten[[#This Row],[Sanr.]]=FH$7,Tbl.Kosten[[#This Row],[Totaal kosten]],"")</f>
        <v/>
      </c>
      <c r="FI90" s="150" t="str">
        <f>IF(Tbl.Kosten[[#This Row],[Sanr.]]=FI$7,Tbl.Kosten[[#This Row],[Totaal kosten]],"")</f>
        <v/>
      </c>
      <c r="FJ90" s="150" t="str">
        <f>IF(Tbl.Kosten[[#This Row],[Sanr.]]=FJ$7,Tbl.Kosten[[#This Row],[Totaal kosten]],"")</f>
        <v/>
      </c>
      <c r="FK90" s="150" t="str">
        <f>IF(Tbl.Kosten[[#This Row],[Sanr.]]=FK$7,Tbl.Kosten[[#This Row],[Totaal kosten]],"")</f>
        <v/>
      </c>
      <c r="FL90" s="150" t="str">
        <f>IF(Tbl.Kosten[[#This Row],[Sanr.]]=FL$7,Tbl.Kosten[[#This Row],[Totaal kosten]],"")</f>
        <v/>
      </c>
      <c r="FM90" s="150" t="str">
        <f>IF(Tbl.Kosten[[#This Row],[Sanr.]]=FM$7,Tbl.Kosten[[#This Row],[Totaal kosten]],"")</f>
        <v/>
      </c>
      <c r="FN90" s="150" t="str">
        <f>IF(Tbl.Kosten[[#This Row],[Sanr.]]=FN$7,Tbl.Kosten[[#This Row],[Totaal kosten]],"")</f>
        <v/>
      </c>
      <c r="FO90" s="150" t="str">
        <f>IF(Tbl.Kosten[[#This Row],[Sanr.]]=FO$7,Tbl.Kosten[[#This Row],[Totaal kosten]],"")</f>
        <v/>
      </c>
      <c r="FP90" s="150" t="str">
        <f>IF(Tbl.Kosten[[#This Row],[Sanr.]]=FP$7,Tbl.Kosten[[#This Row],[Totaal kosten]],"")</f>
        <v/>
      </c>
      <c r="FQ90" s="150" t="str">
        <f>IF(Tbl.Kosten[[#This Row],[Sanr.]]=FQ$7,Tbl.Kosten[[#This Row],[Totaal kosten]],"")</f>
        <v/>
      </c>
      <c r="FR90" s="150" t="str">
        <f>IF(Tbl.Kosten[[#This Row],[Sanr.]]=FR$7,Tbl.Kosten[[#This Row],[Totaal kosten]],"")</f>
        <v/>
      </c>
      <c r="FS90" s="150" t="str">
        <f>IF(Tbl.Kosten[[#This Row],[Sanr.]]=FS$7,Tbl.Kosten[[#This Row],[Totaal kosten]],"")</f>
        <v/>
      </c>
      <c r="FT90" s="150" t="str">
        <f>IF(Tbl.Kosten[[#This Row],[Sanr.]]=FT$7,Tbl.Kosten[[#This Row],[Totaal kosten]],"")</f>
        <v/>
      </c>
      <c r="FU90" s="150" t="str">
        <f>IF(Tbl.Kosten[[#This Row],[Sanr.]]=FU$7,Tbl.Kosten[[#This Row],[Totaal kosten]],"")</f>
        <v/>
      </c>
      <c r="FV90" s="150" t="str">
        <f>IF(Tbl.Kosten[[#This Row],[Sanr.]]=FV$7,Tbl.Kosten[[#This Row],[Totaal kosten]],"")</f>
        <v/>
      </c>
      <c r="FW90" s="150" t="str">
        <f>IFERROR(_xlfn.XLOOKUP(Tbl.Kosten[[#This Row],[Activiteitencode]],Tbl.Activiteiten[Activiteitcode],Tbl.Activiteiten[Anr.],"",0,1),"")</f>
        <v/>
      </c>
      <c r="FX90" s="169" t="str">
        <f>_xlfn.CONCAT(Tbl.Kosten[[#This Row],[Pnr.]],Tbl.Kosten[[#This Row],[Sanr.]])</f>
        <v>P1</v>
      </c>
      <c r="FY90" s="150">
        <f>Tbl.Kosten[[#This Row],[Totaal kosten]]-Tbl.Kosten[[#This Row],[Subsidie]]</f>
        <v>0</v>
      </c>
      <c r="FZ90" s="150">
        <f>IF(Tbl.Kosten[[#This Row],[Pnr.]]=FZ$7,Tbl.Kosten[[#This Row],[Te financieren]],"")</f>
        <v>0</v>
      </c>
      <c r="GA90" s="150" t="str">
        <f>IF(Tbl.Kosten[[#This Row],[Pnr.]]=GA$7,Tbl.Kosten[[#This Row],[Te financieren]],"")</f>
        <v/>
      </c>
      <c r="GB90" s="150" t="str">
        <f>IF(Tbl.Kosten[[#This Row],[Pnr.]]=GB$7,Tbl.Kosten[[#This Row],[Te financieren]],"")</f>
        <v/>
      </c>
      <c r="GC90" s="150" t="str">
        <f>IF(Tbl.Kosten[[#This Row],[Pnr.]]=GC$7,Tbl.Kosten[[#This Row],[Te financieren]],"")</f>
        <v/>
      </c>
      <c r="GD90" s="150" t="str">
        <f>IF(Tbl.Kosten[[#This Row],[Pnr.]]=GD$7,Tbl.Kosten[[#This Row],[Te financieren]],"")</f>
        <v/>
      </c>
      <c r="GE90" s="150" t="str">
        <f>IF(Tbl.Kosten[[#This Row],[Pnr.]]=GE$7,Tbl.Kosten[[#This Row],[Te financieren]],"")</f>
        <v/>
      </c>
      <c r="GF90" s="150" t="str">
        <f>IF(Tbl.Kosten[[#This Row],[Pnr.]]=GF$7,Tbl.Kosten[[#This Row],[Te financieren]],"")</f>
        <v/>
      </c>
      <c r="GG90" s="150" t="str">
        <f>IF(Tbl.Kosten[[#This Row],[Pnr.]]=GG$7,Tbl.Kosten[[#This Row],[Te financieren]],"")</f>
        <v/>
      </c>
      <c r="GH90" s="150" t="str">
        <f>IF(Tbl.Kosten[[#This Row],[Pnr.]]=GH$7,Tbl.Kosten[[#This Row],[Te financieren]],"")</f>
        <v/>
      </c>
      <c r="GI90" s="150" t="str">
        <f>IF(Tbl.Kosten[[#This Row],[Pnr.]]=GI$7,Tbl.Kosten[[#This Row],[Te financieren]],"")</f>
        <v/>
      </c>
      <c r="GJ90" s="150" t="str">
        <f>IF(Tbl.Kosten[[#This Row],[Pnr.]]=GJ$7,Tbl.Kosten[[#This Row],[Te financieren]],"")</f>
        <v/>
      </c>
      <c r="GK90" s="150" t="str">
        <f>IF(Tbl.Kosten[[#This Row],[Pnr.]]=GK$7,Tbl.Kosten[[#This Row],[Te financieren]],"")</f>
        <v/>
      </c>
      <c r="GL90" s="150" t="str">
        <f>IF(Tbl.Kosten[[#This Row],[Pnr.]]=GL$7,Tbl.Kosten[[#This Row],[Te financieren]],"")</f>
        <v/>
      </c>
      <c r="GM90" s="150" t="str">
        <f>IF(Tbl.Kosten[[#This Row],[Pnr.]]=GM$7,Tbl.Kosten[[#This Row],[Te financieren]],"")</f>
        <v/>
      </c>
      <c r="GN90" s="150" t="str">
        <f>IF(Tbl.Kosten[[#This Row],[Pnr.]]=GN$7,Tbl.Kosten[[#This Row],[Te financieren]],"")</f>
        <v/>
      </c>
      <c r="GO90" s="150" t="str">
        <f>IF(Tbl.Kosten[[#This Row],[Pnr.]]=GO$7,Tbl.Kosten[[#This Row],[Te financieren]],"")</f>
        <v/>
      </c>
      <c r="GP90" s="150" t="str">
        <f>IF(Tbl.Kosten[[#This Row],[Pnr.]]=GP$7,Tbl.Kosten[[#This Row],[Te financieren]],"")</f>
        <v/>
      </c>
      <c r="GQ90" s="150" t="str">
        <f>IF(Tbl.Kosten[[#This Row],[Pnr.]]=GQ$7,Tbl.Kosten[[#This Row],[Te financieren]],"")</f>
        <v/>
      </c>
      <c r="GR90" s="150" t="str">
        <f>IF(Tbl.Kosten[[#This Row],[Pnr.]]=GR$7,Tbl.Kosten[[#This Row],[Te financieren]],"")</f>
        <v/>
      </c>
      <c r="GS90" s="150" t="str">
        <f>IF(Tbl.Kosten[[#This Row],[Pnr.]]=GS$7,Tbl.Kosten[[#This Row],[Te financieren]],"")</f>
        <v/>
      </c>
      <c r="GT90" s="150" t="str">
        <f>IF(Tbl.Kosten[[#This Row],[Pnr.]]=GT$7,Tbl.Kosten[[#This Row],[Te financieren]],"")</f>
        <v/>
      </c>
      <c r="GU90" s="150" t="str">
        <f>IF(Tbl.Kosten[[#This Row],[Pnr.]]=GU$7,Tbl.Kosten[[#This Row],[Te financieren]],"")</f>
        <v/>
      </c>
      <c r="GV90" s="150" t="str">
        <f>IF(Tbl.Kosten[[#This Row],[Pnr.]]=GV$7,Tbl.Kosten[[#This Row],[Te financieren]],"")</f>
        <v/>
      </c>
      <c r="GW90" s="150" t="str">
        <f>IF(Tbl.Kosten[[#This Row],[Pnr.]]=GW$7,Tbl.Kosten[[#This Row],[Te financieren]],"")</f>
        <v/>
      </c>
      <c r="GX90" s="150" t="str">
        <f>IF(Tbl.Kosten[[#This Row],[Pnr.]]=GX$7,Tbl.Kosten[[#This Row],[Te financieren]],"")</f>
        <v/>
      </c>
      <c r="GY90" s="150" t="str">
        <f>IF(Tbl.Kosten[[#This Row],[Pnr.]]=GY$7,Tbl.Kosten[[#This Row],[Te financieren]],"")</f>
        <v/>
      </c>
      <c r="GZ90" s="150" t="str">
        <f>IF(Tbl.Kosten[[#This Row],[Pnr.]]=GZ$7,Tbl.Kosten[[#This Row],[Te financieren]],"")</f>
        <v/>
      </c>
      <c r="HA90" s="150" t="str">
        <f>IF(Tbl.Kosten[[#This Row],[Pnr.]]=HA$7,Tbl.Kosten[[#This Row],[Te financieren]],"")</f>
        <v/>
      </c>
      <c r="HB90" s="150" t="str">
        <f>IF(Tbl.Kosten[[#This Row],[Pnr.]]=HB$7,Tbl.Kosten[[#This Row],[Te financieren]],"")</f>
        <v/>
      </c>
      <c r="HC90" s="150" t="str">
        <f>IF(Tbl.Kosten[[#This Row],[Pnr.]]=HC$7,Tbl.Kosten[[#This Row],[Te financieren]],"")</f>
        <v/>
      </c>
      <c r="HD90" s="150" t="str">
        <f>IF(Tbl.Kosten[[#This Row],[Pnr.]]=HD$7,Tbl.Kosten[[#This Row],[Te financieren]],"")</f>
        <v/>
      </c>
      <c r="HE90" s="150" t="str">
        <f>IF(Tbl.Kosten[[#This Row],[Pnr.]]=HE$7,Tbl.Kosten[[#This Row],[Te financieren]],"")</f>
        <v/>
      </c>
      <c r="HF90" s="150" t="str">
        <f>IF(Tbl.Kosten[[#This Row],[Pnr.]]=HF$7,Tbl.Kosten[[#This Row],[Te financieren]],"")</f>
        <v/>
      </c>
      <c r="HG90" s="150" t="str">
        <f>IF(Tbl.Kosten[[#This Row],[Pnr.]]=HG$7,Tbl.Kosten[[#This Row],[Te financieren]],"")</f>
        <v/>
      </c>
      <c r="HH90" s="150" t="str">
        <f>IF(Tbl.Kosten[[#This Row],[Pnr.]]=HH$7,Tbl.Kosten[[#This Row],[Te financieren]],"")</f>
        <v/>
      </c>
      <c r="HI90" s="150" t="str">
        <f>IF(Tbl.Kosten[[#This Row],[Pnr.]]=HI$7,Tbl.Kosten[[#This Row],[Te financieren]],"")</f>
        <v/>
      </c>
      <c r="HJ90" s="150" t="str">
        <f>IF(Tbl.Kosten[[#This Row],[Pnr.]]=HJ$7,Tbl.Kosten[[#This Row],[Te financieren]],"")</f>
        <v/>
      </c>
      <c r="HK90" s="150" t="str">
        <f>IF(Tbl.Kosten[[#This Row],[Pnr.]]=HK$7,Tbl.Kosten[[#This Row],[Te financieren]],"")</f>
        <v/>
      </c>
      <c r="HL90" s="150" t="str">
        <f>IF(Tbl.Kosten[[#This Row],[Pnr.]]=HL$7,Tbl.Kosten[[#This Row],[Te financieren]],"")</f>
        <v/>
      </c>
      <c r="HM90" s="150" t="str">
        <f>IF(Tbl.Kosten[[#This Row],[Pnr.]]=HM$7,Tbl.Kosten[[#This Row],[Te financieren]],"")</f>
        <v/>
      </c>
      <c r="HN90" s="150" t="str">
        <f>IF(Tbl.Kosten[[#This Row],[Pnr.]]=HN$7,Tbl.Kosten[[#This Row],[Te financieren]],"")</f>
        <v/>
      </c>
      <c r="HO90" s="150" t="str">
        <f>IF(Tbl.Kosten[[#This Row],[Pnr.]]=HO$7,Tbl.Kosten[[#This Row],[Te financieren]],"")</f>
        <v/>
      </c>
      <c r="HP90" s="150" t="str">
        <f>IF(Tbl.Kosten[[#This Row],[Pnr.]]=HP$7,Tbl.Kosten[[#This Row],[Te financieren]],"")</f>
        <v/>
      </c>
      <c r="HQ90" s="150" t="str">
        <f>IF(Tbl.Kosten[[#This Row],[Pnr.]]=HQ$7,Tbl.Kosten[[#This Row],[Te financieren]],"")</f>
        <v/>
      </c>
      <c r="HR90" s="150" t="str">
        <f>IF(Tbl.Kosten[[#This Row],[Pnr.]]=HR$7,Tbl.Kosten[[#This Row],[Te financieren]],"")</f>
        <v/>
      </c>
      <c r="HS90" s="150" t="str">
        <f>IF(Tbl.Kosten[[#This Row],[Pnr.]]=HS$7,Tbl.Kosten[[#This Row],[Te financieren]],"")</f>
        <v/>
      </c>
      <c r="HT90" s="150" t="str">
        <f>IF(Tbl.Kosten[[#This Row],[Pnr.]]=HT$7,Tbl.Kosten[[#This Row],[Te financieren]],"")</f>
        <v/>
      </c>
      <c r="HU90" s="150" t="str">
        <f>IF(Tbl.Kosten[[#This Row],[Pnr.]]=HU$7,Tbl.Kosten[[#This Row],[Te financieren]],"")</f>
        <v/>
      </c>
      <c r="HV90" s="150" t="str">
        <f>IF(Tbl.Kosten[[#This Row],[Pnr.]]=HV$7,Tbl.Kosten[[#This Row],[Te financieren]],"")</f>
        <v/>
      </c>
      <c r="HW90" s="150" t="str">
        <f>IF(Tbl.Kosten[[#This Row],[Pnr.]]=HW$7,Tbl.Kosten[[#This Row],[Te financieren]],"")</f>
        <v/>
      </c>
    </row>
    <row r="91" spans="2:231" x14ac:dyDescent="0.3">
      <c r="B91" s="134"/>
      <c r="C91" s="137"/>
      <c r="D91" s="136"/>
      <c r="E91" s="261"/>
      <c r="F91" s="135"/>
      <c r="G91" s="11" t="str">
        <f>IF(Tbl.Kosten[[#This Row],[Medewerker e/o 
functie]]&lt;&gt;"",_xlfn.XLOOKUP(Tbl.Kosten[[#This Row],[Medewerker e/o 
functie]],Tbl.Uurtarief[Medewerker en/of functie],Tbl.Uurtarief[Uurtarief],"",0,1),"")</f>
        <v/>
      </c>
      <c r="H91" s="121">
        <f>IFERROR(Tbl.Kosten[[#This Row],[Uren]]*Tbl.Kosten[[#This Row],[Uurtarief]],0)</f>
        <v>0</v>
      </c>
      <c r="I91" s="119" t="str">
        <f>IF(Tbl.Kosten[[#This Row],[Subtotaal uren]]&lt;&gt;0,_xlfn.XLOOKUP(Tbl.Kosten[[#This Row],[Medewerker e/o 
functie]],Tbl.Uurtarief[Medewerker en/of functie],Tbl.Uurtarief[Kostensoort arbeid],"",0,1),"")</f>
        <v/>
      </c>
      <c r="J91" s="137"/>
      <c r="K91" s="135"/>
      <c r="L91" s="139" t="str">
        <f>IF(Tbl.Kosten[[#This Row],[Activum]]&lt;&gt;"",_xlfn.XLOOKUP(Tbl.Kosten[[#This Row],[Activum]],Tbl.Afschrijvingskosten[Activum],Tbl.Afschrijvingskosten[Tarief per afschrijvings-eenheid],"",0,1),"")</f>
        <v/>
      </c>
      <c r="M91" s="122">
        <f>IFERROR(Tbl.Kosten[[#This Row],[Een-
heden]]*Tbl.Kosten[[#This Row],[Afschrijvings-
tarief]],0)</f>
        <v>0</v>
      </c>
      <c r="N91" s="122" t="str">
        <f>IF(Tbl.Kosten[[#This Row],[Subtotaal afschrijving]]&lt;&gt;0,Lijsten!$A$7,"")</f>
        <v/>
      </c>
      <c r="O91" s="140"/>
      <c r="P91" s="135"/>
      <c r="Q91" s="138"/>
      <c r="R91" s="122">
        <f>IFERROR(Tbl.Kosten[[#This Row],[Aantal]]*Tbl.Kosten[[#This Row],[Tarief]],0)</f>
        <v>0</v>
      </c>
      <c r="S91" s="8">
        <f>IFERROR(Tbl.Kosten[[#This Row],[Subtotaal overige kosten]]+Tbl.Kosten[[#This Row],[Subtotaal uren]]+Tbl.Kosten[[#This Row],[Subtotaal afschrijving]],0)</f>
        <v>0</v>
      </c>
      <c r="T91" s="8">
        <f>IFERROR(Tbl.Kosten[[#This Row],[Totaal kosten]]*Tbl.Kosten[[#This Row],[Subsidie%]],0)</f>
        <v>0</v>
      </c>
      <c r="U91" s="4" t="str" cm="1">
        <f t="array" ref="U91">IFERROR(_xlfn.IFS(Tbl.Kosten[[#This Row],[Subtotaal uren]]&lt;&gt;0,Tbl.Kosten[[#This Row],[Kostensoort arbeid]],Tbl.Kosten[[#This Row],[Subtotaal afschrijving]]&lt;&gt;0,Tbl.Kosten[[#This Row],[Kostensoort afschrijving]],Tbl.Kosten[[#This Row],[Subtotaal overige kosten]]&lt;&gt;0,Tbl.Kosten[[#This Row],[Kostensoort overig]]),"")</f>
        <v/>
      </c>
      <c r="V91" s="4" t="str">
        <f>IFERROR(_xlfn.XLOOKUP(Tbl.Kosten[[#This Row],[Activiteitencode]],Tbl.Activiteiten[Activiteitcode],Tbl.Activiteiten[Werkpakketcode],"",0,1),"")</f>
        <v/>
      </c>
      <c r="W91" s="4" t="str">
        <f>IFERROR(_xlfn.XLOOKUP(Tbl.Kosten[[#This Row],[Werkpakketcode]],Tbl.Werkpakketten[Werkpakketcode],Tbl.Werkpakketten[Subsidiabele activiteit],"",0,1),"")</f>
        <v/>
      </c>
      <c r="X91" s="12">
        <f>IFERROR(_xlfn.XLOOKUP(Tbl.Kosten[[#This Row],[Sanr.]],Tbl.Subsidiehoogte[SAnr.],Tbl.Subsidiehoogte[Sub. Percentage],0,0,1),0)</f>
        <v>0</v>
      </c>
      <c r="Y91" s="144" t="str">
        <f>IFERROR(_xlfn.XLOOKUP(Tbl.Kosten[[#This Row],[Partnercode]],Tbl.Projectpartners[Partnercode],Tbl.Projectpartners[PNr.],"",0,1),"")</f>
        <v>P1</v>
      </c>
      <c r="Z91" s="148">
        <f>IF(Tbl.Kosten[[#This Row],[Pnr.]]=Z$7,Tbl.Kosten[[#This Row],[Totaal kosten]],"")</f>
        <v>0</v>
      </c>
      <c r="AA91" s="148" t="str">
        <f>IF(Tbl.Kosten[[#This Row],[Pnr.]]=AA$7,Tbl.Kosten[[#This Row],[Totaal kosten]],"")</f>
        <v/>
      </c>
      <c r="AB91" s="148" t="str">
        <f>IF(Tbl.Kosten[[#This Row],[Pnr.]]=AB$7,Tbl.Kosten[[#This Row],[Totaal kosten]],"")</f>
        <v/>
      </c>
      <c r="AC91" s="148" t="str">
        <f>IF(Tbl.Kosten[[#This Row],[Pnr.]]=AC$7,Tbl.Kosten[[#This Row],[Totaal kosten]],"")</f>
        <v/>
      </c>
      <c r="AD91" s="148" t="str">
        <f>IF(Tbl.Kosten[[#This Row],[Pnr.]]=AD$7,Tbl.Kosten[[#This Row],[Totaal kosten]],"")</f>
        <v/>
      </c>
      <c r="AE91" s="148" t="str">
        <f>IF(Tbl.Kosten[[#This Row],[Pnr.]]=AE$7,Tbl.Kosten[[#This Row],[Totaal kosten]],"")</f>
        <v/>
      </c>
      <c r="AF91" s="148" t="str">
        <f>IF(Tbl.Kosten[[#This Row],[Pnr.]]=AF$7,Tbl.Kosten[[#This Row],[Totaal kosten]],"")</f>
        <v/>
      </c>
      <c r="AG91" s="148" t="str">
        <f>IF(Tbl.Kosten[[#This Row],[Pnr.]]=AG$7,Tbl.Kosten[[#This Row],[Totaal kosten]],"")</f>
        <v/>
      </c>
      <c r="AH91" s="148" t="str">
        <f>IF(Tbl.Kosten[[#This Row],[Pnr.]]=AH$7,Tbl.Kosten[[#This Row],[Totaal kosten]],"")</f>
        <v/>
      </c>
      <c r="AI91" s="148" t="str">
        <f>IF(Tbl.Kosten[[#This Row],[Pnr.]]=AI$7,Tbl.Kosten[[#This Row],[Totaal kosten]],"")</f>
        <v/>
      </c>
      <c r="AJ91" s="148" t="str">
        <f>IF(Tbl.Kosten[[#This Row],[Pnr.]]=AJ$7,Tbl.Kosten[[#This Row],[Totaal kosten]],"")</f>
        <v/>
      </c>
      <c r="AK91" s="148" t="str">
        <f>IF(Tbl.Kosten[[#This Row],[Pnr.]]=AK$7,Tbl.Kosten[[#This Row],[Totaal kosten]],"")</f>
        <v/>
      </c>
      <c r="AL91" s="148" t="str">
        <f>IF(Tbl.Kosten[[#This Row],[Pnr.]]=AL$7,Tbl.Kosten[[#This Row],[Totaal kosten]],"")</f>
        <v/>
      </c>
      <c r="AM91" s="148" t="str">
        <f>IF(Tbl.Kosten[[#This Row],[Pnr.]]=AM$7,Tbl.Kosten[[#This Row],[Totaal kosten]],"")</f>
        <v/>
      </c>
      <c r="AN91" s="148" t="str">
        <f>IF(Tbl.Kosten[[#This Row],[Pnr.]]=AN$7,Tbl.Kosten[[#This Row],[Totaal kosten]],"")</f>
        <v/>
      </c>
      <c r="AO91" s="148" t="str">
        <f>IF(Tbl.Kosten[[#This Row],[Pnr.]]=AO$7,Tbl.Kosten[[#This Row],[Totaal kosten]],"")</f>
        <v/>
      </c>
      <c r="AP91" s="148" t="str">
        <f>IF(Tbl.Kosten[[#This Row],[Pnr.]]=AP$7,Tbl.Kosten[[#This Row],[Totaal kosten]],"")</f>
        <v/>
      </c>
      <c r="AQ91" s="148" t="str">
        <f>IF(Tbl.Kosten[[#This Row],[Pnr.]]=AQ$7,Tbl.Kosten[[#This Row],[Totaal kosten]],"")</f>
        <v/>
      </c>
      <c r="AR91" s="148" t="str">
        <f>IF(Tbl.Kosten[[#This Row],[Pnr.]]=AR$7,Tbl.Kosten[[#This Row],[Totaal kosten]],"")</f>
        <v/>
      </c>
      <c r="AS91" s="148" t="str">
        <f>IF(Tbl.Kosten[[#This Row],[Pnr.]]=AS$7,Tbl.Kosten[[#This Row],[Totaal kosten]],"")</f>
        <v/>
      </c>
      <c r="AT91" s="148" t="str">
        <f>IF(Tbl.Kosten[[#This Row],[Pnr.]]=AT$7,Tbl.Kosten[[#This Row],[Totaal kosten]],"")</f>
        <v/>
      </c>
      <c r="AU91" s="148" t="str">
        <f>IF(Tbl.Kosten[[#This Row],[Pnr.]]=AU$7,Tbl.Kosten[[#This Row],[Totaal kosten]],"")</f>
        <v/>
      </c>
      <c r="AV91" s="148" t="str">
        <f>IF(Tbl.Kosten[[#This Row],[Pnr.]]=AV$7,Tbl.Kosten[[#This Row],[Totaal kosten]],"")</f>
        <v/>
      </c>
      <c r="AW91" s="148" t="str">
        <f>IF(Tbl.Kosten[[#This Row],[Pnr.]]=AW$7,Tbl.Kosten[[#This Row],[Totaal kosten]],"")</f>
        <v/>
      </c>
      <c r="AX91" s="148" t="str">
        <f>IF(Tbl.Kosten[[#This Row],[Pnr.]]=AX$7,Tbl.Kosten[[#This Row],[Totaal kosten]],"")</f>
        <v/>
      </c>
      <c r="AY91" s="148" t="str">
        <f>IF(Tbl.Kosten[[#This Row],[Pnr.]]=AY$7,Tbl.Kosten[[#This Row],[Totaal kosten]],"")</f>
        <v/>
      </c>
      <c r="AZ91" s="148" t="str">
        <f>IF(Tbl.Kosten[[#This Row],[Pnr.]]=AZ$7,Tbl.Kosten[[#This Row],[Totaal kosten]],"")</f>
        <v/>
      </c>
      <c r="BA91" s="148" t="str">
        <f>IF(Tbl.Kosten[[#This Row],[Pnr.]]=BA$7,Tbl.Kosten[[#This Row],[Totaal kosten]],"")</f>
        <v/>
      </c>
      <c r="BB91" s="148" t="str">
        <f>IF(Tbl.Kosten[[#This Row],[Pnr.]]=BB$7,Tbl.Kosten[[#This Row],[Totaal kosten]],"")</f>
        <v/>
      </c>
      <c r="BC91" s="148" t="str">
        <f>IF(Tbl.Kosten[[#This Row],[Pnr.]]=BC$7,Tbl.Kosten[[#This Row],[Totaal kosten]],"")</f>
        <v/>
      </c>
      <c r="BD91" s="148" t="str">
        <f>IF(Tbl.Kosten[[#This Row],[Pnr.]]=BD$7,Tbl.Kosten[[#This Row],[Totaal kosten]],"")</f>
        <v/>
      </c>
      <c r="BE91" s="148" t="str">
        <f>IF(Tbl.Kosten[[#This Row],[Pnr.]]=BE$7,Tbl.Kosten[[#This Row],[Totaal kosten]],"")</f>
        <v/>
      </c>
      <c r="BF91" s="148" t="str">
        <f>IF(Tbl.Kosten[[#This Row],[Pnr.]]=BF$7,Tbl.Kosten[[#This Row],[Totaal kosten]],"")</f>
        <v/>
      </c>
      <c r="BG91" s="148" t="str">
        <f>IF(Tbl.Kosten[[#This Row],[Pnr.]]=BG$7,Tbl.Kosten[[#This Row],[Totaal kosten]],"")</f>
        <v/>
      </c>
      <c r="BH91" s="148" t="str">
        <f>IF(Tbl.Kosten[[#This Row],[Pnr.]]=BH$7,Tbl.Kosten[[#This Row],[Totaal kosten]],"")</f>
        <v/>
      </c>
      <c r="BI91" s="148" t="str">
        <f>IF(Tbl.Kosten[[#This Row],[Pnr.]]=BI$7,Tbl.Kosten[[#This Row],[Totaal kosten]],"")</f>
        <v/>
      </c>
      <c r="BJ91" s="148" t="str">
        <f>IF(Tbl.Kosten[[#This Row],[Pnr.]]=BJ$7,Tbl.Kosten[[#This Row],[Totaal kosten]],"")</f>
        <v/>
      </c>
      <c r="BK91" s="148" t="str">
        <f>IF(Tbl.Kosten[[#This Row],[Pnr.]]=BK$7,Tbl.Kosten[[#This Row],[Totaal kosten]],"")</f>
        <v/>
      </c>
      <c r="BL91" s="148" t="str">
        <f>IF(Tbl.Kosten[[#This Row],[Pnr.]]=BL$7,Tbl.Kosten[[#This Row],[Totaal kosten]],"")</f>
        <v/>
      </c>
      <c r="BM91" s="148" t="str">
        <f>IF(Tbl.Kosten[[#This Row],[Pnr.]]=BM$7,Tbl.Kosten[[#This Row],[Totaal kosten]],"")</f>
        <v/>
      </c>
      <c r="BN91" s="148" t="str">
        <f>IF(Tbl.Kosten[[#This Row],[Pnr.]]=BN$7,Tbl.Kosten[[#This Row],[Totaal kosten]],"")</f>
        <v/>
      </c>
      <c r="BO91" s="148" t="str">
        <f>IF(Tbl.Kosten[[#This Row],[Pnr.]]=BO$7,Tbl.Kosten[[#This Row],[Totaal kosten]],"")</f>
        <v/>
      </c>
      <c r="BP91" s="148" t="str">
        <f>IF(Tbl.Kosten[[#This Row],[Pnr.]]=BP$7,Tbl.Kosten[[#This Row],[Totaal kosten]],"")</f>
        <v/>
      </c>
      <c r="BQ91" s="148" t="str">
        <f>IF(Tbl.Kosten[[#This Row],[Pnr.]]=BQ$7,Tbl.Kosten[[#This Row],[Totaal kosten]],"")</f>
        <v/>
      </c>
      <c r="BR91" s="148" t="str">
        <f>IF(Tbl.Kosten[[#This Row],[Pnr.]]=BR$7,Tbl.Kosten[[#This Row],[Totaal kosten]],"")</f>
        <v/>
      </c>
      <c r="BS91" s="148" t="str">
        <f>IF(Tbl.Kosten[[#This Row],[Pnr.]]=BS$7,Tbl.Kosten[[#This Row],[Totaal kosten]],"")</f>
        <v/>
      </c>
      <c r="BT91" s="148" t="str">
        <f>IF(Tbl.Kosten[[#This Row],[Pnr.]]=BT$7,Tbl.Kosten[[#This Row],[Totaal kosten]],"")</f>
        <v/>
      </c>
      <c r="BU91" s="148" t="str">
        <f>IF(Tbl.Kosten[[#This Row],[Pnr.]]=BU$7,Tbl.Kosten[[#This Row],[Totaal kosten]],"")</f>
        <v/>
      </c>
      <c r="BV91" s="148" t="str">
        <f>IF(Tbl.Kosten[[#This Row],[Pnr.]]=BV$7,Tbl.Kosten[[#This Row],[Totaal kosten]],"")</f>
        <v/>
      </c>
      <c r="BW91" s="148" t="str">
        <f>IF(Tbl.Kosten[[#This Row],[Pnr.]]=BW$7,Tbl.Kosten[[#This Row],[Totaal kosten]],"")</f>
        <v/>
      </c>
      <c r="BX91" s="148" t="str">
        <f>IFERROR(_xlfn.XLOOKUP(Tbl.Kosten[[#This Row],[Werkpakketcode]],Tbl.Werkpakketten[Werkpakketcode],Tbl.Werkpakketten[WPnr.],"",0,1),"")</f>
        <v/>
      </c>
      <c r="BY91" s="148" t="str">
        <f>IF(Tbl.Kosten[[#This Row],[WPnr.]]=BY$7,Tbl.Kosten[[#This Row],[Totaal kosten]],"")</f>
        <v/>
      </c>
      <c r="BZ91" s="148" t="str">
        <f>IF(Tbl.Kosten[[#This Row],[WPnr.]]=BZ$7,Tbl.Kosten[[#This Row],[Totaal kosten]],"")</f>
        <v/>
      </c>
      <c r="CA91" s="148" t="str">
        <f>IF(Tbl.Kosten[[#This Row],[WPnr.]]=CA$7,Tbl.Kosten[[#This Row],[Totaal kosten]],"")</f>
        <v/>
      </c>
      <c r="CB91" s="148" t="str">
        <f>IF(Tbl.Kosten[[#This Row],[WPnr.]]=CB$7,Tbl.Kosten[[#This Row],[Totaal kosten]],"")</f>
        <v/>
      </c>
      <c r="CC91" s="148" t="str">
        <f>IF(Tbl.Kosten[[#This Row],[WPnr.]]=CC$7,Tbl.Kosten[[#This Row],[Totaal kosten]],"")</f>
        <v/>
      </c>
      <c r="CD91" s="148" t="str">
        <f>IF(Tbl.Kosten[[#This Row],[WPnr.]]=CD$7,Tbl.Kosten[[#This Row],[Totaal kosten]],"")</f>
        <v/>
      </c>
      <c r="CE91" s="148" t="str">
        <f>IF(Tbl.Kosten[[#This Row],[WPnr.]]=CE$7,Tbl.Kosten[[#This Row],[Totaal kosten]],"")</f>
        <v/>
      </c>
      <c r="CF91" s="148" t="str">
        <f>IF(Tbl.Kosten[[#This Row],[WPnr.]]=CF$7,Tbl.Kosten[[#This Row],[Totaal kosten]],"")</f>
        <v/>
      </c>
      <c r="CG91" s="148" t="str">
        <f>IF(Tbl.Kosten[[#This Row],[WPnr.]]=CG$7,Tbl.Kosten[[#This Row],[Totaal kosten]],"")</f>
        <v/>
      </c>
      <c r="CH91" s="148" t="str">
        <f>IF(Tbl.Kosten[[#This Row],[WPnr.]]=CH$7,Tbl.Kosten[[#This Row],[Totaal kosten]],"")</f>
        <v/>
      </c>
      <c r="CI91" s="148" t="str">
        <f>IF(Tbl.Kosten[[#This Row],[WPnr.]]=CI$7,Tbl.Kosten[[#This Row],[Totaal kosten]],"")</f>
        <v/>
      </c>
      <c r="CJ91" s="148" t="str">
        <f>IF(Tbl.Kosten[[#This Row],[WPnr.]]=CJ$7,Tbl.Kosten[[#This Row],[Totaal kosten]],"")</f>
        <v/>
      </c>
      <c r="CK91" s="148" t="str">
        <f>IF(Tbl.Kosten[[#This Row],[WPnr.]]=CK$7,Tbl.Kosten[[#This Row],[Totaal kosten]],"")</f>
        <v/>
      </c>
      <c r="CL91" s="148" t="str">
        <f>IF(Tbl.Kosten[[#This Row],[WPnr.]]=CL$7,Tbl.Kosten[[#This Row],[Totaal kosten]],"")</f>
        <v/>
      </c>
      <c r="CM91" s="148" t="str">
        <f>IF(Tbl.Kosten[[#This Row],[WPnr.]]=CM$7,Tbl.Kosten[[#This Row],[Totaal kosten]],"")</f>
        <v/>
      </c>
      <c r="CN91" s="148" t="str">
        <f>IF(Tbl.Kosten[[#This Row],[WPnr.]]=CN$7,Tbl.Kosten[[#This Row],[Totaal kosten]],"")</f>
        <v/>
      </c>
      <c r="CO91" s="148" t="str">
        <f>IF(Tbl.Kosten[[#This Row],[WPnr.]]=CO$7,Tbl.Kosten[[#This Row],[Totaal kosten]],"")</f>
        <v/>
      </c>
      <c r="CP91" s="148" t="str">
        <f>IF(Tbl.Kosten[[#This Row],[WPnr.]]=CP$7,Tbl.Kosten[[#This Row],[Totaal kosten]],"")</f>
        <v/>
      </c>
      <c r="CQ91" s="148" t="str">
        <f>IF(Tbl.Kosten[[#This Row],[WPnr.]]=CQ$7,Tbl.Kosten[[#This Row],[Totaal kosten]],"")</f>
        <v/>
      </c>
      <c r="CR91" s="148" t="str">
        <f>IF(Tbl.Kosten[[#This Row],[WPnr.]]=CR$7,Tbl.Kosten[[#This Row],[Totaal kosten]],"")</f>
        <v/>
      </c>
      <c r="CS91" s="148" t="str">
        <f>IF(Tbl.Kosten[[#This Row],[WPnr.]]=CS$7,Tbl.Kosten[[#This Row],[Totaal kosten]],"")</f>
        <v/>
      </c>
      <c r="CT91" s="148" t="str">
        <f>IF(Tbl.Kosten[[#This Row],[WPnr.]]=CT$7,Tbl.Kosten[[#This Row],[Totaal kosten]],"")</f>
        <v/>
      </c>
      <c r="CU91" s="148" t="str">
        <f>IF(Tbl.Kosten[[#This Row],[WPnr.]]=CU$7,Tbl.Kosten[[#This Row],[Totaal kosten]],"")</f>
        <v/>
      </c>
      <c r="CV91" s="148" t="str">
        <f>IF(Tbl.Kosten[[#This Row],[WPnr.]]=CV$7,Tbl.Kosten[[#This Row],[Totaal kosten]],"")</f>
        <v/>
      </c>
      <c r="CW91" s="148" t="str">
        <f>IF(Tbl.Kosten[[#This Row],[WPnr.]]=CW$7,Tbl.Kosten[[#This Row],[Totaal kosten]],"")</f>
        <v/>
      </c>
      <c r="CX91" s="148" t="str">
        <f>IF(Tbl.Kosten[[#This Row],[WPnr.]]=CX$7,Tbl.Kosten[[#This Row],[Totaal kosten]],"")</f>
        <v/>
      </c>
      <c r="CY91" s="148" t="str">
        <f>IF(Tbl.Kosten[[#This Row],[WPnr.]]=CY$7,Tbl.Kosten[[#This Row],[Totaal kosten]],"")</f>
        <v/>
      </c>
      <c r="CZ91" s="148" t="str">
        <f>IF(Tbl.Kosten[[#This Row],[WPnr.]]=CZ$7,Tbl.Kosten[[#This Row],[Totaal kosten]],"")</f>
        <v/>
      </c>
      <c r="DA91" s="148" t="str">
        <f>IF(Tbl.Kosten[[#This Row],[WPnr.]]=DA$7,Tbl.Kosten[[#This Row],[Totaal kosten]],"")</f>
        <v/>
      </c>
      <c r="DB91" s="148" t="str">
        <f>IF(Tbl.Kosten[[#This Row],[WPnr.]]=DB$7,Tbl.Kosten[[#This Row],[Totaal kosten]],"")</f>
        <v/>
      </c>
      <c r="DC91" s="148" t="str">
        <f>IF(Tbl.Kosten[[#This Row],[WPnr.]]=DC$7,Tbl.Kosten[[#This Row],[Totaal kosten]],"")</f>
        <v/>
      </c>
      <c r="DD91" s="148" t="str">
        <f>IF(Tbl.Kosten[[#This Row],[WPnr.]]=DD$7,Tbl.Kosten[[#This Row],[Totaal kosten]],"")</f>
        <v/>
      </c>
      <c r="DE91" s="148" t="str">
        <f>IF(Tbl.Kosten[[#This Row],[WPnr.]]=DE$7,Tbl.Kosten[[#This Row],[Totaal kosten]],"")</f>
        <v/>
      </c>
      <c r="DF91" s="148" t="str">
        <f>IF(Tbl.Kosten[[#This Row],[WPnr.]]=DF$7,Tbl.Kosten[[#This Row],[Totaal kosten]],"")</f>
        <v/>
      </c>
      <c r="DG91" s="148" t="str">
        <f>IF(Tbl.Kosten[[#This Row],[WPnr.]]=DG$7,Tbl.Kosten[[#This Row],[Totaal kosten]],"")</f>
        <v/>
      </c>
      <c r="DH91" s="148" t="str">
        <f>IF(Tbl.Kosten[[#This Row],[WPnr.]]=DH$7,Tbl.Kosten[[#This Row],[Totaal kosten]],"")</f>
        <v/>
      </c>
      <c r="DI91" s="148" t="str">
        <f>IF(Tbl.Kosten[[#This Row],[WPnr.]]=DI$7,Tbl.Kosten[[#This Row],[Totaal kosten]],"")</f>
        <v/>
      </c>
      <c r="DJ91" s="148" t="str">
        <f>IF(Tbl.Kosten[[#This Row],[WPnr.]]=DJ$7,Tbl.Kosten[[#This Row],[Totaal kosten]],"")</f>
        <v/>
      </c>
      <c r="DK91" s="148" t="str">
        <f>IF(Tbl.Kosten[[#This Row],[WPnr.]]=DK$7,Tbl.Kosten[[#This Row],[Totaal kosten]],"")</f>
        <v/>
      </c>
      <c r="DL91" s="148" t="str">
        <f>IF(Tbl.Kosten[[#This Row],[WPnr.]]=DL$7,Tbl.Kosten[[#This Row],[Totaal kosten]],"")</f>
        <v/>
      </c>
      <c r="DM91" s="148" t="str">
        <f>IF(Tbl.Kosten[[#This Row],[WPnr.]]=DM$7,Tbl.Kosten[[#This Row],[Totaal kosten]],"")</f>
        <v/>
      </c>
      <c r="DN91" s="148" t="str">
        <f>IF(Tbl.Kosten[[#This Row],[WPnr.]]=DN$7,Tbl.Kosten[[#This Row],[Totaal kosten]],"")</f>
        <v/>
      </c>
      <c r="DO91" s="148" t="str">
        <f>IF(Tbl.Kosten[[#This Row],[WPnr.]]=DO$7,Tbl.Kosten[[#This Row],[Totaal kosten]],"")</f>
        <v/>
      </c>
      <c r="DP91" s="148" t="str">
        <f>IF(Tbl.Kosten[[#This Row],[WPnr.]]=DP$7,Tbl.Kosten[[#This Row],[Totaal kosten]],"")</f>
        <v/>
      </c>
      <c r="DQ91" s="148" t="str">
        <f>IF(Tbl.Kosten[[#This Row],[WPnr.]]=DQ$7,Tbl.Kosten[[#This Row],[Totaal kosten]],"")</f>
        <v/>
      </c>
      <c r="DR91" s="148" t="str">
        <f>IF(Tbl.Kosten[[#This Row],[WPnr.]]=DR$7,Tbl.Kosten[[#This Row],[Totaal kosten]],"")</f>
        <v/>
      </c>
      <c r="DS91" s="148" t="str">
        <f>IF(Tbl.Kosten[[#This Row],[WPnr.]]=DS$7,Tbl.Kosten[[#This Row],[Totaal kosten]],"")</f>
        <v/>
      </c>
      <c r="DT91" s="148" t="str">
        <f>IF(Tbl.Kosten[[#This Row],[WPnr.]]=DT$7,Tbl.Kosten[[#This Row],[Totaal kosten]],"")</f>
        <v/>
      </c>
      <c r="DU91" s="148" t="str">
        <f>IF(Tbl.Kosten[[#This Row],[WPnr.]]=DU$7,Tbl.Kosten[[#This Row],[Totaal kosten]],"")</f>
        <v/>
      </c>
      <c r="DV91" s="148" t="str">
        <f>IF(Tbl.Kosten[[#This Row],[WPnr.]]=DV$7,Tbl.Kosten[[#This Row],[Totaal kosten]],"")</f>
        <v/>
      </c>
      <c r="DW91" s="150" t="str">
        <f>IFERROR(_xlfn.XLOOKUP(Tbl.Kosten[[#This Row],[Kostensoort]],Tbl.Kostensoorten[Kostensoorten],Tbl.Kostensoorten[KSnr.],"",0,1),"")</f>
        <v/>
      </c>
      <c r="DX91" s="150" t="str">
        <f>IF(Tbl.Kosten[[#This Row],[KSnr.]]=DX$7,Tbl.Kosten[[#This Row],[Totaal kosten]],"")</f>
        <v/>
      </c>
      <c r="DY91" s="150" t="str">
        <f>IF(Tbl.Kosten[[#This Row],[KSnr.]]=DY$7,Tbl.Kosten[[#This Row],[Totaal kosten]],"")</f>
        <v/>
      </c>
      <c r="DZ91" s="150" t="str">
        <f>IF(Tbl.Kosten[[#This Row],[KSnr.]]=DZ$7,Tbl.Kosten[[#This Row],[Totaal kosten]],"")</f>
        <v/>
      </c>
      <c r="EA91" s="150" t="str">
        <f>IF(Tbl.Kosten[[#This Row],[KSnr.]]=EA$7,Tbl.Kosten[[#This Row],[Totaal kosten]],"")</f>
        <v/>
      </c>
      <c r="EB91" s="150" t="str">
        <f>IF(Tbl.Kosten[[#This Row],[KSnr.]]=EB$7,Tbl.Kosten[[#This Row],[Totaal kosten]],"")</f>
        <v/>
      </c>
      <c r="EC91" s="150" t="str">
        <f>IF(Tbl.Kosten[[#This Row],[KSnr.]]=EC$7,Tbl.Kosten[[#This Row],[Totaal kosten]],"")</f>
        <v/>
      </c>
      <c r="ED91" s="150" t="str">
        <f>IF(Tbl.Kosten[[#This Row],[KSnr.]]=ED$7,Tbl.Kosten[[#This Row],[Totaal kosten]],"")</f>
        <v/>
      </c>
      <c r="EE91" s="150" t="str">
        <f>IF(Tbl.Kosten[[#This Row],[KSnr.]]=EE$7,Tbl.Kosten[[#This Row],[Totaal kosten]],"")</f>
        <v/>
      </c>
      <c r="EF91" s="150" t="str">
        <f>IF(Tbl.Kosten[[#This Row],[KSnr.]]=EF$7,Tbl.Kosten[[#This Row],[Totaal kosten]],"")</f>
        <v/>
      </c>
      <c r="EG91" s="150" t="str">
        <f>IF(Tbl.Kosten[[#This Row],[KSnr.]]=EG$7,Tbl.Kosten[[#This Row],[Totaal kosten]],"")</f>
        <v/>
      </c>
      <c r="EH91" s="150" t="str">
        <f>IF(Tbl.Kosten[[#This Row],[KSnr.]]=EH$7,Tbl.Kosten[[#This Row],[Totaal kosten]],"")</f>
        <v/>
      </c>
      <c r="EI91" s="150" t="str">
        <f>IF(Tbl.Kosten[[#This Row],[KSnr.]]=EI$7,Tbl.Kosten[[#This Row],[Totaal kosten]],"")</f>
        <v/>
      </c>
      <c r="EJ91" s="150" t="str">
        <f>IF(Tbl.Kosten[[#This Row],[KSnr.]]=EJ$7,Tbl.Kosten[[#This Row],[Totaal kosten]],"")</f>
        <v/>
      </c>
      <c r="EK91" s="150" t="str">
        <f>IF(Tbl.Kosten[[#This Row],[KSnr.]]=EK$7,Tbl.Kosten[[#This Row],[Totaal kosten]],"")</f>
        <v/>
      </c>
      <c r="EL91" s="150" t="str">
        <f>IF(Tbl.Kosten[[#This Row],[KSnr.]]=EL$7,Tbl.Kosten[[#This Row],[Totaal kosten]],"")</f>
        <v/>
      </c>
      <c r="EM91" s="150" t="str">
        <f>IF(Tbl.Kosten[[#This Row],[KSnr.]]=EM$7,Tbl.Kosten[[#This Row],[Totaal kosten]],"")</f>
        <v/>
      </c>
      <c r="EN91" s="150" t="str">
        <f>IF(Tbl.Kosten[[#This Row],[KSnr.]]=EN$7,Tbl.Kosten[[#This Row],[Totaal kosten]],"")</f>
        <v/>
      </c>
      <c r="EO91" s="150" t="str">
        <f>IF(Tbl.Kosten[[#This Row],[KSnr.]]=EO$7,Tbl.Kosten[[#This Row],[Totaal kosten]],"")</f>
        <v/>
      </c>
      <c r="EP91" s="150" t="str">
        <f>IF(Tbl.Kosten[[#This Row],[KSnr.]]=EP$7,Tbl.Kosten[[#This Row],[Totaal kosten]],"")</f>
        <v/>
      </c>
      <c r="EQ91" s="150" t="str">
        <f>IF(Tbl.Kosten[[#This Row],[KSnr.]]=EQ$7,Tbl.Kosten[[#This Row],[Totaal kosten]],"")</f>
        <v/>
      </c>
      <c r="ER91" s="144" t="str">
        <f>IFERROR(_xlfn.XLOOKUP(Tbl.Kosten[[#This Row],[Subsidieactiviteit]],Tbl.Subsidiehoogte[Subsidieactiviteit],Tbl.Subsidiehoogte[SAnr.],"",0,1),"")</f>
        <v/>
      </c>
      <c r="ES91" s="150" t="str">
        <f>IF(Tbl.Kosten[[#This Row],[Sanr.]]=ES$7,Tbl.Kosten[[#This Row],[Totaal kosten]],"")</f>
        <v/>
      </c>
      <c r="ET91" s="150" t="str">
        <f>IF(Tbl.Kosten[[#This Row],[Sanr.]]=ET$7,Tbl.Kosten[[#This Row],[Totaal kosten]],"")</f>
        <v/>
      </c>
      <c r="EU91" s="150" t="str">
        <f>IF(Tbl.Kosten[[#This Row],[Sanr.]]=EU$7,Tbl.Kosten[[#This Row],[Totaal kosten]],"")</f>
        <v/>
      </c>
      <c r="EV91" s="150" t="str">
        <f>IF(Tbl.Kosten[[#This Row],[Sanr.]]=EV$7,Tbl.Kosten[[#This Row],[Totaal kosten]],"")</f>
        <v/>
      </c>
      <c r="EW91" s="150" t="str">
        <f>IF(Tbl.Kosten[[#This Row],[Sanr.]]=EW$7,Tbl.Kosten[[#This Row],[Totaal kosten]],"")</f>
        <v/>
      </c>
      <c r="EX91" s="150" t="str">
        <f>IF(Tbl.Kosten[[#This Row],[Sanr.]]=EX$7,Tbl.Kosten[[#This Row],[Totaal kosten]],"")</f>
        <v/>
      </c>
      <c r="EY91" s="150" t="str">
        <f>IF(Tbl.Kosten[[#This Row],[Sanr.]]=EY$7,Tbl.Kosten[[#This Row],[Totaal kosten]],"")</f>
        <v/>
      </c>
      <c r="EZ91" s="150" t="str">
        <f>IF(Tbl.Kosten[[#This Row],[Sanr.]]=EZ$7,Tbl.Kosten[[#This Row],[Totaal kosten]],"")</f>
        <v/>
      </c>
      <c r="FA91" s="150" t="str">
        <f>IF(Tbl.Kosten[[#This Row],[Sanr.]]=FA$7,Tbl.Kosten[[#This Row],[Totaal kosten]],"")</f>
        <v/>
      </c>
      <c r="FB91" s="150" t="str">
        <f>IF(Tbl.Kosten[[#This Row],[Sanr.]]=FB$7,Tbl.Kosten[[#This Row],[Totaal kosten]],"")</f>
        <v/>
      </c>
      <c r="FC91" s="150" t="str">
        <f>IF(Tbl.Kosten[[#This Row],[Sanr.]]=FC$7,Tbl.Kosten[[#This Row],[Totaal kosten]],"")</f>
        <v/>
      </c>
      <c r="FD91" s="150" t="str">
        <f>IF(Tbl.Kosten[[#This Row],[Sanr.]]=FD$7,Tbl.Kosten[[#This Row],[Totaal kosten]],"")</f>
        <v/>
      </c>
      <c r="FE91" s="150" t="str">
        <f>IF(Tbl.Kosten[[#This Row],[Sanr.]]=FE$7,Tbl.Kosten[[#This Row],[Totaal kosten]],"")</f>
        <v/>
      </c>
      <c r="FF91" s="150" t="str">
        <f>IF(Tbl.Kosten[[#This Row],[Sanr.]]=FF$7,Tbl.Kosten[[#This Row],[Totaal kosten]],"")</f>
        <v/>
      </c>
      <c r="FG91" s="150" t="str">
        <f>IF(Tbl.Kosten[[#This Row],[Sanr.]]=FG$7,Tbl.Kosten[[#This Row],[Totaal kosten]],"")</f>
        <v/>
      </c>
      <c r="FH91" s="150" t="str">
        <f>IF(Tbl.Kosten[[#This Row],[Sanr.]]=FH$7,Tbl.Kosten[[#This Row],[Totaal kosten]],"")</f>
        <v/>
      </c>
      <c r="FI91" s="150" t="str">
        <f>IF(Tbl.Kosten[[#This Row],[Sanr.]]=FI$7,Tbl.Kosten[[#This Row],[Totaal kosten]],"")</f>
        <v/>
      </c>
      <c r="FJ91" s="150" t="str">
        <f>IF(Tbl.Kosten[[#This Row],[Sanr.]]=FJ$7,Tbl.Kosten[[#This Row],[Totaal kosten]],"")</f>
        <v/>
      </c>
      <c r="FK91" s="150" t="str">
        <f>IF(Tbl.Kosten[[#This Row],[Sanr.]]=FK$7,Tbl.Kosten[[#This Row],[Totaal kosten]],"")</f>
        <v/>
      </c>
      <c r="FL91" s="150" t="str">
        <f>IF(Tbl.Kosten[[#This Row],[Sanr.]]=FL$7,Tbl.Kosten[[#This Row],[Totaal kosten]],"")</f>
        <v/>
      </c>
      <c r="FM91" s="150" t="str">
        <f>IF(Tbl.Kosten[[#This Row],[Sanr.]]=FM$7,Tbl.Kosten[[#This Row],[Totaal kosten]],"")</f>
        <v/>
      </c>
      <c r="FN91" s="150" t="str">
        <f>IF(Tbl.Kosten[[#This Row],[Sanr.]]=FN$7,Tbl.Kosten[[#This Row],[Totaal kosten]],"")</f>
        <v/>
      </c>
      <c r="FO91" s="150" t="str">
        <f>IF(Tbl.Kosten[[#This Row],[Sanr.]]=FO$7,Tbl.Kosten[[#This Row],[Totaal kosten]],"")</f>
        <v/>
      </c>
      <c r="FP91" s="150" t="str">
        <f>IF(Tbl.Kosten[[#This Row],[Sanr.]]=FP$7,Tbl.Kosten[[#This Row],[Totaal kosten]],"")</f>
        <v/>
      </c>
      <c r="FQ91" s="150" t="str">
        <f>IF(Tbl.Kosten[[#This Row],[Sanr.]]=FQ$7,Tbl.Kosten[[#This Row],[Totaal kosten]],"")</f>
        <v/>
      </c>
      <c r="FR91" s="150" t="str">
        <f>IF(Tbl.Kosten[[#This Row],[Sanr.]]=FR$7,Tbl.Kosten[[#This Row],[Totaal kosten]],"")</f>
        <v/>
      </c>
      <c r="FS91" s="150" t="str">
        <f>IF(Tbl.Kosten[[#This Row],[Sanr.]]=FS$7,Tbl.Kosten[[#This Row],[Totaal kosten]],"")</f>
        <v/>
      </c>
      <c r="FT91" s="150" t="str">
        <f>IF(Tbl.Kosten[[#This Row],[Sanr.]]=FT$7,Tbl.Kosten[[#This Row],[Totaal kosten]],"")</f>
        <v/>
      </c>
      <c r="FU91" s="150" t="str">
        <f>IF(Tbl.Kosten[[#This Row],[Sanr.]]=FU$7,Tbl.Kosten[[#This Row],[Totaal kosten]],"")</f>
        <v/>
      </c>
      <c r="FV91" s="150" t="str">
        <f>IF(Tbl.Kosten[[#This Row],[Sanr.]]=FV$7,Tbl.Kosten[[#This Row],[Totaal kosten]],"")</f>
        <v/>
      </c>
      <c r="FW91" s="150" t="str">
        <f>IFERROR(_xlfn.XLOOKUP(Tbl.Kosten[[#This Row],[Activiteitencode]],Tbl.Activiteiten[Activiteitcode],Tbl.Activiteiten[Anr.],"",0,1),"")</f>
        <v/>
      </c>
      <c r="FX91" s="169" t="str">
        <f>_xlfn.CONCAT(Tbl.Kosten[[#This Row],[Pnr.]],Tbl.Kosten[[#This Row],[Sanr.]])</f>
        <v>P1</v>
      </c>
      <c r="FY91" s="150">
        <f>Tbl.Kosten[[#This Row],[Totaal kosten]]-Tbl.Kosten[[#This Row],[Subsidie]]</f>
        <v>0</v>
      </c>
      <c r="FZ91" s="150">
        <f>IF(Tbl.Kosten[[#This Row],[Pnr.]]=FZ$7,Tbl.Kosten[[#This Row],[Te financieren]],"")</f>
        <v>0</v>
      </c>
      <c r="GA91" s="150" t="str">
        <f>IF(Tbl.Kosten[[#This Row],[Pnr.]]=GA$7,Tbl.Kosten[[#This Row],[Te financieren]],"")</f>
        <v/>
      </c>
      <c r="GB91" s="150" t="str">
        <f>IF(Tbl.Kosten[[#This Row],[Pnr.]]=GB$7,Tbl.Kosten[[#This Row],[Te financieren]],"")</f>
        <v/>
      </c>
      <c r="GC91" s="150" t="str">
        <f>IF(Tbl.Kosten[[#This Row],[Pnr.]]=GC$7,Tbl.Kosten[[#This Row],[Te financieren]],"")</f>
        <v/>
      </c>
      <c r="GD91" s="150" t="str">
        <f>IF(Tbl.Kosten[[#This Row],[Pnr.]]=GD$7,Tbl.Kosten[[#This Row],[Te financieren]],"")</f>
        <v/>
      </c>
      <c r="GE91" s="150" t="str">
        <f>IF(Tbl.Kosten[[#This Row],[Pnr.]]=GE$7,Tbl.Kosten[[#This Row],[Te financieren]],"")</f>
        <v/>
      </c>
      <c r="GF91" s="150" t="str">
        <f>IF(Tbl.Kosten[[#This Row],[Pnr.]]=GF$7,Tbl.Kosten[[#This Row],[Te financieren]],"")</f>
        <v/>
      </c>
      <c r="GG91" s="150" t="str">
        <f>IF(Tbl.Kosten[[#This Row],[Pnr.]]=GG$7,Tbl.Kosten[[#This Row],[Te financieren]],"")</f>
        <v/>
      </c>
      <c r="GH91" s="150" t="str">
        <f>IF(Tbl.Kosten[[#This Row],[Pnr.]]=GH$7,Tbl.Kosten[[#This Row],[Te financieren]],"")</f>
        <v/>
      </c>
      <c r="GI91" s="150" t="str">
        <f>IF(Tbl.Kosten[[#This Row],[Pnr.]]=GI$7,Tbl.Kosten[[#This Row],[Te financieren]],"")</f>
        <v/>
      </c>
      <c r="GJ91" s="150" t="str">
        <f>IF(Tbl.Kosten[[#This Row],[Pnr.]]=GJ$7,Tbl.Kosten[[#This Row],[Te financieren]],"")</f>
        <v/>
      </c>
      <c r="GK91" s="150" t="str">
        <f>IF(Tbl.Kosten[[#This Row],[Pnr.]]=GK$7,Tbl.Kosten[[#This Row],[Te financieren]],"")</f>
        <v/>
      </c>
      <c r="GL91" s="150" t="str">
        <f>IF(Tbl.Kosten[[#This Row],[Pnr.]]=GL$7,Tbl.Kosten[[#This Row],[Te financieren]],"")</f>
        <v/>
      </c>
      <c r="GM91" s="150" t="str">
        <f>IF(Tbl.Kosten[[#This Row],[Pnr.]]=GM$7,Tbl.Kosten[[#This Row],[Te financieren]],"")</f>
        <v/>
      </c>
      <c r="GN91" s="150" t="str">
        <f>IF(Tbl.Kosten[[#This Row],[Pnr.]]=GN$7,Tbl.Kosten[[#This Row],[Te financieren]],"")</f>
        <v/>
      </c>
      <c r="GO91" s="150" t="str">
        <f>IF(Tbl.Kosten[[#This Row],[Pnr.]]=GO$7,Tbl.Kosten[[#This Row],[Te financieren]],"")</f>
        <v/>
      </c>
      <c r="GP91" s="150" t="str">
        <f>IF(Tbl.Kosten[[#This Row],[Pnr.]]=GP$7,Tbl.Kosten[[#This Row],[Te financieren]],"")</f>
        <v/>
      </c>
      <c r="GQ91" s="150" t="str">
        <f>IF(Tbl.Kosten[[#This Row],[Pnr.]]=GQ$7,Tbl.Kosten[[#This Row],[Te financieren]],"")</f>
        <v/>
      </c>
      <c r="GR91" s="150" t="str">
        <f>IF(Tbl.Kosten[[#This Row],[Pnr.]]=GR$7,Tbl.Kosten[[#This Row],[Te financieren]],"")</f>
        <v/>
      </c>
      <c r="GS91" s="150" t="str">
        <f>IF(Tbl.Kosten[[#This Row],[Pnr.]]=GS$7,Tbl.Kosten[[#This Row],[Te financieren]],"")</f>
        <v/>
      </c>
      <c r="GT91" s="150" t="str">
        <f>IF(Tbl.Kosten[[#This Row],[Pnr.]]=GT$7,Tbl.Kosten[[#This Row],[Te financieren]],"")</f>
        <v/>
      </c>
      <c r="GU91" s="150" t="str">
        <f>IF(Tbl.Kosten[[#This Row],[Pnr.]]=GU$7,Tbl.Kosten[[#This Row],[Te financieren]],"")</f>
        <v/>
      </c>
      <c r="GV91" s="150" t="str">
        <f>IF(Tbl.Kosten[[#This Row],[Pnr.]]=GV$7,Tbl.Kosten[[#This Row],[Te financieren]],"")</f>
        <v/>
      </c>
      <c r="GW91" s="150" t="str">
        <f>IF(Tbl.Kosten[[#This Row],[Pnr.]]=GW$7,Tbl.Kosten[[#This Row],[Te financieren]],"")</f>
        <v/>
      </c>
      <c r="GX91" s="150" t="str">
        <f>IF(Tbl.Kosten[[#This Row],[Pnr.]]=GX$7,Tbl.Kosten[[#This Row],[Te financieren]],"")</f>
        <v/>
      </c>
      <c r="GY91" s="150" t="str">
        <f>IF(Tbl.Kosten[[#This Row],[Pnr.]]=GY$7,Tbl.Kosten[[#This Row],[Te financieren]],"")</f>
        <v/>
      </c>
      <c r="GZ91" s="150" t="str">
        <f>IF(Tbl.Kosten[[#This Row],[Pnr.]]=GZ$7,Tbl.Kosten[[#This Row],[Te financieren]],"")</f>
        <v/>
      </c>
      <c r="HA91" s="150" t="str">
        <f>IF(Tbl.Kosten[[#This Row],[Pnr.]]=HA$7,Tbl.Kosten[[#This Row],[Te financieren]],"")</f>
        <v/>
      </c>
      <c r="HB91" s="150" t="str">
        <f>IF(Tbl.Kosten[[#This Row],[Pnr.]]=HB$7,Tbl.Kosten[[#This Row],[Te financieren]],"")</f>
        <v/>
      </c>
      <c r="HC91" s="150" t="str">
        <f>IF(Tbl.Kosten[[#This Row],[Pnr.]]=HC$7,Tbl.Kosten[[#This Row],[Te financieren]],"")</f>
        <v/>
      </c>
      <c r="HD91" s="150" t="str">
        <f>IF(Tbl.Kosten[[#This Row],[Pnr.]]=HD$7,Tbl.Kosten[[#This Row],[Te financieren]],"")</f>
        <v/>
      </c>
      <c r="HE91" s="150" t="str">
        <f>IF(Tbl.Kosten[[#This Row],[Pnr.]]=HE$7,Tbl.Kosten[[#This Row],[Te financieren]],"")</f>
        <v/>
      </c>
      <c r="HF91" s="150" t="str">
        <f>IF(Tbl.Kosten[[#This Row],[Pnr.]]=HF$7,Tbl.Kosten[[#This Row],[Te financieren]],"")</f>
        <v/>
      </c>
      <c r="HG91" s="150" t="str">
        <f>IF(Tbl.Kosten[[#This Row],[Pnr.]]=HG$7,Tbl.Kosten[[#This Row],[Te financieren]],"")</f>
        <v/>
      </c>
      <c r="HH91" s="150" t="str">
        <f>IF(Tbl.Kosten[[#This Row],[Pnr.]]=HH$7,Tbl.Kosten[[#This Row],[Te financieren]],"")</f>
        <v/>
      </c>
      <c r="HI91" s="150" t="str">
        <f>IF(Tbl.Kosten[[#This Row],[Pnr.]]=HI$7,Tbl.Kosten[[#This Row],[Te financieren]],"")</f>
        <v/>
      </c>
      <c r="HJ91" s="150" t="str">
        <f>IF(Tbl.Kosten[[#This Row],[Pnr.]]=HJ$7,Tbl.Kosten[[#This Row],[Te financieren]],"")</f>
        <v/>
      </c>
      <c r="HK91" s="150" t="str">
        <f>IF(Tbl.Kosten[[#This Row],[Pnr.]]=HK$7,Tbl.Kosten[[#This Row],[Te financieren]],"")</f>
        <v/>
      </c>
      <c r="HL91" s="150" t="str">
        <f>IF(Tbl.Kosten[[#This Row],[Pnr.]]=HL$7,Tbl.Kosten[[#This Row],[Te financieren]],"")</f>
        <v/>
      </c>
      <c r="HM91" s="150" t="str">
        <f>IF(Tbl.Kosten[[#This Row],[Pnr.]]=HM$7,Tbl.Kosten[[#This Row],[Te financieren]],"")</f>
        <v/>
      </c>
      <c r="HN91" s="150" t="str">
        <f>IF(Tbl.Kosten[[#This Row],[Pnr.]]=HN$7,Tbl.Kosten[[#This Row],[Te financieren]],"")</f>
        <v/>
      </c>
      <c r="HO91" s="150" t="str">
        <f>IF(Tbl.Kosten[[#This Row],[Pnr.]]=HO$7,Tbl.Kosten[[#This Row],[Te financieren]],"")</f>
        <v/>
      </c>
      <c r="HP91" s="150" t="str">
        <f>IF(Tbl.Kosten[[#This Row],[Pnr.]]=HP$7,Tbl.Kosten[[#This Row],[Te financieren]],"")</f>
        <v/>
      </c>
      <c r="HQ91" s="150" t="str">
        <f>IF(Tbl.Kosten[[#This Row],[Pnr.]]=HQ$7,Tbl.Kosten[[#This Row],[Te financieren]],"")</f>
        <v/>
      </c>
      <c r="HR91" s="150" t="str">
        <f>IF(Tbl.Kosten[[#This Row],[Pnr.]]=HR$7,Tbl.Kosten[[#This Row],[Te financieren]],"")</f>
        <v/>
      </c>
      <c r="HS91" s="150" t="str">
        <f>IF(Tbl.Kosten[[#This Row],[Pnr.]]=HS$7,Tbl.Kosten[[#This Row],[Te financieren]],"")</f>
        <v/>
      </c>
      <c r="HT91" s="150" t="str">
        <f>IF(Tbl.Kosten[[#This Row],[Pnr.]]=HT$7,Tbl.Kosten[[#This Row],[Te financieren]],"")</f>
        <v/>
      </c>
      <c r="HU91" s="150" t="str">
        <f>IF(Tbl.Kosten[[#This Row],[Pnr.]]=HU$7,Tbl.Kosten[[#This Row],[Te financieren]],"")</f>
        <v/>
      </c>
      <c r="HV91" s="150" t="str">
        <f>IF(Tbl.Kosten[[#This Row],[Pnr.]]=HV$7,Tbl.Kosten[[#This Row],[Te financieren]],"")</f>
        <v/>
      </c>
      <c r="HW91" s="150" t="str">
        <f>IF(Tbl.Kosten[[#This Row],[Pnr.]]=HW$7,Tbl.Kosten[[#This Row],[Te financieren]],"")</f>
        <v/>
      </c>
    </row>
    <row r="92" spans="2:231" x14ac:dyDescent="0.3">
      <c r="B92" s="134"/>
      <c r="C92" s="137"/>
      <c r="D92" s="136"/>
      <c r="E92" s="261"/>
      <c r="F92" s="135"/>
      <c r="G92" s="11" t="str">
        <f>IF(Tbl.Kosten[[#This Row],[Medewerker e/o 
functie]]&lt;&gt;"",_xlfn.XLOOKUP(Tbl.Kosten[[#This Row],[Medewerker e/o 
functie]],Tbl.Uurtarief[Medewerker en/of functie],Tbl.Uurtarief[Uurtarief],"",0,1),"")</f>
        <v/>
      </c>
      <c r="H92" s="121">
        <f>IFERROR(Tbl.Kosten[[#This Row],[Uren]]*Tbl.Kosten[[#This Row],[Uurtarief]],0)</f>
        <v>0</v>
      </c>
      <c r="I92" s="119" t="str">
        <f>IF(Tbl.Kosten[[#This Row],[Subtotaal uren]]&lt;&gt;0,_xlfn.XLOOKUP(Tbl.Kosten[[#This Row],[Medewerker e/o 
functie]],Tbl.Uurtarief[Medewerker en/of functie],Tbl.Uurtarief[Kostensoort arbeid],"",0,1),"")</f>
        <v/>
      </c>
      <c r="J92" s="137"/>
      <c r="K92" s="135"/>
      <c r="L92" s="139" t="str">
        <f>IF(Tbl.Kosten[[#This Row],[Activum]]&lt;&gt;"",_xlfn.XLOOKUP(Tbl.Kosten[[#This Row],[Activum]],Tbl.Afschrijvingskosten[Activum],Tbl.Afschrijvingskosten[Tarief per afschrijvings-eenheid],"",0,1),"")</f>
        <v/>
      </c>
      <c r="M92" s="122">
        <f>IFERROR(Tbl.Kosten[[#This Row],[Een-
heden]]*Tbl.Kosten[[#This Row],[Afschrijvings-
tarief]],0)</f>
        <v>0</v>
      </c>
      <c r="N92" s="122" t="str">
        <f>IF(Tbl.Kosten[[#This Row],[Subtotaal afschrijving]]&lt;&gt;0,Lijsten!$A$7,"")</f>
        <v/>
      </c>
      <c r="O92" s="140"/>
      <c r="P92" s="135"/>
      <c r="Q92" s="138"/>
      <c r="R92" s="122">
        <f>IFERROR(Tbl.Kosten[[#This Row],[Aantal]]*Tbl.Kosten[[#This Row],[Tarief]],0)</f>
        <v>0</v>
      </c>
      <c r="S92" s="8">
        <f>IFERROR(Tbl.Kosten[[#This Row],[Subtotaal overige kosten]]+Tbl.Kosten[[#This Row],[Subtotaal uren]]+Tbl.Kosten[[#This Row],[Subtotaal afschrijving]],0)</f>
        <v>0</v>
      </c>
      <c r="T92" s="8">
        <f>IFERROR(Tbl.Kosten[[#This Row],[Totaal kosten]]*Tbl.Kosten[[#This Row],[Subsidie%]],0)</f>
        <v>0</v>
      </c>
      <c r="U92" s="4" t="str" cm="1">
        <f t="array" ref="U92">IFERROR(_xlfn.IFS(Tbl.Kosten[[#This Row],[Subtotaal uren]]&lt;&gt;0,Tbl.Kosten[[#This Row],[Kostensoort arbeid]],Tbl.Kosten[[#This Row],[Subtotaal afschrijving]]&lt;&gt;0,Tbl.Kosten[[#This Row],[Kostensoort afschrijving]],Tbl.Kosten[[#This Row],[Subtotaal overige kosten]]&lt;&gt;0,Tbl.Kosten[[#This Row],[Kostensoort overig]]),"")</f>
        <v/>
      </c>
      <c r="V92" s="4" t="str">
        <f>IFERROR(_xlfn.XLOOKUP(Tbl.Kosten[[#This Row],[Activiteitencode]],Tbl.Activiteiten[Activiteitcode],Tbl.Activiteiten[Werkpakketcode],"",0,1),"")</f>
        <v/>
      </c>
      <c r="W92" s="4" t="str">
        <f>IFERROR(_xlfn.XLOOKUP(Tbl.Kosten[[#This Row],[Werkpakketcode]],Tbl.Werkpakketten[Werkpakketcode],Tbl.Werkpakketten[Subsidiabele activiteit],"",0,1),"")</f>
        <v/>
      </c>
      <c r="X92" s="12">
        <f>IFERROR(_xlfn.XLOOKUP(Tbl.Kosten[[#This Row],[Sanr.]],Tbl.Subsidiehoogte[SAnr.],Tbl.Subsidiehoogte[Sub. Percentage],0,0,1),0)</f>
        <v>0</v>
      </c>
      <c r="Y92" s="144" t="str">
        <f>IFERROR(_xlfn.XLOOKUP(Tbl.Kosten[[#This Row],[Partnercode]],Tbl.Projectpartners[Partnercode],Tbl.Projectpartners[PNr.],"",0,1),"")</f>
        <v>P1</v>
      </c>
      <c r="Z92" s="148">
        <f>IF(Tbl.Kosten[[#This Row],[Pnr.]]=Z$7,Tbl.Kosten[[#This Row],[Totaal kosten]],"")</f>
        <v>0</v>
      </c>
      <c r="AA92" s="148" t="str">
        <f>IF(Tbl.Kosten[[#This Row],[Pnr.]]=AA$7,Tbl.Kosten[[#This Row],[Totaal kosten]],"")</f>
        <v/>
      </c>
      <c r="AB92" s="148" t="str">
        <f>IF(Tbl.Kosten[[#This Row],[Pnr.]]=AB$7,Tbl.Kosten[[#This Row],[Totaal kosten]],"")</f>
        <v/>
      </c>
      <c r="AC92" s="148" t="str">
        <f>IF(Tbl.Kosten[[#This Row],[Pnr.]]=AC$7,Tbl.Kosten[[#This Row],[Totaal kosten]],"")</f>
        <v/>
      </c>
      <c r="AD92" s="148" t="str">
        <f>IF(Tbl.Kosten[[#This Row],[Pnr.]]=AD$7,Tbl.Kosten[[#This Row],[Totaal kosten]],"")</f>
        <v/>
      </c>
      <c r="AE92" s="148" t="str">
        <f>IF(Tbl.Kosten[[#This Row],[Pnr.]]=AE$7,Tbl.Kosten[[#This Row],[Totaal kosten]],"")</f>
        <v/>
      </c>
      <c r="AF92" s="148" t="str">
        <f>IF(Tbl.Kosten[[#This Row],[Pnr.]]=AF$7,Tbl.Kosten[[#This Row],[Totaal kosten]],"")</f>
        <v/>
      </c>
      <c r="AG92" s="148" t="str">
        <f>IF(Tbl.Kosten[[#This Row],[Pnr.]]=AG$7,Tbl.Kosten[[#This Row],[Totaal kosten]],"")</f>
        <v/>
      </c>
      <c r="AH92" s="148" t="str">
        <f>IF(Tbl.Kosten[[#This Row],[Pnr.]]=AH$7,Tbl.Kosten[[#This Row],[Totaal kosten]],"")</f>
        <v/>
      </c>
      <c r="AI92" s="148" t="str">
        <f>IF(Tbl.Kosten[[#This Row],[Pnr.]]=AI$7,Tbl.Kosten[[#This Row],[Totaal kosten]],"")</f>
        <v/>
      </c>
      <c r="AJ92" s="148" t="str">
        <f>IF(Tbl.Kosten[[#This Row],[Pnr.]]=AJ$7,Tbl.Kosten[[#This Row],[Totaal kosten]],"")</f>
        <v/>
      </c>
      <c r="AK92" s="148" t="str">
        <f>IF(Tbl.Kosten[[#This Row],[Pnr.]]=AK$7,Tbl.Kosten[[#This Row],[Totaal kosten]],"")</f>
        <v/>
      </c>
      <c r="AL92" s="148" t="str">
        <f>IF(Tbl.Kosten[[#This Row],[Pnr.]]=AL$7,Tbl.Kosten[[#This Row],[Totaal kosten]],"")</f>
        <v/>
      </c>
      <c r="AM92" s="148" t="str">
        <f>IF(Tbl.Kosten[[#This Row],[Pnr.]]=AM$7,Tbl.Kosten[[#This Row],[Totaal kosten]],"")</f>
        <v/>
      </c>
      <c r="AN92" s="148" t="str">
        <f>IF(Tbl.Kosten[[#This Row],[Pnr.]]=AN$7,Tbl.Kosten[[#This Row],[Totaal kosten]],"")</f>
        <v/>
      </c>
      <c r="AO92" s="148" t="str">
        <f>IF(Tbl.Kosten[[#This Row],[Pnr.]]=AO$7,Tbl.Kosten[[#This Row],[Totaal kosten]],"")</f>
        <v/>
      </c>
      <c r="AP92" s="148" t="str">
        <f>IF(Tbl.Kosten[[#This Row],[Pnr.]]=AP$7,Tbl.Kosten[[#This Row],[Totaal kosten]],"")</f>
        <v/>
      </c>
      <c r="AQ92" s="148" t="str">
        <f>IF(Tbl.Kosten[[#This Row],[Pnr.]]=AQ$7,Tbl.Kosten[[#This Row],[Totaal kosten]],"")</f>
        <v/>
      </c>
      <c r="AR92" s="148" t="str">
        <f>IF(Tbl.Kosten[[#This Row],[Pnr.]]=AR$7,Tbl.Kosten[[#This Row],[Totaal kosten]],"")</f>
        <v/>
      </c>
      <c r="AS92" s="148" t="str">
        <f>IF(Tbl.Kosten[[#This Row],[Pnr.]]=AS$7,Tbl.Kosten[[#This Row],[Totaal kosten]],"")</f>
        <v/>
      </c>
      <c r="AT92" s="148" t="str">
        <f>IF(Tbl.Kosten[[#This Row],[Pnr.]]=AT$7,Tbl.Kosten[[#This Row],[Totaal kosten]],"")</f>
        <v/>
      </c>
      <c r="AU92" s="148" t="str">
        <f>IF(Tbl.Kosten[[#This Row],[Pnr.]]=AU$7,Tbl.Kosten[[#This Row],[Totaal kosten]],"")</f>
        <v/>
      </c>
      <c r="AV92" s="148" t="str">
        <f>IF(Tbl.Kosten[[#This Row],[Pnr.]]=AV$7,Tbl.Kosten[[#This Row],[Totaal kosten]],"")</f>
        <v/>
      </c>
      <c r="AW92" s="148" t="str">
        <f>IF(Tbl.Kosten[[#This Row],[Pnr.]]=AW$7,Tbl.Kosten[[#This Row],[Totaal kosten]],"")</f>
        <v/>
      </c>
      <c r="AX92" s="148" t="str">
        <f>IF(Tbl.Kosten[[#This Row],[Pnr.]]=AX$7,Tbl.Kosten[[#This Row],[Totaal kosten]],"")</f>
        <v/>
      </c>
      <c r="AY92" s="148" t="str">
        <f>IF(Tbl.Kosten[[#This Row],[Pnr.]]=AY$7,Tbl.Kosten[[#This Row],[Totaal kosten]],"")</f>
        <v/>
      </c>
      <c r="AZ92" s="148" t="str">
        <f>IF(Tbl.Kosten[[#This Row],[Pnr.]]=AZ$7,Tbl.Kosten[[#This Row],[Totaal kosten]],"")</f>
        <v/>
      </c>
      <c r="BA92" s="148" t="str">
        <f>IF(Tbl.Kosten[[#This Row],[Pnr.]]=BA$7,Tbl.Kosten[[#This Row],[Totaal kosten]],"")</f>
        <v/>
      </c>
      <c r="BB92" s="148" t="str">
        <f>IF(Tbl.Kosten[[#This Row],[Pnr.]]=BB$7,Tbl.Kosten[[#This Row],[Totaal kosten]],"")</f>
        <v/>
      </c>
      <c r="BC92" s="148" t="str">
        <f>IF(Tbl.Kosten[[#This Row],[Pnr.]]=BC$7,Tbl.Kosten[[#This Row],[Totaal kosten]],"")</f>
        <v/>
      </c>
      <c r="BD92" s="148" t="str">
        <f>IF(Tbl.Kosten[[#This Row],[Pnr.]]=BD$7,Tbl.Kosten[[#This Row],[Totaal kosten]],"")</f>
        <v/>
      </c>
      <c r="BE92" s="148" t="str">
        <f>IF(Tbl.Kosten[[#This Row],[Pnr.]]=BE$7,Tbl.Kosten[[#This Row],[Totaal kosten]],"")</f>
        <v/>
      </c>
      <c r="BF92" s="148" t="str">
        <f>IF(Tbl.Kosten[[#This Row],[Pnr.]]=BF$7,Tbl.Kosten[[#This Row],[Totaal kosten]],"")</f>
        <v/>
      </c>
      <c r="BG92" s="148" t="str">
        <f>IF(Tbl.Kosten[[#This Row],[Pnr.]]=BG$7,Tbl.Kosten[[#This Row],[Totaal kosten]],"")</f>
        <v/>
      </c>
      <c r="BH92" s="148" t="str">
        <f>IF(Tbl.Kosten[[#This Row],[Pnr.]]=BH$7,Tbl.Kosten[[#This Row],[Totaal kosten]],"")</f>
        <v/>
      </c>
      <c r="BI92" s="148" t="str">
        <f>IF(Tbl.Kosten[[#This Row],[Pnr.]]=BI$7,Tbl.Kosten[[#This Row],[Totaal kosten]],"")</f>
        <v/>
      </c>
      <c r="BJ92" s="148" t="str">
        <f>IF(Tbl.Kosten[[#This Row],[Pnr.]]=BJ$7,Tbl.Kosten[[#This Row],[Totaal kosten]],"")</f>
        <v/>
      </c>
      <c r="BK92" s="148" t="str">
        <f>IF(Tbl.Kosten[[#This Row],[Pnr.]]=BK$7,Tbl.Kosten[[#This Row],[Totaal kosten]],"")</f>
        <v/>
      </c>
      <c r="BL92" s="148" t="str">
        <f>IF(Tbl.Kosten[[#This Row],[Pnr.]]=BL$7,Tbl.Kosten[[#This Row],[Totaal kosten]],"")</f>
        <v/>
      </c>
      <c r="BM92" s="148" t="str">
        <f>IF(Tbl.Kosten[[#This Row],[Pnr.]]=BM$7,Tbl.Kosten[[#This Row],[Totaal kosten]],"")</f>
        <v/>
      </c>
      <c r="BN92" s="148" t="str">
        <f>IF(Tbl.Kosten[[#This Row],[Pnr.]]=BN$7,Tbl.Kosten[[#This Row],[Totaal kosten]],"")</f>
        <v/>
      </c>
      <c r="BO92" s="148" t="str">
        <f>IF(Tbl.Kosten[[#This Row],[Pnr.]]=BO$7,Tbl.Kosten[[#This Row],[Totaal kosten]],"")</f>
        <v/>
      </c>
      <c r="BP92" s="148" t="str">
        <f>IF(Tbl.Kosten[[#This Row],[Pnr.]]=BP$7,Tbl.Kosten[[#This Row],[Totaal kosten]],"")</f>
        <v/>
      </c>
      <c r="BQ92" s="148" t="str">
        <f>IF(Tbl.Kosten[[#This Row],[Pnr.]]=BQ$7,Tbl.Kosten[[#This Row],[Totaal kosten]],"")</f>
        <v/>
      </c>
      <c r="BR92" s="148" t="str">
        <f>IF(Tbl.Kosten[[#This Row],[Pnr.]]=BR$7,Tbl.Kosten[[#This Row],[Totaal kosten]],"")</f>
        <v/>
      </c>
      <c r="BS92" s="148" t="str">
        <f>IF(Tbl.Kosten[[#This Row],[Pnr.]]=BS$7,Tbl.Kosten[[#This Row],[Totaal kosten]],"")</f>
        <v/>
      </c>
      <c r="BT92" s="148" t="str">
        <f>IF(Tbl.Kosten[[#This Row],[Pnr.]]=BT$7,Tbl.Kosten[[#This Row],[Totaal kosten]],"")</f>
        <v/>
      </c>
      <c r="BU92" s="148" t="str">
        <f>IF(Tbl.Kosten[[#This Row],[Pnr.]]=BU$7,Tbl.Kosten[[#This Row],[Totaal kosten]],"")</f>
        <v/>
      </c>
      <c r="BV92" s="148" t="str">
        <f>IF(Tbl.Kosten[[#This Row],[Pnr.]]=BV$7,Tbl.Kosten[[#This Row],[Totaal kosten]],"")</f>
        <v/>
      </c>
      <c r="BW92" s="148" t="str">
        <f>IF(Tbl.Kosten[[#This Row],[Pnr.]]=BW$7,Tbl.Kosten[[#This Row],[Totaal kosten]],"")</f>
        <v/>
      </c>
      <c r="BX92" s="148" t="str">
        <f>IFERROR(_xlfn.XLOOKUP(Tbl.Kosten[[#This Row],[Werkpakketcode]],Tbl.Werkpakketten[Werkpakketcode],Tbl.Werkpakketten[WPnr.],"",0,1),"")</f>
        <v/>
      </c>
      <c r="BY92" s="148" t="str">
        <f>IF(Tbl.Kosten[[#This Row],[WPnr.]]=BY$7,Tbl.Kosten[[#This Row],[Totaal kosten]],"")</f>
        <v/>
      </c>
      <c r="BZ92" s="148" t="str">
        <f>IF(Tbl.Kosten[[#This Row],[WPnr.]]=BZ$7,Tbl.Kosten[[#This Row],[Totaal kosten]],"")</f>
        <v/>
      </c>
      <c r="CA92" s="148" t="str">
        <f>IF(Tbl.Kosten[[#This Row],[WPnr.]]=CA$7,Tbl.Kosten[[#This Row],[Totaal kosten]],"")</f>
        <v/>
      </c>
      <c r="CB92" s="148" t="str">
        <f>IF(Tbl.Kosten[[#This Row],[WPnr.]]=CB$7,Tbl.Kosten[[#This Row],[Totaal kosten]],"")</f>
        <v/>
      </c>
      <c r="CC92" s="148" t="str">
        <f>IF(Tbl.Kosten[[#This Row],[WPnr.]]=CC$7,Tbl.Kosten[[#This Row],[Totaal kosten]],"")</f>
        <v/>
      </c>
      <c r="CD92" s="148" t="str">
        <f>IF(Tbl.Kosten[[#This Row],[WPnr.]]=CD$7,Tbl.Kosten[[#This Row],[Totaal kosten]],"")</f>
        <v/>
      </c>
      <c r="CE92" s="148" t="str">
        <f>IF(Tbl.Kosten[[#This Row],[WPnr.]]=CE$7,Tbl.Kosten[[#This Row],[Totaal kosten]],"")</f>
        <v/>
      </c>
      <c r="CF92" s="148" t="str">
        <f>IF(Tbl.Kosten[[#This Row],[WPnr.]]=CF$7,Tbl.Kosten[[#This Row],[Totaal kosten]],"")</f>
        <v/>
      </c>
      <c r="CG92" s="148" t="str">
        <f>IF(Tbl.Kosten[[#This Row],[WPnr.]]=CG$7,Tbl.Kosten[[#This Row],[Totaal kosten]],"")</f>
        <v/>
      </c>
      <c r="CH92" s="148" t="str">
        <f>IF(Tbl.Kosten[[#This Row],[WPnr.]]=CH$7,Tbl.Kosten[[#This Row],[Totaal kosten]],"")</f>
        <v/>
      </c>
      <c r="CI92" s="148" t="str">
        <f>IF(Tbl.Kosten[[#This Row],[WPnr.]]=CI$7,Tbl.Kosten[[#This Row],[Totaal kosten]],"")</f>
        <v/>
      </c>
      <c r="CJ92" s="148" t="str">
        <f>IF(Tbl.Kosten[[#This Row],[WPnr.]]=CJ$7,Tbl.Kosten[[#This Row],[Totaal kosten]],"")</f>
        <v/>
      </c>
      <c r="CK92" s="148" t="str">
        <f>IF(Tbl.Kosten[[#This Row],[WPnr.]]=CK$7,Tbl.Kosten[[#This Row],[Totaal kosten]],"")</f>
        <v/>
      </c>
      <c r="CL92" s="148" t="str">
        <f>IF(Tbl.Kosten[[#This Row],[WPnr.]]=CL$7,Tbl.Kosten[[#This Row],[Totaal kosten]],"")</f>
        <v/>
      </c>
      <c r="CM92" s="148" t="str">
        <f>IF(Tbl.Kosten[[#This Row],[WPnr.]]=CM$7,Tbl.Kosten[[#This Row],[Totaal kosten]],"")</f>
        <v/>
      </c>
      <c r="CN92" s="148" t="str">
        <f>IF(Tbl.Kosten[[#This Row],[WPnr.]]=CN$7,Tbl.Kosten[[#This Row],[Totaal kosten]],"")</f>
        <v/>
      </c>
      <c r="CO92" s="148" t="str">
        <f>IF(Tbl.Kosten[[#This Row],[WPnr.]]=CO$7,Tbl.Kosten[[#This Row],[Totaal kosten]],"")</f>
        <v/>
      </c>
      <c r="CP92" s="148" t="str">
        <f>IF(Tbl.Kosten[[#This Row],[WPnr.]]=CP$7,Tbl.Kosten[[#This Row],[Totaal kosten]],"")</f>
        <v/>
      </c>
      <c r="CQ92" s="148" t="str">
        <f>IF(Tbl.Kosten[[#This Row],[WPnr.]]=CQ$7,Tbl.Kosten[[#This Row],[Totaal kosten]],"")</f>
        <v/>
      </c>
      <c r="CR92" s="148" t="str">
        <f>IF(Tbl.Kosten[[#This Row],[WPnr.]]=CR$7,Tbl.Kosten[[#This Row],[Totaal kosten]],"")</f>
        <v/>
      </c>
      <c r="CS92" s="148" t="str">
        <f>IF(Tbl.Kosten[[#This Row],[WPnr.]]=CS$7,Tbl.Kosten[[#This Row],[Totaal kosten]],"")</f>
        <v/>
      </c>
      <c r="CT92" s="148" t="str">
        <f>IF(Tbl.Kosten[[#This Row],[WPnr.]]=CT$7,Tbl.Kosten[[#This Row],[Totaal kosten]],"")</f>
        <v/>
      </c>
      <c r="CU92" s="148" t="str">
        <f>IF(Tbl.Kosten[[#This Row],[WPnr.]]=CU$7,Tbl.Kosten[[#This Row],[Totaal kosten]],"")</f>
        <v/>
      </c>
      <c r="CV92" s="148" t="str">
        <f>IF(Tbl.Kosten[[#This Row],[WPnr.]]=CV$7,Tbl.Kosten[[#This Row],[Totaal kosten]],"")</f>
        <v/>
      </c>
      <c r="CW92" s="148" t="str">
        <f>IF(Tbl.Kosten[[#This Row],[WPnr.]]=CW$7,Tbl.Kosten[[#This Row],[Totaal kosten]],"")</f>
        <v/>
      </c>
      <c r="CX92" s="148" t="str">
        <f>IF(Tbl.Kosten[[#This Row],[WPnr.]]=CX$7,Tbl.Kosten[[#This Row],[Totaal kosten]],"")</f>
        <v/>
      </c>
      <c r="CY92" s="148" t="str">
        <f>IF(Tbl.Kosten[[#This Row],[WPnr.]]=CY$7,Tbl.Kosten[[#This Row],[Totaal kosten]],"")</f>
        <v/>
      </c>
      <c r="CZ92" s="148" t="str">
        <f>IF(Tbl.Kosten[[#This Row],[WPnr.]]=CZ$7,Tbl.Kosten[[#This Row],[Totaal kosten]],"")</f>
        <v/>
      </c>
      <c r="DA92" s="148" t="str">
        <f>IF(Tbl.Kosten[[#This Row],[WPnr.]]=DA$7,Tbl.Kosten[[#This Row],[Totaal kosten]],"")</f>
        <v/>
      </c>
      <c r="DB92" s="148" t="str">
        <f>IF(Tbl.Kosten[[#This Row],[WPnr.]]=DB$7,Tbl.Kosten[[#This Row],[Totaal kosten]],"")</f>
        <v/>
      </c>
      <c r="DC92" s="148" t="str">
        <f>IF(Tbl.Kosten[[#This Row],[WPnr.]]=DC$7,Tbl.Kosten[[#This Row],[Totaal kosten]],"")</f>
        <v/>
      </c>
      <c r="DD92" s="148" t="str">
        <f>IF(Tbl.Kosten[[#This Row],[WPnr.]]=DD$7,Tbl.Kosten[[#This Row],[Totaal kosten]],"")</f>
        <v/>
      </c>
      <c r="DE92" s="148" t="str">
        <f>IF(Tbl.Kosten[[#This Row],[WPnr.]]=DE$7,Tbl.Kosten[[#This Row],[Totaal kosten]],"")</f>
        <v/>
      </c>
      <c r="DF92" s="148" t="str">
        <f>IF(Tbl.Kosten[[#This Row],[WPnr.]]=DF$7,Tbl.Kosten[[#This Row],[Totaal kosten]],"")</f>
        <v/>
      </c>
      <c r="DG92" s="148" t="str">
        <f>IF(Tbl.Kosten[[#This Row],[WPnr.]]=DG$7,Tbl.Kosten[[#This Row],[Totaal kosten]],"")</f>
        <v/>
      </c>
      <c r="DH92" s="148" t="str">
        <f>IF(Tbl.Kosten[[#This Row],[WPnr.]]=DH$7,Tbl.Kosten[[#This Row],[Totaal kosten]],"")</f>
        <v/>
      </c>
      <c r="DI92" s="148" t="str">
        <f>IF(Tbl.Kosten[[#This Row],[WPnr.]]=DI$7,Tbl.Kosten[[#This Row],[Totaal kosten]],"")</f>
        <v/>
      </c>
      <c r="DJ92" s="148" t="str">
        <f>IF(Tbl.Kosten[[#This Row],[WPnr.]]=DJ$7,Tbl.Kosten[[#This Row],[Totaal kosten]],"")</f>
        <v/>
      </c>
      <c r="DK92" s="148" t="str">
        <f>IF(Tbl.Kosten[[#This Row],[WPnr.]]=DK$7,Tbl.Kosten[[#This Row],[Totaal kosten]],"")</f>
        <v/>
      </c>
      <c r="DL92" s="148" t="str">
        <f>IF(Tbl.Kosten[[#This Row],[WPnr.]]=DL$7,Tbl.Kosten[[#This Row],[Totaal kosten]],"")</f>
        <v/>
      </c>
      <c r="DM92" s="148" t="str">
        <f>IF(Tbl.Kosten[[#This Row],[WPnr.]]=DM$7,Tbl.Kosten[[#This Row],[Totaal kosten]],"")</f>
        <v/>
      </c>
      <c r="DN92" s="148" t="str">
        <f>IF(Tbl.Kosten[[#This Row],[WPnr.]]=DN$7,Tbl.Kosten[[#This Row],[Totaal kosten]],"")</f>
        <v/>
      </c>
      <c r="DO92" s="148" t="str">
        <f>IF(Tbl.Kosten[[#This Row],[WPnr.]]=DO$7,Tbl.Kosten[[#This Row],[Totaal kosten]],"")</f>
        <v/>
      </c>
      <c r="DP92" s="148" t="str">
        <f>IF(Tbl.Kosten[[#This Row],[WPnr.]]=DP$7,Tbl.Kosten[[#This Row],[Totaal kosten]],"")</f>
        <v/>
      </c>
      <c r="DQ92" s="148" t="str">
        <f>IF(Tbl.Kosten[[#This Row],[WPnr.]]=DQ$7,Tbl.Kosten[[#This Row],[Totaal kosten]],"")</f>
        <v/>
      </c>
      <c r="DR92" s="148" t="str">
        <f>IF(Tbl.Kosten[[#This Row],[WPnr.]]=DR$7,Tbl.Kosten[[#This Row],[Totaal kosten]],"")</f>
        <v/>
      </c>
      <c r="DS92" s="148" t="str">
        <f>IF(Tbl.Kosten[[#This Row],[WPnr.]]=DS$7,Tbl.Kosten[[#This Row],[Totaal kosten]],"")</f>
        <v/>
      </c>
      <c r="DT92" s="148" t="str">
        <f>IF(Tbl.Kosten[[#This Row],[WPnr.]]=DT$7,Tbl.Kosten[[#This Row],[Totaal kosten]],"")</f>
        <v/>
      </c>
      <c r="DU92" s="148" t="str">
        <f>IF(Tbl.Kosten[[#This Row],[WPnr.]]=DU$7,Tbl.Kosten[[#This Row],[Totaal kosten]],"")</f>
        <v/>
      </c>
      <c r="DV92" s="148" t="str">
        <f>IF(Tbl.Kosten[[#This Row],[WPnr.]]=DV$7,Tbl.Kosten[[#This Row],[Totaal kosten]],"")</f>
        <v/>
      </c>
      <c r="DW92" s="150" t="str">
        <f>IFERROR(_xlfn.XLOOKUP(Tbl.Kosten[[#This Row],[Kostensoort]],Tbl.Kostensoorten[Kostensoorten],Tbl.Kostensoorten[KSnr.],"",0,1),"")</f>
        <v/>
      </c>
      <c r="DX92" s="150" t="str">
        <f>IF(Tbl.Kosten[[#This Row],[KSnr.]]=DX$7,Tbl.Kosten[[#This Row],[Totaal kosten]],"")</f>
        <v/>
      </c>
      <c r="DY92" s="150" t="str">
        <f>IF(Tbl.Kosten[[#This Row],[KSnr.]]=DY$7,Tbl.Kosten[[#This Row],[Totaal kosten]],"")</f>
        <v/>
      </c>
      <c r="DZ92" s="150" t="str">
        <f>IF(Tbl.Kosten[[#This Row],[KSnr.]]=DZ$7,Tbl.Kosten[[#This Row],[Totaal kosten]],"")</f>
        <v/>
      </c>
      <c r="EA92" s="150" t="str">
        <f>IF(Tbl.Kosten[[#This Row],[KSnr.]]=EA$7,Tbl.Kosten[[#This Row],[Totaal kosten]],"")</f>
        <v/>
      </c>
      <c r="EB92" s="150" t="str">
        <f>IF(Tbl.Kosten[[#This Row],[KSnr.]]=EB$7,Tbl.Kosten[[#This Row],[Totaal kosten]],"")</f>
        <v/>
      </c>
      <c r="EC92" s="150" t="str">
        <f>IF(Tbl.Kosten[[#This Row],[KSnr.]]=EC$7,Tbl.Kosten[[#This Row],[Totaal kosten]],"")</f>
        <v/>
      </c>
      <c r="ED92" s="150" t="str">
        <f>IF(Tbl.Kosten[[#This Row],[KSnr.]]=ED$7,Tbl.Kosten[[#This Row],[Totaal kosten]],"")</f>
        <v/>
      </c>
      <c r="EE92" s="150" t="str">
        <f>IF(Tbl.Kosten[[#This Row],[KSnr.]]=EE$7,Tbl.Kosten[[#This Row],[Totaal kosten]],"")</f>
        <v/>
      </c>
      <c r="EF92" s="150" t="str">
        <f>IF(Tbl.Kosten[[#This Row],[KSnr.]]=EF$7,Tbl.Kosten[[#This Row],[Totaal kosten]],"")</f>
        <v/>
      </c>
      <c r="EG92" s="150" t="str">
        <f>IF(Tbl.Kosten[[#This Row],[KSnr.]]=EG$7,Tbl.Kosten[[#This Row],[Totaal kosten]],"")</f>
        <v/>
      </c>
      <c r="EH92" s="150" t="str">
        <f>IF(Tbl.Kosten[[#This Row],[KSnr.]]=EH$7,Tbl.Kosten[[#This Row],[Totaal kosten]],"")</f>
        <v/>
      </c>
      <c r="EI92" s="150" t="str">
        <f>IF(Tbl.Kosten[[#This Row],[KSnr.]]=EI$7,Tbl.Kosten[[#This Row],[Totaal kosten]],"")</f>
        <v/>
      </c>
      <c r="EJ92" s="150" t="str">
        <f>IF(Tbl.Kosten[[#This Row],[KSnr.]]=EJ$7,Tbl.Kosten[[#This Row],[Totaal kosten]],"")</f>
        <v/>
      </c>
      <c r="EK92" s="150" t="str">
        <f>IF(Tbl.Kosten[[#This Row],[KSnr.]]=EK$7,Tbl.Kosten[[#This Row],[Totaal kosten]],"")</f>
        <v/>
      </c>
      <c r="EL92" s="150" t="str">
        <f>IF(Tbl.Kosten[[#This Row],[KSnr.]]=EL$7,Tbl.Kosten[[#This Row],[Totaal kosten]],"")</f>
        <v/>
      </c>
      <c r="EM92" s="150" t="str">
        <f>IF(Tbl.Kosten[[#This Row],[KSnr.]]=EM$7,Tbl.Kosten[[#This Row],[Totaal kosten]],"")</f>
        <v/>
      </c>
      <c r="EN92" s="150" t="str">
        <f>IF(Tbl.Kosten[[#This Row],[KSnr.]]=EN$7,Tbl.Kosten[[#This Row],[Totaal kosten]],"")</f>
        <v/>
      </c>
      <c r="EO92" s="150" t="str">
        <f>IF(Tbl.Kosten[[#This Row],[KSnr.]]=EO$7,Tbl.Kosten[[#This Row],[Totaal kosten]],"")</f>
        <v/>
      </c>
      <c r="EP92" s="150" t="str">
        <f>IF(Tbl.Kosten[[#This Row],[KSnr.]]=EP$7,Tbl.Kosten[[#This Row],[Totaal kosten]],"")</f>
        <v/>
      </c>
      <c r="EQ92" s="150" t="str">
        <f>IF(Tbl.Kosten[[#This Row],[KSnr.]]=EQ$7,Tbl.Kosten[[#This Row],[Totaal kosten]],"")</f>
        <v/>
      </c>
      <c r="ER92" s="144" t="str">
        <f>IFERROR(_xlfn.XLOOKUP(Tbl.Kosten[[#This Row],[Subsidieactiviteit]],Tbl.Subsidiehoogte[Subsidieactiviteit],Tbl.Subsidiehoogte[SAnr.],"",0,1),"")</f>
        <v/>
      </c>
      <c r="ES92" s="150" t="str">
        <f>IF(Tbl.Kosten[[#This Row],[Sanr.]]=ES$7,Tbl.Kosten[[#This Row],[Totaal kosten]],"")</f>
        <v/>
      </c>
      <c r="ET92" s="150" t="str">
        <f>IF(Tbl.Kosten[[#This Row],[Sanr.]]=ET$7,Tbl.Kosten[[#This Row],[Totaal kosten]],"")</f>
        <v/>
      </c>
      <c r="EU92" s="150" t="str">
        <f>IF(Tbl.Kosten[[#This Row],[Sanr.]]=EU$7,Tbl.Kosten[[#This Row],[Totaal kosten]],"")</f>
        <v/>
      </c>
      <c r="EV92" s="150" t="str">
        <f>IF(Tbl.Kosten[[#This Row],[Sanr.]]=EV$7,Tbl.Kosten[[#This Row],[Totaal kosten]],"")</f>
        <v/>
      </c>
      <c r="EW92" s="150" t="str">
        <f>IF(Tbl.Kosten[[#This Row],[Sanr.]]=EW$7,Tbl.Kosten[[#This Row],[Totaal kosten]],"")</f>
        <v/>
      </c>
      <c r="EX92" s="150" t="str">
        <f>IF(Tbl.Kosten[[#This Row],[Sanr.]]=EX$7,Tbl.Kosten[[#This Row],[Totaal kosten]],"")</f>
        <v/>
      </c>
      <c r="EY92" s="150" t="str">
        <f>IF(Tbl.Kosten[[#This Row],[Sanr.]]=EY$7,Tbl.Kosten[[#This Row],[Totaal kosten]],"")</f>
        <v/>
      </c>
      <c r="EZ92" s="150" t="str">
        <f>IF(Tbl.Kosten[[#This Row],[Sanr.]]=EZ$7,Tbl.Kosten[[#This Row],[Totaal kosten]],"")</f>
        <v/>
      </c>
      <c r="FA92" s="150" t="str">
        <f>IF(Tbl.Kosten[[#This Row],[Sanr.]]=FA$7,Tbl.Kosten[[#This Row],[Totaal kosten]],"")</f>
        <v/>
      </c>
      <c r="FB92" s="150" t="str">
        <f>IF(Tbl.Kosten[[#This Row],[Sanr.]]=FB$7,Tbl.Kosten[[#This Row],[Totaal kosten]],"")</f>
        <v/>
      </c>
      <c r="FC92" s="150" t="str">
        <f>IF(Tbl.Kosten[[#This Row],[Sanr.]]=FC$7,Tbl.Kosten[[#This Row],[Totaal kosten]],"")</f>
        <v/>
      </c>
      <c r="FD92" s="150" t="str">
        <f>IF(Tbl.Kosten[[#This Row],[Sanr.]]=FD$7,Tbl.Kosten[[#This Row],[Totaal kosten]],"")</f>
        <v/>
      </c>
      <c r="FE92" s="150" t="str">
        <f>IF(Tbl.Kosten[[#This Row],[Sanr.]]=FE$7,Tbl.Kosten[[#This Row],[Totaal kosten]],"")</f>
        <v/>
      </c>
      <c r="FF92" s="150" t="str">
        <f>IF(Tbl.Kosten[[#This Row],[Sanr.]]=FF$7,Tbl.Kosten[[#This Row],[Totaal kosten]],"")</f>
        <v/>
      </c>
      <c r="FG92" s="150" t="str">
        <f>IF(Tbl.Kosten[[#This Row],[Sanr.]]=FG$7,Tbl.Kosten[[#This Row],[Totaal kosten]],"")</f>
        <v/>
      </c>
      <c r="FH92" s="150" t="str">
        <f>IF(Tbl.Kosten[[#This Row],[Sanr.]]=FH$7,Tbl.Kosten[[#This Row],[Totaal kosten]],"")</f>
        <v/>
      </c>
      <c r="FI92" s="150" t="str">
        <f>IF(Tbl.Kosten[[#This Row],[Sanr.]]=FI$7,Tbl.Kosten[[#This Row],[Totaal kosten]],"")</f>
        <v/>
      </c>
      <c r="FJ92" s="150" t="str">
        <f>IF(Tbl.Kosten[[#This Row],[Sanr.]]=FJ$7,Tbl.Kosten[[#This Row],[Totaal kosten]],"")</f>
        <v/>
      </c>
      <c r="FK92" s="150" t="str">
        <f>IF(Tbl.Kosten[[#This Row],[Sanr.]]=FK$7,Tbl.Kosten[[#This Row],[Totaal kosten]],"")</f>
        <v/>
      </c>
      <c r="FL92" s="150" t="str">
        <f>IF(Tbl.Kosten[[#This Row],[Sanr.]]=FL$7,Tbl.Kosten[[#This Row],[Totaal kosten]],"")</f>
        <v/>
      </c>
      <c r="FM92" s="150" t="str">
        <f>IF(Tbl.Kosten[[#This Row],[Sanr.]]=FM$7,Tbl.Kosten[[#This Row],[Totaal kosten]],"")</f>
        <v/>
      </c>
      <c r="FN92" s="150" t="str">
        <f>IF(Tbl.Kosten[[#This Row],[Sanr.]]=FN$7,Tbl.Kosten[[#This Row],[Totaal kosten]],"")</f>
        <v/>
      </c>
      <c r="FO92" s="150" t="str">
        <f>IF(Tbl.Kosten[[#This Row],[Sanr.]]=FO$7,Tbl.Kosten[[#This Row],[Totaal kosten]],"")</f>
        <v/>
      </c>
      <c r="FP92" s="150" t="str">
        <f>IF(Tbl.Kosten[[#This Row],[Sanr.]]=FP$7,Tbl.Kosten[[#This Row],[Totaal kosten]],"")</f>
        <v/>
      </c>
      <c r="FQ92" s="150" t="str">
        <f>IF(Tbl.Kosten[[#This Row],[Sanr.]]=FQ$7,Tbl.Kosten[[#This Row],[Totaal kosten]],"")</f>
        <v/>
      </c>
      <c r="FR92" s="150" t="str">
        <f>IF(Tbl.Kosten[[#This Row],[Sanr.]]=FR$7,Tbl.Kosten[[#This Row],[Totaal kosten]],"")</f>
        <v/>
      </c>
      <c r="FS92" s="150" t="str">
        <f>IF(Tbl.Kosten[[#This Row],[Sanr.]]=FS$7,Tbl.Kosten[[#This Row],[Totaal kosten]],"")</f>
        <v/>
      </c>
      <c r="FT92" s="150" t="str">
        <f>IF(Tbl.Kosten[[#This Row],[Sanr.]]=FT$7,Tbl.Kosten[[#This Row],[Totaal kosten]],"")</f>
        <v/>
      </c>
      <c r="FU92" s="150" t="str">
        <f>IF(Tbl.Kosten[[#This Row],[Sanr.]]=FU$7,Tbl.Kosten[[#This Row],[Totaal kosten]],"")</f>
        <v/>
      </c>
      <c r="FV92" s="150" t="str">
        <f>IF(Tbl.Kosten[[#This Row],[Sanr.]]=FV$7,Tbl.Kosten[[#This Row],[Totaal kosten]],"")</f>
        <v/>
      </c>
      <c r="FW92" s="150" t="str">
        <f>IFERROR(_xlfn.XLOOKUP(Tbl.Kosten[[#This Row],[Activiteitencode]],Tbl.Activiteiten[Activiteitcode],Tbl.Activiteiten[Anr.],"",0,1),"")</f>
        <v/>
      </c>
      <c r="FX92" s="169" t="str">
        <f>_xlfn.CONCAT(Tbl.Kosten[[#This Row],[Pnr.]],Tbl.Kosten[[#This Row],[Sanr.]])</f>
        <v>P1</v>
      </c>
      <c r="FY92" s="150">
        <f>Tbl.Kosten[[#This Row],[Totaal kosten]]-Tbl.Kosten[[#This Row],[Subsidie]]</f>
        <v>0</v>
      </c>
      <c r="FZ92" s="150">
        <f>IF(Tbl.Kosten[[#This Row],[Pnr.]]=FZ$7,Tbl.Kosten[[#This Row],[Te financieren]],"")</f>
        <v>0</v>
      </c>
      <c r="GA92" s="150" t="str">
        <f>IF(Tbl.Kosten[[#This Row],[Pnr.]]=GA$7,Tbl.Kosten[[#This Row],[Te financieren]],"")</f>
        <v/>
      </c>
      <c r="GB92" s="150" t="str">
        <f>IF(Tbl.Kosten[[#This Row],[Pnr.]]=GB$7,Tbl.Kosten[[#This Row],[Te financieren]],"")</f>
        <v/>
      </c>
      <c r="GC92" s="150" t="str">
        <f>IF(Tbl.Kosten[[#This Row],[Pnr.]]=GC$7,Tbl.Kosten[[#This Row],[Te financieren]],"")</f>
        <v/>
      </c>
      <c r="GD92" s="150" t="str">
        <f>IF(Tbl.Kosten[[#This Row],[Pnr.]]=GD$7,Tbl.Kosten[[#This Row],[Te financieren]],"")</f>
        <v/>
      </c>
      <c r="GE92" s="150" t="str">
        <f>IF(Tbl.Kosten[[#This Row],[Pnr.]]=GE$7,Tbl.Kosten[[#This Row],[Te financieren]],"")</f>
        <v/>
      </c>
      <c r="GF92" s="150" t="str">
        <f>IF(Tbl.Kosten[[#This Row],[Pnr.]]=GF$7,Tbl.Kosten[[#This Row],[Te financieren]],"")</f>
        <v/>
      </c>
      <c r="GG92" s="150" t="str">
        <f>IF(Tbl.Kosten[[#This Row],[Pnr.]]=GG$7,Tbl.Kosten[[#This Row],[Te financieren]],"")</f>
        <v/>
      </c>
      <c r="GH92" s="150" t="str">
        <f>IF(Tbl.Kosten[[#This Row],[Pnr.]]=GH$7,Tbl.Kosten[[#This Row],[Te financieren]],"")</f>
        <v/>
      </c>
      <c r="GI92" s="150" t="str">
        <f>IF(Tbl.Kosten[[#This Row],[Pnr.]]=GI$7,Tbl.Kosten[[#This Row],[Te financieren]],"")</f>
        <v/>
      </c>
      <c r="GJ92" s="150" t="str">
        <f>IF(Tbl.Kosten[[#This Row],[Pnr.]]=GJ$7,Tbl.Kosten[[#This Row],[Te financieren]],"")</f>
        <v/>
      </c>
      <c r="GK92" s="150" t="str">
        <f>IF(Tbl.Kosten[[#This Row],[Pnr.]]=GK$7,Tbl.Kosten[[#This Row],[Te financieren]],"")</f>
        <v/>
      </c>
      <c r="GL92" s="150" t="str">
        <f>IF(Tbl.Kosten[[#This Row],[Pnr.]]=GL$7,Tbl.Kosten[[#This Row],[Te financieren]],"")</f>
        <v/>
      </c>
      <c r="GM92" s="150" t="str">
        <f>IF(Tbl.Kosten[[#This Row],[Pnr.]]=GM$7,Tbl.Kosten[[#This Row],[Te financieren]],"")</f>
        <v/>
      </c>
      <c r="GN92" s="150" t="str">
        <f>IF(Tbl.Kosten[[#This Row],[Pnr.]]=GN$7,Tbl.Kosten[[#This Row],[Te financieren]],"")</f>
        <v/>
      </c>
      <c r="GO92" s="150" t="str">
        <f>IF(Tbl.Kosten[[#This Row],[Pnr.]]=GO$7,Tbl.Kosten[[#This Row],[Te financieren]],"")</f>
        <v/>
      </c>
      <c r="GP92" s="150" t="str">
        <f>IF(Tbl.Kosten[[#This Row],[Pnr.]]=GP$7,Tbl.Kosten[[#This Row],[Te financieren]],"")</f>
        <v/>
      </c>
      <c r="GQ92" s="150" t="str">
        <f>IF(Tbl.Kosten[[#This Row],[Pnr.]]=GQ$7,Tbl.Kosten[[#This Row],[Te financieren]],"")</f>
        <v/>
      </c>
      <c r="GR92" s="150" t="str">
        <f>IF(Tbl.Kosten[[#This Row],[Pnr.]]=GR$7,Tbl.Kosten[[#This Row],[Te financieren]],"")</f>
        <v/>
      </c>
      <c r="GS92" s="150" t="str">
        <f>IF(Tbl.Kosten[[#This Row],[Pnr.]]=GS$7,Tbl.Kosten[[#This Row],[Te financieren]],"")</f>
        <v/>
      </c>
      <c r="GT92" s="150" t="str">
        <f>IF(Tbl.Kosten[[#This Row],[Pnr.]]=GT$7,Tbl.Kosten[[#This Row],[Te financieren]],"")</f>
        <v/>
      </c>
      <c r="GU92" s="150" t="str">
        <f>IF(Tbl.Kosten[[#This Row],[Pnr.]]=GU$7,Tbl.Kosten[[#This Row],[Te financieren]],"")</f>
        <v/>
      </c>
      <c r="GV92" s="150" t="str">
        <f>IF(Tbl.Kosten[[#This Row],[Pnr.]]=GV$7,Tbl.Kosten[[#This Row],[Te financieren]],"")</f>
        <v/>
      </c>
      <c r="GW92" s="150" t="str">
        <f>IF(Tbl.Kosten[[#This Row],[Pnr.]]=GW$7,Tbl.Kosten[[#This Row],[Te financieren]],"")</f>
        <v/>
      </c>
      <c r="GX92" s="150" t="str">
        <f>IF(Tbl.Kosten[[#This Row],[Pnr.]]=GX$7,Tbl.Kosten[[#This Row],[Te financieren]],"")</f>
        <v/>
      </c>
      <c r="GY92" s="150" t="str">
        <f>IF(Tbl.Kosten[[#This Row],[Pnr.]]=GY$7,Tbl.Kosten[[#This Row],[Te financieren]],"")</f>
        <v/>
      </c>
      <c r="GZ92" s="150" t="str">
        <f>IF(Tbl.Kosten[[#This Row],[Pnr.]]=GZ$7,Tbl.Kosten[[#This Row],[Te financieren]],"")</f>
        <v/>
      </c>
      <c r="HA92" s="150" t="str">
        <f>IF(Tbl.Kosten[[#This Row],[Pnr.]]=HA$7,Tbl.Kosten[[#This Row],[Te financieren]],"")</f>
        <v/>
      </c>
      <c r="HB92" s="150" t="str">
        <f>IF(Tbl.Kosten[[#This Row],[Pnr.]]=HB$7,Tbl.Kosten[[#This Row],[Te financieren]],"")</f>
        <v/>
      </c>
      <c r="HC92" s="150" t="str">
        <f>IF(Tbl.Kosten[[#This Row],[Pnr.]]=HC$7,Tbl.Kosten[[#This Row],[Te financieren]],"")</f>
        <v/>
      </c>
      <c r="HD92" s="150" t="str">
        <f>IF(Tbl.Kosten[[#This Row],[Pnr.]]=HD$7,Tbl.Kosten[[#This Row],[Te financieren]],"")</f>
        <v/>
      </c>
      <c r="HE92" s="150" t="str">
        <f>IF(Tbl.Kosten[[#This Row],[Pnr.]]=HE$7,Tbl.Kosten[[#This Row],[Te financieren]],"")</f>
        <v/>
      </c>
      <c r="HF92" s="150" t="str">
        <f>IF(Tbl.Kosten[[#This Row],[Pnr.]]=HF$7,Tbl.Kosten[[#This Row],[Te financieren]],"")</f>
        <v/>
      </c>
      <c r="HG92" s="150" t="str">
        <f>IF(Tbl.Kosten[[#This Row],[Pnr.]]=HG$7,Tbl.Kosten[[#This Row],[Te financieren]],"")</f>
        <v/>
      </c>
      <c r="HH92" s="150" t="str">
        <f>IF(Tbl.Kosten[[#This Row],[Pnr.]]=HH$7,Tbl.Kosten[[#This Row],[Te financieren]],"")</f>
        <v/>
      </c>
      <c r="HI92" s="150" t="str">
        <f>IF(Tbl.Kosten[[#This Row],[Pnr.]]=HI$7,Tbl.Kosten[[#This Row],[Te financieren]],"")</f>
        <v/>
      </c>
      <c r="HJ92" s="150" t="str">
        <f>IF(Tbl.Kosten[[#This Row],[Pnr.]]=HJ$7,Tbl.Kosten[[#This Row],[Te financieren]],"")</f>
        <v/>
      </c>
      <c r="HK92" s="150" t="str">
        <f>IF(Tbl.Kosten[[#This Row],[Pnr.]]=HK$7,Tbl.Kosten[[#This Row],[Te financieren]],"")</f>
        <v/>
      </c>
      <c r="HL92" s="150" t="str">
        <f>IF(Tbl.Kosten[[#This Row],[Pnr.]]=HL$7,Tbl.Kosten[[#This Row],[Te financieren]],"")</f>
        <v/>
      </c>
      <c r="HM92" s="150" t="str">
        <f>IF(Tbl.Kosten[[#This Row],[Pnr.]]=HM$7,Tbl.Kosten[[#This Row],[Te financieren]],"")</f>
        <v/>
      </c>
      <c r="HN92" s="150" t="str">
        <f>IF(Tbl.Kosten[[#This Row],[Pnr.]]=HN$7,Tbl.Kosten[[#This Row],[Te financieren]],"")</f>
        <v/>
      </c>
      <c r="HO92" s="150" t="str">
        <f>IF(Tbl.Kosten[[#This Row],[Pnr.]]=HO$7,Tbl.Kosten[[#This Row],[Te financieren]],"")</f>
        <v/>
      </c>
      <c r="HP92" s="150" t="str">
        <f>IF(Tbl.Kosten[[#This Row],[Pnr.]]=HP$7,Tbl.Kosten[[#This Row],[Te financieren]],"")</f>
        <v/>
      </c>
      <c r="HQ92" s="150" t="str">
        <f>IF(Tbl.Kosten[[#This Row],[Pnr.]]=HQ$7,Tbl.Kosten[[#This Row],[Te financieren]],"")</f>
        <v/>
      </c>
      <c r="HR92" s="150" t="str">
        <f>IF(Tbl.Kosten[[#This Row],[Pnr.]]=HR$7,Tbl.Kosten[[#This Row],[Te financieren]],"")</f>
        <v/>
      </c>
      <c r="HS92" s="150" t="str">
        <f>IF(Tbl.Kosten[[#This Row],[Pnr.]]=HS$7,Tbl.Kosten[[#This Row],[Te financieren]],"")</f>
        <v/>
      </c>
      <c r="HT92" s="150" t="str">
        <f>IF(Tbl.Kosten[[#This Row],[Pnr.]]=HT$7,Tbl.Kosten[[#This Row],[Te financieren]],"")</f>
        <v/>
      </c>
      <c r="HU92" s="150" t="str">
        <f>IF(Tbl.Kosten[[#This Row],[Pnr.]]=HU$7,Tbl.Kosten[[#This Row],[Te financieren]],"")</f>
        <v/>
      </c>
      <c r="HV92" s="150" t="str">
        <f>IF(Tbl.Kosten[[#This Row],[Pnr.]]=HV$7,Tbl.Kosten[[#This Row],[Te financieren]],"")</f>
        <v/>
      </c>
      <c r="HW92" s="150" t="str">
        <f>IF(Tbl.Kosten[[#This Row],[Pnr.]]=HW$7,Tbl.Kosten[[#This Row],[Te financieren]],"")</f>
        <v/>
      </c>
    </row>
    <row r="93" spans="2:231" x14ac:dyDescent="0.3">
      <c r="B93" s="134"/>
      <c r="C93" s="137"/>
      <c r="D93" s="136"/>
      <c r="E93" s="261"/>
      <c r="F93" s="135"/>
      <c r="G93" s="11" t="str">
        <f>IF(Tbl.Kosten[[#This Row],[Medewerker e/o 
functie]]&lt;&gt;"",_xlfn.XLOOKUP(Tbl.Kosten[[#This Row],[Medewerker e/o 
functie]],Tbl.Uurtarief[Medewerker en/of functie],Tbl.Uurtarief[Uurtarief],"",0,1),"")</f>
        <v/>
      </c>
      <c r="H93" s="121">
        <f>IFERROR(Tbl.Kosten[[#This Row],[Uren]]*Tbl.Kosten[[#This Row],[Uurtarief]],0)</f>
        <v>0</v>
      </c>
      <c r="I93" s="119" t="str">
        <f>IF(Tbl.Kosten[[#This Row],[Subtotaal uren]]&lt;&gt;0,_xlfn.XLOOKUP(Tbl.Kosten[[#This Row],[Medewerker e/o 
functie]],Tbl.Uurtarief[Medewerker en/of functie],Tbl.Uurtarief[Kostensoort arbeid],"",0,1),"")</f>
        <v/>
      </c>
      <c r="J93" s="137"/>
      <c r="K93" s="135"/>
      <c r="L93" s="139" t="str">
        <f>IF(Tbl.Kosten[[#This Row],[Activum]]&lt;&gt;"",_xlfn.XLOOKUP(Tbl.Kosten[[#This Row],[Activum]],Tbl.Afschrijvingskosten[Activum],Tbl.Afschrijvingskosten[Tarief per afschrijvings-eenheid],"",0,1),"")</f>
        <v/>
      </c>
      <c r="M93" s="122">
        <f>IFERROR(Tbl.Kosten[[#This Row],[Een-
heden]]*Tbl.Kosten[[#This Row],[Afschrijvings-
tarief]],0)</f>
        <v>0</v>
      </c>
      <c r="N93" s="122" t="str">
        <f>IF(Tbl.Kosten[[#This Row],[Subtotaal afschrijving]]&lt;&gt;0,Lijsten!$A$7,"")</f>
        <v/>
      </c>
      <c r="O93" s="140"/>
      <c r="P93" s="135"/>
      <c r="Q93" s="138"/>
      <c r="R93" s="122">
        <f>IFERROR(Tbl.Kosten[[#This Row],[Aantal]]*Tbl.Kosten[[#This Row],[Tarief]],0)</f>
        <v>0</v>
      </c>
      <c r="S93" s="8">
        <f>IFERROR(Tbl.Kosten[[#This Row],[Subtotaal overige kosten]]+Tbl.Kosten[[#This Row],[Subtotaal uren]]+Tbl.Kosten[[#This Row],[Subtotaal afschrijving]],0)</f>
        <v>0</v>
      </c>
      <c r="T93" s="8">
        <f>IFERROR(Tbl.Kosten[[#This Row],[Totaal kosten]]*Tbl.Kosten[[#This Row],[Subsidie%]],0)</f>
        <v>0</v>
      </c>
      <c r="U93" s="4" t="str" cm="1">
        <f t="array" ref="U93">IFERROR(_xlfn.IFS(Tbl.Kosten[[#This Row],[Subtotaal uren]]&lt;&gt;0,Tbl.Kosten[[#This Row],[Kostensoort arbeid]],Tbl.Kosten[[#This Row],[Subtotaal afschrijving]]&lt;&gt;0,Tbl.Kosten[[#This Row],[Kostensoort afschrijving]],Tbl.Kosten[[#This Row],[Subtotaal overige kosten]]&lt;&gt;0,Tbl.Kosten[[#This Row],[Kostensoort overig]]),"")</f>
        <v/>
      </c>
      <c r="V93" s="4" t="str">
        <f>IFERROR(_xlfn.XLOOKUP(Tbl.Kosten[[#This Row],[Activiteitencode]],Tbl.Activiteiten[Activiteitcode],Tbl.Activiteiten[Werkpakketcode],"",0,1),"")</f>
        <v/>
      </c>
      <c r="W93" s="4" t="str">
        <f>IFERROR(_xlfn.XLOOKUP(Tbl.Kosten[[#This Row],[Werkpakketcode]],Tbl.Werkpakketten[Werkpakketcode],Tbl.Werkpakketten[Subsidiabele activiteit],"",0,1),"")</f>
        <v/>
      </c>
      <c r="X93" s="12">
        <f>IFERROR(_xlfn.XLOOKUP(Tbl.Kosten[[#This Row],[Sanr.]],Tbl.Subsidiehoogte[SAnr.],Tbl.Subsidiehoogte[Sub. Percentage],0,0,1),0)</f>
        <v>0</v>
      </c>
      <c r="Y93" s="144" t="str">
        <f>IFERROR(_xlfn.XLOOKUP(Tbl.Kosten[[#This Row],[Partnercode]],Tbl.Projectpartners[Partnercode],Tbl.Projectpartners[PNr.],"",0,1),"")</f>
        <v>P1</v>
      </c>
      <c r="Z93" s="148">
        <f>IF(Tbl.Kosten[[#This Row],[Pnr.]]=Z$7,Tbl.Kosten[[#This Row],[Totaal kosten]],"")</f>
        <v>0</v>
      </c>
      <c r="AA93" s="148" t="str">
        <f>IF(Tbl.Kosten[[#This Row],[Pnr.]]=AA$7,Tbl.Kosten[[#This Row],[Totaal kosten]],"")</f>
        <v/>
      </c>
      <c r="AB93" s="148" t="str">
        <f>IF(Tbl.Kosten[[#This Row],[Pnr.]]=AB$7,Tbl.Kosten[[#This Row],[Totaal kosten]],"")</f>
        <v/>
      </c>
      <c r="AC93" s="148" t="str">
        <f>IF(Tbl.Kosten[[#This Row],[Pnr.]]=AC$7,Tbl.Kosten[[#This Row],[Totaal kosten]],"")</f>
        <v/>
      </c>
      <c r="AD93" s="148" t="str">
        <f>IF(Tbl.Kosten[[#This Row],[Pnr.]]=AD$7,Tbl.Kosten[[#This Row],[Totaal kosten]],"")</f>
        <v/>
      </c>
      <c r="AE93" s="148" t="str">
        <f>IF(Tbl.Kosten[[#This Row],[Pnr.]]=AE$7,Tbl.Kosten[[#This Row],[Totaal kosten]],"")</f>
        <v/>
      </c>
      <c r="AF93" s="148" t="str">
        <f>IF(Tbl.Kosten[[#This Row],[Pnr.]]=AF$7,Tbl.Kosten[[#This Row],[Totaal kosten]],"")</f>
        <v/>
      </c>
      <c r="AG93" s="148" t="str">
        <f>IF(Tbl.Kosten[[#This Row],[Pnr.]]=AG$7,Tbl.Kosten[[#This Row],[Totaal kosten]],"")</f>
        <v/>
      </c>
      <c r="AH93" s="148" t="str">
        <f>IF(Tbl.Kosten[[#This Row],[Pnr.]]=AH$7,Tbl.Kosten[[#This Row],[Totaal kosten]],"")</f>
        <v/>
      </c>
      <c r="AI93" s="148" t="str">
        <f>IF(Tbl.Kosten[[#This Row],[Pnr.]]=AI$7,Tbl.Kosten[[#This Row],[Totaal kosten]],"")</f>
        <v/>
      </c>
      <c r="AJ93" s="148" t="str">
        <f>IF(Tbl.Kosten[[#This Row],[Pnr.]]=AJ$7,Tbl.Kosten[[#This Row],[Totaal kosten]],"")</f>
        <v/>
      </c>
      <c r="AK93" s="148" t="str">
        <f>IF(Tbl.Kosten[[#This Row],[Pnr.]]=AK$7,Tbl.Kosten[[#This Row],[Totaal kosten]],"")</f>
        <v/>
      </c>
      <c r="AL93" s="148" t="str">
        <f>IF(Tbl.Kosten[[#This Row],[Pnr.]]=AL$7,Tbl.Kosten[[#This Row],[Totaal kosten]],"")</f>
        <v/>
      </c>
      <c r="AM93" s="148" t="str">
        <f>IF(Tbl.Kosten[[#This Row],[Pnr.]]=AM$7,Tbl.Kosten[[#This Row],[Totaal kosten]],"")</f>
        <v/>
      </c>
      <c r="AN93" s="148" t="str">
        <f>IF(Tbl.Kosten[[#This Row],[Pnr.]]=AN$7,Tbl.Kosten[[#This Row],[Totaal kosten]],"")</f>
        <v/>
      </c>
      <c r="AO93" s="148" t="str">
        <f>IF(Tbl.Kosten[[#This Row],[Pnr.]]=AO$7,Tbl.Kosten[[#This Row],[Totaal kosten]],"")</f>
        <v/>
      </c>
      <c r="AP93" s="148" t="str">
        <f>IF(Tbl.Kosten[[#This Row],[Pnr.]]=AP$7,Tbl.Kosten[[#This Row],[Totaal kosten]],"")</f>
        <v/>
      </c>
      <c r="AQ93" s="148" t="str">
        <f>IF(Tbl.Kosten[[#This Row],[Pnr.]]=AQ$7,Tbl.Kosten[[#This Row],[Totaal kosten]],"")</f>
        <v/>
      </c>
      <c r="AR93" s="148" t="str">
        <f>IF(Tbl.Kosten[[#This Row],[Pnr.]]=AR$7,Tbl.Kosten[[#This Row],[Totaal kosten]],"")</f>
        <v/>
      </c>
      <c r="AS93" s="148" t="str">
        <f>IF(Tbl.Kosten[[#This Row],[Pnr.]]=AS$7,Tbl.Kosten[[#This Row],[Totaal kosten]],"")</f>
        <v/>
      </c>
      <c r="AT93" s="148" t="str">
        <f>IF(Tbl.Kosten[[#This Row],[Pnr.]]=AT$7,Tbl.Kosten[[#This Row],[Totaal kosten]],"")</f>
        <v/>
      </c>
      <c r="AU93" s="148" t="str">
        <f>IF(Tbl.Kosten[[#This Row],[Pnr.]]=AU$7,Tbl.Kosten[[#This Row],[Totaal kosten]],"")</f>
        <v/>
      </c>
      <c r="AV93" s="148" t="str">
        <f>IF(Tbl.Kosten[[#This Row],[Pnr.]]=AV$7,Tbl.Kosten[[#This Row],[Totaal kosten]],"")</f>
        <v/>
      </c>
      <c r="AW93" s="148" t="str">
        <f>IF(Tbl.Kosten[[#This Row],[Pnr.]]=AW$7,Tbl.Kosten[[#This Row],[Totaal kosten]],"")</f>
        <v/>
      </c>
      <c r="AX93" s="148" t="str">
        <f>IF(Tbl.Kosten[[#This Row],[Pnr.]]=AX$7,Tbl.Kosten[[#This Row],[Totaal kosten]],"")</f>
        <v/>
      </c>
      <c r="AY93" s="148" t="str">
        <f>IF(Tbl.Kosten[[#This Row],[Pnr.]]=AY$7,Tbl.Kosten[[#This Row],[Totaal kosten]],"")</f>
        <v/>
      </c>
      <c r="AZ93" s="148" t="str">
        <f>IF(Tbl.Kosten[[#This Row],[Pnr.]]=AZ$7,Tbl.Kosten[[#This Row],[Totaal kosten]],"")</f>
        <v/>
      </c>
      <c r="BA93" s="148" t="str">
        <f>IF(Tbl.Kosten[[#This Row],[Pnr.]]=BA$7,Tbl.Kosten[[#This Row],[Totaal kosten]],"")</f>
        <v/>
      </c>
      <c r="BB93" s="148" t="str">
        <f>IF(Tbl.Kosten[[#This Row],[Pnr.]]=BB$7,Tbl.Kosten[[#This Row],[Totaal kosten]],"")</f>
        <v/>
      </c>
      <c r="BC93" s="148" t="str">
        <f>IF(Tbl.Kosten[[#This Row],[Pnr.]]=BC$7,Tbl.Kosten[[#This Row],[Totaal kosten]],"")</f>
        <v/>
      </c>
      <c r="BD93" s="148" t="str">
        <f>IF(Tbl.Kosten[[#This Row],[Pnr.]]=BD$7,Tbl.Kosten[[#This Row],[Totaal kosten]],"")</f>
        <v/>
      </c>
      <c r="BE93" s="148" t="str">
        <f>IF(Tbl.Kosten[[#This Row],[Pnr.]]=BE$7,Tbl.Kosten[[#This Row],[Totaal kosten]],"")</f>
        <v/>
      </c>
      <c r="BF93" s="148" t="str">
        <f>IF(Tbl.Kosten[[#This Row],[Pnr.]]=BF$7,Tbl.Kosten[[#This Row],[Totaal kosten]],"")</f>
        <v/>
      </c>
      <c r="BG93" s="148" t="str">
        <f>IF(Tbl.Kosten[[#This Row],[Pnr.]]=BG$7,Tbl.Kosten[[#This Row],[Totaal kosten]],"")</f>
        <v/>
      </c>
      <c r="BH93" s="148" t="str">
        <f>IF(Tbl.Kosten[[#This Row],[Pnr.]]=BH$7,Tbl.Kosten[[#This Row],[Totaal kosten]],"")</f>
        <v/>
      </c>
      <c r="BI93" s="148" t="str">
        <f>IF(Tbl.Kosten[[#This Row],[Pnr.]]=BI$7,Tbl.Kosten[[#This Row],[Totaal kosten]],"")</f>
        <v/>
      </c>
      <c r="BJ93" s="148" t="str">
        <f>IF(Tbl.Kosten[[#This Row],[Pnr.]]=BJ$7,Tbl.Kosten[[#This Row],[Totaal kosten]],"")</f>
        <v/>
      </c>
      <c r="BK93" s="148" t="str">
        <f>IF(Tbl.Kosten[[#This Row],[Pnr.]]=BK$7,Tbl.Kosten[[#This Row],[Totaal kosten]],"")</f>
        <v/>
      </c>
      <c r="BL93" s="148" t="str">
        <f>IF(Tbl.Kosten[[#This Row],[Pnr.]]=BL$7,Tbl.Kosten[[#This Row],[Totaal kosten]],"")</f>
        <v/>
      </c>
      <c r="BM93" s="148" t="str">
        <f>IF(Tbl.Kosten[[#This Row],[Pnr.]]=BM$7,Tbl.Kosten[[#This Row],[Totaal kosten]],"")</f>
        <v/>
      </c>
      <c r="BN93" s="148" t="str">
        <f>IF(Tbl.Kosten[[#This Row],[Pnr.]]=BN$7,Tbl.Kosten[[#This Row],[Totaal kosten]],"")</f>
        <v/>
      </c>
      <c r="BO93" s="148" t="str">
        <f>IF(Tbl.Kosten[[#This Row],[Pnr.]]=BO$7,Tbl.Kosten[[#This Row],[Totaal kosten]],"")</f>
        <v/>
      </c>
      <c r="BP93" s="148" t="str">
        <f>IF(Tbl.Kosten[[#This Row],[Pnr.]]=BP$7,Tbl.Kosten[[#This Row],[Totaal kosten]],"")</f>
        <v/>
      </c>
      <c r="BQ93" s="148" t="str">
        <f>IF(Tbl.Kosten[[#This Row],[Pnr.]]=BQ$7,Tbl.Kosten[[#This Row],[Totaal kosten]],"")</f>
        <v/>
      </c>
      <c r="BR93" s="148" t="str">
        <f>IF(Tbl.Kosten[[#This Row],[Pnr.]]=BR$7,Tbl.Kosten[[#This Row],[Totaal kosten]],"")</f>
        <v/>
      </c>
      <c r="BS93" s="148" t="str">
        <f>IF(Tbl.Kosten[[#This Row],[Pnr.]]=BS$7,Tbl.Kosten[[#This Row],[Totaal kosten]],"")</f>
        <v/>
      </c>
      <c r="BT93" s="148" t="str">
        <f>IF(Tbl.Kosten[[#This Row],[Pnr.]]=BT$7,Tbl.Kosten[[#This Row],[Totaal kosten]],"")</f>
        <v/>
      </c>
      <c r="BU93" s="148" t="str">
        <f>IF(Tbl.Kosten[[#This Row],[Pnr.]]=BU$7,Tbl.Kosten[[#This Row],[Totaal kosten]],"")</f>
        <v/>
      </c>
      <c r="BV93" s="148" t="str">
        <f>IF(Tbl.Kosten[[#This Row],[Pnr.]]=BV$7,Tbl.Kosten[[#This Row],[Totaal kosten]],"")</f>
        <v/>
      </c>
      <c r="BW93" s="148" t="str">
        <f>IF(Tbl.Kosten[[#This Row],[Pnr.]]=BW$7,Tbl.Kosten[[#This Row],[Totaal kosten]],"")</f>
        <v/>
      </c>
      <c r="BX93" s="148" t="str">
        <f>IFERROR(_xlfn.XLOOKUP(Tbl.Kosten[[#This Row],[Werkpakketcode]],Tbl.Werkpakketten[Werkpakketcode],Tbl.Werkpakketten[WPnr.],"",0,1),"")</f>
        <v/>
      </c>
      <c r="BY93" s="148" t="str">
        <f>IF(Tbl.Kosten[[#This Row],[WPnr.]]=BY$7,Tbl.Kosten[[#This Row],[Totaal kosten]],"")</f>
        <v/>
      </c>
      <c r="BZ93" s="148" t="str">
        <f>IF(Tbl.Kosten[[#This Row],[WPnr.]]=BZ$7,Tbl.Kosten[[#This Row],[Totaal kosten]],"")</f>
        <v/>
      </c>
      <c r="CA93" s="148" t="str">
        <f>IF(Tbl.Kosten[[#This Row],[WPnr.]]=CA$7,Tbl.Kosten[[#This Row],[Totaal kosten]],"")</f>
        <v/>
      </c>
      <c r="CB93" s="148" t="str">
        <f>IF(Tbl.Kosten[[#This Row],[WPnr.]]=CB$7,Tbl.Kosten[[#This Row],[Totaal kosten]],"")</f>
        <v/>
      </c>
      <c r="CC93" s="148" t="str">
        <f>IF(Tbl.Kosten[[#This Row],[WPnr.]]=CC$7,Tbl.Kosten[[#This Row],[Totaal kosten]],"")</f>
        <v/>
      </c>
      <c r="CD93" s="148" t="str">
        <f>IF(Tbl.Kosten[[#This Row],[WPnr.]]=CD$7,Tbl.Kosten[[#This Row],[Totaal kosten]],"")</f>
        <v/>
      </c>
      <c r="CE93" s="148" t="str">
        <f>IF(Tbl.Kosten[[#This Row],[WPnr.]]=CE$7,Tbl.Kosten[[#This Row],[Totaal kosten]],"")</f>
        <v/>
      </c>
      <c r="CF93" s="148" t="str">
        <f>IF(Tbl.Kosten[[#This Row],[WPnr.]]=CF$7,Tbl.Kosten[[#This Row],[Totaal kosten]],"")</f>
        <v/>
      </c>
      <c r="CG93" s="148" t="str">
        <f>IF(Tbl.Kosten[[#This Row],[WPnr.]]=CG$7,Tbl.Kosten[[#This Row],[Totaal kosten]],"")</f>
        <v/>
      </c>
      <c r="CH93" s="148" t="str">
        <f>IF(Tbl.Kosten[[#This Row],[WPnr.]]=CH$7,Tbl.Kosten[[#This Row],[Totaal kosten]],"")</f>
        <v/>
      </c>
      <c r="CI93" s="148" t="str">
        <f>IF(Tbl.Kosten[[#This Row],[WPnr.]]=CI$7,Tbl.Kosten[[#This Row],[Totaal kosten]],"")</f>
        <v/>
      </c>
      <c r="CJ93" s="148" t="str">
        <f>IF(Tbl.Kosten[[#This Row],[WPnr.]]=CJ$7,Tbl.Kosten[[#This Row],[Totaal kosten]],"")</f>
        <v/>
      </c>
      <c r="CK93" s="148" t="str">
        <f>IF(Tbl.Kosten[[#This Row],[WPnr.]]=CK$7,Tbl.Kosten[[#This Row],[Totaal kosten]],"")</f>
        <v/>
      </c>
      <c r="CL93" s="148" t="str">
        <f>IF(Tbl.Kosten[[#This Row],[WPnr.]]=CL$7,Tbl.Kosten[[#This Row],[Totaal kosten]],"")</f>
        <v/>
      </c>
      <c r="CM93" s="148" t="str">
        <f>IF(Tbl.Kosten[[#This Row],[WPnr.]]=CM$7,Tbl.Kosten[[#This Row],[Totaal kosten]],"")</f>
        <v/>
      </c>
      <c r="CN93" s="148" t="str">
        <f>IF(Tbl.Kosten[[#This Row],[WPnr.]]=CN$7,Tbl.Kosten[[#This Row],[Totaal kosten]],"")</f>
        <v/>
      </c>
      <c r="CO93" s="148" t="str">
        <f>IF(Tbl.Kosten[[#This Row],[WPnr.]]=CO$7,Tbl.Kosten[[#This Row],[Totaal kosten]],"")</f>
        <v/>
      </c>
      <c r="CP93" s="148" t="str">
        <f>IF(Tbl.Kosten[[#This Row],[WPnr.]]=CP$7,Tbl.Kosten[[#This Row],[Totaal kosten]],"")</f>
        <v/>
      </c>
      <c r="CQ93" s="148" t="str">
        <f>IF(Tbl.Kosten[[#This Row],[WPnr.]]=CQ$7,Tbl.Kosten[[#This Row],[Totaal kosten]],"")</f>
        <v/>
      </c>
      <c r="CR93" s="148" t="str">
        <f>IF(Tbl.Kosten[[#This Row],[WPnr.]]=CR$7,Tbl.Kosten[[#This Row],[Totaal kosten]],"")</f>
        <v/>
      </c>
      <c r="CS93" s="148" t="str">
        <f>IF(Tbl.Kosten[[#This Row],[WPnr.]]=CS$7,Tbl.Kosten[[#This Row],[Totaal kosten]],"")</f>
        <v/>
      </c>
      <c r="CT93" s="148" t="str">
        <f>IF(Tbl.Kosten[[#This Row],[WPnr.]]=CT$7,Tbl.Kosten[[#This Row],[Totaal kosten]],"")</f>
        <v/>
      </c>
      <c r="CU93" s="148" t="str">
        <f>IF(Tbl.Kosten[[#This Row],[WPnr.]]=CU$7,Tbl.Kosten[[#This Row],[Totaal kosten]],"")</f>
        <v/>
      </c>
      <c r="CV93" s="148" t="str">
        <f>IF(Tbl.Kosten[[#This Row],[WPnr.]]=CV$7,Tbl.Kosten[[#This Row],[Totaal kosten]],"")</f>
        <v/>
      </c>
      <c r="CW93" s="148" t="str">
        <f>IF(Tbl.Kosten[[#This Row],[WPnr.]]=CW$7,Tbl.Kosten[[#This Row],[Totaal kosten]],"")</f>
        <v/>
      </c>
      <c r="CX93" s="148" t="str">
        <f>IF(Tbl.Kosten[[#This Row],[WPnr.]]=CX$7,Tbl.Kosten[[#This Row],[Totaal kosten]],"")</f>
        <v/>
      </c>
      <c r="CY93" s="148" t="str">
        <f>IF(Tbl.Kosten[[#This Row],[WPnr.]]=CY$7,Tbl.Kosten[[#This Row],[Totaal kosten]],"")</f>
        <v/>
      </c>
      <c r="CZ93" s="148" t="str">
        <f>IF(Tbl.Kosten[[#This Row],[WPnr.]]=CZ$7,Tbl.Kosten[[#This Row],[Totaal kosten]],"")</f>
        <v/>
      </c>
      <c r="DA93" s="148" t="str">
        <f>IF(Tbl.Kosten[[#This Row],[WPnr.]]=DA$7,Tbl.Kosten[[#This Row],[Totaal kosten]],"")</f>
        <v/>
      </c>
      <c r="DB93" s="148" t="str">
        <f>IF(Tbl.Kosten[[#This Row],[WPnr.]]=DB$7,Tbl.Kosten[[#This Row],[Totaal kosten]],"")</f>
        <v/>
      </c>
      <c r="DC93" s="148" t="str">
        <f>IF(Tbl.Kosten[[#This Row],[WPnr.]]=DC$7,Tbl.Kosten[[#This Row],[Totaal kosten]],"")</f>
        <v/>
      </c>
      <c r="DD93" s="148" t="str">
        <f>IF(Tbl.Kosten[[#This Row],[WPnr.]]=DD$7,Tbl.Kosten[[#This Row],[Totaal kosten]],"")</f>
        <v/>
      </c>
      <c r="DE93" s="148" t="str">
        <f>IF(Tbl.Kosten[[#This Row],[WPnr.]]=DE$7,Tbl.Kosten[[#This Row],[Totaal kosten]],"")</f>
        <v/>
      </c>
      <c r="DF93" s="148" t="str">
        <f>IF(Tbl.Kosten[[#This Row],[WPnr.]]=DF$7,Tbl.Kosten[[#This Row],[Totaal kosten]],"")</f>
        <v/>
      </c>
      <c r="DG93" s="148" t="str">
        <f>IF(Tbl.Kosten[[#This Row],[WPnr.]]=DG$7,Tbl.Kosten[[#This Row],[Totaal kosten]],"")</f>
        <v/>
      </c>
      <c r="DH93" s="148" t="str">
        <f>IF(Tbl.Kosten[[#This Row],[WPnr.]]=DH$7,Tbl.Kosten[[#This Row],[Totaal kosten]],"")</f>
        <v/>
      </c>
      <c r="DI93" s="148" t="str">
        <f>IF(Tbl.Kosten[[#This Row],[WPnr.]]=DI$7,Tbl.Kosten[[#This Row],[Totaal kosten]],"")</f>
        <v/>
      </c>
      <c r="DJ93" s="148" t="str">
        <f>IF(Tbl.Kosten[[#This Row],[WPnr.]]=DJ$7,Tbl.Kosten[[#This Row],[Totaal kosten]],"")</f>
        <v/>
      </c>
      <c r="DK93" s="148" t="str">
        <f>IF(Tbl.Kosten[[#This Row],[WPnr.]]=DK$7,Tbl.Kosten[[#This Row],[Totaal kosten]],"")</f>
        <v/>
      </c>
      <c r="DL93" s="148" t="str">
        <f>IF(Tbl.Kosten[[#This Row],[WPnr.]]=DL$7,Tbl.Kosten[[#This Row],[Totaal kosten]],"")</f>
        <v/>
      </c>
      <c r="DM93" s="148" t="str">
        <f>IF(Tbl.Kosten[[#This Row],[WPnr.]]=DM$7,Tbl.Kosten[[#This Row],[Totaal kosten]],"")</f>
        <v/>
      </c>
      <c r="DN93" s="148" t="str">
        <f>IF(Tbl.Kosten[[#This Row],[WPnr.]]=DN$7,Tbl.Kosten[[#This Row],[Totaal kosten]],"")</f>
        <v/>
      </c>
      <c r="DO93" s="148" t="str">
        <f>IF(Tbl.Kosten[[#This Row],[WPnr.]]=DO$7,Tbl.Kosten[[#This Row],[Totaal kosten]],"")</f>
        <v/>
      </c>
      <c r="DP93" s="148" t="str">
        <f>IF(Tbl.Kosten[[#This Row],[WPnr.]]=DP$7,Tbl.Kosten[[#This Row],[Totaal kosten]],"")</f>
        <v/>
      </c>
      <c r="DQ93" s="148" t="str">
        <f>IF(Tbl.Kosten[[#This Row],[WPnr.]]=DQ$7,Tbl.Kosten[[#This Row],[Totaal kosten]],"")</f>
        <v/>
      </c>
      <c r="DR93" s="148" t="str">
        <f>IF(Tbl.Kosten[[#This Row],[WPnr.]]=DR$7,Tbl.Kosten[[#This Row],[Totaal kosten]],"")</f>
        <v/>
      </c>
      <c r="DS93" s="148" t="str">
        <f>IF(Tbl.Kosten[[#This Row],[WPnr.]]=DS$7,Tbl.Kosten[[#This Row],[Totaal kosten]],"")</f>
        <v/>
      </c>
      <c r="DT93" s="148" t="str">
        <f>IF(Tbl.Kosten[[#This Row],[WPnr.]]=DT$7,Tbl.Kosten[[#This Row],[Totaal kosten]],"")</f>
        <v/>
      </c>
      <c r="DU93" s="148" t="str">
        <f>IF(Tbl.Kosten[[#This Row],[WPnr.]]=DU$7,Tbl.Kosten[[#This Row],[Totaal kosten]],"")</f>
        <v/>
      </c>
      <c r="DV93" s="148" t="str">
        <f>IF(Tbl.Kosten[[#This Row],[WPnr.]]=DV$7,Tbl.Kosten[[#This Row],[Totaal kosten]],"")</f>
        <v/>
      </c>
      <c r="DW93" s="150" t="str">
        <f>IFERROR(_xlfn.XLOOKUP(Tbl.Kosten[[#This Row],[Kostensoort]],Tbl.Kostensoorten[Kostensoorten],Tbl.Kostensoorten[KSnr.],"",0,1),"")</f>
        <v/>
      </c>
      <c r="DX93" s="150" t="str">
        <f>IF(Tbl.Kosten[[#This Row],[KSnr.]]=DX$7,Tbl.Kosten[[#This Row],[Totaal kosten]],"")</f>
        <v/>
      </c>
      <c r="DY93" s="150" t="str">
        <f>IF(Tbl.Kosten[[#This Row],[KSnr.]]=DY$7,Tbl.Kosten[[#This Row],[Totaal kosten]],"")</f>
        <v/>
      </c>
      <c r="DZ93" s="150" t="str">
        <f>IF(Tbl.Kosten[[#This Row],[KSnr.]]=DZ$7,Tbl.Kosten[[#This Row],[Totaal kosten]],"")</f>
        <v/>
      </c>
      <c r="EA93" s="150" t="str">
        <f>IF(Tbl.Kosten[[#This Row],[KSnr.]]=EA$7,Tbl.Kosten[[#This Row],[Totaal kosten]],"")</f>
        <v/>
      </c>
      <c r="EB93" s="150" t="str">
        <f>IF(Tbl.Kosten[[#This Row],[KSnr.]]=EB$7,Tbl.Kosten[[#This Row],[Totaal kosten]],"")</f>
        <v/>
      </c>
      <c r="EC93" s="150" t="str">
        <f>IF(Tbl.Kosten[[#This Row],[KSnr.]]=EC$7,Tbl.Kosten[[#This Row],[Totaal kosten]],"")</f>
        <v/>
      </c>
      <c r="ED93" s="150" t="str">
        <f>IF(Tbl.Kosten[[#This Row],[KSnr.]]=ED$7,Tbl.Kosten[[#This Row],[Totaal kosten]],"")</f>
        <v/>
      </c>
      <c r="EE93" s="150" t="str">
        <f>IF(Tbl.Kosten[[#This Row],[KSnr.]]=EE$7,Tbl.Kosten[[#This Row],[Totaal kosten]],"")</f>
        <v/>
      </c>
      <c r="EF93" s="150" t="str">
        <f>IF(Tbl.Kosten[[#This Row],[KSnr.]]=EF$7,Tbl.Kosten[[#This Row],[Totaal kosten]],"")</f>
        <v/>
      </c>
      <c r="EG93" s="150" t="str">
        <f>IF(Tbl.Kosten[[#This Row],[KSnr.]]=EG$7,Tbl.Kosten[[#This Row],[Totaal kosten]],"")</f>
        <v/>
      </c>
      <c r="EH93" s="150" t="str">
        <f>IF(Tbl.Kosten[[#This Row],[KSnr.]]=EH$7,Tbl.Kosten[[#This Row],[Totaal kosten]],"")</f>
        <v/>
      </c>
      <c r="EI93" s="150" t="str">
        <f>IF(Tbl.Kosten[[#This Row],[KSnr.]]=EI$7,Tbl.Kosten[[#This Row],[Totaal kosten]],"")</f>
        <v/>
      </c>
      <c r="EJ93" s="150" t="str">
        <f>IF(Tbl.Kosten[[#This Row],[KSnr.]]=EJ$7,Tbl.Kosten[[#This Row],[Totaal kosten]],"")</f>
        <v/>
      </c>
      <c r="EK93" s="150" t="str">
        <f>IF(Tbl.Kosten[[#This Row],[KSnr.]]=EK$7,Tbl.Kosten[[#This Row],[Totaal kosten]],"")</f>
        <v/>
      </c>
      <c r="EL93" s="150" t="str">
        <f>IF(Tbl.Kosten[[#This Row],[KSnr.]]=EL$7,Tbl.Kosten[[#This Row],[Totaal kosten]],"")</f>
        <v/>
      </c>
      <c r="EM93" s="150" t="str">
        <f>IF(Tbl.Kosten[[#This Row],[KSnr.]]=EM$7,Tbl.Kosten[[#This Row],[Totaal kosten]],"")</f>
        <v/>
      </c>
      <c r="EN93" s="150" t="str">
        <f>IF(Tbl.Kosten[[#This Row],[KSnr.]]=EN$7,Tbl.Kosten[[#This Row],[Totaal kosten]],"")</f>
        <v/>
      </c>
      <c r="EO93" s="150" t="str">
        <f>IF(Tbl.Kosten[[#This Row],[KSnr.]]=EO$7,Tbl.Kosten[[#This Row],[Totaal kosten]],"")</f>
        <v/>
      </c>
      <c r="EP93" s="150" t="str">
        <f>IF(Tbl.Kosten[[#This Row],[KSnr.]]=EP$7,Tbl.Kosten[[#This Row],[Totaal kosten]],"")</f>
        <v/>
      </c>
      <c r="EQ93" s="150" t="str">
        <f>IF(Tbl.Kosten[[#This Row],[KSnr.]]=EQ$7,Tbl.Kosten[[#This Row],[Totaal kosten]],"")</f>
        <v/>
      </c>
      <c r="ER93" s="144" t="str">
        <f>IFERROR(_xlfn.XLOOKUP(Tbl.Kosten[[#This Row],[Subsidieactiviteit]],Tbl.Subsidiehoogte[Subsidieactiviteit],Tbl.Subsidiehoogte[SAnr.],"",0,1),"")</f>
        <v/>
      </c>
      <c r="ES93" s="150" t="str">
        <f>IF(Tbl.Kosten[[#This Row],[Sanr.]]=ES$7,Tbl.Kosten[[#This Row],[Totaal kosten]],"")</f>
        <v/>
      </c>
      <c r="ET93" s="150" t="str">
        <f>IF(Tbl.Kosten[[#This Row],[Sanr.]]=ET$7,Tbl.Kosten[[#This Row],[Totaal kosten]],"")</f>
        <v/>
      </c>
      <c r="EU93" s="150" t="str">
        <f>IF(Tbl.Kosten[[#This Row],[Sanr.]]=EU$7,Tbl.Kosten[[#This Row],[Totaal kosten]],"")</f>
        <v/>
      </c>
      <c r="EV93" s="150" t="str">
        <f>IF(Tbl.Kosten[[#This Row],[Sanr.]]=EV$7,Tbl.Kosten[[#This Row],[Totaal kosten]],"")</f>
        <v/>
      </c>
      <c r="EW93" s="150" t="str">
        <f>IF(Tbl.Kosten[[#This Row],[Sanr.]]=EW$7,Tbl.Kosten[[#This Row],[Totaal kosten]],"")</f>
        <v/>
      </c>
      <c r="EX93" s="150" t="str">
        <f>IF(Tbl.Kosten[[#This Row],[Sanr.]]=EX$7,Tbl.Kosten[[#This Row],[Totaal kosten]],"")</f>
        <v/>
      </c>
      <c r="EY93" s="150" t="str">
        <f>IF(Tbl.Kosten[[#This Row],[Sanr.]]=EY$7,Tbl.Kosten[[#This Row],[Totaal kosten]],"")</f>
        <v/>
      </c>
      <c r="EZ93" s="150" t="str">
        <f>IF(Tbl.Kosten[[#This Row],[Sanr.]]=EZ$7,Tbl.Kosten[[#This Row],[Totaal kosten]],"")</f>
        <v/>
      </c>
      <c r="FA93" s="150" t="str">
        <f>IF(Tbl.Kosten[[#This Row],[Sanr.]]=FA$7,Tbl.Kosten[[#This Row],[Totaal kosten]],"")</f>
        <v/>
      </c>
      <c r="FB93" s="150" t="str">
        <f>IF(Tbl.Kosten[[#This Row],[Sanr.]]=FB$7,Tbl.Kosten[[#This Row],[Totaal kosten]],"")</f>
        <v/>
      </c>
      <c r="FC93" s="150" t="str">
        <f>IF(Tbl.Kosten[[#This Row],[Sanr.]]=FC$7,Tbl.Kosten[[#This Row],[Totaal kosten]],"")</f>
        <v/>
      </c>
      <c r="FD93" s="150" t="str">
        <f>IF(Tbl.Kosten[[#This Row],[Sanr.]]=FD$7,Tbl.Kosten[[#This Row],[Totaal kosten]],"")</f>
        <v/>
      </c>
      <c r="FE93" s="150" t="str">
        <f>IF(Tbl.Kosten[[#This Row],[Sanr.]]=FE$7,Tbl.Kosten[[#This Row],[Totaal kosten]],"")</f>
        <v/>
      </c>
      <c r="FF93" s="150" t="str">
        <f>IF(Tbl.Kosten[[#This Row],[Sanr.]]=FF$7,Tbl.Kosten[[#This Row],[Totaal kosten]],"")</f>
        <v/>
      </c>
      <c r="FG93" s="150" t="str">
        <f>IF(Tbl.Kosten[[#This Row],[Sanr.]]=FG$7,Tbl.Kosten[[#This Row],[Totaal kosten]],"")</f>
        <v/>
      </c>
      <c r="FH93" s="150" t="str">
        <f>IF(Tbl.Kosten[[#This Row],[Sanr.]]=FH$7,Tbl.Kosten[[#This Row],[Totaal kosten]],"")</f>
        <v/>
      </c>
      <c r="FI93" s="150" t="str">
        <f>IF(Tbl.Kosten[[#This Row],[Sanr.]]=FI$7,Tbl.Kosten[[#This Row],[Totaal kosten]],"")</f>
        <v/>
      </c>
      <c r="FJ93" s="150" t="str">
        <f>IF(Tbl.Kosten[[#This Row],[Sanr.]]=FJ$7,Tbl.Kosten[[#This Row],[Totaal kosten]],"")</f>
        <v/>
      </c>
      <c r="FK93" s="150" t="str">
        <f>IF(Tbl.Kosten[[#This Row],[Sanr.]]=FK$7,Tbl.Kosten[[#This Row],[Totaal kosten]],"")</f>
        <v/>
      </c>
      <c r="FL93" s="150" t="str">
        <f>IF(Tbl.Kosten[[#This Row],[Sanr.]]=FL$7,Tbl.Kosten[[#This Row],[Totaal kosten]],"")</f>
        <v/>
      </c>
      <c r="FM93" s="150" t="str">
        <f>IF(Tbl.Kosten[[#This Row],[Sanr.]]=FM$7,Tbl.Kosten[[#This Row],[Totaal kosten]],"")</f>
        <v/>
      </c>
      <c r="FN93" s="150" t="str">
        <f>IF(Tbl.Kosten[[#This Row],[Sanr.]]=FN$7,Tbl.Kosten[[#This Row],[Totaal kosten]],"")</f>
        <v/>
      </c>
      <c r="FO93" s="150" t="str">
        <f>IF(Tbl.Kosten[[#This Row],[Sanr.]]=FO$7,Tbl.Kosten[[#This Row],[Totaal kosten]],"")</f>
        <v/>
      </c>
      <c r="FP93" s="150" t="str">
        <f>IF(Tbl.Kosten[[#This Row],[Sanr.]]=FP$7,Tbl.Kosten[[#This Row],[Totaal kosten]],"")</f>
        <v/>
      </c>
      <c r="FQ93" s="150" t="str">
        <f>IF(Tbl.Kosten[[#This Row],[Sanr.]]=FQ$7,Tbl.Kosten[[#This Row],[Totaal kosten]],"")</f>
        <v/>
      </c>
      <c r="FR93" s="150" t="str">
        <f>IF(Tbl.Kosten[[#This Row],[Sanr.]]=FR$7,Tbl.Kosten[[#This Row],[Totaal kosten]],"")</f>
        <v/>
      </c>
      <c r="FS93" s="150" t="str">
        <f>IF(Tbl.Kosten[[#This Row],[Sanr.]]=FS$7,Tbl.Kosten[[#This Row],[Totaal kosten]],"")</f>
        <v/>
      </c>
      <c r="FT93" s="150" t="str">
        <f>IF(Tbl.Kosten[[#This Row],[Sanr.]]=FT$7,Tbl.Kosten[[#This Row],[Totaal kosten]],"")</f>
        <v/>
      </c>
      <c r="FU93" s="150" t="str">
        <f>IF(Tbl.Kosten[[#This Row],[Sanr.]]=FU$7,Tbl.Kosten[[#This Row],[Totaal kosten]],"")</f>
        <v/>
      </c>
      <c r="FV93" s="150" t="str">
        <f>IF(Tbl.Kosten[[#This Row],[Sanr.]]=FV$7,Tbl.Kosten[[#This Row],[Totaal kosten]],"")</f>
        <v/>
      </c>
      <c r="FW93" s="150" t="str">
        <f>IFERROR(_xlfn.XLOOKUP(Tbl.Kosten[[#This Row],[Activiteitencode]],Tbl.Activiteiten[Activiteitcode],Tbl.Activiteiten[Anr.],"",0,1),"")</f>
        <v/>
      </c>
      <c r="FX93" s="169" t="str">
        <f>_xlfn.CONCAT(Tbl.Kosten[[#This Row],[Pnr.]],Tbl.Kosten[[#This Row],[Sanr.]])</f>
        <v>P1</v>
      </c>
      <c r="FY93" s="150">
        <f>Tbl.Kosten[[#This Row],[Totaal kosten]]-Tbl.Kosten[[#This Row],[Subsidie]]</f>
        <v>0</v>
      </c>
      <c r="FZ93" s="150">
        <f>IF(Tbl.Kosten[[#This Row],[Pnr.]]=FZ$7,Tbl.Kosten[[#This Row],[Te financieren]],"")</f>
        <v>0</v>
      </c>
      <c r="GA93" s="150" t="str">
        <f>IF(Tbl.Kosten[[#This Row],[Pnr.]]=GA$7,Tbl.Kosten[[#This Row],[Te financieren]],"")</f>
        <v/>
      </c>
      <c r="GB93" s="150" t="str">
        <f>IF(Tbl.Kosten[[#This Row],[Pnr.]]=GB$7,Tbl.Kosten[[#This Row],[Te financieren]],"")</f>
        <v/>
      </c>
      <c r="GC93" s="150" t="str">
        <f>IF(Tbl.Kosten[[#This Row],[Pnr.]]=GC$7,Tbl.Kosten[[#This Row],[Te financieren]],"")</f>
        <v/>
      </c>
      <c r="GD93" s="150" t="str">
        <f>IF(Tbl.Kosten[[#This Row],[Pnr.]]=GD$7,Tbl.Kosten[[#This Row],[Te financieren]],"")</f>
        <v/>
      </c>
      <c r="GE93" s="150" t="str">
        <f>IF(Tbl.Kosten[[#This Row],[Pnr.]]=GE$7,Tbl.Kosten[[#This Row],[Te financieren]],"")</f>
        <v/>
      </c>
      <c r="GF93" s="150" t="str">
        <f>IF(Tbl.Kosten[[#This Row],[Pnr.]]=GF$7,Tbl.Kosten[[#This Row],[Te financieren]],"")</f>
        <v/>
      </c>
      <c r="GG93" s="150" t="str">
        <f>IF(Tbl.Kosten[[#This Row],[Pnr.]]=GG$7,Tbl.Kosten[[#This Row],[Te financieren]],"")</f>
        <v/>
      </c>
      <c r="GH93" s="150" t="str">
        <f>IF(Tbl.Kosten[[#This Row],[Pnr.]]=GH$7,Tbl.Kosten[[#This Row],[Te financieren]],"")</f>
        <v/>
      </c>
      <c r="GI93" s="150" t="str">
        <f>IF(Tbl.Kosten[[#This Row],[Pnr.]]=GI$7,Tbl.Kosten[[#This Row],[Te financieren]],"")</f>
        <v/>
      </c>
      <c r="GJ93" s="150" t="str">
        <f>IF(Tbl.Kosten[[#This Row],[Pnr.]]=GJ$7,Tbl.Kosten[[#This Row],[Te financieren]],"")</f>
        <v/>
      </c>
      <c r="GK93" s="150" t="str">
        <f>IF(Tbl.Kosten[[#This Row],[Pnr.]]=GK$7,Tbl.Kosten[[#This Row],[Te financieren]],"")</f>
        <v/>
      </c>
      <c r="GL93" s="150" t="str">
        <f>IF(Tbl.Kosten[[#This Row],[Pnr.]]=GL$7,Tbl.Kosten[[#This Row],[Te financieren]],"")</f>
        <v/>
      </c>
      <c r="GM93" s="150" t="str">
        <f>IF(Tbl.Kosten[[#This Row],[Pnr.]]=GM$7,Tbl.Kosten[[#This Row],[Te financieren]],"")</f>
        <v/>
      </c>
      <c r="GN93" s="150" t="str">
        <f>IF(Tbl.Kosten[[#This Row],[Pnr.]]=GN$7,Tbl.Kosten[[#This Row],[Te financieren]],"")</f>
        <v/>
      </c>
      <c r="GO93" s="150" t="str">
        <f>IF(Tbl.Kosten[[#This Row],[Pnr.]]=GO$7,Tbl.Kosten[[#This Row],[Te financieren]],"")</f>
        <v/>
      </c>
      <c r="GP93" s="150" t="str">
        <f>IF(Tbl.Kosten[[#This Row],[Pnr.]]=GP$7,Tbl.Kosten[[#This Row],[Te financieren]],"")</f>
        <v/>
      </c>
      <c r="GQ93" s="150" t="str">
        <f>IF(Tbl.Kosten[[#This Row],[Pnr.]]=GQ$7,Tbl.Kosten[[#This Row],[Te financieren]],"")</f>
        <v/>
      </c>
      <c r="GR93" s="150" t="str">
        <f>IF(Tbl.Kosten[[#This Row],[Pnr.]]=GR$7,Tbl.Kosten[[#This Row],[Te financieren]],"")</f>
        <v/>
      </c>
      <c r="GS93" s="150" t="str">
        <f>IF(Tbl.Kosten[[#This Row],[Pnr.]]=GS$7,Tbl.Kosten[[#This Row],[Te financieren]],"")</f>
        <v/>
      </c>
      <c r="GT93" s="150" t="str">
        <f>IF(Tbl.Kosten[[#This Row],[Pnr.]]=GT$7,Tbl.Kosten[[#This Row],[Te financieren]],"")</f>
        <v/>
      </c>
      <c r="GU93" s="150" t="str">
        <f>IF(Tbl.Kosten[[#This Row],[Pnr.]]=GU$7,Tbl.Kosten[[#This Row],[Te financieren]],"")</f>
        <v/>
      </c>
      <c r="GV93" s="150" t="str">
        <f>IF(Tbl.Kosten[[#This Row],[Pnr.]]=GV$7,Tbl.Kosten[[#This Row],[Te financieren]],"")</f>
        <v/>
      </c>
      <c r="GW93" s="150" t="str">
        <f>IF(Tbl.Kosten[[#This Row],[Pnr.]]=GW$7,Tbl.Kosten[[#This Row],[Te financieren]],"")</f>
        <v/>
      </c>
      <c r="GX93" s="150" t="str">
        <f>IF(Tbl.Kosten[[#This Row],[Pnr.]]=GX$7,Tbl.Kosten[[#This Row],[Te financieren]],"")</f>
        <v/>
      </c>
      <c r="GY93" s="150" t="str">
        <f>IF(Tbl.Kosten[[#This Row],[Pnr.]]=GY$7,Tbl.Kosten[[#This Row],[Te financieren]],"")</f>
        <v/>
      </c>
      <c r="GZ93" s="150" t="str">
        <f>IF(Tbl.Kosten[[#This Row],[Pnr.]]=GZ$7,Tbl.Kosten[[#This Row],[Te financieren]],"")</f>
        <v/>
      </c>
      <c r="HA93" s="150" t="str">
        <f>IF(Tbl.Kosten[[#This Row],[Pnr.]]=HA$7,Tbl.Kosten[[#This Row],[Te financieren]],"")</f>
        <v/>
      </c>
      <c r="HB93" s="150" t="str">
        <f>IF(Tbl.Kosten[[#This Row],[Pnr.]]=HB$7,Tbl.Kosten[[#This Row],[Te financieren]],"")</f>
        <v/>
      </c>
      <c r="HC93" s="150" t="str">
        <f>IF(Tbl.Kosten[[#This Row],[Pnr.]]=HC$7,Tbl.Kosten[[#This Row],[Te financieren]],"")</f>
        <v/>
      </c>
      <c r="HD93" s="150" t="str">
        <f>IF(Tbl.Kosten[[#This Row],[Pnr.]]=HD$7,Tbl.Kosten[[#This Row],[Te financieren]],"")</f>
        <v/>
      </c>
      <c r="HE93" s="150" t="str">
        <f>IF(Tbl.Kosten[[#This Row],[Pnr.]]=HE$7,Tbl.Kosten[[#This Row],[Te financieren]],"")</f>
        <v/>
      </c>
      <c r="HF93" s="150" t="str">
        <f>IF(Tbl.Kosten[[#This Row],[Pnr.]]=HF$7,Tbl.Kosten[[#This Row],[Te financieren]],"")</f>
        <v/>
      </c>
      <c r="HG93" s="150" t="str">
        <f>IF(Tbl.Kosten[[#This Row],[Pnr.]]=HG$7,Tbl.Kosten[[#This Row],[Te financieren]],"")</f>
        <v/>
      </c>
      <c r="HH93" s="150" t="str">
        <f>IF(Tbl.Kosten[[#This Row],[Pnr.]]=HH$7,Tbl.Kosten[[#This Row],[Te financieren]],"")</f>
        <v/>
      </c>
      <c r="HI93" s="150" t="str">
        <f>IF(Tbl.Kosten[[#This Row],[Pnr.]]=HI$7,Tbl.Kosten[[#This Row],[Te financieren]],"")</f>
        <v/>
      </c>
      <c r="HJ93" s="150" t="str">
        <f>IF(Tbl.Kosten[[#This Row],[Pnr.]]=HJ$7,Tbl.Kosten[[#This Row],[Te financieren]],"")</f>
        <v/>
      </c>
      <c r="HK93" s="150" t="str">
        <f>IF(Tbl.Kosten[[#This Row],[Pnr.]]=HK$7,Tbl.Kosten[[#This Row],[Te financieren]],"")</f>
        <v/>
      </c>
      <c r="HL93" s="150" t="str">
        <f>IF(Tbl.Kosten[[#This Row],[Pnr.]]=HL$7,Tbl.Kosten[[#This Row],[Te financieren]],"")</f>
        <v/>
      </c>
      <c r="HM93" s="150" t="str">
        <f>IF(Tbl.Kosten[[#This Row],[Pnr.]]=HM$7,Tbl.Kosten[[#This Row],[Te financieren]],"")</f>
        <v/>
      </c>
      <c r="HN93" s="150" t="str">
        <f>IF(Tbl.Kosten[[#This Row],[Pnr.]]=HN$7,Tbl.Kosten[[#This Row],[Te financieren]],"")</f>
        <v/>
      </c>
      <c r="HO93" s="150" t="str">
        <f>IF(Tbl.Kosten[[#This Row],[Pnr.]]=HO$7,Tbl.Kosten[[#This Row],[Te financieren]],"")</f>
        <v/>
      </c>
      <c r="HP93" s="150" t="str">
        <f>IF(Tbl.Kosten[[#This Row],[Pnr.]]=HP$7,Tbl.Kosten[[#This Row],[Te financieren]],"")</f>
        <v/>
      </c>
      <c r="HQ93" s="150" t="str">
        <f>IF(Tbl.Kosten[[#This Row],[Pnr.]]=HQ$7,Tbl.Kosten[[#This Row],[Te financieren]],"")</f>
        <v/>
      </c>
      <c r="HR93" s="150" t="str">
        <f>IF(Tbl.Kosten[[#This Row],[Pnr.]]=HR$7,Tbl.Kosten[[#This Row],[Te financieren]],"")</f>
        <v/>
      </c>
      <c r="HS93" s="150" t="str">
        <f>IF(Tbl.Kosten[[#This Row],[Pnr.]]=HS$7,Tbl.Kosten[[#This Row],[Te financieren]],"")</f>
        <v/>
      </c>
      <c r="HT93" s="150" t="str">
        <f>IF(Tbl.Kosten[[#This Row],[Pnr.]]=HT$7,Tbl.Kosten[[#This Row],[Te financieren]],"")</f>
        <v/>
      </c>
      <c r="HU93" s="150" t="str">
        <f>IF(Tbl.Kosten[[#This Row],[Pnr.]]=HU$7,Tbl.Kosten[[#This Row],[Te financieren]],"")</f>
        <v/>
      </c>
      <c r="HV93" s="150" t="str">
        <f>IF(Tbl.Kosten[[#This Row],[Pnr.]]=HV$7,Tbl.Kosten[[#This Row],[Te financieren]],"")</f>
        <v/>
      </c>
      <c r="HW93" s="150" t="str">
        <f>IF(Tbl.Kosten[[#This Row],[Pnr.]]=HW$7,Tbl.Kosten[[#This Row],[Te financieren]],"")</f>
        <v/>
      </c>
    </row>
    <row r="94" spans="2:231" x14ac:dyDescent="0.3">
      <c r="B94" s="134"/>
      <c r="C94" s="137"/>
      <c r="D94" s="136"/>
      <c r="E94" s="261"/>
      <c r="F94" s="135"/>
      <c r="G94" s="11" t="str">
        <f>IF(Tbl.Kosten[[#This Row],[Medewerker e/o 
functie]]&lt;&gt;"",_xlfn.XLOOKUP(Tbl.Kosten[[#This Row],[Medewerker e/o 
functie]],Tbl.Uurtarief[Medewerker en/of functie],Tbl.Uurtarief[Uurtarief],"",0,1),"")</f>
        <v/>
      </c>
      <c r="H94" s="121">
        <f>IFERROR(Tbl.Kosten[[#This Row],[Uren]]*Tbl.Kosten[[#This Row],[Uurtarief]],0)</f>
        <v>0</v>
      </c>
      <c r="I94" s="119" t="str">
        <f>IF(Tbl.Kosten[[#This Row],[Subtotaal uren]]&lt;&gt;0,_xlfn.XLOOKUP(Tbl.Kosten[[#This Row],[Medewerker e/o 
functie]],Tbl.Uurtarief[Medewerker en/of functie],Tbl.Uurtarief[Kostensoort arbeid],"",0,1),"")</f>
        <v/>
      </c>
      <c r="J94" s="137"/>
      <c r="K94" s="135"/>
      <c r="L94" s="139" t="str">
        <f>IF(Tbl.Kosten[[#This Row],[Activum]]&lt;&gt;"",_xlfn.XLOOKUP(Tbl.Kosten[[#This Row],[Activum]],Tbl.Afschrijvingskosten[Activum],Tbl.Afschrijvingskosten[Tarief per afschrijvings-eenheid],"",0,1),"")</f>
        <v/>
      </c>
      <c r="M94" s="122">
        <f>IFERROR(Tbl.Kosten[[#This Row],[Een-
heden]]*Tbl.Kosten[[#This Row],[Afschrijvings-
tarief]],0)</f>
        <v>0</v>
      </c>
      <c r="N94" s="122" t="str">
        <f>IF(Tbl.Kosten[[#This Row],[Subtotaal afschrijving]]&lt;&gt;0,Lijsten!$A$7,"")</f>
        <v/>
      </c>
      <c r="O94" s="140"/>
      <c r="P94" s="135"/>
      <c r="Q94" s="138"/>
      <c r="R94" s="122">
        <f>IFERROR(Tbl.Kosten[[#This Row],[Aantal]]*Tbl.Kosten[[#This Row],[Tarief]],0)</f>
        <v>0</v>
      </c>
      <c r="S94" s="8">
        <f>IFERROR(Tbl.Kosten[[#This Row],[Subtotaal overige kosten]]+Tbl.Kosten[[#This Row],[Subtotaal uren]]+Tbl.Kosten[[#This Row],[Subtotaal afschrijving]],0)</f>
        <v>0</v>
      </c>
      <c r="T94" s="8">
        <f>IFERROR(Tbl.Kosten[[#This Row],[Totaal kosten]]*Tbl.Kosten[[#This Row],[Subsidie%]],0)</f>
        <v>0</v>
      </c>
      <c r="U94" s="4" t="str" cm="1">
        <f t="array" ref="U94">IFERROR(_xlfn.IFS(Tbl.Kosten[[#This Row],[Subtotaal uren]]&lt;&gt;0,Tbl.Kosten[[#This Row],[Kostensoort arbeid]],Tbl.Kosten[[#This Row],[Subtotaal afschrijving]]&lt;&gt;0,Tbl.Kosten[[#This Row],[Kostensoort afschrijving]],Tbl.Kosten[[#This Row],[Subtotaal overige kosten]]&lt;&gt;0,Tbl.Kosten[[#This Row],[Kostensoort overig]]),"")</f>
        <v/>
      </c>
      <c r="V94" s="4" t="str">
        <f>IFERROR(_xlfn.XLOOKUP(Tbl.Kosten[[#This Row],[Activiteitencode]],Tbl.Activiteiten[Activiteitcode],Tbl.Activiteiten[Werkpakketcode],"",0,1),"")</f>
        <v/>
      </c>
      <c r="W94" s="4" t="str">
        <f>IFERROR(_xlfn.XLOOKUP(Tbl.Kosten[[#This Row],[Werkpakketcode]],Tbl.Werkpakketten[Werkpakketcode],Tbl.Werkpakketten[Subsidiabele activiteit],"",0,1),"")</f>
        <v/>
      </c>
      <c r="X94" s="12">
        <f>IFERROR(_xlfn.XLOOKUP(Tbl.Kosten[[#This Row],[Sanr.]],Tbl.Subsidiehoogte[SAnr.],Tbl.Subsidiehoogte[Sub. Percentage],0,0,1),0)</f>
        <v>0</v>
      </c>
      <c r="Y94" s="144" t="str">
        <f>IFERROR(_xlfn.XLOOKUP(Tbl.Kosten[[#This Row],[Partnercode]],Tbl.Projectpartners[Partnercode],Tbl.Projectpartners[PNr.],"",0,1),"")</f>
        <v>P1</v>
      </c>
      <c r="Z94" s="148">
        <f>IF(Tbl.Kosten[[#This Row],[Pnr.]]=Z$7,Tbl.Kosten[[#This Row],[Totaal kosten]],"")</f>
        <v>0</v>
      </c>
      <c r="AA94" s="148" t="str">
        <f>IF(Tbl.Kosten[[#This Row],[Pnr.]]=AA$7,Tbl.Kosten[[#This Row],[Totaal kosten]],"")</f>
        <v/>
      </c>
      <c r="AB94" s="148" t="str">
        <f>IF(Tbl.Kosten[[#This Row],[Pnr.]]=AB$7,Tbl.Kosten[[#This Row],[Totaal kosten]],"")</f>
        <v/>
      </c>
      <c r="AC94" s="148" t="str">
        <f>IF(Tbl.Kosten[[#This Row],[Pnr.]]=AC$7,Tbl.Kosten[[#This Row],[Totaal kosten]],"")</f>
        <v/>
      </c>
      <c r="AD94" s="148" t="str">
        <f>IF(Tbl.Kosten[[#This Row],[Pnr.]]=AD$7,Tbl.Kosten[[#This Row],[Totaal kosten]],"")</f>
        <v/>
      </c>
      <c r="AE94" s="148" t="str">
        <f>IF(Tbl.Kosten[[#This Row],[Pnr.]]=AE$7,Tbl.Kosten[[#This Row],[Totaal kosten]],"")</f>
        <v/>
      </c>
      <c r="AF94" s="148" t="str">
        <f>IF(Tbl.Kosten[[#This Row],[Pnr.]]=AF$7,Tbl.Kosten[[#This Row],[Totaal kosten]],"")</f>
        <v/>
      </c>
      <c r="AG94" s="148" t="str">
        <f>IF(Tbl.Kosten[[#This Row],[Pnr.]]=AG$7,Tbl.Kosten[[#This Row],[Totaal kosten]],"")</f>
        <v/>
      </c>
      <c r="AH94" s="148" t="str">
        <f>IF(Tbl.Kosten[[#This Row],[Pnr.]]=AH$7,Tbl.Kosten[[#This Row],[Totaal kosten]],"")</f>
        <v/>
      </c>
      <c r="AI94" s="148" t="str">
        <f>IF(Tbl.Kosten[[#This Row],[Pnr.]]=AI$7,Tbl.Kosten[[#This Row],[Totaal kosten]],"")</f>
        <v/>
      </c>
      <c r="AJ94" s="148" t="str">
        <f>IF(Tbl.Kosten[[#This Row],[Pnr.]]=AJ$7,Tbl.Kosten[[#This Row],[Totaal kosten]],"")</f>
        <v/>
      </c>
      <c r="AK94" s="148" t="str">
        <f>IF(Tbl.Kosten[[#This Row],[Pnr.]]=AK$7,Tbl.Kosten[[#This Row],[Totaal kosten]],"")</f>
        <v/>
      </c>
      <c r="AL94" s="148" t="str">
        <f>IF(Tbl.Kosten[[#This Row],[Pnr.]]=AL$7,Tbl.Kosten[[#This Row],[Totaal kosten]],"")</f>
        <v/>
      </c>
      <c r="AM94" s="148" t="str">
        <f>IF(Tbl.Kosten[[#This Row],[Pnr.]]=AM$7,Tbl.Kosten[[#This Row],[Totaal kosten]],"")</f>
        <v/>
      </c>
      <c r="AN94" s="148" t="str">
        <f>IF(Tbl.Kosten[[#This Row],[Pnr.]]=AN$7,Tbl.Kosten[[#This Row],[Totaal kosten]],"")</f>
        <v/>
      </c>
      <c r="AO94" s="148" t="str">
        <f>IF(Tbl.Kosten[[#This Row],[Pnr.]]=AO$7,Tbl.Kosten[[#This Row],[Totaal kosten]],"")</f>
        <v/>
      </c>
      <c r="AP94" s="148" t="str">
        <f>IF(Tbl.Kosten[[#This Row],[Pnr.]]=AP$7,Tbl.Kosten[[#This Row],[Totaal kosten]],"")</f>
        <v/>
      </c>
      <c r="AQ94" s="148" t="str">
        <f>IF(Tbl.Kosten[[#This Row],[Pnr.]]=AQ$7,Tbl.Kosten[[#This Row],[Totaal kosten]],"")</f>
        <v/>
      </c>
      <c r="AR94" s="148" t="str">
        <f>IF(Tbl.Kosten[[#This Row],[Pnr.]]=AR$7,Tbl.Kosten[[#This Row],[Totaal kosten]],"")</f>
        <v/>
      </c>
      <c r="AS94" s="148" t="str">
        <f>IF(Tbl.Kosten[[#This Row],[Pnr.]]=AS$7,Tbl.Kosten[[#This Row],[Totaal kosten]],"")</f>
        <v/>
      </c>
      <c r="AT94" s="148" t="str">
        <f>IF(Tbl.Kosten[[#This Row],[Pnr.]]=AT$7,Tbl.Kosten[[#This Row],[Totaal kosten]],"")</f>
        <v/>
      </c>
      <c r="AU94" s="148" t="str">
        <f>IF(Tbl.Kosten[[#This Row],[Pnr.]]=AU$7,Tbl.Kosten[[#This Row],[Totaal kosten]],"")</f>
        <v/>
      </c>
      <c r="AV94" s="148" t="str">
        <f>IF(Tbl.Kosten[[#This Row],[Pnr.]]=AV$7,Tbl.Kosten[[#This Row],[Totaal kosten]],"")</f>
        <v/>
      </c>
      <c r="AW94" s="148" t="str">
        <f>IF(Tbl.Kosten[[#This Row],[Pnr.]]=AW$7,Tbl.Kosten[[#This Row],[Totaal kosten]],"")</f>
        <v/>
      </c>
      <c r="AX94" s="148" t="str">
        <f>IF(Tbl.Kosten[[#This Row],[Pnr.]]=AX$7,Tbl.Kosten[[#This Row],[Totaal kosten]],"")</f>
        <v/>
      </c>
      <c r="AY94" s="148" t="str">
        <f>IF(Tbl.Kosten[[#This Row],[Pnr.]]=AY$7,Tbl.Kosten[[#This Row],[Totaal kosten]],"")</f>
        <v/>
      </c>
      <c r="AZ94" s="148" t="str">
        <f>IF(Tbl.Kosten[[#This Row],[Pnr.]]=AZ$7,Tbl.Kosten[[#This Row],[Totaal kosten]],"")</f>
        <v/>
      </c>
      <c r="BA94" s="148" t="str">
        <f>IF(Tbl.Kosten[[#This Row],[Pnr.]]=BA$7,Tbl.Kosten[[#This Row],[Totaal kosten]],"")</f>
        <v/>
      </c>
      <c r="BB94" s="148" t="str">
        <f>IF(Tbl.Kosten[[#This Row],[Pnr.]]=BB$7,Tbl.Kosten[[#This Row],[Totaal kosten]],"")</f>
        <v/>
      </c>
      <c r="BC94" s="148" t="str">
        <f>IF(Tbl.Kosten[[#This Row],[Pnr.]]=BC$7,Tbl.Kosten[[#This Row],[Totaal kosten]],"")</f>
        <v/>
      </c>
      <c r="BD94" s="148" t="str">
        <f>IF(Tbl.Kosten[[#This Row],[Pnr.]]=BD$7,Tbl.Kosten[[#This Row],[Totaal kosten]],"")</f>
        <v/>
      </c>
      <c r="BE94" s="148" t="str">
        <f>IF(Tbl.Kosten[[#This Row],[Pnr.]]=BE$7,Tbl.Kosten[[#This Row],[Totaal kosten]],"")</f>
        <v/>
      </c>
      <c r="BF94" s="148" t="str">
        <f>IF(Tbl.Kosten[[#This Row],[Pnr.]]=BF$7,Tbl.Kosten[[#This Row],[Totaal kosten]],"")</f>
        <v/>
      </c>
      <c r="BG94" s="148" t="str">
        <f>IF(Tbl.Kosten[[#This Row],[Pnr.]]=BG$7,Tbl.Kosten[[#This Row],[Totaal kosten]],"")</f>
        <v/>
      </c>
      <c r="BH94" s="148" t="str">
        <f>IF(Tbl.Kosten[[#This Row],[Pnr.]]=BH$7,Tbl.Kosten[[#This Row],[Totaal kosten]],"")</f>
        <v/>
      </c>
      <c r="BI94" s="148" t="str">
        <f>IF(Tbl.Kosten[[#This Row],[Pnr.]]=BI$7,Tbl.Kosten[[#This Row],[Totaal kosten]],"")</f>
        <v/>
      </c>
      <c r="BJ94" s="148" t="str">
        <f>IF(Tbl.Kosten[[#This Row],[Pnr.]]=BJ$7,Tbl.Kosten[[#This Row],[Totaal kosten]],"")</f>
        <v/>
      </c>
      <c r="BK94" s="148" t="str">
        <f>IF(Tbl.Kosten[[#This Row],[Pnr.]]=BK$7,Tbl.Kosten[[#This Row],[Totaal kosten]],"")</f>
        <v/>
      </c>
      <c r="BL94" s="148" t="str">
        <f>IF(Tbl.Kosten[[#This Row],[Pnr.]]=BL$7,Tbl.Kosten[[#This Row],[Totaal kosten]],"")</f>
        <v/>
      </c>
      <c r="BM94" s="148" t="str">
        <f>IF(Tbl.Kosten[[#This Row],[Pnr.]]=BM$7,Tbl.Kosten[[#This Row],[Totaal kosten]],"")</f>
        <v/>
      </c>
      <c r="BN94" s="148" t="str">
        <f>IF(Tbl.Kosten[[#This Row],[Pnr.]]=BN$7,Tbl.Kosten[[#This Row],[Totaal kosten]],"")</f>
        <v/>
      </c>
      <c r="BO94" s="148" t="str">
        <f>IF(Tbl.Kosten[[#This Row],[Pnr.]]=BO$7,Tbl.Kosten[[#This Row],[Totaal kosten]],"")</f>
        <v/>
      </c>
      <c r="BP94" s="148" t="str">
        <f>IF(Tbl.Kosten[[#This Row],[Pnr.]]=BP$7,Tbl.Kosten[[#This Row],[Totaal kosten]],"")</f>
        <v/>
      </c>
      <c r="BQ94" s="148" t="str">
        <f>IF(Tbl.Kosten[[#This Row],[Pnr.]]=BQ$7,Tbl.Kosten[[#This Row],[Totaal kosten]],"")</f>
        <v/>
      </c>
      <c r="BR94" s="148" t="str">
        <f>IF(Tbl.Kosten[[#This Row],[Pnr.]]=BR$7,Tbl.Kosten[[#This Row],[Totaal kosten]],"")</f>
        <v/>
      </c>
      <c r="BS94" s="148" t="str">
        <f>IF(Tbl.Kosten[[#This Row],[Pnr.]]=BS$7,Tbl.Kosten[[#This Row],[Totaal kosten]],"")</f>
        <v/>
      </c>
      <c r="BT94" s="148" t="str">
        <f>IF(Tbl.Kosten[[#This Row],[Pnr.]]=BT$7,Tbl.Kosten[[#This Row],[Totaal kosten]],"")</f>
        <v/>
      </c>
      <c r="BU94" s="148" t="str">
        <f>IF(Tbl.Kosten[[#This Row],[Pnr.]]=BU$7,Tbl.Kosten[[#This Row],[Totaal kosten]],"")</f>
        <v/>
      </c>
      <c r="BV94" s="148" t="str">
        <f>IF(Tbl.Kosten[[#This Row],[Pnr.]]=BV$7,Tbl.Kosten[[#This Row],[Totaal kosten]],"")</f>
        <v/>
      </c>
      <c r="BW94" s="148" t="str">
        <f>IF(Tbl.Kosten[[#This Row],[Pnr.]]=BW$7,Tbl.Kosten[[#This Row],[Totaal kosten]],"")</f>
        <v/>
      </c>
      <c r="BX94" s="148" t="str">
        <f>IFERROR(_xlfn.XLOOKUP(Tbl.Kosten[[#This Row],[Werkpakketcode]],Tbl.Werkpakketten[Werkpakketcode],Tbl.Werkpakketten[WPnr.],"",0,1),"")</f>
        <v/>
      </c>
      <c r="BY94" s="148" t="str">
        <f>IF(Tbl.Kosten[[#This Row],[WPnr.]]=BY$7,Tbl.Kosten[[#This Row],[Totaal kosten]],"")</f>
        <v/>
      </c>
      <c r="BZ94" s="148" t="str">
        <f>IF(Tbl.Kosten[[#This Row],[WPnr.]]=BZ$7,Tbl.Kosten[[#This Row],[Totaal kosten]],"")</f>
        <v/>
      </c>
      <c r="CA94" s="148" t="str">
        <f>IF(Tbl.Kosten[[#This Row],[WPnr.]]=CA$7,Tbl.Kosten[[#This Row],[Totaal kosten]],"")</f>
        <v/>
      </c>
      <c r="CB94" s="148" t="str">
        <f>IF(Tbl.Kosten[[#This Row],[WPnr.]]=CB$7,Tbl.Kosten[[#This Row],[Totaal kosten]],"")</f>
        <v/>
      </c>
      <c r="CC94" s="148" t="str">
        <f>IF(Tbl.Kosten[[#This Row],[WPnr.]]=CC$7,Tbl.Kosten[[#This Row],[Totaal kosten]],"")</f>
        <v/>
      </c>
      <c r="CD94" s="148" t="str">
        <f>IF(Tbl.Kosten[[#This Row],[WPnr.]]=CD$7,Tbl.Kosten[[#This Row],[Totaal kosten]],"")</f>
        <v/>
      </c>
      <c r="CE94" s="148" t="str">
        <f>IF(Tbl.Kosten[[#This Row],[WPnr.]]=CE$7,Tbl.Kosten[[#This Row],[Totaal kosten]],"")</f>
        <v/>
      </c>
      <c r="CF94" s="148" t="str">
        <f>IF(Tbl.Kosten[[#This Row],[WPnr.]]=CF$7,Tbl.Kosten[[#This Row],[Totaal kosten]],"")</f>
        <v/>
      </c>
      <c r="CG94" s="148" t="str">
        <f>IF(Tbl.Kosten[[#This Row],[WPnr.]]=CG$7,Tbl.Kosten[[#This Row],[Totaal kosten]],"")</f>
        <v/>
      </c>
      <c r="CH94" s="148" t="str">
        <f>IF(Tbl.Kosten[[#This Row],[WPnr.]]=CH$7,Tbl.Kosten[[#This Row],[Totaal kosten]],"")</f>
        <v/>
      </c>
      <c r="CI94" s="148" t="str">
        <f>IF(Tbl.Kosten[[#This Row],[WPnr.]]=CI$7,Tbl.Kosten[[#This Row],[Totaal kosten]],"")</f>
        <v/>
      </c>
      <c r="CJ94" s="148" t="str">
        <f>IF(Tbl.Kosten[[#This Row],[WPnr.]]=CJ$7,Tbl.Kosten[[#This Row],[Totaal kosten]],"")</f>
        <v/>
      </c>
      <c r="CK94" s="148" t="str">
        <f>IF(Tbl.Kosten[[#This Row],[WPnr.]]=CK$7,Tbl.Kosten[[#This Row],[Totaal kosten]],"")</f>
        <v/>
      </c>
      <c r="CL94" s="148" t="str">
        <f>IF(Tbl.Kosten[[#This Row],[WPnr.]]=CL$7,Tbl.Kosten[[#This Row],[Totaal kosten]],"")</f>
        <v/>
      </c>
      <c r="CM94" s="148" t="str">
        <f>IF(Tbl.Kosten[[#This Row],[WPnr.]]=CM$7,Tbl.Kosten[[#This Row],[Totaal kosten]],"")</f>
        <v/>
      </c>
      <c r="CN94" s="148" t="str">
        <f>IF(Tbl.Kosten[[#This Row],[WPnr.]]=CN$7,Tbl.Kosten[[#This Row],[Totaal kosten]],"")</f>
        <v/>
      </c>
      <c r="CO94" s="148" t="str">
        <f>IF(Tbl.Kosten[[#This Row],[WPnr.]]=CO$7,Tbl.Kosten[[#This Row],[Totaal kosten]],"")</f>
        <v/>
      </c>
      <c r="CP94" s="148" t="str">
        <f>IF(Tbl.Kosten[[#This Row],[WPnr.]]=CP$7,Tbl.Kosten[[#This Row],[Totaal kosten]],"")</f>
        <v/>
      </c>
      <c r="CQ94" s="148" t="str">
        <f>IF(Tbl.Kosten[[#This Row],[WPnr.]]=CQ$7,Tbl.Kosten[[#This Row],[Totaal kosten]],"")</f>
        <v/>
      </c>
      <c r="CR94" s="148" t="str">
        <f>IF(Tbl.Kosten[[#This Row],[WPnr.]]=CR$7,Tbl.Kosten[[#This Row],[Totaal kosten]],"")</f>
        <v/>
      </c>
      <c r="CS94" s="148" t="str">
        <f>IF(Tbl.Kosten[[#This Row],[WPnr.]]=CS$7,Tbl.Kosten[[#This Row],[Totaal kosten]],"")</f>
        <v/>
      </c>
      <c r="CT94" s="148" t="str">
        <f>IF(Tbl.Kosten[[#This Row],[WPnr.]]=CT$7,Tbl.Kosten[[#This Row],[Totaal kosten]],"")</f>
        <v/>
      </c>
      <c r="CU94" s="148" t="str">
        <f>IF(Tbl.Kosten[[#This Row],[WPnr.]]=CU$7,Tbl.Kosten[[#This Row],[Totaal kosten]],"")</f>
        <v/>
      </c>
      <c r="CV94" s="148" t="str">
        <f>IF(Tbl.Kosten[[#This Row],[WPnr.]]=CV$7,Tbl.Kosten[[#This Row],[Totaal kosten]],"")</f>
        <v/>
      </c>
      <c r="CW94" s="148" t="str">
        <f>IF(Tbl.Kosten[[#This Row],[WPnr.]]=CW$7,Tbl.Kosten[[#This Row],[Totaal kosten]],"")</f>
        <v/>
      </c>
      <c r="CX94" s="148" t="str">
        <f>IF(Tbl.Kosten[[#This Row],[WPnr.]]=CX$7,Tbl.Kosten[[#This Row],[Totaal kosten]],"")</f>
        <v/>
      </c>
      <c r="CY94" s="148" t="str">
        <f>IF(Tbl.Kosten[[#This Row],[WPnr.]]=CY$7,Tbl.Kosten[[#This Row],[Totaal kosten]],"")</f>
        <v/>
      </c>
      <c r="CZ94" s="148" t="str">
        <f>IF(Tbl.Kosten[[#This Row],[WPnr.]]=CZ$7,Tbl.Kosten[[#This Row],[Totaal kosten]],"")</f>
        <v/>
      </c>
      <c r="DA94" s="148" t="str">
        <f>IF(Tbl.Kosten[[#This Row],[WPnr.]]=DA$7,Tbl.Kosten[[#This Row],[Totaal kosten]],"")</f>
        <v/>
      </c>
      <c r="DB94" s="148" t="str">
        <f>IF(Tbl.Kosten[[#This Row],[WPnr.]]=DB$7,Tbl.Kosten[[#This Row],[Totaal kosten]],"")</f>
        <v/>
      </c>
      <c r="DC94" s="148" t="str">
        <f>IF(Tbl.Kosten[[#This Row],[WPnr.]]=DC$7,Tbl.Kosten[[#This Row],[Totaal kosten]],"")</f>
        <v/>
      </c>
      <c r="DD94" s="148" t="str">
        <f>IF(Tbl.Kosten[[#This Row],[WPnr.]]=DD$7,Tbl.Kosten[[#This Row],[Totaal kosten]],"")</f>
        <v/>
      </c>
      <c r="DE94" s="148" t="str">
        <f>IF(Tbl.Kosten[[#This Row],[WPnr.]]=DE$7,Tbl.Kosten[[#This Row],[Totaal kosten]],"")</f>
        <v/>
      </c>
      <c r="DF94" s="148" t="str">
        <f>IF(Tbl.Kosten[[#This Row],[WPnr.]]=DF$7,Tbl.Kosten[[#This Row],[Totaal kosten]],"")</f>
        <v/>
      </c>
      <c r="DG94" s="148" t="str">
        <f>IF(Tbl.Kosten[[#This Row],[WPnr.]]=DG$7,Tbl.Kosten[[#This Row],[Totaal kosten]],"")</f>
        <v/>
      </c>
      <c r="DH94" s="148" t="str">
        <f>IF(Tbl.Kosten[[#This Row],[WPnr.]]=DH$7,Tbl.Kosten[[#This Row],[Totaal kosten]],"")</f>
        <v/>
      </c>
      <c r="DI94" s="148" t="str">
        <f>IF(Tbl.Kosten[[#This Row],[WPnr.]]=DI$7,Tbl.Kosten[[#This Row],[Totaal kosten]],"")</f>
        <v/>
      </c>
      <c r="DJ94" s="148" t="str">
        <f>IF(Tbl.Kosten[[#This Row],[WPnr.]]=DJ$7,Tbl.Kosten[[#This Row],[Totaal kosten]],"")</f>
        <v/>
      </c>
      <c r="DK94" s="148" t="str">
        <f>IF(Tbl.Kosten[[#This Row],[WPnr.]]=DK$7,Tbl.Kosten[[#This Row],[Totaal kosten]],"")</f>
        <v/>
      </c>
      <c r="DL94" s="148" t="str">
        <f>IF(Tbl.Kosten[[#This Row],[WPnr.]]=DL$7,Tbl.Kosten[[#This Row],[Totaal kosten]],"")</f>
        <v/>
      </c>
      <c r="DM94" s="148" t="str">
        <f>IF(Tbl.Kosten[[#This Row],[WPnr.]]=DM$7,Tbl.Kosten[[#This Row],[Totaal kosten]],"")</f>
        <v/>
      </c>
      <c r="DN94" s="148" t="str">
        <f>IF(Tbl.Kosten[[#This Row],[WPnr.]]=DN$7,Tbl.Kosten[[#This Row],[Totaal kosten]],"")</f>
        <v/>
      </c>
      <c r="DO94" s="148" t="str">
        <f>IF(Tbl.Kosten[[#This Row],[WPnr.]]=DO$7,Tbl.Kosten[[#This Row],[Totaal kosten]],"")</f>
        <v/>
      </c>
      <c r="DP94" s="148" t="str">
        <f>IF(Tbl.Kosten[[#This Row],[WPnr.]]=DP$7,Tbl.Kosten[[#This Row],[Totaal kosten]],"")</f>
        <v/>
      </c>
      <c r="DQ94" s="148" t="str">
        <f>IF(Tbl.Kosten[[#This Row],[WPnr.]]=DQ$7,Tbl.Kosten[[#This Row],[Totaal kosten]],"")</f>
        <v/>
      </c>
      <c r="DR94" s="148" t="str">
        <f>IF(Tbl.Kosten[[#This Row],[WPnr.]]=DR$7,Tbl.Kosten[[#This Row],[Totaal kosten]],"")</f>
        <v/>
      </c>
      <c r="DS94" s="148" t="str">
        <f>IF(Tbl.Kosten[[#This Row],[WPnr.]]=DS$7,Tbl.Kosten[[#This Row],[Totaal kosten]],"")</f>
        <v/>
      </c>
      <c r="DT94" s="148" t="str">
        <f>IF(Tbl.Kosten[[#This Row],[WPnr.]]=DT$7,Tbl.Kosten[[#This Row],[Totaal kosten]],"")</f>
        <v/>
      </c>
      <c r="DU94" s="148" t="str">
        <f>IF(Tbl.Kosten[[#This Row],[WPnr.]]=DU$7,Tbl.Kosten[[#This Row],[Totaal kosten]],"")</f>
        <v/>
      </c>
      <c r="DV94" s="148" t="str">
        <f>IF(Tbl.Kosten[[#This Row],[WPnr.]]=DV$7,Tbl.Kosten[[#This Row],[Totaal kosten]],"")</f>
        <v/>
      </c>
      <c r="DW94" s="150" t="str">
        <f>IFERROR(_xlfn.XLOOKUP(Tbl.Kosten[[#This Row],[Kostensoort]],Tbl.Kostensoorten[Kostensoorten],Tbl.Kostensoorten[KSnr.],"",0,1),"")</f>
        <v/>
      </c>
      <c r="DX94" s="150" t="str">
        <f>IF(Tbl.Kosten[[#This Row],[KSnr.]]=DX$7,Tbl.Kosten[[#This Row],[Totaal kosten]],"")</f>
        <v/>
      </c>
      <c r="DY94" s="150" t="str">
        <f>IF(Tbl.Kosten[[#This Row],[KSnr.]]=DY$7,Tbl.Kosten[[#This Row],[Totaal kosten]],"")</f>
        <v/>
      </c>
      <c r="DZ94" s="150" t="str">
        <f>IF(Tbl.Kosten[[#This Row],[KSnr.]]=DZ$7,Tbl.Kosten[[#This Row],[Totaal kosten]],"")</f>
        <v/>
      </c>
      <c r="EA94" s="150" t="str">
        <f>IF(Tbl.Kosten[[#This Row],[KSnr.]]=EA$7,Tbl.Kosten[[#This Row],[Totaal kosten]],"")</f>
        <v/>
      </c>
      <c r="EB94" s="150" t="str">
        <f>IF(Tbl.Kosten[[#This Row],[KSnr.]]=EB$7,Tbl.Kosten[[#This Row],[Totaal kosten]],"")</f>
        <v/>
      </c>
      <c r="EC94" s="150" t="str">
        <f>IF(Tbl.Kosten[[#This Row],[KSnr.]]=EC$7,Tbl.Kosten[[#This Row],[Totaal kosten]],"")</f>
        <v/>
      </c>
      <c r="ED94" s="150" t="str">
        <f>IF(Tbl.Kosten[[#This Row],[KSnr.]]=ED$7,Tbl.Kosten[[#This Row],[Totaal kosten]],"")</f>
        <v/>
      </c>
      <c r="EE94" s="150" t="str">
        <f>IF(Tbl.Kosten[[#This Row],[KSnr.]]=EE$7,Tbl.Kosten[[#This Row],[Totaal kosten]],"")</f>
        <v/>
      </c>
      <c r="EF94" s="150" t="str">
        <f>IF(Tbl.Kosten[[#This Row],[KSnr.]]=EF$7,Tbl.Kosten[[#This Row],[Totaal kosten]],"")</f>
        <v/>
      </c>
      <c r="EG94" s="150" t="str">
        <f>IF(Tbl.Kosten[[#This Row],[KSnr.]]=EG$7,Tbl.Kosten[[#This Row],[Totaal kosten]],"")</f>
        <v/>
      </c>
      <c r="EH94" s="150" t="str">
        <f>IF(Tbl.Kosten[[#This Row],[KSnr.]]=EH$7,Tbl.Kosten[[#This Row],[Totaal kosten]],"")</f>
        <v/>
      </c>
      <c r="EI94" s="150" t="str">
        <f>IF(Tbl.Kosten[[#This Row],[KSnr.]]=EI$7,Tbl.Kosten[[#This Row],[Totaal kosten]],"")</f>
        <v/>
      </c>
      <c r="EJ94" s="150" t="str">
        <f>IF(Tbl.Kosten[[#This Row],[KSnr.]]=EJ$7,Tbl.Kosten[[#This Row],[Totaal kosten]],"")</f>
        <v/>
      </c>
      <c r="EK94" s="150" t="str">
        <f>IF(Tbl.Kosten[[#This Row],[KSnr.]]=EK$7,Tbl.Kosten[[#This Row],[Totaal kosten]],"")</f>
        <v/>
      </c>
      <c r="EL94" s="150" t="str">
        <f>IF(Tbl.Kosten[[#This Row],[KSnr.]]=EL$7,Tbl.Kosten[[#This Row],[Totaal kosten]],"")</f>
        <v/>
      </c>
      <c r="EM94" s="150" t="str">
        <f>IF(Tbl.Kosten[[#This Row],[KSnr.]]=EM$7,Tbl.Kosten[[#This Row],[Totaal kosten]],"")</f>
        <v/>
      </c>
      <c r="EN94" s="150" t="str">
        <f>IF(Tbl.Kosten[[#This Row],[KSnr.]]=EN$7,Tbl.Kosten[[#This Row],[Totaal kosten]],"")</f>
        <v/>
      </c>
      <c r="EO94" s="150" t="str">
        <f>IF(Tbl.Kosten[[#This Row],[KSnr.]]=EO$7,Tbl.Kosten[[#This Row],[Totaal kosten]],"")</f>
        <v/>
      </c>
      <c r="EP94" s="150" t="str">
        <f>IF(Tbl.Kosten[[#This Row],[KSnr.]]=EP$7,Tbl.Kosten[[#This Row],[Totaal kosten]],"")</f>
        <v/>
      </c>
      <c r="EQ94" s="150" t="str">
        <f>IF(Tbl.Kosten[[#This Row],[KSnr.]]=EQ$7,Tbl.Kosten[[#This Row],[Totaal kosten]],"")</f>
        <v/>
      </c>
      <c r="ER94" s="144" t="str">
        <f>IFERROR(_xlfn.XLOOKUP(Tbl.Kosten[[#This Row],[Subsidieactiviteit]],Tbl.Subsidiehoogte[Subsidieactiviteit],Tbl.Subsidiehoogte[SAnr.],"",0,1),"")</f>
        <v/>
      </c>
      <c r="ES94" s="150" t="str">
        <f>IF(Tbl.Kosten[[#This Row],[Sanr.]]=ES$7,Tbl.Kosten[[#This Row],[Totaal kosten]],"")</f>
        <v/>
      </c>
      <c r="ET94" s="150" t="str">
        <f>IF(Tbl.Kosten[[#This Row],[Sanr.]]=ET$7,Tbl.Kosten[[#This Row],[Totaal kosten]],"")</f>
        <v/>
      </c>
      <c r="EU94" s="150" t="str">
        <f>IF(Tbl.Kosten[[#This Row],[Sanr.]]=EU$7,Tbl.Kosten[[#This Row],[Totaal kosten]],"")</f>
        <v/>
      </c>
      <c r="EV94" s="150" t="str">
        <f>IF(Tbl.Kosten[[#This Row],[Sanr.]]=EV$7,Tbl.Kosten[[#This Row],[Totaal kosten]],"")</f>
        <v/>
      </c>
      <c r="EW94" s="150" t="str">
        <f>IF(Tbl.Kosten[[#This Row],[Sanr.]]=EW$7,Tbl.Kosten[[#This Row],[Totaal kosten]],"")</f>
        <v/>
      </c>
      <c r="EX94" s="150" t="str">
        <f>IF(Tbl.Kosten[[#This Row],[Sanr.]]=EX$7,Tbl.Kosten[[#This Row],[Totaal kosten]],"")</f>
        <v/>
      </c>
      <c r="EY94" s="150" t="str">
        <f>IF(Tbl.Kosten[[#This Row],[Sanr.]]=EY$7,Tbl.Kosten[[#This Row],[Totaal kosten]],"")</f>
        <v/>
      </c>
      <c r="EZ94" s="150" t="str">
        <f>IF(Tbl.Kosten[[#This Row],[Sanr.]]=EZ$7,Tbl.Kosten[[#This Row],[Totaal kosten]],"")</f>
        <v/>
      </c>
      <c r="FA94" s="150" t="str">
        <f>IF(Tbl.Kosten[[#This Row],[Sanr.]]=FA$7,Tbl.Kosten[[#This Row],[Totaal kosten]],"")</f>
        <v/>
      </c>
      <c r="FB94" s="150" t="str">
        <f>IF(Tbl.Kosten[[#This Row],[Sanr.]]=FB$7,Tbl.Kosten[[#This Row],[Totaal kosten]],"")</f>
        <v/>
      </c>
      <c r="FC94" s="150" t="str">
        <f>IF(Tbl.Kosten[[#This Row],[Sanr.]]=FC$7,Tbl.Kosten[[#This Row],[Totaal kosten]],"")</f>
        <v/>
      </c>
      <c r="FD94" s="150" t="str">
        <f>IF(Tbl.Kosten[[#This Row],[Sanr.]]=FD$7,Tbl.Kosten[[#This Row],[Totaal kosten]],"")</f>
        <v/>
      </c>
      <c r="FE94" s="150" t="str">
        <f>IF(Tbl.Kosten[[#This Row],[Sanr.]]=FE$7,Tbl.Kosten[[#This Row],[Totaal kosten]],"")</f>
        <v/>
      </c>
      <c r="FF94" s="150" t="str">
        <f>IF(Tbl.Kosten[[#This Row],[Sanr.]]=FF$7,Tbl.Kosten[[#This Row],[Totaal kosten]],"")</f>
        <v/>
      </c>
      <c r="FG94" s="150" t="str">
        <f>IF(Tbl.Kosten[[#This Row],[Sanr.]]=FG$7,Tbl.Kosten[[#This Row],[Totaal kosten]],"")</f>
        <v/>
      </c>
      <c r="FH94" s="150" t="str">
        <f>IF(Tbl.Kosten[[#This Row],[Sanr.]]=FH$7,Tbl.Kosten[[#This Row],[Totaal kosten]],"")</f>
        <v/>
      </c>
      <c r="FI94" s="150" t="str">
        <f>IF(Tbl.Kosten[[#This Row],[Sanr.]]=FI$7,Tbl.Kosten[[#This Row],[Totaal kosten]],"")</f>
        <v/>
      </c>
      <c r="FJ94" s="150" t="str">
        <f>IF(Tbl.Kosten[[#This Row],[Sanr.]]=FJ$7,Tbl.Kosten[[#This Row],[Totaal kosten]],"")</f>
        <v/>
      </c>
      <c r="FK94" s="150" t="str">
        <f>IF(Tbl.Kosten[[#This Row],[Sanr.]]=FK$7,Tbl.Kosten[[#This Row],[Totaal kosten]],"")</f>
        <v/>
      </c>
      <c r="FL94" s="150" t="str">
        <f>IF(Tbl.Kosten[[#This Row],[Sanr.]]=FL$7,Tbl.Kosten[[#This Row],[Totaal kosten]],"")</f>
        <v/>
      </c>
      <c r="FM94" s="150" t="str">
        <f>IF(Tbl.Kosten[[#This Row],[Sanr.]]=FM$7,Tbl.Kosten[[#This Row],[Totaal kosten]],"")</f>
        <v/>
      </c>
      <c r="FN94" s="150" t="str">
        <f>IF(Tbl.Kosten[[#This Row],[Sanr.]]=FN$7,Tbl.Kosten[[#This Row],[Totaal kosten]],"")</f>
        <v/>
      </c>
      <c r="FO94" s="150" t="str">
        <f>IF(Tbl.Kosten[[#This Row],[Sanr.]]=FO$7,Tbl.Kosten[[#This Row],[Totaal kosten]],"")</f>
        <v/>
      </c>
      <c r="FP94" s="150" t="str">
        <f>IF(Tbl.Kosten[[#This Row],[Sanr.]]=FP$7,Tbl.Kosten[[#This Row],[Totaal kosten]],"")</f>
        <v/>
      </c>
      <c r="FQ94" s="150" t="str">
        <f>IF(Tbl.Kosten[[#This Row],[Sanr.]]=FQ$7,Tbl.Kosten[[#This Row],[Totaal kosten]],"")</f>
        <v/>
      </c>
      <c r="FR94" s="150" t="str">
        <f>IF(Tbl.Kosten[[#This Row],[Sanr.]]=FR$7,Tbl.Kosten[[#This Row],[Totaal kosten]],"")</f>
        <v/>
      </c>
      <c r="FS94" s="150" t="str">
        <f>IF(Tbl.Kosten[[#This Row],[Sanr.]]=FS$7,Tbl.Kosten[[#This Row],[Totaal kosten]],"")</f>
        <v/>
      </c>
      <c r="FT94" s="150" t="str">
        <f>IF(Tbl.Kosten[[#This Row],[Sanr.]]=FT$7,Tbl.Kosten[[#This Row],[Totaal kosten]],"")</f>
        <v/>
      </c>
      <c r="FU94" s="150" t="str">
        <f>IF(Tbl.Kosten[[#This Row],[Sanr.]]=FU$7,Tbl.Kosten[[#This Row],[Totaal kosten]],"")</f>
        <v/>
      </c>
      <c r="FV94" s="150" t="str">
        <f>IF(Tbl.Kosten[[#This Row],[Sanr.]]=FV$7,Tbl.Kosten[[#This Row],[Totaal kosten]],"")</f>
        <v/>
      </c>
      <c r="FW94" s="150" t="str">
        <f>IFERROR(_xlfn.XLOOKUP(Tbl.Kosten[[#This Row],[Activiteitencode]],Tbl.Activiteiten[Activiteitcode],Tbl.Activiteiten[Anr.],"",0,1),"")</f>
        <v/>
      </c>
      <c r="FX94" s="169" t="str">
        <f>_xlfn.CONCAT(Tbl.Kosten[[#This Row],[Pnr.]],Tbl.Kosten[[#This Row],[Sanr.]])</f>
        <v>P1</v>
      </c>
      <c r="FY94" s="150">
        <f>Tbl.Kosten[[#This Row],[Totaal kosten]]-Tbl.Kosten[[#This Row],[Subsidie]]</f>
        <v>0</v>
      </c>
      <c r="FZ94" s="150">
        <f>IF(Tbl.Kosten[[#This Row],[Pnr.]]=FZ$7,Tbl.Kosten[[#This Row],[Te financieren]],"")</f>
        <v>0</v>
      </c>
      <c r="GA94" s="150" t="str">
        <f>IF(Tbl.Kosten[[#This Row],[Pnr.]]=GA$7,Tbl.Kosten[[#This Row],[Te financieren]],"")</f>
        <v/>
      </c>
      <c r="GB94" s="150" t="str">
        <f>IF(Tbl.Kosten[[#This Row],[Pnr.]]=GB$7,Tbl.Kosten[[#This Row],[Te financieren]],"")</f>
        <v/>
      </c>
      <c r="GC94" s="150" t="str">
        <f>IF(Tbl.Kosten[[#This Row],[Pnr.]]=GC$7,Tbl.Kosten[[#This Row],[Te financieren]],"")</f>
        <v/>
      </c>
      <c r="GD94" s="150" t="str">
        <f>IF(Tbl.Kosten[[#This Row],[Pnr.]]=GD$7,Tbl.Kosten[[#This Row],[Te financieren]],"")</f>
        <v/>
      </c>
      <c r="GE94" s="150" t="str">
        <f>IF(Tbl.Kosten[[#This Row],[Pnr.]]=GE$7,Tbl.Kosten[[#This Row],[Te financieren]],"")</f>
        <v/>
      </c>
      <c r="GF94" s="150" t="str">
        <f>IF(Tbl.Kosten[[#This Row],[Pnr.]]=GF$7,Tbl.Kosten[[#This Row],[Te financieren]],"")</f>
        <v/>
      </c>
      <c r="GG94" s="150" t="str">
        <f>IF(Tbl.Kosten[[#This Row],[Pnr.]]=GG$7,Tbl.Kosten[[#This Row],[Te financieren]],"")</f>
        <v/>
      </c>
      <c r="GH94" s="150" t="str">
        <f>IF(Tbl.Kosten[[#This Row],[Pnr.]]=GH$7,Tbl.Kosten[[#This Row],[Te financieren]],"")</f>
        <v/>
      </c>
      <c r="GI94" s="150" t="str">
        <f>IF(Tbl.Kosten[[#This Row],[Pnr.]]=GI$7,Tbl.Kosten[[#This Row],[Te financieren]],"")</f>
        <v/>
      </c>
      <c r="GJ94" s="150" t="str">
        <f>IF(Tbl.Kosten[[#This Row],[Pnr.]]=GJ$7,Tbl.Kosten[[#This Row],[Te financieren]],"")</f>
        <v/>
      </c>
      <c r="GK94" s="150" t="str">
        <f>IF(Tbl.Kosten[[#This Row],[Pnr.]]=GK$7,Tbl.Kosten[[#This Row],[Te financieren]],"")</f>
        <v/>
      </c>
      <c r="GL94" s="150" t="str">
        <f>IF(Tbl.Kosten[[#This Row],[Pnr.]]=GL$7,Tbl.Kosten[[#This Row],[Te financieren]],"")</f>
        <v/>
      </c>
      <c r="GM94" s="150" t="str">
        <f>IF(Tbl.Kosten[[#This Row],[Pnr.]]=GM$7,Tbl.Kosten[[#This Row],[Te financieren]],"")</f>
        <v/>
      </c>
      <c r="GN94" s="150" t="str">
        <f>IF(Tbl.Kosten[[#This Row],[Pnr.]]=GN$7,Tbl.Kosten[[#This Row],[Te financieren]],"")</f>
        <v/>
      </c>
      <c r="GO94" s="150" t="str">
        <f>IF(Tbl.Kosten[[#This Row],[Pnr.]]=GO$7,Tbl.Kosten[[#This Row],[Te financieren]],"")</f>
        <v/>
      </c>
      <c r="GP94" s="150" t="str">
        <f>IF(Tbl.Kosten[[#This Row],[Pnr.]]=GP$7,Tbl.Kosten[[#This Row],[Te financieren]],"")</f>
        <v/>
      </c>
      <c r="GQ94" s="150" t="str">
        <f>IF(Tbl.Kosten[[#This Row],[Pnr.]]=GQ$7,Tbl.Kosten[[#This Row],[Te financieren]],"")</f>
        <v/>
      </c>
      <c r="GR94" s="150" t="str">
        <f>IF(Tbl.Kosten[[#This Row],[Pnr.]]=GR$7,Tbl.Kosten[[#This Row],[Te financieren]],"")</f>
        <v/>
      </c>
      <c r="GS94" s="150" t="str">
        <f>IF(Tbl.Kosten[[#This Row],[Pnr.]]=GS$7,Tbl.Kosten[[#This Row],[Te financieren]],"")</f>
        <v/>
      </c>
      <c r="GT94" s="150" t="str">
        <f>IF(Tbl.Kosten[[#This Row],[Pnr.]]=GT$7,Tbl.Kosten[[#This Row],[Te financieren]],"")</f>
        <v/>
      </c>
      <c r="GU94" s="150" t="str">
        <f>IF(Tbl.Kosten[[#This Row],[Pnr.]]=GU$7,Tbl.Kosten[[#This Row],[Te financieren]],"")</f>
        <v/>
      </c>
      <c r="GV94" s="150" t="str">
        <f>IF(Tbl.Kosten[[#This Row],[Pnr.]]=GV$7,Tbl.Kosten[[#This Row],[Te financieren]],"")</f>
        <v/>
      </c>
      <c r="GW94" s="150" t="str">
        <f>IF(Tbl.Kosten[[#This Row],[Pnr.]]=GW$7,Tbl.Kosten[[#This Row],[Te financieren]],"")</f>
        <v/>
      </c>
      <c r="GX94" s="150" t="str">
        <f>IF(Tbl.Kosten[[#This Row],[Pnr.]]=GX$7,Tbl.Kosten[[#This Row],[Te financieren]],"")</f>
        <v/>
      </c>
      <c r="GY94" s="150" t="str">
        <f>IF(Tbl.Kosten[[#This Row],[Pnr.]]=GY$7,Tbl.Kosten[[#This Row],[Te financieren]],"")</f>
        <v/>
      </c>
      <c r="GZ94" s="150" t="str">
        <f>IF(Tbl.Kosten[[#This Row],[Pnr.]]=GZ$7,Tbl.Kosten[[#This Row],[Te financieren]],"")</f>
        <v/>
      </c>
      <c r="HA94" s="150" t="str">
        <f>IF(Tbl.Kosten[[#This Row],[Pnr.]]=HA$7,Tbl.Kosten[[#This Row],[Te financieren]],"")</f>
        <v/>
      </c>
      <c r="HB94" s="150" t="str">
        <f>IF(Tbl.Kosten[[#This Row],[Pnr.]]=HB$7,Tbl.Kosten[[#This Row],[Te financieren]],"")</f>
        <v/>
      </c>
      <c r="HC94" s="150" t="str">
        <f>IF(Tbl.Kosten[[#This Row],[Pnr.]]=HC$7,Tbl.Kosten[[#This Row],[Te financieren]],"")</f>
        <v/>
      </c>
      <c r="HD94" s="150" t="str">
        <f>IF(Tbl.Kosten[[#This Row],[Pnr.]]=HD$7,Tbl.Kosten[[#This Row],[Te financieren]],"")</f>
        <v/>
      </c>
      <c r="HE94" s="150" t="str">
        <f>IF(Tbl.Kosten[[#This Row],[Pnr.]]=HE$7,Tbl.Kosten[[#This Row],[Te financieren]],"")</f>
        <v/>
      </c>
      <c r="HF94" s="150" t="str">
        <f>IF(Tbl.Kosten[[#This Row],[Pnr.]]=HF$7,Tbl.Kosten[[#This Row],[Te financieren]],"")</f>
        <v/>
      </c>
      <c r="HG94" s="150" t="str">
        <f>IF(Tbl.Kosten[[#This Row],[Pnr.]]=HG$7,Tbl.Kosten[[#This Row],[Te financieren]],"")</f>
        <v/>
      </c>
      <c r="HH94" s="150" t="str">
        <f>IF(Tbl.Kosten[[#This Row],[Pnr.]]=HH$7,Tbl.Kosten[[#This Row],[Te financieren]],"")</f>
        <v/>
      </c>
      <c r="HI94" s="150" t="str">
        <f>IF(Tbl.Kosten[[#This Row],[Pnr.]]=HI$7,Tbl.Kosten[[#This Row],[Te financieren]],"")</f>
        <v/>
      </c>
      <c r="HJ94" s="150" t="str">
        <f>IF(Tbl.Kosten[[#This Row],[Pnr.]]=HJ$7,Tbl.Kosten[[#This Row],[Te financieren]],"")</f>
        <v/>
      </c>
      <c r="HK94" s="150" t="str">
        <f>IF(Tbl.Kosten[[#This Row],[Pnr.]]=HK$7,Tbl.Kosten[[#This Row],[Te financieren]],"")</f>
        <v/>
      </c>
      <c r="HL94" s="150" t="str">
        <f>IF(Tbl.Kosten[[#This Row],[Pnr.]]=HL$7,Tbl.Kosten[[#This Row],[Te financieren]],"")</f>
        <v/>
      </c>
      <c r="HM94" s="150" t="str">
        <f>IF(Tbl.Kosten[[#This Row],[Pnr.]]=HM$7,Tbl.Kosten[[#This Row],[Te financieren]],"")</f>
        <v/>
      </c>
      <c r="HN94" s="150" t="str">
        <f>IF(Tbl.Kosten[[#This Row],[Pnr.]]=HN$7,Tbl.Kosten[[#This Row],[Te financieren]],"")</f>
        <v/>
      </c>
      <c r="HO94" s="150" t="str">
        <f>IF(Tbl.Kosten[[#This Row],[Pnr.]]=HO$7,Tbl.Kosten[[#This Row],[Te financieren]],"")</f>
        <v/>
      </c>
      <c r="HP94" s="150" t="str">
        <f>IF(Tbl.Kosten[[#This Row],[Pnr.]]=HP$7,Tbl.Kosten[[#This Row],[Te financieren]],"")</f>
        <v/>
      </c>
      <c r="HQ94" s="150" t="str">
        <f>IF(Tbl.Kosten[[#This Row],[Pnr.]]=HQ$7,Tbl.Kosten[[#This Row],[Te financieren]],"")</f>
        <v/>
      </c>
      <c r="HR94" s="150" t="str">
        <f>IF(Tbl.Kosten[[#This Row],[Pnr.]]=HR$7,Tbl.Kosten[[#This Row],[Te financieren]],"")</f>
        <v/>
      </c>
      <c r="HS94" s="150" t="str">
        <f>IF(Tbl.Kosten[[#This Row],[Pnr.]]=HS$7,Tbl.Kosten[[#This Row],[Te financieren]],"")</f>
        <v/>
      </c>
      <c r="HT94" s="150" t="str">
        <f>IF(Tbl.Kosten[[#This Row],[Pnr.]]=HT$7,Tbl.Kosten[[#This Row],[Te financieren]],"")</f>
        <v/>
      </c>
      <c r="HU94" s="150" t="str">
        <f>IF(Tbl.Kosten[[#This Row],[Pnr.]]=HU$7,Tbl.Kosten[[#This Row],[Te financieren]],"")</f>
        <v/>
      </c>
      <c r="HV94" s="150" t="str">
        <f>IF(Tbl.Kosten[[#This Row],[Pnr.]]=HV$7,Tbl.Kosten[[#This Row],[Te financieren]],"")</f>
        <v/>
      </c>
      <c r="HW94" s="150" t="str">
        <f>IF(Tbl.Kosten[[#This Row],[Pnr.]]=HW$7,Tbl.Kosten[[#This Row],[Te financieren]],"")</f>
        <v/>
      </c>
    </row>
    <row r="95" spans="2:231" x14ac:dyDescent="0.3">
      <c r="B95" s="134"/>
      <c r="C95" s="137"/>
      <c r="D95" s="136"/>
      <c r="E95" s="261"/>
      <c r="F95" s="135"/>
      <c r="G95" s="11" t="str">
        <f>IF(Tbl.Kosten[[#This Row],[Medewerker e/o 
functie]]&lt;&gt;"",_xlfn.XLOOKUP(Tbl.Kosten[[#This Row],[Medewerker e/o 
functie]],Tbl.Uurtarief[Medewerker en/of functie],Tbl.Uurtarief[Uurtarief],"",0,1),"")</f>
        <v/>
      </c>
      <c r="H95" s="121">
        <f>IFERROR(Tbl.Kosten[[#This Row],[Uren]]*Tbl.Kosten[[#This Row],[Uurtarief]],0)</f>
        <v>0</v>
      </c>
      <c r="I95" s="119" t="str">
        <f>IF(Tbl.Kosten[[#This Row],[Subtotaal uren]]&lt;&gt;0,_xlfn.XLOOKUP(Tbl.Kosten[[#This Row],[Medewerker e/o 
functie]],Tbl.Uurtarief[Medewerker en/of functie],Tbl.Uurtarief[Kostensoort arbeid],"",0,1),"")</f>
        <v/>
      </c>
      <c r="J95" s="137"/>
      <c r="K95" s="135"/>
      <c r="L95" s="139" t="str">
        <f>IF(Tbl.Kosten[[#This Row],[Activum]]&lt;&gt;"",_xlfn.XLOOKUP(Tbl.Kosten[[#This Row],[Activum]],Tbl.Afschrijvingskosten[Activum],Tbl.Afschrijvingskosten[Tarief per afschrijvings-eenheid],"",0,1),"")</f>
        <v/>
      </c>
      <c r="M95" s="122">
        <f>IFERROR(Tbl.Kosten[[#This Row],[Een-
heden]]*Tbl.Kosten[[#This Row],[Afschrijvings-
tarief]],0)</f>
        <v>0</v>
      </c>
      <c r="N95" s="122" t="str">
        <f>IF(Tbl.Kosten[[#This Row],[Subtotaal afschrijving]]&lt;&gt;0,Lijsten!$A$7,"")</f>
        <v/>
      </c>
      <c r="O95" s="140"/>
      <c r="P95" s="135"/>
      <c r="Q95" s="138"/>
      <c r="R95" s="122">
        <f>IFERROR(Tbl.Kosten[[#This Row],[Aantal]]*Tbl.Kosten[[#This Row],[Tarief]],0)</f>
        <v>0</v>
      </c>
      <c r="S95" s="8">
        <f>IFERROR(Tbl.Kosten[[#This Row],[Subtotaal overige kosten]]+Tbl.Kosten[[#This Row],[Subtotaal uren]]+Tbl.Kosten[[#This Row],[Subtotaal afschrijving]],0)</f>
        <v>0</v>
      </c>
      <c r="T95" s="8">
        <f>IFERROR(Tbl.Kosten[[#This Row],[Totaal kosten]]*Tbl.Kosten[[#This Row],[Subsidie%]],0)</f>
        <v>0</v>
      </c>
      <c r="U95" s="4" t="str" cm="1">
        <f t="array" ref="U95">IFERROR(_xlfn.IFS(Tbl.Kosten[[#This Row],[Subtotaal uren]]&lt;&gt;0,Tbl.Kosten[[#This Row],[Kostensoort arbeid]],Tbl.Kosten[[#This Row],[Subtotaal afschrijving]]&lt;&gt;0,Tbl.Kosten[[#This Row],[Kostensoort afschrijving]],Tbl.Kosten[[#This Row],[Subtotaal overige kosten]]&lt;&gt;0,Tbl.Kosten[[#This Row],[Kostensoort overig]]),"")</f>
        <v/>
      </c>
      <c r="V95" s="4" t="str">
        <f>IFERROR(_xlfn.XLOOKUP(Tbl.Kosten[[#This Row],[Activiteitencode]],Tbl.Activiteiten[Activiteitcode],Tbl.Activiteiten[Werkpakketcode],"",0,1),"")</f>
        <v/>
      </c>
      <c r="W95" s="4" t="str">
        <f>IFERROR(_xlfn.XLOOKUP(Tbl.Kosten[[#This Row],[Werkpakketcode]],Tbl.Werkpakketten[Werkpakketcode],Tbl.Werkpakketten[Subsidiabele activiteit],"",0,1),"")</f>
        <v/>
      </c>
      <c r="X95" s="12">
        <f>IFERROR(_xlfn.XLOOKUP(Tbl.Kosten[[#This Row],[Sanr.]],Tbl.Subsidiehoogte[SAnr.],Tbl.Subsidiehoogte[Sub. Percentage],0,0,1),0)</f>
        <v>0</v>
      </c>
      <c r="Y95" s="144" t="str">
        <f>IFERROR(_xlfn.XLOOKUP(Tbl.Kosten[[#This Row],[Partnercode]],Tbl.Projectpartners[Partnercode],Tbl.Projectpartners[PNr.],"",0,1),"")</f>
        <v>P1</v>
      </c>
      <c r="Z95" s="148">
        <f>IF(Tbl.Kosten[[#This Row],[Pnr.]]=Z$7,Tbl.Kosten[[#This Row],[Totaal kosten]],"")</f>
        <v>0</v>
      </c>
      <c r="AA95" s="148" t="str">
        <f>IF(Tbl.Kosten[[#This Row],[Pnr.]]=AA$7,Tbl.Kosten[[#This Row],[Totaal kosten]],"")</f>
        <v/>
      </c>
      <c r="AB95" s="148" t="str">
        <f>IF(Tbl.Kosten[[#This Row],[Pnr.]]=AB$7,Tbl.Kosten[[#This Row],[Totaal kosten]],"")</f>
        <v/>
      </c>
      <c r="AC95" s="148" t="str">
        <f>IF(Tbl.Kosten[[#This Row],[Pnr.]]=AC$7,Tbl.Kosten[[#This Row],[Totaal kosten]],"")</f>
        <v/>
      </c>
      <c r="AD95" s="148" t="str">
        <f>IF(Tbl.Kosten[[#This Row],[Pnr.]]=AD$7,Tbl.Kosten[[#This Row],[Totaal kosten]],"")</f>
        <v/>
      </c>
      <c r="AE95" s="148" t="str">
        <f>IF(Tbl.Kosten[[#This Row],[Pnr.]]=AE$7,Tbl.Kosten[[#This Row],[Totaal kosten]],"")</f>
        <v/>
      </c>
      <c r="AF95" s="148" t="str">
        <f>IF(Tbl.Kosten[[#This Row],[Pnr.]]=AF$7,Tbl.Kosten[[#This Row],[Totaal kosten]],"")</f>
        <v/>
      </c>
      <c r="AG95" s="148" t="str">
        <f>IF(Tbl.Kosten[[#This Row],[Pnr.]]=AG$7,Tbl.Kosten[[#This Row],[Totaal kosten]],"")</f>
        <v/>
      </c>
      <c r="AH95" s="148" t="str">
        <f>IF(Tbl.Kosten[[#This Row],[Pnr.]]=AH$7,Tbl.Kosten[[#This Row],[Totaal kosten]],"")</f>
        <v/>
      </c>
      <c r="AI95" s="148" t="str">
        <f>IF(Tbl.Kosten[[#This Row],[Pnr.]]=AI$7,Tbl.Kosten[[#This Row],[Totaal kosten]],"")</f>
        <v/>
      </c>
      <c r="AJ95" s="148" t="str">
        <f>IF(Tbl.Kosten[[#This Row],[Pnr.]]=AJ$7,Tbl.Kosten[[#This Row],[Totaal kosten]],"")</f>
        <v/>
      </c>
      <c r="AK95" s="148" t="str">
        <f>IF(Tbl.Kosten[[#This Row],[Pnr.]]=AK$7,Tbl.Kosten[[#This Row],[Totaal kosten]],"")</f>
        <v/>
      </c>
      <c r="AL95" s="148" t="str">
        <f>IF(Tbl.Kosten[[#This Row],[Pnr.]]=AL$7,Tbl.Kosten[[#This Row],[Totaal kosten]],"")</f>
        <v/>
      </c>
      <c r="AM95" s="148" t="str">
        <f>IF(Tbl.Kosten[[#This Row],[Pnr.]]=AM$7,Tbl.Kosten[[#This Row],[Totaal kosten]],"")</f>
        <v/>
      </c>
      <c r="AN95" s="148" t="str">
        <f>IF(Tbl.Kosten[[#This Row],[Pnr.]]=AN$7,Tbl.Kosten[[#This Row],[Totaal kosten]],"")</f>
        <v/>
      </c>
      <c r="AO95" s="148" t="str">
        <f>IF(Tbl.Kosten[[#This Row],[Pnr.]]=AO$7,Tbl.Kosten[[#This Row],[Totaal kosten]],"")</f>
        <v/>
      </c>
      <c r="AP95" s="148" t="str">
        <f>IF(Tbl.Kosten[[#This Row],[Pnr.]]=AP$7,Tbl.Kosten[[#This Row],[Totaal kosten]],"")</f>
        <v/>
      </c>
      <c r="AQ95" s="148" t="str">
        <f>IF(Tbl.Kosten[[#This Row],[Pnr.]]=AQ$7,Tbl.Kosten[[#This Row],[Totaal kosten]],"")</f>
        <v/>
      </c>
      <c r="AR95" s="148" t="str">
        <f>IF(Tbl.Kosten[[#This Row],[Pnr.]]=AR$7,Tbl.Kosten[[#This Row],[Totaal kosten]],"")</f>
        <v/>
      </c>
      <c r="AS95" s="148" t="str">
        <f>IF(Tbl.Kosten[[#This Row],[Pnr.]]=AS$7,Tbl.Kosten[[#This Row],[Totaal kosten]],"")</f>
        <v/>
      </c>
      <c r="AT95" s="148" t="str">
        <f>IF(Tbl.Kosten[[#This Row],[Pnr.]]=AT$7,Tbl.Kosten[[#This Row],[Totaal kosten]],"")</f>
        <v/>
      </c>
      <c r="AU95" s="148" t="str">
        <f>IF(Tbl.Kosten[[#This Row],[Pnr.]]=AU$7,Tbl.Kosten[[#This Row],[Totaal kosten]],"")</f>
        <v/>
      </c>
      <c r="AV95" s="148" t="str">
        <f>IF(Tbl.Kosten[[#This Row],[Pnr.]]=AV$7,Tbl.Kosten[[#This Row],[Totaal kosten]],"")</f>
        <v/>
      </c>
      <c r="AW95" s="148" t="str">
        <f>IF(Tbl.Kosten[[#This Row],[Pnr.]]=AW$7,Tbl.Kosten[[#This Row],[Totaal kosten]],"")</f>
        <v/>
      </c>
      <c r="AX95" s="148" t="str">
        <f>IF(Tbl.Kosten[[#This Row],[Pnr.]]=AX$7,Tbl.Kosten[[#This Row],[Totaal kosten]],"")</f>
        <v/>
      </c>
      <c r="AY95" s="148" t="str">
        <f>IF(Tbl.Kosten[[#This Row],[Pnr.]]=AY$7,Tbl.Kosten[[#This Row],[Totaal kosten]],"")</f>
        <v/>
      </c>
      <c r="AZ95" s="148" t="str">
        <f>IF(Tbl.Kosten[[#This Row],[Pnr.]]=AZ$7,Tbl.Kosten[[#This Row],[Totaal kosten]],"")</f>
        <v/>
      </c>
      <c r="BA95" s="148" t="str">
        <f>IF(Tbl.Kosten[[#This Row],[Pnr.]]=BA$7,Tbl.Kosten[[#This Row],[Totaal kosten]],"")</f>
        <v/>
      </c>
      <c r="BB95" s="148" t="str">
        <f>IF(Tbl.Kosten[[#This Row],[Pnr.]]=BB$7,Tbl.Kosten[[#This Row],[Totaal kosten]],"")</f>
        <v/>
      </c>
      <c r="BC95" s="148" t="str">
        <f>IF(Tbl.Kosten[[#This Row],[Pnr.]]=BC$7,Tbl.Kosten[[#This Row],[Totaal kosten]],"")</f>
        <v/>
      </c>
      <c r="BD95" s="148" t="str">
        <f>IF(Tbl.Kosten[[#This Row],[Pnr.]]=BD$7,Tbl.Kosten[[#This Row],[Totaal kosten]],"")</f>
        <v/>
      </c>
      <c r="BE95" s="148" t="str">
        <f>IF(Tbl.Kosten[[#This Row],[Pnr.]]=BE$7,Tbl.Kosten[[#This Row],[Totaal kosten]],"")</f>
        <v/>
      </c>
      <c r="BF95" s="148" t="str">
        <f>IF(Tbl.Kosten[[#This Row],[Pnr.]]=BF$7,Tbl.Kosten[[#This Row],[Totaal kosten]],"")</f>
        <v/>
      </c>
      <c r="BG95" s="148" t="str">
        <f>IF(Tbl.Kosten[[#This Row],[Pnr.]]=BG$7,Tbl.Kosten[[#This Row],[Totaal kosten]],"")</f>
        <v/>
      </c>
      <c r="BH95" s="148" t="str">
        <f>IF(Tbl.Kosten[[#This Row],[Pnr.]]=BH$7,Tbl.Kosten[[#This Row],[Totaal kosten]],"")</f>
        <v/>
      </c>
      <c r="BI95" s="148" t="str">
        <f>IF(Tbl.Kosten[[#This Row],[Pnr.]]=BI$7,Tbl.Kosten[[#This Row],[Totaal kosten]],"")</f>
        <v/>
      </c>
      <c r="BJ95" s="148" t="str">
        <f>IF(Tbl.Kosten[[#This Row],[Pnr.]]=BJ$7,Tbl.Kosten[[#This Row],[Totaal kosten]],"")</f>
        <v/>
      </c>
      <c r="BK95" s="148" t="str">
        <f>IF(Tbl.Kosten[[#This Row],[Pnr.]]=BK$7,Tbl.Kosten[[#This Row],[Totaal kosten]],"")</f>
        <v/>
      </c>
      <c r="BL95" s="148" t="str">
        <f>IF(Tbl.Kosten[[#This Row],[Pnr.]]=BL$7,Tbl.Kosten[[#This Row],[Totaal kosten]],"")</f>
        <v/>
      </c>
      <c r="BM95" s="148" t="str">
        <f>IF(Tbl.Kosten[[#This Row],[Pnr.]]=BM$7,Tbl.Kosten[[#This Row],[Totaal kosten]],"")</f>
        <v/>
      </c>
      <c r="BN95" s="148" t="str">
        <f>IF(Tbl.Kosten[[#This Row],[Pnr.]]=BN$7,Tbl.Kosten[[#This Row],[Totaal kosten]],"")</f>
        <v/>
      </c>
      <c r="BO95" s="148" t="str">
        <f>IF(Tbl.Kosten[[#This Row],[Pnr.]]=BO$7,Tbl.Kosten[[#This Row],[Totaal kosten]],"")</f>
        <v/>
      </c>
      <c r="BP95" s="148" t="str">
        <f>IF(Tbl.Kosten[[#This Row],[Pnr.]]=BP$7,Tbl.Kosten[[#This Row],[Totaal kosten]],"")</f>
        <v/>
      </c>
      <c r="BQ95" s="148" t="str">
        <f>IF(Tbl.Kosten[[#This Row],[Pnr.]]=BQ$7,Tbl.Kosten[[#This Row],[Totaal kosten]],"")</f>
        <v/>
      </c>
      <c r="BR95" s="148" t="str">
        <f>IF(Tbl.Kosten[[#This Row],[Pnr.]]=BR$7,Tbl.Kosten[[#This Row],[Totaal kosten]],"")</f>
        <v/>
      </c>
      <c r="BS95" s="148" t="str">
        <f>IF(Tbl.Kosten[[#This Row],[Pnr.]]=BS$7,Tbl.Kosten[[#This Row],[Totaal kosten]],"")</f>
        <v/>
      </c>
      <c r="BT95" s="148" t="str">
        <f>IF(Tbl.Kosten[[#This Row],[Pnr.]]=BT$7,Tbl.Kosten[[#This Row],[Totaal kosten]],"")</f>
        <v/>
      </c>
      <c r="BU95" s="148" t="str">
        <f>IF(Tbl.Kosten[[#This Row],[Pnr.]]=BU$7,Tbl.Kosten[[#This Row],[Totaal kosten]],"")</f>
        <v/>
      </c>
      <c r="BV95" s="148" t="str">
        <f>IF(Tbl.Kosten[[#This Row],[Pnr.]]=BV$7,Tbl.Kosten[[#This Row],[Totaal kosten]],"")</f>
        <v/>
      </c>
      <c r="BW95" s="148" t="str">
        <f>IF(Tbl.Kosten[[#This Row],[Pnr.]]=BW$7,Tbl.Kosten[[#This Row],[Totaal kosten]],"")</f>
        <v/>
      </c>
      <c r="BX95" s="148" t="str">
        <f>IFERROR(_xlfn.XLOOKUP(Tbl.Kosten[[#This Row],[Werkpakketcode]],Tbl.Werkpakketten[Werkpakketcode],Tbl.Werkpakketten[WPnr.],"",0,1),"")</f>
        <v/>
      </c>
      <c r="BY95" s="148" t="str">
        <f>IF(Tbl.Kosten[[#This Row],[WPnr.]]=BY$7,Tbl.Kosten[[#This Row],[Totaal kosten]],"")</f>
        <v/>
      </c>
      <c r="BZ95" s="148" t="str">
        <f>IF(Tbl.Kosten[[#This Row],[WPnr.]]=BZ$7,Tbl.Kosten[[#This Row],[Totaal kosten]],"")</f>
        <v/>
      </c>
      <c r="CA95" s="148" t="str">
        <f>IF(Tbl.Kosten[[#This Row],[WPnr.]]=CA$7,Tbl.Kosten[[#This Row],[Totaal kosten]],"")</f>
        <v/>
      </c>
      <c r="CB95" s="148" t="str">
        <f>IF(Tbl.Kosten[[#This Row],[WPnr.]]=CB$7,Tbl.Kosten[[#This Row],[Totaal kosten]],"")</f>
        <v/>
      </c>
      <c r="CC95" s="148" t="str">
        <f>IF(Tbl.Kosten[[#This Row],[WPnr.]]=CC$7,Tbl.Kosten[[#This Row],[Totaal kosten]],"")</f>
        <v/>
      </c>
      <c r="CD95" s="148" t="str">
        <f>IF(Tbl.Kosten[[#This Row],[WPnr.]]=CD$7,Tbl.Kosten[[#This Row],[Totaal kosten]],"")</f>
        <v/>
      </c>
      <c r="CE95" s="148" t="str">
        <f>IF(Tbl.Kosten[[#This Row],[WPnr.]]=CE$7,Tbl.Kosten[[#This Row],[Totaal kosten]],"")</f>
        <v/>
      </c>
      <c r="CF95" s="148" t="str">
        <f>IF(Tbl.Kosten[[#This Row],[WPnr.]]=CF$7,Tbl.Kosten[[#This Row],[Totaal kosten]],"")</f>
        <v/>
      </c>
      <c r="CG95" s="148" t="str">
        <f>IF(Tbl.Kosten[[#This Row],[WPnr.]]=CG$7,Tbl.Kosten[[#This Row],[Totaal kosten]],"")</f>
        <v/>
      </c>
      <c r="CH95" s="148" t="str">
        <f>IF(Tbl.Kosten[[#This Row],[WPnr.]]=CH$7,Tbl.Kosten[[#This Row],[Totaal kosten]],"")</f>
        <v/>
      </c>
      <c r="CI95" s="148" t="str">
        <f>IF(Tbl.Kosten[[#This Row],[WPnr.]]=CI$7,Tbl.Kosten[[#This Row],[Totaal kosten]],"")</f>
        <v/>
      </c>
      <c r="CJ95" s="148" t="str">
        <f>IF(Tbl.Kosten[[#This Row],[WPnr.]]=CJ$7,Tbl.Kosten[[#This Row],[Totaal kosten]],"")</f>
        <v/>
      </c>
      <c r="CK95" s="148" t="str">
        <f>IF(Tbl.Kosten[[#This Row],[WPnr.]]=CK$7,Tbl.Kosten[[#This Row],[Totaal kosten]],"")</f>
        <v/>
      </c>
      <c r="CL95" s="148" t="str">
        <f>IF(Tbl.Kosten[[#This Row],[WPnr.]]=CL$7,Tbl.Kosten[[#This Row],[Totaal kosten]],"")</f>
        <v/>
      </c>
      <c r="CM95" s="148" t="str">
        <f>IF(Tbl.Kosten[[#This Row],[WPnr.]]=CM$7,Tbl.Kosten[[#This Row],[Totaal kosten]],"")</f>
        <v/>
      </c>
      <c r="CN95" s="148" t="str">
        <f>IF(Tbl.Kosten[[#This Row],[WPnr.]]=CN$7,Tbl.Kosten[[#This Row],[Totaal kosten]],"")</f>
        <v/>
      </c>
      <c r="CO95" s="148" t="str">
        <f>IF(Tbl.Kosten[[#This Row],[WPnr.]]=CO$7,Tbl.Kosten[[#This Row],[Totaal kosten]],"")</f>
        <v/>
      </c>
      <c r="CP95" s="148" t="str">
        <f>IF(Tbl.Kosten[[#This Row],[WPnr.]]=CP$7,Tbl.Kosten[[#This Row],[Totaal kosten]],"")</f>
        <v/>
      </c>
      <c r="CQ95" s="148" t="str">
        <f>IF(Tbl.Kosten[[#This Row],[WPnr.]]=CQ$7,Tbl.Kosten[[#This Row],[Totaal kosten]],"")</f>
        <v/>
      </c>
      <c r="CR95" s="148" t="str">
        <f>IF(Tbl.Kosten[[#This Row],[WPnr.]]=CR$7,Tbl.Kosten[[#This Row],[Totaal kosten]],"")</f>
        <v/>
      </c>
      <c r="CS95" s="148" t="str">
        <f>IF(Tbl.Kosten[[#This Row],[WPnr.]]=CS$7,Tbl.Kosten[[#This Row],[Totaal kosten]],"")</f>
        <v/>
      </c>
      <c r="CT95" s="148" t="str">
        <f>IF(Tbl.Kosten[[#This Row],[WPnr.]]=CT$7,Tbl.Kosten[[#This Row],[Totaal kosten]],"")</f>
        <v/>
      </c>
      <c r="CU95" s="148" t="str">
        <f>IF(Tbl.Kosten[[#This Row],[WPnr.]]=CU$7,Tbl.Kosten[[#This Row],[Totaal kosten]],"")</f>
        <v/>
      </c>
      <c r="CV95" s="148" t="str">
        <f>IF(Tbl.Kosten[[#This Row],[WPnr.]]=CV$7,Tbl.Kosten[[#This Row],[Totaal kosten]],"")</f>
        <v/>
      </c>
      <c r="CW95" s="148" t="str">
        <f>IF(Tbl.Kosten[[#This Row],[WPnr.]]=CW$7,Tbl.Kosten[[#This Row],[Totaal kosten]],"")</f>
        <v/>
      </c>
      <c r="CX95" s="148" t="str">
        <f>IF(Tbl.Kosten[[#This Row],[WPnr.]]=CX$7,Tbl.Kosten[[#This Row],[Totaal kosten]],"")</f>
        <v/>
      </c>
      <c r="CY95" s="148" t="str">
        <f>IF(Tbl.Kosten[[#This Row],[WPnr.]]=CY$7,Tbl.Kosten[[#This Row],[Totaal kosten]],"")</f>
        <v/>
      </c>
      <c r="CZ95" s="148" t="str">
        <f>IF(Tbl.Kosten[[#This Row],[WPnr.]]=CZ$7,Tbl.Kosten[[#This Row],[Totaal kosten]],"")</f>
        <v/>
      </c>
      <c r="DA95" s="148" t="str">
        <f>IF(Tbl.Kosten[[#This Row],[WPnr.]]=DA$7,Tbl.Kosten[[#This Row],[Totaal kosten]],"")</f>
        <v/>
      </c>
      <c r="DB95" s="148" t="str">
        <f>IF(Tbl.Kosten[[#This Row],[WPnr.]]=DB$7,Tbl.Kosten[[#This Row],[Totaal kosten]],"")</f>
        <v/>
      </c>
      <c r="DC95" s="148" t="str">
        <f>IF(Tbl.Kosten[[#This Row],[WPnr.]]=DC$7,Tbl.Kosten[[#This Row],[Totaal kosten]],"")</f>
        <v/>
      </c>
      <c r="DD95" s="148" t="str">
        <f>IF(Tbl.Kosten[[#This Row],[WPnr.]]=DD$7,Tbl.Kosten[[#This Row],[Totaal kosten]],"")</f>
        <v/>
      </c>
      <c r="DE95" s="148" t="str">
        <f>IF(Tbl.Kosten[[#This Row],[WPnr.]]=DE$7,Tbl.Kosten[[#This Row],[Totaal kosten]],"")</f>
        <v/>
      </c>
      <c r="DF95" s="148" t="str">
        <f>IF(Tbl.Kosten[[#This Row],[WPnr.]]=DF$7,Tbl.Kosten[[#This Row],[Totaal kosten]],"")</f>
        <v/>
      </c>
      <c r="DG95" s="148" t="str">
        <f>IF(Tbl.Kosten[[#This Row],[WPnr.]]=DG$7,Tbl.Kosten[[#This Row],[Totaal kosten]],"")</f>
        <v/>
      </c>
      <c r="DH95" s="148" t="str">
        <f>IF(Tbl.Kosten[[#This Row],[WPnr.]]=DH$7,Tbl.Kosten[[#This Row],[Totaal kosten]],"")</f>
        <v/>
      </c>
      <c r="DI95" s="148" t="str">
        <f>IF(Tbl.Kosten[[#This Row],[WPnr.]]=DI$7,Tbl.Kosten[[#This Row],[Totaal kosten]],"")</f>
        <v/>
      </c>
      <c r="DJ95" s="148" t="str">
        <f>IF(Tbl.Kosten[[#This Row],[WPnr.]]=DJ$7,Tbl.Kosten[[#This Row],[Totaal kosten]],"")</f>
        <v/>
      </c>
      <c r="DK95" s="148" t="str">
        <f>IF(Tbl.Kosten[[#This Row],[WPnr.]]=DK$7,Tbl.Kosten[[#This Row],[Totaal kosten]],"")</f>
        <v/>
      </c>
      <c r="DL95" s="148" t="str">
        <f>IF(Tbl.Kosten[[#This Row],[WPnr.]]=DL$7,Tbl.Kosten[[#This Row],[Totaal kosten]],"")</f>
        <v/>
      </c>
      <c r="DM95" s="148" t="str">
        <f>IF(Tbl.Kosten[[#This Row],[WPnr.]]=DM$7,Tbl.Kosten[[#This Row],[Totaal kosten]],"")</f>
        <v/>
      </c>
      <c r="DN95" s="148" t="str">
        <f>IF(Tbl.Kosten[[#This Row],[WPnr.]]=DN$7,Tbl.Kosten[[#This Row],[Totaal kosten]],"")</f>
        <v/>
      </c>
      <c r="DO95" s="148" t="str">
        <f>IF(Tbl.Kosten[[#This Row],[WPnr.]]=DO$7,Tbl.Kosten[[#This Row],[Totaal kosten]],"")</f>
        <v/>
      </c>
      <c r="DP95" s="148" t="str">
        <f>IF(Tbl.Kosten[[#This Row],[WPnr.]]=DP$7,Tbl.Kosten[[#This Row],[Totaal kosten]],"")</f>
        <v/>
      </c>
      <c r="DQ95" s="148" t="str">
        <f>IF(Tbl.Kosten[[#This Row],[WPnr.]]=DQ$7,Tbl.Kosten[[#This Row],[Totaal kosten]],"")</f>
        <v/>
      </c>
      <c r="DR95" s="148" t="str">
        <f>IF(Tbl.Kosten[[#This Row],[WPnr.]]=DR$7,Tbl.Kosten[[#This Row],[Totaal kosten]],"")</f>
        <v/>
      </c>
      <c r="DS95" s="148" t="str">
        <f>IF(Tbl.Kosten[[#This Row],[WPnr.]]=DS$7,Tbl.Kosten[[#This Row],[Totaal kosten]],"")</f>
        <v/>
      </c>
      <c r="DT95" s="148" t="str">
        <f>IF(Tbl.Kosten[[#This Row],[WPnr.]]=DT$7,Tbl.Kosten[[#This Row],[Totaal kosten]],"")</f>
        <v/>
      </c>
      <c r="DU95" s="148" t="str">
        <f>IF(Tbl.Kosten[[#This Row],[WPnr.]]=DU$7,Tbl.Kosten[[#This Row],[Totaal kosten]],"")</f>
        <v/>
      </c>
      <c r="DV95" s="148" t="str">
        <f>IF(Tbl.Kosten[[#This Row],[WPnr.]]=DV$7,Tbl.Kosten[[#This Row],[Totaal kosten]],"")</f>
        <v/>
      </c>
      <c r="DW95" s="150" t="str">
        <f>IFERROR(_xlfn.XLOOKUP(Tbl.Kosten[[#This Row],[Kostensoort]],Tbl.Kostensoorten[Kostensoorten],Tbl.Kostensoorten[KSnr.],"",0,1),"")</f>
        <v/>
      </c>
      <c r="DX95" s="150" t="str">
        <f>IF(Tbl.Kosten[[#This Row],[KSnr.]]=DX$7,Tbl.Kosten[[#This Row],[Totaal kosten]],"")</f>
        <v/>
      </c>
      <c r="DY95" s="150" t="str">
        <f>IF(Tbl.Kosten[[#This Row],[KSnr.]]=DY$7,Tbl.Kosten[[#This Row],[Totaal kosten]],"")</f>
        <v/>
      </c>
      <c r="DZ95" s="150" t="str">
        <f>IF(Tbl.Kosten[[#This Row],[KSnr.]]=DZ$7,Tbl.Kosten[[#This Row],[Totaal kosten]],"")</f>
        <v/>
      </c>
      <c r="EA95" s="150" t="str">
        <f>IF(Tbl.Kosten[[#This Row],[KSnr.]]=EA$7,Tbl.Kosten[[#This Row],[Totaal kosten]],"")</f>
        <v/>
      </c>
      <c r="EB95" s="150" t="str">
        <f>IF(Tbl.Kosten[[#This Row],[KSnr.]]=EB$7,Tbl.Kosten[[#This Row],[Totaal kosten]],"")</f>
        <v/>
      </c>
      <c r="EC95" s="150" t="str">
        <f>IF(Tbl.Kosten[[#This Row],[KSnr.]]=EC$7,Tbl.Kosten[[#This Row],[Totaal kosten]],"")</f>
        <v/>
      </c>
      <c r="ED95" s="150" t="str">
        <f>IF(Tbl.Kosten[[#This Row],[KSnr.]]=ED$7,Tbl.Kosten[[#This Row],[Totaal kosten]],"")</f>
        <v/>
      </c>
      <c r="EE95" s="150" t="str">
        <f>IF(Tbl.Kosten[[#This Row],[KSnr.]]=EE$7,Tbl.Kosten[[#This Row],[Totaal kosten]],"")</f>
        <v/>
      </c>
      <c r="EF95" s="150" t="str">
        <f>IF(Tbl.Kosten[[#This Row],[KSnr.]]=EF$7,Tbl.Kosten[[#This Row],[Totaal kosten]],"")</f>
        <v/>
      </c>
      <c r="EG95" s="150" t="str">
        <f>IF(Tbl.Kosten[[#This Row],[KSnr.]]=EG$7,Tbl.Kosten[[#This Row],[Totaal kosten]],"")</f>
        <v/>
      </c>
      <c r="EH95" s="150" t="str">
        <f>IF(Tbl.Kosten[[#This Row],[KSnr.]]=EH$7,Tbl.Kosten[[#This Row],[Totaal kosten]],"")</f>
        <v/>
      </c>
      <c r="EI95" s="150" t="str">
        <f>IF(Tbl.Kosten[[#This Row],[KSnr.]]=EI$7,Tbl.Kosten[[#This Row],[Totaal kosten]],"")</f>
        <v/>
      </c>
      <c r="EJ95" s="150" t="str">
        <f>IF(Tbl.Kosten[[#This Row],[KSnr.]]=EJ$7,Tbl.Kosten[[#This Row],[Totaal kosten]],"")</f>
        <v/>
      </c>
      <c r="EK95" s="150" t="str">
        <f>IF(Tbl.Kosten[[#This Row],[KSnr.]]=EK$7,Tbl.Kosten[[#This Row],[Totaal kosten]],"")</f>
        <v/>
      </c>
      <c r="EL95" s="150" t="str">
        <f>IF(Tbl.Kosten[[#This Row],[KSnr.]]=EL$7,Tbl.Kosten[[#This Row],[Totaal kosten]],"")</f>
        <v/>
      </c>
      <c r="EM95" s="150" t="str">
        <f>IF(Tbl.Kosten[[#This Row],[KSnr.]]=EM$7,Tbl.Kosten[[#This Row],[Totaal kosten]],"")</f>
        <v/>
      </c>
      <c r="EN95" s="150" t="str">
        <f>IF(Tbl.Kosten[[#This Row],[KSnr.]]=EN$7,Tbl.Kosten[[#This Row],[Totaal kosten]],"")</f>
        <v/>
      </c>
      <c r="EO95" s="150" t="str">
        <f>IF(Tbl.Kosten[[#This Row],[KSnr.]]=EO$7,Tbl.Kosten[[#This Row],[Totaal kosten]],"")</f>
        <v/>
      </c>
      <c r="EP95" s="150" t="str">
        <f>IF(Tbl.Kosten[[#This Row],[KSnr.]]=EP$7,Tbl.Kosten[[#This Row],[Totaal kosten]],"")</f>
        <v/>
      </c>
      <c r="EQ95" s="150" t="str">
        <f>IF(Tbl.Kosten[[#This Row],[KSnr.]]=EQ$7,Tbl.Kosten[[#This Row],[Totaal kosten]],"")</f>
        <v/>
      </c>
      <c r="ER95" s="144" t="str">
        <f>IFERROR(_xlfn.XLOOKUP(Tbl.Kosten[[#This Row],[Subsidieactiviteit]],Tbl.Subsidiehoogte[Subsidieactiviteit],Tbl.Subsidiehoogte[SAnr.],"",0,1),"")</f>
        <v/>
      </c>
      <c r="ES95" s="150" t="str">
        <f>IF(Tbl.Kosten[[#This Row],[Sanr.]]=ES$7,Tbl.Kosten[[#This Row],[Totaal kosten]],"")</f>
        <v/>
      </c>
      <c r="ET95" s="150" t="str">
        <f>IF(Tbl.Kosten[[#This Row],[Sanr.]]=ET$7,Tbl.Kosten[[#This Row],[Totaal kosten]],"")</f>
        <v/>
      </c>
      <c r="EU95" s="150" t="str">
        <f>IF(Tbl.Kosten[[#This Row],[Sanr.]]=EU$7,Tbl.Kosten[[#This Row],[Totaal kosten]],"")</f>
        <v/>
      </c>
      <c r="EV95" s="150" t="str">
        <f>IF(Tbl.Kosten[[#This Row],[Sanr.]]=EV$7,Tbl.Kosten[[#This Row],[Totaal kosten]],"")</f>
        <v/>
      </c>
      <c r="EW95" s="150" t="str">
        <f>IF(Tbl.Kosten[[#This Row],[Sanr.]]=EW$7,Tbl.Kosten[[#This Row],[Totaal kosten]],"")</f>
        <v/>
      </c>
      <c r="EX95" s="150" t="str">
        <f>IF(Tbl.Kosten[[#This Row],[Sanr.]]=EX$7,Tbl.Kosten[[#This Row],[Totaal kosten]],"")</f>
        <v/>
      </c>
      <c r="EY95" s="150" t="str">
        <f>IF(Tbl.Kosten[[#This Row],[Sanr.]]=EY$7,Tbl.Kosten[[#This Row],[Totaal kosten]],"")</f>
        <v/>
      </c>
      <c r="EZ95" s="150" t="str">
        <f>IF(Tbl.Kosten[[#This Row],[Sanr.]]=EZ$7,Tbl.Kosten[[#This Row],[Totaal kosten]],"")</f>
        <v/>
      </c>
      <c r="FA95" s="150" t="str">
        <f>IF(Tbl.Kosten[[#This Row],[Sanr.]]=FA$7,Tbl.Kosten[[#This Row],[Totaal kosten]],"")</f>
        <v/>
      </c>
      <c r="FB95" s="150" t="str">
        <f>IF(Tbl.Kosten[[#This Row],[Sanr.]]=FB$7,Tbl.Kosten[[#This Row],[Totaal kosten]],"")</f>
        <v/>
      </c>
      <c r="FC95" s="150" t="str">
        <f>IF(Tbl.Kosten[[#This Row],[Sanr.]]=FC$7,Tbl.Kosten[[#This Row],[Totaal kosten]],"")</f>
        <v/>
      </c>
      <c r="FD95" s="150" t="str">
        <f>IF(Tbl.Kosten[[#This Row],[Sanr.]]=FD$7,Tbl.Kosten[[#This Row],[Totaal kosten]],"")</f>
        <v/>
      </c>
      <c r="FE95" s="150" t="str">
        <f>IF(Tbl.Kosten[[#This Row],[Sanr.]]=FE$7,Tbl.Kosten[[#This Row],[Totaal kosten]],"")</f>
        <v/>
      </c>
      <c r="FF95" s="150" t="str">
        <f>IF(Tbl.Kosten[[#This Row],[Sanr.]]=FF$7,Tbl.Kosten[[#This Row],[Totaal kosten]],"")</f>
        <v/>
      </c>
      <c r="FG95" s="150" t="str">
        <f>IF(Tbl.Kosten[[#This Row],[Sanr.]]=FG$7,Tbl.Kosten[[#This Row],[Totaal kosten]],"")</f>
        <v/>
      </c>
      <c r="FH95" s="150" t="str">
        <f>IF(Tbl.Kosten[[#This Row],[Sanr.]]=FH$7,Tbl.Kosten[[#This Row],[Totaal kosten]],"")</f>
        <v/>
      </c>
      <c r="FI95" s="150" t="str">
        <f>IF(Tbl.Kosten[[#This Row],[Sanr.]]=FI$7,Tbl.Kosten[[#This Row],[Totaal kosten]],"")</f>
        <v/>
      </c>
      <c r="FJ95" s="150" t="str">
        <f>IF(Tbl.Kosten[[#This Row],[Sanr.]]=FJ$7,Tbl.Kosten[[#This Row],[Totaal kosten]],"")</f>
        <v/>
      </c>
      <c r="FK95" s="150" t="str">
        <f>IF(Tbl.Kosten[[#This Row],[Sanr.]]=FK$7,Tbl.Kosten[[#This Row],[Totaal kosten]],"")</f>
        <v/>
      </c>
      <c r="FL95" s="150" t="str">
        <f>IF(Tbl.Kosten[[#This Row],[Sanr.]]=FL$7,Tbl.Kosten[[#This Row],[Totaal kosten]],"")</f>
        <v/>
      </c>
      <c r="FM95" s="150" t="str">
        <f>IF(Tbl.Kosten[[#This Row],[Sanr.]]=FM$7,Tbl.Kosten[[#This Row],[Totaal kosten]],"")</f>
        <v/>
      </c>
      <c r="FN95" s="150" t="str">
        <f>IF(Tbl.Kosten[[#This Row],[Sanr.]]=FN$7,Tbl.Kosten[[#This Row],[Totaal kosten]],"")</f>
        <v/>
      </c>
      <c r="FO95" s="150" t="str">
        <f>IF(Tbl.Kosten[[#This Row],[Sanr.]]=FO$7,Tbl.Kosten[[#This Row],[Totaal kosten]],"")</f>
        <v/>
      </c>
      <c r="FP95" s="150" t="str">
        <f>IF(Tbl.Kosten[[#This Row],[Sanr.]]=FP$7,Tbl.Kosten[[#This Row],[Totaal kosten]],"")</f>
        <v/>
      </c>
      <c r="FQ95" s="150" t="str">
        <f>IF(Tbl.Kosten[[#This Row],[Sanr.]]=FQ$7,Tbl.Kosten[[#This Row],[Totaal kosten]],"")</f>
        <v/>
      </c>
      <c r="FR95" s="150" t="str">
        <f>IF(Tbl.Kosten[[#This Row],[Sanr.]]=FR$7,Tbl.Kosten[[#This Row],[Totaal kosten]],"")</f>
        <v/>
      </c>
      <c r="FS95" s="150" t="str">
        <f>IF(Tbl.Kosten[[#This Row],[Sanr.]]=FS$7,Tbl.Kosten[[#This Row],[Totaal kosten]],"")</f>
        <v/>
      </c>
      <c r="FT95" s="150" t="str">
        <f>IF(Tbl.Kosten[[#This Row],[Sanr.]]=FT$7,Tbl.Kosten[[#This Row],[Totaal kosten]],"")</f>
        <v/>
      </c>
      <c r="FU95" s="150" t="str">
        <f>IF(Tbl.Kosten[[#This Row],[Sanr.]]=FU$7,Tbl.Kosten[[#This Row],[Totaal kosten]],"")</f>
        <v/>
      </c>
      <c r="FV95" s="150" t="str">
        <f>IF(Tbl.Kosten[[#This Row],[Sanr.]]=FV$7,Tbl.Kosten[[#This Row],[Totaal kosten]],"")</f>
        <v/>
      </c>
      <c r="FW95" s="150" t="str">
        <f>IFERROR(_xlfn.XLOOKUP(Tbl.Kosten[[#This Row],[Activiteitencode]],Tbl.Activiteiten[Activiteitcode],Tbl.Activiteiten[Anr.],"",0,1),"")</f>
        <v/>
      </c>
      <c r="FX95" s="169" t="str">
        <f>_xlfn.CONCAT(Tbl.Kosten[[#This Row],[Pnr.]],Tbl.Kosten[[#This Row],[Sanr.]])</f>
        <v>P1</v>
      </c>
      <c r="FY95" s="150">
        <f>Tbl.Kosten[[#This Row],[Totaal kosten]]-Tbl.Kosten[[#This Row],[Subsidie]]</f>
        <v>0</v>
      </c>
      <c r="FZ95" s="150">
        <f>IF(Tbl.Kosten[[#This Row],[Pnr.]]=FZ$7,Tbl.Kosten[[#This Row],[Te financieren]],"")</f>
        <v>0</v>
      </c>
      <c r="GA95" s="150" t="str">
        <f>IF(Tbl.Kosten[[#This Row],[Pnr.]]=GA$7,Tbl.Kosten[[#This Row],[Te financieren]],"")</f>
        <v/>
      </c>
      <c r="GB95" s="150" t="str">
        <f>IF(Tbl.Kosten[[#This Row],[Pnr.]]=GB$7,Tbl.Kosten[[#This Row],[Te financieren]],"")</f>
        <v/>
      </c>
      <c r="GC95" s="150" t="str">
        <f>IF(Tbl.Kosten[[#This Row],[Pnr.]]=GC$7,Tbl.Kosten[[#This Row],[Te financieren]],"")</f>
        <v/>
      </c>
      <c r="GD95" s="150" t="str">
        <f>IF(Tbl.Kosten[[#This Row],[Pnr.]]=GD$7,Tbl.Kosten[[#This Row],[Te financieren]],"")</f>
        <v/>
      </c>
      <c r="GE95" s="150" t="str">
        <f>IF(Tbl.Kosten[[#This Row],[Pnr.]]=GE$7,Tbl.Kosten[[#This Row],[Te financieren]],"")</f>
        <v/>
      </c>
      <c r="GF95" s="150" t="str">
        <f>IF(Tbl.Kosten[[#This Row],[Pnr.]]=GF$7,Tbl.Kosten[[#This Row],[Te financieren]],"")</f>
        <v/>
      </c>
      <c r="GG95" s="150" t="str">
        <f>IF(Tbl.Kosten[[#This Row],[Pnr.]]=GG$7,Tbl.Kosten[[#This Row],[Te financieren]],"")</f>
        <v/>
      </c>
      <c r="GH95" s="150" t="str">
        <f>IF(Tbl.Kosten[[#This Row],[Pnr.]]=GH$7,Tbl.Kosten[[#This Row],[Te financieren]],"")</f>
        <v/>
      </c>
      <c r="GI95" s="150" t="str">
        <f>IF(Tbl.Kosten[[#This Row],[Pnr.]]=GI$7,Tbl.Kosten[[#This Row],[Te financieren]],"")</f>
        <v/>
      </c>
      <c r="GJ95" s="150" t="str">
        <f>IF(Tbl.Kosten[[#This Row],[Pnr.]]=GJ$7,Tbl.Kosten[[#This Row],[Te financieren]],"")</f>
        <v/>
      </c>
      <c r="GK95" s="150" t="str">
        <f>IF(Tbl.Kosten[[#This Row],[Pnr.]]=GK$7,Tbl.Kosten[[#This Row],[Te financieren]],"")</f>
        <v/>
      </c>
      <c r="GL95" s="150" t="str">
        <f>IF(Tbl.Kosten[[#This Row],[Pnr.]]=GL$7,Tbl.Kosten[[#This Row],[Te financieren]],"")</f>
        <v/>
      </c>
      <c r="GM95" s="150" t="str">
        <f>IF(Tbl.Kosten[[#This Row],[Pnr.]]=GM$7,Tbl.Kosten[[#This Row],[Te financieren]],"")</f>
        <v/>
      </c>
      <c r="GN95" s="150" t="str">
        <f>IF(Tbl.Kosten[[#This Row],[Pnr.]]=GN$7,Tbl.Kosten[[#This Row],[Te financieren]],"")</f>
        <v/>
      </c>
      <c r="GO95" s="150" t="str">
        <f>IF(Tbl.Kosten[[#This Row],[Pnr.]]=GO$7,Tbl.Kosten[[#This Row],[Te financieren]],"")</f>
        <v/>
      </c>
      <c r="GP95" s="150" t="str">
        <f>IF(Tbl.Kosten[[#This Row],[Pnr.]]=GP$7,Tbl.Kosten[[#This Row],[Te financieren]],"")</f>
        <v/>
      </c>
      <c r="GQ95" s="150" t="str">
        <f>IF(Tbl.Kosten[[#This Row],[Pnr.]]=GQ$7,Tbl.Kosten[[#This Row],[Te financieren]],"")</f>
        <v/>
      </c>
      <c r="GR95" s="150" t="str">
        <f>IF(Tbl.Kosten[[#This Row],[Pnr.]]=GR$7,Tbl.Kosten[[#This Row],[Te financieren]],"")</f>
        <v/>
      </c>
      <c r="GS95" s="150" t="str">
        <f>IF(Tbl.Kosten[[#This Row],[Pnr.]]=GS$7,Tbl.Kosten[[#This Row],[Te financieren]],"")</f>
        <v/>
      </c>
      <c r="GT95" s="150" t="str">
        <f>IF(Tbl.Kosten[[#This Row],[Pnr.]]=GT$7,Tbl.Kosten[[#This Row],[Te financieren]],"")</f>
        <v/>
      </c>
      <c r="GU95" s="150" t="str">
        <f>IF(Tbl.Kosten[[#This Row],[Pnr.]]=GU$7,Tbl.Kosten[[#This Row],[Te financieren]],"")</f>
        <v/>
      </c>
      <c r="GV95" s="150" t="str">
        <f>IF(Tbl.Kosten[[#This Row],[Pnr.]]=GV$7,Tbl.Kosten[[#This Row],[Te financieren]],"")</f>
        <v/>
      </c>
      <c r="GW95" s="150" t="str">
        <f>IF(Tbl.Kosten[[#This Row],[Pnr.]]=GW$7,Tbl.Kosten[[#This Row],[Te financieren]],"")</f>
        <v/>
      </c>
      <c r="GX95" s="150" t="str">
        <f>IF(Tbl.Kosten[[#This Row],[Pnr.]]=GX$7,Tbl.Kosten[[#This Row],[Te financieren]],"")</f>
        <v/>
      </c>
      <c r="GY95" s="150" t="str">
        <f>IF(Tbl.Kosten[[#This Row],[Pnr.]]=GY$7,Tbl.Kosten[[#This Row],[Te financieren]],"")</f>
        <v/>
      </c>
      <c r="GZ95" s="150" t="str">
        <f>IF(Tbl.Kosten[[#This Row],[Pnr.]]=GZ$7,Tbl.Kosten[[#This Row],[Te financieren]],"")</f>
        <v/>
      </c>
      <c r="HA95" s="150" t="str">
        <f>IF(Tbl.Kosten[[#This Row],[Pnr.]]=HA$7,Tbl.Kosten[[#This Row],[Te financieren]],"")</f>
        <v/>
      </c>
      <c r="HB95" s="150" t="str">
        <f>IF(Tbl.Kosten[[#This Row],[Pnr.]]=HB$7,Tbl.Kosten[[#This Row],[Te financieren]],"")</f>
        <v/>
      </c>
      <c r="HC95" s="150" t="str">
        <f>IF(Tbl.Kosten[[#This Row],[Pnr.]]=HC$7,Tbl.Kosten[[#This Row],[Te financieren]],"")</f>
        <v/>
      </c>
      <c r="HD95" s="150" t="str">
        <f>IF(Tbl.Kosten[[#This Row],[Pnr.]]=HD$7,Tbl.Kosten[[#This Row],[Te financieren]],"")</f>
        <v/>
      </c>
      <c r="HE95" s="150" t="str">
        <f>IF(Tbl.Kosten[[#This Row],[Pnr.]]=HE$7,Tbl.Kosten[[#This Row],[Te financieren]],"")</f>
        <v/>
      </c>
      <c r="HF95" s="150" t="str">
        <f>IF(Tbl.Kosten[[#This Row],[Pnr.]]=HF$7,Tbl.Kosten[[#This Row],[Te financieren]],"")</f>
        <v/>
      </c>
      <c r="HG95" s="150" t="str">
        <f>IF(Tbl.Kosten[[#This Row],[Pnr.]]=HG$7,Tbl.Kosten[[#This Row],[Te financieren]],"")</f>
        <v/>
      </c>
      <c r="HH95" s="150" t="str">
        <f>IF(Tbl.Kosten[[#This Row],[Pnr.]]=HH$7,Tbl.Kosten[[#This Row],[Te financieren]],"")</f>
        <v/>
      </c>
      <c r="HI95" s="150" t="str">
        <f>IF(Tbl.Kosten[[#This Row],[Pnr.]]=HI$7,Tbl.Kosten[[#This Row],[Te financieren]],"")</f>
        <v/>
      </c>
      <c r="HJ95" s="150" t="str">
        <f>IF(Tbl.Kosten[[#This Row],[Pnr.]]=HJ$7,Tbl.Kosten[[#This Row],[Te financieren]],"")</f>
        <v/>
      </c>
      <c r="HK95" s="150" t="str">
        <f>IF(Tbl.Kosten[[#This Row],[Pnr.]]=HK$7,Tbl.Kosten[[#This Row],[Te financieren]],"")</f>
        <v/>
      </c>
      <c r="HL95" s="150" t="str">
        <f>IF(Tbl.Kosten[[#This Row],[Pnr.]]=HL$7,Tbl.Kosten[[#This Row],[Te financieren]],"")</f>
        <v/>
      </c>
      <c r="HM95" s="150" t="str">
        <f>IF(Tbl.Kosten[[#This Row],[Pnr.]]=HM$7,Tbl.Kosten[[#This Row],[Te financieren]],"")</f>
        <v/>
      </c>
      <c r="HN95" s="150" t="str">
        <f>IF(Tbl.Kosten[[#This Row],[Pnr.]]=HN$7,Tbl.Kosten[[#This Row],[Te financieren]],"")</f>
        <v/>
      </c>
      <c r="HO95" s="150" t="str">
        <f>IF(Tbl.Kosten[[#This Row],[Pnr.]]=HO$7,Tbl.Kosten[[#This Row],[Te financieren]],"")</f>
        <v/>
      </c>
      <c r="HP95" s="150" t="str">
        <f>IF(Tbl.Kosten[[#This Row],[Pnr.]]=HP$7,Tbl.Kosten[[#This Row],[Te financieren]],"")</f>
        <v/>
      </c>
      <c r="HQ95" s="150" t="str">
        <f>IF(Tbl.Kosten[[#This Row],[Pnr.]]=HQ$7,Tbl.Kosten[[#This Row],[Te financieren]],"")</f>
        <v/>
      </c>
      <c r="HR95" s="150" t="str">
        <f>IF(Tbl.Kosten[[#This Row],[Pnr.]]=HR$7,Tbl.Kosten[[#This Row],[Te financieren]],"")</f>
        <v/>
      </c>
      <c r="HS95" s="150" t="str">
        <f>IF(Tbl.Kosten[[#This Row],[Pnr.]]=HS$7,Tbl.Kosten[[#This Row],[Te financieren]],"")</f>
        <v/>
      </c>
      <c r="HT95" s="150" t="str">
        <f>IF(Tbl.Kosten[[#This Row],[Pnr.]]=HT$7,Tbl.Kosten[[#This Row],[Te financieren]],"")</f>
        <v/>
      </c>
      <c r="HU95" s="150" t="str">
        <f>IF(Tbl.Kosten[[#This Row],[Pnr.]]=HU$7,Tbl.Kosten[[#This Row],[Te financieren]],"")</f>
        <v/>
      </c>
      <c r="HV95" s="150" t="str">
        <f>IF(Tbl.Kosten[[#This Row],[Pnr.]]=HV$7,Tbl.Kosten[[#This Row],[Te financieren]],"")</f>
        <v/>
      </c>
      <c r="HW95" s="150" t="str">
        <f>IF(Tbl.Kosten[[#This Row],[Pnr.]]=HW$7,Tbl.Kosten[[#This Row],[Te financieren]],"")</f>
        <v/>
      </c>
    </row>
    <row r="96" spans="2:231" x14ac:dyDescent="0.3">
      <c r="B96" s="134"/>
      <c r="C96" s="137"/>
      <c r="D96" s="136"/>
      <c r="E96" s="261"/>
      <c r="F96" s="135"/>
      <c r="G96" s="11" t="str">
        <f>IF(Tbl.Kosten[[#This Row],[Medewerker e/o 
functie]]&lt;&gt;"",_xlfn.XLOOKUP(Tbl.Kosten[[#This Row],[Medewerker e/o 
functie]],Tbl.Uurtarief[Medewerker en/of functie],Tbl.Uurtarief[Uurtarief],"",0,1),"")</f>
        <v/>
      </c>
      <c r="H96" s="121">
        <f>IFERROR(Tbl.Kosten[[#This Row],[Uren]]*Tbl.Kosten[[#This Row],[Uurtarief]],0)</f>
        <v>0</v>
      </c>
      <c r="I96" s="119" t="str">
        <f>IF(Tbl.Kosten[[#This Row],[Subtotaal uren]]&lt;&gt;0,_xlfn.XLOOKUP(Tbl.Kosten[[#This Row],[Medewerker e/o 
functie]],Tbl.Uurtarief[Medewerker en/of functie],Tbl.Uurtarief[Kostensoort arbeid],"",0,1),"")</f>
        <v/>
      </c>
      <c r="J96" s="137"/>
      <c r="K96" s="135"/>
      <c r="L96" s="139" t="str">
        <f>IF(Tbl.Kosten[[#This Row],[Activum]]&lt;&gt;"",_xlfn.XLOOKUP(Tbl.Kosten[[#This Row],[Activum]],Tbl.Afschrijvingskosten[Activum],Tbl.Afschrijvingskosten[Tarief per afschrijvings-eenheid],"",0,1),"")</f>
        <v/>
      </c>
      <c r="M96" s="122">
        <f>IFERROR(Tbl.Kosten[[#This Row],[Een-
heden]]*Tbl.Kosten[[#This Row],[Afschrijvings-
tarief]],0)</f>
        <v>0</v>
      </c>
      <c r="N96" s="122" t="str">
        <f>IF(Tbl.Kosten[[#This Row],[Subtotaal afschrijving]]&lt;&gt;0,Lijsten!$A$7,"")</f>
        <v/>
      </c>
      <c r="O96" s="140"/>
      <c r="P96" s="135"/>
      <c r="Q96" s="138"/>
      <c r="R96" s="122">
        <f>IFERROR(Tbl.Kosten[[#This Row],[Aantal]]*Tbl.Kosten[[#This Row],[Tarief]],0)</f>
        <v>0</v>
      </c>
      <c r="S96" s="8">
        <f>IFERROR(Tbl.Kosten[[#This Row],[Subtotaal overige kosten]]+Tbl.Kosten[[#This Row],[Subtotaal uren]]+Tbl.Kosten[[#This Row],[Subtotaal afschrijving]],0)</f>
        <v>0</v>
      </c>
      <c r="T96" s="8">
        <f>IFERROR(Tbl.Kosten[[#This Row],[Totaal kosten]]*Tbl.Kosten[[#This Row],[Subsidie%]],0)</f>
        <v>0</v>
      </c>
      <c r="U96" s="4" t="str" cm="1">
        <f t="array" ref="U96">IFERROR(_xlfn.IFS(Tbl.Kosten[[#This Row],[Subtotaal uren]]&lt;&gt;0,Tbl.Kosten[[#This Row],[Kostensoort arbeid]],Tbl.Kosten[[#This Row],[Subtotaal afschrijving]]&lt;&gt;0,Tbl.Kosten[[#This Row],[Kostensoort afschrijving]],Tbl.Kosten[[#This Row],[Subtotaal overige kosten]]&lt;&gt;0,Tbl.Kosten[[#This Row],[Kostensoort overig]]),"")</f>
        <v/>
      </c>
      <c r="V96" s="4" t="str">
        <f>IFERROR(_xlfn.XLOOKUP(Tbl.Kosten[[#This Row],[Activiteitencode]],Tbl.Activiteiten[Activiteitcode],Tbl.Activiteiten[Werkpakketcode],"",0,1),"")</f>
        <v/>
      </c>
      <c r="W96" s="4" t="str">
        <f>IFERROR(_xlfn.XLOOKUP(Tbl.Kosten[[#This Row],[Werkpakketcode]],Tbl.Werkpakketten[Werkpakketcode],Tbl.Werkpakketten[Subsidiabele activiteit],"",0,1),"")</f>
        <v/>
      </c>
      <c r="X96" s="12">
        <f>IFERROR(_xlfn.XLOOKUP(Tbl.Kosten[[#This Row],[Sanr.]],Tbl.Subsidiehoogte[SAnr.],Tbl.Subsidiehoogte[Sub. Percentage],0,0,1),0)</f>
        <v>0</v>
      </c>
      <c r="Y96" s="144" t="str">
        <f>IFERROR(_xlfn.XLOOKUP(Tbl.Kosten[[#This Row],[Partnercode]],Tbl.Projectpartners[Partnercode],Tbl.Projectpartners[PNr.],"",0,1),"")</f>
        <v>P1</v>
      </c>
      <c r="Z96" s="148">
        <f>IF(Tbl.Kosten[[#This Row],[Pnr.]]=Z$7,Tbl.Kosten[[#This Row],[Totaal kosten]],"")</f>
        <v>0</v>
      </c>
      <c r="AA96" s="148" t="str">
        <f>IF(Tbl.Kosten[[#This Row],[Pnr.]]=AA$7,Tbl.Kosten[[#This Row],[Totaal kosten]],"")</f>
        <v/>
      </c>
      <c r="AB96" s="148" t="str">
        <f>IF(Tbl.Kosten[[#This Row],[Pnr.]]=AB$7,Tbl.Kosten[[#This Row],[Totaal kosten]],"")</f>
        <v/>
      </c>
      <c r="AC96" s="148" t="str">
        <f>IF(Tbl.Kosten[[#This Row],[Pnr.]]=AC$7,Tbl.Kosten[[#This Row],[Totaal kosten]],"")</f>
        <v/>
      </c>
      <c r="AD96" s="148" t="str">
        <f>IF(Tbl.Kosten[[#This Row],[Pnr.]]=AD$7,Tbl.Kosten[[#This Row],[Totaal kosten]],"")</f>
        <v/>
      </c>
      <c r="AE96" s="148" t="str">
        <f>IF(Tbl.Kosten[[#This Row],[Pnr.]]=AE$7,Tbl.Kosten[[#This Row],[Totaal kosten]],"")</f>
        <v/>
      </c>
      <c r="AF96" s="148" t="str">
        <f>IF(Tbl.Kosten[[#This Row],[Pnr.]]=AF$7,Tbl.Kosten[[#This Row],[Totaal kosten]],"")</f>
        <v/>
      </c>
      <c r="AG96" s="148" t="str">
        <f>IF(Tbl.Kosten[[#This Row],[Pnr.]]=AG$7,Tbl.Kosten[[#This Row],[Totaal kosten]],"")</f>
        <v/>
      </c>
      <c r="AH96" s="148" t="str">
        <f>IF(Tbl.Kosten[[#This Row],[Pnr.]]=AH$7,Tbl.Kosten[[#This Row],[Totaal kosten]],"")</f>
        <v/>
      </c>
      <c r="AI96" s="148" t="str">
        <f>IF(Tbl.Kosten[[#This Row],[Pnr.]]=AI$7,Tbl.Kosten[[#This Row],[Totaal kosten]],"")</f>
        <v/>
      </c>
      <c r="AJ96" s="148" t="str">
        <f>IF(Tbl.Kosten[[#This Row],[Pnr.]]=AJ$7,Tbl.Kosten[[#This Row],[Totaal kosten]],"")</f>
        <v/>
      </c>
      <c r="AK96" s="148" t="str">
        <f>IF(Tbl.Kosten[[#This Row],[Pnr.]]=AK$7,Tbl.Kosten[[#This Row],[Totaal kosten]],"")</f>
        <v/>
      </c>
      <c r="AL96" s="148" t="str">
        <f>IF(Tbl.Kosten[[#This Row],[Pnr.]]=AL$7,Tbl.Kosten[[#This Row],[Totaal kosten]],"")</f>
        <v/>
      </c>
      <c r="AM96" s="148" t="str">
        <f>IF(Tbl.Kosten[[#This Row],[Pnr.]]=AM$7,Tbl.Kosten[[#This Row],[Totaal kosten]],"")</f>
        <v/>
      </c>
      <c r="AN96" s="148" t="str">
        <f>IF(Tbl.Kosten[[#This Row],[Pnr.]]=AN$7,Tbl.Kosten[[#This Row],[Totaal kosten]],"")</f>
        <v/>
      </c>
      <c r="AO96" s="148" t="str">
        <f>IF(Tbl.Kosten[[#This Row],[Pnr.]]=AO$7,Tbl.Kosten[[#This Row],[Totaal kosten]],"")</f>
        <v/>
      </c>
      <c r="AP96" s="148" t="str">
        <f>IF(Tbl.Kosten[[#This Row],[Pnr.]]=AP$7,Tbl.Kosten[[#This Row],[Totaal kosten]],"")</f>
        <v/>
      </c>
      <c r="AQ96" s="148" t="str">
        <f>IF(Tbl.Kosten[[#This Row],[Pnr.]]=AQ$7,Tbl.Kosten[[#This Row],[Totaal kosten]],"")</f>
        <v/>
      </c>
      <c r="AR96" s="148" t="str">
        <f>IF(Tbl.Kosten[[#This Row],[Pnr.]]=AR$7,Tbl.Kosten[[#This Row],[Totaal kosten]],"")</f>
        <v/>
      </c>
      <c r="AS96" s="148" t="str">
        <f>IF(Tbl.Kosten[[#This Row],[Pnr.]]=AS$7,Tbl.Kosten[[#This Row],[Totaal kosten]],"")</f>
        <v/>
      </c>
      <c r="AT96" s="148" t="str">
        <f>IF(Tbl.Kosten[[#This Row],[Pnr.]]=AT$7,Tbl.Kosten[[#This Row],[Totaal kosten]],"")</f>
        <v/>
      </c>
      <c r="AU96" s="148" t="str">
        <f>IF(Tbl.Kosten[[#This Row],[Pnr.]]=AU$7,Tbl.Kosten[[#This Row],[Totaal kosten]],"")</f>
        <v/>
      </c>
      <c r="AV96" s="148" t="str">
        <f>IF(Tbl.Kosten[[#This Row],[Pnr.]]=AV$7,Tbl.Kosten[[#This Row],[Totaal kosten]],"")</f>
        <v/>
      </c>
      <c r="AW96" s="148" t="str">
        <f>IF(Tbl.Kosten[[#This Row],[Pnr.]]=AW$7,Tbl.Kosten[[#This Row],[Totaal kosten]],"")</f>
        <v/>
      </c>
      <c r="AX96" s="148" t="str">
        <f>IF(Tbl.Kosten[[#This Row],[Pnr.]]=AX$7,Tbl.Kosten[[#This Row],[Totaal kosten]],"")</f>
        <v/>
      </c>
      <c r="AY96" s="148" t="str">
        <f>IF(Tbl.Kosten[[#This Row],[Pnr.]]=AY$7,Tbl.Kosten[[#This Row],[Totaal kosten]],"")</f>
        <v/>
      </c>
      <c r="AZ96" s="148" t="str">
        <f>IF(Tbl.Kosten[[#This Row],[Pnr.]]=AZ$7,Tbl.Kosten[[#This Row],[Totaal kosten]],"")</f>
        <v/>
      </c>
      <c r="BA96" s="148" t="str">
        <f>IF(Tbl.Kosten[[#This Row],[Pnr.]]=BA$7,Tbl.Kosten[[#This Row],[Totaal kosten]],"")</f>
        <v/>
      </c>
      <c r="BB96" s="148" t="str">
        <f>IF(Tbl.Kosten[[#This Row],[Pnr.]]=BB$7,Tbl.Kosten[[#This Row],[Totaal kosten]],"")</f>
        <v/>
      </c>
      <c r="BC96" s="148" t="str">
        <f>IF(Tbl.Kosten[[#This Row],[Pnr.]]=BC$7,Tbl.Kosten[[#This Row],[Totaal kosten]],"")</f>
        <v/>
      </c>
      <c r="BD96" s="148" t="str">
        <f>IF(Tbl.Kosten[[#This Row],[Pnr.]]=BD$7,Tbl.Kosten[[#This Row],[Totaal kosten]],"")</f>
        <v/>
      </c>
      <c r="BE96" s="148" t="str">
        <f>IF(Tbl.Kosten[[#This Row],[Pnr.]]=BE$7,Tbl.Kosten[[#This Row],[Totaal kosten]],"")</f>
        <v/>
      </c>
      <c r="BF96" s="148" t="str">
        <f>IF(Tbl.Kosten[[#This Row],[Pnr.]]=BF$7,Tbl.Kosten[[#This Row],[Totaal kosten]],"")</f>
        <v/>
      </c>
      <c r="BG96" s="148" t="str">
        <f>IF(Tbl.Kosten[[#This Row],[Pnr.]]=BG$7,Tbl.Kosten[[#This Row],[Totaal kosten]],"")</f>
        <v/>
      </c>
      <c r="BH96" s="148" t="str">
        <f>IF(Tbl.Kosten[[#This Row],[Pnr.]]=BH$7,Tbl.Kosten[[#This Row],[Totaal kosten]],"")</f>
        <v/>
      </c>
      <c r="BI96" s="148" t="str">
        <f>IF(Tbl.Kosten[[#This Row],[Pnr.]]=BI$7,Tbl.Kosten[[#This Row],[Totaal kosten]],"")</f>
        <v/>
      </c>
      <c r="BJ96" s="148" t="str">
        <f>IF(Tbl.Kosten[[#This Row],[Pnr.]]=BJ$7,Tbl.Kosten[[#This Row],[Totaal kosten]],"")</f>
        <v/>
      </c>
      <c r="BK96" s="148" t="str">
        <f>IF(Tbl.Kosten[[#This Row],[Pnr.]]=BK$7,Tbl.Kosten[[#This Row],[Totaal kosten]],"")</f>
        <v/>
      </c>
      <c r="BL96" s="148" t="str">
        <f>IF(Tbl.Kosten[[#This Row],[Pnr.]]=BL$7,Tbl.Kosten[[#This Row],[Totaal kosten]],"")</f>
        <v/>
      </c>
      <c r="BM96" s="148" t="str">
        <f>IF(Tbl.Kosten[[#This Row],[Pnr.]]=BM$7,Tbl.Kosten[[#This Row],[Totaal kosten]],"")</f>
        <v/>
      </c>
      <c r="BN96" s="148" t="str">
        <f>IF(Tbl.Kosten[[#This Row],[Pnr.]]=BN$7,Tbl.Kosten[[#This Row],[Totaal kosten]],"")</f>
        <v/>
      </c>
      <c r="BO96" s="148" t="str">
        <f>IF(Tbl.Kosten[[#This Row],[Pnr.]]=BO$7,Tbl.Kosten[[#This Row],[Totaal kosten]],"")</f>
        <v/>
      </c>
      <c r="BP96" s="148" t="str">
        <f>IF(Tbl.Kosten[[#This Row],[Pnr.]]=BP$7,Tbl.Kosten[[#This Row],[Totaal kosten]],"")</f>
        <v/>
      </c>
      <c r="BQ96" s="148" t="str">
        <f>IF(Tbl.Kosten[[#This Row],[Pnr.]]=BQ$7,Tbl.Kosten[[#This Row],[Totaal kosten]],"")</f>
        <v/>
      </c>
      <c r="BR96" s="148" t="str">
        <f>IF(Tbl.Kosten[[#This Row],[Pnr.]]=BR$7,Tbl.Kosten[[#This Row],[Totaal kosten]],"")</f>
        <v/>
      </c>
      <c r="BS96" s="148" t="str">
        <f>IF(Tbl.Kosten[[#This Row],[Pnr.]]=BS$7,Tbl.Kosten[[#This Row],[Totaal kosten]],"")</f>
        <v/>
      </c>
      <c r="BT96" s="148" t="str">
        <f>IF(Tbl.Kosten[[#This Row],[Pnr.]]=BT$7,Tbl.Kosten[[#This Row],[Totaal kosten]],"")</f>
        <v/>
      </c>
      <c r="BU96" s="148" t="str">
        <f>IF(Tbl.Kosten[[#This Row],[Pnr.]]=BU$7,Tbl.Kosten[[#This Row],[Totaal kosten]],"")</f>
        <v/>
      </c>
      <c r="BV96" s="148" t="str">
        <f>IF(Tbl.Kosten[[#This Row],[Pnr.]]=BV$7,Tbl.Kosten[[#This Row],[Totaal kosten]],"")</f>
        <v/>
      </c>
      <c r="BW96" s="148" t="str">
        <f>IF(Tbl.Kosten[[#This Row],[Pnr.]]=BW$7,Tbl.Kosten[[#This Row],[Totaal kosten]],"")</f>
        <v/>
      </c>
      <c r="BX96" s="148" t="str">
        <f>IFERROR(_xlfn.XLOOKUP(Tbl.Kosten[[#This Row],[Werkpakketcode]],Tbl.Werkpakketten[Werkpakketcode],Tbl.Werkpakketten[WPnr.],"",0,1),"")</f>
        <v/>
      </c>
      <c r="BY96" s="148" t="str">
        <f>IF(Tbl.Kosten[[#This Row],[WPnr.]]=BY$7,Tbl.Kosten[[#This Row],[Totaal kosten]],"")</f>
        <v/>
      </c>
      <c r="BZ96" s="148" t="str">
        <f>IF(Tbl.Kosten[[#This Row],[WPnr.]]=BZ$7,Tbl.Kosten[[#This Row],[Totaal kosten]],"")</f>
        <v/>
      </c>
      <c r="CA96" s="148" t="str">
        <f>IF(Tbl.Kosten[[#This Row],[WPnr.]]=CA$7,Tbl.Kosten[[#This Row],[Totaal kosten]],"")</f>
        <v/>
      </c>
      <c r="CB96" s="148" t="str">
        <f>IF(Tbl.Kosten[[#This Row],[WPnr.]]=CB$7,Tbl.Kosten[[#This Row],[Totaal kosten]],"")</f>
        <v/>
      </c>
      <c r="CC96" s="148" t="str">
        <f>IF(Tbl.Kosten[[#This Row],[WPnr.]]=CC$7,Tbl.Kosten[[#This Row],[Totaal kosten]],"")</f>
        <v/>
      </c>
      <c r="CD96" s="148" t="str">
        <f>IF(Tbl.Kosten[[#This Row],[WPnr.]]=CD$7,Tbl.Kosten[[#This Row],[Totaal kosten]],"")</f>
        <v/>
      </c>
      <c r="CE96" s="148" t="str">
        <f>IF(Tbl.Kosten[[#This Row],[WPnr.]]=CE$7,Tbl.Kosten[[#This Row],[Totaal kosten]],"")</f>
        <v/>
      </c>
      <c r="CF96" s="148" t="str">
        <f>IF(Tbl.Kosten[[#This Row],[WPnr.]]=CF$7,Tbl.Kosten[[#This Row],[Totaal kosten]],"")</f>
        <v/>
      </c>
      <c r="CG96" s="148" t="str">
        <f>IF(Tbl.Kosten[[#This Row],[WPnr.]]=CG$7,Tbl.Kosten[[#This Row],[Totaal kosten]],"")</f>
        <v/>
      </c>
      <c r="CH96" s="148" t="str">
        <f>IF(Tbl.Kosten[[#This Row],[WPnr.]]=CH$7,Tbl.Kosten[[#This Row],[Totaal kosten]],"")</f>
        <v/>
      </c>
      <c r="CI96" s="148" t="str">
        <f>IF(Tbl.Kosten[[#This Row],[WPnr.]]=CI$7,Tbl.Kosten[[#This Row],[Totaal kosten]],"")</f>
        <v/>
      </c>
      <c r="CJ96" s="148" t="str">
        <f>IF(Tbl.Kosten[[#This Row],[WPnr.]]=CJ$7,Tbl.Kosten[[#This Row],[Totaal kosten]],"")</f>
        <v/>
      </c>
      <c r="CK96" s="148" t="str">
        <f>IF(Tbl.Kosten[[#This Row],[WPnr.]]=CK$7,Tbl.Kosten[[#This Row],[Totaal kosten]],"")</f>
        <v/>
      </c>
      <c r="CL96" s="148" t="str">
        <f>IF(Tbl.Kosten[[#This Row],[WPnr.]]=CL$7,Tbl.Kosten[[#This Row],[Totaal kosten]],"")</f>
        <v/>
      </c>
      <c r="CM96" s="148" t="str">
        <f>IF(Tbl.Kosten[[#This Row],[WPnr.]]=CM$7,Tbl.Kosten[[#This Row],[Totaal kosten]],"")</f>
        <v/>
      </c>
      <c r="CN96" s="148" t="str">
        <f>IF(Tbl.Kosten[[#This Row],[WPnr.]]=CN$7,Tbl.Kosten[[#This Row],[Totaal kosten]],"")</f>
        <v/>
      </c>
      <c r="CO96" s="148" t="str">
        <f>IF(Tbl.Kosten[[#This Row],[WPnr.]]=CO$7,Tbl.Kosten[[#This Row],[Totaal kosten]],"")</f>
        <v/>
      </c>
      <c r="CP96" s="148" t="str">
        <f>IF(Tbl.Kosten[[#This Row],[WPnr.]]=CP$7,Tbl.Kosten[[#This Row],[Totaal kosten]],"")</f>
        <v/>
      </c>
      <c r="CQ96" s="148" t="str">
        <f>IF(Tbl.Kosten[[#This Row],[WPnr.]]=CQ$7,Tbl.Kosten[[#This Row],[Totaal kosten]],"")</f>
        <v/>
      </c>
      <c r="CR96" s="148" t="str">
        <f>IF(Tbl.Kosten[[#This Row],[WPnr.]]=CR$7,Tbl.Kosten[[#This Row],[Totaal kosten]],"")</f>
        <v/>
      </c>
      <c r="CS96" s="148" t="str">
        <f>IF(Tbl.Kosten[[#This Row],[WPnr.]]=CS$7,Tbl.Kosten[[#This Row],[Totaal kosten]],"")</f>
        <v/>
      </c>
      <c r="CT96" s="148" t="str">
        <f>IF(Tbl.Kosten[[#This Row],[WPnr.]]=CT$7,Tbl.Kosten[[#This Row],[Totaal kosten]],"")</f>
        <v/>
      </c>
      <c r="CU96" s="148" t="str">
        <f>IF(Tbl.Kosten[[#This Row],[WPnr.]]=CU$7,Tbl.Kosten[[#This Row],[Totaal kosten]],"")</f>
        <v/>
      </c>
      <c r="CV96" s="148" t="str">
        <f>IF(Tbl.Kosten[[#This Row],[WPnr.]]=CV$7,Tbl.Kosten[[#This Row],[Totaal kosten]],"")</f>
        <v/>
      </c>
      <c r="CW96" s="148" t="str">
        <f>IF(Tbl.Kosten[[#This Row],[WPnr.]]=CW$7,Tbl.Kosten[[#This Row],[Totaal kosten]],"")</f>
        <v/>
      </c>
      <c r="CX96" s="148" t="str">
        <f>IF(Tbl.Kosten[[#This Row],[WPnr.]]=CX$7,Tbl.Kosten[[#This Row],[Totaal kosten]],"")</f>
        <v/>
      </c>
      <c r="CY96" s="148" t="str">
        <f>IF(Tbl.Kosten[[#This Row],[WPnr.]]=CY$7,Tbl.Kosten[[#This Row],[Totaal kosten]],"")</f>
        <v/>
      </c>
      <c r="CZ96" s="148" t="str">
        <f>IF(Tbl.Kosten[[#This Row],[WPnr.]]=CZ$7,Tbl.Kosten[[#This Row],[Totaal kosten]],"")</f>
        <v/>
      </c>
      <c r="DA96" s="148" t="str">
        <f>IF(Tbl.Kosten[[#This Row],[WPnr.]]=DA$7,Tbl.Kosten[[#This Row],[Totaal kosten]],"")</f>
        <v/>
      </c>
      <c r="DB96" s="148" t="str">
        <f>IF(Tbl.Kosten[[#This Row],[WPnr.]]=DB$7,Tbl.Kosten[[#This Row],[Totaal kosten]],"")</f>
        <v/>
      </c>
      <c r="DC96" s="148" t="str">
        <f>IF(Tbl.Kosten[[#This Row],[WPnr.]]=DC$7,Tbl.Kosten[[#This Row],[Totaal kosten]],"")</f>
        <v/>
      </c>
      <c r="DD96" s="148" t="str">
        <f>IF(Tbl.Kosten[[#This Row],[WPnr.]]=DD$7,Tbl.Kosten[[#This Row],[Totaal kosten]],"")</f>
        <v/>
      </c>
      <c r="DE96" s="148" t="str">
        <f>IF(Tbl.Kosten[[#This Row],[WPnr.]]=DE$7,Tbl.Kosten[[#This Row],[Totaal kosten]],"")</f>
        <v/>
      </c>
      <c r="DF96" s="148" t="str">
        <f>IF(Tbl.Kosten[[#This Row],[WPnr.]]=DF$7,Tbl.Kosten[[#This Row],[Totaal kosten]],"")</f>
        <v/>
      </c>
      <c r="DG96" s="148" t="str">
        <f>IF(Tbl.Kosten[[#This Row],[WPnr.]]=DG$7,Tbl.Kosten[[#This Row],[Totaal kosten]],"")</f>
        <v/>
      </c>
      <c r="DH96" s="148" t="str">
        <f>IF(Tbl.Kosten[[#This Row],[WPnr.]]=DH$7,Tbl.Kosten[[#This Row],[Totaal kosten]],"")</f>
        <v/>
      </c>
      <c r="DI96" s="148" t="str">
        <f>IF(Tbl.Kosten[[#This Row],[WPnr.]]=DI$7,Tbl.Kosten[[#This Row],[Totaal kosten]],"")</f>
        <v/>
      </c>
      <c r="DJ96" s="148" t="str">
        <f>IF(Tbl.Kosten[[#This Row],[WPnr.]]=DJ$7,Tbl.Kosten[[#This Row],[Totaal kosten]],"")</f>
        <v/>
      </c>
      <c r="DK96" s="148" t="str">
        <f>IF(Tbl.Kosten[[#This Row],[WPnr.]]=DK$7,Tbl.Kosten[[#This Row],[Totaal kosten]],"")</f>
        <v/>
      </c>
      <c r="DL96" s="148" t="str">
        <f>IF(Tbl.Kosten[[#This Row],[WPnr.]]=DL$7,Tbl.Kosten[[#This Row],[Totaal kosten]],"")</f>
        <v/>
      </c>
      <c r="DM96" s="148" t="str">
        <f>IF(Tbl.Kosten[[#This Row],[WPnr.]]=DM$7,Tbl.Kosten[[#This Row],[Totaal kosten]],"")</f>
        <v/>
      </c>
      <c r="DN96" s="148" t="str">
        <f>IF(Tbl.Kosten[[#This Row],[WPnr.]]=DN$7,Tbl.Kosten[[#This Row],[Totaal kosten]],"")</f>
        <v/>
      </c>
      <c r="DO96" s="148" t="str">
        <f>IF(Tbl.Kosten[[#This Row],[WPnr.]]=DO$7,Tbl.Kosten[[#This Row],[Totaal kosten]],"")</f>
        <v/>
      </c>
      <c r="DP96" s="148" t="str">
        <f>IF(Tbl.Kosten[[#This Row],[WPnr.]]=DP$7,Tbl.Kosten[[#This Row],[Totaal kosten]],"")</f>
        <v/>
      </c>
      <c r="DQ96" s="148" t="str">
        <f>IF(Tbl.Kosten[[#This Row],[WPnr.]]=DQ$7,Tbl.Kosten[[#This Row],[Totaal kosten]],"")</f>
        <v/>
      </c>
      <c r="DR96" s="148" t="str">
        <f>IF(Tbl.Kosten[[#This Row],[WPnr.]]=DR$7,Tbl.Kosten[[#This Row],[Totaal kosten]],"")</f>
        <v/>
      </c>
      <c r="DS96" s="148" t="str">
        <f>IF(Tbl.Kosten[[#This Row],[WPnr.]]=DS$7,Tbl.Kosten[[#This Row],[Totaal kosten]],"")</f>
        <v/>
      </c>
      <c r="DT96" s="148" t="str">
        <f>IF(Tbl.Kosten[[#This Row],[WPnr.]]=DT$7,Tbl.Kosten[[#This Row],[Totaal kosten]],"")</f>
        <v/>
      </c>
      <c r="DU96" s="148" t="str">
        <f>IF(Tbl.Kosten[[#This Row],[WPnr.]]=DU$7,Tbl.Kosten[[#This Row],[Totaal kosten]],"")</f>
        <v/>
      </c>
      <c r="DV96" s="148" t="str">
        <f>IF(Tbl.Kosten[[#This Row],[WPnr.]]=DV$7,Tbl.Kosten[[#This Row],[Totaal kosten]],"")</f>
        <v/>
      </c>
      <c r="DW96" s="150" t="str">
        <f>IFERROR(_xlfn.XLOOKUP(Tbl.Kosten[[#This Row],[Kostensoort]],Tbl.Kostensoorten[Kostensoorten],Tbl.Kostensoorten[KSnr.],"",0,1),"")</f>
        <v/>
      </c>
      <c r="DX96" s="150" t="str">
        <f>IF(Tbl.Kosten[[#This Row],[KSnr.]]=DX$7,Tbl.Kosten[[#This Row],[Totaal kosten]],"")</f>
        <v/>
      </c>
      <c r="DY96" s="150" t="str">
        <f>IF(Tbl.Kosten[[#This Row],[KSnr.]]=DY$7,Tbl.Kosten[[#This Row],[Totaal kosten]],"")</f>
        <v/>
      </c>
      <c r="DZ96" s="150" t="str">
        <f>IF(Tbl.Kosten[[#This Row],[KSnr.]]=DZ$7,Tbl.Kosten[[#This Row],[Totaal kosten]],"")</f>
        <v/>
      </c>
      <c r="EA96" s="150" t="str">
        <f>IF(Tbl.Kosten[[#This Row],[KSnr.]]=EA$7,Tbl.Kosten[[#This Row],[Totaal kosten]],"")</f>
        <v/>
      </c>
      <c r="EB96" s="150" t="str">
        <f>IF(Tbl.Kosten[[#This Row],[KSnr.]]=EB$7,Tbl.Kosten[[#This Row],[Totaal kosten]],"")</f>
        <v/>
      </c>
      <c r="EC96" s="150" t="str">
        <f>IF(Tbl.Kosten[[#This Row],[KSnr.]]=EC$7,Tbl.Kosten[[#This Row],[Totaal kosten]],"")</f>
        <v/>
      </c>
      <c r="ED96" s="150" t="str">
        <f>IF(Tbl.Kosten[[#This Row],[KSnr.]]=ED$7,Tbl.Kosten[[#This Row],[Totaal kosten]],"")</f>
        <v/>
      </c>
      <c r="EE96" s="150" t="str">
        <f>IF(Tbl.Kosten[[#This Row],[KSnr.]]=EE$7,Tbl.Kosten[[#This Row],[Totaal kosten]],"")</f>
        <v/>
      </c>
      <c r="EF96" s="150" t="str">
        <f>IF(Tbl.Kosten[[#This Row],[KSnr.]]=EF$7,Tbl.Kosten[[#This Row],[Totaal kosten]],"")</f>
        <v/>
      </c>
      <c r="EG96" s="150" t="str">
        <f>IF(Tbl.Kosten[[#This Row],[KSnr.]]=EG$7,Tbl.Kosten[[#This Row],[Totaal kosten]],"")</f>
        <v/>
      </c>
      <c r="EH96" s="150" t="str">
        <f>IF(Tbl.Kosten[[#This Row],[KSnr.]]=EH$7,Tbl.Kosten[[#This Row],[Totaal kosten]],"")</f>
        <v/>
      </c>
      <c r="EI96" s="150" t="str">
        <f>IF(Tbl.Kosten[[#This Row],[KSnr.]]=EI$7,Tbl.Kosten[[#This Row],[Totaal kosten]],"")</f>
        <v/>
      </c>
      <c r="EJ96" s="150" t="str">
        <f>IF(Tbl.Kosten[[#This Row],[KSnr.]]=EJ$7,Tbl.Kosten[[#This Row],[Totaal kosten]],"")</f>
        <v/>
      </c>
      <c r="EK96" s="150" t="str">
        <f>IF(Tbl.Kosten[[#This Row],[KSnr.]]=EK$7,Tbl.Kosten[[#This Row],[Totaal kosten]],"")</f>
        <v/>
      </c>
      <c r="EL96" s="150" t="str">
        <f>IF(Tbl.Kosten[[#This Row],[KSnr.]]=EL$7,Tbl.Kosten[[#This Row],[Totaal kosten]],"")</f>
        <v/>
      </c>
      <c r="EM96" s="150" t="str">
        <f>IF(Tbl.Kosten[[#This Row],[KSnr.]]=EM$7,Tbl.Kosten[[#This Row],[Totaal kosten]],"")</f>
        <v/>
      </c>
      <c r="EN96" s="150" t="str">
        <f>IF(Tbl.Kosten[[#This Row],[KSnr.]]=EN$7,Tbl.Kosten[[#This Row],[Totaal kosten]],"")</f>
        <v/>
      </c>
      <c r="EO96" s="150" t="str">
        <f>IF(Tbl.Kosten[[#This Row],[KSnr.]]=EO$7,Tbl.Kosten[[#This Row],[Totaal kosten]],"")</f>
        <v/>
      </c>
      <c r="EP96" s="150" t="str">
        <f>IF(Tbl.Kosten[[#This Row],[KSnr.]]=EP$7,Tbl.Kosten[[#This Row],[Totaal kosten]],"")</f>
        <v/>
      </c>
      <c r="EQ96" s="150" t="str">
        <f>IF(Tbl.Kosten[[#This Row],[KSnr.]]=EQ$7,Tbl.Kosten[[#This Row],[Totaal kosten]],"")</f>
        <v/>
      </c>
      <c r="ER96" s="144" t="str">
        <f>IFERROR(_xlfn.XLOOKUP(Tbl.Kosten[[#This Row],[Subsidieactiviteit]],Tbl.Subsidiehoogte[Subsidieactiviteit],Tbl.Subsidiehoogte[SAnr.],"",0,1),"")</f>
        <v/>
      </c>
      <c r="ES96" s="150" t="str">
        <f>IF(Tbl.Kosten[[#This Row],[Sanr.]]=ES$7,Tbl.Kosten[[#This Row],[Totaal kosten]],"")</f>
        <v/>
      </c>
      <c r="ET96" s="150" t="str">
        <f>IF(Tbl.Kosten[[#This Row],[Sanr.]]=ET$7,Tbl.Kosten[[#This Row],[Totaal kosten]],"")</f>
        <v/>
      </c>
      <c r="EU96" s="150" t="str">
        <f>IF(Tbl.Kosten[[#This Row],[Sanr.]]=EU$7,Tbl.Kosten[[#This Row],[Totaal kosten]],"")</f>
        <v/>
      </c>
      <c r="EV96" s="150" t="str">
        <f>IF(Tbl.Kosten[[#This Row],[Sanr.]]=EV$7,Tbl.Kosten[[#This Row],[Totaal kosten]],"")</f>
        <v/>
      </c>
      <c r="EW96" s="150" t="str">
        <f>IF(Tbl.Kosten[[#This Row],[Sanr.]]=EW$7,Tbl.Kosten[[#This Row],[Totaal kosten]],"")</f>
        <v/>
      </c>
      <c r="EX96" s="150" t="str">
        <f>IF(Tbl.Kosten[[#This Row],[Sanr.]]=EX$7,Tbl.Kosten[[#This Row],[Totaal kosten]],"")</f>
        <v/>
      </c>
      <c r="EY96" s="150" t="str">
        <f>IF(Tbl.Kosten[[#This Row],[Sanr.]]=EY$7,Tbl.Kosten[[#This Row],[Totaal kosten]],"")</f>
        <v/>
      </c>
      <c r="EZ96" s="150" t="str">
        <f>IF(Tbl.Kosten[[#This Row],[Sanr.]]=EZ$7,Tbl.Kosten[[#This Row],[Totaal kosten]],"")</f>
        <v/>
      </c>
      <c r="FA96" s="150" t="str">
        <f>IF(Tbl.Kosten[[#This Row],[Sanr.]]=FA$7,Tbl.Kosten[[#This Row],[Totaal kosten]],"")</f>
        <v/>
      </c>
      <c r="FB96" s="150" t="str">
        <f>IF(Tbl.Kosten[[#This Row],[Sanr.]]=FB$7,Tbl.Kosten[[#This Row],[Totaal kosten]],"")</f>
        <v/>
      </c>
      <c r="FC96" s="150" t="str">
        <f>IF(Tbl.Kosten[[#This Row],[Sanr.]]=FC$7,Tbl.Kosten[[#This Row],[Totaal kosten]],"")</f>
        <v/>
      </c>
      <c r="FD96" s="150" t="str">
        <f>IF(Tbl.Kosten[[#This Row],[Sanr.]]=FD$7,Tbl.Kosten[[#This Row],[Totaal kosten]],"")</f>
        <v/>
      </c>
      <c r="FE96" s="150" t="str">
        <f>IF(Tbl.Kosten[[#This Row],[Sanr.]]=FE$7,Tbl.Kosten[[#This Row],[Totaal kosten]],"")</f>
        <v/>
      </c>
      <c r="FF96" s="150" t="str">
        <f>IF(Tbl.Kosten[[#This Row],[Sanr.]]=FF$7,Tbl.Kosten[[#This Row],[Totaal kosten]],"")</f>
        <v/>
      </c>
      <c r="FG96" s="150" t="str">
        <f>IF(Tbl.Kosten[[#This Row],[Sanr.]]=FG$7,Tbl.Kosten[[#This Row],[Totaal kosten]],"")</f>
        <v/>
      </c>
      <c r="FH96" s="150" t="str">
        <f>IF(Tbl.Kosten[[#This Row],[Sanr.]]=FH$7,Tbl.Kosten[[#This Row],[Totaal kosten]],"")</f>
        <v/>
      </c>
      <c r="FI96" s="150" t="str">
        <f>IF(Tbl.Kosten[[#This Row],[Sanr.]]=FI$7,Tbl.Kosten[[#This Row],[Totaal kosten]],"")</f>
        <v/>
      </c>
      <c r="FJ96" s="150" t="str">
        <f>IF(Tbl.Kosten[[#This Row],[Sanr.]]=FJ$7,Tbl.Kosten[[#This Row],[Totaal kosten]],"")</f>
        <v/>
      </c>
      <c r="FK96" s="150" t="str">
        <f>IF(Tbl.Kosten[[#This Row],[Sanr.]]=FK$7,Tbl.Kosten[[#This Row],[Totaal kosten]],"")</f>
        <v/>
      </c>
      <c r="FL96" s="150" t="str">
        <f>IF(Tbl.Kosten[[#This Row],[Sanr.]]=FL$7,Tbl.Kosten[[#This Row],[Totaal kosten]],"")</f>
        <v/>
      </c>
      <c r="FM96" s="150" t="str">
        <f>IF(Tbl.Kosten[[#This Row],[Sanr.]]=FM$7,Tbl.Kosten[[#This Row],[Totaal kosten]],"")</f>
        <v/>
      </c>
      <c r="FN96" s="150" t="str">
        <f>IF(Tbl.Kosten[[#This Row],[Sanr.]]=FN$7,Tbl.Kosten[[#This Row],[Totaal kosten]],"")</f>
        <v/>
      </c>
      <c r="FO96" s="150" t="str">
        <f>IF(Tbl.Kosten[[#This Row],[Sanr.]]=FO$7,Tbl.Kosten[[#This Row],[Totaal kosten]],"")</f>
        <v/>
      </c>
      <c r="FP96" s="150" t="str">
        <f>IF(Tbl.Kosten[[#This Row],[Sanr.]]=FP$7,Tbl.Kosten[[#This Row],[Totaal kosten]],"")</f>
        <v/>
      </c>
      <c r="FQ96" s="150" t="str">
        <f>IF(Tbl.Kosten[[#This Row],[Sanr.]]=FQ$7,Tbl.Kosten[[#This Row],[Totaal kosten]],"")</f>
        <v/>
      </c>
      <c r="FR96" s="150" t="str">
        <f>IF(Tbl.Kosten[[#This Row],[Sanr.]]=FR$7,Tbl.Kosten[[#This Row],[Totaal kosten]],"")</f>
        <v/>
      </c>
      <c r="FS96" s="150" t="str">
        <f>IF(Tbl.Kosten[[#This Row],[Sanr.]]=FS$7,Tbl.Kosten[[#This Row],[Totaal kosten]],"")</f>
        <v/>
      </c>
      <c r="FT96" s="150" t="str">
        <f>IF(Tbl.Kosten[[#This Row],[Sanr.]]=FT$7,Tbl.Kosten[[#This Row],[Totaal kosten]],"")</f>
        <v/>
      </c>
      <c r="FU96" s="150" t="str">
        <f>IF(Tbl.Kosten[[#This Row],[Sanr.]]=FU$7,Tbl.Kosten[[#This Row],[Totaal kosten]],"")</f>
        <v/>
      </c>
      <c r="FV96" s="150" t="str">
        <f>IF(Tbl.Kosten[[#This Row],[Sanr.]]=FV$7,Tbl.Kosten[[#This Row],[Totaal kosten]],"")</f>
        <v/>
      </c>
      <c r="FW96" s="150" t="str">
        <f>IFERROR(_xlfn.XLOOKUP(Tbl.Kosten[[#This Row],[Activiteitencode]],Tbl.Activiteiten[Activiteitcode],Tbl.Activiteiten[Anr.],"",0,1),"")</f>
        <v/>
      </c>
      <c r="FX96" s="169" t="str">
        <f>_xlfn.CONCAT(Tbl.Kosten[[#This Row],[Pnr.]],Tbl.Kosten[[#This Row],[Sanr.]])</f>
        <v>P1</v>
      </c>
      <c r="FY96" s="150">
        <f>Tbl.Kosten[[#This Row],[Totaal kosten]]-Tbl.Kosten[[#This Row],[Subsidie]]</f>
        <v>0</v>
      </c>
      <c r="FZ96" s="150">
        <f>IF(Tbl.Kosten[[#This Row],[Pnr.]]=FZ$7,Tbl.Kosten[[#This Row],[Te financieren]],"")</f>
        <v>0</v>
      </c>
      <c r="GA96" s="150" t="str">
        <f>IF(Tbl.Kosten[[#This Row],[Pnr.]]=GA$7,Tbl.Kosten[[#This Row],[Te financieren]],"")</f>
        <v/>
      </c>
      <c r="GB96" s="150" t="str">
        <f>IF(Tbl.Kosten[[#This Row],[Pnr.]]=GB$7,Tbl.Kosten[[#This Row],[Te financieren]],"")</f>
        <v/>
      </c>
      <c r="GC96" s="150" t="str">
        <f>IF(Tbl.Kosten[[#This Row],[Pnr.]]=GC$7,Tbl.Kosten[[#This Row],[Te financieren]],"")</f>
        <v/>
      </c>
      <c r="GD96" s="150" t="str">
        <f>IF(Tbl.Kosten[[#This Row],[Pnr.]]=GD$7,Tbl.Kosten[[#This Row],[Te financieren]],"")</f>
        <v/>
      </c>
      <c r="GE96" s="150" t="str">
        <f>IF(Tbl.Kosten[[#This Row],[Pnr.]]=GE$7,Tbl.Kosten[[#This Row],[Te financieren]],"")</f>
        <v/>
      </c>
      <c r="GF96" s="150" t="str">
        <f>IF(Tbl.Kosten[[#This Row],[Pnr.]]=GF$7,Tbl.Kosten[[#This Row],[Te financieren]],"")</f>
        <v/>
      </c>
      <c r="GG96" s="150" t="str">
        <f>IF(Tbl.Kosten[[#This Row],[Pnr.]]=GG$7,Tbl.Kosten[[#This Row],[Te financieren]],"")</f>
        <v/>
      </c>
      <c r="GH96" s="150" t="str">
        <f>IF(Tbl.Kosten[[#This Row],[Pnr.]]=GH$7,Tbl.Kosten[[#This Row],[Te financieren]],"")</f>
        <v/>
      </c>
      <c r="GI96" s="150" t="str">
        <f>IF(Tbl.Kosten[[#This Row],[Pnr.]]=GI$7,Tbl.Kosten[[#This Row],[Te financieren]],"")</f>
        <v/>
      </c>
      <c r="GJ96" s="150" t="str">
        <f>IF(Tbl.Kosten[[#This Row],[Pnr.]]=GJ$7,Tbl.Kosten[[#This Row],[Te financieren]],"")</f>
        <v/>
      </c>
      <c r="GK96" s="150" t="str">
        <f>IF(Tbl.Kosten[[#This Row],[Pnr.]]=GK$7,Tbl.Kosten[[#This Row],[Te financieren]],"")</f>
        <v/>
      </c>
      <c r="GL96" s="150" t="str">
        <f>IF(Tbl.Kosten[[#This Row],[Pnr.]]=GL$7,Tbl.Kosten[[#This Row],[Te financieren]],"")</f>
        <v/>
      </c>
      <c r="GM96" s="150" t="str">
        <f>IF(Tbl.Kosten[[#This Row],[Pnr.]]=GM$7,Tbl.Kosten[[#This Row],[Te financieren]],"")</f>
        <v/>
      </c>
      <c r="GN96" s="150" t="str">
        <f>IF(Tbl.Kosten[[#This Row],[Pnr.]]=GN$7,Tbl.Kosten[[#This Row],[Te financieren]],"")</f>
        <v/>
      </c>
      <c r="GO96" s="150" t="str">
        <f>IF(Tbl.Kosten[[#This Row],[Pnr.]]=GO$7,Tbl.Kosten[[#This Row],[Te financieren]],"")</f>
        <v/>
      </c>
      <c r="GP96" s="150" t="str">
        <f>IF(Tbl.Kosten[[#This Row],[Pnr.]]=GP$7,Tbl.Kosten[[#This Row],[Te financieren]],"")</f>
        <v/>
      </c>
      <c r="GQ96" s="150" t="str">
        <f>IF(Tbl.Kosten[[#This Row],[Pnr.]]=GQ$7,Tbl.Kosten[[#This Row],[Te financieren]],"")</f>
        <v/>
      </c>
      <c r="GR96" s="150" t="str">
        <f>IF(Tbl.Kosten[[#This Row],[Pnr.]]=GR$7,Tbl.Kosten[[#This Row],[Te financieren]],"")</f>
        <v/>
      </c>
      <c r="GS96" s="150" t="str">
        <f>IF(Tbl.Kosten[[#This Row],[Pnr.]]=GS$7,Tbl.Kosten[[#This Row],[Te financieren]],"")</f>
        <v/>
      </c>
      <c r="GT96" s="150" t="str">
        <f>IF(Tbl.Kosten[[#This Row],[Pnr.]]=GT$7,Tbl.Kosten[[#This Row],[Te financieren]],"")</f>
        <v/>
      </c>
      <c r="GU96" s="150" t="str">
        <f>IF(Tbl.Kosten[[#This Row],[Pnr.]]=GU$7,Tbl.Kosten[[#This Row],[Te financieren]],"")</f>
        <v/>
      </c>
      <c r="GV96" s="150" t="str">
        <f>IF(Tbl.Kosten[[#This Row],[Pnr.]]=GV$7,Tbl.Kosten[[#This Row],[Te financieren]],"")</f>
        <v/>
      </c>
      <c r="GW96" s="150" t="str">
        <f>IF(Tbl.Kosten[[#This Row],[Pnr.]]=GW$7,Tbl.Kosten[[#This Row],[Te financieren]],"")</f>
        <v/>
      </c>
      <c r="GX96" s="150" t="str">
        <f>IF(Tbl.Kosten[[#This Row],[Pnr.]]=GX$7,Tbl.Kosten[[#This Row],[Te financieren]],"")</f>
        <v/>
      </c>
      <c r="GY96" s="150" t="str">
        <f>IF(Tbl.Kosten[[#This Row],[Pnr.]]=GY$7,Tbl.Kosten[[#This Row],[Te financieren]],"")</f>
        <v/>
      </c>
      <c r="GZ96" s="150" t="str">
        <f>IF(Tbl.Kosten[[#This Row],[Pnr.]]=GZ$7,Tbl.Kosten[[#This Row],[Te financieren]],"")</f>
        <v/>
      </c>
      <c r="HA96" s="150" t="str">
        <f>IF(Tbl.Kosten[[#This Row],[Pnr.]]=HA$7,Tbl.Kosten[[#This Row],[Te financieren]],"")</f>
        <v/>
      </c>
      <c r="HB96" s="150" t="str">
        <f>IF(Tbl.Kosten[[#This Row],[Pnr.]]=HB$7,Tbl.Kosten[[#This Row],[Te financieren]],"")</f>
        <v/>
      </c>
      <c r="HC96" s="150" t="str">
        <f>IF(Tbl.Kosten[[#This Row],[Pnr.]]=HC$7,Tbl.Kosten[[#This Row],[Te financieren]],"")</f>
        <v/>
      </c>
      <c r="HD96" s="150" t="str">
        <f>IF(Tbl.Kosten[[#This Row],[Pnr.]]=HD$7,Tbl.Kosten[[#This Row],[Te financieren]],"")</f>
        <v/>
      </c>
      <c r="HE96" s="150" t="str">
        <f>IF(Tbl.Kosten[[#This Row],[Pnr.]]=HE$7,Tbl.Kosten[[#This Row],[Te financieren]],"")</f>
        <v/>
      </c>
      <c r="HF96" s="150" t="str">
        <f>IF(Tbl.Kosten[[#This Row],[Pnr.]]=HF$7,Tbl.Kosten[[#This Row],[Te financieren]],"")</f>
        <v/>
      </c>
      <c r="HG96" s="150" t="str">
        <f>IF(Tbl.Kosten[[#This Row],[Pnr.]]=HG$7,Tbl.Kosten[[#This Row],[Te financieren]],"")</f>
        <v/>
      </c>
      <c r="HH96" s="150" t="str">
        <f>IF(Tbl.Kosten[[#This Row],[Pnr.]]=HH$7,Tbl.Kosten[[#This Row],[Te financieren]],"")</f>
        <v/>
      </c>
      <c r="HI96" s="150" t="str">
        <f>IF(Tbl.Kosten[[#This Row],[Pnr.]]=HI$7,Tbl.Kosten[[#This Row],[Te financieren]],"")</f>
        <v/>
      </c>
      <c r="HJ96" s="150" t="str">
        <f>IF(Tbl.Kosten[[#This Row],[Pnr.]]=HJ$7,Tbl.Kosten[[#This Row],[Te financieren]],"")</f>
        <v/>
      </c>
      <c r="HK96" s="150" t="str">
        <f>IF(Tbl.Kosten[[#This Row],[Pnr.]]=HK$7,Tbl.Kosten[[#This Row],[Te financieren]],"")</f>
        <v/>
      </c>
      <c r="HL96" s="150" t="str">
        <f>IF(Tbl.Kosten[[#This Row],[Pnr.]]=HL$7,Tbl.Kosten[[#This Row],[Te financieren]],"")</f>
        <v/>
      </c>
      <c r="HM96" s="150" t="str">
        <f>IF(Tbl.Kosten[[#This Row],[Pnr.]]=HM$7,Tbl.Kosten[[#This Row],[Te financieren]],"")</f>
        <v/>
      </c>
      <c r="HN96" s="150" t="str">
        <f>IF(Tbl.Kosten[[#This Row],[Pnr.]]=HN$7,Tbl.Kosten[[#This Row],[Te financieren]],"")</f>
        <v/>
      </c>
      <c r="HO96" s="150" t="str">
        <f>IF(Tbl.Kosten[[#This Row],[Pnr.]]=HO$7,Tbl.Kosten[[#This Row],[Te financieren]],"")</f>
        <v/>
      </c>
      <c r="HP96" s="150" t="str">
        <f>IF(Tbl.Kosten[[#This Row],[Pnr.]]=HP$7,Tbl.Kosten[[#This Row],[Te financieren]],"")</f>
        <v/>
      </c>
      <c r="HQ96" s="150" t="str">
        <f>IF(Tbl.Kosten[[#This Row],[Pnr.]]=HQ$7,Tbl.Kosten[[#This Row],[Te financieren]],"")</f>
        <v/>
      </c>
      <c r="HR96" s="150" t="str">
        <f>IF(Tbl.Kosten[[#This Row],[Pnr.]]=HR$7,Tbl.Kosten[[#This Row],[Te financieren]],"")</f>
        <v/>
      </c>
      <c r="HS96" s="150" t="str">
        <f>IF(Tbl.Kosten[[#This Row],[Pnr.]]=HS$7,Tbl.Kosten[[#This Row],[Te financieren]],"")</f>
        <v/>
      </c>
      <c r="HT96" s="150" t="str">
        <f>IF(Tbl.Kosten[[#This Row],[Pnr.]]=HT$7,Tbl.Kosten[[#This Row],[Te financieren]],"")</f>
        <v/>
      </c>
      <c r="HU96" s="150" t="str">
        <f>IF(Tbl.Kosten[[#This Row],[Pnr.]]=HU$7,Tbl.Kosten[[#This Row],[Te financieren]],"")</f>
        <v/>
      </c>
      <c r="HV96" s="150" t="str">
        <f>IF(Tbl.Kosten[[#This Row],[Pnr.]]=HV$7,Tbl.Kosten[[#This Row],[Te financieren]],"")</f>
        <v/>
      </c>
      <c r="HW96" s="150" t="str">
        <f>IF(Tbl.Kosten[[#This Row],[Pnr.]]=HW$7,Tbl.Kosten[[#This Row],[Te financieren]],"")</f>
        <v/>
      </c>
    </row>
    <row r="97" spans="2:231" x14ac:dyDescent="0.3">
      <c r="B97" s="134"/>
      <c r="C97" s="137"/>
      <c r="D97" s="136"/>
      <c r="E97" s="261"/>
      <c r="F97" s="135"/>
      <c r="G97" s="11" t="str">
        <f>IF(Tbl.Kosten[[#This Row],[Medewerker e/o 
functie]]&lt;&gt;"",_xlfn.XLOOKUP(Tbl.Kosten[[#This Row],[Medewerker e/o 
functie]],Tbl.Uurtarief[Medewerker en/of functie],Tbl.Uurtarief[Uurtarief],"",0,1),"")</f>
        <v/>
      </c>
      <c r="H97" s="121">
        <f>IFERROR(Tbl.Kosten[[#This Row],[Uren]]*Tbl.Kosten[[#This Row],[Uurtarief]],0)</f>
        <v>0</v>
      </c>
      <c r="I97" s="119" t="str">
        <f>IF(Tbl.Kosten[[#This Row],[Subtotaal uren]]&lt;&gt;0,_xlfn.XLOOKUP(Tbl.Kosten[[#This Row],[Medewerker e/o 
functie]],Tbl.Uurtarief[Medewerker en/of functie],Tbl.Uurtarief[Kostensoort arbeid],"",0,1),"")</f>
        <v/>
      </c>
      <c r="J97" s="137"/>
      <c r="K97" s="135"/>
      <c r="L97" s="139" t="str">
        <f>IF(Tbl.Kosten[[#This Row],[Activum]]&lt;&gt;"",_xlfn.XLOOKUP(Tbl.Kosten[[#This Row],[Activum]],Tbl.Afschrijvingskosten[Activum],Tbl.Afschrijvingskosten[Tarief per afschrijvings-eenheid],"",0,1),"")</f>
        <v/>
      </c>
      <c r="M97" s="122">
        <f>IFERROR(Tbl.Kosten[[#This Row],[Een-
heden]]*Tbl.Kosten[[#This Row],[Afschrijvings-
tarief]],0)</f>
        <v>0</v>
      </c>
      <c r="N97" s="122" t="str">
        <f>IF(Tbl.Kosten[[#This Row],[Subtotaal afschrijving]]&lt;&gt;0,Lijsten!$A$7,"")</f>
        <v/>
      </c>
      <c r="O97" s="140"/>
      <c r="P97" s="135"/>
      <c r="Q97" s="138"/>
      <c r="R97" s="122">
        <f>IFERROR(Tbl.Kosten[[#This Row],[Aantal]]*Tbl.Kosten[[#This Row],[Tarief]],0)</f>
        <v>0</v>
      </c>
      <c r="S97" s="8">
        <f>IFERROR(Tbl.Kosten[[#This Row],[Subtotaal overige kosten]]+Tbl.Kosten[[#This Row],[Subtotaal uren]]+Tbl.Kosten[[#This Row],[Subtotaal afschrijving]],0)</f>
        <v>0</v>
      </c>
      <c r="T97" s="8">
        <f>IFERROR(Tbl.Kosten[[#This Row],[Totaal kosten]]*Tbl.Kosten[[#This Row],[Subsidie%]],0)</f>
        <v>0</v>
      </c>
      <c r="U97" s="4" t="str" cm="1">
        <f t="array" ref="U97">IFERROR(_xlfn.IFS(Tbl.Kosten[[#This Row],[Subtotaal uren]]&lt;&gt;0,Tbl.Kosten[[#This Row],[Kostensoort arbeid]],Tbl.Kosten[[#This Row],[Subtotaal afschrijving]]&lt;&gt;0,Tbl.Kosten[[#This Row],[Kostensoort afschrijving]],Tbl.Kosten[[#This Row],[Subtotaal overige kosten]]&lt;&gt;0,Tbl.Kosten[[#This Row],[Kostensoort overig]]),"")</f>
        <v/>
      </c>
      <c r="V97" s="4" t="str">
        <f>IFERROR(_xlfn.XLOOKUP(Tbl.Kosten[[#This Row],[Activiteitencode]],Tbl.Activiteiten[Activiteitcode],Tbl.Activiteiten[Werkpakketcode],"",0,1),"")</f>
        <v/>
      </c>
      <c r="W97" s="4" t="str">
        <f>IFERROR(_xlfn.XLOOKUP(Tbl.Kosten[[#This Row],[Werkpakketcode]],Tbl.Werkpakketten[Werkpakketcode],Tbl.Werkpakketten[Subsidiabele activiteit],"",0,1),"")</f>
        <v/>
      </c>
      <c r="X97" s="12">
        <f>IFERROR(_xlfn.XLOOKUP(Tbl.Kosten[[#This Row],[Sanr.]],Tbl.Subsidiehoogte[SAnr.],Tbl.Subsidiehoogte[Sub. Percentage],0,0,1),0)</f>
        <v>0</v>
      </c>
      <c r="Y97" s="144" t="str">
        <f>IFERROR(_xlfn.XLOOKUP(Tbl.Kosten[[#This Row],[Partnercode]],Tbl.Projectpartners[Partnercode],Tbl.Projectpartners[PNr.],"",0,1),"")</f>
        <v>P1</v>
      </c>
      <c r="Z97" s="148">
        <f>IF(Tbl.Kosten[[#This Row],[Pnr.]]=Z$7,Tbl.Kosten[[#This Row],[Totaal kosten]],"")</f>
        <v>0</v>
      </c>
      <c r="AA97" s="148" t="str">
        <f>IF(Tbl.Kosten[[#This Row],[Pnr.]]=AA$7,Tbl.Kosten[[#This Row],[Totaal kosten]],"")</f>
        <v/>
      </c>
      <c r="AB97" s="148" t="str">
        <f>IF(Tbl.Kosten[[#This Row],[Pnr.]]=AB$7,Tbl.Kosten[[#This Row],[Totaal kosten]],"")</f>
        <v/>
      </c>
      <c r="AC97" s="148" t="str">
        <f>IF(Tbl.Kosten[[#This Row],[Pnr.]]=AC$7,Tbl.Kosten[[#This Row],[Totaal kosten]],"")</f>
        <v/>
      </c>
      <c r="AD97" s="148" t="str">
        <f>IF(Tbl.Kosten[[#This Row],[Pnr.]]=AD$7,Tbl.Kosten[[#This Row],[Totaal kosten]],"")</f>
        <v/>
      </c>
      <c r="AE97" s="148" t="str">
        <f>IF(Tbl.Kosten[[#This Row],[Pnr.]]=AE$7,Tbl.Kosten[[#This Row],[Totaal kosten]],"")</f>
        <v/>
      </c>
      <c r="AF97" s="148" t="str">
        <f>IF(Tbl.Kosten[[#This Row],[Pnr.]]=AF$7,Tbl.Kosten[[#This Row],[Totaal kosten]],"")</f>
        <v/>
      </c>
      <c r="AG97" s="148" t="str">
        <f>IF(Tbl.Kosten[[#This Row],[Pnr.]]=AG$7,Tbl.Kosten[[#This Row],[Totaal kosten]],"")</f>
        <v/>
      </c>
      <c r="AH97" s="148" t="str">
        <f>IF(Tbl.Kosten[[#This Row],[Pnr.]]=AH$7,Tbl.Kosten[[#This Row],[Totaal kosten]],"")</f>
        <v/>
      </c>
      <c r="AI97" s="148" t="str">
        <f>IF(Tbl.Kosten[[#This Row],[Pnr.]]=AI$7,Tbl.Kosten[[#This Row],[Totaal kosten]],"")</f>
        <v/>
      </c>
      <c r="AJ97" s="148" t="str">
        <f>IF(Tbl.Kosten[[#This Row],[Pnr.]]=AJ$7,Tbl.Kosten[[#This Row],[Totaal kosten]],"")</f>
        <v/>
      </c>
      <c r="AK97" s="148" t="str">
        <f>IF(Tbl.Kosten[[#This Row],[Pnr.]]=AK$7,Tbl.Kosten[[#This Row],[Totaal kosten]],"")</f>
        <v/>
      </c>
      <c r="AL97" s="148" t="str">
        <f>IF(Tbl.Kosten[[#This Row],[Pnr.]]=AL$7,Tbl.Kosten[[#This Row],[Totaal kosten]],"")</f>
        <v/>
      </c>
      <c r="AM97" s="148" t="str">
        <f>IF(Tbl.Kosten[[#This Row],[Pnr.]]=AM$7,Tbl.Kosten[[#This Row],[Totaal kosten]],"")</f>
        <v/>
      </c>
      <c r="AN97" s="148" t="str">
        <f>IF(Tbl.Kosten[[#This Row],[Pnr.]]=AN$7,Tbl.Kosten[[#This Row],[Totaal kosten]],"")</f>
        <v/>
      </c>
      <c r="AO97" s="148" t="str">
        <f>IF(Tbl.Kosten[[#This Row],[Pnr.]]=AO$7,Tbl.Kosten[[#This Row],[Totaal kosten]],"")</f>
        <v/>
      </c>
      <c r="AP97" s="148" t="str">
        <f>IF(Tbl.Kosten[[#This Row],[Pnr.]]=AP$7,Tbl.Kosten[[#This Row],[Totaal kosten]],"")</f>
        <v/>
      </c>
      <c r="AQ97" s="148" t="str">
        <f>IF(Tbl.Kosten[[#This Row],[Pnr.]]=AQ$7,Tbl.Kosten[[#This Row],[Totaal kosten]],"")</f>
        <v/>
      </c>
      <c r="AR97" s="148" t="str">
        <f>IF(Tbl.Kosten[[#This Row],[Pnr.]]=AR$7,Tbl.Kosten[[#This Row],[Totaal kosten]],"")</f>
        <v/>
      </c>
      <c r="AS97" s="148" t="str">
        <f>IF(Tbl.Kosten[[#This Row],[Pnr.]]=AS$7,Tbl.Kosten[[#This Row],[Totaal kosten]],"")</f>
        <v/>
      </c>
      <c r="AT97" s="148" t="str">
        <f>IF(Tbl.Kosten[[#This Row],[Pnr.]]=AT$7,Tbl.Kosten[[#This Row],[Totaal kosten]],"")</f>
        <v/>
      </c>
      <c r="AU97" s="148" t="str">
        <f>IF(Tbl.Kosten[[#This Row],[Pnr.]]=AU$7,Tbl.Kosten[[#This Row],[Totaal kosten]],"")</f>
        <v/>
      </c>
      <c r="AV97" s="148" t="str">
        <f>IF(Tbl.Kosten[[#This Row],[Pnr.]]=AV$7,Tbl.Kosten[[#This Row],[Totaal kosten]],"")</f>
        <v/>
      </c>
      <c r="AW97" s="148" t="str">
        <f>IF(Tbl.Kosten[[#This Row],[Pnr.]]=AW$7,Tbl.Kosten[[#This Row],[Totaal kosten]],"")</f>
        <v/>
      </c>
      <c r="AX97" s="148" t="str">
        <f>IF(Tbl.Kosten[[#This Row],[Pnr.]]=AX$7,Tbl.Kosten[[#This Row],[Totaal kosten]],"")</f>
        <v/>
      </c>
      <c r="AY97" s="148" t="str">
        <f>IF(Tbl.Kosten[[#This Row],[Pnr.]]=AY$7,Tbl.Kosten[[#This Row],[Totaal kosten]],"")</f>
        <v/>
      </c>
      <c r="AZ97" s="148" t="str">
        <f>IF(Tbl.Kosten[[#This Row],[Pnr.]]=AZ$7,Tbl.Kosten[[#This Row],[Totaal kosten]],"")</f>
        <v/>
      </c>
      <c r="BA97" s="148" t="str">
        <f>IF(Tbl.Kosten[[#This Row],[Pnr.]]=BA$7,Tbl.Kosten[[#This Row],[Totaal kosten]],"")</f>
        <v/>
      </c>
      <c r="BB97" s="148" t="str">
        <f>IF(Tbl.Kosten[[#This Row],[Pnr.]]=BB$7,Tbl.Kosten[[#This Row],[Totaal kosten]],"")</f>
        <v/>
      </c>
      <c r="BC97" s="148" t="str">
        <f>IF(Tbl.Kosten[[#This Row],[Pnr.]]=BC$7,Tbl.Kosten[[#This Row],[Totaal kosten]],"")</f>
        <v/>
      </c>
      <c r="BD97" s="148" t="str">
        <f>IF(Tbl.Kosten[[#This Row],[Pnr.]]=BD$7,Tbl.Kosten[[#This Row],[Totaal kosten]],"")</f>
        <v/>
      </c>
      <c r="BE97" s="148" t="str">
        <f>IF(Tbl.Kosten[[#This Row],[Pnr.]]=BE$7,Tbl.Kosten[[#This Row],[Totaal kosten]],"")</f>
        <v/>
      </c>
      <c r="BF97" s="148" t="str">
        <f>IF(Tbl.Kosten[[#This Row],[Pnr.]]=BF$7,Tbl.Kosten[[#This Row],[Totaal kosten]],"")</f>
        <v/>
      </c>
      <c r="BG97" s="148" t="str">
        <f>IF(Tbl.Kosten[[#This Row],[Pnr.]]=BG$7,Tbl.Kosten[[#This Row],[Totaal kosten]],"")</f>
        <v/>
      </c>
      <c r="BH97" s="148" t="str">
        <f>IF(Tbl.Kosten[[#This Row],[Pnr.]]=BH$7,Tbl.Kosten[[#This Row],[Totaal kosten]],"")</f>
        <v/>
      </c>
      <c r="BI97" s="148" t="str">
        <f>IF(Tbl.Kosten[[#This Row],[Pnr.]]=BI$7,Tbl.Kosten[[#This Row],[Totaal kosten]],"")</f>
        <v/>
      </c>
      <c r="BJ97" s="148" t="str">
        <f>IF(Tbl.Kosten[[#This Row],[Pnr.]]=BJ$7,Tbl.Kosten[[#This Row],[Totaal kosten]],"")</f>
        <v/>
      </c>
      <c r="BK97" s="148" t="str">
        <f>IF(Tbl.Kosten[[#This Row],[Pnr.]]=BK$7,Tbl.Kosten[[#This Row],[Totaal kosten]],"")</f>
        <v/>
      </c>
      <c r="BL97" s="148" t="str">
        <f>IF(Tbl.Kosten[[#This Row],[Pnr.]]=BL$7,Tbl.Kosten[[#This Row],[Totaal kosten]],"")</f>
        <v/>
      </c>
      <c r="BM97" s="148" t="str">
        <f>IF(Tbl.Kosten[[#This Row],[Pnr.]]=BM$7,Tbl.Kosten[[#This Row],[Totaal kosten]],"")</f>
        <v/>
      </c>
      <c r="BN97" s="148" t="str">
        <f>IF(Tbl.Kosten[[#This Row],[Pnr.]]=BN$7,Tbl.Kosten[[#This Row],[Totaal kosten]],"")</f>
        <v/>
      </c>
      <c r="BO97" s="148" t="str">
        <f>IF(Tbl.Kosten[[#This Row],[Pnr.]]=BO$7,Tbl.Kosten[[#This Row],[Totaal kosten]],"")</f>
        <v/>
      </c>
      <c r="BP97" s="148" t="str">
        <f>IF(Tbl.Kosten[[#This Row],[Pnr.]]=BP$7,Tbl.Kosten[[#This Row],[Totaal kosten]],"")</f>
        <v/>
      </c>
      <c r="BQ97" s="148" t="str">
        <f>IF(Tbl.Kosten[[#This Row],[Pnr.]]=BQ$7,Tbl.Kosten[[#This Row],[Totaal kosten]],"")</f>
        <v/>
      </c>
      <c r="BR97" s="148" t="str">
        <f>IF(Tbl.Kosten[[#This Row],[Pnr.]]=BR$7,Tbl.Kosten[[#This Row],[Totaal kosten]],"")</f>
        <v/>
      </c>
      <c r="BS97" s="148" t="str">
        <f>IF(Tbl.Kosten[[#This Row],[Pnr.]]=BS$7,Tbl.Kosten[[#This Row],[Totaal kosten]],"")</f>
        <v/>
      </c>
      <c r="BT97" s="148" t="str">
        <f>IF(Tbl.Kosten[[#This Row],[Pnr.]]=BT$7,Tbl.Kosten[[#This Row],[Totaal kosten]],"")</f>
        <v/>
      </c>
      <c r="BU97" s="148" t="str">
        <f>IF(Tbl.Kosten[[#This Row],[Pnr.]]=BU$7,Tbl.Kosten[[#This Row],[Totaal kosten]],"")</f>
        <v/>
      </c>
      <c r="BV97" s="148" t="str">
        <f>IF(Tbl.Kosten[[#This Row],[Pnr.]]=BV$7,Tbl.Kosten[[#This Row],[Totaal kosten]],"")</f>
        <v/>
      </c>
      <c r="BW97" s="148" t="str">
        <f>IF(Tbl.Kosten[[#This Row],[Pnr.]]=BW$7,Tbl.Kosten[[#This Row],[Totaal kosten]],"")</f>
        <v/>
      </c>
      <c r="BX97" s="148" t="str">
        <f>IFERROR(_xlfn.XLOOKUP(Tbl.Kosten[[#This Row],[Werkpakketcode]],Tbl.Werkpakketten[Werkpakketcode],Tbl.Werkpakketten[WPnr.],"",0,1),"")</f>
        <v/>
      </c>
      <c r="BY97" s="148" t="str">
        <f>IF(Tbl.Kosten[[#This Row],[WPnr.]]=BY$7,Tbl.Kosten[[#This Row],[Totaal kosten]],"")</f>
        <v/>
      </c>
      <c r="BZ97" s="148" t="str">
        <f>IF(Tbl.Kosten[[#This Row],[WPnr.]]=BZ$7,Tbl.Kosten[[#This Row],[Totaal kosten]],"")</f>
        <v/>
      </c>
      <c r="CA97" s="148" t="str">
        <f>IF(Tbl.Kosten[[#This Row],[WPnr.]]=CA$7,Tbl.Kosten[[#This Row],[Totaal kosten]],"")</f>
        <v/>
      </c>
      <c r="CB97" s="148" t="str">
        <f>IF(Tbl.Kosten[[#This Row],[WPnr.]]=CB$7,Tbl.Kosten[[#This Row],[Totaal kosten]],"")</f>
        <v/>
      </c>
      <c r="CC97" s="148" t="str">
        <f>IF(Tbl.Kosten[[#This Row],[WPnr.]]=CC$7,Tbl.Kosten[[#This Row],[Totaal kosten]],"")</f>
        <v/>
      </c>
      <c r="CD97" s="148" t="str">
        <f>IF(Tbl.Kosten[[#This Row],[WPnr.]]=CD$7,Tbl.Kosten[[#This Row],[Totaal kosten]],"")</f>
        <v/>
      </c>
      <c r="CE97" s="148" t="str">
        <f>IF(Tbl.Kosten[[#This Row],[WPnr.]]=CE$7,Tbl.Kosten[[#This Row],[Totaal kosten]],"")</f>
        <v/>
      </c>
      <c r="CF97" s="148" t="str">
        <f>IF(Tbl.Kosten[[#This Row],[WPnr.]]=CF$7,Tbl.Kosten[[#This Row],[Totaal kosten]],"")</f>
        <v/>
      </c>
      <c r="CG97" s="148" t="str">
        <f>IF(Tbl.Kosten[[#This Row],[WPnr.]]=CG$7,Tbl.Kosten[[#This Row],[Totaal kosten]],"")</f>
        <v/>
      </c>
      <c r="CH97" s="148" t="str">
        <f>IF(Tbl.Kosten[[#This Row],[WPnr.]]=CH$7,Tbl.Kosten[[#This Row],[Totaal kosten]],"")</f>
        <v/>
      </c>
      <c r="CI97" s="148" t="str">
        <f>IF(Tbl.Kosten[[#This Row],[WPnr.]]=CI$7,Tbl.Kosten[[#This Row],[Totaal kosten]],"")</f>
        <v/>
      </c>
      <c r="CJ97" s="148" t="str">
        <f>IF(Tbl.Kosten[[#This Row],[WPnr.]]=CJ$7,Tbl.Kosten[[#This Row],[Totaal kosten]],"")</f>
        <v/>
      </c>
      <c r="CK97" s="148" t="str">
        <f>IF(Tbl.Kosten[[#This Row],[WPnr.]]=CK$7,Tbl.Kosten[[#This Row],[Totaal kosten]],"")</f>
        <v/>
      </c>
      <c r="CL97" s="148" t="str">
        <f>IF(Tbl.Kosten[[#This Row],[WPnr.]]=CL$7,Tbl.Kosten[[#This Row],[Totaal kosten]],"")</f>
        <v/>
      </c>
      <c r="CM97" s="148" t="str">
        <f>IF(Tbl.Kosten[[#This Row],[WPnr.]]=CM$7,Tbl.Kosten[[#This Row],[Totaal kosten]],"")</f>
        <v/>
      </c>
      <c r="CN97" s="148" t="str">
        <f>IF(Tbl.Kosten[[#This Row],[WPnr.]]=CN$7,Tbl.Kosten[[#This Row],[Totaal kosten]],"")</f>
        <v/>
      </c>
      <c r="CO97" s="148" t="str">
        <f>IF(Tbl.Kosten[[#This Row],[WPnr.]]=CO$7,Tbl.Kosten[[#This Row],[Totaal kosten]],"")</f>
        <v/>
      </c>
      <c r="CP97" s="148" t="str">
        <f>IF(Tbl.Kosten[[#This Row],[WPnr.]]=CP$7,Tbl.Kosten[[#This Row],[Totaal kosten]],"")</f>
        <v/>
      </c>
      <c r="CQ97" s="148" t="str">
        <f>IF(Tbl.Kosten[[#This Row],[WPnr.]]=CQ$7,Tbl.Kosten[[#This Row],[Totaal kosten]],"")</f>
        <v/>
      </c>
      <c r="CR97" s="148" t="str">
        <f>IF(Tbl.Kosten[[#This Row],[WPnr.]]=CR$7,Tbl.Kosten[[#This Row],[Totaal kosten]],"")</f>
        <v/>
      </c>
      <c r="CS97" s="148" t="str">
        <f>IF(Tbl.Kosten[[#This Row],[WPnr.]]=CS$7,Tbl.Kosten[[#This Row],[Totaal kosten]],"")</f>
        <v/>
      </c>
      <c r="CT97" s="148" t="str">
        <f>IF(Tbl.Kosten[[#This Row],[WPnr.]]=CT$7,Tbl.Kosten[[#This Row],[Totaal kosten]],"")</f>
        <v/>
      </c>
      <c r="CU97" s="148" t="str">
        <f>IF(Tbl.Kosten[[#This Row],[WPnr.]]=CU$7,Tbl.Kosten[[#This Row],[Totaal kosten]],"")</f>
        <v/>
      </c>
      <c r="CV97" s="148" t="str">
        <f>IF(Tbl.Kosten[[#This Row],[WPnr.]]=CV$7,Tbl.Kosten[[#This Row],[Totaal kosten]],"")</f>
        <v/>
      </c>
      <c r="CW97" s="148" t="str">
        <f>IF(Tbl.Kosten[[#This Row],[WPnr.]]=CW$7,Tbl.Kosten[[#This Row],[Totaal kosten]],"")</f>
        <v/>
      </c>
      <c r="CX97" s="148" t="str">
        <f>IF(Tbl.Kosten[[#This Row],[WPnr.]]=CX$7,Tbl.Kosten[[#This Row],[Totaal kosten]],"")</f>
        <v/>
      </c>
      <c r="CY97" s="148" t="str">
        <f>IF(Tbl.Kosten[[#This Row],[WPnr.]]=CY$7,Tbl.Kosten[[#This Row],[Totaal kosten]],"")</f>
        <v/>
      </c>
      <c r="CZ97" s="148" t="str">
        <f>IF(Tbl.Kosten[[#This Row],[WPnr.]]=CZ$7,Tbl.Kosten[[#This Row],[Totaal kosten]],"")</f>
        <v/>
      </c>
      <c r="DA97" s="148" t="str">
        <f>IF(Tbl.Kosten[[#This Row],[WPnr.]]=DA$7,Tbl.Kosten[[#This Row],[Totaal kosten]],"")</f>
        <v/>
      </c>
      <c r="DB97" s="148" t="str">
        <f>IF(Tbl.Kosten[[#This Row],[WPnr.]]=DB$7,Tbl.Kosten[[#This Row],[Totaal kosten]],"")</f>
        <v/>
      </c>
      <c r="DC97" s="148" t="str">
        <f>IF(Tbl.Kosten[[#This Row],[WPnr.]]=DC$7,Tbl.Kosten[[#This Row],[Totaal kosten]],"")</f>
        <v/>
      </c>
      <c r="DD97" s="148" t="str">
        <f>IF(Tbl.Kosten[[#This Row],[WPnr.]]=DD$7,Tbl.Kosten[[#This Row],[Totaal kosten]],"")</f>
        <v/>
      </c>
      <c r="DE97" s="148" t="str">
        <f>IF(Tbl.Kosten[[#This Row],[WPnr.]]=DE$7,Tbl.Kosten[[#This Row],[Totaal kosten]],"")</f>
        <v/>
      </c>
      <c r="DF97" s="148" t="str">
        <f>IF(Tbl.Kosten[[#This Row],[WPnr.]]=DF$7,Tbl.Kosten[[#This Row],[Totaal kosten]],"")</f>
        <v/>
      </c>
      <c r="DG97" s="148" t="str">
        <f>IF(Tbl.Kosten[[#This Row],[WPnr.]]=DG$7,Tbl.Kosten[[#This Row],[Totaal kosten]],"")</f>
        <v/>
      </c>
      <c r="DH97" s="148" t="str">
        <f>IF(Tbl.Kosten[[#This Row],[WPnr.]]=DH$7,Tbl.Kosten[[#This Row],[Totaal kosten]],"")</f>
        <v/>
      </c>
      <c r="DI97" s="148" t="str">
        <f>IF(Tbl.Kosten[[#This Row],[WPnr.]]=DI$7,Tbl.Kosten[[#This Row],[Totaal kosten]],"")</f>
        <v/>
      </c>
      <c r="DJ97" s="148" t="str">
        <f>IF(Tbl.Kosten[[#This Row],[WPnr.]]=DJ$7,Tbl.Kosten[[#This Row],[Totaal kosten]],"")</f>
        <v/>
      </c>
      <c r="DK97" s="148" t="str">
        <f>IF(Tbl.Kosten[[#This Row],[WPnr.]]=DK$7,Tbl.Kosten[[#This Row],[Totaal kosten]],"")</f>
        <v/>
      </c>
      <c r="DL97" s="148" t="str">
        <f>IF(Tbl.Kosten[[#This Row],[WPnr.]]=DL$7,Tbl.Kosten[[#This Row],[Totaal kosten]],"")</f>
        <v/>
      </c>
      <c r="DM97" s="148" t="str">
        <f>IF(Tbl.Kosten[[#This Row],[WPnr.]]=DM$7,Tbl.Kosten[[#This Row],[Totaal kosten]],"")</f>
        <v/>
      </c>
      <c r="DN97" s="148" t="str">
        <f>IF(Tbl.Kosten[[#This Row],[WPnr.]]=DN$7,Tbl.Kosten[[#This Row],[Totaal kosten]],"")</f>
        <v/>
      </c>
      <c r="DO97" s="148" t="str">
        <f>IF(Tbl.Kosten[[#This Row],[WPnr.]]=DO$7,Tbl.Kosten[[#This Row],[Totaal kosten]],"")</f>
        <v/>
      </c>
      <c r="DP97" s="148" t="str">
        <f>IF(Tbl.Kosten[[#This Row],[WPnr.]]=DP$7,Tbl.Kosten[[#This Row],[Totaal kosten]],"")</f>
        <v/>
      </c>
      <c r="DQ97" s="148" t="str">
        <f>IF(Tbl.Kosten[[#This Row],[WPnr.]]=DQ$7,Tbl.Kosten[[#This Row],[Totaal kosten]],"")</f>
        <v/>
      </c>
      <c r="DR97" s="148" t="str">
        <f>IF(Tbl.Kosten[[#This Row],[WPnr.]]=DR$7,Tbl.Kosten[[#This Row],[Totaal kosten]],"")</f>
        <v/>
      </c>
      <c r="DS97" s="148" t="str">
        <f>IF(Tbl.Kosten[[#This Row],[WPnr.]]=DS$7,Tbl.Kosten[[#This Row],[Totaal kosten]],"")</f>
        <v/>
      </c>
      <c r="DT97" s="148" t="str">
        <f>IF(Tbl.Kosten[[#This Row],[WPnr.]]=DT$7,Tbl.Kosten[[#This Row],[Totaal kosten]],"")</f>
        <v/>
      </c>
      <c r="DU97" s="148" t="str">
        <f>IF(Tbl.Kosten[[#This Row],[WPnr.]]=DU$7,Tbl.Kosten[[#This Row],[Totaal kosten]],"")</f>
        <v/>
      </c>
      <c r="DV97" s="148" t="str">
        <f>IF(Tbl.Kosten[[#This Row],[WPnr.]]=DV$7,Tbl.Kosten[[#This Row],[Totaal kosten]],"")</f>
        <v/>
      </c>
      <c r="DW97" s="150" t="str">
        <f>IFERROR(_xlfn.XLOOKUP(Tbl.Kosten[[#This Row],[Kostensoort]],Tbl.Kostensoorten[Kostensoorten],Tbl.Kostensoorten[KSnr.],"",0,1),"")</f>
        <v/>
      </c>
      <c r="DX97" s="150" t="str">
        <f>IF(Tbl.Kosten[[#This Row],[KSnr.]]=DX$7,Tbl.Kosten[[#This Row],[Totaal kosten]],"")</f>
        <v/>
      </c>
      <c r="DY97" s="150" t="str">
        <f>IF(Tbl.Kosten[[#This Row],[KSnr.]]=DY$7,Tbl.Kosten[[#This Row],[Totaal kosten]],"")</f>
        <v/>
      </c>
      <c r="DZ97" s="150" t="str">
        <f>IF(Tbl.Kosten[[#This Row],[KSnr.]]=DZ$7,Tbl.Kosten[[#This Row],[Totaal kosten]],"")</f>
        <v/>
      </c>
      <c r="EA97" s="150" t="str">
        <f>IF(Tbl.Kosten[[#This Row],[KSnr.]]=EA$7,Tbl.Kosten[[#This Row],[Totaal kosten]],"")</f>
        <v/>
      </c>
      <c r="EB97" s="150" t="str">
        <f>IF(Tbl.Kosten[[#This Row],[KSnr.]]=EB$7,Tbl.Kosten[[#This Row],[Totaal kosten]],"")</f>
        <v/>
      </c>
      <c r="EC97" s="150" t="str">
        <f>IF(Tbl.Kosten[[#This Row],[KSnr.]]=EC$7,Tbl.Kosten[[#This Row],[Totaal kosten]],"")</f>
        <v/>
      </c>
      <c r="ED97" s="150" t="str">
        <f>IF(Tbl.Kosten[[#This Row],[KSnr.]]=ED$7,Tbl.Kosten[[#This Row],[Totaal kosten]],"")</f>
        <v/>
      </c>
      <c r="EE97" s="150" t="str">
        <f>IF(Tbl.Kosten[[#This Row],[KSnr.]]=EE$7,Tbl.Kosten[[#This Row],[Totaal kosten]],"")</f>
        <v/>
      </c>
      <c r="EF97" s="150" t="str">
        <f>IF(Tbl.Kosten[[#This Row],[KSnr.]]=EF$7,Tbl.Kosten[[#This Row],[Totaal kosten]],"")</f>
        <v/>
      </c>
      <c r="EG97" s="150" t="str">
        <f>IF(Tbl.Kosten[[#This Row],[KSnr.]]=EG$7,Tbl.Kosten[[#This Row],[Totaal kosten]],"")</f>
        <v/>
      </c>
      <c r="EH97" s="150" t="str">
        <f>IF(Tbl.Kosten[[#This Row],[KSnr.]]=EH$7,Tbl.Kosten[[#This Row],[Totaal kosten]],"")</f>
        <v/>
      </c>
      <c r="EI97" s="150" t="str">
        <f>IF(Tbl.Kosten[[#This Row],[KSnr.]]=EI$7,Tbl.Kosten[[#This Row],[Totaal kosten]],"")</f>
        <v/>
      </c>
      <c r="EJ97" s="150" t="str">
        <f>IF(Tbl.Kosten[[#This Row],[KSnr.]]=EJ$7,Tbl.Kosten[[#This Row],[Totaal kosten]],"")</f>
        <v/>
      </c>
      <c r="EK97" s="150" t="str">
        <f>IF(Tbl.Kosten[[#This Row],[KSnr.]]=EK$7,Tbl.Kosten[[#This Row],[Totaal kosten]],"")</f>
        <v/>
      </c>
      <c r="EL97" s="150" t="str">
        <f>IF(Tbl.Kosten[[#This Row],[KSnr.]]=EL$7,Tbl.Kosten[[#This Row],[Totaal kosten]],"")</f>
        <v/>
      </c>
      <c r="EM97" s="150" t="str">
        <f>IF(Tbl.Kosten[[#This Row],[KSnr.]]=EM$7,Tbl.Kosten[[#This Row],[Totaal kosten]],"")</f>
        <v/>
      </c>
      <c r="EN97" s="150" t="str">
        <f>IF(Tbl.Kosten[[#This Row],[KSnr.]]=EN$7,Tbl.Kosten[[#This Row],[Totaal kosten]],"")</f>
        <v/>
      </c>
      <c r="EO97" s="150" t="str">
        <f>IF(Tbl.Kosten[[#This Row],[KSnr.]]=EO$7,Tbl.Kosten[[#This Row],[Totaal kosten]],"")</f>
        <v/>
      </c>
      <c r="EP97" s="150" t="str">
        <f>IF(Tbl.Kosten[[#This Row],[KSnr.]]=EP$7,Tbl.Kosten[[#This Row],[Totaal kosten]],"")</f>
        <v/>
      </c>
      <c r="EQ97" s="150" t="str">
        <f>IF(Tbl.Kosten[[#This Row],[KSnr.]]=EQ$7,Tbl.Kosten[[#This Row],[Totaal kosten]],"")</f>
        <v/>
      </c>
      <c r="ER97" s="144" t="str">
        <f>IFERROR(_xlfn.XLOOKUP(Tbl.Kosten[[#This Row],[Subsidieactiviteit]],Tbl.Subsidiehoogte[Subsidieactiviteit],Tbl.Subsidiehoogte[SAnr.],"",0,1),"")</f>
        <v/>
      </c>
      <c r="ES97" s="150" t="str">
        <f>IF(Tbl.Kosten[[#This Row],[Sanr.]]=ES$7,Tbl.Kosten[[#This Row],[Totaal kosten]],"")</f>
        <v/>
      </c>
      <c r="ET97" s="150" t="str">
        <f>IF(Tbl.Kosten[[#This Row],[Sanr.]]=ET$7,Tbl.Kosten[[#This Row],[Totaal kosten]],"")</f>
        <v/>
      </c>
      <c r="EU97" s="150" t="str">
        <f>IF(Tbl.Kosten[[#This Row],[Sanr.]]=EU$7,Tbl.Kosten[[#This Row],[Totaal kosten]],"")</f>
        <v/>
      </c>
      <c r="EV97" s="150" t="str">
        <f>IF(Tbl.Kosten[[#This Row],[Sanr.]]=EV$7,Tbl.Kosten[[#This Row],[Totaal kosten]],"")</f>
        <v/>
      </c>
      <c r="EW97" s="150" t="str">
        <f>IF(Tbl.Kosten[[#This Row],[Sanr.]]=EW$7,Tbl.Kosten[[#This Row],[Totaal kosten]],"")</f>
        <v/>
      </c>
      <c r="EX97" s="150" t="str">
        <f>IF(Tbl.Kosten[[#This Row],[Sanr.]]=EX$7,Tbl.Kosten[[#This Row],[Totaal kosten]],"")</f>
        <v/>
      </c>
      <c r="EY97" s="150" t="str">
        <f>IF(Tbl.Kosten[[#This Row],[Sanr.]]=EY$7,Tbl.Kosten[[#This Row],[Totaal kosten]],"")</f>
        <v/>
      </c>
      <c r="EZ97" s="150" t="str">
        <f>IF(Tbl.Kosten[[#This Row],[Sanr.]]=EZ$7,Tbl.Kosten[[#This Row],[Totaal kosten]],"")</f>
        <v/>
      </c>
      <c r="FA97" s="150" t="str">
        <f>IF(Tbl.Kosten[[#This Row],[Sanr.]]=FA$7,Tbl.Kosten[[#This Row],[Totaal kosten]],"")</f>
        <v/>
      </c>
      <c r="FB97" s="150" t="str">
        <f>IF(Tbl.Kosten[[#This Row],[Sanr.]]=FB$7,Tbl.Kosten[[#This Row],[Totaal kosten]],"")</f>
        <v/>
      </c>
      <c r="FC97" s="150" t="str">
        <f>IF(Tbl.Kosten[[#This Row],[Sanr.]]=FC$7,Tbl.Kosten[[#This Row],[Totaal kosten]],"")</f>
        <v/>
      </c>
      <c r="FD97" s="150" t="str">
        <f>IF(Tbl.Kosten[[#This Row],[Sanr.]]=FD$7,Tbl.Kosten[[#This Row],[Totaal kosten]],"")</f>
        <v/>
      </c>
      <c r="FE97" s="150" t="str">
        <f>IF(Tbl.Kosten[[#This Row],[Sanr.]]=FE$7,Tbl.Kosten[[#This Row],[Totaal kosten]],"")</f>
        <v/>
      </c>
      <c r="FF97" s="150" t="str">
        <f>IF(Tbl.Kosten[[#This Row],[Sanr.]]=FF$7,Tbl.Kosten[[#This Row],[Totaal kosten]],"")</f>
        <v/>
      </c>
      <c r="FG97" s="150" t="str">
        <f>IF(Tbl.Kosten[[#This Row],[Sanr.]]=FG$7,Tbl.Kosten[[#This Row],[Totaal kosten]],"")</f>
        <v/>
      </c>
      <c r="FH97" s="150" t="str">
        <f>IF(Tbl.Kosten[[#This Row],[Sanr.]]=FH$7,Tbl.Kosten[[#This Row],[Totaal kosten]],"")</f>
        <v/>
      </c>
      <c r="FI97" s="150" t="str">
        <f>IF(Tbl.Kosten[[#This Row],[Sanr.]]=FI$7,Tbl.Kosten[[#This Row],[Totaal kosten]],"")</f>
        <v/>
      </c>
      <c r="FJ97" s="150" t="str">
        <f>IF(Tbl.Kosten[[#This Row],[Sanr.]]=FJ$7,Tbl.Kosten[[#This Row],[Totaal kosten]],"")</f>
        <v/>
      </c>
      <c r="FK97" s="150" t="str">
        <f>IF(Tbl.Kosten[[#This Row],[Sanr.]]=FK$7,Tbl.Kosten[[#This Row],[Totaal kosten]],"")</f>
        <v/>
      </c>
      <c r="FL97" s="150" t="str">
        <f>IF(Tbl.Kosten[[#This Row],[Sanr.]]=FL$7,Tbl.Kosten[[#This Row],[Totaal kosten]],"")</f>
        <v/>
      </c>
      <c r="FM97" s="150" t="str">
        <f>IF(Tbl.Kosten[[#This Row],[Sanr.]]=FM$7,Tbl.Kosten[[#This Row],[Totaal kosten]],"")</f>
        <v/>
      </c>
      <c r="FN97" s="150" t="str">
        <f>IF(Tbl.Kosten[[#This Row],[Sanr.]]=FN$7,Tbl.Kosten[[#This Row],[Totaal kosten]],"")</f>
        <v/>
      </c>
      <c r="FO97" s="150" t="str">
        <f>IF(Tbl.Kosten[[#This Row],[Sanr.]]=FO$7,Tbl.Kosten[[#This Row],[Totaal kosten]],"")</f>
        <v/>
      </c>
      <c r="FP97" s="150" t="str">
        <f>IF(Tbl.Kosten[[#This Row],[Sanr.]]=FP$7,Tbl.Kosten[[#This Row],[Totaal kosten]],"")</f>
        <v/>
      </c>
      <c r="FQ97" s="150" t="str">
        <f>IF(Tbl.Kosten[[#This Row],[Sanr.]]=FQ$7,Tbl.Kosten[[#This Row],[Totaal kosten]],"")</f>
        <v/>
      </c>
      <c r="FR97" s="150" t="str">
        <f>IF(Tbl.Kosten[[#This Row],[Sanr.]]=FR$7,Tbl.Kosten[[#This Row],[Totaal kosten]],"")</f>
        <v/>
      </c>
      <c r="FS97" s="150" t="str">
        <f>IF(Tbl.Kosten[[#This Row],[Sanr.]]=FS$7,Tbl.Kosten[[#This Row],[Totaal kosten]],"")</f>
        <v/>
      </c>
      <c r="FT97" s="150" t="str">
        <f>IF(Tbl.Kosten[[#This Row],[Sanr.]]=FT$7,Tbl.Kosten[[#This Row],[Totaal kosten]],"")</f>
        <v/>
      </c>
      <c r="FU97" s="150" t="str">
        <f>IF(Tbl.Kosten[[#This Row],[Sanr.]]=FU$7,Tbl.Kosten[[#This Row],[Totaal kosten]],"")</f>
        <v/>
      </c>
      <c r="FV97" s="150" t="str">
        <f>IF(Tbl.Kosten[[#This Row],[Sanr.]]=FV$7,Tbl.Kosten[[#This Row],[Totaal kosten]],"")</f>
        <v/>
      </c>
      <c r="FW97" s="150" t="str">
        <f>IFERROR(_xlfn.XLOOKUP(Tbl.Kosten[[#This Row],[Activiteitencode]],Tbl.Activiteiten[Activiteitcode],Tbl.Activiteiten[Anr.],"",0,1),"")</f>
        <v/>
      </c>
      <c r="FX97" s="169" t="str">
        <f>_xlfn.CONCAT(Tbl.Kosten[[#This Row],[Pnr.]],Tbl.Kosten[[#This Row],[Sanr.]])</f>
        <v>P1</v>
      </c>
      <c r="FY97" s="150">
        <f>Tbl.Kosten[[#This Row],[Totaal kosten]]-Tbl.Kosten[[#This Row],[Subsidie]]</f>
        <v>0</v>
      </c>
      <c r="FZ97" s="150">
        <f>IF(Tbl.Kosten[[#This Row],[Pnr.]]=FZ$7,Tbl.Kosten[[#This Row],[Te financieren]],"")</f>
        <v>0</v>
      </c>
      <c r="GA97" s="150" t="str">
        <f>IF(Tbl.Kosten[[#This Row],[Pnr.]]=GA$7,Tbl.Kosten[[#This Row],[Te financieren]],"")</f>
        <v/>
      </c>
      <c r="GB97" s="150" t="str">
        <f>IF(Tbl.Kosten[[#This Row],[Pnr.]]=GB$7,Tbl.Kosten[[#This Row],[Te financieren]],"")</f>
        <v/>
      </c>
      <c r="GC97" s="150" t="str">
        <f>IF(Tbl.Kosten[[#This Row],[Pnr.]]=GC$7,Tbl.Kosten[[#This Row],[Te financieren]],"")</f>
        <v/>
      </c>
      <c r="GD97" s="150" t="str">
        <f>IF(Tbl.Kosten[[#This Row],[Pnr.]]=GD$7,Tbl.Kosten[[#This Row],[Te financieren]],"")</f>
        <v/>
      </c>
      <c r="GE97" s="150" t="str">
        <f>IF(Tbl.Kosten[[#This Row],[Pnr.]]=GE$7,Tbl.Kosten[[#This Row],[Te financieren]],"")</f>
        <v/>
      </c>
      <c r="GF97" s="150" t="str">
        <f>IF(Tbl.Kosten[[#This Row],[Pnr.]]=GF$7,Tbl.Kosten[[#This Row],[Te financieren]],"")</f>
        <v/>
      </c>
      <c r="GG97" s="150" t="str">
        <f>IF(Tbl.Kosten[[#This Row],[Pnr.]]=GG$7,Tbl.Kosten[[#This Row],[Te financieren]],"")</f>
        <v/>
      </c>
      <c r="GH97" s="150" t="str">
        <f>IF(Tbl.Kosten[[#This Row],[Pnr.]]=GH$7,Tbl.Kosten[[#This Row],[Te financieren]],"")</f>
        <v/>
      </c>
      <c r="GI97" s="150" t="str">
        <f>IF(Tbl.Kosten[[#This Row],[Pnr.]]=GI$7,Tbl.Kosten[[#This Row],[Te financieren]],"")</f>
        <v/>
      </c>
      <c r="GJ97" s="150" t="str">
        <f>IF(Tbl.Kosten[[#This Row],[Pnr.]]=GJ$7,Tbl.Kosten[[#This Row],[Te financieren]],"")</f>
        <v/>
      </c>
      <c r="GK97" s="150" t="str">
        <f>IF(Tbl.Kosten[[#This Row],[Pnr.]]=GK$7,Tbl.Kosten[[#This Row],[Te financieren]],"")</f>
        <v/>
      </c>
      <c r="GL97" s="150" t="str">
        <f>IF(Tbl.Kosten[[#This Row],[Pnr.]]=GL$7,Tbl.Kosten[[#This Row],[Te financieren]],"")</f>
        <v/>
      </c>
      <c r="GM97" s="150" t="str">
        <f>IF(Tbl.Kosten[[#This Row],[Pnr.]]=GM$7,Tbl.Kosten[[#This Row],[Te financieren]],"")</f>
        <v/>
      </c>
      <c r="GN97" s="150" t="str">
        <f>IF(Tbl.Kosten[[#This Row],[Pnr.]]=GN$7,Tbl.Kosten[[#This Row],[Te financieren]],"")</f>
        <v/>
      </c>
      <c r="GO97" s="150" t="str">
        <f>IF(Tbl.Kosten[[#This Row],[Pnr.]]=GO$7,Tbl.Kosten[[#This Row],[Te financieren]],"")</f>
        <v/>
      </c>
      <c r="GP97" s="150" t="str">
        <f>IF(Tbl.Kosten[[#This Row],[Pnr.]]=GP$7,Tbl.Kosten[[#This Row],[Te financieren]],"")</f>
        <v/>
      </c>
      <c r="GQ97" s="150" t="str">
        <f>IF(Tbl.Kosten[[#This Row],[Pnr.]]=GQ$7,Tbl.Kosten[[#This Row],[Te financieren]],"")</f>
        <v/>
      </c>
      <c r="GR97" s="150" t="str">
        <f>IF(Tbl.Kosten[[#This Row],[Pnr.]]=GR$7,Tbl.Kosten[[#This Row],[Te financieren]],"")</f>
        <v/>
      </c>
      <c r="GS97" s="150" t="str">
        <f>IF(Tbl.Kosten[[#This Row],[Pnr.]]=GS$7,Tbl.Kosten[[#This Row],[Te financieren]],"")</f>
        <v/>
      </c>
      <c r="GT97" s="150" t="str">
        <f>IF(Tbl.Kosten[[#This Row],[Pnr.]]=GT$7,Tbl.Kosten[[#This Row],[Te financieren]],"")</f>
        <v/>
      </c>
      <c r="GU97" s="150" t="str">
        <f>IF(Tbl.Kosten[[#This Row],[Pnr.]]=GU$7,Tbl.Kosten[[#This Row],[Te financieren]],"")</f>
        <v/>
      </c>
      <c r="GV97" s="150" t="str">
        <f>IF(Tbl.Kosten[[#This Row],[Pnr.]]=GV$7,Tbl.Kosten[[#This Row],[Te financieren]],"")</f>
        <v/>
      </c>
      <c r="GW97" s="150" t="str">
        <f>IF(Tbl.Kosten[[#This Row],[Pnr.]]=GW$7,Tbl.Kosten[[#This Row],[Te financieren]],"")</f>
        <v/>
      </c>
      <c r="GX97" s="150" t="str">
        <f>IF(Tbl.Kosten[[#This Row],[Pnr.]]=GX$7,Tbl.Kosten[[#This Row],[Te financieren]],"")</f>
        <v/>
      </c>
      <c r="GY97" s="150" t="str">
        <f>IF(Tbl.Kosten[[#This Row],[Pnr.]]=GY$7,Tbl.Kosten[[#This Row],[Te financieren]],"")</f>
        <v/>
      </c>
      <c r="GZ97" s="150" t="str">
        <f>IF(Tbl.Kosten[[#This Row],[Pnr.]]=GZ$7,Tbl.Kosten[[#This Row],[Te financieren]],"")</f>
        <v/>
      </c>
      <c r="HA97" s="150" t="str">
        <f>IF(Tbl.Kosten[[#This Row],[Pnr.]]=HA$7,Tbl.Kosten[[#This Row],[Te financieren]],"")</f>
        <v/>
      </c>
      <c r="HB97" s="150" t="str">
        <f>IF(Tbl.Kosten[[#This Row],[Pnr.]]=HB$7,Tbl.Kosten[[#This Row],[Te financieren]],"")</f>
        <v/>
      </c>
      <c r="HC97" s="150" t="str">
        <f>IF(Tbl.Kosten[[#This Row],[Pnr.]]=HC$7,Tbl.Kosten[[#This Row],[Te financieren]],"")</f>
        <v/>
      </c>
      <c r="HD97" s="150" t="str">
        <f>IF(Tbl.Kosten[[#This Row],[Pnr.]]=HD$7,Tbl.Kosten[[#This Row],[Te financieren]],"")</f>
        <v/>
      </c>
      <c r="HE97" s="150" t="str">
        <f>IF(Tbl.Kosten[[#This Row],[Pnr.]]=HE$7,Tbl.Kosten[[#This Row],[Te financieren]],"")</f>
        <v/>
      </c>
      <c r="HF97" s="150" t="str">
        <f>IF(Tbl.Kosten[[#This Row],[Pnr.]]=HF$7,Tbl.Kosten[[#This Row],[Te financieren]],"")</f>
        <v/>
      </c>
      <c r="HG97" s="150" t="str">
        <f>IF(Tbl.Kosten[[#This Row],[Pnr.]]=HG$7,Tbl.Kosten[[#This Row],[Te financieren]],"")</f>
        <v/>
      </c>
      <c r="HH97" s="150" t="str">
        <f>IF(Tbl.Kosten[[#This Row],[Pnr.]]=HH$7,Tbl.Kosten[[#This Row],[Te financieren]],"")</f>
        <v/>
      </c>
      <c r="HI97" s="150" t="str">
        <f>IF(Tbl.Kosten[[#This Row],[Pnr.]]=HI$7,Tbl.Kosten[[#This Row],[Te financieren]],"")</f>
        <v/>
      </c>
      <c r="HJ97" s="150" t="str">
        <f>IF(Tbl.Kosten[[#This Row],[Pnr.]]=HJ$7,Tbl.Kosten[[#This Row],[Te financieren]],"")</f>
        <v/>
      </c>
      <c r="HK97" s="150" t="str">
        <f>IF(Tbl.Kosten[[#This Row],[Pnr.]]=HK$7,Tbl.Kosten[[#This Row],[Te financieren]],"")</f>
        <v/>
      </c>
      <c r="HL97" s="150" t="str">
        <f>IF(Tbl.Kosten[[#This Row],[Pnr.]]=HL$7,Tbl.Kosten[[#This Row],[Te financieren]],"")</f>
        <v/>
      </c>
      <c r="HM97" s="150" t="str">
        <f>IF(Tbl.Kosten[[#This Row],[Pnr.]]=HM$7,Tbl.Kosten[[#This Row],[Te financieren]],"")</f>
        <v/>
      </c>
      <c r="HN97" s="150" t="str">
        <f>IF(Tbl.Kosten[[#This Row],[Pnr.]]=HN$7,Tbl.Kosten[[#This Row],[Te financieren]],"")</f>
        <v/>
      </c>
      <c r="HO97" s="150" t="str">
        <f>IF(Tbl.Kosten[[#This Row],[Pnr.]]=HO$7,Tbl.Kosten[[#This Row],[Te financieren]],"")</f>
        <v/>
      </c>
      <c r="HP97" s="150" t="str">
        <f>IF(Tbl.Kosten[[#This Row],[Pnr.]]=HP$7,Tbl.Kosten[[#This Row],[Te financieren]],"")</f>
        <v/>
      </c>
      <c r="HQ97" s="150" t="str">
        <f>IF(Tbl.Kosten[[#This Row],[Pnr.]]=HQ$7,Tbl.Kosten[[#This Row],[Te financieren]],"")</f>
        <v/>
      </c>
      <c r="HR97" s="150" t="str">
        <f>IF(Tbl.Kosten[[#This Row],[Pnr.]]=HR$7,Tbl.Kosten[[#This Row],[Te financieren]],"")</f>
        <v/>
      </c>
      <c r="HS97" s="150" t="str">
        <f>IF(Tbl.Kosten[[#This Row],[Pnr.]]=HS$7,Tbl.Kosten[[#This Row],[Te financieren]],"")</f>
        <v/>
      </c>
      <c r="HT97" s="150" t="str">
        <f>IF(Tbl.Kosten[[#This Row],[Pnr.]]=HT$7,Tbl.Kosten[[#This Row],[Te financieren]],"")</f>
        <v/>
      </c>
      <c r="HU97" s="150" t="str">
        <f>IF(Tbl.Kosten[[#This Row],[Pnr.]]=HU$7,Tbl.Kosten[[#This Row],[Te financieren]],"")</f>
        <v/>
      </c>
      <c r="HV97" s="150" t="str">
        <f>IF(Tbl.Kosten[[#This Row],[Pnr.]]=HV$7,Tbl.Kosten[[#This Row],[Te financieren]],"")</f>
        <v/>
      </c>
      <c r="HW97" s="150" t="str">
        <f>IF(Tbl.Kosten[[#This Row],[Pnr.]]=HW$7,Tbl.Kosten[[#This Row],[Te financieren]],"")</f>
        <v/>
      </c>
    </row>
    <row r="98" spans="2:231" x14ac:dyDescent="0.3">
      <c r="B98" s="134"/>
      <c r="C98" s="137"/>
      <c r="D98" s="136"/>
      <c r="E98" s="261"/>
      <c r="F98" s="135"/>
      <c r="G98" s="11" t="str">
        <f>IF(Tbl.Kosten[[#This Row],[Medewerker e/o 
functie]]&lt;&gt;"",_xlfn.XLOOKUP(Tbl.Kosten[[#This Row],[Medewerker e/o 
functie]],Tbl.Uurtarief[Medewerker en/of functie],Tbl.Uurtarief[Uurtarief],"",0,1),"")</f>
        <v/>
      </c>
      <c r="H98" s="121">
        <f>IFERROR(Tbl.Kosten[[#This Row],[Uren]]*Tbl.Kosten[[#This Row],[Uurtarief]],0)</f>
        <v>0</v>
      </c>
      <c r="I98" s="119" t="str">
        <f>IF(Tbl.Kosten[[#This Row],[Subtotaal uren]]&lt;&gt;0,_xlfn.XLOOKUP(Tbl.Kosten[[#This Row],[Medewerker e/o 
functie]],Tbl.Uurtarief[Medewerker en/of functie],Tbl.Uurtarief[Kostensoort arbeid],"",0,1),"")</f>
        <v/>
      </c>
      <c r="J98" s="137"/>
      <c r="K98" s="135"/>
      <c r="L98" s="139" t="str">
        <f>IF(Tbl.Kosten[[#This Row],[Activum]]&lt;&gt;"",_xlfn.XLOOKUP(Tbl.Kosten[[#This Row],[Activum]],Tbl.Afschrijvingskosten[Activum],Tbl.Afschrijvingskosten[Tarief per afschrijvings-eenheid],"",0,1),"")</f>
        <v/>
      </c>
      <c r="M98" s="122">
        <f>IFERROR(Tbl.Kosten[[#This Row],[Een-
heden]]*Tbl.Kosten[[#This Row],[Afschrijvings-
tarief]],0)</f>
        <v>0</v>
      </c>
      <c r="N98" s="122" t="str">
        <f>IF(Tbl.Kosten[[#This Row],[Subtotaal afschrijving]]&lt;&gt;0,Lijsten!$A$7,"")</f>
        <v/>
      </c>
      <c r="O98" s="140"/>
      <c r="P98" s="135"/>
      <c r="Q98" s="138"/>
      <c r="R98" s="122">
        <f>IFERROR(Tbl.Kosten[[#This Row],[Aantal]]*Tbl.Kosten[[#This Row],[Tarief]],0)</f>
        <v>0</v>
      </c>
      <c r="S98" s="8">
        <f>IFERROR(Tbl.Kosten[[#This Row],[Subtotaal overige kosten]]+Tbl.Kosten[[#This Row],[Subtotaal uren]]+Tbl.Kosten[[#This Row],[Subtotaal afschrijving]],0)</f>
        <v>0</v>
      </c>
      <c r="T98" s="8">
        <f>IFERROR(Tbl.Kosten[[#This Row],[Totaal kosten]]*Tbl.Kosten[[#This Row],[Subsidie%]],0)</f>
        <v>0</v>
      </c>
      <c r="U98" s="4" t="str" cm="1">
        <f t="array" ref="U98">IFERROR(_xlfn.IFS(Tbl.Kosten[[#This Row],[Subtotaal uren]]&lt;&gt;0,Tbl.Kosten[[#This Row],[Kostensoort arbeid]],Tbl.Kosten[[#This Row],[Subtotaal afschrijving]]&lt;&gt;0,Tbl.Kosten[[#This Row],[Kostensoort afschrijving]],Tbl.Kosten[[#This Row],[Subtotaal overige kosten]]&lt;&gt;0,Tbl.Kosten[[#This Row],[Kostensoort overig]]),"")</f>
        <v/>
      </c>
      <c r="V98" s="4" t="str">
        <f>IFERROR(_xlfn.XLOOKUP(Tbl.Kosten[[#This Row],[Activiteitencode]],Tbl.Activiteiten[Activiteitcode],Tbl.Activiteiten[Werkpakketcode],"",0,1),"")</f>
        <v/>
      </c>
      <c r="W98" s="4" t="str">
        <f>IFERROR(_xlfn.XLOOKUP(Tbl.Kosten[[#This Row],[Werkpakketcode]],Tbl.Werkpakketten[Werkpakketcode],Tbl.Werkpakketten[Subsidiabele activiteit],"",0,1),"")</f>
        <v/>
      </c>
      <c r="X98" s="12">
        <f>IFERROR(_xlfn.XLOOKUP(Tbl.Kosten[[#This Row],[Sanr.]],Tbl.Subsidiehoogte[SAnr.],Tbl.Subsidiehoogte[Sub. Percentage],0,0,1),0)</f>
        <v>0</v>
      </c>
      <c r="Y98" s="144" t="str">
        <f>IFERROR(_xlfn.XLOOKUP(Tbl.Kosten[[#This Row],[Partnercode]],Tbl.Projectpartners[Partnercode],Tbl.Projectpartners[PNr.],"",0,1),"")</f>
        <v>P1</v>
      </c>
      <c r="Z98" s="148">
        <f>IF(Tbl.Kosten[[#This Row],[Pnr.]]=Z$7,Tbl.Kosten[[#This Row],[Totaal kosten]],"")</f>
        <v>0</v>
      </c>
      <c r="AA98" s="148" t="str">
        <f>IF(Tbl.Kosten[[#This Row],[Pnr.]]=AA$7,Tbl.Kosten[[#This Row],[Totaal kosten]],"")</f>
        <v/>
      </c>
      <c r="AB98" s="148" t="str">
        <f>IF(Tbl.Kosten[[#This Row],[Pnr.]]=AB$7,Tbl.Kosten[[#This Row],[Totaal kosten]],"")</f>
        <v/>
      </c>
      <c r="AC98" s="148" t="str">
        <f>IF(Tbl.Kosten[[#This Row],[Pnr.]]=AC$7,Tbl.Kosten[[#This Row],[Totaal kosten]],"")</f>
        <v/>
      </c>
      <c r="AD98" s="148" t="str">
        <f>IF(Tbl.Kosten[[#This Row],[Pnr.]]=AD$7,Tbl.Kosten[[#This Row],[Totaal kosten]],"")</f>
        <v/>
      </c>
      <c r="AE98" s="148" t="str">
        <f>IF(Tbl.Kosten[[#This Row],[Pnr.]]=AE$7,Tbl.Kosten[[#This Row],[Totaal kosten]],"")</f>
        <v/>
      </c>
      <c r="AF98" s="148" t="str">
        <f>IF(Tbl.Kosten[[#This Row],[Pnr.]]=AF$7,Tbl.Kosten[[#This Row],[Totaal kosten]],"")</f>
        <v/>
      </c>
      <c r="AG98" s="148" t="str">
        <f>IF(Tbl.Kosten[[#This Row],[Pnr.]]=AG$7,Tbl.Kosten[[#This Row],[Totaal kosten]],"")</f>
        <v/>
      </c>
      <c r="AH98" s="148" t="str">
        <f>IF(Tbl.Kosten[[#This Row],[Pnr.]]=AH$7,Tbl.Kosten[[#This Row],[Totaal kosten]],"")</f>
        <v/>
      </c>
      <c r="AI98" s="148" t="str">
        <f>IF(Tbl.Kosten[[#This Row],[Pnr.]]=AI$7,Tbl.Kosten[[#This Row],[Totaal kosten]],"")</f>
        <v/>
      </c>
      <c r="AJ98" s="148" t="str">
        <f>IF(Tbl.Kosten[[#This Row],[Pnr.]]=AJ$7,Tbl.Kosten[[#This Row],[Totaal kosten]],"")</f>
        <v/>
      </c>
      <c r="AK98" s="148" t="str">
        <f>IF(Tbl.Kosten[[#This Row],[Pnr.]]=AK$7,Tbl.Kosten[[#This Row],[Totaal kosten]],"")</f>
        <v/>
      </c>
      <c r="AL98" s="148" t="str">
        <f>IF(Tbl.Kosten[[#This Row],[Pnr.]]=AL$7,Tbl.Kosten[[#This Row],[Totaal kosten]],"")</f>
        <v/>
      </c>
      <c r="AM98" s="148" t="str">
        <f>IF(Tbl.Kosten[[#This Row],[Pnr.]]=AM$7,Tbl.Kosten[[#This Row],[Totaal kosten]],"")</f>
        <v/>
      </c>
      <c r="AN98" s="148" t="str">
        <f>IF(Tbl.Kosten[[#This Row],[Pnr.]]=AN$7,Tbl.Kosten[[#This Row],[Totaal kosten]],"")</f>
        <v/>
      </c>
      <c r="AO98" s="148" t="str">
        <f>IF(Tbl.Kosten[[#This Row],[Pnr.]]=AO$7,Tbl.Kosten[[#This Row],[Totaal kosten]],"")</f>
        <v/>
      </c>
      <c r="AP98" s="148" t="str">
        <f>IF(Tbl.Kosten[[#This Row],[Pnr.]]=AP$7,Tbl.Kosten[[#This Row],[Totaal kosten]],"")</f>
        <v/>
      </c>
      <c r="AQ98" s="148" t="str">
        <f>IF(Tbl.Kosten[[#This Row],[Pnr.]]=AQ$7,Tbl.Kosten[[#This Row],[Totaal kosten]],"")</f>
        <v/>
      </c>
      <c r="AR98" s="148" t="str">
        <f>IF(Tbl.Kosten[[#This Row],[Pnr.]]=AR$7,Tbl.Kosten[[#This Row],[Totaal kosten]],"")</f>
        <v/>
      </c>
      <c r="AS98" s="148" t="str">
        <f>IF(Tbl.Kosten[[#This Row],[Pnr.]]=AS$7,Tbl.Kosten[[#This Row],[Totaal kosten]],"")</f>
        <v/>
      </c>
      <c r="AT98" s="148" t="str">
        <f>IF(Tbl.Kosten[[#This Row],[Pnr.]]=AT$7,Tbl.Kosten[[#This Row],[Totaal kosten]],"")</f>
        <v/>
      </c>
      <c r="AU98" s="148" t="str">
        <f>IF(Tbl.Kosten[[#This Row],[Pnr.]]=AU$7,Tbl.Kosten[[#This Row],[Totaal kosten]],"")</f>
        <v/>
      </c>
      <c r="AV98" s="148" t="str">
        <f>IF(Tbl.Kosten[[#This Row],[Pnr.]]=AV$7,Tbl.Kosten[[#This Row],[Totaal kosten]],"")</f>
        <v/>
      </c>
      <c r="AW98" s="148" t="str">
        <f>IF(Tbl.Kosten[[#This Row],[Pnr.]]=AW$7,Tbl.Kosten[[#This Row],[Totaal kosten]],"")</f>
        <v/>
      </c>
      <c r="AX98" s="148" t="str">
        <f>IF(Tbl.Kosten[[#This Row],[Pnr.]]=AX$7,Tbl.Kosten[[#This Row],[Totaal kosten]],"")</f>
        <v/>
      </c>
      <c r="AY98" s="148" t="str">
        <f>IF(Tbl.Kosten[[#This Row],[Pnr.]]=AY$7,Tbl.Kosten[[#This Row],[Totaal kosten]],"")</f>
        <v/>
      </c>
      <c r="AZ98" s="148" t="str">
        <f>IF(Tbl.Kosten[[#This Row],[Pnr.]]=AZ$7,Tbl.Kosten[[#This Row],[Totaal kosten]],"")</f>
        <v/>
      </c>
      <c r="BA98" s="148" t="str">
        <f>IF(Tbl.Kosten[[#This Row],[Pnr.]]=BA$7,Tbl.Kosten[[#This Row],[Totaal kosten]],"")</f>
        <v/>
      </c>
      <c r="BB98" s="148" t="str">
        <f>IF(Tbl.Kosten[[#This Row],[Pnr.]]=BB$7,Tbl.Kosten[[#This Row],[Totaal kosten]],"")</f>
        <v/>
      </c>
      <c r="BC98" s="148" t="str">
        <f>IF(Tbl.Kosten[[#This Row],[Pnr.]]=BC$7,Tbl.Kosten[[#This Row],[Totaal kosten]],"")</f>
        <v/>
      </c>
      <c r="BD98" s="148" t="str">
        <f>IF(Tbl.Kosten[[#This Row],[Pnr.]]=BD$7,Tbl.Kosten[[#This Row],[Totaal kosten]],"")</f>
        <v/>
      </c>
      <c r="BE98" s="148" t="str">
        <f>IF(Tbl.Kosten[[#This Row],[Pnr.]]=BE$7,Tbl.Kosten[[#This Row],[Totaal kosten]],"")</f>
        <v/>
      </c>
      <c r="BF98" s="148" t="str">
        <f>IF(Tbl.Kosten[[#This Row],[Pnr.]]=BF$7,Tbl.Kosten[[#This Row],[Totaal kosten]],"")</f>
        <v/>
      </c>
      <c r="BG98" s="148" t="str">
        <f>IF(Tbl.Kosten[[#This Row],[Pnr.]]=BG$7,Tbl.Kosten[[#This Row],[Totaal kosten]],"")</f>
        <v/>
      </c>
      <c r="BH98" s="148" t="str">
        <f>IF(Tbl.Kosten[[#This Row],[Pnr.]]=BH$7,Tbl.Kosten[[#This Row],[Totaal kosten]],"")</f>
        <v/>
      </c>
      <c r="BI98" s="148" t="str">
        <f>IF(Tbl.Kosten[[#This Row],[Pnr.]]=BI$7,Tbl.Kosten[[#This Row],[Totaal kosten]],"")</f>
        <v/>
      </c>
      <c r="BJ98" s="148" t="str">
        <f>IF(Tbl.Kosten[[#This Row],[Pnr.]]=BJ$7,Tbl.Kosten[[#This Row],[Totaal kosten]],"")</f>
        <v/>
      </c>
      <c r="BK98" s="148" t="str">
        <f>IF(Tbl.Kosten[[#This Row],[Pnr.]]=BK$7,Tbl.Kosten[[#This Row],[Totaal kosten]],"")</f>
        <v/>
      </c>
      <c r="BL98" s="148" t="str">
        <f>IF(Tbl.Kosten[[#This Row],[Pnr.]]=BL$7,Tbl.Kosten[[#This Row],[Totaal kosten]],"")</f>
        <v/>
      </c>
      <c r="BM98" s="148" t="str">
        <f>IF(Tbl.Kosten[[#This Row],[Pnr.]]=BM$7,Tbl.Kosten[[#This Row],[Totaal kosten]],"")</f>
        <v/>
      </c>
      <c r="BN98" s="148" t="str">
        <f>IF(Tbl.Kosten[[#This Row],[Pnr.]]=BN$7,Tbl.Kosten[[#This Row],[Totaal kosten]],"")</f>
        <v/>
      </c>
      <c r="BO98" s="148" t="str">
        <f>IF(Tbl.Kosten[[#This Row],[Pnr.]]=BO$7,Tbl.Kosten[[#This Row],[Totaal kosten]],"")</f>
        <v/>
      </c>
      <c r="BP98" s="148" t="str">
        <f>IF(Tbl.Kosten[[#This Row],[Pnr.]]=BP$7,Tbl.Kosten[[#This Row],[Totaal kosten]],"")</f>
        <v/>
      </c>
      <c r="BQ98" s="148" t="str">
        <f>IF(Tbl.Kosten[[#This Row],[Pnr.]]=BQ$7,Tbl.Kosten[[#This Row],[Totaal kosten]],"")</f>
        <v/>
      </c>
      <c r="BR98" s="148" t="str">
        <f>IF(Tbl.Kosten[[#This Row],[Pnr.]]=BR$7,Tbl.Kosten[[#This Row],[Totaal kosten]],"")</f>
        <v/>
      </c>
      <c r="BS98" s="148" t="str">
        <f>IF(Tbl.Kosten[[#This Row],[Pnr.]]=BS$7,Tbl.Kosten[[#This Row],[Totaal kosten]],"")</f>
        <v/>
      </c>
      <c r="BT98" s="148" t="str">
        <f>IF(Tbl.Kosten[[#This Row],[Pnr.]]=BT$7,Tbl.Kosten[[#This Row],[Totaal kosten]],"")</f>
        <v/>
      </c>
      <c r="BU98" s="148" t="str">
        <f>IF(Tbl.Kosten[[#This Row],[Pnr.]]=BU$7,Tbl.Kosten[[#This Row],[Totaal kosten]],"")</f>
        <v/>
      </c>
      <c r="BV98" s="148" t="str">
        <f>IF(Tbl.Kosten[[#This Row],[Pnr.]]=BV$7,Tbl.Kosten[[#This Row],[Totaal kosten]],"")</f>
        <v/>
      </c>
      <c r="BW98" s="148" t="str">
        <f>IF(Tbl.Kosten[[#This Row],[Pnr.]]=BW$7,Tbl.Kosten[[#This Row],[Totaal kosten]],"")</f>
        <v/>
      </c>
      <c r="BX98" s="148" t="str">
        <f>IFERROR(_xlfn.XLOOKUP(Tbl.Kosten[[#This Row],[Werkpakketcode]],Tbl.Werkpakketten[Werkpakketcode],Tbl.Werkpakketten[WPnr.],"",0,1),"")</f>
        <v/>
      </c>
      <c r="BY98" s="148" t="str">
        <f>IF(Tbl.Kosten[[#This Row],[WPnr.]]=BY$7,Tbl.Kosten[[#This Row],[Totaal kosten]],"")</f>
        <v/>
      </c>
      <c r="BZ98" s="148" t="str">
        <f>IF(Tbl.Kosten[[#This Row],[WPnr.]]=BZ$7,Tbl.Kosten[[#This Row],[Totaal kosten]],"")</f>
        <v/>
      </c>
      <c r="CA98" s="148" t="str">
        <f>IF(Tbl.Kosten[[#This Row],[WPnr.]]=CA$7,Tbl.Kosten[[#This Row],[Totaal kosten]],"")</f>
        <v/>
      </c>
      <c r="CB98" s="148" t="str">
        <f>IF(Tbl.Kosten[[#This Row],[WPnr.]]=CB$7,Tbl.Kosten[[#This Row],[Totaal kosten]],"")</f>
        <v/>
      </c>
      <c r="CC98" s="148" t="str">
        <f>IF(Tbl.Kosten[[#This Row],[WPnr.]]=CC$7,Tbl.Kosten[[#This Row],[Totaal kosten]],"")</f>
        <v/>
      </c>
      <c r="CD98" s="148" t="str">
        <f>IF(Tbl.Kosten[[#This Row],[WPnr.]]=CD$7,Tbl.Kosten[[#This Row],[Totaal kosten]],"")</f>
        <v/>
      </c>
      <c r="CE98" s="148" t="str">
        <f>IF(Tbl.Kosten[[#This Row],[WPnr.]]=CE$7,Tbl.Kosten[[#This Row],[Totaal kosten]],"")</f>
        <v/>
      </c>
      <c r="CF98" s="148" t="str">
        <f>IF(Tbl.Kosten[[#This Row],[WPnr.]]=CF$7,Tbl.Kosten[[#This Row],[Totaal kosten]],"")</f>
        <v/>
      </c>
      <c r="CG98" s="148" t="str">
        <f>IF(Tbl.Kosten[[#This Row],[WPnr.]]=CG$7,Tbl.Kosten[[#This Row],[Totaal kosten]],"")</f>
        <v/>
      </c>
      <c r="CH98" s="148" t="str">
        <f>IF(Tbl.Kosten[[#This Row],[WPnr.]]=CH$7,Tbl.Kosten[[#This Row],[Totaal kosten]],"")</f>
        <v/>
      </c>
      <c r="CI98" s="148" t="str">
        <f>IF(Tbl.Kosten[[#This Row],[WPnr.]]=CI$7,Tbl.Kosten[[#This Row],[Totaal kosten]],"")</f>
        <v/>
      </c>
      <c r="CJ98" s="148" t="str">
        <f>IF(Tbl.Kosten[[#This Row],[WPnr.]]=CJ$7,Tbl.Kosten[[#This Row],[Totaal kosten]],"")</f>
        <v/>
      </c>
      <c r="CK98" s="148" t="str">
        <f>IF(Tbl.Kosten[[#This Row],[WPnr.]]=CK$7,Tbl.Kosten[[#This Row],[Totaal kosten]],"")</f>
        <v/>
      </c>
      <c r="CL98" s="148" t="str">
        <f>IF(Tbl.Kosten[[#This Row],[WPnr.]]=CL$7,Tbl.Kosten[[#This Row],[Totaal kosten]],"")</f>
        <v/>
      </c>
      <c r="CM98" s="148" t="str">
        <f>IF(Tbl.Kosten[[#This Row],[WPnr.]]=CM$7,Tbl.Kosten[[#This Row],[Totaal kosten]],"")</f>
        <v/>
      </c>
      <c r="CN98" s="148" t="str">
        <f>IF(Tbl.Kosten[[#This Row],[WPnr.]]=CN$7,Tbl.Kosten[[#This Row],[Totaal kosten]],"")</f>
        <v/>
      </c>
      <c r="CO98" s="148" t="str">
        <f>IF(Tbl.Kosten[[#This Row],[WPnr.]]=CO$7,Tbl.Kosten[[#This Row],[Totaal kosten]],"")</f>
        <v/>
      </c>
      <c r="CP98" s="148" t="str">
        <f>IF(Tbl.Kosten[[#This Row],[WPnr.]]=CP$7,Tbl.Kosten[[#This Row],[Totaal kosten]],"")</f>
        <v/>
      </c>
      <c r="CQ98" s="148" t="str">
        <f>IF(Tbl.Kosten[[#This Row],[WPnr.]]=CQ$7,Tbl.Kosten[[#This Row],[Totaal kosten]],"")</f>
        <v/>
      </c>
      <c r="CR98" s="148" t="str">
        <f>IF(Tbl.Kosten[[#This Row],[WPnr.]]=CR$7,Tbl.Kosten[[#This Row],[Totaal kosten]],"")</f>
        <v/>
      </c>
      <c r="CS98" s="148" t="str">
        <f>IF(Tbl.Kosten[[#This Row],[WPnr.]]=CS$7,Tbl.Kosten[[#This Row],[Totaal kosten]],"")</f>
        <v/>
      </c>
      <c r="CT98" s="148" t="str">
        <f>IF(Tbl.Kosten[[#This Row],[WPnr.]]=CT$7,Tbl.Kosten[[#This Row],[Totaal kosten]],"")</f>
        <v/>
      </c>
      <c r="CU98" s="148" t="str">
        <f>IF(Tbl.Kosten[[#This Row],[WPnr.]]=CU$7,Tbl.Kosten[[#This Row],[Totaal kosten]],"")</f>
        <v/>
      </c>
      <c r="CV98" s="148" t="str">
        <f>IF(Tbl.Kosten[[#This Row],[WPnr.]]=CV$7,Tbl.Kosten[[#This Row],[Totaal kosten]],"")</f>
        <v/>
      </c>
      <c r="CW98" s="148" t="str">
        <f>IF(Tbl.Kosten[[#This Row],[WPnr.]]=CW$7,Tbl.Kosten[[#This Row],[Totaal kosten]],"")</f>
        <v/>
      </c>
      <c r="CX98" s="148" t="str">
        <f>IF(Tbl.Kosten[[#This Row],[WPnr.]]=CX$7,Tbl.Kosten[[#This Row],[Totaal kosten]],"")</f>
        <v/>
      </c>
      <c r="CY98" s="148" t="str">
        <f>IF(Tbl.Kosten[[#This Row],[WPnr.]]=CY$7,Tbl.Kosten[[#This Row],[Totaal kosten]],"")</f>
        <v/>
      </c>
      <c r="CZ98" s="148" t="str">
        <f>IF(Tbl.Kosten[[#This Row],[WPnr.]]=CZ$7,Tbl.Kosten[[#This Row],[Totaal kosten]],"")</f>
        <v/>
      </c>
      <c r="DA98" s="148" t="str">
        <f>IF(Tbl.Kosten[[#This Row],[WPnr.]]=DA$7,Tbl.Kosten[[#This Row],[Totaal kosten]],"")</f>
        <v/>
      </c>
      <c r="DB98" s="148" t="str">
        <f>IF(Tbl.Kosten[[#This Row],[WPnr.]]=DB$7,Tbl.Kosten[[#This Row],[Totaal kosten]],"")</f>
        <v/>
      </c>
      <c r="DC98" s="148" t="str">
        <f>IF(Tbl.Kosten[[#This Row],[WPnr.]]=DC$7,Tbl.Kosten[[#This Row],[Totaal kosten]],"")</f>
        <v/>
      </c>
      <c r="DD98" s="148" t="str">
        <f>IF(Tbl.Kosten[[#This Row],[WPnr.]]=DD$7,Tbl.Kosten[[#This Row],[Totaal kosten]],"")</f>
        <v/>
      </c>
      <c r="DE98" s="148" t="str">
        <f>IF(Tbl.Kosten[[#This Row],[WPnr.]]=DE$7,Tbl.Kosten[[#This Row],[Totaal kosten]],"")</f>
        <v/>
      </c>
      <c r="DF98" s="148" t="str">
        <f>IF(Tbl.Kosten[[#This Row],[WPnr.]]=DF$7,Tbl.Kosten[[#This Row],[Totaal kosten]],"")</f>
        <v/>
      </c>
      <c r="DG98" s="148" t="str">
        <f>IF(Tbl.Kosten[[#This Row],[WPnr.]]=DG$7,Tbl.Kosten[[#This Row],[Totaal kosten]],"")</f>
        <v/>
      </c>
      <c r="DH98" s="148" t="str">
        <f>IF(Tbl.Kosten[[#This Row],[WPnr.]]=DH$7,Tbl.Kosten[[#This Row],[Totaal kosten]],"")</f>
        <v/>
      </c>
      <c r="DI98" s="148" t="str">
        <f>IF(Tbl.Kosten[[#This Row],[WPnr.]]=DI$7,Tbl.Kosten[[#This Row],[Totaal kosten]],"")</f>
        <v/>
      </c>
      <c r="DJ98" s="148" t="str">
        <f>IF(Tbl.Kosten[[#This Row],[WPnr.]]=DJ$7,Tbl.Kosten[[#This Row],[Totaal kosten]],"")</f>
        <v/>
      </c>
      <c r="DK98" s="148" t="str">
        <f>IF(Tbl.Kosten[[#This Row],[WPnr.]]=DK$7,Tbl.Kosten[[#This Row],[Totaal kosten]],"")</f>
        <v/>
      </c>
      <c r="DL98" s="148" t="str">
        <f>IF(Tbl.Kosten[[#This Row],[WPnr.]]=DL$7,Tbl.Kosten[[#This Row],[Totaal kosten]],"")</f>
        <v/>
      </c>
      <c r="DM98" s="148" t="str">
        <f>IF(Tbl.Kosten[[#This Row],[WPnr.]]=DM$7,Tbl.Kosten[[#This Row],[Totaal kosten]],"")</f>
        <v/>
      </c>
      <c r="DN98" s="148" t="str">
        <f>IF(Tbl.Kosten[[#This Row],[WPnr.]]=DN$7,Tbl.Kosten[[#This Row],[Totaal kosten]],"")</f>
        <v/>
      </c>
      <c r="DO98" s="148" t="str">
        <f>IF(Tbl.Kosten[[#This Row],[WPnr.]]=DO$7,Tbl.Kosten[[#This Row],[Totaal kosten]],"")</f>
        <v/>
      </c>
      <c r="DP98" s="148" t="str">
        <f>IF(Tbl.Kosten[[#This Row],[WPnr.]]=DP$7,Tbl.Kosten[[#This Row],[Totaal kosten]],"")</f>
        <v/>
      </c>
      <c r="DQ98" s="148" t="str">
        <f>IF(Tbl.Kosten[[#This Row],[WPnr.]]=DQ$7,Tbl.Kosten[[#This Row],[Totaal kosten]],"")</f>
        <v/>
      </c>
      <c r="DR98" s="148" t="str">
        <f>IF(Tbl.Kosten[[#This Row],[WPnr.]]=DR$7,Tbl.Kosten[[#This Row],[Totaal kosten]],"")</f>
        <v/>
      </c>
      <c r="DS98" s="148" t="str">
        <f>IF(Tbl.Kosten[[#This Row],[WPnr.]]=DS$7,Tbl.Kosten[[#This Row],[Totaal kosten]],"")</f>
        <v/>
      </c>
      <c r="DT98" s="148" t="str">
        <f>IF(Tbl.Kosten[[#This Row],[WPnr.]]=DT$7,Tbl.Kosten[[#This Row],[Totaal kosten]],"")</f>
        <v/>
      </c>
      <c r="DU98" s="148" t="str">
        <f>IF(Tbl.Kosten[[#This Row],[WPnr.]]=DU$7,Tbl.Kosten[[#This Row],[Totaal kosten]],"")</f>
        <v/>
      </c>
      <c r="DV98" s="148" t="str">
        <f>IF(Tbl.Kosten[[#This Row],[WPnr.]]=DV$7,Tbl.Kosten[[#This Row],[Totaal kosten]],"")</f>
        <v/>
      </c>
      <c r="DW98" s="150" t="str">
        <f>IFERROR(_xlfn.XLOOKUP(Tbl.Kosten[[#This Row],[Kostensoort]],Tbl.Kostensoorten[Kostensoorten],Tbl.Kostensoorten[KSnr.],"",0,1),"")</f>
        <v/>
      </c>
      <c r="DX98" s="150" t="str">
        <f>IF(Tbl.Kosten[[#This Row],[KSnr.]]=DX$7,Tbl.Kosten[[#This Row],[Totaal kosten]],"")</f>
        <v/>
      </c>
      <c r="DY98" s="150" t="str">
        <f>IF(Tbl.Kosten[[#This Row],[KSnr.]]=DY$7,Tbl.Kosten[[#This Row],[Totaal kosten]],"")</f>
        <v/>
      </c>
      <c r="DZ98" s="150" t="str">
        <f>IF(Tbl.Kosten[[#This Row],[KSnr.]]=DZ$7,Tbl.Kosten[[#This Row],[Totaal kosten]],"")</f>
        <v/>
      </c>
      <c r="EA98" s="150" t="str">
        <f>IF(Tbl.Kosten[[#This Row],[KSnr.]]=EA$7,Tbl.Kosten[[#This Row],[Totaal kosten]],"")</f>
        <v/>
      </c>
      <c r="EB98" s="150" t="str">
        <f>IF(Tbl.Kosten[[#This Row],[KSnr.]]=EB$7,Tbl.Kosten[[#This Row],[Totaal kosten]],"")</f>
        <v/>
      </c>
      <c r="EC98" s="150" t="str">
        <f>IF(Tbl.Kosten[[#This Row],[KSnr.]]=EC$7,Tbl.Kosten[[#This Row],[Totaal kosten]],"")</f>
        <v/>
      </c>
      <c r="ED98" s="150" t="str">
        <f>IF(Tbl.Kosten[[#This Row],[KSnr.]]=ED$7,Tbl.Kosten[[#This Row],[Totaal kosten]],"")</f>
        <v/>
      </c>
      <c r="EE98" s="150" t="str">
        <f>IF(Tbl.Kosten[[#This Row],[KSnr.]]=EE$7,Tbl.Kosten[[#This Row],[Totaal kosten]],"")</f>
        <v/>
      </c>
      <c r="EF98" s="150" t="str">
        <f>IF(Tbl.Kosten[[#This Row],[KSnr.]]=EF$7,Tbl.Kosten[[#This Row],[Totaal kosten]],"")</f>
        <v/>
      </c>
      <c r="EG98" s="150" t="str">
        <f>IF(Tbl.Kosten[[#This Row],[KSnr.]]=EG$7,Tbl.Kosten[[#This Row],[Totaal kosten]],"")</f>
        <v/>
      </c>
      <c r="EH98" s="150" t="str">
        <f>IF(Tbl.Kosten[[#This Row],[KSnr.]]=EH$7,Tbl.Kosten[[#This Row],[Totaal kosten]],"")</f>
        <v/>
      </c>
      <c r="EI98" s="150" t="str">
        <f>IF(Tbl.Kosten[[#This Row],[KSnr.]]=EI$7,Tbl.Kosten[[#This Row],[Totaal kosten]],"")</f>
        <v/>
      </c>
      <c r="EJ98" s="150" t="str">
        <f>IF(Tbl.Kosten[[#This Row],[KSnr.]]=EJ$7,Tbl.Kosten[[#This Row],[Totaal kosten]],"")</f>
        <v/>
      </c>
      <c r="EK98" s="150" t="str">
        <f>IF(Tbl.Kosten[[#This Row],[KSnr.]]=EK$7,Tbl.Kosten[[#This Row],[Totaal kosten]],"")</f>
        <v/>
      </c>
      <c r="EL98" s="150" t="str">
        <f>IF(Tbl.Kosten[[#This Row],[KSnr.]]=EL$7,Tbl.Kosten[[#This Row],[Totaal kosten]],"")</f>
        <v/>
      </c>
      <c r="EM98" s="150" t="str">
        <f>IF(Tbl.Kosten[[#This Row],[KSnr.]]=EM$7,Tbl.Kosten[[#This Row],[Totaal kosten]],"")</f>
        <v/>
      </c>
      <c r="EN98" s="150" t="str">
        <f>IF(Tbl.Kosten[[#This Row],[KSnr.]]=EN$7,Tbl.Kosten[[#This Row],[Totaal kosten]],"")</f>
        <v/>
      </c>
      <c r="EO98" s="150" t="str">
        <f>IF(Tbl.Kosten[[#This Row],[KSnr.]]=EO$7,Tbl.Kosten[[#This Row],[Totaal kosten]],"")</f>
        <v/>
      </c>
      <c r="EP98" s="150" t="str">
        <f>IF(Tbl.Kosten[[#This Row],[KSnr.]]=EP$7,Tbl.Kosten[[#This Row],[Totaal kosten]],"")</f>
        <v/>
      </c>
      <c r="EQ98" s="150" t="str">
        <f>IF(Tbl.Kosten[[#This Row],[KSnr.]]=EQ$7,Tbl.Kosten[[#This Row],[Totaal kosten]],"")</f>
        <v/>
      </c>
      <c r="ER98" s="144" t="str">
        <f>IFERROR(_xlfn.XLOOKUP(Tbl.Kosten[[#This Row],[Subsidieactiviteit]],Tbl.Subsidiehoogte[Subsidieactiviteit],Tbl.Subsidiehoogte[SAnr.],"",0,1),"")</f>
        <v/>
      </c>
      <c r="ES98" s="150" t="str">
        <f>IF(Tbl.Kosten[[#This Row],[Sanr.]]=ES$7,Tbl.Kosten[[#This Row],[Totaal kosten]],"")</f>
        <v/>
      </c>
      <c r="ET98" s="150" t="str">
        <f>IF(Tbl.Kosten[[#This Row],[Sanr.]]=ET$7,Tbl.Kosten[[#This Row],[Totaal kosten]],"")</f>
        <v/>
      </c>
      <c r="EU98" s="150" t="str">
        <f>IF(Tbl.Kosten[[#This Row],[Sanr.]]=EU$7,Tbl.Kosten[[#This Row],[Totaal kosten]],"")</f>
        <v/>
      </c>
      <c r="EV98" s="150" t="str">
        <f>IF(Tbl.Kosten[[#This Row],[Sanr.]]=EV$7,Tbl.Kosten[[#This Row],[Totaal kosten]],"")</f>
        <v/>
      </c>
      <c r="EW98" s="150" t="str">
        <f>IF(Tbl.Kosten[[#This Row],[Sanr.]]=EW$7,Tbl.Kosten[[#This Row],[Totaal kosten]],"")</f>
        <v/>
      </c>
      <c r="EX98" s="150" t="str">
        <f>IF(Tbl.Kosten[[#This Row],[Sanr.]]=EX$7,Tbl.Kosten[[#This Row],[Totaal kosten]],"")</f>
        <v/>
      </c>
      <c r="EY98" s="150" t="str">
        <f>IF(Tbl.Kosten[[#This Row],[Sanr.]]=EY$7,Tbl.Kosten[[#This Row],[Totaal kosten]],"")</f>
        <v/>
      </c>
      <c r="EZ98" s="150" t="str">
        <f>IF(Tbl.Kosten[[#This Row],[Sanr.]]=EZ$7,Tbl.Kosten[[#This Row],[Totaal kosten]],"")</f>
        <v/>
      </c>
      <c r="FA98" s="150" t="str">
        <f>IF(Tbl.Kosten[[#This Row],[Sanr.]]=FA$7,Tbl.Kosten[[#This Row],[Totaal kosten]],"")</f>
        <v/>
      </c>
      <c r="FB98" s="150" t="str">
        <f>IF(Tbl.Kosten[[#This Row],[Sanr.]]=FB$7,Tbl.Kosten[[#This Row],[Totaal kosten]],"")</f>
        <v/>
      </c>
      <c r="FC98" s="150" t="str">
        <f>IF(Tbl.Kosten[[#This Row],[Sanr.]]=FC$7,Tbl.Kosten[[#This Row],[Totaal kosten]],"")</f>
        <v/>
      </c>
      <c r="FD98" s="150" t="str">
        <f>IF(Tbl.Kosten[[#This Row],[Sanr.]]=FD$7,Tbl.Kosten[[#This Row],[Totaal kosten]],"")</f>
        <v/>
      </c>
      <c r="FE98" s="150" t="str">
        <f>IF(Tbl.Kosten[[#This Row],[Sanr.]]=FE$7,Tbl.Kosten[[#This Row],[Totaal kosten]],"")</f>
        <v/>
      </c>
      <c r="FF98" s="150" t="str">
        <f>IF(Tbl.Kosten[[#This Row],[Sanr.]]=FF$7,Tbl.Kosten[[#This Row],[Totaal kosten]],"")</f>
        <v/>
      </c>
      <c r="FG98" s="150" t="str">
        <f>IF(Tbl.Kosten[[#This Row],[Sanr.]]=FG$7,Tbl.Kosten[[#This Row],[Totaal kosten]],"")</f>
        <v/>
      </c>
      <c r="FH98" s="150" t="str">
        <f>IF(Tbl.Kosten[[#This Row],[Sanr.]]=FH$7,Tbl.Kosten[[#This Row],[Totaal kosten]],"")</f>
        <v/>
      </c>
      <c r="FI98" s="150" t="str">
        <f>IF(Tbl.Kosten[[#This Row],[Sanr.]]=FI$7,Tbl.Kosten[[#This Row],[Totaal kosten]],"")</f>
        <v/>
      </c>
      <c r="FJ98" s="150" t="str">
        <f>IF(Tbl.Kosten[[#This Row],[Sanr.]]=FJ$7,Tbl.Kosten[[#This Row],[Totaal kosten]],"")</f>
        <v/>
      </c>
      <c r="FK98" s="150" t="str">
        <f>IF(Tbl.Kosten[[#This Row],[Sanr.]]=FK$7,Tbl.Kosten[[#This Row],[Totaal kosten]],"")</f>
        <v/>
      </c>
      <c r="FL98" s="150" t="str">
        <f>IF(Tbl.Kosten[[#This Row],[Sanr.]]=FL$7,Tbl.Kosten[[#This Row],[Totaal kosten]],"")</f>
        <v/>
      </c>
      <c r="FM98" s="150" t="str">
        <f>IF(Tbl.Kosten[[#This Row],[Sanr.]]=FM$7,Tbl.Kosten[[#This Row],[Totaal kosten]],"")</f>
        <v/>
      </c>
      <c r="FN98" s="150" t="str">
        <f>IF(Tbl.Kosten[[#This Row],[Sanr.]]=FN$7,Tbl.Kosten[[#This Row],[Totaal kosten]],"")</f>
        <v/>
      </c>
      <c r="FO98" s="150" t="str">
        <f>IF(Tbl.Kosten[[#This Row],[Sanr.]]=FO$7,Tbl.Kosten[[#This Row],[Totaal kosten]],"")</f>
        <v/>
      </c>
      <c r="FP98" s="150" t="str">
        <f>IF(Tbl.Kosten[[#This Row],[Sanr.]]=FP$7,Tbl.Kosten[[#This Row],[Totaal kosten]],"")</f>
        <v/>
      </c>
      <c r="FQ98" s="150" t="str">
        <f>IF(Tbl.Kosten[[#This Row],[Sanr.]]=FQ$7,Tbl.Kosten[[#This Row],[Totaal kosten]],"")</f>
        <v/>
      </c>
      <c r="FR98" s="150" t="str">
        <f>IF(Tbl.Kosten[[#This Row],[Sanr.]]=FR$7,Tbl.Kosten[[#This Row],[Totaal kosten]],"")</f>
        <v/>
      </c>
      <c r="FS98" s="150" t="str">
        <f>IF(Tbl.Kosten[[#This Row],[Sanr.]]=FS$7,Tbl.Kosten[[#This Row],[Totaal kosten]],"")</f>
        <v/>
      </c>
      <c r="FT98" s="150" t="str">
        <f>IF(Tbl.Kosten[[#This Row],[Sanr.]]=FT$7,Tbl.Kosten[[#This Row],[Totaal kosten]],"")</f>
        <v/>
      </c>
      <c r="FU98" s="150" t="str">
        <f>IF(Tbl.Kosten[[#This Row],[Sanr.]]=FU$7,Tbl.Kosten[[#This Row],[Totaal kosten]],"")</f>
        <v/>
      </c>
      <c r="FV98" s="150" t="str">
        <f>IF(Tbl.Kosten[[#This Row],[Sanr.]]=FV$7,Tbl.Kosten[[#This Row],[Totaal kosten]],"")</f>
        <v/>
      </c>
      <c r="FW98" s="150" t="str">
        <f>IFERROR(_xlfn.XLOOKUP(Tbl.Kosten[[#This Row],[Activiteitencode]],Tbl.Activiteiten[Activiteitcode],Tbl.Activiteiten[Anr.],"",0,1),"")</f>
        <v/>
      </c>
      <c r="FX98" s="169" t="str">
        <f>_xlfn.CONCAT(Tbl.Kosten[[#This Row],[Pnr.]],Tbl.Kosten[[#This Row],[Sanr.]])</f>
        <v>P1</v>
      </c>
      <c r="FY98" s="150">
        <f>Tbl.Kosten[[#This Row],[Totaal kosten]]-Tbl.Kosten[[#This Row],[Subsidie]]</f>
        <v>0</v>
      </c>
      <c r="FZ98" s="150">
        <f>IF(Tbl.Kosten[[#This Row],[Pnr.]]=FZ$7,Tbl.Kosten[[#This Row],[Te financieren]],"")</f>
        <v>0</v>
      </c>
      <c r="GA98" s="150" t="str">
        <f>IF(Tbl.Kosten[[#This Row],[Pnr.]]=GA$7,Tbl.Kosten[[#This Row],[Te financieren]],"")</f>
        <v/>
      </c>
      <c r="GB98" s="150" t="str">
        <f>IF(Tbl.Kosten[[#This Row],[Pnr.]]=GB$7,Tbl.Kosten[[#This Row],[Te financieren]],"")</f>
        <v/>
      </c>
      <c r="GC98" s="150" t="str">
        <f>IF(Tbl.Kosten[[#This Row],[Pnr.]]=GC$7,Tbl.Kosten[[#This Row],[Te financieren]],"")</f>
        <v/>
      </c>
      <c r="GD98" s="150" t="str">
        <f>IF(Tbl.Kosten[[#This Row],[Pnr.]]=GD$7,Tbl.Kosten[[#This Row],[Te financieren]],"")</f>
        <v/>
      </c>
      <c r="GE98" s="150" t="str">
        <f>IF(Tbl.Kosten[[#This Row],[Pnr.]]=GE$7,Tbl.Kosten[[#This Row],[Te financieren]],"")</f>
        <v/>
      </c>
      <c r="GF98" s="150" t="str">
        <f>IF(Tbl.Kosten[[#This Row],[Pnr.]]=GF$7,Tbl.Kosten[[#This Row],[Te financieren]],"")</f>
        <v/>
      </c>
      <c r="GG98" s="150" t="str">
        <f>IF(Tbl.Kosten[[#This Row],[Pnr.]]=GG$7,Tbl.Kosten[[#This Row],[Te financieren]],"")</f>
        <v/>
      </c>
      <c r="GH98" s="150" t="str">
        <f>IF(Tbl.Kosten[[#This Row],[Pnr.]]=GH$7,Tbl.Kosten[[#This Row],[Te financieren]],"")</f>
        <v/>
      </c>
      <c r="GI98" s="150" t="str">
        <f>IF(Tbl.Kosten[[#This Row],[Pnr.]]=GI$7,Tbl.Kosten[[#This Row],[Te financieren]],"")</f>
        <v/>
      </c>
      <c r="GJ98" s="150" t="str">
        <f>IF(Tbl.Kosten[[#This Row],[Pnr.]]=GJ$7,Tbl.Kosten[[#This Row],[Te financieren]],"")</f>
        <v/>
      </c>
      <c r="GK98" s="150" t="str">
        <f>IF(Tbl.Kosten[[#This Row],[Pnr.]]=GK$7,Tbl.Kosten[[#This Row],[Te financieren]],"")</f>
        <v/>
      </c>
      <c r="GL98" s="150" t="str">
        <f>IF(Tbl.Kosten[[#This Row],[Pnr.]]=GL$7,Tbl.Kosten[[#This Row],[Te financieren]],"")</f>
        <v/>
      </c>
      <c r="GM98" s="150" t="str">
        <f>IF(Tbl.Kosten[[#This Row],[Pnr.]]=GM$7,Tbl.Kosten[[#This Row],[Te financieren]],"")</f>
        <v/>
      </c>
      <c r="GN98" s="150" t="str">
        <f>IF(Tbl.Kosten[[#This Row],[Pnr.]]=GN$7,Tbl.Kosten[[#This Row],[Te financieren]],"")</f>
        <v/>
      </c>
      <c r="GO98" s="150" t="str">
        <f>IF(Tbl.Kosten[[#This Row],[Pnr.]]=GO$7,Tbl.Kosten[[#This Row],[Te financieren]],"")</f>
        <v/>
      </c>
      <c r="GP98" s="150" t="str">
        <f>IF(Tbl.Kosten[[#This Row],[Pnr.]]=GP$7,Tbl.Kosten[[#This Row],[Te financieren]],"")</f>
        <v/>
      </c>
      <c r="GQ98" s="150" t="str">
        <f>IF(Tbl.Kosten[[#This Row],[Pnr.]]=GQ$7,Tbl.Kosten[[#This Row],[Te financieren]],"")</f>
        <v/>
      </c>
      <c r="GR98" s="150" t="str">
        <f>IF(Tbl.Kosten[[#This Row],[Pnr.]]=GR$7,Tbl.Kosten[[#This Row],[Te financieren]],"")</f>
        <v/>
      </c>
      <c r="GS98" s="150" t="str">
        <f>IF(Tbl.Kosten[[#This Row],[Pnr.]]=GS$7,Tbl.Kosten[[#This Row],[Te financieren]],"")</f>
        <v/>
      </c>
      <c r="GT98" s="150" t="str">
        <f>IF(Tbl.Kosten[[#This Row],[Pnr.]]=GT$7,Tbl.Kosten[[#This Row],[Te financieren]],"")</f>
        <v/>
      </c>
      <c r="GU98" s="150" t="str">
        <f>IF(Tbl.Kosten[[#This Row],[Pnr.]]=GU$7,Tbl.Kosten[[#This Row],[Te financieren]],"")</f>
        <v/>
      </c>
      <c r="GV98" s="150" t="str">
        <f>IF(Tbl.Kosten[[#This Row],[Pnr.]]=GV$7,Tbl.Kosten[[#This Row],[Te financieren]],"")</f>
        <v/>
      </c>
      <c r="GW98" s="150" t="str">
        <f>IF(Tbl.Kosten[[#This Row],[Pnr.]]=GW$7,Tbl.Kosten[[#This Row],[Te financieren]],"")</f>
        <v/>
      </c>
      <c r="GX98" s="150" t="str">
        <f>IF(Tbl.Kosten[[#This Row],[Pnr.]]=GX$7,Tbl.Kosten[[#This Row],[Te financieren]],"")</f>
        <v/>
      </c>
      <c r="GY98" s="150" t="str">
        <f>IF(Tbl.Kosten[[#This Row],[Pnr.]]=GY$7,Tbl.Kosten[[#This Row],[Te financieren]],"")</f>
        <v/>
      </c>
      <c r="GZ98" s="150" t="str">
        <f>IF(Tbl.Kosten[[#This Row],[Pnr.]]=GZ$7,Tbl.Kosten[[#This Row],[Te financieren]],"")</f>
        <v/>
      </c>
      <c r="HA98" s="150" t="str">
        <f>IF(Tbl.Kosten[[#This Row],[Pnr.]]=HA$7,Tbl.Kosten[[#This Row],[Te financieren]],"")</f>
        <v/>
      </c>
      <c r="HB98" s="150" t="str">
        <f>IF(Tbl.Kosten[[#This Row],[Pnr.]]=HB$7,Tbl.Kosten[[#This Row],[Te financieren]],"")</f>
        <v/>
      </c>
      <c r="HC98" s="150" t="str">
        <f>IF(Tbl.Kosten[[#This Row],[Pnr.]]=HC$7,Tbl.Kosten[[#This Row],[Te financieren]],"")</f>
        <v/>
      </c>
      <c r="HD98" s="150" t="str">
        <f>IF(Tbl.Kosten[[#This Row],[Pnr.]]=HD$7,Tbl.Kosten[[#This Row],[Te financieren]],"")</f>
        <v/>
      </c>
      <c r="HE98" s="150" t="str">
        <f>IF(Tbl.Kosten[[#This Row],[Pnr.]]=HE$7,Tbl.Kosten[[#This Row],[Te financieren]],"")</f>
        <v/>
      </c>
      <c r="HF98" s="150" t="str">
        <f>IF(Tbl.Kosten[[#This Row],[Pnr.]]=HF$7,Tbl.Kosten[[#This Row],[Te financieren]],"")</f>
        <v/>
      </c>
      <c r="HG98" s="150" t="str">
        <f>IF(Tbl.Kosten[[#This Row],[Pnr.]]=HG$7,Tbl.Kosten[[#This Row],[Te financieren]],"")</f>
        <v/>
      </c>
      <c r="HH98" s="150" t="str">
        <f>IF(Tbl.Kosten[[#This Row],[Pnr.]]=HH$7,Tbl.Kosten[[#This Row],[Te financieren]],"")</f>
        <v/>
      </c>
      <c r="HI98" s="150" t="str">
        <f>IF(Tbl.Kosten[[#This Row],[Pnr.]]=HI$7,Tbl.Kosten[[#This Row],[Te financieren]],"")</f>
        <v/>
      </c>
      <c r="HJ98" s="150" t="str">
        <f>IF(Tbl.Kosten[[#This Row],[Pnr.]]=HJ$7,Tbl.Kosten[[#This Row],[Te financieren]],"")</f>
        <v/>
      </c>
      <c r="HK98" s="150" t="str">
        <f>IF(Tbl.Kosten[[#This Row],[Pnr.]]=HK$7,Tbl.Kosten[[#This Row],[Te financieren]],"")</f>
        <v/>
      </c>
      <c r="HL98" s="150" t="str">
        <f>IF(Tbl.Kosten[[#This Row],[Pnr.]]=HL$7,Tbl.Kosten[[#This Row],[Te financieren]],"")</f>
        <v/>
      </c>
      <c r="HM98" s="150" t="str">
        <f>IF(Tbl.Kosten[[#This Row],[Pnr.]]=HM$7,Tbl.Kosten[[#This Row],[Te financieren]],"")</f>
        <v/>
      </c>
      <c r="HN98" s="150" t="str">
        <f>IF(Tbl.Kosten[[#This Row],[Pnr.]]=HN$7,Tbl.Kosten[[#This Row],[Te financieren]],"")</f>
        <v/>
      </c>
      <c r="HO98" s="150" t="str">
        <f>IF(Tbl.Kosten[[#This Row],[Pnr.]]=HO$7,Tbl.Kosten[[#This Row],[Te financieren]],"")</f>
        <v/>
      </c>
      <c r="HP98" s="150" t="str">
        <f>IF(Tbl.Kosten[[#This Row],[Pnr.]]=HP$7,Tbl.Kosten[[#This Row],[Te financieren]],"")</f>
        <v/>
      </c>
      <c r="HQ98" s="150" t="str">
        <f>IF(Tbl.Kosten[[#This Row],[Pnr.]]=HQ$7,Tbl.Kosten[[#This Row],[Te financieren]],"")</f>
        <v/>
      </c>
      <c r="HR98" s="150" t="str">
        <f>IF(Tbl.Kosten[[#This Row],[Pnr.]]=HR$7,Tbl.Kosten[[#This Row],[Te financieren]],"")</f>
        <v/>
      </c>
      <c r="HS98" s="150" t="str">
        <f>IF(Tbl.Kosten[[#This Row],[Pnr.]]=HS$7,Tbl.Kosten[[#This Row],[Te financieren]],"")</f>
        <v/>
      </c>
      <c r="HT98" s="150" t="str">
        <f>IF(Tbl.Kosten[[#This Row],[Pnr.]]=HT$7,Tbl.Kosten[[#This Row],[Te financieren]],"")</f>
        <v/>
      </c>
      <c r="HU98" s="150" t="str">
        <f>IF(Tbl.Kosten[[#This Row],[Pnr.]]=HU$7,Tbl.Kosten[[#This Row],[Te financieren]],"")</f>
        <v/>
      </c>
      <c r="HV98" s="150" t="str">
        <f>IF(Tbl.Kosten[[#This Row],[Pnr.]]=HV$7,Tbl.Kosten[[#This Row],[Te financieren]],"")</f>
        <v/>
      </c>
      <c r="HW98" s="150" t="str">
        <f>IF(Tbl.Kosten[[#This Row],[Pnr.]]=HW$7,Tbl.Kosten[[#This Row],[Te financieren]],"")</f>
        <v/>
      </c>
    </row>
    <row r="99" spans="2:231" x14ac:dyDescent="0.3">
      <c r="B99" s="134"/>
      <c r="C99" s="137"/>
      <c r="D99" s="136"/>
      <c r="E99" s="261"/>
      <c r="F99" s="135"/>
      <c r="G99" s="11" t="str">
        <f>IF(Tbl.Kosten[[#This Row],[Medewerker e/o 
functie]]&lt;&gt;"",_xlfn.XLOOKUP(Tbl.Kosten[[#This Row],[Medewerker e/o 
functie]],Tbl.Uurtarief[Medewerker en/of functie],Tbl.Uurtarief[Uurtarief],"",0,1),"")</f>
        <v/>
      </c>
      <c r="H99" s="121">
        <f>IFERROR(Tbl.Kosten[[#This Row],[Uren]]*Tbl.Kosten[[#This Row],[Uurtarief]],0)</f>
        <v>0</v>
      </c>
      <c r="I99" s="119" t="str">
        <f>IF(Tbl.Kosten[[#This Row],[Subtotaal uren]]&lt;&gt;0,_xlfn.XLOOKUP(Tbl.Kosten[[#This Row],[Medewerker e/o 
functie]],Tbl.Uurtarief[Medewerker en/of functie],Tbl.Uurtarief[Kostensoort arbeid],"",0,1),"")</f>
        <v/>
      </c>
      <c r="J99" s="137"/>
      <c r="K99" s="135"/>
      <c r="L99" s="139" t="str">
        <f>IF(Tbl.Kosten[[#This Row],[Activum]]&lt;&gt;"",_xlfn.XLOOKUP(Tbl.Kosten[[#This Row],[Activum]],Tbl.Afschrijvingskosten[Activum],Tbl.Afschrijvingskosten[Tarief per afschrijvings-eenheid],"",0,1),"")</f>
        <v/>
      </c>
      <c r="M99" s="122">
        <f>IFERROR(Tbl.Kosten[[#This Row],[Een-
heden]]*Tbl.Kosten[[#This Row],[Afschrijvings-
tarief]],0)</f>
        <v>0</v>
      </c>
      <c r="N99" s="122" t="str">
        <f>IF(Tbl.Kosten[[#This Row],[Subtotaal afschrijving]]&lt;&gt;0,Lijsten!$A$7,"")</f>
        <v/>
      </c>
      <c r="O99" s="140"/>
      <c r="P99" s="135"/>
      <c r="Q99" s="138"/>
      <c r="R99" s="122">
        <f>IFERROR(Tbl.Kosten[[#This Row],[Aantal]]*Tbl.Kosten[[#This Row],[Tarief]],0)</f>
        <v>0</v>
      </c>
      <c r="S99" s="8">
        <f>IFERROR(Tbl.Kosten[[#This Row],[Subtotaal overige kosten]]+Tbl.Kosten[[#This Row],[Subtotaal uren]]+Tbl.Kosten[[#This Row],[Subtotaal afschrijving]],0)</f>
        <v>0</v>
      </c>
      <c r="T99" s="8">
        <f>IFERROR(Tbl.Kosten[[#This Row],[Totaal kosten]]*Tbl.Kosten[[#This Row],[Subsidie%]],0)</f>
        <v>0</v>
      </c>
      <c r="U99" s="4" t="str" cm="1">
        <f t="array" ref="U99">IFERROR(_xlfn.IFS(Tbl.Kosten[[#This Row],[Subtotaal uren]]&lt;&gt;0,Tbl.Kosten[[#This Row],[Kostensoort arbeid]],Tbl.Kosten[[#This Row],[Subtotaal afschrijving]]&lt;&gt;0,Tbl.Kosten[[#This Row],[Kostensoort afschrijving]],Tbl.Kosten[[#This Row],[Subtotaal overige kosten]]&lt;&gt;0,Tbl.Kosten[[#This Row],[Kostensoort overig]]),"")</f>
        <v/>
      </c>
      <c r="V99" s="4" t="str">
        <f>IFERROR(_xlfn.XLOOKUP(Tbl.Kosten[[#This Row],[Activiteitencode]],Tbl.Activiteiten[Activiteitcode],Tbl.Activiteiten[Werkpakketcode],"",0,1),"")</f>
        <v/>
      </c>
      <c r="W99" s="4" t="str">
        <f>IFERROR(_xlfn.XLOOKUP(Tbl.Kosten[[#This Row],[Werkpakketcode]],Tbl.Werkpakketten[Werkpakketcode],Tbl.Werkpakketten[Subsidiabele activiteit],"",0,1),"")</f>
        <v/>
      </c>
      <c r="X99" s="12">
        <f>IFERROR(_xlfn.XLOOKUP(Tbl.Kosten[[#This Row],[Sanr.]],Tbl.Subsidiehoogte[SAnr.],Tbl.Subsidiehoogte[Sub. Percentage],0,0,1),0)</f>
        <v>0</v>
      </c>
      <c r="Y99" s="144" t="str">
        <f>IFERROR(_xlfn.XLOOKUP(Tbl.Kosten[[#This Row],[Partnercode]],Tbl.Projectpartners[Partnercode],Tbl.Projectpartners[PNr.],"",0,1),"")</f>
        <v>P1</v>
      </c>
      <c r="Z99" s="148">
        <f>IF(Tbl.Kosten[[#This Row],[Pnr.]]=Z$7,Tbl.Kosten[[#This Row],[Totaal kosten]],"")</f>
        <v>0</v>
      </c>
      <c r="AA99" s="148" t="str">
        <f>IF(Tbl.Kosten[[#This Row],[Pnr.]]=AA$7,Tbl.Kosten[[#This Row],[Totaal kosten]],"")</f>
        <v/>
      </c>
      <c r="AB99" s="148" t="str">
        <f>IF(Tbl.Kosten[[#This Row],[Pnr.]]=AB$7,Tbl.Kosten[[#This Row],[Totaal kosten]],"")</f>
        <v/>
      </c>
      <c r="AC99" s="148" t="str">
        <f>IF(Tbl.Kosten[[#This Row],[Pnr.]]=AC$7,Tbl.Kosten[[#This Row],[Totaal kosten]],"")</f>
        <v/>
      </c>
      <c r="AD99" s="148" t="str">
        <f>IF(Tbl.Kosten[[#This Row],[Pnr.]]=AD$7,Tbl.Kosten[[#This Row],[Totaal kosten]],"")</f>
        <v/>
      </c>
      <c r="AE99" s="148" t="str">
        <f>IF(Tbl.Kosten[[#This Row],[Pnr.]]=AE$7,Tbl.Kosten[[#This Row],[Totaal kosten]],"")</f>
        <v/>
      </c>
      <c r="AF99" s="148" t="str">
        <f>IF(Tbl.Kosten[[#This Row],[Pnr.]]=AF$7,Tbl.Kosten[[#This Row],[Totaal kosten]],"")</f>
        <v/>
      </c>
      <c r="AG99" s="148" t="str">
        <f>IF(Tbl.Kosten[[#This Row],[Pnr.]]=AG$7,Tbl.Kosten[[#This Row],[Totaal kosten]],"")</f>
        <v/>
      </c>
      <c r="AH99" s="148" t="str">
        <f>IF(Tbl.Kosten[[#This Row],[Pnr.]]=AH$7,Tbl.Kosten[[#This Row],[Totaal kosten]],"")</f>
        <v/>
      </c>
      <c r="AI99" s="148" t="str">
        <f>IF(Tbl.Kosten[[#This Row],[Pnr.]]=AI$7,Tbl.Kosten[[#This Row],[Totaal kosten]],"")</f>
        <v/>
      </c>
      <c r="AJ99" s="148" t="str">
        <f>IF(Tbl.Kosten[[#This Row],[Pnr.]]=AJ$7,Tbl.Kosten[[#This Row],[Totaal kosten]],"")</f>
        <v/>
      </c>
      <c r="AK99" s="148" t="str">
        <f>IF(Tbl.Kosten[[#This Row],[Pnr.]]=AK$7,Tbl.Kosten[[#This Row],[Totaal kosten]],"")</f>
        <v/>
      </c>
      <c r="AL99" s="148" t="str">
        <f>IF(Tbl.Kosten[[#This Row],[Pnr.]]=AL$7,Tbl.Kosten[[#This Row],[Totaal kosten]],"")</f>
        <v/>
      </c>
      <c r="AM99" s="148" t="str">
        <f>IF(Tbl.Kosten[[#This Row],[Pnr.]]=AM$7,Tbl.Kosten[[#This Row],[Totaal kosten]],"")</f>
        <v/>
      </c>
      <c r="AN99" s="148" t="str">
        <f>IF(Tbl.Kosten[[#This Row],[Pnr.]]=AN$7,Tbl.Kosten[[#This Row],[Totaal kosten]],"")</f>
        <v/>
      </c>
      <c r="AO99" s="148" t="str">
        <f>IF(Tbl.Kosten[[#This Row],[Pnr.]]=AO$7,Tbl.Kosten[[#This Row],[Totaal kosten]],"")</f>
        <v/>
      </c>
      <c r="AP99" s="148" t="str">
        <f>IF(Tbl.Kosten[[#This Row],[Pnr.]]=AP$7,Tbl.Kosten[[#This Row],[Totaal kosten]],"")</f>
        <v/>
      </c>
      <c r="AQ99" s="148" t="str">
        <f>IF(Tbl.Kosten[[#This Row],[Pnr.]]=AQ$7,Tbl.Kosten[[#This Row],[Totaal kosten]],"")</f>
        <v/>
      </c>
      <c r="AR99" s="148" t="str">
        <f>IF(Tbl.Kosten[[#This Row],[Pnr.]]=AR$7,Tbl.Kosten[[#This Row],[Totaal kosten]],"")</f>
        <v/>
      </c>
      <c r="AS99" s="148" t="str">
        <f>IF(Tbl.Kosten[[#This Row],[Pnr.]]=AS$7,Tbl.Kosten[[#This Row],[Totaal kosten]],"")</f>
        <v/>
      </c>
      <c r="AT99" s="148" t="str">
        <f>IF(Tbl.Kosten[[#This Row],[Pnr.]]=AT$7,Tbl.Kosten[[#This Row],[Totaal kosten]],"")</f>
        <v/>
      </c>
      <c r="AU99" s="148" t="str">
        <f>IF(Tbl.Kosten[[#This Row],[Pnr.]]=AU$7,Tbl.Kosten[[#This Row],[Totaal kosten]],"")</f>
        <v/>
      </c>
      <c r="AV99" s="148" t="str">
        <f>IF(Tbl.Kosten[[#This Row],[Pnr.]]=AV$7,Tbl.Kosten[[#This Row],[Totaal kosten]],"")</f>
        <v/>
      </c>
      <c r="AW99" s="148" t="str">
        <f>IF(Tbl.Kosten[[#This Row],[Pnr.]]=AW$7,Tbl.Kosten[[#This Row],[Totaal kosten]],"")</f>
        <v/>
      </c>
      <c r="AX99" s="148" t="str">
        <f>IF(Tbl.Kosten[[#This Row],[Pnr.]]=AX$7,Tbl.Kosten[[#This Row],[Totaal kosten]],"")</f>
        <v/>
      </c>
      <c r="AY99" s="148" t="str">
        <f>IF(Tbl.Kosten[[#This Row],[Pnr.]]=AY$7,Tbl.Kosten[[#This Row],[Totaal kosten]],"")</f>
        <v/>
      </c>
      <c r="AZ99" s="148" t="str">
        <f>IF(Tbl.Kosten[[#This Row],[Pnr.]]=AZ$7,Tbl.Kosten[[#This Row],[Totaal kosten]],"")</f>
        <v/>
      </c>
      <c r="BA99" s="148" t="str">
        <f>IF(Tbl.Kosten[[#This Row],[Pnr.]]=BA$7,Tbl.Kosten[[#This Row],[Totaal kosten]],"")</f>
        <v/>
      </c>
      <c r="BB99" s="148" t="str">
        <f>IF(Tbl.Kosten[[#This Row],[Pnr.]]=BB$7,Tbl.Kosten[[#This Row],[Totaal kosten]],"")</f>
        <v/>
      </c>
      <c r="BC99" s="148" t="str">
        <f>IF(Tbl.Kosten[[#This Row],[Pnr.]]=BC$7,Tbl.Kosten[[#This Row],[Totaal kosten]],"")</f>
        <v/>
      </c>
      <c r="BD99" s="148" t="str">
        <f>IF(Tbl.Kosten[[#This Row],[Pnr.]]=BD$7,Tbl.Kosten[[#This Row],[Totaal kosten]],"")</f>
        <v/>
      </c>
      <c r="BE99" s="148" t="str">
        <f>IF(Tbl.Kosten[[#This Row],[Pnr.]]=BE$7,Tbl.Kosten[[#This Row],[Totaal kosten]],"")</f>
        <v/>
      </c>
      <c r="BF99" s="148" t="str">
        <f>IF(Tbl.Kosten[[#This Row],[Pnr.]]=BF$7,Tbl.Kosten[[#This Row],[Totaal kosten]],"")</f>
        <v/>
      </c>
      <c r="BG99" s="148" t="str">
        <f>IF(Tbl.Kosten[[#This Row],[Pnr.]]=BG$7,Tbl.Kosten[[#This Row],[Totaal kosten]],"")</f>
        <v/>
      </c>
      <c r="BH99" s="148" t="str">
        <f>IF(Tbl.Kosten[[#This Row],[Pnr.]]=BH$7,Tbl.Kosten[[#This Row],[Totaal kosten]],"")</f>
        <v/>
      </c>
      <c r="BI99" s="148" t="str">
        <f>IF(Tbl.Kosten[[#This Row],[Pnr.]]=BI$7,Tbl.Kosten[[#This Row],[Totaal kosten]],"")</f>
        <v/>
      </c>
      <c r="BJ99" s="148" t="str">
        <f>IF(Tbl.Kosten[[#This Row],[Pnr.]]=BJ$7,Tbl.Kosten[[#This Row],[Totaal kosten]],"")</f>
        <v/>
      </c>
      <c r="BK99" s="148" t="str">
        <f>IF(Tbl.Kosten[[#This Row],[Pnr.]]=BK$7,Tbl.Kosten[[#This Row],[Totaal kosten]],"")</f>
        <v/>
      </c>
      <c r="BL99" s="148" t="str">
        <f>IF(Tbl.Kosten[[#This Row],[Pnr.]]=BL$7,Tbl.Kosten[[#This Row],[Totaal kosten]],"")</f>
        <v/>
      </c>
      <c r="BM99" s="148" t="str">
        <f>IF(Tbl.Kosten[[#This Row],[Pnr.]]=BM$7,Tbl.Kosten[[#This Row],[Totaal kosten]],"")</f>
        <v/>
      </c>
      <c r="BN99" s="148" t="str">
        <f>IF(Tbl.Kosten[[#This Row],[Pnr.]]=BN$7,Tbl.Kosten[[#This Row],[Totaal kosten]],"")</f>
        <v/>
      </c>
      <c r="BO99" s="148" t="str">
        <f>IF(Tbl.Kosten[[#This Row],[Pnr.]]=BO$7,Tbl.Kosten[[#This Row],[Totaal kosten]],"")</f>
        <v/>
      </c>
      <c r="BP99" s="148" t="str">
        <f>IF(Tbl.Kosten[[#This Row],[Pnr.]]=BP$7,Tbl.Kosten[[#This Row],[Totaal kosten]],"")</f>
        <v/>
      </c>
      <c r="BQ99" s="148" t="str">
        <f>IF(Tbl.Kosten[[#This Row],[Pnr.]]=BQ$7,Tbl.Kosten[[#This Row],[Totaal kosten]],"")</f>
        <v/>
      </c>
      <c r="BR99" s="148" t="str">
        <f>IF(Tbl.Kosten[[#This Row],[Pnr.]]=BR$7,Tbl.Kosten[[#This Row],[Totaal kosten]],"")</f>
        <v/>
      </c>
      <c r="BS99" s="148" t="str">
        <f>IF(Tbl.Kosten[[#This Row],[Pnr.]]=BS$7,Tbl.Kosten[[#This Row],[Totaal kosten]],"")</f>
        <v/>
      </c>
      <c r="BT99" s="148" t="str">
        <f>IF(Tbl.Kosten[[#This Row],[Pnr.]]=BT$7,Tbl.Kosten[[#This Row],[Totaal kosten]],"")</f>
        <v/>
      </c>
      <c r="BU99" s="148" t="str">
        <f>IF(Tbl.Kosten[[#This Row],[Pnr.]]=BU$7,Tbl.Kosten[[#This Row],[Totaal kosten]],"")</f>
        <v/>
      </c>
      <c r="BV99" s="148" t="str">
        <f>IF(Tbl.Kosten[[#This Row],[Pnr.]]=BV$7,Tbl.Kosten[[#This Row],[Totaal kosten]],"")</f>
        <v/>
      </c>
      <c r="BW99" s="148" t="str">
        <f>IF(Tbl.Kosten[[#This Row],[Pnr.]]=BW$7,Tbl.Kosten[[#This Row],[Totaal kosten]],"")</f>
        <v/>
      </c>
      <c r="BX99" s="148" t="str">
        <f>IFERROR(_xlfn.XLOOKUP(Tbl.Kosten[[#This Row],[Werkpakketcode]],Tbl.Werkpakketten[Werkpakketcode],Tbl.Werkpakketten[WPnr.],"",0,1),"")</f>
        <v/>
      </c>
      <c r="BY99" s="148" t="str">
        <f>IF(Tbl.Kosten[[#This Row],[WPnr.]]=BY$7,Tbl.Kosten[[#This Row],[Totaal kosten]],"")</f>
        <v/>
      </c>
      <c r="BZ99" s="148" t="str">
        <f>IF(Tbl.Kosten[[#This Row],[WPnr.]]=BZ$7,Tbl.Kosten[[#This Row],[Totaal kosten]],"")</f>
        <v/>
      </c>
      <c r="CA99" s="148" t="str">
        <f>IF(Tbl.Kosten[[#This Row],[WPnr.]]=CA$7,Tbl.Kosten[[#This Row],[Totaal kosten]],"")</f>
        <v/>
      </c>
      <c r="CB99" s="148" t="str">
        <f>IF(Tbl.Kosten[[#This Row],[WPnr.]]=CB$7,Tbl.Kosten[[#This Row],[Totaal kosten]],"")</f>
        <v/>
      </c>
      <c r="CC99" s="148" t="str">
        <f>IF(Tbl.Kosten[[#This Row],[WPnr.]]=CC$7,Tbl.Kosten[[#This Row],[Totaal kosten]],"")</f>
        <v/>
      </c>
      <c r="CD99" s="148" t="str">
        <f>IF(Tbl.Kosten[[#This Row],[WPnr.]]=CD$7,Tbl.Kosten[[#This Row],[Totaal kosten]],"")</f>
        <v/>
      </c>
      <c r="CE99" s="148" t="str">
        <f>IF(Tbl.Kosten[[#This Row],[WPnr.]]=CE$7,Tbl.Kosten[[#This Row],[Totaal kosten]],"")</f>
        <v/>
      </c>
      <c r="CF99" s="148" t="str">
        <f>IF(Tbl.Kosten[[#This Row],[WPnr.]]=CF$7,Tbl.Kosten[[#This Row],[Totaal kosten]],"")</f>
        <v/>
      </c>
      <c r="CG99" s="148" t="str">
        <f>IF(Tbl.Kosten[[#This Row],[WPnr.]]=CG$7,Tbl.Kosten[[#This Row],[Totaal kosten]],"")</f>
        <v/>
      </c>
      <c r="CH99" s="148" t="str">
        <f>IF(Tbl.Kosten[[#This Row],[WPnr.]]=CH$7,Tbl.Kosten[[#This Row],[Totaal kosten]],"")</f>
        <v/>
      </c>
      <c r="CI99" s="148" t="str">
        <f>IF(Tbl.Kosten[[#This Row],[WPnr.]]=CI$7,Tbl.Kosten[[#This Row],[Totaal kosten]],"")</f>
        <v/>
      </c>
      <c r="CJ99" s="148" t="str">
        <f>IF(Tbl.Kosten[[#This Row],[WPnr.]]=CJ$7,Tbl.Kosten[[#This Row],[Totaal kosten]],"")</f>
        <v/>
      </c>
      <c r="CK99" s="148" t="str">
        <f>IF(Tbl.Kosten[[#This Row],[WPnr.]]=CK$7,Tbl.Kosten[[#This Row],[Totaal kosten]],"")</f>
        <v/>
      </c>
      <c r="CL99" s="148" t="str">
        <f>IF(Tbl.Kosten[[#This Row],[WPnr.]]=CL$7,Tbl.Kosten[[#This Row],[Totaal kosten]],"")</f>
        <v/>
      </c>
      <c r="CM99" s="148" t="str">
        <f>IF(Tbl.Kosten[[#This Row],[WPnr.]]=CM$7,Tbl.Kosten[[#This Row],[Totaal kosten]],"")</f>
        <v/>
      </c>
      <c r="CN99" s="148" t="str">
        <f>IF(Tbl.Kosten[[#This Row],[WPnr.]]=CN$7,Tbl.Kosten[[#This Row],[Totaal kosten]],"")</f>
        <v/>
      </c>
      <c r="CO99" s="148" t="str">
        <f>IF(Tbl.Kosten[[#This Row],[WPnr.]]=CO$7,Tbl.Kosten[[#This Row],[Totaal kosten]],"")</f>
        <v/>
      </c>
      <c r="CP99" s="148" t="str">
        <f>IF(Tbl.Kosten[[#This Row],[WPnr.]]=CP$7,Tbl.Kosten[[#This Row],[Totaal kosten]],"")</f>
        <v/>
      </c>
      <c r="CQ99" s="148" t="str">
        <f>IF(Tbl.Kosten[[#This Row],[WPnr.]]=CQ$7,Tbl.Kosten[[#This Row],[Totaal kosten]],"")</f>
        <v/>
      </c>
      <c r="CR99" s="148" t="str">
        <f>IF(Tbl.Kosten[[#This Row],[WPnr.]]=CR$7,Tbl.Kosten[[#This Row],[Totaal kosten]],"")</f>
        <v/>
      </c>
      <c r="CS99" s="148" t="str">
        <f>IF(Tbl.Kosten[[#This Row],[WPnr.]]=CS$7,Tbl.Kosten[[#This Row],[Totaal kosten]],"")</f>
        <v/>
      </c>
      <c r="CT99" s="148" t="str">
        <f>IF(Tbl.Kosten[[#This Row],[WPnr.]]=CT$7,Tbl.Kosten[[#This Row],[Totaal kosten]],"")</f>
        <v/>
      </c>
      <c r="CU99" s="148" t="str">
        <f>IF(Tbl.Kosten[[#This Row],[WPnr.]]=CU$7,Tbl.Kosten[[#This Row],[Totaal kosten]],"")</f>
        <v/>
      </c>
      <c r="CV99" s="148" t="str">
        <f>IF(Tbl.Kosten[[#This Row],[WPnr.]]=CV$7,Tbl.Kosten[[#This Row],[Totaal kosten]],"")</f>
        <v/>
      </c>
      <c r="CW99" s="148" t="str">
        <f>IF(Tbl.Kosten[[#This Row],[WPnr.]]=CW$7,Tbl.Kosten[[#This Row],[Totaal kosten]],"")</f>
        <v/>
      </c>
      <c r="CX99" s="148" t="str">
        <f>IF(Tbl.Kosten[[#This Row],[WPnr.]]=CX$7,Tbl.Kosten[[#This Row],[Totaal kosten]],"")</f>
        <v/>
      </c>
      <c r="CY99" s="148" t="str">
        <f>IF(Tbl.Kosten[[#This Row],[WPnr.]]=CY$7,Tbl.Kosten[[#This Row],[Totaal kosten]],"")</f>
        <v/>
      </c>
      <c r="CZ99" s="148" t="str">
        <f>IF(Tbl.Kosten[[#This Row],[WPnr.]]=CZ$7,Tbl.Kosten[[#This Row],[Totaal kosten]],"")</f>
        <v/>
      </c>
      <c r="DA99" s="148" t="str">
        <f>IF(Tbl.Kosten[[#This Row],[WPnr.]]=DA$7,Tbl.Kosten[[#This Row],[Totaal kosten]],"")</f>
        <v/>
      </c>
      <c r="DB99" s="148" t="str">
        <f>IF(Tbl.Kosten[[#This Row],[WPnr.]]=DB$7,Tbl.Kosten[[#This Row],[Totaal kosten]],"")</f>
        <v/>
      </c>
      <c r="DC99" s="148" t="str">
        <f>IF(Tbl.Kosten[[#This Row],[WPnr.]]=DC$7,Tbl.Kosten[[#This Row],[Totaal kosten]],"")</f>
        <v/>
      </c>
      <c r="DD99" s="148" t="str">
        <f>IF(Tbl.Kosten[[#This Row],[WPnr.]]=DD$7,Tbl.Kosten[[#This Row],[Totaal kosten]],"")</f>
        <v/>
      </c>
      <c r="DE99" s="148" t="str">
        <f>IF(Tbl.Kosten[[#This Row],[WPnr.]]=DE$7,Tbl.Kosten[[#This Row],[Totaal kosten]],"")</f>
        <v/>
      </c>
      <c r="DF99" s="148" t="str">
        <f>IF(Tbl.Kosten[[#This Row],[WPnr.]]=DF$7,Tbl.Kosten[[#This Row],[Totaal kosten]],"")</f>
        <v/>
      </c>
      <c r="DG99" s="148" t="str">
        <f>IF(Tbl.Kosten[[#This Row],[WPnr.]]=DG$7,Tbl.Kosten[[#This Row],[Totaal kosten]],"")</f>
        <v/>
      </c>
      <c r="DH99" s="148" t="str">
        <f>IF(Tbl.Kosten[[#This Row],[WPnr.]]=DH$7,Tbl.Kosten[[#This Row],[Totaal kosten]],"")</f>
        <v/>
      </c>
      <c r="DI99" s="148" t="str">
        <f>IF(Tbl.Kosten[[#This Row],[WPnr.]]=DI$7,Tbl.Kosten[[#This Row],[Totaal kosten]],"")</f>
        <v/>
      </c>
      <c r="DJ99" s="148" t="str">
        <f>IF(Tbl.Kosten[[#This Row],[WPnr.]]=DJ$7,Tbl.Kosten[[#This Row],[Totaal kosten]],"")</f>
        <v/>
      </c>
      <c r="DK99" s="148" t="str">
        <f>IF(Tbl.Kosten[[#This Row],[WPnr.]]=DK$7,Tbl.Kosten[[#This Row],[Totaal kosten]],"")</f>
        <v/>
      </c>
      <c r="DL99" s="148" t="str">
        <f>IF(Tbl.Kosten[[#This Row],[WPnr.]]=DL$7,Tbl.Kosten[[#This Row],[Totaal kosten]],"")</f>
        <v/>
      </c>
      <c r="DM99" s="148" t="str">
        <f>IF(Tbl.Kosten[[#This Row],[WPnr.]]=DM$7,Tbl.Kosten[[#This Row],[Totaal kosten]],"")</f>
        <v/>
      </c>
      <c r="DN99" s="148" t="str">
        <f>IF(Tbl.Kosten[[#This Row],[WPnr.]]=DN$7,Tbl.Kosten[[#This Row],[Totaal kosten]],"")</f>
        <v/>
      </c>
      <c r="DO99" s="148" t="str">
        <f>IF(Tbl.Kosten[[#This Row],[WPnr.]]=DO$7,Tbl.Kosten[[#This Row],[Totaal kosten]],"")</f>
        <v/>
      </c>
      <c r="DP99" s="148" t="str">
        <f>IF(Tbl.Kosten[[#This Row],[WPnr.]]=DP$7,Tbl.Kosten[[#This Row],[Totaal kosten]],"")</f>
        <v/>
      </c>
      <c r="DQ99" s="148" t="str">
        <f>IF(Tbl.Kosten[[#This Row],[WPnr.]]=DQ$7,Tbl.Kosten[[#This Row],[Totaal kosten]],"")</f>
        <v/>
      </c>
      <c r="DR99" s="148" t="str">
        <f>IF(Tbl.Kosten[[#This Row],[WPnr.]]=DR$7,Tbl.Kosten[[#This Row],[Totaal kosten]],"")</f>
        <v/>
      </c>
      <c r="DS99" s="148" t="str">
        <f>IF(Tbl.Kosten[[#This Row],[WPnr.]]=DS$7,Tbl.Kosten[[#This Row],[Totaal kosten]],"")</f>
        <v/>
      </c>
      <c r="DT99" s="148" t="str">
        <f>IF(Tbl.Kosten[[#This Row],[WPnr.]]=DT$7,Tbl.Kosten[[#This Row],[Totaal kosten]],"")</f>
        <v/>
      </c>
      <c r="DU99" s="148" t="str">
        <f>IF(Tbl.Kosten[[#This Row],[WPnr.]]=DU$7,Tbl.Kosten[[#This Row],[Totaal kosten]],"")</f>
        <v/>
      </c>
      <c r="DV99" s="148" t="str">
        <f>IF(Tbl.Kosten[[#This Row],[WPnr.]]=DV$7,Tbl.Kosten[[#This Row],[Totaal kosten]],"")</f>
        <v/>
      </c>
      <c r="DW99" s="150" t="str">
        <f>IFERROR(_xlfn.XLOOKUP(Tbl.Kosten[[#This Row],[Kostensoort]],Tbl.Kostensoorten[Kostensoorten],Tbl.Kostensoorten[KSnr.],"",0,1),"")</f>
        <v/>
      </c>
      <c r="DX99" s="150" t="str">
        <f>IF(Tbl.Kosten[[#This Row],[KSnr.]]=DX$7,Tbl.Kosten[[#This Row],[Totaal kosten]],"")</f>
        <v/>
      </c>
      <c r="DY99" s="150" t="str">
        <f>IF(Tbl.Kosten[[#This Row],[KSnr.]]=DY$7,Tbl.Kosten[[#This Row],[Totaal kosten]],"")</f>
        <v/>
      </c>
      <c r="DZ99" s="150" t="str">
        <f>IF(Tbl.Kosten[[#This Row],[KSnr.]]=DZ$7,Tbl.Kosten[[#This Row],[Totaal kosten]],"")</f>
        <v/>
      </c>
      <c r="EA99" s="150" t="str">
        <f>IF(Tbl.Kosten[[#This Row],[KSnr.]]=EA$7,Tbl.Kosten[[#This Row],[Totaal kosten]],"")</f>
        <v/>
      </c>
      <c r="EB99" s="150" t="str">
        <f>IF(Tbl.Kosten[[#This Row],[KSnr.]]=EB$7,Tbl.Kosten[[#This Row],[Totaal kosten]],"")</f>
        <v/>
      </c>
      <c r="EC99" s="150" t="str">
        <f>IF(Tbl.Kosten[[#This Row],[KSnr.]]=EC$7,Tbl.Kosten[[#This Row],[Totaal kosten]],"")</f>
        <v/>
      </c>
      <c r="ED99" s="150" t="str">
        <f>IF(Tbl.Kosten[[#This Row],[KSnr.]]=ED$7,Tbl.Kosten[[#This Row],[Totaal kosten]],"")</f>
        <v/>
      </c>
      <c r="EE99" s="150" t="str">
        <f>IF(Tbl.Kosten[[#This Row],[KSnr.]]=EE$7,Tbl.Kosten[[#This Row],[Totaal kosten]],"")</f>
        <v/>
      </c>
      <c r="EF99" s="150" t="str">
        <f>IF(Tbl.Kosten[[#This Row],[KSnr.]]=EF$7,Tbl.Kosten[[#This Row],[Totaal kosten]],"")</f>
        <v/>
      </c>
      <c r="EG99" s="150" t="str">
        <f>IF(Tbl.Kosten[[#This Row],[KSnr.]]=EG$7,Tbl.Kosten[[#This Row],[Totaal kosten]],"")</f>
        <v/>
      </c>
      <c r="EH99" s="150" t="str">
        <f>IF(Tbl.Kosten[[#This Row],[KSnr.]]=EH$7,Tbl.Kosten[[#This Row],[Totaal kosten]],"")</f>
        <v/>
      </c>
      <c r="EI99" s="150" t="str">
        <f>IF(Tbl.Kosten[[#This Row],[KSnr.]]=EI$7,Tbl.Kosten[[#This Row],[Totaal kosten]],"")</f>
        <v/>
      </c>
      <c r="EJ99" s="150" t="str">
        <f>IF(Tbl.Kosten[[#This Row],[KSnr.]]=EJ$7,Tbl.Kosten[[#This Row],[Totaal kosten]],"")</f>
        <v/>
      </c>
      <c r="EK99" s="150" t="str">
        <f>IF(Tbl.Kosten[[#This Row],[KSnr.]]=EK$7,Tbl.Kosten[[#This Row],[Totaal kosten]],"")</f>
        <v/>
      </c>
      <c r="EL99" s="150" t="str">
        <f>IF(Tbl.Kosten[[#This Row],[KSnr.]]=EL$7,Tbl.Kosten[[#This Row],[Totaal kosten]],"")</f>
        <v/>
      </c>
      <c r="EM99" s="150" t="str">
        <f>IF(Tbl.Kosten[[#This Row],[KSnr.]]=EM$7,Tbl.Kosten[[#This Row],[Totaal kosten]],"")</f>
        <v/>
      </c>
      <c r="EN99" s="150" t="str">
        <f>IF(Tbl.Kosten[[#This Row],[KSnr.]]=EN$7,Tbl.Kosten[[#This Row],[Totaal kosten]],"")</f>
        <v/>
      </c>
      <c r="EO99" s="150" t="str">
        <f>IF(Tbl.Kosten[[#This Row],[KSnr.]]=EO$7,Tbl.Kosten[[#This Row],[Totaal kosten]],"")</f>
        <v/>
      </c>
      <c r="EP99" s="150" t="str">
        <f>IF(Tbl.Kosten[[#This Row],[KSnr.]]=EP$7,Tbl.Kosten[[#This Row],[Totaal kosten]],"")</f>
        <v/>
      </c>
      <c r="EQ99" s="150" t="str">
        <f>IF(Tbl.Kosten[[#This Row],[KSnr.]]=EQ$7,Tbl.Kosten[[#This Row],[Totaal kosten]],"")</f>
        <v/>
      </c>
      <c r="ER99" s="144" t="str">
        <f>IFERROR(_xlfn.XLOOKUP(Tbl.Kosten[[#This Row],[Subsidieactiviteit]],Tbl.Subsidiehoogte[Subsidieactiviteit],Tbl.Subsidiehoogte[SAnr.],"",0,1),"")</f>
        <v/>
      </c>
      <c r="ES99" s="150" t="str">
        <f>IF(Tbl.Kosten[[#This Row],[Sanr.]]=ES$7,Tbl.Kosten[[#This Row],[Totaal kosten]],"")</f>
        <v/>
      </c>
      <c r="ET99" s="150" t="str">
        <f>IF(Tbl.Kosten[[#This Row],[Sanr.]]=ET$7,Tbl.Kosten[[#This Row],[Totaal kosten]],"")</f>
        <v/>
      </c>
      <c r="EU99" s="150" t="str">
        <f>IF(Tbl.Kosten[[#This Row],[Sanr.]]=EU$7,Tbl.Kosten[[#This Row],[Totaal kosten]],"")</f>
        <v/>
      </c>
      <c r="EV99" s="150" t="str">
        <f>IF(Tbl.Kosten[[#This Row],[Sanr.]]=EV$7,Tbl.Kosten[[#This Row],[Totaal kosten]],"")</f>
        <v/>
      </c>
      <c r="EW99" s="150" t="str">
        <f>IF(Tbl.Kosten[[#This Row],[Sanr.]]=EW$7,Tbl.Kosten[[#This Row],[Totaal kosten]],"")</f>
        <v/>
      </c>
      <c r="EX99" s="150" t="str">
        <f>IF(Tbl.Kosten[[#This Row],[Sanr.]]=EX$7,Tbl.Kosten[[#This Row],[Totaal kosten]],"")</f>
        <v/>
      </c>
      <c r="EY99" s="150" t="str">
        <f>IF(Tbl.Kosten[[#This Row],[Sanr.]]=EY$7,Tbl.Kosten[[#This Row],[Totaal kosten]],"")</f>
        <v/>
      </c>
      <c r="EZ99" s="150" t="str">
        <f>IF(Tbl.Kosten[[#This Row],[Sanr.]]=EZ$7,Tbl.Kosten[[#This Row],[Totaal kosten]],"")</f>
        <v/>
      </c>
      <c r="FA99" s="150" t="str">
        <f>IF(Tbl.Kosten[[#This Row],[Sanr.]]=FA$7,Tbl.Kosten[[#This Row],[Totaal kosten]],"")</f>
        <v/>
      </c>
      <c r="FB99" s="150" t="str">
        <f>IF(Tbl.Kosten[[#This Row],[Sanr.]]=FB$7,Tbl.Kosten[[#This Row],[Totaal kosten]],"")</f>
        <v/>
      </c>
      <c r="FC99" s="150" t="str">
        <f>IF(Tbl.Kosten[[#This Row],[Sanr.]]=FC$7,Tbl.Kosten[[#This Row],[Totaal kosten]],"")</f>
        <v/>
      </c>
      <c r="FD99" s="150" t="str">
        <f>IF(Tbl.Kosten[[#This Row],[Sanr.]]=FD$7,Tbl.Kosten[[#This Row],[Totaal kosten]],"")</f>
        <v/>
      </c>
      <c r="FE99" s="150" t="str">
        <f>IF(Tbl.Kosten[[#This Row],[Sanr.]]=FE$7,Tbl.Kosten[[#This Row],[Totaal kosten]],"")</f>
        <v/>
      </c>
      <c r="FF99" s="150" t="str">
        <f>IF(Tbl.Kosten[[#This Row],[Sanr.]]=FF$7,Tbl.Kosten[[#This Row],[Totaal kosten]],"")</f>
        <v/>
      </c>
      <c r="FG99" s="150" t="str">
        <f>IF(Tbl.Kosten[[#This Row],[Sanr.]]=FG$7,Tbl.Kosten[[#This Row],[Totaal kosten]],"")</f>
        <v/>
      </c>
      <c r="FH99" s="150" t="str">
        <f>IF(Tbl.Kosten[[#This Row],[Sanr.]]=FH$7,Tbl.Kosten[[#This Row],[Totaal kosten]],"")</f>
        <v/>
      </c>
      <c r="FI99" s="150" t="str">
        <f>IF(Tbl.Kosten[[#This Row],[Sanr.]]=FI$7,Tbl.Kosten[[#This Row],[Totaal kosten]],"")</f>
        <v/>
      </c>
      <c r="FJ99" s="150" t="str">
        <f>IF(Tbl.Kosten[[#This Row],[Sanr.]]=FJ$7,Tbl.Kosten[[#This Row],[Totaal kosten]],"")</f>
        <v/>
      </c>
      <c r="FK99" s="150" t="str">
        <f>IF(Tbl.Kosten[[#This Row],[Sanr.]]=FK$7,Tbl.Kosten[[#This Row],[Totaal kosten]],"")</f>
        <v/>
      </c>
      <c r="FL99" s="150" t="str">
        <f>IF(Tbl.Kosten[[#This Row],[Sanr.]]=FL$7,Tbl.Kosten[[#This Row],[Totaal kosten]],"")</f>
        <v/>
      </c>
      <c r="FM99" s="150" t="str">
        <f>IF(Tbl.Kosten[[#This Row],[Sanr.]]=FM$7,Tbl.Kosten[[#This Row],[Totaal kosten]],"")</f>
        <v/>
      </c>
      <c r="FN99" s="150" t="str">
        <f>IF(Tbl.Kosten[[#This Row],[Sanr.]]=FN$7,Tbl.Kosten[[#This Row],[Totaal kosten]],"")</f>
        <v/>
      </c>
      <c r="FO99" s="150" t="str">
        <f>IF(Tbl.Kosten[[#This Row],[Sanr.]]=FO$7,Tbl.Kosten[[#This Row],[Totaal kosten]],"")</f>
        <v/>
      </c>
      <c r="FP99" s="150" t="str">
        <f>IF(Tbl.Kosten[[#This Row],[Sanr.]]=FP$7,Tbl.Kosten[[#This Row],[Totaal kosten]],"")</f>
        <v/>
      </c>
      <c r="FQ99" s="150" t="str">
        <f>IF(Tbl.Kosten[[#This Row],[Sanr.]]=FQ$7,Tbl.Kosten[[#This Row],[Totaal kosten]],"")</f>
        <v/>
      </c>
      <c r="FR99" s="150" t="str">
        <f>IF(Tbl.Kosten[[#This Row],[Sanr.]]=FR$7,Tbl.Kosten[[#This Row],[Totaal kosten]],"")</f>
        <v/>
      </c>
      <c r="FS99" s="150" t="str">
        <f>IF(Tbl.Kosten[[#This Row],[Sanr.]]=FS$7,Tbl.Kosten[[#This Row],[Totaal kosten]],"")</f>
        <v/>
      </c>
      <c r="FT99" s="150" t="str">
        <f>IF(Tbl.Kosten[[#This Row],[Sanr.]]=FT$7,Tbl.Kosten[[#This Row],[Totaal kosten]],"")</f>
        <v/>
      </c>
      <c r="FU99" s="150" t="str">
        <f>IF(Tbl.Kosten[[#This Row],[Sanr.]]=FU$7,Tbl.Kosten[[#This Row],[Totaal kosten]],"")</f>
        <v/>
      </c>
      <c r="FV99" s="150" t="str">
        <f>IF(Tbl.Kosten[[#This Row],[Sanr.]]=FV$7,Tbl.Kosten[[#This Row],[Totaal kosten]],"")</f>
        <v/>
      </c>
      <c r="FW99" s="150" t="str">
        <f>IFERROR(_xlfn.XLOOKUP(Tbl.Kosten[[#This Row],[Activiteitencode]],Tbl.Activiteiten[Activiteitcode],Tbl.Activiteiten[Anr.],"",0,1),"")</f>
        <v/>
      </c>
      <c r="FX99" s="169" t="str">
        <f>_xlfn.CONCAT(Tbl.Kosten[[#This Row],[Pnr.]],Tbl.Kosten[[#This Row],[Sanr.]])</f>
        <v>P1</v>
      </c>
      <c r="FY99" s="150">
        <f>Tbl.Kosten[[#This Row],[Totaal kosten]]-Tbl.Kosten[[#This Row],[Subsidie]]</f>
        <v>0</v>
      </c>
      <c r="FZ99" s="150">
        <f>IF(Tbl.Kosten[[#This Row],[Pnr.]]=FZ$7,Tbl.Kosten[[#This Row],[Te financieren]],"")</f>
        <v>0</v>
      </c>
      <c r="GA99" s="150" t="str">
        <f>IF(Tbl.Kosten[[#This Row],[Pnr.]]=GA$7,Tbl.Kosten[[#This Row],[Te financieren]],"")</f>
        <v/>
      </c>
      <c r="GB99" s="150" t="str">
        <f>IF(Tbl.Kosten[[#This Row],[Pnr.]]=GB$7,Tbl.Kosten[[#This Row],[Te financieren]],"")</f>
        <v/>
      </c>
      <c r="GC99" s="150" t="str">
        <f>IF(Tbl.Kosten[[#This Row],[Pnr.]]=GC$7,Tbl.Kosten[[#This Row],[Te financieren]],"")</f>
        <v/>
      </c>
      <c r="GD99" s="150" t="str">
        <f>IF(Tbl.Kosten[[#This Row],[Pnr.]]=GD$7,Tbl.Kosten[[#This Row],[Te financieren]],"")</f>
        <v/>
      </c>
      <c r="GE99" s="150" t="str">
        <f>IF(Tbl.Kosten[[#This Row],[Pnr.]]=GE$7,Tbl.Kosten[[#This Row],[Te financieren]],"")</f>
        <v/>
      </c>
      <c r="GF99" s="150" t="str">
        <f>IF(Tbl.Kosten[[#This Row],[Pnr.]]=GF$7,Tbl.Kosten[[#This Row],[Te financieren]],"")</f>
        <v/>
      </c>
      <c r="GG99" s="150" t="str">
        <f>IF(Tbl.Kosten[[#This Row],[Pnr.]]=GG$7,Tbl.Kosten[[#This Row],[Te financieren]],"")</f>
        <v/>
      </c>
      <c r="GH99" s="150" t="str">
        <f>IF(Tbl.Kosten[[#This Row],[Pnr.]]=GH$7,Tbl.Kosten[[#This Row],[Te financieren]],"")</f>
        <v/>
      </c>
      <c r="GI99" s="150" t="str">
        <f>IF(Tbl.Kosten[[#This Row],[Pnr.]]=GI$7,Tbl.Kosten[[#This Row],[Te financieren]],"")</f>
        <v/>
      </c>
      <c r="GJ99" s="150" t="str">
        <f>IF(Tbl.Kosten[[#This Row],[Pnr.]]=GJ$7,Tbl.Kosten[[#This Row],[Te financieren]],"")</f>
        <v/>
      </c>
      <c r="GK99" s="150" t="str">
        <f>IF(Tbl.Kosten[[#This Row],[Pnr.]]=GK$7,Tbl.Kosten[[#This Row],[Te financieren]],"")</f>
        <v/>
      </c>
      <c r="GL99" s="150" t="str">
        <f>IF(Tbl.Kosten[[#This Row],[Pnr.]]=GL$7,Tbl.Kosten[[#This Row],[Te financieren]],"")</f>
        <v/>
      </c>
      <c r="GM99" s="150" t="str">
        <f>IF(Tbl.Kosten[[#This Row],[Pnr.]]=GM$7,Tbl.Kosten[[#This Row],[Te financieren]],"")</f>
        <v/>
      </c>
      <c r="GN99" s="150" t="str">
        <f>IF(Tbl.Kosten[[#This Row],[Pnr.]]=GN$7,Tbl.Kosten[[#This Row],[Te financieren]],"")</f>
        <v/>
      </c>
      <c r="GO99" s="150" t="str">
        <f>IF(Tbl.Kosten[[#This Row],[Pnr.]]=GO$7,Tbl.Kosten[[#This Row],[Te financieren]],"")</f>
        <v/>
      </c>
      <c r="GP99" s="150" t="str">
        <f>IF(Tbl.Kosten[[#This Row],[Pnr.]]=GP$7,Tbl.Kosten[[#This Row],[Te financieren]],"")</f>
        <v/>
      </c>
      <c r="GQ99" s="150" t="str">
        <f>IF(Tbl.Kosten[[#This Row],[Pnr.]]=GQ$7,Tbl.Kosten[[#This Row],[Te financieren]],"")</f>
        <v/>
      </c>
      <c r="GR99" s="150" t="str">
        <f>IF(Tbl.Kosten[[#This Row],[Pnr.]]=GR$7,Tbl.Kosten[[#This Row],[Te financieren]],"")</f>
        <v/>
      </c>
      <c r="GS99" s="150" t="str">
        <f>IF(Tbl.Kosten[[#This Row],[Pnr.]]=GS$7,Tbl.Kosten[[#This Row],[Te financieren]],"")</f>
        <v/>
      </c>
      <c r="GT99" s="150" t="str">
        <f>IF(Tbl.Kosten[[#This Row],[Pnr.]]=GT$7,Tbl.Kosten[[#This Row],[Te financieren]],"")</f>
        <v/>
      </c>
      <c r="GU99" s="150" t="str">
        <f>IF(Tbl.Kosten[[#This Row],[Pnr.]]=GU$7,Tbl.Kosten[[#This Row],[Te financieren]],"")</f>
        <v/>
      </c>
      <c r="GV99" s="150" t="str">
        <f>IF(Tbl.Kosten[[#This Row],[Pnr.]]=GV$7,Tbl.Kosten[[#This Row],[Te financieren]],"")</f>
        <v/>
      </c>
      <c r="GW99" s="150" t="str">
        <f>IF(Tbl.Kosten[[#This Row],[Pnr.]]=GW$7,Tbl.Kosten[[#This Row],[Te financieren]],"")</f>
        <v/>
      </c>
      <c r="GX99" s="150" t="str">
        <f>IF(Tbl.Kosten[[#This Row],[Pnr.]]=GX$7,Tbl.Kosten[[#This Row],[Te financieren]],"")</f>
        <v/>
      </c>
      <c r="GY99" s="150" t="str">
        <f>IF(Tbl.Kosten[[#This Row],[Pnr.]]=GY$7,Tbl.Kosten[[#This Row],[Te financieren]],"")</f>
        <v/>
      </c>
      <c r="GZ99" s="150" t="str">
        <f>IF(Tbl.Kosten[[#This Row],[Pnr.]]=GZ$7,Tbl.Kosten[[#This Row],[Te financieren]],"")</f>
        <v/>
      </c>
      <c r="HA99" s="150" t="str">
        <f>IF(Tbl.Kosten[[#This Row],[Pnr.]]=HA$7,Tbl.Kosten[[#This Row],[Te financieren]],"")</f>
        <v/>
      </c>
      <c r="HB99" s="150" t="str">
        <f>IF(Tbl.Kosten[[#This Row],[Pnr.]]=HB$7,Tbl.Kosten[[#This Row],[Te financieren]],"")</f>
        <v/>
      </c>
      <c r="HC99" s="150" t="str">
        <f>IF(Tbl.Kosten[[#This Row],[Pnr.]]=HC$7,Tbl.Kosten[[#This Row],[Te financieren]],"")</f>
        <v/>
      </c>
      <c r="HD99" s="150" t="str">
        <f>IF(Tbl.Kosten[[#This Row],[Pnr.]]=HD$7,Tbl.Kosten[[#This Row],[Te financieren]],"")</f>
        <v/>
      </c>
      <c r="HE99" s="150" t="str">
        <f>IF(Tbl.Kosten[[#This Row],[Pnr.]]=HE$7,Tbl.Kosten[[#This Row],[Te financieren]],"")</f>
        <v/>
      </c>
      <c r="HF99" s="150" t="str">
        <f>IF(Tbl.Kosten[[#This Row],[Pnr.]]=HF$7,Tbl.Kosten[[#This Row],[Te financieren]],"")</f>
        <v/>
      </c>
      <c r="HG99" s="150" t="str">
        <f>IF(Tbl.Kosten[[#This Row],[Pnr.]]=HG$7,Tbl.Kosten[[#This Row],[Te financieren]],"")</f>
        <v/>
      </c>
      <c r="HH99" s="150" t="str">
        <f>IF(Tbl.Kosten[[#This Row],[Pnr.]]=HH$7,Tbl.Kosten[[#This Row],[Te financieren]],"")</f>
        <v/>
      </c>
      <c r="HI99" s="150" t="str">
        <f>IF(Tbl.Kosten[[#This Row],[Pnr.]]=HI$7,Tbl.Kosten[[#This Row],[Te financieren]],"")</f>
        <v/>
      </c>
      <c r="HJ99" s="150" t="str">
        <f>IF(Tbl.Kosten[[#This Row],[Pnr.]]=HJ$7,Tbl.Kosten[[#This Row],[Te financieren]],"")</f>
        <v/>
      </c>
      <c r="HK99" s="150" t="str">
        <f>IF(Tbl.Kosten[[#This Row],[Pnr.]]=HK$7,Tbl.Kosten[[#This Row],[Te financieren]],"")</f>
        <v/>
      </c>
      <c r="HL99" s="150" t="str">
        <f>IF(Tbl.Kosten[[#This Row],[Pnr.]]=HL$7,Tbl.Kosten[[#This Row],[Te financieren]],"")</f>
        <v/>
      </c>
      <c r="HM99" s="150" t="str">
        <f>IF(Tbl.Kosten[[#This Row],[Pnr.]]=HM$7,Tbl.Kosten[[#This Row],[Te financieren]],"")</f>
        <v/>
      </c>
      <c r="HN99" s="150" t="str">
        <f>IF(Tbl.Kosten[[#This Row],[Pnr.]]=HN$7,Tbl.Kosten[[#This Row],[Te financieren]],"")</f>
        <v/>
      </c>
      <c r="HO99" s="150" t="str">
        <f>IF(Tbl.Kosten[[#This Row],[Pnr.]]=HO$7,Tbl.Kosten[[#This Row],[Te financieren]],"")</f>
        <v/>
      </c>
      <c r="HP99" s="150" t="str">
        <f>IF(Tbl.Kosten[[#This Row],[Pnr.]]=HP$7,Tbl.Kosten[[#This Row],[Te financieren]],"")</f>
        <v/>
      </c>
      <c r="HQ99" s="150" t="str">
        <f>IF(Tbl.Kosten[[#This Row],[Pnr.]]=HQ$7,Tbl.Kosten[[#This Row],[Te financieren]],"")</f>
        <v/>
      </c>
      <c r="HR99" s="150" t="str">
        <f>IF(Tbl.Kosten[[#This Row],[Pnr.]]=HR$7,Tbl.Kosten[[#This Row],[Te financieren]],"")</f>
        <v/>
      </c>
      <c r="HS99" s="150" t="str">
        <f>IF(Tbl.Kosten[[#This Row],[Pnr.]]=HS$7,Tbl.Kosten[[#This Row],[Te financieren]],"")</f>
        <v/>
      </c>
      <c r="HT99" s="150" t="str">
        <f>IF(Tbl.Kosten[[#This Row],[Pnr.]]=HT$7,Tbl.Kosten[[#This Row],[Te financieren]],"")</f>
        <v/>
      </c>
      <c r="HU99" s="150" t="str">
        <f>IF(Tbl.Kosten[[#This Row],[Pnr.]]=HU$7,Tbl.Kosten[[#This Row],[Te financieren]],"")</f>
        <v/>
      </c>
      <c r="HV99" s="150" t="str">
        <f>IF(Tbl.Kosten[[#This Row],[Pnr.]]=HV$7,Tbl.Kosten[[#This Row],[Te financieren]],"")</f>
        <v/>
      </c>
      <c r="HW99" s="150" t="str">
        <f>IF(Tbl.Kosten[[#This Row],[Pnr.]]=HW$7,Tbl.Kosten[[#This Row],[Te financieren]],"")</f>
        <v/>
      </c>
    </row>
    <row r="100" spans="2:231" x14ac:dyDescent="0.3">
      <c r="B100" s="134"/>
      <c r="C100" s="137"/>
      <c r="D100" s="136"/>
      <c r="E100" s="261"/>
      <c r="F100" s="135"/>
      <c r="G100" s="11" t="str">
        <f>IF(Tbl.Kosten[[#This Row],[Medewerker e/o 
functie]]&lt;&gt;"",_xlfn.XLOOKUP(Tbl.Kosten[[#This Row],[Medewerker e/o 
functie]],Tbl.Uurtarief[Medewerker en/of functie],Tbl.Uurtarief[Uurtarief],"",0,1),"")</f>
        <v/>
      </c>
      <c r="H100" s="121">
        <f>IFERROR(Tbl.Kosten[[#This Row],[Uren]]*Tbl.Kosten[[#This Row],[Uurtarief]],0)</f>
        <v>0</v>
      </c>
      <c r="I100" s="119" t="str">
        <f>IF(Tbl.Kosten[[#This Row],[Subtotaal uren]]&lt;&gt;0,_xlfn.XLOOKUP(Tbl.Kosten[[#This Row],[Medewerker e/o 
functie]],Tbl.Uurtarief[Medewerker en/of functie],Tbl.Uurtarief[Kostensoort arbeid],"",0,1),"")</f>
        <v/>
      </c>
      <c r="J100" s="137"/>
      <c r="K100" s="135"/>
      <c r="L100" s="139" t="str">
        <f>IF(Tbl.Kosten[[#This Row],[Activum]]&lt;&gt;"",_xlfn.XLOOKUP(Tbl.Kosten[[#This Row],[Activum]],Tbl.Afschrijvingskosten[Activum],Tbl.Afschrijvingskosten[Tarief per afschrijvings-eenheid],"",0,1),"")</f>
        <v/>
      </c>
      <c r="M100" s="122">
        <f>IFERROR(Tbl.Kosten[[#This Row],[Een-
heden]]*Tbl.Kosten[[#This Row],[Afschrijvings-
tarief]],0)</f>
        <v>0</v>
      </c>
      <c r="N100" s="122" t="str">
        <f>IF(Tbl.Kosten[[#This Row],[Subtotaal afschrijving]]&lt;&gt;0,Lijsten!$A$7,"")</f>
        <v/>
      </c>
      <c r="O100" s="140"/>
      <c r="P100" s="135"/>
      <c r="Q100" s="138"/>
      <c r="R100" s="122">
        <f>IFERROR(Tbl.Kosten[[#This Row],[Aantal]]*Tbl.Kosten[[#This Row],[Tarief]],0)</f>
        <v>0</v>
      </c>
      <c r="S100" s="8">
        <f>IFERROR(Tbl.Kosten[[#This Row],[Subtotaal overige kosten]]+Tbl.Kosten[[#This Row],[Subtotaal uren]]+Tbl.Kosten[[#This Row],[Subtotaal afschrijving]],0)</f>
        <v>0</v>
      </c>
      <c r="T100" s="8">
        <f>IFERROR(Tbl.Kosten[[#This Row],[Totaal kosten]]*Tbl.Kosten[[#This Row],[Subsidie%]],0)</f>
        <v>0</v>
      </c>
      <c r="U100" s="4" t="str" cm="1">
        <f t="array" ref="U100">IFERROR(_xlfn.IFS(Tbl.Kosten[[#This Row],[Subtotaal uren]]&lt;&gt;0,Tbl.Kosten[[#This Row],[Kostensoort arbeid]],Tbl.Kosten[[#This Row],[Subtotaal afschrijving]]&lt;&gt;0,Tbl.Kosten[[#This Row],[Kostensoort afschrijving]],Tbl.Kosten[[#This Row],[Subtotaal overige kosten]]&lt;&gt;0,Tbl.Kosten[[#This Row],[Kostensoort overig]]),"")</f>
        <v/>
      </c>
      <c r="V100" s="4" t="str">
        <f>IFERROR(_xlfn.XLOOKUP(Tbl.Kosten[[#This Row],[Activiteitencode]],Tbl.Activiteiten[Activiteitcode],Tbl.Activiteiten[Werkpakketcode],"",0,1),"")</f>
        <v/>
      </c>
      <c r="W100" s="4" t="str">
        <f>IFERROR(_xlfn.XLOOKUP(Tbl.Kosten[[#This Row],[Werkpakketcode]],Tbl.Werkpakketten[Werkpakketcode],Tbl.Werkpakketten[Subsidiabele activiteit],"",0,1),"")</f>
        <v/>
      </c>
      <c r="X100" s="12">
        <f>IFERROR(_xlfn.XLOOKUP(Tbl.Kosten[[#This Row],[Sanr.]],Tbl.Subsidiehoogte[SAnr.],Tbl.Subsidiehoogte[Sub. Percentage],0,0,1),0)</f>
        <v>0</v>
      </c>
      <c r="Y100" s="144" t="str">
        <f>IFERROR(_xlfn.XLOOKUP(Tbl.Kosten[[#This Row],[Partnercode]],Tbl.Projectpartners[Partnercode],Tbl.Projectpartners[PNr.],"",0,1),"")</f>
        <v>P1</v>
      </c>
      <c r="Z100" s="148">
        <f>IF(Tbl.Kosten[[#This Row],[Pnr.]]=Z$7,Tbl.Kosten[[#This Row],[Totaal kosten]],"")</f>
        <v>0</v>
      </c>
      <c r="AA100" s="148" t="str">
        <f>IF(Tbl.Kosten[[#This Row],[Pnr.]]=AA$7,Tbl.Kosten[[#This Row],[Totaal kosten]],"")</f>
        <v/>
      </c>
      <c r="AB100" s="148" t="str">
        <f>IF(Tbl.Kosten[[#This Row],[Pnr.]]=AB$7,Tbl.Kosten[[#This Row],[Totaal kosten]],"")</f>
        <v/>
      </c>
      <c r="AC100" s="148" t="str">
        <f>IF(Tbl.Kosten[[#This Row],[Pnr.]]=AC$7,Tbl.Kosten[[#This Row],[Totaal kosten]],"")</f>
        <v/>
      </c>
      <c r="AD100" s="148" t="str">
        <f>IF(Tbl.Kosten[[#This Row],[Pnr.]]=AD$7,Tbl.Kosten[[#This Row],[Totaal kosten]],"")</f>
        <v/>
      </c>
      <c r="AE100" s="148" t="str">
        <f>IF(Tbl.Kosten[[#This Row],[Pnr.]]=AE$7,Tbl.Kosten[[#This Row],[Totaal kosten]],"")</f>
        <v/>
      </c>
      <c r="AF100" s="148" t="str">
        <f>IF(Tbl.Kosten[[#This Row],[Pnr.]]=AF$7,Tbl.Kosten[[#This Row],[Totaal kosten]],"")</f>
        <v/>
      </c>
      <c r="AG100" s="148" t="str">
        <f>IF(Tbl.Kosten[[#This Row],[Pnr.]]=AG$7,Tbl.Kosten[[#This Row],[Totaal kosten]],"")</f>
        <v/>
      </c>
      <c r="AH100" s="148" t="str">
        <f>IF(Tbl.Kosten[[#This Row],[Pnr.]]=AH$7,Tbl.Kosten[[#This Row],[Totaal kosten]],"")</f>
        <v/>
      </c>
      <c r="AI100" s="148" t="str">
        <f>IF(Tbl.Kosten[[#This Row],[Pnr.]]=AI$7,Tbl.Kosten[[#This Row],[Totaal kosten]],"")</f>
        <v/>
      </c>
      <c r="AJ100" s="148" t="str">
        <f>IF(Tbl.Kosten[[#This Row],[Pnr.]]=AJ$7,Tbl.Kosten[[#This Row],[Totaal kosten]],"")</f>
        <v/>
      </c>
      <c r="AK100" s="148" t="str">
        <f>IF(Tbl.Kosten[[#This Row],[Pnr.]]=AK$7,Tbl.Kosten[[#This Row],[Totaal kosten]],"")</f>
        <v/>
      </c>
      <c r="AL100" s="148" t="str">
        <f>IF(Tbl.Kosten[[#This Row],[Pnr.]]=AL$7,Tbl.Kosten[[#This Row],[Totaal kosten]],"")</f>
        <v/>
      </c>
      <c r="AM100" s="148" t="str">
        <f>IF(Tbl.Kosten[[#This Row],[Pnr.]]=AM$7,Tbl.Kosten[[#This Row],[Totaal kosten]],"")</f>
        <v/>
      </c>
      <c r="AN100" s="148" t="str">
        <f>IF(Tbl.Kosten[[#This Row],[Pnr.]]=AN$7,Tbl.Kosten[[#This Row],[Totaal kosten]],"")</f>
        <v/>
      </c>
      <c r="AO100" s="148" t="str">
        <f>IF(Tbl.Kosten[[#This Row],[Pnr.]]=AO$7,Tbl.Kosten[[#This Row],[Totaal kosten]],"")</f>
        <v/>
      </c>
      <c r="AP100" s="148" t="str">
        <f>IF(Tbl.Kosten[[#This Row],[Pnr.]]=AP$7,Tbl.Kosten[[#This Row],[Totaal kosten]],"")</f>
        <v/>
      </c>
      <c r="AQ100" s="148" t="str">
        <f>IF(Tbl.Kosten[[#This Row],[Pnr.]]=AQ$7,Tbl.Kosten[[#This Row],[Totaal kosten]],"")</f>
        <v/>
      </c>
      <c r="AR100" s="148" t="str">
        <f>IF(Tbl.Kosten[[#This Row],[Pnr.]]=AR$7,Tbl.Kosten[[#This Row],[Totaal kosten]],"")</f>
        <v/>
      </c>
      <c r="AS100" s="148" t="str">
        <f>IF(Tbl.Kosten[[#This Row],[Pnr.]]=AS$7,Tbl.Kosten[[#This Row],[Totaal kosten]],"")</f>
        <v/>
      </c>
      <c r="AT100" s="148" t="str">
        <f>IF(Tbl.Kosten[[#This Row],[Pnr.]]=AT$7,Tbl.Kosten[[#This Row],[Totaal kosten]],"")</f>
        <v/>
      </c>
      <c r="AU100" s="148" t="str">
        <f>IF(Tbl.Kosten[[#This Row],[Pnr.]]=AU$7,Tbl.Kosten[[#This Row],[Totaal kosten]],"")</f>
        <v/>
      </c>
      <c r="AV100" s="148" t="str">
        <f>IF(Tbl.Kosten[[#This Row],[Pnr.]]=AV$7,Tbl.Kosten[[#This Row],[Totaal kosten]],"")</f>
        <v/>
      </c>
      <c r="AW100" s="148" t="str">
        <f>IF(Tbl.Kosten[[#This Row],[Pnr.]]=AW$7,Tbl.Kosten[[#This Row],[Totaal kosten]],"")</f>
        <v/>
      </c>
      <c r="AX100" s="148" t="str">
        <f>IF(Tbl.Kosten[[#This Row],[Pnr.]]=AX$7,Tbl.Kosten[[#This Row],[Totaal kosten]],"")</f>
        <v/>
      </c>
      <c r="AY100" s="148" t="str">
        <f>IF(Tbl.Kosten[[#This Row],[Pnr.]]=AY$7,Tbl.Kosten[[#This Row],[Totaal kosten]],"")</f>
        <v/>
      </c>
      <c r="AZ100" s="148" t="str">
        <f>IF(Tbl.Kosten[[#This Row],[Pnr.]]=AZ$7,Tbl.Kosten[[#This Row],[Totaal kosten]],"")</f>
        <v/>
      </c>
      <c r="BA100" s="148" t="str">
        <f>IF(Tbl.Kosten[[#This Row],[Pnr.]]=BA$7,Tbl.Kosten[[#This Row],[Totaal kosten]],"")</f>
        <v/>
      </c>
      <c r="BB100" s="148" t="str">
        <f>IF(Tbl.Kosten[[#This Row],[Pnr.]]=BB$7,Tbl.Kosten[[#This Row],[Totaal kosten]],"")</f>
        <v/>
      </c>
      <c r="BC100" s="148" t="str">
        <f>IF(Tbl.Kosten[[#This Row],[Pnr.]]=BC$7,Tbl.Kosten[[#This Row],[Totaal kosten]],"")</f>
        <v/>
      </c>
      <c r="BD100" s="148" t="str">
        <f>IF(Tbl.Kosten[[#This Row],[Pnr.]]=BD$7,Tbl.Kosten[[#This Row],[Totaal kosten]],"")</f>
        <v/>
      </c>
      <c r="BE100" s="148" t="str">
        <f>IF(Tbl.Kosten[[#This Row],[Pnr.]]=BE$7,Tbl.Kosten[[#This Row],[Totaal kosten]],"")</f>
        <v/>
      </c>
      <c r="BF100" s="148" t="str">
        <f>IF(Tbl.Kosten[[#This Row],[Pnr.]]=BF$7,Tbl.Kosten[[#This Row],[Totaal kosten]],"")</f>
        <v/>
      </c>
      <c r="BG100" s="148" t="str">
        <f>IF(Tbl.Kosten[[#This Row],[Pnr.]]=BG$7,Tbl.Kosten[[#This Row],[Totaal kosten]],"")</f>
        <v/>
      </c>
      <c r="BH100" s="148" t="str">
        <f>IF(Tbl.Kosten[[#This Row],[Pnr.]]=BH$7,Tbl.Kosten[[#This Row],[Totaal kosten]],"")</f>
        <v/>
      </c>
      <c r="BI100" s="148" t="str">
        <f>IF(Tbl.Kosten[[#This Row],[Pnr.]]=BI$7,Tbl.Kosten[[#This Row],[Totaal kosten]],"")</f>
        <v/>
      </c>
      <c r="BJ100" s="148" t="str">
        <f>IF(Tbl.Kosten[[#This Row],[Pnr.]]=BJ$7,Tbl.Kosten[[#This Row],[Totaal kosten]],"")</f>
        <v/>
      </c>
      <c r="BK100" s="148" t="str">
        <f>IF(Tbl.Kosten[[#This Row],[Pnr.]]=BK$7,Tbl.Kosten[[#This Row],[Totaal kosten]],"")</f>
        <v/>
      </c>
      <c r="BL100" s="148" t="str">
        <f>IF(Tbl.Kosten[[#This Row],[Pnr.]]=BL$7,Tbl.Kosten[[#This Row],[Totaal kosten]],"")</f>
        <v/>
      </c>
      <c r="BM100" s="148" t="str">
        <f>IF(Tbl.Kosten[[#This Row],[Pnr.]]=BM$7,Tbl.Kosten[[#This Row],[Totaal kosten]],"")</f>
        <v/>
      </c>
      <c r="BN100" s="148" t="str">
        <f>IF(Tbl.Kosten[[#This Row],[Pnr.]]=BN$7,Tbl.Kosten[[#This Row],[Totaal kosten]],"")</f>
        <v/>
      </c>
      <c r="BO100" s="148" t="str">
        <f>IF(Tbl.Kosten[[#This Row],[Pnr.]]=BO$7,Tbl.Kosten[[#This Row],[Totaal kosten]],"")</f>
        <v/>
      </c>
      <c r="BP100" s="148" t="str">
        <f>IF(Tbl.Kosten[[#This Row],[Pnr.]]=BP$7,Tbl.Kosten[[#This Row],[Totaal kosten]],"")</f>
        <v/>
      </c>
      <c r="BQ100" s="148" t="str">
        <f>IF(Tbl.Kosten[[#This Row],[Pnr.]]=BQ$7,Tbl.Kosten[[#This Row],[Totaal kosten]],"")</f>
        <v/>
      </c>
      <c r="BR100" s="148" t="str">
        <f>IF(Tbl.Kosten[[#This Row],[Pnr.]]=BR$7,Tbl.Kosten[[#This Row],[Totaal kosten]],"")</f>
        <v/>
      </c>
      <c r="BS100" s="148" t="str">
        <f>IF(Tbl.Kosten[[#This Row],[Pnr.]]=BS$7,Tbl.Kosten[[#This Row],[Totaal kosten]],"")</f>
        <v/>
      </c>
      <c r="BT100" s="148" t="str">
        <f>IF(Tbl.Kosten[[#This Row],[Pnr.]]=BT$7,Tbl.Kosten[[#This Row],[Totaal kosten]],"")</f>
        <v/>
      </c>
      <c r="BU100" s="148" t="str">
        <f>IF(Tbl.Kosten[[#This Row],[Pnr.]]=BU$7,Tbl.Kosten[[#This Row],[Totaal kosten]],"")</f>
        <v/>
      </c>
      <c r="BV100" s="148" t="str">
        <f>IF(Tbl.Kosten[[#This Row],[Pnr.]]=BV$7,Tbl.Kosten[[#This Row],[Totaal kosten]],"")</f>
        <v/>
      </c>
      <c r="BW100" s="148" t="str">
        <f>IF(Tbl.Kosten[[#This Row],[Pnr.]]=BW$7,Tbl.Kosten[[#This Row],[Totaal kosten]],"")</f>
        <v/>
      </c>
      <c r="BX100" s="148" t="str">
        <f>IFERROR(_xlfn.XLOOKUP(Tbl.Kosten[[#This Row],[Werkpakketcode]],Tbl.Werkpakketten[Werkpakketcode],Tbl.Werkpakketten[WPnr.],"",0,1),"")</f>
        <v/>
      </c>
      <c r="BY100" s="148" t="str">
        <f>IF(Tbl.Kosten[[#This Row],[WPnr.]]=BY$7,Tbl.Kosten[[#This Row],[Totaal kosten]],"")</f>
        <v/>
      </c>
      <c r="BZ100" s="148" t="str">
        <f>IF(Tbl.Kosten[[#This Row],[WPnr.]]=BZ$7,Tbl.Kosten[[#This Row],[Totaal kosten]],"")</f>
        <v/>
      </c>
      <c r="CA100" s="148" t="str">
        <f>IF(Tbl.Kosten[[#This Row],[WPnr.]]=CA$7,Tbl.Kosten[[#This Row],[Totaal kosten]],"")</f>
        <v/>
      </c>
      <c r="CB100" s="148" t="str">
        <f>IF(Tbl.Kosten[[#This Row],[WPnr.]]=CB$7,Tbl.Kosten[[#This Row],[Totaal kosten]],"")</f>
        <v/>
      </c>
      <c r="CC100" s="148" t="str">
        <f>IF(Tbl.Kosten[[#This Row],[WPnr.]]=CC$7,Tbl.Kosten[[#This Row],[Totaal kosten]],"")</f>
        <v/>
      </c>
      <c r="CD100" s="148" t="str">
        <f>IF(Tbl.Kosten[[#This Row],[WPnr.]]=CD$7,Tbl.Kosten[[#This Row],[Totaal kosten]],"")</f>
        <v/>
      </c>
      <c r="CE100" s="148" t="str">
        <f>IF(Tbl.Kosten[[#This Row],[WPnr.]]=CE$7,Tbl.Kosten[[#This Row],[Totaal kosten]],"")</f>
        <v/>
      </c>
      <c r="CF100" s="148" t="str">
        <f>IF(Tbl.Kosten[[#This Row],[WPnr.]]=CF$7,Tbl.Kosten[[#This Row],[Totaal kosten]],"")</f>
        <v/>
      </c>
      <c r="CG100" s="148" t="str">
        <f>IF(Tbl.Kosten[[#This Row],[WPnr.]]=CG$7,Tbl.Kosten[[#This Row],[Totaal kosten]],"")</f>
        <v/>
      </c>
      <c r="CH100" s="148" t="str">
        <f>IF(Tbl.Kosten[[#This Row],[WPnr.]]=CH$7,Tbl.Kosten[[#This Row],[Totaal kosten]],"")</f>
        <v/>
      </c>
      <c r="CI100" s="148" t="str">
        <f>IF(Tbl.Kosten[[#This Row],[WPnr.]]=CI$7,Tbl.Kosten[[#This Row],[Totaal kosten]],"")</f>
        <v/>
      </c>
      <c r="CJ100" s="148" t="str">
        <f>IF(Tbl.Kosten[[#This Row],[WPnr.]]=CJ$7,Tbl.Kosten[[#This Row],[Totaal kosten]],"")</f>
        <v/>
      </c>
      <c r="CK100" s="148" t="str">
        <f>IF(Tbl.Kosten[[#This Row],[WPnr.]]=CK$7,Tbl.Kosten[[#This Row],[Totaal kosten]],"")</f>
        <v/>
      </c>
      <c r="CL100" s="148" t="str">
        <f>IF(Tbl.Kosten[[#This Row],[WPnr.]]=CL$7,Tbl.Kosten[[#This Row],[Totaal kosten]],"")</f>
        <v/>
      </c>
      <c r="CM100" s="148" t="str">
        <f>IF(Tbl.Kosten[[#This Row],[WPnr.]]=CM$7,Tbl.Kosten[[#This Row],[Totaal kosten]],"")</f>
        <v/>
      </c>
      <c r="CN100" s="148" t="str">
        <f>IF(Tbl.Kosten[[#This Row],[WPnr.]]=CN$7,Tbl.Kosten[[#This Row],[Totaal kosten]],"")</f>
        <v/>
      </c>
      <c r="CO100" s="148" t="str">
        <f>IF(Tbl.Kosten[[#This Row],[WPnr.]]=CO$7,Tbl.Kosten[[#This Row],[Totaal kosten]],"")</f>
        <v/>
      </c>
      <c r="CP100" s="148" t="str">
        <f>IF(Tbl.Kosten[[#This Row],[WPnr.]]=CP$7,Tbl.Kosten[[#This Row],[Totaal kosten]],"")</f>
        <v/>
      </c>
      <c r="CQ100" s="148" t="str">
        <f>IF(Tbl.Kosten[[#This Row],[WPnr.]]=CQ$7,Tbl.Kosten[[#This Row],[Totaal kosten]],"")</f>
        <v/>
      </c>
      <c r="CR100" s="148" t="str">
        <f>IF(Tbl.Kosten[[#This Row],[WPnr.]]=CR$7,Tbl.Kosten[[#This Row],[Totaal kosten]],"")</f>
        <v/>
      </c>
      <c r="CS100" s="148" t="str">
        <f>IF(Tbl.Kosten[[#This Row],[WPnr.]]=CS$7,Tbl.Kosten[[#This Row],[Totaal kosten]],"")</f>
        <v/>
      </c>
      <c r="CT100" s="148" t="str">
        <f>IF(Tbl.Kosten[[#This Row],[WPnr.]]=CT$7,Tbl.Kosten[[#This Row],[Totaal kosten]],"")</f>
        <v/>
      </c>
      <c r="CU100" s="148" t="str">
        <f>IF(Tbl.Kosten[[#This Row],[WPnr.]]=CU$7,Tbl.Kosten[[#This Row],[Totaal kosten]],"")</f>
        <v/>
      </c>
      <c r="CV100" s="148" t="str">
        <f>IF(Tbl.Kosten[[#This Row],[WPnr.]]=CV$7,Tbl.Kosten[[#This Row],[Totaal kosten]],"")</f>
        <v/>
      </c>
      <c r="CW100" s="148" t="str">
        <f>IF(Tbl.Kosten[[#This Row],[WPnr.]]=CW$7,Tbl.Kosten[[#This Row],[Totaal kosten]],"")</f>
        <v/>
      </c>
      <c r="CX100" s="148" t="str">
        <f>IF(Tbl.Kosten[[#This Row],[WPnr.]]=CX$7,Tbl.Kosten[[#This Row],[Totaal kosten]],"")</f>
        <v/>
      </c>
      <c r="CY100" s="148" t="str">
        <f>IF(Tbl.Kosten[[#This Row],[WPnr.]]=CY$7,Tbl.Kosten[[#This Row],[Totaal kosten]],"")</f>
        <v/>
      </c>
      <c r="CZ100" s="148" t="str">
        <f>IF(Tbl.Kosten[[#This Row],[WPnr.]]=CZ$7,Tbl.Kosten[[#This Row],[Totaal kosten]],"")</f>
        <v/>
      </c>
      <c r="DA100" s="148" t="str">
        <f>IF(Tbl.Kosten[[#This Row],[WPnr.]]=DA$7,Tbl.Kosten[[#This Row],[Totaal kosten]],"")</f>
        <v/>
      </c>
      <c r="DB100" s="148" t="str">
        <f>IF(Tbl.Kosten[[#This Row],[WPnr.]]=DB$7,Tbl.Kosten[[#This Row],[Totaal kosten]],"")</f>
        <v/>
      </c>
      <c r="DC100" s="148" t="str">
        <f>IF(Tbl.Kosten[[#This Row],[WPnr.]]=DC$7,Tbl.Kosten[[#This Row],[Totaal kosten]],"")</f>
        <v/>
      </c>
      <c r="DD100" s="148" t="str">
        <f>IF(Tbl.Kosten[[#This Row],[WPnr.]]=DD$7,Tbl.Kosten[[#This Row],[Totaal kosten]],"")</f>
        <v/>
      </c>
      <c r="DE100" s="148" t="str">
        <f>IF(Tbl.Kosten[[#This Row],[WPnr.]]=DE$7,Tbl.Kosten[[#This Row],[Totaal kosten]],"")</f>
        <v/>
      </c>
      <c r="DF100" s="148" t="str">
        <f>IF(Tbl.Kosten[[#This Row],[WPnr.]]=DF$7,Tbl.Kosten[[#This Row],[Totaal kosten]],"")</f>
        <v/>
      </c>
      <c r="DG100" s="148" t="str">
        <f>IF(Tbl.Kosten[[#This Row],[WPnr.]]=DG$7,Tbl.Kosten[[#This Row],[Totaal kosten]],"")</f>
        <v/>
      </c>
      <c r="DH100" s="148" t="str">
        <f>IF(Tbl.Kosten[[#This Row],[WPnr.]]=DH$7,Tbl.Kosten[[#This Row],[Totaal kosten]],"")</f>
        <v/>
      </c>
      <c r="DI100" s="148" t="str">
        <f>IF(Tbl.Kosten[[#This Row],[WPnr.]]=DI$7,Tbl.Kosten[[#This Row],[Totaal kosten]],"")</f>
        <v/>
      </c>
      <c r="DJ100" s="148" t="str">
        <f>IF(Tbl.Kosten[[#This Row],[WPnr.]]=DJ$7,Tbl.Kosten[[#This Row],[Totaal kosten]],"")</f>
        <v/>
      </c>
      <c r="DK100" s="148" t="str">
        <f>IF(Tbl.Kosten[[#This Row],[WPnr.]]=DK$7,Tbl.Kosten[[#This Row],[Totaal kosten]],"")</f>
        <v/>
      </c>
      <c r="DL100" s="148" t="str">
        <f>IF(Tbl.Kosten[[#This Row],[WPnr.]]=DL$7,Tbl.Kosten[[#This Row],[Totaal kosten]],"")</f>
        <v/>
      </c>
      <c r="DM100" s="148" t="str">
        <f>IF(Tbl.Kosten[[#This Row],[WPnr.]]=DM$7,Tbl.Kosten[[#This Row],[Totaal kosten]],"")</f>
        <v/>
      </c>
      <c r="DN100" s="148" t="str">
        <f>IF(Tbl.Kosten[[#This Row],[WPnr.]]=DN$7,Tbl.Kosten[[#This Row],[Totaal kosten]],"")</f>
        <v/>
      </c>
      <c r="DO100" s="148" t="str">
        <f>IF(Tbl.Kosten[[#This Row],[WPnr.]]=DO$7,Tbl.Kosten[[#This Row],[Totaal kosten]],"")</f>
        <v/>
      </c>
      <c r="DP100" s="148" t="str">
        <f>IF(Tbl.Kosten[[#This Row],[WPnr.]]=DP$7,Tbl.Kosten[[#This Row],[Totaal kosten]],"")</f>
        <v/>
      </c>
      <c r="DQ100" s="148" t="str">
        <f>IF(Tbl.Kosten[[#This Row],[WPnr.]]=DQ$7,Tbl.Kosten[[#This Row],[Totaal kosten]],"")</f>
        <v/>
      </c>
      <c r="DR100" s="148" t="str">
        <f>IF(Tbl.Kosten[[#This Row],[WPnr.]]=DR$7,Tbl.Kosten[[#This Row],[Totaal kosten]],"")</f>
        <v/>
      </c>
      <c r="DS100" s="148" t="str">
        <f>IF(Tbl.Kosten[[#This Row],[WPnr.]]=DS$7,Tbl.Kosten[[#This Row],[Totaal kosten]],"")</f>
        <v/>
      </c>
      <c r="DT100" s="148" t="str">
        <f>IF(Tbl.Kosten[[#This Row],[WPnr.]]=DT$7,Tbl.Kosten[[#This Row],[Totaal kosten]],"")</f>
        <v/>
      </c>
      <c r="DU100" s="148" t="str">
        <f>IF(Tbl.Kosten[[#This Row],[WPnr.]]=DU$7,Tbl.Kosten[[#This Row],[Totaal kosten]],"")</f>
        <v/>
      </c>
      <c r="DV100" s="148" t="str">
        <f>IF(Tbl.Kosten[[#This Row],[WPnr.]]=DV$7,Tbl.Kosten[[#This Row],[Totaal kosten]],"")</f>
        <v/>
      </c>
      <c r="DW100" s="150" t="str">
        <f>IFERROR(_xlfn.XLOOKUP(Tbl.Kosten[[#This Row],[Kostensoort]],Tbl.Kostensoorten[Kostensoorten],Tbl.Kostensoorten[KSnr.],"",0,1),"")</f>
        <v/>
      </c>
      <c r="DX100" s="150" t="str">
        <f>IF(Tbl.Kosten[[#This Row],[KSnr.]]=DX$7,Tbl.Kosten[[#This Row],[Totaal kosten]],"")</f>
        <v/>
      </c>
      <c r="DY100" s="150" t="str">
        <f>IF(Tbl.Kosten[[#This Row],[KSnr.]]=DY$7,Tbl.Kosten[[#This Row],[Totaal kosten]],"")</f>
        <v/>
      </c>
      <c r="DZ100" s="150" t="str">
        <f>IF(Tbl.Kosten[[#This Row],[KSnr.]]=DZ$7,Tbl.Kosten[[#This Row],[Totaal kosten]],"")</f>
        <v/>
      </c>
      <c r="EA100" s="150" t="str">
        <f>IF(Tbl.Kosten[[#This Row],[KSnr.]]=EA$7,Tbl.Kosten[[#This Row],[Totaal kosten]],"")</f>
        <v/>
      </c>
      <c r="EB100" s="150" t="str">
        <f>IF(Tbl.Kosten[[#This Row],[KSnr.]]=EB$7,Tbl.Kosten[[#This Row],[Totaal kosten]],"")</f>
        <v/>
      </c>
      <c r="EC100" s="150" t="str">
        <f>IF(Tbl.Kosten[[#This Row],[KSnr.]]=EC$7,Tbl.Kosten[[#This Row],[Totaal kosten]],"")</f>
        <v/>
      </c>
      <c r="ED100" s="150" t="str">
        <f>IF(Tbl.Kosten[[#This Row],[KSnr.]]=ED$7,Tbl.Kosten[[#This Row],[Totaal kosten]],"")</f>
        <v/>
      </c>
      <c r="EE100" s="150" t="str">
        <f>IF(Tbl.Kosten[[#This Row],[KSnr.]]=EE$7,Tbl.Kosten[[#This Row],[Totaal kosten]],"")</f>
        <v/>
      </c>
      <c r="EF100" s="150" t="str">
        <f>IF(Tbl.Kosten[[#This Row],[KSnr.]]=EF$7,Tbl.Kosten[[#This Row],[Totaal kosten]],"")</f>
        <v/>
      </c>
      <c r="EG100" s="150" t="str">
        <f>IF(Tbl.Kosten[[#This Row],[KSnr.]]=EG$7,Tbl.Kosten[[#This Row],[Totaal kosten]],"")</f>
        <v/>
      </c>
      <c r="EH100" s="150" t="str">
        <f>IF(Tbl.Kosten[[#This Row],[KSnr.]]=EH$7,Tbl.Kosten[[#This Row],[Totaal kosten]],"")</f>
        <v/>
      </c>
      <c r="EI100" s="150" t="str">
        <f>IF(Tbl.Kosten[[#This Row],[KSnr.]]=EI$7,Tbl.Kosten[[#This Row],[Totaal kosten]],"")</f>
        <v/>
      </c>
      <c r="EJ100" s="150" t="str">
        <f>IF(Tbl.Kosten[[#This Row],[KSnr.]]=EJ$7,Tbl.Kosten[[#This Row],[Totaal kosten]],"")</f>
        <v/>
      </c>
      <c r="EK100" s="150" t="str">
        <f>IF(Tbl.Kosten[[#This Row],[KSnr.]]=EK$7,Tbl.Kosten[[#This Row],[Totaal kosten]],"")</f>
        <v/>
      </c>
      <c r="EL100" s="150" t="str">
        <f>IF(Tbl.Kosten[[#This Row],[KSnr.]]=EL$7,Tbl.Kosten[[#This Row],[Totaal kosten]],"")</f>
        <v/>
      </c>
      <c r="EM100" s="150" t="str">
        <f>IF(Tbl.Kosten[[#This Row],[KSnr.]]=EM$7,Tbl.Kosten[[#This Row],[Totaal kosten]],"")</f>
        <v/>
      </c>
      <c r="EN100" s="150" t="str">
        <f>IF(Tbl.Kosten[[#This Row],[KSnr.]]=EN$7,Tbl.Kosten[[#This Row],[Totaal kosten]],"")</f>
        <v/>
      </c>
      <c r="EO100" s="150" t="str">
        <f>IF(Tbl.Kosten[[#This Row],[KSnr.]]=EO$7,Tbl.Kosten[[#This Row],[Totaal kosten]],"")</f>
        <v/>
      </c>
      <c r="EP100" s="150" t="str">
        <f>IF(Tbl.Kosten[[#This Row],[KSnr.]]=EP$7,Tbl.Kosten[[#This Row],[Totaal kosten]],"")</f>
        <v/>
      </c>
      <c r="EQ100" s="150" t="str">
        <f>IF(Tbl.Kosten[[#This Row],[KSnr.]]=EQ$7,Tbl.Kosten[[#This Row],[Totaal kosten]],"")</f>
        <v/>
      </c>
      <c r="ER100" s="144" t="str">
        <f>IFERROR(_xlfn.XLOOKUP(Tbl.Kosten[[#This Row],[Subsidieactiviteit]],Tbl.Subsidiehoogte[Subsidieactiviteit],Tbl.Subsidiehoogte[SAnr.],"",0,1),"")</f>
        <v/>
      </c>
      <c r="ES100" s="150" t="str">
        <f>IF(Tbl.Kosten[[#This Row],[Sanr.]]=ES$7,Tbl.Kosten[[#This Row],[Totaal kosten]],"")</f>
        <v/>
      </c>
      <c r="ET100" s="150" t="str">
        <f>IF(Tbl.Kosten[[#This Row],[Sanr.]]=ET$7,Tbl.Kosten[[#This Row],[Totaal kosten]],"")</f>
        <v/>
      </c>
      <c r="EU100" s="150" t="str">
        <f>IF(Tbl.Kosten[[#This Row],[Sanr.]]=EU$7,Tbl.Kosten[[#This Row],[Totaal kosten]],"")</f>
        <v/>
      </c>
      <c r="EV100" s="150" t="str">
        <f>IF(Tbl.Kosten[[#This Row],[Sanr.]]=EV$7,Tbl.Kosten[[#This Row],[Totaal kosten]],"")</f>
        <v/>
      </c>
      <c r="EW100" s="150" t="str">
        <f>IF(Tbl.Kosten[[#This Row],[Sanr.]]=EW$7,Tbl.Kosten[[#This Row],[Totaal kosten]],"")</f>
        <v/>
      </c>
      <c r="EX100" s="150" t="str">
        <f>IF(Tbl.Kosten[[#This Row],[Sanr.]]=EX$7,Tbl.Kosten[[#This Row],[Totaal kosten]],"")</f>
        <v/>
      </c>
      <c r="EY100" s="150" t="str">
        <f>IF(Tbl.Kosten[[#This Row],[Sanr.]]=EY$7,Tbl.Kosten[[#This Row],[Totaal kosten]],"")</f>
        <v/>
      </c>
      <c r="EZ100" s="150" t="str">
        <f>IF(Tbl.Kosten[[#This Row],[Sanr.]]=EZ$7,Tbl.Kosten[[#This Row],[Totaal kosten]],"")</f>
        <v/>
      </c>
      <c r="FA100" s="150" t="str">
        <f>IF(Tbl.Kosten[[#This Row],[Sanr.]]=FA$7,Tbl.Kosten[[#This Row],[Totaal kosten]],"")</f>
        <v/>
      </c>
      <c r="FB100" s="150" t="str">
        <f>IF(Tbl.Kosten[[#This Row],[Sanr.]]=FB$7,Tbl.Kosten[[#This Row],[Totaal kosten]],"")</f>
        <v/>
      </c>
      <c r="FC100" s="150" t="str">
        <f>IF(Tbl.Kosten[[#This Row],[Sanr.]]=FC$7,Tbl.Kosten[[#This Row],[Totaal kosten]],"")</f>
        <v/>
      </c>
      <c r="FD100" s="150" t="str">
        <f>IF(Tbl.Kosten[[#This Row],[Sanr.]]=FD$7,Tbl.Kosten[[#This Row],[Totaal kosten]],"")</f>
        <v/>
      </c>
      <c r="FE100" s="150" t="str">
        <f>IF(Tbl.Kosten[[#This Row],[Sanr.]]=FE$7,Tbl.Kosten[[#This Row],[Totaal kosten]],"")</f>
        <v/>
      </c>
      <c r="FF100" s="150" t="str">
        <f>IF(Tbl.Kosten[[#This Row],[Sanr.]]=FF$7,Tbl.Kosten[[#This Row],[Totaal kosten]],"")</f>
        <v/>
      </c>
      <c r="FG100" s="150" t="str">
        <f>IF(Tbl.Kosten[[#This Row],[Sanr.]]=FG$7,Tbl.Kosten[[#This Row],[Totaal kosten]],"")</f>
        <v/>
      </c>
      <c r="FH100" s="150" t="str">
        <f>IF(Tbl.Kosten[[#This Row],[Sanr.]]=FH$7,Tbl.Kosten[[#This Row],[Totaal kosten]],"")</f>
        <v/>
      </c>
      <c r="FI100" s="150" t="str">
        <f>IF(Tbl.Kosten[[#This Row],[Sanr.]]=FI$7,Tbl.Kosten[[#This Row],[Totaal kosten]],"")</f>
        <v/>
      </c>
      <c r="FJ100" s="150" t="str">
        <f>IF(Tbl.Kosten[[#This Row],[Sanr.]]=FJ$7,Tbl.Kosten[[#This Row],[Totaal kosten]],"")</f>
        <v/>
      </c>
      <c r="FK100" s="150" t="str">
        <f>IF(Tbl.Kosten[[#This Row],[Sanr.]]=FK$7,Tbl.Kosten[[#This Row],[Totaal kosten]],"")</f>
        <v/>
      </c>
      <c r="FL100" s="150" t="str">
        <f>IF(Tbl.Kosten[[#This Row],[Sanr.]]=FL$7,Tbl.Kosten[[#This Row],[Totaal kosten]],"")</f>
        <v/>
      </c>
      <c r="FM100" s="150" t="str">
        <f>IF(Tbl.Kosten[[#This Row],[Sanr.]]=FM$7,Tbl.Kosten[[#This Row],[Totaal kosten]],"")</f>
        <v/>
      </c>
      <c r="FN100" s="150" t="str">
        <f>IF(Tbl.Kosten[[#This Row],[Sanr.]]=FN$7,Tbl.Kosten[[#This Row],[Totaal kosten]],"")</f>
        <v/>
      </c>
      <c r="FO100" s="150" t="str">
        <f>IF(Tbl.Kosten[[#This Row],[Sanr.]]=FO$7,Tbl.Kosten[[#This Row],[Totaal kosten]],"")</f>
        <v/>
      </c>
      <c r="FP100" s="150" t="str">
        <f>IF(Tbl.Kosten[[#This Row],[Sanr.]]=FP$7,Tbl.Kosten[[#This Row],[Totaal kosten]],"")</f>
        <v/>
      </c>
      <c r="FQ100" s="150" t="str">
        <f>IF(Tbl.Kosten[[#This Row],[Sanr.]]=FQ$7,Tbl.Kosten[[#This Row],[Totaal kosten]],"")</f>
        <v/>
      </c>
      <c r="FR100" s="150" t="str">
        <f>IF(Tbl.Kosten[[#This Row],[Sanr.]]=FR$7,Tbl.Kosten[[#This Row],[Totaal kosten]],"")</f>
        <v/>
      </c>
      <c r="FS100" s="150" t="str">
        <f>IF(Tbl.Kosten[[#This Row],[Sanr.]]=FS$7,Tbl.Kosten[[#This Row],[Totaal kosten]],"")</f>
        <v/>
      </c>
      <c r="FT100" s="150" t="str">
        <f>IF(Tbl.Kosten[[#This Row],[Sanr.]]=FT$7,Tbl.Kosten[[#This Row],[Totaal kosten]],"")</f>
        <v/>
      </c>
      <c r="FU100" s="150" t="str">
        <f>IF(Tbl.Kosten[[#This Row],[Sanr.]]=FU$7,Tbl.Kosten[[#This Row],[Totaal kosten]],"")</f>
        <v/>
      </c>
      <c r="FV100" s="150" t="str">
        <f>IF(Tbl.Kosten[[#This Row],[Sanr.]]=FV$7,Tbl.Kosten[[#This Row],[Totaal kosten]],"")</f>
        <v/>
      </c>
      <c r="FW100" s="150" t="str">
        <f>IFERROR(_xlfn.XLOOKUP(Tbl.Kosten[[#This Row],[Activiteitencode]],Tbl.Activiteiten[Activiteitcode],Tbl.Activiteiten[Anr.],"",0,1),"")</f>
        <v/>
      </c>
      <c r="FX100" s="169" t="str">
        <f>_xlfn.CONCAT(Tbl.Kosten[[#This Row],[Pnr.]],Tbl.Kosten[[#This Row],[Sanr.]])</f>
        <v>P1</v>
      </c>
      <c r="FY100" s="150">
        <f>Tbl.Kosten[[#This Row],[Totaal kosten]]-Tbl.Kosten[[#This Row],[Subsidie]]</f>
        <v>0</v>
      </c>
      <c r="FZ100" s="150">
        <f>IF(Tbl.Kosten[[#This Row],[Pnr.]]=FZ$7,Tbl.Kosten[[#This Row],[Te financieren]],"")</f>
        <v>0</v>
      </c>
      <c r="GA100" s="150" t="str">
        <f>IF(Tbl.Kosten[[#This Row],[Pnr.]]=GA$7,Tbl.Kosten[[#This Row],[Te financieren]],"")</f>
        <v/>
      </c>
      <c r="GB100" s="150" t="str">
        <f>IF(Tbl.Kosten[[#This Row],[Pnr.]]=GB$7,Tbl.Kosten[[#This Row],[Te financieren]],"")</f>
        <v/>
      </c>
      <c r="GC100" s="150" t="str">
        <f>IF(Tbl.Kosten[[#This Row],[Pnr.]]=GC$7,Tbl.Kosten[[#This Row],[Te financieren]],"")</f>
        <v/>
      </c>
      <c r="GD100" s="150" t="str">
        <f>IF(Tbl.Kosten[[#This Row],[Pnr.]]=GD$7,Tbl.Kosten[[#This Row],[Te financieren]],"")</f>
        <v/>
      </c>
      <c r="GE100" s="150" t="str">
        <f>IF(Tbl.Kosten[[#This Row],[Pnr.]]=GE$7,Tbl.Kosten[[#This Row],[Te financieren]],"")</f>
        <v/>
      </c>
      <c r="GF100" s="150" t="str">
        <f>IF(Tbl.Kosten[[#This Row],[Pnr.]]=GF$7,Tbl.Kosten[[#This Row],[Te financieren]],"")</f>
        <v/>
      </c>
      <c r="GG100" s="150" t="str">
        <f>IF(Tbl.Kosten[[#This Row],[Pnr.]]=GG$7,Tbl.Kosten[[#This Row],[Te financieren]],"")</f>
        <v/>
      </c>
      <c r="GH100" s="150" t="str">
        <f>IF(Tbl.Kosten[[#This Row],[Pnr.]]=GH$7,Tbl.Kosten[[#This Row],[Te financieren]],"")</f>
        <v/>
      </c>
      <c r="GI100" s="150" t="str">
        <f>IF(Tbl.Kosten[[#This Row],[Pnr.]]=GI$7,Tbl.Kosten[[#This Row],[Te financieren]],"")</f>
        <v/>
      </c>
      <c r="GJ100" s="150" t="str">
        <f>IF(Tbl.Kosten[[#This Row],[Pnr.]]=GJ$7,Tbl.Kosten[[#This Row],[Te financieren]],"")</f>
        <v/>
      </c>
      <c r="GK100" s="150" t="str">
        <f>IF(Tbl.Kosten[[#This Row],[Pnr.]]=GK$7,Tbl.Kosten[[#This Row],[Te financieren]],"")</f>
        <v/>
      </c>
      <c r="GL100" s="150" t="str">
        <f>IF(Tbl.Kosten[[#This Row],[Pnr.]]=GL$7,Tbl.Kosten[[#This Row],[Te financieren]],"")</f>
        <v/>
      </c>
      <c r="GM100" s="150" t="str">
        <f>IF(Tbl.Kosten[[#This Row],[Pnr.]]=GM$7,Tbl.Kosten[[#This Row],[Te financieren]],"")</f>
        <v/>
      </c>
      <c r="GN100" s="150" t="str">
        <f>IF(Tbl.Kosten[[#This Row],[Pnr.]]=GN$7,Tbl.Kosten[[#This Row],[Te financieren]],"")</f>
        <v/>
      </c>
      <c r="GO100" s="150" t="str">
        <f>IF(Tbl.Kosten[[#This Row],[Pnr.]]=GO$7,Tbl.Kosten[[#This Row],[Te financieren]],"")</f>
        <v/>
      </c>
      <c r="GP100" s="150" t="str">
        <f>IF(Tbl.Kosten[[#This Row],[Pnr.]]=GP$7,Tbl.Kosten[[#This Row],[Te financieren]],"")</f>
        <v/>
      </c>
      <c r="GQ100" s="150" t="str">
        <f>IF(Tbl.Kosten[[#This Row],[Pnr.]]=GQ$7,Tbl.Kosten[[#This Row],[Te financieren]],"")</f>
        <v/>
      </c>
      <c r="GR100" s="150" t="str">
        <f>IF(Tbl.Kosten[[#This Row],[Pnr.]]=GR$7,Tbl.Kosten[[#This Row],[Te financieren]],"")</f>
        <v/>
      </c>
      <c r="GS100" s="150" t="str">
        <f>IF(Tbl.Kosten[[#This Row],[Pnr.]]=GS$7,Tbl.Kosten[[#This Row],[Te financieren]],"")</f>
        <v/>
      </c>
      <c r="GT100" s="150" t="str">
        <f>IF(Tbl.Kosten[[#This Row],[Pnr.]]=GT$7,Tbl.Kosten[[#This Row],[Te financieren]],"")</f>
        <v/>
      </c>
      <c r="GU100" s="150" t="str">
        <f>IF(Tbl.Kosten[[#This Row],[Pnr.]]=GU$7,Tbl.Kosten[[#This Row],[Te financieren]],"")</f>
        <v/>
      </c>
      <c r="GV100" s="150" t="str">
        <f>IF(Tbl.Kosten[[#This Row],[Pnr.]]=GV$7,Tbl.Kosten[[#This Row],[Te financieren]],"")</f>
        <v/>
      </c>
      <c r="GW100" s="150" t="str">
        <f>IF(Tbl.Kosten[[#This Row],[Pnr.]]=GW$7,Tbl.Kosten[[#This Row],[Te financieren]],"")</f>
        <v/>
      </c>
      <c r="GX100" s="150" t="str">
        <f>IF(Tbl.Kosten[[#This Row],[Pnr.]]=GX$7,Tbl.Kosten[[#This Row],[Te financieren]],"")</f>
        <v/>
      </c>
      <c r="GY100" s="150" t="str">
        <f>IF(Tbl.Kosten[[#This Row],[Pnr.]]=GY$7,Tbl.Kosten[[#This Row],[Te financieren]],"")</f>
        <v/>
      </c>
      <c r="GZ100" s="150" t="str">
        <f>IF(Tbl.Kosten[[#This Row],[Pnr.]]=GZ$7,Tbl.Kosten[[#This Row],[Te financieren]],"")</f>
        <v/>
      </c>
      <c r="HA100" s="150" t="str">
        <f>IF(Tbl.Kosten[[#This Row],[Pnr.]]=HA$7,Tbl.Kosten[[#This Row],[Te financieren]],"")</f>
        <v/>
      </c>
      <c r="HB100" s="150" t="str">
        <f>IF(Tbl.Kosten[[#This Row],[Pnr.]]=HB$7,Tbl.Kosten[[#This Row],[Te financieren]],"")</f>
        <v/>
      </c>
      <c r="HC100" s="150" t="str">
        <f>IF(Tbl.Kosten[[#This Row],[Pnr.]]=HC$7,Tbl.Kosten[[#This Row],[Te financieren]],"")</f>
        <v/>
      </c>
      <c r="HD100" s="150" t="str">
        <f>IF(Tbl.Kosten[[#This Row],[Pnr.]]=HD$7,Tbl.Kosten[[#This Row],[Te financieren]],"")</f>
        <v/>
      </c>
      <c r="HE100" s="150" t="str">
        <f>IF(Tbl.Kosten[[#This Row],[Pnr.]]=HE$7,Tbl.Kosten[[#This Row],[Te financieren]],"")</f>
        <v/>
      </c>
      <c r="HF100" s="150" t="str">
        <f>IF(Tbl.Kosten[[#This Row],[Pnr.]]=HF$7,Tbl.Kosten[[#This Row],[Te financieren]],"")</f>
        <v/>
      </c>
      <c r="HG100" s="150" t="str">
        <f>IF(Tbl.Kosten[[#This Row],[Pnr.]]=HG$7,Tbl.Kosten[[#This Row],[Te financieren]],"")</f>
        <v/>
      </c>
      <c r="HH100" s="150" t="str">
        <f>IF(Tbl.Kosten[[#This Row],[Pnr.]]=HH$7,Tbl.Kosten[[#This Row],[Te financieren]],"")</f>
        <v/>
      </c>
      <c r="HI100" s="150" t="str">
        <f>IF(Tbl.Kosten[[#This Row],[Pnr.]]=HI$7,Tbl.Kosten[[#This Row],[Te financieren]],"")</f>
        <v/>
      </c>
      <c r="HJ100" s="150" t="str">
        <f>IF(Tbl.Kosten[[#This Row],[Pnr.]]=HJ$7,Tbl.Kosten[[#This Row],[Te financieren]],"")</f>
        <v/>
      </c>
      <c r="HK100" s="150" t="str">
        <f>IF(Tbl.Kosten[[#This Row],[Pnr.]]=HK$7,Tbl.Kosten[[#This Row],[Te financieren]],"")</f>
        <v/>
      </c>
      <c r="HL100" s="150" t="str">
        <f>IF(Tbl.Kosten[[#This Row],[Pnr.]]=HL$7,Tbl.Kosten[[#This Row],[Te financieren]],"")</f>
        <v/>
      </c>
      <c r="HM100" s="150" t="str">
        <f>IF(Tbl.Kosten[[#This Row],[Pnr.]]=HM$7,Tbl.Kosten[[#This Row],[Te financieren]],"")</f>
        <v/>
      </c>
      <c r="HN100" s="150" t="str">
        <f>IF(Tbl.Kosten[[#This Row],[Pnr.]]=HN$7,Tbl.Kosten[[#This Row],[Te financieren]],"")</f>
        <v/>
      </c>
      <c r="HO100" s="150" t="str">
        <f>IF(Tbl.Kosten[[#This Row],[Pnr.]]=HO$7,Tbl.Kosten[[#This Row],[Te financieren]],"")</f>
        <v/>
      </c>
      <c r="HP100" s="150" t="str">
        <f>IF(Tbl.Kosten[[#This Row],[Pnr.]]=HP$7,Tbl.Kosten[[#This Row],[Te financieren]],"")</f>
        <v/>
      </c>
      <c r="HQ100" s="150" t="str">
        <f>IF(Tbl.Kosten[[#This Row],[Pnr.]]=HQ$7,Tbl.Kosten[[#This Row],[Te financieren]],"")</f>
        <v/>
      </c>
      <c r="HR100" s="150" t="str">
        <f>IF(Tbl.Kosten[[#This Row],[Pnr.]]=HR$7,Tbl.Kosten[[#This Row],[Te financieren]],"")</f>
        <v/>
      </c>
      <c r="HS100" s="150" t="str">
        <f>IF(Tbl.Kosten[[#This Row],[Pnr.]]=HS$7,Tbl.Kosten[[#This Row],[Te financieren]],"")</f>
        <v/>
      </c>
      <c r="HT100" s="150" t="str">
        <f>IF(Tbl.Kosten[[#This Row],[Pnr.]]=HT$7,Tbl.Kosten[[#This Row],[Te financieren]],"")</f>
        <v/>
      </c>
      <c r="HU100" s="150" t="str">
        <f>IF(Tbl.Kosten[[#This Row],[Pnr.]]=HU$7,Tbl.Kosten[[#This Row],[Te financieren]],"")</f>
        <v/>
      </c>
      <c r="HV100" s="150" t="str">
        <f>IF(Tbl.Kosten[[#This Row],[Pnr.]]=HV$7,Tbl.Kosten[[#This Row],[Te financieren]],"")</f>
        <v/>
      </c>
      <c r="HW100" s="150" t="str">
        <f>IF(Tbl.Kosten[[#This Row],[Pnr.]]=HW$7,Tbl.Kosten[[#This Row],[Te financieren]],"")</f>
        <v/>
      </c>
    </row>
    <row r="101" spans="2:231" x14ac:dyDescent="0.3">
      <c r="B101" s="134"/>
      <c r="C101" s="137"/>
      <c r="D101" s="136"/>
      <c r="E101" s="261"/>
      <c r="F101" s="135"/>
      <c r="G101" s="11" t="str">
        <f>IF(Tbl.Kosten[[#This Row],[Medewerker e/o 
functie]]&lt;&gt;"",_xlfn.XLOOKUP(Tbl.Kosten[[#This Row],[Medewerker e/o 
functie]],Tbl.Uurtarief[Medewerker en/of functie],Tbl.Uurtarief[Uurtarief],"",0,1),"")</f>
        <v/>
      </c>
      <c r="H101" s="121">
        <f>IFERROR(Tbl.Kosten[[#This Row],[Uren]]*Tbl.Kosten[[#This Row],[Uurtarief]],0)</f>
        <v>0</v>
      </c>
      <c r="I101" s="119" t="str">
        <f>IF(Tbl.Kosten[[#This Row],[Subtotaal uren]]&lt;&gt;0,_xlfn.XLOOKUP(Tbl.Kosten[[#This Row],[Medewerker e/o 
functie]],Tbl.Uurtarief[Medewerker en/of functie],Tbl.Uurtarief[Kostensoort arbeid],"",0,1),"")</f>
        <v/>
      </c>
      <c r="J101" s="137"/>
      <c r="K101" s="135"/>
      <c r="L101" s="139" t="str">
        <f>IF(Tbl.Kosten[[#This Row],[Activum]]&lt;&gt;"",_xlfn.XLOOKUP(Tbl.Kosten[[#This Row],[Activum]],Tbl.Afschrijvingskosten[Activum],Tbl.Afschrijvingskosten[Tarief per afschrijvings-eenheid],"",0,1),"")</f>
        <v/>
      </c>
      <c r="M101" s="122">
        <f>IFERROR(Tbl.Kosten[[#This Row],[Een-
heden]]*Tbl.Kosten[[#This Row],[Afschrijvings-
tarief]],0)</f>
        <v>0</v>
      </c>
      <c r="N101" s="122" t="str">
        <f>IF(Tbl.Kosten[[#This Row],[Subtotaal afschrijving]]&lt;&gt;0,Lijsten!$A$7,"")</f>
        <v/>
      </c>
      <c r="O101" s="140"/>
      <c r="P101" s="135"/>
      <c r="Q101" s="138"/>
      <c r="R101" s="122">
        <f>IFERROR(Tbl.Kosten[[#This Row],[Aantal]]*Tbl.Kosten[[#This Row],[Tarief]],0)</f>
        <v>0</v>
      </c>
      <c r="S101" s="8">
        <f>IFERROR(Tbl.Kosten[[#This Row],[Subtotaal overige kosten]]+Tbl.Kosten[[#This Row],[Subtotaal uren]]+Tbl.Kosten[[#This Row],[Subtotaal afschrijving]],0)</f>
        <v>0</v>
      </c>
      <c r="T101" s="8">
        <f>IFERROR(Tbl.Kosten[[#This Row],[Totaal kosten]]*Tbl.Kosten[[#This Row],[Subsidie%]],0)</f>
        <v>0</v>
      </c>
      <c r="U101" s="4" t="str" cm="1">
        <f t="array" ref="U101">IFERROR(_xlfn.IFS(Tbl.Kosten[[#This Row],[Subtotaal uren]]&lt;&gt;0,Tbl.Kosten[[#This Row],[Kostensoort arbeid]],Tbl.Kosten[[#This Row],[Subtotaal afschrijving]]&lt;&gt;0,Tbl.Kosten[[#This Row],[Kostensoort afschrijving]],Tbl.Kosten[[#This Row],[Subtotaal overige kosten]]&lt;&gt;0,Tbl.Kosten[[#This Row],[Kostensoort overig]]),"")</f>
        <v/>
      </c>
      <c r="V101" s="4" t="str">
        <f>IFERROR(_xlfn.XLOOKUP(Tbl.Kosten[[#This Row],[Activiteitencode]],Tbl.Activiteiten[Activiteitcode],Tbl.Activiteiten[Werkpakketcode],"",0,1),"")</f>
        <v/>
      </c>
      <c r="W101" s="4" t="str">
        <f>IFERROR(_xlfn.XLOOKUP(Tbl.Kosten[[#This Row],[Werkpakketcode]],Tbl.Werkpakketten[Werkpakketcode],Tbl.Werkpakketten[Subsidiabele activiteit],"",0,1),"")</f>
        <v/>
      </c>
      <c r="X101" s="12">
        <f>IFERROR(_xlfn.XLOOKUP(Tbl.Kosten[[#This Row],[Sanr.]],Tbl.Subsidiehoogte[SAnr.],Tbl.Subsidiehoogte[Sub. Percentage],0,0,1),0)</f>
        <v>0</v>
      </c>
      <c r="Y101" s="144" t="str">
        <f>IFERROR(_xlfn.XLOOKUP(Tbl.Kosten[[#This Row],[Partnercode]],Tbl.Projectpartners[Partnercode],Tbl.Projectpartners[PNr.],"",0,1),"")</f>
        <v>P1</v>
      </c>
      <c r="Z101" s="148">
        <f>IF(Tbl.Kosten[[#This Row],[Pnr.]]=Z$7,Tbl.Kosten[[#This Row],[Totaal kosten]],"")</f>
        <v>0</v>
      </c>
      <c r="AA101" s="148" t="str">
        <f>IF(Tbl.Kosten[[#This Row],[Pnr.]]=AA$7,Tbl.Kosten[[#This Row],[Totaal kosten]],"")</f>
        <v/>
      </c>
      <c r="AB101" s="148" t="str">
        <f>IF(Tbl.Kosten[[#This Row],[Pnr.]]=AB$7,Tbl.Kosten[[#This Row],[Totaal kosten]],"")</f>
        <v/>
      </c>
      <c r="AC101" s="148" t="str">
        <f>IF(Tbl.Kosten[[#This Row],[Pnr.]]=AC$7,Tbl.Kosten[[#This Row],[Totaal kosten]],"")</f>
        <v/>
      </c>
      <c r="AD101" s="148" t="str">
        <f>IF(Tbl.Kosten[[#This Row],[Pnr.]]=AD$7,Tbl.Kosten[[#This Row],[Totaal kosten]],"")</f>
        <v/>
      </c>
      <c r="AE101" s="148" t="str">
        <f>IF(Tbl.Kosten[[#This Row],[Pnr.]]=AE$7,Tbl.Kosten[[#This Row],[Totaal kosten]],"")</f>
        <v/>
      </c>
      <c r="AF101" s="148" t="str">
        <f>IF(Tbl.Kosten[[#This Row],[Pnr.]]=AF$7,Tbl.Kosten[[#This Row],[Totaal kosten]],"")</f>
        <v/>
      </c>
      <c r="AG101" s="148" t="str">
        <f>IF(Tbl.Kosten[[#This Row],[Pnr.]]=AG$7,Tbl.Kosten[[#This Row],[Totaal kosten]],"")</f>
        <v/>
      </c>
      <c r="AH101" s="148" t="str">
        <f>IF(Tbl.Kosten[[#This Row],[Pnr.]]=AH$7,Tbl.Kosten[[#This Row],[Totaal kosten]],"")</f>
        <v/>
      </c>
      <c r="AI101" s="148" t="str">
        <f>IF(Tbl.Kosten[[#This Row],[Pnr.]]=AI$7,Tbl.Kosten[[#This Row],[Totaal kosten]],"")</f>
        <v/>
      </c>
      <c r="AJ101" s="148" t="str">
        <f>IF(Tbl.Kosten[[#This Row],[Pnr.]]=AJ$7,Tbl.Kosten[[#This Row],[Totaal kosten]],"")</f>
        <v/>
      </c>
      <c r="AK101" s="148" t="str">
        <f>IF(Tbl.Kosten[[#This Row],[Pnr.]]=AK$7,Tbl.Kosten[[#This Row],[Totaal kosten]],"")</f>
        <v/>
      </c>
      <c r="AL101" s="148" t="str">
        <f>IF(Tbl.Kosten[[#This Row],[Pnr.]]=AL$7,Tbl.Kosten[[#This Row],[Totaal kosten]],"")</f>
        <v/>
      </c>
      <c r="AM101" s="148" t="str">
        <f>IF(Tbl.Kosten[[#This Row],[Pnr.]]=AM$7,Tbl.Kosten[[#This Row],[Totaal kosten]],"")</f>
        <v/>
      </c>
      <c r="AN101" s="148" t="str">
        <f>IF(Tbl.Kosten[[#This Row],[Pnr.]]=AN$7,Tbl.Kosten[[#This Row],[Totaal kosten]],"")</f>
        <v/>
      </c>
      <c r="AO101" s="148" t="str">
        <f>IF(Tbl.Kosten[[#This Row],[Pnr.]]=AO$7,Tbl.Kosten[[#This Row],[Totaal kosten]],"")</f>
        <v/>
      </c>
      <c r="AP101" s="148" t="str">
        <f>IF(Tbl.Kosten[[#This Row],[Pnr.]]=AP$7,Tbl.Kosten[[#This Row],[Totaal kosten]],"")</f>
        <v/>
      </c>
      <c r="AQ101" s="148" t="str">
        <f>IF(Tbl.Kosten[[#This Row],[Pnr.]]=AQ$7,Tbl.Kosten[[#This Row],[Totaal kosten]],"")</f>
        <v/>
      </c>
      <c r="AR101" s="148" t="str">
        <f>IF(Tbl.Kosten[[#This Row],[Pnr.]]=AR$7,Tbl.Kosten[[#This Row],[Totaal kosten]],"")</f>
        <v/>
      </c>
      <c r="AS101" s="148" t="str">
        <f>IF(Tbl.Kosten[[#This Row],[Pnr.]]=AS$7,Tbl.Kosten[[#This Row],[Totaal kosten]],"")</f>
        <v/>
      </c>
      <c r="AT101" s="148" t="str">
        <f>IF(Tbl.Kosten[[#This Row],[Pnr.]]=AT$7,Tbl.Kosten[[#This Row],[Totaal kosten]],"")</f>
        <v/>
      </c>
      <c r="AU101" s="148" t="str">
        <f>IF(Tbl.Kosten[[#This Row],[Pnr.]]=AU$7,Tbl.Kosten[[#This Row],[Totaal kosten]],"")</f>
        <v/>
      </c>
      <c r="AV101" s="148" t="str">
        <f>IF(Tbl.Kosten[[#This Row],[Pnr.]]=AV$7,Tbl.Kosten[[#This Row],[Totaal kosten]],"")</f>
        <v/>
      </c>
      <c r="AW101" s="148" t="str">
        <f>IF(Tbl.Kosten[[#This Row],[Pnr.]]=AW$7,Tbl.Kosten[[#This Row],[Totaal kosten]],"")</f>
        <v/>
      </c>
      <c r="AX101" s="148" t="str">
        <f>IF(Tbl.Kosten[[#This Row],[Pnr.]]=AX$7,Tbl.Kosten[[#This Row],[Totaal kosten]],"")</f>
        <v/>
      </c>
      <c r="AY101" s="148" t="str">
        <f>IF(Tbl.Kosten[[#This Row],[Pnr.]]=AY$7,Tbl.Kosten[[#This Row],[Totaal kosten]],"")</f>
        <v/>
      </c>
      <c r="AZ101" s="148" t="str">
        <f>IF(Tbl.Kosten[[#This Row],[Pnr.]]=AZ$7,Tbl.Kosten[[#This Row],[Totaal kosten]],"")</f>
        <v/>
      </c>
      <c r="BA101" s="148" t="str">
        <f>IF(Tbl.Kosten[[#This Row],[Pnr.]]=BA$7,Tbl.Kosten[[#This Row],[Totaal kosten]],"")</f>
        <v/>
      </c>
      <c r="BB101" s="148" t="str">
        <f>IF(Tbl.Kosten[[#This Row],[Pnr.]]=BB$7,Tbl.Kosten[[#This Row],[Totaal kosten]],"")</f>
        <v/>
      </c>
      <c r="BC101" s="148" t="str">
        <f>IF(Tbl.Kosten[[#This Row],[Pnr.]]=BC$7,Tbl.Kosten[[#This Row],[Totaal kosten]],"")</f>
        <v/>
      </c>
      <c r="BD101" s="148" t="str">
        <f>IF(Tbl.Kosten[[#This Row],[Pnr.]]=BD$7,Tbl.Kosten[[#This Row],[Totaal kosten]],"")</f>
        <v/>
      </c>
      <c r="BE101" s="148" t="str">
        <f>IF(Tbl.Kosten[[#This Row],[Pnr.]]=BE$7,Tbl.Kosten[[#This Row],[Totaal kosten]],"")</f>
        <v/>
      </c>
      <c r="BF101" s="148" t="str">
        <f>IF(Tbl.Kosten[[#This Row],[Pnr.]]=BF$7,Tbl.Kosten[[#This Row],[Totaal kosten]],"")</f>
        <v/>
      </c>
      <c r="BG101" s="148" t="str">
        <f>IF(Tbl.Kosten[[#This Row],[Pnr.]]=BG$7,Tbl.Kosten[[#This Row],[Totaal kosten]],"")</f>
        <v/>
      </c>
      <c r="BH101" s="148" t="str">
        <f>IF(Tbl.Kosten[[#This Row],[Pnr.]]=BH$7,Tbl.Kosten[[#This Row],[Totaal kosten]],"")</f>
        <v/>
      </c>
      <c r="BI101" s="148" t="str">
        <f>IF(Tbl.Kosten[[#This Row],[Pnr.]]=BI$7,Tbl.Kosten[[#This Row],[Totaal kosten]],"")</f>
        <v/>
      </c>
      <c r="BJ101" s="148" t="str">
        <f>IF(Tbl.Kosten[[#This Row],[Pnr.]]=BJ$7,Tbl.Kosten[[#This Row],[Totaal kosten]],"")</f>
        <v/>
      </c>
      <c r="BK101" s="148" t="str">
        <f>IF(Tbl.Kosten[[#This Row],[Pnr.]]=BK$7,Tbl.Kosten[[#This Row],[Totaal kosten]],"")</f>
        <v/>
      </c>
      <c r="BL101" s="148" t="str">
        <f>IF(Tbl.Kosten[[#This Row],[Pnr.]]=BL$7,Tbl.Kosten[[#This Row],[Totaal kosten]],"")</f>
        <v/>
      </c>
      <c r="BM101" s="148" t="str">
        <f>IF(Tbl.Kosten[[#This Row],[Pnr.]]=BM$7,Tbl.Kosten[[#This Row],[Totaal kosten]],"")</f>
        <v/>
      </c>
      <c r="BN101" s="148" t="str">
        <f>IF(Tbl.Kosten[[#This Row],[Pnr.]]=BN$7,Tbl.Kosten[[#This Row],[Totaal kosten]],"")</f>
        <v/>
      </c>
      <c r="BO101" s="148" t="str">
        <f>IF(Tbl.Kosten[[#This Row],[Pnr.]]=BO$7,Tbl.Kosten[[#This Row],[Totaal kosten]],"")</f>
        <v/>
      </c>
      <c r="BP101" s="148" t="str">
        <f>IF(Tbl.Kosten[[#This Row],[Pnr.]]=BP$7,Tbl.Kosten[[#This Row],[Totaal kosten]],"")</f>
        <v/>
      </c>
      <c r="BQ101" s="148" t="str">
        <f>IF(Tbl.Kosten[[#This Row],[Pnr.]]=BQ$7,Tbl.Kosten[[#This Row],[Totaal kosten]],"")</f>
        <v/>
      </c>
      <c r="BR101" s="148" t="str">
        <f>IF(Tbl.Kosten[[#This Row],[Pnr.]]=BR$7,Tbl.Kosten[[#This Row],[Totaal kosten]],"")</f>
        <v/>
      </c>
      <c r="BS101" s="148" t="str">
        <f>IF(Tbl.Kosten[[#This Row],[Pnr.]]=BS$7,Tbl.Kosten[[#This Row],[Totaal kosten]],"")</f>
        <v/>
      </c>
      <c r="BT101" s="148" t="str">
        <f>IF(Tbl.Kosten[[#This Row],[Pnr.]]=BT$7,Tbl.Kosten[[#This Row],[Totaal kosten]],"")</f>
        <v/>
      </c>
      <c r="BU101" s="148" t="str">
        <f>IF(Tbl.Kosten[[#This Row],[Pnr.]]=BU$7,Tbl.Kosten[[#This Row],[Totaal kosten]],"")</f>
        <v/>
      </c>
      <c r="BV101" s="148" t="str">
        <f>IF(Tbl.Kosten[[#This Row],[Pnr.]]=BV$7,Tbl.Kosten[[#This Row],[Totaal kosten]],"")</f>
        <v/>
      </c>
      <c r="BW101" s="148" t="str">
        <f>IF(Tbl.Kosten[[#This Row],[Pnr.]]=BW$7,Tbl.Kosten[[#This Row],[Totaal kosten]],"")</f>
        <v/>
      </c>
      <c r="BX101" s="148" t="str">
        <f>IFERROR(_xlfn.XLOOKUP(Tbl.Kosten[[#This Row],[Werkpakketcode]],Tbl.Werkpakketten[Werkpakketcode],Tbl.Werkpakketten[WPnr.],"",0,1),"")</f>
        <v/>
      </c>
      <c r="BY101" s="148" t="str">
        <f>IF(Tbl.Kosten[[#This Row],[WPnr.]]=BY$7,Tbl.Kosten[[#This Row],[Totaal kosten]],"")</f>
        <v/>
      </c>
      <c r="BZ101" s="148" t="str">
        <f>IF(Tbl.Kosten[[#This Row],[WPnr.]]=BZ$7,Tbl.Kosten[[#This Row],[Totaal kosten]],"")</f>
        <v/>
      </c>
      <c r="CA101" s="148" t="str">
        <f>IF(Tbl.Kosten[[#This Row],[WPnr.]]=CA$7,Tbl.Kosten[[#This Row],[Totaal kosten]],"")</f>
        <v/>
      </c>
      <c r="CB101" s="148" t="str">
        <f>IF(Tbl.Kosten[[#This Row],[WPnr.]]=CB$7,Tbl.Kosten[[#This Row],[Totaal kosten]],"")</f>
        <v/>
      </c>
      <c r="CC101" s="148" t="str">
        <f>IF(Tbl.Kosten[[#This Row],[WPnr.]]=CC$7,Tbl.Kosten[[#This Row],[Totaal kosten]],"")</f>
        <v/>
      </c>
      <c r="CD101" s="148" t="str">
        <f>IF(Tbl.Kosten[[#This Row],[WPnr.]]=CD$7,Tbl.Kosten[[#This Row],[Totaal kosten]],"")</f>
        <v/>
      </c>
      <c r="CE101" s="148" t="str">
        <f>IF(Tbl.Kosten[[#This Row],[WPnr.]]=CE$7,Tbl.Kosten[[#This Row],[Totaal kosten]],"")</f>
        <v/>
      </c>
      <c r="CF101" s="148" t="str">
        <f>IF(Tbl.Kosten[[#This Row],[WPnr.]]=CF$7,Tbl.Kosten[[#This Row],[Totaal kosten]],"")</f>
        <v/>
      </c>
      <c r="CG101" s="148" t="str">
        <f>IF(Tbl.Kosten[[#This Row],[WPnr.]]=CG$7,Tbl.Kosten[[#This Row],[Totaal kosten]],"")</f>
        <v/>
      </c>
      <c r="CH101" s="148" t="str">
        <f>IF(Tbl.Kosten[[#This Row],[WPnr.]]=CH$7,Tbl.Kosten[[#This Row],[Totaal kosten]],"")</f>
        <v/>
      </c>
      <c r="CI101" s="148" t="str">
        <f>IF(Tbl.Kosten[[#This Row],[WPnr.]]=CI$7,Tbl.Kosten[[#This Row],[Totaal kosten]],"")</f>
        <v/>
      </c>
      <c r="CJ101" s="148" t="str">
        <f>IF(Tbl.Kosten[[#This Row],[WPnr.]]=CJ$7,Tbl.Kosten[[#This Row],[Totaal kosten]],"")</f>
        <v/>
      </c>
      <c r="CK101" s="148" t="str">
        <f>IF(Tbl.Kosten[[#This Row],[WPnr.]]=CK$7,Tbl.Kosten[[#This Row],[Totaal kosten]],"")</f>
        <v/>
      </c>
      <c r="CL101" s="148" t="str">
        <f>IF(Tbl.Kosten[[#This Row],[WPnr.]]=CL$7,Tbl.Kosten[[#This Row],[Totaal kosten]],"")</f>
        <v/>
      </c>
      <c r="CM101" s="148" t="str">
        <f>IF(Tbl.Kosten[[#This Row],[WPnr.]]=CM$7,Tbl.Kosten[[#This Row],[Totaal kosten]],"")</f>
        <v/>
      </c>
      <c r="CN101" s="148" t="str">
        <f>IF(Tbl.Kosten[[#This Row],[WPnr.]]=CN$7,Tbl.Kosten[[#This Row],[Totaal kosten]],"")</f>
        <v/>
      </c>
      <c r="CO101" s="148" t="str">
        <f>IF(Tbl.Kosten[[#This Row],[WPnr.]]=CO$7,Tbl.Kosten[[#This Row],[Totaal kosten]],"")</f>
        <v/>
      </c>
      <c r="CP101" s="148" t="str">
        <f>IF(Tbl.Kosten[[#This Row],[WPnr.]]=CP$7,Tbl.Kosten[[#This Row],[Totaal kosten]],"")</f>
        <v/>
      </c>
      <c r="CQ101" s="148" t="str">
        <f>IF(Tbl.Kosten[[#This Row],[WPnr.]]=CQ$7,Tbl.Kosten[[#This Row],[Totaal kosten]],"")</f>
        <v/>
      </c>
      <c r="CR101" s="148" t="str">
        <f>IF(Tbl.Kosten[[#This Row],[WPnr.]]=CR$7,Tbl.Kosten[[#This Row],[Totaal kosten]],"")</f>
        <v/>
      </c>
      <c r="CS101" s="148" t="str">
        <f>IF(Tbl.Kosten[[#This Row],[WPnr.]]=CS$7,Tbl.Kosten[[#This Row],[Totaal kosten]],"")</f>
        <v/>
      </c>
      <c r="CT101" s="148" t="str">
        <f>IF(Tbl.Kosten[[#This Row],[WPnr.]]=CT$7,Tbl.Kosten[[#This Row],[Totaal kosten]],"")</f>
        <v/>
      </c>
      <c r="CU101" s="148" t="str">
        <f>IF(Tbl.Kosten[[#This Row],[WPnr.]]=CU$7,Tbl.Kosten[[#This Row],[Totaal kosten]],"")</f>
        <v/>
      </c>
      <c r="CV101" s="148" t="str">
        <f>IF(Tbl.Kosten[[#This Row],[WPnr.]]=CV$7,Tbl.Kosten[[#This Row],[Totaal kosten]],"")</f>
        <v/>
      </c>
      <c r="CW101" s="148" t="str">
        <f>IF(Tbl.Kosten[[#This Row],[WPnr.]]=CW$7,Tbl.Kosten[[#This Row],[Totaal kosten]],"")</f>
        <v/>
      </c>
      <c r="CX101" s="148" t="str">
        <f>IF(Tbl.Kosten[[#This Row],[WPnr.]]=CX$7,Tbl.Kosten[[#This Row],[Totaal kosten]],"")</f>
        <v/>
      </c>
      <c r="CY101" s="148" t="str">
        <f>IF(Tbl.Kosten[[#This Row],[WPnr.]]=CY$7,Tbl.Kosten[[#This Row],[Totaal kosten]],"")</f>
        <v/>
      </c>
      <c r="CZ101" s="148" t="str">
        <f>IF(Tbl.Kosten[[#This Row],[WPnr.]]=CZ$7,Tbl.Kosten[[#This Row],[Totaal kosten]],"")</f>
        <v/>
      </c>
      <c r="DA101" s="148" t="str">
        <f>IF(Tbl.Kosten[[#This Row],[WPnr.]]=DA$7,Tbl.Kosten[[#This Row],[Totaal kosten]],"")</f>
        <v/>
      </c>
      <c r="DB101" s="148" t="str">
        <f>IF(Tbl.Kosten[[#This Row],[WPnr.]]=DB$7,Tbl.Kosten[[#This Row],[Totaal kosten]],"")</f>
        <v/>
      </c>
      <c r="DC101" s="148" t="str">
        <f>IF(Tbl.Kosten[[#This Row],[WPnr.]]=DC$7,Tbl.Kosten[[#This Row],[Totaal kosten]],"")</f>
        <v/>
      </c>
      <c r="DD101" s="148" t="str">
        <f>IF(Tbl.Kosten[[#This Row],[WPnr.]]=DD$7,Tbl.Kosten[[#This Row],[Totaal kosten]],"")</f>
        <v/>
      </c>
      <c r="DE101" s="148" t="str">
        <f>IF(Tbl.Kosten[[#This Row],[WPnr.]]=DE$7,Tbl.Kosten[[#This Row],[Totaal kosten]],"")</f>
        <v/>
      </c>
      <c r="DF101" s="148" t="str">
        <f>IF(Tbl.Kosten[[#This Row],[WPnr.]]=DF$7,Tbl.Kosten[[#This Row],[Totaal kosten]],"")</f>
        <v/>
      </c>
      <c r="DG101" s="148" t="str">
        <f>IF(Tbl.Kosten[[#This Row],[WPnr.]]=DG$7,Tbl.Kosten[[#This Row],[Totaal kosten]],"")</f>
        <v/>
      </c>
      <c r="DH101" s="148" t="str">
        <f>IF(Tbl.Kosten[[#This Row],[WPnr.]]=DH$7,Tbl.Kosten[[#This Row],[Totaal kosten]],"")</f>
        <v/>
      </c>
      <c r="DI101" s="148" t="str">
        <f>IF(Tbl.Kosten[[#This Row],[WPnr.]]=DI$7,Tbl.Kosten[[#This Row],[Totaal kosten]],"")</f>
        <v/>
      </c>
      <c r="DJ101" s="148" t="str">
        <f>IF(Tbl.Kosten[[#This Row],[WPnr.]]=DJ$7,Tbl.Kosten[[#This Row],[Totaal kosten]],"")</f>
        <v/>
      </c>
      <c r="DK101" s="148" t="str">
        <f>IF(Tbl.Kosten[[#This Row],[WPnr.]]=DK$7,Tbl.Kosten[[#This Row],[Totaal kosten]],"")</f>
        <v/>
      </c>
      <c r="DL101" s="148" t="str">
        <f>IF(Tbl.Kosten[[#This Row],[WPnr.]]=DL$7,Tbl.Kosten[[#This Row],[Totaal kosten]],"")</f>
        <v/>
      </c>
      <c r="DM101" s="148" t="str">
        <f>IF(Tbl.Kosten[[#This Row],[WPnr.]]=DM$7,Tbl.Kosten[[#This Row],[Totaal kosten]],"")</f>
        <v/>
      </c>
      <c r="DN101" s="148" t="str">
        <f>IF(Tbl.Kosten[[#This Row],[WPnr.]]=DN$7,Tbl.Kosten[[#This Row],[Totaal kosten]],"")</f>
        <v/>
      </c>
      <c r="DO101" s="148" t="str">
        <f>IF(Tbl.Kosten[[#This Row],[WPnr.]]=DO$7,Tbl.Kosten[[#This Row],[Totaal kosten]],"")</f>
        <v/>
      </c>
      <c r="DP101" s="148" t="str">
        <f>IF(Tbl.Kosten[[#This Row],[WPnr.]]=DP$7,Tbl.Kosten[[#This Row],[Totaal kosten]],"")</f>
        <v/>
      </c>
      <c r="DQ101" s="148" t="str">
        <f>IF(Tbl.Kosten[[#This Row],[WPnr.]]=DQ$7,Tbl.Kosten[[#This Row],[Totaal kosten]],"")</f>
        <v/>
      </c>
      <c r="DR101" s="148" t="str">
        <f>IF(Tbl.Kosten[[#This Row],[WPnr.]]=DR$7,Tbl.Kosten[[#This Row],[Totaal kosten]],"")</f>
        <v/>
      </c>
      <c r="DS101" s="148" t="str">
        <f>IF(Tbl.Kosten[[#This Row],[WPnr.]]=DS$7,Tbl.Kosten[[#This Row],[Totaal kosten]],"")</f>
        <v/>
      </c>
      <c r="DT101" s="148" t="str">
        <f>IF(Tbl.Kosten[[#This Row],[WPnr.]]=DT$7,Tbl.Kosten[[#This Row],[Totaal kosten]],"")</f>
        <v/>
      </c>
      <c r="DU101" s="148" t="str">
        <f>IF(Tbl.Kosten[[#This Row],[WPnr.]]=DU$7,Tbl.Kosten[[#This Row],[Totaal kosten]],"")</f>
        <v/>
      </c>
      <c r="DV101" s="148" t="str">
        <f>IF(Tbl.Kosten[[#This Row],[WPnr.]]=DV$7,Tbl.Kosten[[#This Row],[Totaal kosten]],"")</f>
        <v/>
      </c>
      <c r="DW101" s="150" t="str">
        <f>IFERROR(_xlfn.XLOOKUP(Tbl.Kosten[[#This Row],[Kostensoort]],Tbl.Kostensoorten[Kostensoorten],Tbl.Kostensoorten[KSnr.],"",0,1),"")</f>
        <v/>
      </c>
      <c r="DX101" s="150" t="str">
        <f>IF(Tbl.Kosten[[#This Row],[KSnr.]]=DX$7,Tbl.Kosten[[#This Row],[Totaal kosten]],"")</f>
        <v/>
      </c>
      <c r="DY101" s="150" t="str">
        <f>IF(Tbl.Kosten[[#This Row],[KSnr.]]=DY$7,Tbl.Kosten[[#This Row],[Totaal kosten]],"")</f>
        <v/>
      </c>
      <c r="DZ101" s="150" t="str">
        <f>IF(Tbl.Kosten[[#This Row],[KSnr.]]=DZ$7,Tbl.Kosten[[#This Row],[Totaal kosten]],"")</f>
        <v/>
      </c>
      <c r="EA101" s="150" t="str">
        <f>IF(Tbl.Kosten[[#This Row],[KSnr.]]=EA$7,Tbl.Kosten[[#This Row],[Totaal kosten]],"")</f>
        <v/>
      </c>
      <c r="EB101" s="150" t="str">
        <f>IF(Tbl.Kosten[[#This Row],[KSnr.]]=EB$7,Tbl.Kosten[[#This Row],[Totaal kosten]],"")</f>
        <v/>
      </c>
      <c r="EC101" s="150" t="str">
        <f>IF(Tbl.Kosten[[#This Row],[KSnr.]]=EC$7,Tbl.Kosten[[#This Row],[Totaal kosten]],"")</f>
        <v/>
      </c>
      <c r="ED101" s="150" t="str">
        <f>IF(Tbl.Kosten[[#This Row],[KSnr.]]=ED$7,Tbl.Kosten[[#This Row],[Totaal kosten]],"")</f>
        <v/>
      </c>
      <c r="EE101" s="150" t="str">
        <f>IF(Tbl.Kosten[[#This Row],[KSnr.]]=EE$7,Tbl.Kosten[[#This Row],[Totaal kosten]],"")</f>
        <v/>
      </c>
      <c r="EF101" s="150" t="str">
        <f>IF(Tbl.Kosten[[#This Row],[KSnr.]]=EF$7,Tbl.Kosten[[#This Row],[Totaal kosten]],"")</f>
        <v/>
      </c>
      <c r="EG101" s="150" t="str">
        <f>IF(Tbl.Kosten[[#This Row],[KSnr.]]=EG$7,Tbl.Kosten[[#This Row],[Totaal kosten]],"")</f>
        <v/>
      </c>
      <c r="EH101" s="150" t="str">
        <f>IF(Tbl.Kosten[[#This Row],[KSnr.]]=EH$7,Tbl.Kosten[[#This Row],[Totaal kosten]],"")</f>
        <v/>
      </c>
      <c r="EI101" s="150" t="str">
        <f>IF(Tbl.Kosten[[#This Row],[KSnr.]]=EI$7,Tbl.Kosten[[#This Row],[Totaal kosten]],"")</f>
        <v/>
      </c>
      <c r="EJ101" s="150" t="str">
        <f>IF(Tbl.Kosten[[#This Row],[KSnr.]]=EJ$7,Tbl.Kosten[[#This Row],[Totaal kosten]],"")</f>
        <v/>
      </c>
      <c r="EK101" s="150" t="str">
        <f>IF(Tbl.Kosten[[#This Row],[KSnr.]]=EK$7,Tbl.Kosten[[#This Row],[Totaal kosten]],"")</f>
        <v/>
      </c>
      <c r="EL101" s="150" t="str">
        <f>IF(Tbl.Kosten[[#This Row],[KSnr.]]=EL$7,Tbl.Kosten[[#This Row],[Totaal kosten]],"")</f>
        <v/>
      </c>
      <c r="EM101" s="150" t="str">
        <f>IF(Tbl.Kosten[[#This Row],[KSnr.]]=EM$7,Tbl.Kosten[[#This Row],[Totaal kosten]],"")</f>
        <v/>
      </c>
      <c r="EN101" s="150" t="str">
        <f>IF(Tbl.Kosten[[#This Row],[KSnr.]]=EN$7,Tbl.Kosten[[#This Row],[Totaal kosten]],"")</f>
        <v/>
      </c>
      <c r="EO101" s="150" t="str">
        <f>IF(Tbl.Kosten[[#This Row],[KSnr.]]=EO$7,Tbl.Kosten[[#This Row],[Totaal kosten]],"")</f>
        <v/>
      </c>
      <c r="EP101" s="150" t="str">
        <f>IF(Tbl.Kosten[[#This Row],[KSnr.]]=EP$7,Tbl.Kosten[[#This Row],[Totaal kosten]],"")</f>
        <v/>
      </c>
      <c r="EQ101" s="150" t="str">
        <f>IF(Tbl.Kosten[[#This Row],[KSnr.]]=EQ$7,Tbl.Kosten[[#This Row],[Totaal kosten]],"")</f>
        <v/>
      </c>
      <c r="ER101" s="144" t="str">
        <f>IFERROR(_xlfn.XLOOKUP(Tbl.Kosten[[#This Row],[Subsidieactiviteit]],Tbl.Subsidiehoogte[Subsidieactiviteit],Tbl.Subsidiehoogte[SAnr.],"",0,1),"")</f>
        <v/>
      </c>
      <c r="ES101" s="150" t="str">
        <f>IF(Tbl.Kosten[[#This Row],[Sanr.]]=ES$7,Tbl.Kosten[[#This Row],[Totaal kosten]],"")</f>
        <v/>
      </c>
      <c r="ET101" s="150" t="str">
        <f>IF(Tbl.Kosten[[#This Row],[Sanr.]]=ET$7,Tbl.Kosten[[#This Row],[Totaal kosten]],"")</f>
        <v/>
      </c>
      <c r="EU101" s="150" t="str">
        <f>IF(Tbl.Kosten[[#This Row],[Sanr.]]=EU$7,Tbl.Kosten[[#This Row],[Totaal kosten]],"")</f>
        <v/>
      </c>
      <c r="EV101" s="150" t="str">
        <f>IF(Tbl.Kosten[[#This Row],[Sanr.]]=EV$7,Tbl.Kosten[[#This Row],[Totaal kosten]],"")</f>
        <v/>
      </c>
      <c r="EW101" s="150" t="str">
        <f>IF(Tbl.Kosten[[#This Row],[Sanr.]]=EW$7,Tbl.Kosten[[#This Row],[Totaal kosten]],"")</f>
        <v/>
      </c>
      <c r="EX101" s="150" t="str">
        <f>IF(Tbl.Kosten[[#This Row],[Sanr.]]=EX$7,Tbl.Kosten[[#This Row],[Totaal kosten]],"")</f>
        <v/>
      </c>
      <c r="EY101" s="150" t="str">
        <f>IF(Tbl.Kosten[[#This Row],[Sanr.]]=EY$7,Tbl.Kosten[[#This Row],[Totaal kosten]],"")</f>
        <v/>
      </c>
      <c r="EZ101" s="150" t="str">
        <f>IF(Tbl.Kosten[[#This Row],[Sanr.]]=EZ$7,Tbl.Kosten[[#This Row],[Totaal kosten]],"")</f>
        <v/>
      </c>
      <c r="FA101" s="150" t="str">
        <f>IF(Tbl.Kosten[[#This Row],[Sanr.]]=FA$7,Tbl.Kosten[[#This Row],[Totaal kosten]],"")</f>
        <v/>
      </c>
      <c r="FB101" s="150" t="str">
        <f>IF(Tbl.Kosten[[#This Row],[Sanr.]]=FB$7,Tbl.Kosten[[#This Row],[Totaal kosten]],"")</f>
        <v/>
      </c>
      <c r="FC101" s="150" t="str">
        <f>IF(Tbl.Kosten[[#This Row],[Sanr.]]=FC$7,Tbl.Kosten[[#This Row],[Totaal kosten]],"")</f>
        <v/>
      </c>
      <c r="FD101" s="150" t="str">
        <f>IF(Tbl.Kosten[[#This Row],[Sanr.]]=FD$7,Tbl.Kosten[[#This Row],[Totaal kosten]],"")</f>
        <v/>
      </c>
      <c r="FE101" s="150" t="str">
        <f>IF(Tbl.Kosten[[#This Row],[Sanr.]]=FE$7,Tbl.Kosten[[#This Row],[Totaal kosten]],"")</f>
        <v/>
      </c>
      <c r="FF101" s="150" t="str">
        <f>IF(Tbl.Kosten[[#This Row],[Sanr.]]=FF$7,Tbl.Kosten[[#This Row],[Totaal kosten]],"")</f>
        <v/>
      </c>
      <c r="FG101" s="150" t="str">
        <f>IF(Tbl.Kosten[[#This Row],[Sanr.]]=FG$7,Tbl.Kosten[[#This Row],[Totaal kosten]],"")</f>
        <v/>
      </c>
      <c r="FH101" s="150" t="str">
        <f>IF(Tbl.Kosten[[#This Row],[Sanr.]]=FH$7,Tbl.Kosten[[#This Row],[Totaal kosten]],"")</f>
        <v/>
      </c>
      <c r="FI101" s="150" t="str">
        <f>IF(Tbl.Kosten[[#This Row],[Sanr.]]=FI$7,Tbl.Kosten[[#This Row],[Totaal kosten]],"")</f>
        <v/>
      </c>
      <c r="FJ101" s="150" t="str">
        <f>IF(Tbl.Kosten[[#This Row],[Sanr.]]=FJ$7,Tbl.Kosten[[#This Row],[Totaal kosten]],"")</f>
        <v/>
      </c>
      <c r="FK101" s="150" t="str">
        <f>IF(Tbl.Kosten[[#This Row],[Sanr.]]=FK$7,Tbl.Kosten[[#This Row],[Totaal kosten]],"")</f>
        <v/>
      </c>
      <c r="FL101" s="150" t="str">
        <f>IF(Tbl.Kosten[[#This Row],[Sanr.]]=FL$7,Tbl.Kosten[[#This Row],[Totaal kosten]],"")</f>
        <v/>
      </c>
      <c r="FM101" s="150" t="str">
        <f>IF(Tbl.Kosten[[#This Row],[Sanr.]]=FM$7,Tbl.Kosten[[#This Row],[Totaal kosten]],"")</f>
        <v/>
      </c>
      <c r="FN101" s="150" t="str">
        <f>IF(Tbl.Kosten[[#This Row],[Sanr.]]=FN$7,Tbl.Kosten[[#This Row],[Totaal kosten]],"")</f>
        <v/>
      </c>
      <c r="FO101" s="150" t="str">
        <f>IF(Tbl.Kosten[[#This Row],[Sanr.]]=FO$7,Tbl.Kosten[[#This Row],[Totaal kosten]],"")</f>
        <v/>
      </c>
      <c r="FP101" s="150" t="str">
        <f>IF(Tbl.Kosten[[#This Row],[Sanr.]]=FP$7,Tbl.Kosten[[#This Row],[Totaal kosten]],"")</f>
        <v/>
      </c>
      <c r="FQ101" s="150" t="str">
        <f>IF(Tbl.Kosten[[#This Row],[Sanr.]]=FQ$7,Tbl.Kosten[[#This Row],[Totaal kosten]],"")</f>
        <v/>
      </c>
      <c r="FR101" s="150" t="str">
        <f>IF(Tbl.Kosten[[#This Row],[Sanr.]]=FR$7,Tbl.Kosten[[#This Row],[Totaal kosten]],"")</f>
        <v/>
      </c>
      <c r="FS101" s="150" t="str">
        <f>IF(Tbl.Kosten[[#This Row],[Sanr.]]=FS$7,Tbl.Kosten[[#This Row],[Totaal kosten]],"")</f>
        <v/>
      </c>
      <c r="FT101" s="150" t="str">
        <f>IF(Tbl.Kosten[[#This Row],[Sanr.]]=FT$7,Tbl.Kosten[[#This Row],[Totaal kosten]],"")</f>
        <v/>
      </c>
      <c r="FU101" s="150" t="str">
        <f>IF(Tbl.Kosten[[#This Row],[Sanr.]]=FU$7,Tbl.Kosten[[#This Row],[Totaal kosten]],"")</f>
        <v/>
      </c>
      <c r="FV101" s="150" t="str">
        <f>IF(Tbl.Kosten[[#This Row],[Sanr.]]=FV$7,Tbl.Kosten[[#This Row],[Totaal kosten]],"")</f>
        <v/>
      </c>
      <c r="FW101" s="150" t="str">
        <f>IFERROR(_xlfn.XLOOKUP(Tbl.Kosten[[#This Row],[Activiteitencode]],Tbl.Activiteiten[Activiteitcode],Tbl.Activiteiten[Anr.],"",0,1),"")</f>
        <v/>
      </c>
      <c r="FX101" s="169" t="str">
        <f>_xlfn.CONCAT(Tbl.Kosten[[#This Row],[Pnr.]],Tbl.Kosten[[#This Row],[Sanr.]])</f>
        <v>P1</v>
      </c>
      <c r="FY101" s="150">
        <f>Tbl.Kosten[[#This Row],[Totaal kosten]]-Tbl.Kosten[[#This Row],[Subsidie]]</f>
        <v>0</v>
      </c>
      <c r="FZ101" s="150">
        <f>IF(Tbl.Kosten[[#This Row],[Pnr.]]=FZ$7,Tbl.Kosten[[#This Row],[Te financieren]],"")</f>
        <v>0</v>
      </c>
      <c r="GA101" s="150" t="str">
        <f>IF(Tbl.Kosten[[#This Row],[Pnr.]]=GA$7,Tbl.Kosten[[#This Row],[Te financieren]],"")</f>
        <v/>
      </c>
      <c r="GB101" s="150" t="str">
        <f>IF(Tbl.Kosten[[#This Row],[Pnr.]]=GB$7,Tbl.Kosten[[#This Row],[Te financieren]],"")</f>
        <v/>
      </c>
      <c r="GC101" s="150" t="str">
        <f>IF(Tbl.Kosten[[#This Row],[Pnr.]]=GC$7,Tbl.Kosten[[#This Row],[Te financieren]],"")</f>
        <v/>
      </c>
      <c r="GD101" s="150" t="str">
        <f>IF(Tbl.Kosten[[#This Row],[Pnr.]]=GD$7,Tbl.Kosten[[#This Row],[Te financieren]],"")</f>
        <v/>
      </c>
      <c r="GE101" s="150" t="str">
        <f>IF(Tbl.Kosten[[#This Row],[Pnr.]]=GE$7,Tbl.Kosten[[#This Row],[Te financieren]],"")</f>
        <v/>
      </c>
      <c r="GF101" s="150" t="str">
        <f>IF(Tbl.Kosten[[#This Row],[Pnr.]]=GF$7,Tbl.Kosten[[#This Row],[Te financieren]],"")</f>
        <v/>
      </c>
      <c r="GG101" s="150" t="str">
        <f>IF(Tbl.Kosten[[#This Row],[Pnr.]]=GG$7,Tbl.Kosten[[#This Row],[Te financieren]],"")</f>
        <v/>
      </c>
      <c r="GH101" s="150" t="str">
        <f>IF(Tbl.Kosten[[#This Row],[Pnr.]]=GH$7,Tbl.Kosten[[#This Row],[Te financieren]],"")</f>
        <v/>
      </c>
      <c r="GI101" s="150" t="str">
        <f>IF(Tbl.Kosten[[#This Row],[Pnr.]]=GI$7,Tbl.Kosten[[#This Row],[Te financieren]],"")</f>
        <v/>
      </c>
      <c r="GJ101" s="150" t="str">
        <f>IF(Tbl.Kosten[[#This Row],[Pnr.]]=GJ$7,Tbl.Kosten[[#This Row],[Te financieren]],"")</f>
        <v/>
      </c>
      <c r="GK101" s="150" t="str">
        <f>IF(Tbl.Kosten[[#This Row],[Pnr.]]=GK$7,Tbl.Kosten[[#This Row],[Te financieren]],"")</f>
        <v/>
      </c>
      <c r="GL101" s="150" t="str">
        <f>IF(Tbl.Kosten[[#This Row],[Pnr.]]=GL$7,Tbl.Kosten[[#This Row],[Te financieren]],"")</f>
        <v/>
      </c>
      <c r="GM101" s="150" t="str">
        <f>IF(Tbl.Kosten[[#This Row],[Pnr.]]=GM$7,Tbl.Kosten[[#This Row],[Te financieren]],"")</f>
        <v/>
      </c>
      <c r="GN101" s="150" t="str">
        <f>IF(Tbl.Kosten[[#This Row],[Pnr.]]=GN$7,Tbl.Kosten[[#This Row],[Te financieren]],"")</f>
        <v/>
      </c>
      <c r="GO101" s="150" t="str">
        <f>IF(Tbl.Kosten[[#This Row],[Pnr.]]=GO$7,Tbl.Kosten[[#This Row],[Te financieren]],"")</f>
        <v/>
      </c>
      <c r="GP101" s="150" t="str">
        <f>IF(Tbl.Kosten[[#This Row],[Pnr.]]=GP$7,Tbl.Kosten[[#This Row],[Te financieren]],"")</f>
        <v/>
      </c>
      <c r="GQ101" s="150" t="str">
        <f>IF(Tbl.Kosten[[#This Row],[Pnr.]]=GQ$7,Tbl.Kosten[[#This Row],[Te financieren]],"")</f>
        <v/>
      </c>
      <c r="GR101" s="150" t="str">
        <f>IF(Tbl.Kosten[[#This Row],[Pnr.]]=GR$7,Tbl.Kosten[[#This Row],[Te financieren]],"")</f>
        <v/>
      </c>
      <c r="GS101" s="150" t="str">
        <f>IF(Tbl.Kosten[[#This Row],[Pnr.]]=GS$7,Tbl.Kosten[[#This Row],[Te financieren]],"")</f>
        <v/>
      </c>
      <c r="GT101" s="150" t="str">
        <f>IF(Tbl.Kosten[[#This Row],[Pnr.]]=GT$7,Tbl.Kosten[[#This Row],[Te financieren]],"")</f>
        <v/>
      </c>
      <c r="GU101" s="150" t="str">
        <f>IF(Tbl.Kosten[[#This Row],[Pnr.]]=GU$7,Tbl.Kosten[[#This Row],[Te financieren]],"")</f>
        <v/>
      </c>
      <c r="GV101" s="150" t="str">
        <f>IF(Tbl.Kosten[[#This Row],[Pnr.]]=GV$7,Tbl.Kosten[[#This Row],[Te financieren]],"")</f>
        <v/>
      </c>
      <c r="GW101" s="150" t="str">
        <f>IF(Tbl.Kosten[[#This Row],[Pnr.]]=GW$7,Tbl.Kosten[[#This Row],[Te financieren]],"")</f>
        <v/>
      </c>
      <c r="GX101" s="150" t="str">
        <f>IF(Tbl.Kosten[[#This Row],[Pnr.]]=GX$7,Tbl.Kosten[[#This Row],[Te financieren]],"")</f>
        <v/>
      </c>
      <c r="GY101" s="150" t="str">
        <f>IF(Tbl.Kosten[[#This Row],[Pnr.]]=GY$7,Tbl.Kosten[[#This Row],[Te financieren]],"")</f>
        <v/>
      </c>
      <c r="GZ101" s="150" t="str">
        <f>IF(Tbl.Kosten[[#This Row],[Pnr.]]=GZ$7,Tbl.Kosten[[#This Row],[Te financieren]],"")</f>
        <v/>
      </c>
      <c r="HA101" s="150" t="str">
        <f>IF(Tbl.Kosten[[#This Row],[Pnr.]]=HA$7,Tbl.Kosten[[#This Row],[Te financieren]],"")</f>
        <v/>
      </c>
      <c r="HB101" s="150" t="str">
        <f>IF(Tbl.Kosten[[#This Row],[Pnr.]]=HB$7,Tbl.Kosten[[#This Row],[Te financieren]],"")</f>
        <v/>
      </c>
      <c r="HC101" s="150" t="str">
        <f>IF(Tbl.Kosten[[#This Row],[Pnr.]]=HC$7,Tbl.Kosten[[#This Row],[Te financieren]],"")</f>
        <v/>
      </c>
      <c r="HD101" s="150" t="str">
        <f>IF(Tbl.Kosten[[#This Row],[Pnr.]]=HD$7,Tbl.Kosten[[#This Row],[Te financieren]],"")</f>
        <v/>
      </c>
      <c r="HE101" s="150" t="str">
        <f>IF(Tbl.Kosten[[#This Row],[Pnr.]]=HE$7,Tbl.Kosten[[#This Row],[Te financieren]],"")</f>
        <v/>
      </c>
      <c r="HF101" s="150" t="str">
        <f>IF(Tbl.Kosten[[#This Row],[Pnr.]]=HF$7,Tbl.Kosten[[#This Row],[Te financieren]],"")</f>
        <v/>
      </c>
      <c r="HG101" s="150" t="str">
        <f>IF(Tbl.Kosten[[#This Row],[Pnr.]]=HG$7,Tbl.Kosten[[#This Row],[Te financieren]],"")</f>
        <v/>
      </c>
      <c r="HH101" s="150" t="str">
        <f>IF(Tbl.Kosten[[#This Row],[Pnr.]]=HH$7,Tbl.Kosten[[#This Row],[Te financieren]],"")</f>
        <v/>
      </c>
      <c r="HI101" s="150" t="str">
        <f>IF(Tbl.Kosten[[#This Row],[Pnr.]]=HI$7,Tbl.Kosten[[#This Row],[Te financieren]],"")</f>
        <v/>
      </c>
      <c r="HJ101" s="150" t="str">
        <f>IF(Tbl.Kosten[[#This Row],[Pnr.]]=HJ$7,Tbl.Kosten[[#This Row],[Te financieren]],"")</f>
        <v/>
      </c>
      <c r="HK101" s="150" t="str">
        <f>IF(Tbl.Kosten[[#This Row],[Pnr.]]=HK$7,Tbl.Kosten[[#This Row],[Te financieren]],"")</f>
        <v/>
      </c>
      <c r="HL101" s="150" t="str">
        <f>IF(Tbl.Kosten[[#This Row],[Pnr.]]=HL$7,Tbl.Kosten[[#This Row],[Te financieren]],"")</f>
        <v/>
      </c>
      <c r="HM101" s="150" t="str">
        <f>IF(Tbl.Kosten[[#This Row],[Pnr.]]=HM$7,Tbl.Kosten[[#This Row],[Te financieren]],"")</f>
        <v/>
      </c>
      <c r="HN101" s="150" t="str">
        <f>IF(Tbl.Kosten[[#This Row],[Pnr.]]=HN$7,Tbl.Kosten[[#This Row],[Te financieren]],"")</f>
        <v/>
      </c>
      <c r="HO101" s="150" t="str">
        <f>IF(Tbl.Kosten[[#This Row],[Pnr.]]=HO$7,Tbl.Kosten[[#This Row],[Te financieren]],"")</f>
        <v/>
      </c>
      <c r="HP101" s="150" t="str">
        <f>IF(Tbl.Kosten[[#This Row],[Pnr.]]=HP$7,Tbl.Kosten[[#This Row],[Te financieren]],"")</f>
        <v/>
      </c>
      <c r="HQ101" s="150" t="str">
        <f>IF(Tbl.Kosten[[#This Row],[Pnr.]]=HQ$7,Tbl.Kosten[[#This Row],[Te financieren]],"")</f>
        <v/>
      </c>
      <c r="HR101" s="150" t="str">
        <f>IF(Tbl.Kosten[[#This Row],[Pnr.]]=HR$7,Tbl.Kosten[[#This Row],[Te financieren]],"")</f>
        <v/>
      </c>
      <c r="HS101" s="150" t="str">
        <f>IF(Tbl.Kosten[[#This Row],[Pnr.]]=HS$7,Tbl.Kosten[[#This Row],[Te financieren]],"")</f>
        <v/>
      </c>
      <c r="HT101" s="150" t="str">
        <f>IF(Tbl.Kosten[[#This Row],[Pnr.]]=HT$7,Tbl.Kosten[[#This Row],[Te financieren]],"")</f>
        <v/>
      </c>
      <c r="HU101" s="150" t="str">
        <f>IF(Tbl.Kosten[[#This Row],[Pnr.]]=HU$7,Tbl.Kosten[[#This Row],[Te financieren]],"")</f>
        <v/>
      </c>
      <c r="HV101" s="150" t="str">
        <f>IF(Tbl.Kosten[[#This Row],[Pnr.]]=HV$7,Tbl.Kosten[[#This Row],[Te financieren]],"")</f>
        <v/>
      </c>
      <c r="HW101" s="150" t="str">
        <f>IF(Tbl.Kosten[[#This Row],[Pnr.]]=HW$7,Tbl.Kosten[[#This Row],[Te financieren]],"")</f>
        <v/>
      </c>
    </row>
    <row r="102" spans="2:231" x14ac:dyDescent="0.3">
      <c r="B102" s="134"/>
      <c r="C102" s="137"/>
      <c r="D102" s="136"/>
      <c r="E102" s="261"/>
      <c r="F102" s="135"/>
      <c r="G102" s="11" t="str">
        <f>IF(Tbl.Kosten[[#This Row],[Medewerker e/o 
functie]]&lt;&gt;"",_xlfn.XLOOKUP(Tbl.Kosten[[#This Row],[Medewerker e/o 
functie]],Tbl.Uurtarief[Medewerker en/of functie],Tbl.Uurtarief[Uurtarief],"",0,1),"")</f>
        <v/>
      </c>
      <c r="H102" s="121">
        <f>IFERROR(Tbl.Kosten[[#This Row],[Uren]]*Tbl.Kosten[[#This Row],[Uurtarief]],0)</f>
        <v>0</v>
      </c>
      <c r="I102" s="119" t="str">
        <f>IF(Tbl.Kosten[[#This Row],[Subtotaal uren]]&lt;&gt;0,_xlfn.XLOOKUP(Tbl.Kosten[[#This Row],[Medewerker e/o 
functie]],Tbl.Uurtarief[Medewerker en/of functie],Tbl.Uurtarief[Kostensoort arbeid],"",0,1),"")</f>
        <v/>
      </c>
      <c r="J102" s="137"/>
      <c r="K102" s="135"/>
      <c r="L102" s="139" t="str">
        <f>IF(Tbl.Kosten[[#This Row],[Activum]]&lt;&gt;"",_xlfn.XLOOKUP(Tbl.Kosten[[#This Row],[Activum]],Tbl.Afschrijvingskosten[Activum],Tbl.Afschrijvingskosten[Tarief per afschrijvings-eenheid],"",0,1),"")</f>
        <v/>
      </c>
      <c r="M102" s="122">
        <f>IFERROR(Tbl.Kosten[[#This Row],[Een-
heden]]*Tbl.Kosten[[#This Row],[Afschrijvings-
tarief]],0)</f>
        <v>0</v>
      </c>
      <c r="N102" s="122" t="str">
        <f>IF(Tbl.Kosten[[#This Row],[Subtotaal afschrijving]]&lt;&gt;0,Lijsten!$A$7,"")</f>
        <v/>
      </c>
      <c r="O102" s="140"/>
      <c r="P102" s="135"/>
      <c r="Q102" s="138"/>
      <c r="R102" s="122">
        <f>IFERROR(Tbl.Kosten[[#This Row],[Aantal]]*Tbl.Kosten[[#This Row],[Tarief]],0)</f>
        <v>0</v>
      </c>
      <c r="S102" s="8">
        <f>IFERROR(Tbl.Kosten[[#This Row],[Subtotaal overige kosten]]+Tbl.Kosten[[#This Row],[Subtotaal uren]]+Tbl.Kosten[[#This Row],[Subtotaal afschrijving]],0)</f>
        <v>0</v>
      </c>
      <c r="T102" s="8">
        <f>IFERROR(Tbl.Kosten[[#This Row],[Totaal kosten]]*Tbl.Kosten[[#This Row],[Subsidie%]],0)</f>
        <v>0</v>
      </c>
      <c r="U102" s="4" t="str" cm="1">
        <f t="array" ref="U102">IFERROR(_xlfn.IFS(Tbl.Kosten[[#This Row],[Subtotaal uren]]&lt;&gt;0,Tbl.Kosten[[#This Row],[Kostensoort arbeid]],Tbl.Kosten[[#This Row],[Subtotaal afschrijving]]&lt;&gt;0,Tbl.Kosten[[#This Row],[Kostensoort afschrijving]],Tbl.Kosten[[#This Row],[Subtotaal overige kosten]]&lt;&gt;0,Tbl.Kosten[[#This Row],[Kostensoort overig]]),"")</f>
        <v/>
      </c>
      <c r="V102" s="4" t="str">
        <f>IFERROR(_xlfn.XLOOKUP(Tbl.Kosten[[#This Row],[Activiteitencode]],Tbl.Activiteiten[Activiteitcode],Tbl.Activiteiten[Werkpakketcode],"",0,1),"")</f>
        <v/>
      </c>
      <c r="W102" s="4" t="str">
        <f>IFERROR(_xlfn.XLOOKUP(Tbl.Kosten[[#This Row],[Werkpakketcode]],Tbl.Werkpakketten[Werkpakketcode],Tbl.Werkpakketten[Subsidiabele activiteit],"",0,1),"")</f>
        <v/>
      </c>
      <c r="X102" s="12">
        <f>IFERROR(_xlfn.XLOOKUP(Tbl.Kosten[[#This Row],[Sanr.]],Tbl.Subsidiehoogte[SAnr.],Tbl.Subsidiehoogte[Sub. Percentage],0,0,1),0)</f>
        <v>0</v>
      </c>
      <c r="Y102" s="144" t="str">
        <f>IFERROR(_xlfn.XLOOKUP(Tbl.Kosten[[#This Row],[Partnercode]],Tbl.Projectpartners[Partnercode],Tbl.Projectpartners[PNr.],"",0,1),"")</f>
        <v>P1</v>
      </c>
      <c r="Z102" s="148">
        <f>IF(Tbl.Kosten[[#This Row],[Pnr.]]=Z$7,Tbl.Kosten[[#This Row],[Totaal kosten]],"")</f>
        <v>0</v>
      </c>
      <c r="AA102" s="148" t="str">
        <f>IF(Tbl.Kosten[[#This Row],[Pnr.]]=AA$7,Tbl.Kosten[[#This Row],[Totaal kosten]],"")</f>
        <v/>
      </c>
      <c r="AB102" s="148" t="str">
        <f>IF(Tbl.Kosten[[#This Row],[Pnr.]]=AB$7,Tbl.Kosten[[#This Row],[Totaal kosten]],"")</f>
        <v/>
      </c>
      <c r="AC102" s="148" t="str">
        <f>IF(Tbl.Kosten[[#This Row],[Pnr.]]=AC$7,Tbl.Kosten[[#This Row],[Totaal kosten]],"")</f>
        <v/>
      </c>
      <c r="AD102" s="148" t="str">
        <f>IF(Tbl.Kosten[[#This Row],[Pnr.]]=AD$7,Tbl.Kosten[[#This Row],[Totaal kosten]],"")</f>
        <v/>
      </c>
      <c r="AE102" s="148" t="str">
        <f>IF(Tbl.Kosten[[#This Row],[Pnr.]]=AE$7,Tbl.Kosten[[#This Row],[Totaal kosten]],"")</f>
        <v/>
      </c>
      <c r="AF102" s="148" t="str">
        <f>IF(Tbl.Kosten[[#This Row],[Pnr.]]=AF$7,Tbl.Kosten[[#This Row],[Totaal kosten]],"")</f>
        <v/>
      </c>
      <c r="AG102" s="148" t="str">
        <f>IF(Tbl.Kosten[[#This Row],[Pnr.]]=AG$7,Tbl.Kosten[[#This Row],[Totaal kosten]],"")</f>
        <v/>
      </c>
      <c r="AH102" s="148" t="str">
        <f>IF(Tbl.Kosten[[#This Row],[Pnr.]]=AH$7,Tbl.Kosten[[#This Row],[Totaal kosten]],"")</f>
        <v/>
      </c>
      <c r="AI102" s="148" t="str">
        <f>IF(Tbl.Kosten[[#This Row],[Pnr.]]=AI$7,Tbl.Kosten[[#This Row],[Totaal kosten]],"")</f>
        <v/>
      </c>
      <c r="AJ102" s="148" t="str">
        <f>IF(Tbl.Kosten[[#This Row],[Pnr.]]=AJ$7,Tbl.Kosten[[#This Row],[Totaal kosten]],"")</f>
        <v/>
      </c>
      <c r="AK102" s="148" t="str">
        <f>IF(Tbl.Kosten[[#This Row],[Pnr.]]=AK$7,Tbl.Kosten[[#This Row],[Totaal kosten]],"")</f>
        <v/>
      </c>
      <c r="AL102" s="148" t="str">
        <f>IF(Tbl.Kosten[[#This Row],[Pnr.]]=AL$7,Tbl.Kosten[[#This Row],[Totaal kosten]],"")</f>
        <v/>
      </c>
      <c r="AM102" s="148" t="str">
        <f>IF(Tbl.Kosten[[#This Row],[Pnr.]]=AM$7,Tbl.Kosten[[#This Row],[Totaal kosten]],"")</f>
        <v/>
      </c>
      <c r="AN102" s="148" t="str">
        <f>IF(Tbl.Kosten[[#This Row],[Pnr.]]=AN$7,Tbl.Kosten[[#This Row],[Totaal kosten]],"")</f>
        <v/>
      </c>
      <c r="AO102" s="148" t="str">
        <f>IF(Tbl.Kosten[[#This Row],[Pnr.]]=AO$7,Tbl.Kosten[[#This Row],[Totaal kosten]],"")</f>
        <v/>
      </c>
      <c r="AP102" s="148" t="str">
        <f>IF(Tbl.Kosten[[#This Row],[Pnr.]]=AP$7,Tbl.Kosten[[#This Row],[Totaal kosten]],"")</f>
        <v/>
      </c>
      <c r="AQ102" s="148" t="str">
        <f>IF(Tbl.Kosten[[#This Row],[Pnr.]]=AQ$7,Tbl.Kosten[[#This Row],[Totaal kosten]],"")</f>
        <v/>
      </c>
      <c r="AR102" s="148" t="str">
        <f>IF(Tbl.Kosten[[#This Row],[Pnr.]]=AR$7,Tbl.Kosten[[#This Row],[Totaal kosten]],"")</f>
        <v/>
      </c>
      <c r="AS102" s="148" t="str">
        <f>IF(Tbl.Kosten[[#This Row],[Pnr.]]=AS$7,Tbl.Kosten[[#This Row],[Totaal kosten]],"")</f>
        <v/>
      </c>
      <c r="AT102" s="148" t="str">
        <f>IF(Tbl.Kosten[[#This Row],[Pnr.]]=AT$7,Tbl.Kosten[[#This Row],[Totaal kosten]],"")</f>
        <v/>
      </c>
      <c r="AU102" s="148" t="str">
        <f>IF(Tbl.Kosten[[#This Row],[Pnr.]]=AU$7,Tbl.Kosten[[#This Row],[Totaal kosten]],"")</f>
        <v/>
      </c>
      <c r="AV102" s="148" t="str">
        <f>IF(Tbl.Kosten[[#This Row],[Pnr.]]=AV$7,Tbl.Kosten[[#This Row],[Totaal kosten]],"")</f>
        <v/>
      </c>
      <c r="AW102" s="148" t="str">
        <f>IF(Tbl.Kosten[[#This Row],[Pnr.]]=AW$7,Tbl.Kosten[[#This Row],[Totaal kosten]],"")</f>
        <v/>
      </c>
      <c r="AX102" s="148" t="str">
        <f>IF(Tbl.Kosten[[#This Row],[Pnr.]]=AX$7,Tbl.Kosten[[#This Row],[Totaal kosten]],"")</f>
        <v/>
      </c>
      <c r="AY102" s="148" t="str">
        <f>IF(Tbl.Kosten[[#This Row],[Pnr.]]=AY$7,Tbl.Kosten[[#This Row],[Totaal kosten]],"")</f>
        <v/>
      </c>
      <c r="AZ102" s="148" t="str">
        <f>IF(Tbl.Kosten[[#This Row],[Pnr.]]=AZ$7,Tbl.Kosten[[#This Row],[Totaal kosten]],"")</f>
        <v/>
      </c>
      <c r="BA102" s="148" t="str">
        <f>IF(Tbl.Kosten[[#This Row],[Pnr.]]=BA$7,Tbl.Kosten[[#This Row],[Totaal kosten]],"")</f>
        <v/>
      </c>
      <c r="BB102" s="148" t="str">
        <f>IF(Tbl.Kosten[[#This Row],[Pnr.]]=BB$7,Tbl.Kosten[[#This Row],[Totaal kosten]],"")</f>
        <v/>
      </c>
      <c r="BC102" s="148" t="str">
        <f>IF(Tbl.Kosten[[#This Row],[Pnr.]]=BC$7,Tbl.Kosten[[#This Row],[Totaal kosten]],"")</f>
        <v/>
      </c>
      <c r="BD102" s="148" t="str">
        <f>IF(Tbl.Kosten[[#This Row],[Pnr.]]=BD$7,Tbl.Kosten[[#This Row],[Totaal kosten]],"")</f>
        <v/>
      </c>
      <c r="BE102" s="148" t="str">
        <f>IF(Tbl.Kosten[[#This Row],[Pnr.]]=BE$7,Tbl.Kosten[[#This Row],[Totaal kosten]],"")</f>
        <v/>
      </c>
      <c r="BF102" s="148" t="str">
        <f>IF(Tbl.Kosten[[#This Row],[Pnr.]]=BF$7,Tbl.Kosten[[#This Row],[Totaal kosten]],"")</f>
        <v/>
      </c>
      <c r="BG102" s="148" t="str">
        <f>IF(Tbl.Kosten[[#This Row],[Pnr.]]=BG$7,Tbl.Kosten[[#This Row],[Totaal kosten]],"")</f>
        <v/>
      </c>
      <c r="BH102" s="148" t="str">
        <f>IF(Tbl.Kosten[[#This Row],[Pnr.]]=BH$7,Tbl.Kosten[[#This Row],[Totaal kosten]],"")</f>
        <v/>
      </c>
      <c r="BI102" s="148" t="str">
        <f>IF(Tbl.Kosten[[#This Row],[Pnr.]]=BI$7,Tbl.Kosten[[#This Row],[Totaal kosten]],"")</f>
        <v/>
      </c>
      <c r="BJ102" s="148" t="str">
        <f>IF(Tbl.Kosten[[#This Row],[Pnr.]]=BJ$7,Tbl.Kosten[[#This Row],[Totaal kosten]],"")</f>
        <v/>
      </c>
      <c r="BK102" s="148" t="str">
        <f>IF(Tbl.Kosten[[#This Row],[Pnr.]]=BK$7,Tbl.Kosten[[#This Row],[Totaal kosten]],"")</f>
        <v/>
      </c>
      <c r="BL102" s="148" t="str">
        <f>IF(Tbl.Kosten[[#This Row],[Pnr.]]=BL$7,Tbl.Kosten[[#This Row],[Totaal kosten]],"")</f>
        <v/>
      </c>
      <c r="BM102" s="148" t="str">
        <f>IF(Tbl.Kosten[[#This Row],[Pnr.]]=BM$7,Tbl.Kosten[[#This Row],[Totaal kosten]],"")</f>
        <v/>
      </c>
      <c r="BN102" s="148" t="str">
        <f>IF(Tbl.Kosten[[#This Row],[Pnr.]]=BN$7,Tbl.Kosten[[#This Row],[Totaal kosten]],"")</f>
        <v/>
      </c>
      <c r="BO102" s="148" t="str">
        <f>IF(Tbl.Kosten[[#This Row],[Pnr.]]=BO$7,Tbl.Kosten[[#This Row],[Totaal kosten]],"")</f>
        <v/>
      </c>
      <c r="BP102" s="148" t="str">
        <f>IF(Tbl.Kosten[[#This Row],[Pnr.]]=BP$7,Tbl.Kosten[[#This Row],[Totaal kosten]],"")</f>
        <v/>
      </c>
      <c r="BQ102" s="148" t="str">
        <f>IF(Tbl.Kosten[[#This Row],[Pnr.]]=BQ$7,Tbl.Kosten[[#This Row],[Totaal kosten]],"")</f>
        <v/>
      </c>
      <c r="BR102" s="148" t="str">
        <f>IF(Tbl.Kosten[[#This Row],[Pnr.]]=BR$7,Tbl.Kosten[[#This Row],[Totaal kosten]],"")</f>
        <v/>
      </c>
      <c r="BS102" s="148" t="str">
        <f>IF(Tbl.Kosten[[#This Row],[Pnr.]]=BS$7,Tbl.Kosten[[#This Row],[Totaal kosten]],"")</f>
        <v/>
      </c>
      <c r="BT102" s="148" t="str">
        <f>IF(Tbl.Kosten[[#This Row],[Pnr.]]=BT$7,Tbl.Kosten[[#This Row],[Totaal kosten]],"")</f>
        <v/>
      </c>
      <c r="BU102" s="148" t="str">
        <f>IF(Tbl.Kosten[[#This Row],[Pnr.]]=BU$7,Tbl.Kosten[[#This Row],[Totaal kosten]],"")</f>
        <v/>
      </c>
      <c r="BV102" s="148" t="str">
        <f>IF(Tbl.Kosten[[#This Row],[Pnr.]]=BV$7,Tbl.Kosten[[#This Row],[Totaal kosten]],"")</f>
        <v/>
      </c>
      <c r="BW102" s="148" t="str">
        <f>IF(Tbl.Kosten[[#This Row],[Pnr.]]=BW$7,Tbl.Kosten[[#This Row],[Totaal kosten]],"")</f>
        <v/>
      </c>
      <c r="BX102" s="148" t="str">
        <f>IFERROR(_xlfn.XLOOKUP(Tbl.Kosten[[#This Row],[Werkpakketcode]],Tbl.Werkpakketten[Werkpakketcode],Tbl.Werkpakketten[WPnr.],"",0,1),"")</f>
        <v/>
      </c>
      <c r="BY102" s="148" t="str">
        <f>IF(Tbl.Kosten[[#This Row],[WPnr.]]=BY$7,Tbl.Kosten[[#This Row],[Totaal kosten]],"")</f>
        <v/>
      </c>
      <c r="BZ102" s="148" t="str">
        <f>IF(Tbl.Kosten[[#This Row],[WPnr.]]=BZ$7,Tbl.Kosten[[#This Row],[Totaal kosten]],"")</f>
        <v/>
      </c>
      <c r="CA102" s="148" t="str">
        <f>IF(Tbl.Kosten[[#This Row],[WPnr.]]=CA$7,Tbl.Kosten[[#This Row],[Totaal kosten]],"")</f>
        <v/>
      </c>
      <c r="CB102" s="148" t="str">
        <f>IF(Tbl.Kosten[[#This Row],[WPnr.]]=CB$7,Tbl.Kosten[[#This Row],[Totaal kosten]],"")</f>
        <v/>
      </c>
      <c r="CC102" s="148" t="str">
        <f>IF(Tbl.Kosten[[#This Row],[WPnr.]]=CC$7,Tbl.Kosten[[#This Row],[Totaal kosten]],"")</f>
        <v/>
      </c>
      <c r="CD102" s="148" t="str">
        <f>IF(Tbl.Kosten[[#This Row],[WPnr.]]=CD$7,Tbl.Kosten[[#This Row],[Totaal kosten]],"")</f>
        <v/>
      </c>
      <c r="CE102" s="148" t="str">
        <f>IF(Tbl.Kosten[[#This Row],[WPnr.]]=CE$7,Tbl.Kosten[[#This Row],[Totaal kosten]],"")</f>
        <v/>
      </c>
      <c r="CF102" s="148" t="str">
        <f>IF(Tbl.Kosten[[#This Row],[WPnr.]]=CF$7,Tbl.Kosten[[#This Row],[Totaal kosten]],"")</f>
        <v/>
      </c>
      <c r="CG102" s="148" t="str">
        <f>IF(Tbl.Kosten[[#This Row],[WPnr.]]=CG$7,Tbl.Kosten[[#This Row],[Totaal kosten]],"")</f>
        <v/>
      </c>
      <c r="CH102" s="148" t="str">
        <f>IF(Tbl.Kosten[[#This Row],[WPnr.]]=CH$7,Tbl.Kosten[[#This Row],[Totaal kosten]],"")</f>
        <v/>
      </c>
      <c r="CI102" s="148" t="str">
        <f>IF(Tbl.Kosten[[#This Row],[WPnr.]]=CI$7,Tbl.Kosten[[#This Row],[Totaal kosten]],"")</f>
        <v/>
      </c>
      <c r="CJ102" s="148" t="str">
        <f>IF(Tbl.Kosten[[#This Row],[WPnr.]]=CJ$7,Tbl.Kosten[[#This Row],[Totaal kosten]],"")</f>
        <v/>
      </c>
      <c r="CK102" s="148" t="str">
        <f>IF(Tbl.Kosten[[#This Row],[WPnr.]]=CK$7,Tbl.Kosten[[#This Row],[Totaal kosten]],"")</f>
        <v/>
      </c>
      <c r="CL102" s="148" t="str">
        <f>IF(Tbl.Kosten[[#This Row],[WPnr.]]=CL$7,Tbl.Kosten[[#This Row],[Totaal kosten]],"")</f>
        <v/>
      </c>
      <c r="CM102" s="148" t="str">
        <f>IF(Tbl.Kosten[[#This Row],[WPnr.]]=CM$7,Tbl.Kosten[[#This Row],[Totaal kosten]],"")</f>
        <v/>
      </c>
      <c r="CN102" s="148" t="str">
        <f>IF(Tbl.Kosten[[#This Row],[WPnr.]]=CN$7,Tbl.Kosten[[#This Row],[Totaal kosten]],"")</f>
        <v/>
      </c>
      <c r="CO102" s="148" t="str">
        <f>IF(Tbl.Kosten[[#This Row],[WPnr.]]=CO$7,Tbl.Kosten[[#This Row],[Totaal kosten]],"")</f>
        <v/>
      </c>
      <c r="CP102" s="148" t="str">
        <f>IF(Tbl.Kosten[[#This Row],[WPnr.]]=CP$7,Tbl.Kosten[[#This Row],[Totaal kosten]],"")</f>
        <v/>
      </c>
      <c r="CQ102" s="148" t="str">
        <f>IF(Tbl.Kosten[[#This Row],[WPnr.]]=CQ$7,Tbl.Kosten[[#This Row],[Totaal kosten]],"")</f>
        <v/>
      </c>
      <c r="CR102" s="148" t="str">
        <f>IF(Tbl.Kosten[[#This Row],[WPnr.]]=CR$7,Tbl.Kosten[[#This Row],[Totaal kosten]],"")</f>
        <v/>
      </c>
      <c r="CS102" s="148" t="str">
        <f>IF(Tbl.Kosten[[#This Row],[WPnr.]]=CS$7,Tbl.Kosten[[#This Row],[Totaal kosten]],"")</f>
        <v/>
      </c>
      <c r="CT102" s="148" t="str">
        <f>IF(Tbl.Kosten[[#This Row],[WPnr.]]=CT$7,Tbl.Kosten[[#This Row],[Totaal kosten]],"")</f>
        <v/>
      </c>
      <c r="CU102" s="148" t="str">
        <f>IF(Tbl.Kosten[[#This Row],[WPnr.]]=CU$7,Tbl.Kosten[[#This Row],[Totaal kosten]],"")</f>
        <v/>
      </c>
      <c r="CV102" s="148" t="str">
        <f>IF(Tbl.Kosten[[#This Row],[WPnr.]]=CV$7,Tbl.Kosten[[#This Row],[Totaal kosten]],"")</f>
        <v/>
      </c>
      <c r="CW102" s="148" t="str">
        <f>IF(Tbl.Kosten[[#This Row],[WPnr.]]=CW$7,Tbl.Kosten[[#This Row],[Totaal kosten]],"")</f>
        <v/>
      </c>
      <c r="CX102" s="148" t="str">
        <f>IF(Tbl.Kosten[[#This Row],[WPnr.]]=CX$7,Tbl.Kosten[[#This Row],[Totaal kosten]],"")</f>
        <v/>
      </c>
      <c r="CY102" s="148" t="str">
        <f>IF(Tbl.Kosten[[#This Row],[WPnr.]]=CY$7,Tbl.Kosten[[#This Row],[Totaal kosten]],"")</f>
        <v/>
      </c>
      <c r="CZ102" s="148" t="str">
        <f>IF(Tbl.Kosten[[#This Row],[WPnr.]]=CZ$7,Tbl.Kosten[[#This Row],[Totaal kosten]],"")</f>
        <v/>
      </c>
      <c r="DA102" s="148" t="str">
        <f>IF(Tbl.Kosten[[#This Row],[WPnr.]]=DA$7,Tbl.Kosten[[#This Row],[Totaal kosten]],"")</f>
        <v/>
      </c>
      <c r="DB102" s="148" t="str">
        <f>IF(Tbl.Kosten[[#This Row],[WPnr.]]=DB$7,Tbl.Kosten[[#This Row],[Totaal kosten]],"")</f>
        <v/>
      </c>
      <c r="DC102" s="148" t="str">
        <f>IF(Tbl.Kosten[[#This Row],[WPnr.]]=DC$7,Tbl.Kosten[[#This Row],[Totaal kosten]],"")</f>
        <v/>
      </c>
      <c r="DD102" s="148" t="str">
        <f>IF(Tbl.Kosten[[#This Row],[WPnr.]]=DD$7,Tbl.Kosten[[#This Row],[Totaal kosten]],"")</f>
        <v/>
      </c>
      <c r="DE102" s="148" t="str">
        <f>IF(Tbl.Kosten[[#This Row],[WPnr.]]=DE$7,Tbl.Kosten[[#This Row],[Totaal kosten]],"")</f>
        <v/>
      </c>
      <c r="DF102" s="148" t="str">
        <f>IF(Tbl.Kosten[[#This Row],[WPnr.]]=DF$7,Tbl.Kosten[[#This Row],[Totaal kosten]],"")</f>
        <v/>
      </c>
      <c r="DG102" s="148" t="str">
        <f>IF(Tbl.Kosten[[#This Row],[WPnr.]]=DG$7,Tbl.Kosten[[#This Row],[Totaal kosten]],"")</f>
        <v/>
      </c>
      <c r="DH102" s="148" t="str">
        <f>IF(Tbl.Kosten[[#This Row],[WPnr.]]=DH$7,Tbl.Kosten[[#This Row],[Totaal kosten]],"")</f>
        <v/>
      </c>
      <c r="DI102" s="148" t="str">
        <f>IF(Tbl.Kosten[[#This Row],[WPnr.]]=DI$7,Tbl.Kosten[[#This Row],[Totaal kosten]],"")</f>
        <v/>
      </c>
      <c r="DJ102" s="148" t="str">
        <f>IF(Tbl.Kosten[[#This Row],[WPnr.]]=DJ$7,Tbl.Kosten[[#This Row],[Totaal kosten]],"")</f>
        <v/>
      </c>
      <c r="DK102" s="148" t="str">
        <f>IF(Tbl.Kosten[[#This Row],[WPnr.]]=DK$7,Tbl.Kosten[[#This Row],[Totaal kosten]],"")</f>
        <v/>
      </c>
      <c r="DL102" s="148" t="str">
        <f>IF(Tbl.Kosten[[#This Row],[WPnr.]]=DL$7,Tbl.Kosten[[#This Row],[Totaal kosten]],"")</f>
        <v/>
      </c>
      <c r="DM102" s="148" t="str">
        <f>IF(Tbl.Kosten[[#This Row],[WPnr.]]=DM$7,Tbl.Kosten[[#This Row],[Totaal kosten]],"")</f>
        <v/>
      </c>
      <c r="DN102" s="148" t="str">
        <f>IF(Tbl.Kosten[[#This Row],[WPnr.]]=DN$7,Tbl.Kosten[[#This Row],[Totaal kosten]],"")</f>
        <v/>
      </c>
      <c r="DO102" s="148" t="str">
        <f>IF(Tbl.Kosten[[#This Row],[WPnr.]]=DO$7,Tbl.Kosten[[#This Row],[Totaal kosten]],"")</f>
        <v/>
      </c>
      <c r="DP102" s="148" t="str">
        <f>IF(Tbl.Kosten[[#This Row],[WPnr.]]=DP$7,Tbl.Kosten[[#This Row],[Totaal kosten]],"")</f>
        <v/>
      </c>
      <c r="DQ102" s="148" t="str">
        <f>IF(Tbl.Kosten[[#This Row],[WPnr.]]=DQ$7,Tbl.Kosten[[#This Row],[Totaal kosten]],"")</f>
        <v/>
      </c>
      <c r="DR102" s="148" t="str">
        <f>IF(Tbl.Kosten[[#This Row],[WPnr.]]=DR$7,Tbl.Kosten[[#This Row],[Totaal kosten]],"")</f>
        <v/>
      </c>
      <c r="DS102" s="148" t="str">
        <f>IF(Tbl.Kosten[[#This Row],[WPnr.]]=DS$7,Tbl.Kosten[[#This Row],[Totaal kosten]],"")</f>
        <v/>
      </c>
      <c r="DT102" s="148" t="str">
        <f>IF(Tbl.Kosten[[#This Row],[WPnr.]]=DT$7,Tbl.Kosten[[#This Row],[Totaal kosten]],"")</f>
        <v/>
      </c>
      <c r="DU102" s="148" t="str">
        <f>IF(Tbl.Kosten[[#This Row],[WPnr.]]=DU$7,Tbl.Kosten[[#This Row],[Totaal kosten]],"")</f>
        <v/>
      </c>
      <c r="DV102" s="148" t="str">
        <f>IF(Tbl.Kosten[[#This Row],[WPnr.]]=DV$7,Tbl.Kosten[[#This Row],[Totaal kosten]],"")</f>
        <v/>
      </c>
      <c r="DW102" s="150" t="str">
        <f>IFERROR(_xlfn.XLOOKUP(Tbl.Kosten[[#This Row],[Kostensoort]],Tbl.Kostensoorten[Kostensoorten],Tbl.Kostensoorten[KSnr.],"",0,1),"")</f>
        <v/>
      </c>
      <c r="DX102" s="150" t="str">
        <f>IF(Tbl.Kosten[[#This Row],[KSnr.]]=DX$7,Tbl.Kosten[[#This Row],[Totaal kosten]],"")</f>
        <v/>
      </c>
      <c r="DY102" s="150" t="str">
        <f>IF(Tbl.Kosten[[#This Row],[KSnr.]]=DY$7,Tbl.Kosten[[#This Row],[Totaal kosten]],"")</f>
        <v/>
      </c>
      <c r="DZ102" s="150" t="str">
        <f>IF(Tbl.Kosten[[#This Row],[KSnr.]]=DZ$7,Tbl.Kosten[[#This Row],[Totaal kosten]],"")</f>
        <v/>
      </c>
      <c r="EA102" s="150" t="str">
        <f>IF(Tbl.Kosten[[#This Row],[KSnr.]]=EA$7,Tbl.Kosten[[#This Row],[Totaal kosten]],"")</f>
        <v/>
      </c>
      <c r="EB102" s="150" t="str">
        <f>IF(Tbl.Kosten[[#This Row],[KSnr.]]=EB$7,Tbl.Kosten[[#This Row],[Totaal kosten]],"")</f>
        <v/>
      </c>
      <c r="EC102" s="150" t="str">
        <f>IF(Tbl.Kosten[[#This Row],[KSnr.]]=EC$7,Tbl.Kosten[[#This Row],[Totaal kosten]],"")</f>
        <v/>
      </c>
      <c r="ED102" s="150" t="str">
        <f>IF(Tbl.Kosten[[#This Row],[KSnr.]]=ED$7,Tbl.Kosten[[#This Row],[Totaal kosten]],"")</f>
        <v/>
      </c>
      <c r="EE102" s="150" t="str">
        <f>IF(Tbl.Kosten[[#This Row],[KSnr.]]=EE$7,Tbl.Kosten[[#This Row],[Totaal kosten]],"")</f>
        <v/>
      </c>
      <c r="EF102" s="150" t="str">
        <f>IF(Tbl.Kosten[[#This Row],[KSnr.]]=EF$7,Tbl.Kosten[[#This Row],[Totaal kosten]],"")</f>
        <v/>
      </c>
      <c r="EG102" s="150" t="str">
        <f>IF(Tbl.Kosten[[#This Row],[KSnr.]]=EG$7,Tbl.Kosten[[#This Row],[Totaal kosten]],"")</f>
        <v/>
      </c>
      <c r="EH102" s="150" t="str">
        <f>IF(Tbl.Kosten[[#This Row],[KSnr.]]=EH$7,Tbl.Kosten[[#This Row],[Totaal kosten]],"")</f>
        <v/>
      </c>
      <c r="EI102" s="150" t="str">
        <f>IF(Tbl.Kosten[[#This Row],[KSnr.]]=EI$7,Tbl.Kosten[[#This Row],[Totaal kosten]],"")</f>
        <v/>
      </c>
      <c r="EJ102" s="150" t="str">
        <f>IF(Tbl.Kosten[[#This Row],[KSnr.]]=EJ$7,Tbl.Kosten[[#This Row],[Totaal kosten]],"")</f>
        <v/>
      </c>
      <c r="EK102" s="150" t="str">
        <f>IF(Tbl.Kosten[[#This Row],[KSnr.]]=EK$7,Tbl.Kosten[[#This Row],[Totaal kosten]],"")</f>
        <v/>
      </c>
      <c r="EL102" s="150" t="str">
        <f>IF(Tbl.Kosten[[#This Row],[KSnr.]]=EL$7,Tbl.Kosten[[#This Row],[Totaal kosten]],"")</f>
        <v/>
      </c>
      <c r="EM102" s="150" t="str">
        <f>IF(Tbl.Kosten[[#This Row],[KSnr.]]=EM$7,Tbl.Kosten[[#This Row],[Totaal kosten]],"")</f>
        <v/>
      </c>
      <c r="EN102" s="150" t="str">
        <f>IF(Tbl.Kosten[[#This Row],[KSnr.]]=EN$7,Tbl.Kosten[[#This Row],[Totaal kosten]],"")</f>
        <v/>
      </c>
      <c r="EO102" s="150" t="str">
        <f>IF(Tbl.Kosten[[#This Row],[KSnr.]]=EO$7,Tbl.Kosten[[#This Row],[Totaal kosten]],"")</f>
        <v/>
      </c>
      <c r="EP102" s="150" t="str">
        <f>IF(Tbl.Kosten[[#This Row],[KSnr.]]=EP$7,Tbl.Kosten[[#This Row],[Totaal kosten]],"")</f>
        <v/>
      </c>
      <c r="EQ102" s="150" t="str">
        <f>IF(Tbl.Kosten[[#This Row],[KSnr.]]=EQ$7,Tbl.Kosten[[#This Row],[Totaal kosten]],"")</f>
        <v/>
      </c>
      <c r="ER102" s="144" t="str">
        <f>IFERROR(_xlfn.XLOOKUP(Tbl.Kosten[[#This Row],[Subsidieactiviteit]],Tbl.Subsidiehoogte[Subsidieactiviteit],Tbl.Subsidiehoogte[SAnr.],"",0,1),"")</f>
        <v/>
      </c>
      <c r="ES102" s="150" t="str">
        <f>IF(Tbl.Kosten[[#This Row],[Sanr.]]=ES$7,Tbl.Kosten[[#This Row],[Totaal kosten]],"")</f>
        <v/>
      </c>
      <c r="ET102" s="150" t="str">
        <f>IF(Tbl.Kosten[[#This Row],[Sanr.]]=ET$7,Tbl.Kosten[[#This Row],[Totaal kosten]],"")</f>
        <v/>
      </c>
      <c r="EU102" s="150" t="str">
        <f>IF(Tbl.Kosten[[#This Row],[Sanr.]]=EU$7,Tbl.Kosten[[#This Row],[Totaal kosten]],"")</f>
        <v/>
      </c>
      <c r="EV102" s="150" t="str">
        <f>IF(Tbl.Kosten[[#This Row],[Sanr.]]=EV$7,Tbl.Kosten[[#This Row],[Totaal kosten]],"")</f>
        <v/>
      </c>
      <c r="EW102" s="150" t="str">
        <f>IF(Tbl.Kosten[[#This Row],[Sanr.]]=EW$7,Tbl.Kosten[[#This Row],[Totaal kosten]],"")</f>
        <v/>
      </c>
      <c r="EX102" s="150" t="str">
        <f>IF(Tbl.Kosten[[#This Row],[Sanr.]]=EX$7,Tbl.Kosten[[#This Row],[Totaal kosten]],"")</f>
        <v/>
      </c>
      <c r="EY102" s="150" t="str">
        <f>IF(Tbl.Kosten[[#This Row],[Sanr.]]=EY$7,Tbl.Kosten[[#This Row],[Totaal kosten]],"")</f>
        <v/>
      </c>
      <c r="EZ102" s="150" t="str">
        <f>IF(Tbl.Kosten[[#This Row],[Sanr.]]=EZ$7,Tbl.Kosten[[#This Row],[Totaal kosten]],"")</f>
        <v/>
      </c>
      <c r="FA102" s="150" t="str">
        <f>IF(Tbl.Kosten[[#This Row],[Sanr.]]=FA$7,Tbl.Kosten[[#This Row],[Totaal kosten]],"")</f>
        <v/>
      </c>
      <c r="FB102" s="150" t="str">
        <f>IF(Tbl.Kosten[[#This Row],[Sanr.]]=FB$7,Tbl.Kosten[[#This Row],[Totaal kosten]],"")</f>
        <v/>
      </c>
      <c r="FC102" s="150" t="str">
        <f>IF(Tbl.Kosten[[#This Row],[Sanr.]]=FC$7,Tbl.Kosten[[#This Row],[Totaal kosten]],"")</f>
        <v/>
      </c>
      <c r="FD102" s="150" t="str">
        <f>IF(Tbl.Kosten[[#This Row],[Sanr.]]=FD$7,Tbl.Kosten[[#This Row],[Totaal kosten]],"")</f>
        <v/>
      </c>
      <c r="FE102" s="150" t="str">
        <f>IF(Tbl.Kosten[[#This Row],[Sanr.]]=FE$7,Tbl.Kosten[[#This Row],[Totaal kosten]],"")</f>
        <v/>
      </c>
      <c r="FF102" s="150" t="str">
        <f>IF(Tbl.Kosten[[#This Row],[Sanr.]]=FF$7,Tbl.Kosten[[#This Row],[Totaal kosten]],"")</f>
        <v/>
      </c>
      <c r="FG102" s="150" t="str">
        <f>IF(Tbl.Kosten[[#This Row],[Sanr.]]=FG$7,Tbl.Kosten[[#This Row],[Totaal kosten]],"")</f>
        <v/>
      </c>
      <c r="FH102" s="150" t="str">
        <f>IF(Tbl.Kosten[[#This Row],[Sanr.]]=FH$7,Tbl.Kosten[[#This Row],[Totaal kosten]],"")</f>
        <v/>
      </c>
      <c r="FI102" s="150" t="str">
        <f>IF(Tbl.Kosten[[#This Row],[Sanr.]]=FI$7,Tbl.Kosten[[#This Row],[Totaal kosten]],"")</f>
        <v/>
      </c>
      <c r="FJ102" s="150" t="str">
        <f>IF(Tbl.Kosten[[#This Row],[Sanr.]]=FJ$7,Tbl.Kosten[[#This Row],[Totaal kosten]],"")</f>
        <v/>
      </c>
      <c r="FK102" s="150" t="str">
        <f>IF(Tbl.Kosten[[#This Row],[Sanr.]]=FK$7,Tbl.Kosten[[#This Row],[Totaal kosten]],"")</f>
        <v/>
      </c>
      <c r="FL102" s="150" t="str">
        <f>IF(Tbl.Kosten[[#This Row],[Sanr.]]=FL$7,Tbl.Kosten[[#This Row],[Totaal kosten]],"")</f>
        <v/>
      </c>
      <c r="FM102" s="150" t="str">
        <f>IF(Tbl.Kosten[[#This Row],[Sanr.]]=FM$7,Tbl.Kosten[[#This Row],[Totaal kosten]],"")</f>
        <v/>
      </c>
      <c r="FN102" s="150" t="str">
        <f>IF(Tbl.Kosten[[#This Row],[Sanr.]]=FN$7,Tbl.Kosten[[#This Row],[Totaal kosten]],"")</f>
        <v/>
      </c>
      <c r="FO102" s="150" t="str">
        <f>IF(Tbl.Kosten[[#This Row],[Sanr.]]=FO$7,Tbl.Kosten[[#This Row],[Totaal kosten]],"")</f>
        <v/>
      </c>
      <c r="FP102" s="150" t="str">
        <f>IF(Tbl.Kosten[[#This Row],[Sanr.]]=FP$7,Tbl.Kosten[[#This Row],[Totaal kosten]],"")</f>
        <v/>
      </c>
      <c r="FQ102" s="150" t="str">
        <f>IF(Tbl.Kosten[[#This Row],[Sanr.]]=FQ$7,Tbl.Kosten[[#This Row],[Totaal kosten]],"")</f>
        <v/>
      </c>
      <c r="FR102" s="150" t="str">
        <f>IF(Tbl.Kosten[[#This Row],[Sanr.]]=FR$7,Tbl.Kosten[[#This Row],[Totaal kosten]],"")</f>
        <v/>
      </c>
      <c r="FS102" s="150" t="str">
        <f>IF(Tbl.Kosten[[#This Row],[Sanr.]]=FS$7,Tbl.Kosten[[#This Row],[Totaal kosten]],"")</f>
        <v/>
      </c>
      <c r="FT102" s="150" t="str">
        <f>IF(Tbl.Kosten[[#This Row],[Sanr.]]=FT$7,Tbl.Kosten[[#This Row],[Totaal kosten]],"")</f>
        <v/>
      </c>
      <c r="FU102" s="150" t="str">
        <f>IF(Tbl.Kosten[[#This Row],[Sanr.]]=FU$7,Tbl.Kosten[[#This Row],[Totaal kosten]],"")</f>
        <v/>
      </c>
      <c r="FV102" s="150" t="str">
        <f>IF(Tbl.Kosten[[#This Row],[Sanr.]]=FV$7,Tbl.Kosten[[#This Row],[Totaal kosten]],"")</f>
        <v/>
      </c>
      <c r="FW102" s="150" t="str">
        <f>IFERROR(_xlfn.XLOOKUP(Tbl.Kosten[[#This Row],[Activiteitencode]],Tbl.Activiteiten[Activiteitcode],Tbl.Activiteiten[Anr.],"",0,1),"")</f>
        <v/>
      </c>
      <c r="FX102" s="169" t="str">
        <f>_xlfn.CONCAT(Tbl.Kosten[[#This Row],[Pnr.]],Tbl.Kosten[[#This Row],[Sanr.]])</f>
        <v>P1</v>
      </c>
      <c r="FY102" s="150">
        <f>Tbl.Kosten[[#This Row],[Totaal kosten]]-Tbl.Kosten[[#This Row],[Subsidie]]</f>
        <v>0</v>
      </c>
      <c r="FZ102" s="150">
        <f>IF(Tbl.Kosten[[#This Row],[Pnr.]]=FZ$7,Tbl.Kosten[[#This Row],[Te financieren]],"")</f>
        <v>0</v>
      </c>
      <c r="GA102" s="150" t="str">
        <f>IF(Tbl.Kosten[[#This Row],[Pnr.]]=GA$7,Tbl.Kosten[[#This Row],[Te financieren]],"")</f>
        <v/>
      </c>
      <c r="GB102" s="150" t="str">
        <f>IF(Tbl.Kosten[[#This Row],[Pnr.]]=GB$7,Tbl.Kosten[[#This Row],[Te financieren]],"")</f>
        <v/>
      </c>
      <c r="GC102" s="150" t="str">
        <f>IF(Tbl.Kosten[[#This Row],[Pnr.]]=GC$7,Tbl.Kosten[[#This Row],[Te financieren]],"")</f>
        <v/>
      </c>
      <c r="GD102" s="150" t="str">
        <f>IF(Tbl.Kosten[[#This Row],[Pnr.]]=GD$7,Tbl.Kosten[[#This Row],[Te financieren]],"")</f>
        <v/>
      </c>
      <c r="GE102" s="150" t="str">
        <f>IF(Tbl.Kosten[[#This Row],[Pnr.]]=GE$7,Tbl.Kosten[[#This Row],[Te financieren]],"")</f>
        <v/>
      </c>
      <c r="GF102" s="150" t="str">
        <f>IF(Tbl.Kosten[[#This Row],[Pnr.]]=GF$7,Tbl.Kosten[[#This Row],[Te financieren]],"")</f>
        <v/>
      </c>
      <c r="GG102" s="150" t="str">
        <f>IF(Tbl.Kosten[[#This Row],[Pnr.]]=GG$7,Tbl.Kosten[[#This Row],[Te financieren]],"")</f>
        <v/>
      </c>
      <c r="GH102" s="150" t="str">
        <f>IF(Tbl.Kosten[[#This Row],[Pnr.]]=GH$7,Tbl.Kosten[[#This Row],[Te financieren]],"")</f>
        <v/>
      </c>
      <c r="GI102" s="150" t="str">
        <f>IF(Tbl.Kosten[[#This Row],[Pnr.]]=GI$7,Tbl.Kosten[[#This Row],[Te financieren]],"")</f>
        <v/>
      </c>
      <c r="GJ102" s="150" t="str">
        <f>IF(Tbl.Kosten[[#This Row],[Pnr.]]=GJ$7,Tbl.Kosten[[#This Row],[Te financieren]],"")</f>
        <v/>
      </c>
      <c r="GK102" s="150" t="str">
        <f>IF(Tbl.Kosten[[#This Row],[Pnr.]]=GK$7,Tbl.Kosten[[#This Row],[Te financieren]],"")</f>
        <v/>
      </c>
      <c r="GL102" s="150" t="str">
        <f>IF(Tbl.Kosten[[#This Row],[Pnr.]]=GL$7,Tbl.Kosten[[#This Row],[Te financieren]],"")</f>
        <v/>
      </c>
      <c r="GM102" s="150" t="str">
        <f>IF(Tbl.Kosten[[#This Row],[Pnr.]]=GM$7,Tbl.Kosten[[#This Row],[Te financieren]],"")</f>
        <v/>
      </c>
      <c r="GN102" s="150" t="str">
        <f>IF(Tbl.Kosten[[#This Row],[Pnr.]]=GN$7,Tbl.Kosten[[#This Row],[Te financieren]],"")</f>
        <v/>
      </c>
      <c r="GO102" s="150" t="str">
        <f>IF(Tbl.Kosten[[#This Row],[Pnr.]]=GO$7,Tbl.Kosten[[#This Row],[Te financieren]],"")</f>
        <v/>
      </c>
      <c r="GP102" s="150" t="str">
        <f>IF(Tbl.Kosten[[#This Row],[Pnr.]]=GP$7,Tbl.Kosten[[#This Row],[Te financieren]],"")</f>
        <v/>
      </c>
      <c r="GQ102" s="150" t="str">
        <f>IF(Tbl.Kosten[[#This Row],[Pnr.]]=GQ$7,Tbl.Kosten[[#This Row],[Te financieren]],"")</f>
        <v/>
      </c>
      <c r="GR102" s="150" t="str">
        <f>IF(Tbl.Kosten[[#This Row],[Pnr.]]=GR$7,Tbl.Kosten[[#This Row],[Te financieren]],"")</f>
        <v/>
      </c>
      <c r="GS102" s="150" t="str">
        <f>IF(Tbl.Kosten[[#This Row],[Pnr.]]=GS$7,Tbl.Kosten[[#This Row],[Te financieren]],"")</f>
        <v/>
      </c>
      <c r="GT102" s="150" t="str">
        <f>IF(Tbl.Kosten[[#This Row],[Pnr.]]=GT$7,Tbl.Kosten[[#This Row],[Te financieren]],"")</f>
        <v/>
      </c>
      <c r="GU102" s="150" t="str">
        <f>IF(Tbl.Kosten[[#This Row],[Pnr.]]=GU$7,Tbl.Kosten[[#This Row],[Te financieren]],"")</f>
        <v/>
      </c>
      <c r="GV102" s="150" t="str">
        <f>IF(Tbl.Kosten[[#This Row],[Pnr.]]=GV$7,Tbl.Kosten[[#This Row],[Te financieren]],"")</f>
        <v/>
      </c>
      <c r="GW102" s="150" t="str">
        <f>IF(Tbl.Kosten[[#This Row],[Pnr.]]=GW$7,Tbl.Kosten[[#This Row],[Te financieren]],"")</f>
        <v/>
      </c>
      <c r="GX102" s="150" t="str">
        <f>IF(Tbl.Kosten[[#This Row],[Pnr.]]=GX$7,Tbl.Kosten[[#This Row],[Te financieren]],"")</f>
        <v/>
      </c>
      <c r="GY102" s="150" t="str">
        <f>IF(Tbl.Kosten[[#This Row],[Pnr.]]=GY$7,Tbl.Kosten[[#This Row],[Te financieren]],"")</f>
        <v/>
      </c>
      <c r="GZ102" s="150" t="str">
        <f>IF(Tbl.Kosten[[#This Row],[Pnr.]]=GZ$7,Tbl.Kosten[[#This Row],[Te financieren]],"")</f>
        <v/>
      </c>
      <c r="HA102" s="150" t="str">
        <f>IF(Tbl.Kosten[[#This Row],[Pnr.]]=HA$7,Tbl.Kosten[[#This Row],[Te financieren]],"")</f>
        <v/>
      </c>
      <c r="HB102" s="150" t="str">
        <f>IF(Tbl.Kosten[[#This Row],[Pnr.]]=HB$7,Tbl.Kosten[[#This Row],[Te financieren]],"")</f>
        <v/>
      </c>
      <c r="HC102" s="150" t="str">
        <f>IF(Tbl.Kosten[[#This Row],[Pnr.]]=HC$7,Tbl.Kosten[[#This Row],[Te financieren]],"")</f>
        <v/>
      </c>
      <c r="HD102" s="150" t="str">
        <f>IF(Tbl.Kosten[[#This Row],[Pnr.]]=HD$7,Tbl.Kosten[[#This Row],[Te financieren]],"")</f>
        <v/>
      </c>
      <c r="HE102" s="150" t="str">
        <f>IF(Tbl.Kosten[[#This Row],[Pnr.]]=HE$7,Tbl.Kosten[[#This Row],[Te financieren]],"")</f>
        <v/>
      </c>
      <c r="HF102" s="150" t="str">
        <f>IF(Tbl.Kosten[[#This Row],[Pnr.]]=HF$7,Tbl.Kosten[[#This Row],[Te financieren]],"")</f>
        <v/>
      </c>
      <c r="HG102" s="150" t="str">
        <f>IF(Tbl.Kosten[[#This Row],[Pnr.]]=HG$7,Tbl.Kosten[[#This Row],[Te financieren]],"")</f>
        <v/>
      </c>
      <c r="HH102" s="150" t="str">
        <f>IF(Tbl.Kosten[[#This Row],[Pnr.]]=HH$7,Tbl.Kosten[[#This Row],[Te financieren]],"")</f>
        <v/>
      </c>
      <c r="HI102" s="150" t="str">
        <f>IF(Tbl.Kosten[[#This Row],[Pnr.]]=HI$7,Tbl.Kosten[[#This Row],[Te financieren]],"")</f>
        <v/>
      </c>
      <c r="HJ102" s="150" t="str">
        <f>IF(Tbl.Kosten[[#This Row],[Pnr.]]=HJ$7,Tbl.Kosten[[#This Row],[Te financieren]],"")</f>
        <v/>
      </c>
      <c r="HK102" s="150" t="str">
        <f>IF(Tbl.Kosten[[#This Row],[Pnr.]]=HK$7,Tbl.Kosten[[#This Row],[Te financieren]],"")</f>
        <v/>
      </c>
      <c r="HL102" s="150" t="str">
        <f>IF(Tbl.Kosten[[#This Row],[Pnr.]]=HL$7,Tbl.Kosten[[#This Row],[Te financieren]],"")</f>
        <v/>
      </c>
      <c r="HM102" s="150" t="str">
        <f>IF(Tbl.Kosten[[#This Row],[Pnr.]]=HM$7,Tbl.Kosten[[#This Row],[Te financieren]],"")</f>
        <v/>
      </c>
      <c r="HN102" s="150" t="str">
        <f>IF(Tbl.Kosten[[#This Row],[Pnr.]]=HN$7,Tbl.Kosten[[#This Row],[Te financieren]],"")</f>
        <v/>
      </c>
      <c r="HO102" s="150" t="str">
        <f>IF(Tbl.Kosten[[#This Row],[Pnr.]]=HO$7,Tbl.Kosten[[#This Row],[Te financieren]],"")</f>
        <v/>
      </c>
      <c r="HP102" s="150" t="str">
        <f>IF(Tbl.Kosten[[#This Row],[Pnr.]]=HP$7,Tbl.Kosten[[#This Row],[Te financieren]],"")</f>
        <v/>
      </c>
      <c r="HQ102" s="150" t="str">
        <f>IF(Tbl.Kosten[[#This Row],[Pnr.]]=HQ$7,Tbl.Kosten[[#This Row],[Te financieren]],"")</f>
        <v/>
      </c>
      <c r="HR102" s="150" t="str">
        <f>IF(Tbl.Kosten[[#This Row],[Pnr.]]=HR$7,Tbl.Kosten[[#This Row],[Te financieren]],"")</f>
        <v/>
      </c>
      <c r="HS102" s="150" t="str">
        <f>IF(Tbl.Kosten[[#This Row],[Pnr.]]=HS$7,Tbl.Kosten[[#This Row],[Te financieren]],"")</f>
        <v/>
      </c>
      <c r="HT102" s="150" t="str">
        <f>IF(Tbl.Kosten[[#This Row],[Pnr.]]=HT$7,Tbl.Kosten[[#This Row],[Te financieren]],"")</f>
        <v/>
      </c>
      <c r="HU102" s="150" t="str">
        <f>IF(Tbl.Kosten[[#This Row],[Pnr.]]=HU$7,Tbl.Kosten[[#This Row],[Te financieren]],"")</f>
        <v/>
      </c>
      <c r="HV102" s="150" t="str">
        <f>IF(Tbl.Kosten[[#This Row],[Pnr.]]=HV$7,Tbl.Kosten[[#This Row],[Te financieren]],"")</f>
        <v/>
      </c>
      <c r="HW102" s="150" t="str">
        <f>IF(Tbl.Kosten[[#This Row],[Pnr.]]=HW$7,Tbl.Kosten[[#This Row],[Te financieren]],"")</f>
        <v/>
      </c>
    </row>
    <row r="103" spans="2:231" x14ac:dyDescent="0.3">
      <c r="B103" s="134"/>
      <c r="C103" s="137"/>
      <c r="D103" s="136"/>
      <c r="E103" s="261"/>
      <c r="F103" s="135"/>
      <c r="G103" s="11" t="str">
        <f>IF(Tbl.Kosten[[#This Row],[Medewerker e/o 
functie]]&lt;&gt;"",_xlfn.XLOOKUP(Tbl.Kosten[[#This Row],[Medewerker e/o 
functie]],Tbl.Uurtarief[Medewerker en/of functie],Tbl.Uurtarief[Uurtarief],"",0,1),"")</f>
        <v/>
      </c>
      <c r="H103" s="121">
        <f>IFERROR(Tbl.Kosten[[#This Row],[Uren]]*Tbl.Kosten[[#This Row],[Uurtarief]],0)</f>
        <v>0</v>
      </c>
      <c r="I103" s="119" t="str">
        <f>IF(Tbl.Kosten[[#This Row],[Subtotaal uren]]&lt;&gt;0,_xlfn.XLOOKUP(Tbl.Kosten[[#This Row],[Medewerker e/o 
functie]],Tbl.Uurtarief[Medewerker en/of functie],Tbl.Uurtarief[Kostensoort arbeid],"",0,1),"")</f>
        <v/>
      </c>
      <c r="J103" s="137"/>
      <c r="K103" s="135"/>
      <c r="L103" s="139" t="str">
        <f>IF(Tbl.Kosten[[#This Row],[Activum]]&lt;&gt;"",_xlfn.XLOOKUP(Tbl.Kosten[[#This Row],[Activum]],Tbl.Afschrijvingskosten[Activum],Tbl.Afschrijvingskosten[Tarief per afschrijvings-eenheid],"",0,1),"")</f>
        <v/>
      </c>
      <c r="M103" s="122">
        <f>IFERROR(Tbl.Kosten[[#This Row],[Een-
heden]]*Tbl.Kosten[[#This Row],[Afschrijvings-
tarief]],0)</f>
        <v>0</v>
      </c>
      <c r="N103" s="122" t="str">
        <f>IF(Tbl.Kosten[[#This Row],[Subtotaal afschrijving]]&lt;&gt;0,Lijsten!$A$7,"")</f>
        <v/>
      </c>
      <c r="O103" s="140"/>
      <c r="P103" s="135"/>
      <c r="Q103" s="138"/>
      <c r="R103" s="122">
        <f>IFERROR(Tbl.Kosten[[#This Row],[Aantal]]*Tbl.Kosten[[#This Row],[Tarief]],0)</f>
        <v>0</v>
      </c>
      <c r="S103" s="8">
        <f>IFERROR(Tbl.Kosten[[#This Row],[Subtotaal overige kosten]]+Tbl.Kosten[[#This Row],[Subtotaal uren]]+Tbl.Kosten[[#This Row],[Subtotaal afschrijving]],0)</f>
        <v>0</v>
      </c>
      <c r="T103" s="8">
        <f>IFERROR(Tbl.Kosten[[#This Row],[Totaal kosten]]*Tbl.Kosten[[#This Row],[Subsidie%]],0)</f>
        <v>0</v>
      </c>
      <c r="U103" s="4" t="str" cm="1">
        <f t="array" ref="U103">IFERROR(_xlfn.IFS(Tbl.Kosten[[#This Row],[Subtotaal uren]]&lt;&gt;0,Tbl.Kosten[[#This Row],[Kostensoort arbeid]],Tbl.Kosten[[#This Row],[Subtotaal afschrijving]]&lt;&gt;0,Tbl.Kosten[[#This Row],[Kostensoort afschrijving]],Tbl.Kosten[[#This Row],[Subtotaal overige kosten]]&lt;&gt;0,Tbl.Kosten[[#This Row],[Kostensoort overig]]),"")</f>
        <v/>
      </c>
      <c r="V103" s="4" t="str">
        <f>IFERROR(_xlfn.XLOOKUP(Tbl.Kosten[[#This Row],[Activiteitencode]],Tbl.Activiteiten[Activiteitcode],Tbl.Activiteiten[Werkpakketcode],"",0,1),"")</f>
        <v/>
      </c>
      <c r="W103" s="4" t="str">
        <f>IFERROR(_xlfn.XLOOKUP(Tbl.Kosten[[#This Row],[Werkpakketcode]],Tbl.Werkpakketten[Werkpakketcode],Tbl.Werkpakketten[Subsidiabele activiteit],"",0,1),"")</f>
        <v/>
      </c>
      <c r="X103" s="12">
        <f>IFERROR(_xlfn.XLOOKUP(Tbl.Kosten[[#This Row],[Sanr.]],Tbl.Subsidiehoogte[SAnr.],Tbl.Subsidiehoogte[Sub. Percentage],0,0,1),0)</f>
        <v>0</v>
      </c>
      <c r="Y103" s="144" t="str">
        <f>IFERROR(_xlfn.XLOOKUP(Tbl.Kosten[[#This Row],[Partnercode]],Tbl.Projectpartners[Partnercode],Tbl.Projectpartners[PNr.],"",0,1),"")</f>
        <v>P1</v>
      </c>
      <c r="Z103" s="148">
        <f>IF(Tbl.Kosten[[#This Row],[Pnr.]]=Z$7,Tbl.Kosten[[#This Row],[Totaal kosten]],"")</f>
        <v>0</v>
      </c>
      <c r="AA103" s="148" t="str">
        <f>IF(Tbl.Kosten[[#This Row],[Pnr.]]=AA$7,Tbl.Kosten[[#This Row],[Totaal kosten]],"")</f>
        <v/>
      </c>
      <c r="AB103" s="148" t="str">
        <f>IF(Tbl.Kosten[[#This Row],[Pnr.]]=AB$7,Tbl.Kosten[[#This Row],[Totaal kosten]],"")</f>
        <v/>
      </c>
      <c r="AC103" s="148" t="str">
        <f>IF(Tbl.Kosten[[#This Row],[Pnr.]]=AC$7,Tbl.Kosten[[#This Row],[Totaal kosten]],"")</f>
        <v/>
      </c>
      <c r="AD103" s="148" t="str">
        <f>IF(Tbl.Kosten[[#This Row],[Pnr.]]=AD$7,Tbl.Kosten[[#This Row],[Totaal kosten]],"")</f>
        <v/>
      </c>
      <c r="AE103" s="148" t="str">
        <f>IF(Tbl.Kosten[[#This Row],[Pnr.]]=AE$7,Tbl.Kosten[[#This Row],[Totaal kosten]],"")</f>
        <v/>
      </c>
      <c r="AF103" s="148" t="str">
        <f>IF(Tbl.Kosten[[#This Row],[Pnr.]]=AF$7,Tbl.Kosten[[#This Row],[Totaal kosten]],"")</f>
        <v/>
      </c>
      <c r="AG103" s="148" t="str">
        <f>IF(Tbl.Kosten[[#This Row],[Pnr.]]=AG$7,Tbl.Kosten[[#This Row],[Totaal kosten]],"")</f>
        <v/>
      </c>
      <c r="AH103" s="148" t="str">
        <f>IF(Tbl.Kosten[[#This Row],[Pnr.]]=AH$7,Tbl.Kosten[[#This Row],[Totaal kosten]],"")</f>
        <v/>
      </c>
      <c r="AI103" s="148" t="str">
        <f>IF(Tbl.Kosten[[#This Row],[Pnr.]]=AI$7,Tbl.Kosten[[#This Row],[Totaal kosten]],"")</f>
        <v/>
      </c>
      <c r="AJ103" s="148" t="str">
        <f>IF(Tbl.Kosten[[#This Row],[Pnr.]]=AJ$7,Tbl.Kosten[[#This Row],[Totaal kosten]],"")</f>
        <v/>
      </c>
      <c r="AK103" s="148" t="str">
        <f>IF(Tbl.Kosten[[#This Row],[Pnr.]]=AK$7,Tbl.Kosten[[#This Row],[Totaal kosten]],"")</f>
        <v/>
      </c>
      <c r="AL103" s="148" t="str">
        <f>IF(Tbl.Kosten[[#This Row],[Pnr.]]=AL$7,Tbl.Kosten[[#This Row],[Totaal kosten]],"")</f>
        <v/>
      </c>
      <c r="AM103" s="148" t="str">
        <f>IF(Tbl.Kosten[[#This Row],[Pnr.]]=AM$7,Tbl.Kosten[[#This Row],[Totaal kosten]],"")</f>
        <v/>
      </c>
      <c r="AN103" s="148" t="str">
        <f>IF(Tbl.Kosten[[#This Row],[Pnr.]]=AN$7,Tbl.Kosten[[#This Row],[Totaal kosten]],"")</f>
        <v/>
      </c>
      <c r="AO103" s="148" t="str">
        <f>IF(Tbl.Kosten[[#This Row],[Pnr.]]=AO$7,Tbl.Kosten[[#This Row],[Totaal kosten]],"")</f>
        <v/>
      </c>
      <c r="AP103" s="148" t="str">
        <f>IF(Tbl.Kosten[[#This Row],[Pnr.]]=AP$7,Tbl.Kosten[[#This Row],[Totaal kosten]],"")</f>
        <v/>
      </c>
      <c r="AQ103" s="148" t="str">
        <f>IF(Tbl.Kosten[[#This Row],[Pnr.]]=AQ$7,Tbl.Kosten[[#This Row],[Totaal kosten]],"")</f>
        <v/>
      </c>
      <c r="AR103" s="148" t="str">
        <f>IF(Tbl.Kosten[[#This Row],[Pnr.]]=AR$7,Tbl.Kosten[[#This Row],[Totaal kosten]],"")</f>
        <v/>
      </c>
      <c r="AS103" s="148" t="str">
        <f>IF(Tbl.Kosten[[#This Row],[Pnr.]]=AS$7,Tbl.Kosten[[#This Row],[Totaal kosten]],"")</f>
        <v/>
      </c>
      <c r="AT103" s="148" t="str">
        <f>IF(Tbl.Kosten[[#This Row],[Pnr.]]=AT$7,Tbl.Kosten[[#This Row],[Totaal kosten]],"")</f>
        <v/>
      </c>
      <c r="AU103" s="148" t="str">
        <f>IF(Tbl.Kosten[[#This Row],[Pnr.]]=AU$7,Tbl.Kosten[[#This Row],[Totaal kosten]],"")</f>
        <v/>
      </c>
      <c r="AV103" s="148" t="str">
        <f>IF(Tbl.Kosten[[#This Row],[Pnr.]]=AV$7,Tbl.Kosten[[#This Row],[Totaal kosten]],"")</f>
        <v/>
      </c>
      <c r="AW103" s="148" t="str">
        <f>IF(Tbl.Kosten[[#This Row],[Pnr.]]=AW$7,Tbl.Kosten[[#This Row],[Totaal kosten]],"")</f>
        <v/>
      </c>
      <c r="AX103" s="148" t="str">
        <f>IF(Tbl.Kosten[[#This Row],[Pnr.]]=AX$7,Tbl.Kosten[[#This Row],[Totaal kosten]],"")</f>
        <v/>
      </c>
      <c r="AY103" s="148" t="str">
        <f>IF(Tbl.Kosten[[#This Row],[Pnr.]]=AY$7,Tbl.Kosten[[#This Row],[Totaal kosten]],"")</f>
        <v/>
      </c>
      <c r="AZ103" s="148" t="str">
        <f>IF(Tbl.Kosten[[#This Row],[Pnr.]]=AZ$7,Tbl.Kosten[[#This Row],[Totaal kosten]],"")</f>
        <v/>
      </c>
      <c r="BA103" s="148" t="str">
        <f>IF(Tbl.Kosten[[#This Row],[Pnr.]]=BA$7,Tbl.Kosten[[#This Row],[Totaal kosten]],"")</f>
        <v/>
      </c>
      <c r="BB103" s="148" t="str">
        <f>IF(Tbl.Kosten[[#This Row],[Pnr.]]=BB$7,Tbl.Kosten[[#This Row],[Totaal kosten]],"")</f>
        <v/>
      </c>
      <c r="BC103" s="148" t="str">
        <f>IF(Tbl.Kosten[[#This Row],[Pnr.]]=BC$7,Tbl.Kosten[[#This Row],[Totaal kosten]],"")</f>
        <v/>
      </c>
      <c r="BD103" s="148" t="str">
        <f>IF(Tbl.Kosten[[#This Row],[Pnr.]]=BD$7,Tbl.Kosten[[#This Row],[Totaal kosten]],"")</f>
        <v/>
      </c>
      <c r="BE103" s="148" t="str">
        <f>IF(Tbl.Kosten[[#This Row],[Pnr.]]=BE$7,Tbl.Kosten[[#This Row],[Totaal kosten]],"")</f>
        <v/>
      </c>
      <c r="BF103" s="148" t="str">
        <f>IF(Tbl.Kosten[[#This Row],[Pnr.]]=BF$7,Tbl.Kosten[[#This Row],[Totaal kosten]],"")</f>
        <v/>
      </c>
      <c r="BG103" s="148" t="str">
        <f>IF(Tbl.Kosten[[#This Row],[Pnr.]]=BG$7,Tbl.Kosten[[#This Row],[Totaal kosten]],"")</f>
        <v/>
      </c>
      <c r="BH103" s="148" t="str">
        <f>IF(Tbl.Kosten[[#This Row],[Pnr.]]=BH$7,Tbl.Kosten[[#This Row],[Totaal kosten]],"")</f>
        <v/>
      </c>
      <c r="BI103" s="148" t="str">
        <f>IF(Tbl.Kosten[[#This Row],[Pnr.]]=BI$7,Tbl.Kosten[[#This Row],[Totaal kosten]],"")</f>
        <v/>
      </c>
      <c r="BJ103" s="148" t="str">
        <f>IF(Tbl.Kosten[[#This Row],[Pnr.]]=BJ$7,Tbl.Kosten[[#This Row],[Totaal kosten]],"")</f>
        <v/>
      </c>
      <c r="BK103" s="148" t="str">
        <f>IF(Tbl.Kosten[[#This Row],[Pnr.]]=BK$7,Tbl.Kosten[[#This Row],[Totaal kosten]],"")</f>
        <v/>
      </c>
      <c r="BL103" s="148" t="str">
        <f>IF(Tbl.Kosten[[#This Row],[Pnr.]]=BL$7,Tbl.Kosten[[#This Row],[Totaal kosten]],"")</f>
        <v/>
      </c>
      <c r="BM103" s="148" t="str">
        <f>IF(Tbl.Kosten[[#This Row],[Pnr.]]=BM$7,Tbl.Kosten[[#This Row],[Totaal kosten]],"")</f>
        <v/>
      </c>
      <c r="BN103" s="148" t="str">
        <f>IF(Tbl.Kosten[[#This Row],[Pnr.]]=BN$7,Tbl.Kosten[[#This Row],[Totaal kosten]],"")</f>
        <v/>
      </c>
      <c r="BO103" s="148" t="str">
        <f>IF(Tbl.Kosten[[#This Row],[Pnr.]]=BO$7,Tbl.Kosten[[#This Row],[Totaal kosten]],"")</f>
        <v/>
      </c>
      <c r="BP103" s="148" t="str">
        <f>IF(Tbl.Kosten[[#This Row],[Pnr.]]=BP$7,Tbl.Kosten[[#This Row],[Totaal kosten]],"")</f>
        <v/>
      </c>
      <c r="BQ103" s="148" t="str">
        <f>IF(Tbl.Kosten[[#This Row],[Pnr.]]=BQ$7,Tbl.Kosten[[#This Row],[Totaal kosten]],"")</f>
        <v/>
      </c>
      <c r="BR103" s="148" t="str">
        <f>IF(Tbl.Kosten[[#This Row],[Pnr.]]=BR$7,Tbl.Kosten[[#This Row],[Totaal kosten]],"")</f>
        <v/>
      </c>
      <c r="BS103" s="148" t="str">
        <f>IF(Tbl.Kosten[[#This Row],[Pnr.]]=BS$7,Tbl.Kosten[[#This Row],[Totaal kosten]],"")</f>
        <v/>
      </c>
      <c r="BT103" s="148" t="str">
        <f>IF(Tbl.Kosten[[#This Row],[Pnr.]]=BT$7,Tbl.Kosten[[#This Row],[Totaal kosten]],"")</f>
        <v/>
      </c>
      <c r="BU103" s="148" t="str">
        <f>IF(Tbl.Kosten[[#This Row],[Pnr.]]=BU$7,Tbl.Kosten[[#This Row],[Totaal kosten]],"")</f>
        <v/>
      </c>
      <c r="BV103" s="148" t="str">
        <f>IF(Tbl.Kosten[[#This Row],[Pnr.]]=BV$7,Tbl.Kosten[[#This Row],[Totaal kosten]],"")</f>
        <v/>
      </c>
      <c r="BW103" s="148" t="str">
        <f>IF(Tbl.Kosten[[#This Row],[Pnr.]]=BW$7,Tbl.Kosten[[#This Row],[Totaal kosten]],"")</f>
        <v/>
      </c>
      <c r="BX103" s="148" t="str">
        <f>IFERROR(_xlfn.XLOOKUP(Tbl.Kosten[[#This Row],[Werkpakketcode]],Tbl.Werkpakketten[Werkpakketcode],Tbl.Werkpakketten[WPnr.],"",0,1),"")</f>
        <v/>
      </c>
      <c r="BY103" s="148" t="str">
        <f>IF(Tbl.Kosten[[#This Row],[WPnr.]]=BY$7,Tbl.Kosten[[#This Row],[Totaal kosten]],"")</f>
        <v/>
      </c>
      <c r="BZ103" s="148" t="str">
        <f>IF(Tbl.Kosten[[#This Row],[WPnr.]]=BZ$7,Tbl.Kosten[[#This Row],[Totaal kosten]],"")</f>
        <v/>
      </c>
      <c r="CA103" s="148" t="str">
        <f>IF(Tbl.Kosten[[#This Row],[WPnr.]]=CA$7,Tbl.Kosten[[#This Row],[Totaal kosten]],"")</f>
        <v/>
      </c>
      <c r="CB103" s="148" t="str">
        <f>IF(Tbl.Kosten[[#This Row],[WPnr.]]=CB$7,Tbl.Kosten[[#This Row],[Totaal kosten]],"")</f>
        <v/>
      </c>
      <c r="CC103" s="148" t="str">
        <f>IF(Tbl.Kosten[[#This Row],[WPnr.]]=CC$7,Tbl.Kosten[[#This Row],[Totaal kosten]],"")</f>
        <v/>
      </c>
      <c r="CD103" s="148" t="str">
        <f>IF(Tbl.Kosten[[#This Row],[WPnr.]]=CD$7,Tbl.Kosten[[#This Row],[Totaal kosten]],"")</f>
        <v/>
      </c>
      <c r="CE103" s="148" t="str">
        <f>IF(Tbl.Kosten[[#This Row],[WPnr.]]=CE$7,Tbl.Kosten[[#This Row],[Totaal kosten]],"")</f>
        <v/>
      </c>
      <c r="CF103" s="148" t="str">
        <f>IF(Tbl.Kosten[[#This Row],[WPnr.]]=CF$7,Tbl.Kosten[[#This Row],[Totaal kosten]],"")</f>
        <v/>
      </c>
      <c r="CG103" s="148" t="str">
        <f>IF(Tbl.Kosten[[#This Row],[WPnr.]]=CG$7,Tbl.Kosten[[#This Row],[Totaal kosten]],"")</f>
        <v/>
      </c>
      <c r="CH103" s="148" t="str">
        <f>IF(Tbl.Kosten[[#This Row],[WPnr.]]=CH$7,Tbl.Kosten[[#This Row],[Totaal kosten]],"")</f>
        <v/>
      </c>
      <c r="CI103" s="148" t="str">
        <f>IF(Tbl.Kosten[[#This Row],[WPnr.]]=CI$7,Tbl.Kosten[[#This Row],[Totaal kosten]],"")</f>
        <v/>
      </c>
      <c r="CJ103" s="148" t="str">
        <f>IF(Tbl.Kosten[[#This Row],[WPnr.]]=CJ$7,Tbl.Kosten[[#This Row],[Totaal kosten]],"")</f>
        <v/>
      </c>
      <c r="CK103" s="148" t="str">
        <f>IF(Tbl.Kosten[[#This Row],[WPnr.]]=CK$7,Tbl.Kosten[[#This Row],[Totaal kosten]],"")</f>
        <v/>
      </c>
      <c r="CL103" s="148" t="str">
        <f>IF(Tbl.Kosten[[#This Row],[WPnr.]]=CL$7,Tbl.Kosten[[#This Row],[Totaal kosten]],"")</f>
        <v/>
      </c>
      <c r="CM103" s="148" t="str">
        <f>IF(Tbl.Kosten[[#This Row],[WPnr.]]=CM$7,Tbl.Kosten[[#This Row],[Totaal kosten]],"")</f>
        <v/>
      </c>
      <c r="CN103" s="148" t="str">
        <f>IF(Tbl.Kosten[[#This Row],[WPnr.]]=CN$7,Tbl.Kosten[[#This Row],[Totaal kosten]],"")</f>
        <v/>
      </c>
      <c r="CO103" s="148" t="str">
        <f>IF(Tbl.Kosten[[#This Row],[WPnr.]]=CO$7,Tbl.Kosten[[#This Row],[Totaal kosten]],"")</f>
        <v/>
      </c>
      <c r="CP103" s="148" t="str">
        <f>IF(Tbl.Kosten[[#This Row],[WPnr.]]=CP$7,Tbl.Kosten[[#This Row],[Totaal kosten]],"")</f>
        <v/>
      </c>
      <c r="CQ103" s="148" t="str">
        <f>IF(Tbl.Kosten[[#This Row],[WPnr.]]=CQ$7,Tbl.Kosten[[#This Row],[Totaal kosten]],"")</f>
        <v/>
      </c>
      <c r="CR103" s="148" t="str">
        <f>IF(Tbl.Kosten[[#This Row],[WPnr.]]=CR$7,Tbl.Kosten[[#This Row],[Totaal kosten]],"")</f>
        <v/>
      </c>
      <c r="CS103" s="148" t="str">
        <f>IF(Tbl.Kosten[[#This Row],[WPnr.]]=CS$7,Tbl.Kosten[[#This Row],[Totaal kosten]],"")</f>
        <v/>
      </c>
      <c r="CT103" s="148" t="str">
        <f>IF(Tbl.Kosten[[#This Row],[WPnr.]]=CT$7,Tbl.Kosten[[#This Row],[Totaal kosten]],"")</f>
        <v/>
      </c>
      <c r="CU103" s="148" t="str">
        <f>IF(Tbl.Kosten[[#This Row],[WPnr.]]=CU$7,Tbl.Kosten[[#This Row],[Totaal kosten]],"")</f>
        <v/>
      </c>
      <c r="CV103" s="148" t="str">
        <f>IF(Tbl.Kosten[[#This Row],[WPnr.]]=CV$7,Tbl.Kosten[[#This Row],[Totaal kosten]],"")</f>
        <v/>
      </c>
      <c r="CW103" s="148" t="str">
        <f>IF(Tbl.Kosten[[#This Row],[WPnr.]]=CW$7,Tbl.Kosten[[#This Row],[Totaal kosten]],"")</f>
        <v/>
      </c>
      <c r="CX103" s="148" t="str">
        <f>IF(Tbl.Kosten[[#This Row],[WPnr.]]=CX$7,Tbl.Kosten[[#This Row],[Totaal kosten]],"")</f>
        <v/>
      </c>
      <c r="CY103" s="148" t="str">
        <f>IF(Tbl.Kosten[[#This Row],[WPnr.]]=CY$7,Tbl.Kosten[[#This Row],[Totaal kosten]],"")</f>
        <v/>
      </c>
      <c r="CZ103" s="148" t="str">
        <f>IF(Tbl.Kosten[[#This Row],[WPnr.]]=CZ$7,Tbl.Kosten[[#This Row],[Totaal kosten]],"")</f>
        <v/>
      </c>
      <c r="DA103" s="148" t="str">
        <f>IF(Tbl.Kosten[[#This Row],[WPnr.]]=DA$7,Tbl.Kosten[[#This Row],[Totaal kosten]],"")</f>
        <v/>
      </c>
      <c r="DB103" s="148" t="str">
        <f>IF(Tbl.Kosten[[#This Row],[WPnr.]]=DB$7,Tbl.Kosten[[#This Row],[Totaal kosten]],"")</f>
        <v/>
      </c>
      <c r="DC103" s="148" t="str">
        <f>IF(Tbl.Kosten[[#This Row],[WPnr.]]=DC$7,Tbl.Kosten[[#This Row],[Totaal kosten]],"")</f>
        <v/>
      </c>
      <c r="DD103" s="148" t="str">
        <f>IF(Tbl.Kosten[[#This Row],[WPnr.]]=DD$7,Tbl.Kosten[[#This Row],[Totaal kosten]],"")</f>
        <v/>
      </c>
      <c r="DE103" s="148" t="str">
        <f>IF(Tbl.Kosten[[#This Row],[WPnr.]]=DE$7,Tbl.Kosten[[#This Row],[Totaal kosten]],"")</f>
        <v/>
      </c>
      <c r="DF103" s="148" t="str">
        <f>IF(Tbl.Kosten[[#This Row],[WPnr.]]=DF$7,Tbl.Kosten[[#This Row],[Totaal kosten]],"")</f>
        <v/>
      </c>
      <c r="DG103" s="148" t="str">
        <f>IF(Tbl.Kosten[[#This Row],[WPnr.]]=DG$7,Tbl.Kosten[[#This Row],[Totaal kosten]],"")</f>
        <v/>
      </c>
      <c r="DH103" s="148" t="str">
        <f>IF(Tbl.Kosten[[#This Row],[WPnr.]]=DH$7,Tbl.Kosten[[#This Row],[Totaal kosten]],"")</f>
        <v/>
      </c>
      <c r="DI103" s="148" t="str">
        <f>IF(Tbl.Kosten[[#This Row],[WPnr.]]=DI$7,Tbl.Kosten[[#This Row],[Totaal kosten]],"")</f>
        <v/>
      </c>
      <c r="DJ103" s="148" t="str">
        <f>IF(Tbl.Kosten[[#This Row],[WPnr.]]=DJ$7,Tbl.Kosten[[#This Row],[Totaal kosten]],"")</f>
        <v/>
      </c>
      <c r="DK103" s="148" t="str">
        <f>IF(Tbl.Kosten[[#This Row],[WPnr.]]=DK$7,Tbl.Kosten[[#This Row],[Totaal kosten]],"")</f>
        <v/>
      </c>
      <c r="DL103" s="148" t="str">
        <f>IF(Tbl.Kosten[[#This Row],[WPnr.]]=DL$7,Tbl.Kosten[[#This Row],[Totaal kosten]],"")</f>
        <v/>
      </c>
      <c r="DM103" s="148" t="str">
        <f>IF(Tbl.Kosten[[#This Row],[WPnr.]]=DM$7,Tbl.Kosten[[#This Row],[Totaal kosten]],"")</f>
        <v/>
      </c>
      <c r="DN103" s="148" t="str">
        <f>IF(Tbl.Kosten[[#This Row],[WPnr.]]=DN$7,Tbl.Kosten[[#This Row],[Totaal kosten]],"")</f>
        <v/>
      </c>
      <c r="DO103" s="148" t="str">
        <f>IF(Tbl.Kosten[[#This Row],[WPnr.]]=DO$7,Tbl.Kosten[[#This Row],[Totaal kosten]],"")</f>
        <v/>
      </c>
      <c r="DP103" s="148" t="str">
        <f>IF(Tbl.Kosten[[#This Row],[WPnr.]]=DP$7,Tbl.Kosten[[#This Row],[Totaal kosten]],"")</f>
        <v/>
      </c>
      <c r="DQ103" s="148" t="str">
        <f>IF(Tbl.Kosten[[#This Row],[WPnr.]]=DQ$7,Tbl.Kosten[[#This Row],[Totaal kosten]],"")</f>
        <v/>
      </c>
      <c r="DR103" s="148" t="str">
        <f>IF(Tbl.Kosten[[#This Row],[WPnr.]]=DR$7,Tbl.Kosten[[#This Row],[Totaal kosten]],"")</f>
        <v/>
      </c>
      <c r="DS103" s="148" t="str">
        <f>IF(Tbl.Kosten[[#This Row],[WPnr.]]=DS$7,Tbl.Kosten[[#This Row],[Totaal kosten]],"")</f>
        <v/>
      </c>
      <c r="DT103" s="148" t="str">
        <f>IF(Tbl.Kosten[[#This Row],[WPnr.]]=DT$7,Tbl.Kosten[[#This Row],[Totaal kosten]],"")</f>
        <v/>
      </c>
      <c r="DU103" s="148" t="str">
        <f>IF(Tbl.Kosten[[#This Row],[WPnr.]]=DU$7,Tbl.Kosten[[#This Row],[Totaal kosten]],"")</f>
        <v/>
      </c>
      <c r="DV103" s="148" t="str">
        <f>IF(Tbl.Kosten[[#This Row],[WPnr.]]=DV$7,Tbl.Kosten[[#This Row],[Totaal kosten]],"")</f>
        <v/>
      </c>
      <c r="DW103" s="150" t="str">
        <f>IFERROR(_xlfn.XLOOKUP(Tbl.Kosten[[#This Row],[Kostensoort]],Tbl.Kostensoorten[Kostensoorten],Tbl.Kostensoorten[KSnr.],"",0,1),"")</f>
        <v/>
      </c>
      <c r="DX103" s="150" t="str">
        <f>IF(Tbl.Kosten[[#This Row],[KSnr.]]=DX$7,Tbl.Kosten[[#This Row],[Totaal kosten]],"")</f>
        <v/>
      </c>
      <c r="DY103" s="150" t="str">
        <f>IF(Tbl.Kosten[[#This Row],[KSnr.]]=DY$7,Tbl.Kosten[[#This Row],[Totaal kosten]],"")</f>
        <v/>
      </c>
      <c r="DZ103" s="150" t="str">
        <f>IF(Tbl.Kosten[[#This Row],[KSnr.]]=DZ$7,Tbl.Kosten[[#This Row],[Totaal kosten]],"")</f>
        <v/>
      </c>
      <c r="EA103" s="150" t="str">
        <f>IF(Tbl.Kosten[[#This Row],[KSnr.]]=EA$7,Tbl.Kosten[[#This Row],[Totaal kosten]],"")</f>
        <v/>
      </c>
      <c r="EB103" s="150" t="str">
        <f>IF(Tbl.Kosten[[#This Row],[KSnr.]]=EB$7,Tbl.Kosten[[#This Row],[Totaal kosten]],"")</f>
        <v/>
      </c>
      <c r="EC103" s="150" t="str">
        <f>IF(Tbl.Kosten[[#This Row],[KSnr.]]=EC$7,Tbl.Kosten[[#This Row],[Totaal kosten]],"")</f>
        <v/>
      </c>
      <c r="ED103" s="150" t="str">
        <f>IF(Tbl.Kosten[[#This Row],[KSnr.]]=ED$7,Tbl.Kosten[[#This Row],[Totaal kosten]],"")</f>
        <v/>
      </c>
      <c r="EE103" s="150" t="str">
        <f>IF(Tbl.Kosten[[#This Row],[KSnr.]]=EE$7,Tbl.Kosten[[#This Row],[Totaal kosten]],"")</f>
        <v/>
      </c>
      <c r="EF103" s="150" t="str">
        <f>IF(Tbl.Kosten[[#This Row],[KSnr.]]=EF$7,Tbl.Kosten[[#This Row],[Totaal kosten]],"")</f>
        <v/>
      </c>
      <c r="EG103" s="150" t="str">
        <f>IF(Tbl.Kosten[[#This Row],[KSnr.]]=EG$7,Tbl.Kosten[[#This Row],[Totaal kosten]],"")</f>
        <v/>
      </c>
      <c r="EH103" s="150" t="str">
        <f>IF(Tbl.Kosten[[#This Row],[KSnr.]]=EH$7,Tbl.Kosten[[#This Row],[Totaal kosten]],"")</f>
        <v/>
      </c>
      <c r="EI103" s="150" t="str">
        <f>IF(Tbl.Kosten[[#This Row],[KSnr.]]=EI$7,Tbl.Kosten[[#This Row],[Totaal kosten]],"")</f>
        <v/>
      </c>
      <c r="EJ103" s="150" t="str">
        <f>IF(Tbl.Kosten[[#This Row],[KSnr.]]=EJ$7,Tbl.Kosten[[#This Row],[Totaal kosten]],"")</f>
        <v/>
      </c>
      <c r="EK103" s="150" t="str">
        <f>IF(Tbl.Kosten[[#This Row],[KSnr.]]=EK$7,Tbl.Kosten[[#This Row],[Totaal kosten]],"")</f>
        <v/>
      </c>
      <c r="EL103" s="150" t="str">
        <f>IF(Tbl.Kosten[[#This Row],[KSnr.]]=EL$7,Tbl.Kosten[[#This Row],[Totaal kosten]],"")</f>
        <v/>
      </c>
      <c r="EM103" s="150" t="str">
        <f>IF(Tbl.Kosten[[#This Row],[KSnr.]]=EM$7,Tbl.Kosten[[#This Row],[Totaal kosten]],"")</f>
        <v/>
      </c>
      <c r="EN103" s="150" t="str">
        <f>IF(Tbl.Kosten[[#This Row],[KSnr.]]=EN$7,Tbl.Kosten[[#This Row],[Totaal kosten]],"")</f>
        <v/>
      </c>
      <c r="EO103" s="150" t="str">
        <f>IF(Tbl.Kosten[[#This Row],[KSnr.]]=EO$7,Tbl.Kosten[[#This Row],[Totaal kosten]],"")</f>
        <v/>
      </c>
      <c r="EP103" s="150" t="str">
        <f>IF(Tbl.Kosten[[#This Row],[KSnr.]]=EP$7,Tbl.Kosten[[#This Row],[Totaal kosten]],"")</f>
        <v/>
      </c>
      <c r="EQ103" s="150" t="str">
        <f>IF(Tbl.Kosten[[#This Row],[KSnr.]]=EQ$7,Tbl.Kosten[[#This Row],[Totaal kosten]],"")</f>
        <v/>
      </c>
      <c r="ER103" s="144" t="str">
        <f>IFERROR(_xlfn.XLOOKUP(Tbl.Kosten[[#This Row],[Subsidieactiviteit]],Tbl.Subsidiehoogte[Subsidieactiviteit],Tbl.Subsidiehoogte[SAnr.],"",0,1),"")</f>
        <v/>
      </c>
      <c r="ES103" s="150" t="str">
        <f>IF(Tbl.Kosten[[#This Row],[Sanr.]]=ES$7,Tbl.Kosten[[#This Row],[Totaal kosten]],"")</f>
        <v/>
      </c>
      <c r="ET103" s="150" t="str">
        <f>IF(Tbl.Kosten[[#This Row],[Sanr.]]=ET$7,Tbl.Kosten[[#This Row],[Totaal kosten]],"")</f>
        <v/>
      </c>
      <c r="EU103" s="150" t="str">
        <f>IF(Tbl.Kosten[[#This Row],[Sanr.]]=EU$7,Tbl.Kosten[[#This Row],[Totaal kosten]],"")</f>
        <v/>
      </c>
      <c r="EV103" s="150" t="str">
        <f>IF(Tbl.Kosten[[#This Row],[Sanr.]]=EV$7,Tbl.Kosten[[#This Row],[Totaal kosten]],"")</f>
        <v/>
      </c>
      <c r="EW103" s="150" t="str">
        <f>IF(Tbl.Kosten[[#This Row],[Sanr.]]=EW$7,Tbl.Kosten[[#This Row],[Totaal kosten]],"")</f>
        <v/>
      </c>
      <c r="EX103" s="150" t="str">
        <f>IF(Tbl.Kosten[[#This Row],[Sanr.]]=EX$7,Tbl.Kosten[[#This Row],[Totaal kosten]],"")</f>
        <v/>
      </c>
      <c r="EY103" s="150" t="str">
        <f>IF(Tbl.Kosten[[#This Row],[Sanr.]]=EY$7,Tbl.Kosten[[#This Row],[Totaal kosten]],"")</f>
        <v/>
      </c>
      <c r="EZ103" s="150" t="str">
        <f>IF(Tbl.Kosten[[#This Row],[Sanr.]]=EZ$7,Tbl.Kosten[[#This Row],[Totaal kosten]],"")</f>
        <v/>
      </c>
      <c r="FA103" s="150" t="str">
        <f>IF(Tbl.Kosten[[#This Row],[Sanr.]]=FA$7,Tbl.Kosten[[#This Row],[Totaal kosten]],"")</f>
        <v/>
      </c>
      <c r="FB103" s="150" t="str">
        <f>IF(Tbl.Kosten[[#This Row],[Sanr.]]=FB$7,Tbl.Kosten[[#This Row],[Totaal kosten]],"")</f>
        <v/>
      </c>
      <c r="FC103" s="150" t="str">
        <f>IF(Tbl.Kosten[[#This Row],[Sanr.]]=FC$7,Tbl.Kosten[[#This Row],[Totaal kosten]],"")</f>
        <v/>
      </c>
      <c r="FD103" s="150" t="str">
        <f>IF(Tbl.Kosten[[#This Row],[Sanr.]]=FD$7,Tbl.Kosten[[#This Row],[Totaal kosten]],"")</f>
        <v/>
      </c>
      <c r="FE103" s="150" t="str">
        <f>IF(Tbl.Kosten[[#This Row],[Sanr.]]=FE$7,Tbl.Kosten[[#This Row],[Totaal kosten]],"")</f>
        <v/>
      </c>
      <c r="FF103" s="150" t="str">
        <f>IF(Tbl.Kosten[[#This Row],[Sanr.]]=FF$7,Tbl.Kosten[[#This Row],[Totaal kosten]],"")</f>
        <v/>
      </c>
      <c r="FG103" s="150" t="str">
        <f>IF(Tbl.Kosten[[#This Row],[Sanr.]]=FG$7,Tbl.Kosten[[#This Row],[Totaal kosten]],"")</f>
        <v/>
      </c>
      <c r="FH103" s="150" t="str">
        <f>IF(Tbl.Kosten[[#This Row],[Sanr.]]=FH$7,Tbl.Kosten[[#This Row],[Totaal kosten]],"")</f>
        <v/>
      </c>
      <c r="FI103" s="150" t="str">
        <f>IF(Tbl.Kosten[[#This Row],[Sanr.]]=FI$7,Tbl.Kosten[[#This Row],[Totaal kosten]],"")</f>
        <v/>
      </c>
      <c r="FJ103" s="150" t="str">
        <f>IF(Tbl.Kosten[[#This Row],[Sanr.]]=FJ$7,Tbl.Kosten[[#This Row],[Totaal kosten]],"")</f>
        <v/>
      </c>
      <c r="FK103" s="150" t="str">
        <f>IF(Tbl.Kosten[[#This Row],[Sanr.]]=FK$7,Tbl.Kosten[[#This Row],[Totaal kosten]],"")</f>
        <v/>
      </c>
      <c r="FL103" s="150" t="str">
        <f>IF(Tbl.Kosten[[#This Row],[Sanr.]]=FL$7,Tbl.Kosten[[#This Row],[Totaal kosten]],"")</f>
        <v/>
      </c>
      <c r="FM103" s="150" t="str">
        <f>IF(Tbl.Kosten[[#This Row],[Sanr.]]=FM$7,Tbl.Kosten[[#This Row],[Totaal kosten]],"")</f>
        <v/>
      </c>
      <c r="FN103" s="150" t="str">
        <f>IF(Tbl.Kosten[[#This Row],[Sanr.]]=FN$7,Tbl.Kosten[[#This Row],[Totaal kosten]],"")</f>
        <v/>
      </c>
      <c r="FO103" s="150" t="str">
        <f>IF(Tbl.Kosten[[#This Row],[Sanr.]]=FO$7,Tbl.Kosten[[#This Row],[Totaal kosten]],"")</f>
        <v/>
      </c>
      <c r="FP103" s="150" t="str">
        <f>IF(Tbl.Kosten[[#This Row],[Sanr.]]=FP$7,Tbl.Kosten[[#This Row],[Totaal kosten]],"")</f>
        <v/>
      </c>
      <c r="FQ103" s="150" t="str">
        <f>IF(Tbl.Kosten[[#This Row],[Sanr.]]=FQ$7,Tbl.Kosten[[#This Row],[Totaal kosten]],"")</f>
        <v/>
      </c>
      <c r="FR103" s="150" t="str">
        <f>IF(Tbl.Kosten[[#This Row],[Sanr.]]=FR$7,Tbl.Kosten[[#This Row],[Totaal kosten]],"")</f>
        <v/>
      </c>
      <c r="FS103" s="150" t="str">
        <f>IF(Tbl.Kosten[[#This Row],[Sanr.]]=FS$7,Tbl.Kosten[[#This Row],[Totaal kosten]],"")</f>
        <v/>
      </c>
      <c r="FT103" s="150" t="str">
        <f>IF(Tbl.Kosten[[#This Row],[Sanr.]]=FT$7,Tbl.Kosten[[#This Row],[Totaal kosten]],"")</f>
        <v/>
      </c>
      <c r="FU103" s="150" t="str">
        <f>IF(Tbl.Kosten[[#This Row],[Sanr.]]=FU$7,Tbl.Kosten[[#This Row],[Totaal kosten]],"")</f>
        <v/>
      </c>
      <c r="FV103" s="150" t="str">
        <f>IF(Tbl.Kosten[[#This Row],[Sanr.]]=FV$7,Tbl.Kosten[[#This Row],[Totaal kosten]],"")</f>
        <v/>
      </c>
      <c r="FW103" s="150" t="str">
        <f>IFERROR(_xlfn.XLOOKUP(Tbl.Kosten[[#This Row],[Activiteitencode]],Tbl.Activiteiten[Activiteitcode],Tbl.Activiteiten[Anr.],"",0,1),"")</f>
        <v/>
      </c>
      <c r="FX103" s="169" t="str">
        <f>_xlfn.CONCAT(Tbl.Kosten[[#This Row],[Pnr.]],Tbl.Kosten[[#This Row],[Sanr.]])</f>
        <v>P1</v>
      </c>
      <c r="FY103" s="150">
        <f>Tbl.Kosten[[#This Row],[Totaal kosten]]-Tbl.Kosten[[#This Row],[Subsidie]]</f>
        <v>0</v>
      </c>
      <c r="FZ103" s="150">
        <f>IF(Tbl.Kosten[[#This Row],[Pnr.]]=FZ$7,Tbl.Kosten[[#This Row],[Te financieren]],"")</f>
        <v>0</v>
      </c>
      <c r="GA103" s="150" t="str">
        <f>IF(Tbl.Kosten[[#This Row],[Pnr.]]=GA$7,Tbl.Kosten[[#This Row],[Te financieren]],"")</f>
        <v/>
      </c>
      <c r="GB103" s="150" t="str">
        <f>IF(Tbl.Kosten[[#This Row],[Pnr.]]=GB$7,Tbl.Kosten[[#This Row],[Te financieren]],"")</f>
        <v/>
      </c>
      <c r="GC103" s="150" t="str">
        <f>IF(Tbl.Kosten[[#This Row],[Pnr.]]=GC$7,Tbl.Kosten[[#This Row],[Te financieren]],"")</f>
        <v/>
      </c>
      <c r="GD103" s="150" t="str">
        <f>IF(Tbl.Kosten[[#This Row],[Pnr.]]=GD$7,Tbl.Kosten[[#This Row],[Te financieren]],"")</f>
        <v/>
      </c>
      <c r="GE103" s="150" t="str">
        <f>IF(Tbl.Kosten[[#This Row],[Pnr.]]=GE$7,Tbl.Kosten[[#This Row],[Te financieren]],"")</f>
        <v/>
      </c>
      <c r="GF103" s="150" t="str">
        <f>IF(Tbl.Kosten[[#This Row],[Pnr.]]=GF$7,Tbl.Kosten[[#This Row],[Te financieren]],"")</f>
        <v/>
      </c>
      <c r="GG103" s="150" t="str">
        <f>IF(Tbl.Kosten[[#This Row],[Pnr.]]=GG$7,Tbl.Kosten[[#This Row],[Te financieren]],"")</f>
        <v/>
      </c>
      <c r="GH103" s="150" t="str">
        <f>IF(Tbl.Kosten[[#This Row],[Pnr.]]=GH$7,Tbl.Kosten[[#This Row],[Te financieren]],"")</f>
        <v/>
      </c>
      <c r="GI103" s="150" t="str">
        <f>IF(Tbl.Kosten[[#This Row],[Pnr.]]=GI$7,Tbl.Kosten[[#This Row],[Te financieren]],"")</f>
        <v/>
      </c>
      <c r="GJ103" s="150" t="str">
        <f>IF(Tbl.Kosten[[#This Row],[Pnr.]]=GJ$7,Tbl.Kosten[[#This Row],[Te financieren]],"")</f>
        <v/>
      </c>
      <c r="GK103" s="150" t="str">
        <f>IF(Tbl.Kosten[[#This Row],[Pnr.]]=GK$7,Tbl.Kosten[[#This Row],[Te financieren]],"")</f>
        <v/>
      </c>
      <c r="GL103" s="150" t="str">
        <f>IF(Tbl.Kosten[[#This Row],[Pnr.]]=GL$7,Tbl.Kosten[[#This Row],[Te financieren]],"")</f>
        <v/>
      </c>
      <c r="GM103" s="150" t="str">
        <f>IF(Tbl.Kosten[[#This Row],[Pnr.]]=GM$7,Tbl.Kosten[[#This Row],[Te financieren]],"")</f>
        <v/>
      </c>
      <c r="GN103" s="150" t="str">
        <f>IF(Tbl.Kosten[[#This Row],[Pnr.]]=GN$7,Tbl.Kosten[[#This Row],[Te financieren]],"")</f>
        <v/>
      </c>
      <c r="GO103" s="150" t="str">
        <f>IF(Tbl.Kosten[[#This Row],[Pnr.]]=GO$7,Tbl.Kosten[[#This Row],[Te financieren]],"")</f>
        <v/>
      </c>
      <c r="GP103" s="150" t="str">
        <f>IF(Tbl.Kosten[[#This Row],[Pnr.]]=GP$7,Tbl.Kosten[[#This Row],[Te financieren]],"")</f>
        <v/>
      </c>
      <c r="GQ103" s="150" t="str">
        <f>IF(Tbl.Kosten[[#This Row],[Pnr.]]=GQ$7,Tbl.Kosten[[#This Row],[Te financieren]],"")</f>
        <v/>
      </c>
      <c r="GR103" s="150" t="str">
        <f>IF(Tbl.Kosten[[#This Row],[Pnr.]]=GR$7,Tbl.Kosten[[#This Row],[Te financieren]],"")</f>
        <v/>
      </c>
      <c r="GS103" s="150" t="str">
        <f>IF(Tbl.Kosten[[#This Row],[Pnr.]]=GS$7,Tbl.Kosten[[#This Row],[Te financieren]],"")</f>
        <v/>
      </c>
      <c r="GT103" s="150" t="str">
        <f>IF(Tbl.Kosten[[#This Row],[Pnr.]]=GT$7,Tbl.Kosten[[#This Row],[Te financieren]],"")</f>
        <v/>
      </c>
      <c r="GU103" s="150" t="str">
        <f>IF(Tbl.Kosten[[#This Row],[Pnr.]]=GU$7,Tbl.Kosten[[#This Row],[Te financieren]],"")</f>
        <v/>
      </c>
      <c r="GV103" s="150" t="str">
        <f>IF(Tbl.Kosten[[#This Row],[Pnr.]]=GV$7,Tbl.Kosten[[#This Row],[Te financieren]],"")</f>
        <v/>
      </c>
      <c r="GW103" s="150" t="str">
        <f>IF(Tbl.Kosten[[#This Row],[Pnr.]]=GW$7,Tbl.Kosten[[#This Row],[Te financieren]],"")</f>
        <v/>
      </c>
      <c r="GX103" s="150" t="str">
        <f>IF(Tbl.Kosten[[#This Row],[Pnr.]]=GX$7,Tbl.Kosten[[#This Row],[Te financieren]],"")</f>
        <v/>
      </c>
      <c r="GY103" s="150" t="str">
        <f>IF(Tbl.Kosten[[#This Row],[Pnr.]]=GY$7,Tbl.Kosten[[#This Row],[Te financieren]],"")</f>
        <v/>
      </c>
      <c r="GZ103" s="150" t="str">
        <f>IF(Tbl.Kosten[[#This Row],[Pnr.]]=GZ$7,Tbl.Kosten[[#This Row],[Te financieren]],"")</f>
        <v/>
      </c>
      <c r="HA103" s="150" t="str">
        <f>IF(Tbl.Kosten[[#This Row],[Pnr.]]=HA$7,Tbl.Kosten[[#This Row],[Te financieren]],"")</f>
        <v/>
      </c>
      <c r="HB103" s="150" t="str">
        <f>IF(Tbl.Kosten[[#This Row],[Pnr.]]=HB$7,Tbl.Kosten[[#This Row],[Te financieren]],"")</f>
        <v/>
      </c>
      <c r="HC103" s="150" t="str">
        <f>IF(Tbl.Kosten[[#This Row],[Pnr.]]=HC$7,Tbl.Kosten[[#This Row],[Te financieren]],"")</f>
        <v/>
      </c>
      <c r="HD103" s="150" t="str">
        <f>IF(Tbl.Kosten[[#This Row],[Pnr.]]=HD$7,Tbl.Kosten[[#This Row],[Te financieren]],"")</f>
        <v/>
      </c>
      <c r="HE103" s="150" t="str">
        <f>IF(Tbl.Kosten[[#This Row],[Pnr.]]=HE$7,Tbl.Kosten[[#This Row],[Te financieren]],"")</f>
        <v/>
      </c>
      <c r="HF103" s="150" t="str">
        <f>IF(Tbl.Kosten[[#This Row],[Pnr.]]=HF$7,Tbl.Kosten[[#This Row],[Te financieren]],"")</f>
        <v/>
      </c>
      <c r="HG103" s="150" t="str">
        <f>IF(Tbl.Kosten[[#This Row],[Pnr.]]=HG$7,Tbl.Kosten[[#This Row],[Te financieren]],"")</f>
        <v/>
      </c>
      <c r="HH103" s="150" t="str">
        <f>IF(Tbl.Kosten[[#This Row],[Pnr.]]=HH$7,Tbl.Kosten[[#This Row],[Te financieren]],"")</f>
        <v/>
      </c>
      <c r="HI103" s="150" t="str">
        <f>IF(Tbl.Kosten[[#This Row],[Pnr.]]=HI$7,Tbl.Kosten[[#This Row],[Te financieren]],"")</f>
        <v/>
      </c>
      <c r="HJ103" s="150" t="str">
        <f>IF(Tbl.Kosten[[#This Row],[Pnr.]]=HJ$7,Tbl.Kosten[[#This Row],[Te financieren]],"")</f>
        <v/>
      </c>
      <c r="HK103" s="150" t="str">
        <f>IF(Tbl.Kosten[[#This Row],[Pnr.]]=HK$7,Tbl.Kosten[[#This Row],[Te financieren]],"")</f>
        <v/>
      </c>
      <c r="HL103" s="150" t="str">
        <f>IF(Tbl.Kosten[[#This Row],[Pnr.]]=HL$7,Tbl.Kosten[[#This Row],[Te financieren]],"")</f>
        <v/>
      </c>
      <c r="HM103" s="150" t="str">
        <f>IF(Tbl.Kosten[[#This Row],[Pnr.]]=HM$7,Tbl.Kosten[[#This Row],[Te financieren]],"")</f>
        <v/>
      </c>
      <c r="HN103" s="150" t="str">
        <f>IF(Tbl.Kosten[[#This Row],[Pnr.]]=HN$7,Tbl.Kosten[[#This Row],[Te financieren]],"")</f>
        <v/>
      </c>
      <c r="HO103" s="150" t="str">
        <f>IF(Tbl.Kosten[[#This Row],[Pnr.]]=HO$7,Tbl.Kosten[[#This Row],[Te financieren]],"")</f>
        <v/>
      </c>
      <c r="HP103" s="150" t="str">
        <f>IF(Tbl.Kosten[[#This Row],[Pnr.]]=HP$7,Tbl.Kosten[[#This Row],[Te financieren]],"")</f>
        <v/>
      </c>
      <c r="HQ103" s="150" t="str">
        <f>IF(Tbl.Kosten[[#This Row],[Pnr.]]=HQ$7,Tbl.Kosten[[#This Row],[Te financieren]],"")</f>
        <v/>
      </c>
      <c r="HR103" s="150" t="str">
        <f>IF(Tbl.Kosten[[#This Row],[Pnr.]]=HR$7,Tbl.Kosten[[#This Row],[Te financieren]],"")</f>
        <v/>
      </c>
      <c r="HS103" s="150" t="str">
        <f>IF(Tbl.Kosten[[#This Row],[Pnr.]]=HS$7,Tbl.Kosten[[#This Row],[Te financieren]],"")</f>
        <v/>
      </c>
      <c r="HT103" s="150" t="str">
        <f>IF(Tbl.Kosten[[#This Row],[Pnr.]]=HT$7,Tbl.Kosten[[#This Row],[Te financieren]],"")</f>
        <v/>
      </c>
      <c r="HU103" s="150" t="str">
        <f>IF(Tbl.Kosten[[#This Row],[Pnr.]]=HU$7,Tbl.Kosten[[#This Row],[Te financieren]],"")</f>
        <v/>
      </c>
      <c r="HV103" s="150" t="str">
        <f>IF(Tbl.Kosten[[#This Row],[Pnr.]]=HV$7,Tbl.Kosten[[#This Row],[Te financieren]],"")</f>
        <v/>
      </c>
      <c r="HW103" s="150" t="str">
        <f>IF(Tbl.Kosten[[#This Row],[Pnr.]]=HW$7,Tbl.Kosten[[#This Row],[Te financieren]],"")</f>
        <v/>
      </c>
    </row>
    <row r="104" spans="2:231" x14ac:dyDescent="0.3">
      <c r="B104" s="134"/>
      <c r="C104" s="137"/>
      <c r="D104" s="136"/>
      <c r="E104" s="261"/>
      <c r="F104" s="135"/>
      <c r="G104" s="11" t="str">
        <f>IF(Tbl.Kosten[[#This Row],[Medewerker e/o 
functie]]&lt;&gt;"",_xlfn.XLOOKUP(Tbl.Kosten[[#This Row],[Medewerker e/o 
functie]],Tbl.Uurtarief[Medewerker en/of functie],Tbl.Uurtarief[Uurtarief],"",0,1),"")</f>
        <v/>
      </c>
      <c r="H104" s="121">
        <f>IFERROR(Tbl.Kosten[[#This Row],[Uren]]*Tbl.Kosten[[#This Row],[Uurtarief]],0)</f>
        <v>0</v>
      </c>
      <c r="I104" s="119" t="str">
        <f>IF(Tbl.Kosten[[#This Row],[Subtotaal uren]]&lt;&gt;0,_xlfn.XLOOKUP(Tbl.Kosten[[#This Row],[Medewerker e/o 
functie]],Tbl.Uurtarief[Medewerker en/of functie],Tbl.Uurtarief[Kostensoort arbeid],"",0,1),"")</f>
        <v/>
      </c>
      <c r="J104" s="137"/>
      <c r="K104" s="135"/>
      <c r="L104" s="139" t="str">
        <f>IF(Tbl.Kosten[[#This Row],[Activum]]&lt;&gt;"",_xlfn.XLOOKUP(Tbl.Kosten[[#This Row],[Activum]],Tbl.Afschrijvingskosten[Activum],Tbl.Afschrijvingskosten[Tarief per afschrijvings-eenheid],"",0,1),"")</f>
        <v/>
      </c>
      <c r="M104" s="122">
        <f>IFERROR(Tbl.Kosten[[#This Row],[Een-
heden]]*Tbl.Kosten[[#This Row],[Afschrijvings-
tarief]],0)</f>
        <v>0</v>
      </c>
      <c r="N104" s="122" t="str">
        <f>IF(Tbl.Kosten[[#This Row],[Subtotaal afschrijving]]&lt;&gt;0,Lijsten!$A$7,"")</f>
        <v/>
      </c>
      <c r="O104" s="140"/>
      <c r="P104" s="135"/>
      <c r="Q104" s="138"/>
      <c r="R104" s="122">
        <f>IFERROR(Tbl.Kosten[[#This Row],[Aantal]]*Tbl.Kosten[[#This Row],[Tarief]],0)</f>
        <v>0</v>
      </c>
      <c r="S104" s="8">
        <f>IFERROR(Tbl.Kosten[[#This Row],[Subtotaal overige kosten]]+Tbl.Kosten[[#This Row],[Subtotaal uren]]+Tbl.Kosten[[#This Row],[Subtotaal afschrijving]],0)</f>
        <v>0</v>
      </c>
      <c r="T104" s="8">
        <f>IFERROR(Tbl.Kosten[[#This Row],[Totaal kosten]]*Tbl.Kosten[[#This Row],[Subsidie%]],0)</f>
        <v>0</v>
      </c>
      <c r="U104" s="4" t="str" cm="1">
        <f t="array" ref="U104">IFERROR(_xlfn.IFS(Tbl.Kosten[[#This Row],[Subtotaal uren]]&lt;&gt;0,Tbl.Kosten[[#This Row],[Kostensoort arbeid]],Tbl.Kosten[[#This Row],[Subtotaal afschrijving]]&lt;&gt;0,Tbl.Kosten[[#This Row],[Kostensoort afschrijving]],Tbl.Kosten[[#This Row],[Subtotaal overige kosten]]&lt;&gt;0,Tbl.Kosten[[#This Row],[Kostensoort overig]]),"")</f>
        <v/>
      </c>
      <c r="V104" s="4" t="str">
        <f>IFERROR(_xlfn.XLOOKUP(Tbl.Kosten[[#This Row],[Activiteitencode]],Tbl.Activiteiten[Activiteitcode],Tbl.Activiteiten[Werkpakketcode],"",0,1),"")</f>
        <v/>
      </c>
      <c r="W104" s="4" t="str">
        <f>IFERROR(_xlfn.XLOOKUP(Tbl.Kosten[[#This Row],[Werkpakketcode]],Tbl.Werkpakketten[Werkpakketcode],Tbl.Werkpakketten[Subsidiabele activiteit],"",0,1),"")</f>
        <v/>
      </c>
      <c r="X104" s="12">
        <f>IFERROR(_xlfn.XLOOKUP(Tbl.Kosten[[#This Row],[Sanr.]],Tbl.Subsidiehoogte[SAnr.],Tbl.Subsidiehoogte[Sub. Percentage],0,0,1),0)</f>
        <v>0</v>
      </c>
      <c r="Y104" s="144" t="str">
        <f>IFERROR(_xlfn.XLOOKUP(Tbl.Kosten[[#This Row],[Partnercode]],Tbl.Projectpartners[Partnercode],Tbl.Projectpartners[PNr.],"",0,1),"")</f>
        <v>P1</v>
      </c>
      <c r="Z104" s="148">
        <f>IF(Tbl.Kosten[[#This Row],[Pnr.]]=Z$7,Tbl.Kosten[[#This Row],[Totaal kosten]],"")</f>
        <v>0</v>
      </c>
      <c r="AA104" s="148" t="str">
        <f>IF(Tbl.Kosten[[#This Row],[Pnr.]]=AA$7,Tbl.Kosten[[#This Row],[Totaal kosten]],"")</f>
        <v/>
      </c>
      <c r="AB104" s="148" t="str">
        <f>IF(Tbl.Kosten[[#This Row],[Pnr.]]=AB$7,Tbl.Kosten[[#This Row],[Totaal kosten]],"")</f>
        <v/>
      </c>
      <c r="AC104" s="148" t="str">
        <f>IF(Tbl.Kosten[[#This Row],[Pnr.]]=AC$7,Tbl.Kosten[[#This Row],[Totaal kosten]],"")</f>
        <v/>
      </c>
      <c r="AD104" s="148" t="str">
        <f>IF(Tbl.Kosten[[#This Row],[Pnr.]]=AD$7,Tbl.Kosten[[#This Row],[Totaal kosten]],"")</f>
        <v/>
      </c>
      <c r="AE104" s="148" t="str">
        <f>IF(Tbl.Kosten[[#This Row],[Pnr.]]=AE$7,Tbl.Kosten[[#This Row],[Totaal kosten]],"")</f>
        <v/>
      </c>
      <c r="AF104" s="148" t="str">
        <f>IF(Tbl.Kosten[[#This Row],[Pnr.]]=AF$7,Tbl.Kosten[[#This Row],[Totaal kosten]],"")</f>
        <v/>
      </c>
      <c r="AG104" s="148" t="str">
        <f>IF(Tbl.Kosten[[#This Row],[Pnr.]]=AG$7,Tbl.Kosten[[#This Row],[Totaal kosten]],"")</f>
        <v/>
      </c>
      <c r="AH104" s="148" t="str">
        <f>IF(Tbl.Kosten[[#This Row],[Pnr.]]=AH$7,Tbl.Kosten[[#This Row],[Totaal kosten]],"")</f>
        <v/>
      </c>
      <c r="AI104" s="148" t="str">
        <f>IF(Tbl.Kosten[[#This Row],[Pnr.]]=AI$7,Tbl.Kosten[[#This Row],[Totaal kosten]],"")</f>
        <v/>
      </c>
      <c r="AJ104" s="148" t="str">
        <f>IF(Tbl.Kosten[[#This Row],[Pnr.]]=AJ$7,Tbl.Kosten[[#This Row],[Totaal kosten]],"")</f>
        <v/>
      </c>
      <c r="AK104" s="148" t="str">
        <f>IF(Tbl.Kosten[[#This Row],[Pnr.]]=AK$7,Tbl.Kosten[[#This Row],[Totaal kosten]],"")</f>
        <v/>
      </c>
      <c r="AL104" s="148" t="str">
        <f>IF(Tbl.Kosten[[#This Row],[Pnr.]]=AL$7,Tbl.Kosten[[#This Row],[Totaal kosten]],"")</f>
        <v/>
      </c>
      <c r="AM104" s="148" t="str">
        <f>IF(Tbl.Kosten[[#This Row],[Pnr.]]=AM$7,Tbl.Kosten[[#This Row],[Totaal kosten]],"")</f>
        <v/>
      </c>
      <c r="AN104" s="148" t="str">
        <f>IF(Tbl.Kosten[[#This Row],[Pnr.]]=AN$7,Tbl.Kosten[[#This Row],[Totaal kosten]],"")</f>
        <v/>
      </c>
      <c r="AO104" s="148" t="str">
        <f>IF(Tbl.Kosten[[#This Row],[Pnr.]]=AO$7,Tbl.Kosten[[#This Row],[Totaal kosten]],"")</f>
        <v/>
      </c>
      <c r="AP104" s="148" t="str">
        <f>IF(Tbl.Kosten[[#This Row],[Pnr.]]=AP$7,Tbl.Kosten[[#This Row],[Totaal kosten]],"")</f>
        <v/>
      </c>
      <c r="AQ104" s="148" t="str">
        <f>IF(Tbl.Kosten[[#This Row],[Pnr.]]=AQ$7,Tbl.Kosten[[#This Row],[Totaal kosten]],"")</f>
        <v/>
      </c>
      <c r="AR104" s="148" t="str">
        <f>IF(Tbl.Kosten[[#This Row],[Pnr.]]=AR$7,Tbl.Kosten[[#This Row],[Totaal kosten]],"")</f>
        <v/>
      </c>
      <c r="AS104" s="148" t="str">
        <f>IF(Tbl.Kosten[[#This Row],[Pnr.]]=AS$7,Tbl.Kosten[[#This Row],[Totaal kosten]],"")</f>
        <v/>
      </c>
      <c r="AT104" s="148" t="str">
        <f>IF(Tbl.Kosten[[#This Row],[Pnr.]]=AT$7,Tbl.Kosten[[#This Row],[Totaal kosten]],"")</f>
        <v/>
      </c>
      <c r="AU104" s="148" t="str">
        <f>IF(Tbl.Kosten[[#This Row],[Pnr.]]=AU$7,Tbl.Kosten[[#This Row],[Totaal kosten]],"")</f>
        <v/>
      </c>
      <c r="AV104" s="148" t="str">
        <f>IF(Tbl.Kosten[[#This Row],[Pnr.]]=AV$7,Tbl.Kosten[[#This Row],[Totaal kosten]],"")</f>
        <v/>
      </c>
      <c r="AW104" s="148" t="str">
        <f>IF(Tbl.Kosten[[#This Row],[Pnr.]]=AW$7,Tbl.Kosten[[#This Row],[Totaal kosten]],"")</f>
        <v/>
      </c>
      <c r="AX104" s="148" t="str">
        <f>IF(Tbl.Kosten[[#This Row],[Pnr.]]=AX$7,Tbl.Kosten[[#This Row],[Totaal kosten]],"")</f>
        <v/>
      </c>
      <c r="AY104" s="148" t="str">
        <f>IF(Tbl.Kosten[[#This Row],[Pnr.]]=AY$7,Tbl.Kosten[[#This Row],[Totaal kosten]],"")</f>
        <v/>
      </c>
      <c r="AZ104" s="148" t="str">
        <f>IF(Tbl.Kosten[[#This Row],[Pnr.]]=AZ$7,Tbl.Kosten[[#This Row],[Totaal kosten]],"")</f>
        <v/>
      </c>
      <c r="BA104" s="148" t="str">
        <f>IF(Tbl.Kosten[[#This Row],[Pnr.]]=BA$7,Tbl.Kosten[[#This Row],[Totaal kosten]],"")</f>
        <v/>
      </c>
      <c r="BB104" s="148" t="str">
        <f>IF(Tbl.Kosten[[#This Row],[Pnr.]]=BB$7,Tbl.Kosten[[#This Row],[Totaal kosten]],"")</f>
        <v/>
      </c>
      <c r="BC104" s="148" t="str">
        <f>IF(Tbl.Kosten[[#This Row],[Pnr.]]=BC$7,Tbl.Kosten[[#This Row],[Totaal kosten]],"")</f>
        <v/>
      </c>
      <c r="BD104" s="148" t="str">
        <f>IF(Tbl.Kosten[[#This Row],[Pnr.]]=BD$7,Tbl.Kosten[[#This Row],[Totaal kosten]],"")</f>
        <v/>
      </c>
      <c r="BE104" s="148" t="str">
        <f>IF(Tbl.Kosten[[#This Row],[Pnr.]]=BE$7,Tbl.Kosten[[#This Row],[Totaal kosten]],"")</f>
        <v/>
      </c>
      <c r="BF104" s="148" t="str">
        <f>IF(Tbl.Kosten[[#This Row],[Pnr.]]=BF$7,Tbl.Kosten[[#This Row],[Totaal kosten]],"")</f>
        <v/>
      </c>
      <c r="BG104" s="148" t="str">
        <f>IF(Tbl.Kosten[[#This Row],[Pnr.]]=BG$7,Tbl.Kosten[[#This Row],[Totaal kosten]],"")</f>
        <v/>
      </c>
      <c r="BH104" s="148" t="str">
        <f>IF(Tbl.Kosten[[#This Row],[Pnr.]]=BH$7,Tbl.Kosten[[#This Row],[Totaal kosten]],"")</f>
        <v/>
      </c>
      <c r="BI104" s="148" t="str">
        <f>IF(Tbl.Kosten[[#This Row],[Pnr.]]=BI$7,Tbl.Kosten[[#This Row],[Totaal kosten]],"")</f>
        <v/>
      </c>
      <c r="BJ104" s="148" t="str">
        <f>IF(Tbl.Kosten[[#This Row],[Pnr.]]=BJ$7,Tbl.Kosten[[#This Row],[Totaal kosten]],"")</f>
        <v/>
      </c>
      <c r="BK104" s="148" t="str">
        <f>IF(Tbl.Kosten[[#This Row],[Pnr.]]=BK$7,Tbl.Kosten[[#This Row],[Totaal kosten]],"")</f>
        <v/>
      </c>
      <c r="BL104" s="148" t="str">
        <f>IF(Tbl.Kosten[[#This Row],[Pnr.]]=BL$7,Tbl.Kosten[[#This Row],[Totaal kosten]],"")</f>
        <v/>
      </c>
      <c r="BM104" s="148" t="str">
        <f>IF(Tbl.Kosten[[#This Row],[Pnr.]]=BM$7,Tbl.Kosten[[#This Row],[Totaal kosten]],"")</f>
        <v/>
      </c>
      <c r="BN104" s="148" t="str">
        <f>IF(Tbl.Kosten[[#This Row],[Pnr.]]=BN$7,Tbl.Kosten[[#This Row],[Totaal kosten]],"")</f>
        <v/>
      </c>
      <c r="BO104" s="148" t="str">
        <f>IF(Tbl.Kosten[[#This Row],[Pnr.]]=BO$7,Tbl.Kosten[[#This Row],[Totaal kosten]],"")</f>
        <v/>
      </c>
      <c r="BP104" s="148" t="str">
        <f>IF(Tbl.Kosten[[#This Row],[Pnr.]]=BP$7,Tbl.Kosten[[#This Row],[Totaal kosten]],"")</f>
        <v/>
      </c>
      <c r="BQ104" s="148" t="str">
        <f>IF(Tbl.Kosten[[#This Row],[Pnr.]]=BQ$7,Tbl.Kosten[[#This Row],[Totaal kosten]],"")</f>
        <v/>
      </c>
      <c r="BR104" s="148" t="str">
        <f>IF(Tbl.Kosten[[#This Row],[Pnr.]]=BR$7,Tbl.Kosten[[#This Row],[Totaal kosten]],"")</f>
        <v/>
      </c>
      <c r="BS104" s="148" t="str">
        <f>IF(Tbl.Kosten[[#This Row],[Pnr.]]=BS$7,Tbl.Kosten[[#This Row],[Totaal kosten]],"")</f>
        <v/>
      </c>
      <c r="BT104" s="148" t="str">
        <f>IF(Tbl.Kosten[[#This Row],[Pnr.]]=BT$7,Tbl.Kosten[[#This Row],[Totaal kosten]],"")</f>
        <v/>
      </c>
      <c r="BU104" s="148" t="str">
        <f>IF(Tbl.Kosten[[#This Row],[Pnr.]]=BU$7,Tbl.Kosten[[#This Row],[Totaal kosten]],"")</f>
        <v/>
      </c>
      <c r="BV104" s="148" t="str">
        <f>IF(Tbl.Kosten[[#This Row],[Pnr.]]=BV$7,Tbl.Kosten[[#This Row],[Totaal kosten]],"")</f>
        <v/>
      </c>
      <c r="BW104" s="148" t="str">
        <f>IF(Tbl.Kosten[[#This Row],[Pnr.]]=BW$7,Tbl.Kosten[[#This Row],[Totaal kosten]],"")</f>
        <v/>
      </c>
      <c r="BX104" s="148" t="str">
        <f>IFERROR(_xlfn.XLOOKUP(Tbl.Kosten[[#This Row],[Werkpakketcode]],Tbl.Werkpakketten[Werkpakketcode],Tbl.Werkpakketten[WPnr.],"",0,1),"")</f>
        <v/>
      </c>
      <c r="BY104" s="148" t="str">
        <f>IF(Tbl.Kosten[[#This Row],[WPnr.]]=BY$7,Tbl.Kosten[[#This Row],[Totaal kosten]],"")</f>
        <v/>
      </c>
      <c r="BZ104" s="148" t="str">
        <f>IF(Tbl.Kosten[[#This Row],[WPnr.]]=BZ$7,Tbl.Kosten[[#This Row],[Totaal kosten]],"")</f>
        <v/>
      </c>
      <c r="CA104" s="148" t="str">
        <f>IF(Tbl.Kosten[[#This Row],[WPnr.]]=CA$7,Tbl.Kosten[[#This Row],[Totaal kosten]],"")</f>
        <v/>
      </c>
      <c r="CB104" s="148" t="str">
        <f>IF(Tbl.Kosten[[#This Row],[WPnr.]]=CB$7,Tbl.Kosten[[#This Row],[Totaal kosten]],"")</f>
        <v/>
      </c>
      <c r="CC104" s="148" t="str">
        <f>IF(Tbl.Kosten[[#This Row],[WPnr.]]=CC$7,Tbl.Kosten[[#This Row],[Totaal kosten]],"")</f>
        <v/>
      </c>
      <c r="CD104" s="148" t="str">
        <f>IF(Tbl.Kosten[[#This Row],[WPnr.]]=CD$7,Tbl.Kosten[[#This Row],[Totaal kosten]],"")</f>
        <v/>
      </c>
      <c r="CE104" s="148" t="str">
        <f>IF(Tbl.Kosten[[#This Row],[WPnr.]]=CE$7,Tbl.Kosten[[#This Row],[Totaal kosten]],"")</f>
        <v/>
      </c>
      <c r="CF104" s="148" t="str">
        <f>IF(Tbl.Kosten[[#This Row],[WPnr.]]=CF$7,Tbl.Kosten[[#This Row],[Totaal kosten]],"")</f>
        <v/>
      </c>
      <c r="CG104" s="148" t="str">
        <f>IF(Tbl.Kosten[[#This Row],[WPnr.]]=CG$7,Tbl.Kosten[[#This Row],[Totaal kosten]],"")</f>
        <v/>
      </c>
      <c r="CH104" s="148" t="str">
        <f>IF(Tbl.Kosten[[#This Row],[WPnr.]]=CH$7,Tbl.Kosten[[#This Row],[Totaal kosten]],"")</f>
        <v/>
      </c>
      <c r="CI104" s="148" t="str">
        <f>IF(Tbl.Kosten[[#This Row],[WPnr.]]=CI$7,Tbl.Kosten[[#This Row],[Totaal kosten]],"")</f>
        <v/>
      </c>
      <c r="CJ104" s="148" t="str">
        <f>IF(Tbl.Kosten[[#This Row],[WPnr.]]=CJ$7,Tbl.Kosten[[#This Row],[Totaal kosten]],"")</f>
        <v/>
      </c>
      <c r="CK104" s="148" t="str">
        <f>IF(Tbl.Kosten[[#This Row],[WPnr.]]=CK$7,Tbl.Kosten[[#This Row],[Totaal kosten]],"")</f>
        <v/>
      </c>
      <c r="CL104" s="148" t="str">
        <f>IF(Tbl.Kosten[[#This Row],[WPnr.]]=CL$7,Tbl.Kosten[[#This Row],[Totaal kosten]],"")</f>
        <v/>
      </c>
      <c r="CM104" s="148" t="str">
        <f>IF(Tbl.Kosten[[#This Row],[WPnr.]]=CM$7,Tbl.Kosten[[#This Row],[Totaal kosten]],"")</f>
        <v/>
      </c>
      <c r="CN104" s="148" t="str">
        <f>IF(Tbl.Kosten[[#This Row],[WPnr.]]=CN$7,Tbl.Kosten[[#This Row],[Totaal kosten]],"")</f>
        <v/>
      </c>
      <c r="CO104" s="148" t="str">
        <f>IF(Tbl.Kosten[[#This Row],[WPnr.]]=CO$7,Tbl.Kosten[[#This Row],[Totaal kosten]],"")</f>
        <v/>
      </c>
      <c r="CP104" s="148" t="str">
        <f>IF(Tbl.Kosten[[#This Row],[WPnr.]]=CP$7,Tbl.Kosten[[#This Row],[Totaal kosten]],"")</f>
        <v/>
      </c>
      <c r="CQ104" s="148" t="str">
        <f>IF(Tbl.Kosten[[#This Row],[WPnr.]]=CQ$7,Tbl.Kosten[[#This Row],[Totaal kosten]],"")</f>
        <v/>
      </c>
      <c r="CR104" s="148" t="str">
        <f>IF(Tbl.Kosten[[#This Row],[WPnr.]]=CR$7,Tbl.Kosten[[#This Row],[Totaal kosten]],"")</f>
        <v/>
      </c>
      <c r="CS104" s="148" t="str">
        <f>IF(Tbl.Kosten[[#This Row],[WPnr.]]=CS$7,Tbl.Kosten[[#This Row],[Totaal kosten]],"")</f>
        <v/>
      </c>
      <c r="CT104" s="148" t="str">
        <f>IF(Tbl.Kosten[[#This Row],[WPnr.]]=CT$7,Tbl.Kosten[[#This Row],[Totaal kosten]],"")</f>
        <v/>
      </c>
      <c r="CU104" s="148" t="str">
        <f>IF(Tbl.Kosten[[#This Row],[WPnr.]]=CU$7,Tbl.Kosten[[#This Row],[Totaal kosten]],"")</f>
        <v/>
      </c>
      <c r="CV104" s="148" t="str">
        <f>IF(Tbl.Kosten[[#This Row],[WPnr.]]=CV$7,Tbl.Kosten[[#This Row],[Totaal kosten]],"")</f>
        <v/>
      </c>
      <c r="CW104" s="148" t="str">
        <f>IF(Tbl.Kosten[[#This Row],[WPnr.]]=CW$7,Tbl.Kosten[[#This Row],[Totaal kosten]],"")</f>
        <v/>
      </c>
      <c r="CX104" s="148" t="str">
        <f>IF(Tbl.Kosten[[#This Row],[WPnr.]]=CX$7,Tbl.Kosten[[#This Row],[Totaal kosten]],"")</f>
        <v/>
      </c>
      <c r="CY104" s="148" t="str">
        <f>IF(Tbl.Kosten[[#This Row],[WPnr.]]=CY$7,Tbl.Kosten[[#This Row],[Totaal kosten]],"")</f>
        <v/>
      </c>
      <c r="CZ104" s="148" t="str">
        <f>IF(Tbl.Kosten[[#This Row],[WPnr.]]=CZ$7,Tbl.Kosten[[#This Row],[Totaal kosten]],"")</f>
        <v/>
      </c>
      <c r="DA104" s="148" t="str">
        <f>IF(Tbl.Kosten[[#This Row],[WPnr.]]=DA$7,Tbl.Kosten[[#This Row],[Totaal kosten]],"")</f>
        <v/>
      </c>
      <c r="DB104" s="148" t="str">
        <f>IF(Tbl.Kosten[[#This Row],[WPnr.]]=DB$7,Tbl.Kosten[[#This Row],[Totaal kosten]],"")</f>
        <v/>
      </c>
      <c r="DC104" s="148" t="str">
        <f>IF(Tbl.Kosten[[#This Row],[WPnr.]]=DC$7,Tbl.Kosten[[#This Row],[Totaal kosten]],"")</f>
        <v/>
      </c>
      <c r="DD104" s="148" t="str">
        <f>IF(Tbl.Kosten[[#This Row],[WPnr.]]=DD$7,Tbl.Kosten[[#This Row],[Totaal kosten]],"")</f>
        <v/>
      </c>
      <c r="DE104" s="148" t="str">
        <f>IF(Tbl.Kosten[[#This Row],[WPnr.]]=DE$7,Tbl.Kosten[[#This Row],[Totaal kosten]],"")</f>
        <v/>
      </c>
      <c r="DF104" s="148" t="str">
        <f>IF(Tbl.Kosten[[#This Row],[WPnr.]]=DF$7,Tbl.Kosten[[#This Row],[Totaal kosten]],"")</f>
        <v/>
      </c>
      <c r="DG104" s="148" t="str">
        <f>IF(Tbl.Kosten[[#This Row],[WPnr.]]=DG$7,Tbl.Kosten[[#This Row],[Totaal kosten]],"")</f>
        <v/>
      </c>
      <c r="DH104" s="148" t="str">
        <f>IF(Tbl.Kosten[[#This Row],[WPnr.]]=DH$7,Tbl.Kosten[[#This Row],[Totaal kosten]],"")</f>
        <v/>
      </c>
      <c r="DI104" s="148" t="str">
        <f>IF(Tbl.Kosten[[#This Row],[WPnr.]]=DI$7,Tbl.Kosten[[#This Row],[Totaal kosten]],"")</f>
        <v/>
      </c>
      <c r="DJ104" s="148" t="str">
        <f>IF(Tbl.Kosten[[#This Row],[WPnr.]]=DJ$7,Tbl.Kosten[[#This Row],[Totaal kosten]],"")</f>
        <v/>
      </c>
      <c r="DK104" s="148" t="str">
        <f>IF(Tbl.Kosten[[#This Row],[WPnr.]]=DK$7,Tbl.Kosten[[#This Row],[Totaal kosten]],"")</f>
        <v/>
      </c>
      <c r="DL104" s="148" t="str">
        <f>IF(Tbl.Kosten[[#This Row],[WPnr.]]=DL$7,Tbl.Kosten[[#This Row],[Totaal kosten]],"")</f>
        <v/>
      </c>
      <c r="DM104" s="148" t="str">
        <f>IF(Tbl.Kosten[[#This Row],[WPnr.]]=DM$7,Tbl.Kosten[[#This Row],[Totaal kosten]],"")</f>
        <v/>
      </c>
      <c r="DN104" s="148" t="str">
        <f>IF(Tbl.Kosten[[#This Row],[WPnr.]]=DN$7,Tbl.Kosten[[#This Row],[Totaal kosten]],"")</f>
        <v/>
      </c>
      <c r="DO104" s="148" t="str">
        <f>IF(Tbl.Kosten[[#This Row],[WPnr.]]=DO$7,Tbl.Kosten[[#This Row],[Totaal kosten]],"")</f>
        <v/>
      </c>
      <c r="DP104" s="148" t="str">
        <f>IF(Tbl.Kosten[[#This Row],[WPnr.]]=DP$7,Tbl.Kosten[[#This Row],[Totaal kosten]],"")</f>
        <v/>
      </c>
      <c r="DQ104" s="148" t="str">
        <f>IF(Tbl.Kosten[[#This Row],[WPnr.]]=DQ$7,Tbl.Kosten[[#This Row],[Totaal kosten]],"")</f>
        <v/>
      </c>
      <c r="DR104" s="148" t="str">
        <f>IF(Tbl.Kosten[[#This Row],[WPnr.]]=DR$7,Tbl.Kosten[[#This Row],[Totaal kosten]],"")</f>
        <v/>
      </c>
      <c r="DS104" s="148" t="str">
        <f>IF(Tbl.Kosten[[#This Row],[WPnr.]]=DS$7,Tbl.Kosten[[#This Row],[Totaal kosten]],"")</f>
        <v/>
      </c>
      <c r="DT104" s="148" t="str">
        <f>IF(Tbl.Kosten[[#This Row],[WPnr.]]=DT$7,Tbl.Kosten[[#This Row],[Totaal kosten]],"")</f>
        <v/>
      </c>
      <c r="DU104" s="148" t="str">
        <f>IF(Tbl.Kosten[[#This Row],[WPnr.]]=DU$7,Tbl.Kosten[[#This Row],[Totaal kosten]],"")</f>
        <v/>
      </c>
      <c r="DV104" s="148" t="str">
        <f>IF(Tbl.Kosten[[#This Row],[WPnr.]]=DV$7,Tbl.Kosten[[#This Row],[Totaal kosten]],"")</f>
        <v/>
      </c>
      <c r="DW104" s="150" t="str">
        <f>IFERROR(_xlfn.XLOOKUP(Tbl.Kosten[[#This Row],[Kostensoort]],Tbl.Kostensoorten[Kostensoorten],Tbl.Kostensoorten[KSnr.],"",0,1),"")</f>
        <v/>
      </c>
      <c r="DX104" s="150" t="str">
        <f>IF(Tbl.Kosten[[#This Row],[KSnr.]]=DX$7,Tbl.Kosten[[#This Row],[Totaal kosten]],"")</f>
        <v/>
      </c>
      <c r="DY104" s="150" t="str">
        <f>IF(Tbl.Kosten[[#This Row],[KSnr.]]=DY$7,Tbl.Kosten[[#This Row],[Totaal kosten]],"")</f>
        <v/>
      </c>
      <c r="DZ104" s="150" t="str">
        <f>IF(Tbl.Kosten[[#This Row],[KSnr.]]=DZ$7,Tbl.Kosten[[#This Row],[Totaal kosten]],"")</f>
        <v/>
      </c>
      <c r="EA104" s="150" t="str">
        <f>IF(Tbl.Kosten[[#This Row],[KSnr.]]=EA$7,Tbl.Kosten[[#This Row],[Totaal kosten]],"")</f>
        <v/>
      </c>
      <c r="EB104" s="150" t="str">
        <f>IF(Tbl.Kosten[[#This Row],[KSnr.]]=EB$7,Tbl.Kosten[[#This Row],[Totaal kosten]],"")</f>
        <v/>
      </c>
      <c r="EC104" s="150" t="str">
        <f>IF(Tbl.Kosten[[#This Row],[KSnr.]]=EC$7,Tbl.Kosten[[#This Row],[Totaal kosten]],"")</f>
        <v/>
      </c>
      <c r="ED104" s="150" t="str">
        <f>IF(Tbl.Kosten[[#This Row],[KSnr.]]=ED$7,Tbl.Kosten[[#This Row],[Totaal kosten]],"")</f>
        <v/>
      </c>
      <c r="EE104" s="150" t="str">
        <f>IF(Tbl.Kosten[[#This Row],[KSnr.]]=EE$7,Tbl.Kosten[[#This Row],[Totaal kosten]],"")</f>
        <v/>
      </c>
      <c r="EF104" s="150" t="str">
        <f>IF(Tbl.Kosten[[#This Row],[KSnr.]]=EF$7,Tbl.Kosten[[#This Row],[Totaal kosten]],"")</f>
        <v/>
      </c>
      <c r="EG104" s="150" t="str">
        <f>IF(Tbl.Kosten[[#This Row],[KSnr.]]=EG$7,Tbl.Kosten[[#This Row],[Totaal kosten]],"")</f>
        <v/>
      </c>
      <c r="EH104" s="150" t="str">
        <f>IF(Tbl.Kosten[[#This Row],[KSnr.]]=EH$7,Tbl.Kosten[[#This Row],[Totaal kosten]],"")</f>
        <v/>
      </c>
      <c r="EI104" s="150" t="str">
        <f>IF(Tbl.Kosten[[#This Row],[KSnr.]]=EI$7,Tbl.Kosten[[#This Row],[Totaal kosten]],"")</f>
        <v/>
      </c>
      <c r="EJ104" s="150" t="str">
        <f>IF(Tbl.Kosten[[#This Row],[KSnr.]]=EJ$7,Tbl.Kosten[[#This Row],[Totaal kosten]],"")</f>
        <v/>
      </c>
      <c r="EK104" s="150" t="str">
        <f>IF(Tbl.Kosten[[#This Row],[KSnr.]]=EK$7,Tbl.Kosten[[#This Row],[Totaal kosten]],"")</f>
        <v/>
      </c>
      <c r="EL104" s="150" t="str">
        <f>IF(Tbl.Kosten[[#This Row],[KSnr.]]=EL$7,Tbl.Kosten[[#This Row],[Totaal kosten]],"")</f>
        <v/>
      </c>
      <c r="EM104" s="150" t="str">
        <f>IF(Tbl.Kosten[[#This Row],[KSnr.]]=EM$7,Tbl.Kosten[[#This Row],[Totaal kosten]],"")</f>
        <v/>
      </c>
      <c r="EN104" s="150" t="str">
        <f>IF(Tbl.Kosten[[#This Row],[KSnr.]]=EN$7,Tbl.Kosten[[#This Row],[Totaal kosten]],"")</f>
        <v/>
      </c>
      <c r="EO104" s="150" t="str">
        <f>IF(Tbl.Kosten[[#This Row],[KSnr.]]=EO$7,Tbl.Kosten[[#This Row],[Totaal kosten]],"")</f>
        <v/>
      </c>
      <c r="EP104" s="150" t="str">
        <f>IF(Tbl.Kosten[[#This Row],[KSnr.]]=EP$7,Tbl.Kosten[[#This Row],[Totaal kosten]],"")</f>
        <v/>
      </c>
      <c r="EQ104" s="150" t="str">
        <f>IF(Tbl.Kosten[[#This Row],[KSnr.]]=EQ$7,Tbl.Kosten[[#This Row],[Totaal kosten]],"")</f>
        <v/>
      </c>
      <c r="ER104" s="144" t="str">
        <f>IFERROR(_xlfn.XLOOKUP(Tbl.Kosten[[#This Row],[Subsidieactiviteit]],Tbl.Subsidiehoogte[Subsidieactiviteit],Tbl.Subsidiehoogte[SAnr.],"",0,1),"")</f>
        <v/>
      </c>
      <c r="ES104" s="150" t="str">
        <f>IF(Tbl.Kosten[[#This Row],[Sanr.]]=ES$7,Tbl.Kosten[[#This Row],[Totaal kosten]],"")</f>
        <v/>
      </c>
      <c r="ET104" s="150" t="str">
        <f>IF(Tbl.Kosten[[#This Row],[Sanr.]]=ET$7,Tbl.Kosten[[#This Row],[Totaal kosten]],"")</f>
        <v/>
      </c>
      <c r="EU104" s="150" t="str">
        <f>IF(Tbl.Kosten[[#This Row],[Sanr.]]=EU$7,Tbl.Kosten[[#This Row],[Totaal kosten]],"")</f>
        <v/>
      </c>
      <c r="EV104" s="150" t="str">
        <f>IF(Tbl.Kosten[[#This Row],[Sanr.]]=EV$7,Tbl.Kosten[[#This Row],[Totaal kosten]],"")</f>
        <v/>
      </c>
      <c r="EW104" s="150" t="str">
        <f>IF(Tbl.Kosten[[#This Row],[Sanr.]]=EW$7,Tbl.Kosten[[#This Row],[Totaal kosten]],"")</f>
        <v/>
      </c>
      <c r="EX104" s="150" t="str">
        <f>IF(Tbl.Kosten[[#This Row],[Sanr.]]=EX$7,Tbl.Kosten[[#This Row],[Totaal kosten]],"")</f>
        <v/>
      </c>
      <c r="EY104" s="150" t="str">
        <f>IF(Tbl.Kosten[[#This Row],[Sanr.]]=EY$7,Tbl.Kosten[[#This Row],[Totaal kosten]],"")</f>
        <v/>
      </c>
      <c r="EZ104" s="150" t="str">
        <f>IF(Tbl.Kosten[[#This Row],[Sanr.]]=EZ$7,Tbl.Kosten[[#This Row],[Totaal kosten]],"")</f>
        <v/>
      </c>
      <c r="FA104" s="150" t="str">
        <f>IF(Tbl.Kosten[[#This Row],[Sanr.]]=FA$7,Tbl.Kosten[[#This Row],[Totaal kosten]],"")</f>
        <v/>
      </c>
      <c r="FB104" s="150" t="str">
        <f>IF(Tbl.Kosten[[#This Row],[Sanr.]]=FB$7,Tbl.Kosten[[#This Row],[Totaal kosten]],"")</f>
        <v/>
      </c>
      <c r="FC104" s="150" t="str">
        <f>IF(Tbl.Kosten[[#This Row],[Sanr.]]=FC$7,Tbl.Kosten[[#This Row],[Totaal kosten]],"")</f>
        <v/>
      </c>
      <c r="FD104" s="150" t="str">
        <f>IF(Tbl.Kosten[[#This Row],[Sanr.]]=FD$7,Tbl.Kosten[[#This Row],[Totaal kosten]],"")</f>
        <v/>
      </c>
      <c r="FE104" s="150" t="str">
        <f>IF(Tbl.Kosten[[#This Row],[Sanr.]]=FE$7,Tbl.Kosten[[#This Row],[Totaal kosten]],"")</f>
        <v/>
      </c>
      <c r="FF104" s="150" t="str">
        <f>IF(Tbl.Kosten[[#This Row],[Sanr.]]=FF$7,Tbl.Kosten[[#This Row],[Totaal kosten]],"")</f>
        <v/>
      </c>
      <c r="FG104" s="150" t="str">
        <f>IF(Tbl.Kosten[[#This Row],[Sanr.]]=FG$7,Tbl.Kosten[[#This Row],[Totaal kosten]],"")</f>
        <v/>
      </c>
      <c r="FH104" s="150" t="str">
        <f>IF(Tbl.Kosten[[#This Row],[Sanr.]]=FH$7,Tbl.Kosten[[#This Row],[Totaal kosten]],"")</f>
        <v/>
      </c>
      <c r="FI104" s="150" t="str">
        <f>IF(Tbl.Kosten[[#This Row],[Sanr.]]=FI$7,Tbl.Kosten[[#This Row],[Totaal kosten]],"")</f>
        <v/>
      </c>
      <c r="FJ104" s="150" t="str">
        <f>IF(Tbl.Kosten[[#This Row],[Sanr.]]=FJ$7,Tbl.Kosten[[#This Row],[Totaal kosten]],"")</f>
        <v/>
      </c>
      <c r="FK104" s="150" t="str">
        <f>IF(Tbl.Kosten[[#This Row],[Sanr.]]=FK$7,Tbl.Kosten[[#This Row],[Totaal kosten]],"")</f>
        <v/>
      </c>
      <c r="FL104" s="150" t="str">
        <f>IF(Tbl.Kosten[[#This Row],[Sanr.]]=FL$7,Tbl.Kosten[[#This Row],[Totaal kosten]],"")</f>
        <v/>
      </c>
      <c r="FM104" s="150" t="str">
        <f>IF(Tbl.Kosten[[#This Row],[Sanr.]]=FM$7,Tbl.Kosten[[#This Row],[Totaal kosten]],"")</f>
        <v/>
      </c>
      <c r="FN104" s="150" t="str">
        <f>IF(Tbl.Kosten[[#This Row],[Sanr.]]=FN$7,Tbl.Kosten[[#This Row],[Totaal kosten]],"")</f>
        <v/>
      </c>
      <c r="FO104" s="150" t="str">
        <f>IF(Tbl.Kosten[[#This Row],[Sanr.]]=FO$7,Tbl.Kosten[[#This Row],[Totaal kosten]],"")</f>
        <v/>
      </c>
      <c r="FP104" s="150" t="str">
        <f>IF(Tbl.Kosten[[#This Row],[Sanr.]]=FP$7,Tbl.Kosten[[#This Row],[Totaal kosten]],"")</f>
        <v/>
      </c>
      <c r="FQ104" s="150" t="str">
        <f>IF(Tbl.Kosten[[#This Row],[Sanr.]]=FQ$7,Tbl.Kosten[[#This Row],[Totaal kosten]],"")</f>
        <v/>
      </c>
      <c r="FR104" s="150" t="str">
        <f>IF(Tbl.Kosten[[#This Row],[Sanr.]]=FR$7,Tbl.Kosten[[#This Row],[Totaal kosten]],"")</f>
        <v/>
      </c>
      <c r="FS104" s="150" t="str">
        <f>IF(Tbl.Kosten[[#This Row],[Sanr.]]=FS$7,Tbl.Kosten[[#This Row],[Totaal kosten]],"")</f>
        <v/>
      </c>
      <c r="FT104" s="150" t="str">
        <f>IF(Tbl.Kosten[[#This Row],[Sanr.]]=FT$7,Tbl.Kosten[[#This Row],[Totaal kosten]],"")</f>
        <v/>
      </c>
      <c r="FU104" s="150" t="str">
        <f>IF(Tbl.Kosten[[#This Row],[Sanr.]]=FU$7,Tbl.Kosten[[#This Row],[Totaal kosten]],"")</f>
        <v/>
      </c>
      <c r="FV104" s="150" t="str">
        <f>IF(Tbl.Kosten[[#This Row],[Sanr.]]=FV$7,Tbl.Kosten[[#This Row],[Totaal kosten]],"")</f>
        <v/>
      </c>
      <c r="FW104" s="150" t="str">
        <f>IFERROR(_xlfn.XLOOKUP(Tbl.Kosten[[#This Row],[Activiteitencode]],Tbl.Activiteiten[Activiteitcode],Tbl.Activiteiten[Anr.],"",0,1),"")</f>
        <v/>
      </c>
      <c r="FX104" s="169" t="str">
        <f>_xlfn.CONCAT(Tbl.Kosten[[#This Row],[Pnr.]],Tbl.Kosten[[#This Row],[Sanr.]])</f>
        <v>P1</v>
      </c>
      <c r="FY104" s="150">
        <f>Tbl.Kosten[[#This Row],[Totaal kosten]]-Tbl.Kosten[[#This Row],[Subsidie]]</f>
        <v>0</v>
      </c>
      <c r="FZ104" s="150">
        <f>IF(Tbl.Kosten[[#This Row],[Pnr.]]=FZ$7,Tbl.Kosten[[#This Row],[Te financieren]],"")</f>
        <v>0</v>
      </c>
      <c r="GA104" s="150" t="str">
        <f>IF(Tbl.Kosten[[#This Row],[Pnr.]]=GA$7,Tbl.Kosten[[#This Row],[Te financieren]],"")</f>
        <v/>
      </c>
      <c r="GB104" s="150" t="str">
        <f>IF(Tbl.Kosten[[#This Row],[Pnr.]]=GB$7,Tbl.Kosten[[#This Row],[Te financieren]],"")</f>
        <v/>
      </c>
      <c r="GC104" s="150" t="str">
        <f>IF(Tbl.Kosten[[#This Row],[Pnr.]]=GC$7,Tbl.Kosten[[#This Row],[Te financieren]],"")</f>
        <v/>
      </c>
      <c r="GD104" s="150" t="str">
        <f>IF(Tbl.Kosten[[#This Row],[Pnr.]]=GD$7,Tbl.Kosten[[#This Row],[Te financieren]],"")</f>
        <v/>
      </c>
      <c r="GE104" s="150" t="str">
        <f>IF(Tbl.Kosten[[#This Row],[Pnr.]]=GE$7,Tbl.Kosten[[#This Row],[Te financieren]],"")</f>
        <v/>
      </c>
      <c r="GF104" s="150" t="str">
        <f>IF(Tbl.Kosten[[#This Row],[Pnr.]]=GF$7,Tbl.Kosten[[#This Row],[Te financieren]],"")</f>
        <v/>
      </c>
      <c r="GG104" s="150" t="str">
        <f>IF(Tbl.Kosten[[#This Row],[Pnr.]]=GG$7,Tbl.Kosten[[#This Row],[Te financieren]],"")</f>
        <v/>
      </c>
      <c r="GH104" s="150" t="str">
        <f>IF(Tbl.Kosten[[#This Row],[Pnr.]]=GH$7,Tbl.Kosten[[#This Row],[Te financieren]],"")</f>
        <v/>
      </c>
      <c r="GI104" s="150" t="str">
        <f>IF(Tbl.Kosten[[#This Row],[Pnr.]]=GI$7,Tbl.Kosten[[#This Row],[Te financieren]],"")</f>
        <v/>
      </c>
      <c r="GJ104" s="150" t="str">
        <f>IF(Tbl.Kosten[[#This Row],[Pnr.]]=GJ$7,Tbl.Kosten[[#This Row],[Te financieren]],"")</f>
        <v/>
      </c>
      <c r="GK104" s="150" t="str">
        <f>IF(Tbl.Kosten[[#This Row],[Pnr.]]=GK$7,Tbl.Kosten[[#This Row],[Te financieren]],"")</f>
        <v/>
      </c>
      <c r="GL104" s="150" t="str">
        <f>IF(Tbl.Kosten[[#This Row],[Pnr.]]=GL$7,Tbl.Kosten[[#This Row],[Te financieren]],"")</f>
        <v/>
      </c>
      <c r="GM104" s="150" t="str">
        <f>IF(Tbl.Kosten[[#This Row],[Pnr.]]=GM$7,Tbl.Kosten[[#This Row],[Te financieren]],"")</f>
        <v/>
      </c>
      <c r="GN104" s="150" t="str">
        <f>IF(Tbl.Kosten[[#This Row],[Pnr.]]=GN$7,Tbl.Kosten[[#This Row],[Te financieren]],"")</f>
        <v/>
      </c>
      <c r="GO104" s="150" t="str">
        <f>IF(Tbl.Kosten[[#This Row],[Pnr.]]=GO$7,Tbl.Kosten[[#This Row],[Te financieren]],"")</f>
        <v/>
      </c>
      <c r="GP104" s="150" t="str">
        <f>IF(Tbl.Kosten[[#This Row],[Pnr.]]=GP$7,Tbl.Kosten[[#This Row],[Te financieren]],"")</f>
        <v/>
      </c>
      <c r="GQ104" s="150" t="str">
        <f>IF(Tbl.Kosten[[#This Row],[Pnr.]]=GQ$7,Tbl.Kosten[[#This Row],[Te financieren]],"")</f>
        <v/>
      </c>
      <c r="GR104" s="150" t="str">
        <f>IF(Tbl.Kosten[[#This Row],[Pnr.]]=GR$7,Tbl.Kosten[[#This Row],[Te financieren]],"")</f>
        <v/>
      </c>
      <c r="GS104" s="150" t="str">
        <f>IF(Tbl.Kosten[[#This Row],[Pnr.]]=GS$7,Tbl.Kosten[[#This Row],[Te financieren]],"")</f>
        <v/>
      </c>
      <c r="GT104" s="150" t="str">
        <f>IF(Tbl.Kosten[[#This Row],[Pnr.]]=GT$7,Tbl.Kosten[[#This Row],[Te financieren]],"")</f>
        <v/>
      </c>
      <c r="GU104" s="150" t="str">
        <f>IF(Tbl.Kosten[[#This Row],[Pnr.]]=GU$7,Tbl.Kosten[[#This Row],[Te financieren]],"")</f>
        <v/>
      </c>
      <c r="GV104" s="150" t="str">
        <f>IF(Tbl.Kosten[[#This Row],[Pnr.]]=GV$7,Tbl.Kosten[[#This Row],[Te financieren]],"")</f>
        <v/>
      </c>
      <c r="GW104" s="150" t="str">
        <f>IF(Tbl.Kosten[[#This Row],[Pnr.]]=GW$7,Tbl.Kosten[[#This Row],[Te financieren]],"")</f>
        <v/>
      </c>
      <c r="GX104" s="150" t="str">
        <f>IF(Tbl.Kosten[[#This Row],[Pnr.]]=GX$7,Tbl.Kosten[[#This Row],[Te financieren]],"")</f>
        <v/>
      </c>
      <c r="GY104" s="150" t="str">
        <f>IF(Tbl.Kosten[[#This Row],[Pnr.]]=GY$7,Tbl.Kosten[[#This Row],[Te financieren]],"")</f>
        <v/>
      </c>
      <c r="GZ104" s="150" t="str">
        <f>IF(Tbl.Kosten[[#This Row],[Pnr.]]=GZ$7,Tbl.Kosten[[#This Row],[Te financieren]],"")</f>
        <v/>
      </c>
      <c r="HA104" s="150" t="str">
        <f>IF(Tbl.Kosten[[#This Row],[Pnr.]]=HA$7,Tbl.Kosten[[#This Row],[Te financieren]],"")</f>
        <v/>
      </c>
      <c r="HB104" s="150" t="str">
        <f>IF(Tbl.Kosten[[#This Row],[Pnr.]]=HB$7,Tbl.Kosten[[#This Row],[Te financieren]],"")</f>
        <v/>
      </c>
      <c r="HC104" s="150" t="str">
        <f>IF(Tbl.Kosten[[#This Row],[Pnr.]]=HC$7,Tbl.Kosten[[#This Row],[Te financieren]],"")</f>
        <v/>
      </c>
      <c r="HD104" s="150" t="str">
        <f>IF(Tbl.Kosten[[#This Row],[Pnr.]]=HD$7,Tbl.Kosten[[#This Row],[Te financieren]],"")</f>
        <v/>
      </c>
      <c r="HE104" s="150" t="str">
        <f>IF(Tbl.Kosten[[#This Row],[Pnr.]]=HE$7,Tbl.Kosten[[#This Row],[Te financieren]],"")</f>
        <v/>
      </c>
      <c r="HF104" s="150" t="str">
        <f>IF(Tbl.Kosten[[#This Row],[Pnr.]]=HF$7,Tbl.Kosten[[#This Row],[Te financieren]],"")</f>
        <v/>
      </c>
      <c r="HG104" s="150" t="str">
        <f>IF(Tbl.Kosten[[#This Row],[Pnr.]]=HG$7,Tbl.Kosten[[#This Row],[Te financieren]],"")</f>
        <v/>
      </c>
      <c r="HH104" s="150" t="str">
        <f>IF(Tbl.Kosten[[#This Row],[Pnr.]]=HH$7,Tbl.Kosten[[#This Row],[Te financieren]],"")</f>
        <v/>
      </c>
      <c r="HI104" s="150" t="str">
        <f>IF(Tbl.Kosten[[#This Row],[Pnr.]]=HI$7,Tbl.Kosten[[#This Row],[Te financieren]],"")</f>
        <v/>
      </c>
      <c r="HJ104" s="150" t="str">
        <f>IF(Tbl.Kosten[[#This Row],[Pnr.]]=HJ$7,Tbl.Kosten[[#This Row],[Te financieren]],"")</f>
        <v/>
      </c>
      <c r="HK104" s="150" t="str">
        <f>IF(Tbl.Kosten[[#This Row],[Pnr.]]=HK$7,Tbl.Kosten[[#This Row],[Te financieren]],"")</f>
        <v/>
      </c>
      <c r="HL104" s="150" t="str">
        <f>IF(Tbl.Kosten[[#This Row],[Pnr.]]=HL$7,Tbl.Kosten[[#This Row],[Te financieren]],"")</f>
        <v/>
      </c>
      <c r="HM104" s="150" t="str">
        <f>IF(Tbl.Kosten[[#This Row],[Pnr.]]=HM$7,Tbl.Kosten[[#This Row],[Te financieren]],"")</f>
        <v/>
      </c>
      <c r="HN104" s="150" t="str">
        <f>IF(Tbl.Kosten[[#This Row],[Pnr.]]=HN$7,Tbl.Kosten[[#This Row],[Te financieren]],"")</f>
        <v/>
      </c>
      <c r="HO104" s="150" t="str">
        <f>IF(Tbl.Kosten[[#This Row],[Pnr.]]=HO$7,Tbl.Kosten[[#This Row],[Te financieren]],"")</f>
        <v/>
      </c>
      <c r="HP104" s="150" t="str">
        <f>IF(Tbl.Kosten[[#This Row],[Pnr.]]=HP$7,Tbl.Kosten[[#This Row],[Te financieren]],"")</f>
        <v/>
      </c>
      <c r="HQ104" s="150" t="str">
        <f>IF(Tbl.Kosten[[#This Row],[Pnr.]]=HQ$7,Tbl.Kosten[[#This Row],[Te financieren]],"")</f>
        <v/>
      </c>
      <c r="HR104" s="150" t="str">
        <f>IF(Tbl.Kosten[[#This Row],[Pnr.]]=HR$7,Tbl.Kosten[[#This Row],[Te financieren]],"")</f>
        <v/>
      </c>
      <c r="HS104" s="150" t="str">
        <f>IF(Tbl.Kosten[[#This Row],[Pnr.]]=HS$7,Tbl.Kosten[[#This Row],[Te financieren]],"")</f>
        <v/>
      </c>
      <c r="HT104" s="150" t="str">
        <f>IF(Tbl.Kosten[[#This Row],[Pnr.]]=HT$7,Tbl.Kosten[[#This Row],[Te financieren]],"")</f>
        <v/>
      </c>
      <c r="HU104" s="150" t="str">
        <f>IF(Tbl.Kosten[[#This Row],[Pnr.]]=HU$7,Tbl.Kosten[[#This Row],[Te financieren]],"")</f>
        <v/>
      </c>
      <c r="HV104" s="150" t="str">
        <f>IF(Tbl.Kosten[[#This Row],[Pnr.]]=HV$7,Tbl.Kosten[[#This Row],[Te financieren]],"")</f>
        <v/>
      </c>
      <c r="HW104" s="150" t="str">
        <f>IF(Tbl.Kosten[[#This Row],[Pnr.]]=HW$7,Tbl.Kosten[[#This Row],[Te financieren]],"")</f>
        <v/>
      </c>
    </row>
    <row r="105" spans="2:231" x14ac:dyDescent="0.3">
      <c r="B105" s="134"/>
      <c r="C105" s="137"/>
      <c r="D105" s="136"/>
      <c r="E105" s="261"/>
      <c r="F105" s="135"/>
      <c r="G105" s="11" t="str">
        <f>IF(Tbl.Kosten[[#This Row],[Medewerker e/o 
functie]]&lt;&gt;"",_xlfn.XLOOKUP(Tbl.Kosten[[#This Row],[Medewerker e/o 
functie]],Tbl.Uurtarief[Medewerker en/of functie],Tbl.Uurtarief[Uurtarief],"",0,1),"")</f>
        <v/>
      </c>
      <c r="H105" s="121">
        <f>IFERROR(Tbl.Kosten[[#This Row],[Uren]]*Tbl.Kosten[[#This Row],[Uurtarief]],0)</f>
        <v>0</v>
      </c>
      <c r="I105" s="119" t="str">
        <f>IF(Tbl.Kosten[[#This Row],[Subtotaal uren]]&lt;&gt;0,_xlfn.XLOOKUP(Tbl.Kosten[[#This Row],[Medewerker e/o 
functie]],Tbl.Uurtarief[Medewerker en/of functie],Tbl.Uurtarief[Kostensoort arbeid],"",0,1),"")</f>
        <v/>
      </c>
      <c r="J105" s="137"/>
      <c r="K105" s="135"/>
      <c r="L105" s="139" t="str">
        <f>IF(Tbl.Kosten[[#This Row],[Activum]]&lt;&gt;"",_xlfn.XLOOKUP(Tbl.Kosten[[#This Row],[Activum]],Tbl.Afschrijvingskosten[Activum],Tbl.Afschrijvingskosten[Tarief per afschrijvings-eenheid],"",0,1),"")</f>
        <v/>
      </c>
      <c r="M105" s="122">
        <f>IFERROR(Tbl.Kosten[[#This Row],[Een-
heden]]*Tbl.Kosten[[#This Row],[Afschrijvings-
tarief]],0)</f>
        <v>0</v>
      </c>
      <c r="N105" s="122" t="str">
        <f>IF(Tbl.Kosten[[#This Row],[Subtotaal afschrijving]]&lt;&gt;0,Lijsten!$A$7,"")</f>
        <v/>
      </c>
      <c r="O105" s="140"/>
      <c r="P105" s="135"/>
      <c r="Q105" s="138"/>
      <c r="R105" s="122">
        <f>IFERROR(Tbl.Kosten[[#This Row],[Aantal]]*Tbl.Kosten[[#This Row],[Tarief]],0)</f>
        <v>0</v>
      </c>
      <c r="S105" s="8">
        <f>IFERROR(Tbl.Kosten[[#This Row],[Subtotaal overige kosten]]+Tbl.Kosten[[#This Row],[Subtotaal uren]]+Tbl.Kosten[[#This Row],[Subtotaal afschrijving]],0)</f>
        <v>0</v>
      </c>
      <c r="T105" s="8">
        <f>IFERROR(Tbl.Kosten[[#This Row],[Totaal kosten]]*Tbl.Kosten[[#This Row],[Subsidie%]],0)</f>
        <v>0</v>
      </c>
      <c r="U105" s="4" t="str" cm="1">
        <f t="array" ref="U105">IFERROR(_xlfn.IFS(Tbl.Kosten[[#This Row],[Subtotaal uren]]&lt;&gt;0,Tbl.Kosten[[#This Row],[Kostensoort arbeid]],Tbl.Kosten[[#This Row],[Subtotaal afschrijving]]&lt;&gt;0,Tbl.Kosten[[#This Row],[Kostensoort afschrijving]],Tbl.Kosten[[#This Row],[Subtotaal overige kosten]]&lt;&gt;0,Tbl.Kosten[[#This Row],[Kostensoort overig]]),"")</f>
        <v/>
      </c>
      <c r="V105" s="4" t="str">
        <f>IFERROR(_xlfn.XLOOKUP(Tbl.Kosten[[#This Row],[Activiteitencode]],Tbl.Activiteiten[Activiteitcode],Tbl.Activiteiten[Werkpakketcode],"",0,1),"")</f>
        <v/>
      </c>
      <c r="W105" s="4" t="str">
        <f>IFERROR(_xlfn.XLOOKUP(Tbl.Kosten[[#This Row],[Werkpakketcode]],Tbl.Werkpakketten[Werkpakketcode],Tbl.Werkpakketten[Subsidiabele activiteit],"",0,1),"")</f>
        <v/>
      </c>
      <c r="X105" s="12">
        <f>IFERROR(_xlfn.XLOOKUP(Tbl.Kosten[[#This Row],[Sanr.]],Tbl.Subsidiehoogte[SAnr.],Tbl.Subsidiehoogte[Sub. Percentage],0,0,1),0)</f>
        <v>0</v>
      </c>
      <c r="Y105" s="144" t="str">
        <f>IFERROR(_xlfn.XLOOKUP(Tbl.Kosten[[#This Row],[Partnercode]],Tbl.Projectpartners[Partnercode],Tbl.Projectpartners[PNr.],"",0,1),"")</f>
        <v>P1</v>
      </c>
      <c r="Z105" s="148">
        <f>IF(Tbl.Kosten[[#This Row],[Pnr.]]=Z$7,Tbl.Kosten[[#This Row],[Totaal kosten]],"")</f>
        <v>0</v>
      </c>
      <c r="AA105" s="148" t="str">
        <f>IF(Tbl.Kosten[[#This Row],[Pnr.]]=AA$7,Tbl.Kosten[[#This Row],[Totaal kosten]],"")</f>
        <v/>
      </c>
      <c r="AB105" s="148" t="str">
        <f>IF(Tbl.Kosten[[#This Row],[Pnr.]]=AB$7,Tbl.Kosten[[#This Row],[Totaal kosten]],"")</f>
        <v/>
      </c>
      <c r="AC105" s="148" t="str">
        <f>IF(Tbl.Kosten[[#This Row],[Pnr.]]=AC$7,Tbl.Kosten[[#This Row],[Totaal kosten]],"")</f>
        <v/>
      </c>
      <c r="AD105" s="148" t="str">
        <f>IF(Tbl.Kosten[[#This Row],[Pnr.]]=AD$7,Tbl.Kosten[[#This Row],[Totaal kosten]],"")</f>
        <v/>
      </c>
      <c r="AE105" s="148" t="str">
        <f>IF(Tbl.Kosten[[#This Row],[Pnr.]]=AE$7,Tbl.Kosten[[#This Row],[Totaal kosten]],"")</f>
        <v/>
      </c>
      <c r="AF105" s="148" t="str">
        <f>IF(Tbl.Kosten[[#This Row],[Pnr.]]=AF$7,Tbl.Kosten[[#This Row],[Totaal kosten]],"")</f>
        <v/>
      </c>
      <c r="AG105" s="148" t="str">
        <f>IF(Tbl.Kosten[[#This Row],[Pnr.]]=AG$7,Tbl.Kosten[[#This Row],[Totaal kosten]],"")</f>
        <v/>
      </c>
      <c r="AH105" s="148" t="str">
        <f>IF(Tbl.Kosten[[#This Row],[Pnr.]]=AH$7,Tbl.Kosten[[#This Row],[Totaal kosten]],"")</f>
        <v/>
      </c>
      <c r="AI105" s="148" t="str">
        <f>IF(Tbl.Kosten[[#This Row],[Pnr.]]=AI$7,Tbl.Kosten[[#This Row],[Totaal kosten]],"")</f>
        <v/>
      </c>
      <c r="AJ105" s="148" t="str">
        <f>IF(Tbl.Kosten[[#This Row],[Pnr.]]=AJ$7,Tbl.Kosten[[#This Row],[Totaal kosten]],"")</f>
        <v/>
      </c>
      <c r="AK105" s="148" t="str">
        <f>IF(Tbl.Kosten[[#This Row],[Pnr.]]=AK$7,Tbl.Kosten[[#This Row],[Totaal kosten]],"")</f>
        <v/>
      </c>
      <c r="AL105" s="148" t="str">
        <f>IF(Tbl.Kosten[[#This Row],[Pnr.]]=AL$7,Tbl.Kosten[[#This Row],[Totaal kosten]],"")</f>
        <v/>
      </c>
      <c r="AM105" s="148" t="str">
        <f>IF(Tbl.Kosten[[#This Row],[Pnr.]]=AM$7,Tbl.Kosten[[#This Row],[Totaal kosten]],"")</f>
        <v/>
      </c>
      <c r="AN105" s="148" t="str">
        <f>IF(Tbl.Kosten[[#This Row],[Pnr.]]=AN$7,Tbl.Kosten[[#This Row],[Totaal kosten]],"")</f>
        <v/>
      </c>
      <c r="AO105" s="148" t="str">
        <f>IF(Tbl.Kosten[[#This Row],[Pnr.]]=AO$7,Tbl.Kosten[[#This Row],[Totaal kosten]],"")</f>
        <v/>
      </c>
      <c r="AP105" s="148" t="str">
        <f>IF(Tbl.Kosten[[#This Row],[Pnr.]]=AP$7,Tbl.Kosten[[#This Row],[Totaal kosten]],"")</f>
        <v/>
      </c>
      <c r="AQ105" s="148" t="str">
        <f>IF(Tbl.Kosten[[#This Row],[Pnr.]]=AQ$7,Tbl.Kosten[[#This Row],[Totaal kosten]],"")</f>
        <v/>
      </c>
      <c r="AR105" s="148" t="str">
        <f>IF(Tbl.Kosten[[#This Row],[Pnr.]]=AR$7,Tbl.Kosten[[#This Row],[Totaal kosten]],"")</f>
        <v/>
      </c>
      <c r="AS105" s="148" t="str">
        <f>IF(Tbl.Kosten[[#This Row],[Pnr.]]=AS$7,Tbl.Kosten[[#This Row],[Totaal kosten]],"")</f>
        <v/>
      </c>
      <c r="AT105" s="148" t="str">
        <f>IF(Tbl.Kosten[[#This Row],[Pnr.]]=AT$7,Tbl.Kosten[[#This Row],[Totaal kosten]],"")</f>
        <v/>
      </c>
      <c r="AU105" s="148" t="str">
        <f>IF(Tbl.Kosten[[#This Row],[Pnr.]]=AU$7,Tbl.Kosten[[#This Row],[Totaal kosten]],"")</f>
        <v/>
      </c>
      <c r="AV105" s="148" t="str">
        <f>IF(Tbl.Kosten[[#This Row],[Pnr.]]=AV$7,Tbl.Kosten[[#This Row],[Totaal kosten]],"")</f>
        <v/>
      </c>
      <c r="AW105" s="148" t="str">
        <f>IF(Tbl.Kosten[[#This Row],[Pnr.]]=AW$7,Tbl.Kosten[[#This Row],[Totaal kosten]],"")</f>
        <v/>
      </c>
      <c r="AX105" s="148" t="str">
        <f>IF(Tbl.Kosten[[#This Row],[Pnr.]]=AX$7,Tbl.Kosten[[#This Row],[Totaal kosten]],"")</f>
        <v/>
      </c>
      <c r="AY105" s="148" t="str">
        <f>IF(Tbl.Kosten[[#This Row],[Pnr.]]=AY$7,Tbl.Kosten[[#This Row],[Totaal kosten]],"")</f>
        <v/>
      </c>
      <c r="AZ105" s="148" t="str">
        <f>IF(Tbl.Kosten[[#This Row],[Pnr.]]=AZ$7,Tbl.Kosten[[#This Row],[Totaal kosten]],"")</f>
        <v/>
      </c>
      <c r="BA105" s="148" t="str">
        <f>IF(Tbl.Kosten[[#This Row],[Pnr.]]=BA$7,Tbl.Kosten[[#This Row],[Totaal kosten]],"")</f>
        <v/>
      </c>
      <c r="BB105" s="148" t="str">
        <f>IF(Tbl.Kosten[[#This Row],[Pnr.]]=BB$7,Tbl.Kosten[[#This Row],[Totaal kosten]],"")</f>
        <v/>
      </c>
      <c r="BC105" s="148" t="str">
        <f>IF(Tbl.Kosten[[#This Row],[Pnr.]]=BC$7,Tbl.Kosten[[#This Row],[Totaal kosten]],"")</f>
        <v/>
      </c>
      <c r="BD105" s="148" t="str">
        <f>IF(Tbl.Kosten[[#This Row],[Pnr.]]=BD$7,Tbl.Kosten[[#This Row],[Totaal kosten]],"")</f>
        <v/>
      </c>
      <c r="BE105" s="148" t="str">
        <f>IF(Tbl.Kosten[[#This Row],[Pnr.]]=BE$7,Tbl.Kosten[[#This Row],[Totaal kosten]],"")</f>
        <v/>
      </c>
      <c r="BF105" s="148" t="str">
        <f>IF(Tbl.Kosten[[#This Row],[Pnr.]]=BF$7,Tbl.Kosten[[#This Row],[Totaal kosten]],"")</f>
        <v/>
      </c>
      <c r="BG105" s="148" t="str">
        <f>IF(Tbl.Kosten[[#This Row],[Pnr.]]=BG$7,Tbl.Kosten[[#This Row],[Totaal kosten]],"")</f>
        <v/>
      </c>
      <c r="BH105" s="148" t="str">
        <f>IF(Tbl.Kosten[[#This Row],[Pnr.]]=BH$7,Tbl.Kosten[[#This Row],[Totaal kosten]],"")</f>
        <v/>
      </c>
      <c r="BI105" s="148" t="str">
        <f>IF(Tbl.Kosten[[#This Row],[Pnr.]]=BI$7,Tbl.Kosten[[#This Row],[Totaal kosten]],"")</f>
        <v/>
      </c>
      <c r="BJ105" s="148" t="str">
        <f>IF(Tbl.Kosten[[#This Row],[Pnr.]]=BJ$7,Tbl.Kosten[[#This Row],[Totaal kosten]],"")</f>
        <v/>
      </c>
      <c r="BK105" s="148" t="str">
        <f>IF(Tbl.Kosten[[#This Row],[Pnr.]]=BK$7,Tbl.Kosten[[#This Row],[Totaal kosten]],"")</f>
        <v/>
      </c>
      <c r="BL105" s="148" t="str">
        <f>IF(Tbl.Kosten[[#This Row],[Pnr.]]=BL$7,Tbl.Kosten[[#This Row],[Totaal kosten]],"")</f>
        <v/>
      </c>
      <c r="BM105" s="148" t="str">
        <f>IF(Tbl.Kosten[[#This Row],[Pnr.]]=BM$7,Tbl.Kosten[[#This Row],[Totaal kosten]],"")</f>
        <v/>
      </c>
      <c r="BN105" s="148" t="str">
        <f>IF(Tbl.Kosten[[#This Row],[Pnr.]]=BN$7,Tbl.Kosten[[#This Row],[Totaal kosten]],"")</f>
        <v/>
      </c>
      <c r="BO105" s="148" t="str">
        <f>IF(Tbl.Kosten[[#This Row],[Pnr.]]=BO$7,Tbl.Kosten[[#This Row],[Totaal kosten]],"")</f>
        <v/>
      </c>
      <c r="BP105" s="148" t="str">
        <f>IF(Tbl.Kosten[[#This Row],[Pnr.]]=BP$7,Tbl.Kosten[[#This Row],[Totaal kosten]],"")</f>
        <v/>
      </c>
      <c r="BQ105" s="148" t="str">
        <f>IF(Tbl.Kosten[[#This Row],[Pnr.]]=BQ$7,Tbl.Kosten[[#This Row],[Totaal kosten]],"")</f>
        <v/>
      </c>
      <c r="BR105" s="148" t="str">
        <f>IF(Tbl.Kosten[[#This Row],[Pnr.]]=BR$7,Tbl.Kosten[[#This Row],[Totaal kosten]],"")</f>
        <v/>
      </c>
      <c r="BS105" s="148" t="str">
        <f>IF(Tbl.Kosten[[#This Row],[Pnr.]]=BS$7,Tbl.Kosten[[#This Row],[Totaal kosten]],"")</f>
        <v/>
      </c>
      <c r="BT105" s="148" t="str">
        <f>IF(Tbl.Kosten[[#This Row],[Pnr.]]=BT$7,Tbl.Kosten[[#This Row],[Totaal kosten]],"")</f>
        <v/>
      </c>
      <c r="BU105" s="148" t="str">
        <f>IF(Tbl.Kosten[[#This Row],[Pnr.]]=BU$7,Tbl.Kosten[[#This Row],[Totaal kosten]],"")</f>
        <v/>
      </c>
      <c r="BV105" s="148" t="str">
        <f>IF(Tbl.Kosten[[#This Row],[Pnr.]]=BV$7,Tbl.Kosten[[#This Row],[Totaal kosten]],"")</f>
        <v/>
      </c>
      <c r="BW105" s="148" t="str">
        <f>IF(Tbl.Kosten[[#This Row],[Pnr.]]=BW$7,Tbl.Kosten[[#This Row],[Totaal kosten]],"")</f>
        <v/>
      </c>
      <c r="BX105" s="148" t="str">
        <f>IFERROR(_xlfn.XLOOKUP(Tbl.Kosten[[#This Row],[Werkpakketcode]],Tbl.Werkpakketten[Werkpakketcode],Tbl.Werkpakketten[WPnr.],"",0,1),"")</f>
        <v/>
      </c>
      <c r="BY105" s="148" t="str">
        <f>IF(Tbl.Kosten[[#This Row],[WPnr.]]=BY$7,Tbl.Kosten[[#This Row],[Totaal kosten]],"")</f>
        <v/>
      </c>
      <c r="BZ105" s="148" t="str">
        <f>IF(Tbl.Kosten[[#This Row],[WPnr.]]=BZ$7,Tbl.Kosten[[#This Row],[Totaal kosten]],"")</f>
        <v/>
      </c>
      <c r="CA105" s="148" t="str">
        <f>IF(Tbl.Kosten[[#This Row],[WPnr.]]=CA$7,Tbl.Kosten[[#This Row],[Totaal kosten]],"")</f>
        <v/>
      </c>
      <c r="CB105" s="148" t="str">
        <f>IF(Tbl.Kosten[[#This Row],[WPnr.]]=CB$7,Tbl.Kosten[[#This Row],[Totaal kosten]],"")</f>
        <v/>
      </c>
      <c r="CC105" s="148" t="str">
        <f>IF(Tbl.Kosten[[#This Row],[WPnr.]]=CC$7,Tbl.Kosten[[#This Row],[Totaal kosten]],"")</f>
        <v/>
      </c>
      <c r="CD105" s="148" t="str">
        <f>IF(Tbl.Kosten[[#This Row],[WPnr.]]=CD$7,Tbl.Kosten[[#This Row],[Totaal kosten]],"")</f>
        <v/>
      </c>
      <c r="CE105" s="148" t="str">
        <f>IF(Tbl.Kosten[[#This Row],[WPnr.]]=CE$7,Tbl.Kosten[[#This Row],[Totaal kosten]],"")</f>
        <v/>
      </c>
      <c r="CF105" s="148" t="str">
        <f>IF(Tbl.Kosten[[#This Row],[WPnr.]]=CF$7,Tbl.Kosten[[#This Row],[Totaal kosten]],"")</f>
        <v/>
      </c>
      <c r="CG105" s="148" t="str">
        <f>IF(Tbl.Kosten[[#This Row],[WPnr.]]=CG$7,Tbl.Kosten[[#This Row],[Totaal kosten]],"")</f>
        <v/>
      </c>
      <c r="CH105" s="148" t="str">
        <f>IF(Tbl.Kosten[[#This Row],[WPnr.]]=CH$7,Tbl.Kosten[[#This Row],[Totaal kosten]],"")</f>
        <v/>
      </c>
      <c r="CI105" s="148" t="str">
        <f>IF(Tbl.Kosten[[#This Row],[WPnr.]]=CI$7,Tbl.Kosten[[#This Row],[Totaal kosten]],"")</f>
        <v/>
      </c>
      <c r="CJ105" s="148" t="str">
        <f>IF(Tbl.Kosten[[#This Row],[WPnr.]]=CJ$7,Tbl.Kosten[[#This Row],[Totaal kosten]],"")</f>
        <v/>
      </c>
      <c r="CK105" s="148" t="str">
        <f>IF(Tbl.Kosten[[#This Row],[WPnr.]]=CK$7,Tbl.Kosten[[#This Row],[Totaal kosten]],"")</f>
        <v/>
      </c>
      <c r="CL105" s="148" t="str">
        <f>IF(Tbl.Kosten[[#This Row],[WPnr.]]=CL$7,Tbl.Kosten[[#This Row],[Totaal kosten]],"")</f>
        <v/>
      </c>
      <c r="CM105" s="148" t="str">
        <f>IF(Tbl.Kosten[[#This Row],[WPnr.]]=CM$7,Tbl.Kosten[[#This Row],[Totaal kosten]],"")</f>
        <v/>
      </c>
      <c r="CN105" s="148" t="str">
        <f>IF(Tbl.Kosten[[#This Row],[WPnr.]]=CN$7,Tbl.Kosten[[#This Row],[Totaal kosten]],"")</f>
        <v/>
      </c>
      <c r="CO105" s="148" t="str">
        <f>IF(Tbl.Kosten[[#This Row],[WPnr.]]=CO$7,Tbl.Kosten[[#This Row],[Totaal kosten]],"")</f>
        <v/>
      </c>
      <c r="CP105" s="148" t="str">
        <f>IF(Tbl.Kosten[[#This Row],[WPnr.]]=CP$7,Tbl.Kosten[[#This Row],[Totaal kosten]],"")</f>
        <v/>
      </c>
      <c r="CQ105" s="148" t="str">
        <f>IF(Tbl.Kosten[[#This Row],[WPnr.]]=CQ$7,Tbl.Kosten[[#This Row],[Totaal kosten]],"")</f>
        <v/>
      </c>
      <c r="CR105" s="148" t="str">
        <f>IF(Tbl.Kosten[[#This Row],[WPnr.]]=CR$7,Tbl.Kosten[[#This Row],[Totaal kosten]],"")</f>
        <v/>
      </c>
      <c r="CS105" s="148" t="str">
        <f>IF(Tbl.Kosten[[#This Row],[WPnr.]]=CS$7,Tbl.Kosten[[#This Row],[Totaal kosten]],"")</f>
        <v/>
      </c>
      <c r="CT105" s="148" t="str">
        <f>IF(Tbl.Kosten[[#This Row],[WPnr.]]=CT$7,Tbl.Kosten[[#This Row],[Totaal kosten]],"")</f>
        <v/>
      </c>
      <c r="CU105" s="148" t="str">
        <f>IF(Tbl.Kosten[[#This Row],[WPnr.]]=CU$7,Tbl.Kosten[[#This Row],[Totaal kosten]],"")</f>
        <v/>
      </c>
      <c r="CV105" s="148" t="str">
        <f>IF(Tbl.Kosten[[#This Row],[WPnr.]]=CV$7,Tbl.Kosten[[#This Row],[Totaal kosten]],"")</f>
        <v/>
      </c>
      <c r="CW105" s="148" t="str">
        <f>IF(Tbl.Kosten[[#This Row],[WPnr.]]=CW$7,Tbl.Kosten[[#This Row],[Totaal kosten]],"")</f>
        <v/>
      </c>
      <c r="CX105" s="148" t="str">
        <f>IF(Tbl.Kosten[[#This Row],[WPnr.]]=CX$7,Tbl.Kosten[[#This Row],[Totaal kosten]],"")</f>
        <v/>
      </c>
      <c r="CY105" s="148" t="str">
        <f>IF(Tbl.Kosten[[#This Row],[WPnr.]]=CY$7,Tbl.Kosten[[#This Row],[Totaal kosten]],"")</f>
        <v/>
      </c>
      <c r="CZ105" s="148" t="str">
        <f>IF(Tbl.Kosten[[#This Row],[WPnr.]]=CZ$7,Tbl.Kosten[[#This Row],[Totaal kosten]],"")</f>
        <v/>
      </c>
      <c r="DA105" s="148" t="str">
        <f>IF(Tbl.Kosten[[#This Row],[WPnr.]]=DA$7,Tbl.Kosten[[#This Row],[Totaal kosten]],"")</f>
        <v/>
      </c>
      <c r="DB105" s="148" t="str">
        <f>IF(Tbl.Kosten[[#This Row],[WPnr.]]=DB$7,Tbl.Kosten[[#This Row],[Totaal kosten]],"")</f>
        <v/>
      </c>
      <c r="DC105" s="148" t="str">
        <f>IF(Tbl.Kosten[[#This Row],[WPnr.]]=DC$7,Tbl.Kosten[[#This Row],[Totaal kosten]],"")</f>
        <v/>
      </c>
      <c r="DD105" s="148" t="str">
        <f>IF(Tbl.Kosten[[#This Row],[WPnr.]]=DD$7,Tbl.Kosten[[#This Row],[Totaal kosten]],"")</f>
        <v/>
      </c>
      <c r="DE105" s="148" t="str">
        <f>IF(Tbl.Kosten[[#This Row],[WPnr.]]=DE$7,Tbl.Kosten[[#This Row],[Totaal kosten]],"")</f>
        <v/>
      </c>
      <c r="DF105" s="148" t="str">
        <f>IF(Tbl.Kosten[[#This Row],[WPnr.]]=DF$7,Tbl.Kosten[[#This Row],[Totaal kosten]],"")</f>
        <v/>
      </c>
      <c r="DG105" s="148" t="str">
        <f>IF(Tbl.Kosten[[#This Row],[WPnr.]]=DG$7,Tbl.Kosten[[#This Row],[Totaal kosten]],"")</f>
        <v/>
      </c>
      <c r="DH105" s="148" t="str">
        <f>IF(Tbl.Kosten[[#This Row],[WPnr.]]=DH$7,Tbl.Kosten[[#This Row],[Totaal kosten]],"")</f>
        <v/>
      </c>
      <c r="DI105" s="148" t="str">
        <f>IF(Tbl.Kosten[[#This Row],[WPnr.]]=DI$7,Tbl.Kosten[[#This Row],[Totaal kosten]],"")</f>
        <v/>
      </c>
      <c r="DJ105" s="148" t="str">
        <f>IF(Tbl.Kosten[[#This Row],[WPnr.]]=DJ$7,Tbl.Kosten[[#This Row],[Totaal kosten]],"")</f>
        <v/>
      </c>
      <c r="DK105" s="148" t="str">
        <f>IF(Tbl.Kosten[[#This Row],[WPnr.]]=DK$7,Tbl.Kosten[[#This Row],[Totaal kosten]],"")</f>
        <v/>
      </c>
      <c r="DL105" s="148" t="str">
        <f>IF(Tbl.Kosten[[#This Row],[WPnr.]]=DL$7,Tbl.Kosten[[#This Row],[Totaal kosten]],"")</f>
        <v/>
      </c>
      <c r="DM105" s="148" t="str">
        <f>IF(Tbl.Kosten[[#This Row],[WPnr.]]=DM$7,Tbl.Kosten[[#This Row],[Totaal kosten]],"")</f>
        <v/>
      </c>
      <c r="DN105" s="148" t="str">
        <f>IF(Tbl.Kosten[[#This Row],[WPnr.]]=DN$7,Tbl.Kosten[[#This Row],[Totaal kosten]],"")</f>
        <v/>
      </c>
      <c r="DO105" s="148" t="str">
        <f>IF(Tbl.Kosten[[#This Row],[WPnr.]]=DO$7,Tbl.Kosten[[#This Row],[Totaal kosten]],"")</f>
        <v/>
      </c>
      <c r="DP105" s="148" t="str">
        <f>IF(Tbl.Kosten[[#This Row],[WPnr.]]=DP$7,Tbl.Kosten[[#This Row],[Totaal kosten]],"")</f>
        <v/>
      </c>
      <c r="DQ105" s="148" t="str">
        <f>IF(Tbl.Kosten[[#This Row],[WPnr.]]=DQ$7,Tbl.Kosten[[#This Row],[Totaal kosten]],"")</f>
        <v/>
      </c>
      <c r="DR105" s="148" t="str">
        <f>IF(Tbl.Kosten[[#This Row],[WPnr.]]=DR$7,Tbl.Kosten[[#This Row],[Totaal kosten]],"")</f>
        <v/>
      </c>
      <c r="DS105" s="148" t="str">
        <f>IF(Tbl.Kosten[[#This Row],[WPnr.]]=DS$7,Tbl.Kosten[[#This Row],[Totaal kosten]],"")</f>
        <v/>
      </c>
      <c r="DT105" s="148" t="str">
        <f>IF(Tbl.Kosten[[#This Row],[WPnr.]]=DT$7,Tbl.Kosten[[#This Row],[Totaal kosten]],"")</f>
        <v/>
      </c>
      <c r="DU105" s="148" t="str">
        <f>IF(Tbl.Kosten[[#This Row],[WPnr.]]=DU$7,Tbl.Kosten[[#This Row],[Totaal kosten]],"")</f>
        <v/>
      </c>
      <c r="DV105" s="148" t="str">
        <f>IF(Tbl.Kosten[[#This Row],[WPnr.]]=DV$7,Tbl.Kosten[[#This Row],[Totaal kosten]],"")</f>
        <v/>
      </c>
      <c r="DW105" s="150" t="str">
        <f>IFERROR(_xlfn.XLOOKUP(Tbl.Kosten[[#This Row],[Kostensoort]],Tbl.Kostensoorten[Kostensoorten],Tbl.Kostensoorten[KSnr.],"",0,1),"")</f>
        <v/>
      </c>
      <c r="DX105" s="150" t="str">
        <f>IF(Tbl.Kosten[[#This Row],[KSnr.]]=DX$7,Tbl.Kosten[[#This Row],[Totaal kosten]],"")</f>
        <v/>
      </c>
      <c r="DY105" s="150" t="str">
        <f>IF(Tbl.Kosten[[#This Row],[KSnr.]]=DY$7,Tbl.Kosten[[#This Row],[Totaal kosten]],"")</f>
        <v/>
      </c>
      <c r="DZ105" s="150" t="str">
        <f>IF(Tbl.Kosten[[#This Row],[KSnr.]]=DZ$7,Tbl.Kosten[[#This Row],[Totaal kosten]],"")</f>
        <v/>
      </c>
      <c r="EA105" s="150" t="str">
        <f>IF(Tbl.Kosten[[#This Row],[KSnr.]]=EA$7,Tbl.Kosten[[#This Row],[Totaal kosten]],"")</f>
        <v/>
      </c>
      <c r="EB105" s="150" t="str">
        <f>IF(Tbl.Kosten[[#This Row],[KSnr.]]=EB$7,Tbl.Kosten[[#This Row],[Totaal kosten]],"")</f>
        <v/>
      </c>
      <c r="EC105" s="150" t="str">
        <f>IF(Tbl.Kosten[[#This Row],[KSnr.]]=EC$7,Tbl.Kosten[[#This Row],[Totaal kosten]],"")</f>
        <v/>
      </c>
      <c r="ED105" s="150" t="str">
        <f>IF(Tbl.Kosten[[#This Row],[KSnr.]]=ED$7,Tbl.Kosten[[#This Row],[Totaal kosten]],"")</f>
        <v/>
      </c>
      <c r="EE105" s="150" t="str">
        <f>IF(Tbl.Kosten[[#This Row],[KSnr.]]=EE$7,Tbl.Kosten[[#This Row],[Totaal kosten]],"")</f>
        <v/>
      </c>
      <c r="EF105" s="150" t="str">
        <f>IF(Tbl.Kosten[[#This Row],[KSnr.]]=EF$7,Tbl.Kosten[[#This Row],[Totaal kosten]],"")</f>
        <v/>
      </c>
      <c r="EG105" s="150" t="str">
        <f>IF(Tbl.Kosten[[#This Row],[KSnr.]]=EG$7,Tbl.Kosten[[#This Row],[Totaal kosten]],"")</f>
        <v/>
      </c>
      <c r="EH105" s="150" t="str">
        <f>IF(Tbl.Kosten[[#This Row],[KSnr.]]=EH$7,Tbl.Kosten[[#This Row],[Totaal kosten]],"")</f>
        <v/>
      </c>
      <c r="EI105" s="150" t="str">
        <f>IF(Tbl.Kosten[[#This Row],[KSnr.]]=EI$7,Tbl.Kosten[[#This Row],[Totaal kosten]],"")</f>
        <v/>
      </c>
      <c r="EJ105" s="150" t="str">
        <f>IF(Tbl.Kosten[[#This Row],[KSnr.]]=EJ$7,Tbl.Kosten[[#This Row],[Totaal kosten]],"")</f>
        <v/>
      </c>
      <c r="EK105" s="150" t="str">
        <f>IF(Tbl.Kosten[[#This Row],[KSnr.]]=EK$7,Tbl.Kosten[[#This Row],[Totaal kosten]],"")</f>
        <v/>
      </c>
      <c r="EL105" s="150" t="str">
        <f>IF(Tbl.Kosten[[#This Row],[KSnr.]]=EL$7,Tbl.Kosten[[#This Row],[Totaal kosten]],"")</f>
        <v/>
      </c>
      <c r="EM105" s="150" t="str">
        <f>IF(Tbl.Kosten[[#This Row],[KSnr.]]=EM$7,Tbl.Kosten[[#This Row],[Totaal kosten]],"")</f>
        <v/>
      </c>
      <c r="EN105" s="150" t="str">
        <f>IF(Tbl.Kosten[[#This Row],[KSnr.]]=EN$7,Tbl.Kosten[[#This Row],[Totaal kosten]],"")</f>
        <v/>
      </c>
      <c r="EO105" s="150" t="str">
        <f>IF(Tbl.Kosten[[#This Row],[KSnr.]]=EO$7,Tbl.Kosten[[#This Row],[Totaal kosten]],"")</f>
        <v/>
      </c>
      <c r="EP105" s="150" t="str">
        <f>IF(Tbl.Kosten[[#This Row],[KSnr.]]=EP$7,Tbl.Kosten[[#This Row],[Totaal kosten]],"")</f>
        <v/>
      </c>
      <c r="EQ105" s="150" t="str">
        <f>IF(Tbl.Kosten[[#This Row],[KSnr.]]=EQ$7,Tbl.Kosten[[#This Row],[Totaal kosten]],"")</f>
        <v/>
      </c>
      <c r="ER105" s="144" t="str">
        <f>IFERROR(_xlfn.XLOOKUP(Tbl.Kosten[[#This Row],[Subsidieactiviteit]],Tbl.Subsidiehoogte[Subsidieactiviteit],Tbl.Subsidiehoogte[SAnr.],"",0,1),"")</f>
        <v/>
      </c>
      <c r="ES105" s="150" t="str">
        <f>IF(Tbl.Kosten[[#This Row],[Sanr.]]=ES$7,Tbl.Kosten[[#This Row],[Totaal kosten]],"")</f>
        <v/>
      </c>
      <c r="ET105" s="150" t="str">
        <f>IF(Tbl.Kosten[[#This Row],[Sanr.]]=ET$7,Tbl.Kosten[[#This Row],[Totaal kosten]],"")</f>
        <v/>
      </c>
      <c r="EU105" s="150" t="str">
        <f>IF(Tbl.Kosten[[#This Row],[Sanr.]]=EU$7,Tbl.Kosten[[#This Row],[Totaal kosten]],"")</f>
        <v/>
      </c>
      <c r="EV105" s="150" t="str">
        <f>IF(Tbl.Kosten[[#This Row],[Sanr.]]=EV$7,Tbl.Kosten[[#This Row],[Totaal kosten]],"")</f>
        <v/>
      </c>
      <c r="EW105" s="150" t="str">
        <f>IF(Tbl.Kosten[[#This Row],[Sanr.]]=EW$7,Tbl.Kosten[[#This Row],[Totaal kosten]],"")</f>
        <v/>
      </c>
      <c r="EX105" s="150" t="str">
        <f>IF(Tbl.Kosten[[#This Row],[Sanr.]]=EX$7,Tbl.Kosten[[#This Row],[Totaal kosten]],"")</f>
        <v/>
      </c>
      <c r="EY105" s="150" t="str">
        <f>IF(Tbl.Kosten[[#This Row],[Sanr.]]=EY$7,Tbl.Kosten[[#This Row],[Totaal kosten]],"")</f>
        <v/>
      </c>
      <c r="EZ105" s="150" t="str">
        <f>IF(Tbl.Kosten[[#This Row],[Sanr.]]=EZ$7,Tbl.Kosten[[#This Row],[Totaal kosten]],"")</f>
        <v/>
      </c>
      <c r="FA105" s="150" t="str">
        <f>IF(Tbl.Kosten[[#This Row],[Sanr.]]=FA$7,Tbl.Kosten[[#This Row],[Totaal kosten]],"")</f>
        <v/>
      </c>
      <c r="FB105" s="150" t="str">
        <f>IF(Tbl.Kosten[[#This Row],[Sanr.]]=FB$7,Tbl.Kosten[[#This Row],[Totaal kosten]],"")</f>
        <v/>
      </c>
      <c r="FC105" s="150" t="str">
        <f>IF(Tbl.Kosten[[#This Row],[Sanr.]]=FC$7,Tbl.Kosten[[#This Row],[Totaal kosten]],"")</f>
        <v/>
      </c>
      <c r="FD105" s="150" t="str">
        <f>IF(Tbl.Kosten[[#This Row],[Sanr.]]=FD$7,Tbl.Kosten[[#This Row],[Totaal kosten]],"")</f>
        <v/>
      </c>
      <c r="FE105" s="150" t="str">
        <f>IF(Tbl.Kosten[[#This Row],[Sanr.]]=FE$7,Tbl.Kosten[[#This Row],[Totaal kosten]],"")</f>
        <v/>
      </c>
      <c r="FF105" s="150" t="str">
        <f>IF(Tbl.Kosten[[#This Row],[Sanr.]]=FF$7,Tbl.Kosten[[#This Row],[Totaal kosten]],"")</f>
        <v/>
      </c>
      <c r="FG105" s="150" t="str">
        <f>IF(Tbl.Kosten[[#This Row],[Sanr.]]=FG$7,Tbl.Kosten[[#This Row],[Totaal kosten]],"")</f>
        <v/>
      </c>
      <c r="FH105" s="150" t="str">
        <f>IF(Tbl.Kosten[[#This Row],[Sanr.]]=FH$7,Tbl.Kosten[[#This Row],[Totaal kosten]],"")</f>
        <v/>
      </c>
      <c r="FI105" s="150" t="str">
        <f>IF(Tbl.Kosten[[#This Row],[Sanr.]]=FI$7,Tbl.Kosten[[#This Row],[Totaal kosten]],"")</f>
        <v/>
      </c>
      <c r="FJ105" s="150" t="str">
        <f>IF(Tbl.Kosten[[#This Row],[Sanr.]]=FJ$7,Tbl.Kosten[[#This Row],[Totaal kosten]],"")</f>
        <v/>
      </c>
      <c r="FK105" s="150" t="str">
        <f>IF(Tbl.Kosten[[#This Row],[Sanr.]]=FK$7,Tbl.Kosten[[#This Row],[Totaal kosten]],"")</f>
        <v/>
      </c>
      <c r="FL105" s="150" t="str">
        <f>IF(Tbl.Kosten[[#This Row],[Sanr.]]=FL$7,Tbl.Kosten[[#This Row],[Totaal kosten]],"")</f>
        <v/>
      </c>
      <c r="FM105" s="150" t="str">
        <f>IF(Tbl.Kosten[[#This Row],[Sanr.]]=FM$7,Tbl.Kosten[[#This Row],[Totaal kosten]],"")</f>
        <v/>
      </c>
      <c r="FN105" s="150" t="str">
        <f>IF(Tbl.Kosten[[#This Row],[Sanr.]]=FN$7,Tbl.Kosten[[#This Row],[Totaal kosten]],"")</f>
        <v/>
      </c>
      <c r="FO105" s="150" t="str">
        <f>IF(Tbl.Kosten[[#This Row],[Sanr.]]=FO$7,Tbl.Kosten[[#This Row],[Totaal kosten]],"")</f>
        <v/>
      </c>
      <c r="FP105" s="150" t="str">
        <f>IF(Tbl.Kosten[[#This Row],[Sanr.]]=FP$7,Tbl.Kosten[[#This Row],[Totaal kosten]],"")</f>
        <v/>
      </c>
      <c r="FQ105" s="150" t="str">
        <f>IF(Tbl.Kosten[[#This Row],[Sanr.]]=FQ$7,Tbl.Kosten[[#This Row],[Totaal kosten]],"")</f>
        <v/>
      </c>
      <c r="FR105" s="150" t="str">
        <f>IF(Tbl.Kosten[[#This Row],[Sanr.]]=FR$7,Tbl.Kosten[[#This Row],[Totaal kosten]],"")</f>
        <v/>
      </c>
      <c r="FS105" s="150" t="str">
        <f>IF(Tbl.Kosten[[#This Row],[Sanr.]]=FS$7,Tbl.Kosten[[#This Row],[Totaal kosten]],"")</f>
        <v/>
      </c>
      <c r="FT105" s="150" t="str">
        <f>IF(Tbl.Kosten[[#This Row],[Sanr.]]=FT$7,Tbl.Kosten[[#This Row],[Totaal kosten]],"")</f>
        <v/>
      </c>
      <c r="FU105" s="150" t="str">
        <f>IF(Tbl.Kosten[[#This Row],[Sanr.]]=FU$7,Tbl.Kosten[[#This Row],[Totaal kosten]],"")</f>
        <v/>
      </c>
      <c r="FV105" s="150" t="str">
        <f>IF(Tbl.Kosten[[#This Row],[Sanr.]]=FV$7,Tbl.Kosten[[#This Row],[Totaal kosten]],"")</f>
        <v/>
      </c>
      <c r="FW105" s="150" t="str">
        <f>IFERROR(_xlfn.XLOOKUP(Tbl.Kosten[[#This Row],[Activiteitencode]],Tbl.Activiteiten[Activiteitcode],Tbl.Activiteiten[Anr.],"",0,1),"")</f>
        <v/>
      </c>
      <c r="FX105" s="169" t="str">
        <f>_xlfn.CONCAT(Tbl.Kosten[[#This Row],[Pnr.]],Tbl.Kosten[[#This Row],[Sanr.]])</f>
        <v>P1</v>
      </c>
      <c r="FY105" s="150">
        <f>Tbl.Kosten[[#This Row],[Totaal kosten]]-Tbl.Kosten[[#This Row],[Subsidie]]</f>
        <v>0</v>
      </c>
      <c r="FZ105" s="150">
        <f>IF(Tbl.Kosten[[#This Row],[Pnr.]]=FZ$7,Tbl.Kosten[[#This Row],[Te financieren]],"")</f>
        <v>0</v>
      </c>
      <c r="GA105" s="150" t="str">
        <f>IF(Tbl.Kosten[[#This Row],[Pnr.]]=GA$7,Tbl.Kosten[[#This Row],[Te financieren]],"")</f>
        <v/>
      </c>
      <c r="GB105" s="150" t="str">
        <f>IF(Tbl.Kosten[[#This Row],[Pnr.]]=GB$7,Tbl.Kosten[[#This Row],[Te financieren]],"")</f>
        <v/>
      </c>
      <c r="GC105" s="150" t="str">
        <f>IF(Tbl.Kosten[[#This Row],[Pnr.]]=GC$7,Tbl.Kosten[[#This Row],[Te financieren]],"")</f>
        <v/>
      </c>
      <c r="GD105" s="150" t="str">
        <f>IF(Tbl.Kosten[[#This Row],[Pnr.]]=GD$7,Tbl.Kosten[[#This Row],[Te financieren]],"")</f>
        <v/>
      </c>
      <c r="GE105" s="150" t="str">
        <f>IF(Tbl.Kosten[[#This Row],[Pnr.]]=GE$7,Tbl.Kosten[[#This Row],[Te financieren]],"")</f>
        <v/>
      </c>
      <c r="GF105" s="150" t="str">
        <f>IF(Tbl.Kosten[[#This Row],[Pnr.]]=GF$7,Tbl.Kosten[[#This Row],[Te financieren]],"")</f>
        <v/>
      </c>
      <c r="GG105" s="150" t="str">
        <f>IF(Tbl.Kosten[[#This Row],[Pnr.]]=GG$7,Tbl.Kosten[[#This Row],[Te financieren]],"")</f>
        <v/>
      </c>
      <c r="GH105" s="150" t="str">
        <f>IF(Tbl.Kosten[[#This Row],[Pnr.]]=GH$7,Tbl.Kosten[[#This Row],[Te financieren]],"")</f>
        <v/>
      </c>
      <c r="GI105" s="150" t="str">
        <f>IF(Tbl.Kosten[[#This Row],[Pnr.]]=GI$7,Tbl.Kosten[[#This Row],[Te financieren]],"")</f>
        <v/>
      </c>
      <c r="GJ105" s="150" t="str">
        <f>IF(Tbl.Kosten[[#This Row],[Pnr.]]=GJ$7,Tbl.Kosten[[#This Row],[Te financieren]],"")</f>
        <v/>
      </c>
      <c r="GK105" s="150" t="str">
        <f>IF(Tbl.Kosten[[#This Row],[Pnr.]]=GK$7,Tbl.Kosten[[#This Row],[Te financieren]],"")</f>
        <v/>
      </c>
      <c r="GL105" s="150" t="str">
        <f>IF(Tbl.Kosten[[#This Row],[Pnr.]]=GL$7,Tbl.Kosten[[#This Row],[Te financieren]],"")</f>
        <v/>
      </c>
      <c r="GM105" s="150" t="str">
        <f>IF(Tbl.Kosten[[#This Row],[Pnr.]]=GM$7,Tbl.Kosten[[#This Row],[Te financieren]],"")</f>
        <v/>
      </c>
      <c r="GN105" s="150" t="str">
        <f>IF(Tbl.Kosten[[#This Row],[Pnr.]]=GN$7,Tbl.Kosten[[#This Row],[Te financieren]],"")</f>
        <v/>
      </c>
      <c r="GO105" s="150" t="str">
        <f>IF(Tbl.Kosten[[#This Row],[Pnr.]]=GO$7,Tbl.Kosten[[#This Row],[Te financieren]],"")</f>
        <v/>
      </c>
      <c r="GP105" s="150" t="str">
        <f>IF(Tbl.Kosten[[#This Row],[Pnr.]]=GP$7,Tbl.Kosten[[#This Row],[Te financieren]],"")</f>
        <v/>
      </c>
      <c r="GQ105" s="150" t="str">
        <f>IF(Tbl.Kosten[[#This Row],[Pnr.]]=GQ$7,Tbl.Kosten[[#This Row],[Te financieren]],"")</f>
        <v/>
      </c>
      <c r="GR105" s="150" t="str">
        <f>IF(Tbl.Kosten[[#This Row],[Pnr.]]=GR$7,Tbl.Kosten[[#This Row],[Te financieren]],"")</f>
        <v/>
      </c>
      <c r="GS105" s="150" t="str">
        <f>IF(Tbl.Kosten[[#This Row],[Pnr.]]=GS$7,Tbl.Kosten[[#This Row],[Te financieren]],"")</f>
        <v/>
      </c>
      <c r="GT105" s="150" t="str">
        <f>IF(Tbl.Kosten[[#This Row],[Pnr.]]=GT$7,Tbl.Kosten[[#This Row],[Te financieren]],"")</f>
        <v/>
      </c>
      <c r="GU105" s="150" t="str">
        <f>IF(Tbl.Kosten[[#This Row],[Pnr.]]=GU$7,Tbl.Kosten[[#This Row],[Te financieren]],"")</f>
        <v/>
      </c>
      <c r="GV105" s="150" t="str">
        <f>IF(Tbl.Kosten[[#This Row],[Pnr.]]=GV$7,Tbl.Kosten[[#This Row],[Te financieren]],"")</f>
        <v/>
      </c>
      <c r="GW105" s="150" t="str">
        <f>IF(Tbl.Kosten[[#This Row],[Pnr.]]=GW$7,Tbl.Kosten[[#This Row],[Te financieren]],"")</f>
        <v/>
      </c>
      <c r="GX105" s="150" t="str">
        <f>IF(Tbl.Kosten[[#This Row],[Pnr.]]=GX$7,Tbl.Kosten[[#This Row],[Te financieren]],"")</f>
        <v/>
      </c>
      <c r="GY105" s="150" t="str">
        <f>IF(Tbl.Kosten[[#This Row],[Pnr.]]=GY$7,Tbl.Kosten[[#This Row],[Te financieren]],"")</f>
        <v/>
      </c>
      <c r="GZ105" s="150" t="str">
        <f>IF(Tbl.Kosten[[#This Row],[Pnr.]]=GZ$7,Tbl.Kosten[[#This Row],[Te financieren]],"")</f>
        <v/>
      </c>
      <c r="HA105" s="150" t="str">
        <f>IF(Tbl.Kosten[[#This Row],[Pnr.]]=HA$7,Tbl.Kosten[[#This Row],[Te financieren]],"")</f>
        <v/>
      </c>
      <c r="HB105" s="150" t="str">
        <f>IF(Tbl.Kosten[[#This Row],[Pnr.]]=HB$7,Tbl.Kosten[[#This Row],[Te financieren]],"")</f>
        <v/>
      </c>
      <c r="HC105" s="150" t="str">
        <f>IF(Tbl.Kosten[[#This Row],[Pnr.]]=HC$7,Tbl.Kosten[[#This Row],[Te financieren]],"")</f>
        <v/>
      </c>
      <c r="HD105" s="150" t="str">
        <f>IF(Tbl.Kosten[[#This Row],[Pnr.]]=HD$7,Tbl.Kosten[[#This Row],[Te financieren]],"")</f>
        <v/>
      </c>
      <c r="HE105" s="150" t="str">
        <f>IF(Tbl.Kosten[[#This Row],[Pnr.]]=HE$7,Tbl.Kosten[[#This Row],[Te financieren]],"")</f>
        <v/>
      </c>
      <c r="HF105" s="150" t="str">
        <f>IF(Tbl.Kosten[[#This Row],[Pnr.]]=HF$7,Tbl.Kosten[[#This Row],[Te financieren]],"")</f>
        <v/>
      </c>
      <c r="HG105" s="150" t="str">
        <f>IF(Tbl.Kosten[[#This Row],[Pnr.]]=HG$7,Tbl.Kosten[[#This Row],[Te financieren]],"")</f>
        <v/>
      </c>
      <c r="HH105" s="150" t="str">
        <f>IF(Tbl.Kosten[[#This Row],[Pnr.]]=HH$7,Tbl.Kosten[[#This Row],[Te financieren]],"")</f>
        <v/>
      </c>
      <c r="HI105" s="150" t="str">
        <f>IF(Tbl.Kosten[[#This Row],[Pnr.]]=HI$7,Tbl.Kosten[[#This Row],[Te financieren]],"")</f>
        <v/>
      </c>
      <c r="HJ105" s="150" t="str">
        <f>IF(Tbl.Kosten[[#This Row],[Pnr.]]=HJ$7,Tbl.Kosten[[#This Row],[Te financieren]],"")</f>
        <v/>
      </c>
      <c r="HK105" s="150" t="str">
        <f>IF(Tbl.Kosten[[#This Row],[Pnr.]]=HK$7,Tbl.Kosten[[#This Row],[Te financieren]],"")</f>
        <v/>
      </c>
      <c r="HL105" s="150" t="str">
        <f>IF(Tbl.Kosten[[#This Row],[Pnr.]]=HL$7,Tbl.Kosten[[#This Row],[Te financieren]],"")</f>
        <v/>
      </c>
      <c r="HM105" s="150" t="str">
        <f>IF(Tbl.Kosten[[#This Row],[Pnr.]]=HM$7,Tbl.Kosten[[#This Row],[Te financieren]],"")</f>
        <v/>
      </c>
      <c r="HN105" s="150" t="str">
        <f>IF(Tbl.Kosten[[#This Row],[Pnr.]]=HN$7,Tbl.Kosten[[#This Row],[Te financieren]],"")</f>
        <v/>
      </c>
      <c r="HO105" s="150" t="str">
        <f>IF(Tbl.Kosten[[#This Row],[Pnr.]]=HO$7,Tbl.Kosten[[#This Row],[Te financieren]],"")</f>
        <v/>
      </c>
      <c r="HP105" s="150" t="str">
        <f>IF(Tbl.Kosten[[#This Row],[Pnr.]]=HP$7,Tbl.Kosten[[#This Row],[Te financieren]],"")</f>
        <v/>
      </c>
      <c r="HQ105" s="150" t="str">
        <f>IF(Tbl.Kosten[[#This Row],[Pnr.]]=HQ$7,Tbl.Kosten[[#This Row],[Te financieren]],"")</f>
        <v/>
      </c>
      <c r="HR105" s="150" t="str">
        <f>IF(Tbl.Kosten[[#This Row],[Pnr.]]=HR$7,Tbl.Kosten[[#This Row],[Te financieren]],"")</f>
        <v/>
      </c>
      <c r="HS105" s="150" t="str">
        <f>IF(Tbl.Kosten[[#This Row],[Pnr.]]=HS$7,Tbl.Kosten[[#This Row],[Te financieren]],"")</f>
        <v/>
      </c>
      <c r="HT105" s="150" t="str">
        <f>IF(Tbl.Kosten[[#This Row],[Pnr.]]=HT$7,Tbl.Kosten[[#This Row],[Te financieren]],"")</f>
        <v/>
      </c>
      <c r="HU105" s="150" t="str">
        <f>IF(Tbl.Kosten[[#This Row],[Pnr.]]=HU$7,Tbl.Kosten[[#This Row],[Te financieren]],"")</f>
        <v/>
      </c>
      <c r="HV105" s="150" t="str">
        <f>IF(Tbl.Kosten[[#This Row],[Pnr.]]=HV$7,Tbl.Kosten[[#This Row],[Te financieren]],"")</f>
        <v/>
      </c>
      <c r="HW105" s="150" t="str">
        <f>IF(Tbl.Kosten[[#This Row],[Pnr.]]=HW$7,Tbl.Kosten[[#This Row],[Te financieren]],"")</f>
        <v/>
      </c>
    </row>
    <row r="106" spans="2:231" x14ac:dyDescent="0.3">
      <c r="B106" s="134"/>
      <c r="C106" s="137"/>
      <c r="D106" s="136"/>
      <c r="E106" s="261"/>
      <c r="F106" s="135"/>
      <c r="G106" s="11" t="str">
        <f>IF(Tbl.Kosten[[#This Row],[Medewerker e/o 
functie]]&lt;&gt;"",_xlfn.XLOOKUP(Tbl.Kosten[[#This Row],[Medewerker e/o 
functie]],Tbl.Uurtarief[Medewerker en/of functie],Tbl.Uurtarief[Uurtarief],"",0,1),"")</f>
        <v/>
      </c>
      <c r="H106" s="121">
        <f>IFERROR(Tbl.Kosten[[#This Row],[Uren]]*Tbl.Kosten[[#This Row],[Uurtarief]],0)</f>
        <v>0</v>
      </c>
      <c r="I106" s="119" t="str">
        <f>IF(Tbl.Kosten[[#This Row],[Subtotaal uren]]&lt;&gt;0,_xlfn.XLOOKUP(Tbl.Kosten[[#This Row],[Medewerker e/o 
functie]],Tbl.Uurtarief[Medewerker en/of functie],Tbl.Uurtarief[Kostensoort arbeid],"",0,1),"")</f>
        <v/>
      </c>
      <c r="J106" s="137"/>
      <c r="K106" s="135"/>
      <c r="L106" s="139" t="str">
        <f>IF(Tbl.Kosten[[#This Row],[Activum]]&lt;&gt;"",_xlfn.XLOOKUP(Tbl.Kosten[[#This Row],[Activum]],Tbl.Afschrijvingskosten[Activum],Tbl.Afschrijvingskosten[Tarief per afschrijvings-eenheid],"",0,1),"")</f>
        <v/>
      </c>
      <c r="M106" s="122">
        <f>IFERROR(Tbl.Kosten[[#This Row],[Een-
heden]]*Tbl.Kosten[[#This Row],[Afschrijvings-
tarief]],0)</f>
        <v>0</v>
      </c>
      <c r="N106" s="122" t="str">
        <f>IF(Tbl.Kosten[[#This Row],[Subtotaal afschrijving]]&lt;&gt;0,Lijsten!$A$7,"")</f>
        <v/>
      </c>
      <c r="O106" s="140"/>
      <c r="P106" s="135"/>
      <c r="Q106" s="138"/>
      <c r="R106" s="122">
        <f>IFERROR(Tbl.Kosten[[#This Row],[Aantal]]*Tbl.Kosten[[#This Row],[Tarief]],0)</f>
        <v>0</v>
      </c>
      <c r="S106" s="8">
        <f>IFERROR(Tbl.Kosten[[#This Row],[Subtotaal overige kosten]]+Tbl.Kosten[[#This Row],[Subtotaal uren]]+Tbl.Kosten[[#This Row],[Subtotaal afschrijving]],0)</f>
        <v>0</v>
      </c>
      <c r="T106" s="8">
        <f>IFERROR(Tbl.Kosten[[#This Row],[Totaal kosten]]*Tbl.Kosten[[#This Row],[Subsidie%]],0)</f>
        <v>0</v>
      </c>
      <c r="U106" s="4" t="str" cm="1">
        <f t="array" ref="U106">IFERROR(_xlfn.IFS(Tbl.Kosten[[#This Row],[Subtotaal uren]]&lt;&gt;0,Tbl.Kosten[[#This Row],[Kostensoort arbeid]],Tbl.Kosten[[#This Row],[Subtotaal afschrijving]]&lt;&gt;0,Tbl.Kosten[[#This Row],[Kostensoort afschrijving]],Tbl.Kosten[[#This Row],[Subtotaal overige kosten]]&lt;&gt;0,Tbl.Kosten[[#This Row],[Kostensoort overig]]),"")</f>
        <v/>
      </c>
      <c r="V106" s="4" t="str">
        <f>IFERROR(_xlfn.XLOOKUP(Tbl.Kosten[[#This Row],[Activiteitencode]],Tbl.Activiteiten[Activiteitcode],Tbl.Activiteiten[Werkpakketcode],"",0,1),"")</f>
        <v/>
      </c>
      <c r="W106" s="4" t="str">
        <f>IFERROR(_xlfn.XLOOKUP(Tbl.Kosten[[#This Row],[Werkpakketcode]],Tbl.Werkpakketten[Werkpakketcode],Tbl.Werkpakketten[Subsidiabele activiteit],"",0,1),"")</f>
        <v/>
      </c>
      <c r="X106" s="12">
        <f>IFERROR(_xlfn.XLOOKUP(Tbl.Kosten[[#This Row],[Sanr.]],Tbl.Subsidiehoogte[SAnr.],Tbl.Subsidiehoogte[Sub. Percentage],0,0,1),0)</f>
        <v>0</v>
      </c>
      <c r="Y106" s="144" t="str">
        <f>IFERROR(_xlfn.XLOOKUP(Tbl.Kosten[[#This Row],[Partnercode]],Tbl.Projectpartners[Partnercode],Tbl.Projectpartners[PNr.],"",0,1),"")</f>
        <v>P1</v>
      </c>
      <c r="Z106" s="148">
        <f>IF(Tbl.Kosten[[#This Row],[Pnr.]]=Z$7,Tbl.Kosten[[#This Row],[Totaal kosten]],"")</f>
        <v>0</v>
      </c>
      <c r="AA106" s="148" t="str">
        <f>IF(Tbl.Kosten[[#This Row],[Pnr.]]=AA$7,Tbl.Kosten[[#This Row],[Totaal kosten]],"")</f>
        <v/>
      </c>
      <c r="AB106" s="148" t="str">
        <f>IF(Tbl.Kosten[[#This Row],[Pnr.]]=AB$7,Tbl.Kosten[[#This Row],[Totaal kosten]],"")</f>
        <v/>
      </c>
      <c r="AC106" s="148" t="str">
        <f>IF(Tbl.Kosten[[#This Row],[Pnr.]]=AC$7,Tbl.Kosten[[#This Row],[Totaal kosten]],"")</f>
        <v/>
      </c>
      <c r="AD106" s="148" t="str">
        <f>IF(Tbl.Kosten[[#This Row],[Pnr.]]=AD$7,Tbl.Kosten[[#This Row],[Totaal kosten]],"")</f>
        <v/>
      </c>
      <c r="AE106" s="148" t="str">
        <f>IF(Tbl.Kosten[[#This Row],[Pnr.]]=AE$7,Tbl.Kosten[[#This Row],[Totaal kosten]],"")</f>
        <v/>
      </c>
      <c r="AF106" s="148" t="str">
        <f>IF(Tbl.Kosten[[#This Row],[Pnr.]]=AF$7,Tbl.Kosten[[#This Row],[Totaal kosten]],"")</f>
        <v/>
      </c>
      <c r="AG106" s="148" t="str">
        <f>IF(Tbl.Kosten[[#This Row],[Pnr.]]=AG$7,Tbl.Kosten[[#This Row],[Totaal kosten]],"")</f>
        <v/>
      </c>
      <c r="AH106" s="148" t="str">
        <f>IF(Tbl.Kosten[[#This Row],[Pnr.]]=AH$7,Tbl.Kosten[[#This Row],[Totaal kosten]],"")</f>
        <v/>
      </c>
      <c r="AI106" s="148" t="str">
        <f>IF(Tbl.Kosten[[#This Row],[Pnr.]]=AI$7,Tbl.Kosten[[#This Row],[Totaal kosten]],"")</f>
        <v/>
      </c>
      <c r="AJ106" s="148" t="str">
        <f>IF(Tbl.Kosten[[#This Row],[Pnr.]]=AJ$7,Tbl.Kosten[[#This Row],[Totaal kosten]],"")</f>
        <v/>
      </c>
      <c r="AK106" s="148" t="str">
        <f>IF(Tbl.Kosten[[#This Row],[Pnr.]]=AK$7,Tbl.Kosten[[#This Row],[Totaal kosten]],"")</f>
        <v/>
      </c>
      <c r="AL106" s="148" t="str">
        <f>IF(Tbl.Kosten[[#This Row],[Pnr.]]=AL$7,Tbl.Kosten[[#This Row],[Totaal kosten]],"")</f>
        <v/>
      </c>
      <c r="AM106" s="148" t="str">
        <f>IF(Tbl.Kosten[[#This Row],[Pnr.]]=AM$7,Tbl.Kosten[[#This Row],[Totaal kosten]],"")</f>
        <v/>
      </c>
      <c r="AN106" s="148" t="str">
        <f>IF(Tbl.Kosten[[#This Row],[Pnr.]]=AN$7,Tbl.Kosten[[#This Row],[Totaal kosten]],"")</f>
        <v/>
      </c>
      <c r="AO106" s="148" t="str">
        <f>IF(Tbl.Kosten[[#This Row],[Pnr.]]=AO$7,Tbl.Kosten[[#This Row],[Totaal kosten]],"")</f>
        <v/>
      </c>
      <c r="AP106" s="148" t="str">
        <f>IF(Tbl.Kosten[[#This Row],[Pnr.]]=AP$7,Tbl.Kosten[[#This Row],[Totaal kosten]],"")</f>
        <v/>
      </c>
      <c r="AQ106" s="148" t="str">
        <f>IF(Tbl.Kosten[[#This Row],[Pnr.]]=AQ$7,Tbl.Kosten[[#This Row],[Totaal kosten]],"")</f>
        <v/>
      </c>
      <c r="AR106" s="148" t="str">
        <f>IF(Tbl.Kosten[[#This Row],[Pnr.]]=AR$7,Tbl.Kosten[[#This Row],[Totaal kosten]],"")</f>
        <v/>
      </c>
      <c r="AS106" s="148" t="str">
        <f>IF(Tbl.Kosten[[#This Row],[Pnr.]]=AS$7,Tbl.Kosten[[#This Row],[Totaal kosten]],"")</f>
        <v/>
      </c>
      <c r="AT106" s="148" t="str">
        <f>IF(Tbl.Kosten[[#This Row],[Pnr.]]=AT$7,Tbl.Kosten[[#This Row],[Totaal kosten]],"")</f>
        <v/>
      </c>
      <c r="AU106" s="148" t="str">
        <f>IF(Tbl.Kosten[[#This Row],[Pnr.]]=AU$7,Tbl.Kosten[[#This Row],[Totaal kosten]],"")</f>
        <v/>
      </c>
      <c r="AV106" s="148" t="str">
        <f>IF(Tbl.Kosten[[#This Row],[Pnr.]]=AV$7,Tbl.Kosten[[#This Row],[Totaal kosten]],"")</f>
        <v/>
      </c>
      <c r="AW106" s="148" t="str">
        <f>IF(Tbl.Kosten[[#This Row],[Pnr.]]=AW$7,Tbl.Kosten[[#This Row],[Totaal kosten]],"")</f>
        <v/>
      </c>
      <c r="AX106" s="148" t="str">
        <f>IF(Tbl.Kosten[[#This Row],[Pnr.]]=AX$7,Tbl.Kosten[[#This Row],[Totaal kosten]],"")</f>
        <v/>
      </c>
      <c r="AY106" s="148" t="str">
        <f>IF(Tbl.Kosten[[#This Row],[Pnr.]]=AY$7,Tbl.Kosten[[#This Row],[Totaal kosten]],"")</f>
        <v/>
      </c>
      <c r="AZ106" s="148" t="str">
        <f>IF(Tbl.Kosten[[#This Row],[Pnr.]]=AZ$7,Tbl.Kosten[[#This Row],[Totaal kosten]],"")</f>
        <v/>
      </c>
      <c r="BA106" s="148" t="str">
        <f>IF(Tbl.Kosten[[#This Row],[Pnr.]]=BA$7,Tbl.Kosten[[#This Row],[Totaal kosten]],"")</f>
        <v/>
      </c>
      <c r="BB106" s="148" t="str">
        <f>IF(Tbl.Kosten[[#This Row],[Pnr.]]=BB$7,Tbl.Kosten[[#This Row],[Totaal kosten]],"")</f>
        <v/>
      </c>
      <c r="BC106" s="148" t="str">
        <f>IF(Tbl.Kosten[[#This Row],[Pnr.]]=BC$7,Tbl.Kosten[[#This Row],[Totaal kosten]],"")</f>
        <v/>
      </c>
      <c r="BD106" s="148" t="str">
        <f>IF(Tbl.Kosten[[#This Row],[Pnr.]]=BD$7,Tbl.Kosten[[#This Row],[Totaal kosten]],"")</f>
        <v/>
      </c>
      <c r="BE106" s="148" t="str">
        <f>IF(Tbl.Kosten[[#This Row],[Pnr.]]=BE$7,Tbl.Kosten[[#This Row],[Totaal kosten]],"")</f>
        <v/>
      </c>
      <c r="BF106" s="148" t="str">
        <f>IF(Tbl.Kosten[[#This Row],[Pnr.]]=BF$7,Tbl.Kosten[[#This Row],[Totaal kosten]],"")</f>
        <v/>
      </c>
      <c r="BG106" s="148" t="str">
        <f>IF(Tbl.Kosten[[#This Row],[Pnr.]]=BG$7,Tbl.Kosten[[#This Row],[Totaal kosten]],"")</f>
        <v/>
      </c>
      <c r="BH106" s="148" t="str">
        <f>IF(Tbl.Kosten[[#This Row],[Pnr.]]=BH$7,Tbl.Kosten[[#This Row],[Totaal kosten]],"")</f>
        <v/>
      </c>
      <c r="BI106" s="148" t="str">
        <f>IF(Tbl.Kosten[[#This Row],[Pnr.]]=BI$7,Tbl.Kosten[[#This Row],[Totaal kosten]],"")</f>
        <v/>
      </c>
      <c r="BJ106" s="148" t="str">
        <f>IF(Tbl.Kosten[[#This Row],[Pnr.]]=BJ$7,Tbl.Kosten[[#This Row],[Totaal kosten]],"")</f>
        <v/>
      </c>
      <c r="BK106" s="148" t="str">
        <f>IF(Tbl.Kosten[[#This Row],[Pnr.]]=BK$7,Tbl.Kosten[[#This Row],[Totaal kosten]],"")</f>
        <v/>
      </c>
      <c r="BL106" s="148" t="str">
        <f>IF(Tbl.Kosten[[#This Row],[Pnr.]]=BL$7,Tbl.Kosten[[#This Row],[Totaal kosten]],"")</f>
        <v/>
      </c>
      <c r="BM106" s="148" t="str">
        <f>IF(Tbl.Kosten[[#This Row],[Pnr.]]=BM$7,Tbl.Kosten[[#This Row],[Totaal kosten]],"")</f>
        <v/>
      </c>
      <c r="BN106" s="148" t="str">
        <f>IF(Tbl.Kosten[[#This Row],[Pnr.]]=BN$7,Tbl.Kosten[[#This Row],[Totaal kosten]],"")</f>
        <v/>
      </c>
      <c r="BO106" s="148" t="str">
        <f>IF(Tbl.Kosten[[#This Row],[Pnr.]]=BO$7,Tbl.Kosten[[#This Row],[Totaal kosten]],"")</f>
        <v/>
      </c>
      <c r="BP106" s="148" t="str">
        <f>IF(Tbl.Kosten[[#This Row],[Pnr.]]=BP$7,Tbl.Kosten[[#This Row],[Totaal kosten]],"")</f>
        <v/>
      </c>
      <c r="BQ106" s="148" t="str">
        <f>IF(Tbl.Kosten[[#This Row],[Pnr.]]=BQ$7,Tbl.Kosten[[#This Row],[Totaal kosten]],"")</f>
        <v/>
      </c>
      <c r="BR106" s="148" t="str">
        <f>IF(Tbl.Kosten[[#This Row],[Pnr.]]=BR$7,Tbl.Kosten[[#This Row],[Totaal kosten]],"")</f>
        <v/>
      </c>
      <c r="BS106" s="148" t="str">
        <f>IF(Tbl.Kosten[[#This Row],[Pnr.]]=BS$7,Tbl.Kosten[[#This Row],[Totaal kosten]],"")</f>
        <v/>
      </c>
      <c r="BT106" s="148" t="str">
        <f>IF(Tbl.Kosten[[#This Row],[Pnr.]]=BT$7,Tbl.Kosten[[#This Row],[Totaal kosten]],"")</f>
        <v/>
      </c>
      <c r="BU106" s="148" t="str">
        <f>IF(Tbl.Kosten[[#This Row],[Pnr.]]=BU$7,Tbl.Kosten[[#This Row],[Totaal kosten]],"")</f>
        <v/>
      </c>
      <c r="BV106" s="148" t="str">
        <f>IF(Tbl.Kosten[[#This Row],[Pnr.]]=BV$7,Tbl.Kosten[[#This Row],[Totaal kosten]],"")</f>
        <v/>
      </c>
      <c r="BW106" s="148" t="str">
        <f>IF(Tbl.Kosten[[#This Row],[Pnr.]]=BW$7,Tbl.Kosten[[#This Row],[Totaal kosten]],"")</f>
        <v/>
      </c>
      <c r="BX106" s="148" t="str">
        <f>IFERROR(_xlfn.XLOOKUP(Tbl.Kosten[[#This Row],[Werkpakketcode]],Tbl.Werkpakketten[Werkpakketcode],Tbl.Werkpakketten[WPnr.],"",0,1),"")</f>
        <v/>
      </c>
      <c r="BY106" s="148" t="str">
        <f>IF(Tbl.Kosten[[#This Row],[WPnr.]]=BY$7,Tbl.Kosten[[#This Row],[Totaal kosten]],"")</f>
        <v/>
      </c>
      <c r="BZ106" s="148" t="str">
        <f>IF(Tbl.Kosten[[#This Row],[WPnr.]]=BZ$7,Tbl.Kosten[[#This Row],[Totaal kosten]],"")</f>
        <v/>
      </c>
      <c r="CA106" s="148" t="str">
        <f>IF(Tbl.Kosten[[#This Row],[WPnr.]]=CA$7,Tbl.Kosten[[#This Row],[Totaal kosten]],"")</f>
        <v/>
      </c>
      <c r="CB106" s="148" t="str">
        <f>IF(Tbl.Kosten[[#This Row],[WPnr.]]=CB$7,Tbl.Kosten[[#This Row],[Totaal kosten]],"")</f>
        <v/>
      </c>
      <c r="CC106" s="148" t="str">
        <f>IF(Tbl.Kosten[[#This Row],[WPnr.]]=CC$7,Tbl.Kosten[[#This Row],[Totaal kosten]],"")</f>
        <v/>
      </c>
      <c r="CD106" s="148" t="str">
        <f>IF(Tbl.Kosten[[#This Row],[WPnr.]]=CD$7,Tbl.Kosten[[#This Row],[Totaal kosten]],"")</f>
        <v/>
      </c>
      <c r="CE106" s="148" t="str">
        <f>IF(Tbl.Kosten[[#This Row],[WPnr.]]=CE$7,Tbl.Kosten[[#This Row],[Totaal kosten]],"")</f>
        <v/>
      </c>
      <c r="CF106" s="148" t="str">
        <f>IF(Tbl.Kosten[[#This Row],[WPnr.]]=CF$7,Tbl.Kosten[[#This Row],[Totaal kosten]],"")</f>
        <v/>
      </c>
      <c r="CG106" s="148" t="str">
        <f>IF(Tbl.Kosten[[#This Row],[WPnr.]]=CG$7,Tbl.Kosten[[#This Row],[Totaal kosten]],"")</f>
        <v/>
      </c>
      <c r="CH106" s="148" t="str">
        <f>IF(Tbl.Kosten[[#This Row],[WPnr.]]=CH$7,Tbl.Kosten[[#This Row],[Totaal kosten]],"")</f>
        <v/>
      </c>
      <c r="CI106" s="148" t="str">
        <f>IF(Tbl.Kosten[[#This Row],[WPnr.]]=CI$7,Tbl.Kosten[[#This Row],[Totaal kosten]],"")</f>
        <v/>
      </c>
      <c r="CJ106" s="148" t="str">
        <f>IF(Tbl.Kosten[[#This Row],[WPnr.]]=CJ$7,Tbl.Kosten[[#This Row],[Totaal kosten]],"")</f>
        <v/>
      </c>
      <c r="CK106" s="148" t="str">
        <f>IF(Tbl.Kosten[[#This Row],[WPnr.]]=CK$7,Tbl.Kosten[[#This Row],[Totaal kosten]],"")</f>
        <v/>
      </c>
      <c r="CL106" s="148" t="str">
        <f>IF(Tbl.Kosten[[#This Row],[WPnr.]]=CL$7,Tbl.Kosten[[#This Row],[Totaal kosten]],"")</f>
        <v/>
      </c>
      <c r="CM106" s="148" t="str">
        <f>IF(Tbl.Kosten[[#This Row],[WPnr.]]=CM$7,Tbl.Kosten[[#This Row],[Totaal kosten]],"")</f>
        <v/>
      </c>
      <c r="CN106" s="148" t="str">
        <f>IF(Tbl.Kosten[[#This Row],[WPnr.]]=CN$7,Tbl.Kosten[[#This Row],[Totaal kosten]],"")</f>
        <v/>
      </c>
      <c r="CO106" s="148" t="str">
        <f>IF(Tbl.Kosten[[#This Row],[WPnr.]]=CO$7,Tbl.Kosten[[#This Row],[Totaal kosten]],"")</f>
        <v/>
      </c>
      <c r="CP106" s="148" t="str">
        <f>IF(Tbl.Kosten[[#This Row],[WPnr.]]=CP$7,Tbl.Kosten[[#This Row],[Totaal kosten]],"")</f>
        <v/>
      </c>
      <c r="CQ106" s="148" t="str">
        <f>IF(Tbl.Kosten[[#This Row],[WPnr.]]=CQ$7,Tbl.Kosten[[#This Row],[Totaal kosten]],"")</f>
        <v/>
      </c>
      <c r="CR106" s="148" t="str">
        <f>IF(Tbl.Kosten[[#This Row],[WPnr.]]=CR$7,Tbl.Kosten[[#This Row],[Totaal kosten]],"")</f>
        <v/>
      </c>
      <c r="CS106" s="148" t="str">
        <f>IF(Tbl.Kosten[[#This Row],[WPnr.]]=CS$7,Tbl.Kosten[[#This Row],[Totaal kosten]],"")</f>
        <v/>
      </c>
      <c r="CT106" s="148" t="str">
        <f>IF(Tbl.Kosten[[#This Row],[WPnr.]]=CT$7,Tbl.Kosten[[#This Row],[Totaal kosten]],"")</f>
        <v/>
      </c>
      <c r="CU106" s="148" t="str">
        <f>IF(Tbl.Kosten[[#This Row],[WPnr.]]=CU$7,Tbl.Kosten[[#This Row],[Totaal kosten]],"")</f>
        <v/>
      </c>
      <c r="CV106" s="148" t="str">
        <f>IF(Tbl.Kosten[[#This Row],[WPnr.]]=CV$7,Tbl.Kosten[[#This Row],[Totaal kosten]],"")</f>
        <v/>
      </c>
      <c r="CW106" s="148" t="str">
        <f>IF(Tbl.Kosten[[#This Row],[WPnr.]]=CW$7,Tbl.Kosten[[#This Row],[Totaal kosten]],"")</f>
        <v/>
      </c>
      <c r="CX106" s="148" t="str">
        <f>IF(Tbl.Kosten[[#This Row],[WPnr.]]=CX$7,Tbl.Kosten[[#This Row],[Totaal kosten]],"")</f>
        <v/>
      </c>
      <c r="CY106" s="148" t="str">
        <f>IF(Tbl.Kosten[[#This Row],[WPnr.]]=CY$7,Tbl.Kosten[[#This Row],[Totaal kosten]],"")</f>
        <v/>
      </c>
      <c r="CZ106" s="148" t="str">
        <f>IF(Tbl.Kosten[[#This Row],[WPnr.]]=CZ$7,Tbl.Kosten[[#This Row],[Totaal kosten]],"")</f>
        <v/>
      </c>
      <c r="DA106" s="148" t="str">
        <f>IF(Tbl.Kosten[[#This Row],[WPnr.]]=DA$7,Tbl.Kosten[[#This Row],[Totaal kosten]],"")</f>
        <v/>
      </c>
      <c r="DB106" s="148" t="str">
        <f>IF(Tbl.Kosten[[#This Row],[WPnr.]]=DB$7,Tbl.Kosten[[#This Row],[Totaal kosten]],"")</f>
        <v/>
      </c>
      <c r="DC106" s="148" t="str">
        <f>IF(Tbl.Kosten[[#This Row],[WPnr.]]=DC$7,Tbl.Kosten[[#This Row],[Totaal kosten]],"")</f>
        <v/>
      </c>
      <c r="DD106" s="148" t="str">
        <f>IF(Tbl.Kosten[[#This Row],[WPnr.]]=DD$7,Tbl.Kosten[[#This Row],[Totaal kosten]],"")</f>
        <v/>
      </c>
      <c r="DE106" s="148" t="str">
        <f>IF(Tbl.Kosten[[#This Row],[WPnr.]]=DE$7,Tbl.Kosten[[#This Row],[Totaal kosten]],"")</f>
        <v/>
      </c>
      <c r="DF106" s="148" t="str">
        <f>IF(Tbl.Kosten[[#This Row],[WPnr.]]=DF$7,Tbl.Kosten[[#This Row],[Totaal kosten]],"")</f>
        <v/>
      </c>
      <c r="DG106" s="148" t="str">
        <f>IF(Tbl.Kosten[[#This Row],[WPnr.]]=DG$7,Tbl.Kosten[[#This Row],[Totaal kosten]],"")</f>
        <v/>
      </c>
      <c r="DH106" s="148" t="str">
        <f>IF(Tbl.Kosten[[#This Row],[WPnr.]]=DH$7,Tbl.Kosten[[#This Row],[Totaal kosten]],"")</f>
        <v/>
      </c>
      <c r="DI106" s="148" t="str">
        <f>IF(Tbl.Kosten[[#This Row],[WPnr.]]=DI$7,Tbl.Kosten[[#This Row],[Totaal kosten]],"")</f>
        <v/>
      </c>
      <c r="DJ106" s="148" t="str">
        <f>IF(Tbl.Kosten[[#This Row],[WPnr.]]=DJ$7,Tbl.Kosten[[#This Row],[Totaal kosten]],"")</f>
        <v/>
      </c>
      <c r="DK106" s="148" t="str">
        <f>IF(Tbl.Kosten[[#This Row],[WPnr.]]=DK$7,Tbl.Kosten[[#This Row],[Totaal kosten]],"")</f>
        <v/>
      </c>
      <c r="DL106" s="148" t="str">
        <f>IF(Tbl.Kosten[[#This Row],[WPnr.]]=DL$7,Tbl.Kosten[[#This Row],[Totaal kosten]],"")</f>
        <v/>
      </c>
      <c r="DM106" s="148" t="str">
        <f>IF(Tbl.Kosten[[#This Row],[WPnr.]]=DM$7,Tbl.Kosten[[#This Row],[Totaal kosten]],"")</f>
        <v/>
      </c>
      <c r="DN106" s="148" t="str">
        <f>IF(Tbl.Kosten[[#This Row],[WPnr.]]=DN$7,Tbl.Kosten[[#This Row],[Totaal kosten]],"")</f>
        <v/>
      </c>
      <c r="DO106" s="148" t="str">
        <f>IF(Tbl.Kosten[[#This Row],[WPnr.]]=DO$7,Tbl.Kosten[[#This Row],[Totaal kosten]],"")</f>
        <v/>
      </c>
      <c r="DP106" s="148" t="str">
        <f>IF(Tbl.Kosten[[#This Row],[WPnr.]]=DP$7,Tbl.Kosten[[#This Row],[Totaal kosten]],"")</f>
        <v/>
      </c>
      <c r="DQ106" s="148" t="str">
        <f>IF(Tbl.Kosten[[#This Row],[WPnr.]]=DQ$7,Tbl.Kosten[[#This Row],[Totaal kosten]],"")</f>
        <v/>
      </c>
      <c r="DR106" s="148" t="str">
        <f>IF(Tbl.Kosten[[#This Row],[WPnr.]]=DR$7,Tbl.Kosten[[#This Row],[Totaal kosten]],"")</f>
        <v/>
      </c>
      <c r="DS106" s="148" t="str">
        <f>IF(Tbl.Kosten[[#This Row],[WPnr.]]=DS$7,Tbl.Kosten[[#This Row],[Totaal kosten]],"")</f>
        <v/>
      </c>
      <c r="DT106" s="148" t="str">
        <f>IF(Tbl.Kosten[[#This Row],[WPnr.]]=DT$7,Tbl.Kosten[[#This Row],[Totaal kosten]],"")</f>
        <v/>
      </c>
      <c r="DU106" s="148" t="str">
        <f>IF(Tbl.Kosten[[#This Row],[WPnr.]]=DU$7,Tbl.Kosten[[#This Row],[Totaal kosten]],"")</f>
        <v/>
      </c>
      <c r="DV106" s="148" t="str">
        <f>IF(Tbl.Kosten[[#This Row],[WPnr.]]=DV$7,Tbl.Kosten[[#This Row],[Totaal kosten]],"")</f>
        <v/>
      </c>
      <c r="DW106" s="150" t="str">
        <f>IFERROR(_xlfn.XLOOKUP(Tbl.Kosten[[#This Row],[Kostensoort]],Tbl.Kostensoorten[Kostensoorten],Tbl.Kostensoorten[KSnr.],"",0,1),"")</f>
        <v/>
      </c>
      <c r="DX106" s="150" t="str">
        <f>IF(Tbl.Kosten[[#This Row],[KSnr.]]=DX$7,Tbl.Kosten[[#This Row],[Totaal kosten]],"")</f>
        <v/>
      </c>
      <c r="DY106" s="150" t="str">
        <f>IF(Tbl.Kosten[[#This Row],[KSnr.]]=DY$7,Tbl.Kosten[[#This Row],[Totaal kosten]],"")</f>
        <v/>
      </c>
      <c r="DZ106" s="150" t="str">
        <f>IF(Tbl.Kosten[[#This Row],[KSnr.]]=DZ$7,Tbl.Kosten[[#This Row],[Totaal kosten]],"")</f>
        <v/>
      </c>
      <c r="EA106" s="150" t="str">
        <f>IF(Tbl.Kosten[[#This Row],[KSnr.]]=EA$7,Tbl.Kosten[[#This Row],[Totaal kosten]],"")</f>
        <v/>
      </c>
      <c r="EB106" s="150" t="str">
        <f>IF(Tbl.Kosten[[#This Row],[KSnr.]]=EB$7,Tbl.Kosten[[#This Row],[Totaal kosten]],"")</f>
        <v/>
      </c>
      <c r="EC106" s="150" t="str">
        <f>IF(Tbl.Kosten[[#This Row],[KSnr.]]=EC$7,Tbl.Kosten[[#This Row],[Totaal kosten]],"")</f>
        <v/>
      </c>
      <c r="ED106" s="150" t="str">
        <f>IF(Tbl.Kosten[[#This Row],[KSnr.]]=ED$7,Tbl.Kosten[[#This Row],[Totaal kosten]],"")</f>
        <v/>
      </c>
      <c r="EE106" s="150" t="str">
        <f>IF(Tbl.Kosten[[#This Row],[KSnr.]]=EE$7,Tbl.Kosten[[#This Row],[Totaal kosten]],"")</f>
        <v/>
      </c>
      <c r="EF106" s="150" t="str">
        <f>IF(Tbl.Kosten[[#This Row],[KSnr.]]=EF$7,Tbl.Kosten[[#This Row],[Totaal kosten]],"")</f>
        <v/>
      </c>
      <c r="EG106" s="150" t="str">
        <f>IF(Tbl.Kosten[[#This Row],[KSnr.]]=EG$7,Tbl.Kosten[[#This Row],[Totaal kosten]],"")</f>
        <v/>
      </c>
      <c r="EH106" s="150" t="str">
        <f>IF(Tbl.Kosten[[#This Row],[KSnr.]]=EH$7,Tbl.Kosten[[#This Row],[Totaal kosten]],"")</f>
        <v/>
      </c>
      <c r="EI106" s="150" t="str">
        <f>IF(Tbl.Kosten[[#This Row],[KSnr.]]=EI$7,Tbl.Kosten[[#This Row],[Totaal kosten]],"")</f>
        <v/>
      </c>
      <c r="EJ106" s="150" t="str">
        <f>IF(Tbl.Kosten[[#This Row],[KSnr.]]=EJ$7,Tbl.Kosten[[#This Row],[Totaal kosten]],"")</f>
        <v/>
      </c>
      <c r="EK106" s="150" t="str">
        <f>IF(Tbl.Kosten[[#This Row],[KSnr.]]=EK$7,Tbl.Kosten[[#This Row],[Totaal kosten]],"")</f>
        <v/>
      </c>
      <c r="EL106" s="150" t="str">
        <f>IF(Tbl.Kosten[[#This Row],[KSnr.]]=EL$7,Tbl.Kosten[[#This Row],[Totaal kosten]],"")</f>
        <v/>
      </c>
      <c r="EM106" s="150" t="str">
        <f>IF(Tbl.Kosten[[#This Row],[KSnr.]]=EM$7,Tbl.Kosten[[#This Row],[Totaal kosten]],"")</f>
        <v/>
      </c>
      <c r="EN106" s="150" t="str">
        <f>IF(Tbl.Kosten[[#This Row],[KSnr.]]=EN$7,Tbl.Kosten[[#This Row],[Totaal kosten]],"")</f>
        <v/>
      </c>
      <c r="EO106" s="150" t="str">
        <f>IF(Tbl.Kosten[[#This Row],[KSnr.]]=EO$7,Tbl.Kosten[[#This Row],[Totaal kosten]],"")</f>
        <v/>
      </c>
      <c r="EP106" s="150" t="str">
        <f>IF(Tbl.Kosten[[#This Row],[KSnr.]]=EP$7,Tbl.Kosten[[#This Row],[Totaal kosten]],"")</f>
        <v/>
      </c>
      <c r="EQ106" s="150" t="str">
        <f>IF(Tbl.Kosten[[#This Row],[KSnr.]]=EQ$7,Tbl.Kosten[[#This Row],[Totaal kosten]],"")</f>
        <v/>
      </c>
      <c r="ER106" s="144" t="str">
        <f>IFERROR(_xlfn.XLOOKUP(Tbl.Kosten[[#This Row],[Subsidieactiviteit]],Tbl.Subsidiehoogte[Subsidieactiviteit],Tbl.Subsidiehoogte[SAnr.],"",0,1),"")</f>
        <v/>
      </c>
      <c r="ES106" s="150" t="str">
        <f>IF(Tbl.Kosten[[#This Row],[Sanr.]]=ES$7,Tbl.Kosten[[#This Row],[Totaal kosten]],"")</f>
        <v/>
      </c>
      <c r="ET106" s="150" t="str">
        <f>IF(Tbl.Kosten[[#This Row],[Sanr.]]=ET$7,Tbl.Kosten[[#This Row],[Totaal kosten]],"")</f>
        <v/>
      </c>
      <c r="EU106" s="150" t="str">
        <f>IF(Tbl.Kosten[[#This Row],[Sanr.]]=EU$7,Tbl.Kosten[[#This Row],[Totaal kosten]],"")</f>
        <v/>
      </c>
      <c r="EV106" s="150" t="str">
        <f>IF(Tbl.Kosten[[#This Row],[Sanr.]]=EV$7,Tbl.Kosten[[#This Row],[Totaal kosten]],"")</f>
        <v/>
      </c>
      <c r="EW106" s="150" t="str">
        <f>IF(Tbl.Kosten[[#This Row],[Sanr.]]=EW$7,Tbl.Kosten[[#This Row],[Totaal kosten]],"")</f>
        <v/>
      </c>
      <c r="EX106" s="150" t="str">
        <f>IF(Tbl.Kosten[[#This Row],[Sanr.]]=EX$7,Tbl.Kosten[[#This Row],[Totaal kosten]],"")</f>
        <v/>
      </c>
      <c r="EY106" s="150" t="str">
        <f>IF(Tbl.Kosten[[#This Row],[Sanr.]]=EY$7,Tbl.Kosten[[#This Row],[Totaal kosten]],"")</f>
        <v/>
      </c>
      <c r="EZ106" s="150" t="str">
        <f>IF(Tbl.Kosten[[#This Row],[Sanr.]]=EZ$7,Tbl.Kosten[[#This Row],[Totaal kosten]],"")</f>
        <v/>
      </c>
      <c r="FA106" s="150" t="str">
        <f>IF(Tbl.Kosten[[#This Row],[Sanr.]]=FA$7,Tbl.Kosten[[#This Row],[Totaal kosten]],"")</f>
        <v/>
      </c>
      <c r="FB106" s="150" t="str">
        <f>IF(Tbl.Kosten[[#This Row],[Sanr.]]=FB$7,Tbl.Kosten[[#This Row],[Totaal kosten]],"")</f>
        <v/>
      </c>
      <c r="FC106" s="150" t="str">
        <f>IF(Tbl.Kosten[[#This Row],[Sanr.]]=FC$7,Tbl.Kosten[[#This Row],[Totaal kosten]],"")</f>
        <v/>
      </c>
      <c r="FD106" s="150" t="str">
        <f>IF(Tbl.Kosten[[#This Row],[Sanr.]]=FD$7,Tbl.Kosten[[#This Row],[Totaal kosten]],"")</f>
        <v/>
      </c>
      <c r="FE106" s="150" t="str">
        <f>IF(Tbl.Kosten[[#This Row],[Sanr.]]=FE$7,Tbl.Kosten[[#This Row],[Totaal kosten]],"")</f>
        <v/>
      </c>
      <c r="FF106" s="150" t="str">
        <f>IF(Tbl.Kosten[[#This Row],[Sanr.]]=FF$7,Tbl.Kosten[[#This Row],[Totaal kosten]],"")</f>
        <v/>
      </c>
      <c r="FG106" s="150" t="str">
        <f>IF(Tbl.Kosten[[#This Row],[Sanr.]]=FG$7,Tbl.Kosten[[#This Row],[Totaal kosten]],"")</f>
        <v/>
      </c>
      <c r="FH106" s="150" t="str">
        <f>IF(Tbl.Kosten[[#This Row],[Sanr.]]=FH$7,Tbl.Kosten[[#This Row],[Totaal kosten]],"")</f>
        <v/>
      </c>
      <c r="FI106" s="150" t="str">
        <f>IF(Tbl.Kosten[[#This Row],[Sanr.]]=FI$7,Tbl.Kosten[[#This Row],[Totaal kosten]],"")</f>
        <v/>
      </c>
      <c r="FJ106" s="150" t="str">
        <f>IF(Tbl.Kosten[[#This Row],[Sanr.]]=FJ$7,Tbl.Kosten[[#This Row],[Totaal kosten]],"")</f>
        <v/>
      </c>
      <c r="FK106" s="150" t="str">
        <f>IF(Tbl.Kosten[[#This Row],[Sanr.]]=FK$7,Tbl.Kosten[[#This Row],[Totaal kosten]],"")</f>
        <v/>
      </c>
      <c r="FL106" s="150" t="str">
        <f>IF(Tbl.Kosten[[#This Row],[Sanr.]]=FL$7,Tbl.Kosten[[#This Row],[Totaal kosten]],"")</f>
        <v/>
      </c>
      <c r="FM106" s="150" t="str">
        <f>IF(Tbl.Kosten[[#This Row],[Sanr.]]=FM$7,Tbl.Kosten[[#This Row],[Totaal kosten]],"")</f>
        <v/>
      </c>
      <c r="FN106" s="150" t="str">
        <f>IF(Tbl.Kosten[[#This Row],[Sanr.]]=FN$7,Tbl.Kosten[[#This Row],[Totaal kosten]],"")</f>
        <v/>
      </c>
      <c r="FO106" s="150" t="str">
        <f>IF(Tbl.Kosten[[#This Row],[Sanr.]]=FO$7,Tbl.Kosten[[#This Row],[Totaal kosten]],"")</f>
        <v/>
      </c>
      <c r="FP106" s="150" t="str">
        <f>IF(Tbl.Kosten[[#This Row],[Sanr.]]=FP$7,Tbl.Kosten[[#This Row],[Totaal kosten]],"")</f>
        <v/>
      </c>
      <c r="FQ106" s="150" t="str">
        <f>IF(Tbl.Kosten[[#This Row],[Sanr.]]=FQ$7,Tbl.Kosten[[#This Row],[Totaal kosten]],"")</f>
        <v/>
      </c>
      <c r="FR106" s="150" t="str">
        <f>IF(Tbl.Kosten[[#This Row],[Sanr.]]=FR$7,Tbl.Kosten[[#This Row],[Totaal kosten]],"")</f>
        <v/>
      </c>
      <c r="FS106" s="150" t="str">
        <f>IF(Tbl.Kosten[[#This Row],[Sanr.]]=FS$7,Tbl.Kosten[[#This Row],[Totaal kosten]],"")</f>
        <v/>
      </c>
      <c r="FT106" s="150" t="str">
        <f>IF(Tbl.Kosten[[#This Row],[Sanr.]]=FT$7,Tbl.Kosten[[#This Row],[Totaal kosten]],"")</f>
        <v/>
      </c>
      <c r="FU106" s="150" t="str">
        <f>IF(Tbl.Kosten[[#This Row],[Sanr.]]=FU$7,Tbl.Kosten[[#This Row],[Totaal kosten]],"")</f>
        <v/>
      </c>
      <c r="FV106" s="150" t="str">
        <f>IF(Tbl.Kosten[[#This Row],[Sanr.]]=FV$7,Tbl.Kosten[[#This Row],[Totaal kosten]],"")</f>
        <v/>
      </c>
      <c r="FW106" s="150" t="str">
        <f>IFERROR(_xlfn.XLOOKUP(Tbl.Kosten[[#This Row],[Activiteitencode]],Tbl.Activiteiten[Activiteitcode],Tbl.Activiteiten[Anr.],"",0,1),"")</f>
        <v/>
      </c>
      <c r="FX106" s="169" t="str">
        <f>_xlfn.CONCAT(Tbl.Kosten[[#This Row],[Pnr.]],Tbl.Kosten[[#This Row],[Sanr.]])</f>
        <v>P1</v>
      </c>
      <c r="FY106" s="150">
        <f>Tbl.Kosten[[#This Row],[Totaal kosten]]-Tbl.Kosten[[#This Row],[Subsidie]]</f>
        <v>0</v>
      </c>
      <c r="FZ106" s="150">
        <f>IF(Tbl.Kosten[[#This Row],[Pnr.]]=FZ$7,Tbl.Kosten[[#This Row],[Te financieren]],"")</f>
        <v>0</v>
      </c>
      <c r="GA106" s="150" t="str">
        <f>IF(Tbl.Kosten[[#This Row],[Pnr.]]=GA$7,Tbl.Kosten[[#This Row],[Te financieren]],"")</f>
        <v/>
      </c>
      <c r="GB106" s="150" t="str">
        <f>IF(Tbl.Kosten[[#This Row],[Pnr.]]=GB$7,Tbl.Kosten[[#This Row],[Te financieren]],"")</f>
        <v/>
      </c>
      <c r="GC106" s="150" t="str">
        <f>IF(Tbl.Kosten[[#This Row],[Pnr.]]=GC$7,Tbl.Kosten[[#This Row],[Te financieren]],"")</f>
        <v/>
      </c>
      <c r="GD106" s="150" t="str">
        <f>IF(Tbl.Kosten[[#This Row],[Pnr.]]=GD$7,Tbl.Kosten[[#This Row],[Te financieren]],"")</f>
        <v/>
      </c>
      <c r="GE106" s="150" t="str">
        <f>IF(Tbl.Kosten[[#This Row],[Pnr.]]=GE$7,Tbl.Kosten[[#This Row],[Te financieren]],"")</f>
        <v/>
      </c>
      <c r="GF106" s="150" t="str">
        <f>IF(Tbl.Kosten[[#This Row],[Pnr.]]=GF$7,Tbl.Kosten[[#This Row],[Te financieren]],"")</f>
        <v/>
      </c>
      <c r="GG106" s="150" t="str">
        <f>IF(Tbl.Kosten[[#This Row],[Pnr.]]=GG$7,Tbl.Kosten[[#This Row],[Te financieren]],"")</f>
        <v/>
      </c>
      <c r="GH106" s="150" t="str">
        <f>IF(Tbl.Kosten[[#This Row],[Pnr.]]=GH$7,Tbl.Kosten[[#This Row],[Te financieren]],"")</f>
        <v/>
      </c>
      <c r="GI106" s="150" t="str">
        <f>IF(Tbl.Kosten[[#This Row],[Pnr.]]=GI$7,Tbl.Kosten[[#This Row],[Te financieren]],"")</f>
        <v/>
      </c>
      <c r="GJ106" s="150" t="str">
        <f>IF(Tbl.Kosten[[#This Row],[Pnr.]]=GJ$7,Tbl.Kosten[[#This Row],[Te financieren]],"")</f>
        <v/>
      </c>
      <c r="GK106" s="150" t="str">
        <f>IF(Tbl.Kosten[[#This Row],[Pnr.]]=GK$7,Tbl.Kosten[[#This Row],[Te financieren]],"")</f>
        <v/>
      </c>
      <c r="GL106" s="150" t="str">
        <f>IF(Tbl.Kosten[[#This Row],[Pnr.]]=GL$7,Tbl.Kosten[[#This Row],[Te financieren]],"")</f>
        <v/>
      </c>
      <c r="GM106" s="150" t="str">
        <f>IF(Tbl.Kosten[[#This Row],[Pnr.]]=GM$7,Tbl.Kosten[[#This Row],[Te financieren]],"")</f>
        <v/>
      </c>
      <c r="GN106" s="150" t="str">
        <f>IF(Tbl.Kosten[[#This Row],[Pnr.]]=GN$7,Tbl.Kosten[[#This Row],[Te financieren]],"")</f>
        <v/>
      </c>
      <c r="GO106" s="150" t="str">
        <f>IF(Tbl.Kosten[[#This Row],[Pnr.]]=GO$7,Tbl.Kosten[[#This Row],[Te financieren]],"")</f>
        <v/>
      </c>
      <c r="GP106" s="150" t="str">
        <f>IF(Tbl.Kosten[[#This Row],[Pnr.]]=GP$7,Tbl.Kosten[[#This Row],[Te financieren]],"")</f>
        <v/>
      </c>
      <c r="GQ106" s="150" t="str">
        <f>IF(Tbl.Kosten[[#This Row],[Pnr.]]=GQ$7,Tbl.Kosten[[#This Row],[Te financieren]],"")</f>
        <v/>
      </c>
      <c r="GR106" s="150" t="str">
        <f>IF(Tbl.Kosten[[#This Row],[Pnr.]]=GR$7,Tbl.Kosten[[#This Row],[Te financieren]],"")</f>
        <v/>
      </c>
      <c r="GS106" s="150" t="str">
        <f>IF(Tbl.Kosten[[#This Row],[Pnr.]]=GS$7,Tbl.Kosten[[#This Row],[Te financieren]],"")</f>
        <v/>
      </c>
      <c r="GT106" s="150" t="str">
        <f>IF(Tbl.Kosten[[#This Row],[Pnr.]]=GT$7,Tbl.Kosten[[#This Row],[Te financieren]],"")</f>
        <v/>
      </c>
      <c r="GU106" s="150" t="str">
        <f>IF(Tbl.Kosten[[#This Row],[Pnr.]]=GU$7,Tbl.Kosten[[#This Row],[Te financieren]],"")</f>
        <v/>
      </c>
      <c r="GV106" s="150" t="str">
        <f>IF(Tbl.Kosten[[#This Row],[Pnr.]]=GV$7,Tbl.Kosten[[#This Row],[Te financieren]],"")</f>
        <v/>
      </c>
      <c r="GW106" s="150" t="str">
        <f>IF(Tbl.Kosten[[#This Row],[Pnr.]]=GW$7,Tbl.Kosten[[#This Row],[Te financieren]],"")</f>
        <v/>
      </c>
      <c r="GX106" s="150" t="str">
        <f>IF(Tbl.Kosten[[#This Row],[Pnr.]]=GX$7,Tbl.Kosten[[#This Row],[Te financieren]],"")</f>
        <v/>
      </c>
      <c r="GY106" s="150" t="str">
        <f>IF(Tbl.Kosten[[#This Row],[Pnr.]]=GY$7,Tbl.Kosten[[#This Row],[Te financieren]],"")</f>
        <v/>
      </c>
      <c r="GZ106" s="150" t="str">
        <f>IF(Tbl.Kosten[[#This Row],[Pnr.]]=GZ$7,Tbl.Kosten[[#This Row],[Te financieren]],"")</f>
        <v/>
      </c>
      <c r="HA106" s="150" t="str">
        <f>IF(Tbl.Kosten[[#This Row],[Pnr.]]=HA$7,Tbl.Kosten[[#This Row],[Te financieren]],"")</f>
        <v/>
      </c>
      <c r="HB106" s="150" t="str">
        <f>IF(Tbl.Kosten[[#This Row],[Pnr.]]=HB$7,Tbl.Kosten[[#This Row],[Te financieren]],"")</f>
        <v/>
      </c>
      <c r="HC106" s="150" t="str">
        <f>IF(Tbl.Kosten[[#This Row],[Pnr.]]=HC$7,Tbl.Kosten[[#This Row],[Te financieren]],"")</f>
        <v/>
      </c>
      <c r="HD106" s="150" t="str">
        <f>IF(Tbl.Kosten[[#This Row],[Pnr.]]=HD$7,Tbl.Kosten[[#This Row],[Te financieren]],"")</f>
        <v/>
      </c>
      <c r="HE106" s="150" t="str">
        <f>IF(Tbl.Kosten[[#This Row],[Pnr.]]=HE$7,Tbl.Kosten[[#This Row],[Te financieren]],"")</f>
        <v/>
      </c>
      <c r="HF106" s="150" t="str">
        <f>IF(Tbl.Kosten[[#This Row],[Pnr.]]=HF$7,Tbl.Kosten[[#This Row],[Te financieren]],"")</f>
        <v/>
      </c>
      <c r="HG106" s="150" t="str">
        <f>IF(Tbl.Kosten[[#This Row],[Pnr.]]=HG$7,Tbl.Kosten[[#This Row],[Te financieren]],"")</f>
        <v/>
      </c>
      <c r="HH106" s="150" t="str">
        <f>IF(Tbl.Kosten[[#This Row],[Pnr.]]=HH$7,Tbl.Kosten[[#This Row],[Te financieren]],"")</f>
        <v/>
      </c>
      <c r="HI106" s="150" t="str">
        <f>IF(Tbl.Kosten[[#This Row],[Pnr.]]=HI$7,Tbl.Kosten[[#This Row],[Te financieren]],"")</f>
        <v/>
      </c>
      <c r="HJ106" s="150" t="str">
        <f>IF(Tbl.Kosten[[#This Row],[Pnr.]]=HJ$7,Tbl.Kosten[[#This Row],[Te financieren]],"")</f>
        <v/>
      </c>
      <c r="HK106" s="150" t="str">
        <f>IF(Tbl.Kosten[[#This Row],[Pnr.]]=HK$7,Tbl.Kosten[[#This Row],[Te financieren]],"")</f>
        <v/>
      </c>
      <c r="HL106" s="150" t="str">
        <f>IF(Tbl.Kosten[[#This Row],[Pnr.]]=HL$7,Tbl.Kosten[[#This Row],[Te financieren]],"")</f>
        <v/>
      </c>
      <c r="HM106" s="150" t="str">
        <f>IF(Tbl.Kosten[[#This Row],[Pnr.]]=HM$7,Tbl.Kosten[[#This Row],[Te financieren]],"")</f>
        <v/>
      </c>
      <c r="HN106" s="150" t="str">
        <f>IF(Tbl.Kosten[[#This Row],[Pnr.]]=HN$7,Tbl.Kosten[[#This Row],[Te financieren]],"")</f>
        <v/>
      </c>
      <c r="HO106" s="150" t="str">
        <f>IF(Tbl.Kosten[[#This Row],[Pnr.]]=HO$7,Tbl.Kosten[[#This Row],[Te financieren]],"")</f>
        <v/>
      </c>
      <c r="HP106" s="150" t="str">
        <f>IF(Tbl.Kosten[[#This Row],[Pnr.]]=HP$7,Tbl.Kosten[[#This Row],[Te financieren]],"")</f>
        <v/>
      </c>
      <c r="HQ106" s="150" t="str">
        <f>IF(Tbl.Kosten[[#This Row],[Pnr.]]=HQ$7,Tbl.Kosten[[#This Row],[Te financieren]],"")</f>
        <v/>
      </c>
      <c r="HR106" s="150" t="str">
        <f>IF(Tbl.Kosten[[#This Row],[Pnr.]]=HR$7,Tbl.Kosten[[#This Row],[Te financieren]],"")</f>
        <v/>
      </c>
      <c r="HS106" s="150" t="str">
        <f>IF(Tbl.Kosten[[#This Row],[Pnr.]]=HS$7,Tbl.Kosten[[#This Row],[Te financieren]],"")</f>
        <v/>
      </c>
      <c r="HT106" s="150" t="str">
        <f>IF(Tbl.Kosten[[#This Row],[Pnr.]]=HT$7,Tbl.Kosten[[#This Row],[Te financieren]],"")</f>
        <v/>
      </c>
      <c r="HU106" s="150" t="str">
        <f>IF(Tbl.Kosten[[#This Row],[Pnr.]]=HU$7,Tbl.Kosten[[#This Row],[Te financieren]],"")</f>
        <v/>
      </c>
      <c r="HV106" s="150" t="str">
        <f>IF(Tbl.Kosten[[#This Row],[Pnr.]]=HV$7,Tbl.Kosten[[#This Row],[Te financieren]],"")</f>
        <v/>
      </c>
      <c r="HW106" s="150" t="str">
        <f>IF(Tbl.Kosten[[#This Row],[Pnr.]]=HW$7,Tbl.Kosten[[#This Row],[Te financieren]],"")</f>
        <v/>
      </c>
    </row>
    <row r="107" spans="2:231" x14ac:dyDescent="0.3">
      <c r="B107" s="134"/>
      <c r="C107" s="137"/>
      <c r="D107" s="136"/>
      <c r="E107" s="261"/>
      <c r="F107" s="135"/>
      <c r="G107" s="11" t="str">
        <f>IF(Tbl.Kosten[[#This Row],[Medewerker e/o 
functie]]&lt;&gt;"",_xlfn.XLOOKUP(Tbl.Kosten[[#This Row],[Medewerker e/o 
functie]],Tbl.Uurtarief[Medewerker en/of functie],Tbl.Uurtarief[Uurtarief],"",0,1),"")</f>
        <v/>
      </c>
      <c r="H107" s="121">
        <f>IFERROR(Tbl.Kosten[[#This Row],[Uren]]*Tbl.Kosten[[#This Row],[Uurtarief]],0)</f>
        <v>0</v>
      </c>
      <c r="I107" s="119" t="str">
        <f>IF(Tbl.Kosten[[#This Row],[Subtotaal uren]]&lt;&gt;0,_xlfn.XLOOKUP(Tbl.Kosten[[#This Row],[Medewerker e/o 
functie]],Tbl.Uurtarief[Medewerker en/of functie],Tbl.Uurtarief[Kostensoort arbeid],"",0,1),"")</f>
        <v/>
      </c>
      <c r="J107" s="137"/>
      <c r="K107" s="135"/>
      <c r="L107" s="139" t="str">
        <f>IF(Tbl.Kosten[[#This Row],[Activum]]&lt;&gt;"",_xlfn.XLOOKUP(Tbl.Kosten[[#This Row],[Activum]],Tbl.Afschrijvingskosten[Activum],Tbl.Afschrijvingskosten[Tarief per afschrijvings-eenheid],"",0,1),"")</f>
        <v/>
      </c>
      <c r="M107" s="122">
        <f>IFERROR(Tbl.Kosten[[#This Row],[Een-
heden]]*Tbl.Kosten[[#This Row],[Afschrijvings-
tarief]],0)</f>
        <v>0</v>
      </c>
      <c r="N107" s="122" t="str">
        <f>IF(Tbl.Kosten[[#This Row],[Subtotaal afschrijving]]&lt;&gt;0,Lijsten!$A$7,"")</f>
        <v/>
      </c>
      <c r="O107" s="140"/>
      <c r="P107" s="135"/>
      <c r="Q107" s="138"/>
      <c r="R107" s="122">
        <f>IFERROR(Tbl.Kosten[[#This Row],[Aantal]]*Tbl.Kosten[[#This Row],[Tarief]],0)</f>
        <v>0</v>
      </c>
      <c r="S107" s="8">
        <f>IFERROR(Tbl.Kosten[[#This Row],[Subtotaal overige kosten]]+Tbl.Kosten[[#This Row],[Subtotaal uren]]+Tbl.Kosten[[#This Row],[Subtotaal afschrijving]],0)</f>
        <v>0</v>
      </c>
      <c r="T107" s="8">
        <f>IFERROR(Tbl.Kosten[[#This Row],[Totaal kosten]]*Tbl.Kosten[[#This Row],[Subsidie%]],0)</f>
        <v>0</v>
      </c>
      <c r="U107" s="4" t="str" cm="1">
        <f t="array" ref="U107">IFERROR(_xlfn.IFS(Tbl.Kosten[[#This Row],[Subtotaal uren]]&lt;&gt;0,Tbl.Kosten[[#This Row],[Kostensoort arbeid]],Tbl.Kosten[[#This Row],[Subtotaal afschrijving]]&lt;&gt;0,Tbl.Kosten[[#This Row],[Kostensoort afschrijving]],Tbl.Kosten[[#This Row],[Subtotaal overige kosten]]&lt;&gt;0,Tbl.Kosten[[#This Row],[Kostensoort overig]]),"")</f>
        <v/>
      </c>
      <c r="V107" s="4" t="str">
        <f>IFERROR(_xlfn.XLOOKUP(Tbl.Kosten[[#This Row],[Activiteitencode]],Tbl.Activiteiten[Activiteitcode],Tbl.Activiteiten[Werkpakketcode],"",0,1),"")</f>
        <v/>
      </c>
      <c r="W107" s="4" t="str">
        <f>IFERROR(_xlfn.XLOOKUP(Tbl.Kosten[[#This Row],[Werkpakketcode]],Tbl.Werkpakketten[Werkpakketcode],Tbl.Werkpakketten[Subsidiabele activiteit],"",0,1),"")</f>
        <v/>
      </c>
      <c r="X107" s="12">
        <f>IFERROR(_xlfn.XLOOKUP(Tbl.Kosten[[#This Row],[Sanr.]],Tbl.Subsidiehoogte[SAnr.],Tbl.Subsidiehoogte[Sub. Percentage],0,0,1),0)</f>
        <v>0</v>
      </c>
      <c r="Y107" s="144" t="str">
        <f>IFERROR(_xlfn.XLOOKUP(Tbl.Kosten[[#This Row],[Partnercode]],Tbl.Projectpartners[Partnercode],Tbl.Projectpartners[PNr.],"",0,1),"")</f>
        <v>P1</v>
      </c>
      <c r="Z107" s="148">
        <f>IF(Tbl.Kosten[[#This Row],[Pnr.]]=Z$7,Tbl.Kosten[[#This Row],[Totaal kosten]],"")</f>
        <v>0</v>
      </c>
      <c r="AA107" s="148" t="str">
        <f>IF(Tbl.Kosten[[#This Row],[Pnr.]]=AA$7,Tbl.Kosten[[#This Row],[Totaal kosten]],"")</f>
        <v/>
      </c>
      <c r="AB107" s="148" t="str">
        <f>IF(Tbl.Kosten[[#This Row],[Pnr.]]=AB$7,Tbl.Kosten[[#This Row],[Totaal kosten]],"")</f>
        <v/>
      </c>
      <c r="AC107" s="148" t="str">
        <f>IF(Tbl.Kosten[[#This Row],[Pnr.]]=AC$7,Tbl.Kosten[[#This Row],[Totaal kosten]],"")</f>
        <v/>
      </c>
      <c r="AD107" s="148" t="str">
        <f>IF(Tbl.Kosten[[#This Row],[Pnr.]]=AD$7,Tbl.Kosten[[#This Row],[Totaal kosten]],"")</f>
        <v/>
      </c>
      <c r="AE107" s="148" t="str">
        <f>IF(Tbl.Kosten[[#This Row],[Pnr.]]=AE$7,Tbl.Kosten[[#This Row],[Totaal kosten]],"")</f>
        <v/>
      </c>
      <c r="AF107" s="148" t="str">
        <f>IF(Tbl.Kosten[[#This Row],[Pnr.]]=AF$7,Tbl.Kosten[[#This Row],[Totaal kosten]],"")</f>
        <v/>
      </c>
      <c r="AG107" s="148" t="str">
        <f>IF(Tbl.Kosten[[#This Row],[Pnr.]]=AG$7,Tbl.Kosten[[#This Row],[Totaal kosten]],"")</f>
        <v/>
      </c>
      <c r="AH107" s="148" t="str">
        <f>IF(Tbl.Kosten[[#This Row],[Pnr.]]=AH$7,Tbl.Kosten[[#This Row],[Totaal kosten]],"")</f>
        <v/>
      </c>
      <c r="AI107" s="148" t="str">
        <f>IF(Tbl.Kosten[[#This Row],[Pnr.]]=AI$7,Tbl.Kosten[[#This Row],[Totaal kosten]],"")</f>
        <v/>
      </c>
      <c r="AJ107" s="148" t="str">
        <f>IF(Tbl.Kosten[[#This Row],[Pnr.]]=AJ$7,Tbl.Kosten[[#This Row],[Totaal kosten]],"")</f>
        <v/>
      </c>
      <c r="AK107" s="148" t="str">
        <f>IF(Tbl.Kosten[[#This Row],[Pnr.]]=AK$7,Tbl.Kosten[[#This Row],[Totaal kosten]],"")</f>
        <v/>
      </c>
      <c r="AL107" s="148" t="str">
        <f>IF(Tbl.Kosten[[#This Row],[Pnr.]]=AL$7,Tbl.Kosten[[#This Row],[Totaal kosten]],"")</f>
        <v/>
      </c>
      <c r="AM107" s="148" t="str">
        <f>IF(Tbl.Kosten[[#This Row],[Pnr.]]=AM$7,Tbl.Kosten[[#This Row],[Totaal kosten]],"")</f>
        <v/>
      </c>
      <c r="AN107" s="148" t="str">
        <f>IF(Tbl.Kosten[[#This Row],[Pnr.]]=AN$7,Tbl.Kosten[[#This Row],[Totaal kosten]],"")</f>
        <v/>
      </c>
      <c r="AO107" s="148" t="str">
        <f>IF(Tbl.Kosten[[#This Row],[Pnr.]]=AO$7,Tbl.Kosten[[#This Row],[Totaal kosten]],"")</f>
        <v/>
      </c>
      <c r="AP107" s="148" t="str">
        <f>IF(Tbl.Kosten[[#This Row],[Pnr.]]=AP$7,Tbl.Kosten[[#This Row],[Totaal kosten]],"")</f>
        <v/>
      </c>
      <c r="AQ107" s="148" t="str">
        <f>IF(Tbl.Kosten[[#This Row],[Pnr.]]=AQ$7,Tbl.Kosten[[#This Row],[Totaal kosten]],"")</f>
        <v/>
      </c>
      <c r="AR107" s="148" t="str">
        <f>IF(Tbl.Kosten[[#This Row],[Pnr.]]=AR$7,Tbl.Kosten[[#This Row],[Totaal kosten]],"")</f>
        <v/>
      </c>
      <c r="AS107" s="148" t="str">
        <f>IF(Tbl.Kosten[[#This Row],[Pnr.]]=AS$7,Tbl.Kosten[[#This Row],[Totaal kosten]],"")</f>
        <v/>
      </c>
      <c r="AT107" s="148" t="str">
        <f>IF(Tbl.Kosten[[#This Row],[Pnr.]]=AT$7,Tbl.Kosten[[#This Row],[Totaal kosten]],"")</f>
        <v/>
      </c>
      <c r="AU107" s="148" t="str">
        <f>IF(Tbl.Kosten[[#This Row],[Pnr.]]=AU$7,Tbl.Kosten[[#This Row],[Totaal kosten]],"")</f>
        <v/>
      </c>
      <c r="AV107" s="148" t="str">
        <f>IF(Tbl.Kosten[[#This Row],[Pnr.]]=AV$7,Tbl.Kosten[[#This Row],[Totaal kosten]],"")</f>
        <v/>
      </c>
      <c r="AW107" s="148" t="str">
        <f>IF(Tbl.Kosten[[#This Row],[Pnr.]]=AW$7,Tbl.Kosten[[#This Row],[Totaal kosten]],"")</f>
        <v/>
      </c>
      <c r="AX107" s="148" t="str">
        <f>IF(Tbl.Kosten[[#This Row],[Pnr.]]=AX$7,Tbl.Kosten[[#This Row],[Totaal kosten]],"")</f>
        <v/>
      </c>
      <c r="AY107" s="148" t="str">
        <f>IF(Tbl.Kosten[[#This Row],[Pnr.]]=AY$7,Tbl.Kosten[[#This Row],[Totaal kosten]],"")</f>
        <v/>
      </c>
      <c r="AZ107" s="148" t="str">
        <f>IF(Tbl.Kosten[[#This Row],[Pnr.]]=AZ$7,Tbl.Kosten[[#This Row],[Totaal kosten]],"")</f>
        <v/>
      </c>
      <c r="BA107" s="148" t="str">
        <f>IF(Tbl.Kosten[[#This Row],[Pnr.]]=BA$7,Tbl.Kosten[[#This Row],[Totaal kosten]],"")</f>
        <v/>
      </c>
      <c r="BB107" s="148" t="str">
        <f>IF(Tbl.Kosten[[#This Row],[Pnr.]]=BB$7,Tbl.Kosten[[#This Row],[Totaal kosten]],"")</f>
        <v/>
      </c>
      <c r="BC107" s="148" t="str">
        <f>IF(Tbl.Kosten[[#This Row],[Pnr.]]=BC$7,Tbl.Kosten[[#This Row],[Totaal kosten]],"")</f>
        <v/>
      </c>
      <c r="BD107" s="148" t="str">
        <f>IF(Tbl.Kosten[[#This Row],[Pnr.]]=BD$7,Tbl.Kosten[[#This Row],[Totaal kosten]],"")</f>
        <v/>
      </c>
      <c r="BE107" s="148" t="str">
        <f>IF(Tbl.Kosten[[#This Row],[Pnr.]]=BE$7,Tbl.Kosten[[#This Row],[Totaal kosten]],"")</f>
        <v/>
      </c>
      <c r="BF107" s="148" t="str">
        <f>IF(Tbl.Kosten[[#This Row],[Pnr.]]=BF$7,Tbl.Kosten[[#This Row],[Totaal kosten]],"")</f>
        <v/>
      </c>
      <c r="BG107" s="148" t="str">
        <f>IF(Tbl.Kosten[[#This Row],[Pnr.]]=BG$7,Tbl.Kosten[[#This Row],[Totaal kosten]],"")</f>
        <v/>
      </c>
      <c r="BH107" s="148" t="str">
        <f>IF(Tbl.Kosten[[#This Row],[Pnr.]]=BH$7,Tbl.Kosten[[#This Row],[Totaal kosten]],"")</f>
        <v/>
      </c>
      <c r="BI107" s="148" t="str">
        <f>IF(Tbl.Kosten[[#This Row],[Pnr.]]=BI$7,Tbl.Kosten[[#This Row],[Totaal kosten]],"")</f>
        <v/>
      </c>
      <c r="BJ107" s="148" t="str">
        <f>IF(Tbl.Kosten[[#This Row],[Pnr.]]=BJ$7,Tbl.Kosten[[#This Row],[Totaal kosten]],"")</f>
        <v/>
      </c>
      <c r="BK107" s="148" t="str">
        <f>IF(Tbl.Kosten[[#This Row],[Pnr.]]=BK$7,Tbl.Kosten[[#This Row],[Totaal kosten]],"")</f>
        <v/>
      </c>
      <c r="BL107" s="148" t="str">
        <f>IF(Tbl.Kosten[[#This Row],[Pnr.]]=BL$7,Tbl.Kosten[[#This Row],[Totaal kosten]],"")</f>
        <v/>
      </c>
      <c r="BM107" s="148" t="str">
        <f>IF(Tbl.Kosten[[#This Row],[Pnr.]]=BM$7,Tbl.Kosten[[#This Row],[Totaal kosten]],"")</f>
        <v/>
      </c>
      <c r="BN107" s="148" t="str">
        <f>IF(Tbl.Kosten[[#This Row],[Pnr.]]=BN$7,Tbl.Kosten[[#This Row],[Totaal kosten]],"")</f>
        <v/>
      </c>
      <c r="BO107" s="148" t="str">
        <f>IF(Tbl.Kosten[[#This Row],[Pnr.]]=BO$7,Tbl.Kosten[[#This Row],[Totaal kosten]],"")</f>
        <v/>
      </c>
      <c r="BP107" s="148" t="str">
        <f>IF(Tbl.Kosten[[#This Row],[Pnr.]]=BP$7,Tbl.Kosten[[#This Row],[Totaal kosten]],"")</f>
        <v/>
      </c>
      <c r="BQ107" s="148" t="str">
        <f>IF(Tbl.Kosten[[#This Row],[Pnr.]]=BQ$7,Tbl.Kosten[[#This Row],[Totaal kosten]],"")</f>
        <v/>
      </c>
      <c r="BR107" s="148" t="str">
        <f>IF(Tbl.Kosten[[#This Row],[Pnr.]]=BR$7,Tbl.Kosten[[#This Row],[Totaal kosten]],"")</f>
        <v/>
      </c>
      <c r="BS107" s="148" t="str">
        <f>IF(Tbl.Kosten[[#This Row],[Pnr.]]=BS$7,Tbl.Kosten[[#This Row],[Totaal kosten]],"")</f>
        <v/>
      </c>
      <c r="BT107" s="148" t="str">
        <f>IF(Tbl.Kosten[[#This Row],[Pnr.]]=BT$7,Tbl.Kosten[[#This Row],[Totaal kosten]],"")</f>
        <v/>
      </c>
      <c r="BU107" s="148" t="str">
        <f>IF(Tbl.Kosten[[#This Row],[Pnr.]]=BU$7,Tbl.Kosten[[#This Row],[Totaal kosten]],"")</f>
        <v/>
      </c>
      <c r="BV107" s="148" t="str">
        <f>IF(Tbl.Kosten[[#This Row],[Pnr.]]=BV$7,Tbl.Kosten[[#This Row],[Totaal kosten]],"")</f>
        <v/>
      </c>
      <c r="BW107" s="148" t="str">
        <f>IF(Tbl.Kosten[[#This Row],[Pnr.]]=BW$7,Tbl.Kosten[[#This Row],[Totaal kosten]],"")</f>
        <v/>
      </c>
      <c r="BX107" s="148" t="str">
        <f>IFERROR(_xlfn.XLOOKUP(Tbl.Kosten[[#This Row],[Werkpakketcode]],Tbl.Werkpakketten[Werkpakketcode],Tbl.Werkpakketten[WPnr.],"",0,1),"")</f>
        <v/>
      </c>
      <c r="BY107" s="148" t="str">
        <f>IF(Tbl.Kosten[[#This Row],[WPnr.]]=BY$7,Tbl.Kosten[[#This Row],[Totaal kosten]],"")</f>
        <v/>
      </c>
      <c r="BZ107" s="148" t="str">
        <f>IF(Tbl.Kosten[[#This Row],[WPnr.]]=BZ$7,Tbl.Kosten[[#This Row],[Totaal kosten]],"")</f>
        <v/>
      </c>
      <c r="CA107" s="148" t="str">
        <f>IF(Tbl.Kosten[[#This Row],[WPnr.]]=CA$7,Tbl.Kosten[[#This Row],[Totaal kosten]],"")</f>
        <v/>
      </c>
      <c r="CB107" s="148" t="str">
        <f>IF(Tbl.Kosten[[#This Row],[WPnr.]]=CB$7,Tbl.Kosten[[#This Row],[Totaal kosten]],"")</f>
        <v/>
      </c>
      <c r="CC107" s="148" t="str">
        <f>IF(Tbl.Kosten[[#This Row],[WPnr.]]=CC$7,Tbl.Kosten[[#This Row],[Totaal kosten]],"")</f>
        <v/>
      </c>
      <c r="CD107" s="148" t="str">
        <f>IF(Tbl.Kosten[[#This Row],[WPnr.]]=CD$7,Tbl.Kosten[[#This Row],[Totaal kosten]],"")</f>
        <v/>
      </c>
      <c r="CE107" s="148" t="str">
        <f>IF(Tbl.Kosten[[#This Row],[WPnr.]]=CE$7,Tbl.Kosten[[#This Row],[Totaal kosten]],"")</f>
        <v/>
      </c>
      <c r="CF107" s="148" t="str">
        <f>IF(Tbl.Kosten[[#This Row],[WPnr.]]=CF$7,Tbl.Kosten[[#This Row],[Totaal kosten]],"")</f>
        <v/>
      </c>
      <c r="CG107" s="148" t="str">
        <f>IF(Tbl.Kosten[[#This Row],[WPnr.]]=CG$7,Tbl.Kosten[[#This Row],[Totaal kosten]],"")</f>
        <v/>
      </c>
      <c r="CH107" s="148" t="str">
        <f>IF(Tbl.Kosten[[#This Row],[WPnr.]]=CH$7,Tbl.Kosten[[#This Row],[Totaal kosten]],"")</f>
        <v/>
      </c>
      <c r="CI107" s="148" t="str">
        <f>IF(Tbl.Kosten[[#This Row],[WPnr.]]=CI$7,Tbl.Kosten[[#This Row],[Totaal kosten]],"")</f>
        <v/>
      </c>
      <c r="CJ107" s="148" t="str">
        <f>IF(Tbl.Kosten[[#This Row],[WPnr.]]=CJ$7,Tbl.Kosten[[#This Row],[Totaal kosten]],"")</f>
        <v/>
      </c>
      <c r="CK107" s="148" t="str">
        <f>IF(Tbl.Kosten[[#This Row],[WPnr.]]=CK$7,Tbl.Kosten[[#This Row],[Totaal kosten]],"")</f>
        <v/>
      </c>
      <c r="CL107" s="148" t="str">
        <f>IF(Tbl.Kosten[[#This Row],[WPnr.]]=CL$7,Tbl.Kosten[[#This Row],[Totaal kosten]],"")</f>
        <v/>
      </c>
      <c r="CM107" s="148" t="str">
        <f>IF(Tbl.Kosten[[#This Row],[WPnr.]]=CM$7,Tbl.Kosten[[#This Row],[Totaal kosten]],"")</f>
        <v/>
      </c>
      <c r="CN107" s="148" t="str">
        <f>IF(Tbl.Kosten[[#This Row],[WPnr.]]=CN$7,Tbl.Kosten[[#This Row],[Totaal kosten]],"")</f>
        <v/>
      </c>
      <c r="CO107" s="148" t="str">
        <f>IF(Tbl.Kosten[[#This Row],[WPnr.]]=CO$7,Tbl.Kosten[[#This Row],[Totaal kosten]],"")</f>
        <v/>
      </c>
      <c r="CP107" s="148" t="str">
        <f>IF(Tbl.Kosten[[#This Row],[WPnr.]]=CP$7,Tbl.Kosten[[#This Row],[Totaal kosten]],"")</f>
        <v/>
      </c>
      <c r="CQ107" s="148" t="str">
        <f>IF(Tbl.Kosten[[#This Row],[WPnr.]]=CQ$7,Tbl.Kosten[[#This Row],[Totaal kosten]],"")</f>
        <v/>
      </c>
      <c r="CR107" s="148" t="str">
        <f>IF(Tbl.Kosten[[#This Row],[WPnr.]]=CR$7,Tbl.Kosten[[#This Row],[Totaal kosten]],"")</f>
        <v/>
      </c>
      <c r="CS107" s="148" t="str">
        <f>IF(Tbl.Kosten[[#This Row],[WPnr.]]=CS$7,Tbl.Kosten[[#This Row],[Totaal kosten]],"")</f>
        <v/>
      </c>
      <c r="CT107" s="148" t="str">
        <f>IF(Tbl.Kosten[[#This Row],[WPnr.]]=CT$7,Tbl.Kosten[[#This Row],[Totaal kosten]],"")</f>
        <v/>
      </c>
      <c r="CU107" s="148" t="str">
        <f>IF(Tbl.Kosten[[#This Row],[WPnr.]]=CU$7,Tbl.Kosten[[#This Row],[Totaal kosten]],"")</f>
        <v/>
      </c>
      <c r="CV107" s="148" t="str">
        <f>IF(Tbl.Kosten[[#This Row],[WPnr.]]=CV$7,Tbl.Kosten[[#This Row],[Totaal kosten]],"")</f>
        <v/>
      </c>
      <c r="CW107" s="148" t="str">
        <f>IF(Tbl.Kosten[[#This Row],[WPnr.]]=CW$7,Tbl.Kosten[[#This Row],[Totaal kosten]],"")</f>
        <v/>
      </c>
      <c r="CX107" s="148" t="str">
        <f>IF(Tbl.Kosten[[#This Row],[WPnr.]]=CX$7,Tbl.Kosten[[#This Row],[Totaal kosten]],"")</f>
        <v/>
      </c>
      <c r="CY107" s="148" t="str">
        <f>IF(Tbl.Kosten[[#This Row],[WPnr.]]=CY$7,Tbl.Kosten[[#This Row],[Totaal kosten]],"")</f>
        <v/>
      </c>
      <c r="CZ107" s="148" t="str">
        <f>IF(Tbl.Kosten[[#This Row],[WPnr.]]=CZ$7,Tbl.Kosten[[#This Row],[Totaal kosten]],"")</f>
        <v/>
      </c>
      <c r="DA107" s="148" t="str">
        <f>IF(Tbl.Kosten[[#This Row],[WPnr.]]=DA$7,Tbl.Kosten[[#This Row],[Totaal kosten]],"")</f>
        <v/>
      </c>
      <c r="DB107" s="148" t="str">
        <f>IF(Tbl.Kosten[[#This Row],[WPnr.]]=DB$7,Tbl.Kosten[[#This Row],[Totaal kosten]],"")</f>
        <v/>
      </c>
      <c r="DC107" s="148" t="str">
        <f>IF(Tbl.Kosten[[#This Row],[WPnr.]]=DC$7,Tbl.Kosten[[#This Row],[Totaal kosten]],"")</f>
        <v/>
      </c>
      <c r="DD107" s="148" t="str">
        <f>IF(Tbl.Kosten[[#This Row],[WPnr.]]=DD$7,Tbl.Kosten[[#This Row],[Totaal kosten]],"")</f>
        <v/>
      </c>
      <c r="DE107" s="148" t="str">
        <f>IF(Tbl.Kosten[[#This Row],[WPnr.]]=DE$7,Tbl.Kosten[[#This Row],[Totaal kosten]],"")</f>
        <v/>
      </c>
      <c r="DF107" s="148" t="str">
        <f>IF(Tbl.Kosten[[#This Row],[WPnr.]]=DF$7,Tbl.Kosten[[#This Row],[Totaal kosten]],"")</f>
        <v/>
      </c>
      <c r="DG107" s="148" t="str">
        <f>IF(Tbl.Kosten[[#This Row],[WPnr.]]=DG$7,Tbl.Kosten[[#This Row],[Totaal kosten]],"")</f>
        <v/>
      </c>
      <c r="DH107" s="148" t="str">
        <f>IF(Tbl.Kosten[[#This Row],[WPnr.]]=DH$7,Tbl.Kosten[[#This Row],[Totaal kosten]],"")</f>
        <v/>
      </c>
      <c r="DI107" s="148" t="str">
        <f>IF(Tbl.Kosten[[#This Row],[WPnr.]]=DI$7,Tbl.Kosten[[#This Row],[Totaal kosten]],"")</f>
        <v/>
      </c>
      <c r="DJ107" s="148" t="str">
        <f>IF(Tbl.Kosten[[#This Row],[WPnr.]]=DJ$7,Tbl.Kosten[[#This Row],[Totaal kosten]],"")</f>
        <v/>
      </c>
      <c r="DK107" s="148" t="str">
        <f>IF(Tbl.Kosten[[#This Row],[WPnr.]]=DK$7,Tbl.Kosten[[#This Row],[Totaal kosten]],"")</f>
        <v/>
      </c>
      <c r="DL107" s="148" t="str">
        <f>IF(Tbl.Kosten[[#This Row],[WPnr.]]=DL$7,Tbl.Kosten[[#This Row],[Totaal kosten]],"")</f>
        <v/>
      </c>
      <c r="DM107" s="148" t="str">
        <f>IF(Tbl.Kosten[[#This Row],[WPnr.]]=DM$7,Tbl.Kosten[[#This Row],[Totaal kosten]],"")</f>
        <v/>
      </c>
      <c r="DN107" s="148" t="str">
        <f>IF(Tbl.Kosten[[#This Row],[WPnr.]]=DN$7,Tbl.Kosten[[#This Row],[Totaal kosten]],"")</f>
        <v/>
      </c>
      <c r="DO107" s="148" t="str">
        <f>IF(Tbl.Kosten[[#This Row],[WPnr.]]=DO$7,Tbl.Kosten[[#This Row],[Totaal kosten]],"")</f>
        <v/>
      </c>
      <c r="DP107" s="148" t="str">
        <f>IF(Tbl.Kosten[[#This Row],[WPnr.]]=DP$7,Tbl.Kosten[[#This Row],[Totaal kosten]],"")</f>
        <v/>
      </c>
      <c r="DQ107" s="148" t="str">
        <f>IF(Tbl.Kosten[[#This Row],[WPnr.]]=DQ$7,Tbl.Kosten[[#This Row],[Totaal kosten]],"")</f>
        <v/>
      </c>
      <c r="DR107" s="148" t="str">
        <f>IF(Tbl.Kosten[[#This Row],[WPnr.]]=DR$7,Tbl.Kosten[[#This Row],[Totaal kosten]],"")</f>
        <v/>
      </c>
      <c r="DS107" s="148" t="str">
        <f>IF(Tbl.Kosten[[#This Row],[WPnr.]]=DS$7,Tbl.Kosten[[#This Row],[Totaal kosten]],"")</f>
        <v/>
      </c>
      <c r="DT107" s="148" t="str">
        <f>IF(Tbl.Kosten[[#This Row],[WPnr.]]=DT$7,Tbl.Kosten[[#This Row],[Totaal kosten]],"")</f>
        <v/>
      </c>
      <c r="DU107" s="148" t="str">
        <f>IF(Tbl.Kosten[[#This Row],[WPnr.]]=DU$7,Tbl.Kosten[[#This Row],[Totaal kosten]],"")</f>
        <v/>
      </c>
      <c r="DV107" s="148" t="str">
        <f>IF(Tbl.Kosten[[#This Row],[WPnr.]]=DV$7,Tbl.Kosten[[#This Row],[Totaal kosten]],"")</f>
        <v/>
      </c>
      <c r="DW107" s="150" t="str">
        <f>IFERROR(_xlfn.XLOOKUP(Tbl.Kosten[[#This Row],[Kostensoort]],Tbl.Kostensoorten[Kostensoorten],Tbl.Kostensoorten[KSnr.],"",0,1),"")</f>
        <v/>
      </c>
      <c r="DX107" s="150" t="str">
        <f>IF(Tbl.Kosten[[#This Row],[KSnr.]]=DX$7,Tbl.Kosten[[#This Row],[Totaal kosten]],"")</f>
        <v/>
      </c>
      <c r="DY107" s="150" t="str">
        <f>IF(Tbl.Kosten[[#This Row],[KSnr.]]=DY$7,Tbl.Kosten[[#This Row],[Totaal kosten]],"")</f>
        <v/>
      </c>
      <c r="DZ107" s="150" t="str">
        <f>IF(Tbl.Kosten[[#This Row],[KSnr.]]=DZ$7,Tbl.Kosten[[#This Row],[Totaal kosten]],"")</f>
        <v/>
      </c>
      <c r="EA107" s="150" t="str">
        <f>IF(Tbl.Kosten[[#This Row],[KSnr.]]=EA$7,Tbl.Kosten[[#This Row],[Totaal kosten]],"")</f>
        <v/>
      </c>
      <c r="EB107" s="150" t="str">
        <f>IF(Tbl.Kosten[[#This Row],[KSnr.]]=EB$7,Tbl.Kosten[[#This Row],[Totaal kosten]],"")</f>
        <v/>
      </c>
      <c r="EC107" s="150" t="str">
        <f>IF(Tbl.Kosten[[#This Row],[KSnr.]]=EC$7,Tbl.Kosten[[#This Row],[Totaal kosten]],"")</f>
        <v/>
      </c>
      <c r="ED107" s="150" t="str">
        <f>IF(Tbl.Kosten[[#This Row],[KSnr.]]=ED$7,Tbl.Kosten[[#This Row],[Totaal kosten]],"")</f>
        <v/>
      </c>
      <c r="EE107" s="150" t="str">
        <f>IF(Tbl.Kosten[[#This Row],[KSnr.]]=EE$7,Tbl.Kosten[[#This Row],[Totaal kosten]],"")</f>
        <v/>
      </c>
      <c r="EF107" s="150" t="str">
        <f>IF(Tbl.Kosten[[#This Row],[KSnr.]]=EF$7,Tbl.Kosten[[#This Row],[Totaal kosten]],"")</f>
        <v/>
      </c>
      <c r="EG107" s="150" t="str">
        <f>IF(Tbl.Kosten[[#This Row],[KSnr.]]=EG$7,Tbl.Kosten[[#This Row],[Totaal kosten]],"")</f>
        <v/>
      </c>
      <c r="EH107" s="150" t="str">
        <f>IF(Tbl.Kosten[[#This Row],[KSnr.]]=EH$7,Tbl.Kosten[[#This Row],[Totaal kosten]],"")</f>
        <v/>
      </c>
      <c r="EI107" s="150" t="str">
        <f>IF(Tbl.Kosten[[#This Row],[KSnr.]]=EI$7,Tbl.Kosten[[#This Row],[Totaal kosten]],"")</f>
        <v/>
      </c>
      <c r="EJ107" s="150" t="str">
        <f>IF(Tbl.Kosten[[#This Row],[KSnr.]]=EJ$7,Tbl.Kosten[[#This Row],[Totaal kosten]],"")</f>
        <v/>
      </c>
      <c r="EK107" s="150" t="str">
        <f>IF(Tbl.Kosten[[#This Row],[KSnr.]]=EK$7,Tbl.Kosten[[#This Row],[Totaal kosten]],"")</f>
        <v/>
      </c>
      <c r="EL107" s="150" t="str">
        <f>IF(Tbl.Kosten[[#This Row],[KSnr.]]=EL$7,Tbl.Kosten[[#This Row],[Totaal kosten]],"")</f>
        <v/>
      </c>
      <c r="EM107" s="150" t="str">
        <f>IF(Tbl.Kosten[[#This Row],[KSnr.]]=EM$7,Tbl.Kosten[[#This Row],[Totaal kosten]],"")</f>
        <v/>
      </c>
      <c r="EN107" s="150" t="str">
        <f>IF(Tbl.Kosten[[#This Row],[KSnr.]]=EN$7,Tbl.Kosten[[#This Row],[Totaal kosten]],"")</f>
        <v/>
      </c>
      <c r="EO107" s="150" t="str">
        <f>IF(Tbl.Kosten[[#This Row],[KSnr.]]=EO$7,Tbl.Kosten[[#This Row],[Totaal kosten]],"")</f>
        <v/>
      </c>
      <c r="EP107" s="150" t="str">
        <f>IF(Tbl.Kosten[[#This Row],[KSnr.]]=EP$7,Tbl.Kosten[[#This Row],[Totaal kosten]],"")</f>
        <v/>
      </c>
      <c r="EQ107" s="150" t="str">
        <f>IF(Tbl.Kosten[[#This Row],[KSnr.]]=EQ$7,Tbl.Kosten[[#This Row],[Totaal kosten]],"")</f>
        <v/>
      </c>
      <c r="ER107" s="144" t="str">
        <f>IFERROR(_xlfn.XLOOKUP(Tbl.Kosten[[#This Row],[Subsidieactiviteit]],Tbl.Subsidiehoogte[Subsidieactiviteit],Tbl.Subsidiehoogte[SAnr.],"",0,1),"")</f>
        <v/>
      </c>
      <c r="ES107" s="150" t="str">
        <f>IF(Tbl.Kosten[[#This Row],[Sanr.]]=ES$7,Tbl.Kosten[[#This Row],[Totaal kosten]],"")</f>
        <v/>
      </c>
      <c r="ET107" s="150" t="str">
        <f>IF(Tbl.Kosten[[#This Row],[Sanr.]]=ET$7,Tbl.Kosten[[#This Row],[Totaal kosten]],"")</f>
        <v/>
      </c>
      <c r="EU107" s="150" t="str">
        <f>IF(Tbl.Kosten[[#This Row],[Sanr.]]=EU$7,Tbl.Kosten[[#This Row],[Totaal kosten]],"")</f>
        <v/>
      </c>
      <c r="EV107" s="150" t="str">
        <f>IF(Tbl.Kosten[[#This Row],[Sanr.]]=EV$7,Tbl.Kosten[[#This Row],[Totaal kosten]],"")</f>
        <v/>
      </c>
      <c r="EW107" s="150" t="str">
        <f>IF(Tbl.Kosten[[#This Row],[Sanr.]]=EW$7,Tbl.Kosten[[#This Row],[Totaal kosten]],"")</f>
        <v/>
      </c>
      <c r="EX107" s="150" t="str">
        <f>IF(Tbl.Kosten[[#This Row],[Sanr.]]=EX$7,Tbl.Kosten[[#This Row],[Totaal kosten]],"")</f>
        <v/>
      </c>
      <c r="EY107" s="150" t="str">
        <f>IF(Tbl.Kosten[[#This Row],[Sanr.]]=EY$7,Tbl.Kosten[[#This Row],[Totaal kosten]],"")</f>
        <v/>
      </c>
      <c r="EZ107" s="150" t="str">
        <f>IF(Tbl.Kosten[[#This Row],[Sanr.]]=EZ$7,Tbl.Kosten[[#This Row],[Totaal kosten]],"")</f>
        <v/>
      </c>
      <c r="FA107" s="150" t="str">
        <f>IF(Tbl.Kosten[[#This Row],[Sanr.]]=FA$7,Tbl.Kosten[[#This Row],[Totaal kosten]],"")</f>
        <v/>
      </c>
      <c r="FB107" s="150" t="str">
        <f>IF(Tbl.Kosten[[#This Row],[Sanr.]]=FB$7,Tbl.Kosten[[#This Row],[Totaal kosten]],"")</f>
        <v/>
      </c>
      <c r="FC107" s="150" t="str">
        <f>IF(Tbl.Kosten[[#This Row],[Sanr.]]=FC$7,Tbl.Kosten[[#This Row],[Totaal kosten]],"")</f>
        <v/>
      </c>
      <c r="FD107" s="150" t="str">
        <f>IF(Tbl.Kosten[[#This Row],[Sanr.]]=FD$7,Tbl.Kosten[[#This Row],[Totaal kosten]],"")</f>
        <v/>
      </c>
      <c r="FE107" s="150" t="str">
        <f>IF(Tbl.Kosten[[#This Row],[Sanr.]]=FE$7,Tbl.Kosten[[#This Row],[Totaal kosten]],"")</f>
        <v/>
      </c>
      <c r="FF107" s="150" t="str">
        <f>IF(Tbl.Kosten[[#This Row],[Sanr.]]=FF$7,Tbl.Kosten[[#This Row],[Totaal kosten]],"")</f>
        <v/>
      </c>
      <c r="FG107" s="150" t="str">
        <f>IF(Tbl.Kosten[[#This Row],[Sanr.]]=FG$7,Tbl.Kosten[[#This Row],[Totaal kosten]],"")</f>
        <v/>
      </c>
      <c r="FH107" s="150" t="str">
        <f>IF(Tbl.Kosten[[#This Row],[Sanr.]]=FH$7,Tbl.Kosten[[#This Row],[Totaal kosten]],"")</f>
        <v/>
      </c>
      <c r="FI107" s="150" t="str">
        <f>IF(Tbl.Kosten[[#This Row],[Sanr.]]=FI$7,Tbl.Kosten[[#This Row],[Totaal kosten]],"")</f>
        <v/>
      </c>
      <c r="FJ107" s="150" t="str">
        <f>IF(Tbl.Kosten[[#This Row],[Sanr.]]=FJ$7,Tbl.Kosten[[#This Row],[Totaal kosten]],"")</f>
        <v/>
      </c>
      <c r="FK107" s="150" t="str">
        <f>IF(Tbl.Kosten[[#This Row],[Sanr.]]=FK$7,Tbl.Kosten[[#This Row],[Totaal kosten]],"")</f>
        <v/>
      </c>
      <c r="FL107" s="150" t="str">
        <f>IF(Tbl.Kosten[[#This Row],[Sanr.]]=FL$7,Tbl.Kosten[[#This Row],[Totaal kosten]],"")</f>
        <v/>
      </c>
      <c r="FM107" s="150" t="str">
        <f>IF(Tbl.Kosten[[#This Row],[Sanr.]]=FM$7,Tbl.Kosten[[#This Row],[Totaal kosten]],"")</f>
        <v/>
      </c>
      <c r="FN107" s="150" t="str">
        <f>IF(Tbl.Kosten[[#This Row],[Sanr.]]=FN$7,Tbl.Kosten[[#This Row],[Totaal kosten]],"")</f>
        <v/>
      </c>
      <c r="FO107" s="150" t="str">
        <f>IF(Tbl.Kosten[[#This Row],[Sanr.]]=FO$7,Tbl.Kosten[[#This Row],[Totaal kosten]],"")</f>
        <v/>
      </c>
      <c r="FP107" s="150" t="str">
        <f>IF(Tbl.Kosten[[#This Row],[Sanr.]]=FP$7,Tbl.Kosten[[#This Row],[Totaal kosten]],"")</f>
        <v/>
      </c>
      <c r="FQ107" s="150" t="str">
        <f>IF(Tbl.Kosten[[#This Row],[Sanr.]]=FQ$7,Tbl.Kosten[[#This Row],[Totaal kosten]],"")</f>
        <v/>
      </c>
      <c r="FR107" s="150" t="str">
        <f>IF(Tbl.Kosten[[#This Row],[Sanr.]]=FR$7,Tbl.Kosten[[#This Row],[Totaal kosten]],"")</f>
        <v/>
      </c>
      <c r="FS107" s="150" t="str">
        <f>IF(Tbl.Kosten[[#This Row],[Sanr.]]=FS$7,Tbl.Kosten[[#This Row],[Totaal kosten]],"")</f>
        <v/>
      </c>
      <c r="FT107" s="150" t="str">
        <f>IF(Tbl.Kosten[[#This Row],[Sanr.]]=FT$7,Tbl.Kosten[[#This Row],[Totaal kosten]],"")</f>
        <v/>
      </c>
      <c r="FU107" s="150" t="str">
        <f>IF(Tbl.Kosten[[#This Row],[Sanr.]]=FU$7,Tbl.Kosten[[#This Row],[Totaal kosten]],"")</f>
        <v/>
      </c>
      <c r="FV107" s="150" t="str">
        <f>IF(Tbl.Kosten[[#This Row],[Sanr.]]=FV$7,Tbl.Kosten[[#This Row],[Totaal kosten]],"")</f>
        <v/>
      </c>
      <c r="FW107" s="150" t="str">
        <f>IFERROR(_xlfn.XLOOKUP(Tbl.Kosten[[#This Row],[Activiteitencode]],Tbl.Activiteiten[Activiteitcode],Tbl.Activiteiten[Anr.],"",0,1),"")</f>
        <v/>
      </c>
      <c r="FX107" s="169" t="str">
        <f>_xlfn.CONCAT(Tbl.Kosten[[#This Row],[Pnr.]],Tbl.Kosten[[#This Row],[Sanr.]])</f>
        <v>P1</v>
      </c>
      <c r="FY107" s="150">
        <f>Tbl.Kosten[[#This Row],[Totaal kosten]]-Tbl.Kosten[[#This Row],[Subsidie]]</f>
        <v>0</v>
      </c>
      <c r="FZ107" s="150">
        <f>IF(Tbl.Kosten[[#This Row],[Pnr.]]=FZ$7,Tbl.Kosten[[#This Row],[Te financieren]],"")</f>
        <v>0</v>
      </c>
      <c r="GA107" s="150" t="str">
        <f>IF(Tbl.Kosten[[#This Row],[Pnr.]]=GA$7,Tbl.Kosten[[#This Row],[Te financieren]],"")</f>
        <v/>
      </c>
      <c r="GB107" s="150" t="str">
        <f>IF(Tbl.Kosten[[#This Row],[Pnr.]]=GB$7,Tbl.Kosten[[#This Row],[Te financieren]],"")</f>
        <v/>
      </c>
      <c r="GC107" s="150" t="str">
        <f>IF(Tbl.Kosten[[#This Row],[Pnr.]]=GC$7,Tbl.Kosten[[#This Row],[Te financieren]],"")</f>
        <v/>
      </c>
      <c r="GD107" s="150" t="str">
        <f>IF(Tbl.Kosten[[#This Row],[Pnr.]]=GD$7,Tbl.Kosten[[#This Row],[Te financieren]],"")</f>
        <v/>
      </c>
      <c r="GE107" s="150" t="str">
        <f>IF(Tbl.Kosten[[#This Row],[Pnr.]]=GE$7,Tbl.Kosten[[#This Row],[Te financieren]],"")</f>
        <v/>
      </c>
      <c r="GF107" s="150" t="str">
        <f>IF(Tbl.Kosten[[#This Row],[Pnr.]]=GF$7,Tbl.Kosten[[#This Row],[Te financieren]],"")</f>
        <v/>
      </c>
      <c r="GG107" s="150" t="str">
        <f>IF(Tbl.Kosten[[#This Row],[Pnr.]]=GG$7,Tbl.Kosten[[#This Row],[Te financieren]],"")</f>
        <v/>
      </c>
      <c r="GH107" s="150" t="str">
        <f>IF(Tbl.Kosten[[#This Row],[Pnr.]]=GH$7,Tbl.Kosten[[#This Row],[Te financieren]],"")</f>
        <v/>
      </c>
      <c r="GI107" s="150" t="str">
        <f>IF(Tbl.Kosten[[#This Row],[Pnr.]]=GI$7,Tbl.Kosten[[#This Row],[Te financieren]],"")</f>
        <v/>
      </c>
      <c r="GJ107" s="150" t="str">
        <f>IF(Tbl.Kosten[[#This Row],[Pnr.]]=GJ$7,Tbl.Kosten[[#This Row],[Te financieren]],"")</f>
        <v/>
      </c>
      <c r="GK107" s="150" t="str">
        <f>IF(Tbl.Kosten[[#This Row],[Pnr.]]=GK$7,Tbl.Kosten[[#This Row],[Te financieren]],"")</f>
        <v/>
      </c>
      <c r="GL107" s="150" t="str">
        <f>IF(Tbl.Kosten[[#This Row],[Pnr.]]=GL$7,Tbl.Kosten[[#This Row],[Te financieren]],"")</f>
        <v/>
      </c>
      <c r="GM107" s="150" t="str">
        <f>IF(Tbl.Kosten[[#This Row],[Pnr.]]=GM$7,Tbl.Kosten[[#This Row],[Te financieren]],"")</f>
        <v/>
      </c>
      <c r="GN107" s="150" t="str">
        <f>IF(Tbl.Kosten[[#This Row],[Pnr.]]=GN$7,Tbl.Kosten[[#This Row],[Te financieren]],"")</f>
        <v/>
      </c>
      <c r="GO107" s="150" t="str">
        <f>IF(Tbl.Kosten[[#This Row],[Pnr.]]=GO$7,Tbl.Kosten[[#This Row],[Te financieren]],"")</f>
        <v/>
      </c>
      <c r="GP107" s="150" t="str">
        <f>IF(Tbl.Kosten[[#This Row],[Pnr.]]=GP$7,Tbl.Kosten[[#This Row],[Te financieren]],"")</f>
        <v/>
      </c>
      <c r="GQ107" s="150" t="str">
        <f>IF(Tbl.Kosten[[#This Row],[Pnr.]]=GQ$7,Tbl.Kosten[[#This Row],[Te financieren]],"")</f>
        <v/>
      </c>
      <c r="GR107" s="150" t="str">
        <f>IF(Tbl.Kosten[[#This Row],[Pnr.]]=GR$7,Tbl.Kosten[[#This Row],[Te financieren]],"")</f>
        <v/>
      </c>
      <c r="GS107" s="150" t="str">
        <f>IF(Tbl.Kosten[[#This Row],[Pnr.]]=GS$7,Tbl.Kosten[[#This Row],[Te financieren]],"")</f>
        <v/>
      </c>
      <c r="GT107" s="150" t="str">
        <f>IF(Tbl.Kosten[[#This Row],[Pnr.]]=GT$7,Tbl.Kosten[[#This Row],[Te financieren]],"")</f>
        <v/>
      </c>
      <c r="GU107" s="150" t="str">
        <f>IF(Tbl.Kosten[[#This Row],[Pnr.]]=GU$7,Tbl.Kosten[[#This Row],[Te financieren]],"")</f>
        <v/>
      </c>
      <c r="GV107" s="150" t="str">
        <f>IF(Tbl.Kosten[[#This Row],[Pnr.]]=GV$7,Tbl.Kosten[[#This Row],[Te financieren]],"")</f>
        <v/>
      </c>
      <c r="GW107" s="150" t="str">
        <f>IF(Tbl.Kosten[[#This Row],[Pnr.]]=GW$7,Tbl.Kosten[[#This Row],[Te financieren]],"")</f>
        <v/>
      </c>
      <c r="GX107" s="150" t="str">
        <f>IF(Tbl.Kosten[[#This Row],[Pnr.]]=GX$7,Tbl.Kosten[[#This Row],[Te financieren]],"")</f>
        <v/>
      </c>
      <c r="GY107" s="150" t="str">
        <f>IF(Tbl.Kosten[[#This Row],[Pnr.]]=GY$7,Tbl.Kosten[[#This Row],[Te financieren]],"")</f>
        <v/>
      </c>
      <c r="GZ107" s="150" t="str">
        <f>IF(Tbl.Kosten[[#This Row],[Pnr.]]=GZ$7,Tbl.Kosten[[#This Row],[Te financieren]],"")</f>
        <v/>
      </c>
      <c r="HA107" s="150" t="str">
        <f>IF(Tbl.Kosten[[#This Row],[Pnr.]]=HA$7,Tbl.Kosten[[#This Row],[Te financieren]],"")</f>
        <v/>
      </c>
      <c r="HB107" s="150" t="str">
        <f>IF(Tbl.Kosten[[#This Row],[Pnr.]]=HB$7,Tbl.Kosten[[#This Row],[Te financieren]],"")</f>
        <v/>
      </c>
      <c r="HC107" s="150" t="str">
        <f>IF(Tbl.Kosten[[#This Row],[Pnr.]]=HC$7,Tbl.Kosten[[#This Row],[Te financieren]],"")</f>
        <v/>
      </c>
      <c r="HD107" s="150" t="str">
        <f>IF(Tbl.Kosten[[#This Row],[Pnr.]]=HD$7,Tbl.Kosten[[#This Row],[Te financieren]],"")</f>
        <v/>
      </c>
      <c r="HE107" s="150" t="str">
        <f>IF(Tbl.Kosten[[#This Row],[Pnr.]]=HE$7,Tbl.Kosten[[#This Row],[Te financieren]],"")</f>
        <v/>
      </c>
      <c r="HF107" s="150" t="str">
        <f>IF(Tbl.Kosten[[#This Row],[Pnr.]]=HF$7,Tbl.Kosten[[#This Row],[Te financieren]],"")</f>
        <v/>
      </c>
      <c r="HG107" s="150" t="str">
        <f>IF(Tbl.Kosten[[#This Row],[Pnr.]]=HG$7,Tbl.Kosten[[#This Row],[Te financieren]],"")</f>
        <v/>
      </c>
      <c r="HH107" s="150" t="str">
        <f>IF(Tbl.Kosten[[#This Row],[Pnr.]]=HH$7,Tbl.Kosten[[#This Row],[Te financieren]],"")</f>
        <v/>
      </c>
      <c r="HI107" s="150" t="str">
        <f>IF(Tbl.Kosten[[#This Row],[Pnr.]]=HI$7,Tbl.Kosten[[#This Row],[Te financieren]],"")</f>
        <v/>
      </c>
      <c r="HJ107" s="150" t="str">
        <f>IF(Tbl.Kosten[[#This Row],[Pnr.]]=HJ$7,Tbl.Kosten[[#This Row],[Te financieren]],"")</f>
        <v/>
      </c>
      <c r="HK107" s="150" t="str">
        <f>IF(Tbl.Kosten[[#This Row],[Pnr.]]=HK$7,Tbl.Kosten[[#This Row],[Te financieren]],"")</f>
        <v/>
      </c>
      <c r="HL107" s="150" t="str">
        <f>IF(Tbl.Kosten[[#This Row],[Pnr.]]=HL$7,Tbl.Kosten[[#This Row],[Te financieren]],"")</f>
        <v/>
      </c>
      <c r="HM107" s="150" t="str">
        <f>IF(Tbl.Kosten[[#This Row],[Pnr.]]=HM$7,Tbl.Kosten[[#This Row],[Te financieren]],"")</f>
        <v/>
      </c>
      <c r="HN107" s="150" t="str">
        <f>IF(Tbl.Kosten[[#This Row],[Pnr.]]=HN$7,Tbl.Kosten[[#This Row],[Te financieren]],"")</f>
        <v/>
      </c>
      <c r="HO107" s="150" t="str">
        <f>IF(Tbl.Kosten[[#This Row],[Pnr.]]=HO$7,Tbl.Kosten[[#This Row],[Te financieren]],"")</f>
        <v/>
      </c>
      <c r="HP107" s="150" t="str">
        <f>IF(Tbl.Kosten[[#This Row],[Pnr.]]=HP$7,Tbl.Kosten[[#This Row],[Te financieren]],"")</f>
        <v/>
      </c>
      <c r="HQ107" s="150" t="str">
        <f>IF(Tbl.Kosten[[#This Row],[Pnr.]]=HQ$7,Tbl.Kosten[[#This Row],[Te financieren]],"")</f>
        <v/>
      </c>
      <c r="HR107" s="150" t="str">
        <f>IF(Tbl.Kosten[[#This Row],[Pnr.]]=HR$7,Tbl.Kosten[[#This Row],[Te financieren]],"")</f>
        <v/>
      </c>
      <c r="HS107" s="150" t="str">
        <f>IF(Tbl.Kosten[[#This Row],[Pnr.]]=HS$7,Tbl.Kosten[[#This Row],[Te financieren]],"")</f>
        <v/>
      </c>
      <c r="HT107" s="150" t="str">
        <f>IF(Tbl.Kosten[[#This Row],[Pnr.]]=HT$7,Tbl.Kosten[[#This Row],[Te financieren]],"")</f>
        <v/>
      </c>
      <c r="HU107" s="150" t="str">
        <f>IF(Tbl.Kosten[[#This Row],[Pnr.]]=HU$7,Tbl.Kosten[[#This Row],[Te financieren]],"")</f>
        <v/>
      </c>
      <c r="HV107" s="150" t="str">
        <f>IF(Tbl.Kosten[[#This Row],[Pnr.]]=HV$7,Tbl.Kosten[[#This Row],[Te financieren]],"")</f>
        <v/>
      </c>
      <c r="HW107" s="150" t="str">
        <f>IF(Tbl.Kosten[[#This Row],[Pnr.]]=HW$7,Tbl.Kosten[[#This Row],[Te financieren]],"")</f>
        <v/>
      </c>
    </row>
    <row r="108" spans="2:231" x14ac:dyDescent="0.3">
      <c r="B108" s="134"/>
      <c r="C108" s="137"/>
      <c r="D108" s="136"/>
      <c r="E108" s="261"/>
      <c r="F108" s="135"/>
      <c r="G108" s="11" t="str">
        <f>IF(Tbl.Kosten[[#This Row],[Medewerker e/o 
functie]]&lt;&gt;"",_xlfn.XLOOKUP(Tbl.Kosten[[#This Row],[Medewerker e/o 
functie]],Tbl.Uurtarief[Medewerker en/of functie],Tbl.Uurtarief[Uurtarief],"",0,1),"")</f>
        <v/>
      </c>
      <c r="H108" s="121">
        <f>IFERROR(Tbl.Kosten[[#This Row],[Uren]]*Tbl.Kosten[[#This Row],[Uurtarief]],0)</f>
        <v>0</v>
      </c>
      <c r="I108" s="119" t="str">
        <f>IF(Tbl.Kosten[[#This Row],[Subtotaal uren]]&lt;&gt;0,_xlfn.XLOOKUP(Tbl.Kosten[[#This Row],[Medewerker e/o 
functie]],Tbl.Uurtarief[Medewerker en/of functie],Tbl.Uurtarief[Kostensoort arbeid],"",0,1),"")</f>
        <v/>
      </c>
      <c r="J108" s="137"/>
      <c r="K108" s="135"/>
      <c r="L108" s="139" t="str">
        <f>IF(Tbl.Kosten[[#This Row],[Activum]]&lt;&gt;"",_xlfn.XLOOKUP(Tbl.Kosten[[#This Row],[Activum]],Tbl.Afschrijvingskosten[Activum],Tbl.Afschrijvingskosten[Tarief per afschrijvings-eenheid],"",0,1),"")</f>
        <v/>
      </c>
      <c r="M108" s="122">
        <f>IFERROR(Tbl.Kosten[[#This Row],[Een-
heden]]*Tbl.Kosten[[#This Row],[Afschrijvings-
tarief]],0)</f>
        <v>0</v>
      </c>
      <c r="N108" s="122" t="str">
        <f>IF(Tbl.Kosten[[#This Row],[Subtotaal afschrijving]]&lt;&gt;0,Lijsten!$A$7,"")</f>
        <v/>
      </c>
      <c r="O108" s="140"/>
      <c r="P108" s="135"/>
      <c r="Q108" s="138"/>
      <c r="R108" s="122">
        <f>IFERROR(Tbl.Kosten[[#This Row],[Aantal]]*Tbl.Kosten[[#This Row],[Tarief]],0)</f>
        <v>0</v>
      </c>
      <c r="S108" s="8">
        <f>IFERROR(Tbl.Kosten[[#This Row],[Subtotaal overige kosten]]+Tbl.Kosten[[#This Row],[Subtotaal uren]]+Tbl.Kosten[[#This Row],[Subtotaal afschrijving]],0)</f>
        <v>0</v>
      </c>
      <c r="T108" s="8">
        <f>IFERROR(Tbl.Kosten[[#This Row],[Totaal kosten]]*Tbl.Kosten[[#This Row],[Subsidie%]],0)</f>
        <v>0</v>
      </c>
      <c r="U108" s="4" t="str" cm="1">
        <f t="array" ref="U108">IFERROR(_xlfn.IFS(Tbl.Kosten[[#This Row],[Subtotaal uren]]&lt;&gt;0,Tbl.Kosten[[#This Row],[Kostensoort arbeid]],Tbl.Kosten[[#This Row],[Subtotaal afschrijving]]&lt;&gt;0,Tbl.Kosten[[#This Row],[Kostensoort afschrijving]],Tbl.Kosten[[#This Row],[Subtotaal overige kosten]]&lt;&gt;0,Tbl.Kosten[[#This Row],[Kostensoort overig]]),"")</f>
        <v/>
      </c>
      <c r="V108" s="4" t="str">
        <f>IFERROR(_xlfn.XLOOKUP(Tbl.Kosten[[#This Row],[Activiteitencode]],Tbl.Activiteiten[Activiteitcode],Tbl.Activiteiten[Werkpakketcode],"",0,1),"")</f>
        <v/>
      </c>
      <c r="W108" s="4" t="str">
        <f>IFERROR(_xlfn.XLOOKUP(Tbl.Kosten[[#This Row],[Werkpakketcode]],Tbl.Werkpakketten[Werkpakketcode],Tbl.Werkpakketten[Subsidiabele activiteit],"",0,1),"")</f>
        <v/>
      </c>
      <c r="X108" s="12">
        <f>IFERROR(_xlfn.XLOOKUP(Tbl.Kosten[[#This Row],[Sanr.]],Tbl.Subsidiehoogte[SAnr.],Tbl.Subsidiehoogte[Sub. Percentage],0,0,1),0)</f>
        <v>0</v>
      </c>
      <c r="Y108" s="144" t="str">
        <f>IFERROR(_xlfn.XLOOKUP(Tbl.Kosten[[#This Row],[Partnercode]],Tbl.Projectpartners[Partnercode],Tbl.Projectpartners[PNr.],"",0,1),"")</f>
        <v>P1</v>
      </c>
      <c r="Z108" s="148">
        <f>IF(Tbl.Kosten[[#This Row],[Pnr.]]=Z$7,Tbl.Kosten[[#This Row],[Totaal kosten]],"")</f>
        <v>0</v>
      </c>
      <c r="AA108" s="148" t="str">
        <f>IF(Tbl.Kosten[[#This Row],[Pnr.]]=AA$7,Tbl.Kosten[[#This Row],[Totaal kosten]],"")</f>
        <v/>
      </c>
      <c r="AB108" s="148" t="str">
        <f>IF(Tbl.Kosten[[#This Row],[Pnr.]]=AB$7,Tbl.Kosten[[#This Row],[Totaal kosten]],"")</f>
        <v/>
      </c>
      <c r="AC108" s="148" t="str">
        <f>IF(Tbl.Kosten[[#This Row],[Pnr.]]=AC$7,Tbl.Kosten[[#This Row],[Totaal kosten]],"")</f>
        <v/>
      </c>
      <c r="AD108" s="148" t="str">
        <f>IF(Tbl.Kosten[[#This Row],[Pnr.]]=AD$7,Tbl.Kosten[[#This Row],[Totaal kosten]],"")</f>
        <v/>
      </c>
      <c r="AE108" s="148" t="str">
        <f>IF(Tbl.Kosten[[#This Row],[Pnr.]]=AE$7,Tbl.Kosten[[#This Row],[Totaal kosten]],"")</f>
        <v/>
      </c>
      <c r="AF108" s="148" t="str">
        <f>IF(Tbl.Kosten[[#This Row],[Pnr.]]=AF$7,Tbl.Kosten[[#This Row],[Totaal kosten]],"")</f>
        <v/>
      </c>
      <c r="AG108" s="148" t="str">
        <f>IF(Tbl.Kosten[[#This Row],[Pnr.]]=AG$7,Tbl.Kosten[[#This Row],[Totaal kosten]],"")</f>
        <v/>
      </c>
      <c r="AH108" s="148" t="str">
        <f>IF(Tbl.Kosten[[#This Row],[Pnr.]]=AH$7,Tbl.Kosten[[#This Row],[Totaal kosten]],"")</f>
        <v/>
      </c>
      <c r="AI108" s="148" t="str">
        <f>IF(Tbl.Kosten[[#This Row],[Pnr.]]=AI$7,Tbl.Kosten[[#This Row],[Totaal kosten]],"")</f>
        <v/>
      </c>
      <c r="AJ108" s="148" t="str">
        <f>IF(Tbl.Kosten[[#This Row],[Pnr.]]=AJ$7,Tbl.Kosten[[#This Row],[Totaal kosten]],"")</f>
        <v/>
      </c>
      <c r="AK108" s="148" t="str">
        <f>IF(Tbl.Kosten[[#This Row],[Pnr.]]=AK$7,Tbl.Kosten[[#This Row],[Totaal kosten]],"")</f>
        <v/>
      </c>
      <c r="AL108" s="148" t="str">
        <f>IF(Tbl.Kosten[[#This Row],[Pnr.]]=AL$7,Tbl.Kosten[[#This Row],[Totaal kosten]],"")</f>
        <v/>
      </c>
      <c r="AM108" s="148" t="str">
        <f>IF(Tbl.Kosten[[#This Row],[Pnr.]]=AM$7,Tbl.Kosten[[#This Row],[Totaal kosten]],"")</f>
        <v/>
      </c>
      <c r="AN108" s="148" t="str">
        <f>IF(Tbl.Kosten[[#This Row],[Pnr.]]=AN$7,Tbl.Kosten[[#This Row],[Totaal kosten]],"")</f>
        <v/>
      </c>
      <c r="AO108" s="148" t="str">
        <f>IF(Tbl.Kosten[[#This Row],[Pnr.]]=AO$7,Tbl.Kosten[[#This Row],[Totaal kosten]],"")</f>
        <v/>
      </c>
      <c r="AP108" s="148" t="str">
        <f>IF(Tbl.Kosten[[#This Row],[Pnr.]]=AP$7,Tbl.Kosten[[#This Row],[Totaal kosten]],"")</f>
        <v/>
      </c>
      <c r="AQ108" s="148" t="str">
        <f>IF(Tbl.Kosten[[#This Row],[Pnr.]]=AQ$7,Tbl.Kosten[[#This Row],[Totaal kosten]],"")</f>
        <v/>
      </c>
      <c r="AR108" s="148" t="str">
        <f>IF(Tbl.Kosten[[#This Row],[Pnr.]]=AR$7,Tbl.Kosten[[#This Row],[Totaal kosten]],"")</f>
        <v/>
      </c>
      <c r="AS108" s="148" t="str">
        <f>IF(Tbl.Kosten[[#This Row],[Pnr.]]=AS$7,Tbl.Kosten[[#This Row],[Totaal kosten]],"")</f>
        <v/>
      </c>
      <c r="AT108" s="148" t="str">
        <f>IF(Tbl.Kosten[[#This Row],[Pnr.]]=AT$7,Tbl.Kosten[[#This Row],[Totaal kosten]],"")</f>
        <v/>
      </c>
      <c r="AU108" s="148" t="str">
        <f>IF(Tbl.Kosten[[#This Row],[Pnr.]]=AU$7,Tbl.Kosten[[#This Row],[Totaal kosten]],"")</f>
        <v/>
      </c>
      <c r="AV108" s="148" t="str">
        <f>IF(Tbl.Kosten[[#This Row],[Pnr.]]=AV$7,Tbl.Kosten[[#This Row],[Totaal kosten]],"")</f>
        <v/>
      </c>
      <c r="AW108" s="148" t="str">
        <f>IF(Tbl.Kosten[[#This Row],[Pnr.]]=AW$7,Tbl.Kosten[[#This Row],[Totaal kosten]],"")</f>
        <v/>
      </c>
      <c r="AX108" s="148" t="str">
        <f>IF(Tbl.Kosten[[#This Row],[Pnr.]]=AX$7,Tbl.Kosten[[#This Row],[Totaal kosten]],"")</f>
        <v/>
      </c>
      <c r="AY108" s="148" t="str">
        <f>IF(Tbl.Kosten[[#This Row],[Pnr.]]=AY$7,Tbl.Kosten[[#This Row],[Totaal kosten]],"")</f>
        <v/>
      </c>
      <c r="AZ108" s="148" t="str">
        <f>IF(Tbl.Kosten[[#This Row],[Pnr.]]=AZ$7,Tbl.Kosten[[#This Row],[Totaal kosten]],"")</f>
        <v/>
      </c>
      <c r="BA108" s="148" t="str">
        <f>IF(Tbl.Kosten[[#This Row],[Pnr.]]=BA$7,Tbl.Kosten[[#This Row],[Totaal kosten]],"")</f>
        <v/>
      </c>
      <c r="BB108" s="148" t="str">
        <f>IF(Tbl.Kosten[[#This Row],[Pnr.]]=BB$7,Tbl.Kosten[[#This Row],[Totaal kosten]],"")</f>
        <v/>
      </c>
      <c r="BC108" s="148" t="str">
        <f>IF(Tbl.Kosten[[#This Row],[Pnr.]]=BC$7,Tbl.Kosten[[#This Row],[Totaal kosten]],"")</f>
        <v/>
      </c>
      <c r="BD108" s="148" t="str">
        <f>IF(Tbl.Kosten[[#This Row],[Pnr.]]=BD$7,Tbl.Kosten[[#This Row],[Totaal kosten]],"")</f>
        <v/>
      </c>
      <c r="BE108" s="148" t="str">
        <f>IF(Tbl.Kosten[[#This Row],[Pnr.]]=BE$7,Tbl.Kosten[[#This Row],[Totaal kosten]],"")</f>
        <v/>
      </c>
      <c r="BF108" s="148" t="str">
        <f>IF(Tbl.Kosten[[#This Row],[Pnr.]]=BF$7,Tbl.Kosten[[#This Row],[Totaal kosten]],"")</f>
        <v/>
      </c>
      <c r="BG108" s="148" t="str">
        <f>IF(Tbl.Kosten[[#This Row],[Pnr.]]=BG$7,Tbl.Kosten[[#This Row],[Totaal kosten]],"")</f>
        <v/>
      </c>
      <c r="BH108" s="148" t="str">
        <f>IF(Tbl.Kosten[[#This Row],[Pnr.]]=BH$7,Tbl.Kosten[[#This Row],[Totaal kosten]],"")</f>
        <v/>
      </c>
      <c r="BI108" s="148" t="str">
        <f>IF(Tbl.Kosten[[#This Row],[Pnr.]]=BI$7,Tbl.Kosten[[#This Row],[Totaal kosten]],"")</f>
        <v/>
      </c>
      <c r="BJ108" s="148" t="str">
        <f>IF(Tbl.Kosten[[#This Row],[Pnr.]]=BJ$7,Tbl.Kosten[[#This Row],[Totaal kosten]],"")</f>
        <v/>
      </c>
      <c r="BK108" s="148" t="str">
        <f>IF(Tbl.Kosten[[#This Row],[Pnr.]]=BK$7,Tbl.Kosten[[#This Row],[Totaal kosten]],"")</f>
        <v/>
      </c>
      <c r="BL108" s="148" t="str">
        <f>IF(Tbl.Kosten[[#This Row],[Pnr.]]=BL$7,Tbl.Kosten[[#This Row],[Totaal kosten]],"")</f>
        <v/>
      </c>
      <c r="BM108" s="148" t="str">
        <f>IF(Tbl.Kosten[[#This Row],[Pnr.]]=BM$7,Tbl.Kosten[[#This Row],[Totaal kosten]],"")</f>
        <v/>
      </c>
      <c r="BN108" s="148" t="str">
        <f>IF(Tbl.Kosten[[#This Row],[Pnr.]]=BN$7,Tbl.Kosten[[#This Row],[Totaal kosten]],"")</f>
        <v/>
      </c>
      <c r="BO108" s="148" t="str">
        <f>IF(Tbl.Kosten[[#This Row],[Pnr.]]=BO$7,Tbl.Kosten[[#This Row],[Totaal kosten]],"")</f>
        <v/>
      </c>
      <c r="BP108" s="148" t="str">
        <f>IF(Tbl.Kosten[[#This Row],[Pnr.]]=BP$7,Tbl.Kosten[[#This Row],[Totaal kosten]],"")</f>
        <v/>
      </c>
      <c r="BQ108" s="148" t="str">
        <f>IF(Tbl.Kosten[[#This Row],[Pnr.]]=BQ$7,Tbl.Kosten[[#This Row],[Totaal kosten]],"")</f>
        <v/>
      </c>
      <c r="BR108" s="148" t="str">
        <f>IF(Tbl.Kosten[[#This Row],[Pnr.]]=BR$7,Tbl.Kosten[[#This Row],[Totaal kosten]],"")</f>
        <v/>
      </c>
      <c r="BS108" s="148" t="str">
        <f>IF(Tbl.Kosten[[#This Row],[Pnr.]]=BS$7,Tbl.Kosten[[#This Row],[Totaal kosten]],"")</f>
        <v/>
      </c>
      <c r="BT108" s="148" t="str">
        <f>IF(Tbl.Kosten[[#This Row],[Pnr.]]=BT$7,Tbl.Kosten[[#This Row],[Totaal kosten]],"")</f>
        <v/>
      </c>
      <c r="BU108" s="148" t="str">
        <f>IF(Tbl.Kosten[[#This Row],[Pnr.]]=BU$7,Tbl.Kosten[[#This Row],[Totaal kosten]],"")</f>
        <v/>
      </c>
      <c r="BV108" s="148" t="str">
        <f>IF(Tbl.Kosten[[#This Row],[Pnr.]]=BV$7,Tbl.Kosten[[#This Row],[Totaal kosten]],"")</f>
        <v/>
      </c>
      <c r="BW108" s="148" t="str">
        <f>IF(Tbl.Kosten[[#This Row],[Pnr.]]=BW$7,Tbl.Kosten[[#This Row],[Totaal kosten]],"")</f>
        <v/>
      </c>
      <c r="BX108" s="148" t="str">
        <f>IFERROR(_xlfn.XLOOKUP(Tbl.Kosten[[#This Row],[Werkpakketcode]],Tbl.Werkpakketten[Werkpakketcode],Tbl.Werkpakketten[WPnr.],"",0,1),"")</f>
        <v/>
      </c>
      <c r="BY108" s="148" t="str">
        <f>IF(Tbl.Kosten[[#This Row],[WPnr.]]=BY$7,Tbl.Kosten[[#This Row],[Totaal kosten]],"")</f>
        <v/>
      </c>
      <c r="BZ108" s="148" t="str">
        <f>IF(Tbl.Kosten[[#This Row],[WPnr.]]=BZ$7,Tbl.Kosten[[#This Row],[Totaal kosten]],"")</f>
        <v/>
      </c>
      <c r="CA108" s="148" t="str">
        <f>IF(Tbl.Kosten[[#This Row],[WPnr.]]=CA$7,Tbl.Kosten[[#This Row],[Totaal kosten]],"")</f>
        <v/>
      </c>
      <c r="CB108" s="148" t="str">
        <f>IF(Tbl.Kosten[[#This Row],[WPnr.]]=CB$7,Tbl.Kosten[[#This Row],[Totaal kosten]],"")</f>
        <v/>
      </c>
      <c r="CC108" s="148" t="str">
        <f>IF(Tbl.Kosten[[#This Row],[WPnr.]]=CC$7,Tbl.Kosten[[#This Row],[Totaal kosten]],"")</f>
        <v/>
      </c>
      <c r="CD108" s="148" t="str">
        <f>IF(Tbl.Kosten[[#This Row],[WPnr.]]=CD$7,Tbl.Kosten[[#This Row],[Totaal kosten]],"")</f>
        <v/>
      </c>
      <c r="CE108" s="148" t="str">
        <f>IF(Tbl.Kosten[[#This Row],[WPnr.]]=CE$7,Tbl.Kosten[[#This Row],[Totaal kosten]],"")</f>
        <v/>
      </c>
      <c r="CF108" s="148" t="str">
        <f>IF(Tbl.Kosten[[#This Row],[WPnr.]]=CF$7,Tbl.Kosten[[#This Row],[Totaal kosten]],"")</f>
        <v/>
      </c>
      <c r="CG108" s="148" t="str">
        <f>IF(Tbl.Kosten[[#This Row],[WPnr.]]=CG$7,Tbl.Kosten[[#This Row],[Totaal kosten]],"")</f>
        <v/>
      </c>
      <c r="CH108" s="148" t="str">
        <f>IF(Tbl.Kosten[[#This Row],[WPnr.]]=CH$7,Tbl.Kosten[[#This Row],[Totaal kosten]],"")</f>
        <v/>
      </c>
      <c r="CI108" s="148" t="str">
        <f>IF(Tbl.Kosten[[#This Row],[WPnr.]]=CI$7,Tbl.Kosten[[#This Row],[Totaal kosten]],"")</f>
        <v/>
      </c>
      <c r="CJ108" s="148" t="str">
        <f>IF(Tbl.Kosten[[#This Row],[WPnr.]]=CJ$7,Tbl.Kosten[[#This Row],[Totaal kosten]],"")</f>
        <v/>
      </c>
      <c r="CK108" s="148" t="str">
        <f>IF(Tbl.Kosten[[#This Row],[WPnr.]]=CK$7,Tbl.Kosten[[#This Row],[Totaal kosten]],"")</f>
        <v/>
      </c>
      <c r="CL108" s="148" t="str">
        <f>IF(Tbl.Kosten[[#This Row],[WPnr.]]=CL$7,Tbl.Kosten[[#This Row],[Totaal kosten]],"")</f>
        <v/>
      </c>
      <c r="CM108" s="148" t="str">
        <f>IF(Tbl.Kosten[[#This Row],[WPnr.]]=CM$7,Tbl.Kosten[[#This Row],[Totaal kosten]],"")</f>
        <v/>
      </c>
      <c r="CN108" s="148" t="str">
        <f>IF(Tbl.Kosten[[#This Row],[WPnr.]]=CN$7,Tbl.Kosten[[#This Row],[Totaal kosten]],"")</f>
        <v/>
      </c>
      <c r="CO108" s="148" t="str">
        <f>IF(Tbl.Kosten[[#This Row],[WPnr.]]=CO$7,Tbl.Kosten[[#This Row],[Totaal kosten]],"")</f>
        <v/>
      </c>
      <c r="CP108" s="148" t="str">
        <f>IF(Tbl.Kosten[[#This Row],[WPnr.]]=CP$7,Tbl.Kosten[[#This Row],[Totaal kosten]],"")</f>
        <v/>
      </c>
      <c r="CQ108" s="148" t="str">
        <f>IF(Tbl.Kosten[[#This Row],[WPnr.]]=CQ$7,Tbl.Kosten[[#This Row],[Totaal kosten]],"")</f>
        <v/>
      </c>
      <c r="CR108" s="148" t="str">
        <f>IF(Tbl.Kosten[[#This Row],[WPnr.]]=CR$7,Tbl.Kosten[[#This Row],[Totaal kosten]],"")</f>
        <v/>
      </c>
      <c r="CS108" s="148" t="str">
        <f>IF(Tbl.Kosten[[#This Row],[WPnr.]]=CS$7,Tbl.Kosten[[#This Row],[Totaal kosten]],"")</f>
        <v/>
      </c>
      <c r="CT108" s="148" t="str">
        <f>IF(Tbl.Kosten[[#This Row],[WPnr.]]=CT$7,Tbl.Kosten[[#This Row],[Totaal kosten]],"")</f>
        <v/>
      </c>
      <c r="CU108" s="148" t="str">
        <f>IF(Tbl.Kosten[[#This Row],[WPnr.]]=CU$7,Tbl.Kosten[[#This Row],[Totaal kosten]],"")</f>
        <v/>
      </c>
      <c r="CV108" s="148" t="str">
        <f>IF(Tbl.Kosten[[#This Row],[WPnr.]]=CV$7,Tbl.Kosten[[#This Row],[Totaal kosten]],"")</f>
        <v/>
      </c>
      <c r="CW108" s="148" t="str">
        <f>IF(Tbl.Kosten[[#This Row],[WPnr.]]=CW$7,Tbl.Kosten[[#This Row],[Totaal kosten]],"")</f>
        <v/>
      </c>
      <c r="CX108" s="148" t="str">
        <f>IF(Tbl.Kosten[[#This Row],[WPnr.]]=CX$7,Tbl.Kosten[[#This Row],[Totaal kosten]],"")</f>
        <v/>
      </c>
      <c r="CY108" s="148" t="str">
        <f>IF(Tbl.Kosten[[#This Row],[WPnr.]]=CY$7,Tbl.Kosten[[#This Row],[Totaal kosten]],"")</f>
        <v/>
      </c>
      <c r="CZ108" s="148" t="str">
        <f>IF(Tbl.Kosten[[#This Row],[WPnr.]]=CZ$7,Tbl.Kosten[[#This Row],[Totaal kosten]],"")</f>
        <v/>
      </c>
      <c r="DA108" s="148" t="str">
        <f>IF(Tbl.Kosten[[#This Row],[WPnr.]]=DA$7,Tbl.Kosten[[#This Row],[Totaal kosten]],"")</f>
        <v/>
      </c>
      <c r="DB108" s="148" t="str">
        <f>IF(Tbl.Kosten[[#This Row],[WPnr.]]=DB$7,Tbl.Kosten[[#This Row],[Totaal kosten]],"")</f>
        <v/>
      </c>
      <c r="DC108" s="148" t="str">
        <f>IF(Tbl.Kosten[[#This Row],[WPnr.]]=DC$7,Tbl.Kosten[[#This Row],[Totaal kosten]],"")</f>
        <v/>
      </c>
      <c r="DD108" s="148" t="str">
        <f>IF(Tbl.Kosten[[#This Row],[WPnr.]]=DD$7,Tbl.Kosten[[#This Row],[Totaal kosten]],"")</f>
        <v/>
      </c>
      <c r="DE108" s="148" t="str">
        <f>IF(Tbl.Kosten[[#This Row],[WPnr.]]=DE$7,Tbl.Kosten[[#This Row],[Totaal kosten]],"")</f>
        <v/>
      </c>
      <c r="DF108" s="148" t="str">
        <f>IF(Tbl.Kosten[[#This Row],[WPnr.]]=DF$7,Tbl.Kosten[[#This Row],[Totaal kosten]],"")</f>
        <v/>
      </c>
      <c r="DG108" s="148" t="str">
        <f>IF(Tbl.Kosten[[#This Row],[WPnr.]]=DG$7,Tbl.Kosten[[#This Row],[Totaal kosten]],"")</f>
        <v/>
      </c>
      <c r="DH108" s="148" t="str">
        <f>IF(Tbl.Kosten[[#This Row],[WPnr.]]=DH$7,Tbl.Kosten[[#This Row],[Totaal kosten]],"")</f>
        <v/>
      </c>
      <c r="DI108" s="148" t="str">
        <f>IF(Tbl.Kosten[[#This Row],[WPnr.]]=DI$7,Tbl.Kosten[[#This Row],[Totaal kosten]],"")</f>
        <v/>
      </c>
      <c r="DJ108" s="148" t="str">
        <f>IF(Tbl.Kosten[[#This Row],[WPnr.]]=DJ$7,Tbl.Kosten[[#This Row],[Totaal kosten]],"")</f>
        <v/>
      </c>
      <c r="DK108" s="148" t="str">
        <f>IF(Tbl.Kosten[[#This Row],[WPnr.]]=DK$7,Tbl.Kosten[[#This Row],[Totaal kosten]],"")</f>
        <v/>
      </c>
      <c r="DL108" s="148" t="str">
        <f>IF(Tbl.Kosten[[#This Row],[WPnr.]]=DL$7,Tbl.Kosten[[#This Row],[Totaal kosten]],"")</f>
        <v/>
      </c>
      <c r="DM108" s="148" t="str">
        <f>IF(Tbl.Kosten[[#This Row],[WPnr.]]=DM$7,Tbl.Kosten[[#This Row],[Totaal kosten]],"")</f>
        <v/>
      </c>
      <c r="DN108" s="148" t="str">
        <f>IF(Tbl.Kosten[[#This Row],[WPnr.]]=DN$7,Tbl.Kosten[[#This Row],[Totaal kosten]],"")</f>
        <v/>
      </c>
      <c r="DO108" s="148" t="str">
        <f>IF(Tbl.Kosten[[#This Row],[WPnr.]]=DO$7,Tbl.Kosten[[#This Row],[Totaal kosten]],"")</f>
        <v/>
      </c>
      <c r="DP108" s="148" t="str">
        <f>IF(Tbl.Kosten[[#This Row],[WPnr.]]=DP$7,Tbl.Kosten[[#This Row],[Totaal kosten]],"")</f>
        <v/>
      </c>
      <c r="DQ108" s="148" t="str">
        <f>IF(Tbl.Kosten[[#This Row],[WPnr.]]=DQ$7,Tbl.Kosten[[#This Row],[Totaal kosten]],"")</f>
        <v/>
      </c>
      <c r="DR108" s="148" t="str">
        <f>IF(Tbl.Kosten[[#This Row],[WPnr.]]=DR$7,Tbl.Kosten[[#This Row],[Totaal kosten]],"")</f>
        <v/>
      </c>
      <c r="DS108" s="148" t="str">
        <f>IF(Tbl.Kosten[[#This Row],[WPnr.]]=DS$7,Tbl.Kosten[[#This Row],[Totaal kosten]],"")</f>
        <v/>
      </c>
      <c r="DT108" s="148" t="str">
        <f>IF(Tbl.Kosten[[#This Row],[WPnr.]]=DT$7,Tbl.Kosten[[#This Row],[Totaal kosten]],"")</f>
        <v/>
      </c>
      <c r="DU108" s="148" t="str">
        <f>IF(Tbl.Kosten[[#This Row],[WPnr.]]=DU$7,Tbl.Kosten[[#This Row],[Totaal kosten]],"")</f>
        <v/>
      </c>
      <c r="DV108" s="148" t="str">
        <f>IF(Tbl.Kosten[[#This Row],[WPnr.]]=DV$7,Tbl.Kosten[[#This Row],[Totaal kosten]],"")</f>
        <v/>
      </c>
      <c r="DW108" s="150" t="str">
        <f>IFERROR(_xlfn.XLOOKUP(Tbl.Kosten[[#This Row],[Kostensoort]],Tbl.Kostensoorten[Kostensoorten],Tbl.Kostensoorten[KSnr.],"",0,1),"")</f>
        <v/>
      </c>
      <c r="DX108" s="150" t="str">
        <f>IF(Tbl.Kosten[[#This Row],[KSnr.]]=DX$7,Tbl.Kosten[[#This Row],[Totaal kosten]],"")</f>
        <v/>
      </c>
      <c r="DY108" s="150" t="str">
        <f>IF(Tbl.Kosten[[#This Row],[KSnr.]]=DY$7,Tbl.Kosten[[#This Row],[Totaal kosten]],"")</f>
        <v/>
      </c>
      <c r="DZ108" s="150" t="str">
        <f>IF(Tbl.Kosten[[#This Row],[KSnr.]]=DZ$7,Tbl.Kosten[[#This Row],[Totaal kosten]],"")</f>
        <v/>
      </c>
      <c r="EA108" s="150" t="str">
        <f>IF(Tbl.Kosten[[#This Row],[KSnr.]]=EA$7,Tbl.Kosten[[#This Row],[Totaal kosten]],"")</f>
        <v/>
      </c>
      <c r="EB108" s="150" t="str">
        <f>IF(Tbl.Kosten[[#This Row],[KSnr.]]=EB$7,Tbl.Kosten[[#This Row],[Totaal kosten]],"")</f>
        <v/>
      </c>
      <c r="EC108" s="150" t="str">
        <f>IF(Tbl.Kosten[[#This Row],[KSnr.]]=EC$7,Tbl.Kosten[[#This Row],[Totaal kosten]],"")</f>
        <v/>
      </c>
      <c r="ED108" s="150" t="str">
        <f>IF(Tbl.Kosten[[#This Row],[KSnr.]]=ED$7,Tbl.Kosten[[#This Row],[Totaal kosten]],"")</f>
        <v/>
      </c>
      <c r="EE108" s="150" t="str">
        <f>IF(Tbl.Kosten[[#This Row],[KSnr.]]=EE$7,Tbl.Kosten[[#This Row],[Totaal kosten]],"")</f>
        <v/>
      </c>
      <c r="EF108" s="150" t="str">
        <f>IF(Tbl.Kosten[[#This Row],[KSnr.]]=EF$7,Tbl.Kosten[[#This Row],[Totaal kosten]],"")</f>
        <v/>
      </c>
      <c r="EG108" s="150" t="str">
        <f>IF(Tbl.Kosten[[#This Row],[KSnr.]]=EG$7,Tbl.Kosten[[#This Row],[Totaal kosten]],"")</f>
        <v/>
      </c>
      <c r="EH108" s="150" t="str">
        <f>IF(Tbl.Kosten[[#This Row],[KSnr.]]=EH$7,Tbl.Kosten[[#This Row],[Totaal kosten]],"")</f>
        <v/>
      </c>
      <c r="EI108" s="150" t="str">
        <f>IF(Tbl.Kosten[[#This Row],[KSnr.]]=EI$7,Tbl.Kosten[[#This Row],[Totaal kosten]],"")</f>
        <v/>
      </c>
      <c r="EJ108" s="150" t="str">
        <f>IF(Tbl.Kosten[[#This Row],[KSnr.]]=EJ$7,Tbl.Kosten[[#This Row],[Totaal kosten]],"")</f>
        <v/>
      </c>
      <c r="EK108" s="150" t="str">
        <f>IF(Tbl.Kosten[[#This Row],[KSnr.]]=EK$7,Tbl.Kosten[[#This Row],[Totaal kosten]],"")</f>
        <v/>
      </c>
      <c r="EL108" s="150" t="str">
        <f>IF(Tbl.Kosten[[#This Row],[KSnr.]]=EL$7,Tbl.Kosten[[#This Row],[Totaal kosten]],"")</f>
        <v/>
      </c>
      <c r="EM108" s="150" t="str">
        <f>IF(Tbl.Kosten[[#This Row],[KSnr.]]=EM$7,Tbl.Kosten[[#This Row],[Totaal kosten]],"")</f>
        <v/>
      </c>
      <c r="EN108" s="150" t="str">
        <f>IF(Tbl.Kosten[[#This Row],[KSnr.]]=EN$7,Tbl.Kosten[[#This Row],[Totaal kosten]],"")</f>
        <v/>
      </c>
      <c r="EO108" s="150" t="str">
        <f>IF(Tbl.Kosten[[#This Row],[KSnr.]]=EO$7,Tbl.Kosten[[#This Row],[Totaal kosten]],"")</f>
        <v/>
      </c>
      <c r="EP108" s="150" t="str">
        <f>IF(Tbl.Kosten[[#This Row],[KSnr.]]=EP$7,Tbl.Kosten[[#This Row],[Totaal kosten]],"")</f>
        <v/>
      </c>
      <c r="EQ108" s="150" t="str">
        <f>IF(Tbl.Kosten[[#This Row],[KSnr.]]=EQ$7,Tbl.Kosten[[#This Row],[Totaal kosten]],"")</f>
        <v/>
      </c>
      <c r="ER108" s="144" t="str">
        <f>IFERROR(_xlfn.XLOOKUP(Tbl.Kosten[[#This Row],[Subsidieactiviteit]],Tbl.Subsidiehoogte[Subsidieactiviteit],Tbl.Subsidiehoogte[SAnr.],"",0,1),"")</f>
        <v/>
      </c>
      <c r="ES108" s="150" t="str">
        <f>IF(Tbl.Kosten[[#This Row],[Sanr.]]=ES$7,Tbl.Kosten[[#This Row],[Totaal kosten]],"")</f>
        <v/>
      </c>
      <c r="ET108" s="150" t="str">
        <f>IF(Tbl.Kosten[[#This Row],[Sanr.]]=ET$7,Tbl.Kosten[[#This Row],[Totaal kosten]],"")</f>
        <v/>
      </c>
      <c r="EU108" s="150" t="str">
        <f>IF(Tbl.Kosten[[#This Row],[Sanr.]]=EU$7,Tbl.Kosten[[#This Row],[Totaal kosten]],"")</f>
        <v/>
      </c>
      <c r="EV108" s="150" t="str">
        <f>IF(Tbl.Kosten[[#This Row],[Sanr.]]=EV$7,Tbl.Kosten[[#This Row],[Totaal kosten]],"")</f>
        <v/>
      </c>
      <c r="EW108" s="150" t="str">
        <f>IF(Tbl.Kosten[[#This Row],[Sanr.]]=EW$7,Tbl.Kosten[[#This Row],[Totaal kosten]],"")</f>
        <v/>
      </c>
      <c r="EX108" s="150" t="str">
        <f>IF(Tbl.Kosten[[#This Row],[Sanr.]]=EX$7,Tbl.Kosten[[#This Row],[Totaal kosten]],"")</f>
        <v/>
      </c>
      <c r="EY108" s="150" t="str">
        <f>IF(Tbl.Kosten[[#This Row],[Sanr.]]=EY$7,Tbl.Kosten[[#This Row],[Totaal kosten]],"")</f>
        <v/>
      </c>
      <c r="EZ108" s="150" t="str">
        <f>IF(Tbl.Kosten[[#This Row],[Sanr.]]=EZ$7,Tbl.Kosten[[#This Row],[Totaal kosten]],"")</f>
        <v/>
      </c>
      <c r="FA108" s="150" t="str">
        <f>IF(Tbl.Kosten[[#This Row],[Sanr.]]=FA$7,Tbl.Kosten[[#This Row],[Totaal kosten]],"")</f>
        <v/>
      </c>
      <c r="FB108" s="150" t="str">
        <f>IF(Tbl.Kosten[[#This Row],[Sanr.]]=FB$7,Tbl.Kosten[[#This Row],[Totaal kosten]],"")</f>
        <v/>
      </c>
      <c r="FC108" s="150" t="str">
        <f>IF(Tbl.Kosten[[#This Row],[Sanr.]]=FC$7,Tbl.Kosten[[#This Row],[Totaal kosten]],"")</f>
        <v/>
      </c>
      <c r="FD108" s="150" t="str">
        <f>IF(Tbl.Kosten[[#This Row],[Sanr.]]=FD$7,Tbl.Kosten[[#This Row],[Totaal kosten]],"")</f>
        <v/>
      </c>
      <c r="FE108" s="150" t="str">
        <f>IF(Tbl.Kosten[[#This Row],[Sanr.]]=FE$7,Tbl.Kosten[[#This Row],[Totaal kosten]],"")</f>
        <v/>
      </c>
      <c r="FF108" s="150" t="str">
        <f>IF(Tbl.Kosten[[#This Row],[Sanr.]]=FF$7,Tbl.Kosten[[#This Row],[Totaal kosten]],"")</f>
        <v/>
      </c>
      <c r="FG108" s="150" t="str">
        <f>IF(Tbl.Kosten[[#This Row],[Sanr.]]=FG$7,Tbl.Kosten[[#This Row],[Totaal kosten]],"")</f>
        <v/>
      </c>
      <c r="FH108" s="150" t="str">
        <f>IF(Tbl.Kosten[[#This Row],[Sanr.]]=FH$7,Tbl.Kosten[[#This Row],[Totaal kosten]],"")</f>
        <v/>
      </c>
      <c r="FI108" s="150" t="str">
        <f>IF(Tbl.Kosten[[#This Row],[Sanr.]]=FI$7,Tbl.Kosten[[#This Row],[Totaal kosten]],"")</f>
        <v/>
      </c>
      <c r="FJ108" s="150" t="str">
        <f>IF(Tbl.Kosten[[#This Row],[Sanr.]]=FJ$7,Tbl.Kosten[[#This Row],[Totaal kosten]],"")</f>
        <v/>
      </c>
      <c r="FK108" s="150" t="str">
        <f>IF(Tbl.Kosten[[#This Row],[Sanr.]]=FK$7,Tbl.Kosten[[#This Row],[Totaal kosten]],"")</f>
        <v/>
      </c>
      <c r="FL108" s="150" t="str">
        <f>IF(Tbl.Kosten[[#This Row],[Sanr.]]=FL$7,Tbl.Kosten[[#This Row],[Totaal kosten]],"")</f>
        <v/>
      </c>
      <c r="FM108" s="150" t="str">
        <f>IF(Tbl.Kosten[[#This Row],[Sanr.]]=FM$7,Tbl.Kosten[[#This Row],[Totaal kosten]],"")</f>
        <v/>
      </c>
      <c r="FN108" s="150" t="str">
        <f>IF(Tbl.Kosten[[#This Row],[Sanr.]]=FN$7,Tbl.Kosten[[#This Row],[Totaal kosten]],"")</f>
        <v/>
      </c>
      <c r="FO108" s="150" t="str">
        <f>IF(Tbl.Kosten[[#This Row],[Sanr.]]=FO$7,Tbl.Kosten[[#This Row],[Totaal kosten]],"")</f>
        <v/>
      </c>
      <c r="FP108" s="150" t="str">
        <f>IF(Tbl.Kosten[[#This Row],[Sanr.]]=FP$7,Tbl.Kosten[[#This Row],[Totaal kosten]],"")</f>
        <v/>
      </c>
      <c r="FQ108" s="150" t="str">
        <f>IF(Tbl.Kosten[[#This Row],[Sanr.]]=FQ$7,Tbl.Kosten[[#This Row],[Totaal kosten]],"")</f>
        <v/>
      </c>
      <c r="FR108" s="150" t="str">
        <f>IF(Tbl.Kosten[[#This Row],[Sanr.]]=FR$7,Tbl.Kosten[[#This Row],[Totaal kosten]],"")</f>
        <v/>
      </c>
      <c r="FS108" s="150" t="str">
        <f>IF(Tbl.Kosten[[#This Row],[Sanr.]]=FS$7,Tbl.Kosten[[#This Row],[Totaal kosten]],"")</f>
        <v/>
      </c>
      <c r="FT108" s="150" t="str">
        <f>IF(Tbl.Kosten[[#This Row],[Sanr.]]=FT$7,Tbl.Kosten[[#This Row],[Totaal kosten]],"")</f>
        <v/>
      </c>
      <c r="FU108" s="150" t="str">
        <f>IF(Tbl.Kosten[[#This Row],[Sanr.]]=FU$7,Tbl.Kosten[[#This Row],[Totaal kosten]],"")</f>
        <v/>
      </c>
      <c r="FV108" s="150" t="str">
        <f>IF(Tbl.Kosten[[#This Row],[Sanr.]]=FV$7,Tbl.Kosten[[#This Row],[Totaal kosten]],"")</f>
        <v/>
      </c>
      <c r="FW108" s="150" t="str">
        <f>IFERROR(_xlfn.XLOOKUP(Tbl.Kosten[[#This Row],[Activiteitencode]],Tbl.Activiteiten[Activiteitcode],Tbl.Activiteiten[Anr.],"",0,1),"")</f>
        <v/>
      </c>
      <c r="FX108" s="169" t="str">
        <f>_xlfn.CONCAT(Tbl.Kosten[[#This Row],[Pnr.]],Tbl.Kosten[[#This Row],[Sanr.]])</f>
        <v>P1</v>
      </c>
      <c r="FY108" s="150">
        <f>Tbl.Kosten[[#This Row],[Totaal kosten]]-Tbl.Kosten[[#This Row],[Subsidie]]</f>
        <v>0</v>
      </c>
      <c r="FZ108" s="150">
        <f>IF(Tbl.Kosten[[#This Row],[Pnr.]]=FZ$7,Tbl.Kosten[[#This Row],[Te financieren]],"")</f>
        <v>0</v>
      </c>
      <c r="GA108" s="150" t="str">
        <f>IF(Tbl.Kosten[[#This Row],[Pnr.]]=GA$7,Tbl.Kosten[[#This Row],[Te financieren]],"")</f>
        <v/>
      </c>
      <c r="GB108" s="150" t="str">
        <f>IF(Tbl.Kosten[[#This Row],[Pnr.]]=GB$7,Tbl.Kosten[[#This Row],[Te financieren]],"")</f>
        <v/>
      </c>
      <c r="GC108" s="150" t="str">
        <f>IF(Tbl.Kosten[[#This Row],[Pnr.]]=GC$7,Tbl.Kosten[[#This Row],[Te financieren]],"")</f>
        <v/>
      </c>
      <c r="GD108" s="150" t="str">
        <f>IF(Tbl.Kosten[[#This Row],[Pnr.]]=GD$7,Tbl.Kosten[[#This Row],[Te financieren]],"")</f>
        <v/>
      </c>
      <c r="GE108" s="150" t="str">
        <f>IF(Tbl.Kosten[[#This Row],[Pnr.]]=GE$7,Tbl.Kosten[[#This Row],[Te financieren]],"")</f>
        <v/>
      </c>
      <c r="GF108" s="150" t="str">
        <f>IF(Tbl.Kosten[[#This Row],[Pnr.]]=GF$7,Tbl.Kosten[[#This Row],[Te financieren]],"")</f>
        <v/>
      </c>
      <c r="GG108" s="150" t="str">
        <f>IF(Tbl.Kosten[[#This Row],[Pnr.]]=GG$7,Tbl.Kosten[[#This Row],[Te financieren]],"")</f>
        <v/>
      </c>
      <c r="GH108" s="150" t="str">
        <f>IF(Tbl.Kosten[[#This Row],[Pnr.]]=GH$7,Tbl.Kosten[[#This Row],[Te financieren]],"")</f>
        <v/>
      </c>
      <c r="GI108" s="150" t="str">
        <f>IF(Tbl.Kosten[[#This Row],[Pnr.]]=GI$7,Tbl.Kosten[[#This Row],[Te financieren]],"")</f>
        <v/>
      </c>
      <c r="GJ108" s="150" t="str">
        <f>IF(Tbl.Kosten[[#This Row],[Pnr.]]=GJ$7,Tbl.Kosten[[#This Row],[Te financieren]],"")</f>
        <v/>
      </c>
      <c r="GK108" s="150" t="str">
        <f>IF(Tbl.Kosten[[#This Row],[Pnr.]]=GK$7,Tbl.Kosten[[#This Row],[Te financieren]],"")</f>
        <v/>
      </c>
      <c r="GL108" s="150" t="str">
        <f>IF(Tbl.Kosten[[#This Row],[Pnr.]]=GL$7,Tbl.Kosten[[#This Row],[Te financieren]],"")</f>
        <v/>
      </c>
      <c r="GM108" s="150" t="str">
        <f>IF(Tbl.Kosten[[#This Row],[Pnr.]]=GM$7,Tbl.Kosten[[#This Row],[Te financieren]],"")</f>
        <v/>
      </c>
      <c r="GN108" s="150" t="str">
        <f>IF(Tbl.Kosten[[#This Row],[Pnr.]]=GN$7,Tbl.Kosten[[#This Row],[Te financieren]],"")</f>
        <v/>
      </c>
      <c r="GO108" s="150" t="str">
        <f>IF(Tbl.Kosten[[#This Row],[Pnr.]]=GO$7,Tbl.Kosten[[#This Row],[Te financieren]],"")</f>
        <v/>
      </c>
      <c r="GP108" s="150" t="str">
        <f>IF(Tbl.Kosten[[#This Row],[Pnr.]]=GP$7,Tbl.Kosten[[#This Row],[Te financieren]],"")</f>
        <v/>
      </c>
      <c r="GQ108" s="150" t="str">
        <f>IF(Tbl.Kosten[[#This Row],[Pnr.]]=GQ$7,Tbl.Kosten[[#This Row],[Te financieren]],"")</f>
        <v/>
      </c>
      <c r="GR108" s="150" t="str">
        <f>IF(Tbl.Kosten[[#This Row],[Pnr.]]=GR$7,Tbl.Kosten[[#This Row],[Te financieren]],"")</f>
        <v/>
      </c>
      <c r="GS108" s="150" t="str">
        <f>IF(Tbl.Kosten[[#This Row],[Pnr.]]=GS$7,Tbl.Kosten[[#This Row],[Te financieren]],"")</f>
        <v/>
      </c>
      <c r="GT108" s="150" t="str">
        <f>IF(Tbl.Kosten[[#This Row],[Pnr.]]=GT$7,Tbl.Kosten[[#This Row],[Te financieren]],"")</f>
        <v/>
      </c>
      <c r="GU108" s="150" t="str">
        <f>IF(Tbl.Kosten[[#This Row],[Pnr.]]=GU$7,Tbl.Kosten[[#This Row],[Te financieren]],"")</f>
        <v/>
      </c>
      <c r="GV108" s="150" t="str">
        <f>IF(Tbl.Kosten[[#This Row],[Pnr.]]=GV$7,Tbl.Kosten[[#This Row],[Te financieren]],"")</f>
        <v/>
      </c>
      <c r="GW108" s="150" t="str">
        <f>IF(Tbl.Kosten[[#This Row],[Pnr.]]=GW$7,Tbl.Kosten[[#This Row],[Te financieren]],"")</f>
        <v/>
      </c>
      <c r="GX108" s="150" t="str">
        <f>IF(Tbl.Kosten[[#This Row],[Pnr.]]=GX$7,Tbl.Kosten[[#This Row],[Te financieren]],"")</f>
        <v/>
      </c>
      <c r="GY108" s="150" t="str">
        <f>IF(Tbl.Kosten[[#This Row],[Pnr.]]=GY$7,Tbl.Kosten[[#This Row],[Te financieren]],"")</f>
        <v/>
      </c>
      <c r="GZ108" s="150" t="str">
        <f>IF(Tbl.Kosten[[#This Row],[Pnr.]]=GZ$7,Tbl.Kosten[[#This Row],[Te financieren]],"")</f>
        <v/>
      </c>
      <c r="HA108" s="150" t="str">
        <f>IF(Tbl.Kosten[[#This Row],[Pnr.]]=HA$7,Tbl.Kosten[[#This Row],[Te financieren]],"")</f>
        <v/>
      </c>
      <c r="HB108" s="150" t="str">
        <f>IF(Tbl.Kosten[[#This Row],[Pnr.]]=HB$7,Tbl.Kosten[[#This Row],[Te financieren]],"")</f>
        <v/>
      </c>
      <c r="HC108" s="150" t="str">
        <f>IF(Tbl.Kosten[[#This Row],[Pnr.]]=HC$7,Tbl.Kosten[[#This Row],[Te financieren]],"")</f>
        <v/>
      </c>
      <c r="HD108" s="150" t="str">
        <f>IF(Tbl.Kosten[[#This Row],[Pnr.]]=HD$7,Tbl.Kosten[[#This Row],[Te financieren]],"")</f>
        <v/>
      </c>
      <c r="HE108" s="150" t="str">
        <f>IF(Tbl.Kosten[[#This Row],[Pnr.]]=HE$7,Tbl.Kosten[[#This Row],[Te financieren]],"")</f>
        <v/>
      </c>
      <c r="HF108" s="150" t="str">
        <f>IF(Tbl.Kosten[[#This Row],[Pnr.]]=HF$7,Tbl.Kosten[[#This Row],[Te financieren]],"")</f>
        <v/>
      </c>
      <c r="HG108" s="150" t="str">
        <f>IF(Tbl.Kosten[[#This Row],[Pnr.]]=HG$7,Tbl.Kosten[[#This Row],[Te financieren]],"")</f>
        <v/>
      </c>
      <c r="HH108" s="150" t="str">
        <f>IF(Tbl.Kosten[[#This Row],[Pnr.]]=HH$7,Tbl.Kosten[[#This Row],[Te financieren]],"")</f>
        <v/>
      </c>
      <c r="HI108" s="150" t="str">
        <f>IF(Tbl.Kosten[[#This Row],[Pnr.]]=HI$7,Tbl.Kosten[[#This Row],[Te financieren]],"")</f>
        <v/>
      </c>
      <c r="HJ108" s="150" t="str">
        <f>IF(Tbl.Kosten[[#This Row],[Pnr.]]=HJ$7,Tbl.Kosten[[#This Row],[Te financieren]],"")</f>
        <v/>
      </c>
      <c r="HK108" s="150" t="str">
        <f>IF(Tbl.Kosten[[#This Row],[Pnr.]]=HK$7,Tbl.Kosten[[#This Row],[Te financieren]],"")</f>
        <v/>
      </c>
      <c r="HL108" s="150" t="str">
        <f>IF(Tbl.Kosten[[#This Row],[Pnr.]]=HL$7,Tbl.Kosten[[#This Row],[Te financieren]],"")</f>
        <v/>
      </c>
      <c r="HM108" s="150" t="str">
        <f>IF(Tbl.Kosten[[#This Row],[Pnr.]]=HM$7,Tbl.Kosten[[#This Row],[Te financieren]],"")</f>
        <v/>
      </c>
      <c r="HN108" s="150" t="str">
        <f>IF(Tbl.Kosten[[#This Row],[Pnr.]]=HN$7,Tbl.Kosten[[#This Row],[Te financieren]],"")</f>
        <v/>
      </c>
      <c r="HO108" s="150" t="str">
        <f>IF(Tbl.Kosten[[#This Row],[Pnr.]]=HO$7,Tbl.Kosten[[#This Row],[Te financieren]],"")</f>
        <v/>
      </c>
      <c r="HP108" s="150" t="str">
        <f>IF(Tbl.Kosten[[#This Row],[Pnr.]]=HP$7,Tbl.Kosten[[#This Row],[Te financieren]],"")</f>
        <v/>
      </c>
      <c r="HQ108" s="150" t="str">
        <f>IF(Tbl.Kosten[[#This Row],[Pnr.]]=HQ$7,Tbl.Kosten[[#This Row],[Te financieren]],"")</f>
        <v/>
      </c>
      <c r="HR108" s="150" t="str">
        <f>IF(Tbl.Kosten[[#This Row],[Pnr.]]=HR$7,Tbl.Kosten[[#This Row],[Te financieren]],"")</f>
        <v/>
      </c>
      <c r="HS108" s="150" t="str">
        <f>IF(Tbl.Kosten[[#This Row],[Pnr.]]=HS$7,Tbl.Kosten[[#This Row],[Te financieren]],"")</f>
        <v/>
      </c>
      <c r="HT108" s="150" t="str">
        <f>IF(Tbl.Kosten[[#This Row],[Pnr.]]=HT$7,Tbl.Kosten[[#This Row],[Te financieren]],"")</f>
        <v/>
      </c>
      <c r="HU108" s="150" t="str">
        <f>IF(Tbl.Kosten[[#This Row],[Pnr.]]=HU$7,Tbl.Kosten[[#This Row],[Te financieren]],"")</f>
        <v/>
      </c>
      <c r="HV108" s="150" t="str">
        <f>IF(Tbl.Kosten[[#This Row],[Pnr.]]=HV$7,Tbl.Kosten[[#This Row],[Te financieren]],"")</f>
        <v/>
      </c>
      <c r="HW108" s="150" t="str">
        <f>IF(Tbl.Kosten[[#This Row],[Pnr.]]=HW$7,Tbl.Kosten[[#This Row],[Te financieren]],"")</f>
        <v/>
      </c>
    </row>
    <row r="109" spans="2:231" x14ac:dyDescent="0.3">
      <c r="B109" s="134"/>
      <c r="C109" s="137"/>
      <c r="D109" s="136"/>
      <c r="E109" s="261"/>
      <c r="F109" s="135"/>
      <c r="G109" s="11" t="str">
        <f>IF(Tbl.Kosten[[#This Row],[Medewerker e/o 
functie]]&lt;&gt;"",_xlfn.XLOOKUP(Tbl.Kosten[[#This Row],[Medewerker e/o 
functie]],Tbl.Uurtarief[Medewerker en/of functie],Tbl.Uurtarief[Uurtarief],"",0,1),"")</f>
        <v/>
      </c>
      <c r="H109" s="121">
        <f>IFERROR(Tbl.Kosten[[#This Row],[Uren]]*Tbl.Kosten[[#This Row],[Uurtarief]],0)</f>
        <v>0</v>
      </c>
      <c r="I109" s="119" t="str">
        <f>IF(Tbl.Kosten[[#This Row],[Subtotaal uren]]&lt;&gt;0,_xlfn.XLOOKUP(Tbl.Kosten[[#This Row],[Medewerker e/o 
functie]],Tbl.Uurtarief[Medewerker en/of functie],Tbl.Uurtarief[Kostensoort arbeid],"",0,1),"")</f>
        <v/>
      </c>
      <c r="J109" s="137"/>
      <c r="K109" s="135"/>
      <c r="L109" s="139" t="str">
        <f>IF(Tbl.Kosten[[#This Row],[Activum]]&lt;&gt;"",_xlfn.XLOOKUP(Tbl.Kosten[[#This Row],[Activum]],Tbl.Afschrijvingskosten[Activum],Tbl.Afschrijvingskosten[Tarief per afschrijvings-eenheid],"",0,1),"")</f>
        <v/>
      </c>
      <c r="M109" s="122">
        <f>IFERROR(Tbl.Kosten[[#This Row],[Een-
heden]]*Tbl.Kosten[[#This Row],[Afschrijvings-
tarief]],0)</f>
        <v>0</v>
      </c>
      <c r="N109" s="122" t="str">
        <f>IF(Tbl.Kosten[[#This Row],[Subtotaal afschrijving]]&lt;&gt;0,Lijsten!$A$7,"")</f>
        <v/>
      </c>
      <c r="O109" s="140"/>
      <c r="P109" s="135"/>
      <c r="Q109" s="138"/>
      <c r="R109" s="122">
        <f>IFERROR(Tbl.Kosten[[#This Row],[Aantal]]*Tbl.Kosten[[#This Row],[Tarief]],0)</f>
        <v>0</v>
      </c>
      <c r="S109" s="8">
        <f>IFERROR(Tbl.Kosten[[#This Row],[Subtotaal overige kosten]]+Tbl.Kosten[[#This Row],[Subtotaal uren]]+Tbl.Kosten[[#This Row],[Subtotaal afschrijving]],0)</f>
        <v>0</v>
      </c>
      <c r="T109" s="8">
        <f>IFERROR(Tbl.Kosten[[#This Row],[Totaal kosten]]*Tbl.Kosten[[#This Row],[Subsidie%]],0)</f>
        <v>0</v>
      </c>
      <c r="U109" s="4" t="str" cm="1">
        <f t="array" ref="U109">IFERROR(_xlfn.IFS(Tbl.Kosten[[#This Row],[Subtotaal uren]]&lt;&gt;0,Tbl.Kosten[[#This Row],[Kostensoort arbeid]],Tbl.Kosten[[#This Row],[Subtotaal afschrijving]]&lt;&gt;0,Tbl.Kosten[[#This Row],[Kostensoort afschrijving]],Tbl.Kosten[[#This Row],[Subtotaal overige kosten]]&lt;&gt;0,Tbl.Kosten[[#This Row],[Kostensoort overig]]),"")</f>
        <v/>
      </c>
      <c r="V109" s="4" t="str">
        <f>IFERROR(_xlfn.XLOOKUP(Tbl.Kosten[[#This Row],[Activiteitencode]],Tbl.Activiteiten[Activiteitcode],Tbl.Activiteiten[Werkpakketcode],"",0,1),"")</f>
        <v/>
      </c>
      <c r="W109" s="4" t="str">
        <f>IFERROR(_xlfn.XLOOKUP(Tbl.Kosten[[#This Row],[Werkpakketcode]],Tbl.Werkpakketten[Werkpakketcode],Tbl.Werkpakketten[Subsidiabele activiteit],"",0,1),"")</f>
        <v/>
      </c>
      <c r="X109" s="12">
        <f>IFERROR(_xlfn.XLOOKUP(Tbl.Kosten[[#This Row],[Sanr.]],Tbl.Subsidiehoogte[SAnr.],Tbl.Subsidiehoogte[Sub. Percentage],0,0,1),0)</f>
        <v>0</v>
      </c>
      <c r="Y109" s="144" t="str">
        <f>IFERROR(_xlfn.XLOOKUP(Tbl.Kosten[[#This Row],[Partnercode]],Tbl.Projectpartners[Partnercode],Tbl.Projectpartners[PNr.],"",0,1),"")</f>
        <v>P1</v>
      </c>
      <c r="Z109" s="148">
        <f>IF(Tbl.Kosten[[#This Row],[Pnr.]]=Z$7,Tbl.Kosten[[#This Row],[Totaal kosten]],"")</f>
        <v>0</v>
      </c>
      <c r="AA109" s="148" t="str">
        <f>IF(Tbl.Kosten[[#This Row],[Pnr.]]=AA$7,Tbl.Kosten[[#This Row],[Totaal kosten]],"")</f>
        <v/>
      </c>
      <c r="AB109" s="148" t="str">
        <f>IF(Tbl.Kosten[[#This Row],[Pnr.]]=AB$7,Tbl.Kosten[[#This Row],[Totaal kosten]],"")</f>
        <v/>
      </c>
      <c r="AC109" s="148" t="str">
        <f>IF(Tbl.Kosten[[#This Row],[Pnr.]]=AC$7,Tbl.Kosten[[#This Row],[Totaal kosten]],"")</f>
        <v/>
      </c>
      <c r="AD109" s="148" t="str">
        <f>IF(Tbl.Kosten[[#This Row],[Pnr.]]=AD$7,Tbl.Kosten[[#This Row],[Totaal kosten]],"")</f>
        <v/>
      </c>
      <c r="AE109" s="148" t="str">
        <f>IF(Tbl.Kosten[[#This Row],[Pnr.]]=AE$7,Tbl.Kosten[[#This Row],[Totaal kosten]],"")</f>
        <v/>
      </c>
      <c r="AF109" s="148" t="str">
        <f>IF(Tbl.Kosten[[#This Row],[Pnr.]]=AF$7,Tbl.Kosten[[#This Row],[Totaal kosten]],"")</f>
        <v/>
      </c>
      <c r="AG109" s="148" t="str">
        <f>IF(Tbl.Kosten[[#This Row],[Pnr.]]=AG$7,Tbl.Kosten[[#This Row],[Totaal kosten]],"")</f>
        <v/>
      </c>
      <c r="AH109" s="148" t="str">
        <f>IF(Tbl.Kosten[[#This Row],[Pnr.]]=AH$7,Tbl.Kosten[[#This Row],[Totaal kosten]],"")</f>
        <v/>
      </c>
      <c r="AI109" s="148" t="str">
        <f>IF(Tbl.Kosten[[#This Row],[Pnr.]]=AI$7,Tbl.Kosten[[#This Row],[Totaal kosten]],"")</f>
        <v/>
      </c>
      <c r="AJ109" s="148" t="str">
        <f>IF(Tbl.Kosten[[#This Row],[Pnr.]]=AJ$7,Tbl.Kosten[[#This Row],[Totaal kosten]],"")</f>
        <v/>
      </c>
      <c r="AK109" s="148" t="str">
        <f>IF(Tbl.Kosten[[#This Row],[Pnr.]]=AK$7,Tbl.Kosten[[#This Row],[Totaal kosten]],"")</f>
        <v/>
      </c>
      <c r="AL109" s="148" t="str">
        <f>IF(Tbl.Kosten[[#This Row],[Pnr.]]=AL$7,Tbl.Kosten[[#This Row],[Totaal kosten]],"")</f>
        <v/>
      </c>
      <c r="AM109" s="148" t="str">
        <f>IF(Tbl.Kosten[[#This Row],[Pnr.]]=AM$7,Tbl.Kosten[[#This Row],[Totaal kosten]],"")</f>
        <v/>
      </c>
      <c r="AN109" s="148" t="str">
        <f>IF(Tbl.Kosten[[#This Row],[Pnr.]]=AN$7,Tbl.Kosten[[#This Row],[Totaal kosten]],"")</f>
        <v/>
      </c>
      <c r="AO109" s="148" t="str">
        <f>IF(Tbl.Kosten[[#This Row],[Pnr.]]=AO$7,Tbl.Kosten[[#This Row],[Totaal kosten]],"")</f>
        <v/>
      </c>
      <c r="AP109" s="148" t="str">
        <f>IF(Tbl.Kosten[[#This Row],[Pnr.]]=AP$7,Tbl.Kosten[[#This Row],[Totaal kosten]],"")</f>
        <v/>
      </c>
      <c r="AQ109" s="148" t="str">
        <f>IF(Tbl.Kosten[[#This Row],[Pnr.]]=AQ$7,Tbl.Kosten[[#This Row],[Totaal kosten]],"")</f>
        <v/>
      </c>
      <c r="AR109" s="148" t="str">
        <f>IF(Tbl.Kosten[[#This Row],[Pnr.]]=AR$7,Tbl.Kosten[[#This Row],[Totaal kosten]],"")</f>
        <v/>
      </c>
      <c r="AS109" s="148" t="str">
        <f>IF(Tbl.Kosten[[#This Row],[Pnr.]]=AS$7,Tbl.Kosten[[#This Row],[Totaal kosten]],"")</f>
        <v/>
      </c>
      <c r="AT109" s="148" t="str">
        <f>IF(Tbl.Kosten[[#This Row],[Pnr.]]=AT$7,Tbl.Kosten[[#This Row],[Totaal kosten]],"")</f>
        <v/>
      </c>
      <c r="AU109" s="148" t="str">
        <f>IF(Tbl.Kosten[[#This Row],[Pnr.]]=AU$7,Tbl.Kosten[[#This Row],[Totaal kosten]],"")</f>
        <v/>
      </c>
      <c r="AV109" s="148" t="str">
        <f>IF(Tbl.Kosten[[#This Row],[Pnr.]]=AV$7,Tbl.Kosten[[#This Row],[Totaal kosten]],"")</f>
        <v/>
      </c>
      <c r="AW109" s="148" t="str">
        <f>IF(Tbl.Kosten[[#This Row],[Pnr.]]=AW$7,Tbl.Kosten[[#This Row],[Totaal kosten]],"")</f>
        <v/>
      </c>
      <c r="AX109" s="148" t="str">
        <f>IF(Tbl.Kosten[[#This Row],[Pnr.]]=AX$7,Tbl.Kosten[[#This Row],[Totaal kosten]],"")</f>
        <v/>
      </c>
      <c r="AY109" s="148" t="str">
        <f>IF(Tbl.Kosten[[#This Row],[Pnr.]]=AY$7,Tbl.Kosten[[#This Row],[Totaal kosten]],"")</f>
        <v/>
      </c>
      <c r="AZ109" s="148" t="str">
        <f>IF(Tbl.Kosten[[#This Row],[Pnr.]]=AZ$7,Tbl.Kosten[[#This Row],[Totaal kosten]],"")</f>
        <v/>
      </c>
      <c r="BA109" s="148" t="str">
        <f>IF(Tbl.Kosten[[#This Row],[Pnr.]]=BA$7,Tbl.Kosten[[#This Row],[Totaal kosten]],"")</f>
        <v/>
      </c>
      <c r="BB109" s="148" t="str">
        <f>IF(Tbl.Kosten[[#This Row],[Pnr.]]=BB$7,Tbl.Kosten[[#This Row],[Totaal kosten]],"")</f>
        <v/>
      </c>
      <c r="BC109" s="148" t="str">
        <f>IF(Tbl.Kosten[[#This Row],[Pnr.]]=BC$7,Tbl.Kosten[[#This Row],[Totaal kosten]],"")</f>
        <v/>
      </c>
      <c r="BD109" s="148" t="str">
        <f>IF(Tbl.Kosten[[#This Row],[Pnr.]]=BD$7,Tbl.Kosten[[#This Row],[Totaal kosten]],"")</f>
        <v/>
      </c>
      <c r="BE109" s="148" t="str">
        <f>IF(Tbl.Kosten[[#This Row],[Pnr.]]=BE$7,Tbl.Kosten[[#This Row],[Totaal kosten]],"")</f>
        <v/>
      </c>
      <c r="BF109" s="148" t="str">
        <f>IF(Tbl.Kosten[[#This Row],[Pnr.]]=BF$7,Tbl.Kosten[[#This Row],[Totaal kosten]],"")</f>
        <v/>
      </c>
      <c r="BG109" s="148" t="str">
        <f>IF(Tbl.Kosten[[#This Row],[Pnr.]]=BG$7,Tbl.Kosten[[#This Row],[Totaal kosten]],"")</f>
        <v/>
      </c>
      <c r="BH109" s="148" t="str">
        <f>IF(Tbl.Kosten[[#This Row],[Pnr.]]=BH$7,Tbl.Kosten[[#This Row],[Totaal kosten]],"")</f>
        <v/>
      </c>
      <c r="BI109" s="148" t="str">
        <f>IF(Tbl.Kosten[[#This Row],[Pnr.]]=BI$7,Tbl.Kosten[[#This Row],[Totaal kosten]],"")</f>
        <v/>
      </c>
      <c r="BJ109" s="148" t="str">
        <f>IF(Tbl.Kosten[[#This Row],[Pnr.]]=BJ$7,Tbl.Kosten[[#This Row],[Totaal kosten]],"")</f>
        <v/>
      </c>
      <c r="BK109" s="148" t="str">
        <f>IF(Tbl.Kosten[[#This Row],[Pnr.]]=BK$7,Tbl.Kosten[[#This Row],[Totaal kosten]],"")</f>
        <v/>
      </c>
      <c r="BL109" s="148" t="str">
        <f>IF(Tbl.Kosten[[#This Row],[Pnr.]]=BL$7,Tbl.Kosten[[#This Row],[Totaal kosten]],"")</f>
        <v/>
      </c>
      <c r="BM109" s="148" t="str">
        <f>IF(Tbl.Kosten[[#This Row],[Pnr.]]=BM$7,Tbl.Kosten[[#This Row],[Totaal kosten]],"")</f>
        <v/>
      </c>
      <c r="BN109" s="148" t="str">
        <f>IF(Tbl.Kosten[[#This Row],[Pnr.]]=BN$7,Tbl.Kosten[[#This Row],[Totaal kosten]],"")</f>
        <v/>
      </c>
      <c r="BO109" s="148" t="str">
        <f>IF(Tbl.Kosten[[#This Row],[Pnr.]]=BO$7,Tbl.Kosten[[#This Row],[Totaal kosten]],"")</f>
        <v/>
      </c>
      <c r="BP109" s="148" t="str">
        <f>IF(Tbl.Kosten[[#This Row],[Pnr.]]=BP$7,Tbl.Kosten[[#This Row],[Totaal kosten]],"")</f>
        <v/>
      </c>
      <c r="BQ109" s="148" t="str">
        <f>IF(Tbl.Kosten[[#This Row],[Pnr.]]=BQ$7,Tbl.Kosten[[#This Row],[Totaal kosten]],"")</f>
        <v/>
      </c>
      <c r="BR109" s="148" t="str">
        <f>IF(Tbl.Kosten[[#This Row],[Pnr.]]=BR$7,Tbl.Kosten[[#This Row],[Totaal kosten]],"")</f>
        <v/>
      </c>
      <c r="BS109" s="148" t="str">
        <f>IF(Tbl.Kosten[[#This Row],[Pnr.]]=BS$7,Tbl.Kosten[[#This Row],[Totaal kosten]],"")</f>
        <v/>
      </c>
      <c r="BT109" s="148" t="str">
        <f>IF(Tbl.Kosten[[#This Row],[Pnr.]]=BT$7,Tbl.Kosten[[#This Row],[Totaal kosten]],"")</f>
        <v/>
      </c>
      <c r="BU109" s="148" t="str">
        <f>IF(Tbl.Kosten[[#This Row],[Pnr.]]=BU$7,Tbl.Kosten[[#This Row],[Totaal kosten]],"")</f>
        <v/>
      </c>
      <c r="BV109" s="148" t="str">
        <f>IF(Tbl.Kosten[[#This Row],[Pnr.]]=BV$7,Tbl.Kosten[[#This Row],[Totaal kosten]],"")</f>
        <v/>
      </c>
      <c r="BW109" s="148" t="str">
        <f>IF(Tbl.Kosten[[#This Row],[Pnr.]]=BW$7,Tbl.Kosten[[#This Row],[Totaal kosten]],"")</f>
        <v/>
      </c>
      <c r="BX109" s="148" t="str">
        <f>IFERROR(_xlfn.XLOOKUP(Tbl.Kosten[[#This Row],[Werkpakketcode]],Tbl.Werkpakketten[Werkpakketcode],Tbl.Werkpakketten[WPnr.],"",0,1),"")</f>
        <v/>
      </c>
      <c r="BY109" s="148" t="str">
        <f>IF(Tbl.Kosten[[#This Row],[WPnr.]]=BY$7,Tbl.Kosten[[#This Row],[Totaal kosten]],"")</f>
        <v/>
      </c>
      <c r="BZ109" s="148" t="str">
        <f>IF(Tbl.Kosten[[#This Row],[WPnr.]]=BZ$7,Tbl.Kosten[[#This Row],[Totaal kosten]],"")</f>
        <v/>
      </c>
      <c r="CA109" s="148" t="str">
        <f>IF(Tbl.Kosten[[#This Row],[WPnr.]]=CA$7,Tbl.Kosten[[#This Row],[Totaal kosten]],"")</f>
        <v/>
      </c>
      <c r="CB109" s="148" t="str">
        <f>IF(Tbl.Kosten[[#This Row],[WPnr.]]=CB$7,Tbl.Kosten[[#This Row],[Totaal kosten]],"")</f>
        <v/>
      </c>
      <c r="CC109" s="148" t="str">
        <f>IF(Tbl.Kosten[[#This Row],[WPnr.]]=CC$7,Tbl.Kosten[[#This Row],[Totaal kosten]],"")</f>
        <v/>
      </c>
      <c r="CD109" s="148" t="str">
        <f>IF(Tbl.Kosten[[#This Row],[WPnr.]]=CD$7,Tbl.Kosten[[#This Row],[Totaal kosten]],"")</f>
        <v/>
      </c>
      <c r="CE109" s="148" t="str">
        <f>IF(Tbl.Kosten[[#This Row],[WPnr.]]=CE$7,Tbl.Kosten[[#This Row],[Totaal kosten]],"")</f>
        <v/>
      </c>
      <c r="CF109" s="148" t="str">
        <f>IF(Tbl.Kosten[[#This Row],[WPnr.]]=CF$7,Tbl.Kosten[[#This Row],[Totaal kosten]],"")</f>
        <v/>
      </c>
      <c r="CG109" s="148" t="str">
        <f>IF(Tbl.Kosten[[#This Row],[WPnr.]]=CG$7,Tbl.Kosten[[#This Row],[Totaal kosten]],"")</f>
        <v/>
      </c>
      <c r="CH109" s="148" t="str">
        <f>IF(Tbl.Kosten[[#This Row],[WPnr.]]=CH$7,Tbl.Kosten[[#This Row],[Totaal kosten]],"")</f>
        <v/>
      </c>
      <c r="CI109" s="148" t="str">
        <f>IF(Tbl.Kosten[[#This Row],[WPnr.]]=CI$7,Tbl.Kosten[[#This Row],[Totaal kosten]],"")</f>
        <v/>
      </c>
      <c r="CJ109" s="148" t="str">
        <f>IF(Tbl.Kosten[[#This Row],[WPnr.]]=CJ$7,Tbl.Kosten[[#This Row],[Totaal kosten]],"")</f>
        <v/>
      </c>
      <c r="CK109" s="148" t="str">
        <f>IF(Tbl.Kosten[[#This Row],[WPnr.]]=CK$7,Tbl.Kosten[[#This Row],[Totaal kosten]],"")</f>
        <v/>
      </c>
      <c r="CL109" s="148" t="str">
        <f>IF(Tbl.Kosten[[#This Row],[WPnr.]]=CL$7,Tbl.Kosten[[#This Row],[Totaal kosten]],"")</f>
        <v/>
      </c>
      <c r="CM109" s="148" t="str">
        <f>IF(Tbl.Kosten[[#This Row],[WPnr.]]=CM$7,Tbl.Kosten[[#This Row],[Totaal kosten]],"")</f>
        <v/>
      </c>
      <c r="CN109" s="148" t="str">
        <f>IF(Tbl.Kosten[[#This Row],[WPnr.]]=CN$7,Tbl.Kosten[[#This Row],[Totaal kosten]],"")</f>
        <v/>
      </c>
      <c r="CO109" s="148" t="str">
        <f>IF(Tbl.Kosten[[#This Row],[WPnr.]]=CO$7,Tbl.Kosten[[#This Row],[Totaal kosten]],"")</f>
        <v/>
      </c>
      <c r="CP109" s="148" t="str">
        <f>IF(Tbl.Kosten[[#This Row],[WPnr.]]=CP$7,Tbl.Kosten[[#This Row],[Totaal kosten]],"")</f>
        <v/>
      </c>
      <c r="CQ109" s="148" t="str">
        <f>IF(Tbl.Kosten[[#This Row],[WPnr.]]=CQ$7,Tbl.Kosten[[#This Row],[Totaal kosten]],"")</f>
        <v/>
      </c>
      <c r="CR109" s="148" t="str">
        <f>IF(Tbl.Kosten[[#This Row],[WPnr.]]=CR$7,Tbl.Kosten[[#This Row],[Totaal kosten]],"")</f>
        <v/>
      </c>
      <c r="CS109" s="148" t="str">
        <f>IF(Tbl.Kosten[[#This Row],[WPnr.]]=CS$7,Tbl.Kosten[[#This Row],[Totaal kosten]],"")</f>
        <v/>
      </c>
      <c r="CT109" s="148" t="str">
        <f>IF(Tbl.Kosten[[#This Row],[WPnr.]]=CT$7,Tbl.Kosten[[#This Row],[Totaal kosten]],"")</f>
        <v/>
      </c>
      <c r="CU109" s="148" t="str">
        <f>IF(Tbl.Kosten[[#This Row],[WPnr.]]=CU$7,Tbl.Kosten[[#This Row],[Totaal kosten]],"")</f>
        <v/>
      </c>
      <c r="CV109" s="148" t="str">
        <f>IF(Tbl.Kosten[[#This Row],[WPnr.]]=CV$7,Tbl.Kosten[[#This Row],[Totaal kosten]],"")</f>
        <v/>
      </c>
      <c r="CW109" s="148" t="str">
        <f>IF(Tbl.Kosten[[#This Row],[WPnr.]]=CW$7,Tbl.Kosten[[#This Row],[Totaal kosten]],"")</f>
        <v/>
      </c>
      <c r="CX109" s="148" t="str">
        <f>IF(Tbl.Kosten[[#This Row],[WPnr.]]=CX$7,Tbl.Kosten[[#This Row],[Totaal kosten]],"")</f>
        <v/>
      </c>
      <c r="CY109" s="148" t="str">
        <f>IF(Tbl.Kosten[[#This Row],[WPnr.]]=CY$7,Tbl.Kosten[[#This Row],[Totaal kosten]],"")</f>
        <v/>
      </c>
      <c r="CZ109" s="148" t="str">
        <f>IF(Tbl.Kosten[[#This Row],[WPnr.]]=CZ$7,Tbl.Kosten[[#This Row],[Totaal kosten]],"")</f>
        <v/>
      </c>
      <c r="DA109" s="148" t="str">
        <f>IF(Tbl.Kosten[[#This Row],[WPnr.]]=DA$7,Tbl.Kosten[[#This Row],[Totaal kosten]],"")</f>
        <v/>
      </c>
      <c r="DB109" s="148" t="str">
        <f>IF(Tbl.Kosten[[#This Row],[WPnr.]]=DB$7,Tbl.Kosten[[#This Row],[Totaal kosten]],"")</f>
        <v/>
      </c>
      <c r="DC109" s="148" t="str">
        <f>IF(Tbl.Kosten[[#This Row],[WPnr.]]=DC$7,Tbl.Kosten[[#This Row],[Totaal kosten]],"")</f>
        <v/>
      </c>
      <c r="DD109" s="148" t="str">
        <f>IF(Tbl.Kosten[[#This Row],[WPnr.]]=DD$7,Tbl.Kosten[[#This Row],[Totaal kosten]],"")</f>
        <v/>
      </c>
      <c r="DE109" s="148" t="str">
        <f>IF(Tbl.Kosten[[#This Row],[WPnr.]]=DE$7,Tbl.Kosten[[#This Row],[Totaal kosten]],"")</f>
        <v/>
      </c>
      <c r="DF109" s="148" t="str">
        <f>IF(Tbl.Kosten[[#This Row],[WPnr.]]=DF$7,Tbl.Kosten[[#This Row],[Totaal kosten]],"")</f>
        <v/>
      </c>
      <c r="DG109" s="148" t="str">
        <f>IF(Tbl.Kosten[[#This Row],[WPnr.]]=DG$7,Tbl.Kosten[[#This Row],[Totaal kosten]],"")</f>
        <v/>
      </c>
      <c r="DH109" s="148" t="str">
        <f>IF(Tbl.Kosten[[#This Row],[WPnr.]]=DH$7,Tbl.Kosten[[#This Row],[Totaal kosten]],"")</f>
        <v/>
      </c>
      <c r="DI109" s="148" t="str">
        <f>IF(Tbl.Kosten[[#This Row],[WPnr.]]=DI$7,Tbl.Kosten[[#This Row],[Totaal kosten]],"")</f>
        <v/>
      </c>
      <c r="DJ109" s="148" t="str">
        <f>IF(Tbl.Kosten[[#This Row],[WPnr.]]=DJ$7,Tbl.Kosten[[#This Row],[Totaal kosten]],"")</f>
        <v/>
      </c>
      <c r="DK109" s="148" t="str">
        <f>IF(Tbl.Kosten[[#This Row],[WPnr.]]=DK$7,Tbl.Kosten[[#This Row],[Totaal kosten]],"")</f>
        <v/>
      </c>
      <c r="DL109" s="148" t="str">
        <f>IF(Tbl.Kosten[[#This Row],[WPnr.]]=DL$7,Tbl.Kosten[[#This Row],[Totaal kosten]],"")</f>
        <v/>
      </c>
      <c r="DM109" s="148" t="str">
        <f>IF(Tbl.Kosten[[#This Row],[WPnr.]]=DM$7,Tbl.Kosten[[#This Row],[Totaal kosten]],"")</f>
        <v/>
      </c>
      <c r="DN109" s="148" t="str">
        <f>IF(Tbl.Kosten[[#This Row],[WPnr.]]=DN$7,Tbl.Kosten[[#This Row],[Totaal kosten]],"")</f>
        <v/>
      </c>
      <c r="DO109" s="148" t="str">
        <f>IF(Tbl.Kosten[[#This Row],[WPnr.]]=DO$7,Tbl.Kosten[[#This Row],[Totaal kosten]],"")</f>
        <v/>
      </c>
      <c r="DP109" s="148" t="str">
        <f>IF(Tbl.Kosten[[#This Row],[WPnr.]]=DP$7,Tbl.Kosten[[#This Row],[Totaal kosten]],"")</f>
        <v/>
      </c>
      <c r="DQ109" s="148" t="str">
        <f>IF(Tbl.Kosten[[#This Row],[WPnr.]]=DQ$7,Tbl.Kosten[[#This Row],[Totaal kosten]],"")</f>
        <v/>
      </c>
      <c r="DR109" s="148" t="str">
        <f>IF(Tbl.Kosten[[#This Row],[WPnr.]]=DR$7,Tbl.Kosten[[#This Row],[Totaal kosten]],"")</f>
        <v/>
      </c>
      <c r="DS109" s="148" t="str">
        <f>IF(Tbl.Kosten[[#This Row],[WPnr.]]=DS$7,Tbl.Kosten[[#This Row],[Totaal kosten]],"")</f>
        <v/>
      </c>
      <c r="DT109" s="148" t="str">
        <f>IF(Tbl.Kosten[[#This Row],[WPnr.]]=DT$7,Tbl.Kosten[[#This Row],[Totaal kosten]],"")</f>
        <v/>
      </c>
      <c r="DU109" s="148" t="str">
        <f>IF(Tbl.Kosten[[#This Row],[WPnr.]]=DU$7,Tbl.Kosten[[#This Row],[Totaal kosten]],"")</f>
        <v/>
      </c>
      <c r="DV109" s="148" t="str">
        <f>IF(Tbl.Kosten[[#This Row],[WPnr.]]=DV$7,Tbl.Kosten[[#This Row],[Totaal kosten]],"")</f>
        <v/>
      </c>
      <c r="DW109" s="150" t="str">
        <f>IFERROR(_xlfn.XLOOKUP(Tbl.Kosten[[#This Row],[Kostensoort]],Tbl.Kostensoorten[Kostensoorten],Tbl.Kostensoorten[KSnr.],"",0,1),"")</f>
        <v/>
      </c>
      <c r="DX109" s="150" t="str">
        <f>IF(Tbl.Kosten[[#This Row],[KSnr.]]=DX$7,Tbl.Kosten[[#This Row],[Totaal kosten]],"")</f>
        <v/>
      </c>
      <c r="DY109" s="150" t="str">
        <f>IF(Tbl.Kosten[[#This Row],[KSnr.]]=DY$7,Tbl.Kosten[[#This Row],[Totaal kosten]],"")</f>
        <v/>
      </c>
      <c r="DZ109" s="150" t="str">
        <f>IF(Tbl.Kosten[[#This Row],[KSnr.]]=DZ$7,Tbl.Kosten[[#This Row],[Totaal kosten]],"")</f>
        <v/>
      </c>
      <c r="EA109" s="150" t="str">
        <f>IF(Tbl.Kosten[[#This Row],[KSnr.]]=EA$7,Tbl.Kosten[[#This Row],[Totaal kosten]],"")</f>
        <v/>
      </c>
      <c r="EB109" s="150" t="str">
        <f>IF(Tbl.Kosten[[#This Row],[KSnr.]]=EB$7,Tbl.Kosten[[#This Row],[Totaal kosten]],"")</f>
        <v/>
      </c>
      <c r="EC109" s="150" t="str">
        <f>IF(Tbl.Kosten[[#This Row],[KSnr.]]=EC$7,Tbl.Kosten[[#This Row],[Totaal kosten]],"")</f>
        <v/>
      </c>
      <c r="ED109" s="150" t="str">
        <f>IF(Tbl.Kosten[[#This Row],[KSnr.]]=ED$7,Tbl.Kosten[[#This Row],[Totaal kosten]],"")</f>
        <v/>
      </c>
      <c r="EE109" s="150" t="str">
        <f>IF(Tbl.Kosten[[#This Row],[KSnr.]]=EE$7,Tbl.Kosten[[#This Row],[Totaal kosten]],"")</f>
        <v/>
      </c>
      <c r="EF109" s="150" t="str">
        <f>IF(Tbl.Kosten[[#This Row],[KSnr.]]=EF$7,Tbl.Kosten[[#This Row],[Totaal kosten]],"")</f>
        <v/>
      </c>
      <c r="EG109" s="150" t="str">
        <f>IF(Tbl.Kosten[[#This Row],[KSnr.]]=EG$7,Tbl.Kosten[[#This Row],[Totaal kosten]],"")</f>
        <v/>
      </c>
      <c r="EH109" s="150" t="str">
        <f>IF(Tbl.Kosten[[#This Row],[KSnr.]]=EH$7,Tbl.Kosten[[#This Row],[Totaal kosten]],"")</f>
        <v/>
      </c>
      <c r="EI109" s="150" t="str">
        <f>IF(Tbl.Kosten[[#This Row],[KSnr.]]=EI$7,Tbl.Kosten[[#This Row],[Totaal kosten]],"")</f>
        <v/>
      </c>
      <c r="EJ109" s="150" t="str">
        <f>IF(Tbl.Kosten[[#This Row],[KSnr.]]=EJ$7,Tbl.Kosten[[#This Row],[Totaal kosten]],"")</f>
        <v/>
      </c>
      <c r="EK109" s="150" t="str">
        <f>IF(Tbl.Kosten[[#This Row],[KSnr.]]=EK$7,Tbl.Kosten[[#This Row],[Totaal kosten]],"")</f>
        <v/>
      </c>
      <c r="EL109" s="150" t="str">
        <f>IF(Tbl.Kosten[[#This Row],[KSnr.]]=EL$7,Tbl.Kosten[[#This Row],[Totaal kosten]],"")</f>
        <v/>
      </c>
      <c r="EM109" s="150" t="str">
        <f>IF(Tbl.Kosten[[#This Row],[KSnr.]]=EM$7,Tbl.Kosten[[#This Row],[Totaal kosten]],"")</f>
        <v/>
      </c>
      <c r="EN109" s="150" t="str">
        <f>IF(Tbl.Kosten[[#This Row],[KSnr.]]=EN$7,Tbl.Kosten[[#This Row],[Totaal kosten]],"")</f>
        <v/>
      </c>
      <c r="EO109" s="150" t="str">
        <f>IF(Tbl.Kosten[[#This Row],[KSnr.]]=EO$7,Tbl.Kosten[[#This Row],[Totaal kosten]],"")</f>
        <v/>
      </c>
      <c r="EP109" s="150" t="str">
        <f>IF(Tbl.Kosten[[#This Row],[KSnr.]]=EP$7,Tbl.Kosten[[#This Row],[Totaal kosten]],"")</f>
        <v/>
      </c>
      <c r="EQ109" s="150" t="str">
        <f>IF(Tbl.Kosten[[#This Row],[KSnr.]]=EQ$7,Tbl.Kosten[[#This Row],[Totaal kosten]],"")</f>
        <v/>
      </c>
      <c r="ER109" s="144" t="str">
        <f>IFERROR(_xlfn.XLOOKUP(Tbl.Kosten[[#This Row],[Subsidieactiviteit]],Tbl.Subsidiehoogte[Subsidieactiviteit],Tbl.Subsidiehoogte[SAnr.],"",0,1),"")</f>
        <v/>
      </c>
      <c r="ES109" s="150" t="str">
        <f>IF(Tbl.Kosten[[#This Row],[Sanr.]]=ES$7,Tbl.Kosten[[#This Row],[Totaal kosten]],"")</f>
        <v/>
      </c>
      <c r="ET109" s="150" t="str">
        <f>IF(Tbl.Kosten[[#This Row],[Sanr.]]=ET$7,Tbl.Kosten[[#This Row],[Totaal kosten]],"")</f>
        <v/>
      </c>
      <c r="EU109" s="150" t="str">
        <f>IF(Tbl.Kosten[[#This Row],[Sanr.]]=EU$7,Tbl.Kosten[[#This Row],[Totaal kosten]],"")</f>
        <v/>
      </c>
      <c r="EV109" s="150" t="str">
        <f>IF(Tbl.Kosten[[#This Row],[Sanr.]]=EV$7,Tbl.Kosten[[#This Row],[Totaal kosten]],"")</f>
        <v/>
      </c>
      <c r="EW109" s="150" t="str">
        <f>IF(Tbl.Kosten[[#This Row],[Sanr.]]=EW$7,Tbl.Kosten[[#This Row],[Totaal kosten]],"")</f>
        <v/>
      </c>
      <c r="EX109" s="150" t="str">
        <f>IF(Tbl.Kosten[[#This Row],[Sanr.]]=EX$7,Tbl.Kosten[[#This Row],[Totaal kosten]],"")</f>
        <v/>
      </c>
      <c r="EY109" s="150" t="str">
        <f>IF(Tbl.Kosten[[#This Row],[Sanr.]]=EY$7,Tbl.Kosten[[#This Row],[Totaal kosten]],"")</f>
        <v/>
      </c>
      <c r="EZ109" s="150" t="str">
        <f>IF(Tbl.Kosten[[#This Row],[Sanr.]]=EZ$7,Tbl.Kosten[[#This Row],[Totaal kosten]],"")</f>
        <v/>
      </c>
      <c r="FA109" s="150" t="str">
        <f>IF(Tbl.Kosten[[#This Row],[Sanr.]]=FA$7,Tbl.Kosten[[#This Row],[Totaal kosten]],"")</f>
        <v/>
      </c>
      <c r="FB109" s="150" t="str">
        <f>IF(Tbl.Kosten[[#This Row],[Sanr.]]=FB$7,Tbl.Kosten[[#This Row],[Totaal kosten]],"")</f>
        <v/>
      </c>
      <c r="FC109" s="150" t="str">
        <f>IF(Tbl.Kosten[[#This Row],[Sanr.]]=FC$7,Tbl.Kosten[[#This Row],[Totaal kosten]],"")</f>
        <v/>
      </c>
      <c r="FD109" s="150" t="str">
        <f>IF(Tbl.Kosten[[#This Row],[Sanr.]]=FD$7,Tbl.Kosten[[#This Row],[Totaal kosten]],"")</f>
        <v/>
      </c>
      <c r="FE109" s="150" t="str">
        <f>IF(Tbl.Kosten[[#This Row],[Sanr.]]=FE$7,Tbl.Kosten[[#This Row],[Totaal kosten]],"")</f>
        <v/>
      </c>
      <c r="FF109" s="150" t="str">
        <f>IF(Tbl.Kosten[[#This Row],[Sanr.]]=FF$7,Tbl.Kosten[[#This Row],[Totaal kosten]],"")</f>
        <v/>
      </c>
      <c r="FG109" s="150" t="str">
        <f>IF(Tbl.Kosten[[#This Row],[Sanr.]]=FG$7,Tbl.Kosten[[#This Row],[Totaal kosten]],"")</f>
        <v/>
      </c>
      <c r="FH109" s="150" t="str">
        <f>IF(Tbl.Kosten[[#This Row],[Sanr.]]=FH$7,Tbl.Kosten[[#This Row],[Totaal kosten]],"")</f>
        <v/>
      </c>
      <c r="FI109" s="150" t="str">
        <f>IF(Tbl.Kosten[[#This Row],[Sanr.]]=FI$7,Tbl.Kosten[[#This Row],[Totaal kosten]],"")</f>
        <v/>
      </c>
      <c r="FJ109" s="150" t="str">
        <f>IF(Tbl.Kosten[[#This Row],[Sanr.]]=FJ$7,Tbl.Kosten[[#This Row],[Totaal kosten]],"")</f>
        <v/>
      </c>
      <c r="FK109" s="150" t="str">
        <f>IF(Tbl.Kosten[[#This Row],[Sanr.]]=FK$7,Tbl.Kosten[[#This Row],[Totaal kosten]],"")</f>
        <v/>
      </c>
      <c r="FL109" s="150" t="str">
        <f>IF(Tbl.Kosten[[#This Row],[Sanr.]]=FL$7,Tbl.Kosten[[#This Row],[Totaal kosten]],"")</f>
        <v/>
      </c>
      <c r="FM109" s="150" t="str">
        <f>IF(Tbl.Kosten[[#This Row],[Sanr.]]=FM$7,Tbl.Kosten[[#This Row],[Totaal kosten]],"")</f>
        <v/>
      </c>
      <c r="FN109" s="150" t="str">
        <f>IF(Tbl.Kosten[[#This Row],[Sanr.]]=FN$7,Tbl.Kosten[[#This Row],[Totaal kosten]],"")</f>
        <v/>
      </c>
      <c r="FO109" s="150" t="str">
        <f>IF(Tbl.Kosten[[#This Row],[Sanr.]]=FO$7,Tbl.Kosten[[#This Row],[Totaal kosten]],"")</f>
        <v/>
      </c>
      <c r="FP109" s="150" t="str">
        <f>IF(Tbl.Kosten[[#This Row],[Sanr.]]=FP$7,Tbl.Kosten[[#This Row],[Totaal kosten]],"")</f>
        <v/>
      </c>
      <c r="FQ109" s="150" t="str">
        <f>IF(Tbl.Kosten[[#This Row],[Sanr.]]=FQ$7,Tbl.Kosten[[#This Row],[Totaal kosten]],"")</f>
        <v/>
      </c>
      <c r="FR109" s="150" t="str">
        <f>IF(Tbl.Kosten[[#This Row],[Sanr.]]=FR$7,Tbl.Kosten[[#This Row],[Totaal kosten]],"")</f>
        <v/>
      </c>
      <c r="FS109" s="150" t="str">
        <f>IF(Tbl.Kosten[[#This Row],[Sanr.]]=FS$7,Tbl.Kosten[[#This Row],[Totaal kosten]],"")</f>
        <v/>
      </c>
      <c r="FT109" s="150" t="str">
        <f>IF(Tbl.Kosten[[#This Row],[Sanr.]]=FT$7,Tbl.Kosten[[#This Row],[Totaal kosten]],"")</f>
        <v/>
      </c>
      <c r="FU109" s="150" t="str">
        <f>IF(Tbl.Kosten[[#This Row],[Sanr.]]=FU$7,Tbl.Kosten[[#This Row],[Totaal kosten]],"")</f>
        <v/>
      </c>
      <c r="FV109" s="150" t="str">
        <f>IF(Tbl.Kosten[[#This Row],[Sanr.]]=FV$7,Tbl.Kosten[[#This Row],[Totaal kosten]],"")</f>
        <v/>
      </c>
      <c r="FW109" s="150" t="str">
        <f>IFERROR(_xlfn.XLOOKUP(Tbl.Kosten[[#This Row],[Activiteitencode]],Tbl.Activiteiten[Activiteitcode],Tbl.Activiteiten[Anr.],"",0,1),"")</f>
        <v/>
      </c>
      <c r="FX109" s="169" t="str">
        <f>_xlfn.CONCAT(Tbl.Kosten[[#This Row],[Pnr.]],Tbl.Kosten[[#This Row],[Sanr.]])</f>
        <v>P1</v>
      </c>
      <c r="FY109" s="150">
        <f>Tbl.Kosten[[#This Row],[Totaal kosten]]-Tbl.Kosten[[#This Row],[Subsidie]]</f>
        <v>0</v>
      </c>
      <c r="FZ109" s="150">
        <f>IF(Tbl.Kosten[[#This Row],[Pnr.]]=FZ$7,Tbl.Kosten[[#This Row],[Te financieren]],"")</f>
        <v>0</v>
      </c>
      <c r="GA109" s="150" t="str">
        <f>IF(Tbl.Kosten[[#This Row],[Pnr.]]=GA$7,Tbl.Kosten[[#This Row],[Te financieren]],"")</f>
        <v/>
      </c>
      <c r="GB109" s="150" t="str">
        <f>IF(Tbl.Kosten[[#This Row],[Pnr.]]=GB$7,Tbl.Kosten[[#This Row],[Te financieren]],"")</f>
        <v/>
      </c>
      <c r="GC109" s="150" t="str">
        <f>IF(Tbl.Kosten[[#This Row],[Pnr.]]=GC$7,Tbl.Kosten[[#This Row],[Te financieren]],"")</f>
        <v/>
      </c>
      <c r="GD109" s="150" t="str">
        <f>IF(Tbl.Kosten[[#This Row],[Pnr.]]=GD$7,Tbl.Kosten[[#This Row],[Te financieren]],"")</f>
        <v/>
      </c>
      <c r="GE109" s="150" t="str">
        <f>IF(Tbl.Kosten[[#This Row],[Pnr.]]=GE$7,Tbl.Kosten[[#This Row],[Te financieren]],"")</f>
        <v/>
      </c>
      <c r="GF109" s="150" t="str">
        <f>IF(Tbl.Kosten[[#This Row],[Pnr.]]=GF$7,Tbl.Kosten[[#This Row],[Te financieren]],"")</f>
        <v/>
      </c>
      <c r="GG109" s="150" t="str">
        <f>IF(Tbl.Kosten[[#This Row],[Pnr.]]=GG$7,Tbl.Kosten[[#This Row],[Te financieren]],"")</f>
        <v/>
      </c>
      <c r="GH109" s="150" t="str">
        <f>IF(Tbl.Kosten[[#This Row],[Pnr.]]=GH$7,Tbl.Kosten[[#This Row],[Te financieren]],"")</f>
        <v/>
      </c>
      <c r="GI109" s="150" t="str">
        <f>IF(Tbl.Kosten[[#This Row],[Pnr.]]=GI$7,Tbl.Kosten[[#This Row],[Te financieren]],"")</f>
        <v/>
      </c>
      <c r="GJ109" s="150" t="str">
        <f>IF(Tbl.Kosten[[#This Row],[Pnr.]]=GJ$7,Tbl.Kosten[[#This Row],[Te financieren]],"")</f>
        <v/>
      </c>
      <c r="GK109" s="150" t="str">
        <f>IF(Tbl.Kosten[[#This Row],[Pnr.]]=GK$7,Tbl.Kosten[[#This Row],[Te financieren]],"")</f>
        <v/>
      </c>
      <c r="GL109" s="150" t="str">
        <f>IF(Tbl.Kosten[[#This Row],[Pnr.]]=GL$7,Tbl.Kosten[[#This Row],[Te financieren]],"")</f>
        <v/>
      </c>
      <c r="GM109" s="150" t="str">
        <f>IF(Tbl.Kosten[[#This Row],[Pnr.]]=GM$7,Tbl.Kosten[[#This Row],[Te financieren]],"")</f>
        <v/>
      </c>
      <c r="GN109" s="150" t="str">
        <f>IF(Tbl.Kosten[[#This Row],[Pnr.]]=GN$7,Tbl.Kosten[[#This Row],[Te financieren]],"")</f>
        <v/>
      </c>
      <c r="GO109" s="150" t="str">
        <f>IF(Tbl.Kosten[[#This Row],[Pnr.]]=GO$7,Tbl.Kosten[[#This Row],[Te financieren]],"")</f>
        <v/>
      </c>
      <c r="GP109" s="150" t="str">
        <f>IF(Tbl.Kosten[[#This Row],[Pnr.]]=GP$7,Tbl.Kosten[[#This Row],[Te financieren]],"")</f>
        <v/>
      </c>
      <c r="GQ109" s="150" t="str">
        <f>IF(Tbl.Kosten[[#This Row],[Pnr.]]=GQ$7,Tbl.Kosten[[#This Row],[Te financieren]],"")</f>
        <v/>
      </c>
      <c r="GR109" s="150" t="str">
        <f>IF(Tbl.Kosten[[#This Row],[Pnr.]]=GR$7,Tbl.Kosten[[#This Row],[Te financieren]],"")</f>
        <v/>
      </c>
      <c r="GS109" s="150" t="str">
        <f>IF(Tbl.Kosten[[#This Row],[Pnr.]]=GS$7,Tbl.Kosten[[#This Row],[Te financieren]],"")</f>
        <v/>
      </c>
      <c r="GT109" s="150" t="str">
        <f>IF(Tbl.Kosten[[#This Row],[Pnr.]]=GT$7,Tbl.Kosten[[#This Row],[Te financieren]],"")</f>
        <v/>
      </c>
      <c r="GU109" s="150" t="str">
        <f>IF(Tbl.Kosten[[#This Row],[Pnr.]]=GU$7,Tbl.Kosten[[#This Row],[Te financieren]],"")</f>
        <v/>
      </c>
      <c r="GV109" s="150" t="str">
        <f>IF(Tbl.Kosten[[#This Row],[Pnr.]]=GV$7,Tbl.Kosten[[#This Row],[Te financieren]],"")</f>
        <v/>
      </c>
      <c r="GW109" s="150" t="str">
        <f>IF(Tbl.Kosten[[#This Row],[Pnr.]]=GW$7,Tbl.Kosten[[#This Row],[Te financieren]],"")</f>
        <v/>
      </c>
      <c r="GX109" s="150" t="str">
        <f>IF(Tbl.Kosten[[#This Row],[Pnr.]]=GX$7,Tbl.Kosten[[#This Row],[Te financieren]],"")</f>
        <v/>
      </c>
      <c r="GY109" s="150" t="str">
        <f>IF(Tbl.Kosten[[#This Row],[Pnr.]]=GY$7,Tbl.Kosten[[#This Row],[Te financieren]],"")</f>
        <v/>
      </c>
      <c r="GZ109" s="150" t="str">
        <f>IF(Tbl.Kosten[[#This Row],[Pnr.]]=GZ$7,Tbl.Kosten[[#This Row],[Te financieren]],"")</f>
        <v/>
      </c>
      <c r="HA109" s="150" t="str">
        <f>IF(Tbl.Kosten[[#This Row],[Pnr.]]=HA$7,Tbl.Kosten[[#This Row],[Te financieren]],"")</f>
        <v/>
      </c>
      <c r="HB109" s="150" t="str">
        <f>IF(Tbl.Kosten[[#This Row],[Pnr.]]=HB$7,Tbl.Kosten[[#This Row],[Te financieren]],"")</f>
        <v/>
      </c>
      <c r="HC109" s="150" t="str">
        <f>IF(Tbl.Kosten[[#This Row],[Pnr.]]=HC$7,Tbl.Kosten[[#This Row],[Te financieren]],"")</f>
        <v/>
      </c>
      <c r="HD109" s="150" t="str">
        <f>IF(Tbl.Kosten[[#This Row],[Pnr.]]=HD$7,Tbl.Kosten[[#This Row],[Te financieren]],"")</f>
        <v/>
      </c>
      <c r="HE109" s="150" t="str">
        <f>IF(Tbl.Kosten[[#This Row],[Pnr.]]=HE$7,Tbl.Kosten[[#This Row],[Te financieren]],"")</f>
        <v/>
      </c>
      <c r="HF109" s="150" t="str">
        <f>IF(Tbl.Kosten[[#This Row],[Pnr.]]=HF$7,Tbl.Kosten[[#This Row],[Te financieren]],"")</f>
        <v/>
      </c>
      <c r="HG109" s="150" t="str">
        <f>IF(Tbl.Kosten[[#This Row],[Pnr.]]=HG$7,Tbl.Kosten[[#This Row],[Te financieren]],"")</f>
        <v/>
      </c>
      <c r="HH109" s="150" t="str">
        <f>IF(Tbl.Kosten[[#This Row],[Pnr.]]=HH$7,Tbl.Kosten[[#This Row],[Te financieren]],"")</f>
        <v/>
      </c>
      <c r="HI109" s="150" t="str">
        <f>IF(Tbl.Kosten[[#This Row],[Pnr.]]=HI$7,Tbl.Kosten[[#This Row],[Te financieren]],"")</f>
        <v/>
      </c>
      <c r="HJ109" s="150" t="str">
        <f>IF(Tbl.Kosten[[#This Row],[Pnr.]]=HJ$7,Tbl.Kosten[[#This Row],[Te financieren]],"")</f>
        <v/>
      </c>
      <c r="HK109" s="150" t="str">
        <f>IF(Tbl.Kosten[[#This Row],[Pnr.]]=HK$7,Tbl.Kosten[[#This Row],[Te financieren]],"")</f>
        <v/>
      </c>
      <c r="HL109" s="150" t="str">
        <f>IF(Tbl.Kosten[[#This Row],[Pnr.]]=HL$7,Tbl.Kosten[[#This Row],[Te financieren]],"")</f>
        <v/>
      </c>
      <c r="HM109" s="150" t="str">
        <f>IF(Tbl.Kosten[[#This Row],[Pnr.]]=HM$7,Tbl.Kosten[[#This Row],[Te financieren]],"")</f>
        <v/>
      </c>
      <c r="HN109" s="150" t="str">
        <f>IF(Tbl.Kosten[[#This Row],[Pnr.]]=HN$7,Tbl.Kosten[[#This Row],[Te financieren]],"")</f>
        <v/>
      </c>
      <c r="HO109" s="150" t="str">
        <f>IF(Tbl.Kosten[[#This Row],[Pnr.]]=HO$7,Tbl.Kosten[[#This Row],[Te financieren]],"")</f>
        <v/>
      </c>
      <c r="HP109" s="150" t="str">
        <f>IF(Tbl.Kosten[[#This Row],[Pnr.]]=HP$7,Tbl.Kosten[[#This Row],[Te financieren]],"")</f>
        <v/>
      </c>
      <c r="HQ109" s="150" t="str">
        <f>IF(Tbl.Kosten[[#This Row],[Pnr.]]=HQ$7,Tbl.Kosten[[#This Row],[Te financieren]],"")</f>
        <v/>
      </c>
      <c r="HR109" s="150" t="str">
        <f>IF(Tbl.Kosten[[#This Row],[Pnr.]]=HR$7,Tbl.Kosten[[#This Row],[Te financieren]],"")</f>
        <v/>
      </c>
      <c r="HS109" s="150" t="str">
        <f>IF(Tbl.Kosten[[#This Row],[Pnr.]]=HS$7,Tbl.Kosten[[#This Row],[Te financieren]],"")</f>
        <v/>
      </c>
      <c r="HT109" s="150" t="str">
        <f>IF(Tbl.Kosten[[#This Row],[Pnr.]]=HT$7,Tbl.Kosten[[#This Row],[Te financieren]],"")</f>
        <v/>
      </c>
      <c r="HU109" s="150" t="str">
        <f>IF(Tbl.Kosten[[#This Row],[Pnr.]]=HU$7,Tbl.Kosten[[#This Row],[Te financieren]],"")</f>
        <v/>
      </c>
      <c r="HV109" s="150" t="str">
        <f>IF(Tbl.Kosten[[#This Row],[Pnr.]]=HV$7,Tbl.Kosten[[#This Row],[Te financieren]],"")</f>
        <v/>
      </c>
      <c r="HW109" s="150" t="str">
        <f>IF(Tbl.Kosten[[#This Row],[Pnr.]]=HW$7,Tbl.Kosten[[#This Row],[Te financieren]],"")</f>
        <v/>
      </c>
    </row>
    <row r="110" spans="2:231" x14ac:dyDescent="0.3">
      <c r="B110" s="134"/>
      <c r="C110" s="137"/>
      <c r="D110" s="136"/>
      <c r="E110" s="261"/>
      <c r="F110" s="135"/>
      <c r="G110" s="11" t="str">
        <f>IF(Tbl.Kosten[[#This Row],[Medewerker e/o 
functie]]&lt;&gt;"",_xlfn.XLOOKUP(Tbl.Kosten[[#This Row],[Medewerker e/o 
functie]],Tbl.Uurtarief[Medewerker en/of functie],Tbl.Uurtarief[Uurtarief],"",0,1),"")</f>
        <v/>
      </c>
      <c r="H110" s="121">
        <f>IFERROR(Tbl.Kosten[[#This Row],[Uren]]*Tbl.Kosten[[#This Row],[Uurtarief]],0)</f>
        <v>0</v>
      </c>
      <c r="I110" s="119" t="str">
        <f>IF(Tbl.Kosten[[#This Row],[Subtotaal uren]]&lt;&gt;0,_xlfn.XLOOKUP(Tbl.Kosten[[#This Row],[Medewerker e/o 
functie]],Tbl.Uurtarief[Medewerker en/of functie],Tbl.Uurtarief[Kostensoort arbeid],"",0,1),"")</f>
        <v/>
      </c>
      <c r="J110" s="137"/>
      <c r="K110" s="135"/>
      <c r="L110" s="139" t="str">
        <f>IF(Tbl.Kosten[[#This Row],[Activum]]&lt;&gt;"",_xlfn.XLOOKUP(Tbl.Kosten[[#This Row],[Activum]],Tbl.Afschrijvingskosten[Activum],Tbl.Afschrijvingskosten[Tarief per afschrijvings-eenheid],"",0,1),"")</f>
        <v/>
      </c>
      <c r="M110" s="122">
        <f>IFERROR(Tbl.Kosten[[#This Row],[Een-
heden]]*Tbl.Kosten[[#This Row],[Afschrijvings-
tarief]],0)</f>
        <v>0</v>
      </c>
      <c r="N110" s="122" t="str">
        <f>IF(Tbl.Kosten[[#This Row],[Subtotaal afschrijving]]&lt;&gt;0,Lijsten!$A$7,"")</f>
        <v/>
      </c>
      <c r="O110" s="140"/>
      <c r="P110" s="135"/>
      <c r="Q110" s="138"/>
      <c r="R110" s="122">
        <f>IFERROR(Tbl.Kosten[[#This Row],[Aantal]]*Tbl.Kosten[[#This Row],[Tarief]],0)</f>
        <v>0</v>
      </c>
      <c r="S110" s="8">
        <f>IFERROR(Tbl.Kosten[[#This Row],[Subtotaal overige kosten]]+Tbl.Kosten[[#This Row],[Subtotaal uren]]+Tbl.Kosten[[#This Row],[Subtotaal afschrijving]],0)</f>
        <v>0</v>
      </c>
      <c r="T110" s="8">
        <f>IFERROR(Tbl.Kosten[[#This Row],[Totaal kosten]]*Tbl.Kosten[[#This Row],[Subsidie%]],0)</f>
        <v>0</v>
      </c>
      <c r="U110" s="4" t="str" cm="1">
        <f t="array" ref="U110">IFERROR(_xlfn.IFS(Tbl.Kosten[[#This Row],[Subtotaal uren]]&lt;&gt;0,Tbl.Kosten[[#This Row],[Kostensoort arbeid]],Tbl.Kosten[[#This Row],[Subtotaal afschrijving]]&lt;&gt;0,Tbl.Kosten[[#This Row],[Kostensoort afschrijving]],Tbl.Kosten[[#This Row],[Subtotaal overige kosten]]&lt;&gt;0,Tbl.Kosten[[#This Row],[Kostensoort overig]]),"")</f>
        <v/>
      </c>
      <c r="V110" s="4" t="str">
        <f>IFERROR(_xlfn.XLOOKUP(Tbl.Kosten[[#This Row],[Activiteitencode]],Tbl.Activiteiten[Activiteitcode],Tbl.Activiteiten[Werkpakketcode],"",0,1),"")</f>
        <v/>
      </c>
      <c r="W110" s="4" t="str">
        <f>IFERROR(_xlfn.XLOOKUP(Tbl.Kosten[[#This Row],[Werkpakketcode]],Tbl.Werkpakketten[Werkpakketcode],Tbl.Werkpakketten[Subsidiabele activiteit],"",0,1),"")</f>
        <v/>
      </c>
      <c r="X110" s="12">
        <f>IFERROR(_xlfn.XLOOKUP(Tbl.Kosten[[#This Row],[Sanr.]],Tbl.Subsidiehoogte[SAnr.],Tbl.Subsidiehoogte[Sub. Percentage],0,0,1),0)</f>
        <v>0</v>
      </c>
      <c r="Y110" s="144" t="str">
        <f>IFERROR(_xlfn.XLOOKUP(Tbl.Kosten[[#This Row],[Partnercode]],Tbl.Projectpartners[Partnercode],Tbl.Projectpartners[PNr.],"",0,1),"")</f>
        <v>P1</v>
      </c>
      <c r="Z110" s="148">
        <f>IF(Tbl.Kosten[[#This Row],[Pnr.]]=Z$7,Tbl.Kosten[[#This Row],[Totaal kosten]],"")</f>
        <v>0</v>
      </c>
      <c r="AA110" s="148" t="str">
        <f>IF(Tbl.Kosten[[#This Row],[Pnr.]]=AA$7,Tbl.Kosten[[#This Row],[Totaal kosten]],"")</f>
        <v/>
      </c>
      <c r="AB110" s="148" t="str">
        <f>IF(Tbl.Kosten[[#This Row],[Pnr.]]=AB$7,Tbl.Kosten[[#This Row],[Totaal kosten]],"")</f>
        <v/>
      </c>
      <c r="AC110" s="148" t="str">
        <f>IF(Tbl.Kosten[[#This Row],[Pnr.]]=AC$7,Tbl.Kosten[[#This Row],[Totaal kosten]],"")</f>
        <v/>
      </c>
      <c r="AD110" s="148" t="str">
        <f>IF(Tbl.Kosten[[#This Row],[Pnr.]]=AD$7,Tbl.Kosten[[#This Row],[Totaal kosten]],"")</f>
        <v/>
      </c>
      <c r="AE110" s="148" t="str">
        <f>IF(Tbl.Kosten[[#This Row],[Pnr.]]=AE$7,Tbl.Kosten[[#This Row],[Totaal kosten]],"")</f>
        <v/>
      </c>
      <c r="AF110" s="148" t="str">
        <f>IF(Tbl.Kosten[[#This Row],[Pnr.]]=AF$7,Tbl.Kosten[[#This Row],[Totaal kosten]],"")</f>
        <v/>
      </c>
      <c r="AG110" s="148" t="str">
        <f>IF(Tbl.Kosten[[#This Row],[Pnr.]]=AG$7,Tbl.Kosten[[#This Row],[Totaal kosten]],"")</f>
        <v/>
      </c>
      <c r="AH110" s="148" t="str">
        <f>IF(Tbl.Kosten[[#This Row],[Pnr.]]=AH$7,Tbl.Kosten[[#This Row],[Totaal kosten]],"")</f>
        <v/>
      </c>
      <c r="AI110" s="148" t="str">
        <f>IF(Tbl.Kosten[[#This Row],[Pnr.]]=AI$7,Tbl.Kosten[[#This Row],[Totaal kosten]],"")</f>
        <v/>
      </c>
      <c r="AJ110" s="148" t="str">
        <f>IF(Tbl.Kosten[[#This Row],[Pnr.]]=AJ$7,Tbl.Kosten[[#This Row],[Totaal kosten]],"")</f>
        <v/>
      </c>
      <c r="AK110" s="148" t="str">
        <f>IF(Tbl.Kosten[[#This Row],[Pnr.]]=AK$7,Tbl.Kosten[[#This Row],[Totaal kosten]],"")</f>
        <v/>
      </c>
      <c r="AL110" s="148" t="str">
        <f>IF(Tbl.Kosten[[#This Row],[Pnr.]]=AL$7,Tbl.Kosten[[#This Row],[Totaal kosten]],"")</f>
        <v/>
      </c>
      <c r="AM110" s="148" t="str">
        <f>IF(Tbl.Kosten[[#This Row],[Pnr.]]=AM$7,Tbl.Kosten[[#This Row],[Totaal kosten]],"")</f>
        <v/>
      </c>
      <c r="AN110" s="148" t="str">
        <f>IF(Tbl.Kosten[[#This Row],[Pnr.]]=AN$7,Tbl.Kosten[[#This Row],[Totaal kosten]],"")</f>
        <v/>
      </c>
      <c r="AO110" s="148" t="str">
        <f>IF(Tbl.Kosten[[#This Row],[Pnr.]]=AO$7,Tbl.Kosten[[#This Row],[Totaal kosten]],"")</f>
        <v/>
      </c>
      <c r="AP110" s="148" t="str">
        <f>IF(Tbl.Kosten[[#This Row],[Pnr.]]=AP$7,Tbl.Kosten[[#This Row],[Totaal kosten]],"")</f>
        <v/>
      </c>
      <c r="AQ110" s="148" t="str">
        <f>IF(Tbl.Kosten[[#This Row],[Pnr.]]=AQ$7,Tbl.Kosten[[#This Row],[Totaal kosten]],"")</f>
        <v/>
      </c>
      <c r="AR110" s="148" t="str">
        <f>IF(Tbl.Kosten[[#This Row],[Pnr.]]=AR$7,Tbl.Kosten[[#This Row],[Totaal kosten]],"")</f>
        <v/>
      </c>
      <c r="AS110" s="148" t="str">
        <f>IF(Tbl.Kosten[[#This Row],[Pnr.]]=AS$7,Tbl.Kosten[[#This Row],[Totaal kosten]],"")</f>
        <v/>
      </c>
      <c r="AT110" s="148" t="str">
        <f>IF(Tbl.Kosten[[#This Row],[Pnr.]]=AT$7,Tbl.Kosten[[#This Row],[Totaal kosten]],"")</f>
        <v/>
      </c>
      <c r="AU110" s="148" t="str">
        <f>IF(Tbl.Kosten[[#This Row],[Pnr.]]=AU$7,Tbl.Kosten[[#This Row],[Totaal kosten]],"")</f>
        <v/>
      </c>
      <c r="AV110" s="148" t="str">
        <f>IF(Tbl.Kosten[[#This Row],[Pnr.]]=AV$7,Tbl.Kosten[[#This Row],[Totaal kosten]],"")</f>
        <v/>
      </c>
      <c r="AW110" s="148" t="str">
        <f>IF(Tbl.Kosten[[#This Row],[Pnr.]]=AW$7,Tbl.Kosten[[#This Row],[Totaal kosten]],"")</f>
        <v/>
      </c>
      <c r="AX110" s="148" t="str">
        <f>IF(Tbl.Kosten[[#This Row],[Pnr.]]=AX$7,Tbl.Kosten[[#This Row],[Totaal kosten]],"")</f>
        <v/>
      </c>
      <c r="AY110" s="148" t="str">
        <f>IF(Tbl.Kosten[[#This Row],[Pnr.]]=AY$7,Tbl.Kosten[[#This Row],[Totaal kosten]],"")</f>
        <v/>
      </c>
      <c r="AZ110" s="148" t="str">
        <f>IF(Tbl.Kosten[[#This Row],[Pnr.]]=AZ$7,Tbl.Kosten[[#This Row],[Totaal kosten]],"")</f>
        <v/>
      </c>
      <c r="BA110" s="148" t="str">
        <f>IF(Tbl.Kosten[[#This Row],[Pnr.]]=BA$7,Tbl.Kosten[[#This Row],[Totaal kosten]],"")</f>
        <v/>
      </c>
      <c r="BB110" s="148" t="str">
        <f>IF(Tbl.Kosten[[#This Row],[Pnr.]]=BB$7,Tbl.Kosten[[#This Row],[Totaal kosten]],"")</f>
        <v/>
      </c>
      <c r="BC110" s="148" t="str">
        <f>IF(Tbl.Kosten[[#This Row],[Pnr.]]=BC$7,Tbl.Kosten[[#This Row],[Totaal kosten]],"")</f>
        <v/>
      </c>
      <c r="BD110" s="148" t="str">
        <f>IF(Tbl.Kosten[[#This Row],[Pnr.]]=BD$7,Tbl.Kosten[[#This Row],[Totaal kosten]],"")</f>
        <v/>
      </c>
      <c r="BE110" s="148" t="str">
        <f>IF(Tbl.Kosten[[#This Row],[Pnr.]]=BE$7,Tbl.Kosten[[#This Row],[Totaal kosten]],"")</f>
        <v/>
      </c>
      <c r="BF110" s="148" t="str">
        <f>IF(Tbl.Kosten[[#This Row],[Pnr.]]=BF$7,Tbl.Kosten[[#This Row],[Totaal kosten]],"")</f>
        <v/>
      </c>
      <c r="BG110" s="148" t="str">
        <f>IF(Tbl.Kosten[[#This Row],[Pnr.]]=BG$7,Tbl.Kosten[[#This Row],[Totaal kosten]],"")</f>
        <v/>
      </c>
      <c r="BH110" s="148" t="str">
        <f>IF(Tbl.Kosten[[#This Row],[Pnr.]]=BH$7,Tbl.Kosten[[#This Row],[Totaal kosten]],"")</f>
        <v/>
      </c>
      <c r="BI110" s="148" t="str">
        <f>IF(Tbl.Kosten[[#This Row],[Pnr.]]=BI$7,Tbl.Kosten[[#This Row],[Totaal kosten]],"")</f>
        <v/>
      </c>
      <c r="BJ110" s="148" t="str">
        <f>IF(Tbl.Kosten[[#This Row],[Pnr.]]=BJ$7,Tbl.Kosten[[#This Row],[Totaal kosten]],"")</f>
        <v/>
      </c>
      <c r="BK110" s="148" t="str">
        <f>IF(Tbl.Kosten[[#This Row],[Pnr.]]=BK$7,Tbl.Kosten[[#This Row],[Totaal kosten]],"")</f>
        <v/>
      </c>
      <c r="BL110" s="148" t="str">
        <f>IF(Tbl.Kosten[[#This Row],[Pnr.]]=BL$7,Tbl.Kosten[[#This Row],[Totaal kosten]],"")</f>
        <v/>
      </c>
      <c r="BM110" s="148" t="str">
        <f>IF(Tbl.Kosten[[#This Row],[Pnr.]]=BM$7,Tbl.Kosten[[#This Row],[Totaal kosten]],"")</f>
        <v/>
      </c>
      <c r="BN110" s="148" t="str">
        <f>IF(Tbl.Kosten[[#This Row],[Pnr.]]=BN$7,Tbl.Kosten[[#This Row],[Totaal kosten]],"")</f>
        <v/>
      </c>
      <c r="BO110" s="148" t="str">
        <f>IF(Tbl.Kosten[[#This Row],[Pnr.]]=BO$7,Tbl.Kosten[[#This Row],[Totaal kosten]],"")</f>
        <v/>
      </c>
      <c r="BP110" s="148" t="str">
        <f>IF(Tbl.Kosten[[#This Row],[Pnr.]]=BP$7,Tbl.Kosten[[#This Row],[Totaal kosten]],"")</f>
        <v/>
      </c>
      <c r="BQ110" s="148" t="str">
        <f>IF(Tbl.Kosten[[#This Row],[Pnr.]]=BQ$7,Tbl.Kosten[[#This Row],[Totaal kosten]],"")</f>
        <v/>
      </c>
      <c r="BR110" s="148" t="str">
        <f>IF(Tbl.Kosten[[#This Row],[Pnr.]]=BR$7,Tbl.Kosten[[#This Row],[Totaal kosten]],"")</f>
        <v/>
      </c>
      <c r="BS110" s="148" t="str">
        <f>IF(Tbl.Kosten[[#This Row],[Pnr.]]=BS$7,Tbl.Kosten[[#This Row],[Totaal kosten]],"")</f>
        <v/>
      </c>
      <c r="BT110" s="148" t="str">
        <f>IF(Tbl.Kosten[[#This Row],[Pnr.]]=BT$7,Tbl.Kosten[[#This Row],[Totaal kosten]],"")</f>
        <v/>
      </c>
      <c r="BU110" s="148" t="str">
        <f>IF(Tbl.Kosten[[#This Row],[Pnr.]]=BU$7,Tbl.Kosten[[#This Row],[Totaal kosten]],"")</f>
        <v/>
      </c>
      <c r="BV110" s="148" t="str">
        <f>IF(Tbl.Kosten[[#This Row],[Pnr.]]=BV$7,Tbl.Kosten[[#This Row],[Totaal kosten]],"")</f>
        <v/>
      </c>
      <c r="BW110" s="148" t="str">
        <f>IF(Tbl.Kosten[[#This Row],[Pnr.]]=BW$7,Tbl.Kosten[[#This Row],[Totaal kosten]],"")</f>
        <v/>
      </c>
      <c r="BX110" s="148" t="str">
        <f>IFERROR(_xlfn.XLOOKUP(Tbl.Kosten[[#This Row],[Werkpakketcode]],Tbl.Werkpakketten[Werkpakketcode],Tbl.Werkpakketten[WPnr.],"",0,1),"")</f>
        <v/>
      </c>
      <c r="BY110" s="148" t="str">
        <f>IF(Tbl.Kosten[[#This Row],[WPnr.]]=BY$7,Tbl.Kosten[[#This Row],[Totaal kosten]],"")</f>
        <v/>
      </c>
      <c r="BZ110" s="148" t="str">
        <f>IF(Tbl.Kosten[[#This Row],[WPnr.]]=BZ$7,Tbl.Kosten[[#This Row],[Totaal kosten]],"")</f>
        <v/>
      </c>
      <c r="CA110" s="148" t="str">
        <f>IF(Tbl.Kosten[[#This Row],[WPnr.]]=CA$7,Tbl.Kosten[[#This Row],[Totaal kosten]],"")</f>
        <v/>
      </c>
      <c r="CB110" s="148" t="str">
        <f>IF(Tbl.Kosten[[#This Row],[WPnr.]]=CB$7,Tbl.Kosten[[#This Row],[Totaal kosten]],"")</f>
        <v/>
      </c>
      <c r="CC110" s="148" t="str">
        <f>IF(Tbl.Kosten[[#This Row],[WPnr.]]=CC$7,Tbl.Kosten[[#This Row],[Totaal kosten]],"")</f>
        <v/>
      </c>
      <c r="CD110" s="148" t="str">
        <f>IF(Tbl.Kosten[[#This Row],[WPnr.]]=CD$7,Tbl.Kosten[[#This Row],[Totaal kosten]],"")</f>
        <v/>
      </c>
      <c r="CE110" s="148" t="str">
        <f>IF(Tbl.Kosten[[#This Row],[WPnr.]]=CE$7,Tbl.Kosten[[#This Row],[Totaal kosten]],"")</f>
        <v/>
      </c>
      <c r="CF110" s="148" t="str">
        <f>IF(Tbl.Kosten[[#This Row],[WPnr.]]=CF$7,Tbl.Kosten[[#This Row],[Totaal kosten]],"")</f>
        <v/>
      </c>
      <c r="CG110" s="148" t="str">
        <f>IF(Tbl.Kosten[[#This Row],[WPnr.]]=CG$7,Tbl.Kosten[[#This Row],[Totaal kosten]],"")</f>
        <v/>
      </c>
      <c r="CH110" s="148" t="str">
        <f>IF(Tbl.Kosten[[#This Row],[WPnr.]]=CH$7,Tbl.Kosten[[#This Row],[Totaal kosten]],"")</f>
        <v/>
      </c>
      <c r="CI110" s="148" t="str">
        <f>IF(Tbl.Kosten[[#This Row],[WPnr.]]=CI$7,Tbl.Kosten[[#This Row],[Totaal kosten]],"")</f>
        <v/>
      </c>
      <c r="CJ110" s="148" t="str">
        <f>IF(Tbl.Kosten[[#This Row],[WPnr.]]=CJ$7,Tbl.Kosten[[#This Row],[Totaal kosten]],"")</f>
        <v/>
      </c>
      <c r="CK110" s="148" t="str">
        <f>IF(Tbl.Kosten[[#This Row],[WPnr.]]=CK$7,Tbl.Kosten[[#This Row],[Totaal kosten]],"")</f>
        <v/>
      </c>
      <c r="CL110" s="148" t="str">
        <f>IF(Tbl.Kosten[[#This Row],[WPnr.]]=CL$7,Tbl.Kosten[[#This Row],[Totaal kosten]],"")</f>
        <v/>
      </c>
      <c r="CM110" s="148" t="str">
        <f>IF(Tbl.Kosten[[#This Row],[WPnr.]]=CM$7,Tbl.Kosten[[#This Row],[Totaal kosten]],"")</f>
        <v/>
      </c>
      <c r="CN110" s="148" t="str">
        <f>IF(Tbl.Kosten[[#This Row],[WPnr.]]=CN$7,Tbl.Kosten[[#This Row],[Totaal kosten]],"")</f>
        <v/>
      </c>
      <c r="CO110" s="148" t="str">
        <f>IF(Tbl.Kosten[[#This Row],[WPnr.]]=CO$7,Tbl.Kosten[[#This Row],[Totaal kosten]],"")</f>
        <v/>
      </c>
      <c r="CP110" s="148" t="str">
        <f>IF(Tbl.Kosten[[#This Row],[WPnr.]]=CP$7,Tbl.Kosten[[#This Row],[Totaal kosten]],"")</f>
        <v/>
      </c>
      <c r="CQ110" s="148" t="str">
        <f>IF(Tbl.Kosten[[#This Row],[WPnr.]]=CQ$7,Tbl.Kosten[[#This Row],[Totaal kosten]],"")</f>
        <v/>
      </c>
      <c r="CR110" s="148" t="str">
        <f>IF(Tbl.Kosten[[#This Row],[WPnr.]]=CR$7,Tbl.Kosten[[#This Row],[Totaal kosten]],"")</f>
        <v/>
      </c>
      <c r="CS110" s="148" t="str">
        <f>IF(Tbl.Kosten[[#This Row],[WPnr.]]=CS$7,Tbl.Kosten[[#This Row],[Totaal kosten]],"")</f>
        <v/>
      </c>
      <c r="CT110" s="148" t="str">
        <f>IF(Tbl.Kosten[[#This Row],[WPnr.]]=CT$7,Tbl.Kosten[[#This Row],[Totaal kosten]],"")</f>
        <v/>
      </c>
      <c r="CU110" s="148" t="str">
        <f>IF(Tbl.Kosten[[#This Row],[WPnr.]]=CU$7,Tbl.Kosten[[#This Row],[Totaal kosten]],"")</f>
        <v/>
      </c>
      <c r="CV110" s="148" t="str">
        <f>IF(Tbl.Kosten[[#This Row],[WPnr.]]=CV$7,Tbl.Kosten[[#This Row],[Totaal kosten]],"")</f>
        <v/>
      </c>
      <c r="CW110" s="148" t="str">
        <f>IF(Tbl.Kosten[[#This Row],[WPnr.]]=CW$7,Tbl.Kosten[[#This Row],[Totaal kosten]],"")</f>
        <v/>
      </c>
      <c r="CX110" s="148" t="str">
        <f>IF(Tbl.Kosten[[#This Row],[WPnr.]]=CX$7,Tbl.Kosten[[#This Row],[Totaal kosten]],"")</f>
        <v/>
      </c>
      <c r="CY110" s="148" t="str">
        <f>IF(Tbl.Kosten[[#This Row],[WPnr.]]=CY$7,Tbl.Kosten[[#This Row],[Totaal kosten]],"")</f>
        <v/>
      </c>
      <c r="CZ110" s="148" t="str">
        <f>IF(Tbl.Kosten[[#This Row],[WPnr.]]=CZ$7,Tbl.Kosten[[#This Row],[Totaal kosten]],"")</f>
        <v/>
      </c>
      <c r="DA110" s="148" t="str">
        <f>IF(Tbl.Kosten[[#This Row],[WPnr.]]=DA$7,Tbl.Kosten[[#This Row],[Totaal kosten]],"")</f>
        <v/>
      </c>
      <c r="DB110" s="148" t="str">
        <f>IF(Tbl.Kosten[[#This Row],[WPnr.]]=DB$7,Tbl.Kosten[[#This Row],[Totaal kosten]],"")</f>
        <v/>
      </c>
      <c r="DC110" s="148" t="str">
        <f>IF(Tbl.Kosten[[#This Row],[WPnr.]]=DC$7,Tbl.Kosten[[#This Row],[Totaal kosten]],"")</f>
        <v/>
      </c>
      <c r="DD110" s="148" t="str">
        <f>IF(Tbl.Kosten[[#This Row],[WPnr.]]=DD$7,Tbl.Kosten[[#This Row],[Totaal kosten]],"")</f>
        <v/>
      </c>
      <c r="DE110" s="148" t="str">
        <f>IF(Tbl.Kosten[[#This Row],[WPnr.]]=DE$7,Tbl.Kosten[[#This Row],[Totaal kosten]],"")</f>
        <v/>
      </c>
      <c r="DF110" s="148" t="str">
        <f>IF(Tbl.Kosten[[#This Row],[WPnr.]]=DF$7,Tbl.Kosten[[#This Row],[Totaal kosten]],"")</f>
        <v/>
      </c>
      <c r="DG110" s="148" t="str">
        <f>IF(Tbl.Kosten[[#This Row],[WPnr.]]=DG$7,Tbl.Kosten[[#This Row],[Totaal kosten]],"")</f>
        <v/>
      </c>
      <c r="DH110" s="148" t="str">
        <f>IF(Tbl.Kosten[[#This Row],[WPnr.]]=DH$7,Tbl.Kosten[[#This Row],[Totaal kosten]],"")</f>
        <v/>
      </c>
      <c r="DI110" s="148" t="str">
        <f>IF(Tbl.Kosten[[#This Row],[WPnr.]]=DI$7,Tbl.Kosten[[#This Row],[Totaal kosten]],"")</f>
        <v/>
      </c>
      <c r="DJ110" s="148" t="str">
        <f>IF(Tbl.Kosten[[#This Row],[WPnr.]]=DJ$7,Tbl.Kosten[[#This Row],[Totaal kosten]],"")</f>
        <v/>
      </c>
      <c r="DK110" s="148" t="str">
        <f>IF(Tbl.Kosten[[#This Row],[WPnr.]]=DK$7,Tbl.Kosten[[#This Row],[Totaal kosten]],"")</f>
        <v/>
      </c>
      <c r="DL110" s="148" t="str">
        <f>IF(Tbl.Kosten[[#This Row],[WPnr.]]=DL$7,Tbl.Kosten[[#This Row],[Totaal kosten]],"")</f>
        <v/>
      </c>
      <c r="DM110" s="148" t="str">
        <f>IF(Tbl.Kosten[[#This Row],[WPnr.]]=DM$7,Tbl.Kosten[[#This Row],[Totaal kosten]],"")</f>
        <v/>
      </c>
      <c r="DN110" s="148" t="str">
        <f>IF(Tbl.Kosten[[#This Row],[WPnr.]]=DN$7,Tbl.Kosten[[#This Row],[Totaal kosten]],"")</f>
        <v/>
      </c>
      <c r="DO110" s="148" t="str">
        <f>IF(Tbl.Kosten[[#This Row],[WPnr.]]=DO$7,Tbl.Kosten[[#This Row],[Totaal kosten]],"")</f>
        <v/>
      </c>
      <c r="DP110" s="148" t="str">
        <f>IF(Tbl.Kosten[[#This Row],[WPnr.]]=DP$7,Tbl.Kosten[[#This Row],[Totaal kosten]],"")</f>
        <v/>
      </c>
      <c r="DQ110" s="148" t="str">
        <f>IF(Tbl.Kosten[[#This Row],[WPnr.]]=DQ$7,Tbl.Kosten[[#This Row],[Totaal kosten]],"")</f>
        <v/>
      </c>
      <c r="DR110" s="148" t="str">
        <f>IF(Tbl.Kosten[[#This Row],[WPnr.]]=DR$7,Tbl.Kosten[[#This Row],[Totaal kosten]],"")</f>
        <v/>
      </c>
      <c r="DS110" s="148" t="str">
        <f>IF(Tbl.Kosten[[#This Row],[WPnr.]]=DS$7,Tbl.Kosten[[#This Row],[Totaal kosten]],"")</f>
        <v/>
      </c>
      <c r="DT110" s="148" t="str">
        <f>IF(Tbl.Kosten[[#This Row],[WPnr.]]=DT$7,Tbl.Kosten[[#This Row],[Totaal kosten]],"")</f>
        <v/>
      </c>
      <c r="DU110" s="148" t="str">
        <f>IF(Tbl.Kosten[[#This Row],[WPnr.]]=DU$7,Tbl.Kosten[[#This Row],[Totaal kosten]],"")</f>
        <v/>
      </c>
      <c r="DV110" s="148" t="str">
        <f>IF(Tbl.Kosten[[#This Row],[WPnr.]]=DV$7,Tbl.Kosten[[#This Row],[Totaal kosten]],"")</f>
        <v/>
      </c>
      <c r="DW110" s="150" t="str">
        <f>IFERROR(_xlfn.XLOOKUP(Tbl.Kosten[[#This Row],[Kostensoort]],Tbl.Kostensoorten[Kostensoorten],Tbl.Kostensoorten[KSnr.],"",0,1),"")</f>
        <v/>
      </c>
      <c r="DX110" s="150" t="str">
        <f>IF(Tbl.Kosten[[#This Row],[KSnr.]]=DX$7,Tbl.Kosten[[#This Row],[Totaal kosten]],"")</f>
        <v/>
      </c>
      <c r="DY110" s="150" t="str">
        <f>IF(Tbl.Kosten[[#This Row],[KSnr.]]=DY$7,Tbl.Kosten[[#This Row],[Totaal kosten]],"")</f>
        <v/>
      </c>
      <c r="DZ110" s="150" t="str">
        <f>IF(Tbl.Kosten[[#This Row],[KSnr.]]=DZ$7,Tbl.Kosten[[#This Row],[Totaal kosten]],"")</f>
        <v/>
      </c>
      <c r="EA110" s="150" t="str">
        <f>IF(Tbl.Kosten[[#This Row],[KSnr.]]=EA$7,Tbl.Kosten[[#This Row],[Totaal kosten]],"")</f>
        <v/>
      </c>
      <c r="EB110" s="150" t="str">
        <f>IF(Tbl.Kosten[[#This Row],[KSnr.]]=EB$7,Tbl.Kosten[[#This Row],[Totaal kosten]],"")</f>
        <v/>
      </c>
      <c r="EC110" s="150" t="str">
        <f>IF(Tbl.Kosten[[#This Row],[KSnr.]]=EC$7,Tbl.Kosten[[#This Row],[Totaal kosten]],"")</f>
        <v/>
      </c>
      <c r="ED110" s="150" t="str">
        <f>IF(Tbl.Kosten[[#This Row],[KSnr.]]=ED$7,Tbl.Kosten[[#This Row],[Totaal kosten]],"")</f>
        <v/>
      </c>
      <c r="EE110" s="150" t="str">
        <f>IF(Tbl.Kosten[[#This Row],[KSnr.]]=EE$7,Tbl.Kosten[[#This Row],[Totaal kosten]],"")</f>
        <v/>
      </c>
      <c r="EF110" s="150" t="str">
        <f>IF(Tbl.Kosten[[#This Row],[KSnr.]]=EF$7,Tbl.Kosten[[#This Row],[Totaal kosten]],"")</f>
        <v/>
      </c>
      <c r="EG110" s="150" t="str">
        <f>IF(Tbl.Kosten[[#This Row],[KSnr.]]=EG$7,Tbl.Kosten[[#This Row],[Totaal kosten]],"")</f>
        <v/>
      </c>
      <c r="EH110" s="150" t="str">
        <f>IF(Tbl.Kosten[[#This Row],[KSnr.]]=EH$7,Tbl.Kosten[[#This Row],[Totaal kosten]],"")</f>
        <v/>
      </c>
      <c r="EI110" s="150" t="str">
        <f>IF(Tbl.Kosten[[#This Row],[KSnr.]]=EI$7,Tbl.Kosten[[#This Row],[Totaal kosten]],"")</f>
        <v/>
      </c>
      <c r="EJ110" s="150" t="str">
        <f>IF(Tbl.Kosten[[#This Row],[KSnr.]]=EJ$7,Tbl.Kosten[[#This Row],[Totaal kosten]],"")</f>
        <v/>
      </c>
      <c r="EK110" s="150" t="str">
        <f>IF(Tbl.Kosten[[#This Row],[KSnr.]]=EK$7,Tbl.Kosten[[#This Row],[Totaal kosten]],"")</f>
        <v/>
      </c>
      <c r="EL110" s="150" t="str">
        <f>IF(Tbl.Kosten[[#This Row],[KSnr.]]=EL$7,Tbl.Kosten[[#This Row],[Totaal kosten]],"")</f>
        <v/>
      </c>
      <c r="EM110" s="150" t="str">
        <f>IF(Tbl.Kosten[[#This Row],[KSnr.]]=EM$7,Tbl.Kosten[[#This Row],[Totaal kosten]],"")</f>
        <v/>
      </c>
      <c r="EN110" s="150" t="str">
        <f>IF(Tbl.Kosten[[#This Row],[KSnr.]]=EN$7,Tbl.Kosten[[#This Row],[Totaal kosten]],"")</f>
        <v/>
      </c>
      <c r="EO110" s="150" t="str">
        <f>IF(Tbl.Kosten[[#This Row],[KSnr.]]=EO$7,Tbl.Kosten[[#This Row],[Totaal kosten]],"")</f>
        <v/>
      </c>
      <c r="EP110" s="150" t="str">
        <f>IF(Tbl.Kosten[[#This Row],[KSnr.]]=EP$7,Tbl.Kosten[[#This Row],[Totaal kosten]],"")</f>
        <v/>
      </c>
      <c r="EQ110" s="150" t="str">
        <f>IF(Tbl.Kosten[[#This Row],[KSnr.]]=EQ$7,Tbl.Kosten[[#This Row],[Totaal kosten]],"")</f>
        <v/>
      </c>
      <c r="ER110" s="144" t="str">
        <f>IFERROR(_xlfn.XLOOKUP(Tbl.Kosten[[#This Row],[Subsidieactiviteit]],Tbl.Subsidiehoogte[Subsidieactiviteit],Tbl.Subsidiehoogte[SAnr.],"",0,1),"")</f>
        <v/>
      </c>
      <c r="ES110" s="150" t="str">
        <f>IF(Tbl.Kosten[[#This Row],[Sanr.]]=ES$7,Tbl.Kosten[[#This Row],[Totaal kosten]],"")</f>
        <v/>
      </c>
      <c r="ET110" s="150" t="str">
        <f>IF(Tbl.Kosten[[#This Row],[Sanr.]]=ET$7,Tbl.Kosten[[#This Row],[Totaal kosten]],"")</f>
        <v/>
      </c>
      <c r="EU110" s="150" t="str">
        <f>IF(Tbl.Kosten[[#This Row],[Sanr.]]=EU$7,Tbl.Kosten[[#This Row],[Totaal kosten]],"")</f>
        <v/>
      </c>
      <c r="EV110" s="150" t="str">
        <f>IF(Tbl.Kosten[[#This Row],[Sanr.]]=EV$7,Tbl.Kosten[[#This Row],[Totaal kosten]],"")</f>
        <v/>
      </c>
      <c r="EW110" s="150" t="str">
        <f>IF(Tbl.Kosten[[#This Row],[Sanr.]]=EW$7,Tbl.Kosten[[#This Row],[Totaal kosten]],"")</f>
        <v/>
      </c>
      <c r="EX110" s="150" t="str">
        <f>IF(Tbl.Kosten[[#This Row],[Sanr.]]=EX$7,Tbl.Kosten[[#This Row],[Totaal kosten]],"")</f>
        <v/>
      </c>
      <c r="EY110" s="150" t="str">
        <f>IF(Tbl.Kosten[[#This Row],[Sanr.]]=EY$7,Tbl.Kosten[[#This Row],[Totaal kosten]],"")</f>
        <v/>
      </c>
      <c r="EZ110" s="150" t="str">
        <f>IF(Tbl.Kosten[[#This Row],[Sanr.]]=EZ$7,Tbl.Kosten[[#This Row],[Totaal kosten]],"")</f>
        <v/>
      </c>
      <c r="FA110" s="150" t="str">
        <f>IF(Tbl.Kosten[[#This Row],[Sanr.]]=FA$7,Tbl.Kosten[[#This Row],[Totaal kosten]],"")</f>
        <v/>
      </c>
      <c r="FB110" s="150" t="str">
        <f>IF(Tbl.Kosten[[#This Row],[Sanr.]]=FB$7,Tbl.Kosten[[#This Row],[Totaal kosten]],"")</f>
        <v/>
      </c>
      <c r="FC110" s="150" t="str">
        <f>IF(Tbl.Kosten[[#This Row],[Sanr.]]=FC$7,Tbl.Kosten[[#This Row],[Totaal kosten]],"")</f>
        <v/>
      </c>
      <c r="FD110" s="150" t="str">
        <f>IF(Tbl.Kosten[[#This Row],[Sanr.]]=FD$7,Tbl.Kosten[[#This Row],[Totaal kosten]],"")</f>
        <v/>
      </c>
      <c r="FE110" s="150" t="str">
        <f>IF(Tbl.Kosten[[#This Row],[Sanr.]]=FE$7,Tbl.Kosten[[#This Row],[Totaal kosten]],"")</f>
        <v/>
      </c>
      <c r="FF110" s="150" t="str">
        <f>IF(Tbl.Kosten[[#This Row],[Sanr.]]=FF$7,Tbl.Kosten[[#This Row],[Totaal kosten]],"")</f>
        <v/>
      </c>
      <c r="FG110" s="150" t="str">
        <f>IF(Tbl.Kosten[[#This Row],[Sanr.]]=FG$7,Tbl.Kosten[[#This Row],[Totaal kosten]],"")</f>
        <v/>
      </c>
      <c r="FH110" s="150" t="str">
        <f>IF(Tbl.Kosten[[#This Row],[Sanr.]]=FH$7,Tbl.Kosten[[#This Row],[Totaal kosten]],"")</f>
        <v/>
      </c>
      <c r="FI110" s="150" t="str">
        <f>IF(Tbl.Kosten[[#This Row],[Sanr.]]=FI$7,Tbl.Kosten[[#This Row],[Totaal kosten]],"")</f>
        <v/>
      </c>
      <c r="FJ110" s="150" t="str">
        <f>IF(Tbl.Kosten[[#This Row],[Sanr.]]=FJ$7,Tbl.Kosten[[#This Row],[Totaal kosten]],"")</f>
        <v/>
      </c>
      <c r="FK110" s="150" t="str">
        <f>IF(Tbl.Kosten[[#This Row],[Sanr.]]=FK$7,Tbl.Kosten[[#This Row],[Totaal kosten]],"")</f>
        <v/>
      </c>
      <c r="FL110" s="150" t="str">
        <f>IF(Tbl.Kosten[[#This Row],[Sanr.]]=FL$7,Tbl.Kosten[[#This Row],[Totaal kosten]],"")</f>
        <v/>
      </c>
      <c r="FM110" s="150" t="str">
        <f>IF(Tbl.Kosten[[#This Row],[Sanr.]]=FM$7,Tbl.Kosten[[#This Row],[Totaal kosten]],"")</f>
        <v/>
      </c>
      <c r="FN110" s="150" t="str">
        <f>IF(Tbl.Kosten[[#This Row],[Sanr.]]=FN$7,Tbl.Kosten[[#This Row],[Totaal kosten]],"")</f>
        <v/>
      </c>
      <c r="FO110" s="150" t="str">
        <f>IF(Tbl.Kosten[[#This Row],[Sanr.]]=FO$7,Tbl.Kosten[[#This Row],[Totaal kosten]],"")</f>
        <v/>
      </c>
      <c r="FP110" s="150" t="str">
        <f>IF(Tbl.Kosten[[#This Row],[Sanr.]]=FP$7,Tbl.Kosten[[#This Row],[Totaal kosten]],"")</f>
        <v/>
      </c>
      <c r="FQ110" s="150" t="str">
        <f>IF(Tbl.Kosten[[#This Row],[Sanr.]]=FQ$7,Tbl.Kosten[[#This Row],[Totaal kosten]],"")</f>
        <v/>
      </c>
      <c r="FR110" s="150" t="str">
        <f>IF(Tbl.Kosten[[#This Row],[Sanr.]]=FR$7,Tbl.Kosten[[#This Row],[Totaal kosten]],"")</f>
        <v/>
      </c>
      <c r="FS110" s="150" t="str">
        <f>IF(Tbl.Kosten[[#This Row],[Sanr.]]=FS$7,Tbl.Kosten[[#This Row],[Totaal kosten]],"")</f>
        <v/>
      </c>
      <c r="FT110" s="150" t="str">
        <f>IF(Tbl.Kosten[[#This Row],[Sanr.]]=FT$7,Tbl.Kosten[[#This Row],[Totaal kosten]],"")</f>
        <v/>
      </c>
      <c r="FU110" s="150" t="str">
        <f>IF(Tbl.Kosten[[#This Row],[Sanr.]]=FU$7,Tbl.Kosten[[#This Row],[Totaal kosten]],"")</f>
        <v/>
      </c>
      <c r="FV110" s="150" t="str">
        <f>IF(Tbl.Kosten[[#This Row],[Sanr.]]=FV$7,Tbl.Kosten[[#This Row],[Totaal kosten]],"")</f>
        <v/>
      </c>
      <c r="FW110" s="150" t="str">
        <f>IFERROR(_xlfn.XLOOKUP(Tbl.Kosten[[#This Row],[Activiteitencode]],Tbl.Activiteiten[Activiteitcode],Tbl.Activiteiten[Anr.],"",0,1),"")</f>
        <v/>
      </c>
      <c r="FX110" s="169" t="str">
        <f>_xlfn.CONCAT(Tbl.Kosten[[#This Row],[Pnr.]],Tbl.Kosten[[#This Row],[Sanr.]])</f>
        <v>P1</v>
      </c>
      <c r="FY110" s="150">
        <f>Tbl.Kosten[[#This Row],[Totaal kosten]]-Tbl.Kosten[[#This Row],[Subsidie]]</f>
        <v>0</v>
      </c>
      <c r="FZ110" s="150">
        <f>IF(Tbl.Kosten[[#This Row],[Pnr.]]=FZ$7,Tbl.Kosten[[#This Row],[Te financieren]],"")</f>
        <v>0</v>
      </c>
      <c r="GA110" s="150" t="str">
        <f>IF(Tbl.Kosten[[#This Row],[Pnr.]]=GA$7,Tbl.Kosten[[#This Row],[Te financieren]],"")</f>
        <v/>
      </c>
      <c r="GB110" s="150" t="str">
        <f>IF(Tbl.Kosten[[#This Row],[Pnr.]]=GB$7,Tbl.Kosten[[#This Row],[Te financieren]],"")</f>
        <v/>
      </c>
      <c r="GC110" s="150" t="str">
        <f>IF(Tbl.Kosten[[#This Row],[Pnr.]]=GC$7,Tbl.Kosten[[#This Row],[Te financieren]],"")</f>
        <v/>
      </c>
      <c r="GD110" s="150" t="str">
        <f>IF(Tbl.Kosten[[#This Row],[Pnr.]]=GD$7,Tbl.Kosten[[#This Row],[Te financieren]],"")</f>
        <v/>
      </c>
      <c r="GE110" s="150" t="str">
        <f>IF(Tbl.Kosten[[#This Row],[Pnr.]]=GE$7,Tbl.Kosten[[#This Row],[Te financieren]],"")</f>
        <v/>
      </c>
      <c r="GF110" s="150" t="str">
        <f>IF(Tbl.Kosten[[#This Row],[Pnr.]]=GF$7,Tbl.Kosten[[#This Row],[Te financieren]],"")</f>
        <v/>
      </c>
      <c r="GG110" s="150" t="str">
        <f>IF(Tbl.Kosten[[#This Row],[Pnr.]]=GG$7,Tbl.Kosten[[#This Row],[Te financieren]],"")</f>
        <v/>
      </c>
      <c r="GH110" s="150" t="str">
        <f>IF(Tbl.Kosten[[#This Row],[Pnr.]]=GH$7,Tbl.Kosten[[#This Row],[Te financieren]],"")</f>
        <v/>
      </c>
      <c r="GI110" s="150" t="str">
        <f>IF(Tbl.Kosten[[#This Row],[Pnr.]]=GI$7,Tbl.Kosten[[#This Row],[Te financieren]],"")</f>
        <v/>
      </c>
      <c r="GJ110" s="150" t="str">
        <f>IF(Tbl.Kosten[[#This Row],[Pnr.]]=GJ$7,Tbl.Kosten[[#This Row],[Te financieren]],"")</f>
        <v/>
      </c>
      <c r="GK110" s="150" t="str">
        <f>IF(Tbl.Kosten[[#This Row],[Pnr.]]=GK$7,Tbl.Kosten[[#This Row],[Te financieren]],"")</f>
        <v/>
      </c>
      <c r="GL110" s="150" t="str">
        <f>IF(Tbl.Kosten[[#This Row],[Pnr.]]=GL$7,Tbl.Kosten[[#This Row],[Te financieren]],"")</f>
        <v/>
      </c>
      <c r="GM110" s="150" t="str">
        <f>IF(Tbl.Kosten[[#This Row],[Pnr.]]=GM$7,Tbl.Kosten[[#This Row],[Te financieren]],"")</f>
        <v/>
      </c>
      <c r="GN110" s="150" t="str">
        <f>IF(Tbl.Kosten[[#This Row],[Pnr.]]=GN$7,Tbl.Kosten[[#This Row],[Te financieren]],"")</f>
        <v/>
      </c>
      <c r="GO110" s="150" t="str">
        <f>IF(Tbl.Kosten[[#This Row],[Pnr.]]=GO$7,Tbl.Kosten[[#This Row],[Te financieren]],"")</f>
        <v/>
      </c>
      <c r="GP110" s="150" t="str">
        <f>IF(Tbl.Kosten[[#This Row],[Pnr.]]=GP$7,Tbl.Kosten[[#This Row],[Te financieren]],"")</f>
        <v/>
      </c>
      <c r="GQ110" s="150" t="str">
        <f>IF(Tbl.Kosten[[#This Row],[Pnr.]]=GQ$7,Tbl.Kosten[[#This Row],[Te financieren]],"")</f>
        <v/>
      </c>
      <c r="GR110" s="150" t="str">
        <f>IF(Tbl.Kosten[[#This Row],[Pnr.]]=GR$7,Tbl.Kosten[[#This Row],[Te financieren]],"")</f>
        <v/>
      </c>
      <c r="GS110" s="150" t="str">
        <f>IF(Tbl.Kosten[[#This Row],[Pnr.]]=GS$7,Tbl.Kosten[[#This Row],[Te financieren]],"")</f>
        <v/>
      </c>
      <c r="GT110" s="150" t="str">
        <f>IF(Tbl.Kosten[[#This Row],[Pnr.]]=GT$7,Tbl.Kosten[[#This Row],[Te financieren]],"")</f>
        <v/>
      </c>
      <c r="GU110" s="150" t="str">
        <f>IF(Tbl.Kosten[[#This Row],[Pnr.]]=GU$7,Tbl.Kosten[[#This Row],[Te financieren]],"")</f>
        <v/>
      </c>
      <c r="GV110" s="150" t="str">
        <f>IF(Tbl.Kosten[[#This Row],[Pnr.]]=GV$7,Tbl.Kosten[[#This Row],[Te financieren]],"")</f>
        <v/>
      </c>
      <c r="GW110" s="150" t="str">
        <f>IF(Tbl.Kosten[[#This Row],[Pnr.]]=GW$7,Tbl.Kosten[[#This Row],[Te financieren]],"")</f>
        <v/>
      </c>
      <c r="GX110" s="150" t="str">
        <f>IF(Tbl.Kosten[[#This Row],[Pnr.]]=GX$7,Tbl.Kosten[[#This Row],[Te financieren]],"")</f>
        <v/>
      </c>
      <c r="GY110" s="150" t="str">
        <f>IF(Tbl.Kosten[[#This Row],[Pnr.]]=GY$7,Tbl.Kosten[[#This Row],[Te financieren]],"")</f>
        <v/>
      </c>
      <c r="GZ110" s="150" t="str">
        <f>IF(Tbl.Kosten[[#This Row],[Pnr.]]=GZ$7,Tbl.Kosten[[#This Row],[Te financieren]],"")</f>
        <v/>
      </c>
      <c r="HA110" s="150" t="str">
        <f>IF(Tbl.Kosten[[#This Row],[Pnr.]]=HA$7,Tbl.Kosten[[#This Row],[Te financieren]],"")</f>
        <v/>
      </c>
      <c r="HB110" s="150" t="str">
        <f>IF(Tbl.Kosten[[#This Row],[Pnr.]]=HB$7,Tbl.Kosten[[#This Row],[Te financieren]],"")</f>
        <v/>
      </c>
      <c r="HC110" s="150" t="str">
        <f>IF(Tbl.Kosten[[#This Row],[Pnr.]]=HC$7,Tbl.Kosten[[#This Row],[Te financieren]],"")</f>
        <v/>
      </c>
      <c r="HD110" s="150" t="str">
        <f>IF(Tbl.Kosten[[#This Row],[Pnr.]]=HD$7,Tbl.Kosten[[#This Row],[Te financieren]],"")</f>
        <v/>
      </c>
      <c r="HE110" s="150" t="str">
        <f>IF(Tbl.Kosten[[#This Row],[Pnr.]]=HE$7,Tbl.Kosten[[#This Row],[Te financieren]],"")</f>
        <v/>
      </c>
      <c r="HF110" s="150" t="str">
        <f>IF(Tbl.Kosten[[#This Row],[Pnr.]]=HF$7,Tbl.Kosten[[#This Row],[Te financieren]],"")</f>
        <v/>
      </c>
      <c r="HG110" s="150" t="str">
        <f>IF(Tbl.Kosten[[#This Row],[Pnr.]]=HG$7,Tbl.Kosten[[#This Row],[Te financieren]],"")</f>
        <v/>
      </c>
      <c r="HH110" s="150" t="str">
        <f>IF(Tbl.Kosten[[#This Row],[Pnr.]]=HH$7,Tbl.Kosten[[#This Row],[Te financieren]],"")</f>
        <v/>
      </c>
      <c r="HI110" s="150" t="str">
        <f>IF(Tbl.Kosten[[#This Row],[Pnr.]]=HI$7,Tbl.Kosten[[#This Row],[Te financieren]],"")</f>
        <v/>
      </c>
      <c r="HJ110" s="150" t="str">
        <f>IF(Tbl.Kosten[[#This Row],[Pnr.]]=HJ$7,Tbl.Kosten[[#This Row],[Te financieren]],"")</f>
        <v/>
      </c>
      <c r="HK110" s="150" t="str">
        <f>IF(Tbl.Kosten[[#This Row],[Pnr.]]=HK$7,Tbl.Kosten[[#This Row],[Te financieren]],"")</f>
        <v/>
      </c>
      <c r="HL110" s="150" t="str">
        <f>IF(Tbl.Kosten[[#This Row],[Pnr.]]=HL$7,Tbl.Kosten[[#This Row],[Te financieren]],"")</f>
        <v/>
      </c>
      <c r="HM110" s="150" t="str">
        <f>IF(Tbl.Kosten[[#This Row],[Pnr.]]=HM$7,Tbl.Kosten[[#This Row],[Te financieren]],"")</f>
        <v/>
      </c>
      <c r="HN110" s="150" t="str">
        <f>IF(Tbl.Kosten[[#This Row],[Pnr.]]=HN$7,Tbl.Kosten[[#This Row],[Te financieren]],"")</f>
        <v/>
      </c>
      <c r="HO110" s="150" t="str">
        <f>IF(Tbl.Kosten[[#This Row],[Pnr.]]=HO$7,Tbl.Kosten[[#This Row],[Te financieren]],"")</f>
        <v/>
      </c>
      <c r="HP110" s="150" t="str">
        <f>IF(Tbl.Kosten[[#This Row],[Pnr.]]=HP$7,Tbl.Kosten[[#This Row],[Te financieren]],"")</f>
        <v/>
      </c>
      <c r="HQ110" s="150" t="str">
        <f>IF(Tbl.Kosten[[#This Row],[Pnr.]]=HQ$7,Tbl.Kosten[[#This Row],[Te financieren]],"")</f>
        <v/>
      </c>
      <c r="HR110" s="150" t="str">
        <f>IF(Tbl.Kosten[[#This Row],[Pnr.]]=HR$7,Tbl.Kosten[[#This Row],[Te financieren]],"")</f>
        <v/>
      </c>
      <c r="HS110" s="150" t="str">
        <f>IF(Tbl.Kosten[[#This Row],[Pnr.]]=HS$7,Tbl.Kosten[[#This Row],[Te financieren]],"")</f>
        <v/>
      </c>
      <c r="HT110" s="150" t="str">
        <f>IF(Tbl.Kosten[[#This Row],[Pnr.]]=HT$7,Tbl.Kosten[[#This Row],[Te financieren]],"")</f>
        <v/>
      </c>
      <c r="HU110" s="150" t="str">
        <f>IF(Tbl.Kosten[[#This Row],[Pnr.]]=HU$7,Tbl.Kosten[[#This Row],[Te financieren]],"")</f>
        <v/>
      </c>
      <c r="HV110" s="150" t="str">
        <f>IF(Tbl.Kosten[[#This Row],[Pnr.]]=HV$7,Tbl.Kosten[[#This Row],[Te financieren]],"")</f>
        <v/>
      </c>
      <c r="HW110" s="150" t="str">
        <f>IF(Tbl.Kosten[[#This Row],[Pnr.]]=HW$7,Tbl.Kosten[[#This Row],[Te financieren]],"")</f>
        <v/>
      </c>
    </row>
    <row r="111" spans="2:231" x14ac:dyDescent="0.3">
      <c r="B111" s="134"/>
      <c r="C111" s="137"/>
      <c r="D111" s="136"/>
      <c r="E111" s="261"/>
      <c r="F111" s="135"/>
      <c r="G111" s="11" t="str">
        <f>IF(Tbl.Kosten[[#This Row],[Medewerker e/o 
functie]]&lt;&gt;"",_xlfn.XLOOKUP(Tbl.Kosten[[#This Row],[Medewerker e/o 
functie]],Tbl.Uurtarief[Medewerker en/of functie],Tbl.Uurtarief[Uurtarief],"",0,1),"")</f>
        <v/>
      </c>
      <c r="H111" s="121">
        <f>IFERROR(Tbl.Kosten[[#This Row],[Uren]]*Tbl.Kosten[[#This Row],[Uurtarief]],0)</f>
        <v>0</v>
      </c>
      <c r="I111" s="119" t="str">
        <f>IF(Tbl.Kosten[[#This Row],[Subtotaal uren]]&lt;&gt;0,_xlfn.XLOOKUP(Tbl.Kosten[[#This Row],[Medewerker e/o 
functie]],Tbl.Uurtarief[Medewerker en/of functie],Tbl.Uurtarief[Kostensoort arbeid],"",0,1),"")</f>
        <v/>
      </c>
      <c r="J111" s="137"/>
      <c r="K111" s="135"/>
      <c r="L111" s="139" t="str">
        <f>IF(Tbl.Kosten[[#This Row],[Activum]]&lt;&gt;"",_xlfn.XLOOKUP(Tbl.Kosten[[#This Row],[Activum]],Tbl.Afschrijvingskosten[Activum],Tbl.Afschrijvingskosten[Tarief per afschrijvings-eenheid],"",0,1),"")</f>
        <v/>
      </c>
      <c r="M111" s="122">
        <f>IFERROR(Tbl.Kosten[[#This Row],[Een-
heden]]*Tbl.Kosten[[#This Row],[Afschrijvings-
tarief]],0)</f>
        <v>0</v>
      </c>
      <c r="N111" s="122" t="str">
        <f>IF(Tbl.Kosten[[#This Row],[Subtotaal afschrijving]]&lt;&gt;0,Lijsten!$A$7,"")</f>
        <v/>
      </c>
      <c r="O111" s="140"/>
      <c r="P111" s="135"/>
      <c r="Q111" s="138"/>
      <c r="R111" s="122">
        <f>IFERROR(Tbl.Kosten[[#This Row],[Aantal]]*Tbl.Kosten[[#This Row],[Tarief]],0)</f>
        <v>0</v>
      </c>
      <c r="S111" s="8">
        <f>IFERROR(Tbl.Kosten[[#This Row],[Subtotaal overige kosten]]+Tbl.Kosten[[#This Row],[Subtotaal uren]]+Tbl.Kosten[[#This Row],[Subtotaal afschrijving]],0)</f>
        <v>0</v>
      </c>
      <c r="T111" s="8">
        <f>IFERROR(Tbl.Kosten[[#This Row],[Totaal kosten]]*Tbl.Kosten[[#This Row],[Subsidie%]],0)</f>
        <v>0</v>
      </c>
      <c r="U111" s="4" t="str" cm="1">
        <f t="array" ref="U111">IFERROR(_xlfn.IFS(Tbl.Kosten[[#This Row],[Subtotaal uren]]&lt;&gt;0,Tbl.Kosten[[#This Row],[Kostensoort arbeid]],Tbl.Kosten[[#This Row],[Subtotaal afschrijving]]&lt;&gt;0,Tbl.Kosten[[#This Row],[Kostensoort afschrijving]],Tbl.Kosten[[#This Row],[Subtotaal overige kosten]]&lt;&gt;0,Tbl.Kosten[[#This Row],[Kostensoort overig]]),"")</f>
        <v/>
      </c>
      <c r="V111" s="4" t="str">
        <f>IFERROR(_xlfn.XLOOKUP(Tbl.Kosten[[#This Row],[Activiteitencode]],Tbl.Activiteiten[Activiteitcode],Tbl.Activiteiten[Werkpakketcode],"",0,1),"")</f>
        <v/>
      </c>
      <c r="W111" s="4" t="str">
        <f>IFERROR(_xlfn.XLOOKUP(Tbl.Kosten[[#This Row],[Werkpakketcode]],Tbl.Werkpakketten[Werkpakketcode],Tbl.Werkpakketten[Subsidiabele activiteit],"",0,1),"")</f>
        <v/>
      </c>
      <c r="X111" s="12">
        <f>IFERROR(_xlfn.XLOOKUP(Tbl.Kosten[[#This Row],[Sanr.]],Tbl.Subsidiehoogte[SAnr.],Tbl.Subsidiehoogte[Sub. Percentage],0,0,1),0)</f>
        <v>0</v>
      </c>
      <c r="Y111" s="144" t="str">
        <f>IFERROR(_xlfn.XLOOKUP(Tbl.Kosten[[#This Row],[Partnercode]],Tbl.Projectpartners[Partnercode],Tbl.Projectpartners[PNr.],"",0,1),"")</f>
        <v>P1</v>
      </c>
      <c r="Z111" s="148">
        <f>IF(Tbl.Kosten[[#This Row],[Pnr.]]=Z$7,Tbl.Kosten[[#This Row],[Totaal kosten]],"")</f>
        <v>0</v>
      </c>
      <c r="AA111" s="148" t="str">
        <f>IF(Tbl.Kosten[[#This Row],[Pnr.]]=AA$7,Tbl.Kosten[[#This Row],[Totaal kosten]],"")</f>
        <v/>
      </c>
      <c r="AB111" s="148" t="str">
        <f>IF(Tbl.Kosten[[#This Row],[Pnr.]]=AB$7,Tbl.Kosten[[#This Row],[Totaal kosten]],"")</f>
        <v/>
      </c>
      <c r="AC111" s="148" t="str">
        <f>IF(Tbl.Kosten[[#This Row],[Pnr.]]=AC$7,Tbl.Kosten[[#This Row],[Totaal kosten]],"")</f>
        <v/>
      </c>
      <c r="AD111" s="148" t="str">
        <f>IF(Tbl.Kosten[[#This Row],[Pnr.]]=AD$7,Tbl.Kosten[[#This Row],[Totaal kosten]],"")</f>
        <v/>
      </c>
      <c r="AE111" s="148" t="str">
        <f>IF(Tbl.Kosten[[#This Row],[Pnr.]]=AE$7,Tbl.Kosten[[#This Row],[Totaal kosten]],"")</f>
        <v/>
      </c>
      <c r="AF111" s="148" t="str">
        <f>IF(Tbl.Kosten[[#This Row],[Pnr.]]=AF$7,Tbl.Kosten[[#This Row],[Totaal kosten]],"")</f>
        <v/>
      </c>
      <c r="AG111" s="148" t="str">
        <f>IF(Tbl.Kosten[[#This Row],[Pnr.]]=AG$7,Tbl.Kosten[[#This Row],[Totaal kosten]],"")</f>
        <v/>
      </c>
      <c r="AH111" s="148" t="str">
        <f>IF(Tbl.Kosten[[#This Row],[Pnr.]]=AH$7,Tbl.Kosten[[#This Row],[Totaal kosten]],"")</f>
        <v/>
      </c>
      <c r="AI111" s="148" t="str">
        <f>IF(Tbl.Kosten[[#This Row],[Pnr.]]=AI$7,Tbl.Kosten[[#This Row],[Totaal kosten]],"")</f>
        <v/>
      </c>
      <c r="AJ111" s="148" t="str">
        <f>IF(Tbl.Kosten[[#This Row],[Pnr.]]=AJ$7,Tbl.Kosten[[#This Row],[Totaal kosten]],"")</f>
        <v/>
      </c>
      <c r="AK111" s="148" t="str">
        <f>IF(Tbl.Kosten[[#This Row],[Pnr.]]=AK$7,Tbl.Kosten[[#This Row],[Totaal kosten]],"")</f>
        <v/>
      </c>
      <c r="AL111" s="148" t="str">
        <f>IF(Tbl.Kosten[[#This Row],[Pnr.]]=AL$7,Tbl.Kosten[[#This Row],[Totaal kosten]],"")</f>
        <v/>
      </c>
      <c r="AM111" s="148" t="str">
        <f>IF(Tbl.Kosten[[#This Row],[Pnr.]]=AM$7,Tbl.Kosten[[#This Row],[Totaal kosten]],"")</f>
        <v/>
      </c>
      <c r="AN111" s="148" t="str">
        <f>IF(Tbl.Kosten[[#This Row],[Pnr.]]=AN$7,Tbl.Kosten[[#This Row],[Totaal kosten]],"")</f>
        <v/>
      </c>
      <c r="AO111" s="148" t="str">
        <f>IF(Tbl.Kosten[[#This Row],[Pnr.]]=AO$7,Tbl.Kosten[[#This Row],[Totaal kosten]],"")</f>
        <v/>
      </c>
      <c r="AP111" s="148" t="str">
        <f>IF(Tbl.Kosten[[#This Row],[Pnr.]]=AP$7,Tbl.Kosten[[#This Row],[Totaal kosten]],"")</f>
        <v/>
      </c>
      <c r="AQ111" s="148" t="str">
        <f>IF(Tbl.Kosten[[#This Row],[Pnr.]]=AQ$7,Tbl.Kosten[[#This Row],[Totaal kosten]],"")</f>
        <v/>
      </c>
      <c r="AR111" s="148" t="str">
        <f>IF(Tbl.Kosten[[#This Row],[Pnr.]]=AR$7,Tbl.Kosten[[#This Row],[Totaal kosten]],"")</f>
        <v/>
      </c>
      <c r="AS111" s="148" t="str">
        <f>IF(Tbl.Kosten[[#This Row],[Pnr.]]=AS$7,Tbl.Kosten[[#This Row],[Totaal kosten]],"")</f>
        <v/>
      </c>
      <c r="AT111" s="148" t="str">
        <f>IF(Tbl.Kosten[[#This Row],[Pnr.]]=AT$7,Tbl.Kosten[[#This Row],[Totaal kosten]],"")</f>
        <v/>
      </c>
      <c r="AU111" s="148" t="str">
        <f>IF(Tbl.Kosten[[#This Row],[Pnr.]]=AU$7,Tbl.Kosten[[#This Row],[Totaal kosten]],"")</f>
        <v/>
      </c>
      <c r="AV111" s="148" t="str">
        <f>IF(Tbl.Kosten[[#This Row],[Pnr.]]=AV$7,Tbl.Kosten[[#This Row],[Totaal kosten]],"")</f>
        <v/>
      </c>
      <c r="AW111" s="148" t="str">
        <f>IF(Tbl.Kosten[[#This Row],[Pnr.]]=AW$7,Tbl.Kosten[[#This Row],[Totaal kosten]],"")</f>
        <v/>
      </c>
      <c r="AX111" s="148" t="str">
        <f>IF(Tbl.Kosten[[#This Row],[Pnr.]]=AX$7,Tbl.Kosten[[#This Row],[Totaal kosten]],"")</f>
        <v/>
      </c>
      <c r="AY111" s="148" t="str">
        <f>IF(Tbl.Kosten[[#This Row],[Pnr.]]=AY$7,Tbl.Kosten[[#This Row],[Totaal kosten]],"")</f>
        <v/>
      </c>
      <c r="AZ111" s="148" t="str">
        <f>IF(Tbl.Kosten[[#This Row],[Pnr.]]=AZ$7,Tbl.Kosten[[#This Row],[Totaal kosten]],"")</f>
        <v/>
      </c>
      <c r="BA111" s="148" t="str">
        <f>IF(Tbl.Kosten[[#This Row],[Pnr.]]=BA$7,Tbl.Kosten[[#This Row],[Totaal kosten]],"")</f>
        <v/>
      </c>
      <c r="BB111" s="148" t="str">
        <f>IF(Tbl.Kosten[[#This Row],[Pnr.]]=BB$7,Tbl.Kosten[[#This Row],[Totaal kosten]],"")</f>
        <v/>
      </c>
      <c r="BC111" s="148" t="str">
        <f>IF(Tbl.Kosten[[#This Row],[Pnr.]]=BC$7,Tbl.Kosten[[#This Row],[Totaal kosten]],"")</f>
        <v/>
      </c>
      <c r="BD111" s="148" t="str">
        <f>IF(Tbl.Kosten[[#This Row],[Pnr.]]=BD$7,Tbl.Kosten[[#This Row],[Totaal kosten]],"")</f>
        <v/>
      </c>
      <c r="BE111" s="148" t="str">
        <f>IF(Tbl.Kosten[[#This Row],[Pnr.]]=BE$7,Tbl.Kosten[[#This Row],[Totaal kosten]],"")</f>
        <v/>
      </c>
      <c r="BF111" s="148" t="str">
        <f>IF(Tbl.Kosten[[#This Row],[Pnr.]]=BF$7,Tbl.Kosten[[#This Row],[Totaal kosten]],"")</f>
        <v/>
      </c>
      <c r="BG111" s="148" t="str">
        <f>IF(Tbl.Kosten[[#This Row],[Pnr.]]=BG$7,Tbl.Kosten[[#This Row],[Totaal kosten]],"")</f>
        <v/>
      </c>
      <c r="BH111" s="148" t="str">
        <f>IF(Tbl.Kosten[[#This Row],[Pnr.]]=BH$7,Tbl.Kosten[[#This Row],[Totaal kosten]],"")</f>
        <v/>
      </c>
      <c r="BI111" s="148" t="str">
        <f>IF(Tbl.Kosten[[#This Row],[Pnr.]]=BI$7,Tbl.Kosten[[#This Row],[Totaal kosten]],"")</f>
        <v/>
      </c>
      <c r="BJ111" s="148" t="str">
        <f>IF(Tbl.Kosten[[#This Row],[Pnr.]]=BJ$7,Tbl.Kosten[[#This Row],[Totaal kosten]],"")</f>
        <v/>
      </c>
      <c r="BK111" s="148" t="str">
        <f>IF(Tbl.Kosten[[#This Row],[Pnr.]]=BK$7,Tbl.Kosten[[#This Row],[Totaal kosten]],"")</f>
        <v/>
      </c>
      <c r="BL111" s="148" t="str">
        <f>IF(Tbl.Kosten[[#This Row],[Pnr.]]=BL$7,Tbl.Kosten[[#This Row],[Totaal kosten]],"")</f>
        <v/>
      </c>
      <c r="BM111" s="148" t="str">
        <f>IF(Tbl.Kosten[[#This Row],[Pnr.]]=BM$7,Tbl.Kosten[[#This Row],[Totaal kosten]],"")</f>
        <v/>
      </c>
      <c r="BN111" s="148" t="str">
        <f>IF(Tbl.Kosten[[#This Row],[Pnr.]]=BN$7,Tbl.Kosten[[#This Row],[Totaal kosten]],"")</f>
        <v/>
      </c>
      <c r="BO111" s="148" t="str">
        <f>IF(Tbl.Kosten[[#This Row],[Pnr.]]=BO$7,Tbl.Kosten[[#This Row],[Totaal kosten]],"")</f>
        <v/>
      </c>
      <c r="BP111" s="148" t="str">
        <f>IF(Tbl.Kosten[[#This Row],[Pnr.]]=BP$7,Tbl.Kosten[[#This Row],[Totaal kosten]],"")</f>
        <v/>
      </c>
      <c r="BQ111" s="148" t="str">
        <f>IF(Tbl.Kosten[[#This Row],[Pnr.]]=BQ$7,Tbl.Kosten[[#This Row],[Totaal kosten]],"")</f>
        <v/>
      </c>
      <c r="BR111" s="148" t="str">
        <f>IF(Tbl.Kosten[[#This Row],[Pnr.]]=BR$7,Tbl.Kosten[[#This Row],[Totaal kosten]],"")</f>
        <v/>
      </c>
      <c r="BS111" s="148" t="str">
        <f>IF(Tbl.Kosten[[#This Row],[Pnr.]]=BS$7,Tbl.Kosten[[#This Row],[Totaal kosten]],"")</f>
        <v/>
      </c>
      <c r="BT111" s="148" t="str">
        <f>IF(Tbl.Kosten[[#This Row],[Pnr.]]=BT$7,Tbl.Kosten[[#This Row],[Totaal kosten]],"")</f>
        <v/>
      </c>
      <c r="BU111" s="148" t="str">
        <f>IF(Tbl.Kosten[[#This Row],[Pnr.]]=BU$7,Tbl.Kosten[[#This Row],[Totaal kosten]],"")</f>
        <v/>
      </c>
      <c r="BV111" s="148" t="str">
        <f>IF(Tbl.Kosten[[#This Row],[Pnr.]]=BV$7,Tbl.Kosten[[#This Row],[Totaal kosten]],"")</f>
        <v/>
      </c>
      <c r="BW111" s="148" t="str">
        <f>IF(Tbl.Kosten[[#This Row],[Pnr.]]=BW$7,Tbl.Kosten[[#This Row],[Totaal kosten]],"")</f>
        <v/>
      </c>
      <c r="BX111" s="148" t="str">
        <f>IFERROR(_xlfn.XLOOKUP(Tbl.Kosten[[#This Row],[Werkpakketcode]],Tbl.Werkpakketten[Werkpakketcode],Tbl.Werkpakketten[WPnr.],"",0,1),"")</f>
        <v/>
      </c>
      <c r="BY111" s="148" t="str">
        <f>IF(Tbl.Kosten[[#This Row],[WPnr.]]=BY$7,Tbl.Kosten[[#This Row],[Totaal kosten]],"")</f>
        <v/>
      </c>
      <c r="BZ111" s="148" t="str">
        <f>IF(Tbl.Kosten[[#This Row],[WPnr.]]=BZ$7,Tbl.Kosten[[#This Row],[Totaal kosten]],"")</f>
        <v/>
      </c>
      <c r="CA111" s="148" t="str">
        <f>IF(Tbl.Kosten[[#This Row],[WPnr.]]=CA$7,Tbl.Kosten[[#This Row],[Totaal kosten]],"")</f>
        <v/>
      </c>
      <c r="CB111" s="148" t="str">
        <f>IF(Tbl.Kosten[[#This Row],[WPnr.]]=CB$7,Tbl.Kosten[[#This Row],[Totaal kosten]],"")</f>
        <v/>
      </c>
      <c r="CC111" s="148" t="str">
        <f>IF(Tbl.Kosten[[#This Row],[WPnr.]]=CC$7,Tbl.Kosten[[#This Row],[Totaal kosten]],"")</f>
        <v/>
      </c>
      <c r="CD111" s="148" t="str">
        <f>IF(Tbl.Kosten[[#This Row],[WPnr.]]=CD$7,Tbl.Kosten[[#This Row],[Totaal kosten]],"")</f>
        <v/>
      </c>
      <c r="CE111" s="148" t="str">
        <f>IF(Tbl.Kosten[[#This Row],[WPnr.]]=CE$7,Tbl.Kosten[[#This Row],[Totaal kosten]],"")</f>
        <v/>
      </c>
      <c r="CF111" s="148" t="str">
        <f>IF(Tbl.Kosten[[#This Row],[WPnr.]]=CF$7,Tbl.Kosten[[#This Row],[Totaal kosten]],"")</f>
        <v/>
      </c>
      <c r="CG111" s="148" t="str">
        <f>IF(Tbl.Kosten[[#This Row],[WPnr.]]=CG$7,Tbl.Kosten[[#This Row],[Totaal kosten]],"")</f>
        <v/>
      </c>
      <c r="CH111" s="148" t="str">
        <f>IF(Tbl.Kosten[[#This Row],[WPnr.]]=CH$7,Tbl.Kosten[[#This Row],[Totaal kosten]],"")</f>
        <v/>
      </c>
      <c r="CI111" s="148" t="str">
        <f>IF(Tbl.Kosten[[#This Row],[WPnr.]]=CI$7,Tbl.Kosten[[#This Row],[Totaal kosten]],"")</f>
        <v/>
      </c>
      <c r="CJ111" s="148" t="str">
        <f>IF(Tbl.Kosten[[#This Row],[WPnr.]]=CJ$7,Tbl.Kosten[[#This Row],[Totaal kosten]],"")</f>
        <v/>
      </c>
      <c r="CK111" s="148" t="str">
        <f>IF(Tbl.Kosten[[#This Row],[WPnr.]]=CK$7,Tbl.Kosten[[#This Row],[Totaal kosten]],"")</f>
        <v/>
      </c>
      <c r="CL111" s="148" t="str">
        <f>IF(Tbl.Kosten[[#This Row],[WPnr.]]=CL$7,Tbl.Kosten[[#This Row],[Totaal kosten]],"")</f>
        <v/>
      </c>
      <c r="CM111" s="148" t="str">
        <f>IF(Tbl.Kosten[[#This Row],[WPnr.]]=CM$7,Tbl.Kosten[[#This Row],[Totaal kosten]],"")</f>
        <v/>
      </c>
      <c r="CN111" s="148" t="str">
        <f>IF(Tbl.Kosten[[#This Row],[WPnr.]]=CN$7,Tbl.Kosten[[#This Row],[Totaal kosten]],"")</f>
        <v/>
      </c>
      <c r="CO111" s="148" t="str">
        <f>IF(Tbl.Kosten[[#This Row],[WPnr.]]=CO$7,Tbl.Kosten[[#This Row],[Totaal kosten]],"")</f>
        <v/>
      </c>
      <c r="CP111" s="148" t="str">
        <f>IF(Tbl.Kosten[[#This Row],[WPnr.]]=CP$7,Tbl.Kosten[[#This Row],[Totaal kosten]],"")</f>
        <v/>
      </c>
      <c r="CQ111" s="148" t="str">
        <f>IF(Tbl.Kosten[[#This Row],[WPnr.]]=CQ$7,Tbl.Kosten[[#This Row],[Totaal kosten]],"")</f>
        <v/>
      </c>
      <c r="CR111" s="148" t="str">
        <f>IF(Tbl.Kosten[[#This Row],[WPnr.]]=CR$7,Tbl.Kosten[[#This Row],[Totaal kosten]],"")</f>
        <v/>
      </c>
      <c r="CS111" s="148" t="str">
        <f>IF(Tbl.Kosten[[#This Row],[WPnr.]]=CS$7,Tbl.Kosten[[#This Row],[Totaal kosten]],"")</f>
        <v/>
      </c>
      <c r="CT111" s="148" t="str">
        <f>IF(Tbl.Kosten[[#This Row],[WPnr.]]=CT$7,Tbl.Kosten[[#This Row],[Totaal kosten]],"")</f>
        <v/>
      </c>
      <c r="CU111" s="148" t="str">
        <f>IF(Tbl.Kosten[[#This Row],[WPnr.]]=CU$7,Tbl.Kosten[[#This Row],[Totaal kosten]],"")</f>
        <v/>
      </c>
      <c r="CV111" s="148" t="str">
        <f>IF(Tbl.Kosten[[#This Row],[WPnr.]]=CV$7,Tbl.Kosten[[#This Row],[Totaal kosten]],"")</f>
        <v/>
      </c>
      <c r="CW111" s="148" t="str">
        <f>IF(Tbl.Kosten[[#This Row],[WPnr.]]=CW$7,Tbl.Kosten[[#This Row],[Totaal kosten]],"")</f>
        <v/>
      </c>
      <c r="CX111" s="148" t="str">
        <f>IF(Tbl.Kosten[[#This Row],[WPnr.]]=CX$7,Tbl.Kosten[[#This Row],[Totaal kosten]],"")</f>
        <v/>
      </c>
      <c r="CY111" s="148" t="str">
        <f>IF(Tbl.Kosten[[#This Row],[WPnr.]]=CY$7,Tbl.Kosten[[#This Row],[Totaal kosten]],"")</f>
        <v/>
      </c>
      <c r="CZ111" s="148" t="str">
        <f>IF(Tbl.Kosten[[#This Row],[WPnr.]]=CZ$7,Tbl.Kosten[[#This Row],[Totaal kosten]],"")</f>
        <v/>
      </c>
      <c r="DA111" s="148" t="str">
        <f>IF(Tbl.Kosten[[#This Row],[WPnr.]]=DA$7,Tbl.Kosten[[#This Row],[Totaal kosten]],"")</f>
        <v/>
      </c>
      <c r="DB111" s="148" t="str">
        <f>IF(Tbl.Kosten[[#This Row],[WPnr.]]=DB$7,Tbl.Kosten[[#This Row],[Totaal kosten]],"")</f>
        <v/>
      </c>
      <c r="DC111" s="148" t="str">
        <f>IF(Tbl.Kosten[[#This Row],[WPnr.]]=DC$7,Tbl.Kosten[[#This Row],[Totaal kosten]],"")</f>
        <v/>
      </c>
      <c r="DD111" s="148" t="str">
        <f>IF(Tbl.Kosten[[#This Row],[WPnr.]]=DD$7,Tbl.Kosten[[#This Row],[Totaal kosten]],"")</f>
        <v/>
      </c>
      <c r="DE111" s="148" t="str">
        <f>IF(Tbl.Kosten[[#This Row],[WPnr.]]=DE$7,Tbl.Kosten[[#This Row],[Totaal kosten]],"")</f>
        <v/>
      </c>
      <c r="DF111" s="148" t="str">
        <f>IF(Tbl.Kosten[[#This Row],[WPnr.]]=DF$7,Tbl.Kosten[[#This Row],[Totaal kosten]],"")</f>
        <v/>
      </c>
      <c r="DG111" s="148" t="str">
        <f>IF(Tbl.Kosten[[#This Row],[WPnr.]]=DG$7,Tbl.Kosten[[#This Row],[Totaal kosten]],"")</f>
        <v/>
      </c>
      <c r="DH111" s="148" t="str">
        <f>IF(Tbl.Kosten[[#This Row],[WPnr.]]=DH$7,Tbl.Kosten[[#This Row],[Totaal kosten]],"")</f>
        <v/>
      </c>
      <c r="DI111" s="148" t="str">
        <f>IF(Tbl.Kosten[[#This Row],[WPnr.]]=DI$7,Tbl.Kosten[[#This Row],[Totaal kosten]],"")</f>
        <v/>
      </c>
      <c r="DJ111" s="148" t="str">
        <f>IF(Tbl.Kosten[[#This Row],[WPnr.]]=DJ$7,Tbl.Kosten[[#This Row],[Totaal kosten]],"")</f>
        <v/>
      </c>
      <c r="DK111" s="148" t="str">
        <f>IF(Tbl.Kosten[[#This Row],[WPnr.]]=DK$7,Tbl.Kosten[[#This Row],[Totaal kosten]],"")</f>
        <v/>
      </c>
      <c r="DL111" s="148" t="str">
        <f>IF(Tbl.Kosten[[#This Row],[WPnr.]]=DL$7,Tbl.Kosten[[#This Row],[Totaal kosten]],"")</f>
        <v/>
      </c>
      <c r="DM111" s="148" t="str">
        <f>IF(Tbl.Kosten[[#This Row],[WPnr.]]=DM$7,Tbl.Kosten[[#This Row],[Totaal kosten]],"")</f>
        <v/>
      </c>
      <c r="DN111" s="148" t="str">
        <f>IF(Tbl.Kosten[[#This Row],[WPnr.]]=DN$7,Tbl.Kosten[[#This Row],[Totaal kosten]],"")</f>
        <v/>
      </c>
      <c r="DO111" s="148" t="str">
        <f>IF(Tbl.Kosten[[#This Row],[WPnr.]]=DO$7,Tbl.Kosten[[#This Row],[Totaal kosten]],"")</f>
        <v/>
      </c>
      <c r="DP111" s="148" t="str">
        <f>IF(Tbl.Kosten[[#This Row],[WPnr.]]=DP$7,Tbl.Kosten[[#This Row],[Totaal kosten]],"")</f>
        <v/>
      </c>
      <c r="DQ111" s="148" t="str">
        <f>IF(Tbl.Kosten[[#This Row],[WPnr.]]=DQ$7,Tbl.Kosten[[#This Row],[Totaal kosten]],"")</f>
        <v/>
      </c>
      <c r="DR111" s="148" t="str">
        <f>IF(Tbl.Kosten[[#This Row],[WPnr.]]=DR$7,Tbl.Kosten[[#This Row],[Totaal kosten]],"")</f>
        <v/>
      </c>
      <c r="DS111" s="148" t="str">
        <f>IF(Tbl.Kosten[[#This Row],[WPnr.]]=DS$7,Tbl.Kosten[[#This Row],[Totaal kosten]],"")</f>
        <v/>
      </c>
      <c r="DT111" s="148" t="str">
        <f>IF(Tbl.Kosten[[#This Row],[WPnr.]]=DT$7,Tbl.Kosten[[#This Row],[Totaal kosten]],"")</f>
        <v/>
      </c>
      <c r="DU111" s="148" t="str">
        <f>IF(Tbl.Kosten[[#This Row],[WPnr.]]=DU$7,Tbl.Kosten[[#This Row],[Totaal kosten]],"")</f>
        <v/>
      </c>
      <c r="DV111" s="148" t="str">
        <f>IF(Tbl.Kosten[[#This Row],[WPnr.]]=DV$7,Tbl.Kosten[[#This Row],[Totaal kosten]],"")</f>
        <v/>
      </c>
      <c r="DW111" s="150" t="str">
        <f>IFERROR(_xlfn.XLOOKUP(Tbl.Kosten[[#This Row],[Kostensoort]],Tbl.Kostensoorten[Kostensoorten],Tbl.Kostensoorten[KSnr.],"",0,1),"")</f>
        <v/>
      </c>
      <c r="DX111" s="150" t="str">
        <f>IF(Tbl.Kosten[[#This Row],[KSnr.]]=DX$7,Tbl.Kosten[[#This Row],[Totaal kosten]],"")</f>
        <v/>
      </c>
      <c r="DY111" s="150" t="str">
        <f>IF(Tbl.Kosten[[#This Row],[KSnr.]]=DY$7,Tbl.Kosten[[#This Row],[Totaal kosten]],"")</f>
        <v/>
      </c>
      <c r="DZ111" s="150" t="str">
        <f>IF(Tbl.Kosten[[#This Row],[KSnr.]]=DZ$7,Tbl.Kosten[[#This Row],[Totaal kosten]],"")</f>
        <v/>
      </c>
      <c r="EA111" s="150" t="str">
        <f>IF(Tbl.Kosten[[#This Row],[KSnr.]]=EA$7,Tbl.Kosten[[#This Row],[Totaal kosten]],"")</f>
        <v/>
      </c>
      <c r="EB111" s="150" t="str">
        <f>IF(Tbl.Kosten[[#This Row],[KSnr.]]=EB$7,Tbl.Kosten[[#This Row],[Totaal kosten]],"")</f>
        <v/>
      </c>
      <c r="EC111" s="150" t="str">
        <f>IF(Tbl.Kosten[[#This Row],[KSnr.]]=EC$7,Tbl.Kosten[[#This Row],[Totaal kosten]],"")</f>
        <v/>
      </c>
      <c r="ED111" s="150" t="str">
        <f>IF(Tbl.Kosten[[#This Row],[KSnr.]]=ED$7,Tbl.Kosten[[#This Row],[Totaal kosten]],"")</f>
        <v/>
      </c>
      <c r="EE111" s="150" t="str">
        <f>IF(Tbl.Kosten[[#This Row],[KSnr.]]=EE$7,Tbl.Kosten[[#This Row],[Totaal kosten]],"")</f>
        <v/>
      </c>
      <c r="EF111" s="150" t="str">
        <f>IF(Tbl.Kosten[[#This Row],[KSnr.]]=EF$7,Tbl.Kosten[[#This Row],[Totaal kosten]],"")</f>
        <v/>
      </c>
      <c r="EG111" s="150" t="str">
        <f>IF(Tbl.Kosten[[#This Row],[KSnr.]]=EG$7,Tbl.Kosten[[#This Row],[Totaal kosten]],"")</f>
        <v/>
      </c>
      <c r="EH111" s="150" t="str">
        <f>IF(Tbl.Kosten[[#This Row],[KSnr.]]=EH$7,Tbl.Kosten[[#This Row],[Totaal kosten]],"")</f>
        <v/>
      </c>
      <c r="EI111" s="150" t="str">
        <f>IF(Tbl.Kosten[[#This Row],[KSnr.]]=EI$7,Tbl.Kosten[[#This Row],[Totaal kosten]],"")</f>
        <v/>
      </c>
      <c r="EJ111" s="150" t="str">
        <f>IF(Tbl.Kosten[[#This Row],[KSnr.]]=EJ$7,Tbl.Kosten[[#This Row],[Totaal kosten]],"")</f>
        <v/>
      </c>
      <c r="EK111" s="150" t="str">
        <f>IF(Tbl.Kosten[[#This Row],[KSnr.]]=EK$7,Tbl.Kosten[[#This Row],[Totaal kosten]],"")</f>
        <v/>
      </c>
      <c r="EL111" s="150" t="str">
        <f>IF(Tbl.Kosten[[#This Row],[KSnr.]]=EL$7,Tbl.Kosten[[#This Row],[Totaal kosten]],"")</f>
        <v/>
      </c>
      <c r="EM111" s="150" t="str">
        <f>IF(Tbl.Kosten[[#This Row],[KSnr.]]=EM$7,Tbl.Kosten[[#This Row],[Totaal kosten]],"")</f>
        <v/>
      </c>
      <c r="EN111" s="150" t="str">
        <f>IF(Tbl.Kosten[[#This Row],[KSnr.]]=EN$7,Tbl.Kosten[[#This Row],[Totaal kosten]],"")</f>
        <v/>
      </c>
      <c r="EO111" s="150" t="str">
        <f>IF(Tbl.Kosten[[#This Row],[KSnr.]]=EO$7,Tbl.Kosten[[#This Row],[Totaal kosten]],"")</f>
        <v/>
      </c>
      <c r="EP111" s="150" t="str">
        <f>IF(Tbl.Kosten[[#This Row],[KSnr.]]=EP$7,Tbl.Kosten[[#This Row],[Totaal kosten]],"")</f>
        <v/>
      </c>
      <c r="EQ111" s="150" t="str">
        <f>IF(Tbl.Kosten[[#This Row],[KSnr.]]=EQ$7,Tbl.Kosten[[#This Row],[Totaal kosten]],"")</f>
        <v/>
      </c>
      <c r="ER111" s="144" t="str">
        <f>IFERROR(_xlfn.XLOOKUP(Tbl.Kosten[[#This Row],[Subsidieactiviteit]],Tbl.Subsidiehoogte[Subsidieactiviteit],Tbl.Subsidiehoogte[SAnr.],"",0,1),"")</f>
        <v/>
      </c>
      <c r="ES111" s="150" t="str">
        <f>IF(Tbl.Kosten[[#This Row],[Sanr.]]=ES$7,Tbl.Kosten[[#This Row],[Totaal kosten]],"")</f>
        <v/>
      </c>
      <c r="ET111" s="150" t="str">
        <f>IF(Tbl.Kosten[[#This Row],[Sanr.]]=ET$7,Tbl.Kosten[[#This Row],[Totaal kosten]],"")</f>
        <v/>
      </c>
      <c r="EU111" s="150" t="str">
        <f>IF(Tbl.Kosten[[#This Row],[Sanr.]]=EU$7,Tbl.Kosten[[#This Row],[Totaal kosten]],"")</f>
        <v/>
      </c>
      <c r="EV111" s="150" t="str">
        <f>IF(Tbl.Kosten[[#This Row],[Sanr.]]=EV$7,Tbl.Kosten[[#This Row],[Totaal kosten]],"")</f>
        <v/>
      </c>
      <c r="EW111" s="150" t="str">
        <f>IF(Tbl.Kosten[[#This Row],[Sanr.]]=EW$7,Tbl.Kosten[[#This Row],[Totaal kosten]],"")</f>
        <v/>
      </c>
      <c r="EX111" s="150" t="str">
        <f>IF(Tbl.Kosten[[#This Row],[Sanr.]]=EX$7,Tbl.Kosten[[#This Row],[Totaal kosten]],"")</f>
        <v/>
      </c>
      <c r="EY111" s="150" t="str">
        <f>IF(Tbl.Kosten[[#This Row],[Sanr.]]=EY$7,Tbl.Kosten[[#This Row],[Totaal kosten]],"")</f>
        <v/>
      </c>
      <c r="EZ111" s="150" t="str">
        <f>IF(Tbl.Kosten[[#This Row],[Sanr.]]=EZ$7,Tbl.Kosten[[#This Row],[Totaal kosten]],"")</f>
        <v/>
      </c>
      <c r="FA111" s="150" t="str">
        <f>IF(Tbl.Kosten[[#This Row],[Sanr.]]=FA$7,Tbl.Kosten[[#This Row],[Totaal kosten]],"")</f>
        <v/>
      </c>
      <c r="FB111" s="150" t="str">
        <f>IF(Tbl.Kosten[[#This Row],[Sanr.]]=FB$7,Tbl.Kosten[[#This Row],[Totaal kosten]],"")</f>
        <v/>
      </c>
      <c r="FC111" s="150" t="str">
        <f>IF(Tbl.Kosten[[#This Row],[Sanr.]]=FC$7,Tbl.Kosten[[#This Row],[Totaal kosten]],"")</f>
        <v/>
      </c>
      <c r="FD111" s="150" t="str">
        <f>IF(Tbl.Kosten[[#This Row],[Sanr.]]=FD$7,Tbl.Kosten[[#This Row],[Totaal kosten]],"")</f>
        <v/>
      </c>
      <c r="FE111" s="150" t="str">
        <f>IF(Tbl.Kosten[[#This Row],[Sanr.]]=FE$7,Tbl.Kosten[[#This Row],[Totaal kosten]],"")</f>
        <v/>
      </c>
      <c r="FF111" s="150" t="str">
        <f>IF(Tbl.Kosten[[#This Row],[Sanr.]]=FF$7,Tbl.Kosten[[#This Row],[Totaal kosten]],"")</f>
        <v/>
      </c>
      <c r="FG111" s="150" t="str">
        <f>IF(Tbl.Kosten[[#This Row],[Sanr.]]=FG$7,Tbl.Kosten[[#This Row],[Totaal kosten]],"")</f>
        <v/>
      </c>
      <c r="FH111" s="150" t="str">
        <f>IF(Tbl.Kosten[[#This Row],[Sanr.]]=FH$7,Tbl.Kosten[[#This Row],[Totaal kosten]],"")</f>
        <v/>
      </c>
      <c r="FI111" s="150" t="str">
        <f>IF(Tbl.Kosten[[#This Row],[Sanr.]]=FI$7,Tbl.Kosten[[#This Row],[Totaal kosten]],"")</f>
        <v/>
      </c>
      <c r="FJ111" s="150" t="str">
        <f>IF(Tbl.Kosten[[#This Row],[Sanr.]]=FJ$7,Tbl.Kosten[[#This Row],[Totaal kosten]],"")</f>
        <v/>
      </c>
      <c r="FK111" s="150" t="str">
        <f>IF(Tbl.Kosten[[#This Row],[Sanr.]]=FK$7,Tbl.Kosten[[#This Row],[Totaal kosten]],"")</f>
        <v/>
      </c>
      <c r="FL111" s="150" t="str">
        <f>IF(Tbl.Kosten[[#This Row],[Sanr.]]=FL$7,Tbl.Kosten[[#This Row],[Totaal kosten]],"")</f>
        <v/>
      </c>
      <c r="FM111" s="150" t="str">
        <f>IF(Tbl.Kosten[[#This Row],[Sanr.]]=FM$7,Tbl.Kosten[[#This Row],[Totaal kosten]],"")</f>
        <v/>
      </c>
      <c r="FN111" s="150" t="str">
        <f>IF(Tbl.Kosten[[#This Row],[Sanr.]]=FN$7,Tbl.Kosten[[#This Row],[Totaal kosten]],"")</f>
        <v/>
      </c>
      <c r="FO111" s="150" t="str">
        <f>IF(Tbl.Kosten[[#This Row],[Sanr.]]=FO$7,Tbl.Kosten[[#This Row],[Totaal kosten]],"")</f>
        <v/>
      </c>
      <c r="FP111" s="150" t="str">
        <f>IF(Tbl.Kosten[[#This Row],[Sanr.]]=FP$7,Tbl.Kosten[[#This Row],[Totaal kosten]],"")</f>
        <v/>
      </c>
      <c r="FQ111" s="150" t="str">
        <f>IF(Tbl.Kosten[[#This Row],[Sanr.]]=FQ$7,Tbl.Kosten[[#This Row],[Totaal kosten]],"")</f>
        <v/>
      </c>
      <c r="FR111" s="150" t="str">
        <f>IF(Tbl.Kosten[[#This Row],[Sanr.]]=FR$7,Tbl.Kosten[[#This Row],[Totaal kosten]],"")</f>
        <v/>
      </c>
      <c r="FS111" s="150" t="str">
        <f>IF(Tbl.Kosten[[#This Row],[Sanr.]]=FS$7,Tbl.Kosten[[#This Row],[Totaal kosten]],"")</f>
        <v/>
      </c>
      <c r="FT111" s="150" t="str">
        <f>IF(Tbl.Kosten[[#This Row],[Sanr.]]=FT$7,Tbl.Kosten[[#This Row],[Totaal kosten]],"")</f>
        <v/>
      </c>
      <c r="FU111" s="150" t="str">
        <f>IF(Tbl.Kosten[[#This Row],[Sanr.]]=FU$7,Tbl.Kosten[[#This Row],[Totaal kosten]],"")</f>
        <v/>
      </c>
      <c r="FV111" s="150" t="str">
        <f>IF(Tbl.Kosten[[#This Row],[Sanr.]]=FV$7,Tbl.Kosten[[#This Row],[Totaal kosten]],"")</f>
        <v/>
      </c>
      <c r="FW111" s="150" t="str">
        <f>IFERROR(_xlfn.XLOOKUP(Tbl.Kosten[[#This Row],[Activiteitencode]],Tbl.Activiteiten[Activiteitcode],Tbl.Activiteiten[Anr.],"",0,1),"")</f>
        <v/>
      </c>
      <c r="FX111" s="169" t="str">
        <f>_xlfn.CONCAT(Tbl.Kosten[[#This Row],[Pnr.]],Tbl.Kosten[[#This Row],[Sanr.]])</f>
        <v>P1</v>
      </c>
      <c r="FY111" s="150">
        <f>Tbl.Kosten[[#This Row],[Totaal kosten]]-Tbl.Kosten[[#This Row],[Subsidie]]</f>
        <v>0</v>
      </c>
      <c r="FZ111" s="150">
        <f>IF(Tbl.Kosten[[#This Row],[Pnr.]]=FZ$7,Tbl.Kosten[[#This Row],[Te financieren]],"")</f>
        <v>0</v>
      </c>
      <c r="GA111" s="150" t="str">
        <f>IF(Tbl.Kosten[[#This Row],[Pnr.]]=GA$7,Tbl.Kosten[[#This Row],[Te financieren]],"")</f>
        <v/>
      </c>
      <c r="GB111" s="150" t="str">
        <f>IF(Tbl.Kosten[[#This Row],[Pnr.]]=GB$7,Tbl.Kosten[[#This Row],[Te financieren]],"")</f>
        <v/>
      </c>
      <c r="GC111" s="150" t="str">
        <f>IF(Tbl.Kosten[[#This Row],[Pnr.]]=GC$7,Tbl.Kosten[[#This Row],[Te financieren]],"")</f>
        <v/>
      </c>
      <c r="GD111" s="150" t="str">
        <f>IF(Tbl.Kosten[[#This Row],[Pnr.]]=GD$7,Tbl.Kosten[[#This Row],[Te financieren]],"")</f>
        <v/>
      </c>
      <c r="GE111" s="150" t="str">
        <f>IF(Tbl.Kosten[[#This Row],[Pnr.]]=GE$7,Tbl.Kosten[[#This Row],[Te financieren]],"")</f>
        <v/>
      </c>
      <c r="GF111" s="150" t="str">
        <f>IF(Tbl.Kosten[[#This Row],[Pnr.]]=GF$7,Tbl.Kosten[[#This Row],[Te financieren]],"")</f>
        <v/>
      </c>
      <c r="GG111" s="150" t="str">
        <f>IF(Tbl.Kosten[[#This Row],[Pnr.]]=GG$7,Tbl.Kosten[[#This Row],[Te financieren]],"")</f>
        <v/>
      </c>
      <c r="GH111" s="150" t="str">
        <f>IF(Tbl.Kosten[[#This Row],[Pnr.]]=GH$7,Tbl.Kosten[[#This Row],[Te financieren]],"")</f>
        <v/>
      </c>
      <c r="GI111" s="150" t="str">
        <f>IF(Tbl.Kosten[[#This Row],[Pnr.]]=GI$7,Tbl.Kosten[[#This Row],[Te financieren]],"")</f>
        <v/>
      </c>
      <c r="GJ111" s="150" t="str">
        <f>IF(Tbl.Kosten[[#This Row],[Pnr.]]=GJ$7,Tbl.Kosten[[#This Row],[Te financieren]],"")</f>
        <v/>
      </c>
      <c r="GK111" s="150" t="str">
        <f>IF(Tbl.Kosten[[#This Row],[Pnr.]]=GK$7,Tbl.Kosten[[#This Row],[Te financieren]],"")</f>
        <v/>
      </c>
      <c r="GL111" s="150" t="str">
        <f>IF(Tbl.Kosten[[#This Row],[Pnr.]]=GL$7,Tbl.Kosten[[#This Row],[Te financieren]],"")</f>
        <v/>
      </c>
      <c r="GM111" s="150" t="str">
        <f>IF(Tbl.Kosten[[#This Row],[Pnr.]]=GM$7,Tbl.Kosten[[#This Row],[Te financieren]],"")</f>
        <v/>
      </c>
      <c r="GN111" s="150" t="str">
        <f>IF(Tbl.Kosten[[#This Row],[Pnr.]]=GN$7,Tbl.Kosten[[#This Row],[Te financieren]],"")</f>
        <v/>
      </c>
      <c r="GO111" s="150" t="str">
        <f>IF(Tbl.Kosten[[#This Row],[Pnr.]]=GO$7,Tbl.Kosten[[#This Row],[Te financieren]],"")</f>
        <v/>
      </c>
      <c r="GP111" s="150" t="str">
        <f>IF(Tbl.Kosten[[#This Row],[Pnr.]]=GP$7,Tbl.Kosten[[#This Row],[Te financieren]],"")</f>
        <v/>
      </c>
      <c r="GQ111" s="150" t="str">
        <f>IF(Tbl.Kosten[[#This Row],[Pnr.]]=GQ$7,Tbl.Kosten[[#This Row],[Te financieren]],"")</f>
        <v/>
      </c>
      <c r="GR111" s="150" t="str">
        <f>IF(Tbl.Kosten[[#This Row],[Pnr.]]=GR$7,Tbl.Kosten[[#This Row],[Te financieren]],"")</f>
        <v/>
      </c>
      <c r="GS111" s="150" t="str">
        <f>IF(Tbl.Kosten[[#This Row],[Pnr.]]=GS$7,Tbl.Kosten[[#This Row],[Te financieren]],"")</f>
        <v/>
      </c>
      <c r="GT111" s="150" t="str">
        <f>IF(Tbl.Kosten[[#This Row],[Pnr.]]=GT$7,Tbl.Kosten[[#This Row],[Te financieren]],"")</f>
        <v/>
      </c>
      <c r="GU111" s="150" t="str">
        <f>IF(Tbl.Kosten[[#This Row],[Pnr.]]=GU$7,Tbl.Kosten[[#This Row],[Te financieren]],"")</f>
        <v/>
      </c>
      <c r="GV111" s="150" t="str">
        <f>IF(Tbl.Kosten[[#This Row],[Pnr.]]=GV$7,Tbl.Kosten[[#This Row],[Te financieren]],"")</f>
        <v/>
      </c>
      <c r="GW111" s="150" t="str">
        <f>IF(Tbl.Kosten[[#This Row],[Pnr.]]=GW$7,Tbl.Kosten[[#This Row],[Te financieren]],"")</f>
        <v/>
      </c>
      <c r="GX111" s="150" t="str">
        <f>IF(Tbl.Kosten[[#This Row],[Pnr.]]=GX$7,Tbl.Kosten[[#This Row],[Te financieren]],"")</f>
        <v/>
      </c>
      <c r="GY111" s="150" t="str">
        <f>IF(Tbl.Kosten[[#This Row],[Pnr.]]=GY$7,Tbl.Kosten[[#This Row],[Te financieren]],"")</f>
        <v/>
      </c>
      <c r="GZ111" s="150" t="str">
        <f>IF(Tbl.Kosten[[#This Row],[Pnr.]]=GZ$7,Tbl.Kosten[[#This Row],[Te financieren]],"")</f>
        <v/>
      </c>
      <c r="HA111" s="150" t="str">
        <f>IF(Tbl.Kosten[[#This Row],[Pnr.]]=HA$7,Tbl.Kosten[[#This Row],[Te financieren]],"")</f>
        <v/>
      </c>
      <c r="HB111" s="150" t="str">
        <f>IF(Tbl.Kosten[[#This Row],[Pnr.]]=HB$7,Tbl.Kosten[[#This Row],[Te financieren]],"")</f>
        <v/>
      </c>
      <c r="HC111" s="150" t="str">
        <f>IF(Tbl.Kosten[[#This Row],[Pnr.]]=HC$7,Tbl.Kosten[[#This Row],[Te financieren]],"")</f>
        <v/>
      </c>
      <c r="HD111" s="150" t="str">
        <f>IF(Tbl.Kosten[[#This Row],[Pnr.]]=HD$7,Tbl.Kosten[[#This Row],[Te financieren]],"")</f>
        <v/>
      </c>
      <c r="HE111" s="150" t="str">
        <f>IF(Tbl.Kosten[[#This Row],[Pnr.]]=HE$7,Tbl.Kosten[[#This Row],[Te financieren]],"")</f>
        <v/>
      </c>
      <c r="HF111" s="150" t="str">
        <f>IF(Tbl.Kosten[[#This Row],[Pnr.]]=HF$7,Tbl.Kosten[[#This Row],[Te financieren]],"")</f>
        <v/>
      </c>
      <c r="HG111" s="150" t="str">
        <f>IF(Tbl.Kosten[[#This Row],[Pnr.]]=HG$7,Tbl.Kosten[[#This Row],[Te financieren]],"")</f>
        <v/>
      </c>
      <c r="HH111" s="150" t="str">
        <f>IF(Tbl.Kosten[[#This Row],[Pnr.]]=HH$7,Tbl.Kosten[[#This Row],[Te financieren]],"")</f>
        <v/>
      </c>
      <c r="HI111" s="150" t="str">
        <f>IF(Tbl.Kosten[[#This Row],[Pnr.]]=HI$7,Tbl.Kosten[[#This Row],[Te financieren]],"")</f>
        <v/>
      </c>
      <c r="HJ111" s="150" t="str">
        <f>IF(Tbl.Kosten[[#This Row],[Pnr.]]=HJ$7,Tbl.Kosten[[#This Row],[Te financieren]],"")</f>
        <v/>
      </c>
      <c r="HK111" s="150" t="str">
        <f>IF(Tbl.Kosten[[#This Row],[Pnr.]]=HK$7,Tbl.Kosten[[#This Row],[Te financieren]],"")</f>
        <v/>
      </c>
      <c r="HL111" s="150" t="str">
        <f>IF(Tbl.Kosten[[#This Row],[Pnr.]]=HL$7,Tbl.Kosten[[#This Row],[Te financieren]],"")</f>
        <v/>
      </c>
      <c r="HM111" s="150" t="str">
        <f>IF(Tbl.Kosten[[#This Row],[Pnr.]]=HM$7,Tbl.Kosten[[#This Row],[Te financieren]],"")</f>
        <v/>
      </c>
      <c r="HN111" s="150" t="str">
        <f>IF(Tbl.Kosten[[#This Row],[Pnr.]]=HN$7,Tbl.Kosten[[#This Row],[Te financieren]],"")</f>
        <v/>
      </c>
      <c r="HO111" s="150" t="str">
        <f>IF(Tbl.Kosten[[#This Row],[Pnr.]]=HO$7,Tbl.Kosten[[#This Row],[Te financieren]],"")</f>
        <v/>
      </c>
      <c r="HP111" s="150" t="str">
        <f>IF(Tbl.Kosten[[#This Row],[Pnr.]]=HP$7,Tbl.Kosten[[#This Row],[Te financieren]],"")</f>
        <v/>
      </c>
      <c r="HQ111" s="150" t="str">
        <f>IF(Tbl.Kosten[[#This Row],[Pnr.]]=HQ$7,Tbl.Kosten[[#This Row],[Te financieren]],"")</f>
        <v/>
      </c>
      <c r="HR111" s="150" t="str">
        <f>IF(Tbl.Kosten[[#This Row],[Pnr.]]=HR$7,Tbl.Kosten[[#This Row],[Te financieren]],"")</f>
        <v/>
      </c>
      <c r="HS111" s="150" t="str">
        <f>IF(Tbl.Kosten[[#This Row],[Pnr.]]=HS$7,Tbl.Kosten[[#This Row],[Te financieren]],"")</f>
        <v/>
      </c>
      <c r="HT111" s="150" t="str">
        <f>IF(Tbl.Kosten[[#This Row],[Pnr.]]=HT$7,Tbl.Kosten[[#This Row],[Te financieren]],"")</f>
        <v/>
      </c>
      <c r="HU111" s="150" t="str">
        <f>IF(Tbl.Kosten[[#This Row],[Pnr.]]=HU$7,Tbl.Kosten[[#This Row],[Te financieren]],"")</f>
        <v/>
      </c>
      <c r="HV111" s="150" t="str">
        <f>IF(Tbl.Kosten[[#This Row],[Pnr.]]=HV$7,Tbl.Kosten[[#This Row],[Te financieren]],"")</f>
        <v/>
      </c>
      <c r="HW111" s="150" t="str">
        <f>IF(Tbl.Kosten[[#This Row],[Pnr.]]=HW$7,Tbl.Kosten[[#This Row],[Te financieren]],"")</f>
        <v/>
      </c>
    </row>
    <row r="112" spans="2:231" x14ac:dyDescent="0.3">
      <c r="B112" s="134"/>
      <c r="C112" s="137"/>
      <c r="D112" s="136"/>
      <c r="E112" s="261"/>
      <c r="F112" s="135"/>
      <c r="G112" s="11" t="str">
        <f>IF(Tbl.Kosten[[#This Row],[Medewerker e/o 
functie]]&lt;&gt;"",_xlfn.XLOOKUP(Tbl.Kosten[[#This Row],[Medewerker e/o 
functie]],Tbl.Uurtarief[Medewerker en/of functie],Tbl.Uurtarief[Uurtarief],"",0,1),"")</f>
        <v/>
      </c>
      <c r="H112" s="121">
        <f>IFERROR(Tbl.Kosten[[#This Row],[Uren]]*Tbl.Kosten[[#This Row],[Uurtarief]],0)</f>
        <v>0</v>
      </c>
      <c r="I112" s="119" t="str">
        <f>IF(Tbl.Kosten[[#This Row],[Subtotaal uren]]&lt;&gt;0,_xlfn.XLOOKUP(Tbl.Kosten[[#This Row],[Medewerker e/o 
functie]],Tbl.Uurtarief[Medewerker en/of functie],Tbl.Uurtarief[Kostensoort arbeid],"",0,1),"")</f>
        <v/>
      </c>
      <c r="J112" s="137"/>
      <c r="K112" s="135"/>
      <c r="L112" s="139" t="str">
        <f>IF(Tbl.Kosten[[#This Row],[Activum]]&lt;&gt;"",_xlfn.XLOOKUP(Tbl.Kosten[[#This Row],[Activum]],Tbl.Afschrijvingskosten[Activum],Tbl.Afschrijvingskosten[Tarief per afschrijvings-eenheid],"",0,1),"")</f>
        <v/>
      </c>
      <c r="M112" s="122">
        <f>IFERROR(Tbl.Kosten[[#This Row],[Een-
heden]]*Tbl.Kosten[[#This Row],[Afschrijvings-
tarief]],0)</f>
        <v>0</v>
      </c>
      <c r="N112" s="122" t="str">
        <f>IF(Tbl.Kosten[[#This Row],[Subtotaal afschrijving]]&lt;&gt;0,Lijsten!$A$7,"")</f>
        <v/>
      </c>
      <c r="O112" s="140"/>
      <c r="P112" s="135"/>
      <c r="Q112" s="138"/>
      <c r="R112" s="122">
        <f>IFERROR(Tbl.Kosten[[#This Row],[Aantal]]*Tbl.Kosten[[#This Row],[Tarief]],0)</f>
        <v>0</v>
      </c>
      <c r="S112" s="8">
        <f>IFERROR(Tbl.Kosten[[#This Row],[Subtotaal overige kosten]]+Tbl.Kosten[[#This Row],[Subtotaal uren]]+Tbl.Kosten[[#This Row],[Subtotaal afschrijving]],0)</f>
        <v>0</v>
      </c>
      <c r="T112" s="8">
        <f>IFERROR(Tbl.Kosten[[#This Row],[Totaal kosten]]*Tbl.Kosten[[#This Row],[Subsidie%]],0)</f>
        <v>0</v>
      </c>
      <c r="U112" s="4" t="str" cm="1">
        <f t="array" ref="U112">IFERROR(_xlfn.IFS(Tbl.Kosten[[#This Row],[Subtotaal uren]]&lt;&gt;0,Tbl.Kosten[[#This Row],[Kostensoort arbeid]],Tbl.Kosten[[#This Row],[Subtotaal afschrijving]]&lt;&gt;0,Tbl.Kosten[[#This Row],[Kostensoort afschrijving]],Tbl.Kosten[[#This Row],[Subtotaal overige kosten]]&lt;&gt;0,Tbl.Kosten[[#This Row],[Kostensoort overig]]),"")</f>
        <v/>
      </c>
      <c r="V112" s="4" t="str">
        <f>IFERROR(_xlfn.XLOOKUP(Tbl.Kosten[[#This Row],[Activiteitencode]],Tbl.Activiteiten[Activiteitcode],Tbl.Activiteiten[Werkpakketcode],"",0,1),"")</f>
        <v/>
      </c>
      <c r="W112" s="4" t="str">
        <f>IFERROR(_xlfn.XLOOKUP(Tbl.Kosten[[#This Row],[Werkpakketcode]],Tbl.Werkpakketten[Werkpakketcode],Tbl.Werkpakketten[Subsidiabele activiteit],"",0,1),"")</f>
        <v/>
      </c>
      <c r="X112" s="12">
        <f>IFERROR(_xlfn.XLOOKUP(Tbl.Kosten[[#This Row],[Sanr.]],Tbl.Subsidiehoogte[SAnr.],Tbl.Subsidiehoogte[Sub. Percentage],0,0,1),0)</f>
        <v>0</v>
      </c>
      <c r="Y112" s="144" t="str">
        <f>IFERROR(_xlfn.XLOOKUP(Tbl.Kosten[[#This Row],[Partnercode]],Tbl.Projectpartners[Partnercode],Tbl.Projectpartners[PNr.],"",0,1),"")</f>
        <v>P1</v>
      </c>
      <c r="Z112" s="148">
        <f>IF(Tbl.Kosten[[#This Row],[Pnr.]]=Z$7,Tbl.Kosten[[#This Row],[Totaal kosten]],"")</f>
        <v>0</v>
      </c>
      <c r="AA112" s="148" t="str">
        <f>IF(Tbl.Kosten[[#This Row],[Pnr.]]=AA$7,Tbl.Kosten[[#This Row],[Totaal kosten]],"")</f>
        <v/>
      </c>
      <c r="AB112" s="148" t="str">
        <f>IF(Tbl.Kosten[[#This Row],[Pnr.]]=AB$7,Tbl.Kosten[[#This Row],[Totaal kosten]],"")</f>
        <v/>
      </c>
      <c r="AC112" s="148" t="str">
        <f>IF(Tbl.Kosten[[#This Row],[Pnr.]]=AC$7,Tbl.Kosten[[#This Row],[Totaal kosten]],"")</f>
        <v/>
      </c>
      <c r="AD112" s="148" t="str">
        <f>IF(Tbl.Kosten[[#This Row],[Pnr.]]=AD$7,Tbl.Kosten[[#This Row],[Totaal kosten]],"")</f>
        <v/>
      </c>
      <c r="AE112" s="148" t="str">
        <f>IF(Tbl.Kosten[[#This Row],[Pnr.]]=AE$7,Tbl.Kosten[[#This Row],[Totaal kosten]],"")</f>
        <v/>
      </c>
      <c r="AF112" s="148" t="str">
        <f>IF(Tbl.Kosten[[#This Row],[Pnr.]]=AF$7,Tbl.Kosten[[#This Row],[Totaal kosten]],"")</f>
        <v/>
      </c>
      <c r="AG112" s="148" t="str">
        <f>IF(Tbl.Kosten[[#This Row],[Pnr.]]=AG$7,Tbl.Kosten[[#This Row],[Totaal kosten]],"")</f>
        <v/>
      </c>
      <c r="AH112" s="148" t="str">
        <f>IF(Tbl.Kosten[[#This Row],[Pnr.]]=AH$7,Tbl.Kosten[[#This Row],[Totaal kosten]],"")</f>
        <v/>
      </c>
      <c r="AI112" s="148" t="str">
        <f>IF(Tbl.Kosten[[#This Row],[Pnr.]]=AI$7,Tbl.Kosten[[#This Row],[Totaal kosten]],"")</f>
        <v/>
      </c>
      <c r="AJ112" s="148" t="str">
        <f>IF(Tbl.Kosten[[#This Row],[Pnr.]]=AJ$7,Tbl.Kosten[[#This Row],[Totaal kosten]],"")</f>
        <v/>
      </c>
      <c r="AK112" s="148" t="str">
        <f>IF(Tbl.Kosten[[#This Row],[Pnr.]]=AK$7,Tbl.Kosten[[#This Row],[Totaal kosten]],"")</f>
        <v/>
      </c>
      <c r="AL112" s="148" t="str">
        <f>IF(Tbl.Kosten[[#This Row],[Pnr.]]=AL$7,Tbl.Kosten[[#This Row],[Totaal kosten]],"")</f>
        <v/>
      </c>
      <c r="AM112" s="148" t="str">
        <f>IF(Tbl.Kosten[[#This Row],[Pnr.]]=AM$7,Tbl.Kosten[[#This Row],[Totaal kosten]],"")</f>
        <v/>
      </c>
      <c r="AN112" s="148" t="str">
        <f>IF(Tbl.Kosten[[#This Row],[Pnr.]]=AN$7,Tbl.Kosten[[#This Row],[Totaal kosten]],"")</f>
        <v/>
      </c>
      <c r="AO112" s="148" t="str">
        <f>IF(Tbl.Kosten[[#This Row],[Pnr.]]=AO$7,Tbl.Kosten[[#This Row],[Totaal kosten]],"")</f>
        <v/>
      </c>
      <c r="AP112" s="148" t="str">
        <f>IF(Tbl.Kosten[[#This Row],[Pnr.]]=AP$7,Tbl.Kosten[[#This Row],[Totaal kosten]],"")</f>
        <v/>
      </c>
      <c r="AQ112" s="148" t="str">
        <f>IF(Tbl.Kosten[[#This Row],[Pnr.]]=AQ$7,Tbl.Kosten[[#This Row],[Totaal kosten]],"")</f>
        <v/>
      </c>
      <c r="AR112" s="148" t="str">
        <f>IF(Tbl.Kosten[[#This Row],[Pnr.]]=AR$7,Tbl.Kosten[[#This Row],[Totaal kosten]],"")</f>
        <v/>
      </c>
      <c r="AS112" s="148" t="str">
        <f>IF(Tbl.Kosten[[#This Row],[Pnr.]]=AS$7,Tbl.Kosten[[#This Row],[Totaal kosten]],"")</f>
        <v/>
      </c>
      <c r="AT112" s="148" t="str">
        <f>IF(Tbl.Kosten[[#This Row],[Pnr.]]=AT$7,Tbl.Kosten[[#This Row],[Totaal kosten]],"")</f>
        <v/>
      </c>
      <c r="AU112" s="148" t="str">
        <f>IF(Tbl.Kosten[[#This Row],[Pnr.]]=AU$7,Tbl.Kosten[[#This Row],[Totaal kosten]],"")</f>
        <v/>
      </c>
      <c r="AV112" s="148" t="str">
        <f>IF(Tbl.Kosten[[#This Row],[Pnr.]]=AV$7,Tbl.Kosten[[#This Row],[Totaal kosten]],"")</f>
        <v/>
      </c>
      <c r="AW112" s="148" t="str">
        <f>IF(Tbl.Kosten[[#This Row],[Pnr.]]=AW$7,Tbl.Kosten[[#This Row],[Totaal kosten]],"")</f>
        <v/>
      </c>
      <c r="AX112" s="148" t="str">
        <f>IF(Tbl.Kosten[[#This Row],[Pnr.]]=AX$7,Tbl.Kosten[[#This Row],[Totaal kosten]],"")</f>
        <v/>
      </c>
      <c r="AY112" s="148" t="str">
        <f>IF(Tbl.Kosten[[#This Row],[Pnr.]]=AY$7,Tbl.Kosten[[#This Row],[Totaal kosten]],"")</f>
        <v/>
      </c>
      <c r="AZ112" s="148" t="str">
        <f>IF(Tbl.Kosten[[#This Row],[Pnr.]]=AZ$7,Tbl.Kosten[[#This Row],[Totaal kosten]],"")</f>
        <v/>
      </c>
      <c r="BA112" s="148" t="str">
        <f>IF(Tbl.Kosten[[#This Row],[Pnr.]]=BA$7,Tbl.Kosten[[#This Row],[Totaal kosten]],"")</f>
        <v/>
      </c>
      <c r="BB112" s="148" t="str">
        <f>IF(Tbl.Kosten[[#This Row],[Pnr.]]=BB$7,Tbl.Kosten[[#This Row],[Totaal kosten]],"")</f>
        <v/>
      </c>
      <c r="BC112" s="148" t="str">
        <f>IF(Tbl.Kosten[[#This Row],[Pnr.]]=BC$7,Tbl.Kosten[[#This Row],[Totaal kosten]],"")</f>
        <v/>
      </c>
      <c r="BD112" s="148" t="str">
        <f>IF(Tbl.Kosten[[#This Row],[Pnr.]]=BD$7,Tbl.Kosten[[#This Row],[Totaal kosten]],"")</f>
        <v/>
      </c>
      <c r="BE112" s="148" t="str">
        <f>IF(Tbl.Kosten[[#This Row],[Pnr.]]=BE$7,Tbl.Kosten[[#This Row],[Totaal kosten]],"")</f>
        <v/>
      </c>
      <c r="BF112" s="148" t="str">
        <f>IF(Tbl.Kosten[[#This Row],[Pnr.]]=BF$7,Tbl.Kosten[[#This Row],[Totaal kosten]],"")</f>
        <v/>
      </c>
      <c r="BG112" s="148" t="str">
        <f>IF(Tbl.Kosten[[#This Row],[Pnr.]]=BG$7,Tbl.Kosten[[#This Row],[Totaal kosten]],"")</f>
        <v/>
      </c>
      <c r="BH112" s="148" t="str">
        <f>IF(Tbl.Kosten[[#This Row],[Pnr.]]=BH$7,Tbl.Kosten[[#This Row],[Totaal kosten]],"")</f>
        <v/>
      </c>
      <c r="BI112" s="148" t="str">
        <f>IF(Tbl.Kosten[[#This Row],[Pnr.]]=BI$7,Tbl.Kosten[[#This Row],[Totaal kosten]],"")</f>
        <v/>
      </c>
      <c r="BJ112" s="148" t="str">
        <f>IF(Tbl.Kosten[[#This Row],[Pnr.]]=BJ$7,Tbl.Kosten[[#This Row],[Totaal kosten]],"")</f>
        <v/>
      </c>
      <c r="BK112" s="148" t="str">
        <f>IF(Tbl.Kosten[[#This Row],[Pnr.]]=BK$7,Tbl.Kosten[[#This Row],[Totaal kosten]],"")</f>
        <v/>
      </c>
      <c r="BL112" s="148" t="str">
        <f>IF(Tbl.Kosten[[#This Row],[Pnr.]]=BL$7,Tbl.Kosten[[#This Row],[Totaal kosten]],"")</f>
        <v/>
      </c>
      <c r="BM112" s="148" t="str">
        <f>IF(Tbl.Kosten[[#This Row],[Pnr.]]=BM$7,Tbl.Kosten[[#This Row],[Totaal kosten]],"")</f>
        <v/>
      </c>
      <c r="BN112" s="148" t="str">
        <f>IF(Tbl.Kosten[[#This Row],[Pnr.]]=BN$7,Tbl.Kosten[[#This Row],[Totaal kosten]],"")</f>
        <v/>
      </c>
      <c r="BO112" s="148" t="str">
        <f>IF(Tbl.Kosten[[#This Row],[Pnr.]]=BO$7,Tbl.Kosten[[#This Row],[Totaal kosten]],"")</f>
        <v/>
      </c>
      <c r="BP112" s="148" t="str">
        <f>IF(Tbl.Kosten[[#This Row],[Pnr.]]=BP$7,Tbl.Kosten[[#This Row],[Totaal kosten]],"")</f>
        <v/>
      </c>
      <c r="BQ112" s="148" t="str">
        <f>IF(Tbl.Kosten[[#This Row],[Pnr.]]=BQ$7,Tbl.Kosten[[#This Row],[Totaal kosten]],"")</f>
        <v/>
      </c>
      <c r="BR112" s="148" t="str">
        <f>IF(Tbl.Kosten[[#This Row],[Pnr.]]=BR$7,Tbl.Kosten[[#This Row],[Totaal kosten]],"")</f>
        <v/>
      </c>
      <c r="BS112" s="148" t="str">
        <f>IF(Tbl.Kosten[[#This Row],[Pnr.]]=BS$7,Tbl.Kosten[[#This Row],[Totaal kosten]],"")</f>
        <v/>
      </c>
      <c r="BT112" s="148" t="str">
        <f>IF(Tbl.Kosten[[#This Row],[Pnr.]]=BT$7,Tbl.Kosten[[#This Row],[Totaal kosten]],"")</f>
        <v/>
      </c>
      <c r="BU112" s="148" t="str">
        <f>IF(Tbl.Kosten[[#This Row],[Pnr.]]=BU$7,Tbl.Kosten[[#This Row],[Totaal kosten]],"")</f>
        <v/>
      </c>
      <c r="BV112" s="148" t="str">
        <f>IF(Tbl.Kosten[[#This Row],[Pnr.]]=BV$7,Tbl.Kosten[[#This Row],[Totaal kosten]],"")</f>
        <v/>
      </c>
      <c r="BW112" s="148" t="str">
        <f>IF(Tbl.Kosten[[#This Row],[Pnr.]]=BW$7,Tbl.Kosten[[#This Row],[Totaal kosten]],"")</f>
        <v/>
      </c>
      <c r="BX112" s="148" t="str">
        <f>IFERROR(_xlfn.XLOOKUP(Tbl.Kosten[[#This Row],[Werkpakketcode]],Tbl.Werkpakketten[Werkpakketcode],Tbl.Werkpakketten[WPnr.],"",0,1),"")</f>
        <v/>
      </c>
      <c r="BY112" s="148" t="str">
        <f>IF(Tbl.Kosten[[#This Row],[WPnr.]]=BY$7,Tbl.Kosten[[#This Row],[Totaal kosten]],"")</f>
        <v/>
      </c>
      <c r="BZ112" s="148" t="str">
        <f>IF(Tbl.Kosten[[#This Row],[WPnr.]]=BZ$7,Tbl.Kosten[[#This Row],[Totaal kosten]],"")</f>
        <v/>
      </c>
      <c r="CA112" s="148" t="str">
        <f>IF(Tbl.Kosten[[#This Row],[WPnr.]]=CA$7,Tbl.Kosten[[#This Row],[Totaal kosten]],"")</f>
        <v/>
      </c>
      <c r="CB112" s="148" t="str">
        <f>IF(Tbl.Kosten[[#This Row],[WPnr.]]=CB$7,Tbl.Kosten[[#This Row],[Totaal kosten]],"")</f>
        <v/>
      </c>
      <c r="CC112" s="148" t="str">
        <f>IF(Tbl.Kosten[[#This Row],[WPnr.]]=CC$7,Tbl.Kosten[[#This Row],[Totaal kosten]],"")</f>
        <v/>
      </c>
      <c r="CD112" s="148" t="str">
        <f>IF(Tbl.Kosten[[#This Row],[WPnr.]]=CD$7,Tbl.Kosten[[#This Row],[Totaal kosten]],"")</f>
        <v/>
      </c>
      <c r="CE112" s="148" t="str">
        <f>IF(Tbl.Kosten[[#This Row],[WPnr.]]=CE$7,Tbl.Kosten[[#This Row],[Totaal kosten]],"")</f>
        <v/>
      </c>
      <c r="CF112" s="148" t="str">
        <f>IF(Tbl.Kosten[[#This Row],[WPnr.]]=CF$7,Tbl.Kosten[[#This Row],[Totaal kosten]],"")</f>
        <v/>
      </c>
      <c r="CG112" s="148" t="str">
        <f>IF(Tbl.Kosten[[#This Row],[WPnr.]]=CG$7,Tbl.Kosten[[#This Row],[Totaal kosten]],"")</f>
        <v/>
      </c>
      <c r="CH112" s="148" t="str">
        <f>IF(Tbl.Kosten[[#This Row],[WPnr.]]=CH$7,Tbl.Kosten[[#This Row],[Totaal kosten]],"")</f>
        <v/>
      </c>
      <c r="CI112" s="148" t="str">
        <f>IF(Tbl.Kosten[[#This Row],[WPnr.]]=CI$7,Tbl.Kosten[[#This Row],[Totaal kosten]],"")</f>
        <v/>
      </c>
      <c r="CJ112" s="148" t="str">
        <f>IF(Tbl.Kosten[[#This Row],[WPnr.]]=CJ$7,Tbl.Kosten[[#This Row],[Totaal kosten]],"")</f>
        <v/>
      </c>
      <c r="CK112" s="148" t="str">
        <f>IF(Tbl.Kosten[[#This Row],[WPnr.]]=CK$7,Tbl.Kosten[[#This Row],[Totaal kosten]],"")</f>
        <v/>
      </c>
      <c r="CL112" s="148" t="str">
        <f>IF(Tbl.Kosten[[#This Row],[WPnr.]]=CL$7,Tbl.Kosten[[#This Row],[Totaal kosten]],"")</f>
        <v/>
      </c>
      <c r="CM112" s="148" t="str">
        <f>IF(Tbl.Kosten[[#This Row],[WPnr.]]=CM$7,Tbl.Kosten[[#This Row],[Totaal kosten]],"")</f>
        <v/>
      </c>
      <c r="CN112" s="148" t="str">
        <f>IF(Tbl.Kosten[[#This Row],[WPnr.]]=CN$7,Tbl.Kosten[[#This Row],[Totaal kosten]],"")</f>
        <v/>
      </c>
      <c r="CO112" s="148" t="str">
        <f>IF(Tbl.Kosten[[#This Row],[WPnr.]]=CO$7,Tbl.Kosten[[#This Row],[Totaal kosten]],"")</f>
        <v/>
      </c>
      <c r="CP112" s="148" t="str">
        <f>IF(Tbl.Kosten[[#This Row],[WPnr.]]=CP$7,Tbl.Kosten[[#This Row],[Totaal kosten]],"")</f>
        <v/>
      </c>
      <c r="CQ112" s="148" t="str">
        <f>IF(Tbl.Kosten[[#This Row],[WPnr.]]=CQ$7,Tbl.Kosten[[#This Row],[Totaal kosten]],"")</f>
        <v/>
      </c>
      <c r="CR112" s="148" t="str">
        <f>IF(Tbl.Kosten[[#This Row],[WPnr.]]=CR$7,Tbl.Kosten[[#This Row],[Totaal kosten]],"")</f>
        <v/>
      </c>
      <c r="CS112" s="148" t="str">
        <f>IF(Tbl.Kosten[[#This Row],[WPnr.]]=CS$7,Tbl.Kosten[[#This Row],[Totaal kosten]],"")</f>
        <v/>
      </c>
      <c r="CT112" s="148" t="str">
        <f>IF(Tbl.Kosten[[#This Row],[WPnr.]]=CT$7,Tbl.Kosten[[#This Row],[Totaal kosten]],"")</f>
        <v/>
      </c>
      <c r="CU112" s="148" t="str">
        <f>IF(Tbl.Kosten[[#This Row],[WPnr.]]=CU$7,Tbl.Kosten[[#This Row],[Totaal kosten]],"")</f>
        <v/>
      </c>
      <c r="CV112" s="148" t="str">
        <f>IF(Tbl.Kosten[[#This Row],[WPnr.]]=CV$7,Tbl.Kosten[[#This Row],[Totaal kosten]],"")</f>
        <v/>
      </c>
      <c r="CW112" s="148" t="str">
        <f>IF(Tbl.Kosten[[#This Row],[WPnr.]]=CW$7,Tbl.Kosten[[#This Row],[Totaal kosten]],"")</f>
        <v/>
      </c>
      <c r="CX112" s="148" t="str">
        <f>IF(Tbl.Kosten[[#This Row],[WPnr.]]=CX$7,Tbl.Kosten[[#This Row],[Totaal kosten]],"")</f>
        <v/>
      </c>
      <c r="CY112" s="148" t="str">
        <f>IF(Tbl.Kosten[[#This Row],[WPnr.]]=CY$7,Tbl.Kosten[[#This Row],[Totaal kosten]],"")</f>
        <v/>
      </c>
      <c r="CZ112" s="148" t="str">
        <f>IF(Tbl.Kosten[[#This Row],[WPnr.]]=CZ$7,Tbl.Kosten[[#This Row],[Totaal kosten]],"")</f>
        <v/>
      </c>
      <c r="DA112" s="148" t="str">
        <f>IF(Tbl.Kosten[[#This Row],[WPnr.]]=DA$7,Tbl.Kosten[[#This Row],[Totaal kosten]],"")</f>
        <v/>
      </c>
      <c r="DB112" s="148" t="str">
        <f>IF(Tbl.Kosten[[#This Row],[WPnr.]]=DB$7,Tbl.Kosten[[#This Row],[Totaal kosten]],"")</f>
        <v/>
      </c>
      <c r="DC112" s="148" t="str">
        <f>IF(Tbl.Kosten[[#This Row],[WPnr.]]=DC$7,Tbl.Kosten[[#This Row],[Totaal kosten]],"")</f>
        <v/>
      </c>
      <c r="DD112" s="148" t="str">
        <f>IF(Tbl.Kosten[[#This Row],[WPnr.]]=DD$7,Tbl.Kosten[[#This Row],[Totaal kosten]],"")</f>
        <v/>
      </c>
      <c r="DE112" s="148" t="str">
        <f>IF(Tbl.Kosten[[#This Row],[WPnr.]]=DE$7,Tbl.Kosten[[#This Row],[Totaal kosten]],"")</f>
        <v/>
      </c>
      <c r="DF112" s="148" t="str">
        <f>IF(Tbl.Kosten[[#This Row],[WPnr.]]=DF$7,Tbl.Kosten[[#This Row],[Totaal kosten]],"")</f>
        <v/>
      </c>
      <c r="DG112" s="148" t="str">
        <f>IF(Tbl.Kosten[[#This Row],[WPnr.]]=DG$7,Tbl.Kosten[[#This Row],[Totaal kosten]],"")</f>
        <v/>
      </c>
      <c r="DH112" s="148" t="str">
        <f>IF(Tbl.Kosten[[#This Row],[WPnr.]]=DH$7,Tbl.Kosten[[#This Row],[Totaal kosten]],"")</f>
        <v/>
      </c>
      <c r="DI112" s="148" t="str">
        <f>IF(Tbl.Kosten[[#This Row],[WPnr.]]=DI$7,Tbl.Kosten[[#This Row],[Totaal kosten]],"")</f>
        <v/>
      </c>
      <c r="DJ112" s="148" t="str">
        <f>IF(Tbl.Kosten[[#This Row],[WPnr.]]=DJ$7,Tbl.Kosten[[#This Row],[Totaal kosten]],"")</f>
        <v/>
      </c>
      <c r="DK112" s="148" t="str">
        <f>IF(Tbl.Kosten[[#This Row],[WPnr.]]=DK$7,Tbl.Kosten[[#This Row],[Totaal kosten]],"")</f>
        <v/>
      </c>
      <c r="DL112" s="148" t="str">
        <f>IF(Tbl.Kosten[[#This Row],[WPnr.]]=DL$7,Tbl.Kosten[[#This Row],[Totaal kosten]],"")</f>
        <v/>
      </c>
      <c r="DM112" s="148" t="str">
        <f>IF(Tbl.Kosten[[#This Row],[WPnr.]]=DM$7,Tbl.Kosten[[#This Row],[Totaal kosten]],"")</f>
        <v/>
      </c>
      <c r="DN112" s="148" t="str">
        <f>IF(Tbl.Kosten[[#This Row],[WPnr.]]=DN$7,Tbl.Kosten[[#This Row],[Totaal kosten]],"")</f>
        <v/>
      </c>
      <c r="DO112" s="148" t="str">
        <f>IF(Tbl.Kosten[[#This Row],[WPnr.]]=DO$7,Tbl.Kosten[[#This Row],[Totaal kosten]],"")</f>
        <v/>
      </c>
      <c r="DP112" s="148" t="str">
        <f>IF(Tbl.Kosten[[#This Row],[WPnr.]]=DP$7,Tbl.Kosten[[#This Row],[Totaal kosten]],"")</f>
        <v/>
      </c>
      <c r="DQ112" s="148" t="str">
        <f>IF(Tbl.Kosten[[#This Row],[WPnr.]]=DQ$7,Tbl.Kosten[[#This Row],[Totaal kosten]],"")</f>
        <v/>
      </c>
      <c r="DR112" s="148" t="str">
        <f>IF(Tbl.Kosten[[#This Row],[WPnr.]]=DR$7,Tbl.Kosten[[#This Row],[Totaal kosten]],"")</f>
        <v/>
      </c>
      <c r="DS112" s="148" t="str">
        <f>IF(Tbl.Kosten[[#This Row],[WPnr.]]=DS$7,Tbl.Kosten[[#This Row],[Totaal kosten]],"")</f>
        <v/>
      </c>
      <c r="DT112" s="148" t="str">
        <f>IF(Tbl.Kosten[[#This Row],[WPnr.]]=DT$7,Tbl.Kosten[[#This Row],[Totaal kosten]],"")</f>
        <v/>
      </c>
      <c r="DU112" s="148" t="str">
        <f>IF(Tbl.Kosten[[#This Row],[WPnr.]]=DU$7,Tbl.Kosten[[#This Row],[Totaal kosten]],"")</f>
        <v/>
      </c>
      <c r="DV112" s="148" t="str">
        <f>IF(Tbl.Kosten[[#This Row],[WPnr.]]=DV$7,Tbl.Kosten[[#This Row],[Totaal kosten]],"")</f>
        <v/>
      </c>
      <c r="DW112" s="150" t="str">
        <f>IFERROR(_xlfn.XLOOKUP(Tbl.Kosten[[#This Row],[Kostensoort]],Tbl.Kostensoorten[Kostensoorten],Tbl.Kostensoorten[KSnr.],"",0,1),"")</f>
        <v/>
      </c>
      <c r="DX112" s="150" t="str">
        <f>IF(Tbl.Kosten[[#This Row],[KSnr.]]=DX$7,Tbl.Kosten[[#This Row],[Totaal kosten]],"")</f>
        <v/>
      </c>
      <c r="DY112" s="150" t="str">
        <f>IF(Tbl.Kosten[[#This Row],[KSnr.]]=DY$7,Tbl.Kosten[[#This Row],[Totaal kosten]],"")</f>
        <v/>
      </c>
      <c r="DZ112" s="150" t="str">
        <f>IF(Tbl.Kosten[[#This Row],[KSnr.]]=DZ$7,Tbl.Kosten[[#This Row],[Totaal kosten]],"")</f>
        <v/>
      </c>
      <c r="EA112" s="150" t="str">
        <f>IF(Tbl.Kosten[[#This Row],[KSnr.]]=EA$7,Tbl.Kosten[[#This Row],[Totaal kosten]],"")</f>
        <v/>
      </c>
      <c r="EB112" s="150" t="str">
        <f>IF(Tbl.Kosten[[#This Row],[KSnr.]]=EB$7,Tbl.Kosten[[#This Row],[Totaal kosten]],"")</f>
        <v/>
      </c>
      <c r="EC112" s="150" t="str">
        <f>IF(Tbl.Kosten[[#This Row],[KSnr.]]=EC$7,Tbl.Kosten[[#This Row],[Totaal kosten]],"")</f>
        <v/>
      </c>
      <c r="ED112" s="150" t="str">
        <f>IF(Tbl.Kosten[[#This Row],[KSnr.]]=ED$7,Tbl.Kosten[[#This Row],[Totaal kosten]],"")</f>
        <v/>
      </c>
      <c r="EE112" s="150" t="str">
        <f>IF(Tbl.Kosten[[#This Row],[KSnr.]]=EE$7,Tbl.Kosten[[#This Row],[Totaal kosten]],"")</f>
        <v/>
      </c>
      <c r="EF112" s="150" t="str">
        <f>IF(Tbl.Kosten[[#This Row],[KSnr.]]=EF$7,Tbl.Kosten[[#This Row],[Totaal kosten]],"")</f>
        <v/>
      </c>
      <c r="EG112" s="150" t="str">
        <f>IF(Tbl.Kosten[[#This Row],[KSnr.]]=EG$7,Tbl.Kosten[[#This Row],[Totaal kosten]],"")</f>
        <v/>
      </c>
      <c r="EH112" s="150" t="str">
        <f>IF(Tbl.Kosten[[#This Row],[KSnr.]]=EH$7,Tbl.Kosten[[#This Row],[Totaal kosten]],"")</f>
        <v/>
      </c>
      <c r="EI112" s="150" t="str">
        <f>IF(Tbl.Kosten[[#This Row],[KSnr.]]=EI$7,Tbl.Kosten[[#This Row],[Totaal kosten]],"")</f>
        <v/>
      </c>
      <c r="EJ112" s="150" t="str">
        <f>IF(Tbl.Kosten[[#This Row],[KSnr.]]=EJ$7,Tbl.Kosten[[#This Row],[Totaal kosten]],"")</f>
        <v/>
      </c>
      <c r="EK112" s="150" t="str">
        <f>IF(Tbl.Kosten[[#This Row],[KSnr.]]=EK$7,Tbl.Kosten[[#This Row],[Totaal kosten]],"")</f>
        <v/>
      </c>
      <c r="EL112" s="150" t="str">
        <f>IF(Tbl.Kosten[[#This Row],[KSnr.]]=EL$7,Tbl.Kosten[[#This Row],[Totaal kosten]],"")</f>
        <v/>
      </c>
      <c r="EM112" s="150" t="str">
        <f>IF(Tbl.Kosten[[#This Row],[KSnr.]]=EM$7,Tbl.Kosten[[#This Row],[Totaal kosten]],"")</f>
        <v/>
      </c>
      <c r="EN112" s="150" t="str">
        <f>IF(Tbl.Kosten[[#This Row],[KSnr.]]=EN$7,Tbl.Kosten[[#This Row],[Totaal kosten]],"")</f>
        <v/>
      </c>
      <c r="EO112" s="150" t="str">
        <f>IF(Tbl.Kosten[[#This Row],[KSnr.]]=EO$7,Tbl.Kosten[[#This Row],[Totaal kosten]],"")</f>
        <v/>
      </c>
      <c r="EP112" s="150" t="str">
        <f>IF(Tbl.Kosten[[#This Row],[KSnr.]]=EP$7,Tbl.Kosten[[#This Row],[Totaal kosten]],"")</f>
        <v/>
      </c>
      <c r="EQ112" s="150" t="str">
        <f>IF(Tbl.Kosten[[#This Row],[KSnr.]]=EQ$7,Tbl.Kosten[[#This Row],[Totaal kosten]],"")</f>
        <v/>
      </c>
      <c r="ER112" s="144" t="str">
        <f>IFERROR(_xlfn.XLOOKUP(Tbl.Kosten[[#This Row],[Subsidieactiviteit]],Tbl.Subsidiehoogte[Subsidieactiviteit],Tbl.Subsidiehoogte[SAnr.],"",0,1),"")</f>
        <v/>
      </c>
      <c r="ES112" s="150" t="str">
        <f>IF(Tbl.Kosten[[#This Row],[Sanr.]]=ES$7,Tbl.Kosten[[#This Row],[Totaal kosten]],"")</f>
        <v/>
      </c>
      <c r="ET112" s="150" t="str">
        <f>IF(Tbl.Kosten[[#This Row],[Sanr.]]=ET$7,Tbl.Kosten[[#This Row],[Totaal kosten]],"")</f>
        <v/>
      </c>
      <c r="EU112" s="150" t="str">
        <f>IF(Tbl.Kosten[[#This Row],[Sanr.]]=EU$7,Tbl.Kosten[[#This Row],[Totaal kosten]],"")</f>
        <v/>
      </c>
      <c r="EV112" s="150" t="str">
        <f>IF(Tbl.Kosten[[#This Row],[Sanr.]]=EV$7,Tbl.Kosten[[#This Row],[Totaal kosten]],"")</f>
        <v/>
      </c>
      <c r="EW112" s="150" t="str">
        <f>IF(Tbl.Kosten[[#This Row],[Sanr.]]=EW$7,Tbl.Kosten[[#This Row],[Totaal kosten]],"")</f>
        <v/>
      </c>
      <c r="EX112" s="150" t="str">
        <f>IF(Tbl.Kosten[[#This Row],[Sanr.]]=EX$7,Tbl.Kosten[[#This Row],[Totaal kosten]],"")</f>
        <v/>
      </c>
      <c r="EY112" s="150" t="str">
        <f>IF(Tbl.Kosten[[#This Row],[Sanr.]]=EY$7,Tbl.Kosten[[#This Row],[Totaal kosten]],"")</f>
        <v/>
      </c>
      <c r="EZ112" s="150" t="str">
        <f>IF(Tbl.Kosten[[#This Row],[Sanr.]]=EZ$7,Tbl.Kosten[[#This Row],[Totaal kosten]],"")</f>
        <v/>
      </c>
      <c r="FA112" s="150" t="str">
        <f>IF(Tbl.Kosten[[#This Row],[Sanr.]]=FA$7,Tbl.Kosten[[#This Row],[Totaal kosten]],"")</f>
        <v/>
      </c>
      <c r="FB112" s="150" t="str">
        <f>IF(Tbl.Kosten[[#This Row],[Sanr.]]=FB$7,Tbl.Kosten[[#This Row],[Totaal kosten]],"")</f>
        <v/>
      </c>
      <c r="FC112" s="150" t="str">
        <f>IF(Tbl.Kosten[[#This Row],[Sanr.]]=FC$7,Tbl.Kosten[[#This Row],[Totaal kosten]],"")</f>
        <v/>
      </c>
      <c r="FD112" s="150" t="str">
        <f>IF(Tbl.Kosten[[#This Row],[Sanr.]]=FD$7,Tbl.Kosten[[#This Row],[Totaal kosten]],"")</f>
        <v/>
      </c>
      <c r="FE112" s="150" t="str">
        <f>IF(Tbl.Kosten[[#This Row],[Sanr.]]=FE$7,Tbl.Kosten[[#This Row],[Totaal kosten]],"")</f>
        <v/>
      </c>
      <c r="FF112" s="150" t="str">
        <f>IF(Tbl.Kosten[[#This Row],[Sanr.]]=FF$7,Tbl.Kosten[[#This Row],[Totaal kosten]],"")</f>
        <v/>
      </c>
      <c r="FG112" s="150" t="str">
        <f>IF(Tbl.Kosten[[#This Row],[Sanr.]]=FG$7,Tbl.Kosten[[#This Row],[Totaal kosten]],"")</f>
        <v/>
      </c>
      <c r="FH112" s="150" t="str">
        <f>IF(Tbl.Kosten[[#This Row],[Sanr.]]=FH$7,Tbl.Kosten[[#This Row],[Totaal kosten]],"")</f>
        <v/>
      </c>
      <c r="FI112" s="150" t="str">
        <f>IF(Tbl.Kosten[[#This Row],[Sanr.]]=FI$7,Tbl.Kosten[[#This Row],[Totaal kosten]],"")</f>
        <v/>
      </c>
      <c r="FJ112" s="150" t="str">
        <f>IF(Tbl.Kosten[[#This Row],[Sanr.]]=FJ$7,Tbl.Kosten[[#This Row],[Totaal kosten]],"")</f>
        <v/>
      </c>
      <c r="FK112" s="150" t="str">
        <f>IF(Tbl.Kosten[[#This Row],[Sanr.]]=FK$7,Tbl.Kosten[[#This Row],[Totaal kosten]],"")</f>
        <v/>
      </c>
      <c r="FL112" s="150" t="str">
        <f>IF(Tbl.Kosten[[#This Row],[Sanr.]]=FL$7,Tbl.Kosten[[#This Row],[Totaal kosten]],"")</f>
        <v/>
      </c>
      <c r="FM112" s="150" t="str">
        <f>IF(Tbl.Kosten[[#This Row],[Sanr.]]=FM$7,Tbl.Kosten[[#This Row],[Totaal kosten]],"")</f>
        <v/>
      </c>
      <c r="FN112" s="150" t="str">
        <f>IF(Tbl.Kosten[[#This Row],[Sanr.]]=FN$7,Tbl.Kosten[[#This Row],[Totaal kosten]],"")</f>
        <v/>
      </c>
      <c r="FO112" s="150" t="str">
        <f>IF(Tbl.Kosten[[#This Row],[Sanr.]]=FO$7,Tbl.Kosten[[#This Row],[Totaal kosten]],"")</f>
        <v/>
      </c>
      <c r="FP112" s="150" t="str">
        <f>IF(Tbl.Kosten[[#This Row],[Sanr.]]=FP$7,Tbl.Kosten[[#This Row],[Totaal kosten]],"")</f>
        <v/>
      </c>
      <c r="FQ112" s="150" t="str">
        <f>IF(Tbl.Kosten[[#This Row],[Sanr.]]=FQ$7,Tbl.Kosten[[#This Row],[Totaal kosten]],"")</f>
        <v/>
      </c>
      <c r="FR112" s="150" t="str">
        <f>IF(Tbl.Kosten[[#This Row],[Sanr.]]=FR$7,Tbl.Kosten[[#This Row],[Totaal kosten]],"")</f>
        <v/>
      </c>
      <c r="FS112" s="150" t="str">
        <f>IF(Tbl.Kosten[[#This Row],[Sanr.]]=FS$7,Tbl.Kosten[[#This Row],[Totaal kosten]],"")</f>
        <v/>
      </c>
      <c r="FT112" s="150" t="str">
        <f>IF(Tbl.Kosten[[#This Row],[Sanr.]]=FT$7,Tbl.Kosten[[#This Row],[Totaal kosten]],"")</f>
        <v/>
      </c>
      <c r="FU112" s="150" t="str">
        <f>IF(Tbl.Kosten[[#This Row],[Sanr.]]=FU$7,Tbl.Kosten[[#This Row],[Totaal kosten]],"")</f>
        <v/>
      </c>
      <c r="FV112" s="150" t="str">
        <f>IF(Tbl.Kosten[[#This Row],[Sanr.]]=FV$7,Tbl.Kosten[[#This Row],[Totaal kosten]],"")</f>
        <v/>
      </c>
      <c r="FW112" s="150" t="str">
        <f>IFERROR(_xlfn.XLOOKUP(Tbl.Kosten[[#This Row],[Activiteitencode]],Tbl.Activiteiten[Activiteitcode],Tbl.Activiteiten[Anr.],"",0,1),"")</f>
        <v/>
      </c>
      <c r="FX112" s="169" t="str">
        <f>_xlfn.CONCAT(Tbl.Kosten[[#This Row],[Pnr.]],Tbl.Kosten[[#This Row],[Sanr.]])</f>
        <v>P1</v>
      </c>
      <c r="FY112" s="150">
        <f>Tbl.Kosten[[#This Row],[Totaal kosten]]-Tbl.Kosten[[#This Row],[Subsidie]]</f>
        <v>0</v>
      </c>
      <c r="FZ112" s="150">
        <f>IF(Tbl.Kosten[[#This Row],[Pnr.]]=FZ$7,Tbl.Kosten[[#This Row],[Te financieren]],"")</f>
        <v>0</v>
      </c>
      <c r="GA112" s="150" t="str">
        <f>IF(Tbl.Kosten[[#This Row],[Pnr.]]=GA$7,Tbl.Kosten[[#This Row],[Te financieren]],"")</f>
        <v/>
      </c>
      <c r="GB112" s="150" t="str">
        <f>IF(Tbl.Kosten[[#This Row],[Pnr.]]=GB$7,Tbl.Kosten[[#This Row],[Te financieren]],"")</f>
        <v/>
      </c>
      <c r="GC112" s="150" t="str">
        <f>IF(Tbl.Kosten[[#This Row],[Pnr.]]=GC$7,Tbl.Kosten[[#This Row],[Te financieren]],"")</f>
        <v/>
      </c>
      <c r="GD112" s="150" t="str">
        <f>IF(Tbl.Kosten[[#This Row],[Pnr.]]=GD$7,Tbl.Kosten[[#This Row],[Te financieren]],"")</f>
        <v/>
      </c>
      <c r="GE112" s="150" t="str">
        <f>IF(Tbl.Kosten[[#This Row],[Pnr.]]=GE$7,Tbl.Kosten[[#This Row],[Te financieren]],"")</f>
        <v/>
      </c>
      <c r="GF112" s="150" t="str">
        <f>IF(Tbl.Kosten[[#This Row],[Pnr.]]=GF$7,Tbl.Kosten[[#This Row],[Te financieren]],"")</f>
        <v/>
      </c>
      <c r="GG112" s="150" t="str">
        <f>IF(Tbl.Kosten[[#This Row],[Pnr.]]=GG$7,Tbl.Kosten[[#This Row],[Te financieren]],"")</f>
        <v/>
      </c>
      <c r="GH112" s="150" t="str">
        <f>IF(Tbl.Kosten[[#This Row],[Pnr.]]=GH$7,Tbl.Kosten[[#This Row],[Te financieren]],"")</f>
        <v/>
      </c>
      <c r="GI112" s="150" t="str">
        <f>IF(Tbl.Kosten[[#This Row],[Pnr.]]=GI$7,Tbl.Kosten[[#This Row],[Te financieren]],"")</f>
        <v/>
      </c>
      <c r="GJ112" s="150" t="str">
        <f>IF(Tbl.Kosten[[#This Row],[Pnr.]]=GJ$7,Tbl.Kosten[[#This Row],[Te financieren]],"")</f>
        <v/>
      </c>
      <c r="GK112" s="150" t="str">
        <f>IF(Tbl.Kosten[[#This Row],[Pnr.]]=GK$7,Tbl.Kosten[[#This Row],[Te financieren]],"")</f>
        <v/>
      </c>
      <c r="GL112" s="150" t="str">
        <f>IF(Tbl.Kosten[[#This Row],[Pnr.]]=GL$7,Tbl.Kosten[[#This Row],[Te financieren]],"")</f>
        <v/>
      </c>
      <c r="GM112" s="150" t="str">
        <f>IF(Tbl.Kosten[[#This Row],[Pnr.]]=GM$7,Tbl.Kosten[[#This Row],[Te financieren]],"")</f>
        <v/>
      </c>
      <c r="GN112" s="150" t="str">
        <f>IF(Tbl.Kosten[[#This Row],[Pnr.]]=GN$7,Tbl.Kosten[[#This Row],[Te financieren]],"")</f>
        <v/>
      </c>
      <c r="GO112" s="150" t="str">
        <f>IF(Tbl.Kosten[[#This Row],[Pnr.]]=GO$7,Tbl.Kosten[[#This Row],[Te financieren]],"")</f>
        <v/>
      </c>
      <c r="GP112" s="150" t="str">
        <f>IF(Tbl.Kosten[[#This Row],[Pnr.]]=GP$7,Tbl.Kosten[[#This Row],[Te financieren]],"")</f>
        <v/>
      </c>
      <c r="GQ112" s="150" t="str">
        <f>IF(Tbl.Kosten[[#This Row],[Pnr.]]=GQ$7,Tbl.Kosten[[#This Row],[Te financieren]],"")</f>
        <v/>
      </c>
      <c r="GR112" s="150" t="str">
        <f>IF(Tbl.Kosten[[#This Row],[Pnr.]]=GR$7,Tbl.Kosten[[#This Row],[Te financieren]],"")</f>
        <v/>
      </c>
      <c r="GS112" s="150" t="str">
        <f>IF(Tbl.Kosten[[#This Row],[Pnr.]]=GS$7,Tbl.Kosten[[#This Row],[Te financieren]],"")</f>
        <v/>
      </c>
      <c r="GT112" s="150" t="str">
        <f>IF(Tbl.Kosten[[#This Row],[Pnr.]]=GT$7,Tbl.Kosten[[#This Row],[Te financieren]],"")</f>
        <v/>
      </c>
      <c r="GU112" s="150" t="str">
        <f>IF(Tbl.Kosten[[#This Row],[Pnr.]]=GU$7,Tbl.Kosten[[#This Row],[Te financieren]],"")</f>
        <v/>
      </c>
      <c r="GV112" s="150" t="str">
        <f>IF(Tbl.Kosten[[#This Row],[Pnr.]]=GV$7,Tbl.Kosten[[#This Row],[Te financieren]],"")</f>
        <v/>
      </c>
      <c r="GW112" s="150" t="str">
        <f>IF(Tbl.Kosten[[#This Row],[Pnr.]]=GW$7,Tbl.Kosten[[#This Row],[Te financieren]],"")</f>
        <v/>
      </c>
      <c r="GX112" s="150" t="str">
        <f>IF(Tbl.Kosten[[#This Row],[Pnr.]]=GX$7,Tbl.Kosten[[#This Row],[Te financieren]],"")</f>
        <v/>
      </c>
      <c r="GY112" s="150" t="str">
        <f>IF(Tbl.Kosten[[#This Row],[Pnr.]]=GY$7,Tbl.Kosten[[#This Row],[Te financieren]],"")</f>
        <v/>
      </c>
      <c r="GZ112" s="150" t="str">
        <f>IF(Tbl.Kosten[[#This Row],[Pnr.]]=GZ$7,Tbl.Kosten[[#This Row],[Te financieren]],"")</f>
        <v/>
      </c>
      <c r="HA112" s="150" t="str">
        <f>IF(Tbl.Kosten[[#This Row],[Pnr.]]=HA$7,Tbl.Kosten[[#This Row],[Te financieren]],"")</f>
        <v/>
      </c>
      <c r="HB112" s="150" t="str">
        <f>IF(Tbl.Kosten[[#This Row],[Pnr.]]=HB$7,Tbl.Kosten[[#This Row],[Te financieren]],"")</f>
        <v/>
      </c>
      <c r="HC112" s="150" t="str">
        <f>IF(Tbl.Kosten[[#This Row],[Pnr.]]=HC$7,Tbl.Kosten[[#This Row],[Te financieren]],"")</f>
        <v/>
      </c>
      <c r="HD112" s="150" t="str">
        <f>IF(Tbl.Kosten[[#This Row],[Pnr.]]=HD$7,Tbl.Kosten[[#This Row],[Te financieren]],"")</f>
        <v/>
      </c>
      <c r="HE112" s="150" t="str">
        <f>IF(Tbl.Kosten[[#This Row],[Pnr.]]=HE$7,Tbl.Kosten[[#This Row],[Te financieren]],"")</f>
        <v/>
      </c>
      <c r="HF112" s="150" t="str">
        <f>IF(Tbl.Kosten[[#This Row],[Pnr.]]=HF$7,Tbl.Kosten[[#This Row],[Te financieren]],"")</f>
        <v/>
      </c>
      <c r="HG112" s="150" t="str">
        <f>IF(Tbl.Kosten[[#This Row],[Pnr.]]=HG$7,Tbl.Kosten[[#This Row],[Te financieren]],"")</f>
        <v/>
      </c>
      <c r="HH112" s="150" t="str">
        <f>IF(Tbl.Kosten[[#This Row],[Pnr.]]=HH$7,Tbl.Kosten[[#This Row],[Te financieren]],"")</f>
        <v/>
      </c>
      <c r="HI112" s="150" t="str">
        <f>IF(Tbl.Kosten[[#This Row],[Pnr.]]=HI$7,Tbl.Kosten[[#This Row],[Te financieren]],"")</f>
        <v/>
      </c>
      <c r="HJ112" s="150" t="str">
        <f>IF(Tbl.Kosten[[#This Row],[Pnr.]]=HJ$7,Tbl.Kosten[[#This Row],[Te financieren]],"")</f>
        <v/>
      </c>
      <c r="HK112" s="150" t="str">
        <f>IF(Tbl.Kosten[[#This Row],[Pnr.]]=HK$7,Tbl.Kosten[[#This Row],[Te financieren]],"")</f>
        <v/>
      </c>
      <c r="HL112" s="150" t="str">
        <f>IF(Tbl.Kosten[[#This Row],[Pnr.]]=HL$7,Tbl.Kosten[[#This Row],[Te financieren]],"")</f>
        <v/>
      </c>
      <c r="HM112" s="150" t="str">
        <f>IF(Tbl.Kosten[[#This Row],[Pnr.]]=HM$7,Tbl.Kosten[[#This Row],[Te financieren]],"")</f>
        <v/>
      </c>
      <c r="HN112" s="150" t="str">
        <f>IF(Tbl.Kosten[[#This Row],[Pnr.]]=HN$7,Tbl.Kosten[[#This Row],[Te financieren]],"")</f>
        <v/>
      </c>
      <c r="HO112" s="150" t="str">
        <f>IF(Tbl.Kosten[[#This Row],[Pnr.]]=HO$7,Tbl.Kosten[[#This Row],[Te financieren]],"")</f>
        <v/>
      </c>
      <c r="HP112" s="150" t="str">
        <f>IF(Tbl.Kosten[[#This Row],[Pnr.]]=HP$7,Tbl.Kosten[[#This Row],[Te financieren]],"")</f>
        <v/>
      </c>
      <c r="HQ112" s="150" t="str">
        <f>IF(Tbl.Kosten[[#This Row],[Pnr.]]=HQ$7,Tbl.Kosten[[#This Row],[Te financieren]],"")</f>
        <v/>
      </c>
      <c r="HR112" s="150" t="str">
        <f>IF(Tbl.Kosten[[#This Row],[Pnr.]]=HR$7,Tbl.Kosten[[#This Row],[Te financieren]],"")</f>
        <v/>
      </c>
      <c r="HS112" s="150" t="str">
        <f>IF(Tbl.Kosten[[#This Row],[Pnr.]]=HS$7,Tbl.Kosten[[#This Row],[Te financieren]],"")</f>
        <v/>
      </c>
      <c r="HT112" s="150" t="str">
        <f>IF(Tbl.Kosten[[#This Row],[Pnr.]]=HT$7,Tbl.Kosten[[#This Row],[Te financieren]],"")</f>
        <v/>
      </c>
      <c r="HU112" s="150" t="str">
        <f>IF(Tbl.Kosten[[#This Row],[Pnr.]]=HU$7,Tbl.Kosten[[#This Row],[Te financieren]],"")</f>
        <v/>
      </c>
      <c r="HV112" s="150" t="str">
        <f>IF(Tbl.Kosten[[#This Row],[Pnr.]]=HV$7,Tbl.Kosten[[#This Row],[Te financieren]],"")</f>
        <v/>
      </c>
      <c r="HW112" s="150" t="str">
        <f>IF(Tbl.Kosten[[#This Row],[Pnr.]]=HW$7,Tbl.Kosten[[#This Row],[Te financieren]],"")</f>
        <v/>
      </c>
    </row>
    <row r="113" spans="2:231" x14ac:dyDescent="0.3">
      <c r="B113" s="134"/>
      <c r="C113" s="137"/>
      <c r="D113" s="136"/>
      <c r="E113" s="261"/>
      <c r="F113" s="135"/>
      <c r="G113" s="11" t="str">
        <f>IF(Tbl.Kosten[[#This Row],[Medewerker e/o 
functie]]&lt;&gt;"",_xlfn.XLOOKUP(Tbl.Kosten[[#This Row],[Medewerker e/o 
functie]],Tbl.Uurtarief[Medewerker en/of functie],Tbl.Uurtarief[Uurtarief],"",0,1),"")</f>
        <v/>
      </c>
      <c r="H113" s="121">
        <f>IFERROR(Tbl.Kosten[[#This Row],[Uren]]*Tbl.Kosten[[#This Row],[Uurtarief]],0)</f>
        <v>0</v>
      </c>
      <c r="I113" s="119" t="str">
        <f>IF(Tbl.Kosten[[#This Row],[Subtotaal uren]]&lt;&gt;0,_xlfn.XLOOKUP(Tbl.Kosten[[#This Row],[Medewerker e/o 
functie]],Tbl.Uurtarief[Medewerker en/of functie],Tbl.Uurtarief[Kostensoort arbeid],"",0,1),"")</f>
        <v/>
      </c>
      <c r="J113" s="137"/>
      <c r="K113" s="135"/>
      <c r="L113" s="139" t="str">
        <f>IF(Tbl.Kosten[[#This Row],[Activum]]&lt;&gt;"",_xlfn.XLOOKUP(Tbl.Kosten[[#This Row],[Activum]],Tbl.Afschrijvingskosten[Activum],Tbl.Afschrijvingskosten[Tarief per afschrijvings-eenheid],"",0,1),"")</f>
        <v/>
      </c>
      <c r="M113" s="122">
        <f>IFERROR(Tbl.Kosten[[#This Row],[Een-
heden]]*Tbl.Kosten[[#This Row],[Afschrijvings-
tarief]],0)</f>
        <v>0</v>
      </c>
      <c r="N113" s="122" t="str">
        <f>IF(Tbl.Kosten[[#This Row],[Subtotaal afschrijving]]&lt;&gt;0,Lijsten!$A$7,"")</f>
        <v/>
      </c>
      <c r="O113" s="140"/>
      <c r="P113" s="135"/>
      <c r="Q113" s="138"/>
      <c r="R113" s="122">
        <f>IFERROR(Tbl.Kosten[[#This Row],[Aantal]]*Tbl.Kosten[[#This Row],[Tarief]],0)</f>
        <v>0</v>
      </c>
      <c r="S113" s="8">
        <f>IFERROR(Tbl.Kosten[[#This Row],[Subtotaal overige kosten]]+Tbl.Kosten[[#This Row],[Subtotaal uren]]+Tbl.Kosten[[#This Row],[Subtotaal afschrijving]],0)</f>
        <v>0</v>
      </c>
      <c r="T113" s="8">
        <f>IFERROR(Tbl.Kosten[[#This Row],[Totaal kosten]]*Tbl.Kosten[[#This Row],[Subsidie%]],0)</f>
        <v>0</v>
      </c>
      <c r="U113" s="4" t="str" cm="1">
        <f t="array" ref="U113">IFERROR(_xlfn.IFS(Tbl.Kosten[[#This Row],[Subtotaal uren]]&lt;&gt;0,Tbl.Kosten[[#This Row],[Kostensoort arbeid]],Tbl.Kosten[[#This Row],[Subtotaal afschrijving]]&lt;&gt;0,Tbl.Kosten[[#This Row],[Kostensoort afschrijving]],Tbl.Kosten[[#This Row],[Subtotaal overige kosten]]&lt;&gt;0,Tbl.Kosten[[#This Row],[Kostensoort overig]]),"")</f>
        <v/>
      </c>
      <c r="V113" s="4" t="str">
        <f>IFERROR(_xlfn.XLOOKUP(Tbl.Kosten[[#This Row],[Activiteitencode]],Tbl.Activiteiten[Activiteitcode],Tbl.Activiteiten[Werkpakketcode],"",0,1),"")</f>
        <v/>
      </c>
      <c r="W113" s="4" t="str">
        <f>IFERROR(_xlfn.XLOOKUP(Tbl.Kosten[[#This Row],[Werkpakketcode]],Tbl.Werkpakketten[Werkpakketcode],Tbl.Werkpakketten[Subsidiabele activiteit],"",0,1),"")</f>
        <v/>
      </c>
      <c r="X113" s="12">
        <f>IFERROR(_xlfn.XLOOKUP(Tbl.Kosten[[#This Row],[Sanr.]],Tbl.Subsidiehoogte[SAnr.],Tbl.Subsidiehoogte[Sub. Percentage],0,0,1),0)</f>
        <v>0</v>
      </c>
      <c r="Y113" s="144" t="str">
        <f>IFERROR(_xlfn.XLOOKUP(Tbl.Kosten[[#This Row],[Partnercode]],Tbl.Projectpartners[Partnercode],Tbl.Projectpartners[PNr.],"",0,1),"")</f>
        <v>P1</v>
      </c>
      <c r="Z113" s="148">
        <f>IF(Tbl.Kosten[[#This Row],[Pnr.]]=Z$7,Tbl.Kosten[[#This Row],[Totaal kosten]],"")</f>
        <v>0</v>
      </c>
      <c r="AA113" s="148" t="str">
        <f>IF(Tbl.Kosten[[#This Row],[Pnr.]]=AA$7,Tbl.Kosten[[#This Row],[Totaal kosten]],"")</f>
        <v/>
      </c>
      <c r="AB113" s="148" t="str">
        <f>IF(Tbl.Kosten[[#This Row],[Pnr.]]=AB$7,Tbl.Kosten[[#This Row],[Totaal kosten]],"")</f>
        <v/>
      </c>
      <c r="AC113" s="148" t="str">
        <f>IF(Tbl.Kosten[[#This Row],[Pnr.]]=AC$7,Tbl.Kosten[[#This Row],[Totaal kosten]],"")</f>
        <v/>
      </c>
      <c r="AD113" s="148" t="str">
        <f>IF(Tbl.Kosten[[#This Row],[Pnr.]]=AD$7,Tbl.Kosten[[#This Row],[Totaal kosten]],"")</f>
        <v/>
      </c>
      <c r="AE113" s="148" t="str">
        <f>IF(Tbl.Kosten[[#This Row],[Pnr.]]=AE$7,Tbl.Kosten[[#This Row],[Totaal kosten]],"")</f>
        <v/>
      </c>
      <c r="AF113" s="148" t="str">
        <f>IF(Tbl.Kosten[[#This Row],[Pnr.]]=AF$7,Tbl.Kosten[[#This Row],[Totaal kosten]],"")</f>
        <v/>
      </c>
      <c r="AG113" s="148" t="str">
        <f>IF(Tbl.Kosten[[#This Row],[Pnr.]]=AG$7,Tbl.Kosten[[#This Row],[Totaal kosten]],"")</f>
        <v/>
      </c>
      <c r="AH113" s="148" t="str">
        <f>IF(Tbl.Kosten[[#This Row],[Pnr.]]=AH$7,Tbl.Kosten[[#This Row],[Totaal kosten]],"")</f>
        <v/>
      </c>
      <c r="AI113" s="148" t="str">
        <f>IF(Tbl.Kosten[[#This Row],[Pnr.]]=AI$7,Tbl.Kosten[[#This Row],[Totaal kosten]],"")</f>
        <v/>
      </c>
      <c r="AJ113" s="148" t="str">
        <f>IF(Tbl.Kosten[[#This Row],[Pnr.]]=AJ$7,Tbl.Kosten[[#This Row],[Totaal kosten]],"")</f>
        <v/>
      </c>
      <c r="AK113" s="148" t="str">
        <f>IF(Tbl.Kosten[[#This Row],[Pnr.]]=AK$7,Tbl.Kosten[[#This Row],[Totaal kosten]],"")</f>
        <v/>
      </c>
      <c r="AL113" s="148" t="str">
        <f>IF(Tbl.Kosten[[#This Row],[Pnr.]]=AL$7,Tbl.Kosten[[#This Row],[Totaal kosten]],"")</f>
        <v/>
      </c>
      <c r="AM113" s="148" t="str">
        <f>IF(Tbl.Kosten[[#This Row],[Pnr.]]=AM$7,Tbl.Kosten[[#This Row],[Totaal kosten]],"")</f>
        <v/>
      </c>
      <c r="AN113" s="148" t="str">
        <f>IF(Tbl.Kosten[[#This Row],[Pnr.]]=AN$7,Tbl.Kosten[[#This Row],[Totaal kosten]],"")</f>
        <v/>
      </c>
      <c r="AO113" s="148" t="str">
        <f>IF(Tbl.Kosten[[#This Row],[Pnr.]]=AO$7,Tbl.Kosten[[#This Row],[Totaal kosten]],"")</f>
        <v/>
      </c>
      <c r="AP113" s="148" t="str">
        <f>IF(Tbl.Kosten[[#This Row],[Pnr.]]=AP$7,Tbl.Kosten[[#This Row],[Totaal kosten]],"")</f>
        <v/>
      </c>
      <c r="AQ113" s="148" t="str">
        <f>IF(Tbl.Kosten[[#This Row],[Pnr.]]=AQ$7,Tbl.Kosten[[#This Row],[Totaal kosten]],"")</f>
        <v/>
      </c>
      <c r="AR113" s="148" t="str">
        <f>IF(Tbl.Kosten[[#This Row],[Pnr.]]=AR$7,Tbl.Kosten[[#This Row],[Totaal kosten]],"")</f>
        <v/>
      </c>
      <c r="AS113" s="148" t="str">
        <f>IF(Tbl.Kosten[[#This Row],[Pnr.]]=AS$7,Tbl.Kosten[[#This Row],[Totaal kosten]],"")</f>
        <v/>
      </c>
      <c r="AT113" s="148" t="str">
        <f>IF(Tbl.Kosten[[#This Row],[Pnr.]]=AT$7,Tbl.Kosten[[#This Row],[Totaal kosten]],"")</f>
        <v/>
      </c>
      <c r="AU113" s="148" t="str">
        <f>IF(Tbl.Kosten[[#This Row],[Pnr.]]=AU$7,Tbl.Kosten[[#This Row],[Totaal kosten]],"")</f>
        <v/>
      </c>
      <c r="AV113" s="148" t="str">
        <f>IF(Tbl.Kosten[[#This Row],[Pnr.]]=AV$7,Tbl.Kosten[[#This Row],[Totaal kosten]],"")</f>
        <v/>
      </c>
      <c r="AW113" s="148" t="str">
        <f>IF(Tbl.Kosten[[#This Row],[Pnr.]]=AW$7,Tbl.Kosten[[#This Row],[Totaal kosten]],"")</f>
        <v/>
      </c>
      <c r="AX113" s="148" t="str">
        <f>IF(Tbl.Kosten[[#This Row],[Pnr.]]=AX$7,Tbl.Kosten[[#This Row],[Totaal kosten]],"")</f>
        <v/>
      </c>
      <c r="AY113" s="148" t="str">
        <f>IF(Tbl.Kosten[[#This Row],[Pnr.]]=AY$7,Tbl.Kosten[[#This Row],[Totaal kosten]],"")</f>
        <v/>
      </c>
      <c r="AZ113" s="148" t="str">
        <f>IF(Tbl.Kosten[[#This Row],[Pnr.]]=AZ$7,Tbl.Kosten[[#This Row],[Totaal kosten]],"")</f>
        <v/>
      </c>
      <c r="BA113" s="148" t="str">
        <f>IF(Tbl.Kosten[[#This Row],[Pnr.]]=BA$7,Tbl.Kosten[[#This Row],[Totaal kosten]],"")</f>
        <v/>
      </c>
      <c r="BB113" s="148" t="str">
        <f>IF(Tbl.Kosten[[#This Row],[Pnr.]]=BB$7,Tbl.Kosten[[#This Row],[Totaal kosten]],"")</f>
        <v/>
      </c>
      <c r="BC113" s="148" t="str">
        <f>IF(Tbl.Kosten[[#This Row],[Pnr.]]=BC$7,Tbl.Kosten[[#This Row],[Totaal kosten]],"")</f>
        <v/>
      </c>
      <c r="BD113" s="148" t="str">
        <f>IF(Tbl.Kosten[[#This Row],[Pnr.]]=BD$7,Tbl.Kosten[[#This Row],[Totaal kosten]],"")</f>
        <v/>
      </c>
      <c r="BE113" s="148" t="str">
        <f>IF(Tbl.Kosten[[#This Row],[Pnr.]]=BE$7,Tbl.Kosten[[#This Row],[Totaal kosten]],"")</f>
        <v/>
      </c>
      <c r="BF113" s="148" t="str">
        <f>IF(Tbl.Kosten[[#This Row],[Pnr.]]=BF$7,Tbl.Kosten[[#This Row],[Totaal kosten]],"")</f>
        <v/>
      </c>
      <c r="BG113" s="148" t="str">
        <f>IF(Tbl.Kosten[[#This Row],[Pnr.]]=BG$7,Tbl.Kosten[[#This Row],[Totaal kosten]],"")</f>
        <v/>
      </c>
      <c r="BH113" s="148" t="str">
        <f>IF(Tbl.Kosten[[#This Row],[Pnr.]]=BH$7,Tbl.Kosten[[#This Row],[Totaal kosten]],"")</f>
        <v/>
      </c>
      <c r="BI113" s="148" t="str">
        <f>IF(Tbl.Kosten[[#This Row],[Pnr.]]=BI$7,Tbl.Kosten[[#This Row],[Totaal kosten]],"")</f>
        <v/>
      </c>
      <c r="BJ113" s="148" t="str">
        <f>IF(Tbl.Kosten[[#This Row],[Pnr.]]=BJ$7,Tbl.Kosten[[#This Row],[Totaal kosten]],"")</f>
        <v/>
      </c>
      <c r="BK113" s="148" t="str">
        <f>IF(Tbl.Kosten[[#This Row],[Pnr.]]=BK$7,Tbl.Kosten[[#This Row],[Totaal kosten]],"")</f>
        <v/>
      </c>
      <c r="BL113" s="148" t="str">
        <f>IF(Tbl.Kosten[[#This Row],[Pnr.]]=BL$7,Tbl.Kosten[[#This Row],[Totaal kosten]],"")</f>
        <v/>
      </c>
      <c r="BM113" s="148" t="str">
        <f>IF(Tbl.Kosten[[#This Row],[Pnr.]]=BM$7,Tbl.Kosten[[#This Row],[Totaal kosten]],"")</f>
        <v/>
      </c>
      <c r="BN113" s="148" t="str">
        <f>IF(Tbl.Kosten[[#This Row],[Pnr.]]=BN$7,Tbl.Kosten[[#This Row],[Totaal kosten]],"")</f>
        <v/>
      </c>
      <c r="BO113" s="148" t="str">
        <f>IF(Tbl.Kosten[[#This Row],[Pnr.]]=BO$7,Tbl.Kosten[[#This Row],[Totaal kosten]],"")</f>
        <v/>
      </c>
      <c r="BP113" s="148" t="str">
        <f>IF(Tbl.Kosten[[#This Row],[Pnr.]]=BP$7,Tbl.Kosten[[#This Row],[Totaal kosten]],"")</f>
        <v/>
      </c>
      <c r="BQ113" s="148" t="str">
        <f>IF(Tbl.Kosten[[#This Row],[Pnr.]]=BQ$7,Tbl.Kosten[[#This Row],[Totaal kosten]],"")</f>
        <v/>
      </c>
      <c r="BR113" s="148" t="str">
        <f>IF(Tbl.Kosten[[#This Row],[Pnr.]]=BR$7,Tbl.Kosten[[#This Row],[Totaal kosten]],"")</f>
        <v/>
      </c>
      <c r="BS113" s="148" t="str">
        <f>IF(Tbl.Kosten[[#This Row],[Pnr.]]=BS$7,Tbl.Kosten[[#This Row],[Totaal kosten]],"")</f>
        <v/>
      </c>
      <c r="BT113" s="148" t="str">
        <f>IF(Tbl.Kosten[[#This Row],[Pnr.]]=BT$7,Tbl.Kosten[[#This Row],[Totaal kosten]],"")</f>
        <v/>
      </c>
      <c r="BU113" s="148" t="str">
        <f>IF(Tbl.Kosten[[#This Row],[Pnr.]]=BU$7,Tbl.Kosten[[#This Row],[Totaal kosten]],"")</f>
        <v/>
      </c>
      <c r="BV113" s="148" t="str">
        <f>IF(Tbl.Kosten[[#This Row],[Pnr.]]=BV$7,Tbl.Kosten[[#This Row],[Totaal kosten]],"")</f>
        <v/>
      </c>
      <c r="BW113" s="148" t="str">
        <f>IF(Tbl.Kosten[[#This Row],[Pnr.]]=BW$7,Tbl.Kosten[[#This Row],[Totaal kosten]],"")</f>
        <v/>
      </c>
      <c r="BX113" s="148" t="str">
        <f>IFERROR(_xlfn.XLOOKUP(Tbl.Kosten[[#This Row],[Werkpakketcode]],Tbl.Werkpakketten[Werkpakketcode],Tbl.Werkpakketten[WPnr.],"",0,1),"")</f>
        <v/>
      </c>
      <c r="BY113" s="148" t="str">
        <f>IF(Tbl.Kosten[[#This Row],[WPnr.]]=BY$7,Tbl.Kosten[[#This Row],[Totaal kosten]],"")</f>
        <v/>
      </c>
      <c r="BZ113" s="148" t="str">
        <f>IF(Tbl.Kosten[[#This Row],[WPnr.]]=BZ$7,Tbl.Kosten[[#This Row],[Totaal kosten]],"")</f>
        <v/>
      </c>
      <c r="CA113" s="148" t="str">
        <f>IF(Tbl.Kosten[[#This Row],[WPnr.]]=CA$7,Tbl.Kosten[[#This Row],[Totaal kosten]],"")</f>
        <v/>
      </c>
      <c r="CB113" s="148" t="str">
        <f>IF(Tbl.Kosten[[#This Row],[WPnr.]]=CB$7,Tbl.Kosten[[#This Row],[Totaal kosten]],"")</f>
        <v/>
      </c>
      <c r="CC113" s="148" t="str">
        <f>IF(Tbl.Kosten[[#This Row],[WPnr.]]=CC$7,Tbl.Kosten[[#This Row],[Totaal kosten]],"")</f>
        <v/>
      </c>
      <c r="CD113" s="148" t="str">
        <f>IF(Tbl.Kosten[[#This Row],[WPnr.]]=CD$7,Tbl.Kosten[[#This Row],[Totaal kosten]],"")</f>
        <v/>
      </c>
      <c r="CE113" s="148" t="str">
        <f>IF(Tbl.Kosten[[#This Row],[WPnr.]]=CE$7,Tbl.Kosten[[#This Row],[Totaal kosten]],"")</f>
        <v/>
      </c>
      <c r="CF113" s="148" t="str">
        <f>IF(Tbl.Kosten[[#This Row],[WPnr.]]=CF$7,Tbl.Kosten[[#This Row],[Totaal kosten]],"")</f>
        <v/>
      </c>
      <c r="CG113" s="148" t="str">
        <f>IF(Tbl.Kosten[[#This Row],[WPnr.]]=CG$7,Tbl.Kosten[[#This Row],[Totaal kosten]],"")</f>
        <v/>
      </c>
      <c r="CH113" s="148" t="str">
        <f>IF(Tbl.Kosten[[#This Row],[WPnr.]]=CH$7,Tbl.Kosten[[#This Row],[Totaal kosten]],"")</f>
        <v/>
      </c>
      <c r="CI113" s="148" t="str">
        <f>IF(Tbl.Kosten[[#This Row],[WPnr.]]=CI$7,Tbl.Kosten[[#This Row],[Totaal kosten]],"")</f>
        <v/>
      </c>
      <c r="CJ113" s="148" t="str">
        <f>IF(Tbl.Kosten[[#This Row],[WPnr.]]=CJ$7,Tbl.Kosten[[#This Row],[Totaal kosten]],"")</f>
        <v/>
      </c>
      <c r="CK113" s="148" t="str">
        <f>IF(Tbl.Kosten[[#This Row],[WPnr.]]=CK$7,Tbl.Kosten[[#This Row],[Totaal kosten]],"")</f>
        <v/>
      </c>
      <c r="CL113" s="148" t="str">
        <f>IF(Tbl.Kosten[[#This Row],[WPnr.]]=CL$7,Tbl.Kosten[[#This Row],[Totaal kosten]],"")</f>
        <v/>
      </c>
      <c r="CM113" s="148" t="str">
        <f>IF(Tbl.Kosten[[#This Row],[WPnr.]]=CM$7,Tbl.Kosten[[#This Row],[Totaal kosten]],"")</f>
        <v/>
      </c>
      <c r="CN113" s="148" t="str">
        <f>IF(Tbl.Kosten[[#This Row],[WPnr.]]=CN$7,Tbl.Kosten[[#This Row],[Totaal kosten]],"")</f>
        <v/>
      </c>
      <c r="CO113" s="148" t="str">
        <f>IF(Tbl.Kosten[[#This Row],[WPnr.]]=CO$7,Tbl.Kosten[[#This Row],[Totaal kosten]],"")</f>
        <v/>
      </c>
      <c r="CP113" s="148" t="str">
        <f>IF(Tbl.Kosten[[#This Row],[WPnr.]]=CP$7,Tbl.Kosten[[#This Row],[Totaal kosten]],"")</f>
        <v/>
      </c>
      <c r="CQ113" s="148" t="str">
        <f>IF(Tbl.Kosten[[#This Row],[WPnr.]]=CQ$7,Tbl.Kosten[[#This Row],[Totaal kosten]],"")</f>
        <v/>
      </c>
      <c r="CR113" s="148" t="str">
        <f>IF(Tbl.Kosten[[#This Row],[WPnr.]]=CR$7,Tbl.Kosten[[#This Row],[Totaal kosten]],"")</f>
        <v/>
      </c>
      <c r="CS113" s="148" t="str">
        <f>IF(Tbl.Kosten[[#This Row],[WPnr.]]=CS$7,Tbl.Kosten[[#This Row],[Totaal kosten]],"")</f>
        <v/>
      </c>
      <c r="CT113" s="148" t="str">
        <f>IF(Tbl.Kosten[[#This Row],[WPnr.]]=CT$7,Tbl.Kosten[[#This Row],[Totaal kosten]],"")</f>
        <v/>
      </c>
      <c r="CU113" s="148" t="str">
        <f>IF(Tbl.Kosten[[#This Row],[WPnr.]]=CU$7,Tbl.Kosten[[#This Row],[Totaal kosten]],"")</f>
        <v/>
      </c>
      <c r="CV113" s="148" t="str">
        <f>IF(Tbl.Kosten[[#This Row],[WPnr.]]=CV$7,Tbl.Kosten[[#This Row],[Totaal kosten]],"")</f>
        <v/>
      </c>
      <c r="CW113" s="148" t="str">
        <f>IF(Tbl.Kosten[[#This Row],[WPnr.]]=CW$7,Tbl.Kosten[[#This Row],[Totaal kosten]],"")</f>
        <v/>
      </c>
      <c r="CX113" s="148" t="str">
        <f>IF(Tbl.Kosten[[#This Row],[WPnr.]]=CX$7,Tbl.Kosten[[#This Row],[Totaal kosten]],"")</f>
        <v/>
      </c>
      <c r="CY113" s="148" t="str">
        <f>IF(Tbl.Kosten[[#This Row],[WPnr.]]=CY$7,Tbl.Kosten[[#This Row],[Totaal kosten]],"")</f>
        <v/>
      </c>
      <c r="CZ113" s="148" t="str">
        <f>IF(Tbl.Kosten[[#This Row],[WPnr.]]=CZ$7,Tbl.Kosten[[#This Row],[Totaal kosten]],"")</f>
        <v/>
      </c>
      <c r="DA113" s="148" t="str">
        <f>IF(Tbl.Kosten[[#This Row],[WPnr.]]=DA$7,Tbl.Kosten[[#This Row],[Totaal kosten]],"")</f>
        <v/>
      </c>
      <c r="DB113" s="148" t="str">
        <f>IF(Tbl.Kosten[[#This Row],[WPnr.]]=DB$7,Tbl.Kosten[[#This Row],[Totaal kosten]],"")</f>
        <v/>
      </c>
      <c r="DC113" s="148" t="str">
        <f>IF(Tbl.Kosten[[#This Row],[WPnr.]]=DC$7,Tbl.Kosten[[#This Row],[Totaal kosten]],"")</f>
        <v/>
      </c>
      <c r="DD113" s="148" t="str">
        <f>IF(Tbl.Kosten[[#This Row],[WPnr.]]=DD$7,Tbl.Kosten[[#This Row],[Totaal kosten]],"")</f>
        <v/>
      </c>
      <c r="DE113" s="148" t="str">
        <f>IF(Tbl.Kosten[[#This Row],[WPnr.]]=DE$7,Tbl.Kosten[[#This Row],[Totaal kosten]],"")</f>
        <v/>
      </c>
      <c r="DF113" s="148" t="str">
        <f>IF(Tbl.Kosten[[#This Row],[WPnr.]]=DF$7,Tbl.Kosten[[#This Row],[Totaal kosten]],"")</f>
        <v/>
      </c>
      <c r="DG113" s="148" t="str">
        <f>IF(Tbl.Kosten[[#This Row],[WPnr.]]=DG$7,Tbl.Kosten[[#This Row],[Totaal kosten]],"")</f>
        <v/>
      </c>
      <c r="DH113" s="148" t="str">
        <f>IF(Tbl.Kosten[[#This Row],[WPnr.]]=DH$7,Tbl.Kosten[[#This Row],[Totaal kosten]],"")</f>
        <v/>
      </c>
      <c r="DI113" s="148" t="str">
        <f>IF(Tbl.Kosten[[#This Row],[WPnr.]]=DI$7,Tbl.Kosten[[#This Row],[Totaal kosten]],"")</f>
        <v/>
      </c>
      <c r="DJ113" s="148" t="str">
        <f>IF(Tbl.Kosten[[#This Row],[WPnr.]]=DJ$7,Tbl.Kosten[[#This Row],[Totaal kosten]],"")</f>
        <v/>
      </c>
      <c r="DK113" s="148" t="str">
        <f>IF(Tbl.Kosten[[#This Row],[WPnr.]]=DK$7,Tbl.Kosten[[#This Row],[Totaal kosten]],"")</f>
        <v/>
      </c>
      <c r="DL113" s="148" t="str">
        <f>IF(Tbl.Kosten[[#This Row],[WPnr.]]=DL$7,Tbl.Kosten[[#This Row],[Totaal kosten]],"")</f>
        <v/>
      </c>
      <c r="DM113" s="148" t="str">
        <f>IF(Tbl.Kosten[[#This Row],[WPnr.]]=DM$7,Tbl.Kosten[[#This Row],[Totaal kosten]],"")</f>
        <v/>
      </c>
      <c r="DN113" s="148" t="str">
        <f>IF(Tbl.Kosten[[#This Row],[WPnr.]]=DN$7,Tbl.Kosten[[#This Row],[Totaal kosten]],"")</f>
        <v/>
      </c>
      <c r="DO113" s="148" t="str">
        <f>IF(Tbl.Kosten[[#This Row],[WPnr.]]=DO$7,Tbl.Kosten[[#This Row],[Totaal kosten]],"")</f>
        <v/>
      </c>
      <c r="DP113" s="148" t="str">
        <f>IF(Tbl.Kosten[[#This Row],[WPnr.]]=DP$7,Tbl.Kosten[[#This Row],[Totaal kosten]],"")</f>
        <v/>
      </c>
      <c r="DQ113" s="148" t="str">
        <f>IF(Tbl.Kosten[[#This Row],[WPnr.]]=DQ$7,Tbl.Kosten[[#This Row],[Totaal kosten]],"")</f>
        <v/>
      </c>
      <c r="DR113" s="148" t="str">
        <f>IF(Tbl.Kosten[[#This Row],[WPnr.]]=DR$7,Tbl.Kosten[[#This Row],[Totaal kosten]],"")</f>
        <v/>
      </c>
      <c r="DS113" s="148" t="str">
        <f>IF(Tbl.Kosten[[#This Row],[WPnr.]]=DS$7,Tbl.Kosten[[#This Row],[Totaal kosten]],"")</f>
        <v/>
      </c>
      <c r="DT113" s="148" t="str">
        <f>IF(Tbl.Kosten[[#This Row],[WPnr.]]=DT$7,Tbl.Kosten[[#This Row],[Totaal kosten]],"")</f>
        <v/>
      </c>
      <c r="DU113" s="148" t="str">
        <f>IF(Tbl.Kosten[[#This Row],[WPnr.]]=DU$7,Tbl.Kosten[[#This Row],[Totaal kosten]],"")</f>
        <v/>
      </c>
      <c r="DV113" s="148" t="str">
        <f>IF(Tbl.Kosten[[#This Row],[WPnr.]]=DV$7,Tbl.Kosten[[#This Row],[Totaal kosten]],"")</f>
        <v/>
      </c>
      <c r="DW113" s="150" t="str">
        <f>IFERROR(_xlfn.XLOOKUP(Tbl.Kosten[[#This Row],[Kostensoort]],Tbl.Kostensoorten[Kostensoorten],Tbl.Kostensoorten[KSnr.],"",0,1),"")</f>
        <v/>
      </c>
      <c r="DX113" s="150" t="str">
        <f>IF(Tbl.Kosten[[#This Row],[KSnr.]]=DX$7,Tbl.Kosten[[#This Row],[Totaal kosten]],"")</f>
        <v/>
      </c>
      <c r="DY113" s="150" t="str">
        <f>IF(Tbl.Kosten[[#This Row],[KSnr.]]=DY$7,Tbl.Kosten[[#This Row],[Totaal kosten]],"")</f>
        <v/>
      </c>
      <c r="DZ113" s="150" t="str">
        <f>IF(Tbl.Kosten[[#This Row],[KSnr.]]=DZ$7,Tbl.Kosten[[#This Row],[Totaal kosten]],"")</f>
        <v/>
      </c>
      <c r="EA113" s="150" t="str">
        <f>IF(Tbl.Kosten[[#This Row],[KSnr.]]=EA$7,Tbl.Kosten[[#This Row],[Totaal kosten]],"")</f>
        <v/>
      </c>
      <c r="EB113" s="150" t="str">
        <f>IF(Tbl.Kosten[[#This Row],[KSnr.]]=EB$7,Tbl.Kosten[[#This Row],[Totaal kosten]],"")</f>
        <v/>
      </c>
      <c r="EC113" s="150" t="str">
        <f>IF(Tbl.Kosten[[#This Row],[KSnr.]]=EC$7,Tbl.Kosten[[#This Row],[Totaal kosten]],"")</f>
        <v/>
      </c>
      <c r="ED113" s="150" t="str">
        <f>IF(Tbl.Kosten[[#This Row],[KSnr.]]=ED$7,Tbl.Kosten[[#This Row],[Totaal kosten]],"")</f>
        <v/>
      </c>
      <c r="EE113" s="150" t="str">
        <f>IF(Tbl.Kosten[[#This Row],[KSnr.]]=EE$7,Tbl.Kosten[[#This Row],[Totaal kosten]],"")</f>
        <v/>
      </c>
      <c r="EF113" s="150" t="str">
        <f>IF(Tbl.Kosten[[#This Row],[KSnr.]]=EF$7,Tbl.Kosten[[#This Row],[Totaal kosten]],"")</f>
        <v/>
      </c>
      <c r="EG113" s="150" t="str">
        <f>IF(Tbl.Kosten[[#This Row],[KSnr.]]=EG$7,Tbl.Kosten[[#This Row],[Totaal kosten]],"")</f>
        <v/>
      </c>
      <c r="EH113" s="150" t="str">
        <f>IF(Tbl.Kosten[[#This Row],[KSnr.]]=EH$7,Tbl.Kosten[[#This Row],[Totaal kosten]],"")</f>
        <v/>
      </c>
      <c r="EI113" s="150" t="str">
        <f>IF(Tbl.Kosten[[#This Row],[KSnr.]]=EI$7,Tbl.Kosten[[#This Row],[Totaal kosten]],"")</f>
        <v/>
      </c>
      <c r="EJ113" s="150" t="str">
        <f>IF(Tbl.Kosten[[#This Row],[KSnr.]]=EJ$7,Tbl.Kosten[[#This Row],[Totaal kosten]],"")</f>
        <v/>
      </c>
      <c r="EK113" s="150" t="str">
        <f>IF(Tbl.Kosten[[#This Row],[KSnr.]]=EK$7,Tbl.Kosten[[#This Row],[Totaal kosten]],"")</f>
        <v/>
      </c>
      <c r="EL113" s="150" t="str">
        <f>IF(Tbl.Kosten[[#This Row],[KSnr.]]=EL$7,Tbl.Kosten[[#This Row],[Totaal kosten]],"")</f>
        <v/>
      </c>
      <c r="EM113" s="150" t="str">
        <f>IF(Tbl.Kosten[[#This Row],[KSnr.]]=EM$7,Tbl.Kosten[[#This Row],[Totaal kosten]],"")</f>
        <v/>
      </c>
      <c r="EN113" s="150" t="str">
        <f>IF(Tbl.Kosten[[#This Row],[KSnr.]]=EN$7,Tbl.Kosten[[#This Row],[Totaal kosten]],"")</f>
        <v/>
      </c>
      <c r="EO113" s="150" t="str">
        <f>IF(Tbl.Kosten[[#This Row],[KSnr.]]=EO$7,Tbl.Kosten[[#This Row],[Totaal kosten]],"")</f>
        <v/>
      </c>
      <c r="EP113" s="150" t="str">
        <f>IF(Tbl.Kosten[[#This Row],[KSnr.]]=EP$7,Tbl.Kosten[[#This Row],[Totaal kosten]],"")</f>
        <v/>
      </c>
      <c r="EQ113" s="150" t="str">
        <f>IF(Tbl.Kosten[[#This Row],[KSnr.]]=EQ$7,Tbl.Kosten[[#This Row],[Totaal kosten]],"")</f>
        <v/>
      </c>
      <c r="ER113" s="144" t="str">
        <f>IFERROR(_xlfn.XLOOKUP(Tbl.Kosten[[#This Row],[Subsidieactiviteit]],Tbl.Subsidiehoogte[Subsidieactiviteit],Tbl.Subsidiehoogte[SAnr.],"",0,1),"")</f>
        <v/>
      </c>
      <c r="ES113" s="150" t="str">
        <f>IF(Tbl.Kosten[[#This Row],[Sanr.]]=ES$7,Tbl.Kosten[[#This Row],[Totaal kosten]],"")</f>
        <v/>
      </c>
      <c r="ET113" s="150" t="str">
        <f>IF(Tbl.Kosten[[#This Row],[Sanr.]]=ET$7,Tbl.Kosten[[#This Row],[Totaal kosten]],"")</f>
        <v/>
      </c>
      <c r="EU113" s="150" t="str">
        <f>IF(Tbl.Kosten[[#This Row],[Sanr.]]=EU$7,Tbl.Kosten[[#This Row],[Totaal kosten]],"")</f>
        <v/>
      </c>
      <c r="EV113" s="150" t="str">
        <f>IF(Tbl.Kosten[[#This Row],[Sanr.]]=EV$7,Tbl.Kosten[[#This Row],[Totaal kosten]],"")</f>
        <v/>
      </c>
      <c r="EW113" s="150" t="str">
        <f>IF(Tbl.Kosten[[#This Row],[Sanr.]]=EW$7,Tbl.Kosten[[#This Row],[Totaal kosten]],"")</f>
        <v/>
      </c>
      <c r="EX113" s="150" t="str">
        <f>IF(Tbl.Kosten[[#This Row],[Sanr.]]=EX$7,Tbl.Kosten[[#This Row],[Totaal kosten]],"")</f>
        <v/>
      </c>
      <c r="EY113" s="150" t="str">
        <f>IF(Tbl.Kosten[[#This Row],[Sanr.]]=EY$7,Tbl.Kosten[[#This Row],[Totaal kosten]],"")</f>
        <v/>
      </c>
      <c r="EZ113" s="150" t="str">
        <f>IF(Tbl.Kosten[[#This Row],[Sanr.]]=EZ$7,Tbl.Kosten[[#This Row],[Totaal kosten]],"")</f>
        <v/>
      </c>
      <c r="FA113" s="150" t="str">
        <f>IF(Tbl.Kosten[[#This Row],[Sanr.]]=FA$7,Tbl.Kosten[[#This Row],[Totaal kosten]],"")</f>
        <v/>
      </c>
      <c r="FB113" s="150" t="str">
        <f>IF(Tbl.Kosten[[#This Row],[Sanr.]]=FB$7,Tbl.Kosten[[#This Row],[Totaal kosten]],"")</f>
        <v/>
      </c>
      <c r="FC113" s="150" t="str">
        <f>IF(Tbl.Kosten[[#This Row],[Sanr.]]=FC$7,Tbl.Kosten[[#This Row],[Totaal kosten]],"")</f>
        <v/>
      </c>
      <c r="FD113" s="150" t="str">
        <f>IF(Tbl.Kosten[[#This Row],[Sanr.]]=FD$7,Tbl.Kosten[[#This Row],[Totaal kosten]],"")</f>
        <v/>
      </c>
      <c r="FE113" s="150" t="str">
        <f>IF(Tbl.Kosten[[#This Row],[Sanr.]]=FE$7,Tbl.Kosten[[#This Row],[Totaal kosten]],"")</f>
        <v/>
      </c>
      <c r="FF113" s="150" t="str">
        <f>IF(Tbl.Kosten[[#This Row],[Sanr.]]=FF$7,Tbl.Kosten[[#This Row],[Totaal kosten]],"")</f>
        <v/>
      </c>
      <c r="FG113" s="150" t="str">
        <f>IF(Tbl.Kosten[[#This Row],[Sanr.]]=FG$7,Tbl.Kosten[[#This Row],[Totaal kosten]],"")</f>
        <v/>
      </c>
      <c r="FH113" s="150" t="str">
        <f>IF(Tbl.Kosten[[#This Row],[Sanr.]]=FH$7,Tbl.Kosten[[#This Row],[Totaal kosten]],"")</f>
        <v/>
      </c>
      <c r="FI113" s="150" t="str">
        <f>IF(Tbl.Kosten[[#This Row],[Sanr.]]=FI$7,Tbl.Kosten[[#This Row],[Totaal kosten]],"")</f>
        <v/>
      </c>
      <c r="FJ113" s="150" t="str">
        <f>IF(Tbl.Kosten[[#This Row],[Sanr.]]=FJ$7,Tbl.Kosten[[#This Row],[Totaal kosten]],"")</f>
        <v/>
      </c>
      <c r="FK113" s="150" t="str">
        <f>IF(Tbl.Kosten[[#This Row],[Sanr.]]=FK$7,Tbl.Kosten[[#This Row],[Totaal kosten]],"")</f>
        <v/>
      </c>
      <c r="FL113" s="150" t="str">
        <f>IF(Tbl.Kosten[[#This Row],[Sanr.]]=FL$7,Tbl.Kosten[[#This Row],[Totaal kosten]],"")</f>
        <v/>
      </c>
      <c r="FM113" s="150" t="str">
        <f>IF(Tbl.Kosten[[#This Row],[Sanr.]]=FM$7,Tbl.Kosten[[#This Row],[Totaal kosten]],"")</f>
        <v/>
      </c>
      <c r="FN113" s="150" t="str">
        <f>IF(Tbl.Kosten[[#This Row],[Sanr.]]=FN$7,Tbl.Kosten[[#This Row],[Totaal kosten]],"")</f>
        <v/>
      </c>
      <c r="FO113" s="150" t="str">
        <f>IF(Tbl.Kosten[[#This Row],[Sanr.]]=FO$7,Tbl.Kosten[[#This Row],[Totaal kosten]],"")</f>
        <v/>
      </c>
      <c r="FP113" s="150" t="str">
        <f>IF(Tbl.Kosten[[#This Row],[Sanr.]]=FP$7,Tbl.Kosten[[#This Row],[Totaal kosten]],"")</f>
        <v/>
      </c>
      <c r="FQ113" s="150" t="str">
        <f>IF(Tbl.Kosten[[#This Row],[Sanr.]]=FQ$7,Tbl.Kosten[[#This Row],[Totaal kosten]],"")</f>
        <v/>
      </c>
      <c r="FR113" s="150" t="str">
        <f>IF(Tbl.Kosten[[#This Row],[Sanr.]]=FR$7,Tbl.Kosten[[#This Row],[Totaal kosten]],"")</f>
        <v/>
      </c>
      <c r="FS113" s="150" t="str">
        <f>IF(Tbl.Kosten[[#This Row],[Sanr.]]=FS$7,Tbl.Kosten[[#This Row],[Totaal kosten]],"")</f>
        <v/>
      </c>
      <c r="FT113" s="150" t="str">
        <f>IF(Tbl.Kosten[[#This Row],[Sanr.]]=FT$7,Tbl.Kosten[[#This Row],[Totaal kosten]],"")</f>
        <v/>
      </c>
      <c r="FU113" s="150" t="str">
        <f>IF(Tbl.Kosten[[#This Row],[Sanr.]]=FU$7,Tbl.Kosten[[#This Row],[Totaal kosten]],"")</f>
        <v/>
      </c>
      <c r="FV113" s="150" t="str">
        <f>IF(Tbl.Kosten[[#This Row],[Sanr.]]=FV$7,Tbl.Kosten[[#This Row],[Totaal kosten]],"")</f>
        <v/>
      </c>
      <c r="FW113" s="150" t="str">
        <f>IFERROR(_xlfn.XLOOKUP(Tbl.Kosten[[#This Row],[Activiteitencode]],Tbl.Activiteiten[Activiteitcode],Tbl.Activiteiten[Anr.],"",0,1),"")</f>
        <v/>
      </c>
      <c r="FX113" s="169" t="str">
        <f>_xlfn.CONCAT(Tbl.Kosten[[#This Row],[Pnr.]],Tbl.Kosten[[#This Row],[Sanr.]])</f>
        <v>P1</v>
      </c>
      <c r="FY113" s="150">
        <f>Tbl.Kosten[[#This Row],[Totaal kosten]]-Tbl.Kosten[[#This Row],[Subsidie]]</f>
        <v>0</v>
      </c>
      <c r="FZ113" s="150">
        <f>IF(Tbl.Kosten[[#This Row],[Pnr.]]=FZ$7,Tbl.Kosten[[#This Row],[Te financieren]],"")</f>
        <v>0</v>
      </c>
      <c r="GA113" s="150" t="str">
        <f>IF(Tbl.Kosten[[#This Row],[Pnr.]]=GA$7,Tbl.Kosten[[#This Row],[Te financieren]],"")</f>
        <v/>
      </c>
      <c r="GB113" s="150" t="str">
        <f>IF(Tbl.Kosten[[#This Row],[Pnr.]]=GB$7,Tbl.Kosten[[#This Row],[Te financieren]],"")</f>
        <v/>
      </c>
      <c r="GC113" s="150" t="str">
        <f>IF(Tbl.Kosten[[#This Row],[Pnr.]]=GC$7,Tbl.Kosten[[#This Row],[Te financieren]],"")</f>
        <v/>
      </c>
      <c r="GD113" s="150" t="str">
        <f>IF(Tbl.Kosten[[#This Row],[Pnr.]]=GD$7,Tbl.Kosten[[#This Row],[Te financieren]],"")</f>
        <v/>
      </c>
      <c r="GE113" s="150" t="str">
        <f>IF(Tbl.Kosten[[#This Row],[Pnr.]]=GE$7,Tbl.Kosten[[#This Row],[Te financieren]],"")</f>
        <v/>
      </c>
      <c r="GF113" s="150" t="str">
        <f>IF(Tbl.Kosten[[#This Row],[Pnr.]]=GF$7,Tbl.Kosten[[#This Row],[Te financieren]],"")</f>
        <v/>
      </c>
      <c r="GG113" s="150" t="str">
        <f>IF(Tbl.Kosten[[#This Row],[Pnr.]]=GG$7,Tbl.Kosten[[#This Row],[Te financieren]],"")</f>
        <v/>
      </c>
      <c r="GH113" s="150" t="str">
        <f>IF(Tbl.Kosten[[#This Row],[Pnr.]]=GH$7,Tbl.Kosten[[#This Row],[Te financieren]],"")</f>
        <v/>
      </c>
      <c r="GI113" s="150" t="str">
        <f>IF(Tbl.Kosten[[#This Row],[Pnr.]]=GI$7,Tbl.Kosten[[#This Row],[Te financieren]],"")</f>
        <v/>
      </c>
      <c r="GJ113" s="150" t="str">
        <f>IF(Tbl.Kosten[[#This Row],[Pnr.]]=GJ$7,Tbl.Kosten[[#This Row],[Te financieren]],"")</f>
        <v/>
      </c>
      <c r="GK113" s="150" t="str">
        <f>IF(Tbl.Kosten[[#This Row],[Pnr.]]=GK$7,Tbl.Kosten[[#This Row],[Te financieren]],"")</f>
        <v/>
      </c>
      <c r="GL113" s="150" t="str">
        <f>IF(Tbl.Kosten[[#This Row],[Pnr.]]=GL$7,Tbl.Kosten[[#This Row],[Te financieren]],"")</f>
        <v/>
      </c>
      <c r="GM113" s="150" t="str">
        <f>IF(Tbl.Kosten[[#This Row],[Pnr.]]=GM$7,Tbl.Kosten[[#This Row],[Te financieren]],"")</f>
        <v/>
      </c>
      <c r="GN113" s="150" t="str">
        <f>IF(Tbl.Kosten[[#This Row],[Pnr.]]=GN$7,Tbl.Kosten[[#This Row],[Te financieren]],"")</f>
        <v/>
      </c>
      <c r="GO113" s="150" t="str">
        <f>IF(Tbl.Kosten[[#This Row],[Pnr.]]=GO$7,Tbl.Kosten[[#This Row],[Te financieren]],"")</f>
        <v/>
      </c>
      <c r="GP113" s="150" t="str">
        <f>IF(Tbl.Kosten[[#This Row],[Pnr.]]=GP$7,Tbl.Kosten[[#This Row],[Te financieren]],"")</f>
        <v/>
      </c>
      <c r="GQ113" s="150" t="str">
        <f>IF(Tbl.Kosten[[#This Row],[Pnr.]]=GQ$7,Tbl.Kosten[[#This Row],[Te financieren]],"")</f>
        <v/>
      </c>
      <c r="GR113" s="150" t="str">
        <f>IF(Tbl.Kosten[[#This Row],[Pnr.]]=GR$7,Tbl.Kosten[[#This Row],[Te financieren]],"")</f>
        <v/>
      </c>
      <c r="GS113" s="150" t="str">
        <f>IF(Tbl.Kosten[[#This Row],[Pnr.]]=GS$7,Tbl.Kosten[[#This Row],[Te financieren]],"")</f>
        <v/>
      </c>
      <c r="GT113" s="150" t="str">
        <f>IF(Tbl.Kosten[[#This Row],[Pnr.]]=GT$7,Tbl.Kosten[[#This Row],[Te financieren]],"")</f>
        <v/>
      </c>
      <c r="GU113" s="150" t="str">
        <f>IF(Tbl.Kosten[[#This Row],[Pnr.]]=GU$7,Tbl.Kosten[[#This Row],[Te financieren]],"")</f>
        <v/>
      </c>
      <c r="GV113" s="150" t="str">
        <f>IF(Tbl.Kosten[[#This Row],[Pnr.]]=GV$7,Tbl.Kosten[[#This Row],[Te financieren]],"")</f>
        <v/>
      </c>
      <c r="GW113" s="150" t="str">
        <f>IF(Tbl.Kosten[[#This Row],[Pnr.]]=GW$7,Tbl.Kosten[[#This Row],[Te financieren]],"")</f>
        <v/>
      </c>
      <c r="GX113" s="150" t="str">
        <f>IF(Tbl.Kosten[[#This Row],[Pnr.]]=GX$7,Tbl.Kosten[[#This Row],[Te financieren]],"")</f>
        <v/>
      </c>
      <c r="GY113" s="150" t="str">
        <f>IF(Tbl.Kosten[[#This Row],[Pnr.]]=GY$7,Tbl.Kosten[[#This Row],[Te financieren]],"")</f>
        <v/>
      </c>
      <c r="GZ113" s="150" t="str">
        <f>IF(Tbl.Kosten[[#This Row],[Pnr.]]=GZ$7,Tbl.Kosten[[#This Row],[Te financieren]],"")</f>
        <v/>
      </c>
      <c r="HA113" s="150" t="str">
        <f>IF(Tbl.Kosten[[#This Row],[Pnr.]]=HA$7,Tbl.Kosten[[#This Row],[Te financieren]],"")</f>
        <v/>
      </c>
      <c r="HB113" s="150" t="str">
        <f>IF(Tbl.Kosten[[#This Row],[Pnr.]]=HB$7,Tbl.Kosten[[#This Row],[Te financieren]],"")</f>
        <v/>
      </c>
      <c r="HC113" s="150" t="str">
        <f>IF(Tbl.Kosten[[#This Row],[Pnr.]]=HC$7,Tbl.Kosten[[#This Row],[Te financieren]],"")</f>
        <v/>
      </c>
      <c r="HD113" s="150" t="str">
        <f>IF(Tbl.Kosten[[#This Row],[Pnr.]]=HD$7,Tbl.Kosten[[#This Row],[Te financieren]],"")</f>
        <v/>
      </c>
      <c r="HE113" s="150" t="str">
        <f>IF(Tbl.Kosten[[#This Row],[Pnr.]]=HE$7,Tbl.Kosten[[#This Row],[Te financieren]],"")</f>
        <v/>
      </c>
      <c r="HF113" s="150" t="str">
        <f>IF(Tbl.Kosten[[#This Row],[Pnr.]]=HF$7,Tbl.Kosten[[#This Row],[Te financieren]],"")</f>
        <v/>
      </c>
      <c r="HG113" s="150" t="str">
        <f>IF(Tbl.Kosten[[#This Row],[Pnr.]]=HG$7,Tbl.Kosten[[#This Row],[Te financieren]],"")</f>
        <v/>
      </c>
      <c r="HH113" s="150" t="str">
        <f>IF(Tbl.Kosten[[#This Row],[Pnr.]]=HH$7,Tbl.Kosten[[#This Row],[Te financieren]],"")</f>
        <v/>
      </c>
      <c r="HI113" s="150" t="str">
        <f>IF(Tbl.Kosten[[#This Row],[Pnr.]]=HI$7,Tbl.Kosten[[#This Row],[Te financieren]],"")</f>
        <v/>
      </c>
      <c r="HJ113" s="150" t="str">
        <f>IF(Tbl.Kosten[[#This Row],[Pnr.]]=HJ$7,Tbl.Kosten[[#This Row],[Te financieren]],"")</f>
        <v/>
      </c>
      <c r="HK113" s="150" t="str">
        <f>IF(Tbl.Kosten[[#This Row],[Pnr.]]=HK$7,Tbl.Kosten[[#This Row],[Te financieren]],"")</f>
        <v/>
      </c>
      <c r="HL113" s="150" t="str">
        <f>IF(Tbl.Kosten[[#This Row],[Pnr.]]=HL$7,Tbl.Kosten[[#This Row],[Te financieren]],"")</f>
        <v/>
      </c>
      <c r="HM113" s="150" t="str">
        <f>IF(Tbl.Kosten[[#This Row],[Pnr.]]=HM$7,Tbl.Kosten[[#This Row],[Te financieren]],"")</f>
        <v/>
      </c>
      <c r="HN113" s="150" t="str">
        <f>IF(Tbl.Kosten[[#This Row],[Pnr.]]=HN$7,Tbl.Kosten[[#This Row],[Te financieren]],"")</f>
        <v/>
      </c>
      <c r="HO113" s="150" t="str">
        <f>IF(Tbl.Kosten[[#This Row],[Pnr.]]=HO$7,Tbl.Kosten[[#This Row],[Te financieren]],"")</f>
        <v/>
      </c>
      <c r="HP113" s="150" t="str">
        <f>IF(Tbl.Kosten[[#This Row],[Pnr.]]=HP$7,Tbl.Kosten[[#This Row],[Te financieren]],"")</f>
        <v/>
      </c>
      <c r="HQ113" s="150" t="str">
        <f>IF(Tbl.Kosten[[#This Row],[Pnr.]]=HQ$7,Tbl.Kosten[[#This Row],[Te financieren]],"")</f>
        <v/>
      </c>
      <c r="HR113" s="150" t="str">
        <f>IF(Tbl.Kosten[[#This Row],[Pnr.]]=HR$7,Tbl.Kosten[[#This Row],[Te financieren]],"")</f>
        <v/>
      </c>
      <c r="HS113" s="150" t="str">
        <f>IF(Tbl.Kosten[[#This Row],[Pnr.]]=HS$7,Tbl.Kosten[[#This Row],[Te financieren]],"")</f>
        <v/>
      </c>
      <c r="HT113" s="150" t="str">
        <f>IF(Tbl.Kosten[[#This Row],[Pnr.]]=HT$7,Tbl.Kosten[[#This Row],[Te financieren]],"")</f>
        <v/>
      </c>
      <c r="HU113" s="150" t="str">
        <f>IF(Tbl.Kosten[[#This Row],[Pnr.]]=HU$7,Tbl.Kosten[[#This Row],[Te financieren]],"")</f>
        <v/>
      </c>
      <c r="HV113" s="150" t="str">
        <f>IF(Tbl.Kosten[[#This Row],[Pnr.]]=HV$7,Tbl.Kosten[[#This Row],[Te financieren]],"")</f>
        <v/>
      </c>
      <c r="HW113" s="150" t="str">
        <f>IF(Tbl.Kosten[[#This Row],[Pnr.]]=HW$7,Tbl.Kosten[[#This Row],[Te financieren]],"")</f>
        <v/>
      </c>
    </row>
    <row r="114" spans="2:231" x14ac:dyDescent="0.3">
      <c r="B114" s="134"/>
      <c r="C114" s="137"/>
      <c r="D114" s="136"/>
      <c r="E114" s="261"/>
      <c r="F114" s="135"/>
      <c r="G114" s="11" t="str">
        <f>IF(Tbl.Kosten[[#This Row],[Medewerker e/o 
functie]]&lt;&gt;"",_xlfn.XLOOKUP(Tbl.Kosten[[#This Row],[Medewerker e/o 
functie]],Tbl.Uurtarief[Medewerker en/of functie],Tbl.Uurtarief[Uurtarief],"",0,1),"")</f>
        <v/>
      </c>
      <c r="H114" s="121">
        <f>IFERROR(Tbl.Kosten[[#This Row],[Uren]]*Tbl.Kosten[[#This Row],[Uurtarief]],0)</f>
        <v>0</v>
      </c>
      <c r="I114" s="119" t="str">
        <f>IF(Tbl.Kosten[[#This Row],[Subtotaal uren]]&lt;&gt;0,_xlfn.XLOOKUP(Tbl.Kosten[[#This Row],[Medewerker e/o 
functie]],Tbl.Uurtarief[Medewerker en/of functie],Tbl.Uurtarief[Kostensoort arbeid],"",0,1),"")</f>
        <v/>
      </c>
      <c r="J114" s="137"/>
      <c r="K114" s="135"/>
      <c r="L114" s="139" t="str">
        <f>IF(Tbl.Kosten[[#This Row],[Activum]]&lt;&gt;"",_xlfn.XLOOKUP(Tbl.Kosten[[#This Row],[Activum]],Tbl.Afschrijvingskosten[Activum],Tbl.Afschrijvingskosten[Tarief per afschrijvings-eenheid],"",0,1),"")</f>
        <v/>
      </c>
      <c r="M114" s="122">
        <f>IFERROR(Tbl.Kosten[[#This Row],[Een-
heden]]*Tbl.Kosten[[#This Row],[Afschrijvings-
tarief]],0)</f>
        <v>0</v>
      </c>
      <c r="N114" s="122" t="str">
        <f>IF(Tbl.Kosten[[#This Row],[Subtotaal afschrijving]]&lt;&gt;0,Lijsten!$A$7,"")</f>
        <v/>
      </c>
      <c r="O114" s="140"/>
      <c r="P114" s="135"/>
      <c r="Q114" s="138"/>
      <c r="R114" s="122">
        <f>IFERROR(Tbl.Kosten[[#This Row],[Aantal]]*Tbl.Kosten[[#This Row],[Tarief]],0)</f>
        <v>0</v>
      </c>
      <c r="S114" s="8">
        <f>IFERROR(Tbl.Kosten[[#This Row],[Subtotaal overige kosten]]+Tbl.Kosten[[#This Row],[Subtotaal uren]]+Tbl.Kosten[[#This Row],[Subtotaal afschrijving]],0)</f>
        <v>0</v>
      </c>
      <c r="T114" s="8">
        <f>IFERROR(Tbl.Kosten[[#This Row],[Totaal kosten]]*Tbl.Kosten[[#This Row],[Subsidie%]],0)</f>
        <v>0</v>
      </c>
      <c r="U114" s="4" t="str" cm="1">
        <f t="array" ref="U114">IFERROR(_xlfn.IFS(Tbl.Kosten[[#This Row],[Subtotaal uren]]&lt;&gt;0,Tbl.Kosten[[#This Row],[Kostensoort arbeid]],Tbl.Kosten[[#This Row],[Subtotaal afschrijving]]&lt;&gt;0,Tbl.Kosten[[#This Row],[Kostensoort afschrijving]],Tbl.Kosten[[#This Row],[Subtotaal overige kosten]]&lt;&gt;0,Tbl.Kosten[[#This Row],[Kostensoort overig]]),"")</f>
        <v/>
      </c>
      <c r="V114" s="4" t="str">
        <f>IFERROR(_xlfn.XLOOKUP(Tbl.Kosten[[#This Row],[Activiteitencode]],Tbl.Activiteiten[Activiteitcode],Tbl.Activiteiten[Werkpakketcode],"",0,1),"")</f>
        <v/>
      </c>
      <c r="W114" s="4" t="str">
        <f>IFERROR(_xlfn.XLOOKUP(Tbl.Kosten[[#This Row],[Werkpakketcode]],Tbl.Werkpakketten[Werkpakketcode],Tbl.Werkpakketten[Subsidiabele activiteit],"",0,1),"")</f>
        <v/>
      </c>
      <c r="X114" s="12">
        <f>IFERROR(_xlfn.XLOOKUP(Tbl.Kosten[[#This Row],[Sanr.]],Tbl.Subsidiehoogte[SAnr.],Tbl.Subsidiehoogte[Sub. Percentage],0,0,1),0)</f>
        <v>0</v>
      </c>
      <c r="Y114" s="144" t="str">
        <f>IFERROR(_xlfn.XLOOKUP(Tbl.Kosten[[#This Row],[Partnercode]],Tbl.Projectpartners[Partnercode],Tbl.Projectpartners[PNr.],"",0,1),"")</f>
        <v>P1</v>
      </c>
      <c r="Z114" s="148">
        <f>IF(Tbl.Kosten[[#This Row],[Pnr.]]=Z$7,Tbl.Kosten[[#This Row],[Totaal kosten]],"")</f>
        <v>0</v>
      </c>
      <c r="AA114" s="148" t="str">
        <f>IF(Tbl.Kosten[[#This Row],[Pnr.]]=AA$7,Tbl.Kosten[[#This Row],[Totaal kosten]],"")</f>
        <v/>
      </c>
      <c r="AB114" s="148" t="str">
        <f>IF(Tbl.Kosten[[#This Row],[Pnr.]]=AB$7,Tbl.Kosten[[#This Row],[Totaal kosten]],"")</f>
        <v/>
      </c>
      <c r="AC114" s="148" t="str">
        <f>IF(Tbl.Kosten[[#This Row],[Pnr.]]=AC$7,Tbl.Kosten[[#This Row],[Totaal kosten]],"")</f>
        <v/>
      </c>
      <c r="AD114" s="148" t="str">
        <f>IF(Tbl.Kosten[[#This Row],[Pnr.]]=AD$7,Tbl.Kosten[[#This Row],[Totaal kosten]],"")</f>
        <v/>
      </c>
      <c r="AE114" s="148" t="str">
        <f>IF(Tbl.Kosten[[#This Row],[Pnr.]]=AE$7,Tbl.Kosten[[#This Row],[Totaal kosten]],"")</f>
        <v/>
      </c>
      <c r="AF114" s="148" t="str">
        <f>IF(Tbl.Kosten[[#This Row],[Pnr.]]=AF$7,Tbl.Kosten[[#This Row],[Totaal kosten]],"")</f>
        <v/>
      </c>
      <c r="AG114" s="148" t="str">
        <f>IF(Tbl.Kosten[[#This Row],[Pnr.]]=AG$7,Tbl.Kosten[[#This Row],[Totaal kosten]],"")</f>
        <v/>
      </c>
      <c r="AH114" s="148" t="str">
        <f>IF(Tbl.Kosten[[#This Row],[Pnr.]]=AH$7,Tbl.Kosten[[#This Row],[Totaal kosten]],"")</f>
        <v/>
      </c>
      <c r="AI114" s="148" t="str">
        <f>IF(Tbl.Kosten[[#This Row],[Pnr.]]=AI$7,Tbl.Kosten[[#This Row],[Totaal kosten]],"")</f>
        <v/>
      </c>
      <c r="AJ114" s="148" t="str">
        <f>IF(Tbl.Kosten[[#This Row],[Pnr.]]=AJ$7,Tbl.Kosten[[#This Row],[Totaal kosten]],"")</f>
        <v/>
      </c>
      <c r="AK114" s="148" t="str">
        <f>IF(Tbl.Kosten[[#This Row],[Pnr.]]=AK$7,Tbl.Kosten[[#This Row],[Totaal kosten]],"")</f>
        <v/>
      </c>
      <c r="AL114" s="148" t="str">
        <f>IF(Tbl.Kosten[[#This Row],[Pnr.]]=AL$7,Tbl.Kosten[[#This Row],[Totaal kosten]],"")</f>
        <v/>
      </c>
      <c r="AM114" s="148" t="str">
        <f>IF(Tbl.Kosten[[#This Row],[Pnr.]]=AM$7,Tbl.Kosten[[#This Row],[Totaal kosten]],"")</f>
        <v/>
      </c>
      <c r="AN114" s="148" t="str">
        <f>IF(Tbl.Kosten[[#This Row],[Pnr.]]=AN$7,Tbl.Kosten[[#This Row],[Totaal kosten]],"")</f>
        <v/>
      </c>
      <c r="AO114" s="148" t="str">
        <f>IF(Tbl.Kosten[[#This Row],[Pnr.]]=AO$7,Tbl.Kosten[[#This Row],[Totaal kosten]],"")</f>
        <v/>
      </c>
      <c r="AP114" s="148" t="str">
        <f>IF(Tbl.Kosten[[#This Row],[Pnr.]]=AP$7,Tbl.Kosten[[#This Row],[Totaal kosten]],"")</f>
        <v/>
      </c>
      <c r="AQ114" s="148" t="str">
        <f>IF(Tbl.Kosten[[#This Row],[Pnr.]]=AQ$7,Tbl.Kosten[[#This Row],[Totaal kosten]],"")</f>
        <v/>
      </c>
      <c r="AR114" s="148" t="str">
        <f>IF(Tbl.Kosten[[#This Row],[Pnr.]]=AR$7,Tbl.Kosten[[#This Row],[Totaal kosten]],"")</f>
        <v/>
      </c>
      <c r="AS114" s="148" t="str">
        <f>IF(Tbl.Kosten[[#This Row],[Pnr.]]=AS$7,Tbl.Kosten[[#This Row],[Totaal kosten]],"")</f>
        <v/>
      </c>
      <c r="AT114" s="148" t="str">
        <f>IF(Tbl.Kosten[[#This Row],[Pnr.]]=AT$7,Tbl.Kosten[[#This Row],[Totaal kosten]],"")</f>
        <v/>
      </c>
      <c r="AU114" s="148" t="str">
        <f>IF(Tbl.Kosten[[#This Row],[Pnr.]]=AU$7,Tbl.Kosten[[#This Row],[Totaal kosten]],"")</f>
        <v/>
      </c>
      <c r="AV114" s="148" t="str">
        <f>IF(Tbl.Kosten[[#This Row],[Pnr.]]=AV$7,Tbl.Kosten[[#This Row],[Totaal kosten]],"")</f>
        <v/>
      </c>
      <c r="AW114" s="148" t="str">
        <f>IF(Tbl.Kosten[[#This Row],[Pnr.]]=AW$7,Tbl.Kosten[[#This Row],[Totaal kosten]],"")</f>
        <v/>
      </c>
      <c r="AX114" s="148" t="str">
        <f>IF(Tbl.Kosten[[#This Row],[Pnr.]]=AX$7,Tbl.Kosten[[#This Row],[Totaal kosten]],"")</f>
        <v/>
      </c>
      <c r="AY114" s="148" t="str">
        <f>IF(Tbl.Kosten[[#This Row],[Pnr.]]=AY$7,Tbl.Kosten[[#This Row],[Totaal kosten]],"")</f>
        <v/>
      </c>
      <c r="AZ114" s="148" t="str">
        <f>IF(Tbl.Kosten[[#This Row],[Pnr.]]=AZ$7,Tbl.Kosten[[#This Row],[Totaal kosten]],"")</f>
        <v/>
      </c>
      <c r="BA114" s="148" t="str">
        <f>IF(Tbl.Kosten[[#This Row],[Pnr.]]=BA$7,Tbl.Kosten[[#This Row],[Totaal kosten]],"")</f>
        <v/>
      </c>
      <c r="BB114" s="148" t="str">
        <f>IF(Tbl.Kosten[[#This Row],[Pnr.]]=BB$7,Tbl.Kosten[[#This Row],[Totaal kosten]],"")</f>
        <v/>
      </c>
      <c r="BC114" s="148" t="str">
        <f>IF(Tbl.Kosten[[#This Row],[Pnr.]]=BC$7,Tbl.Kosten[[#This Row],[Totaal kosten]],"")</f>
        <v/>
      </c>
      <c r="BD114" s="148" t="str">
        <f>IF(Tbl.Kosten[[#This Row],[Pnr.]]=BD$7,Tbl.Kosten[[#This Row],[Totaal kosten]],"")</f>
        <v/>
      </c>
      <c r="BE114" s="148" t="str">
        <f>IF(Tbl.Kosten[[#This Row],[Pnr.]]=BE$7,Tbl.Kosten[[#This Row],[Totaal kosten]],"")</f>
        <v/>
      </c>
      <c r="BF114" s="148" t="str">
        <f>IF(Tbl.Kosten[[#This Row],[Pnr.]]=BF$7,Tbl.Kosten[[#This Row],[Totaal kosten]],"")</f>
        <v/>
      </c>
      <c r="BG114" s="148" t="str">
        <f>IF(Tbl.Kosten[[#This Row],[Pnr.]]=BG$7,Tbl.Kosten[[#This Row],[Totaal kosten]],"")</f>
        <v/>
      </c>
      <c r="BH114" s="148" t="str">
        <f>IF(Tbl.Kosten[[#This Row],[Pnr.]]=BH$7,Tbl.Kosten[[#This Row],[Totaal kosten]],"")</f>
        <v/>
      </c>
      <c r="BI114" s="148" t="str">
        <f>IF(Tbl.Kosten[[#This Row],[Pnr.]]=BI$7,Tbl.Kosten[[#This Row],[Totaal kosten]],"")</f>
        <v/>
      </c>
      <c r="BJ114" s="148" t="str">
        <f>IF(Tbl.Kosten[[#This Row],[Pnr.]]=BJ$7,Tbl.Kosten[[#This Row],[Totaal kosten]],"")</f>
        <v/>
      </c>
      <c r="BK114" s="148" t="str">
        <f>IF(Tbl.Kosten[[#This Row],[Pnr.]]=BK$7,Tbl.Kosten[[#This Row],[Totaal kosten]],"")</f>
        <v/>
      </c>
      <c r="BL114" s="148" t="str">
        <f>IF(Tbl.Kosten[[#This Row],[Pnr.]]=BL$7,Tbl.Kosten[[#This Row],[Totaal kosten]],"")</f>
        <v/>
      </c>
      <c r="BM114" s="148" t="str">
        <f>IF(Tbl.Kosten[[#This Row],[Pnr.]]=BM$7,Tbl.Kosten[[#This Row],[Totaal kosten]],"")</f>
        <v/>
      </c>
      <c r="BN114" s="148" t="str">
        <f>IF(Tbl.Kosten[[#This Row],[Pnr.]]=BN$7,Tbl.Kosten[[#This Row],[Totaal kosten]],"")</f>
        <v/>
      </c>
      <c r="BO114" s="148" t="str">
        <f>IF(Tbl.Kosten[[#This Row],[Pnr.]]=BO$7,Tbl.Kosten[[#This Row],[Totaal kosten]],"")</f>
        <v/>
      </c>
      <c r="BP114" s="148" t="str">
        <f>IF(Tbl.Kosten[[#This Row],[Pnr.]]=BP$7,Tbl.Kosten[[#This Row],[Totaal kosten]],"")</f>
        <v/>
      </c>
      <c r="BQ114" s="148" t="str">
        <f>IF(Tbl.Kosten[[#This Row],[Pnr.]]=BQ$7,Tbl.Kosten[[#This Row],[Totaal kosten]],"")</f>
        <v/>
      </c>
      <c r="BR114" s="148" t="str">
        <f>IF(Tbl.Kosten[[#This Row],[Pnr.]]=BR$7,Tbl.Kosten[[#This Row],[Totaal kosten]],"")</f>
        <v/>
      </c>
      <c r="BS114" s="148" t="str">
        <f>IF(Tbl.Kosten[[#This Row],[Pnr.]]=BS$7,Tbl.Kosten[[#This Row],[Totaal kosten]],"")</f>
        <v/>
      </c>
      <c r="BT114" s="148" t="str">
        <f>IF(Tbl.Kosten[[#This Row],[Pnr.]]=BT$7,Tbl.Kosten[[#This Row],[Totaal kosten]],"")</f>
        <v/>
      </c>
      <c r="BU114" s="148" t="str">
        <f>IF(Tbl.Kosten[[#This Row],[Pnr.]]=BU$7,Tbl.Kosten[[#This Row],[Totaal kosten]],"")</f>
        <v/>
      </c>
      <c r="BV114" s="148" t="str">
        <f>IF(Tbl.Kosten[[#This Row],[Pnr.]]=BV$7,Tbl.Kosten[[#This Row],[Totaal kosten]],"")</f>
        <v/>
      </c>
      <c r="BW114" s="148" t="str">
        <f>IF(Tbl.Kosten[[#This Row],[Pnr.]]=BW$7,Tbl.Kosten[[#This Row],[Totaal kosten]],"")</f>
        <v/>
      </c>
      <c r="BX114" s="148" t="str">
        <f>IFERROR(_xlfn.XLOOKUP(Tbl.Kosten[[#This Row],[Werkpakketcode]],Tbl.Werkpakketten[Werkpakketcode],Tbl.Werkpakketten[WPnr.],"",0,1),"")</f>
        <v/>
      </c>
      <c r="BY114" s="148" t="str">
        <f>IF(Tbl.Kosten[[#This Row],[WPnr.]]=BY$7,Tbl.Kosten[[#This Row],[Totaal kosten]],"")</f>
        <v/>
      </c>
      <c r="BZ114" s="148" t="str">
        <f>IF(Tbl.Kosten[[#This Row],[WPnr.]]=BZ$7,Tbl.Kosten[[#This Row],[Totaal kosten]],"")</f>
        <v/>
      </c>
      <c r="CA114" s="148" t="str">
        <f>IF(Tbl.Kosten[[#This Row],[WPnr.]]=CA$7,Tbl.Kosten[[#This Row],[Totaal kosten]],"")</f>
        <v/>
      </c>
      <c r="CB114" s="148" t="str">
        <f>IF(Tbl.Kosten[[#This Row],[WPnr.]]=CB$7,Tbl.Kosten[[#This Row],[Totaal kosten]],"")</f>
        <v/>
      </c>
      <c r="CC114" s="148" t="str">
        <f>IF(Tbl.Kosten[[#This Row],[WPnr.]]=CC$7,Tbl.Kosten[[#This Row],[Totaal kosten]],"")</f>
        <v/>
      </c>
      <c r="CD114" s="148" t="str">
        <f>IF(Tbl.Kosten[[#This Row],[WPnr.]]=CD$7,Tbl.Kosten[[#This Row],[Totaal kosten]],"")</f>
        <v/>
      </c>
      <c r="CE114" s="148" t="str">
        <f>IF(Tbl.Kosten[[#This Row],[WPnr.]]=CE$7,Tbl.Kosten[[#This Row],[Totaal kosten]],"")</f>
        <v/>
      </c>
      <c r="CF114" s="148" t="str">
        <f>IF(Tbl.Kosten[[#This Row],[WPnr.]]=CF$7,Tbl.Kosten[[#This Row],[Totaal kosten]],"")</f>
        <v/>
      </c>
      <c r="CG114" s="148" t="str">
        <f>IF(Tbl.Kosten[[#This Row],[WPnr.]]=CG$7,Tbl.Kosten[[#This Row],[Totaal kosten]],"")</f>
        <v/>
      </c>
      <c r="CH114" s="148" t="str">
        <f>IF(Tbl.Kosten[[#This Row],[WPnr.]]=CH$7,Tbl.Kosten[[#This Row],[Totaal kosten]],"")</f>
        <v/>
      </c>
      <c r="CI114" s="148" t="str">
        <f>IF(Tbl.Kosten[[#This Row],[WPnr.]]=CI$7,Tbl.Kosten[[#This Row],[Totaal kosten]],"")</f>
        <v/>
      </c>
      <c r="CJ114" s="148" t="str">
        <f>IF(Tbl.Kosten[[#This Row],[WPnr.]]=CJ$7,Tbl.Kosten[[#This Row],[Totaal kosten]],"")</f>
        <v/>
      </c>
      <c r="CK114" s="148" t="str">
        <f>IF(Tbl.Kosten[[#This Row],[WPnr.]]=CK$7,Tbl.Kosten[[#This Row],[Totaal kosten]],"")</f>
        <v/>
      </c>
      <c r="CL114" s="148" t="str">
        <f>IF(Tbl.Kosten[[#This Row],[WPnr.]]=CL$7,Tbl.Kosten[[#This Row],[Totaal kosten]],"")</f>
        <v/>
      </c>
      <c r="CM114" s="148" t="str">
        <f>IF(Tbl.Kosten[[#This Row],[WPnr.]]=CM$7,Tbl.Kosten[[#This Row],[Totaal kosten]],"")</f>
        <v/>
      </c>
      <c r="CN114" s="148" t="str">
        <f>IF(Tbl.Kosten[[#This Row],[WPnr.]]=CN$7,Tbl.Kosten[[#This Row],[Totaal kosten]],"")</f>
        <v/>
      </c>
      <c r="CO114" s="148" t="str">
        <f>IF(Tbl.Kosten[[#This Row],[WPnr.]]=CO$7,Tbl.Kosten[[#This Row],[Totaal kosten]],"")</f>
        <v/>
      </c>
      <c r="CP114" s="148" t="str">
        <f>IF(Tbl.Kosten[[#This Row],[WPnr.]]=CP$7,Tbl.Kosten[[#This Row],[Totaal kosten]],"")</f>
        <v/>
      </c>
      <c r="CQ114" s="148" t="str">
        <f>IF(Tbl.Kosten[[#This Row],[WPnr.]]=CQ$7,Tbl.Kosten[[#This Row],[Totaal kosten]],"")</f>
        <v/>
      </c>
      <c r="CR114" s="148" t="str">
        <f>IF(Tbl.Kosten[[#This Row],[WPnr.]]=CR$7,Tbl.Kosten[[#This Row],[Totaal kosten]],"")</f>
        <v/>
      </c>
      <c r="CS114" s="148" t="str">
        <f>IF(Tbl.Kosten[[#This Row],[WPnr.]]=CS$7,Tbl.Kosten[[#This Row],[Totaal kosten]],"")</f>
        <v/>
      </c>
      <c r="CT114" s="148" t="str">
        <f>IF(Tbl.Kosten[[#This Row],[WPnr.]]=CT$7,Tbl.Kosten[[#This Row],[Totaal kosten]],"")</f>
        <v/>
      </c>
      <c r="CU114" s="148" t="str">
        <f>IF(Tbl.Kosten[[#This Row],[WPnr.]]=CU$7,Tbl.Kosten[[#This Row],[Totaal kosten]],"")</f>
        <v/>
      </c>
      <c r="CV114" s="148" t="str">
        <f>IF(Tbl.Kosten[[#This Row],[WPnr.]]=CV$7,Tbl.Kosten[[#This Row],[Totaal kosten]],"")</f>
        <v/>
      </c>
      <c r="CW114" s="148" t="str">
        <f>IF(Tbl.Kosten[[#This Row],[WPnr.]]=CW$7,Tbl.Kosten[[#This Row],[Totaal kosten]],"")</f>
        <v/>
      </c>
      <c r="CX114" s="148" t="str">
        <f>IF(Tbl.Kosten[[#This Row],[WPnr.]]=CX$7,Tbl.Kosten[[#This Row],[Totaal kosten]],"")</f>
        <v/>
      </c>
      <c r="CY114" s="148" t="str">
        <f>IF(Tbl.Kosten[[#This Row],[WPnr.]]=CY$7,Tbl.Kosten[[#This Row],[Totaal kosten]],"")</f>
        <v/>
      </c>
      <c r="CZ114" s="148" t="str">
        <f>IF(Tbl.Kosten[[#This Row],[WPnr.]]=CZ$7,Tbl.Kosten[[#This Row],[Totaal kosten]],"")</f>
        <v/>
      </c>
      <c r="DA114" s="148" t="str">
        <f>IF(Tbl.Kosten[[#This Row],[WPnr.]]=DA$7,Tbl.Kosten[[#This Row],[Totaal kosten]],"")</f>
        <v/>
      </c>
      <c r="DB114" s="148" t="str">
        <f>IF(Tbl.Kosten[[#This Row],[WPnr.]]=DB$7,Tbl.Kosten[[#This Row],[Totaal kosten]],"")</f>
        <v/>
      </c>
      <c r="DC114" s="148" t="str">
        <f>IF(Tbl.Kosten[[#This Row],[WPnr.]]=DC$7,Tbl.Kosten[[#This Row],[Totaal kosten]],"")</f>
        <v/>
      </c>
      <c r="DD114" s="148" t="str">
        <f>IF(Tbl.Kosten[[#This Row],[WPnr.]]=DD$7,Tbl.Kosten[[#This Row],[Totaal kosten]],"")</f>
        <v/>
      </c>
      <c r="DE114" s="148" t="str">
        <f>IF(Tbl.Kosten[[#This Row],[WPnr.]]=DE$7,Tbl.Kosten[[#This Row],[Totaal kosten]],"")</f>
        <v/>
      </c>
      <c r="DF114" s="148" t="str">
        <f>IF(Tbl.Kosten[[#This Row],[WPnr.]]=DF$7,Tbl.Kosten[[#This Row],[Totaal kosten]],"")</f>
        <v/>
      </c>
      <c r="DG114" s="148" t="str">
        <f>IF(Tbl.Kosten[[#This Row],[WPnr.]]=DG$7,Tbl.Kosten[[#This Row],[Totaal kosten]],"")</f>
        <v/>
      </c>
      <c r="DH114" s="148" t="str">
        <f>IF(Tbl.Kosten[[#This Row],[WPnr.]]=DH$7,Tbl.Kosten[[#This Row],[Totaal kosten]],"")</f>
        <v/>
      </c>
      <c r="DI114" s="148" t="str">
        <f>IF(Tbl.Kosten[[#This Row],[WPnr.]]=DI$7,Tbl.Kosten[[#This Row],[Totaal kosten]],"")</f>
        <v/>
      </c>
      <c r="DJ114" s="148" t="str">
        <f>IF(Tbl.Kosten[[#This Row],[WPnr.]]=DJ$7,Tbl.Kosten[[#This Row],[Totaal kosten]],"")</f>
        <v/>
      </c>
      <c r="DK114" s="148" t="str">
        <f>IF(Tbl.Kosten[[#This Row],[WPnr.]]=DK$7,Tbl.Kosten[[#This Row],[Totaal kosten]],"")</f>
        <v/>
      </c>
      <c r="DL114" s="148" t="str">
        <f>IF(Tbl.Kosten[[#This Row],[WPnr.]]=DL$7,Tbl.Kosten[[#This Row],[Totaal kosten]],"")</f>
        <v/>
      </c>
      <c r="DM114" s="148" t="str">
        <f>IF(Tbl.Kosten[[#This Row],[WPnr.]]=DM$7,Tbl.Kosten[[#This Row],[Totaal kosten]],"")</f>
        <v/>
      </c>
      <c r="DN114" s="148" t="str">
        <f>IF(Tbl.Kosten[[#This Row],[WPnr.]]=DN$7,Tbl.Kosten[[#This Row],[Totaal kosten]],"")</f>
        <v/>
      </c>
      <c r="DO114" s="148" t="str">
        <f>IF(Tbl.Kosten[[#This Row],[WPnr.]]=DO$7,Tbl.Kosten[[#This Row],[Totaal kosten]],"")</f>
        <v/>
      </c>
      <c r="DP114" s="148" t="str">
        <f>IF(Tbl.Kosten[[#This Row],[WPnr.]]=DP$7,Tbl.Kosten[[#This Row],[Totaal kosten]],"")</f>
        <v/>
      </c>
      <c r="DQ114" s="148" t="str">
        <f>IF(Tbl.Kosten[[#This Row],[WPnr.]]=DQ$7,Tbl.Kosten[[#This Row],[Totaal kosten]],"")</f>
        <v/>
      </c>
      <c r="DR114" s="148" t="str">
        <f>IF(Tbl.Kosten[[#This Row],[WPnr.]]=DR$7,Tbl.Kosten[[#This Row],[Totaal kosten]],"")</f>
        <v/>
      </c>
      <c r="DS114" s="148" t="str">
        <f>IF(Tbl.Kosten[[#This Row],[WPnr.]]=DS$7,Tbl.Kosten[[#This Row],[Totaal kosten]],"")</f>
        <v/>
      </c>
      <c r="DT114" s="148" t="str">
        <f>IF(Tbl.Kosten[[#This Row],[WPnr.]]=DT$7,Tbl.Kosten[[#This Row],[Totaal kosten]],"")</f>
        <v/>
      </c>
      <c r="DU114" s="148" t="str">
        <f>IF(Tbl.Kosten[[#This Row],[WPnr.]]=DU$7,Tbl.Kosten[[#This Row],[Totaal kosten]],"")</f>
        <v/>
      </c>
      <c r="DV114" s="148" t="str">
        <f>IF(Tbl.Kosten[[#This Row],[WPnr.]]=DV$7,Tbl.Kosten[[#This Row],[Totaal kosten]],"")</f>
        <v/>
      </c>
      <c r="DW114" s="150" t="str">
        <f>IFERROR(_xlfn.XLOOKUP(Tbl.Kosten[[#This Row],[Kostensoort]],Tbl.Kostensoorten[Kostensoorten],Tbl.Kostensoorten[KSnr.],"",0,1),"")</f>
        <v/>
      </c>
      <c r="DX114" s="150" t="str">
        <f>IF(Tbl.Kosten[[#This Row],[KSnr.]]=DX$7,Tbl.Kosten[[#This Row],[Totaal kosten]],"")</f>
        <v/>
      </c>
      <c r="DY114" s="150" t="str">
        <f>IF(Tbl.Kosten[[#This Row],[KSnr.]]=DY$7,Tbl.Kosten[[#This Row],[Totaal kosten]],"")</f>
        <v/>
      </c>
      <c r="DZ114" s="150" t="str">
        <f>IF(Tbl.Kosten[[#This Row],[KSnr.]]=DZ$7,Tbl.Kosten[[#This Row],[Totaal kosten]],"")</f>
        <v/>
      </c>
      <c r="EA114" s="150" t="str">
        <f>IF(Tbl.Kosten[[#This Row],[KSnr.]]=EA$7,Tbl.Kosten[[#This Row],[Totaal kosten]],"")</f>
        <v/>
      </c>
      <c r="EB114" s="150" t="str">
        <f>IF(Tbl.Kosten[[#This Row],[KSnr.]]=EB$7,Tbl.Kosten[[#This Row],[Totaal kosten]],"")</f>
        <v/>
      </c>
      <c r="EC114" s="150" t="str">
        <f>IF(Tbl.Kosten[[#This Row],[KSnr.]]=EC$7,Tbl.Kosten[[#This Row],[Totaal kosten]],"")</f>
        <v/>
      </c>
      <c r="ED114" s="150" t="str">
        <f>IF(Tbl.Kosten[[#This Row],[KSnr.]]=ED$7,Tbl.Kosten[[#This Row],[Totaal kosten]],"")</f>
        <v/>
      </c>
      <c r="EE114" s="150" t="str">
        <f>IF(Tbl.Kosten[[#This Row],[KSnr.]]=EE$7,Tbl.Kosten[[#This Row],[Totaal kosten]],"")</f>
        <v/>
      </c>
      <c r="EF114" s="150" t="str">
        <f>IF(Tbl.Kosten[[#This Row],[KSnr.]]=EF$7,Tbl.Kosten[[#This Row],[Totaal kosten]],"")</f>
        <v/>
      </c>
      <c r="EG114" s="150" t="str">
        <f>IF(Tbl.Kosten[[#This Row],[KSnr.]]=EG$7,Tbl.Kosten[[#This Row],[Totaal kosten]],"")</f>
        <v/>
      </c>
      <c r="EH114" s="150" t="str">
        <f>IF(Tbl.Kosten[[#This Row],[KSnr.]]=EH$7,Tbl.Kosten[[#This Row],[Totaal kosten]],"")</f>
        <v/>
      </c>
      <c r="EI114" s="150" t="str">
        <f>IF(Tbl.Kosten[[#This Row],[KSnr.]]=EI$7,Tbl.Kosten[[#This Row],[Totaal kosten]],"")</f>
        <v/>
      </c>
      <c r="EJ114" s="150" t="str">
        <f>IF(Tbl.Kosten[[#This Row],[KSnr.]]=EJ$7,Tbl.Kosten[[#This Row],[Totaal kosten]],"")</f>
        <v/>
      </c>
      <c r="EK114" s="150" t="str">
        <f>IF(Tbl.Kosten[[#This Row],[KSnr.]]=EK$7,Tbl.Kosten[[#This Row],[Totaal kosten]],"")</f>
        <v/>
      </c>
      <c r="EL114" s="150" t="str">
        <f>IF(Tbl.Kosten[[#This Row],[KSnr.]]=EL$7,Tbl.Kosten[[#This Row],[Totaal kosten]],"")</f>
        <v/>
      </c>
      <c r="EM114" s="150" t="str">
        <f>IF(Tbl.Kosten[[#This Row],[KSnr.]]=EM$7,Tbl.Kosten[[#This Row],[Totaal kosten]],"")</f>
        <v/>
      </c>
      <c r="EN114" s="150" t="str">
        <f>IF(Tbl.Kosten[[#This Row],[KSnr.]]=EN$7,Tbl.Kosten[[#This Row],[Totaal kosten]],"")</f>
        <v/>
      </c>
      <c r="EO114" s="150" t="str">
        <f>IF(Tbl.Kosten[[#This Row],[KSnr.]]=EO$7,Tbl.Kosten[[#This Row],[Totaal kosten]],"")</f>
        <v/>
      </c>
      <c r="EP114" s="150" t="str">
        <f>IF(Tbl.Kosten[[#This Row],[KSnr.]]=EP$7,Tbl.Kosten[[#This Row],[Totaal kosten]],"")</f>
        <v/>
      </c>
      <c r="EQ114" s="150" t="str">
        <f>IF(Tbl.Kosten[[#This Row],[KSnr.]]=EQ$7,Tbl.Kosten[[#This Row],[Totaal kosten]],"")</f>
        <v/>
      </c>
      <c r="ER114" s="144" t="str">
        <f>IFERROR(_xlfn.XLOOKUP(Tbl.Kosten[[#This Row],[Subsidieactiviteit]],Tbl.Subsidiehoogte[Subsidieactiviteit],Tbl.Subsidiehoogte[SAnr.],"",0,1),"")</f>
        <v/>
      </c>
      <c r="ES114" s="150" t="str">
        <f>IF(Tbl.Kosten[[#This Row],[Sanr.]]=ES$7,Tbl.Kosten[[#This Row],[Totaal kosten]],"")</f>
        <v/>
      </c>
      <c r="ET114" s="150" t="str">
        <f>IF(Tbl.Kosten[[#This Row],[Sanr.]]=ET$7,Tbl.Kosten[[#This Row],[Totaal kosten]],"")</f>
        <v/>
      </c>
      <c r="EU114" s="150" t="str">
        <f>IF(Tbl.Kosten[[#This Row],[Sanr.]]=EU$7,Tbl.Kosten[[#This Row],[Totaal kosten]],"")</f>
        <v/>
      </c>
      <c r="EV114" s="150" t="str">
        <f>IF(Tbl.Kosten[[#This Row],[Sanr.]]=EV$7,Tbl.Kosten[[#This Row],[Totaal kosten]],"")</f>
        <v/>
      </c>
      <c r="EW114" s="150" t="str">
        <f>IF(Tbl.Kosten[[#This Row],[Sanr.]]=EW$7,Tbl.Kosten[[#This Row],[Totaal kosten]],"")</f>
        <v/>
      </c>
      <c r="EX114" s="150" t="str">
        <f>IF(Tbl.Kosten[[#This Row],[Sanr.]]=EX$7,Tbl.Kosten[[#This Row],[Totaal kosten]],"")</f>
        <v/>
      </c>
      <c r="EY114" s="150" t="str">
        <f>IF(Tbl.Kosten[[#This Row],[Sanr.]]=EY$7,Tbl.Kosten[[#This Row],[Totaal kosten]],"")</f>
        <v/>
      </c>
      <c r="EZ114" s="150" t="str">
        <f>IF(Tbl.Kosten[[#This Row],[Sanr.]]=EZ$7,Tbl.Kosten[[#This Row],[Totaal kosten]],"")</f>
        <v/>
      </c>
      <c r="FA114" s="150" t="str">
        <f>IF(Tbl.Kosten[[#This Row],[Sanr.]]=FA$7,Tbl.Kosten[[#This Row],[Totaal kosten]],"")</f>
        <v/>
      </c>
      <c r="FB114" s="150" t="str">
        <f>IF(Tbl.Kosten[[#This Row],[Sanr.]]=FB$7,Tbl.Kosten[[#This Row],[Totaal kosten]],"")</f>
        <v/>
      </c>
      <c r="FC114" s="150" t="str">
        <f>IF(Tbl.Kosten[[#This Row],[Sanr.]]=FC$7,Tbl.Kosten[[#This Row],[Totaal kosten]],"")</f>
        <v/>
      </c>
      <c r="FD114" s="150" t="str">
        <f>IF(Tbl.Kosten[[#This Row],[Sanr.]]=FD$7,Tbl.Kosten[[#This Row],[Totaal kosten]],"")</f>
        <v/>
      </c>
      <c r="FE114" s="150" t="str">
        <f>IF(Tbl.Kosten[[#This Row],[Sanr.]]=FE$7,Tbl.Kosten[[#This Row],[Totaal kosten]],"")</f>
        <v/>
      </c>
      <c r="FF114" s="150" t="str">
        <f>IF(Tbl.Kosten[[#This Row],[Sanr.]]=FF$7,Tbl.Kosten[[#This Row],[Totaal kosten]],"")</f>
        <v/>
      </c>
      <c r="FG114" s="150" t="str">
        <f>IF(Tbl.Kosten[[#This Row],[Sanr.]]=FG$7,Tbl.Kosten[[#This Row],[Totaal kosten]],"")</f>
        <v/>
      </c>
      <c r="FH114" s="150" t="str">
        <f>IF(Tbl.Kosten[[#This Row],[Sanr.]]=FH$7,Tbl.Kosten[[#This Row],[Totaal kosten]],"")</f>
        <v/>
      </c>
      <c r="FI114" s="150" t="str">
        <f>IF(Tbl.Kosten[[#This Row],[Sanr.]]=FI$7,Tbl.Kosten[[#This Row],[Totaal kosten]],"")</f>
        <v/>
      </c>
      <c r="FJ114" s="150" t="str">
        <f>IF(Tbl.Kosten[[#This Row],[Sanr.]]=FJ$7,Tbl.Kosten[[#This Row],[Totaal kosten]],"")</f>
        <v/>
      </c>
      <c r="FK114" s="150" t="str">
        <f>IF(Tbl.Kosten[[#This Row],[Sanr.]]=FK$7,Tbl.Kosten[[#This Row],[Totaal kosten]],"")</f>
        <v/>
      </c>
      <c r="FL114" s="150" t="str">
        <f>IF(Tbl.Kosten[[#This Row],[Sanr.]]=FL$7,Tbl.Kosten[[#This Row],[Totaal kosten]],"")</f>
        <v/>
      </c>
      <c r="FM114" s="150" t="str">
        <f>IF(Tbl.Kosten[[#This Row],[Sanr.]]=FM$7,Tbl.Kosten[[#This Row],[Totaal kosten]],"")</f>
        <v/>
      </c>
      <c r="FN114" s="150" t="str">
        <f>IF(Tbl.Kosten[[#This Row],[Sanr.]]=FN$7,Tbl.Kosten[[#This Row],[Totaal kosten]],"")</f>
        <v/>
      </c>
      <c r="FO114" s="150" t="str">
        <f>IF(Tbl.Kosten[[#This Row],[Sanr.]]=FO$7,Tbl.Kosten[[#This Row],[Totaal kosten]],"")</f>
        <v/>
      </c>
      <c r="FP114" s="150" t="str">
        <f>IF(Tbl.Kosten[[#This Row],[Sanr.]]=FP$7,Tbl.Kosten[[#This Row],[Totaal kosten]],"")</f>
        <v/>
      </c>
      <c r="FQ114" s="150" t="str">
        <f>IF(Tbl.Kosten[[#This Row],[Sanr.]]=FQ$7,Tbl.Kosten[[#This Row],[Totaal kosten]],"")</f>
        <v/>
      </c>
      <c r="FR114" s="150" t="str">
        <f>IF(Tbl.Kosten[[#This Row],[Sanr.]]=FR$7,Tbl.Kosten[[#This Row],[Totaal kosten]],"")</f>
        <v/>
      </c>
      <c r="FS114" s="150" t="str">
        <f>IF(Tbl.Kosten[[#This Row],[Sanr.]]=FS$7,Tbl.Kosten[[#This Row],[Totaal kosten]],"")</f>
        <v/>
      </c>
      <c r="FT114" s="150" t="str">
        <f>IF(Tbl.Kosten[[#This Row],[Sanr.]]=FT$7,Tbl.Kosten[[#This Row],[Totaal kosten]],"")</f>
        <v/>
      </c>
      <c r="FU114" s="150" t="str">
        <f>IF(Tbl.Kosten[[#This Row],[Sanr.]]=FU$7,Tbl.Kosten[[#This Row],[Totaal kosten]],"")</f>
        <v/>
      </c>
      <c r="FV114" s="150" t="str">
        <f>IF(Tbl.Kosten[[#This Row],[Sanr.]]=FV$7,Tbl.Kosten[[#This Row],[Totaal kosten]],"")</f>
        <v/>
      </c>
      <c r="FW114" s="150" t="str">
        <f>IFERROR(_xlfn.XLOOKUP(Tbl.Kosten[[#This Row],[Activiteitencode]],Tbl.Activiteiten[Activiteitcode],Tbl.Activiteiten[Anr.],"",0,1),"")</f>
        <v/>
      </c>
      <c r="FX114" s="169" t="str">
        <f>_xlfn.CONCAT(Tbl.Kosten[[#This Row],[Pnr.]],Tbl.Kosten[[#This Row],[Sanr.]])</f>
        <v>P1</v>
      </c>
      <c r="FY114" s="150">
        <f>Tbl.Kosten[[#This Row],[Totaal kosten]]-Tbl.Kosten[[#This Row],[Subsidie]]</f>
        <v>0</v>
      </c>
      <c r="FZ114" s="150">
        <f>IF(Tbl.Kosten[[#This Row],[Pnr.]]=FZ$7,Tbl.Kosten[[#This Row],[Te financieren]],"")</f>
        <v>0</v>
      </c>
      <c r="GA114" s="150" t="str">
        <f>IF(Tbl.Kosten[[#This Row],[Pnr.]]=GA$7,Tbl.Kosten[[#This Row],[Te financieren]],"")</f>
        <v/>
      </c>
      <c r="GB114" s="150" t="str">
        <f>IF(Tbl.Kosten[[#This Row],[Pnr.]]=GB$7,Tbl.Kosten[[#This Row],[Te financieren]],"")</f>
        <v/>
      </c>
      <c r="GC114" s="150" t="str">
        <f>IF(Tbl.Kosten[[#This Row],[Pnr.]]=GC$7,Tbl.Kosten[[#This Row],[Te financieren]],"")</f>
        <v/>
      </c>
      <c r="GD114" s="150" t="str">
        <f>IF(Tbl.Kosten[[#This Row],[Pnr.]]=GD$7,Tbl.Kosten[[#This Row],[Te financieren]],"")</f>
        <v/>
      </c>
      <c r="GE114" s="150" t="str">
        <f>IF(Tbl.Kosten[[#This Row],[Pnr.]]=GE$7,Tbl.Kosten[[#This Row],[Te financieren]],"")</f>
        <v/>
      </c>
      <c r="GF114" s="150" t="str">
        <f>IF(Tbl.Kosten[[#This Row],[Pnr.]]=GF$7,Tbl.Kosten[[#This Row],[Te financieren]],"")</f>
        <v/>
      </c>
      <c r="GG114" s="150" t="str">
        <f>IF(Tbl.Kosten[[#This Row],[Pnr.]]=GG$7,Tbl.Kosten[[#This Row],[Te financieren]],"")</f>
        <v/>
      </c>
      <c r="GH114" s="150" t="str">
        <f>IF(Tbl.Kosten[[#This Row],[Pnr.]]=GH$7,Tbl.Kosten[[#This Row],[Te financieren]],"")</f>
        <v/>
      </c>
      <c r="GI114" s="150" t="str">
        <f>IF(Tbl.Kosten[[#This Row],[Pnr.]]=GI$7,Tbl.Kosten[[#This Row],[Te financieren]],"")</f>
        <v/>
      </c>
      <c r="GJ114" s="150" t="str">
        <f>IF(Tbl.Kosten[[#This Row],[Pnr.]]=GJ$7,Tbl.Kosten[[#This Row],[Te financieren]],"")</f>
        <v/>
      </c>
      <c r="GK114" s="150" t="str">
        <f>IF(Tbl.Kosten[[#This Row],[Pnr.]]=GK$7,Tbl.Kosten[[#This Row],[Te financieren]],"")</f>
        <v/>
      </c>
      <c r="GL114" s="150" t="str">
        <f>IF(Tbl.Kosten[[#This Row],[Pnr.]]=GL$7,Tbl.Kosten[[#This Row],[Te financieren]],"")</f>
        <v/>
      </c>
      <c r="GM114" s="150" t="str">
        <f>IF(Tbl.Kosten[[#This Row],[Pnr.]]=GM$7,Tbl.Kosten[[#This Row],[Te financieren]],"")</f>
        <v/>
      </c>
      <c r="GN114" s="150" t="str">
        <f>IF(Tbl.Kosten[[#This Row],[Pnr.]]=GN$7,Tbl.Kosten[[#This Row],[Te financieren]],"")</f>
        <v/>
      </c>
      <c r="GO114" s="150" t="str">
        <f>IF(Tbl.Kosten[[#This Row],[Pnr.]]=GO$7,Tbl.Kosten[[#This Row],[Te financieren]],"")</f>
        <v/>
      </c>
      <c r="GP114" s="150" t="str">
        <f>IF(Tbl.Kosten[[#This Row],[Pnr.]]=GP$7,Tbl.Kosten[[#This Row],[Te financieren]],"")</f>
        <v/>
      </c>
      <c r="GQ114" s="150" t="str">
        <f>IF(Tbl.Kosten[[#This Row],[Pnr.]]=GQ$7,Tbl.Kosten[[#This Row],[Te financieren]],"")</f>
        <v/>
      </c>
      <c r="GR114" s="150" t="str">
        <f>IF(Tbl.Kosten[[#This Row],[Pnr.]]=GR$7,Tbl.Kosten[[#This Row],[Te financieren]],"")</f>
        <v/>
      </c>
      <c r="GS114" s="150" t="str">
        <f>IF(Tbl.Kosten[[#This Row],[Pnr.]]=GS$7,Tbl.Kosten[[#This Row],[Te financieren]],"")</f>
        <v/>
      </c>
      <c r="GT114" s="150" t="str">
        <f>IF(Tbl.Kosten[[#This Row],[Pnr.]]=GT$7,Tbl.Kosten[[#This Row],[Te financieren]],"")</f>
        <v/>
      </c>
      <c r="GU114" s="150" t="str">
        <f>IF(Tbl.Kosten[[#This Row],[Pnr.]]=GU$7,Tbl.Kosten[[#This Row],[Te financieren]],"")</f>
        <v/>
      </c>
      <c r="GV114" s="150" t="str">
        <f>IF(Tbl.Kosten[[#This Row],[Pnr.]]=GV$7,Tbl.Kosten[[#This Row],[Te financieren]],"")</f>
        <v/>
      </c>
      <c r="GW114" s="150" t="str">
        <f>IF(Tbl.Kosten[[#This Row],[Pnr.]]=GW$7,Tbl.Kosten[[#This Row],[Te financieren]],"")</f>
        <v/>
      </c>
      <c r="GX114" s="150" t="str">
        <f>IF(Tbl.Kosten[[#This Row],[Pnr.]]=GX$7,Tbl.Kosten[[#This Row],[Te financieren]],"")</f>
        <v/>
      </c>
      <c r="GY114" s="150" t="str">
        <f>IF(Tbl.Kosten[[#This Row],[Pnr.]]=GY$7,Tbl.Kosten[[#This Row],[Te financieren]],"")</f>
        <v/>
      </c>
      <c r="GZ114" s="150" t="str">
        <f>IF(Tbl.Kosten[[#This Row],[Pnr.]]=GZ$7,Tbl.Kosten[[#This Row],[Te financieren]],"")</f>
        <v/>
      </c>
      <c r="HA114" s="150" t="str">
        <f>IF(Tbl.Kosten[[#This Row],[Pnr.]]=HA$7,Tbl.Kosten[[#This Row],[Te financieren]],"")</f>
        <v/>
      </c>
      <c r="HB114" s="150" t="str">
        <f>IF(Tbl.Kosten[[#This Row],[Pnr.]]=HB$7,Tbl.Kosten[[#This Row],[Te financieren]],"")</f>
        <v/>
      </c>
      <c r="HC114" s="150" t="str">
        <f>IF(Tbl.Kosten[[#This Row],[Pnr.]]=HC$7,Tbl.Kosten[[#This Row],[Te financieren]],"")</f>
        <v/>
      </c>
      <c r="HD114" s="150" t="str">
        <f>IF(Tbl.Kosten[[#This Row],[Pnr.]]=HD$7,Tbl.Kosten[[#This Row],[Te financieren]],"")</f>
        <v/>
      </c>
      <c r="HE114" s="150" t="str">
        <f>IF(Tbl.Kosten[[#This Row],[Pnr.]]=HE$7,Tbl.Kosten[[#This Row],[Te financieren]],"")</f>
        <v/>
      </c>
      <c r="HF114" s="150" t="str">
        <f>IF(Tbl.Kosten[[#This Row],[Pnr.]]=HF$7,Tbl.Kosten[[#This Row],[Te financieren]],"")</f>
        <v/>
      </c>
      <c r="HG114" s="150" t="str">
        <f>IF(Tbl.Kosten[[#This Row],[Pnr.]]=HG$7,Tbl.Kosten[[#This Row],[Te financieren]],"")</f>
        <v/>
      </c>
      <c r="HH114" s="150" t="str">
        <f>IF(Tbl.Kosten[[#This Row],[Pnr.]]=HH$7,Tbl.Kosten[[#This Row],[Te financieren]],"")</f>
        <v/>
      </c>
      <c r="HI114" s="150" t="str">
        <f>IF(Tbl.Kosten[[#This Row],[Pnr.]]=HI$7,Tbl.Kosten[[#This Row],[Te financieren]],"")</f>
        <v/>
      </c>
      <c r="HJ114" s="150" t="str">
        <f>IF(Tbl.Kosten[[#This Row],[Pnr.]]=HJ$7,Tbl.Kosten[[#This Row],[Te financieren]],"")</f>
        <v/>
      </c>
      <c r="HK114" s="150" t="str">
        <f>IF(Tbl.Kosten[[#This Row],[Pnr.]]=HK$7,Tbl.Kosten[[#This Row],[Te financieren]],"")</f>
        <v/>
      </c>
      <c r="HL114" s="150" t="str">
        <f>IF(Tbl.Kosten[[#This Row],[Pnr.]]=HL$7,Tbl.Kosten[[#This Row],[Te financieren]],"")</f>
        <v/>
      </c>
      <c r="HM114" s="150" t="str">
        <f>IF(Tbl.Kosten[[#This Row],[Pnr.]]=HM$7,Tbl.Kosten[[#This Row],[Te financieren]],"")</f>
        <v/>
      </c>
      <c r="HN114" s="150" t="str">
        <f>IF(Tbl.Kosten[[#This Row],[Pnr.]]=HN$7,Tbl.Kosten[[#This Row],[Te financieren]],"")</f>
        <v/>
      </c>
      <c r="HO114" s="150" t="str">
        <f>IF(Tbl.Kosten[[#This Row],[Pnr.]]=HO$7,Tbl.Kosten[[#This Row],[Te financieren]],"")</f>
        <v/>
      </c>
      <c r="HP114" s="150" t="str">
        <f>IF(Tbl.Kosten[[#This Row],[Pnr.]]=HP$7,Tbl.Kosten[[#This Row],[Te financieren]],"")</f>
        <v/>
      </c>
      <c r="HQ114" s="150" t="str">
        <f>IF(Tbl.Kosten[[#This Row],[Pnr.]]=HQ$7,Tbl.Kosten[[#This Row],[Te financieren]],"")</f>
        <v/>
      </c>
      <c r="HR114" s="150" t="str">
        <f>IF(Tbl.Kosten[[#This Row],[Pnr.]]=HR$7,Tbl.Kosten[[#This Row],[Te financieren]],"")</f>
        <v/>
      </c>
      <c r="HS114" s="150" t="str">
        <f>IF(Tbl.Kosten[[#This Row],[Pnr.]]=HS$7,Tbl.Kosten[[#This Row],[Te financieren]],"")</f>
        <v/>
      </c>
      <c r="HT114" s="150" t="str">
        <f>IF(Tbl.Kosten[[#This Row],[Pnr.]]=HT$7,Tbl.Kosten[[#This Row],[Te financieren]],"")</f>
        <v/>
      </c>
      <c r="HU114" s="150" t="str">
        <f>IF(Tbl.Kosten[[#This Row],[Pnr.]]=HU$7,Tbl.Kosten[[#This Row],[Te financieren]],"")</f>
        <v/>
      </c>
      <c r="HV114" s="150" t="str">
        <f>IF(Tbl.Kosten[[#This Row],[Pnr.]]=HV$7,Tbl.Kosten[[#This Row],[Te financieren]],"")</f>
        <v/>
      </c>
      <c r="HW114" s="150" t="str">
        <f>IF(Tbl.Kosten[[#This Row],[Pnr.]]=HW$7,Tbl.Kosten[[#This Row],[Te financieren]],"")</f>
        <v/>
      </c>
    </row>
    <row r="115" spans="2:231" x14ac:dyDescent="0.3">
      <c r="B115" s="134"/>
      <c r="C115" s="137"/>
      <c r="D115" s="136"/>
      <c r="E115" s="261"/>
      <c r="F115" s="135"/>
      <c r="G115" s="11" t="str">
        <f>IF(Tbl.Kosten[[#This Row],[Medewerker e/o 
functie]]&lt;&gt;"",_xlfn.XLOOKUP(Tbl.Kosten[[#This Row],[Medewerker e/o 
functie]],Tbl.Uurtarief[Medewerker en/of functie],Tbl.Uurtarief[Uurtarief],"",0,1),"")</f>
        <v/>
      </c>
      <c r="H115" s="121">
        <f>IFERROR(Tbl.Kosten[[#This Row],[Uren]]*Tbl.Kosten[[#This Row],[Uurtarief]],0)</f>
        <v>0</v>
      </c>
      <c r="I115" s="119" t="str">
        <f>IF(Tbl.Kosten[[#This Row],[Subtotaal uren]]&lt;&gt;0,_xlfn.XLOOKUP(Tbl.Kosten[[#This Row],[Medewerker e/o 
functie]],Tbl.Uurtarief[Medewerker en/of functie],Tbl.Uurtarief[Kostensoort arbeid],"",0,1),"")</f>
        <v/>
      </c>
      <c r="J115" s="137"/>
      <c r="K115" s="135"/>
      <c r="L115" s="139" t="str">
        <f>IF(Tbl.Kosten[[#This Row],[Activum]]&lt;&gt;"",_xlfn.XLOOKUP(Tbl.Kosten[[#This Row],[Activum]],Tbl.Afschrijvingskosten[Activum],Tbl.Afschrijvingskosten[Tarief per afschrijvings-eenheid],"",0,1),"")</f>
        <v/>
      </c>
      <c r="M115" s="122">
        <f>IFERROR(Tbl.Kosten[[#This Row],[Een-
heden]]*Tbl.Kosten[[#This Row],[Afschrijvings-
tarief]],0)</f>
        <v>0</v>
      </c>
      <c r="N115" s="122" t="str">
        <f>IF(Tbl.Kosten[[#This Row],[Subtotaal afschrijving]]&lt;&gt;0,Lijsten!$A$7,"")</f>
        <v/>
      </c>
      <c r="O115" s="140"/>
      <c r="P115" s="135"/>
      <c r="Q115" s="138"/>
      <c r="R115" s="122">
        <f>IFERROR(Tbl.Kosten[[#This Row],[Aantal]]*Tbl.Kosten[[#This Row],[Tarief]],0)</f>
        <v>0</v>
      </c>
      <c r="S115" s="8">
        <f>IFERROR(Tbl.Kosten[[#This Row],[Subtotaal overige kosten]]+Tbl.Kosten[[#This Row],[Subtotaal uren]]+Tbl.Kosten[[#This Row],[Subtotaal afschrijving]],0)</f>
        <v>0</v>
      </c>
      <c r="T115" s="8">
        <f>IFERROR(Tbl.Kosten[[#This Row],[Totaal kosten]]*Tbl.Kosten[[#This Row],[Subsidie%]],0)</f>
        <v>0</v>
      </c>
      <c r="U115" s="4" t="str" cm="1">
        <f t="array" ref="U115">IFERROR(_xlfn.IFS(Tbl.Kosten[[#This Row],[Subtotaal uren]]&lt;&gt;0,Tbl.Kosten[[#This Row],[Kostensoort arbeid]],Tbl.Kosten[[#This Row],[Subtotaal afschrijving]]&lt;&gt;0,Tbl.Kosten[[#This Row],[Kostensoort afschrijving]],Tbl.Kosten[[#This Row],[Subtotaal overige kosten]]&lt;&gt;0,Tbl.Kosten[[#This Row],[Kostensoort overig]]),"")</f>
        <v/>
      </c>
      <c r="V115" s="4" t="str">
        <f>IFERROR(_xlfn.XLOOKUP(Tbl.Kosten[[#This Row],[Activiteitencode]],Tbl.Activiteiten[Activiteitcode],Tbl.Activiteiten[Werkpakketcode],"",0,1),"")</f>
        <v/>
      </c>
      <c r="W115" s="4" t="str">
        <f>IFERROR(_xlfn.XLOOKUP(Tbl.Kosten[[#This Row],[Werkpakketcode]],Tbl.Werkpakketten[Werkpakketcode],Tbl.Werkpakketten[Subsidiabele activiteit],"",0,1),"")</f>
        <v/>
      </c>
      <c r="X115" s="12">
        <f>IFERROR(_xlfn.XLOOKUP(Tbl.Kosten[[#This Row],[Sanr.]],Tbl.Subsidiehoogte[SAnr.],Tbl.Subsidiehoogte[Sub. Percentage],0,0,1),0)</f>
        <v>0</v>
      </c>
      <c r="Y115" s="144" t="str">
        <f>IFERROR(_xlfn.XLOOKUP(Tbl.Kosten[[#This Row],[Partnercode]],Tbl.Projectpartners[Partnercode],Tbl.Projectpartners[PNr.],"",0,1),"")</f>
        <v>P1</v>
      </c>
      <c r="Z115" s="148">
        <f>IF(Tbl.Kosten[[#This Row],[Pnr.]]=Z$7,Tbl.Kosten[[#This Row],[Totaal kosten]],"")</f>
        <v>0</v>
      </c>
      <c r="AA115" s="148" t="str">
        <f>IF(Tbl.Kosten[[#This Row],[Pnr.]]=AA$7,Tbl.Kosten[[#This Row],[Totaal kosten]],"")</f>
        <v/>
      </c>
      <c r="AB115" s="148" t="str">
        <f>IF(Tbl.Kosten[[#This Row],[Pnr.]]=AB$7,Tbl.Kosten[[#This Row],[Totaal kosten]],"")</f>
        <v/>
      </c>
      <c r="AC115" s="148" t="str">
        <f>IF(Tbl.Kosten[[#This Row],[Pnr.]]=AC$7,Tbl.Kosten[[#This Row],[Totaal kosten]],"")</f>
        <v/>
      </c>
      <c r="AD115" s="148" t="str">
        <f>IF(Tbl.Kosten[[#This Row],[Pnr.]]=AD$7,Tbl.Kosten[[#This Row],[Totaal kosten]],"")</f>
        <v/>
      </c>
      <c r="AE115" s="148" t="str">
        <f>IF(Tbl.Kosten[[#This Row],[Pnr.]]=AE$7,Tbl.Kosten[[#This Row],[Totaal kosten]],"")</f>
        <v/>
      </c>
      <c r="AF115" s="148" t="str">
        <f>IF(Tbl.Kosten[[#This Row],[Pnr.]]=AF$7,Tbl.Kosten[[#This Row],[Totaal kosten]],"")</f>
        <v/>
      </c>
      <c r="AG115" s="148" t="str">
        <f>IF(Tbl.Kosten[[#This Row],[Pnr.]]=AG$7,Tbl.Kosten[[#This Row],[Totaal kosten]],"")</f>
        <v/>
      </c>
      <c r="AH115" s="148" t="str">
        <f>IF(Tbl.Kosten[[#This Row],[Pnr.]]=AH$7,Tbl.Kosten[[#This Row],[Totaal kosten]],"")</f>
        <v/>
      </c>
      <c r="AI115" s="148" t="str">
        <f>IF(Tbl.Kosten[[#This Row],[Pnr.]]=AI$7,Tbl.Kosten[[#This Row],[Totaal kosten]],"")</f>
        <v/>
      </c>
      <c r="AJ115" s="148" t="str">
        <f>IF(Tbl.Kosten[[#This Row],[Pnr.]]=AJ$7,Tbl.Kosten[[#This Row],[Totaal kosten]],"")</f>
        <v/>
      </c>
      <c r="AK115" s="148" t="str">
        <f>IF(Tbl.Kosten[[#This Row],[Pnr.]]=AK$7,Tbl.Kosten[[#This Row],[Totaal kosten]],"")</f>
        <v/>
      </c>
      <c r="AL115" s="148" t="str">
        <f>IF(Tbl.Kosten[[#This Row],[Pnr.]]=AL$7,Tbl.Kosten[[#This Row],[Totaal kosten]],"")</f>
        <v/>
      </c>
      <c r="AM115" s="148" t="str">
        <f>IF(Tbl.Kosten[[#This Row],[Pnr.]]=AM$7,Tbl.Kosten[[#This Row],[Totaal kosten]],"")</f>
        <v/>
      </c>
      <c r="AN115" s="148" t="str">
        <f>IF(Tbl.Kosten[[#This Row],[Pnr.]]=AN$7,Tbl.Kosten[[#This Row],[Totaal kosten]],"")</f>
        <v/>
      </c>
      <c r="AO115" s="148" t="str">
        <f>IF(Tbl.Kosten[[#This Row],[Pnr.]]=AO$7,Tbl.Kosten[[#This Row],[Totaal kosten]],"")</f>
        <v/>
      </c>
      <c r="AP115" s="148" t="str">
        <f>IF(Tbl.Kosten[[#This Row],[Pnr.]]=AP$7,Tbl.Kosten[[#This Row],[Totaal kosten]],"")</f>
        <v/>
      </c>
      <c r="AQ115" s="148" t="str">
        <f>IF(Tbl.Kosten[[#This Row],[Pnr.]]=AQ$7,Tbl.Kosten[[#This Row],[Totaal kosten]],"")</f>
        <v/>
      </c>
      <c r="AR115" s="148" t="str">
        <f>IF(Tbl.Kosten[[#This Row],[Pnr.]]=AR$7,Tbl.Kosten[[#This Row],[Totaal kosten]],"")</f>
        <v/>
      </c>
      <c r="AS115" s="148" t="str">
        <f>IF(Tbl.Kosten[[#This Row],[Pnr.]]=AS$7,Tbl.Kosten[[#This Row],[Totaal kosten]],"")</f>
        <v/>
      </c>
      <c r="AT115" s="148" t="str">
        <f>IF(Tbl.Kosten[[#This Row],[Pnr.]]=AT$7,Tbl.Kosten[[#This Row],[Totaal kosten]],"")</f>
        <v/>
      </c>
      <c r="AU115" s="148" t="str">
        <f>IF(Tbl.Kosten[[#This Row],[Pnr.]]=AU$7,Tbl.Kosten[[#This Row],[Totaal kosten]],"")</f>
        <v/>
      </c>
      <c r="AV115" s="148" t="str">
        <f>IF(Tbl.Kosten[[#This Row],[Pnr.]]=AV$7,Tbl.Kosten[[#This Row],[Totaal kosten]],"")</f>
        <v/>
      </c>
      <c r="AW115" s="148" t="str">
        <f>IF(Tbl.Kosten[[#This Row],[Pnr.]]=AW$7,Tbl.Kosten[[#This Row],[Totaal kosten]],"")</f>
        <v/>
      </c>
      <c r="AX115" s="148" t="str">
        <f>IF(Tbl.Kosten[[#This Row],[Pnr.]]=AX$7,Tbl.Kosten[[#This Row],[Totaal kosten]],"")</f>
        <v/>
      </c>
      <c r="AY115" s="148" t="str">
        <f>IF(Tbl.Kosten[[#This Row],[Pnr.]]=AY$7,Tbl.Kosten[[#This Row],[Totaal kosten]],"")</f>
        <v/>
      </c>
      <c r="AZ115" s="148" t="str">
        <f>IF(Tbl.Kosten[[#This Row],[Pnr.]]=AZ$7,Tbl.Kosten[[#This Row],[Totaal kosten]],"")</f>
        <v/>
      </c>
      <c r="BA115" s="148" t="str">
        <f>IF(Tbl.Kosten[[#This Row],[Pnr.]]=BA$7,Tbl.Kosten[[#This Row],[Totaal kosten]],"")</f>
        <v/>
      </c>
      <c r="BB115" s="148" t="str">
        <f>IF(Tbl.Kosten[[#This Row],[Pnr.]]=BB$7,Tbl.Kosten[[#This Row],[Totaal kosten]],"")</f>
        <v/>
      </c>
      <c r="BC115" s="148" t="str">
        <f>IF(Tbl.Kosten[[#This Row],[Pnr.]]=BC$7,Tbl.Kosten[[#This Row],[Totaal kosten]],"")</f>
        <v/>
      </c>
      <c r="BD115" s="148" t="str">
        <f>IF(Tbl.Kosten[[#This Row],[Pnr.]]=BD$7,Tbl.Kosten[[#This Row],[Totaal kosten]],"")</f>
        <v/>
      </c>
      <c r="BE115" s="148" t="str">
        <f>IF(Tbl.Kosten[[#This Row],[Pnr.]]=BE$7,Tbl.Kosten[[#This Row],[Totaal kosten]],"")</f>
        <v/>
      </c>
      <c r="BF115" s="148" t="str">
        <f>IF(Tbl.Kosten[[#This Row],[Pnr.]]=BF$7,Tbl.Kosten[[#This Row],[Totaal kosten]],"")</f>
        <v/>
      </c>
      <c r="BG115" s="148" t="str">
        <f>IF(Tbl.Kosten[[#This Row],[Pnr.]]=BG$7,Tbl.Kosten[[#This Row],[Totaal kosten]],"")</f>
        <v/>
      </c>
      <c r="BH115" s="148" t="str">
        <f>IF(Tbl.Kosten[[#This Row],[Pnr.]]=BH$7,Tbl.Kosten[[#This Row],[Totaal kosten]],"")</f>
        <v/>
      </c>
      <c r="BI115" s="148" t="str">
        <f>IF(Tbl.Kosten[[#This Row],[Pnr.]]=BI$7,Tbl.Kosten[[#This Row],[Totaal kosten]],"")</f>
        <v/>
      </c>
      <c r="BJ115" s="148" t="str">
        <f>IF(Tbl.Kosten[[#This Row],[Pnr.]]=BJ$7,Tbl.Kosten[[#This Row],[Totaal kosten]],"")</f>
        <v/>
      </c>
      <c r="BK115" s="148" t="str">
        <f>IF(Tbl.Kosten[[#This Row],[Pnr.]]=BK$7,Tbl.Kosten[[#This Row],[Totaal kosten]],"")</f>
        <v/>
      </c>
      <c r="BL115" s="148" t="str">
        <f>IF(Tbl.Kosten[[#This Row],[Pnr.]]=BL$7,Tbl.Kosten[[#This Row],[Totaal kosten]],"")</f>
        <v/>
      </c>
      <c r="BM115" s="148" t="str">
        <f>IF(Tbl.Kosten[[#This Row],[Pnr.]]=BM$7,Tbl.Kosten[[#This Row],[Totaal kosten]],"")</f>
        <v/>
      </c>
      <c r="BN115" s="148" t="str">
        <f>IF(Tbl.Kosten[[#This Row],[Pnr.]]=BN$7,Tbl.Kosten[[#This Row],[Totaal kosten]],"")</f>
        <v/>
      </c>
      <c r="BO115" s="148" t="str">
        <f>IF(Tbl.Kosten[[#This Row],[Pnr.]]=BO$7,Tbl.Kosten[[#This Row],[Totaal kosten]],"")</f>
        <v/>
      </c>
      <c r="BP115" s="148" t="str">
        <f>IF(Tbl.Kosten[[#This Row],[Pnr.]]=BP$7,Tbl.Kosten[[#This Row],[Totaal kosten]],"")</f>
        <v/>
      </c>
      <c r="BQ115" s="148" t="str">
        <f>IF(Tbl.Kosten[[#This Row],[Pnr.]]=BQ$7,Tbl.Kosten[[#This Row],[Totaal kosten]],"")</f>
        <v/>
      </c>
      <c r="BR115" s="148" t="str">
        <f>IF(Tbl.Kosten[[#This Row],[Pnr.]]=BR$7,Tbl.Kosten[[#This Row],[Totaal kosten]],"")</f>
        <v/>
      </c>
      <c r="BS115" s="148" t="str">
        <f>IF(Tbl.Kosten[[#This Row],[Pnr.]]=BS$7,Tbl.Kosten[[#This Row],[Totaal kosten]],"")</f>
        <v/>
      </c>
      <c r="BT115" s="148" t="str">
        <f>IF(Tbl.Kosten[[#This Row],[Pnr.]]=BT$7,Tbl.Kosten[[#This Row],[Totaal kosten]],"")</f>
        <v/>
      </c>
      <c r="BU115" s="148" t="str">
        <f>IF(Tbl.Kosten[[#This Row],[Pnr.]]=BU$7,Tbl.Kosten[[#This Row],[Totaal kosten]],"")</f>
        <v/>
      </c>
      <c r="BV115" s="148" t="str">
        <f>IF(Tbl.Kosten[[#This Row],[Pnr.]]=BV$7,Tbl.Kosten[[#This Row],[Totaal kosten]],"")</f>
        <v/>
      </c>
      <c r="BW115" s="148" t="str">
        <f>IF(Tbl.Kosten[[#This Row],[Pnr.]]=BW$7,Tbl.Kosten[[#This Row],[Totaal kosten]],"")</f>
        <v/>
      </c>
      <c r="BX115" s="148" t="str">
        <f>IFERROR(_xlfn.XLOOKUP(Tbl.Kosten[[#This Row],[Werkpakketcode]],Tbl.Werkpakketten[Werkpakketcode],Tbl.Werkpakketten[WPnr.],"",0,1),"")</f>
        <v/>
      </c>
      <c r="BY115" s="148" t="str">
        <f>IF(Tbl.Kosten[[#This Row],[WPnr.]]=BY$7,Tbl.Kosten[[#This Row],[Totaal kosten]],"")</f>
        <v/>
      </c>
      <c r="BZ115" s="148" t="str">
        <f>IF(Tbl.Kosten[[#This Row],[WPnr.]]=BZ$7,Tbl.Kosten[[#This Row],[Totaal kosten]],"")</f>
        <v/>
      </c>
      <c r="CA115" s="148" t="str">
        <f>IF(Tbl.Kosten[[#This Row],[WPnr.]]=CA$7,Tbl.Kosten[[#This Row],[Totaal kosten]],"")</f>
        <v/>
      </c>
      <c r="CB115" s="148" t="str">
        <f>IF(Tbl.Kosten[[#This Row],[WPnr.]]=CB$7,Tbl.Kosten[[#This Row],[Totaal kosten]],"")</f>
        <v/>
      </c>
      <c r="CC115" s="148" t="str">
        <f>IF(Tbl.Kosten[[#This Row],[WPnr.]]=CC$7,Tbl.Kosten[[#This Row],[Totaal kosten]],"")</f>
        <v/>
      </c>
      <c r="CD115" s="148" t="str">
        <f>IF(Tbl.Kosten[[#This Row],[WPnr.]]=CD$7,Tbl.Kosten[[#This Row],[Totaal kosten]],"")</f>
        <v/>
      </c>
      <c r="CE115" s="148" t="str">
        <f>IF(Tbl.Kosten[[#This Row],[WPnr.]]=CE$7,Tbl.Kosten[[#This Row],[Totaal kosten]],"")</f>
        <v/>
      </c>
      <c r="CF115" s="148" t="str">
        <f>IF(Tbl.Kosten[[#This Row],[WPnr.]]=CF$7,Tbl.Kosten[[#This Row],[Totaal kosten]],"")</f>
        <v/>
      </c>
      <c r="CG115" s="148" t="str">
        <f>IF(Tbl.Kosten[[#This Row],[WPnr.]]=CG$7,Tbl.Kosten[[#This Row],[Totaal kosten]],"")</f>
        <v/>
      </c>
      <c r="CH115" s="148" t="str">
        <f>IF(Tbl.Kosten[[#This Row],[WPnr.]]=CH$7,Tbl.Kosten[[#This Row],[Totaal kosten]],"")</f>
        <v/>
      </c>
      <c r="CI115" s="148" t="str">
        <f>IF(Tbl.Kosten[[#This Row],[WPnr.]]=CI$7,Tbl.Kosten[[#This Row],[Totaal kosten]],"")</f>
        <v/>
      </c>
      <c r="CJ115" s="148" t="str">
        <f>IF(Tbl.Kosten[[#This Row],[WPnr.]]=CJ$7,Tbl.Kosten[[#This Row],[Totaal kosten]],"")</f>
        <v/>
      </c>
      <c r="CK115" s="148" t="str">
        <f>IF(Tbl.Kosten[[#This Row],[WPnr.]]=CK$7,Tbl.Kosten[[#This Row],[Totaal kosten]],"")</f>
        <v/>
      </c>
      <c r="CL115" s="148" t="str">
        <f>IF(Tbl.Kosten[[#This Row],[WPnr.]]=CL$7,Tbl.Kosten[[#This Row],[Totaal kosten]],"")</f>
        <v/>
      </c>
      <c r="CM115" s="148" t="str">
        <f>IF(Tbl.Kosten[[#This Row],[WPnr.]]=CM$7,Tbl.Kosten[[#This Row],[Totaal kosten]],"")</f>
        <v/>
      </c>
      <c r="CN115" s="148" t="str">
        <f>IF(Tbl.Kosten[[#This Row],[WPnr.]]=CN$7,Tbl.Kosten[[#This Row],[Totaal kosten]],"")</f>
        <v/>
      </c>
      <c r="CO115" s="148" t="str">
        <f>IF(Tbl.Kosten[[#This Row],[WPnr.]]=CO$7,Tbl.Kosten[[#This Row],[Totaal kosten]],"")</f>
        <v/>
      </c>
      <c r="CP115" s="148" t="str">
        <f>IF(Tbl.Kosten[[#This Row],[WPnr.]]=CP$7,Tbl.Kosten[[#This Row],[Totaal kosten]],"")</f>
        <v/>
      </c>
      <c r="CQ115" s="148" t="str">
        <f>IF(Tbl.Kosten[[#This Row],[WPnr.]]=CQ$7,Tbl.Kosten[[#This Row],[Totaal kosten]],"")</f>
        <v/>
      </c>
      <c r="CR115" s="148" t="str">
        <f>IF(Tbl.Kosten[[#This Row],[WPnr.]]=CR$7,Tbl.Kosten[[#This Row],[Totaal kosten]],"")</f>
        <v/>
      </c>
      <c r="CS115" s="148" t="str">
        <f>IF(Tbl.Kosten[[#This Row],[WPnr.]]=CS$7,Tbl.Kosten[[#This Row],[Totaal kosten]],"")</f>
        <v/>
      </c>
      <c r="CT115" s="148" t="str">
        <f>IF(Tbl.Kosten[[#This Row],[WPnr.]]=CT$7,Tbl.Kosten[[#This Row],[Totaal kosten]],"")</f>
        <v/>
      </c>
      <c r="CU115" s="148" t="str">
        <f>IF(Tbl.Kosten[[#This Row],[WPnr.]]=CU$7,Tbl.Kosten[[#This Row],[Totaal kosten]],"")</f>
        <v/>
      </c>
      <c r="CV115" s="148" t="str">
        <f>IF(Tbl.Kosten[[#This Row],[WPnr.]]=CV$7,Tbl.Kosten[[#This Row],[Totaal kosten]],"")</f>
        <v/>
      </c>
      <c r="CW115" s="148" t="str">
        <f>IF(Tbl.Kosten[[#This Row],[WPnr.]]=CW$7,Tbl.Kosten[[#This Row],[Totaal kosten]],"")</f>
        <v/>
      </c>
      <c r="CX115" s="148" t="str">
        <f>IF(Tbl.Kosten[[#This Row],[WPnr.]]=CX$7,Tbl.Kosten[[#This Row],[Totaal kosten]],"")</f>
        <v/>
      </c>
      <c r="CY115" s="148" t="str">
        <f>IF(Tbl.Kosten[[#This Row],[WPnr.]]=CY$7,Tbl.Kosten[[#This Row],[Totaal kosten]],"")</f>
        <v/>
      </c>
      <c r="CZ115" s="148" t="str">
        <f>IF(Tbl.Kosten[[#This Row],[WPnr.]]=CZ$7,Tbl.Kosten[[#This Row],[Totaal kosten]],"")</f>
        <v/>
      </c>
      <c r="DA115" s="148" t="str">
        <f>IF(Tbl.Kosten[[#This Row],[WPnr.]]=DA$7,Tbl.Kosten[[#This Row],[Totaal kosten]],"")</f>
        <v/>
      </c>
      <c r="DB115" s="148" t="str">
        <f>IF(Tbl.Kosten[[#This Row],[WPnr.]]=DB$7,Tbl.Kosten[[#This Row],[Totaal kosten]],"")</f>
        <v/>
      </c>
      <c r="DC115" s="148" t="str">
        <f>IF(Tbl.Kosten[[#This Row],[WPnr.]]=DC$7,Tbl.Kosten[[#This Row],[Totaal kosten]],"")</f>
        <v/>
      </c>
      <c r="DD115" s="148" t="str">
        <f>IF(Tbl.Kosten[[#This Row],[WPnr.]]=DD$7,Tbl.Kosten[[#This Row],[Totaal kosten]],"")</f>
        <v/>
      </c>
      <c r="DE115" s="148" t="str">
        <f>IF(Tbl.Kosten[[#This Row],[WPnr.]]=DE$7,Tbl.Kosten[[#This Row],[Totaal kosten]],"")</f>
        <v/>
      </c>
      <c r="DF115" s="148" t="str">
        <f>IF(Tbl.Kosten[[#This Row],[WPnr.]]=DF$7,Tbl.Kosten[[#This Row],[Totaal kosten]],"")</f>
        <v/>
      </c>
      <c r="DG115" s="148" t="str">
        <f>IF(Tbl.Kosten[[#This Row],[WPnr.]]=DG$7,Tbl.Kosten[[#This Row],[Totaal kosten]],"")</f>
        <v/>
      </c>
      <c r="DH115" s="148" t="str">
        <f>IF(Tbl.Kosten[[#This Row],[WPnr.]]=DH$7,Tbl.Kosten[[#This Row],[Totaal kosten]],"")</f>
        <v/>
      </c>
      <c r="DI115" s="148" t="str">
        <f>IF(Tbl.Kosten[[#This Row],[WPnr.]]=DI$7,Tbl.Kosten[[#This Row],[Totaal kosten]],"")</f>
        <v/>
      </c>
      <c r="DJ115" s="148" t="str">
        <f>IF(Tbl.Kosten[[#This Row],[WPnr.]]=DJ$7,Tbl.Kosten[[#This Row],[Totaal kosten]],"")</f>
        <v/>
      </c>
      <c r="DK115" s="148" t="str">
        <f>IF(Tbl.Kosten[[#This Row],[WPnr.]]=DK$7,Tbl.Kosten[[#This Row],[Totaal kosten]],"")</f>
        <v/>
      </c>
      <c r="DL115" s="148" t="str">
        <f>IF(Tbl.Kosten[[#This Row],[WPnr.]]=DL$7,Tbl.Kosten[[#This Row],[Totaal kosten]],"")</f>
        <v/>
      </c>
      <c r="DM115" s="148" t="str">
        <f>IF(Tbl.Kosten[[#This Row],[WPnr.]]=DM$7,Tbl.Kosten[[#This Row],[Totaal kosten]],"")</f>
        <v/>
      </c>
      <c r="DN115" s="148" t="str">
        <f>IF(Tbl.Kosten[[#This Row],[WPnr.]]=DN$7,Tbl.Kosten[[#This Row],[Totaal kosten]],"")</f>
        <v/>
      </c>
      <c r="DO115" s="148" t="str">
        <f>IF(Tbl.Kosten[[#This Row],[WPnr.]]=DO$7,Tbl.Kosten[[#This Row],[Totaal kosten]],"")</f>
        <v/>
      </c>
      <c r="DP115" s="148" t="str">
        <f>IF(Tbl.Kosten[[#This Row],[WPnr.]]=DP$7,Tbl.Kosten[[#This Row],[Totaal kosten]],"")</f>
        <v/>
      </c>
      <c r="DQ115" s="148" t="str">
        <f>IF(Tbl.Kosten[[#This Row],[WPnr.]]=DQ$7,Tbl.Kosten[[#This Row],[Totaal kosten]],"")</f>
        <v/>
      </c>
      <c r="DR115" s="148" t="str">
        <f>IF(Tbl.Kosten[[#This Row],[WPnr.]]=DR$7,Tbl.Kosten[[#This Row],[Totaal kosten]],"")</f>
        <v/>
      </c>
      <c r="DS115" s="148" t="str">
        <f>IF(Tbl.Kosten[[#This Row],[WPnr.]]=DS$7,Tbl.Kosten[[#This Row],[Totaal kosten]],"")</f>
        <v/>
      </c>
      <c r="DT115" s="148" t="str">
        <f>IF(Tbl.Kosten[[#This Row],[WPnr.]]=DT$7,Tbl.Kosten[[#This Row],[Totaal kosten]],"")</f>
        <v/>
      </c>
      <c r="DU115" s="148" t="str">
        <f>IF(Tbl.Kosten[[#This Row],[WPnr.]]=DU$7,Tbl.Kosten[[#This Row],[Totaal kosten]],"")</f>
        <v/>
      </c>
      <c r="DV115" s="148" t="str">
        <f>IF(Tbl.Kosten[[#This Row],[WPnr.]]=DV$7,Tbl.Kosten[[#This Row],[Totaal kosten]],"")</f>
        <v/>
      </c>
      <c r="DW115" s="150" t="str">
        <f>IFERROR(_xlfn.XLOOKUP(Tbl.Kosten[[#This Row],[Kostensoort]],Tbl.Kostensoorten[Kostensoorten],Tbl.Kostensoorten[KSnr.],"",0,1),"")</f>
        <v/>
      </c>
      <c r="DX115" s="150" t="str">
        <f>IF(Tbl.Kosten[[#This Row],[KSnr.]]=DX$7,Tbl.Kosten[[#This Row],[Totaal kosten]],"")</f>
        <v/>
      </c>
      <c r="DY115" s="150" t="str">
        <f>IF(Tbl.Kosten[[#This Row],[KSnr.]]=DY$7,Tbl.Kosten[[#This Row],[Totaal kosten]],"")</f>
        <v/>
      </c>
      <c r="DZ115" s="150" t="str">
        <f>IF(Tbl.Kosten[[#This Row],[KSnr.]]=DZ$7,Tbl.Kosten[[#This Row],[Totaal kosten]],"")</f>
        <v/>
      </c>
      <c r="EA115" s="150" t="str">
        <f>IF(Tbl.Kosten[[#This Row],[KSnr.]]=EA$7,Tbl.Kosten[[#This Row],[Totaal kosten]],"")</f>
        <v/>
      </c>
      <c r="EB115" s="150" t="str">
        <f>IF(Tbl.Kosten[[#This Row],[KSnr.]]=EB$7,Tbl.Kosten[[#This Row],[Totaal kosten]],"")</f>
        <v/>
      </c>
      <c r="EC115" s="150" t="str">
        <f>IF(Tbl.Kosten[[#This Row],[KSnr.]]=EC$7,Tbl.Kosten[[#This Row],[Totaal kosten]],"")</f>
        <v/>
      </c>
      <c r="ED115" s="150" t="str">
        <f>IF(Tbl.Kosten[[#This Row],[KSnr.]]=ED$7,Tbl.Kosten[[#This Row],[Totaal kosten]],"")</f>
        <v/>
      </c>
      <c r="EE115" s="150" t="str">
        <f>IF(Tbl.Kosten[[#This Row],[KSnr.]]=EE$7,Tbl.Kosten[[#This Row],[Totaal kosten]],"")</f>
        <v/>
      </c>
      <c r="EF115" s="150" t="str">
        <f>IF(Tbl.Kosten[[#This Row],[KSnr.]]=EF$7,Tbl.Kosten[[#This Row],[Totaal kosten]],"")</f>
        <v/>
      </c>
      <c r="EG115" s="150" t="str">
        <f>IF(Tbl.Kosten[[#This Row],[KSnr.]]=EG$7,Tbl.Kosten[[#This Row],[Totaal kosten]],"")</f>
        <v/>
      </c>
      <c r="EH115" s="150" t="str">
        <f>IF(Tbl.Kosten[[#This Row],[KSnr.]]=EH$7,Tbl.Kosten[[#This Row],[Totaal kosten]],"")</f>
        <v/>
      </c>
      <c r="EI115" s="150" t="str">
        <f>IF(Tbl.Kosten[[#This Row],[KSnr.]]=EI$7,Tbl.Kosten[[#This Row],[Totaal kosten]],"")</f>
        <v/>
      </c>
      <c r="EJ115" s="150" t="str">
        <f>IF(Tbl.Kosten[[#This Row],[KSnr.]]=EJ$7,Tbl.Kosten[[#This Row],[Totaal kosten]],"")</f>
        <v/>
      </c>
      <c r="EK115" s="150" t="str">
        <f>IF(Tbl.Kosten[[#This Row],[KSnr.]]=EK$7,Tbl.Kosten[[#This Row],[Totaal kosten]],"")</f>
        <v/>
      </c>
      <c r="EL115" s="150" t="str">
        <f>IF(Tbl.Kosten[[#This Row],[KSnr.]]=EL$7,Tbl.Kosten[[#This Row],[Totaal kosten]],"")</f>
        <v/>
      </c>
      <c r="EM115" s="150" t="str">
        <f>IF(Tbl.Kosten[[#This Row],[KSnr.]]=EM$7,Tbl.Kosten[[#This Row],[Totaal kosten]],"")</f>
        <v/>
      </c>
      <c r="EN115" s="150" t="str">
        <f>IF(Tbl.Kosten[[#This Row],[KSnr.]]=EN$7,Tbl.Kosten[[#This Row],[Totaal kosten]],"")</f>
        <v/>
      </c>
      <c r="EO115" s="150" t="str">
        <f>IF(Tbl.Kosten[[#This Row],[KSnr.]]=EO$7,Tbl.Kosten[[#This Row],[Totaal kosten]],"")</f>
        <v/>
      </c>
      <c r="EP115" s="150" t="str">
        <f>IF(Tbl.Kosten[[#This Row],[KSnr.]]=EP$7,Tbl.Kosten[[#This Row],[Totaal kosten]],"")</f>
        <v/>
      </c>
      <c r="EQ115" s="150" t="str">
        <f>IF(Tbl.Kosten[[#This Row],[KSnr.]]=EQ$7,Tbl.Kosten[[#This Row],[Totaal kosten]],"")</f>
        <v/>
      </c>
      <c r="ER115" s="144" t="str">
        <f>IFERROR(_xlfn.XLOOKUP(Tbl.Kosten[[#This Row],[Subsidieactiviteit]],Tbl.Subsidiehoogte[Subsidieactiviteit],Tbl.Subsidiehoogte[SAnr.],"",0,1),"")</f>
        <v/>
      </c>
      <c r="ES115" s="150" t="str">
        <f>IF(Tbl.Kosten[[#This Row],[Sanr.]]=ES$7,Tbl.Kosten[[#This Row],[Totaal kosten]],"")</f>
        <v/>
      </c>
      <c r="ET115" s="150" t="str">
        <f>IF(Tbl.Kosten[[#This Row],[Sanr.]]=ET$7,Tbl.Kosten[[#This Row],[Totaal kosten]],"")</f>
        <v/>
      </c>
      <c r="EU115" s="150" t="str">
        <f>IF(Tbl.Kosten[[#This Row],[Sanr.]]=EU$7,Tbl.Kosten[[#This Row],[Totaal kosten]],"")</f>
        <v/>
      </c>
      <c r="EV115" s="150" t="str">
        <f>IF(Tbl.Kosten[[#This Row],[Sanr.]]=EV$7,Tbl.Kosten[[#This Row],[Totaal kosten]],"")</f>
        <v/>
      </c>
      <c r="EW115" s="150" t="str">
        <f>IF(Tbl.Kosten[[#This Row],[Sanr.]]=EW$7,Tbl.Kosten[[#This Row],[Totaal kosten]],"")</f>
        <v/>
      </c>
      <c r="EX115" s="150" t="str">
        <f>IF(Tbl.Kosten[[#This Row],[Sanr.]]=EX$7,Tbl.Kosten[[#This Row],[Totaal kosten]],"")</f>
        <v/>
      </c>
      <c r="EY115" s="150" t="str">
        <f>IF(Tbl.Kosten[[#This Row],[Sanr.]]=EY$7,Tbl.Kosten[[#This Row],[Totaal kosten]],"")</f>
        <v/>
      </c>
      <c r="EZ115" s="150" t="str">
        <f>IF(Tbl.Kosten[[#This Row],[Sanr.]]=EZ$7,Tbl.Kosten[[#This Row],[Totaal kosten]],"")</f>
        <v/>
      </c>
      <c r="FA115" s="150" t="str">
        <f>IF(Tbl.Kosten[[#This Row],[Sanr.]]=FA$7,Tbl.Kosten[[#This Row],[Totaal kosten]],"")</f>
        <v/>
      </c>
      <c r="FB115" s="150" t="str">
        <f>IF(Tbl.Kosten[[#This Row],[Sanr.]]=FB$7,Tbl.Kosten[[#This Row],[Totaal kosten]],"")</f>
        <v/>
      </c>
      <c r="FC115" s="150" t="str">
        <f>IF(Tbl.Kosten[[#This Row],[Sanr.]]=FC$7,Tbl.Kosten[[#This Row],[Totaal kosten]],"")</f>
        <v/>
      </c>
      <c r="FD115" s="150" t="str">
        <f>IF(Tbl.Kosten[[#This Row],[Sanr.]]=FD$7,Tbl.Kosten[[#This Row],[Totaal kosten]],"")</f>
        <v/>
      </c>
      <c r="FE115" s="150" t="str">
        <f>IF(Tbl.Kosten[[#This Row],[Sanr.]]=FE$7,Tbl.Kosten[[#This Row],[Totaal kosten]],"")</f>
        <v/>
      </c>
      <c r="FF115" s="150" t="str">
        <f>IF(Tbl.Kosten[[#This Row],[Sanr.]]=FF$7,Tbl.Kosten[[#This Row],[Totaal kosten]],"")</f>
        <v/>
      </c>
      <c r="FG115" s="150" t="str">
        <f>IF(Tbl.Kosten[[#This Row],[Sanr.]]=FG$7,Tbl.Kosten[[#This Row],[Totaal kosten]],"")</f>
        <v/>
      </c>
      <c r="FH115" s="150" t="str">
        <f>IF(Tbl.Kosten[[#This Row],[Sanr.]]=FH$7,Tbl.Kosten[[#This Row],[Totaal kosten]],"")</f>
        <v/>
      </c>
      <c r="FI115" s="150" t="str">
        <f>IF(Tbl.Kosten[[#This Row],[Sanr.]]=FI$7,Tbl.Kosten[[#This Row],[Totaal kosten]],"")</f>
        <v/>
      </c>
      <c r="FJ115" s="150" t="str">
        <f>IF(Tbl.Kosten[[#This Row],[Sanr.]]=FJ$7,Tbl.Kosten[[#This Row],[Totaal kosten]],"")</f>
        <v/>
      </c>
      <c r="FK115" s="150" t="str">
        <f>IF(Tbl.Kosten[[#This Row],[Sanr.]]=FK$7,Tbl.Kosten[[#This Row],[Totaal kosten]],"")</f>
        <v/>
      </c>
      <c r="FL115" s="150" t="str">
        <f>IF(Tbl.Kosten[[#This Row],[Sanr.]]=FL$7,Tbl.Kosten[[#This Row],[Totaal kosten]],"")</f>
        <v/>
      </c>
      <c r="FM115" s="150" t="str">
        <f>IF(Tbl.Kosten[[#This Row],[Sanr.]]=FM$7,Tbl.Kosten[[#This Row],[Totaal kosten]],"")</f>
        <v/>
      </c>
      <c r="FN115" s="150" t="str">
        <f>IF(Tbl.Kosten[[#This Row],[Sanr.]]=FN$7,Tbl.Kosten[[#This Row],[Totaal kosten]],"")</f>
        <v/>
      </c>
      <c r="FO115" s="150" t="str">
        <f>IF(Tbl.Kosten[[#This Row],[Sanr.]]=FO$7,Tbl.Kosten[[#This Row],[Totaal kosten]],"")</f>
        <v/>
      </c>
      <c r="FP115" s="150" t="str">
        <f>IF(Tbl.Kosten[[#This Row],[Sanr.]]=FP$7,Tbl.Kosten[[#This Row],[Totaal kosten]],"")</f>
        <v/>
      </c>
      <c r="FQ115" s="150" t="str">
        <f>IF(Tbl.Kosten[[#This Row],[Sanr.]]=FQ$7,Tbl.Kosten[[#This Row],[Totaal kosten]],"")</f>
        <v/>
      </c>
      <c r="FR115" s="150" t="str">
        <f>IF(Tbl.Kosten[[#This Row],[Sanr.]]=FR$7,Tbl.Kosten[[#This Row],[Totaal kosten]],"")</f>
        <v/>
      </c>
      <c r="FS115" s="150" t="str">
        <f>IF(Tbl.Kosten[[#This Row],[Sanr.]]=FS$7,Tbl.Kosten[[#This Row],[Totaal kosten]],"")</f>
        <v/>
      </c>
      <c r="FT115" s="150" t="str">
        <f>IF(Tbl.Kosten[[#This Row],[Sanr.]]=FT$7,Tbl.Kosten[[#This Row],[Totaal kosten]],"")</f>
        <v/>
      </c>
      <c r="FU115" s="150" t="str">
        <f>IF(Tbl.Kosten[[#This Row],[Sanr.]]=FU$7,Tbl.Kosten[[#This Row],[Totaal kosten]],"")</f>
        <v/>
      </c>
      <c r="FV115" s="150" t="str">
        <f>IF(Tbl.Kosten[[#This Row],[Sanr.]]=FV$7,Tbl.Kosten[[#This Row],[Totaal kosten]],"")</f>
        <v/>
      </c>
      <c r="FW115" s="150" t="str">
        <f>IFERROR(_xlfn.XLOOKUP(Tbl.Kosten[[#This Row],[Activiteitencode]],Tbl.Activiteiten[Activiteitcode],Tbl.Activiteiten[Anr.],"",0,1),"")</f>
        <v/>
      </c>
      <c r="FX115" s="169" t="str">
        <f>_xlfn.CONCAT(Tbl.Kosten[[#This Row],[Pnr.]],Tbl.Kosten[[#This Row],[Sanr.]])</f>
        <v>P1</v>
      </c>
      <c r="FY115" s="150">
        <f>Tbl.Kosten[[#This Row],[Totaal kosten]]-Tbl.Kosten[[#This Row],[Subsidie]]</f>
        <v>0</v>
      </c>
      <c r="FZ115" s="150">
        <f>IF(Tbl.Kosten[[#This Row],[Pnr.]]=FZ$7,Tbl.Kosten[[#This Row],[Te financieren]],"")</f>
        <v>0</v>
      </c>
      <c r="GA115" s="150" t="str">
        <f>IF(Tbl.Kosten[[#This Row],[Pnr.]]=GA$7,Tbl.Kosten[[#This Row],[Te financieren]],"")</f>
        <v/>
      </c>
      <c r="GB115" s="150" t="str">
        <f>IF(Tbl.Kosten[[#This Row],[Pnr.]]=GB$7,Tbl.Kosten[[#This Row],[Te financieren]],"")</f>
        <v/>
      </c>
      <c r="GC115" s="150" t="str">
        <f>IF(Tbl.Kosten[[#This Row],[Pnr.]]=GC$7,Tbl.Kosten[[#This Row],[Te financieren]],"")</f>
        <v/>
      </c>
      <c r="GD115" s="150" t="str">
        <f>IF(Tbl.Kosten[[#This Row],[Pnr.]]=GD$7,Tbl.Kosten[[#This Row],[Te financieren]],"")</f>
        <v/>
      </c>
      <c r="GE115" s="150" t="str">
        <f>IF(Tbl.Kosten[[#This Row],[Pnr.]]=GE$7,Tbl.Kosten[[#This Row],[Te financieren]],"")</f>
        <v/>
      </c>
      <c r="GF115" s="150" t="str">
        <f>IF(Tbl.Kosten[[#This Row],[Pnr.]]=GF$7,Tbl.Kosten[[#This Row],[Te financieren]],"")</f>
        <v/>
      </c>
      <c r="GG115" s="150" t="str">
        <f>IF(Tbl.Kosten[[#This Row],[Pnr.]]=GG$7,Tbl.Kosten[[#This Row],[Te financieren]],"")</f>
        <v/>
      </c>
      <c r="GH115" s="150" t="str">
        <f>IF(Tbl.Kosten[[#This Row],[Pnr.]]=GH$7,Tbl.Kosten[[#This Row],[Te financieren]],"")</f>
        <v/>
      </c>
      <c r="GI115" s="150" t="str">
        <f>IF(Tbl.Kosten[[#This Row],[Pnr.]]=GI$7,Tbl.Kosten[[#This Row],[Te financieren]],"")</f>
        <v/>
      </c>
      <c r="GJ115" s="150" t="str">
        <f>IF(Tbl.Kosten[[#This Row],[Pnr.]]=GJ$7,Tbl.Kosten[[#This Row],[Te financieren]],"")</f>
        <v/>
      </c>
      <c r="GK115" s="150" t="str">
        <f>IF(Tbl.Kosten[[#This Row],[Pnr.]]=GK$7,Tbl.Kosten[[#This Row],[Te financieren]],"")</f>
        <v/>
      </c>
      <c r="GL115" s="150" t="str">
        <f>IF(Tbl.Kosten[[#This Row],[Pnr.]]=GL$7,Tbl.Kosten[[#This Row],[Te financieren]],"")</f>
        <v/>
      </c>
      <c r="GM115" s="150" t="str">
        <f>IF(Tbl.Kosten[[#This Row],[Pnr.]]=GM$7,Tbl.Kosten[[#This Row],[Te financieren]],"")</f>
        <v/>
      </c>
      <c r="GN115" s="150" t="str">
        <f>IF(Tbl.Kosten[[#This Row],[Pnr.]]=GN$7,Tbl.Kosten[[#This Row],[Te financieren]],"")</f>
        <v/>
      </c>
      <c r="GO115" s="150" t="str">
        <f>IF(Tbl.Kosten[[#This Row],[Pnr.]]=GO$7,Tbl.Kosten[[#This Row],[Te financieren]],"")</f>
        <v/>
      </c>
      <c r="GP115" s="150" t="str">
        <f>IF(Tbl.Kosten[[#This Row],[Pnr.]]=GP$7,Tbl.Kosten[[#This Row],[Te financieren]],"")</f>
        <v/>
      </c>
      <c r="GQ115" s="150" t="str">
        <f>IF(Tbl.Kosten[[#This Row],[Pnr.]]=GQ$7,Tbl.Kosten[[#This Row],[Te financieren]],"")</f>
        <v/>
      </c>
      <c r="GR115" s="150" t="str">
        <f>IF(Tbl.Kosten[[#This Row],[Pnr.]]=GR$7,Tbl.Kosten[[#This Row],[Te financieren]],"")</f>
        <v/>
      </c>
      <c r="GS115" s="150" t="str">
        <f>IF(Tbl.Kosten[[#This Row],[Pnr.]]=GS$7,Tbl.Kosten[[#This Row],[Te financieren]],"")</f>
        <v/>
      </c>
      <c r="GT115" s="150" t="str">
        <f>IF(Tbl.Kosten[[#This Row],[Pnr.]]=GT$7,Tbl.Kosten[[#This Row],[Te financieren]],"")</f>
        <v/>
      </c>
      <c r="GU115" s="150" t="str">
        <f>IF(Tbl.Kosten[[#This Row],[Pnr.]]=GU$7,Tbl.Kosten[[#This Row],[Te financieren]],"")</f>
        <v/>
      </c>
      <c r="GV115" s="150" t="str">
        <f>IF(Tbl.Kosten[[#This Row],[Pnr.]]=GV$7,Tbl.Kosten[[#This Row],[Te financieren]],"")</f>
        <v/>
      </c>
      <c r="GW115" s="150" t="str">
        <f>IF(Tbl.Kosten[[#This Row],[Pnr.]]=GW$7,Tbl.Kosten[[#This Row],[Te financieren]],"")</f>
        <v/>
      </c>
      <c r="GX115" s="150" t="str">
        <f>IF(Tbl.Kosten[[#This Row],[Pnr.]]=GX$7,Tbl.Kosten[[#This Row],[Te financieren]],"")</f>
        <v/>
      </c>
      <c r="GY115" s="150" t="str">
        <f>IF(Tbl.Kosten[[#This Row],[Pnr.]]=GY$7,Tbl.Kosten[[#This Row],[Te financieren]],"")</f>
        <v/>
      </c>
      <c r="GZ115" s="150" t="str">
        <f>IF(Tbl.Kosten[[#This Row],[Pnr.]]=GZ$7,Tbl.Kosten[[#This Row],[Te financieren]],"")</f>
        <v/>
      </c>
      <c r="HA115" s="150" t="str">
        <f>IF(Tbl.Kosten[[#This Row],[Pnr.]]=HA$7,Tbl.Kosten[[#This Row],[Te financieren]],"")</f>
        <v/>
      </c>
      <c r="HB115" s="150" t="str">
        <f>IF(Tbl.Kosten[[#This Row],[Pnr.]]=HB$7,Tbl.Kosten[[#This Row],[Te financieren]],"")</f>
        <v/>
      </c>
      <c r="HC115" s="150" t="str">
        <f>IF(Tbl.Kosten[[#This Row],[Pnr.]]=HC$7,Tbl.Kosten[[#This Row],[Te financieren]],"")</f>
        <v/>
      </c>
      <c r="HD115" s="150" t="str">
        <f>IF(Tbl.Kosten[[#This Row],[Pnr.]]=HD$7,Tbl.Kosten[[#This Row],[Te financieren]],"")</f>
        <v/>
      </c>
      <c r="HE115" s="150" t="str">
        <f>IF(Tbl.Kosten[[#This Row],[Pnr.]]=HE$7,Tbl.Kosten[[#This Row],[Te financieren]],"")</f>
        <v/>
      </c>
      <c r="HF115" s="150" t="str">
        <f>IF(Tbl.Kosten[[#This Row],[Pnr.]]=HF$7,Tbl.Kosten[[#This Row],[Te financieren]],"")</f>
        <v/>
      </c>
      <c r="HG115" s="150" t="str">
        <f>IF(Tbl.Kosten[[#This Row],[Pnr.]]=HG$7,Tbl.Kosten[[#This Row],[Te financieren]],"")</f>
        <v/>
      </c>
      <c r="HH115" s="150" t="str">
        <f>IF(Tbl.Kosten[[#This Row],[Pnr.]]=HH$7,Tbl.Kosten[[#This Row],[Te financieren]],"")</f>
        <v/>
      </c>
      <c r="HI115" s="150" t="str">
        <f>IF(Tbl.Kosten[[#This Row],[Pnr.]]=HI$7,Tbl.Kosten[[#This Row],[Te financieren]],"")</f>
        <v/>
      </c>
      <c r="HJ115" s="150" t="str">
        <f>IF(Tbl.Kosten[[#This Row],[Pnr.]]=HJ$7,Tbl.Kosten[[#This Row],[Te financieren]],"")</f>
        <v/>
      </c>
      <c r="HK115" s="150" t="str">
        <f>IF(Tbl.Kosten[[#This Row],[Pnr.]]=HK$7,Tbl.Kosten[[#This Row],[Te financieren]],"")</f>
        <v/>
      </c>
      <c r="HL115" s="150" t="str">
        <f>IF(Tbl.Kosten[[#This Row],[Pnr.]]=HL$7,Tbl.Kosten[[#This Row],[Te financieren]],"")</f>
        <v/>
      </c>
      <c r="HM115" s="150" t="str">
        <f>IF(Tbl.Kosten[[#This Row],[Pnr.]]=HM$7,Tbl.Kosten[[#This Row],[Te financieren]],"")</f>
        <v/>
      </c>
      <c r="HN115" s="150" t="str">
        <f>IF(Tbl.Kosten[[#This Row],[Pnr.]]=HN$7,Tbl.Kosten[[#This Row],[Te financieren]],"")</f>
        <v/>
      </c>
      <c r="HO115" s="150" t="str">
        <f>IF(Tbl.Kosten[[#This Row],[Pnr.]]=HO$7,Tbl.Kosten[[#This Row],[Te financieren]],"")</f>
        <v/>
      </c>
      <c r="HP115" s="150" t="str">
        <f>IF(Tbl.Kosten[[#This Row],[Pnr.]]=HP$7,Tbl.Kosten[[#This Row],[Te financieren]],"")</f>
        <v/>
      </c>
      <c r="HQ115" s="150" t="str">
        <f>IF(Tbl.Kosten[[#This Row],[Pnr.]]=HQ$7,Tbl.Kosten[[#This Row],[Te financieren]],"")</f>
        <v/>
      </c>
      <c r="HR115" s="150" t="str">
        <f>IF(Tbl.Kosten[[#This Row],[Pnr.]]=HR$7,Tbl.Kosten[[#This Row],[Te financieren]],"")</f>
        <v/>
      </c>
      <c r="HS115" s="150" t="str">
        <f>IF(Tbl.Kosten[[#This Row],[Pnr.]]=HS$7,Tbl.Kosten[[#This Row],[Te financieren]],"")</f>
        <v/>
      </c>
      <c r="HT115" s="150" t="str">
        <f>IF(Tbl.Kosten[[#This Row],[Pnr.]]=HT$7,Tbl.Kosten[[#This Row],[Te financieren]],"")</f>
        <v/>
      </c>
      <c r="HU115" s="150" t="str">
        <f>IF(Tbl.Kosten[[#This Row],[Pnr.]]=HU$7,Tbl.Kosten[[#This Row],[Te financieren]],"")</f>
        <v/>
      </c>
      <c r="HV115" s="150" t="str">
        <f>IF(Tbl.Kosten[[#This Row],[Pnr.]]=HV$7,Tbl.Kosten[[#This Row],[Te financieren]],"")</f>
        <v/>
      </c>
      <c r="HW115" s="150" t="str">
        <f>IF(Tbl.Kosten[[#This Row],[Pnr.]]=HW$7,Tbl.Kosten[[#This Row],[Te financieren]],"")</f>
        <v/>
      </c>
    </row>
    <row r="116" spans="2:231" x14ac:dyDescent="0.3">
      <c r="B116" s="134"/>
      <c r="C116" s="137"/>
      <c r="D116" s="136"/>
      <c r="E116" s="261"/>
      <c r="F116" s="135"/>
      <c r="G116" s="11" t="str">
        <f>IF(Tbl.Kosten[[#This Row],[Medewerker e/o 
functie]]&lt;&gt;"",_xlfn.XLOOKUP(Tbl.Kosten[[#This Row],[Medewerker e/o 
functie]],Tbl.Uurtarief[Medewerker en/of functie],Tbl.Uurtarief[Uurtarief],"",0,1),"")</f>
        <v/>
      </c>
      <c r="H116" s="121">
        <f>IFERROR(Tbl.Kosten[[#This Row],[Uren]]*Tbl.Kosten[[#This Row],[Uurtarief]],0)</f>
        <v>0</v>
      </c>
      <c r="I116" s="119" t="str">
        <f>IF(Tbl.Kosten[[#This Row],[Subtotaal uren]]&lt;&gt;0,_xlfn.XLOOKUP(Tbl.Kosten[[#This Row],[Medewerker e/o 
functie]],Tbl.Uurtarief[Medewerker en/of functie],Tbl.Uurtarief[Kostensoort arbeid],"",0,1),"")</f>
        <v/>
      </c>
      <c r="J116" s="137"/>
      <c r="K116" s="135"/>
      <c r="L116" s="139" t="str">
        <f>IF(Tbl.Kosten[[#This Row],[Activum]]&lt;&gt;"",_xlfn.XLOOKUP(Tbl.Kosten[[#This Row],[Activum]],Tbl.Afschrijvingskosten[Activum],Tbl.Afschrijvingskosten[Tarief per afschrijvings-eenheid],"",0,1),"")</f>
        <v/>
      </c>
      <c r="M116" s="122">
        <f>IFERROR(Tbl.Kosten[[#This Row],[Een-
heden]]*Tbl.Kosten[[#This Row],[Afschrijvings-
tarief]],0)</f>
        <v>0</v>
      </c>
      <c r="N116" s="122" t="str">
        <f>IF(Tbl.Kosten[[#This Row],[Subtotaal afschrijving]]&lt;&gt;0,Lijsten!$A$7,"")</f>
        <v/>
      </c>
      <c r="O116" s="140"/>
      <c r="P116" s="135"/>
      <c r="Q116" s="138"/>
      <c r="R116" s="122">
        <f>IFERROR(Tbl.Kosten[[#This Row],[Aantal]]*Tbl.Kosten[[#This Row],[Tarief]],0)</f>
        <v>0</v>
      </c>
      <c r="S116" s="8">
        <f>IFERROR(Tbl.Kosten[[#This Row],[Subtotaal overige kosten]]+Tbl.Kosten[[#This Row],[Subtotaal uren]]+Tbl.Kosten[[#This Row],[Subtotaal afschrijving]],0)</f>
        <v>0</v>
      </c>
      <c r="T116" s="8">
        <f>IFERROR(Tbl.Kosten[[#This Row],[Totaal kosten]]*Tbl.Kosten[[#This Row],[Subsidie%]],0)</f>
        <v>0</v>
      </c>
      <c r="U116" s="4" t="str" cm="1">
        <f t="array" ref="U116">IFERROR(_xlfn.IFS(Tbl.Kosten[[#This Row],[Subtotaal uren]]&lt;&gt;0,Tbl.Kosten[[#This Row],[Kostensoort arbeid]],Tbl.Kosten[[#This Row],[Subtotaal afschrijving]]&lt;&gt;0,Tbl.Kosten[[#This Row],[Kostensoort afschrijving]],Tbl.Kosten[[#This Row],[Subtotaal overige kosten]]&lt;&gt;0,Tbl.Kosten[[#This Row],[Kostensoort overig]]),"")</f>
        <v/>
      </c>
      <c r="V116" s="4" t="str">
        <f>IFERROR(_xlfn.XLOOKUP(Tbl.Kosten[[#This Row],[Activiteitencode]],Tbl.Activiteiten[Activiteitcode],Tbl.Activiteiten[Werkpakketcode],"",0,1),"")</f>
        <v/>
      </c>
      <c r="W116" s="4" t="str">
        <f>IFERROR(_xlfn.XLOOKUP(Tbl.Kosten[[#This Row],[Werkpakketcode]],Tbl.Werkpakketten[Werkpakketcode],Tbl.Werkpakketten[Subsidiabele activiteit],"",0,1),"")</f>
        <v/>
      </c>
      <c r="X116" s="12">
        <f>IFERROR(_xlfn.XLOOKUP(Tbl.Kosten[[#This Row],[Sanr.]],Tbl.Subsidiehoogte[SAnr.],Tbl.Subsidiehoogte[Sub. Percentage],0,0,1),0)</f>
        <v>0</v>
      </c>
      <c r="Y116" s="144" t="str">
        <f>IFERROR(_xlfn.XLOOKUP(Tbl.Kosten[[#This Row],[Partnercode]],Tbl.Projectpartners[Partnercode],Tbl.Projectpartners[PNr.],"",0,1),"")</f>
        <v>P1</v>
      </c>
      <c r="Z116" s="148">
        <f>IF(Tbl.Kosten[[#This Row],[Pnr.]]=Z$7,Tbl.Kosten[[#This Row],[Totaal kosten]],"")</f>
        <v>0</v>
      </c>
      <c r="AA116" s="148" t="str">
        <f>IF(Tbl.Kosten[[#This Row],[Pnr.]]=AA$7,Tbl.Kosten[[#This Row],[Totaal kosten]],"")</f>
        <v/>
      </c>
      <c r="AB116" s="148" t="str">
        <f>IF(Tbl.Kosten[[#This Row],[Pnr.]]=AB$7,Tbl.Kosten[[#This Row],[Totaal kosten]],"")</f>
        <v/>
      </c>
      <c r="AC116" s="148" t="str">
        <f>IF(Tbl.Kosten[[#This Row],[Pnr.]]=AC$7,Tbl.Kosten[[#This Row],[Totaal kosten]],"")</f>
        <v/>
      </c>
      <c r="AD116" s="148" t="str">
        <f>IF(Tbl.Kosten[[#This Row],[Pnr.]]=AD$7,Tbl.Kosten[[#This Row],[Totaal kosten]],"")</f>
        <v/>
      </c>
      <c r="AE116" s="148" t="str">
        <f>IF(Tbl.Kosten[[#This Row],[Pnr.]]=AE$7,Tbl.Kosten[[#This Row],[Totaal kosten]],"")</f>
        <v/>
      </c>
      <c r="AF116" s="148" t="str">
        <f>IF(Tbl.Kosten[[#This Row],[Pnr.]]=AF$7,Tbl.Kosten[[#This Row],[Totaal kosten]],"")</f>
        <v/>
      </c>
      <c r="AG116" s="148" t="str">
        <f>IF(Tbl.Kosten[[#This Row],[Pnr.]]=AG$7,Tbl.Kosten[[#This Row],[Totaal kosten]],"")</f>
        <v/>
      </c>
      <c r="AH116" s="148" t="str">
        <f>IF(Tbl.Kosten[[#This Row],[Pnr.]]=AH$7,Tbl.Kosten[[#This Row],[Totaal kosten]],"")</f>
        <v/>
      </c>
      <c r="AI116" s="148" t="str">
        <f>IF(Tbl.Kosten[[#This Row],[Pnr.]]=AI$7,Tbl.Kosten[[#This Row],[Totaal kosten]],"")</f>
        <v/>
      </c>
      <c r="AJ116" s="148" t="str">
        <f>IF(Tbl.Kosten[[#This Row],[Pnr.]]=AJ$7,Tbl.Kosten[[#This Row],[Totaal kosten]],"")</f>
        <v/>
      </c>
      <c r="AK116" s="148" t="str">
        <f>IF(Tbl.Kosten[[#This Row],[Pnr.]]=AK$7,Tbl.Kosten[[#This Row],[Totaal kosten]],"")</f>
        <v/>
      </c>
      <c r="AL116" s="148" t="str">
        <f>IF(Tbl.Kosten[[#This Row],[Pnr.]]=AL$7,Tbl.Kosten[[#This Row],[Totaal kosten]],"")</f>
        <v/>
      </c>
      <c r="AM116" s="148" t="str">
        <f>IF(Tbl.Kosten[[#This Row],[Pnr.]]=AM$7,Tbl.Kosten[[#This Row],[Totaal kosten]],"")</f>
        <v/>
      </c>
      <c r="AN116" s="148" t="str">
        <f>IF(Tbl.Kosten[[#This Row],[Pnr.]]=AN$7,Tbl.Kosten[[#This Row],[Totaal kosten]],"")</f>
        <v/>
      </c>
      <c r="AO116" s="148" t="str">
        <f>IF(Tbl.Kosten[[#This Row],[Pnr.]]=AO$7,Tbl.Kosten[[#This Row],[Totaal kosten]],"")</f>
        <v/>
      </c>
      <c r="AP116" s="148" t="str">
        <f>IF(Tbl.Kosten[[#This Row],[Pnr.]]=AP$7,Tbl.Kosten[[#This Row],[Totaal kosten]],"")</f>
        <v/>
      </c>
      <c r="AQ116" s="148" t="str">
        <f>IF(Tbl.Kosten[[#This Row],[Pnr.]]=AQ$7,Tbl.Kosten[[#This Row],[Totaal kosten]],"")</f>
        <v/>
      </c>
      <c r="AR116" s="148" t="str">
        <f>IF(Tbl.Kosten[[#This Row],[Pnr.]]=AR$7,Tbl.Kosten[[#This Row],[Totaal kosten]],"")</f>
        <v/>
      </c>
      <c r="AS116" s="148" t="str">
        <f>IF(Tbl.Kosten[[#This Row],[Pnr.]]=AS$7,Tbl.Kosten[[#This Row],[Totaal kosten]],"")</f>
        <v/>
      </c>
      <c r="AT116" s="148" t="str">
        <f>IF(Tbl.Kosten[[#This Row],[Pnr.]]=AT$7,Tbl.Kosten[[#This Row],[Totaal kosten]],"")</f>
        <v/>
      </c>
      <c r="AU116" s="148" t="str">
        <f>IF(Tbl.Kosten[[#This Row],[Pnr.]]=AU$7,Tbl.Kosten[[#This Row],[Totaal kosten]],"")</f>
        <v/>
      </c>
      <c r="AV116" s="148" t="str">
        <f>IF(Tbl.Kosten[[#This Row],[Pnr.]]=AV$7,Tbl.Kosten[[#This Row],[Totaal kosten]],"")</f>
        <v/>
      </c>
      <c r="AW116" s="148" t="str">
        <f>IF(Tbl.Kosten[[#This Row],[Pnr.]]=AW$7,Tbl.Kosten[[#This Row],[Totaal kosten]],"")</f>
        <v/>
      </c>
      <c r="AX116" s="148" t="str">
        <f>IF(Tbl.Kosten[[#This Row],[Pnr.]]=AX$7,Tbl.Kosten[[#This Row],[Totaal kosten]],"")</f>
        <v/>
      </c>
      <c r="AY116" s="148" t="str">
        <f>IF(Tbl.Kosten[[#This Row],[Pnr.]]=AY$7,Tbl.Kosten[[#This Row],[Totaal kosten]],"")</f>
        <v/>
      </c>
      <c r="AZ116" s="148" t="str">
        <f>IF(Tbl.Kosten[[#This Row],[Pnr.]]=AZ$7,Tbl.Kosten[[#This Row],[Totaal kosten]],"")</f>
        <v/>
      </c>
      <c r="BA116" s="148" t="str">
        <f>IF(Tbl.Kosten[[#This Row],[Pnr.]]=BA$7,Tbl.Kosten[[#This Row],[Totaal kosten]],"")</f>
        <v/>
      </c>
      <c r="BB116" s="148" t="str">
        <f>IF(Tbl.Kosten[[#This Row],[Pnr.]]=BB$7,Tbl.Kosten[[#This Row],[Totaal kosten]],"")</f>
        <v/>
      </c>
      <c r="BC116" s="148" t="str">
        <f>IF(Tbl.Kosten[[#This Row],[Pnr.]]=BC$7,Tbl.Kosten[[#This Row],[Totaal kosten]],"")</f>
        <v/>
      </c>
      <c r="BD116" s="148" t="str">
        <f>IF(Tbl.Kosten[[#This Row],[Pnr.]]=BD$7,Tbl.Kosten[[#This Row],[Totaal kosten]],"")</f>
        <v/>
      </c>
      <c r="BE116" s="148" t="str">
        <f>IF(Tbl.Kosten[[#This Row],[Pnr.]]=BE$7,Tbl.Kosten[[#This Row],[Totaal kosten]],"")</f>
        <v/>
      </c>
      <c r="BF116" s="148" t="str">
        <f>IF(Tbl.Kosten[[#This Row],[Pnr.]]=BF$7,Tbl.Kosten[[#This Row],[Totaal kosten]],"")</f>
        <v/>
      </c>
      <c r="BG116" s="148" t="str">
        <f>IF(Tbl.Kosten[[#This Row],[Pnr.]]=BG$7,Tbl.Kosten[[#This Row],[Totaal kosten]],"")</f>
        <v/>
      </c>
      <c r="BH116" s="148" t="str">
        <f>IF(Tbl.Kosten[[#This Row],[Pnr.]]=BH$7,Tbl.Kosten[[#This Row],[Totaal kosten]],"")</f>
        <v/>
      </c>
      <c r="BI116" s="148" t="str">
        <f>IF(Tbl.Kosten[[#This Row],[Pnr.]]=BI$7,Tbl.Kosten[[#This Row],[Totaal kosten]],"")</f>
        <v/>
      </c>
      <c r="BJ116" s="148" t="str">
        <f>IF(Tbl.Kosten[[#This Row],[Pnr.]]=BJ$7,Tbl.Kosten[[#This Row],[Totaal kosten]],"")</f>
        <v/>
      </c>
      <c r="BK116" s="148" t="str">
        <f>IF(Tbl.Kosten[[#This Row],[Pnr.]]=BK$7,Tbl.Kosten[[#This Row],[Totaal kosten]],"")</f>
        <v/>
      </c>
      <c r="BL116" s="148" t="str">
        <f>IF(Tbl.Kosten[[#This Row],[Pnr.]]=BL$7,Tbl.Kosten[[#This Row],[Totaal kosten]],"")</f>
        <v/>
      </c>
      <c r="BM116" s="148" t="str">
        <f>IF(Tbl.Kosten[[#This Row],[Pnr.]]=BM$7,Tbl.Kosten[[#This Row],[Totaal kosten]],"")</f>
        <v/>
      </c>
      <c r="BN116" s="148" t="str">
        <f>IF(Tbl.Kosten[[#This Row],[Pnr.]]=BN$7,Tbl.Kosten[[#This Row],[Totaal kosten]],"")</f>
        <v/>
      </c>
      <c r="BO116" s="148" t="str">
        <f>IF(Tbl.Kosten[[#This Row],[Pnr.]]=BO$7,Tbl.Kosten[[#This Row],[Totaal kosten]],"")</f>
        <v/>
      </c>
      <c r="BP116" s="148" t="str">
        <f>IF(Tbl.Kosten[[#This Row],[Pnr.]]=BP$7,Tbl.Kosten[[#This Row],[Totaal kosten]],"")</f>
        <v/>
      </c>
      <c r="BQ116" s="148" t="str">
        <f>IF(Tbl.Kosten[[#This Row],[Pnr.]]=BQ$7,Tbl.Kosten[[#This Row],[Totaal kosten]],"")</f>
        <v/>
      </c>
      <c r="BR116" s="148" t="str">
        <f>IF(Tbl.Kosten[[#This Row],[Pnr.]]=BR$7,Tbl.Kosten[[#This Row],[Totaal kosten]],"")</f>
        <v/>
      </c>
      <c r="BS116" s="148" t="str">
        <f>IF(Tbl.Kosten[[#This Row],[Pnr.]]=BS$7,Tbl.Kosten[[#This Row],[Totaal kosten]],"")</f>
        <v/>
      </c>
      <c r="BT116" s="148" t="str">
        <f>IF(Tbl.Kosten[[#This Row],[Pnr.]]=BT$7,Tbl.Kosten[[#This Row],[Totaal kosten]],"")</f>
        <v/>
      </c>
      <c r="BU116" s="148" t="str">
        <f>IF(Tbl.Kosten[[#This Row],[Pnr.]]=BU$7,Tbl.Kosten[[#This Row],[Totaal kosten]],"")</f>
        <v/>
      </c>
      <c r="BV116" s="148" t="str">
        <f>IF(Tbl.Kosten[[#This Row],[Pnr.]]=BV$7,Tbl.Kosten[[#This Row],[Totaal kosten]],"")</f>
        <v/>
      </c>
      <c r="BW116" s="148" t="str">
        <f>IF(Tbl.Kosten[[#This Row],[Pnr.]]=BW$7,Tbl.Kosten[[#This Row],[Totaal kosten]],"")</f>
        <v/>
      </c>
      <c r="BX116" s="148" t="str">
        <f>IFERROR(_xlfn.XLOOKUP(Tbl.Kosten[[#This Row],[Werkpakketcode]],Tbl.Werkpakketten[Werkpakketcode],Tbl.Werkpakketten[WPnr.],"",0,1),"")</f>
        <v/>
      </c>
      <c r="BY116" s="148" t="str">
        <f>IF(Tbl.Kosten[[#This Row],[WPnr.]]=BY$7,Tbl.Kosten[[#This Row],[Totaal kosten]],"")</f>
        <v/>
      </c>
      <c r="BZ116" s="148" t="str">
        <f>IF(Tbl.Kosten[[#This Row],[WPnr.]]=BZ$7,Tbl.Kosten[[#This Row],[Totaal kosten]],"")</f>
        <v/>
      </c>
      <c r="CA116" s="148" t="str">
        <f>IF(Tbl.Kosten[[#This Row],[WPnr.]]=CA$7,Tbl.Kosten[[#This Row],[Totaal kosten]],"")</f>
        <v/>
      </c>
      <c r="CB116" s="148" t="str">
        <f>IF(Tbl.Kosten[[#This Row],[WPnr.]]=CB$7,Tbl.Kosten[[#This Row],[Totaal kosten]],"")</f>
        <v/>
      </c>
      <c r="CC116" s="148" t="str">
        <f>IF(Tbl.Kosten[[#This Row],[WPnr.]]=CC$7,Tbl.Kosten[[#This Row],[Totaal kosten]],"")</f>
        <v/>
      </c>
      <c r="CD116" s="148" t="str">
        <f>IF(Tbl.Kosten[[#This Row],[WPnr.]]=CD$7,Tbl.Kosten[[#This Row],[Totaal kosten]],"")</f>
        <v/>
      </c>
      <c r="CE116" s="148" t="str">
        <f>IF(Tbl.Kosten[[#This Row],[WPnr.]]=CE$7,Tbl.Kosten[[#This Row],[Totaal kosten]],"")</f>
        <v/>
      </c>
      <c r="CF116" s="148" t="str">
        <f>IF(Tbl.Kosten[[#This Row],[WPnr.]]=CF$7,Tbl.Kosten[[#This Row],[Totaal kosten]],"")</f>
        <v/>
      </c>
      <c r="CG116" s="148" t="str">
        <f>IF(Tbl.Kosten[[#This Row],[WPnr.]]=CG$7,Tbl.Kosten[[#This Row],[Totaal kosten]],"")</f>
        <v/>
      </c>
      <c r="CH116" s="148" t="str">
        <f>IF(Tbl.Kosten[[#This Row],[WPnr.]]=CH$7,Tbl.Kosten[[#This Row],[Totaal kosten]],"")</f>
        <v/>
      </c>
      <c r="CI116" s="148" t="str">
        <f>IF(Tbl.Kosten[[#This Row],[WPnr.]]=CI$7,Tbl.Kosten[[#This Row],[Totaal kosten]],"")</f>
        <v/>
      </c>
      <c r="CJ116" s="148" t="str">
        <f>IF(Tbl.Kosten[[#This Row],[WPnr.]]=CJ$7,Tbl.Kosten[[#This Row],[Totaal kosten]],"")</f>
        <v/>
      </c>
      <c r="CK116" s="148" t="str">
        <f>IF(Tbl.Kosten[[#This Row],[WPnr.]]=CK$7,Tbl.Kosten[[#This Row],[Totaal kosten]],"")</f>
        <v/>
      </c>
      <c r="CL116" s="148" t="str">
        <f>IF(Tbl.Kosten[[#This Row],[WPnr.]]=CL$7,Tbl.Kosten[[#This Row],[Totaal kosten]],"")</f>
        <v/>
      </c>
      <c r="CM116" s="148" t="str">
        <f>IF(Tbl.Kosten[[#This Row],[WPnr.]]=CM$7,Tbl.Kosten[[#This Row],[Totaal kosten]],"")</f>
        <v/>
      </c>
      <c r="CN116" s="148" t="str">
        <f>IF(Tbl.Kosten[[#This Row],[WPnr.]]=CN$7,Tbl.Kosten[[#This Row],[Totaal kosten]],"")</f>
        <v/>
      </c>
      <c r="CO116" s="148" t="str">
        <f>IF(Tbl.Kosten[[#This Row],[WPnr.]]=CO$7,Tbl.Kosten[[#This Row],[Totaal kosten]],"")</f>
        <v/>
      </c>
      <c r="CP116" s="148" t="str">
        <f>IF(Tbl.Kosten[[#This Row],[WPnr.]]=CP$7,Tbl.Kosten[[#This Row],[Totaal kosten]],"")</f>
        <v/>
      </c>
      <c r="CQ116" s="148" t="str">
        <f>IF(Tbl.Kosten[[#This Row],[WPnr.]]=CQ$7,Tbl.Kosten[[#This Row],[Totaal kosten]],"")</f>
        <v/>
      </c>
      <c r="CR116" s="148" t="str">
        <f>IF(Tbl.Kosten[[#This Row],[WPnr.]]=CR$7,Tbl.Kosten[[#This Row],[Totaal kosten]],"")</f>
        <v/>
      </c>
      <c r="CS116" s="148" t="str">
        <f>IF(Tbl.Kosten[[#This Row],[WPnr.]]=CS$7,Tbl.Kosten[[#This Row],[Totaal kosten]],"")</f>
        <v/>
      </c>
      <c r="CT116" s="148" t="str">
        <f>IF(Tbl.Kosten[[#This Row],[WPnr.]]=CT$7,Tbl.Kosten[[#This Row],[Totaal kosten]],"")</f>
        <v/>
      </c>
      <c r="CU116" s="148" t="str">
        <f>IF(Tbl.Kosten[[#This Row],[WPnr.]]=CU$7,Tbl.Kosten[[#This Row],[Totaal kosten]],"")</f>
        <v/>
      </c>
      <c r="CV116" s="148" t="str">
        <f>IF(Tbl.Kosten[[#This Row],[WPnr.]]=CV$7,Tbl.Kosten[[#This Row],[Totaal kosten]],"")</f>
        <v/>
      </c>
      <c r="CW116" s="148" t="str">
        <f>IF(Tbl.Kosten[[#This Row],[WPnr.]]=CW$7,Tbl.Kosten[[#This Row],[Totaal kosten]],"")</f>
        <v/>
      </c>
      <c r="CX116" s="148" t="str">
        <f>IF(Tbl.Kosten[[#This Row],[WPnr.]]=CX$7,Tbl.Kosten[[#This Row],[Totaal kosten]],"")</f>
        <v/>
      </c>
      <c r="CY116" s="148" t="str">
        <f>IF(Tbl.Kosten[[#This Row],[WPnr.]]=CY$7,Tbl.Kosten[[#This Row],[Totaal kosten]],"")</f>
        <v/>
      </c>
      <c r="CZ116" s="148" t="str">
        <f>IF(Tbl.Kosten[[#This Row],[WPnr.]]=CZ$7,Tbl.Kosten[[#This Row],[Totaal kosten]],"")</f>
        <v/>
      </c>
      <c r="DA116" s="148" t="str">
        <f>IF(Tbl.Kosten[[#This Row],[WPnr.]]=DA$7,Tbl.Kosten[[#This Row],[Totaal kosten]],"")</f>
        <v/>
      </c>
      <c r="DB116" s="148" t="str">
        <f>IF(Tbl.Kosten[[#This Row],[WPnr.]]=DB$7,Tbl.Kosten[[#This Row],[Totaal kosten]],"")</f>
        <v/>
      </c>
      <c r="DC116" s="148" t="str">
        <f>IF(Tbl.Kosten[[#This Row],[WPnr.]]=DC$7,Tbl.Kosten[[#This Row],[Totaal kosten]],"")</f>
        <v/>
      </c>
      <c r="DD116" s="148" t="str">
        <f>IF(Tbl.Kosten[[#This Row],[WPnr.]]=DD$7,Tbl.Kosten[[#This Row],[Totaal kosten]],"")</f>
        <v/>
      </c>
      <c r="DE116" s="148" t="str">
        <f>IF(Tbl.Kosten[[#This Row],[WPnr.]]=DE$7,Tbl.Kosten[[#This Row],[Totaal kosten]],"")</f>
        <v/>
      </c>
      <c r="DF116" s="148" t="str">
        <f>IF(Tbl.Kosten[[#This Row],[WPnr.]]=DF$7,Tbl.Kosten[[#This Row],[Totaal kosten]],"")</f>
        <v/>
      </c>
      <c r="DG116" s="148" t="str">
        <f>IF(Tbl.Kosten[[#This Row],[WPnr.]]=DG$7,Tbl.Kosten[[#This Row],[Totaal kosten]],"")</f>
        <v/>
      </c>
      <c r="DH116" s="148" t="str">
        <f>IF(Tbl.Kosten[[#This Row],[WPnr.]]=DH$7,Tbl.Kosten[[#This Row],[Totaal kosten]],"")</f>
        <v/>
      </c>
      <c r="DI116" s="148" t="str">
        <f>IF(Tbl.Kosten[[#This Row],[WPnr.]]=DI$7,Tbl.Kosten[[#This Row],[Totaal kosten]],"")</f>
        <v/>
      </c>
      <c r="DJ116" s="148" t="str">
        <f>IF(Tbl.Kosten[[#This Row],[WPnr.]]=DJ$7,Tbl.Kosten[[#This Row],[Totaal kosten]],"")</f>
        <v/>
      </c>
      <c r="DK116" s="148" t="str">
        <f>IF(Tbl.Kosten[[#This Row],[WPnr.]]=DK$7,Tbl.Kosten[[#This Row],[Totaal kosten]],"")</f>
        <v/>
      </c>
      <c r="DL116" s="148" t="str">
        <f>IF(Tbl.Kosten[[#This Row],[WPnr.]]=DL$7,Tbl.Kosten[[#This Row],[Totaal kosten]],"")</f>
        <v/>
      </c>
      <c r="DM116" s="148" t="str">
        <f>IF(Tbl.Kosten[[#This Row],[WPnr.]]=DM$7,Tbl.Kosten[[#This Row],[Totaal kosten]],"")</f>
        <v/>
      </c>
      <c r="DN116" s="148" t="str">
        <f>IF(Tbl.Kosten[[#This Row],[WPnr.]]=DN$7,Tbl.Kosten[[#This Row],[Totaal kosten]],"")</f>
        <v/>
      </c>
      <c r="DO116" s="148" t="str">
        <f>IF(Tbl.Kosten[[#This Row],[WPnr.]]=DO$7,Tbl.Kosten[[#This Row],[Totaal kosten]],"")</f>
        <v/>
      </c>
      <c r="DP116" s="148" t="str">
        <f>IF(Tbl.Kosten[[#This Row],[WPnr.]]=DP$7,Tbl.Kosten[[#This Row],[Totaal kosten]],"")</f>
        <v/>
      </c>
      <c r="DQ116" s="148" t="str">
        <f>IF(Tbl.Kosten[[#This Row],[WPnr.]]=DQ$7,Tbl.Kosten[[#This Row],[Totaal kosten]],"")</f>
        <v/>
      </c>
      <c r="DR116" s="148" t="str">
        <f>IF(Tbl.Kosten[[#This Row],[WPnr.]]=DR$7,Tbl.Kosten[[#This Row],[Totaal kosten]],"")</f>
        <v/>
      </c>
      <c r="DS116" s="148" t="str">
        <f>IF(Tbl.Kosten[[#This Row],[WPnr.]]=DS$7,Tbl.Kosten[[#This Row],[Totaal kosten]],"")</f>
        <v/>
      </c>
      <c r="DT116" s="148" t="str">
        <f>IF(Tbl.Kosten[[#This Row],[WPnr.]]=DT$7,Tbl.Kosten[[#This Row],[Totaal kosten]],"")</f>
        <v/>
      </c>
      <c r="DU116" s="148" t="str">
        <f>IF(Tbl.Kosten[[#This Row],[WPnr.]]=DU$7,Tbl.Kosten[[#This Row],[Totaal kosten]],"")</f>
        <v/>
      </c>
      <c r="DV116" s="148" t="str">
        <f>IF(Tbl.Kosten[[#This Row],[WPnr.]]=DV$7,Tbl.Kosten[[#This Row],[Totaal kosten]],"")</f>
        <v/>
      </c>
      <c r="DW116" s="150" t="str">
        <f>IFERROR(_xlfn.XLOOKUP(Tbl.Kosten[[#This Row],[Kostensoort]],Tbl.Kostensoorten[Kostensoorten],Tbl.Kostensoorten[KSnr.],"",0,1),"")</f>
        <v/>
      </c>
      <c r="DX116" s="150" t="str">
        <f>IF(Tbl.Kosten[[#This Row],[KSnr.]]=DX$7,Tbl.Kosten[[#This Row],[Totaal kosten]],"")</f>
        <v/>
      </c>
      <c r="DY116" s="150" t="str">
        <f>IF(Tbl.Kosten[[#This Row],[KSnr.]]=DY$7,Tbl.Kosten[[#This Row],[Totaal kosten]],"")</f>
        <v/>
      </c>
      <c r="DZ116" s="150" t="str">
        <f>IF(Tbl.Kosten[[#This Row],[KSnr.]]=DZ$7,Tbl.Kosten[[#This Row],[Totaal kosten]],"")</f>
        <v/>
      </c>
      <c r="EA116" s="150" t="str">
        <f>IF(Tbl.Kosten[[#This Row],[KSnr.]]=EA$7,Tbl.Kosten[[#This Row],[Totaal kosten]],"")</f>
        <v/>
      </c>
      <c r="EB116" s="150" t="str">
        <f>IF(Tbl.Kosten[[#This Row],[KSnr.]]=EB$7,Tbl.Kosten[[#This Row],[Totaal kosten]],"")</f>
        <v/>
      </c>
      <c r="EC116" s="150" t="str">
        <f>IF(Tbl.Kosten[[#This Row],[KSnr.]]=EC$7,Tbl.Kosten[[#This Row],[Totaal kosten]],"")</f>
        <v/>
      </c>
      <c r="ED116" s="150" t="str">
        <f>IF(Tbl.Kosten[[#This Row],[KSnr.]]=ED$7,Tbl.Kosten[[#This Row],[Totaal kosten]],"")</f>
        <v/>
      </c>
      <c r="EE116" s="150" t="str">
        <f>IF(Tbl.Kosten[[#This Row],[KSnr.]]=EE$7,Tbl.Kosten[[#This Row],[Totaal kosten]],"")</f>
        <v/>
      </c>
      <c r="EF116" s="150" t="str">
        <f>IF(Tbl.Kosten[[#This Row],[KSnr.]]=EF$7,Tbl.Kosten[[#This Row],[Totaal kosten]],"")</f>
        <v/>
      </c>
      <c r="EG116" s="150" t="str">
        <f>IF(Tbl.Kosten[[#This Row],[KSnr.]]=EG$7,Tbl.Kosten[[#This Row],[Totaal kosten]],"")</f>
        <v/>
      </c>
      <c r="EH116" s="150" t="str">
        <f>IF(Tbl.Kosten[[#This Row],[KSnr.]]=EH$7,Tbl.Kosten[[#This Row],[Totaal kosten]],"")</f>
        <v/>
      </c>
      <c r="EI116" s="150" t="str">
        <f>IF(Tbl.Kosten[[#This Row],[KSnr.]]=EI$7,Tbl.Kosten[[#This Row],[Totaal kosten]],"")</f>
        <v/>
      </c>
      <c r="EJ116" s="150" t="str">
        <f>IF(Tbl.Kosten[[#This Row],[KSnr.]]=EJ$7,Tbl.Kosten[[#This Row],[Totaal kosten]],"")</f>
        <v/>
      </c>
      <c r="EK116" s="150" t="str">
        <f>IF(Tbl.Kosten[[#This Row],[KSnr.]]=EK$7,Tbl.Kosten[[#This Row],[Totaal kosten]],"")</f>
        <v/>
      </c>
      <c r="EL116" s="150" t="str">
        <f>IF(Tbl.Kosten[[#This Row],[KSnr.]]=EL$7,Tbl.Kosten[[#This Row],[Totaal kosten]],"")</f>
        <v/>
      </c>
      <c r="EM116" s="150" t="str">
        <f>IF(Tbl.Kosten[[#This Row],[KSnr.]]=EM$7,Tbl.Kosten[[#This Row],[Totaal kosten]],"")</f>
        <v/>
      </c>
      <c r="EN116" s="150" t="str">
        <f>IF(Tbl.Kosten[[#This Row],[KSnr.]]=EN$7,Tbl.Kosten[[#This Row],[Totaal kosten]],"")</f>
        <v/>
      </c>
      <c r="EO116" s="150" t="str">
        <f>IF(Tbl.Kosten[[#This Row],[KSnr.]]=EO$7,Tbl.Kosten[[#This Row],[Totaal kosten]],"")</f>
        <v/>
      </c>
      <c r="EP116" s="150" t="str">
        <f>IF(Tbl.Kosten[[#This Row],[KSnr.]]=EP$7,Tbl.Kosten[[#This Row],[Totaal kosten]],"")</f>
        <v/>
      </c>
      <c r="EQ116" s="150" t="str">
        <f>IF(Tbl.Kosten[[#This Row],[KSnr.]]=EQ$7,Tbl.Kosten[[#This Row],[Totaal kosten]],"")</f>
        <v/>
      </c>
      <c r="ER116" s="144" t="str">
        <f>IFERROR(_xlfn.XLOOKUP(Tbl.Kosten[[#This Row],[Subsidieactiviteit]],Tbl.Subsidiehoogte[Subsidieactiviteit],Tbl.Subsidiehoogte[SAnr.],"",0,1),"")</f>
        <v/>
      </c>
      <c r="ES116" s="150" t="str">
        <f>IF(Tbl.Kosten[[#This Row],[Sanr.]]=ES$7,Tbl.Kosten[[#This Row],[Totaal kosten]],"")</f>
        <v/>
      </c>
      <c r="ET116" s="150" t="str">
        <f>IF(Tbl.Kosten[[#This Row],[Sanr.]]=ET$7,Tbl.Kosten[[#This Row],[Totaal kosten]],"")</f>
        <v/>
      </c>
      <c r="EU116" s="150" t="str">
        <f>IF(Tbl.Kosten[[#This Row],[Sanr.]]=EU$7,Tbl.Kosten[[#This Row],[Totaal kosten]],"")</f>
        <v/>
      </c>
      <c r="EV116" s="150" t="str">
        <f>IF(Tbl.Kosten[[#This Row],[Sanr.]]=EV$7,Tbl.Kosten[[#This Row],[Totaal kosten]],"")</f>
        <v/>
      </c>
      <c r="EW116" s="150" t="str">
        <f>IF(Tbl.Kosten[[#This Row],[Sanr.]]=EW$7,Tbl.Kosten[[#This Row],[Totaal kosten]],"")</f>
        <v/>
      </c>
      <c r="EX116" s="150" t="str">
        <f>IF(Tbl.Kosten[[#This Row],[Sanr.]]=EX$7,Tbl.Kosten[[#This Row],[Totaal kosten]],"")</f>
        <v/>
      </c>
      <c r="EY116" s="150" t="str">
        <f>IF(Tbl.Kosten[[#This Row],[Sanr.]]=EY$7,Tbl.Kosten[[#This Row],[Totaal kosten]],"")</f>
        <v/>
      </c>
      <c r="EZ116" s="150" t="str">
        <f>IF(Tbl.Kosten[[#This Row],[Sanr.]]=EZ$7,Tbl.Kosten[[#This Row],[Totaal kosten]],"")</f>
        <v/>
      </c>
      <c r="FA116" s="150" t="str">
        <f>IF(Tbl.Kosten[[#This Row],[Sanr.]]=FA$7,Tbl.Kosten[[#This Row],[Totaal kosten]],"")</f>
        <v/>
      </c>
      <c r="FB116" s="150" t="str">
        <f>IF(Tbl.Kosten[[#This Row],[Sanr.]]=FB$7,Tbl.Kosten[[#This Row],[Totaal kosten]],"")</f>
        <v/>
      </c>
      <c r="FC116" s="150" t="str">
        <f>IF(Tbl.Kosten[[#This Row],[Sanr.]]=FC$7,Tbl.Kosten[[#This Row],[Totaal kosten]],"")</f>
        <v/>
      </c>
      <c r="FD116" s="150" t="str">
        <f>IF(Tbl.Kosten[[#This Row],[Sanr.]]=FD$7,Tbl.Kosten[[#This Row],[Totaal kosten]],"")</f>
        <v/>
      </c>
      <c r="FE116" s="150" t="str">
        <f>IF(Tbl.Kosten[[#This Row],[Sanr.]]=FE$7,Tbl.Kosten[[#This Row],[Totaal kosten]],"")</f>
        <v/>
      </c>
      <c r="FF116" s="150" t="str">
        <f>IF(Tbl.Kosten[[#This Row],[Sanr.]]=FF$7,Tbl.Kosten[[#This Row],[Totaal kosten]],"")</f>
        <v/>
      </c>
      <c r="FG116" s="150" t="str">
        <f>IF(Tbl.Kosten[[#This Row],[Sanr.]]=FG$7,Tbl.Kosten[[#This Row],[Totaal kosten]],"")</f>
        <v/>
      </c>
      <c r="FH116" s="150" t="str">
        <f>IF(Tbl.Kosten[[#This Row],[Sanr.]]=FH$7,Tbl.Kosten[[#This Row],[Totaal kosten]],"")</f>
        <v/>
      </c>
      <c r="FI116" s="150" t="str">
        <f>IF(Tbl.Kosten[[#This Row],[Sanr.]]=FI$7,Tbl.Kosten[[#This Row],[Totaal kosten]],"")</f>
        <v/>
      </c>
      <c r="FJ116" s="150" t="str">
        <f>IF(Tbl.Kosten[[#This Row],[Sanr.]]=FJ$7,Tbl.Kosten[[#This Row],[Totaal kosten]],"")</f>
        <v/>
      </c>
      <c r="FK116" s="150" t="str">
        <f>IF(Tbl.Kosten[[#This Row],[Sanr.]]=FK$7,Tbl.Kosten[[#This Row],[Totaal kosten]],"")</f>
        <v/>
      </c>
      <c r="FL116" s="150" t="str">
        <f>IF(Tbl.Kosten[[#This Row],[Sanr.]]=FL$7,Tbl.Kosten[[#This Row],[Totaal kosten]],"")</f>
        <v/>
      </c>
      <c r="FM116" s="150" t="str">
        <f>IF(Tbl.Kosten[[#This Row],[Sanr.]]=FM$7,Tbl.Kosten[[#This Row],[Totaal kosten]],"")</f>
        <v/>
      </c>
      <c r="FN116" s="150" t="str">
        <f>IF(Tbl.Kosten[[#This Row],[Sanr.]]=FN$7,Tbl.Kosten[[#This Row],[Totaal kosten]],"")</f>
        <v/>
      </c>
      <c r="FO116" s="150" t="str">
        <f>IF(Tbl.Kosten[[#This Row],[Sanr.]]=FO$7,Tbl.Kosten[[#This Row],[Totaal kosten]],"")</f>
        <v/>
      </c>
      <c r="FP116" s="150" t="str">
        <f>IF(Tbl.Kosten[[#This Row],[Sanr.]]=FP$7,Tbl.Kosten[[#This Row],[Totaal kosten]],"")</f>
        <v/>
      </c>
      <c r="FQ116" s="150" t="str">
        <f>IF(Tbl.Kosten[[#This Row],[Sanr.]]=FQ$7,Tbl.Kosten[[#This Row],[Totaal kosten]],"")</f>
        <v/>
      </c>
      <c r="FR116" s="150" t="str">
        <f>IF(Tbl.Kosten[[#This Row],[Sanr.]]=FR$7,Tbl.Kosten[[#This Row],[Totaal kosten]],"")</f>
        <v/>
      </c>
      <c r="FS116" s="150" t="str">
        <f>IF(Tbl.Kosten[[#This Row],[Sanr.]]=FS$7,Tbl.Kosten[[#This Row],[Totaal kosten]],"")</f>
        <v/>
      </c>
      <c r="FT116" s="150" t="str">
        <f>IF(Tbl.Kosten[[#This Row],[Sanr.]]=FT$7,Tbl.Kosten[[#This Row],[Totaal kosten]],"")</f>
        <v/>
      </c>
      <c r="FU116" s="150" t="str">
        <f>IF(Tbl.Kosten[[#This Row],[Sanr.]]=FU$7,Tbl.Kosten[[#This Row],[Totaal kosten]],"")</f>
        <v/>
      </c>
      <c r="FV116" s="150" t="str">
        <f>IF(Tbl.Kosten[[#This Row],[Sanr.]]=FV$7,Tbl.Kosten[[#This Row],[Totaal kosten]],"")</f>
        <v/>
      </c>
      <c r="FW116" s="150" t="str">
        <f>IFERROR(_xlfn.XLOOKUP(Tbl.Kosten[[#This Row],[Activiteitencode]],Tbl.Activiteiten[Activiteitcode],Tbl.Activiteiten[Anr.],"",0,1),"")</f>
        <v/>
      </c>
      <c r="FX116" s="169" t="str">
        <f>_xlfn.CONCAT(Tbl.Kosten[[#This Row],[Pnr.]],Tbl.Kosten[[#This Row],[Sanr.]])</f>
        <v>P1</v>
      </c>
      <c r="FY116" s="150">
        <f>Tbl.Kosten[[#This Row],[Totaal kosten]]-Tbl.Kosten[[#This Row],[Subsidie]]</f>
        <v>0</v>
      </c>
      <c r="FZ116" s="150">
        <f>IF(Tbl.Kosten[[#This Row],[Pnr.]]=FZ$7,Tbl.Kosten[[#This Row],[Te financieren]],"")</f>
        <v>0</v>
      </c>
      <c r="GA116" s="150" t="str">
        <f>IF(Tbl.Kosten[[#This Row],[Pnr.]]=GA$7,Tbl.Kosten[[#This Row],[Te financieren]],"")</f>
        <v/>
      </c>
      <c r="GB116" s="150" t="str">
        <f>IF(Tbl.Kosten[[#This Row],[Pnr.]]=GB$7,Tbl.Kosten[[#This Row],[Te financieren]],"")</f>
        <v/>
      </c>
      <c r="GC116" s="150" t="str">
        <f>IF(Tbl.Kosten[[#This Row],[Pnr.]]=GC$7,Tbl.Kosten[[#This Row],[Te financieren]],"")</f>
        <v/>
      </c>
      <c r="GD116" s="150" t="str">
        <f>IF(Tbl.Kosten[[#This Row],[Pnr.]]=GD$7,Tbl.Kosten[[#This Row],[Te financieren]],"")</f>
        <v/>
      </c>
      <c r="GE116" s="150" t="str">
        <f>IF(Tbl.Kosten[[#This Row],[Pnr.]]=GE$7,Tbl.Kosten[[#This Row],[Te financieren]],"")</f>
        <v/>
      </c>
      <c r="GF116" s="150" t="str">
        <f>IF(Tbl.Kosten[[#This Row],[Pnr.]]=GF$7,Tbl.Kosten[[#This Row],[Te financieren]],"")</f>
        <v/>
      </c>
      <c r="GG116" s="150" t="str">
        <f>IF(Tbl.Kosten[[#This Row],[Pnr.]]=GG$7,Tbl.Kosten[[#This Row],[Te financieren]],"")</f>
        <v/>
      </c>
      <c r="GH116" s="150" t="str">
        <f>IF(Tbl.Kosten[[#This Row],[Pnr.]]=GH$7,Tbl.Kosten[[#This Row],[Te financieren]],"")</f>
        <v/>
      </c>
      <c r="GI116" s="150" t="str">
        <f>IF(Tbl.Kosten[[#This Row],[Pnr.]]=GI$7,Tbl.Kosten[[#This Row],[Te financieren]],"")</f>
        <v/>
      </c>
      <c r="GJ116" s="150" t="str">
        <f>IF(Tbl.Kosten[[#This Row],[Pnr.]]=GJ$7,Tbl.Kosten[[#This Row],[Te financieren]],"")</f>
        <v/>
      </c>
      <c r="GK116" s="150" t="str">
        <f>IF(Tbl.Kosten[[#This Row],[Pnr.]]=GK$7,Tbl.Kosten[[#This Row],[Te financieren]],"")</f>
        <v/>
      </c>
      <c r="GL116" s="150" t="str">
        <f>IF(Tbl.Kosten[[#This Row],[Pnr.]]=GL$7,Tbl.Kosten[[#This Row],[Te financieren]],"")</f>
        <v/>
      </c>
      <c r="GM116" s="150" t="str">
        <f>IF(Tbl.Kosten[[#This Row],[Pnr.]]=GM$7,Tbl.Kosten[[#This Row],[Te financieren]],"")</f>
        <v/>
      </c>
      <c r="GN116" s="150" t="str">
        <f>IF(Tbl.Kosten[[#This Row],[Pnr.]]=GN$7,Tbl.Kosten[[#This Row],[Te financieren]],"")</f>
        <v/>
      </c>
      <c r="GO116" s="150" t="str">
        <f>IF(Tbl.Kosten[[#This Row],[Pnr.]]=GO$7,Tbl.Kosten[[#This Row],[Te financieren]],"")</f>
        <v/>
      </c>
      <c r="GP116" s="150" t="str">
        <f>IF(Tbl.Kosten[[#This Row],[Pnr.]]=GP$7,Tbl.Kosten[[#This Row],[Te financieren]],"")</f>
        <v/>
      </c>
      <c r="GQ116" s="150" t="str">
        <f>IF(Tbl.Kosten[[#This Row],[Pnr.]]=GQ$7,Tbl.Kosten[[#This Row],[Te financieren]],"")</f>
        <v/>
      </c>
      <c r="GR116" s="150" t="str">
        <f>IF(Tbl.Kosten[[#This Row],[Pnr.]]=GR$7,Tbl.Kosten[[#This Row],[Te financieren]],"")</f>
        <v/>
      </c>
      <c r="GS116" s="150" t="str">
        <f>IF(Tbl.Kosten[[#This Row],[Pnr.]]=GS$7,Tbl.Kosten[[#This Row],[Te financieren]],"")</f>
        <v/>
      </c>
      <c r="GT116" s="150" t="str">
        <f>IF(Tbl.Kosten[[#This Row],[Pnr.]]=GT$7,Tbl.Kosten[[#This Row],[Te financieren]],"")</f>
        <v/>
      </c>
      <c r="GU116" s="150" t="str">
        <f>IF(Tbl.Kosten[[#This Row],[Pnr.]]=GU$7,Tbl.Kosten[[#This Row],[Te financieren]],"")</f>
        <v/>
      </c>
      <c r="GV116" s="150" t="str">
        <f>IF(Tbl.Kosten[[#This Row],[Pnr.]]=GV$7,Tbl.Kosten[[#This Row],[Te financieren]],"")</f>
        <v/>
      </c>
      <c r="GW116" s="150" t="str">
        <f>IF(Tbl.Kosten[[#This Row],[Pnr.]]=GW$7,Tbl.Kosten[[#This Row],[Te financieren]],"")</f>
        <v/>
      </c>
      <c r="GX116" s="150" t="str">
        <f>IF(Tbl.Kosten[[#This Row],[Pnr.]]=GX$7,Tbl.Kosten[[#This Row],[Te financieren]],"")</f>
        <v/>
      </c>
      <c r="GY116" s="150" t="str">
        <f>IF(Tbl.Kosten[[#This Row],[Pnr.]]=GY$7,Tbl.Kosten[[#This Row],[Te financieren]],"")</f>
        <v/>
      </c>
      <c r="GZ116" s="150" t="str">
        <f>IF(Tbl.Kosten[[#This Row],[Pnr.]]=GZ$7,Tbl.Kosten[[#This Row],[Te financieren]],"")</f>
        <v/>
      </c>
      <c r="HA116" s="150" t="str">
        <f>IF(Tbl.Kosten[[#This Row],[Pnr.]]=HA$7,Tbl.Kosten[[#This Row],[Te financieren]],"")</f>
        <v/>
      </c>
      <c r="HB116" s="150" t="str">
        <f>IF(Tbl.Kosten[[#This Row],[Pnr.]]=HB$7,Tbl.Kosten[[#This Row],[Te financieren]],"")</f>
        <v/>
      </c>
      <c r="HC116" s="150" t="str">
        <f>IF(Tbl.Kosten[[#This Row],[Pnr.]]=HC$7,Tbl.Kosten[[#This Row],[Te financieren]],"")</f>
        <v/>
      </c>
      <c r="HD116" s="150" t="str">
        <f>IF(Tbl.Kosten[[#This Row],[Pnr.]]=HD$7,Tbl.Kosten[[#This Row],[Te financieren]],"")</f>
        <v/>
      </c>
      <c r="HE116" s="150" t="str">
        <f>IF(Tbl.Kosten[[#This Row],[Pnr.]]=HE$7,Tbl.Kosten[[#This Row],[Te financieren]],"")</f>
        <v/>
      </c>
      <c r="HF116" s="150" t="str">
        <f>IF(Tbl.Kosten[[#This Row],[Pnr.]]=HF$7,Tbl.Kosten[[#This Row],[Te financieren]],"")</f>
        <v/>
      </c>
      <c r="HG116" s="150" t="str">
        <f>IF(Tbl.Kosten[[#This Row],[Pnr.]]=HG$7,Tbl.Kosten[[#This Row],[Te financieren]],"")</f>
        <v/>
      </c>
      <c r="HH116" s="150" t="str">
        <f>IF(Tbl.Kosten[[#This Row],[Pnr.]]=HH$7,Tbl.Kosten[[#This Row],[Te financieren]],"")</f>
        <v/>
      </c>
      <c r="HI116" s="150" t="str">
        <f>IF(Tbl.Kosten[[#This Row],[Pnr.]]=HI$7,Tbl.Kosten[[#This Row],[Te financieren]],"")</f>
        <v/>
      </c>
      <c r="HJ116" s="150" t="str">
        <f>IF(Tbl.Kosten[[#This Row],[Pnr.]]=HJ$7,Tbl.Kosten[[#This Row],[Te financieren]],"")</f>
        <v/>
      </c>
      <c r="HK116" s="150" t="str">
        <f>IF(Tbl.Kosten[[#This Row],[Pnr.]]=HK$7,Tbl.Kosten[[#This Row],[Te financieren]],"")</f>
        <v/>
      </c>
      <c r="HL116" s="150" t="str">
        <f>IF(Tbl.Kosten[[#This Row],[Pnr.]]=HL$7,Tbl.Kosten[[#This Row],[Te financieren]],"")</f>
        <v/>
      </c>
      <c r="HM116" s="150" t="str">
        <f>IF(Tbl.Kosten[[#This Row],[Pnr.]]=HM$7,Tbl.Kosten[[#This Row],[Te financieren]],"")</f>
        <v/>
      </c>
      <c r="HN116" s="150" t="str">
        <f>IF(Tbl.Kosten[[#This Row],[Pnr.]]=HN$7,Tbl.Kosten[[#This Row],[Te financieren]],"")</f>
        <v/>
      </c>
      <c r="HO116" s="150" t="str">
        <f>IF(Tbl.Kosten[[#This Row],[Pnr.]]=HO$7,Tbl.Kosten[[#This Row],[Te financieren]],"")</f>
        <v/>
      </c>
      <c r="HP116" s="150" t="str">
        <f>IF(Tbl.Kosten[[#This Row],[Pnr.]]=HP$7,Tbl.Kosten[[#This Row],[Te financieren]],"")</f>
        <v/>
      </c>
      <c r="HQ116" s="150" t="str">
        <f>IF(Tbl.Kosten[[#This Row],[Pnr.]]=HQ$7,Tbl.Kosten[[#This Row],[Te financieren]],"")</f>
        <v/>
      </c>
      <c r="HR116" s="150" t="str">
        <f>IF(Tbl.Kosten[[#This Row],[Pnr.]]=HR$7,Tbl.Kosten[[#This Row],[Te financieren]],"")</f>
        <v/>
      </c>
      <c r="HS116" s="150" t="str">
        <f>IF(Tbl.Kosten[[#This Row],[Pnr.]]=HS$7,Tbl.Kosten[[#This Row],[Te financieren]],"")</f>
        <v/>
      </c>
      <c r="HT116" s="150" t="str">
        <f>IF(Tbl.Kosten[[#This Row],[Pnr.]]=HT$7,Tbl.Kosten[[#This Row],[Te financieren]],"")</f>
        <v/>
      </c>
      <c r="HU116" s="150" t="str">
        <f>IF(Tbl.Kosten[[#This Row],[Pnr.]]=HU$7,Tbl.Kosten[[#This Row],[Te financieren]],"")</f>
        <v/>
      </c>
      <c r="HV116" s="150" t="str">
        <f>IF(Tbl.Kosten[[#This Row],[Pnr.]]=HV$7,Tbl.Kosten[[#This Row],[Te financieren]],"")</f>
        <v/>
      </c>
      <c r="HW116" s="150" t="str">
        <f>IF(Tbl.Kosten[[#This Row],[Pnr.]]=HW$7,Tbl.Kosten[[#This Row],[Te financieren]],"")</f>
        <v/>
      </c>
    </row>
    <row r="117" spans="2:231" x14ac:dyDescent="0.3">
      <c r="B117" s="134"/>
      <c r="C117" s="137"/>
      <c r="D117" s="136"/>
      <c r="E117" s="261"/>
      <c r="F117" s="135"/>
      <c r="G117" s="11" t="str">
        <f>IF(Tbl.Kosten[[#This Row],[Medewerker e/o 
functie]]&lt;&gt;"",_xlfn.XLOOKUP(Tbl.Kosten[[#This Row],[Medewerker e/o 
functie]],Tbl.Uurtarief[Medewerker en/of functie],Tbl.Uurtarief[Uurtarief],"",0,1),"")</f>
        <v/>
      </c>
      <c r="H117" s="121">
        <f>IFERROR(Tbl.Kosten[[#This Row],[Uren]]*Tbl.Kosten[[#This Row],[Uurtarief]],0)</f>
        <v>0</v>
      </c>
      <c r="I117" s="119" t="str">
        <f>IF(Tbl.Kosten[[#This Row],[Subtotaal uren]]&lt;&gt;0,_xlfn.XLOOKUP(Tbl.Kosten[[#This Row],[Medewerker e/o 
functie]],Tbl.Uurtarief[Medewerker en/of functie],Tbl.Uurtarief[Kostensoort arbeid],"",0,1),"")</f>
        <v/>
      </c>
      <c r="J117" s="137"/>
      <c r="K117" s="135"/>
      <c r="L117" s="139" t="str">
        <f>IF(Tbl.Kosten[[#This Row],[Activum]]&lt;&gt;"",_xlfn.XLOOKUP(Tbl.Kosten[[#This Row],[Activum]],Tbl.Afschrijvingskosten[Activum],Tbl.Afschrijvingskosten[Tarief per afschrijvings-eenheid],"",0,1),"")</f>
        <v/>
      </c>
      <c r="M117" s="122">
        <f>IFERROR(Tbl.Kosten[[#This Row],[Een-
heden]]*Tbl.Kosten[[#This Row],[Afschrijvings-
tarief]],0)</f>
        <v>0</v>
      </c>
      <c r="N117" s="122" t="str">
        <f>IF(Tbl.Kosten[[#This Row],[Subtotaal afschrijving]]&lt;&gt;0,Lijsten!$A$7,"")</f>
        <v/>
      </c>
      <c r="O117" s="140"/>
      <c r="P117" s="135"/>
      <c r="Q117" s="138"/>
      <c r="R117" s="122">
        <f>IFERROR(Tbl.Kosten[[#This Row],[Aantal]]*Tbl.Kosten[[#This Row],[Tarief]],0)</f>
        <v>0</v>
      </c>
      <c r="S117" s="8">
        <f>IFERROR(Tbl.Kosten[[#This Row],[Subtotaal overige kosten]]+Tbl.Kosten[[#This Row],[Subtotaal uren]]+Tbl.Kosten[[#This Row],[Subtotaal afschrijving]],0)</f>
        <v>0</v>
      </c>
      <c r="T117" s="8">
        <f>IFERROR(Tbl.Kosten[[#This Row],[Totaal kosten]]*Tbl.Kosten[[#This Row],[Subsidie%]],0)</f>
        <v>0</v>
      </c>
      <c r="U117" s="4" t="str" cm="1">
        <f t="array" ref="U117">IFERROR(_xlfn.IFS(Tbl.Kosten[[#This Row],[Subtotaal uren]]&lt;&gt;0,Tbl.Kosten[[#This Row],[Kostensoort arbeid]],Tbl.Kosten[[#This Row],[Subtotaal afschrijving]]&lt;&gt;0,Tbl.Kosten[[#This Row],[Kostensoort afschrijving]],Tbl.Kosten[[#This Row],[Subtotaal overige kosten]]&lt;&gt;0,Tbl.Kosten[[#This Row],[Kostensoort overig]]),"")</f>
        <v/>
      </c>
      <c r="V117" s="4" t="str">
        <f>IFERROR(_xlfn.XLOOKUP(Tbl.Kosten[[#This Row],[Activiteitencode]],Tbl.Activiteiten[Activiteitcode],Tbl.Activiteiten[Werkpakketcode],"",0,1),"")</f>
        <v/>
      </c>
      <c r="W117" s="4" t="str">
        <f>IFERROR(_xlfn.XLOOKUP(Tbl.Kosten[[#This Row],[Werkpakketcode]],Tbl.Werkpakketten[Werkpakketcode],Tbl.Werkpakketten[Subsidiabele activiteit],"",0,1),"")</f>
        <v/>
      </c>
      <c r="X117" s="12">
        <f>IFERROR(_xlfn.XLOOKUP(Tbl.Kosten[[#This Row],[Sanr.]],Tbl.Subsidiehoogte[SAnr.],Tbl.Subsidiehoogte[Sub. Percentage],0,0,1),0)</f>
        <v>0</v>
      </c>
      <c r="Y117" s="144" t="str">
        <f>IFERROR(_xlfn.XLOOKUP(Tbl.Kosten[[#This Row],[Partnercode]],Tbl.Projectpartners[Partnercode],Tbl.Projectpartners[PNr.],"",0,1),"")</f>
        <v>P1</v>
      </c>
      <c r="Z117" s="148">
        <f>IF(Tbl.Kosten[[#This Row],[Pnr.]]=Z$7,Tbl.Kosten[[#This Row],[Totaal kosten]],"")</f>
        <v>0</v>
      </c>
      <c r="AA117" s="148" t="str">
        <f>IF(Tbl.Kosten[[#This Row],[Pnr.]]=AA$7,Tbl.Kosten[[#This Row],[Totaal kosten]],"")</f>
        <v/>
      </c>
      <c r="AB117" s="148" t="str">
        <f>IF(Tbl.Kosten[[#This Row],[Pnr.]]=AB$7,Tbl.Kosten[[#This Row],[Totaal kosten]],"")</f>
        <v/>
      </c>
      <c r="AC117" s="148" t="str">
        <f>IF(Tbl.Kosten[[#This Row],[Pnr.]]=AC$7,Tbl.Kosten[[#This Row],[Totaal kosten]],"")</f>
        <v/>
      </c>
      <c r="AD117" s="148" t="str">
        <f>IF(Tbl.Kosten[[#This Row],[Pnr.]]=AD$7,Tbl.Kosten[[#This Row],[Totaal kosten]],"")</f>
        <v/>
      </c>
      <c r="AE117" s="148" t="str">
        <f>IF(Tbl.Kosten[[#This Row],[Pnr.]]=AE$7,Tbl.Kosten[[#This Row],[Totaal kosten]],"")</f>
        <v/>
      </c>
      <c r="AF117" s="148" t="str">
        <f>IF(Tbl.Kosten[[#This Row],[Pnr.]]=AF$7,Tbl.Kosten[[#This Row],[Totaal kosten]],"")</f>
        <v/>
      </c>
      <c r="AG117" s="148" t="str">
        <f>IF(Tbl.Kosten[[#This Row],[Pnr.]]=AG$7,Tbl.Kosten[[#This Row],[Totaal kosten]],"")</f>
        <v/>
      </c>
      <c r="AH117" s="148" t="str">
        <f>IF(Tbl.Kosten[[#This Row],[Pnr.]]=AH$7,Tbl.Kosten[[#This Row],[Totaal kosten]],"")</f>
        <v/>
      </c>
      <c r="AI117" s="148" t="str">
        <f>IF(Tbl.Kosten[[#This Row],[Pnr.]]=AI$7,Tbl.Kosten[[#This Row],[Totaal kosten]],"")</f>
        <v/>
      </c>
      <c r="AJ117" s="148" t="str">
        <f>IF(Tbl.Kosten[[#This Row],[Pnr.]]=AJ$7,Tbl.Kosten[[#This Row],[Totaal kosten]],"")</f>
        <v/>
      </c>
      <c r="AK117" s="148" t="str">
        <f>IF(Tbl.Kosten[[#This Row],[Pnr.]]=AK$7,Tbl.Kosten[[#This Row],[Totaal kosten]],"")</f>
        <v/>
      </c>
      <c r="AL117" s="148" t="str">
        <f>IF(Tbl.Kosten[[#This Row],[Pnr.]]=AL$7,Tbl.Kosten[[#This Row],[Totaal kosten]],"")</f>
        <v/>
      </c>
      <c r="AM117" s="148" t="str">
        <f>IF(Tbl.Kosten[[#This Row],[Pnr.]]=AM$7,Tbl.Kosten[[#This Row],[Totaal kosten]],"")</f>
        <v/>
      </c>
      <c r="AN117" s="148" t="str">
        <f>IF(Tbl.Kosten[[#This Row],[Pnr.]]=AN$7,Tbl.Kosten[[#This Row],[Totaal kosten]],"")</f>
        <v/>
      </c>
      <c r="AO117" s="148" t="str">
        <f>IF(Tbl.Kosten[[#This Row],[Pnr.]]=AO$7,Tbl.Kosten[[#This Row],[Totaal kosten]],"")</f>
        <v/>
      </c>
      <c r="AP117" s="148" t="str">
        <f>IF(Tbl.Kosten[[#This Row],[Pnr.]]=AP$7,Tbl.Kosten[[#This Row],[Totaal kosten]],"")</f>
        <v/>
      </c>
      <c r="AQ117" s="148" t="str">
        <f>IF(Tbl.Kosten[[#This Row],[Pnr.]]=AQ$7,Tbl.Kosten[[#This Row],[Totaal kosten]],"")</f>
        <v/>
      </c>
      <c r="AR117" s="148" t="str">
        <f>IF(Tbl.Kosten[[#This Row],[Pnr.]]=AR$7,Tbl.Kosten[[#This Row],[Totaal kosten]],"")</f>
        <v/>
      </c>
      <c r="AS117" s="148" t="str">
        <f>IF(Tbl.Kosten[[#This Row],[Pnr.]]=AS$7,Tbl.Kosten[[#This Row],[Totaal kosten]],"")</f>
        <v/>
      </c>
      <c r="AT117" s="148" t="str">
        <f>IF(Tbl.Kosten[[#This Row],[Pnr.]]=AT$7,Tbl.Kosten[[#This Row],[Totaal kosten]],"")</f>
        <v/>
      </c>
      <c r="AU117" s="148" t="str">
        <f>IF(Tbl.Kosten[[#This Row],[Pnr.]]=AU$7,Tbl.Kosten[[#This Row],[Totaal kosten]],"")</f>
        <v/>
      </c>
      <c r="AV117" s="148" t="str">
        <f>IF(Tbl.Kosten[[#This Row],[Pnr.]]=AV$7,Tbl.Kosten[[#This Row],[Totaal kosten]],"")</f>
        <v/>
      </c>
      <c r="AW117" s="148" t="str">
        <f>IF(Tbl.Kosten[[#This Row],[Pnr.]]=AW$7,Tbl.Kosten[[#This Row],[Totaal kosten]],"")</f>
        <v/>
      </c>
      <c r="AX117" s="148" t="str">
        <f>IF(Tbl.Kosten[[#This Row],[Pnr.]]=AX$7,Tbl.Kosten[[#This Row],[Totaal kosten]],"")</f>
        <v/>
      </c>
      <c r="AY117" s="148" t="str">
        <f>IF(Tbl.Kosten[[#This Row],[Pnr.]]=AY$7,Tbl.Kosten[[#This Row],[Totaal kosten]],"")</f>
        <v/>
      </c>
      <c r="AZ117" s="148" t="str">
        <f>IF(Tbl.Kosten[[#This Row],[Pnr.]]=AZ$7,Tbl.Kosten[[#This Row],[Totaal kosten]],"")</f>
        <v/>
      </c>
      <c r="BA117" s="148" t="str">
        <f>IF(Tbl.Kosten[[#This Row],[Pnr.]]=BA$7,Tbl.Kosten[[#This Row],[Totaal kosten]],"")</f>
        <v/>
      </c>
      <c r="BB117" s="148" t="str">
        <f>IF(Tbl.Kosten[[#This Row],[Pnr.]]=BB$7,Tbl.Kosten[[#This Row],[Totaal kosten]],"")</f>
        <v/>
      </c>
      <c r="BC117" s="148" t="str">
        <f>IF(Tbl.Kosten[[#This Row],[Pnr.]]=BC$7,Tbl.Kosten[[#This Row],[Totaal kosten]],"")</f>
        <v/>
      </c>
      <c r="BD117" s="148" t="str">
        <f>IF(Tbl.Kosten[[#This Row],[Pnr.]]=BD$7,Tbl.Kosten[[#This Row],[Totaal kosten]],"")</f>
        <v/>
      </c>
      <c r="BE117" s="148" t="str">
        <f>IF(Tbl.Kosten[[#This Row],[Pnr.]]=BE$7,Tbl.Kosten[[#This Row],[Totaal kosten]],"")</f>
        <v/>
      </c>
      <c r="BF117" s="148" t="str">
        <f>IF(Tbl.Kosten[[#This Row],[Pnr.]]=BF$7,Tbl.Kosten[[#This Row],[Totaal kosten]],"")</f>
        <v/>
      </c>
      <c r="BG117" s="148" t="str">
        <f>IF(Tbl.Kosten[[#This Row],[Pnr.]]=BG$7,Tbl.Kosten[[#This Row],[Totaal kosten]],"")</f>
        <v/>
      </c>
      <c r="BH117" s="148" t="str">
        <f>IF(Tbl.Kosten[[#This Row],[Pnr.]]=BH$7,Tbl.Kosten[[#This Row],[Totaal kosten]],"")</f>
        <v/>
      </c>
      <c r="BI117" s="148" t="str">
        <f>IF(Tbl.Kosten[[#This Row],[Pnr.]]=BI$7,Tbl.Kosten[[#This Row],[Totaal kosten]],"")</f>
        <v/>
      </c>
      <c r="BJ117" s="148" t="str">
        <f>IF(Tbl.Kosten[[#This Row],[Pnr.]]=BJ$7,Tbl.Kosten[[#This Row],[Totaal kosten]],"")</f>
        <v/>
      </c>
      <c r="BK117" s="148" t="str">
        <f>IF(Tbl.Kosten[[#This Row],[Pnr.]]=BK$7,Tbl.Kosten[[#This Row],[Totaal kosten]],"")</f>
        <v/>
      </c>
      <c r="BL117" s="148" t="str">
        <f>IF(Tbl.Kosten[[#This Row],[Pnr.]]=BL$7,Tbl.Kosten[[#This Row],[Totaal kosten]],"")</f>
        <v/>
      </c>
      <c r="BM117" s="148" t="str">
        <f>IF(Tbl.Kosten[[#This Row],[Pnr.]]=BM$7,Tbl.Kosten[[#This Row],[Totaal kosten]],"")</f>
        <v/>
      </c>
      <c r="BN117" s="148" t="str">
        <f>IF(Tbl.Kosten[[#This Row],[Pnr.]]=BN$7,Tbl.Kosten[[#This Row],[Totaal kosten]],"")</f>
        <v/>
      </c>
      <c r="BO117" s="148" t="str">
        <f>IF(Tbl.Kosten[[#This Row],[Pnr.]]=BO$7,Tbl.Kosten[[#This Row],[Totaal kosten]],"")</f>
        <v/>
      </c>
      <c r="BP117" s="148" t="str">
        <f>IF(Tbl.Kosten[[#This Row],[Pnr.]]=BP$7,Tbl.Kosten[[#This Row],[Totaal kosten]],"")</f>
        <v/>
      </c>
      <c r="BQ117" s="148" t="str">
        <f>IF(Tbl.Kosten[[#This Row],[Pnr.]]=BQ$7,Tbl.Kosten[[#This Row],[Totaal kosten]],"")</f>
        <v/>
      </c>
      <c r="BR117" s="148" t="str">
        <f>IF(Tbl.Kosten[[#This Row],[Pnr.]]=BR$7,Tbl.Kosten[[#This Row],[Totaal kosten]],"")</f>
        <v/>
      </c>
      <c r="BS117" s="148" t="str">
        <f>IF(Tbl.Kosten[[#This Row],[Pnr.]]=BS$7,Tbl.Kosten[[#This Row],[Totaal kosten]],"")</f>
        <v/>
      </c>
      <c r="BT117" s="148" t="str">
        <f>IF(Tbl.Kosten[[#This Row],[Pnr.]]=BT$7,Tbl.Kosten[[#This Row],[Totaal kosten]],"")</f>
        <v/>
      </c>
      <c r="BU117" s="148" t="str">
        <f>IF(Tbl.Kosten[[#This Row],[Pnr.]]=BU$7,Tbl.Kosten[[#This Row],[Totaal kosten]],"")</f>
        <v/>
      </c>
      <c r="BV117" s="148" t="str">
        <f>IF(Tbl.Kosten[[#This Row],[Pnr.]]=BV$7,Tbl.Kosten[[#This Row],[Totaal kosten]],"")</f>
        <v/>
      </c>
      <c r="BW117" s="148" t="str">
        <f>IF(Tbl.Kosten[[#This Row],[Pnr.]]=BW$7,Tbl.Kosten[[#This Row],[Totaal kosten]],"")</f>
        <v/>
      </c>
      <c r="BX117" s="148" t="str">
        <f>IFERROR(_xlfn.XLOOKUP(Tbl.Kosten[[#This Row],[Werkpakketcode]],Tbl.Werkpakketten[Werkpakketcode],Tbl.Werkpakketten[WPnr.],"",0,1),"")</f>
        <v/>
      </c>
      <c r="BY117" s="148" t="str">
        <f>IF(Tbl.Kosten[[#This Row],[WPnr.]]=BY$7,Tbl.Kosten[[#This Row],[Totaal kosten]],"")</f>
        <v/>
      </c>
      <c r="BZ117" s="148" t="str">
        <f>IF(Tbl.Kosten[[#This Row],[WPnr.]]=BZ$7,Tbl.Kosten[[#This Row],[Totaal kosten]],"")</f>
        <v/>
      </c>
      <c r="CA117" s="148" t="str">
        <f>IF(Tbl.Kosten[[#This Row],[WPnr.]]=CA$7,Tbl.Kosten[[#This Row],[Totaal kosten]],"")</f>
        <v/>
      </c>
      <c r="CB117" s="148" t="str">
        <f>IF(Tbl.Kosten[[#This Row],[WPnr.]]=CB$7,Tbl.Kosten[[#This Row],[Totaal kosten]],"")</f>
        <v/>
      </c>
      <c r="CC117" s="148" t="str">
        <f>IF(Tbl.Kosten[[#This Row],[WPnr.]]=CC$7,Tbl.Kosten[[#This Row],[Totaal kosten]],"")</f>
        <v/>
      </c>
      <c r="CD117" s="148" t="str">
        <f>IF(Tbl.Kosten[[#This Row],[WPnr.]]=CD$7,Tbl.Kosten[[#This Row],[Totaal kosten]],"")</f>
        <v/>
      </c>
      <c r="CE117" s="148" t="str">
        <f>IF(Tbl.Kosten[[#This Row],[WPnr.]]=CE$7,Tbl.Kosten[[#This Row],[Totaal kosten]],"")</f>
        <v/>
      </c>
      <c r="CF117" s="148" t="str">
        <f>IF(Tbl.Kosten[[#This Row],[WPnr.]]=CF$7,Tbl.Kosten[[#This Row],[Totaal kosten]],"")</f>
        <v/>
      </c>
      <c r="CG117" s="148" t="str">
        <f>IF(Tbl.Kosten[[#This Row],[WPnr.]]=CG$7,Tbl.Kosten[[#This Row],[Totaal kosten]],"")</f>
        <v/>
      </c>
      <c r="CH117" s="148" t="str">
        <f>IF(Tbl.Kosten[[#This Row],[WPnr.]]=CH$7,Tbl.Kosten[[#This Row],[Totaal kosten]],"")</f>
        <v/>
      </c>
      <c r="CI117" s="148" t="str">
        <f>IF(Tbl.Kosten[[#This Row],[WPnr.]]=CI$7,Tbl.Kosten[[#This Row],[Totaal kosten]],"")</f>
        <v/>
      </c>
      <c r="CJ117" s="148" t="str">
        <f>IF(Tbl.Kosten[[#This Row],[WPnr.]]=CJ$7,Tbl.Kosten[[#This Row],[Totaal kosten]],"")</f>
        <v/>
      </c>
      <c r="CK117" s="148" t="str">
        <f>IF(Tbl.Kosten[[#This Row],[WPnr.]]=CK$7,Tbl.Kosten[[#This Row],[Totaal kosten]],"")</f>
        <v/>
      </c>
      <c r="CL117" s="148" t="str">
        <f>IF(Tbl.Kosten[[#This Row],[WPnr.]]=CL$7,Tbl.Kosten[[#This Row],[Totaal kosten]],"")</f>
        <v/>
      </c>
      <c r="CM117" s="148" t="str">
        <f>IF(Tbl.Kosten[[#This Row],[WPnr.]]=CM$7,Tbl.Kosten[[#This Row],[Totaal kosten]],"")</f>
        <v/>
      </c>
      <c r="CN117" s="148" t="str">
        <f>IF(Tbl.Kosten[[#This Row],[WPnr.]]=CN$7,Tbl.Kosten[[#This Row],[Totaal kosten]],"")</f>
        <v/>
      </c>
      <c r="CO117" s="148" t="str">
        <f>IF(Tbl.Kosten[[#This Row],[WPnr.]]=CO$7,Tbl.Kosten[[#This Row],[Totaal kosten]],"")</f>
        <v/>
      </c>
      <c r="CP117" s="148" t="str">
        <f>IF(Tbl.Kosten[[#This Row],[WPnr.]]=CP$7,Tbl.Kosten[[#This Row],[Totaal kosten]],"")</f>
        <v/>
      </c>
      <c r="CQ117" s="148" t="str">
        <f>IF(Tbl.Kosten[[#This Row],[WPnr.]]=CQ$7,Tbl.Kosten[[#This Row],[Totaal kosten]],"")</f>
        <v/>
      </c>
      <c r="CR117" s="148" t="str">
        <f>IF(Tbl.Kosten[[#This Row],[WPnr.]]=CR$7,Tbl.Kosten[[#This Row],[Totaal kosten]],"")</f>
        <v/>
      </c>
      <c r="CS117" s="148" t="str">
        <f>IF(Tbl.Kosten[[#This Row],[WPnr.]]=CS$7,Tbl.Kosten[[#This Row],[Totaal kosten]],"")</f>
        <v/>
      </c>
      <c r="CT117" s="148" t="str">
        <f>IF(Tbl.Kosten[[#This Row],[WPnr.]]=CT$7,Tbl.Kosten[[#This Row],[Totaal kosten]],"")</f>
        <v/>
      </c>
      <c r="CU117" s="148" t="str">
        <f>IF(Tbl.Kosten[[#This Row],[WPnr.]]=CU$7,Tbl.Kosten[[#This Row],[Totaal kosten]],"")</f>
        <v/>
      </c>
      <c r="CV117" s="148" t="str">
        <f>IF(Tbl.Kosten[[#This Row],[WPnr.]]=CV$7,Tbl.Kosten[[#This Row],[Totaal kosten]],"")</f>
        <v/>
      </c>
      <c r="CW117" s="148" t="str">
        <f>IF(Tbl.Kosten[[#This Row],[WPnr.]]=CW$7,Tbl.Kosten[[#This Row],[Totaal kosten]],"")</f>
        <v/>
      </c>
      <c r="CX117" s="148" t="str">
        <f>IF(Tbl.Kosten[[#This Row],[WPnr.]]=CX$7,Tbl.Kosten[[#This Row],[Totaal kosten]],"")</f>
        <v/>
      </c>
      <c r="CY117" s="148" t="str">
        <f>IF(Tbl.Kosten[[#This Row],[WPnr.]]=CY$7,Tbl.Kosten[[#This Row],[Totaal kosten]],"")</f>
        <v/>
      </c>
      <c r="CZ117" s="148" t="str">
        <f>IF(Tbl.Kosten[[#This Row],[WPnr.]]=CZ$7,Tbl.Kosten[[#This Row],[Totaal kosten]],"")</f>
        <v/>
      </c>
      <c r="DA117" s="148" t="str">
        <f>IF(Tbl.Kosten[[#This Row],[WPnr.]]=DA$7,Tbl.Kosten[[#This Row],[Totaal kosten]],"")</f>
        <v/>
      </c>
      <c r="DB117" s="148" t="str">
        <f>IF(Tbl.Kosten[[#This Row],[WPnr.]]=DB$7,Tbl.Kosten[[#This Row],[Totaal kosten]],"")</f>
        <v/>
      </c>
      <c r="DC117" s="148" t="str">
        <f>IF(Tbl.Kosten[[#This Row],[WPnr.]]=DC$7,Tbl.Kosten[[#This Row],[Totaal kosten]],"")</f>
        <v/>
      </c>
      <c r="DD117" s="148" t="str">
        <f>IF(Tbl.Kosten[[#This Row],[WPnr.]]=DD$7,Tbl.Kosten[[#This Row],[Totaal kosten]],"")</f>
        <v/>
      </c>
      <c r="DE117" s="148" t="str">
        <f>IF(Tbl.Kosten[[#This Row],[WPnr.]]=DE$7,Tbl.Kosten[[#This Row],[Totaal kosten]],"")</f>
        <v/>
      </c>
      <c r="DF117" s="148" t="str">
        <f>IF(Tbl.Kosten[[#This Row],[WPnr.]]=DF$7,Tbl.Kosten[[#This Row],[Totaal kosten]],"")</f>
        <v/>
      </c>
      <c r="DG117" s="148" t="str">
        <f>IF(Tbl.Kosten[[#This Row],[WPnr.]]=DG$7,Tbl.Kosten[[#This Row],[Totaal kosten]],"")</f>
        <v/>
      </c>
      <c r="DH117" s="148" t="str">
        <f>IF(Tbl.Kosten[[#This Row],[WPnr.]]=DH$7,Tbl.Kosten[[#This Row],[Totaal kosten]],"")</f>
        <v/>
      </c>
      <c r="DI117" s="148" t="str">
        <f>IF(Tbl.Kosten[[#This Row],[WPnr.]]=DI$7,Tbl.Kosten[[#This Row],[Totaal kosten]],"")</f>
        <v/>
      </c>
      <c r="DJ117" s="148" t="str">
        <f>IF(Tbl.Kosten[[#This Row],[WPnr.]]=DJ$7,Tbl.Kosten[[#This Row],[Totaal kosten]],"")</f>
        <v/>
      </c>
      <c r="DK117" s="148" t="str">
        <f>IF(Tbl.Kosten[[#This Row],[WPnr.]]=DK$7,Tbl.Kosten[[#This Row],[Totaal kosten]],"")</f>
        <v/>
      </c>
      <c r="DL117" s="148" t="str">
        <f>IF(Tbl.Kosten[[#This Row],[WPnr.]]=DL$7,Tbl.Kosten[[#This Row],[Totaal kosten]],"")</f>
        <v/>
      </c>
      <c r="DM117" s="148" t="str">
        <f>IF(Tbl.Kosten[[#This Row],[WPnr.]]=DM$7,Tbl.Kosten[[#This Row],[Totaal kosten]],"")</f>
        <v/>
      </c>
      <c r="DN117" s="148" t="str">
        <f>IF(Tbl.Kosten[[#This Row],[WPnr.]]=DN$7,Tbl.Kosten[[#This Row],[Totaal kosten]],"")</f>
        <v/>
      </c>
      <c r="DO117" s="148" t="str">
        <f>IF(Tbl.Kosten[[#This Row],[WPnr.]]=DO$7,Tbl.Kosten[[#This Row],[Totaal kosten]],"")</f>
        <v/>
      </c>
      <c r="DP117" s="148" t="str">
        <f>IF(Tbl.Kosten[[#This Row],[WPnr.]]=DP$7,Tbl.Kosten[[#This Row],[Totaal kosten]],"")</f>
        <v/>
      </c>
      <c r="DQ117" s="148" t="str">
        <f>IF(Tbl.Kosten[[#This Row],[WPnr.]]=DQ$7,Tbl.Kosten[[#This Row],[Totaal kosten]],"")</f>
        <v/>
      </c>
      <c r="DR117" s="148" t="str">
        <f>IF(Tbl.Kosten[[#This Row],[WPnr.]]=DR$7,Tbl.Kosten[[#This Row],[Totaal kosten]],"")</f>
        <v/>
      </c>
      <c r="DS117" s="148" t="str">
        <f>IF(Tbl.Kosten[[#This Row],[WPnr.]]=DS$7,Tbl.Kosten[[#This Row],[Totaal kosten]],"")</f>
        <v/>
      </c>
      <c r="DT117" s="148" t="str">
        <f>IF(Tbl.Kosten[[#This Row],[WPnr.]]=DT$7,Tbl.Kosten[[#This Row],[Totaal kosten]],"")</f>
        <v/>
      </c>
      <c r="DU117" s="148" t="str">
        <f>IF(Tbl.Kosten[[#This Row],[WPnr.]]=DU$7,Tbl.Kosten[[#This Row],[Totaal kosten]],"")</f>
        <v/>
      </c>
      <c r="DV117" s="148" t="str">
        <f>IF(Tbl.Kosten[[#This Row],[WPnr.]]=DV$7,Tbl.Kosten[[#This Row],[Totaal kosten]],"")</f>
        <v/>
      </c>
      <c r="DW117" s="150" t="str">
        <f>IFERROR(_xlfn.XLOOKUP(Tbl.Kosten[[#This Row],[Kostensoort]],Tbl.Kostensoorten[Kostensoorten],Tbl.Kostensoorten[KSnr.],"",0,1),"")</f>
        <v/>
      </c>
      <c r="DX117" s="150" t="str">
        <f>IF(Tbl.Kosten[[#This Row],[KSnr.]]=DX$7,Tbl.Kosten[[#This Row],[Totaal kosten]],"")</f>
        <v/>
      </c>
      <c r="DY117" s="150" t="str">
        <f>IF(Tbl.Kosten[[#This Row],[KSnr.]]=DY$7,Tbl.Kosten[[#This Row],[Totaal kosten]],"")</f>
        <v/>
      </c>
      <c r="DZ117" s="150" t="str">
        <f>IF(Tbl.Kosten[[#This Row],[KSnr.]]=DZ$7,Tbl.Kosten[[#This Row],[Totaal kosten]],"")</f>
        <v/>
      </c>
      <c r="EA117" s="150" t="str">
        <f>IF(Tbl.Kosten[[#This Row],[KSnr.]]=EA$7,Tbl.Kosten[[#This Row],[Totaal kosten]],"")</f>
        <v/>
      </c>
      <c r="EB117" s="150" t="str">
        <f>IF(Tbl.Kosten[[#This Row],[KSnr.]]=EB$7,Tbl.Kosten[[#This Row],[Totaal kosten]],"")</f>
        <v/>
      </c>
      <c r="EC117" s="150" t="str">
        <f>IF(Tbl.Kosten[[#This Row],[KSnr.]]=EC$7,Tbl.Kosten[[#This Row],[Totaal kosten]],"")</f>
        <v/>
      </c>
      <c r="ED117" s="150" t="str">
        <f>IF(Tbl.Kosten[[#This Row],[KSnr.]]=ED$7,Tbl.Kosten[[#This Row],[Totaal kosten]],"")</f>
        <v/>
      </c>
      <c r="EE117" s="150" t="str">
        <f>IF(Tbl.Kosten[[#This Row],[KSnr.]]=EE$7,Tbl.Kosten[[#This Row],[Totaal kosten]],"")</f>
        <v/>
      </c>
      <c r="EF117" s="150" t="str">
        <f>IF(Tbl.Kosten[[#This Row],[KSnr.]]=EF$7,Tbl.Kosten[[#This Row],[Totaal kosten]],"")</f>
        <v/>
      </c>
      <c r="EG117" s="150" t="str">
        <f>IF(Tbl.Kosten[[#This Row],[KSnr.]]=EG$7,Tbl.Kosten[[#This Row],[Totaal kosten]],"")</f>
        <v/>
      </c>
      <c r="EH117" s="150" t="str">
        <f>IF(Tbl.Kosten[[#This Row],[KSnr.]]=EH$7,Tbl.Kosten[[#This Row],[Totaal kosten]],"")</f>
        <v/>
      </c>
      <c r="EI117" s="150" t="str">
        <f>IF(Tbl.Kosten[[#This Row],[KSnr.]]=EI$7,Tbl.Kosten[[#This Row],[Totaal kosten]],"")</f>
        <v/>
      </c>
      <c r="EJ117" s="150" t="str">
        <f>IF(Tbl.Kosten[[#This Row],[KSnr.]]=EJ$7,Tbl.Kosten[[#This Row],[Totaal kosten]],"")</f>
        <v/>
      </c>
      <c r="EK117" s="150" t="str">
        <f>IF(Tbl.Kosten[[#This Row],[KSnr.]]=EK$7,Tbl.Kosten[[#This Row],[Totaal kosten]],"")</f>
        <v/>
      </c>
      <c r="EL117" s="150" t="str">
        <f>IF(Tbl.Kosten[[#This Row],[KSnr.]]=EL$7,Tbl.Kosten[[#This Row],[Totaal kosten]],"")</f>
        <v/>
      </c>
      <c r="EM117" s="150" t="str">
        <f>IF(Tbl.Kosten[[#This Row],[KSnr.]]=EM$7,Tbl.Kosten[[#This Row],[Totaal kosten]],"")</f>
        <v/>
      </c>
      <c r="EN117" s="150" t="str">
        <f>IF(Tbl.Kosten[[#This Row],[KSnr.]]=EN$7,Tbl.Kosten[[#This Row],[Totaal kosten]],"")</f>
        <v/>
      </c>
      <c r="EO117" s="150" t="str">
        <f>IF(Tbl.Kosten[[#This Row],[KSnr.]]=EO$7,Tbl.Kosten[[#This Row],[Totaal kosten]],"")</f>
        <v/>
      </c>
      <c r="EP117" s="150" t="str">
        <f>IF(Tbl.Kosten[[#This Row],[KSnr.]]=EP$7,Tbl.Kosten[[#This Row],[Totaal kosten]],"")</f>
        <v/>
      </c>
      <c r="EQ117" s="150" t="str">
        <f>IF(Tbl.Kosten[[#This Row],[KSnr.]]=EQ$7,Tbl.Kosten[[#This Row],[Totaal kosten]],"")</f>
        <v/>
      </c>
      <c r="ER117" s="144" t="str">
        <f>IFERROR(_xlfn.XLOOKUP(Tbl.Kosten[[#This Row],[Subsidieactiviteit]],Tbl.Subsidiehoogte[Subsidieactiviteit],Tbl.Subsidiehoogte[SAnr.],"",0,1),"")</f>
        <v/>
      </c>
      <c r="ES117" s="150" t="str">
        <f>IF(Tbl.Kosten[[#This Row],[Sanr.]]=ES$7,Tbl.Kosten[[#This Row],[Totaal kosten]],"")</f>
        <v/>
      </c>
      <c r="ET117" s="150" t="str">
        <f>IF(Tbl.Kosten[[#This Row],[Sanr.]]=ET$7,Tbl.Kosten[[#This Row],[Totaal kosten]],"")</f>
        <v/>
      </c>
      <c r="EU117" s="150" t="str">
        <f>IF(Tbl.Kosten[[#This Row],[Sanr.]]=EU$7,Tbl.Kosten[[#This Row],[Totaal kosten]],"")</f>
        <v/>
      </c>
      <c r="EV117" s="150" t="str">
        <f>IF(Tbl.Kosten[[#This Row],[Sanr.]]=EV$7,Tbl.Kosten[[#This Row],[Totaal kosten]],"")</f>
        <v/>
      </c>
      <c r="EW117" s="150" t="str">
        <f>IF(Tbl.Kosten[[#This Row],[Sanr.]]=EW$7,Tbl.Kosten[[#This Row],[Totaal kosten]],"")</f>
        <v/>
      </c>
      <c r="EX117" s="150" t="str">
        <f>IF(Tbl.Kosten[[#This Row],[Sanr.]]=EX$7,Tbl.Kosten[[#This Row],[Totaal kosten]],"")</f>
        <v/>
      </c>
      <c r="EY117" s="150" t="str">
        <f>IF(Tbl.Kosten[[#This Row],[Sanr.]]=EY$7,Tbl.Kosten[[#This Row],[Totaal kosten]],"")</f>
        <v/>
      </c>
      <c r="EZ117" s="150" t="str">
        <f>IF(Tbl.Kosten[[#This Row],[Sanr.]]=EZ$7,Tbl.Kosten[[#This Row],[Totaal kosten]],"")</f>
        <v/>
      </c>
      <c r="FA117" s="150" t="str">
        <f>IF(Tbl.Kosten[[#This Row],[Sanr.]]=FA$7,Tbl.Kosten[[#This Row],[Totaal kosten]],"")</f>
        <v/>
      </c>
      <c r="FB117" s="150" t="str">
        <f>IF(Tbl.Kosten[[#This Row],[Sanr.]]=FB$7,Tbl.Kosten[[#This Row],[Totaal kosten]],"")</f>
        <v/>
      </c>
      <c r="FC117" s="150" t="str">
        <f>IF(Tbl.Kosten[[#This Row],[Sanr.]]=FC$7,Tbl.Kosten[[#This Row],[Totaal kosten]],"")</f>
        <v/>
      </c>
      <c r="FD117" s="150" t="str">
        <f>IF(Tbl.Kosten[[#This Row],[Sanr.]]=FD$7,Tbl.Kosten[[#This Row],[Totaal kosten]],"")</f>
        <v/>
      </c>
      <c r="FE117" s="150" t="str">
        <f>IF(Tbl.Kosten[[#This Row],[Sanr.]]=FE$7,Tbl.Kosten[[#This Row],[Totaal kosten]],"")</f>
        <v/>
      </c>
      <c r="FF117" s="150" t="str">
        <f>IF(Tbl.Kosten[[#This Row],[Sanr.]]=FF$7,Tbl.Kosten[[#This Row],[Totaal kosten]],"")</f>
        <v/>
      </c>
      <c r="FG117" s="150" t="str">
        <f>IF(Tbl.Kosten[[#This Row],[Sanr.]]=FG$7,Tbl.Kosten[[#This Row],[Totaal kosten]],"")</f>
        <v/>
      </c>
      <c r="FH117" s="150" t="str">
        <f>IF(Tbl.Kosten[[#This Row],[Sanr.]]=FH$7,Tbl.Kosten[[#This Row],[Totaal kosten]],"")</f>
        <v/>
      </c>
      <c r="FI117" s="150" t="str">
        <f>IF(Tbl.Kosten[[#This Row],[Sanr.]]=FI$7,Tbl.Kosten[[#This Row],[Totaal kosten]],"")</f>
        <v/>
      </c>
      <c r="FJ117" s="150" t="str">
        <f>IF(Tbl.Kosten[[#This Row],[Sanr.]]=FJ$7,Tbl.Kosten[[#This Row],[Totaal kosten]],"")</f>
        <v/>
      </c>
      <c r="FK117" s="150" t="str">
        <f>IF(Tbl.Kosten[[#This Row],[Sanr.]]=FK$7,Tbl.Kosten[[#This Row],[Totaal kosten]],"")</f>
        <v/>
      </c>
      <c r="FL117" s="150" t="str">
        <f>IF(Tbl.Kosten[[#This Row],[Sanr.]]=FL$7,Tbl.Kosten[[#This Row],[Totaal kosten]],"")</f>
        <v/>
      </c>
      <c r="FM117" s="150" t="str">
        <f>IF(Tbl.Kosten[[#This Row],[Sanr.]]=FM$7,Tbl.Kosten[[#This Row],[Totaal kosten]],"")</f>
        <v/>
      </c>
      <c r="FN117" s="150" t="str">
        <f>IF(Tbl.Kosten[[#This Row],[Sanr.]]=FN$7,Tbl.Kosten[[#This Row],[Totaal kosten]],"")</f>
        <v/>
      </c>
      <c r="FO117" s="150" t="str">
        <f>IF(Tbl.Kosten[[#This Row],[Sanr.]]=FO$7,Tbl.Kosten[[#This Row],[Totaal kosten]],"")</f>
        <v/>
      </c>
      <c r="FP117" s="150" t="str">
        <f>IF(Tbl.Kosten[[#This Row],[Sanr.]]=FP$7,Tbl.Kosten[[#This Row],[Totaal kosten]],"")</f>
        <v/>
      </c>
      <c r="FQ117" s="150" t="str">
        <f>IF(Tbl.Kosten[[#This Row],[Sanr.]]=FQ$7,Tbl.Kosten[[#This Row],[Totaal kosten]],"")</f>
        <v/>
      </c>
      <c r="FR117" s="150" t="str">
        <f>IF(Tbl.Kosten[[#This Row],[Sanr.]]=FR$7,Tbl.Kosten[[#This Row],[Totaal kosten]],"")</f>
        <v/>
      </c>
      <c r="FS117" s="150" t="str">
        <f>IF(Tbl.Kosten[[#This Row],[Sanr.]]=FS$7,Tbl.Kosten[[#This Row],[Totaal kosten]],"")</f>
        <v/>
      </c>
      <c r="FT117" s="150" t="str">
        <f>IF(Tbl.Kosten[[#This Row],[Sanr.]]=FT$7,Tbl.Kosten[[#This Row],[Totaal kosten]],"")</f>
        <v/>
      </c>
      <c r="FU117" s="150" t="str">
        <f>IF(Tbl.Kosten[[#This Row],[Sanr.]]=FU$7,Tbl.Kosten[[#This Row],[Totaal kosten]],"")</f>
        <v/>
      </c>
      <c r="FV117" s="150" t="str">
        <f>IF(Tbl.Kosten[[#This Row],[Sanr.]]=FV$7,Tbl.Kosten[[#This Row],[Totaal kosten]],"")</f>
        <v/>
      </c>
      <c r="FW117" s="150" t="str">
        <f>IFERROR(_xlfn.XLOOKUP(Tbl.Kosten[[#This Row],[Activiteitencode]],Tbl.Activiteiten[Activiteitcode],Tbl.Activiteiten[Anr.],"",0,1),"")</f>
        <v/>
      </c>
      <c r="FX117" s="169" t="str">
        <f>_xlfn.CONCAT(Tbl.Kosten[[#This Row],[Pnr.]],Tbl.Kosten[[#This Row],[Sanr.]])</f>
        <v>P1</v>
      </c>
      <c r="FY117" s="150">
        <f>Tbl.Kosten[[#This Row],[Totaal kosten]]-Tbl.Kosten[[#This Row],[Subsidie]]</f>
        <v>0</v>
      </c>
      <c r="FZ117" s="150">
        <f>IF(Tbl.Kosten[[#This Row],[Pnr.]]=FZ$7,Tbl.Kosten[[#This Row],[Te financieren]],"")</f>
        <v>0</v>
      </c>
      <c r="GA117" s="150" t="str">
        <f>IF(Tbl.Kosten[[#This Row],[Pnr.]]=GA$7,Tbl.Kosten[[#This Row],[Te financieren]],"")</f>
        <v/>
      </c>
      <c r="GB117" s="150" t="str">
        <f>IF(Tbl.Kosten[[#This Row],[Pnr.]]=GB$7,Tbl.Kosten[[#This Row],[Te financieren]],"")</f>
        <v/>
      </c>
      <c r="GC117" s="150" t="str">
        <f>IF(Tbl.Kosten[[#This Row],[Pnr.]]=GC$7,Tbl.Kosten[[#This Row],[Te financieren]],"")</f>
        <v/>
      </c>
      <c r="GD117" s="150" t="str">
        <f>IF(Tbl.Kosten[[#This Row],[Pnr.]]=GD$7,Tbl.Kosten[[#This Row],[Te financieren]],"")</f>
        <v/>
      </c>
      <c r="GE117" s="150" t="str">
        <f>IF(Tbl.Kosten[[#This Row],[Pnr.]]=GE$7,Tbl.Kosten[[#This Row],[Te financieren]],"")</f>
        <v/>
      </c>
      <c r="GF117" s="150" t="str">
        <f>IF(Tbl.Kosten[[#This Row],[Pnr.]]=GF$7,Tbl.Kosten[[#This Row],[Te financieren]],"")</f>
        <v/>
      </c>
      <c r="GG117" s="150" t="str">
        <f>IF(Tbl.Kosten[[#This Row],[Pnr.]]=GG$7,Tbl.Kosten[[#This Row],[Te financieren]],"")</f>
        <v/>
      </c>
      <c r="GH117" s="150" t="str">
        <f>IF(Tbl.Kosten[[#This Row],[Pnr.]]=GH$7,Tbl.Kosten[[#This Row],[Te financieren]],"")</f>
        <v/>
      </c>
      <c r="GI117" s="150" t="str">
        <f>IF(Tbl.Kosten[[#This Row],[Pnr.]]=GI$7,Tbl.Kosten[[#This Row],[Te financieren]],"")</f>
        <v/>
      </c>
      <c r="GJ117" s="150" t="str">
        <f>IF(Tbl.Kosten[[#This Row],[Pnr.]]=GJ$7,Tbl.Kosten[[#This Row],[Te financieren]],"")</f>
        <v/>
      </c>
      <c r="GK117" s="150" t="str">
        <f>IF(Tbl.Kosten[[#This Row],[Pnr.]]=GK$7,Tbl.Kosten[[#This Row],[Te financieren]],"")</f>
        <v/>
      </c>
      <c r="GL117" s="150" t="str">
        <f>IF(Tbl.Kosten[[#This Row],[Pnr.]]=GL$7,Tbl.Kosten[[#This Row],[Te financieren]],"")</f>
        <v/>
      </c>
      <c r="GM117" s="150" t="str">
        <f>IF(Tbl.Kosten[[#This Row],[Pnr.]]=GM$7,Tbl.Kosten[[#This Row],[Te financieren]],"")</f>
        <v/>
      </c>
      <c r="GN117" s="150" t="str">
        <f>IF(Tbl.Kosten[[#This Row],[Pnr.]]=GN$7,Tbl.Kosten[[#This Row],[Te financieren]],"")</f>
        <v/>
      </c>
      <c r="GO117" s="150" t="str">
        <f>IF(Tbl.Kosten[[#This Row],[Pnr.]]=GO$7,Tbl.Kosten[[#This Row],[Te financieren]],"")</f>
        <v/>
      </c>
      <c r="GP117" s="150" t="str">
        <f>IF(Tbl.Kosten[[#This Row],[Pnr.]]=GP$7,Tbl.Kosten[[#This Row],[Te financieren]],"")</f>
        <v/>
      </c>
      <c r="GQ117" s="150" t="str">
        <f>IF(Tbl.Kosten[[#This Row],[Pnr.]]=GQ$7,Tbl.Kosten[[#This Row],[Te financieren]],"")</f>
        <v/>
      </c>
      <c r="GR117" s="150" t="str">
        <f>IF(Tbl.Kosten[[#This Row],[Pnr.]]=GR$7,Tbl.Kosten[[#This Row],[Te financieren]],"")</f>
        <v/>
      </c>
      <c r="GS117" s="150" t="str">
        <f>IF(Tbl.Kosten[[#This Row],[Pnr.]]=GS$7,Tbl.Kosten[[#This Row],[Te financieren]],"")</f>
        <v/>
      </c>
      <c r="GT117" s="150" t="str">
        <f>IF(Tbl.Kosten[[#This Row],[Pnr.]]=GT$7,Tbl.Kosten[[#This Row],[Te financieren]],"")</f>
        <v/>
      </c>
      <c r="GU117" s="150" t="str">
        <f>IF(Tbl.Kosten[[#This Row],[Pnr.]]=GU$7,Tbl.Kosten[[#This Row],[Te financieren]],"")</f>
        <v/>
      </c>
      <c r="GV117" s="150" t="str">
        <f>IF(Tbl.Kosten[[#This Row],[Pnr.]]=GV$7,Tbl.Kosten[[#This Row],[Te financieren]],"")</f>
        <v/>
      </c>
      <c r="GW117" s="150" t="str">
        <f>IF(Tbl.Kosten[[#This Row],[Pnr.]]=GW$7,Tbl.Kosten[[#This Row],[Te financieren]],"")</f>
        <v/>
      </c>
      <c r="GX117" s="150" t="str">
        <f>IF(Tbl.Kosten[[#This Row],[Pnr.]]=GX$7,Tbl.Kosten[[#This Row],[Te financieren]],"")</f>
        <v/>
      </c>
      <c r="GY117" s="150" t="str">
        <f>IF(Tbl.Kosten[[#This Row],[Pnr.]]=GY$7,Tbl.Kosten[[#This Row],[Te financieren]],"")</f>
        <v/>
      </c>
      <c r="GZ117" s="150" t="str">
        <f>IF(Tbl.Kosten[[#This Row],[Pnr.]]=GZ$7,Tbl.Kosten[[#This Row],[Te financieren]],"")</f>
        <v/>
      </c>
      <c r="HA117" s="150" t="str">
        <f>IF(Tbl.Kosten[[#This Row],[Pnr.]]=HA$7,Tbl.Kosten[[#This Row],[Te financieren]],"")</f>
        <v/>
      </c>
      <c r="HB117" s="150" t="str">
        <f>IF(Tbl.Kosten[[#This Row],[Pnr.]]=HB$7,Tbl.Kosten[[#This Row],[Te financieren]],"")</f>
        <v/>
      </c>
      <c r="HC117" s="150" t="str">
        <f>IF(Tbl.Kosten[[#This Row],[Pnr.]]=HC$7,Tbl.Kosten[[#This Row],[Te financieren]],"")</f>
        <v/>
      </c>
      <c r="HD117" s="150" t="str">
        <f>IF(Tbl.Kosten[[#This Row],[Pnr.]]=HD$7,Tbl.Kosten[[#This Row],[Te financieren]],"")</f>
        <v/>
      </c>
      <c r="HE117" s="150" t="str">
        <f>IF(Tbl.Kosten[[#This Row],[Pnr.]]=HE$7,Tbl.Kosten[[#This Row],[Te financieren]],"")</f>
        <v/>
      </c>
      <c r="HF117" s="150" t="str">
        <f>IF(Tbl.Kosten[[#This Row],[Pnr.]]=HF$7,Tbl.Kosten[[#This Row],[Te financieren]],"")</f>
        <v/>
      </c>
      <c r="HG117" s="150" t="str">
        <f>IF(Tbl.Kosten[[#This Row],[Pnr.]]=HG$7,Tbl.Kosten[[#This Row],[Te financieren]],"")</f>
        <v/>
      </c>
      <c r="HH117" s="150" t="str">
        <f>IF(Tbl.Kosten[[#This Row],[Pnr.]]=HH$7,Tbl.Kosten[[#This Row],[Te financieren]],"")</f>
        <v/>
      </c>
      <c r="HI117" s="150" t="str">
        <f>IF(Tbl.Kosten[[#This Row],[Pnr.]]=HI$7,Tbl.Kosten[[#This Row],[Te financieren]],"")</f>
        <v/>
      </c>
      <c r="HJ117" s="150" t="str">
        <f>IF(Tbl.Kosten[[#This Row],[Pnr.]]=HJ$7,Tbl.Kosten[[#This Row],[Te financieren]],"")</f>
        <v/>
      </c>
      <c r="HK117" s="150" t="str">
        <f>IF(Tbl.Kosten[[#This Row],[Pnr.]]=HK$7,Tbl.Kosten[[#This Row],[Te financieren]],"")</f>
        <v/>
      </c>
      <c r="HL117" s="150" t="str">
        <f>IF(Tbl.Kosten[[#This Row],[Pnr.]]=HL$7,Tbl.Kosten[[#This Row],[Te financieren]],"")</f>
        <v/>
      </c>
      <c r="HM117" s="150" t="str">
        <f>IF(Tbl.Kosten[[#This Row],[Pnr.]]=HM$7,Tbl.Kosten[[#This Row],[Te financieren]],"")</f>
        <v/>
      </c>
      <c r="HN117" s="150" t="str">
        <f>IF(Tbl.Kosten[[#This Row],[Pnr.]]=HN$7,Tbl.Kosten[[#This Row],[Te financieren]],"")</f>
        <v/>
      </c>
      <c r="HO117" s="150" t="str">
        <f>IF(Tbl.Kosten[[#This Row],[Pnr.]]=HO$7,Tbl.Kosten[[#This Row],[Te financieren]],"")</f>
        <v/>
      </c>
      <c r="HP117" s="150" t="str">
        <f>IF(Tbl.Kosten[[#This Row],[Pnr.]]=HP$7,Tbl.Kosten[[#This Row],[Te financieren]],"")</f>
        <v/>
      </c>
      <c r="HQ117" s="150" t="str">
        <f>IF(Tbl.Kosten[[#This Row],[Pnr.]]=HQ$7,Tbl.Kosten[[#This Row],[Te financieren]],"")</f>
        <v/>
      </c>
      <c r="HR117" s="150" t="str">
        <f>IF(Tbl.Kosten[[#This Row],[Pnr.]]=HR$7,Tbl.Kosten[[#This Row],[Te financieren]],"")</f>
        <v/>
      </c>
      <c r="HS117" s="150" t="str">
        <f>IF(Tbl.Kosten[[#This Row],[Pnr.]]=HS$7,Tbl.Kosten[[#This Row],[Te financieren]],"")</f>
        <v/>
      </c>
      <c r="HT117" s="150" t="str">
        <f>IF(Tbl.Kosten[[#This Row],[Pnr.]]=HT$7,Tbl.Kosten[[#This Row],[Te financieren]],"")</f>
        <v/>
      </c>
      <c r="HU117" s="150" t="str">
        <f>IF(Tbl.Kosten[[#This Row],[Pnr.]]=HU$7,Tbl.Kosten[[#This Row],[Te financieren]],"")</f>
        <v/>
      </c>
      <c r="HV117" s="150" t="str">
        <f>IF(Tbl.Kosten[[#This Row],[Pnr.]]=HV$7,Tbl.Kosten[[#This Row],[Te financieren]],"")</f>
        <v/>
      </c>
      <c r="HW117" s="150" t="str">
        <f>IF(Tbl.Kosten[[#This Row],[Pnr.]]=HW$7,Tbl.Kosten[[#This Row],[Te financieren]],"")</f>
        <v/>
      </c>
    </row>
    <row r="118" spans="2:231" x14ac:dyDescent="0.3">
      <c r="B118" s="134"/>
      <c r="C118" s="137"/>
      <c r="D118" s="136"/>
      <c r="E118" s="261"/>
      <c r="F118" s="135"/>
      <c r="G118" s="11" t="str">
        <f>IF(Tbl.Kosten[[#This Row],[Medewerker e/o 
functie]]&lt;&gt;"",_xlfn.XLOOKUP(Tbl.Kosten[[#This Row],[Medewerker e/o 
functie]],Tbl.Uurtarief[Medewerker en/of functie],Tbl.Uurtarief[Uurtarief],"",0,1),"")</f>
        <v/>
      </c>
      <c r="H118" s="121">
        <f>IFERROR(Tbl.Kosten[[#This Row],[Uren]]*Tbl.Kosten[[#This Row],[Uurtarief]],0)</f>
        <v>0</v>
      </c>
      <c r="I118" s="119" t="str">
        <f>IF(Tbl.Kosten[[#This Row],[Subtotaal uren]]&lt;&gt;0,_xlfn.XLOOKUP(Tbl.Kosten[[#This Row],[Medewerker e/o 
functie]],Tbl.Uurtarief[Medewerker en/of functie],Tbl.Uurtarief[Kostensoort arbeid],"",0,1),"")</f>
        <v/>
      </c>
      <c r="J118" s="137"/>
      <c r="K118" s="135"/>
      <c r="L118" s="139" t="str">
        <f>IF(Tbl.Kosten[[#This Row],[Activum]]&lt;&gt;"",_xlfn.XLOOKUP(Tbl.Kosten[[#This Row],[Activum]],Tbl.Afschrijvingskosten[Activum],Tbl.Afschrijvingskosten[Tarief per afschrijvings-eenheid],"",0,1),"")</f>
        <v/>
      </c>
      <c r="M118" s="122">
        <f>IFERROR(Tbl.Kosten[[#This Row],[Een-
heden]]*Tbl.Kosten[[#This Row],[Afschrijvings-
tarief]],0)</f>
        <v>0</v>
      </c>
      <c r="N118" s="122" t="str">
        <f>IF(Tbl.Kosten[[#This Row],[Subtotaal afschrijving]]&lt;&gt;0,Lijsten!$A$7,"")</f>
        <v/>
      </c>
      <c r="O118" s="140"/>
      <c r="P118" s="135"/>
      <c r="Q118" s="138"/>
      <c r="R118" s="122">
        <f>IFERROR(Tbl.Kosten[[#This Row],[Aantal]]*Tbl.Kosten[[#This Row],[Tarief]],0)</f>
        <v>0</v>
      </c>
      <c r="S118" s="8">
        <f>IFERROR(Tbl.Kosten[[#This Row],[Subtotaal overige kosten]]+Tbl.Kosten[[#This Row],[Subtotaal uren]]+Tbl.Kosten[[#This Row],[Subtotaal afschrijving]],0)</f>
        <v>0</v>
      </c>
      <c r="T118" s="8">
        <f>IFERROR(Tbl.Kosten[[#This Row],[Totaal kosten]]*Tbl.Kosten[[#This Row],[Subsidie%]],0)</f>
        <v>0</v>
      </c>
      <c r="U118" s="4" t="str" cm="1">
        <f t="array" ref="U118">IFERROR(_xlfn.IFS(Tbl.Kosten[[#This Row],[Subtotaal uren]]&lt;&gt;0,Tbl.Kosten[[#This Row],[Kostensoort arbeid]],Tbl.Kosten[[#This Row],[Subtotaal afschrijving]]&lt;&gt;0,Tbl.Kosten[[#This Row],[Kostensoort afschrijving]],Tbl.Kosten[[#This Row],[Subtotaal overige kosten]]&lt;&gt;0,Tbl.Kosten[[#This Row],[Kostensoort overig]]),"")</f>
        <v/>
      </c>
      <c r="V118" s="4" t="str">
        <f>IFERROR(_xlfn.XLOOKUP(Tbl.Kosten[[#This Row],[Activiteitencode]],Tbl.Activiteiten[Activiteitcode],Tbl.Activiteiten[Werkpakketcode],"",0,1),"")</f>
        <v/>
      </c>
      <c r="W118" s="4" t="str">
        <f>IFERROR(_xlfn.XLOOKUP(Tbl.Kosten[[#This Row],[Werkpakketcode]],Tbl.Werkpakketten[Werkpakketcode],Tbl.Werkpakketten[Subsidiabele activiteit],"",0,1),"")</f>
        <v/>
      </c>
      <c r="X118" s="12">
        <f>IFERROR(_xlfn.XLOOKUP(Tbl.Kosten[[#This Row],[Sanr.]],Tbl.Subsidiehoogte[SAnr.],Tbl.Subsidiehoogte[Sub. Percentage],0,0,1),0)</f>
        <v>0</v>
      </c>
      <c r="Y118" s="144" t="str">
        <f>IFERROR(_xlfn.XLOOKUP(Tbl.Kosten[[#This Row],[Partnercode]],Tbl.Projectpartners[Partnercode],Tbl.Projectpartners[PNr.],"",0,1),"")</f>
        <v>P1</v>
      </c>
      <c r="Z118" s="148">
        <f>IF(Tbl.Kosten[[#This Row],[Pnr.]]=Z$7,Tbl.Kosten[[#This Row],[Totaal kosten]],"")</f>
        <v>0</v>
      </c>
      <c r="AA118" s="148" t="str">
        <f>IF(Tbl.Kosten[[#This Row],[Pnr.]]=AA$7,Tbl.Kosten[[#This Row],[Totaal kosten]],"")</f>
        <v/>
      </c>
      <c r="AB118" s="148" t="str">
        <f>IF(Tbl.Kosten[[#This Row],[Pnr.]]=AB$7,Tbl.Kosten[[#This Row],[Totaal kosten]],"")</f>
        <v/>
      </c>
      <c r="AC118" s="148" t="str">
        <f>IF(Tbl.Kosten[[#This Row],[Pnr.]]=AC$7,Tbl.Kosten[[#This Row],[Totaal kosten]],"")</f>
        <v/>
      </c>
      <c r="AD118" s="148" t="str">
        <f>IF(Tbl.Kosten[[#This Row],[Pnr.]]=AD$7,Tbl.Kosten[[#This Row],[Totaal kosten]],"")</f>
        <v/>
      </c>
      <c r="AE118" s="148" t="str">
        <f>IF(Tbl.Kosten[[#This Row],[Pnr.]]=AE$7,Tbl.Kosten[[#This Row],[Totaal kosten]],"")</f>
        <v/>
      </c>
      <c r="AF118" s="148" t="str">
        <f>IF(Tbl.Kosten[[#This Row],[Pnr.]]=AF$7,Tbl.Kosten[[#This Row],[Totaal kosten]],"")</f>
        <v/>
      </c>
      <c r="AG118" s="148" t="str">
        <f>IF(Tbl.Kosten[[#This Row],[Pnr.]]=AG$7,Tbl.Kosten[[#This Row],[Totaal kosten]],"")</f>
        <v/>
      </c>
      <c r="AH118" s="148" t="str">
        <f>IF(Tbl.Kosten[[#This Row],[Pnr.]]=AH$7,Tbl.Kosten[[#This Row],[Totaal kosten]],"")</f>
        <v/>
      </c>
      <c r="AI118" s="148" t="str">
        <f>IF(Tbl.Kosten[[#This Row],[Pnr.]]=AI$7,Tbl.Kosten[[#This Row],[Totaal kosten]],"")</f>
        <v/>
      </c>
      <c r="AJ118" s="148" t="str">
        <f>IF(Tbl.Kosten[[#This Row],[Pnr.]]=AJ$7,Tbl.Kosten[[#This Row],[Totaal kosten]],"")</f>
        <v/>
      </c>
      <c r="AK118" s="148" t="str">
        <f>IF(Tbl.Kosten[[#This Row],[Pnr.]]=AK$7,Tbl.Kosten[[#This Row],[Totaal kosten]],"")</f>
        <v/>
      </c>
      <c r="AL118" s="148" t="str">
        <f>IF(Tbl.Kosten[[#This Row],[Pnr.]]=AL$7,Tbl.Kosten[[#This Row],[Totaal kosten]],"")</f>
        <v/>
      </c>
      <c r="AM118" s="148" t="str">
        <f>IF(Tbl.Kosten[[#This Row],[Pnr.]]=AM$7,Tbl.Kosten[[#This Row],[Totaal kosten]],"")</f>
        <v/>
      </c>
      <c r="AN118" s="148" t="str">
        <f>IF(Tbl.Kosten[[#This Row],[Pnr.]]=AN$7,Tbl.Kosten[[#This Row],[Totaal kosten]],"")</f>
        <v/>
      </c>
      <c r="AO118" s="148" t="str">
        <f>IF(Tbl.Kosten[[#This Row],[Pnr.]]=AO$7,Tbl.Kosten[[#This Row],[Totaal kosten]],"")</f>
        <v/>
      </c>
      <c r="AP118" s="148" t="str">
        <f>IF(Tbl.Kosten[[#This Row],[Pnr.]]=AP$7,Tbl.Kosten[[#This Row],[Totaal kosten]],"")</f>
        <v/>
      </c>
      <c r="AQ118" s="148" t="str">
        <f>IF(Tbl.Kosten[[#This Row],[Pnr.]]=AQ$7,Tbl.Kosten[[#This Row],[Totaal kosten]],"")</f>
        <v/>
      </c>
      <c r="AR118" s="148" t="str">
        <f>IF(Tbl.Kosten[[#This Row],[Pnr.]]=AR$7,Tbl.Kosten[[#This Row],[Totaal kosten]],"")</f>
        <v/>
      </c>
      <c r="AS118" s="148" t="str">
        <f>IF(Tbl.Kosten[[#This Row],[Pnr.]]=AS$7,Tbl.Kosten[[#This Row],[Totaal kosten]],"")</f>
        <v/>
      </c>
      <c r="AT118" s="148" t="str">
        <f>IF(Tbl.Kosten[[#This Row],[Pnr.]]=AT$7,Tbl.Kosten[[#This Row],[Totaal kosten]],"")</f>
        <v/>
      </c>
      <c r="AU118" s="148" t="str">
        <f>IF(Tbl.Kosten[[#This Row],[Pnr.]]=AU$7,Tbl.Kosten[[#This Row],[Totaal kosten]],"")</f>
        <v/>
      </c>
      <c r="AV118" s="148" t="str">
        <f>IF(Tbl.Kosten[[#This Row],[Pnr.]]=AV$7,Tbl.Kosten[[#This Row],[Totaal kosten]],"")</f>
        <v/>
      </c>
      <c r="AW118" s="148" t="str">
        <f>IF(Tbl.Kosten[[#This Row],[Pnr.]]=AW$7,Tbl.Kosten[[#This Row],[Totaal kosten]],"")</f>
        <v/>
      </c>
      <c r="AX118" s="148" t="str">
        <f>IF(Tbl.Kosten[[#This Row],[Pnr.]]=AX$7,Tbl.Kosten[[#This Row],[Totaal kosten]],"")</f>
        <v/>
      </c>
      <c r="AY118" s="148" t="str">
        <f>IF(Tbl.Kosten[[#This Row],[Pnr.]]=AY$7,Tbl.Kosten[[#This Row],[Totaal kosten]],"")</f>
        <v/>
      </c>
      <c r="AZ118" s="148" t="str">
        <f>IF(Tbl.Kosten[[#This Row],[Pnr.]]=AZ$7,Tbl.Kosten[[#This Row],[Totaal kosten]],"")</f>
        <v/>
      </c>
      <c r="BA118" s="148" t="str">
        <f>IF(Tbl.Kosten[[#This Row],[Pnr.]]=BA$7,Tbl.Kosten[[#This Row],[Totaal kosten]],"")</f>
        <v/>
      </c>
      <c r="BB118" s="148" t="str">
        <f>IF(Tbl.Kosten[[#This Row],[Pnr.]]=BB$7,Tbl.Kosten[[#This Row],[Totaal kosten]],"")</f>
        <v/>
      </c>
      <c r="BC118" s="148" t="str">
        <f>IF(Tbl.Kosten[[#This Row],[Pnr.]]=BC$7,Tbl.Kosten[[#This Row],[Totaal kosten]],"")</f>
        <v/>
      </c>
      <c r="BD118" s="148" t="str">
        <f>IF(Tbl.Kosten[[#This Row],[Pnr.]]=BD$7,Tbl.Kosten[[#This Row],[Totaal kosten]],"")</f>
        <v/>
      </c>
      <c r="BE118" s="148" t="str">
        <f>IF(Tbl.Kosten[[#This Row],[Pnr.]]=BE$7,Tbl.Kosten[[#This Row],[Totaal kosten]],"")</f>
        <v/>
      </c>
      <c r="BF118" s="148" t="str">
        <f>IF(Tbl.Kosten[[#This Row],[Pnr.]]=BF$7,Tbl.Kosten[[#This Row],[Totaal kosten]],"")</f>
        <v/>
      </c>
      <c r="BG118" s="148" t="str">
        <f>IF(Tbl.Kosten[[#This Row],[Pnr.]]=BG$7,Tbl.Kosten[[#This Row],[Totaal kosten]],"")</f>
        <v/>
      </c>
      <c r="BH118" s="148" t="str">
        <f>IF(Tbl.Kosten[[#This Row],[Pnr.]]=BH$7,Tbl.Kosten[[#This Row],[Totaal kosten]],"")</f>
        <v/>
      </c>
      <c r="BI118" s="148" t="str">
        <f>IF(Tbl.Kosten[[#This Row],[Pnr.]]=BI$7,Tbl.Kosten[[#This Row],[Totaal kosten]],"")</f>
        <v/>
      </c>
      <c r="BJ118" s="148" t="str">
        <f>IF(Tbl.Kosten[[#This Row],[Pnr.]]=BJ$7,Tbl.Kosten[[#This Row],[Totaal kosten]],"")</f>
        <v/>
      </c>
      <c r="BK118" s="148" t="str">
        <f>IF(Tbl.Kosten[[#This Row],[Pnr.]]=BK$7,Tbl.Kosten[[#This Row],[Totaal kosten]],"")</f>
        <v/>
      </c>
      <c r="BL118" s="148" t="str">
        <f>IF(Tbl.Kosten[[#This Row],[Pnr.]]=BL$7,Tbl.Kosten[[#This Row],[Totaal kosten]],"")</f>
        <v/>
      </c>
      <c r="BM118" s="148" t="str">
        <f>IF(Tbl.Kosten[[#This Row],[Pnr.]]=BM$7,Tbl.Kosten[[#This Row],[Totaal kosten]],"")</f>
        <v/>
      </c>
      <c r="BN118" s="148" t="str">
        <f>IF(Tbl.Kosten[[#This Row],[Pnr.]]=BN$7,Tbl.Kosten[[#This Row],[Totaal kosten]],"")</f>
        <v/>
      </c>
      <c r="BO118" s="148" t="str">
        <f>IF(Tbl.Kosten[[#This Row],[Pnr.]]=BO$7,Tbl.Kosten[[#This Row],[Totaal kosten]],"")</f>
        <v/>
      </c>
      <c r="BP118" s="148" t="str">
        <f>IF(Tbl.Kosten[[#This Row],[Pnr.]]=BP$7,Tbl.Kosten[[#This Row],[Totaal kosten]],"")</f>
        <v/>
      </c>
      <c r="BQ118" s="148" t="str">
        <f>IF(Tbl.Kosten[[#This Row],[Pnr.]]=BQ$7,Tbl.Kosten[[#This Row],[Totaal kosten]],"")</f>
        <v/>
      </c>
      <c r="BR118" s="148" t="str">
        <f>IF(Tbl.Kosten[[#This Row],[Pnr.]]=BR$7,Tbl.Kosten[[#This Row],[Totaal kosten]],"")</f>
        <v/>
      </c>
      <c r="BS118" s="148" t="str">
        <f>IF(Tbl.Kosten[[#This Row],[Pnr.]]=BS$7,Tbl.Kosten[[#This Row],[Totaal kosten]],"")</f>
        <v/>
      </c>
      <c r="BT118" s="148" t="str">
        <f>IF(Tbl.Kosten[[#This Row],[Pnr.]]=BT$7,Tbl.Kosten[[#This Row],[Totaal kosten]],"")</f>
        <v/>
      </c>
      <c r="BU118" s="148" t="str">
        <f>IF(Tbl.Kosten[[#This Row],[Pnr.]]=BU$7,Tbl.Kosten[[#This Row],[Totaal kosten]],"")</f>
        <v/>
      </c>
      <c r="BV118" s="148" t="str">
        <f>IF(Tbl.Kosten[[#This Row],[Pnr.]]=BV$7,Tbl.Kosten[[#This Row],[Totaal kosten]],"")</f>
        <v/>
      </c>
      <c r="BW118" s="148" t="str">
        <f>IF(Tbl.Kosten[[#This Row],[Pnr.]]=BW$7,Tbl.Kosten[[#This Row],[Totaal kosten]],"")</f>
        <v/>
      </c>
      <c r="BX118" s="148" t="str">
        <f>IFERROR(_xlfn.XLOOKUP(Tbl.Kosten[[#This Row],[Werkpakketcode]],Tbl.Werkpakketten[Werkpakketcode],Tbl.Werkpakketten[WPnr.],"",0,1),"")</f>
        <v/>
      </c>
      <c r="BY118" s="148" t="str">
        <f>IF(Tbl.Kosten[[#This Row],[WPnr.]]=BY$7,Tbl.Kosten[[#This Row],[Totaal kosten]],"")</f>
        <v/>
      </c>
      <c r="BZ118" s="148" t="str">
        <f>IF(Tbl.Kosten[[#This Row],[WPnr.]]=BZ$7,Tbl.Kosten[[#This Row],[Totaal kosten]],"")</f>
        <v/>
      </c>
      <c r="CA118" s="148" t="str">
        <f>IF(Tbl.Kosten[[#This Row],[WPnr.]]=CA$7,Tbl.Kosten[[#This Row],[Totaal kosten]],"")</f>
        <v/>
      </c>
      <c r="CB118" s="148" t="str">
        <f>IF(Tbl.Kosten[[#This Row],[WPnr.]]=CB$7,Tbl.Kosten[[#This Row],[Totaal kosten]],"")</f>
        <v/>
      </c>
      <c r="CC118" s="148" t="str">
        <f>IF(Tbl.Kosten[[#This Row],[WPnr.]]=CC$7,Tbl.Kosten[[#This Row],[Totaal kosten]],"")</f>
        <v/>
      </c>
      <c r="CD118" s="148" t="str">
        <f>IF(Tbl.Kosten[[#This Row],[WPnr.]]=CD$7,Tbl.Kosten[[#This Row],[Totaal kosten]],"")</f>
        <v/>
      </c>
      <c r="CE118" s="148" t="str">
        <f>IF(Tbl.Kosten[[#This Row],[WPnr.]]=CE$7,Tbl.Kosten[[#This Row],[Totaal kosten]],"")</f>
        <v/>
      </c>
      <c r="CF118" s="148" t="str">
        <f>IF(Tbl.Kosten[[#This Row],[WPnr.]]=CF$7,Tbl.Kosten[[#This Row],[Totaal kosten]],"")</f>
        <v/>
      </c>
      <c r="CG118" s="148" t="str">
        <f>IF(Tbl.Kosten[[#This Row],[WPnr.]]=CG$7,Tbl.Kosten[[#This Row],[Totaal kosten]],"")</f>
        <v/>
      </c>
      <c r="CH118" s="148" t="str">
        <f>IF(Tbl.Kosten[[#This Row],[WPnr.]]=CH$7,Tbl.Kosten[[#This Row],[Totaal kosten]],"")</f>
        <v/>
      </c>
      <c r="CI118" s="148" t="str">
        <f>IF(Tbl.Kosten[[#This Row],[WPnr.]]=CI$7,Tbl.Kosten[[#This Row],[Totaal kosten]],"")</f>
        <v/>
      </c>
      <c r="CJ118" s="148" t="str">
        <f>IF(Tbl.Kosten[[#This Row],[WPnr.]]=CJ$7,Tbl.Kosten[[#This Row],[Totaal kosten]],"")</f>
        <v/>
      </c>
      <c r="CK118" s="148" t="str">
        <f>IF(Tbl.Kosten[[#This Row],[WPnr.]]=CK$7,Tbl.Kosten[[#This Row],[Totaal kosten]],"")</f>
        <v/>
      </c>
      <c r="CL118" s="148" t="str">
        <f>IF(Tbl.Kosten[[#This Row],[WPnr.]]=CL$7,Tbl.Kosten[[#This Row],[Totaal kosten]],"")</f>
        <v/>
      </c>
      <c r="CM118" s="148" t="str">
        <f>IF(Tbl.Kosten[[#This Row],[WPnr.]]=CM$7,Tbl.Kosten[[#This Row],[Totaal kosten]],"")</f>
        <v/>
      </c>
      <c r="CN118" s="148" t="str">
        <f>IF(Tbl.Kosten[[#This Row],[WPnr.]]=CN$7,Tbl.Kosten[[#This Row],[Totaal kosten]],"")</f>
        <v/>
      </c>
      <c r="CO118" s="148" t="str">
        <f>IF(Tbl.Kosten[[#This Row],[WPnr.]]=CO$7,Tbl.Kosten[[#This Row],[Totaal kosten]],"")</f>
        <v/>
      </c>
      <c r="CP118" s="148" t="str">
        <f>IF(Tbl.Kosten[[#This Row],[WPnr.]]=CP$7,Tbl.Kosten[[#This Row],[Totaal kosten]],"")</f>
        <v/>
      </c>
      <c r="CQ118" s="148" t="str">
        <f>IF(Tbl.Kosten[[#This Row],[WPnr.]]=CQ$7,Tbl.Kosten[[#This Row],[Totaal kosten]],"")</f>
        <v/>
      </c>
      <c r="CR118" s="148" t="str">
        <f>IF(Tbl.Kosten[[#This Row],[WPnr.]]=CR$7,Tbl.Kosten[[#This Row],[Totaal kosten]],"")</f>
        <v/>
      </c>
      <c r="CS118" s="148" t="str">
        <f>IF(Tbl.Kosten[[#This Row],[WPnr.]]=CS$7,Tbl.Kosten[[#This Row],[Totaal kosten]],"")</f>
        <v/>
      </c>
      <c r="CT118" s="148" t="str">
        <f>IF(Tbl.Kosten[[#This Row],[WPnr.]]=CT$7,Tbl.Kosten[[#This Row],[Totaal kosten]],"")</f>
        <v/>
      </c>
      <c r="CU118" s="148" t="str">
        <f>IF(Tbl.Kosten[[#This Row],[WPnr.]]=CU$7,Tbl.Kosten[[#This Row],[Totaal kosten]],"")</f>
        <v/>
      </c>
      <c r="CV118" s="148" t="str">
        <f>IF(Tbl.Kosten[[#This Row],[WPnr.]]=CV$7,Tbl.Kosten[[#This Row],[Totaal kosten]],"")</f>
        <v/>
      </c>
      <c r="CW118" s="148" t="str">
        <f>IF(Tbl.Kosten[[#This Row],[WPnr.]]=CW$7,Tbl.Kosten[[#This Row],[Totaal kosten]],"")</f>
        <v/>
      </c>
      <c r="CX118" s="148" t="str">
        <f>IF(Tbl.Kosten[[#This Row],[WPnr.]]=CX$7,Tbl.Kosten[[#This Row],[Totaal kosten]],"")</f>
        <v/>
      </c>
      <c r="CY118" s="148" t="str">
        <f>IF(Tbl.Kosten[[#This Row],[WPnr.]]=CY$7,Tbl.Kosten[[#This Row],[Totaal kosten]],"")</f>
        <v/>
      </c>
      <c r="CZ118" s="148" t="str">
        <f>IF(Tbl.Kosten[[#This Row],[WPnr.]]=CZ$7,Tbl.Kosten[[#This Row],[Totaal kosten]],"")</f>
        <v/>
      </c>
      <c r="DA118" s="148" t="str">
        <f>IF(Tbl.Kosten[[#This Row],[WPnr.]]=DA$7,Tbl.Kosten[[#This Row],[Totaal kosten]],"")</f>
        <v/>
      </c>
      <c r="DB118" s="148" t="str">
        <f>IF(Tbl.Kosten[[#This Row],[WPnr.]]=DB$7,Tbl.Kosten[[#This Row],[Totaal kosten]],"")</f>
        <v/>
      </c>
      <c r="DC118" s="148" t="str">
        <f>IF(Tbl.Kosten[[#This Row],[WPnr.]]=DC$7,Tbl.Kosten[[#This Row],[Totaal kosten]],"")</f>
        <v/>
      </c>
      <c r="DD118" s="148" t="str">
        <f>IF(Tbl.Kosten[[#This Row],[WPnr.]]=DD$7,Tbl.Kosten[[#This Row],[Totaal kosten]],"")</f>
        <v/>
      </c>
      <c r="DE118" s="148" t="str">
        <f>IF(Tbl.Kosten[[#This Row],[WPnr.]]=DE$7,Tbl.Kosten[[#This Row],[Totaal kosten]],"")</f>
        <v/>
      </c>
      <c r="DF118" s="148" t="str">
        <f>IF(Tbl.Kosten[[#This Row],[WPnr.]]=DF$7,Tbl.Kosten[[#This Row],[Totaal kosten]],"")</f>
        <v/>
      </c>
      <c r="DG118" s="148" t="str">
        <f>IF(Tbl.Kosten[[#This Row],[WPnr.]]=DG$7,Tbl.Kosten[[#This Row],[Totaal kosten]],"")</f>
        <v/>
      </c>
      <c r="DH118" s="148" t="str">
        <f>IF(Tbl.Kosten[[#This Row],[WPnr.]]=DH$7,Tbl.Kosten[[#This Row],[Totaal kosten]],"")</f>
        <v/>
      </c>
      <c r="DI118" s="148" t="str">
        <f>IF(Tbl.Kosten[[#This Row],[WPnr.]]=DI$7,Tbl.Kosten[[#This Row],[Totaal kosten]],"")</f>
        <v/>
      </c>
      <c r="DJ118" s="148" t="str">
        <f>IF(Tbl.Kosten[[#This Row],[WPnr.]]=DJ$7,Tbl.Kosten[[#This Row],[Totaal kosten]],"")</f>
        <v/>
      </c>
      <c r="DK118" s="148" t="str">
        <f>IF(Tbl.Kosten[[#This Row],[WPnr.]]=DK$7,Tbl.Kosten[[#This Row],[Totaal kosten]],"")</f>
        <v/>
      </c>
      <c r="DL118" s="148" t="str">
        <f>IF(Tbl.Kosten[[#This Row],[WPnr.]]=DL$7,Tbl.Kosten[[#This Row],[Totaal kosten]],"")</f>
        <v/>
      </c>
      <c r="DM118" s="148" t="str">
        <f>IF(Tbl.Kosten[[#This Row],[WPnr.]]=DM$7,Tbl.Kosten[[#This Row],[Totaal kosten]],"")</f>
        <v/>
      </c>
      <c r="DN118" s="148" t="str">
        <f>IF(Tbl.Kosten[[#This Row],[WPnr.]]=DN$7,Tbl.Kosten[[#This Row],[Totaal kosten]],"")</f>
        <v/>
      </c>
      <c r="DO118" s="148" t="str">
        <f>IF(Tbl.Kosten[[#This Row],[WPnr.]]=DO$7,Tbl.Kosten[[#This Row],[Totaal kosten]],"")</f>
        <v/>
      </c>
      <c r="DP118" s="148" t="str">
        <f>IF(Tbl.Kosten[[#This Row],[WPnr.]]=DP$7,Tbl.Kosten[[#This Row],[Totaal kosten]],"")</f>
        <v/>
      </c>
      <c r="DQ118" s="148" t="str">
        <f>IF(Tbl.Kosten[[#This Row],[WPnr.]]=DQ$7,Tbl.Kosten[[#This Row],[Totaal kosten]],"")</f>
        <v/>
      </c>
      <c r="DR118" s="148" t="str">
        <f>IF(Tbl.Kosten[[#This Row],[WPnr.]]=DR$7,Tbl.Kosten[[#This Row],[Totaal kosten]],"")</f>
        <v/>
      </c>
      <c r="DS118" s="148" t="str">
        <f>IF(Tbl.Kosten[[#This Row],[WPnr.]]=DS$7,Tbl.Kosten[[#This Row],[Totaal kosten]],"")</f>
        <v/>
      </c>
      <c r="DT118" s="148" t="str">
        <f>IF(Tbl.Kosten[[#This Row],[WPnr.]]=DT$7,Tbl.Kosten[[#This Row],[Totaal kosten]],"")</f>
        <v/>
      </c>
      <c r="DU118" s="148" t="str">
        <f>IF(Tbl.Kosten[[#This Row],[WPnr.]]=DU$7,Tbl.Kosten[[#This Row],[Totaal kosten]],"")</f>
        <v/>
      </c>
      <c r="DV118" s="148" t="str">
        <f>IF(Tbl.Kosten[[#This Row],[WPnr.]]=DV$7,Tbl.Kosten[[#This Row],[Totaal kosten]],"")</f>
        <v/>
      </c>
      <c r="DW118" s="150" t="str">
        <f>IFERROR(_xlfn.XLOOKUP(Tbl.Kosten[[#This Row],[Kostensoort]],Tbl.Kostensoorten[Kostensoorten],Tbl.Kostensoorten[KSnr.],"",0,1),"")</f>
        <v/>
      </c>
      <c r="DX118" s="150" t="str">
        <f>IF(Tbl.Kosten[[#This Row],[KSnr.]]=DX$7,Tbl.Kosten[[#This Row],[Totaal kosten]],"")</f>
        <v/>
      </c>
      <c r="DY118" s="150" t="str">
        <f>IF(Tbl.Kosten[[#This Row],[KSnr.]]=DY$7,Tbl.Kosten[[#This Row],[Totaal kosten]],"")</f>
        <v/>
      </c>
      <c r="DZ118" s="150" t="str">
        <f>IF(Tbl.Kosten[[#This Row],[KSnr.]]=DZ$7,Tbl.Kosten[[#This Row],[Totaal kosten]],"")</f>
        <v/>
      </c>
      <c r="EA118" s="150" t="str">
        <f>IF(Tbl.Kosten[[#This Row],[KSnr.]]=EA$7,Tbl.Kosten[[#This Row],[Totaal kosten]],"")</f>
        <v/>
      </c>
      <c r="EB118" s="150" t="str">
        <f>IF(Tbl.Kosten[[#This Row],[KSnr.]]=EB$7,Tbl.Kosten[[#This Row],[Totaal kosten]],"")</f>
        <v/>
      </c>
      <c r="EC118" s="150" t="str">
        <f>IF(Tbl.Kosten[[#This Row],[KSnr.]]=EC$7,Tbl.Kosten[[#This Row],[Totaal kosten]],"")</f>
        <v/>
      </c>
      <c r="ED118" s="150" t="str">
        <f>IF(Tbl.Kosten[[#This Row],[KSnr.]]=ED$7,Tbl.Kosten[[#This Row],[Totaal kosten]],"")</f>
        <v/>
      </c>
      <c r="EE118" s="150" t="str">
        <f>IF(Tbl.Kosten[[#This Row],[KSnr.]]=EE$7,Tbl.Kosten[[#This Row],[Totaal kosten]],"")</f>
        <v/>
      </c>
      <c r="EF118" s="150" t="str">
        <f>IF(Tbl.Kosten[[#This Row],[KSnr.]]=EF$7,Tbl.Kosten[[#This Row],[Totaal kosten]],"")</f>
        <v/>
      </c>
      <c r="EG118" s="150" t="str">
        <f>IF(Tbl.Kosten[[#This Row],[KSnr.]]=EG$7,Tbl.Kosten[[#This Row],[Totaal kosten]],"")</f>
        <v/>
      </c>
      <c r="EH118" s="150" t="str">
        <f>IF(Tbl.Kosten[[#This Row],[KSnr.]]=EH$7,Tbl.Kosten[[#This Row],[Totaal kosten]],"")</f>
        <v/>
      </c>
      <c r="EI118" s="150" t="str">
        <f>IF(Tbl.Kosten[[#This Row],[KSnr.]]=EI$7,Tbl.Kosten[[#This Row],[Totaal kosten]],"")</f>
        <v/>
      </c>
      <c r="EJ118" s="150" t="str">
        <f>IF(Tbl.Kosten[[#This Row],[KSnr.]]=EJ$7,Tbl.Kosten[[#This Row],[Totaal kosten]],"")</f>
        <v/>
      </c>
      <c r="EK118" s="150" t="str">
        <f>IF(Tbl.Kosten[[#This Row],[KSnr.]]=EK$7,Tbl.Kosten[[#This Row],[Totaal kosten]],"")</f>
        <v/>
      </c>
      <c r="EL118" s="150" t="str">
        <f>IF(Tbl.Kosten[[#This Row],[KSnr.]]=EL$7,Tbl.Kosten[[#This Row],[Totaal kosten]],"")</f>
        <v/>
      </c>
      <c r="EM118" s="150" t="str">
        <f>IF(Tbl.Kosten[[#This Row],[KSnr.]]=EM$7,Tbl.Kosten[[#This Row],[Totaal kosten]],"")</f>
        <v/>
      </c>
      <c r="EN118" s="150" t="str">
        <f>IF(Tbl.Kosten[[#This Row],[KSnr.]]=EN$7,Tbl.Kosten[[#This Row],[Totaal kosten]],"")</f>
        <v/>
      </c>
      <c r="EO118" s="150" t="str">
        <f>IF(Tbl.Kosten[[#This Row],[KSnr.]]=EO$7,Tbl.Kosten[[#This Row],[Totaal kosten]],"")</f>
        <v/>
      </c>
      <c r="EP118" s="150" t="str">
        <f>IF(Tbl.Kosten[[#This Row],[KSnr.]]=EP$7,Tbl.Kosten[[#This Row],[Totaal kosten]],"")</f>
        <v/>
      </c>
      <c r="EQ118" s="150" t="str">
        <f>IF(Tbl.Kosten[[#This Row],[KSnr.]]=EQ$7,Tbl.Kosten[[#This Row],[Totaal kosten]],"")</f>
        <v/>
      </c>
      <c r="ER118" s="144" t="str">
        <f>IFERROR(_xlfn.XLOOKUP(Tbl.Kosten[[#This Row],[Subsidieactiviteit]],Tbl.Subsidiehoogte[Subsidieactiviteit],Tbl.Subsidiehoogte[SAnr.],"",0,1),"")</f>
        <v/>
      </c>
      <c r="ES118" s="150" t="str">
        <f>IF(Tbl.Kosten[[#This Row],[Sanr.]]=ES$7,Tbl.Kosten[[#This Row],[Totaal kosten]],"")</f>
        <v/>
      </c>
      <c r="ET118" s="150" t="str">
        <f>IF(Tbl.Kosten[[#This Row],[Sanr.]]=ET$7,Tbl.Kosten[[#This Row],[Totaal kosten]],"")</f>
        <v/>
      </c>
      <c r="EU118" s="150" t="str">
        <f>IF(Tbl.Kosten[[#This Row],[Sanr.]]=EU$7,Tbl.Kosten[[#This Row],[Totaal kosten]],"")</f>
        <v/>
      </c>
      <c r="EV118" s="150" t="str">
        <f>IF(Tbl.Kosten[[#This Row],[Sanr.]]=EV$7,Tbl.Kosten[[#This Row],[Totaal kosten]],"")</f>
        <v/>
      </c>
      <c r="EW118" s="150" t="str">
        <f>IF(Tbl.Kosten[[#This Row],[Sanr.]]=EW$7,Tbl.Kosten[[#This Row],[Totaal kosten]],"")</f>
        <v/>
      </c>
      <c r="EX118" s="150" t="str">
        <f>IF(Tbl.Kosten[[#This Row],[Sanr.]]=EX$7,Tbl.Kosten[[#This Row],[Totaal kosten]],"")</f>
        <v/>
      </c>
      <c r="EY118" s="150" t="str">
        <f>IF(Tbl.Kosten[[#This Row],[Sanr.]]=EY$7,Tbl.Kosten[[#This Row],[Totaal kosten]],"")</f>
        <v/>
      </c>
      <c r="EZ118" s="150" t="str">
        <f>IF(Tbl.Kosten[[#This Row],[Sanr.]]=EZ$7,Tbl.Kosten[[#This Row],[Totaal kosten]],"")</f>
        <v/>
      </c>
      <c r="FA118" s="150" t="str">
        <f>IF(Tbl.Kosten[[#This Row],[Sanr.]]=FA$7,Tbl.Kosten[[#This Row],[Totaal kosten]],"")</f>
        <v/>
      </c>
      <c r="FB118" s="150" t="str">
        <f>IF(Tbl.Kosten[[#This Row],[Sanr.]]=FB$7,Tbl.Kosten[[#This Row],[Totaal kosten]],"")</f>
        <v/>
      </c>
      <c r="FC118" s="150" t="str">
        <f>IF(Tbl.Kosten[[#This Row],[Sanr.]]=FC$7,Tbl.Kosten[[#This Row],[Totaal kosten]],"")</f>
        <v/>
      </c>
      <c r="FD118" s="150" t="str">
        <f>IF(Tbl.Kosten[[#This Row],[Sanr.]]=FD$7,Tbl.Kosten[[#This Row],[Totaal kosten]],"")</f>
        <v/>
      </c>
      <c r="FE118" s="150" t="str">
        <f>IF(Tbl.Kosten[[#This Row],[Sanr.]]=FE$7,Tbl.Kosten[[#This Row],[Totaal kosten]],"")</f>
        <v/>
      </c>
      <c r="FF118" s="150" t="str">
        <f>IF(Tbl.Kosten[[#This Row],[Sanr.]]=FF$7,Tbl.Kosten[[#This Row],[Totaal kosten]],"")</f>
        <v/>
      </c>
      <c r="FG118" s="150" t="str">
        <f>IF(Tbl.Kosten[[#This Row],[Sanr.]]=FG$7,Tbl.Kosten[[#This Row],[Totaal kosten]],"")</f>
        <v/>
      </c>
      <c r="FH118" s="150" t="str">
        <f>IF(Tbl.Kosten[[#This Row],[Sanr.]]=FH$7,Tbl.Kosten[[#This Row],[Totaal kosten]],"")</f>
        <v/>
      </c>
      <c r="FI118" s="150" t="str">
        <f>IF(Tbl.Kosten[[#This Row],[Sanr.]]=FI$7,Tbl.Kosten[[#This Row],[Totaal kosten]],"")</f>
        <v/>
      </c>
      <c r="FJ118" s="150" t="str">
        <f>IF(Tbl.Kosten[[#This Row],[Sanr.]]=FJ$7,Tbl.Kosten[[#This Row],[Totaal kosten]],"")</f>
        <v/>
      </c>
      <c r="FK118" s="150" t="str">
        <f>IF(Tbl.Kosten[[#This Row],[Sanr.]]=FK$7,Tbl.Kosten[[#This Row],[Totaal kosten]],"")</f>
        <v/>
      </c>
      <c r="FL118" s="150" t="str">
        <f>IF(Tbl.Kosten[[#This Row],[Sanr.]]=FL$7,Tbl.Kosten[[#This Row],[Totaal kosten]],"")</f>
        <v/>
      </c>
      <c r="FM118" s="150" t="str">
        <f>IF(Tbl.Kosten[[#This Row],[Sanr.]]=FM$7,Tbl.Kosten[[#This Row],[Totaal kosten]],"")</f>
        <v/>
      </c>
      <c r="FN118" s="150" t="str">
        <f>IF(Tbl.Kosten[[#This Row],[Sanr.]]=FN$7,Tbl.Kosten[[#This Row],[Totaal kosten]],"")</f>
        <v/>
      </c>
      <c r="FO118" s="150" t="str">
        <f>IF(Tbl.Kosten[[#This Row],[Sanr.]]=FO$7,Tbl.Kosten[[#This Row],[Totaal kosten]],"")</f>
        <v/>
      </c>
      <c r="FP118" s="150" t="str">
        <f>IF(Tbl.Kosten[[#This Row],[Sanr.]]=FP$7,Tbl.Kosten[[#This Row],[Totaal kosten]],"")</f>
        <v/>
      </c>
      <c r="FQ118" s="150" t="str">
        <f>IF(Tbl.Kosten[[#This Row],[Sanr.]]=FQ$7,Tbl.Kosten[[#This Row],[Totaal kosten]],"")</f>
        <v/>
      </c>
      <c r="FR118" s="150" t="str">
        <f>IF(Tbl.Kosten[[#This Row],[Sanr.]]=FR$7,Tbl.Kosten[[#This Row],[Totaal kosten]],"")</f>
        <v/>
      </c>
      <c r="FS118" s="150" t="str">
        <f>IF(Tbl.Kosten[[#This Row],[Sanr.]]=FS$7,Tbl.Kosten[[#This Row],[Totaal kosten]],"")</f>
        <v/>
      </c>
      <c r="FT118" s="150" t="str">
        <f>IF(Tbl.Kosten[[#This Row],[Sanr.]]=FT$7,Tbl.Kosten[[#This Row],[Totaal kosten]],"")</f>
        <v/>
      </c>
      <c r="FU118" s="150" t="str">
        <f>IF(Tbl.Kosten[[#This Row],[Sanr.]]=FU$7,Tbl.Kosten[[#This Row],[Totaal kosten]],"")</f>
        <v/>
      </c>
      <c r="FV118" s="150" t="str">
        <f>IF(Tbl.Kosten[[#This Row],[Sanr.]]=FV$7,Tbl.Kosten[[#This Row],[Totaal kosten]],"")</f>
        <v/>
      </c>
      <c r="FW118" s="150" t="str">
        <f>IFERROR(_xlfn.XLOOKUP(Tbl.Kosten[[#This Row],[Activiteitencode]],Tbl.Activiteiten[Activiteitcode],Tbl.Activiteiten[Anr.],"",0,1),"")</f>
        <v/>
      </c>
      <c r="FX118" s="169" t="str">
        <f>_xlfn.CONCAT(Tbl.Kosten[[#This Row],[Pnr.]],Tbl.Kosten[[#This Row],[Sanr.]])</f>
        <v>P1</v>
      </c>
      <c r="FY118" s="150">
        <f>Tbl.Kosten[[#This Row],[Totaal kosten]]-Tbl.Kosten[[#This Row],[Subsidie]]</f>
        <v>0</v>
      </c>
      <c r="FZ118" s="150">
        <f>IF(Tbl.Kosten[[#This Row],[Pnr.]]=FZ$7,Tbl.Kosten[[#This Row],[Te financieren]],"")</f>
        <v>0</v>
      </c>
      <c r="GA118" s="150" t="str">
        <f>IF(Tbl.Kosten[[#This Row],[Pnr.]]=GA$7,Tbl.Kosten[[#This Row],[Te financieren]],"")</f>
        <v/>
      </c>
      <c r="GB118" s="150" t="str">
        <f>IF(Tbl.Kosten[[#This Row],[Pnr.]]=GB$7,Tbl.Kosten[[#This Row],[Te financieren]],"")</f>
        <v/>
      </c>
      <c r="GC118" s="150" t="str">
        <f>IF(Tbl.Kosten[[#This Row],[Pnr.]]=GC$7,Tbl.Kosten[[#This Row],[Te financieren]],"")</f>
        <v/>
      </c>
      <c r="GD118" s="150" t="str">
        <f>IF(Tbl.Kosten[[#This Row],[Pnr.]]=GD$7,Tbl.Kosten[[#This Row],[Te financieren]],"")</f>
        <v/>
      </c>
      <c r="GE118" s="150" t="str">
        <f>IF(Tbl.Kosten[[#This Row],[Pnr.]]=GE$7,Tbl.Kosten[[#This Row],[Te financieren]],"")</f>
        <v/>
      </c>
      <c r="GF118" s="150" t="str">
        <f>IF(Tbl.Kosten[[#This Row],[Pnr.]]=GF$7,Tbl.Kosten[[#This Row],[Te financieren]],"")</f>
        <v/>
      </c>
      <c r="GG118" s="150" t="str">
        <f>IF(Tbl.Kosten[[#This Row],[Pnr.]]=GG$7,Tbl.Kosten[[#This Row],[Te financieren]],"")</f>
        <v/>
      </c>
      <c r="GH118" s="150" t="str">
        <f>IF(Tbl.Kosten[[#This Row],[Pnr.]]=GH$7,Tbl.Kosten[[#This Row],[Te financieren]],"")</f>
        <v/>
      </c>
      <c r="GI118" s="150" t="str">
        <f>IF(Tbl.Kosten[[#This Row],[Pnr.]]=GI$7,Tbl.Kosten[[#This Row],[Te financieren]],"")</f>
        <v/>
      </c>
      <c r="GJ118" s="150" t="str">
        <f>IF(Tbl.Kosten[[#This Row],[Pnr.]]=GJ$7,Tbl.Kosten[[#This Row],[Te financieren]],"")</f>
        <v/>
      </c>
      <c r="GK118" s="150" t="str">
        <f>IF(Tbl.Kosten[[#This Row],[Pnr.]]=GK$7,Tbl.Kosten[[#This Row],[Te financieren]],"")</f>
        <v/>
      </c>
      <c r="GL118" s="150" t="str">
        <f>IF(Tbl.Kosten[[#This Row],[Pnr.]]=GL$7,Tbl.Kosten[[#This Row],[Te financieren]],"")</f>
        <v/>
      </c>
      <c r="GM118" s="150" t="str">
        <f>IF(Tbl.Kosten[[#This Row],[Pnr.]]=GM$7,Tbl.Kosten[[#This Row],[Te financieren]],"")</f>
        <v/>
      </c>
      <c r="GN118" s="150" t="str">
        <f>IF(Tbl.Kosten[[#This Row],[Pnr.]]=GN$7,Tbl.Kosten[[#This Row],[Te financieren]],"")</f>
        <v/>
      </c>
      <c r="GO118" s="150" t="str">
        <f>IF(Tbl.Kosten[[#This Row],[Pnr.]]=GO$7,Tbl.Kosten[[#This Row],[Te financieren]],"")</f>
        <v/>
      </c>
      <c r="GP118" s="150" t="str">
        <f>IF(Tbl.Kosten[[#This Row],[Pnr.]]=GP$7,Tbl.Kosten[[#This Row],[Te financieren]],"")</f>
        <v/>
      </c>
      <c r="GQ118" s="150" t="str">
        <f>IF(Tbl.Kosten[[#This Row],[Pnr.]]=GQ$7,Tbl.Kosten[[#This Row],[Te financieren]],"")</f>
        <v/>
      </c>
      <c r="GR118" s="150" t="str">
        <f>IF(Tbl.Kosten[[#This Row],[Pnr.]]=GR$7,Tbl.Kosten[[#This Row],[Te financieren]],"")</f>
        <v/>
      </c>
      <c r="GS118" s="150" t="str">
        <f>IF(Tbl.Kosten[[#This Row],[Pnr.]]=GS$7,Tbl.Kosten[[#This Row],[Te financieren]],"")</f>
        <v/>
      </c>
      <c r="GT118" s="150" t="str">
        <f>IF(Tbl.Kosten[[#This Row],[Pnr.]]=GT$7,Tbl.Kosten[[#This Row],[Te financieren]],"")</f>
        <v/>
      </c>
      <c r="GU118" s="150" t="str">
        <f>IF(Tbl.Kosten[[#This Row],[Pnr.]]=GU$7,Tbl.Kosten[[#This Row],[Te financieren]],"")</f>
        <v/>
      </c>
      <c r="GV118" s="150" t="str">
        <f>IF(Tbl.Kosten[[#This Row],[Pnr.]]=GV$7,Tbl.Kosten[[#This Row],[Te financieren]],"")</f>
        <v/>
      </c>
      <c r="GW118" s="150" t="str">
        <f>IF(Tbl.Kosten[[#This Row],[Pnr.]]=GW$7,Tbl.Kosten[[#This Row],[Te financieren]],"")</f>
        <v/>
      </c>
      <c r="GX118" s="150" t="str">
        <f>IF(Tbl.Kosten[[#This Row],[Pnr.]]=GX$7,Tbl.Kosten[[#This Row],[Te financieren]],"")</f>
        <v/>
      </c>
      <c r="GY118" s="150" t="str">
        <f>IF(Tbl.Kosten[[#This Row],[Pnr.]]=GY$7,Tbl.Kosten[[#This Row],[Te financieren]],"")</f>
        <v/>
      </c>
      <c r="GZ118" s="150" t="str">
        <f>IF(Tbl.Kosten[[#This Row],[Pnr.]]=GZ$7,Tbl.Kosten[[#This Row],[Te financieren]],"")</f>
        <v/>
      </c>
      <c r="HA118" s="150" t="str">
        <f>IF(Tbl.Kosten[[#This Row],[Pnr.]]=HA$7,Tbl.Kosten[[#This Row],[Te financieren]],"")</f>
        <v/>
      </c>
      <c r="HB118" s="150" t="str">
        <f>IF(Tbl.Kosten[[#This Row],[Pnr.]]=HB$7,Tbl.Kosten[[#This Row],[Te financieren]],"")</f>
        <v/>
      </c>
      <c r="HC118" s="150" t="str">
        <f>IF(Tbl.Kosten[[#This Row],[Pnr.]]=HC$7,Tbl.Kosten[[#This Row],[Te financieren]],"")</f>
        <v/>
      </c>
      <c r="HD118" s="150" t="str">
        <f>IF(Tbl.Kosten[[#This Row],[Pnr.]]=HD$7,Tbl.Kosten[[#This Row],[Te financieren]],"")</f>
        <v/>
      </c>
      <c r="HE118" s="150" t="str">
        <f>IF(Tbl.Kosten[[#This Row],[Pnr.]]=HE$7,Tbl.Kosten[[#This Row],[Te financieren]],"")</f>
        <v/>
      </c>
      <c r="HF118" s="150" t="str">
        <f>IF(Tbl.Kosten[[#This Row],[Pnr.]]=HF$7,Tbl.Kosten[[#This Row],[Te financieren]],"")</f>
        <v/>
      </c>
      <c r="HG118" s="150" t="str">
        <f>IF(Tbl.Kosten[[#This Row],[Pnr.]]=HG$7,Tbl.Kosten[[#This Row],[Te financieren]],"")</f>
        <v/>
      </c>
      <c r="HH118" s="150" t="str">
        <f>IF(Tbl.Kosten[[#This Row],[Pnr.]]=HH$7,Tbl.Kosten[[#This Row],[Te financieren]],"")</f>
        <v/>
      </c>
      <c r="HI118" s="150" t="str">
        <f>IF(Tbl.Kosten[[#This Row],[Pnr.]]=HI$7,Tbl.Kosten[[#This Row],[Te financieren]],"")</f>
        <v/>
      </c>
      <c r="HJ118" s="150" t="str">
        <f>IF(Tbl.Kosten[[#This Row],[Pnr.]]=HJ$7,Tbl.Kosten[[#This Row],[Te financieren]],"")</f>
        <v/>
      </c>
      <c r="HK118" s="150" t="str">
        <f>IF(Tbl.Kosten[[#This Row],[Pnr.]]=HK$7,Tbl.Kosten[[#This Row],[Te financieren]],"")</f>
        <v/>
      </c>
      <c r="HL118" s="150" t="str">
        <f>IF(Tbl.Kosten[[#This Row],[Pnr.]]=HL$7,Tbl.Kosten[[#This Row],[Te financieren]],"")</f>
        <v/>
      </c>
      <c r="HM118" s="150" t="str">
        <f>IF(Tbl.Kosten[[#This Row],[Pnr.]]=HM$7,Tbl.Kosten[[#This Row],[Te financieren]],"")</f>
        <v/>
      </c>
      <c r="HN118" s="150" t="str">
        <f>IF(Tbl.Kosten[[#This Row],[Pnr.]]=HN$7,Tbl.Kosten[[#This Row],[Te financieren]],"")</f>
        <v/>
      </c>
      <c r="HO118" s="150" t="str">
        <f>IF(Tbl.Kosten[[#This Row],[Pnr.]]=HO$7,Tbl.Kosten[[#This Row],[Te financieren]],"")</f>
        <v/>
      </c>
      <c r="HP118" s="150" t="str">
        <f>IF(Tbl.Kosten[[#This Row],[Pnr.]]=HP$7,Tbl.Kosten[[#This Row],[Te financieren]],"")</f>
        <v/>
      </c>
      <c r="HQ118" s="150" t="str">
        <f>IF(Tbl.Kosten[[#This Row],[Pnr.]]=HQ$7,Tbl.Kosten[[#This Row],[Te financieren]],"")</f>
        <v/>
      </c>
      <c r="HR118" s="150" t="str">
        <f>IF(Tbl.Kosten[[#This Row],[Pnr.]]=HR$7,Tbl.Kosten[[#This Row],[Te financieren]],"")</f>
        <v/>
      </c>
      <c r="HS118" s="150" t="str">
        <f>IF(Tbl.Kosten[[#This Row],[Pnr.]]=HS$7,Tbl.Kosten[[#This Row],[Te financieren]],"")</f>
        <v/>
      </c>
      <c r="HT118" s="150" t="str">
        <f>IF(Tbl.Kosten[[#This Row],[Pnr.]]=HT$7,Tbl.Kosten[[#This Row],[Te financieren]],"")</f>
        <v/>
      </c>
      <c r="HU118" s="150" t="str">
        <f>IF(Tbl.Kosten[[#This Row],[Pnr.]]=HU$7,Tbl.Kosten[[#This Row],[Te financieren]],"")</f>
        <v/>
      </c>
      <c r="HV118" s="150" t="str">
        <f>IF(Tbl.Kosten[[#This Row],[Pnr.]]=HV$7,Tbl.Kosten[[#This Row],[Te financieren]],"")</f>
        <v/>
      </c>
      <c r="HW118" s="150" t="str">
        <f>IF(Tbl.Kosten[[#This Row],[Pnr.]]=HW$7,Tbl.Kosten[[#This Row],[Te financieren]],"")</f>
        <v/>
      </c>
    </row>
    <row r="119" spans="2:231" x14ac:dyDescent="0.3">
      <c r="B119" s="134"/>
      <c r="C119" s="137"/>
      <c r="D119" s="136"/>
      <c r="E119" s="261"/>
      <c r="F119" s="135"/>
      <c r="G119" s="11" t="str">
        <f>IF(Tbl.Kosten[[#This Row],[Medewerker e/o 
functie]]&lt;&gt;"",_xlfn.XLOOKUP(Tbl.Kosten[[#This Row],[Medewerker e/o 
functie]],Tbl.Uurtarief[Medewerker en/of functie],Tbl.Uurtarief[Uurtarief],"",0,1),"")</f>
        <v/>
      </c>
      <c r="H119" s="121">
        <f>IFERROR(Tbl.Kosten[[#This Row],[Uren]]*Tbl.Kosten[[#This Row],[Uurtarief]],0)</f>
        <v>0</v>
      </c>
      <c r="I119" s="119" t="str">
        <f>IF(Tbl.Kosten[[#This Row],[Subtotaal uren]]&lt;&gt;0,_xlfn.XLOOKUP(Tbl.Kosten[[#This Row],[Medewerker e/o 
functie]],Tbl.Uurtarief[Medewerker en/of functie],Tbl.Uurtarief[Kostensoort arbeid],"",0,1),"")</f>
        <v/>
      </c>
      <c r="J119" s="137"/>
      <c r="K119" s="135"/>
      <c r="L119" s="139" t="str">
        <f>IF(Tbl.Kosten[[#This Row],[Activum]]&lt;&gt;"",_xlfn.XLOOKUP(Tbl.Kosten[[#This Row],[Activum]],Tbl.Afschrijvingskosten[Activum],Tbl.Afschrijvingskosten[Tarief per afschrijvings-eenheid],"",0,1),"")</f>
        <v/>
      </c>
      <c r="M119" s="122">
        <f>IFERROR(Tbl.Kosten[[#This Row],[Een-
heden]]*Tbl.Kosten[[#This Row],[Afschrijvings-
tarief]],0)</f>
        <v>0</v>
      </c>
      <c r="N119" s="122" t="str">
        <f>IF(Tbl.Kosten[[#This Row],[Subtotaal afschrijving]]&lt;&gt;0,Lijsten!$A$7,"")</f>
        <v/>
      </c>
      <c r="O119" s="140"/>
      <c r="P119" s="135"/>
      <c r="Q119" s="138"/>
      <c r="R119" s="122">
        <f>IFERROR(Tbl.Kosten[[#This Row],[Aantal]]*Tbl.Kosten[[#This Row],[Tarief]],0)</f>
        <v>0</v>
      </c>
      <c r="S119" s="8">
        <f>IFERROR(Tbl.Kosten[[#This Row],[Subtotaal overige kosten]]+Tbl.Kosten[[#This Row],[Subtotaal uren]]+Tbl.Kosten[[#This Row],[Subtotaal afschrijving]],0)</f>
        <v>0</v>
      </c>
      <c r="T119" s="8">
        <f>IFERROR(Tbl.Kosten[[#This Row],[Totaal kosten]]*Tbl.Kosten[[#This Row],[Subsidie%]],0)</f>
        <v>0</v>
      </c>
      <c r="U119" s="4" t="str" cm="1">
        <f t="array" ref="U119">IFERROR(_xlfn.IFS(Tbl.Kosten[[#This Row],[Subtotaal uren]]&lt;&gt;0,Tbl.Kosten[[#This Row],[Kostensoort arbeid]],Tbl.Kosten[[#This Row],[Subtotaal afschrijving]]&lt;&gt;0,Tbl.Kosten[[#This Row],[Kostensoort afschrijving]],Tbl.Kosten[[#This Row],[Subtotaal overige kosten]]&lt;&gt;0,Tbl.Kosten[[#This Row],[Kostensoort overig]]),"")</f>
        <v/>
      </c>
      <c r="V119" s="4" t="str">
        <f>IFERROR(_xlfn.XLOOKUP(Tbl.Kosten[[#This Row],[Activiteitencode]],Tbl.Activiteiten[Activiteitcode],Tbl.Activiteiten[Werkpakketcode],"",0,1),"")</f>
        <v/>
      </c>
      <c r="W119" s="4" t="str">
        <f>IFERROR(_xlfn.XLOOKUP(Tbl.Kosten[[#This Row],[Werkpakketcode]],Tbl.Werkpakketten[Werkpakketcode],Tbl.Werkpakketten[Subsidiabele activiteit],"",0,1),"")</f>
        <v/>
      </c>
      <c r="X119" s="12">
        <f>IFERROR(_xlfn.XLOOKUP(Tbl.Kosten[[#This Row],[Sanr.]],Tbl.Subsidiehoogte[SAnr.],Tbl.Subsidiehoogte[Sub. Percentage],0,0,1),0)</f>
        <v>0</v>
      </c>
      <c r="Y119" s="144" t="str">
        <f>IFERROR(_xlfn.XLOOKUP(Tbl.Kosten[[#This Row],[Partnercode]],Tbl.Projectpartners[Partnercode],Tbl.Projectpartners[PNr.],"",0,1),"")</f>
        <v>P1</v>
      </c>
      <c r="Z119" s="148">
        <f>IF(Tbl.Kosten[[#This Row],[Pnr.]]=Z$7,Tbl.Kosten[[#This Row],[Totaal kosten]],"")</f>
        <v>0</v>
      </c>
      <c r="AA119" s="148" t="str">
        <f>IF(Tbl.Kosten[[#This Row],[Pnr.]]=AA$7,Tbl.Kosten[[#This Row],[Totaal kosten]],"")</f>
        <v/>
      </c>
      <c r="AB119" s="148" t="str">
        <f>IF(Tbl.Kosten[[#This Row],[Pnr.]]=AB$7,Tbl.Kosten[[#This Row],[Totaal kosten]],"")</f>
        <v/>
      </c>
      <c r="AC119" s="148" t="str">
        <f>IF(Tbl.Kosten[[#This Row],[Pnr.]]=AC$7,Tbl.Kosten[[#This Row],[Totaal kosten]],"")</f>
        <v/>
      </c>
      <c r="AD119" s="148" t="str">
        <f>IF(Tbl.Kosten[[#This Row],[Pnr.]]=AD$7,Tbl.Kosten[[#This Row],[Totaal kosten]],"")</f>
        <v/>
      </c>
      <c r="AE119" s="148" t="str">
        <f>IF(Tbl.Kosten[[#This Row],[Pnr.]]=AE$7,Tbl.Kosten[[#This Row],[Totaal kosten]],"")</f>
        <v/>
      </c>
      <c r="AF119" s="148" t="str">
        <f>IF(Tbl.Kosten[[#This Row],[Pnr.]]=AF$7,Tbl.Kosten[[#This Row],[Totaal kosten]],"")</f>
        <v/>
      </c>
      <c r="AG119" s="148" t="str">
        <f>IF(Tbl.Kosten[[#This Row],[Pnr.]]=AG$7,Tbl.Kosten[[#This Row],[Totaal kosten]],"")</f>
        <v/>
      </c>
      <c r="AH119" s="148" t="str">
        <f>IF(Tbl.Kosten[[#This Row],[Pnr.]]=AH$7,Tbl.Kosten[[#This Row],[Totaal kosten]],"")</f>
        <v/>
      </c>
      <c r="AI119" s="148" t="str">
        <f>IF(Tbl.Kosten[[#This Row],[Pnr.]]=AI$7,Tbl.Kosten[[#This Row],[Totaal kosten]],"")</f>
        <v/>
      </c>
      <c r="AJ119" s="148" t="str">
        <f>IF(Tbl.Kosten[[#This Row],[Pnr.]]=AJ$7,Tbl.Kosten[[#This Row],[Totaal kosten]],"")</f>
        <v/>
      </c>
      <c r="AK119" s="148" t="str">
        <f>IF(Tbl.Kosten[[#This Row],[Pnr.]]=AK$7,Tbl.Kosten[[#This Row],[Totaal kosten]],"")</f>
        <v/>
      </c>
      <c r="AL119" s="148" t="str">
        <f>IF(Tbl.Kosten[[#This Row],[Pnr.]]=AL$7,Tbl.Kosten[[#This Row],[Totaal kosten]],"")</f>
        <v/>
      </c>
      <c r="AM119" s="148" t="str">
        <f>IF(Tbl.Kosten[[#This Row],[Pnr.]]=AM$7,Tbl.Kosten[[#This Row],[Totaal kosten]],"")</f>
        <v/>
      </c>
      <c r="AN119" s="148" t="str">
        <f>IF(Tbl.Kosten[[#This Row],[Pnr.]]=AN$7,Tbl.Kosten[[#This Row],[Totaal kosten]],"")</f>
        <v/>
      </c>
      <c r="AO119" s="148" t="str">
        <f>IF(Tbl.Kosten[[#This Row],[Pnr.]]=AO$7,Tbl.Kosten[[#This Row],[Totaal kosten]],"")</f>
        <v/>
      </c>
      <c r="AP119" s="148" t="str">
        <f>IF(Tbl.Kosten[[#This Row],[Pnr.]]=AP$7,Tbl.Kosten[[#This Row],[Totaal kosten]],"")</f>
        <v/>
      </c>
      <c r="AQ119" s="148" t="str">
        <f>IF(Tbl.Kosten[[#This Row],[Pnr.]]=AQ$7,Tbl.Kosten[[#This Row],[Totaal kosten]],"")</f>
        <v/>
      </c>
      <c r="AR119" s="148" t="str">
        <f>IF(Tbl.Kosten[[#This Row],[Pnr.]]=AR$7,Tbl.Kosten[[#This Row],[Totaal kosten]],"")</f>
        <v/>
      </c>
      <c r="AS119" s="148" t="str">
        <f>IF(Tbl.Kosten[[#This Row],[Pnr.]]=AS$7,Tbl.Kosten[[#This Row],[Totaal kosten]],"")</f>
        <v/>
      </c>
      <c r="AT119" s="148" t="str">
        <f>IF(Tbl.Kosten[[#This Row],[Pnr.]]=AT$7,Tbl.Kosten[[#This Row],[Totaal kosten]],"")</f>
        <v/>
      </c>
      <c r="AU119" s="148" t="str">
        <f>IF(Tbl.Kosten[[#This Row],[Pnr.]]=AU$7,Tbl.Kosten[[#This Row],[Totaal kosten]],"")</f>
        <v/>
      </c>
      <c r="AV119" s="148" t="str">
        <f>IF(Tbl.Kosten[[#This Row],[Pnr.]]=AV$7,Tbl.Kosten[[#This Row],[Totaal kosten]],"")</f>
        <v/>
      </c>
      <c r="AW119" s="148" t="str">
        <f>IF(Tbl.Kosten[[#This Row],[Pnr.]]=AW$7,Tbl.Kosten[[#This Row],[Totaal kosten]],"")</f>
        <v/>
      </c>
      <c r="AX119" s="148" t="str">
        <f>IF(Tbl.Kosten[[#This Row],[Pnr.]]=AX$7,Tbl.Kosten[[#This Row],[Totaal kosten]],"")</f>
        <v/>
      </c>
      <c r="AY119" s="148" t="str">
        <f>IF(Tbl.Kosten[[#This Row],[Pnr.]]=AY$7,Tbl.Kosten[[#This Row],[Totaal kosten]],"")</f>
        <v/>
      </c>
      <c r="AZ119" s="148" t="str">
        <f>IF(Tbl.Kosten[[#This Row],[Pnr.]]=AZ$7,Tbl.Kosten[[#This Row],[Totaal kosten]],"")</f>
        <v/>
      </c>
      <c r="BA119" s="148" t="str">
        <f>IF(Tbl.Kosten[[#This Row],[Pnr.]]=BA$7,Tbl.Kosten[[#This Row],[Totaal kosten]],"")</f>
        <v/>
      </c>
      <c r="BB119" s="148" t="str">
        <f>IF(Tbl.Kosten[[#This Row],[Pnr.]]=BB$7,Tbl.Kosten[[#This Row],[Totaal kosten]],"")</f>
        <v/>
      </c>
      <c r="BC119" s="148" t="str">
        <f>IF(Tbl.Kosten[[#This Row],[Pnr.]]=BC$7,Tbl.Kosten[[#This Row],[Totaal kosten]],"")</f>
        <v/>
      </c>
      <c r="BD119" s="148" t="str">
        <f>IF(Tbl.Kosten[[#This Row],[Pnr.]]=BD$7,Tbl.Kosten[[#This Row],[Totaal kosten]],"")</f>
        <v/>
      </c>
      <c r="BE119" s="148" t="str">
        <f>IF(Tbl.Kosten[[#This Row],[Pnr.]]=BE$7,Tbl.Kosten[[#This Row],[Totaal kosten]],"")</f>
        <v/>
      </c>
      <c r="BF119" s="148" t="str">
        <f>IF(Tbl.Kosten[[#This Row],[Pnr.]]=BF$7,Tbl.Kosten[[#This Row],[Totaal kosten]],"")</f>
        <v/>
      </c>
      <c r="BG119" s="148" t="str">
        <f>IF(Tbl.Kosten[[#This Row],[Pnr.]]=BG$7,Tbl.Kosten[[#This Row],[Totaal kosten]],"")</f>
        <v/>
      </c>
      <c r="BH119" s="148" t="str">
        <f>IF(Tbl.Kosten[[#This Row],[Pnr.]]=BH$7,Tbl.Kosten[[#This Row],[Totaal kosten]],"")</f>
        <v/>
      </c>
      <c r="BI119" s="148" t="str">
        <f>IF(Tbl.Kosten[[#This Row],[Pnr.]]=BI$7,Tbl.Kosten[[#This Row],[Totaal kosten]],"")</f>
        <v/>
      </c>
      <c r="BJ119" s="148" t="str">
        <f>IF(Tbl.Kosten[[#This Row],[Pnr.]]=BJ$7,Tbl.Kosten[[#This Row],[Totaal kosten]],"")</f>
        <v/>
      </c>
      <c r="BK119" s="148" t="str">
        <f>IF(Tbl.Kosten[[#This Row],[Pnr.]]=BK$7,Tbl.Kosten[[#This Row],[Totaal kosten]],"")</f>
        <v/>
      </c>
      <c r="BL119" s="148" t="str">
        <f>IF(Tbl.Kosten[[#This Row],[Pnr.]]=BL$7,Tbl.Kosten[[#This Row],[Totaal kosten]],"")</f>
        <v/>
      </c>
      <c r="BM119" s="148" t="str">
        <f>IF(Tbl.Kosten[[#This Row],[Pnr.]]=BM$7,Tbl.Kosten[[#This Row],[Totaal kosten]],"")</f>
        <v/>
      </c>
      <c r="BN119" s="148" t="str">
        <f>IF(Tbl.Kosten[[#This Row],[Pnr.]]=BN$7,Tbl.Kosten[[#This Row],[Totaal kosten]],"")</f>
        <v/>
      </c>
      <c r="BO119" s="148" t="str">
        <f>IF(Tbl.Kosten[[#This Row],[Pnr.]]=BO$7,Tbl.Kosten[[#This Row],[Totaal kosten]],"")</f>
        <v/>
      </c>
      <c r="BP119" s="148" t="str">
        <f>IF(Tbl.Kosten[[#This Row],[Pnr.]]=BP$7,Tbl.Kosten[[#This Row],[Totaal kosten]],"")</f>
        <v/>
      </c>
      <c r="BQ119" s="148" t="str">
        <f>IF(Tbl.Kosten[[#This Row],[Pnr.]]=BQ$7,Tbl.Kosten[[#This Row],[Totaal kosten]],"")</f>
        <v/>
      </c>
      <c r="BR119" s="148" t="str">
        <f>IF(Tbl.Kosten[[#This Row],[Pnr.]]=BR$7,Tbl.Kosten[[#This Row],[Totaal kosten]],"")</f>
        <v/>
      </c>
      <c r="BS119" s="148" t="str">
        <f>IF(Tbl.Kosten[[#This Row],[Pnr.]]=BS$7,Tbl.Kosten[[#This Row],[Totaal kosten]],"")</f>
        <v/>
      </c>
      <c r="BT119" s="148" t="str">
        <f>IF(Tbl.Kosten[[#This Row],[Pnr.]]=BT$7,Tbl.Kosten[[#This Row],[Totaal kosten]],"")</f>
        <v/>
      </c>
      <c r="BU119" s="148" t="str">
        <f>IF(Tbl.Kosten[[#This Row],[Pnr.]]=BU$7,Tbl.Kosten[[#This Row],[Totaal kosten]],"")</f>
        <v/>
      </c>
      <c r="BV119" s="148" t="str">
        <f>IF(Tbl.Kosten[[#This Row],[Pnr.]]=BV$7,Tbl.Kosten[[#This Row],[Totaal kosten]],"")</f>
        <v/>
      </c>
      <c r="BW119" s="148" t="str">
        <f>IF(Tbl.Kosten[[#This Row],[Pnr.]]=BW$7,Tbl.Kosten[[#This Row],[Totaal kosten]],"")</f>
        <v/>
      </c>
      <c r="BX119" s="148" t="str">
        <f>IFERROR(_xlfn.XLOOKUP(Tbl.Kosten[[#This Row],[Werkpakketcode]],Tbl.Werkpakketten[Werkpakketcode],Tbl.Werkpakketten[WPnr.],"",0,1),"")</f>
        <v/>
      </c>
      <c r="BY119" s="148" t="str">
        <f>IF(Tbl.Kosten[[#This Row],[WPnr.]]=BY$7,Tbl.Kosten[[#This Row],[Totaal kosten]],"")</f>
        <v/>
      </c>
      <c r="BZ119" s="148" t="str">
        <f>IF(Tbl.Kosten[[#This Row],[WPnr.]]=BZ$7,Tbl.Kosten[[#This Row],[Totaal kosten]],"")</f>
        <v/>
      </c>
      <c r="CA119" s="148" t="str">
        <f>IF(Tbl.Kosten[[#This Row],[WPnr.]]=CA$7,Tbl.Kosten[[#This Row],[Totaal kosten]],"")</f>
        <v/>
      </c>
      <c r="CB119" s="148" t="str">
        <f>IF(Tbl.Kosten[[#This Row],[WPnr.]]=CB$7,Tbl.Kosten[[#This Row],[Totaal kosten]],"")</f>
        <v/>
      </c>
      <c r="CC119" s="148" t="str">
        <f>IF(Tbl.Kosten[[#This Row],[WPnr.]]=CC$7,Tbl.Kosten[[#This Row],[Totaal kosten]],"")</f>
        <v/>
      </c>
      <c r="CD119" s="148" t="str">
        <f>IF(Tbl.Kosten[[#This Row],[WPnr.]]=CD$7,Tbl.Kosten[[#This Row],[Totaal kosten]],"")</f>
        <v/>
      </c>
      <c r="CE119" s="148" t="str">
        <f>IF(Tbl.Kosten[[#This Row],[WPnr.]]=CE$7,Tbl.Kosten[[#This Row],[Totaal kosten]],"")</f>
        <v/>
      </c>
      <c r="CF119" s="148" t="str">
        <f>IF(Tbl.Kosten[[#This Row],[WPnr.]]=CF$7,Tbl.Kosten[[#This Row],[Totaal kosten]],"")</f>
        <v/>
      </c>
      <c r="CG119" s="148" t="str">
        <f>IF(Tbl.Kosten[[#This Row],[WPnr.]]=CG$7,Tbl.Kosten[[#This Row],[Totaal kosten]],"")</f>
        <v/>
      </c>
      <c r="CH119" s="148" t="str">
        <f>IF(Tbl.Kosten[[#This Row],[WPnr.]]=CH$7,Tbl.Kosten[[#This Row],[Totaal kosten]],"")</f>
        <v/>
      </c>
      <c r="CI119" s="148" t="str">
        <f>IF(Tbl.Kosten[[#This Row],[WPnr.]]=CI$7,Tbl.Kosten[[#This Row],[Totaal kosten]],"")</f>
        <v/>
      </c>
      <c r="CJ119" s="148" t="str">
        <f>IF(Tbl.Kosten[[#This Row],[WPnr.]]=CJ$7,Tbl.Kosten[[#This Row],[Totaal kosten]],"")</f>
        <v/>
      </c>
      <c r="CK119" s="148" t="str">
        <f>IF(Tbl.Kosten[[#This Row],[WPnr.]]=CK$7,Tbl.Kosten[[#This Row],[Totaal kosten]],"")</f>
        <v/>
      </c>
      <c r="CL119" s="148" t="str">
        <f>IF(Tbl.Kosten[[#This Row],[WPnr.]]=CL$7,Tbl.Kosten[[#This Row],[Totaal kosten]],"")</f>
        <v/>
      </c>
      <c r="CM119" s="148" t="str">
        <f>IF(Tbl.Kosten[[#This Row],[WPnr.]]=CM$7,Tbl.Kosten[[#This Row],[Totaal kosten]],"")</f>
        <v/>
      </c>
      <c r="CN119" s="148" t="str">
        <f>IF(Tbl.Kosten[[#This Row],[WPnr.]]=CN$7,Tbl.Kosten[[#This Row],[Totaal kosten]],"")</f>
        <v/>
      </c>
      <c r="CO119" s="148" t="str">
        <f>IF(Tbl.Kosten[[#This Row],[WPnr.]]=CO$7,Tbl.Kosten[[#This Row],[Totaal kosten]],"")</f>
        <v/>
      </c>
      <c r="CP119" s="148" t="str">
        <f>IF(Tbl.Kosten[[#This Row],[WPnr.]]=CP$7,Tbl.Kosten[[#This Row],[Totaal kosten]],"")</f>
        <v/>
      </c>
      <c r="CQ119" s="148" t="str">
        <f>IF(Tbl.Kosten[[#This Row],[WPnr.]]=CQ$7,Tbl.Kosten[[#This Row],[Totaal kosten]],"")</f>
        <v/>
      </c>
      <c r="CR119" s="148" t="str">
        <f>IF(Tbl.Kosten[[#This Row],[WPnr.]]=CR$7,Tbl.Kosten[[#This Row],[Totaal kosten]],"")</f>
        <v/>
      </c>
      <c r="CS119" s="148" t="str">
        <f>IF(Tbl.Kosten[[#This Row],[WPnr.]]=CS$7,Tbl.Kosten[[#This Row],[Totaal kosten]],"")</f>
        <v/>
      </c>
      <c r="CT119" s="148" t="str">
        <f>IF(Tbl.Kosten[[#This Row],[WPnr.]]=CT$7,Tbl.Kosten[[#This Row],[Totaal kosten]],"")</f>
        <v/>
      </c>
      <c r="CU119" s="148" t="str">
        <f>IF(Tbl.Kosten[[#This Row],[WPnr.]]=CU$7,Tbl.Kosten[[#This Row],[Totaal kosten]],"")</f>
        <v/>
      </c>
      <c r="CV119" s="148" t="str">
        <f>IF(Tbl.Kosten[[#This Row],[WPnr.]]=CV$7,Tbl.Kosten[[#This Row],[Totaal kosten]],"")</f>
        <v/>
      </c>
      <c r="CW119" s="148" t="str">
        <f>IF(Tbl.Kosten[[#This Row],[WPnr.]]=CW$7,Tbl.Kosten[[#This Row],[Totaal kosten]],"")</f>
        <v/>
      </c>
      <c r="CX119" s="148" t="str">
        <f>IF(Tbl.Kosten[[#This Row],[WPnr.]]=CX$7,Tbl.Kosten[[#This Row],[Totaal kosten]],"")</f>
        <v/>
      </c>
      <c r="CY119" s="148" t="str">
        <f>IF(Tbl.Kosten[[#This Row],[WPnr.]]=CY$7,Tbl.Kosten[[#This Row],[Totaal kosten]],"")</f>
        <v/>
      </c>
      <c r="CZ119" s="148" t="str">
        <f>IF(Tbl.Kosten[[#This Row],[WPnr.]]=CZ$7,Tbl.Kosten[[#This Row],[Totaal kosten]],"")</f>
        <v/>
      </c>
      <c r="DA119" s="148" t="str">
        <f>IF(Tbl.Kosten[[#This Row],[WPnr.]]=DA$7,Tbl.Kosten[[#This Row],[Totaal kosten]],"")</f>
        <v/>
      </c>
      <c r="DB119" s="148" t="str">
        <f>IF(Tbl.Kosten[[#This Row],[WPnr.]]=DB$7,Tbl.Kosten[[#This Row],[Totaal kosten]],"")</f>
        <v/>
      </c>
      <c r="DC119" s="148" t="str">
        <f>IF(Tbl.Kosten[[#This Row],[WPnr.]]=DC$7,Tbl.Kosten[[#This Row],[Totaal kosten]],"")</f>
        <v/>
      </c>
      <c r="DD119" s="148" t="str">
        <f>IF(Tbl.Kosten[[#This Row],[WPnr.]]=DD$7,Tbl.Kosten[[#This Row],[Totaal kosten]],"")</f>
        <v/>
      </c>
      <c r="DE119" s="148" t="str">
        <f>IF(Tbl.Kosten[[#This Row],[WPnr.]]=DE$7,Tbl.Kosten[[#This Row],[Totaal kosten]],"")</f>
        <v/>
      </c>
      <c r="DF119" s="148" t="str">
        <f>IF(Tbl.Kosten[[#This Row],[WPnr.]]=DF$7,Tbl.Kosten[[#This Row],[Totaal kosten]],"")</f>
        <v/>
      </c>
      <c r="DG119" s="148" t="str">
        <f>IF(Tbl.Kosten[[#This Row],[WPnr.]]=DG$7,Tbl.Kosten[[#This Row],[Totaal kosten]],"")</f>
        <v/>
      </c>
      <c r="DH119" s="148" t="str">
        <f>IF(Tbl.Kosten[[#This Row],[WPnr.]]=DH$7,Tbl.Kosten[[#This Row],[Totaal kosten]],"")</f>
        <v/>
      </c>
      <c r="DI119" s="148" t="str">
        <f>IF(Tbl.Kosten[[#This Row],[WPnr.]]=DI$7,Tbl.Kosten[[#This Row],[Totaal kosten]],"")</f>
        <v/>
      </c>
      <c r="DJ119" s="148" t="str">
        <f>IF(Tbl.Kosten[[#This Row],[WPnr.]]=DJ$7,Tbl.Kosten[[#This Row],[Totaal kosten]],"")</f>
        <v/>
      </c>
      <c r="DK119" s="148" t="str">
        <f>IF(Tbl.Kosten[[#This Row],[WPnr.]]=DK$7,Tbl.Kosten[[#This Row],[Totaal kosten]],"")</f>
        <v/>
      </c>
      <c r="DL119" s="148" t="str">
        <f>IF(Tbl.Kosten[[#This Row],[WPnr.]]=DL$7,Tbl.Kosten[[#This Row],[Totaal kosten]],"")</f>
        <v/>
      </c>
      <c r="DM119" s="148" t="str">
        <f>IF(Tbl.Kosten[[#This Row],[WPnr.]]=DM$7,Tbl.Kosten[[#This Row],[Totaal kosten]],"")</f>
        <v/>
      </c>
      <c r="DN119" s="148" t="str">
        <f>IF(Tbl.Kosten[[#This Row],[WPnr.]]=DN$7,Tbl.Kosten[[#This Row],[Totaal kosten]],"")</f>
        <v/>
      </c>
      <c r="DO119" s="148" t="str">
        <f>IF(Tbl.Kosten[[#This Row],[WPnr.]]=DO$7,Tbl.Kosten[[#This Row],[Totaal kosten]],"")</f>
        <v/>
      </c>
      <c r="DP119" s="148" t="str">
        <f>IF(Tbl.Kosten[[#This Row],[WPnr.]]=DP$7,Tbl.Kosten[[#This Row],[Totaal kosten]],"")</f>
        <v/>
      </c>
      <c r="DQ119" s="148" t="str">
        <f>IF(Tbl.Kosten[[#This Row],[WPnr.]]=DQ$7,Tbl.Kosten[[#This Row],[Totaal kosten]],"")</f>
        <v/>
      </c>
      <c r="DR119" s="148" t="str">
        <f>IF(Tbl.Kosten[[#This Row],[WPnr.]]=DR$7,Tbl.Kosten[[#This Row],[Totaal kosten]],"")</f>
        <v/>
      </c>
      <c r="DS119" s="148" t="str">
        <f>IF(Tbl.Kosten[[#This Row],[WPnr.]]=DS$7,Tbl.Kosten[[#This Row],[Totaal kosten]],"")</f>
        <v/>
      </c>
      <c r="DT119" s="148" t="str">
        <f>IF(Tbl.Kosten[[#This Row],[WPnr.]]=DT$7,Tbl.Kosten[[#This Row],[Totaal kosten]],"")</f>
        <v/>
      </c>
      <c r="DU119" s="148" t="str">
        <f>IF(Tbl.Kosten[[#This Row],[WPnr.]]=DU$7,Tbl.Kosten[[#This Row],[Totaal kosten]],"")</f>
        <v/>
      </c>
      <c r="DV119" s="148" t="str">
        <f>IF(Tbl.Kosten[[#This Row],[WPnr.]]=DV$7,Tbl.Kosten[[#This Row],[Totaal kosten]],"")</f>
        <v/>
      </c>
      <c r="DW119" s="150" t="str">
        <f>IFERROR(_xlfn.XLOOKUP(Tbl.Kosten[[#This Row],[Kostensoort]],Tbl.Kostensoorten[Kostensoorten],Tbl.Kostensoorten[KSnr.],"",0,1),"")</f>
        <v/>
      </c>
      <c r="DX119" s="150" t="str">
        <f>IF(Tbl.Kosten[[#This Row],[KSnr.]]=DX$7,Tbl.Kosten[[#This Row],[Totaal kosten]],"")</f>
        <v/>
      </c>
      <c r="DY119" s="150" t="str">
        <f>IF(Tbl.Kosten[[#This Row],[KSnr.]]=DY$7,Tbl.Kosten[[#This Row],[Totaal kosten]],"")</f>
        <v/>
      </c>
      <c r="DZ119" s="150" t="str">
        <f>IF(Tbl.Kosten[[#This Row],[KSnr.]]=DZ$7,Tbl.Kosten[[#This Row],[Totaal kosten]],"")</f>
        <v/>
      </c>
      <c r="EA119" s="150" t="str">
        <f>IF(Tbl.Kosten[[#This Row],[KSnr.]]=EA$7,Tbl.Kosten[[#This Row],[Totaal kosten]],"")</f>
        <v/>
      </c>
      <c r="EB119" s="150" t="str">
        <f>IF(Tbl.Kosten[[#This Row],[KSnr.]]=EB$7,Tbl.Kosten[[#This Row],[Totaal kosten]],"")</f>
        <v/>
      </c>
      <c r="EC119" s="150" t="str">
        <f>IF(Tbl.Kosten[[#This Row],[KSnr.]]=EC$7,Tbl.Kosten[[#This Row],[Totaal kosten]],"")</f>
        <v/>
      </c>
      <c r="ED119" s="150" t="str">
        <f>IF(Tbl.Kosten[[#This Row],[KSnr.]]=ED$7,Tbl.Kosten[[#This Row],[Totaal kosten]],"")</f>
        <v/>
      </c>
      <c r="EE119" s="150" t="str">
        <f>IF(Tbl.Kosten[[#This Row],[KSnr.]]=EE$7,Tbl.Kosten[[#This Row],[Totaal kosten]],"")</f>
        <v/>
      </c>
      <c r="EF119" s="150" t="str">
        <f>IF(Tbl.Kosten[[#This Row],[KSnr.]]=EF$7,Tbl.Kosten[[#This Row],[Totaal kosten]],"")</f>
        <v/>
      </c>
      <c r="EG119" s="150" t="str">
        <f>IF(Tbl.Kosten[[#This Row],[KSnr.]]=EG$7,Tbl.Kosten[[#This Row],[Totaal kosten]],"")</f>
        <v/>
      </c>
      <c r="EH119" s="150" t="str">
        <f>IF(Tbl.Kosten[[#This Row],[KSnr.]]=EH$7,Tbl.Kosten[[#This Row],[Totaal kosten]],"")</f>
        <v/>
      </c>
      <c r="EI119" s="150" t="str">
        <f>IF(Tbl.Kosten[[#This Row],[KSnr.]]=EI$7,Tbl.Kosten[[#This Row],[Totaal kosten]],"")</f>
        <v/>
      </c>
      <c r="EJ119" s="150" t="str">
        <f>IF(Tbl.Kosten[[#This Row],[KSnr.]]=EJ$7,Tbl.Kosten[[#This Row],[Totaal kosten]],"")</f>
        <v/>
      </c>
      <c r="EK119" s="150" t="str">
        <f>IF(Tbl.Kosten[[#This Row],[KSnr.]]=EK$7,Tbl.Kosten[[#This Row],[Totaal kosten]],"")</f>
        <v/>
      </c>
      <c r="EL119" s="150" t="str">
        <f>IF(Tbl.Kosten[[#This Row],[KSnr.]]=EL$7,Tbl.Kosten[[#This Row],[Totaal kosten]],"")</f>
        <v/>
      </c>
      <c r="EM119" s="150" t="str">
        <f>IF(Tbl.Kosten[[#This Row],[KSnr.]]=EM$7,Tbl.Kosten[[#This Row],[Totaal kosten]],"")</f>
        <v/>
      </c>
      <c r="EN119" s="150" t="str">
        <f>IF(Tbl.Kosten[[#This Row],[KSnr.]]=EN$7,Tbl.Kosten[[#This Row],[Totaal kosten]],"")</f>
        <v/>
      </c>
      <c r="EO119" s="150" t="str">
        <f>IF(Tbl.Kosten[[#This Row],[KSnr.]]=EO$7,Tbl.Kosten[[#This Row],[Totaal kosten]],"")</f>
        <v/>
      </c>
      <c r="EP119" s="150" t="str">
        <f>IF(Tbl.Kosten[[#This Row],[KSnr.]]=EP$7,Tbl.Kosten[[#This Row],[Totaal kosten]],"")</f>
        <v/>
      </c>
      <c r="EQ119" s="150" t="str">
        <f>IF(Tbl.Kosten[[#This Row],[KSnr.]]=EQ$7,Tbl.Kosten[[#This Row],[Totaal kosten]],"")</f>
        <v/>
      </c>
      <c r="ER119" s="144" t="str">
        <f>IFERROR(_xlfn.XLOOKUP(Tbl.Kosten[[#This Row],[Subsidieactiviteit]],Tbl.Subsidiehoogte[Subsidieactiviteit],Tbl.Subsidiehoogte[SAnr.],"",0,1),"")</f>
        <v/>
      </c>
      <c r="ES119" s="150" t="str">
        <f>IF(Tbl.Kosten[[#This Row],[Sanr.]]=ES$7,Tbl.Kosten[[#This Row],[Totaal kosten]],"")</f>
        <v/>
      </c>
      <c r="ET119" s="150" t="str">
        <f>IF(Tbl.Kosten[[#This Row],[Sanr.]]=ET$7,Tbl.Kosten[[#This Row],[Totaal kosten]],"")</f>
        <v/>
      </c>
      <c r="EU119" s="150" t="str">
        <f>IF(Tbl.Kosten[[#This Row],[Sanr.]]=EU$7,Tbl.Kosten[[#This Row],[Totaal kosten]],"")</f>
        <v/>
      </c>
      <c r="EV119" s="150" t="str">
        <f>IF(Tbl.Kosten[[#This Row],[Sanr.]]=EV$7,Tbl.Kosten[[#This Row],[Totaal kosten]],"")</f>
        <v/>
      </c>
      <c r="EW119" s="150" t="str">
        <f>IF(Tbl.Kosten[[#This Row],[Sanr.]]=EW$7,Tbl.Kosten[[#This Row],[Totaal kosten]],"")</f>
        <v/>
      </c>
      <c r="EX119" s="150" t="str">
        <f>IF(Tbl.Kosten[[#This Row],[Sanr.]]=EX$7,Tbl.Kosten[[#This Row],[Totaal kosten]],"")</f>
        <v/>
      </c>
      <c r="EY119" s="150" t="str">
        <f>IF(Tbl.Kosten[[#This Row],[Sanr.]]=EY$7,Tbl.Kosten[[#This Row],[Totaal kosten]],"")</f>
        <v/>
      </c>
      <c r="EZ119" s="150" t="str">
        <f>IF(Tbl.Kosten[[#This Row],[Sanr.]]=EZ$7,Tbl.Kosten[[#This Row],[Totaal kosten]],"")</f>
        <v/>
      </c>
      <c r="FA119" s="150" t="str">
        <f>IF(Tbl.Kosten[[#This Row],[Sanr.]]=FA$7,Tbl.Kosten[[#This Row],[Totaal kosten]],"")</f>
        <v/>
      </c>
      <c r="FB119" s="150" t="str">
        <f>IF(Tbl.Kosten[[#This Row],[Sanr.]]=FB$7,Tbl.Kosten[[#This Row],[Totaal kosten]],"")</f>
        <v/>
      </c>
      <c r="FC119" s="150" t="str">
        <f>IF(Tbl.Kosten[[#This Row],[Sanr.]]=FC$7,Tbl.Kosten[[#This Row],[Totaal kosten]],"")</f>
        <v/>
      </c>
      <c r="FD119" s="150" t="str">
        <f>IF(Tbl.Kosten[[#This Row],[Sanr.]]=FD$7,Tbl.Kosten[[#This Row],[Totaal kosten]],"")</f>
        <v/>
      </c>
      <c r="FE119" s="150" t="str">
        <f>IF(Tbl.Kosten[[#This Row],[Sanr.]]=FE$7,Tbl.Kosten[[#This Row],[Totaal kosten]],"")</f>
        <v/>
      </c>
      <c r="FF119" s="150" t="str">
        <f>IF(Tbl.Kosten[[#This Row],[Sanr.]]=FF$7,Tbl.Kosten[[#This Row],[Totaal kosten]],"")</f>
        <v/>
      </c>
      <c r="FG119" s="150" t="str">
        <f>IF(Tbl.Kosten[[#This Row],[Sanr.]]=FG$7,Tbl.Kosten[[#This Row],[Totaal kosten]],"")</f>
        <v/>
      </c>
      <c r="FH119" s="150" t="str">
        <f>IF(Tbl.Kosten[[#This Row],[Sanr.]]=FH$7,Tbl.Kosten[[#This Row],[Totaal kosten]],"")</f>
        <v/>
      </c>
      <c r="FI119" s="150" t="str">
        <f>IF(Tbl.Kosten[[#This Row],[Sanr.]]=FI$7,Tbl.Kosten[[#This Row],[Totaal kosten]],"")</f>
        <v/>
      </c>
      <c r="FJ119" s="150" t="str">
        <f>IF(Tbl.Kosten[[#This Row],[Sanr.]]=FJ$7,Tbl.Kosten[[#This Row],[Totaal kosten]],"")</f>
        <v/>
      </c>
      <c r="FK119" s="150" t="str">
        <f>IF(Tbl.Kosten[[#This Row],[Sanr.]]=FK$7,Tbl.Kosten[[#This Row],[Totaal kosten]],"")</f>
        <v/>
      </c>
      <c r="FL119" s="150" t="str">
        <f>IF(Tbl.Kosten[[#This Row],[Sanr.]]=FL$7,Tbl.Kosten[[#This Row],[Totaal kosten]],"")</f>
        <v/>
      </c>
      <c r="FM119" s="150" t="str">
        <f>IF(Tbl.Kosten[[#This Row],[Sanr.]]=FM$7,Tbl.Kosten[[#This Row],[Totaal kosten]],"")</f>
        <v/>
      </c>
      <c r="FN119" s="150" t="str">
        <f>IF(Tbl.Kosten[[#This Row],[Sanr.]]=FN$7,Tbl.Kosten[[#This Row],[Totaal kosten]],"")</f>
        <v/>
      </c>
      <c r="FO119" s="150" t="str">
        <f>IF(Tbl.Kosten[[#This Row],[Sanr.]]=FO$7,Tbl.Kosten[[#This Row],[Totaal kosten]],"")</f>
        <v/>
      </c>
      <c r="FP119" s="150" t="str">
        <f>IF(Tbl.Kosten[[#This Row],[Sanr.]]=FP$7,Tbl.Kosten[[#This Row],[Totaal kosten]],"")</f>
        <v/>
      </c>
      <c r="FQ119" s="150" t="str">
        <f>IF(Tbl.Kosten[[#This Row],[Sanr.]]=FQ$7,Tbl.Kosten[[#This Row],[Totaal kosten]],"")</f>
        <v/>
      </c>
      <c r="FR119" s="150" t="str">
        <f>IF(Tbl.Kosten[[#This Row],[Sanr.]]=FR$7,Tbl.Kosten[[#This Row],[Totaal kosten]],"")</f>
        <v/>
      </c>
      <c r="FS119" s="150" t="str">
        <f>IF(Tbl.Kosten[[#This Row],[Sanr.]]=FS$7,Tbl.Kosten[[#This Row],[Totaal kosten]],"")</f>
        <v/>
      </c>
      <c r="FT119" s="150" t="str">
        <f>IF(Tbl.Kosten[[#This Row],[Sanr.]]=FT$7,Tbl.Kosten[[#This Row],[Totaal kosten]],"")</f>
        <v/>
      </c>
      <c r="FU119" s="150" t="str">
        <f>IF(Tbl.Kosten[[#This Row],[Sanr.]]=FU$7,Tbl.Kosten[[#This Row],[Totaal kosten]],"")</f>
        <v/>
      </c>
      <c r="FV119" s="150" t="str">
        <f>IF(Tbl.Kosten[[#This Row],[Sanr.]]=FV$7,Tbl.Kosten[[#This Row],[Totaal kosten]],"")</f>
        <v/>
      </c>
      <c r="FW119" s="150" t="str">
        <f>IFERROR(_xlfn.XLOOKUP(Tbl.Kosten[[#This Row],[Activiteitencode]],Tbl.Activiteiten[Activiteitcode],Tbl.Activiteiten[Anr.],"",0,1),"")</f>
        <v/>
      </c>
      <c r="FX119" s="169" t="str">
        <f>_xlfn.CONCAT(Tbl.Kosten[[#This Row],[Pnr.]],Tbl.Kosten[[#This Row],[Sanr.]])</f>
        <v>P1</v>
      </c>
      <c r="FY119" s="150">
        <f>Tbl.Kosten[[#This Row],[Totaal kosten]]-Tbl.Kosten[[#This Row],[Subsidie]]</f>
        <v>0</v>
      </c>
      <c r="FZ119" s="150">
        <f>IF(Tbl.Kosten[[#This Row],[Pnr.]]=FZ$7,Tbl.Kosten[[#This Row],[Te financieren]],"")</f>
        <v>0</v>
      </c>
      <c r="GA119" s="150" t="str">
        <f>IF(Tbl.Kosten[[#This Row],[Pnr.]]=GA$7,Tbl.Kosten[[#This Row],[Te financieren]],"")</f>
        <v/>
      </c>
      <c r="GB119" s="150" t="str">
        <f>IF(Tbl.Kosten[[#This Row],[Pnr.]]=GB$7,Tbl.Kosten[[#This Row],[Te financieren]],"")</f>
        <v/>
      </c>
      <c r="GC119" s="150" t="str">
        <f>IF(Tbl.Kosten[[#This Row],[Pnr.]]=GC$7,Tbl.Kosten[[#This Row],[Te financieren]],"")</f>
        <v/>
      </c>
      <c r="GD119" s="150" t="str">
        <f>IF(Tbl.Kosten[[#This Row],[Pnr.]]=GD$7,Tbl.Kosten[[#This Row],[Te financieren]],"")</f>
        <v/>
      </c>
      <c r="GE119" s="150" t="str">
        <f>IF(Tbl.Kosten[[#This Row],[Pnr.]]=GE$7,Tbl.Kosten[[#This Row],[Te financieren]],"")</f>
        <v/>
      </c>
      <c r="GF119" s="150" t="str">
        <f>IF(Tbl.Kosten[[#This Row],[Pnr.]]=GF$7,Tbl.Kosten[[#This Row],[Te financieren]],"")</f>
        <v/>
      </c>
      <c r="GG119" s="150" t="str">
        <f>IF(Tbl.Kosten[[#This Row],[Pnr.]]=GG$7,Tbl.Kosten[[#This Row],[Te financieren]],"")</f>
        <v/>
      </c>
      <c r="GH119" s="150" t="str">
        <f>IF(Tbl.Kosten[[#This Row],[Pnr.]]=GH$7,Tbl.Kosten[[#This Row],[Te financieren]],"")</f>
        <v/>
      </c>
      <c r="GI119" s="150" t="str">
        <f>IF(Tbl.Kosten[[#This Row],[Pnr.]]=GI$7,Tbl.Kosten[[#This Row],[Te financieren]],"")</f>
        <v/>
      </c>
      <c r="GJ119" s="150" t="str">
        <f>IF(Tbl.Kosten[[#This Row],[Pnr.]]=GJ$7,Tbl.Kosten[[#This Row],[Te financieren]],"")</f>
        <v/>
      </c>
      <c r="GK119" s="150" t="str">
        <f>IF(Tbl.Kosten[[#This Row],[Pnr.]]=GK$7,Tbl.Kosten[[#This Row],[Te financieren]],"")</f>
        <v/>
      </c>
      <c r="GL119" s="150" t="str">
        <f>IF(Tbl.Kosten[[#This Row],[Pnr.]]=GL$7,Tbl.Kosten[[#This Row],[Te financieren]],"")</f>
        <v/>
      </c>
      <c r="GM119" s="150" t="str">
        <f>IF(Tbl.Kosten[[#This Row],[Pnr.]]=GM$7,Tbl.Kosten[[#This Row],[Te financieren]],"")</f>
        <v/>
      </c>
      <c r="GN119" s="150" t="str">
        <f>IF(Tbl.Kosten[[#This Row],[Pnr.]]=GN$7,Tbl.Kosten[[#This Row],[Te financieren]],"")</f>
        <v/>
      </c>
      <c r="GO119" s="150" t="str">
        <f>IF(Tbl.Kosten[[#This Row],[Pnr.]]=GO$7,Tbl.Kosten[[#This Row],[Te financieren]],"")</f>
        <v/>
      </c>
      <c r="GP119" s="150" t="str">
        <f>IF(Tbl.Kosten[[#This Row],[Pnr.]]=GP$7,Tbl.Kosten[[#This Row],[Te financieren]],"")</f>
        <v/>
      </c>
      <c r="GQ119" s="150" t="str">
        <f>IF(Tbl.Kosten[[#This Row],[Pnr.]]=GQ$7,Tbl.Kosten[[#This Row],[Te financieren]],"")</f>
        <v/>
      </c>
      <c r="GR119" s="150" t="str">
        <f>IF(Tbl.Kosten[[#This Row],[Pnr.]]=GR$7,Tbl.Kosten[[#This Row],[Te financieren]],"")</f>
        <v/>
      </c>
      <c r="GS119" s="150" t="str">
        <f>IF(Tbl.Kosten[[#This Row],[Pnr.]]=GS$7,Tbl.Kosten[[#This Row],[Te financieren]],"")</f>
        <v/>
      </c>
      <c r="GT119" s="150" t="str">
        <f>IF(Tbl.Kosten[[#This Row],[Pnr.]]=GT$7,Tbl.Kosten[[#This Row],[Te financieren]],"")</f>
        <v/>
      </c>
      <c r="GU119" s="150" t="str">
        <f>IF(Tbl.Kosten[[#This Row],[Pnr.]]=GU$7,Tbl.Kosten[[#This Row],[Te financieren]],"")</f>
        <v/>
      </c>
      <c r="GV119" s="150" t="str">
        <f>IF(Tbl.Kosten[[#This Row],[Pnr.]]=GV$7,Tbl.Kosten[[#This Row],[Te financieren]],"")</f>
        <v/>
      </c>
      <c r="GW119" s="150" t="str">
        <f>IF(Tbl.Kosten[[#This Row],[Pnr.]]=GW$7,Tbl.Kosten[[#This Row],[Te financieren]],"")</f>
        <v/>
      </c>
      <c r="GX119" s="150" t="str">
        <f>IF(Tbl.Kosten[[#This Row],[Pnr.]]=GX$7,Tbl.Kosten[[#This Row],[Te financieren]],"")</f>
        <v/>
      </c>
      <c r="GY119" s="150" t="str">
        <f>IF(Tbl.Kosten[[#This Row],[Pnr.]]=GY$7,Tbl.Kosten[[#This Row],[Te financieren]],"")</f>
        <v/>
      </c>
      <c r="GZ119" s="150" t="str">
        <f>IF(Tbl.Kosten[[#This Row],[Pnr.]]=GZ$7,Tbl.Kosten[[#This Row],[Te financieren]],"")</f>
        <v/>
      </c>
      <c r="HA119" s="150" t="str">
        <f>IF(Tbl.Kosten[[#This Row],[Pnr.]]=HA$7,Tbl.Kosten[[#This Row],[Te financieren]],"")</f>
        <v/>
      </c>
      <c r="HB119" s="150" t="str">
        <f>IF(Tbl.Kosten[[#This Row],[Pnr.]]=HB$7,Tbl.Kosten[[#This Row],[Te financieren]],"")</f>
        <v/>
      </c>
      <c r="HC119" s="150" t="str">
        <f>IF(Tbl.Kosten[[#This Row],[Pnr.]]=HC$7,Tbl.Kosten[[#This Row],[Te financieren]],"")</f>
        <v/>
      </c>
      <c r="HD119" s="150" t="str">
        <f>IF(Tbl.Kosten[[#This Row],[Pnr.]]=HD$7,Tbl.Kosten[[#This Row],[Te financieren]],"")</f>
        <v/>
      </c>
      <c r="HE119" s="150" t="str">
        <f>IF(Tbl.Kosten[[#This Row],[Pnr.]]=HE$7,Tbl.Kosten[[#This Row],[Te financieren]],"")</f>
        <v/>
      </c>
      <c r="HF119" s="150" t="str">
        <f>IF(Tbl.Kosten[[#This Row],[Pnr.]]=HF$7,Tbl.Kosten[[#This Row],[Te financieren]],"")</f>
        <v/>
      </c>
      <c r="HG119" s="150" t="str">
        <f>IF(Tbl.Kosten[[#This Row],[Pnr.]]=HG$7,Tbl.Kosten[[#This Row],[Te financieren]],"")</f>
        <v/>
      </c>
      <c r="HH119" s="150" t="str">
        <f>IF(Tbl.Kosten[[#This Row],[Pnr.]]=HH$7,Tbl.Kosten[[#This Row],[Te financieren]],"")</f>
        <v/>
      </c>
      <c r="HI119" s="150" t="str">
        <f>IF(Tbl.Kosten[[#This Row],[Pnr.]]=HI$7,Tbl.Kosten[[#This Row],[Te financieren]],"")</f>
        <v/>
      </c>
      <c r="HJ119" s="150" t="str">
        <f>IF(Tbl.Kosten[[#This Row],[Pnr.]]=HJ$7,Tbl.Kosten[[#This Row],[Te financieren]],"")</f>
        <v/>
      </c>
      <c r="HK119" s="150" t="str">
        <f>IF(Tbl.Kosten[[#This Row],[Pnr.]]=HK$7,Tbl.Kosten[[#This Row],[Te financieren]],"")</f>
        <v/>
      </c>
      <c r="HL119" s="150" t="str">
        <f>IF(Tbl.Kosten[[#This Row],[Pnr.]]=HL$7,Tbl.Kosten[[#This Row],[Te financieren]],"")</f>
        <v/>
      </c>
      <c r="HM119" s="150" t="str">
        <f>IF(Tbl.Kosten[[#This Row],[Pnr.]]=HM$7,Tbl.Kosten[[#This Row],[Te financieren]],"")</f>
        <v/>
      </c>
      <c r="HN119" s="150" t="str">
        <f>IF(Tbl.Kosten[[#This Row],[Pnr.]]=HN$7,Tbl.Kosten[[#This Row],[Te financieren]],"")</f>
        <v/>
      </c>
      <c r="HO119" s="150" t="str">
        <f>IF(Tbl.Kosten[[#This Row],[Pnr.]]=HO$7,Tbl.Kosten[[#This Row],[Te financieren]],"")</f>
        <v/>
      </c>
      <c r="HP119" s="150" t="str">
        <f>IF(Tbl.Kosten[[#This Row],[Pnr.]]=HP$7,Tbl.Kosten[[#This Row],[Te financieren]],"")</f>
        <v/>
      </c>
      <c r="HQ119" s="150" t="str">
        <f>IF(Tbl.Kosten[[#This Row],[Pnr.]]=HQ$7,Tbl.Kosten[[#This Row],[Te financieren]],"")</f>
        <v/>
      </c>
      <c r="HR119" s="150" t="str">
        <f>IF(Tbl.Kosten[[#This Row],[Pnr.]]=HR$7,Tbl.Kosten[[#This Row],[Te financieren]],"")</f>
        <v/>
      </c>
      <c r="HS119" s="150" t="str">
        <f>IF(Tbl.Kosten[[#This Row],[Pnr.]]=HS$7,Tbl.Kosten[[#This Row],[Te financieren]],"")</f>
        <v/>
      </c>
      <c r="HT119" s="150" t="str">
        <f>IF(Tbl.Kosten[[#This Row],[Pnr.]]=HT$7,Tbl.Kosten[[#This Row],[Te financieren]],"")</f>
        <v/>
      </c>
      <c r="HU119" s="150" t="str">
        <f>IF(Tbl.Kosten[[#This Row],[Pnr.]]=HU$7,Tbl.Kosten[[#This Row],[Te financieren]],"")</f>
        <v/>
      </c>
      <c r="HV119" s="150" t="str">
        <f>IF(Tbl.Kosten[[#This Row],[Pnr.]]=HV$7,Tbl.Kosten[[#This Row],[Te financieren]],"")</f>
        <v/>
      </c>
      <c r="HW119" s="150" t="str">
        <f>IF(Tbl.Kosten[[#This Row],[Pnr.]]=HW$7,Tbl.Kosten[[#This Row],[Te financieren]],"")</f>
        <v/>
      </c>
    </row>
    <row r="120" spans="2:231" x14ac:dyDescent="0.3">
      <c r="B120" s="134"/>
      <c r="C120" s="137"/>
      <c r="D120" s="136"/>
      <c r="E120" s="261"/>
      <c r="F120" s="135"/>
      <c r="G120" s="11" t="str">
        <f>IF(Tbl.Kosten[[#This Row],[Medewerker e/o 
functie]]&lt;&gt;"",_xlfn.XLOOKUP(Tbl.Kosten[[#This Row],[Medewerker e/o 
functie]],Tbl.Uurtarief[Medewerker en/of functie],Tbl.Uurtarief[Uurtarief],"",0,1),"")</f>
        <v/>
      </c>
      <c r="H120" s="121">
        <f>IFERROR(Tbl.Kosten[[#This Row],[Uren]]*Tbl.Kosten[[#This Row],[Uurtarief]],0)</f>
        <v>0</v>
      </c>
      <c r="I120" s="119" t="str">
        <f>IF(Tbl.Kosten[[#This Row],[Subtotaal uren]]&lt;&gt;0,_xlfn.XLOOKUP(Tbl.Kosten[[#This Row],[Medewerker e/o 
functie]],Tbl.Uurtarief[Medewerker en/of functie],Tbl.Uurtarief[Kostensoort arbeid],"",0,1),"")</f>
        <v/>
      </c>
      <c r="J120" s="137"/>
      <c r="K120" s="135"/>
      <c r="L120" s="139" t="str">
        <f>IF(Tbl.Kosten[[#This Row],[Activum]]&lt;&gt;"",_xlfn.XLOOKUP(Tbl.Kosten[[#This Row],[Activum]],Tbl.Afschrijvingskosten[Activum],Tbl.Afschrijvingskosten[Tarief per afschrijvings-eenheid],"",0,1),"")</f>
        <v/>
      </c>
      <c r="M120" s="122">
        <f>IFERROR(Tbl.Kosten[[#This Row],[Een-
heden]]*Tbl.Kosten[[#This Row],[Afschrijvings-
tarief]],0)</f>
        <v>0</v>
      </c>
      <c r="N120" s="122" t="str">
        <f>IF(Tbl.Kosten[[#This Row],[Subtotaal afschrijving]]&lt;&gt;0,Lijsten!$A$7,"")</f>
        <v/>
      </c>
      <c r="O120" s="140"/>
      <c r="P120" s="135"/>
      <c r="Q120" s="138"/>
      <c r="R120" s="122">
        <f>IFERROR(Tbl.Kosten[[#This Row],[Aantal]]*Tbl.Kosten[[#This Row],[Tarief]],0)</f>
        <v>0</v>
      </c>
      <c r="S120" s="8">
        <f>IFERROR(Tbl.Kosten[[#This Row],[Subtotaal overige kosten]]+Tbl.Kosten[[#This Row],[Subtotaal uren]]+Tbl.Kosten[[#This Row],[Subtotaal afschrijving]],0)</f>
        <v>0</v>
      </c>
      <c r="T120" s="8">
        <f>IFERROR(Tbl.Kosten[[#This Row],[Totaal kosten]]*Tbl.Kosten[[#This Row],[Subsidie%]],0)</f>
        <v>0</v>
      </c>
      <c r="U120" s="4" t="str" cm="1">
        <f t="array" ref="U120">IFERROR(_xlfn.IFS(Tbl.Kosten[[#This Row],[Subtotaal uren]]&lt;&gt;0,Tbl.Kosten[[#This Row],[Kostensoort arbeid]],Tbl.Kosten[[#This Row],[Subtotaal afschrijving]]&lt;&gt;0,Tbl.Kosten[[#This Row],[Kostensoort afschrijving]],Tbl.Kosten[[#This Row],[Subtotaal overige kosten]]&lt;&gt;0,Tbl.Kosten[[#This Row],[Kostensoort overig]]),"")</f>
        <v/>
      </c>
      <c r="V120" s="4" t="str">
        <f>IFERROR(_xlfn.XLOOKUP(Tbl.Kosten[[#This Row],[Activiteitencode]],Tbl.Activiteiten[Activiteitcode],Tbl.Activiteiten[Werkpakketcode],"",0,1),"")</f>
        <v/>
      </c>
      <c r="W120" s="4" t="str">
        <f>IFERROR(_xlfn.XLOOKUP(Tbl.Kosten[[#This Row],[Werkpakketcode]],Tbl.Werkpakketten[Werkpakketcode],Tbl.Werkpakketten[Subsidiabele activiteit],"",0,1),"")</f>
        <v/>
      </c>
      <c r="X120" s="12">
        <f>IFERROR(_xlfn.XLOOKUP(Tbl.Kosten[[#This Row],[Sanr.]],Tbl.Subsidiehoogte[SAnr.],Tbl.Subsidiehoogte[Sub. Percentage],0,0,1),0)</f>
        <v>0</v>
      </c>
      <c r="Y120" s="144" t="str">
        <f>IFERROR(_xlfn.XLOOKUP(Tbl.Kosten[[#This Row],[Partnercode]],Tbl.Projectpartners[Partnercode],Tbl.Projectpartners[PNr.],"",0,1),"")</f>
        <v>P1</v>
      </c>
      <c r="Z120" s="148">
        <f>IF(Tbl.Kosten[[#This Row],[Pnr.]]=Z$7,Tbl.Kosten[[#This Row],[Totaal kosten]],"")</f>
        <v>0</v>
      </c>
      <c r="AA120" s="148" t="str">
        <f>IF(Tbl.Kosten[[#This Row],[Pnr.]]=AA$7,Tbl.Kosten[[#This Row],[Totaal kosten]],"")</f>
        <v/>
      </c>
      <c r="AB120" s="148" t="str">
        <f>IF(Tbl.Kosten[[#This Row],[Pnr.]]=AB$7,Tbl.Kosten[[#This Row],[Totaal kosten]],"")</f>
        <v/>
      </c>
      <c r="AC120" s="148" t="str">
        <f>IF(Tbl.Kosten[[#This Row],[Pnr.]]=AC$7,Tbl.Kosten[[#This Row],[Totaal kosten]],"")</f>
        <v/>
      </c>
      <c r="AD120" s="148" t="str">
        <f>IF(Tbl.Kosten[[#This Row],[Pnr.]]=AD$7,Tbl.Kosten[[#This Row],[Totaal kosten]],"")</f>
        <v/>
      </c>
      <c r="AE120" s="148" t="str">
        <f>IF(Tbl.Kosten[[#This Row],[Pnr.]]=AE$7,Tbl.Kosten[[#This Row],[Totaal kosten]],"")</f>
        <v/>
      </c>
      <c r="AF120" s="148" t="str">
        <f>IF(Tbl.Kosten[[#This Row],[Pnr.]]=AF$7,Tbl.Kosten[[#This Row],[Totaal kosten]],"")</f>
        <v/>
      </c>
      <c r="AG120" s="148" t="str">
        <f>IF(Tbl.Kosten[[#This Row],[Pnr.]]=AG$7,Tbl.Kosten[[#This Row],[Totaal kosten]],"")</f>
        <v/>
      </c>
      <c r="AH120" s="148" t="str">
        <f>IF(Tbl.Kosten[[#This Row],[Pnr.]]=AH$7,Tbl.Kosten[[#This Row],[Totaal kosten]],"")</f>
        <v/>
      </c>
      <c r="AI120" s="148" t="str">
        <f>IF(Tbl.Kosten[[#This Row],[Pnr.]]=AI$7,Tbl.Kosten[[#This Row],[Totaal kosten]],"")</f>
        <v/>
      </c>
      <c r="AJ120" s="148" t="str">
        <f>IF(Tbl.Kosten[[#This Row],[Pnr.]]=AJ$7,Tbl.Kosten[[#This Row],[Totaal kosten]],"")</f>
        <v/>
      </c>
      <c r="AK120" s="148" t="str">
        <f>IF(Tbl.Kosten[[#This Row],[Pnr.]]=AK$7,Tbl.Kosten[[#This Row],[Totaal kosten]],"")</f>
        <v/>
      </c>
      <c r="AL120" s="148" t="str">
        <f>IF(Tbl.Kosten[[#This Row],[Pnr.]]=AL$7,Tbl.Kosten[[#This Row],[Totaal kosten]],"")</f>
        <v/>
      </c>
      <c r="AM120" s="148" t="str">
        <f>IF(Tbl.Kosten[[#This Row],[Pnr.]]=AM$7,Tbl.Kosten[[#This Row],[Totaal kosten]],"")</f>
        <v/>
      </c>
      <c r="AN120" s="148" t="str">
        <f>IF(Tbl.Kosten[[#This Row],[Pnr.]]=AN$7,Tbl.Kosten[[#This Row],[Totaal kosten]],"")</f>
        <v/>
      </c>
      <c r="AO120" s="148" t="str">
        <f>IF(Tbl.Kosten[[#This Row],[Pnr.]]=AO$7,Tbl.Kosten[[#This Row],[Totaal kosten]],"")</f>
        <v/>
      </c>
      <c r="AP120" s="148" t="str">
        <f>IF(Tbl.Kosten[[#This Row],[Pnr.]]=AP$7,Tbl.Kosten[[#This Row],[Totaal kosten]],"")</f>
        <v/>
      </c>
      <c r="AQ120" s="148" t="str">
        <f>IF(Tbl.Kosten[[#This Row],[Pnr.]]=AQ$7,Tbl.Kosten[[#This Row],[Totaal kosten]],"")</f>
        <v/>
      </c>
      <c r="AR120" s="148" t="str">
        <f>IF(Tbl.Kosten[[#This Row],[Pnr.]]=AR$7,Tbl.Kosten[[#This Row],[Totaal kosten]],"")</f>
        <v/>
      </c>
      <c r="AS120" s="148" t="str">
        <f>IF(Tbl.Kosten[[#This Row],[Pnr.]]=AS$7,Tbl.Kosten[[#This Row],[Totaal kosten]],"")</f>
        <v/>
      </c>
      <c r="AT120" s="148" t="str">
        <f>IF(Tbl.Kosten[[#This Row],[Pnr.]]=AT$7,Tbl.Kosten[[#This Row],[Totaal kosten]],"")</f>
        <v/>
      </c>
      <c r="AU120" s="148" t="str">
        <f>IF(Tbl.Kosten[[#This Row],[Pnr.]]=AU$7,Tbl.Kosten[[#This Row],[Totaal kosten]],"")</f>
        <v/>
      </c>
      <c r="AV120" s="148" t="str">
        <f>IF(Tbl.Kosten[[#This Row],[Pnr.]]=AV$7,Tbl.Kosten[[#This Row],[Totaal kosten]],"")</f>
        <v/>
      </c>
      <c r="AW120" s="148" t="str">
        <f>IF(Tbl.Kosten[[#This Row],[Pnr.]]=AW$7,Tbl.Kosten[[#This Row],[Totaal kosten]],"")</f>
        <v/>
      </c>
      <c r="AX120" s="148" t="str">
        <f>IF(Tbl.Kosten[[#This Row],[Pnr.]]=AX$7,Tbl.Kosten[[#This Row],[Totaal kosten]],"")</f>
        <v/>
      </c>
      <c r="AY120" s="148" t="str">
        <f>IF(Tbl.Kosten[[#This Row],[Pnr.]]=AY$7,Tbl.Kosten[[#This Row],[Totaal kosten]],"")</f>
        <v/>
      </c>
      <c r="AZ120" s="148" t="str">
        <f>IF(Tbl.Kosten[[#This Row],[Pnr.]]=AZ$7,Tbl.Kosten[[#This Row],[Totaal kosten]],"")</f>
        <v/>
      </c>
      <c r="BA120" s="148" t="str">
        <f>IF(Tbl.Kosten[[#This Row],[Pnr.]]=BA$7,Tbl.Kosten[[#This Row],[Totaal kosten]],"")</f>
        <v/>
      </c>
      <c r="BB120" s="148" t="str">
        <f>IF(Tbl.Kosten[[#This Row],[Pnr.]]=BB$7,Tbl.Kosten[[#This Row],[Totaal kosten]],"")</f>
        <v/>
      </c>
      <c r="BC120" s="148" t="str">
        <f>IF(Tbl.Kosten[[#This Row],[Pnr.]]=BC$7,Tbl.Kosten[[#This Row],[Totaal kosten]],"")</f>
        <v/>
      </c>
      <c r="BD120" s="148" t="str">
        <f>IF(Tbl.Kosten[[#This Row],[Pnr.]]=BD$7,Tbl.Kosten[[#This Row],[Totaal kosten]],"")</f>
        <v/>
      </c>
      <c r="BE120" s="148" t="str">
        <f>IF(Tbl.Kosten[[#This Row],[Pnr.]]=BE$7,Tbl.Kosten[[#This Row],[Totaal kosten]],"")</f>
        <v/>
      </c>
      <c r="BF120" s="148" t="str">
        <f>IF(Tbl.Kosten[[#This Row],[Pnr.]]=BF$7,Tbl.Kosten[[#This Row],[Totaal kosten]],"")</f>
        <v/>
      </c>
      <c r="BG120" s="148" t="str">
        <f>IF(Tbl.Kosten[[#This Row],[Pnr.]]=BG$7,Tbl.Kosten[[#This Row],[Totaal kosten]],"")</f>
        <v/>
      </c>
      <c r="BH120" s="148" t="str">
        <f>IF(Tbl.Kosten[[#This Row],[Pnr.]]=BH$7,Tbl.Kosten[[#This Row],[Totaal kosten]],"")</f>
        <v/>
      </c>
      <c r="BI120" s="148" t="str">
        <f>IF(Tbl.Kosten[[#This Row],[Pnr.]]=BI$7,Tbl.Kosten[[#This Row],[Totaal kosten]],"")</f>
        <v/>
      </c>
      <c r="BJ120" s="148" t="str">
        <f>IF(Tbl.Kosten[[#This Row],[Pnr.]]=BJ$7,Tbl.Kosten[[#This Row],[Totaal kosten]],"")</f>
        <v/>
      </c>
      <c r="BK120" s="148" t="str">
        <f>IF(Tbl.Kosten[[#This Row],[Pnr.]]=BK$7,Tbl.Kosten[[#This Row],[Totaal kosten]],"")</f>
        <v/>
      </c>
      <c r="BL120" s="148" t="str">
        <f>IF(Tbl.Kosten[[#This Row],[Pnr.]]=BL$7,Tbl.Kosten[[#This Row],[Totaal kosten]],"")</f>
        <v/>
      </c>
      <c r="BM120" s="148" t="str">
        <f>IF(Tbl.Kosten[[#This Row],[Pnr.]]=BM$7,Tbl.Kosten[[#This Row],[Totaal kosten]],"")</f>
        <v/>
      </c>
      <c r="BN120" s="148" t="str">
        <f>IF(Tbl.Kosten[[#This Row],[Pnr.]]=BN$7,Tbl.Kosten[[#This Row],[Totaal kosten]],"")</f>
        <v/>
      </c>
      <c r="BO120" s="148" t="str">
        <f>IF(Tbl.Kosten[[#This Row],[Pnr.]]=BO$7,Tbl.Kosten[[#This Row],[Totaal kosten]],"")</f>
        <v/>
      </c>
      <c r="BP120" s="148" t="str">
        <f>IF(Tbl.Kosten[[#This Row],[Pnr.]]=BP$7,Tbl.Kosten[[#This Row],[Totaal kosten]],"")</f>
        <v/>
      </c>
      <c r="BQ120" s="148" t="str">
        <f>IF(Tbl.Kosten[[#This Row],[Pnr.]]=BQ$7,Tbl.Kosten[[#This Row],[Totaal kosten]],"")</f>
        <v/>
      </c>
      <c r="BR120" s="148" t="str">
        <f>IF(Tbl.Kosten[[#This Row],[Pnr.]]=BR$7,Tbl.Kosten[[#This Row],[Totaal kosten]],"")</f>
        <v/>
      </c>
      <c r="BS120" s="148" t="str">
        <f>IF(Tbl.Kosten[[#This Row],[Pnr.]]=BS$7,Tbl.Kosten[[#This Row],[Totaal kosten]],"")</f>
        <v/>
      </c>
      <c r="BT120" s="148" t="str">
        <f>IF(Tbl.Kosten[[#This Row],[Pnr.]]=BT$7,Tbl.Kosten[[#This Row],[Totaal kosten]],"")</f>
        <v/>
      </c>
      <c r="BU120" s="148" t="str">
        <f>IF(Tbl.Kosten[[#This Row],[Pnr.]]=BU$7,Tbl.Kosten[[#This Row],[Totaal kosten]],"")</f>
        <v/>
      </c>
      <c r="BV120" s="148" t="str">
        <f>IF(Tbl.Kosten[[#This Row],[Pnr.]]=BV$7,Tbl.Kosten[[#This Row],[Totaal kosten]],"")</f>
        <v/>
      </c>
      <c r="BW120" s="148" t="str">
        <f>IF(Tbl.Kosten[[#This Row],[Pnr.]]=BW$7,Tbl.Kosten[[#This Row],[Totaal kosten]],"")</f>
        <v/>
      </c>
      <c r="BX120" s="148" t="str">
        <f>IFERROR(_xlfn.XLOOKUP(Tbl.Kosten[[#This Row],[Werkpakketcode]],Tbl.Werkpakketten[Werkpakketcode],Tbl.Werkpakketten[WPnr.],"",0,1),"")</f>
        <v/>
      </c>
      <c r="BY120" s="148" t="str">
        <f>IF(Tbl.Kosten[[#This Row],[WPnr.]]=BY$7,Tbl.Kosten[[#This Row],[Totaal kosten]],"")</f>
        <v/>
      </c>
      <c r="BZ120" s="148" t="str">
        <f>IF(Tbl.Kosten[[#This Row],[WPnr.]]=BZ$7,Tbl.Kosten[[#This Row],[Totaal kosten]],"")</f>
        <v/>
      </c>
      <c r="CA120" s="148" t="str">
        <f>IF(Tbl.Kosten[[#This Row],[WPnr.]]=CA$7,Tbl.Kosten[[#This Row],[Totaal kosten]],"")</f>
        <v/>
      </c>
      <c r="CB120" s="148" t="str">
        <f>IF(Tbl.Kosten[[#This Row],[WPnr.]]=CB$7,Tbl.Kosten[[#This Row],[Totaal kosten]],"")</f>
        <v/>
      </c>
      <c r="CC120" s="148" t="str">
        <f>IF(Tbl.Kosten[[#This Row],[WPnr.]]=CC$7,Tbl.Kosten[[#This Row],[Totaal kosten]],"")</f>
        <v/>
      </c>
      <c r="CD120" s="148" t="str">
        <f>IF(Tbl.Kosten[[#This Row],[WPnr.]]=CD$7,Tbl.Kosten[[#This Row],[Totaal kosten]],"")</f>
        <v/>
      </c>
      <c r="CE120" s="148" t="str">
        <f>IF(Tbl.Kosten[[#This Row],[WPnr.]]=CE$7,Tbl.Kosten[[#This Row],[Totaal kosten]],"")</f>
        <v/>
      </c>
      <c r="CF120" s="148" t="str">
        <f>IF(Tbl.Kosten[[#This Row],[WPnr.]]=CF$7,Tbl.Kosten[[#This Row],[Totaal kosten]],"")</f>
        <v/>
      </c>
      <c r="CG120" s="148" t="str">
        <f>IF(Tbl.Kosten[[#This Row],[WPnr.]]=CG$7,Tbl.Kosten[[#This Row],[Totaal kosten]],"")</f>
        <v/>
      </c>
      <c r="CH120" s="148" t="str">
        <f>IF(Tbl.Kosten[[#This Row],[WPnr.]]=CH$7,Tbl.Kosten[[#This Row],[Totaal kosten]],"")</f>
        <v/>
      </c>
      <c r="CI120" s="148" t="str">
        <f>IF(Tbl.Kosten[[#This Row],[WPnr.]]=CI$7,Tbl.Kosten[[#This Row],[Totaal kosten]],"")</f>
        <v/>
      </c>
      <c r="CJ120" s="148" t="str">
        <f>IF(Tbl.Kosten[[#This Row],[WPnr.]]=CJ$7,Tbl.Kosten[[#This Row],[Totaal kosten]],"")</f>
        <v/>
      </c>
      <c r="CK120" s="148" t="str">
        <f>IF(Tbl.Kosten[[#This Row],[WPnr.]]=CK$7,Tbl.Kosten[[#This Row],[Totaal kosten]],"")</f>
        <v/>
      </c>
      <c r="CL120" s="148" t="str">
        <f>IF(Tbl.Kosten[[#This Row],[WPnr.]]=CL$7,Tbl.Kosten[[#This Row],[Totaal kosten]],"")</f>
        <v/>
      </c>
      <c r="CM120" s="148" t="str">
        <f>IF(Tbl.Kosten[[#This Row],[WPnr.]]=CM$7,Tbl.Kosten[[#This Row],[Totaal kosten]],"")</f>
        <v/>
      </c>
      <c r="CN120" s="148" t="str">
        <f>IF(Tbl.Kosten[[#This Row],[WPnr.]]=CN$7,Tbl.Kosten[[#This Row],[Totaal kosten]],"")</f>
        <v/>
      </c>
      <c r="CO120" s="148" t="str">
        <f>IF(Tbl.Kosten[[#This Row],[WPnr.]]=CO$7,Tbl.Kosten[[#This Row],[Totaal kosten]],"")</f>
        <v/>
      </c>
      <c r="CP120" s="148" t="str">
        <f>IF(Tbl.Kosten[[#This Row],[WPnr.]]=CP$7,Tbl.Kosten[[#This Row],[Totaal kosten]],"")</f>
        <v/>
      </c>
      <c r="CQ120" s="148" t="str">
        <f>IF(Tbl.Kosten[[#This Row],[WPnr.]]=CQ$7,Tbl.Kosten[[#This Row],[Totaal kosten]],"")</f>
        <v/>
      </c>
      <c r="CR120" s="148" t="str">
        <f>IF(Tbl.Kosten[[#This Row],[WPnr.]]=CR$7,Tbl.Kosten[[#This Row],[Totaal kosten]],"")</f>
        <v/>
      </c>
      <c r="CS120" s="148" t="str">
        <f>IF(Tbl.Kosten[[#This Row],[WPnr.]]=CS$7,Tbl.Kosten[[#This Row],[Totaal kosten]],"")</f>
        <v/>
      </c>
      <c r="CT120" s="148" t="str">
        <f>IF(Tbl.Kosten[[#This Row],[WPnr.]]=CT$7,Tbl.Kosten[[#This Row],[Totaal kosten]],"")</f>
        <v/>
      </c>
      <c r="CU120" s="148" t="str">
        <f>IF(Tbl.Kosten[[#This Row],[WPnr.]]=CU$7,Tbl.Kosten[[#This Row],[Totaal kosten]],"")</f>
        <v/>
      </c>
      <c r="CV120" s="148" t="str">
        <f>IF(Tbl.Kosten[[#This Row],[WPnr.]]=CV$7,Tbl.Kosten[[#This Row],[Totaal kosten]],"")</f>
        <v/>
      </c>
      <c r="CW120" s="148" t="str">
        <f>IF(Tbl.Kosten[[#This Row],[WPnr.]]=CW$7,Tbl.Kosten[[#This Row],[Totaal kosten]],"")</f>
        <v/>
      </c>
      <c r="CX120" s="148" t="str">
        <f>IF(Tbl.Kosten[[#This Row],[WPnr.]]=CX$7,Tbl.Kosten[[#This Row],[Totaal kosten]],"")</f>
        <v/>
      </c>
      <c r="CY120" s="148" t="str">
        <f>IF(Tbl.Kosten[[#This Row],[WPnr.]]=CY$7,Tbl.Kosten[[#This Row],[Totaal kosten]],"")</f>
        <v/>
      </c>
      <c r="CZ120" s="148" t="str">
        <f>IF(Tbl.Kosten[[#This Row],[WPnr.]]=CZ$7,Tbl.Kosten[[#This Row],[Totaal kosten]],"")</f>
        <v/>
      </c>
      <c r="DA120" s="148" t="str">
        <f>IF(Tbl.Kosten[[#This Row],[WPnr.]]=DA$7,Tbl.Kosten[[#This Row],[Totaal kosten]],"")</f>
        <v/>
      </c>
      <c r="DB120" s="148" t="str">
        <f>IF(Tbl.Kosten[[#This Row],[WPnr.]]=DB$7,Tbl.Kosten[[#This Row],[Totaal kosten]],"")</f>
        <v/>
      </c>
      <c r="DC120" s="148" t="str">
        <f>IF(Tbl.Kosten[[#This Row],[WPnr.]]=DC$7,Tbl.Kosten[[#This Row],[Totaal kosten]],"")</f>
        <v/>
      </c>
      <c r="DD120" s="148" t="str">
        <f>IF(Tbl.Kosten[[#This Row],[WPnr.]]=DD$7,Tbl.Kosten[[#This Row],[Totaal kosten]],"")</f>
        <v/>
      </c>
      <c r="DE120" s="148" t="str">
        <f>IF(Tbl.Kosten[[#This Row],[WPnr.]]=DE$7,Tbl.Kosten[[#This Row],[Totaal kosten]],"")</f>
        <v/>
      </c>
      <c r="DF120" s="148" t="str">
        <f>IF(Tbl.Kosten[[#This Row],[WPnr.]]=DF$7,Tbl.Kosten[[#This Row],[Totaal kosten]],"")</f>
        <v/>
      </c>
      <c r="DG120" s="148" t="str">
        <f>IF(Tbl.Kosten[[#This Row],[WPnr.]]=DG$7,Tbl.Kosten[[#This Row],[Totaal kosten]],"")</f>
        <v/>
      </c>
      <c r="DH120" s="148" t="str">
        <f>IF(Tbl.Kosten[[#This Row],[WPnr.]]=DH$7,Tbl.Kosten[[#This Row],[Totaal kosten]],"")</f>
        <v/>
      </c>
      <c r="DI120" s="148" t="str">
        <f>IF(Tbl.Kosten[[#This Row],[WPnr.]]=DI$7,Tbl.Kosten[[#This Row],[Totaal kosten]],"")</f>
        <v/>
      </c>
      <c r="DJ120" s="148" t="str">
        <f>IF(Tbl.Kosten[[#This Row],[WPnr.]]=DJ$7,Tbl.Kosten[[#This Row],[Totaal kosten]],"")</f>
        <v/>
      </c>
      <c r="DK120" s="148" t="str">
        <f>IF(Tbl.Kosten[[#This Row],[WPnr.]]=DK$7,Tbl.Kosten[[#This Row],[Totaal kosten]],"")</f>
        <v/>
      </c>
      <c r="DL120" s="148" t="str">
        <f>IF(Tbl.Kosten[[#This Row],[WPnr.]]=DL$7,Tbl.Kosten[[#This Row],[Totaal kosten]],"")</f>
        <v/>
      </c>
      <c r="DM120" s="148" t="str">
        <f>IF(Tbl.Kosten[[#This Row],[WPnr.]]=DM$7,Tbl.Kosten[[#This Row],[Totaal kosten]],"")</f>
        <v/>
      </c>
      <c r="DN120" s="148" t="str">
        <f>IF(Tbl.Kosten[[#This Row],[WPnr.]]=DN$7,Tbl.Kosten[[#This Row],[Totaal kosten]],"")</f>
        <v/>
      </c>
      <c r="DO120" s="148" t="str">
        <f>IF(Tbl.Kosten[[#This Row],[WPnr.]]=DO$7,Tbl.Kosten[[#This Row],[Totaal kosten]],"")</f>
        <v/>
      </c>
      <c r="DP120" s="148" t="str">
        <f>IF(Tbl.Kosten[[#This Row],[WPnr.]]=DP$7,Tbl.Kosten[[#This Row],[Totaal kosten]],"")</f>
        <v/>
      </c>
      <c r="DQ120" s="148" t="str">
        <f>IF(Tbl.Kosten[[#This Row],[WPnr.]]=DQ$7,Tbl.Kosten[[#This Row],[Totaal kosten]],"")</f>
        <v/>
      </c>
      <c r="DR120" s="148" t="str">
        <f>IF(Tbl.Kosten[[#This Row],[WPnr.]]=DR$7,Tbl.Kosten[[#This Row],[Totaal kosten]],"")</f>
        <v/>
      </c>
      <c r="DS120" s="148" t="str">
        <f>IF(Tbl.Kosten[[#This Row],[WPnr.]]=DS$7,Tbl.Kosten[[#This Row],[Totaal kosten]],"")</f>
        <v/>
      </c>
      <c r="DT120" s="148" t="str">
        <f>IF(Tbl.Kosten[[#This Row],[WPnr.]]=DT$7,Tbl.Kosten[[#This Row],[Totaal kosten]],"")</f>
        <v/>
      </c>
      <c r="DU120" s="148" t="str">
        <f>IF(Tbl.Kosten[[#This Row],[WPnr.]]=DU$7,Tbl.Kosten[[#This Row],[Totaal kosten]],"")</f>
        <v/>
      </c>
      <c r="DV120" s="148" t="str">
        <f>IF(Tbl.Kosten[[#This Row],[WPnr.]]=DV$7,Tbl.Kosten[[#This Row],[Totaal kosten]],"")</f>
        <v/>
      </c>
      <c r="DW120" s="150" t="str">
        <f>IFERROR(_xlfn.XLOOKUP(Tbl.Kosten[[#This Row],[Kostensoort]],Tbl.Kostensoorten[Kostensoorten],Tbl.Kostensoorten[KSnr.],"",0,1),"")</f>
        <v/>
      </c>
      <c r="DX120" s="150" t="str">
        <f>IF(Tbl.Kosten[[#This Row],[KSnr.]]=DX$7,Tbl.Kosten[[#This Row],[Totaal kosten]],"")</f>
        <v/>
      </c>
      <c r="DY120" s="150" t="str">
        <f>IF(Tbl.Kosten[[#This Row],[KSnr.]]=DY$7,Tbl.Kosten[[#This Row],[Totaal kosten]],"")</f>
        <v/>
      </c>
      <c r="DZ120" s="150" t="str">
        <f>IF(Tbl.Kosten[[#This Row],[KSnr.]]=DZ$7,Tbl.Kosten[[#This Row],[Totaal kosten]],"")</f>
        <v/>
      </c>
      <c r="EA120" s="150" t="str">
        <f>IF(Tbl.Kosten[[#This Row],[KSnr.]]=EA$7,Tbl.Kosten[[#This Row],[Totaal kosten]],"")</f>
        <v/>
      </c>
      <c r="EB120" s="150" t="str">
        <f>IF(Tbl.Kosten[[#This Row],[KSnr.]]=EB$7,Tbl.Kosten[[#This Row],[Totaal kosten]],"")</f>
        <v/>
      </c>
      <c r="EC120" s="150" t="str">
        <f>IF(Tbl.Kosten[[#This Row],[KSnr.]]=EC$7,Tbl.Kosten[[#This Row],[Totaal kosten]],"")</f>
        <v/>
      </c>
      <c r="ED120" s="150" t="str">
        <f>IF(Tbl.Kosten[[#This Row],[KSnr.]]=ED$7,Tbl.Kosten[[#This Row],[Totaal kosten]],"")</f>
        <v/>
      </c>
      <c r="EE120" s="150" t="str">
        <f>IF(Tbl.Kosten[[#This Row],[KSnr.]]=EE$7,Tbl.Kosten[[#This Row],[Totaal kosten]],"")</f>
        <v/>
      </c>
      <c r="EF120" s="150" t="str">
        <f>IF(Tbl.Kosten[[#This Row],[KSnr.]]=EF$7,Tbl.Kosten[[#This Row],[Totaal kosten]],"")</f>
        <v/>
      </c>
      <c r="EG120" s="150" t="str">
        <f>IF(Tbl.Kosten[[#This Row],[KSnr.]]=EG$7,Tbl.Kosten[[#This Row],[Totaal kosten]],"")</f>
        <v/>
      </c>
      <c r="EH120" s="150" t="str">
        <f>IF(Tbl.Kosten[[#This Row],[KSnr.]]=EH$7,Tbl.Kosten[[#This Row],[Totaal kosten]],"")</f>
        <v/>
      </c>
      <c r="EI120" s="150" t="str">
        <f>IF(Tbl.Kosten[[#This Row],[KSnr.]]=EI$7,Tbl.Kosten[[#This Row],[Totaal kosten]],"")</f>
        <v/>
      </c>
      <c r="EJ120" s="150" t="str">
        <f>IF(Tbl.Kosten[[#This Row],[KSnr.]]=EJ$7,Tbl.Kosten[[#This Row],[Totaal kosten]],"")</f>
        <v/>
      </c>
      <c r="EK120" s="150" t="str">
        <f>IF(Tbl.Kosten[[#This Row],[KSnr.]]=EK$7,Tbl.Kosten[[#This Row],[Totaal kosten]],"")</f>
        <v/>
      </c>
      <c r="EL120" s="150" t="str">
        <f>IF(Tbl.Kosten[[#This Row],[KSnr.]]=EL$7,Tbl.Kosten[[#This Row],[Totaal kosten]],"")</f>
        <v/>
      </c>
      <c r="EM120" s="150" t="str">
        <f>IF(Tbl.Kosten[[#This Row],[KSnr.]]=EM$7,Tbl.Kosten[[#This Row],[Totaal kosten]],"")</f>
        <v/>
      </c>
      <c r="EN120" s="150" t="str">
        <f>IF(Tbl.Kosten[[#This Row],[KSnr.]]=EN$7,Tbl.Kosten[[#This Row],[Totaal kosten]],"")</f>
        <v/>
      </c>
      <c r="EO120" s="150" t="str">
        <f>IF(Tbl.Kosten[[#This Row],[KSnr.]]=EO$7,Tbl.Kosten[[#This Row],[Totaal kosten]],"")</f>
        <v/>
      </c>
      <c r="EP120" s="150" t="str">
        <f>IF(Tbl.Kosten[[#This Row],[KSnr.]]=EP$7,Tbl.Kosten[[#This Row],[Totaal kosten]],"")</f>
        <v/>
      </c>
      <c r="EQ120" s="150" t="str">
        <f>IF(Tbl.Kosten[[#This Row],[KSnr.]]=EQ$7,Tbl.Kosten[[#This Row],[Totaal kosten]],"")</f>
        <v/>
      </c>
      <c r="ER120" s="144" t="str">
        <f>IFERROR(_xlfn.XLOOKUP(Tbl.Kosten[[#This Row],[Subsidieactiviteit]],Tbl.Subsidiehoogte[Subsidieactiviteit],Tbl.Subsidiehoogte[SAnr.],"",0,1),"")</f>
        <v/>
      </c>
      <c r="ES120" s="150" t="str">
        <f>IF(Tbl.Kosten[[#This Row],[Sanr.]]=ES$7,Tbl.Kosten[[#This Row],[Totaal kosten]],"")</f>
        <v/>
      </c>
      <c r="ET120" s="150" t="str">
        <f>IF(Tbl.Kosten[[#This Row],[Sanr.]]=ET$7,Tbl.Kosten[[#This Row],[Totaal kosten]],"")</f>
        <v/>
      </c>
      <c r="EU120" s="150" t="str">
        <f>IF(Tbl.Kosten[[#This Row],[Sanr.]]=EU$7,Tbl.Kosten[[#This Row],[Totaal kosten]],"")</f>
        <v/>
      </c>
      <c r="EV120" s="150" t="str">
        <f>IF(Tbl.Kosten[[#This Row],[Sanr.]]=EV$7,Tbl.Kosten[[#This Row],[Totaal kosten]],"")</f>
        <v/>
      </c>
      <c r="EW120" s="150" t="str">
        <f>IF(Tbl.Kosten[[#This Row],[Sanr.]]=EW$7,Tbl.Kosten[[#This Row],[Totaal kosten]],"")</f>
        <v/>
      </c>
      <c r="EX120" s="150" t="str">
        <f>IF(Tbl.Kosten[[#This Row],[Sanr.]]=EX$7,Tbl.Kosten[[#This Row],[Totaal kosten]],"")</f>
        <v/>
      </c>
      <c r="EY120" s="150" t="str">
        <f>IF(Tbl.Kosten[[#This Row],[Sanr.]]=EY$7,Tbl.Kosten[[#This Row],[Totaal kosten]],"")</f>
        <v/>
      </c>
      <c r="EZ120" s="150" t="str">
        <f>IF(Tbl.Kosten[[#This Row],[Sanr.]]=EZ$7,Tbl.Kosten[[#This Row],[Totaal kosten]],"")</f>
        <v/>
      </c>
      <c r="FA120" s="150" t="str">
        <f>IF(Tbl.Kosten[[#This Row],[Sanr.]]=FA$7,Tbl.Kosten[[#This Row],[Totaal kosten]],"")</f>
        <v/>
      </c>
      <c r="FB120" s="150" t="str">
        <f>IF(Tbl.Kosten[[#This Row],[Sanr.]]=FB$7,Tbl.Kosten[[#This Row],[Totaal kosten]],"")</f>
        <v/>
      </c>
      <c r="FC120" s="150" t="str">
        <f>IF(Tbl.Kosten[[#This Row],[Sanr.]]=FC$7,Tbl.Kosten[[#This Row],[Totaal kosten]],"")</f>
        <v/>
      </c>
      <c r="FD120" s="150" t="str">
        <f>IF(Tbl.Kosten[[#This Row],[Sanr.]]=FD$7,Tbl.Kosten[[#This Row],[Totaal kosten]],"")</f>
        <v/>
      </c>
      <c r="FE120" s="150" t="str">
        <f>IF(Tbl.Kosten[[#This Row],[Sanr.]]=FE$7,Tbl.Kosten[[#This Row],[Totaal kosten]],"")</f>
        <v/>
      </c>
      <c r="FF120" s="150" t="str">
        <f>IF(Tbl.Kosten[[#This Row],[Sanr.]]=FF$7,Tbl.Kosten[[#This Row],[Totaal kosten]],"")</f>
        <v/>
      </c>
      <c r="FG120" s="150" t="str">
        <f>IF(Tbl.Kosten[[#This Row],[Sanr.]]=FG$7,Tbl.Kosten[[#This Row],[Totaal kosten]],"")</f>
        <v/>
      </c>
      <c r="FH120" s="150" t="str">
        <f>IF(Tbl.Kosten[[#This Row],[Sanr.]]=FH$7,Tbl.Kosten[[#This Row],[Totaal kosten]],"")</f>
        <v/>
      </c>
      <c r="FI120" s="150" t="str">
        <f>IF(Tbl.Kosten[[#This Row],[Sanr.]]=FI$7,Tbl.Kosten[[#This Row],[Totaal kosten]],"")</f>
        <v/>
      </c>
      <c r="FJ120" s="150" t="str">
        <f>IF(Tbl.Kosten[[#This Row],[Sanr.]]=FJ$7,Tbl.Kosten[[#This Row],[Totaal kosten]],"")</f>
        <v/>
      </c>
      <c r="FK120" s="150" t="str">
        <f>IF(Tbl.Kosten[[#This Row],[Sanr.]]=FK$7,Tbl.Kosten[[#This Row],[Totaal kosten]],"")</f>
        <v/>
      </c>
      <c r="FL120" s="150" t="str">
        <f>IF(Tbl.Kosten[[#This Row],[Sanr.]]=FL$7,Tbl.Kosten[[#This Row],[Totaal kosten]],"")</f>
        <v/>
      </c>
      <c r="FM120" s="150" t="str">
        <f>IF(Tbl.Kosten[[#This Row],[Sanr.]]=FM$7,Tbl.Kosten[[#This Row],[Totaal kosten]],"")</f>
        <v/>
      </c>
      <c r="FN120" s="150" t="str">
        <f>IF(Tbl.Kosten[[#This Row],[Sanr.]]=FN$7,Tbl.Kosten[[#This Row],[Totaal kosten]],"")</f>
        <v/>
      </c>
      <c r="FO120" s="150" t="str">
        <f>IF(Tbl.Kosten[[#This Row],[Sanr.]]=FO$7,Tbl.Kosten[[#This Row],[Totaal kosten]],"")</f>
        <v/>
      </c>
      <c r="FP120" s="150" t="str">
        <f>IF(Tbl.Kosten[[#This Row],[Sanr.]]=FP$7,Tbl.Kosten[[#This Row],[Totaal kosten]],"")</f>
        <v/>
      </c>
      <c r="FQ120" s="150" t="str">
        <f>IF(Tbl.Kosten[[#This Row],[Sanr.]]=FQ$7,Tbl.Kosten[[#This Row],[Totaal kosten]],"")</f>
        <v/>
      </c>
      <c r="FR120" s="150" t="str">
        <f>IF(Tbl.Kosten[[#This Row],[Sanr.]]=FR$7,Tbl.Kosten[[#This Row],[Totaal kosten]],"")</f>
        <v/>
      </c>
      <c r="FS120" s="150" t="str">
        <f>IF(Tbl.Kosten[[#This Row],[Sanr.]]=FS$7,Tbl.Kosten[[#This Row],[Totaal kosten]],"")</f>
        <v/>
      </c>
      <c r="FT120" s="150" t="str">
        <f>IF(Tbl.Kosten[[#This Row],[Sanr.]]=FT$7,Tbl.Kosten[[#This Row],[Totaal kosten]],"")</f>
        <v/>
      </c>
      <c r="FU120" s="150" t="str">
        <f>IF(Tbl.Kosten[[#This Row],[Sanr.]]=FU$7,Tbl.Kosten[[#This Row],[Totaal kosten]],"")</f>
        <v/>
      </c>
      <c r="FV120" s="150" t="str">
        <f>IF(Tbl.Kosten[[#This Row],[Sanr.]]=FV$7,Tbl.Kosten[[#This Row],[Totaal kosten]],"")</f>
        <v/>
      </c>
      <c r="FW120" s="150" t="str">
        <f>IFERROR(_xlfn.XLOOKUP(Tbl.Kosten[[#This Row],[Activiteitencode]],Tbl.Activiteiten[Activiteitcode],Tbl.Activiteiten[Anr.],"",0,1),"")</f>
        <v/>
      </c>
      <c r="FX120" s="169" t="str">
        <f>_xlfn.CONCAT(Tbl.Kosten[[#This Row],[Pnr.]],Tbl.Kosten[[#This Row],[Sanr.]])</f>
        <v>P1</v>
      </c>
      <c r="FY120" s="150">
        <f>Tbl.Kosten[[#This Row],[Totaal kosten]]-Tbl.Kosten[[#This Row],[Subsidie]]</f>
        <v>0</v>
      </c>
      <c r="FZ120" s="150">
        <f>IF(Tbl.Kosten[[#This Row],[Pnr.]]=FZ$7,Tbl.Kosten[[#This Row],[Te financieren]],"")</f>
        <v>0</v>
      </c>
      <c r="GA120" s="150" t="str">
        <f>IF(Tbl.Kosten[[#This Row],[Pnr.]]=GA$7,Tbl.Kosten[[#This Row],[Te financieren]],"")</f>
        <v/>
      </c>
      <c r="GB120" s="150" t="str">
        <f>IF(Tbl.Kosten[[#This Row],[Pnr.]]=GB$7,Tbl.Kosten[[#This Row],[Te financieren]],"")</f>
        <v/>
      </c>
      <c r="GC120" s="150" t="str">
        <f>IF(Tbl.Kosten[[#This Row],[Pnr.]]=GC$7,Tbl.Kosten[[#This Row],[Te financieren]],"")</f>
        <v/>
      </c>
      <c r="GD120" s="150" t="str">
        <f>IF(Tbl.Kosten[[#This Row],[Pnr.]]=GD$7,Tbl.Kosten[[#This Row],[Te financieren]],"")</f>
        <v/>
      </c>
      <c r="GE120" s="150" t="str">
        <f>IF(Tbl.Kosten[[#This Row],[Pnr.]]=GE$7,Tbl.Kosten[[#This Row],[Te financieren]],"")</f>
        <v/>
      </c>
      <c r="GF120" s="150" t="str">
        <f>IF(Tbl.Kosten[[#This Row],[Pnr.]]=GF$7,Tbl.Kosten[[#This Row],[Te financieren]],"")</f>
        <v/>
      </c>
      <c r="GG120" s="150" t="str">
        <f>IF(Tbl.Kosten[[#This Row],[Pnr.]]=GG$7,Tbl.Kosten[[#This Row],[Te financieren]],"")</f>
        <v/>
      </c>
      <c r="GH120" s="150" t="str">
        <f>IF(Tbl.Kosten[[#This Row],[Pnr.]]=GH$7,Tbl.Kosten[[#This Row],[Te financieren]],"")</f>
        <v/>
      </c>
      <c r="GI120" s="150" t="str">
        <f>IF(Tbl.Kosten[[#This Row],[Pnr.]]=GI$7,Tbl.Kosten[[#This Row],[Te financieren]],"")</f>
        <v/>
      </c>
      <c r="GJ120" s="150" t="str">
        <f>IF(Tbl.Kosten[[#This Row],[Pnr.]]=GJ$7,Tbl.Kosten[[#This Row],[Te financieren]],"")</f>
        <v/>
      </c>
      <c r="GK120" s="150" t="str">
        <f>IF(Tbl.Kosten[[#This Row],[Pnr.]]=GK$7,Tbl.Kosten[[#This Row],[Te financieren]],"")</f>
        <v/>
      </c>
      <c r="GL120" s="150" t="str">
        <f>IF(Tbl.Kosten[[#This Row],[Pnr.]]=GL$7,Tbl.Kosten[[#This Row],[Te financieren]],"")</f>
        <v/>
      </c>
      <c r="GM120" s="150" t="str">
        <f>IF(Tbl.Kosten[[#This Row],[Pnr.]]=GM$7,Tbl.Kosten[[#This Row],[Te financieren]],"")</f>
        <v/>
      </c>
      <c r="GN120" s="150" t="str">
        <f>IF(Tbl.Kosten[[#This Row],[Pnr.]]=GN$7,Tbl.Kosten[[#This Row],[Te financieren]],"")</f>
        <v/>
      </c>
      <c r="GO120" s="150" t="str">
        <f>IF(Tbl.Kosten[[#This Row],[Pnr.]]=GO$7,Tbl.Kosten[[#This Row],[Te financieren]],"")</f>
        <v/>
      </c>
      <c r="GP120" s="150" t="str">
        <f>IF(Tbl.Kosten[[#This Row],[Pnr.]]=GP$7,Tbl.Kosten[[#This Row],[Te financieren]],"")</f>
        <v/>
      </c>
      <c r="GQ120" s="150" t="str">
        <f>IF(Tbl.Kosten[[#This Row],[Pnr.]]=GQ$7,Tbl.Kosten[[#This Row],[Te financieren]],"")</f>
        <v/>
      </c>
      <c r="GR120" s="150" t="str">
        <f>IF(Tbl.Kosten[[#This Row],[Pnr.]]=GR$7,Tbl.Kosten[[#This Row],[Te financieren]],"")</f>
        <v/>
      </c>
      <c r="GS120" s="150" t="str">
        <f>IF(Tbl.Kosten[[#This Row],[Pnr.]]=GS$7,Tbl.Kosten[[#This Row],[Te financieren]],"")</f>
        <v/>
      </c>
      <c r="GT120" s="150" t="str">
        <f>IF(Tbl.Kosten[[#This Row],[Pnr.]]=GT$7,Tbl.Kosten[[#This Row],[Te financieren]],"")</f>
        <v/>
      </c>
      <c r="GU120" s="150" t="str">
        <f>IF(Tbl.Kosten[[#This Row],[Pnr.]]=GU$7,Tbl.Kosten[[#This Row],[Te financieren]],"")</f>
        <v/>
      </c>
      <c r="GV120" s="150" t="str">
        <f>IF(Tbl.Kosten[[#This Row],[Pnr.]]=GV$7,Tbl.Kosten[[#This Row],[Te financieren]],"")</f>
        <v/>
      </c>
      <c r="GW120" s="150" t="str">
        <f>IF(Tbl.Kosten[[#This Row],[Pnr.]]=GW$7,Tbl.Kosten[[#This Row],[Te financieren]],"")</f>
        <v/>
      </c>
      <c r="GX120" s="150" t="str">
        <f>IF(Tbl.Kosten[[#This Row],[Pnr.]]=GX$7,Tbl.Kosten[[#This Row],[Te financieren]],"")</f>
        <v/>
      </c>
      <c r="GY120" s="150" t="str">
        <f>IF(Tbl.Kosten[[#This Row],[Pnr.]]=GY$7,Tbl.Kosten[[#This Row],[Te financieren]],"")</f>
        <v/>
      </c>
      <c r="GZ120" s="150" t="str">
        <f>IF(Tbl.Kosten[[#This Row],[Pnr.]]=GZ$7,Tbl.Kosten[[#This Row],[Te financieren]],"")</f>
        <v/>
      </c>
      <c r="HA120" s="150" t="str">
        <f>IF(Tbl.Kosten[[#This Row],[Pnr.]]=HA$7,Tbl.Kosten[[#This Row],[Te financieren]],"")</f>
        <v/>
      </c>
      <c r="HB120" s="150" t="str">
        <f>IF(Tbl.Kosten[[#This Row],[Pnr.]]=HB$7,Tbl.Kosten[[#This Row],[Te financieren]],"")</f>
        <v/>
      </c>
      <c r="HC120" s="150" t="str">
        <f>IF(Tbl.Kosten[[#This Row],[Pnr.]]=HC$7,Tbl.Kosten[[#This Row],[Te financieren]],"")</f>
        <v/>
      </c>
      <c r="HD120" s="150" t="str">
        <f>IF(Tbl.Kosten[[#This Row],[Pnr.]]=HD$7,Tbl.Kosten[[#This Row],[Te financieren]],"")</f>
        <v/>
      </c>
      <c r="HE120" s="150" t="str">
        <f>IF(Tbl.Kosten[[#This Row],[Pnr.]]=HE$7,Tbl.Kosten[[#This Row],[Te financieren]],"")</f>
        <v/>
      </c>
      <c r="HF120" s="150" t="str">
        <f>IF(Tbl.Kosten[[#This Row],[Pnr.]]=HF$7,Tbl.Kosten[[#This Row],[Te financieren]],"")</f>
        <v/>
      </c>
      <c r="HG120" s="150" t="str">
        <f>IF(Tbl.Kosten[[#This Row],[Pnr.]]=HG$7,Tbl.Kosten[[#This Row],[Te financieren]],"")</f>
        <v/>
      </c>
      <c r="HH120" s="150" t="str">
        <f>IF(Tbl.Kosten[[#This Row],[Pnr.]]=HH$7,Tbl.Kosten[[#This Row],[Te financieren]],"")</f>
        <v/>
      </c>
      <c r="HI120" s="150" t="str">
        <f>IF(Tbl.Kosten[[#This Row],[Pnr.]]=HI$7,Tbl.Kosten[[#This Row],[Te financieren]],"")</f>
        <v/>
      </c>
      <c r="HJ120" s="150" t="str">
        <f>IF(Tbl.Kosten[[#This Row],[Pnr.]]=HJ$7,Tbl.Kosten[[#This Row],[Te financieren]],"")</f>
        <v/>
      </c>
      <c r="HK120" s="150" t="str">
        <f>IF(Tbl.Kosten[[#This Row],[Pnr.]]=HK$7,Tbl.Kosten[[#This Row],[Te financieren]],"")</f>
        <v/>
      </c>
      <c r="HL120" s="150" t="str">
        <f>IF(Tbl.Kosten[[#This Row],[Pnr.]]=HL$7,Tbl.Kosten[[#This Row],[Te financieren]],"")</f>
        <v/>
      </c>
      <c r="HM120" s="150" t="str">
        <f>IF(Tbl.Kosten[[#This Row],[Pnr.]]=HM$7,Tbl.Kosten[[#This Row],[Te financieren]],"")</f>
        <v/>
      </c>
      <c r="HN120" s="150" t="str">
        <f>IF(Tbl.Kosten[[#This Row],[Pnr.]]=HN$7,Tbl.Kosten[[#This Row],[Te financieren]],"")</f>
        <v/>
      </c>
      <c r="HO120" s="150" t="str">
        <f>IF(Tbl.Kosten[[#This Row],[Pnr.]]=HO$7,Tbl.Kosten[[#This Row],[Te financieren]],"")</f>
        <v/>
      </c>
      <c r="HP120" s="150" t="str">
        <f>IF(Tbl.Kosten[[#This Row],[Pnr.]]=HP$7,Tbl.Kosten[[#This Row],[Te financieren]],"")</f>
        <v/>
      </c>
      <c r="HQ120" s="150" t="str">
        <f>IF(Tbl.Kosten[[#This Row],[Pnr.]]=HQ$7,Tbl.Kosten[[#This Row],[Te financieren]],"")</f>
        <v/>
      </c>
      <c r="HR120" s="150" t="str">
        <f>IF(Tbl.Kosten[[#This Row],[Pnr.]]=HR$7,Tbl.Kosten[[#This Row],[Te financieren]],"")</f>
        <v/>
      </c>
      <c r="HS120" s="150" t="str">
        <f>IF(Tbl.Kosten[[#This Row],[Pnr.]]=HS$7,Tbl.Kosten[[#This Row],[Te financieren]],"")</f>
        <v/>
      </c>
      <c r="HT120" s="150" t="str">
        <f>IF(Tbl.Kosten[[#This Row],[Pnr.]]=HT$7,Tbl.Kosten[[#This Row],[Te financieren]],"")</f>
        <v/>
      </c>
      <c r="HU120" s="150" t="str">
        <f>IF(Tbl.Kosten[[#This Row],[Pnr.]]=HU$7,Tbl.Kosten[[#This Row],[Te financieren]],"")</f>
        <v/>
      </c>
      <c r="HV120" s="150" t="str">
        <f>IF(Tbl.Kosten[[#This Row],[Pnr.]]=HV$7,Tbl.Kosten[[#This Row],[Te financieren]],"")</f>
        <v/>
      </c>
      <c r="HW120" s="150" t="str">
        <f>IF(Tbl.Kosten[[#This Row],[Pnr.]]=HW$7,Tbl.Kosten[[#This Row],[Te financieren]],"")</f>
        <v/>
      </c>
    </row>
    <row r="121" spans="2:231" x14ac:dyDescent="0.3">
      <c r="B121" s="134"/>
      <c r="C121" s="137"/>
      <c r="D121" s="136"/>
      <c r="E121" s="261"/>
      <c r="F121" s="135"/>
      <c r="G121" s="11" t="str">
        <f>IF(Tbl.Kosten[[#This Row],[Medewerker e/o 
functie]]&lt;&gt;"",_xlfn.XLOOKUP(Tbl.Kosten[[#This Row],[Medewerker e/o 
functie]],Tbl.Uurtarief[Medewerker en/of functie],Tbl.Uurtarief[Uurtarief],"",0,1),"")</f>
        <v/>
      </c>
      <c r="H121" s="121">
        <f>IFERROR(Tbl.Kosten[[#This Row],[Uren]]*Tbl.Kosten[[#This Row],[Uurtarief]],0)</f>
        <v>0</v>
      </c>
      <c r="I121" s="119" t="str">
        <f>IF(Tbl.Kosten[[#This Row],[Subtotaal uren]]&lt;&gt;0,_xlfn.XLOOKUP(Tbl.Kosten[[#This Row],[Medewerker e/o 
functie]],Tbl.Uurtarief[Medewerker en/of functie],Tbl.Uurtarief[Kostensoort arbeid],"",0,1),"")</f>
        <v/>
      </c>
      <c r="J121" s="137"/>
      <c r="K121" s="135"/>
      <c r="L121" s="139" t="str">
        <f>IF(Tbl.Kosten[[#This Row],[Activum]]&lt;&gt;"",_xlfn.XLOOKUP(Tbl.Kosten[[#This Row],[Activum]],Tbl.Afschrijvingskosten[Activum],Tbl.Afschrijvingskosten[Tarief per afschrijvings-eenheid],"",0,1),"")</f>
        <v/>
      </c>
      <c r="M121" s="122">
        <f>IFERROR(Tbl.Kosten[[#This Row],[Een-
heden]]*Tbl.Kosten[[#This Row],[Afschrijvings-
tarief]],0)</f>
        <v>0</v>
      </c>
      <c r="N121" s="122" t="str">
        <f>IF(Tbl.Kosten[[#This Row],[Subtotaal afschrijving]]&lt;&gt;0,Lijsten!$A$7,"")</f>
        <v/>
      </c>
      <c r="O121" s="140"/>
      <c r="P121" s="135"/>
      <c r="Q121" s="138"/>
      <c r="R121" s="122">
        <f>IFERROR(Tbl.Kosten[[#This Row],[Aantal]]*Tbl.Kosten[[#This Row],[Tarief]],0)</f>
        <v>0</v>
      </c>
      <c r="S121" s="8">
        <f>IFERROR(Tbl.Kosten[[#This Row],[Subtotaal overige kosten]]+Tbl.Kosten[[#This Row],[Subtotaal uren]]+Tbl.Kosten[[#This Row],[Subtotaal afschrijving]],0)</f>
        <v>0</v>
      </c>
      <c r="T121" s="8">
        <f>IFERROR(Tbl.Kosten[[#This Row],[Totaal kosten]]*Tbl.Kosten[[#This Row],[Subsidie%]],0)</f>
        <v>0</v>
      </c>
      <c r="U121" s="4" t="str" cm="1">
        <f t="array" ref="U121">IFERROR(_xlfn.IFS(Tbl.Kosten[[#This Row],[Subtotaal uren]]&lt;&gt;0,Tbl.Kosten[[#This Row],[Kostensoort arbeid]],Tbl.Kosten[[#This Row],[Subtotaal afschrijving]]&lt;&gt;0,Tbl.Kosten[[#This Row],[Kostensoort afschrijving]],Tbl.Kosten[[#This Row],[Subtotaal overige kosten]]&lt;&gt;0,Tbl.Kosten[[#This Row],[Kostensoort overig]]),"")</f>
        <v/>
      </c>
      <c r="V121" s="4" t="str">
        <f>IFERROR(_xlfn.XLOOKUP(Tbl.Kosten[[#This Row],[Activiteitencode]],Tbl.Activiteiten[Activiteitcode],Tbl.Activiteiten[Werkpakketcode],"",0,1),"")</f>
        <v/>
      </c>
      <c r="W121" s="4" t="str">
        <f>IFERROR(_xlfn.XLOOKUP(Tbl.Kosten[[#This Row],[Werkpakketcode]],Tbl.Werkpakketten[Werkpakketcode],Tbl.Werkpakketten[Subsidiabele activiteit],"",0,1),"")</f>
        <v/>
      </c>
      <c r="X121" s="12">
        <f>IFERROR(_xlfn.XLOOKUP(Tbl.Kosten[[#This Row],[Sanr.]],Tbl.Subsidiehoogte[SAnr.],Tbl.Subsidiehoogte[Sub. Percentage],0,0,1),0)</f>
        <v>0</v>
      </c>
      <c r="Y121" s="144" t="str">
        <f>IFERROR(_xlfn.XLOOKUP(Tbl.Kosten[[#This Row],[Partnercode]],Tbl.Projectpartners[Partnercode],Tbl.Projectpartners[PNr.],"",0,1),"")</f>
        <v>P1</v>
      </c>
      <c r="Z121" s="148">
        <f>IF(Tbl.Kosten[[#This Row],[Pnr.]]=Z$7,Tbl.Kosten[[#This Row],[Totaal kosten]],"")</f>
        <v>0</v>
      </c>
      <c r="AA121" s="148" t="str">
        <f>IF(Tbl.Kosten[[#This Row],[Pnr.]]=AA$7,Tbl.Kosten[[#This Row],[Totaal kosten]],"")</f>
        <v/>
      </c>
      <c r="AB121" s="148" t="str">
        <f>IF(Tbl.Kosten[[#This Row],[Pnr.]]=AB$7,Tbl.Kosten[[#This Row],[Totaal kosten]],"")</f>
        <v/>
      </c>
      <c r="AC121" s="148" t="str">
        <f>IF(Tbl.Kosten[[#This Row],[Pnr.]]=AC$7,Tbl.Kosten[[#This Row],[Totaal kosten]],"")</f>
        <v/>
      </c>
      <c r="AD121" s="148" t="str">
        <f>IF(Tbl.Kosten[[#This Row],[Pnr.]]=AD$7,Tbl.Kosten[[#This Row],[Totaal kosten]],"")</f>
        <v/>
      </c>
      <c r="AE121" s="148" t="str">
        <f>IF(Tbl.Kosten[[#This Row],[Pnr.]]=AE$7,Tbl.Kosten[[#This Row],[Totaal kosten]],"")</f>
        <v/>
      </c>
      <c r="AF121" s="148" t="str">
        <f>IF(Tbl.Kosten[[#This Row],[Pnr.]]=AF$7,Tbl.Kosten[[#This Row],[Totaal kosten]],"")</f>
        <v/>
      </c>
      <c r="AG121" s="148" t="str">
        <f>IF(Tbl.Kosten[[#This Row],[Pnr.]]=AG$7,Tbl.Kosten[[#This Row],[Totaal kosten]],"")</f>
        <v/>
      </c>
      <c r="AH121" s="148" t="str">
        <f>IF(Tbl.Kosten[[#This Row],[Pnr.]]=AH$7,Tbl.Kosten[[#This Row],[Totaal kosten]],"")</f>
        <v/>
      </c>
      <c r="AI121" s="148" t="str">
        <f>IF(Tbl.Kosten[[#This Row],[Pnr.]]=AI$7,Tbl.Kosten[[#This Row],[Totaal kosten]],"")</f>
        <v/>
      </c>
      <c r="AJ121" s="148" t="str">
        <f>IF(Tbl.Kosten[[#This Row],[Pnr.]]=AJ$7,Tbl.Kosten[[#This Row],[Totaal kosten]],"")</f>
        <v/>
      </c>
      <c r="AK121" s="148" t="str">
        <f>IF(Tbl.Kosten[[#This Row],[Pnr.]]=AK$7,Tbl.Kosten[[#This Row],[Totaal kosten]],"")</f>
        <v/>
      </c>
      <c r="AL121" s="148" t="str">
        <f>IF(Tbl.Kosten[[#This Row],[Pnr.]]=AL$7,Tbl.Kosten[[#This Row],[Totaal kosten]],"")</f>
        <v/>
      </c>
      <c r="AM121" s="148" t="str">
        <f>IF(Tbl.Kosten[[#This Row],[Pnr.]]=AM$7,Tbl.Kosten[[#This Row],[Totaal kosten]],"")</f>
        <v/>
      </c>
      <c r="AN121" s="148" t="str">
        <f>IF(Tbl.Kosten[[#This Row],[Pnr.]]=AN$7,Tbl.Kosten[[#This Row],[Totaal kosten]],"")</f>
        <v/>
      </c>
      <c r="AO121" s="148" t="str">
        <f>IF(Tbl.Kosten[[#This Row],[Pnr.]]=AO$7,Tbl.Kosten[[#This Row],[Totaal kosten]],"")</f>
        <v/>
      </c>
      <c r="AP121" s="148" t="str">
        <f>IF(Tbl.Kosten[[#This Row],[Pnr.]]=AP$7,Tbl.Kosten[[#This Row],[Totaal kosten]],"")</f>
        <v/>
      </c>
      <c r="AQ121" s="148" t="str">
        <f>IF(Tbl.Kosten[[#This Row],[Pnr.]]=AQ$7,Tbl.Kosten[[#This Row],[Totaal kosten]],"")</f>
        <v/>
      </c>
      <c r="AR121" s="148" t="str">
        <f>IF(Tbl.Kosten[[#This Row],[Pnr.]]=AR$7,Tbl.Kosten[[#This Row],[Totaal kosten]],"")</f>
        <v/>
      </c>
      <c r="AS121" s="148" t="str">
        <f>IF(Tbl.Kosten[[#This Row],[Pnr.]]=AS$7,Tbl.Kosten[[#This Row],[Totaal kosten]],"")</f>
        <v/>
      </c>
      <c r="AT121" s="148" t="str">
        <f>IF(Tbl.Kosten[[#This Row],[Pnr.]]=AT$7,Tbl.Kosten[[#This Row],[Totaal kosten]],"")</f>
        <v/>
      </c>
      <c r="AU121" s="148" t="str">
        <f>IF(Tbl.Kosten[[#This Row],[Pnr.]]=AU$7,Tbl.Kosten[[#This Row],[Totaal kosten]],"")</f>
        <v/>
      </c>
      <c r="AV121" s="148" t="str">
        <f>IF(Tbl.Kosten[[#This Row],[Pnr.]]=AV$7,Tbl.Kosten[[#This Row],[Totaal kosten]],"")</f>
        <v/>
      </c>
      <c r="AW121" s="148" t="str">
        <f>IF(Tbl.Kosten[[#This Row],[Pnr.]]=AW$7,Tbl.Kosten[[#This Row],[Totaal kosten]],"")</f>
        <v/>
      </c>
      <c r="AX121" s="148" t="str">
        <f>IF(Tbl.Kosten[[#This Row],[Pnr.]]=AX$7,Tbl.Kosten[[#This Row],[Totaal kosten]],"")</f>
        <v/>
      </c>
      <c r="AY121" s="148" t="str">
        <f>IF(Tbl.Kosten[[#This Row],[Pnr.]]=AY$7,Tbl.Kosten[[#This Row],[Totaal kosten]],"")</f>
        <v/>
      </c>
      <c r="AZ121" s="148" t="str">
        <f>IF(Tbl.Kosten[[#This Row],[Pnr.]]=AZ$7,Tbl.Kosten[[#This Row],[Totaal kosten]],"")</f>
        <v/>
      </c>
      <c r="BA121" s="148" t="str">
        <f>IF(Tbl.Kosten[[#This Row],[Pnr.]]=BA$7,Tbl.Kosten[[#This Row],[Totaal kosten]],"")</f>
        <v/>
      </c>
      <c r="BB121" s="148" t="str">
        <f>IF(Tbl.Kosten[[#This Row],[Pnr.]]=BB$7,Tbl.Kosten[[#This Row],[Totaal kosten]],"")</f>
        <v/>
      </c>
      <c r="BC121" s="148" t="str">
        <f>IF(Tbl.Kosten[[#This Row],[Pnr.]]=BC$7,Tbl.Kosten[[#This Row],[Totaal kosten]],"")</f>
        <v/>
      </c>
      <c r="BD121" s="148" t="str">
        <f>IF(Tbl.Kosten[[#This Row],[Pnr.]]=BD$7,Tbl.Kosten[[#This Row],[Totaal kosten]],"")</f>
        <v/>
      </c>
      <c r="BE121" s="148" t="str">
        <f>IF(Tbl.Kosten[[#This Row],[Pnr.]]=BE$7,Tbl.Kosten[[#This Row],[Totaal kosten]],"")</f>
        <v/>
      </c>
      <c r="BF121" s="148" t="str">
        <f>IF(Tbl.Kosten[[#This Row],[Pnr.]]=BF$7,Tbl.Kosten[[#This Row],[Totaal kosten]],"")</f>
        <v/>
      </c>
      <c r="BG121" s="148" t="str">
        <f>IF(Tbl.Kosten[[#This Row],[Pnr.]]=BG$7,Tbl.Kosten[[#This Row],[Totaal kosten]],"")</f>
        <v/>
      </c>
      <c r="BH121" s="148" t="str">
        <f>IF(Tbl.Kosten[[#This Row],[Pnr.]]=BH$7,Tbl.Kosten[[#This Row],[Totaal kosten]],"")</f>
        <v/>
      </c>
      <c r="BI121" s="148" t="str">
        <f>IF(Tbl.Kosten[[#This Row],[Pnr.]]=BI$7,Tbl.Kosten[[#This Row],[Totaal kosten]],"")</f>
        <v/>
      </c>
      <c r="BJ121" s="148" t="str">
        <f>IF(Tbl.Kosten[[#This Row],[Pnr.]]=BJ$7,Tbl.Kosten[[#This Row],[Totaal kosten]],"")</f>
        <v/>
      </c>
      <c r="BK121" s="148" t="str">
        <f>IF(Tbl.Kosten[[#This Row],[Pnr.]]=BK$7,Tbl.Kosten[[#This Row],[Totaal kosten]],"")</f>
        <v/>
      </c>
      <c r="BL121" s="148" t="str">
        <f>IF(Tbl.Kosten[[#This Row],[Pnr.]]=BL$7,Tbl.Kosten[[#This Row],[Totaal kosten]],"")</f>
        <v/>
      </c>
      <c r="BM121" s="148" t="str">
        <f>IF(Tbl.Kosten[[#This Row],[Pnr.]]=BM$7,Tbl.Kosten[[#This Row],[Totaal kosten]],"")</f>
        <v/>
      </c>
      <c r="BN121" s="148" t="str">
        <f>IF(Tbl.Kosten[[#This Row],[Pnr.]]=BN$7,Tbl.Kosten[[#This Row],[Totaal kosten]],"")</f>
        <v/>
      </c>
      <c r="BO121" s="148" t="str">
        <f>IF(Tbl.Kosten[[#This Row],[Pnr.]]=BO$7,Tbl.Kosten[[#This Row],[Totaal kosten]],"")</f>
        <v/>
      </c>
      <c r="BP121" s="148" t="str">
        <f>IF(Tbl.Kosten[[#This Row],[Pnr.]]=BP$7,Tbl.Kosten[[#This Row],[Totaal kosten]],"")</f>
        <v/>
      </c>
      <c r="BQ121" s="148" t="str">
        <f>IF(Tbl.Kosten[[#This Row],[Pnr.]]=BQ$7,Tbl.Kosten[[#This Row],[Totaal kosten]],"")</f>
        <v/>
      </c>
      <c r="BR121" s="148" t="str">
        <f>IF(Tbl.Kosten[[#This Row],[Pnr.]]=BR$7,Tbl.Kosten[[#This Row],[Totaal kosten]],"")</f>
        <v/>
      </c>
      <c r="BS121" s="148" t="str">
        <f>IF(Tbl.Kosten[[#This Row],[Pnr.]]=BS$7,Tbl.Kosten[[#This Row],[Totaal kosten]],"")</f>
        <v/>
      </c>
      <c r="BT121" s="148" t="str">
        <f>IF(Tbl.Kosten[[#This Row],[Pnr.]]=BT$7,Tbl.Kosten[[#This Row],[Totaal kosten]],"")</f>
        <v/>
      </c>
      <c r="BU121" s="148" t="str">
        <f>IF(Tbl.Kosten[[#This Row],[Pnr.]]=BU$7,Tbl.Kosten[[#This Row],[Totaal kosten]],"")</f>
        <v/>
      </c>
      <c r="BV121" s="148" t="str">
        <f>IF(Tbl.Kosten[[#This Row],[Pnr.]]=BV$7,Tbl.Kosten[[#This Row],[Totaal kosten]],"")</f>
        <v/>
      </c>
      <c r="BW121" s="148" t="str">
        <f>IF(Tbl.Kosten[[#This Row],[Pnr.]]=BW$7,Tbl.Kosten[[#This Row],[Totaal kosten]],"")</f>
        <v/>
      </c>
      <c r="BX121" s="148" t="str">
        <f>IFERROR(_xlfn.XLOOKUP(Tbl.Kosten[[#This Row],[Werkpakketcode]],Tbl.Werkpakketten[Werkpakketcode],Tbl.Werkpakketten[WPnr.],"",0,1),"")</f>
        <v/>
      </c>
      <c r="BY121" s="148" t="str">
        <f>IF(Tbl.Kosten[[#This Row],[WPnr.]]=BY$7,Tbl.Kosten[[#This Row],[Totaal kosten]],"")</f>
        <v/>
      </c>
      <c r="BZ121" s="148" t="str">
        <f>IF(Tbl.Kosten[[#This Row],[WPnr.]]=BZ$7,Tbl.Kosten[[#This Row],[Totaal kosten]],"")</f>
        <v/>
      </c>
      <c r="CA121" s="148" t="str">
        <f>IF(Tbl.Kosten[[#This Row],[WPnr.]]=CA$7,Tbl.Kosten[[#This Row],[Totaal kosten]],"")</f>
        <v/>
      </c>
      <c r="CB121" s="148" t="str">
        <f>IF(Tbl.Kosten[[#This Row],[WPnr.]]=CB$7,Tbl.Kosten[[#This Row],[Totaal kosten]],"")</f>
        <v/>
      </c>
      <c r="CC121" s="148" t="str">
        <f>IF(Tbl.Kosten[[#This Row],[WPnr.]]=CC$7,Tbl.Kosten[[#This Row],[Totaal kosten]],"")</f>
        <v/>
      </c>
      <c r="CD121" s="148" t="str">
        <f>IF(Tbl.Kosten[[#This Row],[WPnr.]]=CD$7,Tbl.Kosten[[#This Row],[Totaal kosten]],"")</f>
        <v/>
      </c>
      <c r="CE121" s="148" t="str">
        <f>IF(Tbl.Kosten[[#This Row],[WPnr.]]=CE$7,Tbl.Kosten[[#This Row],[Totaal kosten]],"")</f>
        <v/>
      </c>
      <c r="CF121" s="148" t="str">
        <f>IF(Tbl.Kosten[[#This Row],[WPnr.]]=CF$7,Tbl.Kosten[[#This Row],[Totaal kosten]],"")</f>
        <v/>
      </c>
      <c r="CG121" s="148" t="str">
        <f>IF(Tbl.Kosten[[#This Row],[WPnr.]]=CG$7,Tbl.Kosten[[#This Row],[Totaal kosten]],"")</f>
        <v/>
      </c>
      <c r="CH121" s="148" t="str">
        <f>IF(Tbl.Kosten[[#This Row],[WPnr.]]=CH$7,Tbl.Kosten[[#This Row],[Totaal kosten]],"")</f>
        <v/>
      </c>
      <c r="CI121" s="148" t="str">
        <f>IF(Tbl.Kosten[[#This Row],[WPnr.]]=CI$7,Tbl.Kosten[[#This Row],[Totaal kosten]],"")</f>
        <v/>
      </c>
      <c r="CJ121" s="148" t="str">
        <f>IF(Tbl.Kosten[[#This Row],[WPnr.]]=CJ$7,Tbl.Kosten[[#This Row],[Totaal kosten]],"")</f>
        <v/>
      </c>
      <c r="CK121" s="148" t="str">
        <f>IF(Tbl.Kosten[[#This Row],[WPnr.]]=CK$7,Tbl.Kosten[[#This Row],[Totaal kosten]],"")</f>
        <v/>
      </c>
      <c r="CL121" s="148" t="str">
        <f>IF(Tbl.Kosten[[#This Row],[WPnr.]]=CL$7,Tbl.Kosten[[#This Row],[Totaal kosten]],"")</f>
        <v/>
      </c>
      <c r="CM121" s="148" t="str">
        <f>IF(Tbl.Kosten[[#This Row],[WPnr.]]=CM$7,Tbl.Kosten[[#This Row],[Totaal kosten]],"")</f>
        <v/>
      </c>
      <c r="CN121" s="148" t="str">
        <f>IF(Tbl.Kosten[[#This Row],[WPnr.]]=CN$7,Tbl.Kosten[[#This Row],[Totaal kosten]],"")</f>
        <v/>
      </c>
      <c r="CO121" s="148" t="str">
        <f>IF(Tbl.Kosten[[#This Row],[WPnr.]]=CO$7,Tbl.Kosten[[#This Row],[Totaal kosten]],"")</f>
        <v/>
      </c>
      <c r="CP121" s="148" t="str">
        <f>IF(Tbl.Kosten[[#This Row],[WPnr.]]=CP$7,Tbl.Kosten[[#This Row],[Totaal kosten]],"")</f>
        <v/>
      </c>
      <c r="CQ121" s="148" t="str">
        <f>IF(Tbl.Kosten[[#This Row],[WPnr.]]=CQ$7,Tbl.Kosten[[#This Row],[Totaal kosten]],"")</f>
        <v/>
      </c>
      <c r="CR121" s="148" t="str">
        <f>IF(Tbl.Kosten[[#This Row],[WPnr.]]=CR$7,Tbl.Kosten[[#This Row],[Totaal kosten]],"")</f>
        <v/>
      </c>
      <c r="CS121" s="148" t="str">
        <f>IF(Tbl.Kosten[[#This Row],[WPnr.]]=CS$7,Tbl.Kosten[[#This Row],[Totaal kosten]],"")</f>
        <v/>
      </c>
      <c r="CT121" s="148" t="str">
        <f>IF(Tbl.Kosten[[#This Row],[WPnr.]]=CT$7,Tbl.Kosten[[#This Row],[Totaal kosten]],"")</f>
        <v/>
      </c>
      <c r="CU121" s="148" t="str">
        <f>IF(Tbl.Kosten[[#This Row],[WPnr.]]=CU$7,Tbl.Kosten[[#This Row],[Totaal kosten]],"")</f>
        <v/>
      </c>
      <c r="CV121" s="148" t="str">
        <f>IF(Tbl.Kosten[[#This Row],[WPnr.]]=CV$7,Tbl.Kosten[[#This Row],[Totaal kosten]],"")</f>
        <v/>
      </c>
      <c r="CW121" s="148" t="str">
        <f>IF(Tbl.Kosten[[#This Row],[WPnr.]]=CW$7,Tbl.Kosten[[#This Row],[Totaal kosten]],"")</f>
        <v/>
      </c>
      <c r="CX121" s="148" t="str">
        <f>IF(Tbl.Kosten[[#This Row],[WPnr.]]=CX$7,Tbl.Kosten[[#This Row],[Totaal kosten]],"")</f>
        <v/>
      </c>
      <c r="CY121" s="148" t="str">
        <f>IF(Tbl.Kosten[[#This Row],[WPnr.]]=CY$7,Tbl.Kosten[[#This Row],[Totaal kosten]],"")</f>
        <v/>
      </c>
      <c r="CZ121" s="148" t="str">
        <f>IF(Tbl.Kosten[[#This Row],[WPnr.]]=CZ$7,Tbl.Kosten[[#This Row],[Totaal kosten]],"")</f>
        <v/>
      </c>
      <c r="DA121" s="148" t="str">
        <f>IF(Tbl.Kosten[[#This Row],[WPnr.]]=DA$7,Tbl.Kosten[[#This Row],[Totaal kosten]],"")</f>
        <v/>
      </c>
      <c r="DB121" s="148" t="str">
        <f>IF(Tbl.Kosten[[#This Row],[WPnr.]]=DB$7,Tbl.Kosten[[#This Row],[Totaal kosten]],"")</f>
        <v/>
      </c>
      <c r="DC121" s="148" t="str">
        <f>IF(Tbl.Kosten[[#This Row],[WPnr.]]=DC$7,Tbl.Kosten[[#This Row],[Totaal kosten]],"")</f>
        <v/>
      </c>
      <c r="DD121" s="148" t="str">
        <f>IF(Tbl.Kosten[[#This Row],[WPnr.]]=DD$7,Tbl.Kosten[[#This Row],[Totaal kosten]],"")</f>
        <v/>
      </c>
      <c r="DE121" s="148" t="str">
        <f>IF(Tbl.Kosten[[#This Row],[WPnr.]]=DE$7,Tbl.Kosten[[#This Row],[Totaal kosten]],"")</f>
        <v/>
      </c>
      <c r="DF121" s="148" t="str">
        <f>IF(Tbl.Kosten[[#This Row],[WPnr.]]=DF$7,Tbl.Kosten[[#This Row],[Totaal kosten]],"")</f>
        <v/>
      </c>
      <c r="DG121" s="148" t="str">
        <f>IF(Tbl.Kosten[[#This Row],[WPnr.]]=DG$7,Tbl.Kosten[[#This Row],[Totaal kosten]],"")</f>
        <v/>
      </c>
      <c r="DH121" s="148" t="str">
        <f>IF(Tbl.Kosten[[#This Row],[WPnr.]]=DH$7,Tbl.Kosten[[#This Row],[Totaal kosten]],"")</f>
        <v/>
      </c>
      <c r="DI121" s="148" t="str">
        <f>IF(Tbl.Kosten[[#This Row],[WPnr.]]=DI$7,Tbl.Kosten[[#This Row],[Totaal kosten]],"")</f>
        <v/>
      </c>
      <c r="DJ121" s="148" t="str">
        <f>IF(Tbl.Kosten[[#This Row],[WPnr.]]=DJ$7,Tbl.Kosten[[#This Row],[Totaal kosten]],"")</f>
        <v/>
      </c>
      <c r="DK121" s="148" t="str">
        <f>IF(Tbl.Kosten[[#This Row],[WPnr.]]=DK$7,Tbl.Kosten[[#This Row],[Totaal kosten]],"")</f>
        <v/>
      </c>
      <c r="DL121" s="148" t="str">
        <f>IF(Tbl.Kosten[[#This Row],[WPnr.]]=DL$7,Tbl.Kosten[[#This Row],[Totaal kosten]],"")</f>
        <v/>
      </c>
      <c r="DM121" s="148" t="str">
        <f>IF(Tbl.Kosten[[#This Row],[WPnr.]]=DM$7,Tbl.Kosten[[#This Row],[Totaal kosten]],"")</f>
        <v/>
      </c>
      <c r="DN121" s="148" t="str">
        <f>IF(Tbl.Kosten[[#This Row],[WPnr.]]=DN$7,Tbl.Kosten[[#This Row],[Totaal kosten]],"")</f>
        <v/>
      </c>
      <c r="DO121" s="148" t="str">
        <f>IF(Tbl.Kosten[[#This Row],[WPnr.]]=DO$7,Tbl.Kosten[[#This Row],[Totaal kosten]],"")</f>
        <v/>
      </c>
      <c r="DP121" s="148" t="str">
        <f>IF(Tbl.Kosten[[#This Row],[WPnr.]]=DP$7,Tbl.Kosten[[#This Row],[Totaal kosten]],"")</f>
        <v/>
      </c>
      <c r="DQ121" s="148" t="str">
        <f>IF(Tbl.Kosten[[#This Row],[WPnr.]]=DQ$7,Tbl.Kosten[[#This Row],[Totaal kosten]],"")</f>
        <v/>
      </c>
      <c r="DR121" s="148" t="str">
        <f>IF(Tbl.Kosten[[#This Row],[WPnr.]]=DR$7,Tbl.Kosten[[#This Row],[Totaal kosten]],"")</f>
        <v/>
      </c>
      <c r="DS121" s="148" t="str">
        <f>IF(Tbl.Kosten[[#This Row],[WPnr.]]=DS$7,Tbl.Kosten[[#This Row],[Totaal kosten]],"")</f>
        <v/>
      </c>
      <c r="DT121" s="148" t="str">
        <f>IF(Tbl.Kosten[[#This Row],[WPnr.]]=DT$7,Tbl.Kosten[[#This Row],[Totaal kosten]],"")</f>
        <v/>
      </c>
      <c r="DU121" s="148" t="str">
        <f>IF(Tbl.Kosten[[#This Row],[WPnr.]]=DU$7,Tbl.Kosten[[#This Row],[Totaal kosten]],"")</f>
        <v/>
      </c>
      <c r="DV121" s="148" t="str">
        <f>IF(Tbl.Kosten[[#This Row],[WPnr.]]=DV$7,Tbl.Kosten[[#This Row],[Totaal kosten]],"")</f>
        <v/>
      </c>
      <c r="DW121" s="150" t="str">
        <f>IFERROR(_xlfn.XLOOKUP(Tbl.Kosten[[#This Row],[Kostensoort]],Tbl.Kostensoorten[Kostensoorten],Tbl.Kostensoorten[KSnr.],"",0,1),"")</f>
        <v/>
      </c>
      <c r="DX121" s="150" t="str">
        <f>IF(Tbl.Kosten[[#This Row],[KSnr.]]=DX$7,Tbl.Kosten[[#This Row],[Totaal kosten]],"")</f>
        <v/>
      </c>
      <c r="DY121" s="150" t="str">
        <f>IF(Tbl.Kosten[[#This Row],[KSnr.]]=DY$7,Tbl.Kosten[[#This Row],[Totaal kosten]],"")</f>
        <v/>
      </c>
      <c r="DZ121" s="150" t="str">
        <f>IF(Tbl.Kosten[[#This Row],[KSnr.]]=DZ$7,Tbl.Kosten[[#This Row],[Totaal kosten]],"")</f>
        <v/>
      </c>
      <c r="EA121" s="150" t="str">
        <f>IF(Tbl.Kosten[[#This Row],[KSnr.]]=EA$7,Tbl.Kosten[[#This Row],[Totaal kosten]],"")</f>
        <v/>
      </c>
      <c r="EB121" s="150" t="str">
        <f>IF(Tbl.Kosten[[#This Row],[KSnr.]]=EB$7,Tbl.Kosten[[#This Row],[Totaal kosten]],"")</f>
        <v/>
      </c>
      <c r="EC121" s="150" t="str">
        <f>IF(Tbl.Kosten[[#This Row],[KSnr.]]=EC$7,Tbl.Kosten[[#This Row],[Totaal kosten]],"")</f>
        <v/>
      </c>
      <c r="ED121" s="150" t="str">
        <f>IF(Tbl.Kosten[[#This Row],[KSnr.]]=ED$7,Tbl.Kosten[[#This Row],[Totaal kosten]],"")</f>
        <v/>
      </c>
      <c r="EE121" s="150" t="str">
        <f>IF(Tbl.Kosten[[#This Row],[KSnr.]]=EE$7,Tbl.Kosten[[#This Row],[Totaal kosten]],"")</f>
        <v/>
      </c>
      <c r="EF121" s="150" t="str">
        <f>IF(Tbl.Kosten[[#This Row],[KSnr.]]=EF$7,Tbl.Kosten[[#This Row],[Totaal kosten]],"")</f>
        <v/>
      </c>
      <c r="EG121" s="150" t="str">
        <f>IF(Tbl.Kosten[[#This Row],[KSnr.]]=EG$7,Tbl.Kosten[[#This Row],[Totaal kosten]],"")</f>
        <v/>
      </c>
      <c r="EH121" s="150" t="str">
        <f>IF(Tbl.Kosten[[#This Row],[KSnr.]]=EH$7,Tbl.Kosten[[#This Row],[Totaal kosten]],"")</f>
        <v/>
      </c>
      <c r="EI121" s="150" t="str">
        <f>IF(Tbl.Kosten[[#This Row],[KSnr.]]=EI$7,Tbl.Kosten[[#This Row],[Totaal kosten]],"")</f>
        <v/>
      </c>
      <c r="EJ121" s="150" t="str">
        <f>IF(Tbl.Kosten[[#This Row],[KSnr.]]=EJ$7,Tbl.Kosten[[#This Row],[Totaal kosten]],"")</f>
        <v/>
      </c>
      <c r="EK121" s="150" t="str">
        <f>IF(Tbl.Kosten[[#This Row],[KSnr.]]=EK$7,Tbl.Kosten[[#This Row],[Totaal kosten]],"")</f>
        <v/>
      </c>
      <c r="EL121" s="150" t="str">
        <f>IF(Tbl.Kosten[[#This Row],[KSnr.]]=EL$7,Tbl.Kosten[[#This Row],[Totaal kosten]],"")</f>
        <v/>
      </c>
      <c r="EM121" s="150" t="str">
        <f>IF(Tbl.Kosten[[#This Row],[KSnr.]]=EM$7,Tbl.Kosten[[#This Row],[Totaal kosten]],"")</f>
        <v/>
      </c>
      <c r="EN121" s="150" t="str">
        <f>IF(Tbl.Kosten[[#This Row],[KSnr.]]=EN$7,Tbl.Kosten[[#This Row],[Totaal kosten]],"")</f>
        <v/>
      </c>
      <c r="EO121" s="150" t="str">
        <f>IF(Tbl.Kosten[[#This Row],[KSnr.]]=EO$7,Tbl.Kosten[[#This Row],[Totaal kosten]],"")</f>
        <v/>
      </c>
      <c r="EP121" s="150" t="str">
        <f>IF(Tbl.Kosten[[#This Row],[KSnr.]]=EP$7,Tbl.Kosten[[#This Row],[Totaal kosten]],"")</f>
        <v/>
      </c>
      <c r="EQ121" s="150" t="str">
        <f>IF(Tbl.Kosten[[#This Row],[KSnr.]]=EQ$7,Tbl.Kosten[[#This Row],[Totaal kosten]],"")</f>
        <v/>
      </c>
      <c r="ER121" s="144" t="str">
        <f>IFERROR(_xlfn.XLOOKUP(Tbl.Kosten[[#This Row],[Subsidieactiviteit]],Tbl.Subsidiehoogte[Subsidieactiviteit],Tbl.Subsidiehoogte[SAnr.],"",0,1),"")</f>
        <v/>
      </c>
      <c r="ES121" s="150" t="str">
        <f>IF(Tbl.Kosten[[#This Row],[Sanr.]]=ES$7,Tbl.Kosten[[#This Row],[Totaal kosten]],"")</f>
        <v/>
      </c>
      <c r="ET121" s="150" t="str">
        <f>IF(Tbl.Kosten[[#This Row],[Sanr.]]=ET$7,Tbl.Kosten[[#This Row],[Totaal kosten]],"")</f>
        <v/>
      </c>
      <c r="EU121" s="150" t="str">
        <f>IF(Tbl.Kosten[[#This Row],[Sanr.]]=EU$7,Tbl.Kosten[[#This Row],[Totaal kosten]],"")</f>
        <v/>
      </c>
      <c r="EV121" s="150" t="str">
        <f>IF(Tbl.Kosten[[#This Row],[Sanr.]]=EV$7,Tbl.Kosten[[#This Row],[Totaal kosten]],"")</f>
        <v/>
      </c>
      <c r="EW121" s="150" t="str">
        <f>IF(Tbl.Kosten[[#This Row],[Sanr.]]=EW$7,Tbl.Kosten[[#This Row],[Totaal kosten]],"")</f>
        <v/>
      </c>
      <c r="EX121" s="150" t="str">
        <f>IF(Tbl.Kosten[[#This Row],[Sanr.]]=EX$7,Tbl.Kosten[[#This Row],[Totaal kosten]],"")</f>
        <v/>
      </c>
      <c r="EY121" s="150" t="str">
        <f>IF(Tbl.Kosten[[#This Row],[Sanr.]]=EY$7,Tbl.Kosten[[#This Row],[Totaal kosten]],"")</f>
        <v/>
      </c>
      <c r="EZ121" s="150" t="str">
        <f>IF(Tbl.Kosten[[#This Row],[Sanr.]]=EZ$7,Tbl.Kosten[[#This Row],[Totaal kosten]],"")</f>
        <v/>
      </c>
      <c r="FA121" s="150" t="str">
        <f>IF(Tbl.Kosten[[#This Row],[Sanr.]]=FA$7,Tbl.Kosten[[#This Row],[Totaal kosten]],"")</f>
        <v/>
      </c>
      <c r="FB121" s="150" t="str">
        <f>IF(Tbl.Kosten[[#This Row],[Sanr.]]=FB$7,Tbl.Kosten[[#This Row],[Totaal kosten]],"")</f>
        <v/>
      </c>
      <c r="FC121" s="150" t="str">
        <f>IF(Tbl.Kosten[[#This Row],[Sanr.]]=FC$7,Tbl.Kosten[[#This Row],[Totaal kosten]],"")</f>
        <v/>
      </c>
      <c r="FD121" s="150" t="str">
        <f>IF(Tbl.Kosten[[#This Row],[Sanr.]]=FD$7,Tbl.Kosten[[#This Row],[Totaal kosten]],"")</f>
        <v/>
      </c>
      <c r="FE121" s="150" t="str">
        <f>IF(Tbl.Kosten[[#This Row],[Sanr.]]=FE$7,Tbl.Kosten[[#This Row],[Totaal kosten]],"")</f>
        <v/>
      </c>
      <c r="FF121" s="150" t="str">
        <f>IF(Tbl.Kosten[[#This Row],[Sanr.]]=FF$7,Tbl.Kosten[[#This Row],[Totaal kosten]],"")</f>
        <v/>
      </c>
      <c r="FG121" s="150" t="str">
        <f>IF(Tbl.Kosten[[#This Row],[Sanr.]]=FG$7,Tbl.Kosten[[#This Row],[Totaal kosten]],"")</f>
        <v/>
      </c>
      <c r="FH121" s="150" t="str">
        <f>IF(Tbl.Kosten[[#This Row],[Sanr.]]=FH$7,Tbl.Kosten[[#This Row],[Totaal kosten]],"")</f>
        <v/>
      </c>
      <c r="FI121" s="150" t="str">
        <f>IF(Tbl.Kosten[[#This Row],[Sanr.]]=FI$7,Tbl.Kosten[[#This Row],[Totaal kosten]],"")</f>
        <v/>
      </c>
      <c r="FJ121" s="150" t="str">
        <f>IF(Tbl.Kosten[[#This Row],[Sanr.]]=FJ$7,Tbl.Kosten[[#This Row],[Totaal kosten]],"")</f>
        <v/>
      </c>
      <c r="FK121" s="150" t="str">
        <f>IF(Tbl.Kosten[[#This Row],[Sanr.]]=FK$7,Tbl.Kosten[[#This Row],[Totaal kosten]],"")</f>
        <v/>
      </c>
      <c r="FL121" s="150" t="str">
        <f>IF(Tbl.Kosten[[#This Row],[Sanr.]]=FL$7,Tbl.Kosten[[#This Row],[Totaal kosten]],"")</f>
        <v/>
      </c>
      <c r="FM121" s="150" t="str">
        <f>IF(Tbl.Kosten[[#This Row],[Sanr.]]=FM$7,Tbl.Kosten[[#This Row],[Totaal kosten]],"")</f>
        <v/>
      </c>
      <c r="FN121" s="150" t="str">
        <f>IF(Tbl.Kosten[[#This Row],[Sanr.]]=FN$7,Tbl.Kosten[[#This Row],[Totaal kosten]],"")</f>
        <v/>
      </c>
      <c r="FO121" s="150" t="str">
        <f>IF(Tbl.Kosten[[#This Row],[Sanr.]]=FO$7,Tbl.Kosten[[#This Row],[Totaal kosten]],"")</f>
        <v/>
      </c>
      <c r="FP121" s="150" t="str">
        <f>IF(Tbl.Kosten[[#This Row],[Sanr.]]=FP$7,Tbl.Kosten[[#This Row],[Totaal kosten]],"")</f>
        <v/>
      </c>
      <c r="FQ121" s="150" t="str">
        <f>IF(Tbl.Kosten[[#This Row],[Sanr.]]=FQ$7,Tbl.Kosten[[#This Row],[Totaal kosten]],"")</f>
        <v/>
      </c>
      <c r="FR121" s="150" t="str">
        <f>IF(Tbl.Kosten[[#This Row],[Sanr.]]=FR$7,Tbl.Kosten[[#This Row],[Totaal kosten]],"")</f>
        <v/>
      </c>
      <c r="FS121" s="150" t="str">
        <f>IF(Tbl.Kosten[[#This Row],[Sanr.]]=FS$7,Tbl.Kosten[[#This Row],[Totaal kosten]],"")</f>
        <v/>
      </c>
      <c r="FT121" s="150" t="str">
        <f>IF(Tbl.Kosten[[#This Row],[Sanr.]]=FT$7,Tbl.Kosten[[#This Row],[Totaal kosten]],"")</f>
        <v/>
      </c>
      <c r="FU121" s="150" t="str">
        <f>IF(Tbl.Kosten[[#This Row],[Sanr.]]=FU$7,Tbl.Kosten[[#This Row],[Totaal kosten]],"")</f>
        <v/>
      </c>
      <c r="FV121" s="150" t="str">
        <f>IF(Tbl.Kosten[[#This Row],[Sanr.]]=FV$7,Tbl.Kosten[[#This Row],[Totaal kosten]],"")</f>
        <v/>
      </c>
      <c r="FW121" s="150" t="str">
        <f>IFERROR(_xlfn.XLOOKUP(Tbl.Kosten[[#This Row],[Activiteitencode]],Tbl.Activiteiten[Activiteitcode],Tbl.Activiteiten[Anr.],"",0,1),"")</f>
        <v/>
      </c>
      <c r="FX121" s="169" t="str">
        <f>_xlfn.CONCAT(Tbl.Kosten[[#This Row],[Pnr.]],Tbl.Kosten[[#This Row],[Sanr.]])</f>
        <v>P1</v>
      </c>
      <c r="FY121" s="150">
        <f>Tbl.Kosten[[#This Row],[Totaal kosten]]-Tbl.Kosten[[#This Row],[Subsidie]]</f>
        <v>0</v>
      </c>
      <c r="FZ121" s="150">
        <f>IF(Tbl.Kosten[[#This Row],[Pnr.]]=FZ$7,Tbl.Kosten[[#This Row],[Te financieren]],"")</f>
        <v>0</v>
      </c>
      <c r="GA121" s="150" t="str">
        <f>IF(Tbl.Kosten[[#This Row],[Pnr.]]=GA$7,Tbl.Kosten[[#This Row],[Te financieren]],"")</f>
        <v/>
      </c>
      <c r="GB121" s="150" t="str">
        <f>IF(Tbl.Kosten[[#This Row],[Pnr.]]=GB$7,Tbl.Kosten[[#This Row],[Te financieren]],"")</f>
        <v/>
      </c>
      <c r="GC121" s="150" t="str">
        <f>IF(Tbl.Kosten[[#This Row],[Pnr.]]=GC$7,Tbl.Kosten[[#This Row],[Te financieren]],"")</f>
        <v/>
      </c>
      <c r="GD121" s="150" t="str">
        <f>IF(Tbl.Kosten[[#This Row],[Pnr.]]=GD$7,Tbl.Kosten[[#This Row],[Te financieren]],"")</f>
        <v/>
      </c>
      <c r="GE121" s="150" t="str">
        <f>IF(Tbl.Kosten[[#This Row],[Pnr.]]=GE$7,Tbl.Kosten[[#This Row],[Te financieren]],"")</f>
        <v/>
      </c>
      <c r="GF121" s="150" t="str">
        <f>IF(Tbl.Kosten[[#This Row],[Pnr.]]=GF$7,Tbl.Kosten[[#This Row],[Te financieren]],"")</f>
        <v/>
      </c>
      <c r="GG121" s="150" t="str">
        <f>IF(Tbl.Kosten[[#This Row],[Pnr.]]=GG$7,Tbl.Kosten[[#This Row],[Te financieren]],"")</f>
        <v/>
      </c>
      <c r="GH121" s="150" t="str">
        <f>IF(Tbl.Kosten[[#This Row],[Pnr.]]=GH$7,Tbl.Kosten[[#This Row],[Te financieren]],"")</f>
        <v/>
      </c>
      <c r="GI121" s="150" t="str">
        <f>IF(Tbl.Kosten[[#This Row],[Pnr.]]=GI$7,Tbl.Kosten[[#This Row],[Te financieren]],"")</f>
        <v/>
      </c>
      <c r="GJ121" s="150" t="str">
        <f>IF(Tbl.Kosten[[#This Row],[Pnr.]]=GJ$7,Tbl.Kosten[[#This Row],[Te financieren]],"")</f>
        <v/>
      </c>
      <c r="GK121" s="150" t="str">
        <f>IF(Tbl.Kosten[[#This Row],[Pnr.]]=GK$7,Tbl.Kosten[[#This Row],[Te financieren]],"")</f>
        <v/>
      </c>
      <c r="GL121" s="150" t="str">
        <f>IF(Tbl.Kosten[[#This Row],[Pnr.]]=GL$7,Tbl.Kosten[[#This Row],[Te financieren]],"")</f>
        <v/>
      </c>
      <c r="GM121" s="150" t="str">
        <f>IF(Tbl.Kosten[[#This Row],[Pnr.]]=GM$7,Tbl.Kosten[[#This Row],[Te financieren]],"")</f>
        <v/>
      </c>
      <c r="GN121" s="150" t="str">
        <f>IF(Tbl.Kosten[[#This Row],[Pnr.]]=GN$7,Tbl.Kosten[[#This Row],[Te financieren]],"")</f>
        <v/>
      </c>
      <c r="GO121" s="150" t="str">
        <f>IF(Tbl.Kosten[[#This Row],[Pnr.]]=GO$7,Tbl.Kosten[[#This Row],[Te financieren]],"")</f>
        <v/>
      </c>
      <c r="GP121" s="150" t="str">
        <f>IF(Tbl.Kosten[[#This Row],[Pnr.]]=GP$7,Tbl.Kosten[[#This Row],[Te financieren]],"")</f>
        <v/>
      </c>
      <c r="GQ121" s="150" t="str">
        <f>IF(Tbl.Kosten[[#This Row],[Pnr.]]=GQ$7,Tbl.Kosten[[#This Row],[Te financieren]],"")</f>
        <v/>
      </c>
      <c r="GR121" s="150" t="str">
        <f>IF(Tbl.Kosten[[#This Row],[Pnr.]]=GR$7,Tbl.Kosten[[#This Row],[Te financieren]],"")</f>
        <v/>
      </c>
      <c r="GS121" s="150" t="str">
        <f>IF(Tbl.Kosten[[#This Row],[Pnr.]]=GS$7,Tbl.Kosten[[#This Row],[Te financieren]],"")</f>
        <v/>
      </c>
      <c r="GT121" s="150" t="str">
        <f>IF(Tbl.Kosten[[#This Row],[Pnr.]]=GT$7,Tbl.Kosten[[#This Row],[Te financieren]],"")</f>
        <v/>
      </c>
      <c r="GU121" s="150" t="str">
        <f>IF(Tbl.Kosten[[#This Row],[Pnr.]]=GU$7,Tbl.Kosten[[#This Row],[Te financieren]],"")</f>
        <v/>
      </c>
      <c r="GV121" s="150" t="str">
        <f>IF(Tbl.Kosten[[#This Row],[Pnr.]]=GV$7,Tbl.Kosten[[#This Row],[Te financieren]],"")</f>
        <v/>
      </c>
      <c r="GW121" s="150" t="str">
        <f>IF(Tbl.Kosten[[#This Row],[Pnr.]]=GW$7,Tbl.Kosten[[#This Row],[Te financieren]],"")</f>
        <v/>
      </c>
      <c r="GX121" s="150" t="str">
        <f>IF(Tbl.Kosten[[#This Row],[Pnr.]]=GX$7,Tbl.Kosten[[#This Row],[Te financieren]],"")</f>
        <v/>
      </c>
      <c r="GY121" s="150" t="str">
        <f>IF(Tbl.Kosten[[#This Row],[Pnr.]]=GY$7,Tbl.Kosten[[#This Row],[Te financieren]],"")</f>
        <v/>
      </c>
      <c r="GZ121" s="150" t="str">
        <f>IF(Tbl.Kosten[[#This Row],[Pnr.]]=GZ$7,Tbl.Kosten[[#This Row],[Te financieren]],"")</f>
        <v/>
      </c>
      <c r="HA121" s="150" t="str">
        <f>IF(Tbl.Kosten[[#This Row],[Pnr.]]=HA$7,Tbl.Kosten[[#This Row],[Te financieren]],"")</f>
        <v/>
      </c>
      <c r="HB121" s="150" t="str">
        <f>IF(Tbl.Kosten[[#This Row],[Pnr.]]=HB$7,Tbl.Kosten[[#This Row],[Te financieren]],"")</f>
        <v/>
      </c>
      <c r="HC121" s="150" t="str">
        <f>IF(Tbl.Kosten[[#This Row],[Pnr.]]=HC$7,Tbl.Kosten[[#This Row],[Te financieren]],"")</f>
        <v/>
      </c>
      <c r="HD121" s="150" t="str">
        <f>IF(Tbl.Kosten[[#This Row],[Pnr.]]=HD$7,Tbl.Kosten[[#This Row],[Te financieren]],"")</f>
        <v/>
      </c>
      <c r="HE121" s="150" t="str">
        <f>IF(Tbl.Kosten[[#This Row],[Pnr.]]=HE$7,Tbl.Kosten[[#This Row],[Te financieren]],"")</f>
        <v/>
      </c>
      <c r="HF121" s="150" t="str">
        <f>IF(Tbl.Kosten[[#This Row],[Pnr.]]=HF$7,Tbl.Kosten[[#This Row],[Te financieren]],"")</f>
        <v/>
      </c>
      <c r="HG121" s="150" t="str">
        <f>IF(Tbl.Kosten[[#This Row],[Pnr.]]=HG$7,Tbl.Kosten[[#This Row],[Te financieren]],"")</f>
        <v/>
      </c>
      <c r="HH121" s="150" t="str">
        <f>IF(Tbl.Kosten[[#This Row],[Pnr.]]=HH$7,Tbl.Kosten[[#This Row],[Te financieren]],"")</f>
        <v/>
      </c>
      <c r="HI121" s="150" t="str">
        <f>IF(Tbl.Kosten[[#This Row],[Pnr.]]=HI$7,Tbl.Kosten[[#This Row],[Te financieren]],"")</f>
        <v/>
      </c>
      <c r="HJ121" s="150" t="str">
        <f>IF(Tbl.Kosten[[#This Row],[Pnr.]]=HJ$7,Tbl.Kosten[[#This Row],[Te financieren]],"")</f>
        <v/>
      </c>
      <c r="HK121" s="150" t="str">
        <f>IF(Tbl.Kosten[[#This Row],[Pnr.]]=HK$7,Tbl.Kosten[[#This Row],[Te financieren]],"")</f>
        <v/>
      </c>
      <c r="HL121" s="150" t="str">
        <f>IF(Tbl.Kosten[[#This Row],[Pnr.]]=HL$7,Tbl.Kosten[[#This Row],[Te financieren]],"")</f>
        <v/>
      </c>
      <c r="HM121" s="150" t="str">
        <f>IF(Tbl.Kosten[[#This Row],[Pnr.]]=HM$7,Tbl.Kosten[[#This Row],[Te financieren]],"")</f>
        <v/>
      </c>
      <c r="HN121" s="150" t="str">
        <f>IF(Tbl.Kosten[[#This Row],[Pnr.]]=HN$7,Tbl.Kosten[[#This Row],[Te financieren]],"")</f>
        <v/>
      </c>
      <c r="HO121" s="150" t="str">
        <f>IF(Tbl.Kosten[[#This Row],[Pnr.]]=HO$7,Tbl.Kosten[[#This Row],[Te financieren]],"")</f>
        <v/>
      </c>
      <c r="HP121" s="150" t="str">
        <f>IF(Tbl.Kosten[[#This Row],[Pnr.]]=HP$7,Tbl.Kosten[[#This Row],[Te financieren]],"")</f>
        <v/>
      </c>
      <c r="HQ121" s="150" t="str">
        <f>IF(Tbl.Kosten[[#This Row],[Pnr.]]=HQ$7,Tbl.Kosten[[#This Row],[Te financieren]],"")</f>
        <v/>
      </c>
      <c r="HR121" s="150" t="str">
        <f>IF(Tbl.Kosten[[#This Row],[Pnr.]]=HR$7,Tbl.Kosten[[#This Row],[Te financieren]],"")</f>
        <v/>
      </c>
      <c r="HS121" s="150" t="str">
        <f>IF(Tbl.Kosten[[#This Row],[Pnr.]]=HS$7,Tbl.Kosten[[#This Row],[Te financieren]],"")</f>
        <v/>
      </c>
      <c r="HT121" s="150" t="str">
        <f>IF(Tbl.Kosten[[#This Row],[Pnr.]]=HT$7,Tbl.Kosten[[#This Row],[Te financieren]],"")</f>
        <v/>
      </c>
      <c r="HU121" s="150" t="str">
        <f>IF(Tbl.Kosten[[#This Row],[Pnr.]]=HU$7,Tbl.Kosten[[#This Row],[Te financieren]],"")</f>
        <v/>
      </c>
      <c r="HV121" s="150" t="str">
        <f>IF(Tbl.Kosten[[#This Row],[Pnr.]]=HV$7,Tbl.Kosten[[#This Row],[Te financieren]],"")</f>
        <v/>
      </c>
      <c r="HW121" s="150" t="str">
        <f>IF(Tbl.Kosten[[#This Row],[Pnr.]]=HW$7,Tbl.Kosten[[#This Row],[Te financieren]],"")</f>
        <v/>
      </c>
    </row>
    <row r="122" spans="2:231" x14ac:dyDescent="0.3">
      <c r="B122" s="134"/>
      <c r="C122" s="137"/>
      <c r="D122" s="136"/>
      <c r="E122" s="261"/>
      <c r="F122" s="135"/>
      <c r="G122" s="11" t="str">
        <f>IF(Tbl.Kosten[[#This Row],[Medewerker e/o 
functie]]&lt;&gt;"",_xlfn.XLOOKUP(Tbl.Kosten[[#This Row],[Medewerker e/o 
functie]],Tbl.Uurtarief[Medewerker en/of functie],Tbl.Uurtarief[Uurtarief],"",0,1),"")</f>
        <v/>
      </c>
      <c r="H122" s="121">
        <f>IFERROR(Tbl.Kosten[[#This Row],[Uren]]*Tbl.Kosten[[#This Row],[Uurtarief]],0)</f>
        <v>0</v>
      </c>
      <c r="I122" s="119" t="str">
        <f>IF(Tbl.Kosten[[#This Row],[Subtotaal uren]]&lt;&gt;0,_xlfn.XLOOKUP(Tbl.Kosten[[#This Row],[Medewerker e/o 
functie]],Tbl.Uurtarief[Medewerker en/of functie],Tbl.Uurtarief[Kostensoort arbeid],"",0,1),"")</f>
        <v/>
      </c>
      <c r="J122" s="137"/>
      <c r="K122" s="135"/>
      <c r="L122" s="139" t="str">
        <f>IF(Tbl.Kosten[[#This Row],[Activum]]&lt;&gt;"",_xlfn.XLOOKUP(Tbl.Kosten[[#This Row],[Activum]],Tbl.Afschrijvingskosten[Activum],Tbl.Afschrijvingskosten[Tarief per afschrijvings-eenheid],"",0,1),"")</f>
        <v/>
      </c>
      <c r="M122" s="122">
        <f>IFERROR(Tbl.Kosten[[#This Row],[Een-
heden]]*Tbl.Kosten[[#This Row],[Afschrijvings-
tarief]],0)</f>
        <v>0</v>
      </c>
      <c r="N122" s="122" t="str">
        <f>IF(Tbl.Kosten[[#This Row],[Subtotaal afschrijving]]&lt;&gt;0,Lijsten!$A$7,"")</f>
        <v/>
      </c>
      <c r="O122" s="140"/>
      <c r="P122" s="135"/>
      <c r="Q122" s="138"/>
      <c r="R122" s="122">
        <f>IFERROR(Tbl.Kosten[[#This Row],[Aantal]]*Tbl.Kosten[[#This Row],[Tarief]],0)</f>
        <v>0</v>
      </c>
      <c r="S122" s="8">
        <f>IFERROR(Tbl.Kosten[[#This Row],[Subtotaal overige kosten]]+Tbl.Kosten[[#This Row],[Subtotaal uren]]+Tbl.Kosten[[#This Row],[Subtotaal afschrijving]],0)</f>
        <v>0</v>
      </c>
      <c r="T122" s="8">
        <f>IFERROR(Tbl.Kosten[[#This Row],[Totaal kosten]]*Tbl.Kosten[[#This Row],[Subsidie%]],0)</f>
        <v>0</v>
      </c>
      <c r="U122" s="4" t="str" cm="1">
        <f t="array" ref="U122">IFERROR(_xlfn.IFS(Tbl.Kosten[[#This Row],[Subtotaal uren]]&lt;&gt;0,Tbl.Kosten[[#This Row],[Kostensoort arbeid]],Tbl.Kosten[[#This Row],[Subtotaal afschrijving]]&lt;&gt;0,Tbl.Kosten[[#This Row],[Kostensoort afschrijving]],Tbl.Kosten[[#This Row],[Subtotaal overige kosten]]&lt;&gt;0,Tbl.Kosten[[#This Row],[Kostensoort overig]]),"")</f>
        <v/>
      </c>
      <c r="V122" s="4" t="str">
        <f>IFERROR(_xlfn.XLOOKUP(Tbl.Kosten[[#This Row],[Activiteitencode]],Tbl.Activiteiten[Activiteitcode],Tbl.Activiteiten[Werkpakketcode],"",0,1),"")</f>
        <v/>
      </c>
      <c r="W122" s="4" t="str">
        <f>IFERROR(_xlfn.XLOOKUP(Tbl.Kosten[[#This Row],[Werkpakketcode]],Tbl.Werkpakketten[Werkpakketcode],Tbl.Werkpakketten[Subsidiabele activiteit],"",0,1),"")</f>
        <v/>
      </c>
      <c r="X122" s="12">
        <f>IFERROR(_xlfn.XLOOKUP(Tbl.Kosten[[#This Row],[Sanr.]],Tbl.Subsidiehoogte[SAnr.],Tbl.Subsidiehoogte[Sub. Percentage],0,0,1),0)</f>
        <v>0</v>
      </c>
      <c r="Y122" s="144" t="str">
        <f>IFERROR(_xlfn.XLOOKUP(Tbl.Kosten[[#This Row],[Partnercode]],Tbl.Projectpartners[Partnercode],Tbl.Projectpartners[PNr.],"",0,1),"")</f>
        <v>P1</v>
      </c>
      <c r="Z122" s="148">
        <f>IF(Tbl.Kosten[[#This Row],[Pnr.]]=Z$7,Tbl.Kosten[[#This Row],[Totaal kosten]],"")</f>
        <v>0</v>
      </c>
      <c r="AA122" s="148" t="str">
        <f>IF(Tbl.Kosten[[#This Row],[Pnr.]]=AA$7,Tbl.Kosten[[#This Row],[Totaal kosten]],"")</f>
        <v/>
      </c>
      <c r="AB122" s="148" t="str">
        <f>IF(Tbl.Kosten[[#This Row],[Pnr.]]=AB$7,Tbl.Kosten[[#This Row],[Totaal kosten]],"")</f>
        <v/>
      </c>
      <c r="AC122" s="148" t="str">
        <f>IF(Tbl.Kosten[[#This Row],[Pnr.]]=AC$7,Tbl.Kosten[[#This Row],[Totaal kosten]],"")</f>
        <v/>
      </c>
      <c r="AD122" s="148" t="str">
        <f>IF(Tbl.Kosten[[#This Row],[Pnr.]]=AD$7,Tbl.Kosten[[#This Row],[Totaal kosten]],"")</f>
        <v/>
      </c>
      <c r="AE122" s="148" t="str">
        <f>IF(Tbl.Kosten[[#This Row],[Pnr.]]=AE$7,Tbl.Kosten[[#This Row],[Totaal kosten]],"")</f>
        <v/>
      </c>
      <c r="AF122" s="148" t="str">
        <f>IF(Tbl.Kosten[[#This Row],[Pnr.]]=AF$7,Tbl.Kosten[[#This Row],[Totaal kosten]],"")</f>
        <v/>
      </c>
      <c r="AG122" s="148" t="str">
        <f>IF(Tbl.Kosten[[#This Row],[Pnr.]]=AG$7,Tbl.Kosten[[#This Row],[Totaal kosten]],"")</f>
        <v/>
      </c>
      <c r="AH122" s="148" t="str">
        <f>IF(Tbl.Kosten[[#This Row],[Pnr.]]=AH$7,Tbl.Kosten[[#This Row],[Totaal kosten]],"")</f>
        <v/>
      </c>
      <c r="AI122" s="148" t="str">
        <f>IF(Tbl.Kosten[[#This Row],[Pnr.]]=AI$7,Tbl.Kosten[[#This Row],[Totaal kosten]],"")</f>
        <v/>
      </c>
      <c r="AJ122" s="148" t="str">
        <f>IF(Tbl.Kosten[[#This Row],[Pnr.]]=AJ$7,Tbl.Kosten[[#This Row],[Totaal kosten]],"")</f>
        <v/>
      </c>
      <c r="AK122" s="148" t="str">
        <f>IF(Tbl.Kosten[[#This Row],[Pnr.]]=AK$7,Tbl.Kosten[[#This Row],[Totaal kosten]],"")</f>
        <v/>
      </c>
      <c r="AL122" s="148" t="str">
        <f>IF(Tbl.Kosten[[#This Row],[Pnr.]]=AL$7,Tbl.Kosten[[#This Row],[Totaal kosten]],"")</f>
        <v/>
      </c>
      <c r="AM122" s="148" t="str">
        <f>IF(Tbl.Kosten[[#This Row],[Pnr.]]=AM$7,Tbl.Kosten[[#This Row],[Totaal kosten]],"")</f>
        <v/>
      </c>
      <c r="AN122" s="148" t="str">
        <f>IF(Tbl.Kosten[[#This Row],[Pnr.]]=AN$7,Tbl.Kosten[[#This Row],[Totaal kosten]],"")</f>
        <v/>
      </c>
      <c r="AO122" s="148" t="str">
        <f>IF(Tbl.Kosten[[#This Row],[Pnr.]]=AO$7,Tbl.Kosten[[#This Row],[Totaal kosten]],"")</f>
        <v/>
      </c>
      <c r="AP122" s="148" t="str">
        <f>IF(Tbl.Kosten[[#This Row],[Pnr.]]=AP$7,Tbl.Kosten[[#This Row],[Totaal kosten]],"")</f>
        <v/>
      </c>
      <c r="AQ122" s="148" t="str">
        <f>IF(Tbl.Kosten[[#This Row],[Pnr.]]=AQ$7,Tbl.Kosten[[#This Row],[Totaal kosten]],"")</f>
        <v/>
      </c>
      <c r="AR122" s="148" t="str">
        <f>IF(Tbl.Kosten[[#This Row],[Pnr.]]=AR$7,Tbl.Kosten[[#This Row],[Totaal kosten]],"")</f>
        <v/>
      </c>
      <c r="AS122" s="148" t="str">
        <f>IF(Tbl.Kosten[[#This Row],[Pnr.]]=AS$7,Tbl.Kosten[[#This Row],[Totaal kosten]],"")</f>
        <v/>
      </c>
      <c r="AT122" s="148" t="str">
        <f>IF(Tbl.Kosten[[#This Row],[Pnr.]]=AT$7,Tbl.Kosten[[#This Row],[Totaal kosten]],"")</f>
        <v/>
      </c>
      <c r="AU122" s="148" t="str">
        <f>IF(Tbl.Kosten[[#This Row],[Pnr.]]=AU$7,Tbl.Kosten[[#This Row],[Totaal kosten]],"")</f>
        <v/>
      </c>
      <c r="AV122" s="148" t="str">
        <f>IF(Tbl.Kosten[[#This Row],[Pnr.]]=AV$7,Tbl.Kosten[[#This Row],[Totaal kosten]],"")</f>
        <v/>
      </c>
      <c r="AW122" s="148" t="str">
        <f>IF(Tbl.Kosten[[#This Row],[Pnr.]]=AW$7,Tbl.Kosten[[#This Row],[Totaal kosten]],"")</f>
        <v/>
      </c>
      <c r="AX122" s="148" t="str">
        <f>IF(Tbl.Kosten[[#This Row],[Pnr.]]=AX$7,Tbl.Kosten[[#This Row],[Totaal kosten]],"")</f>
        <v/>
      </c>
      <c r="AY122" s="148" t="str">
        <f>IF(Tbl.Kosten[[#This Row],[Pnr.]]=AY$7,Tbl.Kosten[[#This Row],[Totaal kosten]],"")</f>
        <v/>
      </c>
      <c r="AZ122" s="148" t="str">
        <f>IF(Tbl.Kosten[[#This Row],[Pnr.]]=AZ$7,Tbl.Kosten[[#This Row],[Totaal kosten]],"")</f>
        <v/>
      </c>
      <c r="BA122" s="148" t="str">
        <f>IF(Tbl.Kosten[[#This Row],[Pnr.]]=BA$7,Tbl.Kosten[[#This Row],[Totaal kosten]],"")</f>
        <v/>
      </c>
      <c r="BB122" s="148" t="str">
        <f>IF(Tbl.Kosten[[#This Row],[Pnr.]]=BB$7,Tbl.Kosten[[#This Row],[Totaal kosten]],"")</f>
        <v/>
      </c>
      <c r="BC122" s="148" t="str">
        <f>IF(Tbl.Kosten[[#This Row],[Pnr.]]=BC$7,Tbl.Kosten[[#This Row],[Totaal kosten]],"")</f>
        <v/>
      </c>
      <c r="BD122" s="148" t="str">
        <f>IF(Tbl.Kosten[[#This Row],[Pnr.]]=BD$7,Tbl.Kosten[[#This Row],[Totaal kosten]],"")</f>
        <v/>
      </c>
      <c r="BE122" s="148" t="str">
        <f>IF(Tbl.Kosten[[#This Row],[Pnr.]]=BE$7,Tbl.Kosten[[#This Row],[Totaal kosten]],"")</f>
        <v/>
      </c>
      <c r="BF122" s="148" t="str">
        <f>IF(Tbl.Kosten[[#This Row],[Pnr.]]=BF$7,Tbl.Kosten[[#This Row],[Totaal kosten]],"")</f>
        <v/>
      </c>
      <c r="BG122" s="148" t="str">
        <f>IF(Tbl.Kosten[[#This Row],[Pnr.]]=BG$7,Tbl.Kosten[[#This Row],[Totaal kosten]],"")</f>
        <v/>
      </c>
      <c r="BH122" s="148" t="str">
        <f>IF(Tbl.Kosten[[#This Row],[Pnr.]]=BH$7,Tbl.Kosten[[#This Row],[Totaal kosten]],"")</f>
        <v/>
      </c>
      <c r="BI122" s="148" t="str">
        <f>IF(Tbl.Kosten[[#This Row],[Pnr.]]=BI$7,Tbl.Kosten[[#This Row],[Totaal kosten]],"")</f>
        <v/>
      </c>
      <c r="BJ122" s="148" t="str">
        <f>IF(Tbl.Kosten[[#This Row],[Pnr.]]=BJ$7,Tbl.Kosten[[#This Row],[Totaal kosten]],"")</f>
        <v/>
      </c>
      <c r="BK122" s="148" t="str">
        <f>IF(Tbl.Kosten[[#This Row],[Pnr.]]=BK$7,Tbl.Kosten[[#This Row],[Totaal kosten]],"")</f>
        <v/>
      </c>
      <c r="BL122" s="148" t="str">
        <f>IF(Tbl.Kosten[[#This Row],[Pnr.]]=BL$7,Tbl.Kosten[[#This Row],[Totaal kosten]],"")</f>
        <v/>
      </c>
      <c r="BM122" s="148" t="str">
        <f>IF(Tbl.Kosten[[#This Row],[Pnr.]]=BM$7,Tbl.Kosten[[#This Row],[Totaal kosten]],"")</f>
        <v/>
      </c>
      <c r="BN122" s="148" t="str">
        <f>IF(Tbl.Kosten[[#This Row],[Pnr.]]=BN$7,Tbl.Kosten[[#This Row],[Totaal kosten]],"")</f>
        <v/>
      </c>
      <c r="BO122" s="148" t="str">
        <f>IF(Tbl.Kosten[[#This Row],[Pnr.]]=BO$7,Tbl.Kosten[[#This Row],[Totaal kosten]],"")</f>
        <v/>
      </c>
      <c r="BP122" s="148" t="str">
        <f>IF(Tbl.Kosten[[#This Row],[Pnr.]]=BP$7,Tbl.Kosten[[#This Row],[Totaal kosten]],"")</f>
        <v/>
      </c>
      <c r="BQ122" s="148" t="str">
        <f>IF(Tbl.Kosten[[#This Row],[Pnr.]]=BQ$7,Tbl.Kosten[[#This Row],[Totaal kosten]],"")</f>
        <v/>
      </c>
      <c r="BR122" s="148" t="str">
        <f>IF(Tbl.Kosten[[#This Row],[Pnr.]]=BR$7,Tbl.Kosten[[#This Row],[Totaal kosten]],"")</f>
        <v/>
      </c>
      <c r="BS122" s="148" t="str">
        <f>IF(Tbl.Kosten[[#This Row],[Pnr.]]=BS$7,Tbl.Kosten[[#This Row],[Totaal kosten]],"")</f>
        <v/>
      </c>
      <c r="BT122" s="148" t="str">
        <f>IF(Tbl.Kosten[[#This Row],[Pnr.]]=BT$7,Tbl.Kosten[[#This Row],[Totaal kosten]],"")</f>
        <v/>
      </c>
      <c r="BU122" s="148" t="str">
        <f>IF(Tbl.Kosten[[#This Row],[Pnr.]]=BU$7,Tbl.Kosten[[#This Row],[Totaal kosten]],"")</f>
        <v/>
      </c>
      <c r="BV122" s="148" t="str">
        <f>IF(Tbl.Kosten[[#This Row],[Pnr.]]=BV$7,Tbl.Kosten[[#This Row],[Totaal kosten]],"")</f>
        <v/>
      </c>
      <c r="BW122" s="148" t="str">
        <f>IF(Tbl.Kosten[[#This Row],[Pnr.]]=BW$7,Tbl.Kosten[[#This Row],[Totaal kosten]],"")</f>
        <v/>
      </c>
      <c r="BX122" s="148" t="str">
        <f>IFERROR(_xlfn.XLOOKUP(Tbl.Kosten[[#This Row],[Werkpakketcode]],Tbl.Werkpakketten[Werkpakketcode],Tbl.Werkpakketten[WPnr.],"",0,1),"")</f>
        <v/>
      </c>
      <c r="BY122" s="148" t="str">
        <f>IF(Tbl.Kosten[[#This Row],[WPnr.]]=BY$7,Tbl.Kosten[[#This Row],[Totaal kosten]],"")</f>
        <v/>
      </c>
      <c r="BZ122" s="148" t="str">
        <f>IF(Tbl.Kosten[[#This Row],[WPnr.]]=BZ$7,Tbl.Kosten[[#This Row],[Totaal kosten]],"")</f>
        <v/>
      </c>
      <c r="CA122" s="148" t="str">
        <f>IF(Tbl.Kosten[[#This Row],[WPnr.]]=CA$7,Tbl.Kosten[[#This Row],[Totaal kosten]],"")</f>
        <v/>
      </c>
      <c r="CB122" s="148" t="str">
        <f>IF(Tbl.Kosten[[#This Row],[WPnr.]]=CB$7,Tbl.Kosten[[#This Row],[Totaal kosten]],"")</f>
        <v/>
      </c>
      <c r="CC122" s="148" t="str">
        <f>IF(Tbl.Kosten[[#This Row],[WPnr.]]=CC$7,Tbl.Kosten[[#This Row],[Totaal kosten]],"")</f>
        <v/>
      </c>
      <c r="CD122" s="148" t="str">
        <f>IF(Tbl.Kosten[[#This Row],[WPnr.]]=CD$7,Tbl.Kosten[[#This Row],[Totaal kosten]],"")</f>
        <v/>
      </c>
      <c r="CE122" s="148" t="str">
        <f>IF(Tbl.Kosten[[#This Row],[WPnr.]]=CE$7,Tbl.Kosten[[#This Row],[Totaal kosten]],"")</f>
        <v/>
      </c>
      <c r="CF122" s="148" t="str">
        <f>IF(Tbl.Kosten[[#This Row],[WPnr.]]=CF$7,Tbl.Kosten[[#This Row],[Totaal kosten]],"")</f>
        <v/>
      </c>
      <c r="CG122" s="148" t="str">
        <f>IF(Tbl.Kosten[[#This Row],[WPnr.]]=CG$7,Tbl.Kosten[[#This Row],[Totaal kosten]],"")</f>
        <v/>
      </c>
      <c r="CH122" s="148" t="str">
        <f>IF(Tbl.Kosten[[#This Row],[WPnr.]]=CH$7,Tbl.Kosten[[#This Row],[Totaal kosten]],"")</f>
        <v/>
      </c>
      <c r="CI122" s="148" t="str">
        <f>IF(Tbl.Kosten[[#This Row],[WPnr.]]=CI$7,Tbl.Kosten[[#This Row],[Totaal kosten]],"")</f>
        <v/>
      </c>
      <c r="CJ122" s="148" t="str">
        <f>IF(Tbl.Kosten[[#This Row],[WPnr.]]=CJ$7,Tbl.Kosten[[#This Row],[Totaal kosten]],"")</f>
        <v/>
      </c>
      <c r="CK122" s="148" t="str">
        <f>IF(Tbl.Kosten[[#This Row],[WPnr.]]=CK$7,Tbl.Kosten[[#This Row],[Totaal kosten]],"")</f>
        <v/>
      </c>
      <c r="CL122" s="148" t="str">
        <f>IF(Tbl.Kosten[[#This Row],[WPnr.]]=CL$7,Tbl.Kosten[[#This Row],[Totaal kosten]],"")</f>
        <v/>
      </c>
      <c r="CM122" s="148" t="str">
        <f>IF(Tbl.Kosten[[#This Row],[WPnr.]]=CM$7,Tbl.Kosten[[#This Row],[Totaal kosten]],"")</f>
        <v/>
      </c>
      <c r="CN122" s="148" t="str">
        <f>IF(Tbl.Kosten[[#This Row],[WPnr.]]=CN$7,Tbl.Kosten[[#This Row],[Totaal kosten]],"")</f>
        <v/>
      </c>
      <c r="CO122" s="148" t="str">
        <f>IF(Tbl.Kosten[[#This Row],[WPnr.]]=CO$7,Tbl.Kosten[[#This Row],[Totaal kosten]],"")</f>
        <v/>
      </c>
      <c r="CP122" s="148" t="str">
        <f>IF(Tbl.Kosten[[#This Row],[WPnr.]]=CP$7,Tbl.Kosten[[#This Row],[Totaal kosten]],"")</f>
        <v/>
      </c>
      <c r="CQ122" s="148" t="str">
        <f>IF(Tbl.Kosten[[#This Row],[WPnr.]]=CQ$7,Tbl.Kosten[[#This Row],[Totaal kosten]],"")</f>
        <v/>
      </c>
      <c r="CR122" s="148" t="str">
        <f>IF(Tbl.Kosten[[#This Row],[WPnr.]]=CR$7,Tbl.Kosten[[#This Row],[Totaal kosten]],"")</f>
        <v/>
      </c>
      <c r="CS122" s="148" t="str">
        <f>IF(Tbl.Kosten[[#This Row],[WPnr.]]=CS$7,Tbl.Kosten[[#This Row],[Totaal kosten]],"")</f>
        <v/>
      </c>
      <c r="CT122" s="148" t="str">
        <f>IF(Tbl.Kosten[[#This Row],[WPnr.]]=CT$7,Tbl.Kosten[[#This Row],[Totaal kosten]],"")</f>
        <v/>
      </c>
      <c r="CU122" s="148" t="str">
        <f>IF(Tbl.Kosten[[#This Row],[WPnr.]]=CU$7,Tbl.Kosten[[#This Row],[Totaal kosten]],"")</f>
        <v/>
      </c>
      <c r="CV122" s="148" t="str">
        <f>IF(Tbl.Kosten[[#This Row],[WPnr.]]=CV$7,Tbl.Kosten[[#This Row],[Totaal kosten]],"")</f>
        <v/>
      </c>
      <c r="CW122" s="148" t="str">
        <f>IF(Tbl.Kosten[[#This Row],[WPnr.]]=CW$7,Tbl.Kosten[[#This Row],[Totaal kosten]],"")</f>
        <v/>
      </c>
      <c r="CX122" s="148" t="str">
        <f>IF(Tbl.Kosten[[#This Row],[WPnr.]]=CX$7,Tbl.Kosten[[#This Row],[Totaal kosten]],"")</f>
        <v/>
      </c>
      <c r="CY122" s="148" t="str">
        <f>IF(Tbl.Kosten[[#This Row],[WPnr.]]=CY$7,Tbl.Kosten[[#This Row],[Totaal kosten]],"")</f>
        <v/>
      </c>
      <c r="CZ122" s="148" t="str">
        <f>IF(Tbl.Kosten[[#This Row],[WPnr.]]=CZ$7,Tbl.Kosten[[#This Row],[Totaal kosten]],"")</f>
        <v/>
      </c>
      <c r="DA122" s="148" t="str">
        <f>IF(Tbl.Kosten[[#This Row],[WPnr.]]=DA$7,Tbl.Kosten[[#This Row],[Totaal kosten]],"")</f>
        <v/>
      </c>
      <c r="DB122" s="148" t="str">
        <f>IF(Tbl.Kosten[[#This Row],[WPnr.]]=DB$7,Tbl.Kosten[[#This Row],[Totaal kosten]],"")</f>
        <v/>
      </c>
      <c r="DC122" s="148" t="str">
        <f>IF(Tbl.Kosten[[#This Row],[WPnr.]]=DC$7,Tbl.Kosten[[#This Row],[Totaal kosten]],"")</f>
        <v/>
      </c>
      <c r="DD122" s="148" t="str">
        <f>IF(Tbl.Kosten[[#This Row],[WPnr.]]=DD$7,Tbl.Kosten[[#This Row],[Totaal kosten]],"")</f>
        <v/>
      </c>
      <c r="DE122" s="148" t="str">
        <f>IF(Tbl.Kosten[[#This Row],[WPnr.]]=DE$7,Tbl.Kosten[[#This Row],[Totaal kosten]],"")</f>
        <v/>
      </c>
      <c r="DF122" s="148" t="str">
        <f>IF(Tbl.Kosten[[#This Row],[WPnr.]]=DF$7,Tbl.Kosten[[#This Row],[Totaal kosten]],"")</f>
        <v/>
      </c>
      <c r="DG122" s="148" t="str">
        <f>IF(Tbl.Kosten[[#This Row],[WPnr.]]=DG$7,Tbl.Kosten[[#This Row],[Totaal kosten]],"")</f>
        <v/>
      </c>
      <c r="DH122" s="148" t="str">
        <f>IF(Tbl.Kosten[[#This Row],[WPnr.]]=DH$7,Tbl.Kosten[[#This Row],[Totaal kosten]],"")</f>
        <v/>
      </c>
      <c r="DI122" s="148" t="str">
        <f>IF(Tbl.Kosten[[#This Row],[WPnr.]]=DI$7,Tbl.Kosten[[#This Row],[Totaal kosten]],"")</f>
        <v/>
      </c>
      <c r="DJ122" s="148" t="str">
        <f>IF(Tbl.Kosten[[#This Row],[WPnr.]]=DJ$7,Tbl.Kosten[[#This Row],[Totaal kosten]],"")</f>
        <v/>
      </c>
      <c r="DK122" s="148" t="str">
        <f>IF(Tbl.Kosten[[#This Row],[WPnr.]]=DK$7,Tbl.Kosten[[#This Row],[Totaal kosten]],"")</f>
        <v/>
      </c>
      <c r="DL122" s="148" t="str">
        <f>IF(Tbl.Kosten[[#This Row],[WPnr.]]=DL$7,Tbl.Kosten[[#This Row],[Totaal kosten]],"")</f>
        <v/>
      </c>
      <c r="DM122" s="148" t="str">
        <f>IF(Tbl.Kosten[[#This Row],[WPnr.]]=DM$7,Tbl.Kosten[[#This Row],[Totaal kosten]],"")</f>
        <v/>
      </c>
      <c r="DN122" s="148" t="str">
        <f>IF(Tbl.Kosten[[#This Row],[WPnr.]]=DN$7,Tbl.Kosten[[#This Row],[Totaal kosten]],"")</f>
        <v/>
      </c>
      <c r="DO122" s="148" t="str">
        <f>IF(Tbl.Kosten[[#This Row],[WPnr.]]=DO$7,Tbl.Kosten[[#This Row],[Totaal kosten]],"")</f>
        <v/>
      </c>
      <c r="DP122" s="148" t="str">
        <f>IF(Tbl.Kosten[[#This Row],[WPnr.]]=DP$7,Tbl.Kosten[[#This Row],[Totaal kosten]],"")</f>
        <v/>
      </c>
      <c r="DQ122" s="148" t="str">
        <f>IF(Tbl.Kosten[[#This Row],[WPnr.]]=DQ$7,Tbl.Kosten[[#This Row],[Totaal kosten]],"")</f>
        <v/>
      </c>
      <c r="DR122" s="148" t="str">
        <f>IF(Tbl.Kosten[[#This Row],[WPnr.]]=DR$7,Tbl.Kosten[[#This Row],[Totaal kosten]],"")</f>
        <v/>
      </c>
      <c r="DS122" s="148" t="str">
        <f>IF(Tbl.Kosten[[#This Row],[WPnr.]]=DS$7,Tbl.Kosten[[#This Row],[Totaal kosten]],"")</f>
        <v/>
      </c>
      <c r="DT122" s="148" t="str">
        <f>IF(Tbl.Kosten[[#This Row],[WPnr.]]=DT$7,Tbl.Kosten[[#This Row],[Totaal kosten]],"")</f>
        <v/>
      </c>
      <c r="DU122" s="148" t="str">
        <f>IF(Tbl.Kosten[[#This Row],[WPnr.]]=DU$7,Tbl.Kosten[[#This Row],[Totaal kosten]],"")</f>
        <v/>
      </c>
      <c r="DV122" s="148" t="str">
        <f>IF(Tbl.Kosten[[#This Row],[WPnr.]]=DV$7,Tbl.Kosten[[#This Row],[Totaal kosten]],"")</f>
        <v/>
      </c>
      <c r="DW122" s="150" t="str">
        <f>IFERROR(_xlfn.XLOOKUP(Tbl.Kosten[[#This Row],[Kostensoort]],Tbl.Kostensoorten[Kostensoorten],Tbl.Kostensoorten[KSnr.],"",0,1),"")</f>
        <v/>
      </c>
      <c r="DX122" s="150" t="str">
        <f>IF(Tbl.Kosten[[#This Row],[KSnr.]]=DX$7,Tbl.Kosten[[#This Row],[Totaal kosten]],"")</f>
        <v/>
      </c>
      <c r="DY122" s="150" t="str">
        <f>IF(Tbl.Kosten[[#This Row],[KSnr.]]=DY$7,Tbl.Kosten[[#This Row],[Totaal kosten]],"")</f>
        <v/>
      </c>
      <c r="DZ122" s="150" t="str">
        <f>IF(Tbl.Kosten[[#This Row],[KSnr.]]=DZ$7,Tbl.Kosten[[#This Row],[Totaal kosten]],"")</f>
        <v/>
      </c>
      <c r="EA122" s="150" t="str">
        <f>IF(Tbl.Kosten[[#This Row],[KSnr.]]=EA$7,Tbl.Kosten[[#This Row],[Totaal kosten]],"")</f>
        <v/>
      </c>
      <c r="EB122" s="150" t="str">
        <f>IF(Tbl.Kosten[[#This Row],[KSnr.]]=EB$7,Tbl.Kosten[[#This Row],[Totaal kosten]],"")</f>
        <v/>
      </c>
      <c r="EC122" s="150" t="str">
        <f>IF(Tbl.Kosten[[#This Row],[KSnr.]]=EC$7,Tbl.Kosten[[#This Row],[Totaal kosten]],"")</f>
        <v/>
      </c>
      <c r="ED122" s="150" t="str">
        <f>IF(Tbl.Kosten[[#This Row],[KSnr.]]=ED$7,Tbl.Kosten[[#This Row],[Totaal kosten]],"")</f>
        <v/>
      </c>
      <c r="EE122" s="150" t="str">
        <f>IF(Tbl.Kosten[[#This Row],[KSnr.]]=EE$7,Tbl.Kosten[[#This Row],[Totaal kosten]],"")</f>
        <v/>
      </c>
      <c r="EF122" s="150" t="str">
        <f>IF(Tbl.Kosten[[#This Row],[KSnr.]]=EF$7,Tbl.Kosten[[#This Row],[Totaal kosten]],"")</f>
        <v/>
      </c>
      <c r="EG122" s="150" t="str">
        <f>IF(Tbl.Kosten[[#This Row],[KSnr.]]=EG$7,Tbl.Kosten[[#This Row],[Totaal kosten]],"")</f>
        <v/>
      </c>
      <c r="EH122" s="150" t="str">
        <f>IF(Tbl.Kosten[[#This Row],[KSnr.]]=EH$7,Tbl.Kosten[[#This Row],[Totaal kosten]],"")</f>
        <v/>
      </c>
      <c r="EI122" s="150" t="str">
        <f>IF(Tbl.Kosten[[#This Row],[KSnr.]]=EI$7,Tbl.Kosten[[#This Row],[Totaal kosten]],"")</f>
        <v/>
      </c>
      <c r="EJ122" s="150" t="str">
        <f>IF(Tbl.Kosten[[#This Row],[KSnr.]]=EJ$7,Tbl.Kosten[[#This Row],[Totaal kosten]],"")</f>
        <v/>
      </c>
      <c r="EK122" s="150" t="str">
        <f>IF(Tbl.Kosten[[#This Row],[KSnr.]]=EK$7,Tbl.Kosten[[#This Row],[Totaal kosten]],"")</f>
        <v/>
      </c>
      <c r="EL122" s="150" t="str">
        <f>IF(Tbl.Kosten[[#This Row],[KSnr.]]=EL$7,Tbl.Kosten[[#This Row],[Totaal kosten]],"")</f>
        <v/>
      </c>
      <c r="EM122" s="150" t="str">
        <f>IF(Tbl.Kosten[[#This Row],[KSnr.]]=EM$7,Tbl.Kosten[[#This Row],[Totaal kosten]],"")</f>
        <v/>
      </c>
      <c r="EN122" s="150" t="str">
        <f>IF(Tbl.Kosten[[#This Row],[KSnr.]]=EN$7,Tbl.Kosten[[#This Row],[Totaal kosten]],"")</f>
        <v/>
      </c>
      <c r="EO122" s="150" t="str">
        <f>IF(Tbl.Kosten[[#This Row],[KSnr.]]=EO$7,Tbl.Kosten[[#This Row],[Totaal kosten]],"")</f>
        <v/>
      </c>
      <c r="EP122" s="150" t="str">
        <f>IF(Tbl.Kosten[[#This Row],[KSnr.]]=EP$7,Tbl.Kosten[[#This Row],[Totaal kosten]],"")</f>
        <v/>
      </c>
      <c r="EQ122" s="150" t="str">
        <f>IF(Tbl.Kosten[[#This Row],[KSnr.]]=EQ$7,Tbl.Kosten[[#This Row],[Totaal kosten]],"")</f>
        <v/>
      </c>
      <c r="ER122" s="144" t="str">
        <f>IFERROR(_xlfn.XLOOKUP(Tbl.Kosten[[#This Row],[Subsidieactiviteit]],Tbl.Subsidiehoogte[Subsidieactiviteit],Tbl.Subsidiehoogte[SAnr.],"",0,1),"")</f>
        <v/>
      </c>
      <c r="ES122" s="150" t="str">
        <f>IF(Tbl.Kosten[[#This Row],[Sanr.]]=ES$7,Tbl.Kosten[[#This Row],[Totaal kosten]],"")</f>
        <v/>
      </c>
      <c r="ET122" s="150" t="str">
        <f>IF(Tbl.Kosten[[#This Row],[Sanr.]]=ET$7,Tbl.Kosten[[#This Row],[Totaal kosten]],"")</f>
        <v/>
      </c>
      <c r="EU122" s="150" t="str">
        <f>IF(Tbl.Kosten[[#This Row],[Sanr.]]=EU$7,Tbl.Kosten[[#This Row],[Totaal kosten]],"")</f>
        <v/>
      </c>
      <c r="EV122" s="150" t="str">
        <f>IF(Tbl.Kosten[[#This Row],[Sanr.]]=EV$7,Tbl.Kosten[[#This Row],[Totaal kosten]],"")</f>
        <v/>
      </c>
      <c r="EW122" s="150" t="str">
        <f>IF(Tbl.Kosten[[#This Row],[Sanr.]]=EW$7,Tbl.Kosten[[#This Row],[Totaal kosten]],"")</f>
        <v/>
      </c>
      <c r="EX122" s="150" t="str">
        <f>IF(Tbl.Kosten[[#This Row],[Sanr.]]=EX$7,Tbl.Kosten[[#This Row],[Totaal kosten]],"")</f>
        <v/>
      </c>
      <c r="EY122" s="150" t="str">
        <f>IF(Tbl.Kosten[[#This Row],[Sanr.]]=EY$7,Tbl.Kosten[[#This Row],[Totaal kosten]],"")</f>
        <v/>
      </c>
      <c r="EZ122" s="150" t="str">
        <f>IF(Tbl.Kosten[[#This Row],[Sanr.]]=EZ$7,Tbl.Kosten[[#This Row],[Totaal kosten]],"")</f>
        <v/>
      </c>
      <c r="FA122" s="150" t="str">
        <f>IF(Tbl.Kosten[[#This Row],[Sanr.]]=FA$7,Tbl.Kosten[[#This Row],[Totaal kosten]],"")</f>
        <v/>
      </c>
      <c r="FB122" s="150" t="str">
        <f>IF(Tbl.Kosten[[#This Row],[Sanr.]]=FB$7,Tbl.Kosten[[#This Row],[Totaal kosten]],"")</f>
        <v/>
      </c>
      <c r="FC122" s="150" t="str">
        <f>IF(Tbl.Kosten[[#This Row],[Sanr.]]=FC$7,Tbl.Kosten[[#This Row],[Totaal kosten]],"")</f>
        <v/>
      </c>
      <c r="FD122" s="150" t="str">
        <f>IF(Tbl.Kosten[[#This Row],[Sanr.]]=FD$7,Tbl.Kosten[[#This Row],[Totaal kosten]],"")</f>
        <v/>
      </c>
      <c r="FE122" s="150" t="str">
        <f>IF(Tbl.Kosten[[#This Row],[Sanr.]]=FE$7,Tbl.Kosten[[#This Row],[Totaal kosten]],"")</f>
        <v/>
      </c>
      <c r="FF122" s="150" t="str">
        <f>IF(Tbl.Kosten[[#This Row],[Sanr.]]=FF$7,Tbl.Kosten[[#This Row],[Totaal kosten]],"")</f>
        <v/>
      </c>
      <c r="FG122" s="150" t="str">
        <f>IF(Tbl.Kosten[[#This Row],[Sanr.]]=FG$7,Tbl.Kosten[[#This Row],[Totaal kosten]],"")</f>
        <v/>
      </c>
      <c r="FH122" s="150" t="str">
        <f>IF(Tbl.Kosten[[#This Row],[Sanr.]]=FH$7,Tbl.Kosten[[#This Row],[Totaal kosten]],"")</f>
        <v/>
      </c>
      <c r="FI122" s="150" t="str">
        <f>IF(Tbl.Kosten[[#This Row],[Sanr.]]=FI$7,Tbl.Kosten[[#This Row],[Totaal kosten]],"")</f>
        <v/>
      </c>
      <c r="FJ122" s="150" t="str">
        <f>IF(Tbl.Kosten[[#This Row],[Sanr.]]=FJ$7,Tbl.Kosten[[#This Row],[Totaal kosten]],"")</f>
        <v/>
      </c>
      <c r="FK122" s="150" t="str">
        <f>IF(Tbl.Kosten[[#This Row],[Sanr.]]=FK$7,Tbl.Kosten[[#This Row],[Totaal kosten]],"")</f>
        <v/>
      </c>
      <c r="FL122" s="150" t="str">
        <f>IF(Tbl.Kosten[[#This Row],[Sanr.]]=FL$7,Tbl.Kosten[[#This Row],[Totaal kosten]],"")</f>
        <v/>
      </c>
      <c r="FM122" s="150" t="str">
        <f>IF(Tbl.Kosten[[#This Row],[Sanr.]]=FM$7,Tbl.Kosten[[#This Row],[Totaal kosten]],"")</f>
        <v/>
      </c>
      <c r="FN122" s="150" t="str">
        <f>IF(Tbl.Kosten[[#This Row],[Sanr.]]=FN$7,Tbl.Kosten[[#This Row],[Totaal kosten]],"")</f>
        <v/>
      </c>
      <c r="FO122" s="150" t="str">
        <f>IF(Tbl.Kosten[[#This Row],[Sanr.]]=FO$7,Tbl.Kosten[[#This Row],[Totaal kosten]],"")</f>
        <v/>
      </c>
      <c r="FP122" s="150" t="str">
        <f>IF(Tbl.Kosten[[#This Row],[Sanr.]]=FP$7,Tbl.Kosten[[#This Row],[Totaal kosten]],"")</f>
        <v/>
      </c>
      <c r="FQ122" s="150" t="str">
        <f>IF(Tbl.Kosten[[#This Row],[Sanr.]]=FQ$7,Tbl.Kosten[[#This Row],[Totaal kosten]],"")</f>
        <v/>
      </c>
      <c r="FR122" s="150" t="str">
        <f>IF(Tbl.Kosten[[#This Row],[Sanr.]]=FR$7,Tbl.Kosten[[#This Row],[Totaal kosten]],"")</f>
        <v/>
      </c>
      <c r="FS122" s="150" t="str">
        <f>IF(Tbl.Kosten[[#This Row],[Sanr.]]=FS$7,Tbl.Kosten[[#This Row],[Totaal kosten]],"")</f>
        <v/>
      </c>
      <c r="FT122" s="150" t="str">
        <f>IF(Tbl.Kosten[[#This Row],[Sanr.]]=FT$7,Tbl.Kosten[[#This Row],[Totaal kosten]],"")</f>
        <v/>
      </c>
      <c r="FU122" s="150" t="str">
        <f>IF(Tbl.Kosten[[#This Row],[Sanr.]]=FU$7,Tbl.Kosten[[#This Row],[Totaal kosten]],"")</f>
        <v/>
      </c>
      <c r="FV122" s="150" t="str">
        <f>IF(Tbl.Kosten[[#This Row],[Sanr.]]=FV$7,Tbl.Kosten[[#This Row],[Totaal kosten]],"")</f>
        <v/>
      </c>
      <c r="FW122" s="150" t="str">
        <f>IFERROR(_xlfn.XLOOKUP(Tbl.Kosten[[#This Row],[Activiteitencode]],Tbl.Activiteiten[Activiteitcode],Tbl.Activiteiten[Anr.],"",0,1),"")</f>
        <v/>
      </c>
      <c r="FX122" s="169" t="str">
        <f>_xlfn.CONCAT(Tbl.Kosten[[#This Row],[Pnr.]],Tbl.Kosten[[#This Row],[Sanr.]])</f>
        <v>P1</v>
      </c>
      <c r="FY122" s="150">
        <f>Tbl.Kosten[[#This Row],[Totaal kosten]]-Tbl.Kosten[[#This Row],[Subsidie]]</f>
        <v>0</v>
      </c>
      <c r="FZ122" s="150">
        <f>IF(Tbl.Kosten[[#This Row],[Pnr.]]=FZ$7,Tbl.Kosten[[#This Row],[Te financieren]],"")</f>
        <v>0</v>
      </c>
      <c r="GA122" s="150" t="str">
        <f>IF(Tbl.Kosten[[#This Row],[Pnr.]]=GA$7,Tbl.Kosten[[#This Row],[Te financieren]],"")</f>
        <v/>
      </c>
      <c r="GB122" s="150" t="str">
        <f>IF(Tbl.Kosten[[#This Row],[Pnr.]]=GB$7,Tbl.Kosten[[#This Row],[Te financieren]],"")</f>
        <v/>
      </c>
      <c r="GC122" s="150" t="str">
        <f>IF(Tbl.Kosten[[#This Row],[Pnr.]]=GC$7,Tbl.Kosten[[#This Row],[Te financieren]],"")</f>
        <v/>
      </c>
      <c r="GD122" s="150" t="str">
        <f>IF(Tbl.Kosten[[#This Row],[Pnr.]]=GD$7,Tbl.Kosten[[#This Row],[Te financieren]],"")</f>
        <v/>
      </c>
      <c r="GE122" s="150" t="str">
        <f>IF(Tbl.Kosten[[#This Row],[Pnr.]]=GE$7,Tbl.Kosten[[#This Row],[Te financieren]],"")</f>
        <v/>
      </c>
      <c r="GF122" s="150" t="str">
        <f>IF(Tbl.Kosten[[#This Row],[Pnr.]]=GF$7,Tbl.Kosten[[#This Row],[Te financieren]],"")</f>
        <v/>
      </c>
      <c r="GG122" s="150" t="str">
        <f>IF(Tbl.Kosten[[#This Row],[Pnr.]]=GG$7,Tbl.Kosten[[#This Row],[Te financieren]],"")</f>
        <v/>
      </c>
      <c r="GH122" s="150" t="str">
        <f>IF(Tbl.Kosten[[#This Row],[Pnr.]]=GH$7,Tbl.Kosten[[#This Row],[Te financieren]],"")</f>
        <v/>
      </c>
      <c r="GI122" s="150" t="str">
        <f>IF(Tbl.Kosten[[#This Row],[Pnr.]]=GI$7,Tbl.Kosten[[#This Row],[Te financieren]],"")</f>
        <v/>
      </c>
      <c r="GJ122" s="150" t="str">
        <f>IF(Tbl.Kosten[[#This Row],[Pnr.]]=GJ$7,Tbl.Kosten[[#This Row],[Te financieren]],"")</f>
        <v/>
      </c>
      <c r="GK122" s="150" t="str">
        <f>IF(Tbl.Kosten[[#This Row],[Pnr.]]=GK$7,Tbl.Kosten[[#This Row],[Te financieren]],"")</f>
        <v/>
      </c>
      <c r="GL122" s="150" t="str">
        <f>IF(Tbl.Kosten[[#This Row],[Pnr.]]=GL$7,Tbl.Kosten[[#This Row],[Te financieren]],"")</f>
        <v/>
      </c>
      <c r="GM122" s="150" t="str">
        <f>IF(Tbl.Kosten[[#This Row],[Pnr.]]=GM$7,Tbl.Kosten[[#This Row],[Te financieren]],"")</f>
        <v/>
      </c>
      <c r="GN122" s="150" t="str">
        <f>IF(Tbl.Kosten[[#This Row],[Pnr.]]=GN$7,Tbl.Kosten[[#This Row],[Te financieren]],"")</f>
        <v/>
      </c>
      <c r="GO122" s="150" t="str">
        <f>IF(Tbl.Kosten[[#This Row],[Pnr.]]=GO$7,Tbl.Kosten[[#This Row],[Te financieren]],"")</f>
        <v/>
      </c>
      <c r="GP122" s="150" t="str">
        <f>IF(Tbl.Kosten[[#This Row],[Pnr.]]=GP$7,Tbl.Kosten[[#This Row],[Te financieren]],"")</f>
        <v/>
      </c>
      <c r="GQ122" s="150" t="str">
        <f>IF(Tbl.Kosten[[#This Row],[Pnr.]]=GQ$7,Tbl.Kosten[[#This Row],[Te financieren]],"")</f>
        <v/>
      </c>
      <c r="GR122" s="150" t="str">
        <f>IF(Tbl.Kosten[[#This Row],[Pnr.]]=GR$7,Tbl.Kosten[[#This Row],[Te financieren]],"")</f>
        <v/>
      </c>
      <c r="GS122" s="150" t="str">
        <f>IF(Tbl.Kosten[[#This Row],[Pnr.]]=GS$7,Tbl.Kosten[[#This Row],[Te financieren]],"")</f>
        <v/>
      </c>
      <c r="GT122" s="150" t="str">
        <f>IF(Tbl.Kosten[[#This Row],[Pnr.]]=GT$7,Tbl.Kosten[[#This Row],[Te financieren]],"")</f>
        <v/>
      </c>
      <c r="GU122" s="150" t="str">
        <f>IF(Tbl.Kosten[[#This Row],[Pnr.]]=GU$7,Tbl.Kosten[[#This Row],[Te financieren]],"")</f>
        <v/>
      </c>
      <c r="GV122" s="150" t="str">
        <f>IF(Tbl.Kosten[[#This Row],[Pnr.]]=GV$7,Tbl.Kosten[[#This Row],[Te financieren]],"")</f>
        <v/>
      </c>
      <c r="GW122" s="150" t="str">
        <f>IF(Tbl.Kosten[[#This Row],[Pnr.]]=GW$7,Tbl.Kosten[[#This Row],[Te financieren]],"")</f>
        <v/>
      </c>
      <c r="GX122" s="150" t="str">
        <f>IF(Tbl.Kosten[[#This Row],[Pnr.]]=GX$7,Tbl.Kosten[[#This Row],[Te financieren]],"")</f>
        <v/>
      </c>
      <c r="GY122" s="150" t="str">
        <f>IF(Tbl.Kosten[[#This Row],[Pnr.]]=GY$7,Tbl.Kosten[[#This Row],[Te financieren]],"")</f>
        <v/>
      </c>
      <c r="GZ122" s="150" t="str">
        <f>IF(Tbl.Kosten[[#This Row],[Pnr.]]=GZ$7,Tbl.Kosten[[#This Row],[Te financieren]],"")</f>
        <v/>
      </c>
      <c r="HA122" s="150" t="str">
        <f>IF(Tbl.Kosten[[#This Row],[Pnr.]]=HA$7,Tbl.Kosten[[#This Row],[Te financieren]],"")</f>
        <v/>
      </c>
      <c r="HB122" s="150" t="str">
        <f>IF(Tbl.Kosten[[#This Row],[Pnr.]]=HB$7,Tbl.Kosten[[#This Row],[Te financieren]],"")</f>
        <v/>
      </c>
      <c r="HC122" s="150" t="str">
        <f>IF(Tbl.Kosten[[#This Row],[Pnr.]]=HC$7,Tbl.Kosten[[#This Row],[Te financieren]],"")</f>
        <v/>
      </c>
      <c r="HD122" s="150" t="str">
        <f>IF(Tbl.Kosten[[#This Row],[Pnr.]]=HD$7,Tbl.Kosten[[#This Row],[Te financieren]],"")</f>
        <v/>
      </c>
      <c r="HE122" s="150" t="str">
        <f>IF(Tbl.Kosten[[#This Row],[Pnr.]]=HE$7,Tbl.Kosten[[#This Row],[Te financieren]],"")</f>
        <v/>
      </c>
      <c r="HF122" s="150" t="str">
        <f>IF(Tbl.Kosten[[#This Row],[Pnr.]]=HF$7,Tbl.Kosten[[#This Row],[Te financieren]],"")</f>
        <v/>
      </c>
      <c r="HG122" s="150" t="str">
        <f>IF(Tbl.Kosten[[#This Row],[Pnr.]]=HG$7,Tbl.Kosten[[#This Row],[Te financieren]],"")</f>
        <v/>
      </c>
      <c r="HH122" s="150" t="str">
        <f>IF(Tbl.Kosten[[#This Row],[Pnr.]]=HH$7,Tbl.Kosten[[#This Row],[Te financieren]],"")</f>
        <v/>
      </c>
      <c r="HI122" s="150" t="str">
        <f>IF(Tbl.Kosten[[#This Row],[Pnr.]]=HI$7,Tbl.Kosten[[#This Row],[Te financieren]],"")</f>
        <v/>
      </c>
      <c r="HJ122" s="150" t="str">
        <f>IF(Tbl.Kosten[[#This Row],[Pnr.]]=HJ$7,Tbl.Kosten[[#This Row],[Te financieren]],"")</f>
        <v/>
      </c>
      <c r="HK122" s="150" t="str">
        <f>IF(Tbl.Kosten[[#This Row],[Pnr.]]=HK$7,Tbl.Kosten[[#This Row],[Te financieren]],"")</f>
        <v/>
      </c>
      <c r="HL122" s="150" t="str">
        <f>IF(Tbl.Kosten[[#This Row],[Pnr.]]=HL$7,Tbl.Kosten[[#This Row],[Te financieren]],"")</f>
        <v/>
      </c>
      <c r="HM122" s="150" t="str">
        <f>IF(Tbl.Kosten[[#This Row],[Pnr.]]=HM$7,Tbl.Kosten[[#This Row],[Te financieren]],"")</f>
        <v/>
      </c>
      <c r="HN122" s="150" t="str">
        <f>IF(Tbl.Kosten[[#This Row],[Pnr.]]=HN$7,Tbl.Kosten[[#This Row],[Te financieren]],"")</f>
        <v/>
      </c>
      <c r="HO122" s="150" t="str">
        <f>IF(Tbl.Kosten[[#This Row],[Pnr.]]=HO$7,Tbl.Kosten[[#This Row],[Te financieren]],"")</f>
        <v/>
      </c>
      <c r="HP122" s="150" t="str">
        <f>IF(Tbl.Kosten[[#This Row],[Pnr.]]=HP$7,Tbl.Kosten[[#This Row],[Te financieren]],"")</f>
        <v/>
      </c>
      <c r="HQ122" s="150" t="str">
        <f>IF(Tbl.Kosten[[#This Row],[Pnr.]]=HQ$7,Tbl.Kosten[[#This Row],[Te financieren]],"")</f>
        <v/>
      </c>
      <c r="HR122" s="150" t="str">
        <f>IF(Tbl.Kosten[[#This Row],[Pnr.]]=HR$7,Tbl.Kosten[[#This Row],[Te financieren]],"")</f>
        <v/>
      </c>
      <c r="HS122" s="150" t="str">
        <f>IF(Tbl.Kosten[[#This Row],[Pnr.]]=HS$7,Tbl.Kosten[[#This Row],[Te financieren]],"")</f>
        <v/>
      </c>
      <c r="HT122" s="150" t="str">
        <f>IF(Tbl.Kosten[[#This Row],[Pnr.]]=HT$7,Tbl.Kosten[[#This Row],[Te financieren]],"")</f>
        <v/>
      </c>
      <c r="HU122" s="150" t="str">
        <f>IF(Tbl.Kosten[[#This Row],[Pnr.]]=HU$7,Tbl.Kosten[[#This Row],[Te financieren]],"")</f>
        <v/>
      </c>
      <c r="HV122" s="150" t="str">
        <f>IF(Tbl.Kosten[[#This Row],[Pnr.]]=HV$7,Tbl.Kosten[[#This Row],[Te financieren]],"")</f>
        <v/>
      </c>
      <c r="HW122" s="150" t="str">
        <f>IF(Tbl.Kosten[[#This Row],[Pnr.]]=HW$7,Tbl.Kosten[[#This Row],[Te financieren]],"")</f>
        <v/>
      </c>
    </row>
    <row r="123" spans="2:231" x14ac:dyDescent="0.3">
      <c r="B123" s="134"/>
      <c r="C123" s="137"/>
      <c r="D123" s="136"/>
      <c r="E123" s="261"/>
      <c r="F123" s="135"/>
      <c r="G123" s="11" t="str">
        <f>IF(Tbl.Kosten[[#This Row],[Medewerker e/o 
functie]]&lt;&gt;"",_xlfn.XLOOKUP(Tbl.Kosten[[#This Row],[Medewerker e/o 
functie]],Tbl.Uurtarief[Medewerker en/of functie],Tbl.Uurtarief[Uurtarief],"",0,1),"")</f>
        <v/>
      </c>
      <c r="H123" s="121">
        <f>IFERROR(Tbl.Kosten[[#This Row],[Uren]]*Tbl.Kosten[[#This Row],[Uurtarief]],0)</f>
        <v>0</v>
      </c>
      <c r="I123" s="119" t="str">
        <f>IF(Tbl.Kosten[[#This Row],[Subtotaal uren]]&lt;&gt;0,_xlfn.XLOOKUP(Tbl.Kosten[[#This Row],[Medewerker e/o 
functie]],Tbl.Uurtarief[Medewerker en/of functie],Tbl.Uurtarief[Kostensoort arbeid],"",0,1),"")</f>
        <v/>
      </c>
      <c r="J123" s="137"/>
      <c r="K123" s="135"/>
      <c r="L123" s="139" t="str">
        <f>IF(Tbl.Kosten[[#This Row],[Activum]]&lt;&gt;"",_xlfn.XLOOKUP(Tbl.Kosten[[#This Row],[Activum]],Tbl.Afschrijvingskosten[Activum],Tbl.Afschrijvingskosten[Tarief per afschrijvings-eenheid],"",0,1),"")</f>
        <v/>
      </c>
      <c r="M123" s="122">
        <f>IFERROR(Tbl.Kosten[[#This Row],[Een-
heden]]*Tbl.Kosten[[#This Row],[Afschrijvings-
tarief]],0)</f>
        <v>0</v>
      </c>
      <c r="N123" s="122" t="str">
        <f>IF(Tbl.Kosten[[#This Row],[Subtotaal afschrijving]]&lt;&gt;0,Lijsten!$A$7,"")</f>
        <v/>
      </c>
      <c r="O123" s="140"/>
      <c r="P123" s="135"/>
      <c r="Q123" s="138"/>
      <c r="R123" s="122">
        <f>IFERROR(Tbl.Kosten[[#This Row],[Aantal]]*Tbl.Kosten[[#This Row],[Tarief]],0)</f>
        <v>0</v>
      </c>
      <c r="S123" s="8">
        <f>IFERROR(Tbl.Kosten[[#This Row],[Subtotaal overige kosten]]+Tbl.Kosten[[#This Row],[Subtotaal uren]]+Tbl.Kosten[[#This Row],[Subtotaal afschrijving]],0)</f>
        <v>0</v>
      </c>
      <c r="T123" s="8">
        <f>IFERROR(Tbl.Kosten[[#This Row],[Totaal kosten]]*Tbl.Kosten[[#This Row],[Subsidie%]],0)</f>
        <v>0</v>
      </c>
      <c r="U123" s="4" t="str" cm="1">
        <f t="array" ref="U123">IFERROR(_xlfn.IFS(Tbl.Kosten[[#This Row],[Subtotaal uren]]&lt;&gt;0,Tbl.Kosten[[#This Row],[Kostensoort arbeid]],Tbl.Kosten[[#This Row],[Subtotaal afschrijving]]&lt;&gt;0,Tbl.Kosten[[#This Row],[Kostensoort afschrijving]],Tbl.Kosten[[#This Row],[Subtotaal overige kosten]]&lt;&gt;0,Tbl.Kosten[[#This Row],[Kostensoort overig]]),"")</f>
        <v/>
      </c>
      <c r="V123" s="4" t="str">
        <f>IFERROR(_xlfn.XLOOKUP(Tbl.Kosten[[#This Row],[Activiteitencode]],Tbl.Activiteiten[Activiteitcode],Tbl.Activiteiten[Werkpakketcode],"",0,1),"")</f>
        <v/>
      </c>
      <c r="W123" s="4" t="str">
        <f>IFERROR(_xlfn.XLOOKUP(Tbl.Kosten[[#This Row],[Werkpakketcode]],Tbl.Werkpakketten[Werkpakketcode],Tbl.Werkpakketten[Subsidiabele activiteit],"",0,1),"")</f>
        <v/>
      </c>
      <c r="X123" s="12">
        <f>IFERROR(_xlfn.XLOOKUP(Tbl.Kosten[[#This Row],[Sanr.]],Tbl.Subsidiehoogte[SAnr.],Tbl.Subsidiehoogte[Sub. Percentage],0,0,1),0)</f>
        <v>0</v>
      </c>
      <c r="Y123" s="144" t="str">
        <f>IFERROR(_xlfn.XLOOKUP(Tbl.Kosten[[#This Row],[Partnercode]],Tbl.Projectpartners[Partnercode],Tbl.Projectpartners[PNr.],"",0,1),"")</f>
        <v>P1</v>
      </c>
      <c r="Z123" s="148">
        <f>IF(Tbl.Kosten[[#This Row],[Pnr.]]=Z$7,Tbl.Kosten[[#This Row],[Totaal kosten]],"")</f>
        <v>0</v>
      </c>
      <c r="AA123" s="148" t="str">
        <f>IF(Tbl.Kosten[[#This Row],[Pnr.]]=AA$7,Tbl.Kosten[[#This Row],[Totaal kosten]],"")</f>
        <v/>
      </c>
      <c r="AB123" s="148" t="str">
        <f>IF(Tbl.Kosten[[#This Row],[Pnr.]]=AB$7,Tbl.Kosten[[#This Row],[Totaal kosten]],"")</f>
        <v/>
      </c>
      <c r="AC123" s="148" t="str">
        <f>IF(Tbl.Kosten[[#This Row],[Pnr.]]=AC$7,Tbl.Kosten[[#This Row],[Totaal kosten]],"")</f>
        <v/>
      </c>
      <c r="AD123" s="148" t="str">
        <f>IF(Tbl.Kosten[[#This Row],[Pnr.]]=AD$7,Tbl.Kosten[[#This Row],[Totaal kosten]],"")</f>
        <v/>
      </c>
      <c r="AE123" s="148" t="str">
        <f>IF(Tbl.Kosten[[#This Row],[Pnr.]]=AE$7,Tbl.Kosten[[#This Row],[Totaal kosten]],"")</f>
        <v/>
      </c>
      <c r="AF123" s="148" t="str">
        <f>IF(Tbl.Kosten[[#This Row],[Pnr.]]=AF$7,Tbl.Kosten[[#This Row],[Totaal kosten]],"")</f>
        <v/>
      </c>
      <c r="AG123" s="148" t="str">
        <f>IF(Tbl.Kosten[[#This Row],[Pnr.]]=AG$7,Tbl.Kosten[[#This Row],[Totaal kosten]],"")</f>
        <v/>
      </c>
      <c r="AH123" s="148" t="str">
        <f>IF(Tbl.Kosten[[#This Row],[Pnr.]]=AH$7,Tbl.Kosten[[#This Row],[Totaal kosten]],"")</f>
        <v/>
      </c>
      <c r="AI123" s="148" t="str">
        <f>IF(Tbl.Kosten[[#This Row],[Pnr.]]=AI$7,Tbl.Kosten[[#This Row],[Totaal kosten]],"")</f>
        <v/>
      </c>
      <c r="AJ123" s="148" t="str">
        <f>IF(Tbl.Kosten[[#This Row],[Pnr.]]=AJ$7,Tbl.Kosten[[#This Row],[Totaal kosten]],"")</f>
        <v/>
      </c>
      <c r="AK123" s="148" t="str">
        <f>IF(Tbl.Kosten[[#This Row],[Pnr.]]=AK$7,Tbl.Kosten[[#This Row],[Totaal kosten]],"")</f>
        <v/>
      </c>
      <c r="AL123" s="148" t="str">
        <f>IF(Tbl.Kosten[[#This Row],[Pnr.]]=AL$7,Tbl.Kosten[[#This Row],[Totaal kosten]],"")</f>
        <v/>
      </c>
      <c r="AM123" s="148" t="str">
        <f>IF(Tbl.Kosten[[#This Row],[Pnr.]]=AM$7,Tbl.Kosten[[#This Row],[Totaal kosten]],"")</f>
        <v/>
      </c>
      <c r="AN123" s="148" t="str">
        <f>IF(Tbl.Kosten[[#This Row],[Pnr.]]=AN$7,Tbl.Kosten[[#This Row],[Totaal kosten]],"")</f>
        <v/>
      </c>
      <c r="AO123" s="148" t="str">
        <f>IF(Tbl.Kosten[[#This Row],[Pnr.]]=AO$7,Tbl.Kosten[[#This Row],[Totaal kosten]],"")</f>
        <v/>
      </c>
      <c r="AP123" s="148" t="str">
        <f>IF(Tbl.Kosten[[#This Row],[Pnr.]]=AP$7,Tbl.Kosten[[#This Row],[Totaal kosten]],"")</f>
        <v/>
      </c>
      <c r="AQ123" s="148" t="str">
        <f>IF(Tbl.Kosten[[#This Row],[Pnr.]]=AQ$7,Tbl.Kosten[[#This Row],[Totaal kosten]],"")</f>
        <v/>
      </c>
      <c r="AR123" s="148" t="str">
        <f>IF(Tbl.Kosten[[#This Row],[Pnr.]]=AR$7,Tbl.Kosten[[#This Row],[Totaal kosten]],"")</f>
        <v/>
      </c>
      <c r="AS123" s="148" t="str">
        <f>IF(Tbl.Kosten[[#This Row],[Pnr.]]=AS$7,Tbl.Kosten[[#This Row],[Totaal kosten]],"")</f>
        <v/>
      </c>
      <c r="AT123" s="148" t="str">
        <f>IF(Tbl.Kosten[[#This Row],[Pnr.]]=AT$7,Tbl.Kosten[[#This Row],[Totaal kosten]],"")</f>
        <v/>
      </c>
      <c r="AU123" s="148" t="str">
        <f>IF(Tbl.Kosten[[#This Row],[Pnr.]]=AU$7,Tbl.Kosten[[#This Row],[Totaal kosten]],"")</f>
        <v/>
      </c>
      <c r="AV123" s="148" t="str">
        <f>IF(Tbl.Kosten[[#This Row],[Pnr.]]=AV$7,Tbl.Kosten[[#This Row],[Totaal kosten]],"")</f>
        <v/>
      </c>
      <c r="AW123" s="148" t="str">
        <f>IF(Tbl.Kosten[[#This Row],[Pnr.]]=AW$7,Tbl.Kosten[[#This Row],[Totaal kosten]],"")</f>
        <v/>
      </c>
      <c r="AX123" s="148" t="str">
        <f>IF(Tbl.Kosten[[#This Row],[Pnr.]]=AX$7,Tbl.Kosten[[#This Row],[Totaal kosten]],"")</f>
        <v/>
      </c>
      <c r="AY123" s="148" t="str">
        <f>IF(Tbl.Kosten[[#This Row],[Pnr.]]=AY$7,Tbl.Kosten[[#This Row],[Totaal kosten]],"")</f>
        <v/>
      </c>
      <c r="AZ123" s="148" t="str">
        <f>IF(Tbl.Kosten[[#This Row],[Pnr.]]=AZ$7,Tbl.Kosten[[#This Row],[Totaal kosten]],"")</f>
        <v/>
      </c>
      <c r="BA123" s="148" t="str">
        <f>IF(Tbl.Kosten[[#This Row],[Pnr.]]=BA$7,Tbl.Kosten[[#This Row],[Totaal kosten]],"")</f>
        <v/>
      </c>
      <c r="BB123" s="148" t="str">
        <f>IF(Tbl.Kosten[[#This Row],[Pnr.]]=BB$7,Tbl.Kosten[[#This Row],[Totaal kosten]],"")</f>
        <v/>
      </c>
      <c r="BC123" s="148" t="str">
        <f>IF(Tbl.Kosten[[#This Row],[Pnr.]]=BC$7,Tbl.Kosten[[#This Row],[Totaal kosten]],"")</f>
        <v/>
      </c>
      <c r="BD123" s="148" t="str">
        <f>IF(Tbl.Kosten[[#This Row],[Pnr.]]=BD$7,Tbl.Kosten[[#This Row],[Totaal kosten]],"")</f>
        <v/>
      </c>
      <c r="BE123" s="148" t="str">
        <f>IF(Tbl.Kosten[[#This Row],[Pnr.]]=BE$7,Tbl.Kosten[[#This Row],[Totaal kosten]],"")</f>
        <v/>
      </c>
      <c r="BF123" s="148" t="str">
        <f>IF(Tbl.Kosten[[#This Row],[Pnr.]]=BF$7,Tbl.Kosten[[#This Row],[Totaal kosten]],"")</f>
        <v/>
      </c>
      <c r="BG123" s="148" t="str">
        <f>IF(Tbl.Kosten[[#This Row],[Pnr.]]=BG$7,Tbl.Kosten[[#This Row],[Totaal kosten]],"")</f>
        <v/>
      </c>
      <c r="BH123" s="148" t="str">
        <f>IF(Tbl.Kosten[[#This Row],[Pnr.]]=BH$7,Tbl.Kosten[[#This Row],[Totaal kosten]],"")</f>
        <v/>
      </c>
      <c r="BI123" s="148" t="str">
        <f>IF(Tbl.Kosten[[#This Row],[Pnr.]]=BI$7,Tbl.Kosten[[#This Row],[Totaal kosten]],"")</f>
        <v/>
      </c>
      <c r="BJ123" s="148" t="str">
        <f>IF(Tbl.Kosten[[#This Row],[Pnr.]]=BJ$7,Tbl.Kosten[[#This Row],[Totaal kosten]],"")</f>
        <v/>
      </c>
      <c r="BK123" s="148" t="str">
        <f>IF(Tbl.Kosten[[#This Row],[Pnr.]]=BK$7,Tbl.Kosten[[#This Row],[Totaal kosten]],"")</f>
        <v/>
      </c>
      <c r="BL123" s="148" t="str">
        <f>IF(Tbl.Kosten[[#This Row],[Pnr.]]=BL$7,Tbl.Kosten[[#This Row],[Totaal kosten]],"")</f>
        <v/>
      </c>
      <c r="BM123" s="148" t="str">
        <f>IF(Tbl.Kosten[[#This Row],[Pnr.]]=BM$7,Tbl.Kosten[[#This Row],[Totaal kosten]],"")</f>
        <v/>
      </c>
      <c r="BN123" s="148" t="str">
        <f>IF(Tbl.Kosten[[#This Row],[Pnr.]]=BN$7,Tbl.Kosten[[#This Row],[Totaal kosten]],"")</f>
        <v/>
      </c>
      <c r="BO123" s="148" t="str">
        <f>IF(Tbl.Kosten[[#This Row],[Pnr.]]=BO$7,Tbl.Kosten[[#This Row],[Totaal kosten]],"")</f>
        <v/>
      </c>
      <c r="BP123" s="148" t="str">
        <f>IF(Tbl.Kosten[[#This Row],[Pnr.]]=BP$7,Tbl.Kosten[[#This Row],[Totaal kosten]],"")</f>
        <v/>
      </c>
      <c r="BQ123" s="148" t="str">
        <f>IF(Tbl.Kosten[[#This Row],[Pnr.]]=BQ$7,Tbl.Kosten[[#This Row],[Totaal kosten]],"")</f>
        <v/>
      </c>
      <c r="BR123" s="148" t="str">
        <f>IF(Tbl.Kosten[[#This Row],[Pnr.]]=BR$7,Tbl.Kosten[[#This Row],[Totaal kosten]],"")</f>
        <v/>
      </c>
      <c r="BS123" s="148" t="str">
        <f>IF(Tbl.Kosten[[#This Row],[Pnr.]]=BS$7,Tbl.Kosten[[#This Row],[Totaal kosten]],"")</f>
        <v/>
      </c>
      <c r="BT123" s="148" t="str">
        <f>IF(Tbl.Kosten[[#This Row],[Pnr.]]=BT$7,Tbl.Kosten[[#This Row],[Totaal kosten]],"")</f>
        <v/>
      </c>
      <c r="BU123" s="148" t="str">
        <f>IF(Tbl.Kosten[[#This Row],[Pnr.]]=BU$7,Tbl.Kosten[[#This Row],[Totaal kosten]],"")</f>
        <v/>
      </c>
      <c r="BV123" s="148" t="str">
        <f>IF(Tbl.Kosten[[#This Row],[Pnr.]]=BV$7,Tbl.Kosten[[#This Row],[Totaal kosten]],"")</f>
        <v/>
      </c>
      <c r="BW123" s="148" t="str">
        <f>IF(Tbl.Kosten[[#This Row],[Pnr.]]=BW$7,Tbl.Kosten[[#This Row],[Totaal kosten]],"")</f>
        <v/>
      </c>
      <c r="BX123" s="148" t="str">
        <f>IFERROR(_xlfn.XLOOKUP(Tbl.Kosten[[#This Row],[Werkpakketcode]],Tbl.Werkpakketten[Werkpakketcode],Tbl.Werkpakketten[WPnr.],"",0,1),"")</f>
        <v/>
      </c>
      <c r="BY123" s="148" t="str">
        <f>IF(Tbl.Kosten[[#This Row],[WPnr.]]=BY$7,Tbl.Kosten[[#This Row],[Totaal kosten]],"")</f>
        <v/>
      </c>
      <c r="BZ123" s="148" t="str">
        <f>IF(Tbl.Kosten[[#This Row],[WPnr.]]=BZ$7,Tbl.Kosten[[#This Row],[Totaal kosten]],"")</f>
        <v/>
      </c>
      <c r="CA123" s="148" t="str">
        <f>IF(Tbl.Kosten[[#This Row],[WPnr.]]=CA$7,Tbl.Kosten[[#This Row],[Totaal kosten]],"")</f>
        <v/>
      </c>
      <c r="CB123" s="148" t="str">
        <f>IF(Tbl.Kosten[[#This Row],[WPnr.]]=CB$7,Tbl.Kosten[[#This Row],[Totaal kosten]],"")</f>
        <v/>
      </c>
      <c r="CC123" s="148" t="str">
        <f>IF(Tbl.Kosten[[#This Row],[WPnr.]]=CC$7,Tbl.Kosten[[#This Row],[Totaal kosten]],"")</f>
        <v/>
      </c>
      <c r="CD123" s="148" t="str">
        <f>IF(Tbl.Kosten[[#This Row],[WPnr.]]=CD$7,Tbl.Kosten[[#This Row],[Totaal kosten]],"")</f>
        <v/>
      </c>
      <c r="CE123" s="148" t="str">
        <f>IF(Tbl.Kosten[[#This Row],[WPnr.]]=CE$7,Tbl.Kosten[[#This Row],[Totaal kosten]],"")</f>
        <v/>
      </c>
      <c r="CF123" s="148" t="str">
        <f>IF(Tbl.Kosten[[#This Row],[WPnr.]]=CF$7,Tbl.Kosten[[#This Row],[Totaal kosten]],"")</f>
        <v/>
      </c>
      <c r="CG123" s="148" t="str">
        <f>IF(Tbl.Kosten[[#This Row],[WPnr.]]=CG$7,Tbl.Kosten[[#This Row],[Totaal kosten]],"")</f>
        <v/>
      </c>
      <c r="CH123" s="148" t="str">
        <f>IF(Tbl.Kosten[[#This Row],[WPnr.]]=CH$7,Tbl.Kosten[[#This Row],[Totaal kosten]],"")</f>
        <v/>
      </c>
      <c r="CI123" s="148" t="str">
        <f>IF(Tbl.Kosten[[#This Row],[WPnr.]]=CI$7,Tbl.Kosten[[#This Row],[Totaal kosten]],"")</f>
        <v/>
      </c>
      <c r="CJ123" s="148" t="str">
        <f>IF(Tbl.Kosten[[#This Row],[WPnr.]]=CJ$7,Tbl.Kosten[[#This Row],[Totaal kosten]],"")</f>
        <v/>
      </c>
      <c r="CK123" s="148" t="str">
        <f>IF(Tbl.Kosten[[#This Row],[WPnr.]]=CK$7,Tbl.Kosten[[#This Row],[Totaal kosten]],"")</f>
        <v/>
      </c>
      <c r="CL123" s="148" t="str">
        <f>IF(Tbl.Kosten[[#This Row],[WPnr.]]=CL$7,Tbl.Kosten[[#This Row],[Totaal kosten]],"")</f>
        <v/>
      </c>
      <c r="CM123" s="148" t="str">
        <f>IF(Tbl.Kosten[[#This Row],[WPnr.]]=CM$7,Tbl.Kosten[[#This Row],[Totaal kosten]],"")</f>
        <v/>
      </c>
      <c r="CN123" s="148" t="str">
        <f>IF(Tbl.Kosten[[#This Row],[WPnr.]]=CN$7,Tbl.Kosten[[#This Row],[Totaal kosten]],"")</f>
        <v/>
      </c>
      <c r="CO123" s="148" t="str">
        <f>IF(Tbl.Kosten[[#This Row],[WPnr.]]=CO$7,Tbl.Kosten[[#This Row],[Totaal kosten]],"")</f>
        <v/>
      </c>
      <c r="CP123" s="148" t="str">
        <f>IF(Tbl.Kosten[[#This Row],[WPnr.]]=CP$7,Tbl.Kosten[[#This Row],[Totaal kosten]],"")</f>
        <v/>
      </c>
      <c r="CQ123" s="148" t="str">
        <f>IF(Tbl.Kosten[[#This Row],[WPnr.]]=CQ$7,Tbl.Kosten[[#This Row],[Totaal kosten]],"")</f>
        <v/>
      </c>
      <c r="CR123" s="148" t="str">
        <f>IF(Tbl.Kosten[[#This Row],[WPnr.]]=CR$7,Tbl.Kosten[[#This Row],[Totaal kosten]],"")</f>
        <v/>
      </c>
      <c r="CS123" s="148" t="str">
        <f>IF(Tbl.Kosten[[#This Row],[WPnr.]]=CS$7,Tbl.Kosten[[#This Row],[Totaal kosten]],"")</f>
        <v/>
      </c>
      <c r="CT123" s="148" t="str">
        <f>IF(Tbl.Kosten[[#This Row],[WPnr.]]=CT$7,Tbl.Kosten[[#This Row],[Totaal kosten]],"")</f>
        <v/>
      </c>
      <c r="CU123" s="148" t="str">
        <f>IF(Tbl.Kosten[[#This Row],[WPnr.]]=CU$7,Tbl.Kosten[[#This Row],[Totaal kosten]],"")</f>
        <v/>
      </c>
      <c r="CV123" s="148" t="str">
        <f>IF(Tbl.Kosten[[#This Row],[WPnr.]]=CV$7,Tbl.Kosten[[#This Row],[Totaal kosten]],"")</f>
        <v/>
      </c>
      <c r="CW123" s="148" t="str">
        <f>IF(Tbl.Kosten[[#This Row],[WPnr.]]=CW$7,Tbl.Kosten[[#This Row],[Totaal kosten]],"")</f>
        <v/>
      </c>
      <c r="CX123" s="148" t="str">
        <f>IF(Tbl.Kosten[[#This Row],[WPnr.]]=CX$7,Tbl.Kosten[[#This Row],[Totaal kosten]],"")</f>
        <v/>
      </c>
      <c r="CY123" s="148" t="str">
        <f>IF(Tbl.Kosten[[#This Row],[WPnr.]]=CY$7,Tbl.Kosten[[#This Row],[Totaal kosten]],"")</f>
        <v/>
      </c>
      <c r="CZ123" s="148" t="str">
        <f>IF(Tbl.Kosten[[#This Row],[WPnr.]]=CZ$7,Tbl.Kosten[[#This Row],[Totaal kosten]],"")</f>
        <v/>
      </c>
      <c r="DA123" s="148" t="str">
        <f>IF(Tbl.Kosten[[#This Row],[WPnr.]]=DA$7,Tbl.Kosten[[#This Row],[Totaal kosten]],"")</f>
        <v/>
      </c>
      <c r="DB123" s="148" t="str">
        <f>IF(Tbl.Kosten[[#This Row],[WPnr.]]=DB$7,Tbl.Kosten[[#This Row],[Totaal kosten]],"")</f>
        <v/>
      </c>
      <c r="DC123" s="148" t="str">
        <f>IF(Tbl.Kosten[[#This Row],[WPnr.]]=DC$7,Tbl.Kosten[[#This Row],[Totaal kosten]],"")</f>
        <v/>
      </c>
      <c r="DD123" s="148" t="str">
        <f>IF(Tbl.Kosten[[#This Row],[WPnr.]]=DD$7,Tbl.Kosten[[#This Row],[Totaal kosten]],"")</f>
        <v/>
      </c>
      <c r="DE123" s="148" t="str">
        <f>IF(Tbl.Kosten[[#This Row],[WPnr.]]=DE$7,Tbl.Kosten[[#This Row],[Totaal kosten]],"")</f>
        <v/>
      </c>
      <c r="DF123" s="148" t="str">
        <f>IF(Tbl.Kosten[[#This Row],[WPnr.]]=DF$7,Tbl.Kosten[[#This Row],[Totaal kosten]],"")</f>
        <v/>
      </c>
      <c r="DG123" s="148" t="str">
        <f>IF(Tbl.Kosten[[#This Row],[WPnr.]]=DG$7,Tbl.Kosten[[#This Row],[Totaal kosten]],"")</f>
        <v/>
      </c>
      <c r="DH123" s="148" t="str">
        <f>IF(Tbl.Kosten[[#This Row],[WPnr.]]=DH$7,Tbl.Kosten[[#This Row],[Totaal kosten]],"")</f>
        <v/>
      </c>
      <c r="DI123" s="148" t="str">
        <f>IF(Tbl.Kosten[[#This Row],[WPnr.]]=DI$7,Tbl.Kosten[[#This Row],[Totaal kosten]],"")</f>
        <v/>
      </c>
      <c r="DJ123" s="148" t="str">
        <f>IF(Tbl.Kosten[[#This Row],[WPnr.]]=DJ$7,Tbl.Kosten[[#This Row],[Totaal kosten]],"")</f>
        <v/>
      </c>
      <c r="DK123" s="148" t="str">
        <f>IF(Tbl.Kosten[[#This Row],[WPnr.]]=DK$7,Tbl.Kosten[[#This Row],[Totaal kosten]],"")</f>
        <v/>
      </c>
      <c r="DL123" s="148" t="str">
        <f>IF(Tbl.Kosten[[#This Row],[WPnr.]]=DL$7,Tbl.Kosten[[#This Row],[Totaal kosten]],"")</f>
        <v/>
      </c>
      <c r="DM123" s="148" t="str">
        <f>IF(Tbl.Kosten[[#This Row],[WPnr.]]=DM$7,Tbl.Kosten[[#This Row],[Totaal kosten]],"")</f>
        <v/>
      </c>
      <c r="DN123" s="148" t="str">
        <f>IF(Tbl.Kosten[[#This Row],[WPnr.]]=DN$7,Tbl.Kosten[[#This Row],[Totaal kosten]],"")</f>
        <v/>
      </c>
      <c r="DO123" s="148" t="str">
        <f>IF(Tbl.Kosten[[#This Row],[WPnr.]]=DO$7,Tbl.Kosten[[#This Row],[Totaal kosten]],"")</f>
        <v/>
      </c>
      <c r="DP123" s="148" t="str">
        <f>IF(Tbl.Kosten[[#This Row],[WPnr.]]=DP$7,Tbl.Kosten[[#This Row],[Totaal kosten]],"")</f>
        <v/>
      </c>
      <c r="DQ123" s="148" t="str">
        <f>IF(Tbl.Kosten[[#This Row],[WPnr.]]=DQ$7,Tbl.Kosten[[#This Row],[Totaal kosten]],"")</f>
        <v/>
      </c>
      <c r="DR123" s="148" t="str">
        <f>IF(Tbl.Kosten[[#This Row],[WPnr.]]=DR$7,Tbl.Kosten[[#This Row],[Totaal kosten]],"")</f>
        <v/>
      </c>
      <c r="DS123" s="148" t="str">
        <f>IF(Tbl.Kosten[[#This Row],[WPnr.]]=DS$7,Tbl.Kosten[[#This Row],[Totaal kosten]],"")</f>
        <v/>
      </c>
      <c r="DT123" s="148" t="str">
        <f>IF(Tbl.Kosten[[#This Row],[WPnr.]]=DT$7,Tbl.Kosten[[#This Row],[Totaal kosten]],"")</f>
        <v/>
      </c>
      <c r="DU123" s="148" t="str">
        <f>IF(Tbl.Kosten[[#This Row],[WPnr.]]=DU$7,Tbl.Kosten[[#This Row],[Totaal kosten]],"")</f>
        <v/>
      </c>
      <c r="DV123" s="148" t="str">
        <f>IF(Tbl.Kosten[[#This Row],[WPnr.]]=DV$7,Tbl.Kosten[[#This Row],[Totaal kosten]],"")</f>
        <v/>
      </c>
      <c r="DW123" s="150" t="str">
        <f>IFERROR(_xlfn.XLOOKUP(Tbl.Kosten[[#This Row],[Kostensoort]],Tbl.Kostensoorten[Kostensoorten],Tbl.Kostensoorten[KSnr.],"",0,1),"")</f>
        <v/>
      </c>
      <c r="DX123" s="150" t="str">
        <f>IF(Tbl.Kosten[[#This Row],[KSnr.]]=DX$7,Tbl.Kosten[[#This Row],[Totaal kosten]],"")</f>
        <v/>
      </c>
      <c r="DY123" s="150" t="str">
        <f>IF(Tbl.Kosten[[#This Row],[KSnr.]]=DY$7,Tbl.Kosten[[#This Row],[Totaal kosten]],"")</f>
        <v/>
      </c>
      <c r="DZ123" s="150" t="str">
        <f>IF(Tbl.Kosten[[#This Row],[KSnr.]]=DZ$7,Tbl.Kosten[[#This Row],[Totaal kosten]],"")</f>
        <v/>
      </c>
      <c r="EA123" s="150" t="str">
        <f>IF(Tbl.Kosten[[#This Row],[KSnr.]]=EA$7,Tbl.Kosten[[#This Row],[Totaal kosten]],"")</f>
        <v/>
      </c>
      <c r="EB123" s="150" t="str">
        <f>IF(Tbl.Kosten[[#This Row],[KSnr.]]=EB$7,Tbl.Kosten[[#This Row],[Totaal kosten]],"")</f>
        <v/>
      </c>
      <c r="EC123" s="150" t="str">
        <f>IF(Tbl.Kosten[[#This Row],[KSnr.]]=EC$7,Tbl.Kosten[[#This Row],[Totaal kosten]],"")</f>
        <v/>
      </c>
      <c r="ED123" s="150" t="str">
        <f>IF(Tbl.Kosten[[#This Row],[KSnr.]]=ED$7,Tbl.Kosten[[#This Row],[Totaal kosten]],"")</f>
        <v/>
      </c>
      <c r="EE123" s="150" t="str">
        <f>IF(Tbl.Kosten[[#This Row],[KSnr.]]=EE$7,Tbl.Kosten[[#This Row],[Totaal kosten]],"")</f>
        <v/>
      </c>
      <c r="EF123" s="150" t="str">
        <f>IF(Tbl.Kosten[[#This Row],[KSnr.]]=EF$7,Tbl.Kosten[[#This Row],[Totaal kosten]],"")</f>
        <v/>
      </c>
      <c r="EG123" s="150" t="str">
        <f>IF(Tbl.Kosten[[#This Row],[KSnr.]]=EG$7,Tbl.Kosten[[#This Row],[Totaal kosten]],"")</f>
        <v/>
      </c>
      <c r="EH123" s="150" t="str">
        <f>IF(Tbl.Kosten[[#This Row],[KSnr.]]=EH$7,Tbl.Kosten[[#This Row],[Totaal kosten]],"")</f>
        <v/>
      </c>
      <c r="EI123" s="150" t="str">
        <f>IF(Tbl.Kosten[[#This Row],[KSnr.]]=EI$7,Tbl.Kosten[[#This Row],[Totaal kosten]],"")</f>
        <v/>
      </c>
      <c r="EJ123" s="150" t="str">
        <f>IF(Tbl.Kosten[[#This Row],[KSnr.]]=EJ$7,Tbl.Kosten[[#This Row],[Totaal kosten]],"")</f>
        <v/>
      </c>
      <c r="EK123" s="150" t="str">
        <f>IF(Tbl.Kosten[[#This Row],[KSnr.]]=EK$7,Tbl.Kosten[[#This Row],[Totaal kosten]],"")</f>
        <v/>
      </c>
      <c r="EL123" s="150" t="str">
        <f>IF(Tbl.Kosten[[#This Row],[KSnr.]]=EL$7,Tbl.Kosten[[#This Row],[Totaal kosten]],"")</f>
        <v/>
      </c>
      <c r="EM123" s="150" t="str">
        <f>IF(Tbl.Kosten[[#This Row],[KSnr.]]=EM$7,Tbl.Kosten[[#This Row],[Totaal kosten]],"")</f>
        <v/>
      </c>
      <c r="EN123" s="150" t="str">
        <f>IF(Tbl.Kosten[[#This Row],[KSnr.]]=EN$7,Tbl.Kosten[[#This Row],[Totaal kosten]],"")</f>
        <v/>
      </c>
      <c r="EO123" s="150" t="str">
        <f>IF(Tbl.Kosten[[#This Row],[KSnr.]]=EO$7,Tbl.Kosten[[#This Row],[Totaal kosten]],"")</f>
        <v/>
      </c>
      <c r="EP123" s="150" t="str">
        <f>IF(Tbl.Kosten[[#This Row],[KSnr.]]=EP$7,Tbl.Kosten[[#This Row],[Totaal kosten]],"")</f>
        <v/>
      </c>
      <c r="EQ123" s="150" t="str">
        <f>IF(Tbl.Kosten[[#This Row],[KSnr.]]=EQ$7,Tbl.Kosten[[#This Row],[Totaal kosten]],"")</f>
        <v/>
      </c>
      <c r="ER123" s="144" t="str">
        <f>IFERROR(_xlfn.XLOOKUP(Tbl.Kosten[[#This Row],[Subsidieactiviteit]],Tbl.Subsidiehoogte[Subsidieactiviteit],Tbl.Subsidiehoogte[SAnr.],"",0,1),"")</f>
        <v/>
      </c>
      <c r="ES123" s="150" t="str">
        <f>IF(Tbl.Kosten[[#This Row],[Sanr.]]=ES$7,Tbl.Kosten[[#This Row],[Totaal kosten]],"")</f>
        <v/>
      </c>
      <c r="ET123" s="150" t="str">
        <f>IF(Tbl.Kosten[[#This Row],[Sanr.]]=ET$7,Tbl.Kosten[[#This Row],[Totaal kosten]],"")</f>
        <v/>
      </c>
      <c r="EU123" s="150" t="str">
        <f>IF(Tbl.Kosten[[#This Row],[Sanr.]]=EU$7,Tbl.Kosten[[#This Row],[Totaal kosten]],"")</f>
        <v/>
      </c>
      <c r="EV123" s="150" t="str">
        <f>IF(Tbl.Kosten[[#This Row],[Sanr.]]=EV$7,Tbl.Kosten[[#This Row],[Totaal kosten]],"")</f>
        <v/>
      </c>
      <c r="EW123" s="150" t="str">
        <f>IF(Tbl.Kosten[[#This Row],[Sanr.]]=EW$7,Tbl.Kosten[[#This Row],[Totaal kosten]],"")</f>
        <v/>
      </c>
      <c r="EX123" s="150" t="str">
        <f>IF(Tbl.Kosten[[#This Row],[Sanr.]]=EX$7,Tbl.Kosten[[#This Row],[Totaal kosten]],"")</f>
        <v/>
      </c>
      <c r="EY123" s="150" t="str">
        <f>IF(Tbl.Kosten[[#This Row],[Sanr.]]=EY$7,Tbl.Kosten[[#This Row],[Totaal kosten]],"")</f>
        <v/>
      </c>
      <c r="EZ123" s="150" t="str">
        <f>IF(Tbl.Kosten[[#This Row],[Sanr.]]=EZ$7,Tbl.Kosten[[#This Row],[Totaal kosten]],"")</f>
        <v/>
      </c>
      <c r="FA123" s="150" t="str">
        <f>IF(Tbl.Kosten[[#This Row],[Sanr.]]=FA$7,Tbl.Kosten[[#This Row],[Totaal kosten]],"")</f>
        <v/>
      </c>
      <c r="FB123" s="150" t="str">
        <f>IF(Tbl.Kosten[[#This Row],[Sanr.]]=FB$7,Tbl.Kosten[[#This Row],[Totaal kosten]],"")</f>
        <v/>
      </c>
      <c r="FC123" s="150" t="str">
        <f>IF(Tbl.Kosten[[#This Row],[Sanr.]]=FC$7,Tbl.Kosten[[#This Row],[Totaal kosten]],"")</f>
        <v/>
      </c>
      <c r="FD123" s="150" t="str">
        <f>IF(Tbl.Kosten[[#This Row],[Sanr.]]=FD$7,Tbl.Kosten[[#This Row],[Totaal kosten]],"")</f>
        <v/>
      </c>
      <c r="FE123" s="150" t="str">
        <f>IF(Tbl.Kosten[[#This Row],[Sanr.]]=FE$7,Tbl.Kosten[[#This Row],[Totaal kosten]],"")</f>
        <v/>
      </c>
      <c r="FF123" s="150" t="str">
        <f>IF(Tbl.Kosten[[#This Row],[Sanr.]]=FF$7,Tbl.Kosten[[#This Row],[Totaal kosten]],"")</f>
        <v/>
      </c>
      <c r="FG123" s="150" t="str">
        <f>IF(Tbl.Kosten[[#This Row],[Sanr.]]=FG$7,Tbl.Kosten[[#This Row],[Totaal kosten]],"")</f>
        <v/>
      </c>
      <c r="FH123" s="150" t="str">
        <f>IF(Tbl.Kosten[[#This Row],[Sanr.]]=FH$7,Tbl.Kosten[[#This Row],[Totaal kosten]],"")</f>
        <v/>
      </c>
      <c r="FI123" s="150" t="str">
        <f>IF(Tbl.Kosten[[#This Row],[Sanr.]]=FI$7,Tbl.Kosten[[#This Row],[Totaal kosten]],"")</f>
        <v/>
      </c>
      <c r="FJ123" s="150" t="str">
        <f>IF(Tbl.Kosten[[#This Row],[Sanr.]]=FJ$7,Tbl.Kosten[[#This Row],[Totaal kosten]],"")</f>
        <v/>
      </c>
      <c r="FK123" s="150" t="str">
        <f>IF(Tbl.Kosten[[#This Row],[Sanr.]]=FK$7,Tbl.Kosten[[#This Row],[Totaal kosten]],"")</f>
        <v/>
      </c>
      <c r="FL123" s="150" t="str">
        <f>IF(Tbl.Kosten[[#This Row],[Sanr.]]=FL$7,Tbl.Kosten[[#This Row],[Totaal kosten]],"")</f>
        <v/>
      </c>
      <c r="FM123" s="150" t="str">
        <f>IF(Tbl.Kosten[[#This Row],[Sanr.]]=FM$7,Tbl.Kosten[[#This Row],[Totaal kosten]],"")</f>
        <v/>
      </c>
      <c r="FN123" s="150" t="str">
        <f>IF(Tbl.Kosten[[#This Row],[Sanr.]]=FN$7,Tbl.Kosten[[#This Row],[Totaal kosten]],"")</f>
        <v/>
      </c>
      <c r="FO123" s="150" t="str">
        <f>IF(Tbl.Kosten[[#This Row],[Sanr.]]=FO$7,Tbl.Kosten[[#This Row],[Totaal kosten]],"")</f>
        <v/>
      </c>
      <c r="FP123" s="150" t="str">
        <f>IF(Tbl.Kosten[[#This Row],[Sanr.]]=FP$7,Tbl.Kosten[[#This Row],[Totaal kosten]],"")</f>
        <v/>
      </c>
      <c r="FQ123" s="150" t="str">
        <f>IF(Tbl.Kosten[[#This Row],[Sanr.]]=FQ$7,Tbl.Kosten[[#This Row],[Totaal kosten]],"")</f>
        <v/>
      </c>
      <c r="FR123" s="150" t="str">
        <f>IF(Tbl.Kosten[[#This Row],[Sanr.]]=FR$7,Tbl.Kosten[[#This Row],[Totaal kosten]],"")</f>
        <v/>
      </c>
      <c r="FS123" s="150" t="str">
        <f>IF(Tbl.Kosten[[#This Row],[Sanr.]]=FS$7,Tbl.Kosten[[#This Row],[Totaal kosten]],"")</f>
        <v/>
      </c>
      <c r="FT123" s="150" t="str">
        <f>IF(Tbl.Kosten[[#This Row],[Sanr.]]=FT$7,Tbl.Kosten[[#This Row],[Totaal kosten]],"")</f>
        <v/>
      </c>
      <c r="FU123" s="150" t="str">
        <f>IF(Tbl.Kosten[[#This Row],[Sanr.]]=FU$7,Tbl.Kosten[[#This Row],[Totaal kosten]],"")</f>
        <v/>
      </c>
      <c r="FV123" s="150" t="str">
        <f>IF(Tbl.Kosten[[#This Row],[Sanr.]]=FV$7,Tbl.Kosten[[#This Row],[Totaal kosten]],"")</f>
        <v/>
      </c>
      <c r="FW123" s="150" t="str">
        <f>IFERROR(_xlfn.XLOOKUP(Tbl.Kosten[[#This Row],[Activiteitencode]],Tbl.Activiteiten[Activiteitcode],Tbl.Activiteiten[Anr.],"",0,1),"")</f>
        <v/>
      </c>
      <c r="FX123" s="169" t="str">
        <f>_xlfn.CONCAT(Tbl.Kosten[[#This Row],[Pnr.]],Tbl.Kosten[[#This Row],[Sanr.]])</f>
        <v>P1</v>
      </c>
      <c r="FY123" s="150">
        <f>Tbl.Kosten[[#This Row],[Totaal kosten]]-Tbl.Kosten[[#This Row],[Subsidie]]</f>
        <v>0</v>
      </c>
      <c r="FZ123" s="150">
        <f>IF(Tbl.Kosten[[#This Row],[Pnr.]]=FZ$7,Tbl.Kosten[[#This Row],[Te financieren]],"")</f>
        <v>0</v>
      </c>
      <c r="GA123" s="150" t="str">
        <f>IF(Tbl.Kosten[[#This Row],[Pnr.]]=GA$7,Tbl.Kosten[[#This Row],[Te financieren]],"")</f>
        <v/>
      </c>
      <c r="GB123" s="150" t="str">
        <f>IF(Tbl.Kosten[[#This Row],[Pnr.]]=GB$7,Tbl.Kosten[[#This Row],[Te financieren]],"")</f>
        <v/>
      </c>
      <c r="GC123" s="150" t="str">
        <f>IF(Tbl.Kosten[[#This Row],[Pnr.]]=GC$7,Tbl.Kosten[[#This Row],[Te financieren]],"")</f>
        <v/>
      </c>
      <c r="GD123" s="150" t="str">
        <f>IF(Tbl.Kosten[[#This Row],[Pnr.]]=GD$7,Tbl.Kosten[[#This Row],[Te financieren]],"")</f>
        <v/>
      </c>
      <c r="GE123" s="150" t="str">
        <f>IF(Tbl.Kosten[[#This Row],[Pnr.]]=GE$7,Tbl.Kosten[[#This Row],[Te financieren]],"")</f>
        <v/>
      </c>
      <c r="GF123" s="150" t="str">
        <f>IF(Tbl.Kosten[[#This Row],[Pnr.]]=GF$7,Tbl.Kosten[[#This Row],[Te financieren]],"")</f>
        <v/>
      </c>
      <c r="GG123" s="150" t="str">
        <f>IF(Tbl.Kosten[[#This Row],[Pnr.]]=GG$7,Tbl.Kosten[[#This Row],[Te financieren]],"")</f>
        <v/>
      </c>
      <c r="GH123" s="150" t="str">
        <f>IF(Tbl.Kosten[[#This Row],[Pnr.]]=GH$7,Tbl.Kosten[[#This Row],[Te financieren]],"")</f>
        <v/>
      </c>
      <c r="GI123" s="150" t="str">
        <f>IF(Tbl.Kosten[[#This Row],[Pnr.]]=GI$7,Tbl.Kosten[[#This Row],[Te financieren]],"")</f>
        <v/>
      </c>
      <c r="GJ123" s="150" t="str">
        <f>IF(Tbl.Kosten[[#This Row],[Pnr.]]=GJ$7,Tbl.Kosten[[#This Row],[Te financieren]],"")</f>
        <v/>
      </c>
      <c r="GK123" s="150" t="str">
        <f>IF(Tbl.Kosten[[#This Row],[Pnr.]]=GK$7,Tbl.Kosten[[#This Row],[Te financieren]],"")</f>
        <v/>
      </c>
      <c r="GL123" s="150" t="str">
        <f>IF(Tbl.Kosten[[#This Row],[Pnr.]]=GL$7,Tbl.Kosten[[#This Row],[Te financieren]],"")</f>
        <v/>
      </c>
      <c r="GM123" s="150" t="str">
        <f>IF(Tbl.Kosten[[#This Row],[Pnr.]]=GM$7,Tbl.Kosten[[#This Row],[Te financieren]],"")</f>
        <v/>
      </c>
      <c r="GN123" s="150" t="str">
        <f>IF(Tbl.Kosten[[#This Row],[Pnr.]]=GN$7,Tbl.Kosten[[#This Row],[Te financieren]],"")</f>
        <v/>
      </c>
      <c r="GO123" s="150" t="str">
        <f>IF(Tbl.Kosten[[#This Row],[Pnr.]]=GO$7,Tbl.Kosten[[#This Row],[Te financieren]],"")</f>
        <v/>
      </c>
      <c r="GP123" s="150" t="str">
        <f>IF(Tbl.Kosten[[#This Row],[Pnr.]]=GP$7,Tbl.Kosten[[#This Row],[Te financieren]],"")</f>
        <v/>
      </c>
      <c r="GQ123" s="150" t="str">
        <f>IF(Tbl.Kosten[[#This Row],[Pnr.]]=GQ$7,Tbl.Kosten[[#This Row],[Te financieren]],"")</f>
        <v/>
      </c>
      <c r="GR123" s="150" t="str">
        <f>IF(Tbl.Kosten[[#This Row],[Pnr.]]=GR$7,Tbl.Kosten[[#This Row],[Te financieren]],"")</f>
        <v/>
      </c>
      <c r="GS123" s="150" t="str">
        <f>IF(Tbl.Kosten[[#This Row],[Pnr.]]=GS$7,Tbl.Kosten[[#This Row],[Te financieren]],"")</f>
        <v/>
      </c>
      <c r="GT123" s="150" t="str">
        <f>IF(Tbl.Kosten[[#This Row],[Pnr.]]=GT$7,Tbl.Kosten[[#This Row],[Te financieren]],"")</f>
        <v/>
      </c>
      <c r="GU123" s="150" t="str">
        <f>IF(Tbl.Kosten[[#This Row],[Pnr.]]=GU$7,Tbl.Kosten[[#This Row],[Te financieren]],"")</f>
        <v/>
      </c>
      <c r="GV123" s="150" t="str">
        <f>IF(Tbl.Kosten[[#This Row],[Pnr.]]=GV$7,Tbl.Kosten[[#This Row],[Te financieren]],"")</f>
        <v/>
      </c>
      <c r="GW123" s="150" t="str">
        <f>IF(Tbl.Kosten[[#This Row],[Pnr.]]=GW$7,Tbl.Kosten[[#This Row],[Te financieren]],"")</f>
        <v/>
      </c>
      <c r="GX123" s="150" t="str">
        <f>IF(Tbl.Kosten[[#This Row],[Pnr.]]=GX$7,Tbl.Kosten[[#This Row],[Te financieren]],"")</f>
        <v/>
      </c>
      <c r="GY123" s="150" t="str">
        <f>IF(Tbl.Kosten[[#This Row],[Pnr.]]=GY$7,Tbl.Kosten[[#This Row],[Te financieren]],"")</f>
        <v/>
      </c>
      <c r="GZ123" s="150" t="str">
        <f>IF(Tbl.Kosten[[#This Row],[Pnr.]]=GZ$7,Tbl.Kosten[[#This Row],[Te financieren]],"")</f>
        <v/>
      </c>
      <c r="HA123" s="150" t="str">
        <f>IF(Tbl.Kosten[[#This Row],[Pnr.]]=HA$7,Tbl.Kosten[[#This Row],[Te financieren]],"")</f>
        <v/>
      </c>
      <c r="HB123" s="150" t="str">
        <f>IF(Tbl.Kosten[[#This Row],[Pnr.]]=HB$7,Tbl.Kosten[[#This Row],[Te financieren]],"")</f>
        <v/>
      </c>
      <c r="HC123" s="150" t="str">
        <f>IF(Tbl.Kosten[[#This Row],[Pnr.]]=HC$7,Tbl.Kosten[[#This Row],[Te financieren]],"")</f>
        <v/>
      </c>
      <c r="HD123" s="150" t="str">
        <f>IF(Tbl.Kosten[[#This Row],[Pnr.]]=HD$7,Tbl.Kosten[[#This Row],[Te financieren]],"")</f>
        <v/>
      </c>
      <c r="HE123" s="150" t="str">
        <f>IF(Tbl.Kosten[[#This Row],[Pnr.]]=HE$7,Tbl.Kosten[[#This Row],[Te financieren]],"")</f>
        <v/>
      </c>
      <c r="HF123" s="150" t="str">
        <f>IF(Tbl.Kosten[[#This Row],[Pnr.]]=HF$7,Tbl.Kosten[[#This Row],[Te financieren]],"")</f>
        <v/>
      </c>
      <c r="HG123" s="150" t="str">
        <f>IF(Tbl.Kosten[[#This Row],[Pnr.]]=HG$7,Tbl.Kosten[[#This Row],[Te financieren]],"")</f>
        <v/>
      </c>
      <c r="HH123" s="150" t="str">
        <f>IF(Tbl.Kosten[[#This Row],[Pnr.]]=HH$7,Tbl.Kosten[[#This Row],[Te financieren]],"")</f>
        <v/>
      </c>
      <c r="HI123" s="150" t="str">
        <f>IF(Tbl.Kosten[[#This Row],[Pnr.]]=HI$7,Tbl.Kosten[[#This Row],[Te financieren]],"")</f>
        <v/>
      </c>
      <c r="HJ123" s="150" t="str">
        <f>IF(Tbl.Kosten[[#This Row],[Pnr.]]=HJ$7,Tbl.Kosten[[#This Row],[Te financieren]],"")</f>
        <v/>
      </c>
      <c r="HK123" s="150" t="str">
        <f>IF(Tbl.Kosten[[#This Row],[Pnr.]]=HK$7,Tbl.Kosten[[#This Row],[Te financieren]],"")</f>
        <v/>
      </c>
      <c r="HL123" s="150" t="str">
        <f>IF(Tbl.Kosten[[#This Row],[Pnr.]]=HL$7,Tbl.Kosten[[#This Row],[Te financieren]],"")</f>
        <v/>
      </c>
      <c r="HM123" s="150" t="str">
        <f>IF(Tbl.Kosten[[#This Row],[Pnr.]]=HM$7,Tbl.Kosten[[#This Row],[Te financieren]],"")</f>
        <v/>
      </c>
      <c r="HN123" s="150" t="str">
        <f>IF(Tbl.Kosten[[#This Row],[Pnr.]]=HN$7,Tbl.Kosten[[#This Row],[Te financieren]],"")</f>
        <v/>
      </c>
      <c r="HO123" s="150" t="str">
        <f>IF(Tbl.Kosten[[#This Row],[Pnr.]]=HO$7,Tbl.Kosten[[#This Row],[Te financieren]],"")</f>
        <v/>
      </c>
      <c r="HP123" s="150" t="str">
        <f>IF(Tbl.Kosten[[#This Row],[Pnr.]]=HP$7,Tbl.Kosten[[#This Row],[Te financieren]],"")</f>
        <v/>
      </c>
      <c r="HQ123" s="150" t="str">
        <f>IF(Tbl.Kosten[[#This Row],[Pnr.]]=HQ$7,Tbl.Kosten[[#This Row],[Te financieren]],"")</f>
        <v/>
      </c>
      <c r="HR123" s="150" t="str">
        <f>IF(Tbl.Kosten[[#This Row],[Pnr.]]=HR$7,Tbl.Kosten[[#This Row],[Te financieren]],"")</f>
        <v/>
      </c>
      <c r="HS123" s="150" t="str">
        <f>IF(Tbl.Kosten[[#This Row],[Pnr.]]=HS$7,Tbl.Kosten[[#This Row],[Te financieren]],"")</f>
        <v/>
      </c>
      <c r="HT123" s="150" t="str">
        <f>IF(Tbl.Kosten[[#This Row],[Pnr.]]=HT$7,Tbl.Kosten[[#This Row],[Te financieren]],"")</f>
        <v/>
      </c>
      <c r="HU123" s="150" t="str">
        <f>IF(Tbl.Kosten[[#This Row],[Pnr.]]=HU$7,Tbl.Kosten[[#This Row],[Te financieren]],"")</f>
        <v/>
      </c>
      <c r="HV123" s="150" t="str">
        <f>IF(Tbl.Kosten[[#This Row],[Pnr.]]=HV$7,Tbl.Kosten[[#This Row],[Te financieren]],"")</f>
        <v/>
      </c>
      <c r="HW123" s="150" t="str">
        <f>IF(Tbl.Kosten[[#This Row],[Pnr.]]=HW$7,Tbl.Kosten[[#This Row],[Te financieren]],"")</f>
        <v/>
      </c>
    </row>
    <row r="124" spans="2:231" x14ac:dyDescent="0.3">
      <c r="B124" s="134"/>
      <c r="C124" s="137"/>
      <c r="D124" s="136"/>
      <c r="E124" s="261"/>
      <c r="F124" s="135"/>
      <c r="G124" s="11" t="str">
        <f>IF(Tbl.Kosten[[#This Row],[Medewerker e/o 
functie]]&lt;&gt;"",_xlfn.XLOOKUP(Tbl.Kosten[[#This Row],[Medewerker e/o 
functie]],Tbl.Uurtarief[Medewerker en/of functie],Tbl.Uurtarief[Uurtarief],"",0,1),"")</f>
        <v/>
      </c>
      <c r="H124" s="121">
        <f>IFERROR(Tbl.Kosten[[#This Row],[Uren]]*Tbl.Kosten[[#This Row],[Uurtarief]],0)</f>
        <v>0</v>
      </c>
      <c r="I124" s="119" t="str">
        <f>IF(Tbl.Kosten[[#This Row],[Subtotaal uren]]&lt;&gt;0,_xlfn.XLOOKUP(Tbl.Kosten[[#This Row],[Medewerker e/o 
functie]],Tbl.Uurtarief[Medewerker en/of functie],Tbl.Uurtarief[Kostensoort arbeid],"",0,1),"")</f>
        <v/>
      </c>
      <c r="J124" s="137"/>
      <c r="K124" s="135"/>
      <c r="L124" s="139" t="str">
        <f>IF(Tbl.Kosten[[#This Row],[Activum]]&lt;&gt;"",_xlfn.XLOOKUP(Tbl.Kosten[[#This Row],[Activum]],Tbl.Afschrijvingskosten[Activum],Tbl.Afschrijvingskosten[Tarief per afschrijvings-eenheid],"",0,1),"")</f>
        <v/>
      </c>
      <c r="M124" s="122">
        <f>IFERROR(Tbl.Kosten[[#This Row],[Een-
heden]]*Tbl.Kosten[[#This Row],[Afschrijvings-
tarief]],0)</f>
        <v>0</v>
      </c>
      <c r="N124" s="122" t="str">
        <f>IF(Tbl.Kosten[[#This Row],[Subtotaal afschrijving]]&lt;&gt;0,Lijsten!$A$7,"")</f>
        <v/>
      </c>
      <c r="O124" s="140"/>
      <c r="P124" s="135"/>
      <c r="Q124" s="138"/>
      <c r="R124" s="122">
        <f>IFERROR(Tbl.Kosten[[#This Row],[Aantal]]*Tbl.Kosten[[#This Row],[Tarief]],0)</f>
        <v>0</v>
      </c>
      <c r="S124" s="8">
        <f>IFERROR(Tbl.Kosten[[#This Row],[Subtotaal overige kosten]]+Tbl.Kosten[[#This Row],[Subtotaal uren]]+Tbl.Kosten[[#This Row],[Subtotaal afschrijving]],0)</f>
        <v>0</v>
      </c>
      <c r="T124" s="8">
        <f>IFERROR(Tbl.Kosten[[#This Row],[Totaal kosten]]*Tbl.Kosten[[#This Row],[Subsidie%]],0)</f>
        <v>0</v>
      </c>
      <c r="U124" s="4" t="str" cm="1">
        <f t="array" ref="U124">IFERROR(_xlfn.IFS(Tbl.Kosten[[#This Row],[Subtotaal uren]]&lt;&gt;0,Tbl.Kosten[[#This Row],[Kostensoort arbeid]],Tbl.Kosten[[#This Row],[Subtotaal afschrijving]]&lt;&gt;0,Tbl.Kosten[[#This Row],[Kostensoort afschrijving]],Tbl.Kosten[[#This Row],[Subtotaal overige kosten]]&lt;&gt;0,Tbl.Kosten[[#This Row],[Kostensoort overig]]),"")</f>
        <v/>
      </c>
      <c r="V124" s="4" t="str">
        <f>IFERROR(_xlfn.XLOOKUP(Tbl.Kosten[[#This Row],[Activiteitencode]],Tbl.Activiteiten[Activiteitcode],Tbl.Activiteiten[Werkpakketcode],"",0,1),"")</f>
        <v/>
      </c>
      <c r="W124" s="4" t="str">
        <f>IFERROR(_xlfn.XLOOKUP(Tbl.Kosten[[#This Row],[Werkpakketcode]],Tbl.Werkpakketten[Werkpakketcode],Tbl.Werkpakketten[Subsidiabele activiteit],"",0,1),"")</f>
        <v/>
      </c>
      <c r="X124" s="12">
        <f>IFERROR(_xlfn.XLOOKUP(Tbl.Kosten[[#This Row],[Sanr.]],Tbl.Subsidiehoogte[SAnr.],Tbl.Subsidiehoogte[Sub. Percentage],0,0,1),0)</f>
        <v>0</v>
      </c>
      <c r="Y124" s="144" t="str">
        <f>IFERROR(_xlfn.XLOOKUP(Tbl.Kosten[[#This Row],[Partnercode]],Tbl.Projectpartners[Partnercode],Tbl.Projectpartners[PNr.],"",0,1),"")</f>
        <v>P1</v>
      </c>
      <c r="Z124" s="148">
        <f>IF(Tbl.Kosten[[#This Row],[Pnr.]]=Z$7,Tbl.Kosten[[#This Row],[Totaal kosten]],"")</f>
        <v>0</v>
      </c>
      <c r="AA124" s="148" t="str">
        <f>IF(Tbl.Kosten[[#This Row],[Pnr.]]=AA$7,Tbl.Kosten[[#This Row],[Totaal kosten]],"")</f>
        <v/>
      </c>
      <c r="AB124" s="148" t="str">
        <f>IF(Tbl.Kosten[[#This Row],[Pnr.]]=AB$7,Tbl.Kosten[[#This Row],[Totaal kosten]],"")</f>
        <v/>
      </c>
      <c r="AC124" s="148" t="str">
        <f>IF(Tbl.Kosten[[#This Row],[Pnr.]]=AC$7,Tbl.Kosten[[#This Row],[Totaal kosten]],"")</f>
        <v/>
      </c>
      <c r="AD124" s="148" t="str">
        <f>IF(Tbl.Kosten[[#This Row],[Pnr.]]=AD$7,Tbl.Kosten[[#This Row],[Totaal kosten]],"")</f>
        <v/>
      </c>
      <c r="AE124" s="148" t="str">
        <f>IF(Tbl.Kosten[[#This Row],[Pnr.]]=AE$7,Tbl.Kosten[[#This Row],[Totaal kosten]],"")</f>
        <v/>
      </c>
      <c r="AF124" s="148" t="str">
        <f>IF(Tbl.Kosten[[#This Row],[Pnr.]]=AF$7,Tbl.Kosten[[#This Row],[Totaal kosten]],"")</f>
        <v/>
      </c>
      <c r="AG124" s="148" t="str">
        <f>IF(Tbl.Kosten[[#This Row],[Pnr.]]=AG$7,Tbl.Kosten[[#This Row],[Totaal kosten]],"")</f>
        <v/>
      </c>
      <c r="AH124" s="148" t="str">
        <f>IF(Tbl.Kosten[[#This Row],[Pnr.]]=AH$7,Tbl.Kosten[[#This Row],[Totaal kosten]],"")</f>
        <v/>
      </c>
      <c r="AI124" s="148" t="str">
        <f>IF(Tbl.Kosten[[#This Row],[Pnr.]]=AI$7,Tbl.Kosten[[#This Row],[Totaal kosten]],"")</f>
        <v/>
      </c>
      <c r="AJ124" s="148" t="str">
        <f>IF(Tbl.Kosten[[#This Row],[Pnr.]]=AJ$7,Tbl.Kosten[[#This Row],[Totaal kosten]],"")</f>
        <v/>
      </c>
      <c r="AK124" s="148" t="str">
        <f>IF(Tbl.Kosten[[#This Row],[Pnr.]]=AK$7,Tbl.Kosten[[#This Row],[Totaal kosten]],"")</f>
        <v/>
      </c>
      <c r="AL124" s="148" t="str">
        <f>IF(Tbl.Kosten[[#This Row],[Pnr.]]=AL$7,Tbl.Kosten[[#This Row],[Totaal kosten]],"")</f>
        <v/>
      </c>
      <c r="AM124" s="148" t="str">
        <f>IF(Tbl.Kosten[[#This Row],[Pnr.]]=AM$7,Tbl.Kosten[[#This Row],[Totaal kosten]],"")</f>
        <v/>
      </c>
      <c r="AN124" s="148" t="str">
        <f>IF(Tbl.Kosten[[#This Row],[Pnr.]]=AN$7,Tbl.Kosten[[#This Row],[Totaal kosten]],"")</f>
        <v/>
      </c>
      <c r="AO124" s="148" t="str">
        <f>IF(Tbl.Kosten[[#This Row],[Pnr.]]=AO$7,Tbl.Kosten[[#This Row],[Totaal kosten]],"")</f>
        <v/>
      </c>
      <c r="AP124" s="148" t="str">
        <f>IF(Tbl.Kosten[[#This Row],[Pnr.]]=AP$7,Tbl.Kosten[[#This Row],[Totaal kosten]],"")</f>
        <v/>
      </c>
      <c r="AQ124" s="148" t="str">
        <f>IF(Tbl.Kosten[[#This Row],[Pnr.]]=AQ$7,Tbl.Kosten[[#This Row],[Totaal kosten]],"")</f>
        <v/>
      </c>
      <c r="AR124" s="148" t="str">
        <f>IF(Tbl.Kosten[[#This Row],[Pnr.]]=AR$7,Tbl.Kosten[[#This Row],[Totaal kosten]],"")</f>
        <v/>
      </c>
      <c r="AS124" s="148" t="str">
        <f>IF(Tbl.Kosten[[#This Row],[Pnr.]]=AS$7,Tbl.Kosten[[#This Row],[Totaal kosten]],"")</f>
        <v/>
      </c>
      <c r="AT124" s="148" t="str">
        <f>IF(Tbl.Kosten[[#This Row],[Pnr.]]=AT$7,Tbl.Kosten[[#This Row],[Totaal kosten]],"")</f>
        <v/>
      </c>
      <c r="AU124" s="148" t="str">
        <f>IF(Tbl.Kosten[[#This Row],[Pnr.]]=AU$7,Tbl.Kosten[[#This Row],[Totaal kosten]],"")</f>
        <v/>
      </c>
      <c r="AV124" s="148" t="str">
        <f>IF(Tbl.Kosten[[#This Row],[Pnr.]]=AV$7,Tbl.Kosten[[#This Row],[Totaal kosten]],"")</f>
        <v/>
      </c>
      <c r="AW124" s="148" t="str">
        <f>IF(Tbl.Kosten[[#This Row],[Pnr.]]=AW$7,Tbl.Kosten[[#This Row],[Totaal kosten]],"")</f>
        <v/>
      </c>
      <c r="AX124" s="148" t="str">
        <f>IF(Tbl.Kosten[[#This Row],[Pnr.]]=AX$7,Tbl.Kosten[[#This Row],[Totaal kosten]],"")</f>
        <v/>
      </c>
      <c r="AY124" s="148" t="str">
        <f>IF(Tbl.Kosten[[#This Row],[Pnr.]]=AY$7,Tbl.Kosten[[#This Row],[Totaal kosten]],"")</f>
        <v/>
      </c>
      <c r="AZ124" s="148" t="str">
        <f>IF(Tbl.Kosten[[#This Row],[Pnr.]]=AZ$7,Tbl.Kosten[[#This Row],[Totaal kosten]],"")</f>
        <v/>
      </c>
      <c r="BA124" s="148" t="str">
        <f>IF(Tbl.Kosten[[#This Row],[Pnr.]]=BA$7,Tbl.Kosten[[#This Row],[Totaal kosten]],"")</f>
        <v/>
      </c>
      <c r="BB124" s="148" t="str">
        <f>IF(Tbl.Kosten[[#This Row],[Pnr.]]=BB$7,Tbl.Kosten[[#This Row],[Totaal kosten]],"")</f>
        <v/>
      </c>
      <c r="BC124" s="148" t="str">
        <f>IF(Tbl.Kosten[[#This Row],[Pnr.]]=BC$7,Tbl.Kosten[[#This Row],[Totaal kosten]],"")</f>
        <v/>
      </c>
      <c r="BD124" s="148" t="str">
        <f>IF(Tbl.Kosten[[#This Row],[Pnr.]]=BD$7,Tbl.Kosten[[#This Row],[Totaal kosten]],"")</f>
        <v/>
      </c>
      <c r="BE124" s="148" t="str">
        <f>IF(Tbl.Kosten[[#This Row],[Pnr.]]=BE$7,Tbl.Kosten[[#This Row],[Totaal kosten]],"")</f>
        <v/>
      </c>
      <c r="BF124" s="148" t="str">
        <f>IF(Tbl.Kosten[[#This Row],[Pnr.]]=BF$7,Tbl.Kosten[[#This Row],[Totaal kosten]],"")</f>
        <v/>
      </c>
      <c r="BG124" s="148" t="str">
        <f>IF(Tbl.Kosten[[#This Row],[Pnr.]]=BG$7,Tbl.Kosten[[#This Row],[Totaal kosten]],"")</f>
        <v/>
      </c>
      <c r="BH124" s="148" t="str">
        <f>IF(Tbl.Kosten[[#This Row],[Pnr.]]=BH$7,Tbl.Kosten[[#This Row],[Totaal kosten]],"")</f>
        <v/>
      </c>
      <c r="BI124" s="148" t="str">
        <f>IF(Tbl.Kosten[[#This Row],[Pnr.]]=BI$7,Tbl.Kosten[[#This Row],[Totaal kosten]],"")</f>
        <v/>
      </c>
      <c r="BJ124" s="148" t="str">
        <f>IF(Tbl.Kosten[[#This Row],[Pnr.]]=BJ$7,Tbl.Kosten[[#This Row],[Totaal kosten]],"")</f>
        <v/>
      </c>
      <c r="BK124" s="148" t="str">
        <f>IF(Tbl.Kosten[[#This Row],[Pnr.]]=BK$7,Tbl.Kosten[[#This Row],[Totaal kosten]],"")</f>
        <v/>
      </c>
      <c r="BL124" s="148" t="str">
        <f>IF(Tbl.Kosten[[#This Row],[Pnr.]]=BL$7,Tbl.Kosten[[#This Row],[Totaal kosten]],"")</f>
        <v/>
      </c>
      <c r="BM124" s="148" t="str">
        <f>IF(Tbl.Kosten[[#This Row],[Pnr.]]=BM$7,Tbl.Kosten[[#This Row],[Totaal kosten]],"")</f>
        <v/>
      </c>
      <c r="BN124" s="148" t="str">
        <f>IF(Tbl.Kosten[[#This Row],[Pnr.]]=BN$7,Tbl.Kosten[[#This Row],[Totaal kosten]],"")</f>
        <v/>
      </c>
      <c r="BO124" s="148" t="str">
        <f>IF(Tbl.Kosten[[#This Row],[Pnr.]]=BO$7,Tbl.Kosten[[#This Row],[Totaal kosten]],"")</f>
        <v/>
      </c>
      <c r="BP124" s="148" t="str">
        <f>IF(Tbl.Kosten[[#This Row],[Pnr.]]=BP$7,Tbl.Kosten[[#This Row],[Totaal kosten]],"")</f>
        <v/>
      </c>
      <c r="BQ124" s="148" t="str">
        <f>IF(Tbl.Kosten[[#This Row],[Pnr.]]=BQ$7,Tbl.Kosten[[#This Row],[Totaal kosten]],"")</f>
        <v/>
      </c>
      <c r="BR124" s="148" t="str">
        <f>IF(Tbl.Kosten[[#This Row],[Pnr.]]=BR$7,Tbl.Kosten[[#This Row],[Totaal kosten]],"")</f>
        <v/>
      </c>
      <c r="BS124" s="148" t="str">
        <f>IF(Tbl.Kosten[[#This Row],[Pnr.]]=BS$7,Tbl.Kosten[[#This Row],[Totaal kosten]],"")</f>
        <v/>
      </c>
      <c r="BT124" s="148" t="str">
        <f>IF(Tbl.Kosten[[#This Row],[Pnr.]]=BT$7,Tbl.Kosten[[#This Row],[Totaal kosten]],"")</f>
        <v/>
      </c>
      <c r="BU124" s="148" t="str">
        <f>IF(Tbl.Kosten[[#This Row],[Pnr.]]=BU$7,Tbl.Kosten[[#This Row],[Totaal kosten]],"")</f>
        <v/>
      </c>
      <c r="BV124" s="148" t="str">
        <f>IF(Tbl.Kosten[[#This Row],[Pnr.]]=BV$7,Tbl.Kosten[[#This Row],[Totaal kosten]],"")</f>
        <v/>
      </c>
      <c r="BW124" s="148" t="str">
        <f>IF(Tbl.Kosten[[#This Row],[Pnr.]]=BW$7,Tbl.Kosten[[#This Row],[Totaal kosten]],"")</f>
        <v/>
      </c>
      <c r="BX124" s="148" t="str">
        <f>IFERROR(_xlfn.XLOOKUP(Tbl.Kosten[[#This Row],[Werkpakketcode]],Tbl.Werkpakketten[Werkpakketcode],Tbl.Werkpakketten[WPnr.],"",0,1),"")</f>
        <v/>
      </c>
      <c r="BY124" s="148" t="str">
        <f>IF(Tbl.Kosten[[#This Row],[WPnr.]]=BY$7,Tbl.Kosten[[#This Row],[Totaal kosten]],"")</f>
        <v/>
      </c>
      <c r="BZ124" s="148" t="str">
        <f>IF(Tbl.Kosten[[#This Row],[WPnr.]]=BZ$7,Tbl.Kosten[[#This Row],[Totaal kosten]],"")</f>
        <v/>
      </c>
      <c r="CA124" s="148" t="str">
        <f>IF(Tbl.Kosten[[#This Row],[WPnr.]]=CA$7,Tbl.Kosten[[#This Row],[Totaal kosten]],"")</f>
        <v/>
      </c>
      <c r="CB124" s="148" t="str">
        <f>IF(Tbl.Kosten[[#This Row],[WPnr.]]=CB$7,Tbl.Kosten[[#This Row],[Totaal kosten]],"")</f>
        <v/>
      </c>
      <c r="CC124" s="148" t="str">
        <f>IF(Tbl.Kosten[[#This Row],[WPnr.]]=CC$7,Tbl.Kosten[[#This Row],[Totaal kosten]],"")</f>
        <v/>
      </c>
      <c r="CD124" s="148" t="str">
        <f>IF(Tbl.Kosten[[#This Row],[WPnr.]]=CD$7,Tbl.Kosten[[#This Row],[Totaal kosten]],"")</f>
        <v/>
      </c>
      <c r="CE124" s="148" t="str">
        <f>IF(Tbl.Kosten[[#This Row],[WPnr.]]=CE$7,Tbl.Kosten[[#This Row],[Totaal kosten]],"")</f>
        <v/>
      </c>
      <c r="CF124" s="148" t="str">
        <f>IF(Tbl.Kosten[[#This Row],[WPnr.]]=CF$7,Tbl.Kosten[[#This Row],[Totaal kosten]],"")</f>
        <v/>
      </c>
      <c r="CG124" s="148" t="str">
        <f>IF(Tbl.Kosten[[#This Row],[WPnr.]]=CG$7,Tbl.Kosten[[#This Row],[Totaal kosten]],"")</f>
        <v/>
      </c>
      <c r="CH124" s="148" t="str">
        <f>IF(Tbl.Kosten[[#This Row],[WPnr.]]=CH$7,Tbl.Kosten[[#This Row],[Totaal kosten]],"")</f>
        <v/>
      </c>
      <c r="CI124" s="148" t="str">
        <f>IF(Tbl.Kosten[[#This Row],[WPnr.]]=CI$7,Tbl.Kosten[[#This Row],[Totaal kosten]],"")</f>
        <v/>
      </c>
      <c r="CJ124" s="148" t="str">
        <f>IF(Tbl.Kosten[[#This Row],[WPnr.]]=CJ$7,Tbl.Kosten[[#This Row],[Totaal kosten]],"")</f>
        <v/>
      </c>
      <c r="CK124" s="148" t="str">
        <f>IF(Tbl.Kosten[[#This Row],[WPnr.]]=CK$7,Tbl.Kosten[[#This Row],[Totaal kosten]],"")</f>
        <v/>
      </c>
      <c r="CL124" s="148" t="str">
        <f>IF(Tbl.Kosten[[#This Row],[WPnr.]]=CL$7,Tbl.Kosten[[#This Row],[Totaal kosten]],"")</f>
        <v/>
      </c>
      <c r="CM124" s="148" t="str">
        <f>IF(Tbl.Kosten[[#This Row],[WPnr.]]=CM$7,Tbl.Kosten[[#This Row],[Totaal kosten]],"")</f>
        <v/>
      </c>
      <c r="CN124" s="148" t="str">
        <f>IF(Tbl.Kosten[[#This Row],[WPnr.]]=CN$7,Tbl.Kosten[[#This Row],[Totaal kosten]],"")</f>
        <v/>
      </c>
      <c r="CO124" s="148" t="str">
        <f>IF(Tbl.Kosten[[#This Row],[WPnr.]]=CO$7,Tbl.Kosten[[#This Row],[Totaal kosten]],"")</f>
        <v/>
      </c>
      <c r="CP124" s="148" t="str">
        <f>IF(Tbl.Kosten[[#This Row],[WPnr.]]=CP$7,Tbl.Kosten[[#This Row],[Totaal kosten]],"")</f>
        <v/>
      </c>
      <c r="CQ124" s="148" t="str">
        <f>IF(Tbl.Kosten[[#This Row],[WPnr.]]=CQ$7,Tbl.Kosten[[#This Row],[Totaal kosten]],"")</f>
        <v/>
      </c>
      <c r="CR124" s="148" t="str">
        <f>IF(Tbl.Kosten[[#This Row],[WPnr.]]=CR$7,Tbl.Kosten[[#This Row],[Totaal kosten]],"")</f>
        <v/>
      </c>
      <c r="CS124" s="148" t="str">
        <f>IF(Tbl.Kosten[[#This Row],[WPnr.]]=CS$7,Tbl.Kosten[[#This Row],[Totaal kosten]],"")</f>
        <v/>
      </c>
      <c r="CT124" s="148" t="str">
        <f>IF(Tbl.Kosten[[#This Row],[WPnr.]]=CT$7,Tbl.Kosten[[#This Row],[Totaal kosten]],"")</f>
        <v/>
      </c>
      <c r="CU124" s="148" t="str">
        <f>IF(Tbl.Kosten[[#This Row],[WPnr.]]=CU$7,Tbl.Kosten[[#This Row],[Totaal kosten]],"")</f>
        <v/>
      </c>
      <c r="CV124" s="148" t="str">
        <f>IF(Tbl.Kosten[[#This Row],[WPnr.]]=CV$7,Tbl.Kosten[[#This Row],[Totaal kosten]],"")</f>
        <v/>
      </c>
      <c r="CW124" s="148" t="str">
        <f>IF(Tbl.Kosten[[#This Row],[WPnr.]]=CW$7,Tbl.Kosten[[#This Row],[Totaal kosten]],"")</f>
        <v/>
      </c>
      <c r="CX124" s="148" t="str">
        <f>IF(Tbl.Kosten[[#This Row],[WPnr.]]=CX$7,Tbl.Kosten[[#This Row],[Totaal kosten]],"")</f>
        <v/>
      </c>
      <c r="CY124" s="148" t="str">
        <f>IF(Tbl.Kosten[[#This Row],[WPnr.]]=CY$7,Tbl.Kosten[[#This Row],[Totaal kosten]],"")</f>
        <v/>
      </c>
      <c r="CZ124" s="148" t="str">
        <f>IF(Tbl.Kosten[[#This Row],[WPnr.]]=CZ$7,Tbl.Kosten[[#This Row],[Totaal kosten]],"")</f>
        <v/>
      </c>
      <c r="DA124" s="148" t="str">
        <f>IF(Tbl.Kosten[[#This Row],[WPnr.]]=DA$7,Tbl.Kosten[[#This Row],[Totaal kosten]],"")</f>
        <v/>
      </c>
      <c r="DB124" s="148" t="str">
        <f>IF(Tbl.Kosten[[#This Row],[WPnr.]]=DB$7,Tbl.Kosten[[#This Row],[Totaal kosten]],"")</f>
        <v/>
      </c>
      <c r="DC124" s="148" t="str">
        <f>IF(Tbl.Kosten[[#This Row],[WPnr.]]=DC$7,Tbl.Kosten[[#This Row],[Totaal kosten]],"")</f>
        <v/>
      </c>
      <c r="DD124" s="148" t="str">
        <f>IF(Tbl.Kosten[[#This Row],[WPnr.]]=DD$7,Tbl.Kosten[[#This Row],[Totaal kosten]],"")</f>
        <v/>
      </c>
      <c r="DE124" s="148" t="str">
        <f>IF(Tbl.Kosten[[#This Row],[WPnr.]]=DE$7,Tbl.Kosten[[#This Row],[Totaal kosten]],"")</f>
        <v/>
      </c>
      <c r="DF124" s="148" t="str">
        <f>IF(Tbl.Kosten[[#This Row],[WPnr.]]=DF$7,Tbl.Kosten[[#This Row],[Totaal kosten]],"")</f>
        <v/>
      </c>
      <c r="DG124" s="148" t="str">
        <f>IF(Tbl.Kosten[[#This Row],[WPnr.]]=DG$7,Tbl.Kosten[[#This Row],[Totaal kosten]],"")</f>
        <v/>
      </c>
      <c r="DH124" s="148" t="str">
        <f>IF(Tbl.Kosten[[#This Row],[WPnr.]]=DH$7,Tbl.Kosten[[#This Row],[Totaal kosten]],"")</f>
        <v/>
      </c>
      <c r="DI124" s="148" t="str">
        <f>IF(Tbl.Kosten[[#This Row],[WPnr.]]=DI$7,Tbl.Kosten[[#This Row],[Totaal kosten]],"")</f>
        <v/>
      </c>
      <c r="DJ124" s="148" t="str">
        <f>IF(Tbl.Kosten[[#This Row],[WPnr.]]=DJ$7,Tbl.Kosten[[#This Row],[Totaal kosten]],"")</f>
        <v/>
      </c>
      <c r="DK124" s="148" t="str">
        <f>IF(Tbl.Kosten[[#This Row],[WPnr.]]=DK$7,Tbl.Kosten[[#This Row],[Totaal kosten]],"")</f>
        <v/>
      </c>
      <c r="DL124" s="148" t="str">
        <f>IF(Tbl.Kosten[[#This Row],[WPnr.]]=DL$7,Tbl.Kosten[[#This Row],[Totaal kosten]],"")</f>
        <v/>
      </c>
      <c r="DM124" s="148" t="str">
        <f>IF(Tbl.Kosten[[#This Row],[WPnr.]]=DM$7,Tbl.Kosten[[#This Row],[Totaal kosten]],"")</f>
        <v/>
      </c>
      <c r="DN124" s="148" t="str">
        <f>IF(Tbl.Kosten[[#This Row],[WPnr.]]=DN$7,Tbl.Kosten[[#This Row],[Totaal kosten]],"")</f>
        <v/>
      </c>
      <c r="DO124" s="148" t="str">
        <f>IF(Tbl.Kosten[[#This Row],[WPnr.]]=DO$7,Tbl.Kosten[[#This Row],[Totaal kosten]],"")</f>
        <v/>
      </c>
      <c r="DP124" s="148" t="str">
        <f>IF(Tbl.Kosten[[#This Row],[WPnr.]]=DP$7,Tbl.Kosten[[#This Row],[Totaal kosten]],"")</f>
        <v/>
      </c>
      <c r="DQ124" s="148" t="str">
        <f>IF(Tbl.Kosten[[#This Row],[WPnr.]]=DQ$7,Tbl.Kosten[[#This Row],[Totaal kosten]],"")</f>
        <v/>
      </c>
      <c r="DR124" s="148" t="str">
        <f>IF(Tbl.Kosten[[#This Row],[WPnr.]]=DR$7,Tbl.Kosten[[#This Row],[Totaal kosten]],"")</f>
        <v/>
      </c>
      <c r="DS124" s="148" t="str">
        <f>IF(Tbl.Kosten[[#This Row],[WPnr.]]=DS$7,Tbl.Kosten[[#This Row],[Totaal kosten]],"")</f>
        <v/>
      </c>
      <c r="DT124" s="148" t="str">
        <f>IF(Tbl.Kosten[[#This Row],[WPnr.]]=DT$7,Tbl.Kosten[[#This Row],[Totaal kosten]],"")</f>
        <v/>
      </c>
      <c r="DU124" s="148" t="str">
        <f>IF(Tbl.Kosten[[#This Row],[WPnr.]]=DU$7,Tbl.Kosten[[#This Row],[Totaal kosten]],"")</f>
        <v/>
      </c>
      <c r="DV124" s="148" t="str">
        <f>IF(Tbl.Kosten[[#This Row],[WPnr.]]=DV$7,Tbl.Kosten[[#This Row],[Totaal kosten]],"")</f>
        <v/>
      </c>
      <c r="DW124" s="150" t="str">
        <f>IFERROR(_xlfn.XLOOKUP(Tbl.Kosten[[#This Row],[Kostensoort]],Tbl.Kostensoorten[Kostensoorten],Tbl.Kostensoorten[KSnr.],"",0,1),"")</f>
        <v/>
      </c>
      <c r="DX124" s="150" t="str">
        <f>IF(Tbl.Kosten[[#This Row],[KSnr.]]=DX$7,Tbl.Kosten[[#This Row],[Totaal kosten]],"")</f>
        <v/>
      </c>
      <c r="DY124" s="150" t="str">
        <f>IF(Tbl.Kosten[[#This Row],[KSnr.]]=DY$7,Tbl.Kosten[[#This Row],[Totaal kosten]],"")</f>
        <v/>
      </c>
      <c r="DZ124" s="150" t="str">
        <f>IF(Tbl.Kosten[[#This Row],[KSnr.]]=DZ$7,Tbl.Kosten[[#This Row],[Totaal kosten]],"")</f>
        <v/>
      </c>
      <c r="EA124" s="150" t="str">
        <f>IF(Tbl.Kosten[[#This Row],[KSnr.]]=EA$7,Tbl.Kosten[[#This Row],[Totaal kosten]],"")</f>
        <v/>
      </c>
      <c r="EB124" s="150" t="str">
        <f>IF(Tbl.Kosten[[#This Row],[KSnr.]]=EB$7,Tbl.Kosten[[#This Row],[Totaal kosten]],"")</f>
        <v/>
      </c>
      <c r="EC124" s="150" t="str">
        <f>IF(Tbl.Kosten[[#This Row],[KSnr.]]=EC$7,Tbl.Kosten[[#This Row],[Totaal kosten]],"")</f>
        <v/>
      </c>
      <c r="ED124" s="150" t="str">
        <f>IF(Tbl.Kosten[[#This Row],[KSnr.]]=ED$7,Tbl.Kosten[[#This Row],[Totaal kosten]],"")</f>
        <v/>
      </c>
      <c r="EE124" s="150" t="str">
        <f>IF(Tbl.Kosten[[#This Row],[KSnr.]]=EE$7,Tbl.Kosten[[#This Row],[Totaal kosten]],"")</f>
        <v/>
      </c>
      <c r="EF124" s="150" t="str">
        <f>IF(Tbl.Kosten[[#This Row],[KSnr.]]=EF$7,Tbl.Kosten[[#This Row],[Totaal kosten]],"")</f>
        <v/>
      </c>
      <c r="EG124" s="150" t="str">
        <f>IF(Tbl.Kosten[[#This Row],[KSnr.]]=EG$7,Tbl.Kosten[[#This Row],[Totaal kosten]],"")</f>
        <v/>
      </c>
      <c r="EH124" s="150" t="str">
        <f>IF(Tbl.Kosten[[#This Row],[KSnr.]]=EH$7,Tbl.Kosten[[#This Row],[Totaal kosten]],"")</f>
        <v/>
      </c>
      <c r="EI124" s="150" t="str">
        <f>IF(Tbl.Kosten[[#This Row],[KSnr.]]=EI$7,Tbl.Kosten[[#This Row],[Totaal kosten]],"")</f>
        <v/>
      </c>
      <c r="EJ124" s="150" t="str">
        <f>IF(Tbl.Kosten[[#This Row],[KSnr.]]=EJ$7,Tbl.Kosten[[#This Row],[Totaal kosten]],"")</f>
        <v/>
      </c>
      <c r="EK124" s="150" t="str">
        <f>IF(Tbl.Kosten[[#This Row],[KSnr.]]=EK$7,Tbl.Kosten[[#This Row],[Totaal kosten]],"")</f>
        <v/>
      </c>
      <c r="EL124" s="150" t="str">
        <f>IF(Tbl.Kosten[[#This Row],[KSnr.]]=EL$7,Tbl.Kosten[[#This Row],[Totaal kosten]],"")</f>
        <v/>
      </c>
      <c r="EM124" s="150" t="str">
        <f>IF(Tbl.Kosten[[#This Row],[KSnr.]]=EM$7,Tbl.Kosten[[#This Row],[Totaal kosten]],"")</f>
        <v/>
      </c>
      <c r="EN124" s="150" t="str">
        <f>IF(Tbl.Kosten[[#This Row],[KSnr.]]=EN$7,Tbl.Kosten[[#This Row],[Totaal kosten]],"")</f>
        <v/>
      </c>
      <c r="EO124" s="150" t="str">
        <f>IF(Tbl.Kosten[[#This Row],[KSnr.]]=EO$7,Tbl.Kosten[[#This Row],[Totaal kosten]],"")</f>
        <v/>
      </c>
      <c r="EP124" s="150" t="str">
        <f>IF(Tbl.Kosten[[#This Row],[KSnr.]]=EP$7,Tbl.Kosten[[#This Row],[Totaal kosten]],"")</f>
        <v/>
      </c>
      <c r="EQ124" s="150" t="str">
        <f>IF(Tbl.Kosten[[#This Row],[KSnr.]]=EQ$7,Tbl.Kosten[[#This Row],[Totaal kosten]],"")</f>
        <v/>
      </c>
      <c r="ER124" s="144" t="str">
        <f>IFERROR(_xlfn.XLOOKUP(Tbl.Kosten[[#This Row],[Subsidieactiviteit]],Tbl.Subsidiehoogte[Subsidieactiviteit],Tbl.Subsidiehoogte[SAnr.],"",0,1),"")</f>
        <v/>
      </c>
      <c r="ES124" s="150" t="str">
        <f>IF(Tbl.Kosten[[#This Row],[Sanr.]]=ES$7,Tbl.Kosten[[#This Row],[Totaal kosten]],"")</f>
        <v/>
      </c>
      <c r="ET124" s="150" t="str">
        <f>IF(Tbl.Kosten[[#This Row],[Sanr.]]=ET$7,Tbl.Kosten[[#This Row],[Totaal kosten]],"")</f>
        <v/>
      </c>
      <c r="EU124" s="150" t="str">
        <f>IF(Tbl.Kosten[[#This Row],[Sanr.]]=EU$7,Tbl.Kosten[[#This Row],[Totaal kosten]],"")</f>
        <v/>
      </c>
      <c r="EV124" s="150" t="str">
        <f>IF(Tbl.Kosten[[#This Row],[Sanr.]]=EV$7,Tbl.Kosten[[#This Row],[Totaal kosten]],"")</f>
        <v/>
      </c>
      <c r="EW124" s="150" t="str">
        <f>IF(Tbl.Kosten[[#This Row],[Sanr.]]=EW$7,Tbl.Kosten[[#This Row],[Totaal kosten]],"")</f>
        <v/>
      </c>
      <c r="EX124" s="150" t="str">
        <f>IF(Tbl.Kosten[[#This Row],[Sanr.]]=EX$7,Tbl.Kosten[[#This Row],[Totaal kosten]],"")</f>
        <v/>
      </c>
      <c r="EY124" s="150" t="str">
        <f>IF(Tbl.Kosten[[#This Row],[Sanr.]]=EY$7,Tbl.Kosten[[#This Row],[Totaal kosten]],"")</f>
        <v/>
      </c>
      <c r="EZ124" s="150" t="str">
        <f>IF(Tbl.Kosten[[#This Row],[Sanr.]]=EZ$7,Tbl.Kosten[[#This Row],[Totaal kosten]],"")</f>
        <v/>
      </c>
      <c r="FA124" s="150" t="str">
        <f>IF(Tbl.Kosten[[#This Row],[Sanr.]]=FA$7,Tbl.Kosten[[#This Row],[Totaal kosten]],"")</f>
        <v/>
      </c>
      <c r="FB124" s="150" t="str">
        <f>IF(Tbl.Kosten[[#This Row],[Sanr.]]=FB$7,Tbl.Kosten[[#This Row],[Totaal kosten]],"")</f>
        <v/>
      </c>
      <c r="FC124" s="150" t="str">
        <f>IF(Tbl.Kosten[[#This Row],[Sanr.]]=FC$7,Tbl.Kosten[[#This Row],[Totaal kosten]],"")</f>
        <v/>
      </c>
      <c r="FD124" s="150" t="str">
        <f>IF(Tbl.Kosten[[#This Row],[Sanr.]]=FD$7,Tbl.Kosten[[#This Row],[Totaal kosten]],"")</f>
        <v/>
      </c>
      <c r="FE124" s="150" t="str">
        <f>IF(Tbl.Kosten[[#This Row],[Sanr.]]=FE$7,Tbl.Kosten[[#This Row],[Totaal kosten]],"")</f>
        <v/>
      </c>
      <c r="FF124" s="150" t="str">
        <f>IF(Tbl.Kosten[[#This Row],[Sanr.]]=FF$7,Tbl.Kosten[[#This Row],[Totaal kosten]],"")</f>
        <v/>
      </c>
      <c r="FG124" s="150" t="str">
        <f>IF(Tbl.Kosten[[#This Row],[Sanr.]]=FG$7,Tbl.Kosten[[#This Row],[Totaal kosten]],"")</f>
        <v/>
      </c>
      <c r="FH124" s="150" t="str">
        <f>IF(Tbl.Kosten[[#This Row],[Sanr.]]=FH$7,Tbl.Kosten[[#This Row],[Totaal kosten]],"")</f>
        <v/>
      </c>
      <c r="FI124" s="150" t="str">
        <f>IF(Tbl.Kosten[[#This Row],[Sanr.]]=FI$7,Tbl.Kosten[[#This Row],[Totaal kosten]],"")</f>
        <v/>
      </c>
      <c r="FJ124" s="150" t="str">
        <f>IF(Tbl.Kosten[[#This Row],[Sanr.]]=FJ$7,Tbl.Kosten[[#This Row],[Totaal kosten]],"")</f>
        <v/>
      </c>
      <c r="FK124" s="150" t="str">
        <f>IF(Tbl.Kosten[[#This Row],[Sanr.]]=FK$7,Tbl.Kosten[[#This Row],[Totaal kosten]],"")</f>
        <v/>
      </c>
      <c r="FL124" s="150" t="str">
        <f>IF(Tbl.Kosten[[#This Row],[Sanr.]]=FL$7,Tbl.Kosten[[#This Row],[Totaal kosten]],"")</f>
        <v/>
      </c>
      <c r="FM124" s="150" t="str">
        <f>IF(Tbl.Kosten[[#This Row],[Sanr.]]=FM$7,Tbl.Kosten[[#This Row],[Totaal kosten]],"")</f>
        <v/>
      </c>
      <c r="FN124" s="150" t="str">
        <f>IF(Tbl.Kosten[[#This Row],[Sanr.]]=FN$7,Tbl.Kosten[[#This Row],[Totaal kosten]],"")</f>
        <v/>
      </c>
      <c r="FO124" s="150" t="str">
        <f>IF(Tbl.Kosten[[#This Row],[Sanr.]]=FO$7,Tbl.Kosten[[#This Row],[Totaal kosten]],"")</f>
        <v/>
      </c>
      <c r="FP124" s="150" t="str">
        <f>IF(Tbl.Kosten[[#This Row],[Sanr.]]=FP$7,Tbl.Kosten[[#This Row],[Totaal kosten]],"")</f>
        <v/>
      </c>
      <c r="FQ124" s="150" t="str">
        <f>IF(Tbl.Kosten[[#This Row],[Sanr.]]=FQ$7,Tbl.Kosten[[#This Row],[Totaal kosten]],"")</f>
        <v/>
      </c>
      <c r="FR124" s="150" t="str">
        <f>IF(Tbl.Kosten[[#This Row],[Sanr.]]=FR$7,Tbl.Kosten[[#This Row],[Totaal kosten]],"")</f>
        <v/>
      </c>
      <c r="FS124" s="150" t="str">
        <f>IF(Tbl.Kosten[[#This Row],[Sanr.]]=FS$7,Tbl.Kosten[[#This Row],[Totaal kosten]],"")</f>
        <v/>
      </c>
      <c r="FT124" s="150" t="str">
        <f>IF(Tbl.Kosten[[#This Row],[Sanr.]]=FT$7,Tbl.Kosten[[#This Row],[Totaal kosten]],"")</f>
        <v/>
      </c>
      <c r="FU124" s="150" t="str">
        <f>IF(Tbl.Kosten[[#This Row],[Sanr.]]=FU$7,Tbl.Kosten[[#This Row],[Totaal kosten]],"")</f>
        <v/>
      </c>
      <c r="FV124" s="150" t="str">
        <f>IF(Tbl.Kosten[[#This Row],[Sanr.]]=FV$7,Tbl.Kosten[[#This Row],[Totaal kosten]],"")</f>
        <v/>
      </c>
      <c r="FW124" s="150" t="str">
        <f>IFERROR(_xlfn.XLOOKUP(Tbl.Kosten[[#This Row],[Activiteitencode]],Tbl.Activiteiten[Activiteitcode],Tbl.Activiteiten[Anr.],"",0,1),"")</f>
        <v/>
      </c>
      <c r="FX124" s="169" t="str">
        <f>_xlfn.CONCAT(Tbl.Kosten[[#This Row],[Pnr.]],Tbl.Kosten[[#This Row],[Sanr.]])</f>
        <v>P1</v>
      </c>
      <c r="FY124" s="150">
        <f>Tbl.Kosten[[#This Row],[Totaal kosten]]-Tbl.Kosten[[#This Row],[Subsidie]]</f>
        <v>0</v>
      </c>
      <c r="FZ124" s="150">
        <f>IF(Tbl.Kosten[[#This Row],[Pnr.]]=FZ$7,Tbl.Kosten[[#This Row],[Te financieren]],"")</f>
        <v>0</v>
      </c>
      <c r="GA124" s="150" t="str">
        <f>IF(Tbl.Kosten[[#This Row],[Pnr.]]=GA$7,Tbl.Kosten[[#This Row],[Te financieren]],"")</f>
        <v/>
      </c>
      <c r="GB124" s="150" t="str">
        <f>IF(Tbl.Kosten[[#This Row],[Pnr.]]=GB$7,Tbl.Kosten[[#This Row],[Te financieren]],"")</f>
        <v/>
      </c>
      <c r="GC124" s="150" t="str">
        <f>IF(Tbl.Kosten[[#This Row],[Pnr.]]=GC$7,Tbl.Kosten[[#This Row],[Te financieren]],"")</f>
        <v/>
      </c>
      <c r="GD124" s="150" t="str">
        <f>IF(Tbl.Kosten[[#This Row],[Pnr.]]=GD$7,Tbl.Kosten[[#This Row],[Te financieren]],"")</f>
        <v/>
      </c>
      <c r="GE124" s="150" t="str">
        <f>IF(Tbl.Kosten[[#This Row],[Pnr.]]=GE$7,Tbl.Kosten[[#This Row],[Te financieren]],"")</f>
        <v/>
      </c>
      <c r="GF124" s="150" t="str">
        <f>IF(Tbl.Kosten[[#This Row],[Pnr.]]=GF$7,Tbl.Kosten[[#This Row],[Te financieren]],"")</f>
        <v/>
      </c>
      <c r="GG124" s="150" t="str">
        <f>IF(Tbl.Kosten[[#This Row],[Pnr.]]=GG$7,Tbl.Kosten[[#This Row],[Te financieren]],"")</f>
        <v/>
      </c>
      <c r="GH124" s="150" t="str">
        <f>IF(Tbl.Kosten[[#This Row],[Pnr.]]=GH$7,Tbl.Kosten[[#This Row],[Te financieren]],"")</f>
        <v/>
      </c>
      <c r="GI124" s="150" t="str">
        <f>IF(Tbl.Kosten[[#This Row],[Pnr.]]=GI$7,Tbl.Kosten[[#This Row],[Te financieren]],"")</f>
        <v/>
      </c>
      <c r="GJ124" s="150" t="str">
        <f>IF(Tbl.Kosten[[#This Row],[Pnr.]]=GJ$7,Tbl.Kosten[[#This Row],[Te financieren]],"")</f>
        <v/>
      </c>
      <c r="GK124" s="150" t="str">
        <f>IF(Tbl.Kosten[[#This Row],[Pnr.]]=GK$7,Tbl.Kosten[[#This Row],[Te financieren]],"")</f>
        <v/>
      </c>
      <c r="GL124" s="150" t="str">
        <f>IF(Tbl.Kosten[[#This Row],[Pnr.]]=GL$7,Tbl.Kosten[[#This Row],[Te financieren]],"")</f>
        <v/>
      </c>
      <c r="GM124" s="150" t="str">
        <f>IF(Tbl.Kosten[[#This Row],[Pnr.]]=GM$7,Tbl.Kosten[[#This Row],[Te financieren]],"")</f>
        <v/>
      </c>
      <c r="GN124" s="150" t="str">
        <f>IF(Tbl.Kosten[[#This Row],[Pnr.]]=GN$7,Tbl.Kosten[[#This Row],[Te financieren]],"")</f>
        <v/>
      </c>
      <c r="GO124" s="150" t="str">
        <f>IF(Tbl.Kosten[[#This Row],[Pnr.]]=GO$7,Tbl.Kosten[[#This Row],[Te financieren]],"")</f>
        <v/>
      </c>
      <c r="GP124" s="150" t="str">
        <f>IF(Tbl.Kosten[[#This Row],[Pnr.]]=GP$7,Tbl.Kosten[[#This Row],[Te financieren]],"")</f>
        <v/>
      </c>
      <c r="GQ124" s="150" t="str">
        <f>IF(Tbl.Kosten[[#This Row],[Pnr.]]=GQ$7,Tbl.Kosten[[#This Row],[Te financieren]],"")</f>
        <v/>
      </c>
      <c r="GR124" s="150" t="str">
        <f>IF(Tbl.Kosten[[#This Row],[Pnr.]]=GR$7,Tbl.Kosten[[#This Row],[Te financieren]],"")</f>
        <v/>
      </c>
      <c r="GS124" s="150" t="str">
        <f>IF(Tbl.Kosten[[#This Row],[Pnr.]]=GS$7,Tbl.Kosten[[#This Row],[Te financieren]],"")</f>
        <v/>
      </c>
      <c r="GT124" s="150" t="str">
        <f>IF(Tbl.Kosten[[#This Row],[Pnr.]]=GT$7,Tbl.Kosten[[#This Row],[Te financieren]],"")</f>
        <v/>
      </c>
      <c r="GU124" s="150" t="str">
        <f>IF(Tbl.Kosten[[#This Row],[Pnr.]]=GU$7,Tbl.Kosten[[#This Row],[Te financieren]],"")</f>
        <v/>
      </c>
      <c r="GV124" s="150" t="str">
        <f>IF(Tbl.Kosten[[#This Row],[Pnr.]]=GV$7,Tbl.Kosten[[#This Row],[Te financieren]],"")</f>
        <v/>
      </c>
      <c r="GW124" s="150" t="str">
        <f>IF(Tbl.Kosten[[#This Row],[Pnr.]]=GW$7,Tbl.Kosten[[#This Row],[Te financieren]],"")</f>
        <v/>
      </c>
      <c r="GX124" s="150" t="str">
        <f>IF(Tbl.Kosten[[#This Row],[Pnr.]]=GX$7,Tbl.Kosten[[#This Row],[Te financieren]],"")</f>
        <v/>
      </c>
      <c r="GY124" s="150" t="str">
        <f>IF(Tbl.Kosten[[#This Row],[Pnr.]]=GY$7,Tbl.Kosten[[#This Row],[Te financieren]],"")</f>
        <v/>
      </c>
      <c r="GZ124" s="150" t="str">
        <f>IF(Tbl.Kosten[[#This Row],[Pnr.]]=GZ$7,Tbl.Kosten[[#This Row],[Te financieren]],"")</f>
        <v/>
      </c>
      <c r="HA124" s="150" t="str">
        <f>IF(Tbl.Kosten[[#This Row],[Pnr.]]=HA$7,Tbl.Kosten[[#This Row],[Te financieren]],"")</f>
        <v/>
      </c>
      <c r="HB124" s="150" t="str">
        <f>IF(Tbl.Kosten[[#This Row],[Pnr.]]=HB$7,Tbl.Kosten[[#This Row],[Te financieren]],"")</f>
        <v/>
      </c>
      <c r="HC124" s="150" t="str">
        <f>IF(Tbl.Kosten[[#This Row],[Pnr.]]=HC$7,Tbl.Kosten[[#This Row],[Te financieren]],"")</f>
        <v/>
      </c>
      <c r="HD124" s="150" t="str">
        <f>IF(Tbl.Kosten[[#This Row],[Pnr.]]=HD$7,Tbl.Kosten[[#This Row],[Te financieren]],"")</f>
        <v/>
      </c>
      <c r="HE124" s="150" t="str">
        <f>IF(Tbl.Kosten[[#This Row],[Pnr.]]=HE$7,Tbl.Kosten[[#This Row],[Te financieren]],"")</f>
        <v/>
      </c>
      <c r="HF124" s="150" t="str">
        <f>IF(Tbl.Kosten[[#This Row],[Pnr.]]=HF$7,Tbl.Kosten[[#This Row],[Te financieren]],"")</f>
        <v/>
      </c>
      <c r="HG124" s="150" t="str">
        <f>IF(Tbl.Kosten[[#This Row],[Pnr.]]=HG$7,Tbl.Kosten[[#This Row],[Te financieren]],"")</f>
        <v/>
      </c>
      <c r="HH124" s="150" t="str">
        <f>IF(Tbl.Kosten[[#This Row],[Pnr.]]=HH$7,Tbl.Kosten[[#This Row],[Te financieren]],"")</f>
        <v/>
      </c>
      <c r="HI124" s="150" t="str">
        <f>IF(Tbl.Kosten[[#This Row],[Pnr.]]=HI$7,Tbl.Kosten[[#This Row],[Te financieren]],"")</f>
        <v/>
      </c>
      <c r="HJ124" s="150" t="str">
        <f>IF(Tbl.Kosten[[#This Row],[Pnr.]]=HJ$7,Tbl.Kosten[[#This Row],[Te financieren]],"")</f>
        <v/>
      </c>
      <c r="HK124" s="150" t="str">
        <f>IF(Tbl.Kosten[[#This Row],[Pnr.]]=HK$7,Tbl.Kosten[[#This Row],[Te financieren]],"")</f>
        <v/>
      </c>
      <c r="HL124" s="150" t="str">
        <f>IF(Tbl.Kosten[[#This Row],[Pnr.]]=HL$7,Tbl.Kosten[[#This Row],[Te financieren]],"")</f>
        <v/>
      </c>
      <c r="HM124" s="150" t="str">
        <f>IF(Tbl.Kosten[[#This Row],[Pnr.]]=HM$7,Tbl.Kosten[[#This Row],[Te financieren]],"")</f>
        <v/>
      </c>
      <c r="HN124" s="150" t="str">
        <f>IF(Tbl.Kosten[[#This Row],[Pnr.]]=HN$7,Tbl.Kosten[[#This Row],[Te financieren]],"")</f>
        <v/>
      </c>
      <c r="HO124" s="150" t="str">
        <f>IF(Tbl.Kosten[[#This Row],[Pnr.]]=HO$7,Tbl.Kosten[[#This Row],[Te financieren]],"")</f>
        <v/>
      </c>
      <c r="HP124" s="150" t="str">
        <f>IF(Tbl.Kosten[[#This Row],[Pnr.]]=HP$7,Tbl.Kosten[[#This Row],[Te financieren]],"")</f>
        <v/>
      </c>
      <c r="HQ124" s="150" t="str">
        <f>IF(Tbl.Kosten[[#This Row],[Pnr.]]=HQ$7,Tbl.Kosten[[#This Row],[Te financieren]],"")</f>
        <v/>
      </c>
      <c r="HR124" s="150" t="str">
        <f>IF(Tbl.Kosten[[#This Row],[Pnr.]]=HR$7,Tbl.Kosten[[#This Row],[Te financieren]],"")</f>
        <v/>
      </c>
      <c r="HS124" s="150" t="str">
        <f>IF(Tbl.Kosten[[#This Row],[Pnr.]]=HS$7,Tbl.Kosten[[#This Row],[Te financieren]],"")</f>
        <v/>
      </c>
      <c r="HT124" s="150" t="str">
        <f>IF(Tbl.Kosten[[#This Row],[Pnr.]]=HT$7,Tbl.Kosten[[#This Row],[Te financieren]],"")</f>
        <v/>
      </c>
      <c r="HU124" s="150" t="str">
        <f>IF(Tbl.Kosten[[#This Row],[Pnr.]]=HU$7,Tbl.Kosten[[#This Row],[Te financieren]],"")</f>
        <v/>
      </c>
      <c r="HV124" s="150" t="str">
        <f>IF(Tbl.Kosten[[#This Row],[Pnr.]]=HV$7,Tbl.Kosten[[#This Row],[Te financieren]],"")</f>
        <v/>
      </c>
      <c r="HW124" s="150" t="str">
        <f>IF(Tbl.Kosten[[#This Row],[Pnr.]]=HW$7,Tbl.Kosten[[#This Row],[Te financieren]],"")</f>
        <v/>
      </c>
    </row>
    <row r="125" spans="2:231" x14ac:dyDescent="0.3">
      <c r="B125" s="134"/>
      <c r="C125" s="137"/>
      <c r="D125" s="136"/>
      <c r="E125" s="261"/>
      <c r="F125" s="135"/>
      <c r="G125" s="11" t="str">
        <f>IF(Tbl.Kosten[[#This Row],[Medewerker e/o 
functie]]&lt;&gt;"",_xlfn.XLOOKUP(Tbl.Kosten[[#This Row],[Medewerker e/o 
functie]],Tbl.Uurtarief[Medewerker en/of functie],Tbl.Uurtarief[Uurtarief],"",0,1),"")</f>
        <v/>
      </c>
      <c r="H125" s="121">
        <f>IFERROR(Tbl.Kosten[[#This Row],[Uren]]*Tbl.Kosten[[#This Row],[Uurtarief]],0)</f>
        <v>0</v>
      </c>
      <c r="I125" s="119" t="str">
        <f>IF(Tbl.Kosten[[#This Row],[Subtotaal uren]]&lt;&gt;0,_xlfn.XLOOKUP(Tbl.Kosten[[#This Row],[Medewerker e/o 
functie]],Tbl.Uurtarief[Medewerker en/of functie],Tbl.Uurtarief[Kostensoort arbeid],"",0,1),"")</f>
        <v/>
      </c>
      <c r="J125" s="137"/>
      <c r="K125" s="135"/>
      <c r="L125" s="139" t="str">
        <f>IF(Tbl.Kosten[[#This Row],[Activum]]&lt;&gt;"",_xlfn.XLOOKUP(Tbl.Kosten[[#This Row],[Activum]],Tbl.Afschrijvingskosten[Activum],Tbl.Afschrijvingskosten[Tarief per afschrijvings-eenheid],"",0,1),"")</f>
        <v/>
      </c>
      <c r="M125" s="122">
        <f>IFERROR(Tbl.Kosten[[#This Row],[Een-
heden]]*Tbl.Kosten[[#This Row],[Afschrijvings-
tarief]],0)</f>
        <v>0</v>
      </c>
      <c r="N125" s="122" t="str">
        <f>IF(Tbl.Kosten[[#This Row],[Subtotaal afschrijving]]&lt;&gt;0,Lijsten!$A$7,"")</f>
        <v/>
      </c>
      <c r="O125" s="140"/>
      <c r="P125" s="135"/>
      <c r="Q125" s="138"/>
      <c r="R125" s="122">
        <f>IFERROR(Tbl.Kosten[[#This Row],[Aantal]]*Tbl.Kosten[[#This Row],[Tarief]],0)</f>
        <v>0</v>
      </c>
      <c r="S125" s="8">
        <f>IFERROR(Tbl.Kosten[[#This Row],[Subtotaal overige kosten]]+Tbl.Kosten[[#This Row],[Subtotaal uren]]+Tbl.Kosten[[#This Row],[Subtotaal afschrijving]],0)</f>
        <v>0</v>
      </c>
      <c r="T125" s="8">
        <f>IFERROR(Tbl.Kosten[[#This Row],[Totaal kosten]]*Tbl.Kosten[[#This Row],[Subsidie%]],0)</f>
        <v>0</v>
      </c>
      <c r="U125" s="4" t="str" cm="1">
        <f t="array" ref="U125">IFERROR(_xlfn.IFS(Tbl.Kosten[[#This Row],[Subtotaal uren]]&lt;&gt;0,Tbl.Kosten[[#This Row],[Kostensoort arbeid]],Tbl.Kosten[[#This Row],[Subtotaal afschrijving]]&lt;&gt;0,Tbl.Kosten[[#This Row],[Kostensoort afschrijving]],Tbl.Kosten[[#This Row],[Subtotaal overige kosten]]&lt;&gt;0,Tbl.Kosten[[#This Row],[Kostensoort overig]]),"")</f>
        <v/>
      </c>
      <c r="V125" s="4" t="str">
        <f>IFERROR(_xlfn.XLOOKUP(Tbl.Kosten[[#This Row],[Activiteitencode]],Tbl.Activiteiten[Activiteitcode],Tbl.Activiteiten[Werkpakketcode],"",0,1),"")</f>
        <v/>
      </c>
      <c r="W125" s="4" t="str">
        <f>IFERROR(_xlfn.XLOOKUP(Tbl.Kosten[[#This Row],[Werkpakketcode]],Tbl.Werkpakketten[Werkpakketcode],Tbl.Werkpakketten[Subsidiabele activiteit],"",0,1),"")</f>
        <v/>
      </c>
      <c r="X125" s="12">
        <f>IFERROR(_xlfn.XLOOKUP(Tbl.Kosten[[#This Row],[Sanr.]],Tbl.Subsidiehoogte[SAnr.],Tbl.Subsidiehoogte[Sub. Percentage],0,0,1),0)</f>
        <v>0</v>
      </c>
      <c r="Y125" s="144" t="str">
        <f>IFERROR(_xlfn.XLOOKUP(Tbl.Kosten[[#This Row],[Partnercode]],Tbl.Projectpartners[Partnercode],Tbl.Projectpartners[PNr.],"",0,1),"")</f>
        <v>P1</v>
      </c>
      <c r="Z125" s="148">
        <f>IF(Tbl.Kosten[[#This Row],[Pnr.]]=Z$7,Tbl.Kosten[[#This Row],[Totaal kosten]],"")</f>
        <v>0</v>
      </c>
      <c r="AA125" s="148" t="str">
        <f>IF(Tbl.Kosten[[#This Row],[Pnr.]]=AA$7,Tbl.Kosten[[#This Row],[Totaal kosten]],"")</f>
        <v/>
      </c>
      <c r="AB125" s="148" t="str">
        <f>IF(Tbl.Kosten[[#This Row],[Pnr.]]=AB$7,Tbl.Kosten[[#This Row],[Totaal kosten]],"")</f>
        <v/>
      </c>
      <c r="AC125" s="148" t="str">
        <f>IF(Tbl.Kosten[[#This Row],[Pnr.]]=AC$7,Tbl.Kosten[[#This Row],[Totaal kosten]],"")</f>
        <v/>
      </c>
      <c r="AD125" s="148" t="str">
        <f>IF(Tbl.Kosten[[#This Row],[Pnr.]]=AD$7,Tbl.Kosten[[#This Row],[Totaal kosten]],"")</f>
        <v/>
      </c>
      <c r="AE125" s="148" t="str">
        <f>IF(Tbl.Kosten[[#This Row],[Pnr.]]=AE$7,Tbl.Kosten[[#This Row],[Totaal kosten]],"")</f>
        <v/>
      </c>
      <c r="AF125" s="148" t="str">
        <f>IF(Tbl.Kosten[[#This Row],[Pnr.]]=AF$7,Tbl.Kosten[[#This Row],[Totaal kosten]],"")</f>
        <v/>
      </c>
      <c r="AG125" s="148" t="str">
        <f>IF(Tbl.Kosten[[#This Row],[Pnr.]]=AG$7,Tbl.Kosten[[#This Row],[Totaal kosten]],"")</f>
        <v/>
      </c>
      <c r="AH125" s="148" t="str">
        <f>IF(Tbl.Kosten[[#This Row],[Pnr.]]=AH$7,Tbl.Kosten[[#This Row],[Totaal kosten]],"")</f>
        <v/>
      </c>
      <c r="AI125" s="148" t="str">
        <f>IF(Tbl.Kosten[[#This Row],[Pnr.]]=AI$7,Tbl.Kosten[[#This Row],[Totaal kosten]],"")</f>
        <v/>
      </c>
      <c r="AJ125" s="148" t="str">
        <f>IF(Tbl.Kosten[[#This Row],[Pnr.]]=AJ$7,Tbl.Kosten[[#This Row],[Totaal kosten]],"")</f>
        <v/>
      </c>
      <c r="AK125" s="148" t="str">
        <f>IF(Tbl.Kosten[[#This Row],[Pnr.]]=AK$7,Tbl.Kosten[[#This Row],[Totaal kosten]],"")</f>
        <v/>
      </c>
      <c r="AL125" s="148" t="str">
        <f>IF(Tbl.Kosten[[#This Row],[Pnr.]]=AL$7,Tbl.Kosten[[#This Row],[Totaal kosten]],"")</f>
        <v/>
      </c>
      <c r="AM125" s="148" t="str">
        <f>IF(Tbl.Kosten[[#This Row],[Pnr.]]=AM$7,Tbl.Kosten[[#This Row],[Totaal kosten]],"")</f>
        <v/>
      </c>
      <c r="AN125" s="148" t="str">
        <f>IF(Tbl.Kosten[[#This Row],[Pnr.]]=AN$7,Tbl.Kosten[[#This Row],[Totaal kosten]],"")</f>
        <v/>
      </c>
      <c r="AO125" s="148" t="str">
        <f>IF(Tbl.Kosten[[#This Row],[Pnr.]]=AO$7,Tbl.Kosten[[#This Row],[Totaal kosten]],"")</f>
        <v/>
      </c>
      <c r="AP125" s="148" t="str">
        <f>IF(Tbl.Kosten[[#This Row],[Pnr.]]=AP$7,Tbl.Kosten[[#This Row],[Totaal kosten]],"")</f>
        <v/>
      </c>
      <c r="AQ125" s="148" t="str">
        <f>IF(Tbl.Kosten[[#This Row],[Pnr.]]=AQ$7,Tbl.Kosten[[#This Row],[Totaal kosten]],"")</f>
        <v/>
      </c>
      <c r="AR125" s="148" t="str">
        <f>IF(Tbl.Kosten[[#This Row],[Pnr.]]=AR$7,Tbl.Kosten[[#This Row],[Totaal kosten]],"")</f>
        <v/>
      </c>
      <c r="AS125" s="148" t="str">
        <f>IF(Tbl.Kosten[[#This Row],[Pnr.]]=AS$7,Tbl.Kosten[[#This Row],[Totaal kosten]],"")</f>
        <v/>
      </c>
      <c r="AT125" s="148" t="str">
        <f>IF(Tbl.Kosten[[#This Row],[Pnr.]]=AT$7,Tbl.Kosten[[#This Row],[Totaal kosten]],"")</f>
        <v/>
      </c>
      <c r="AU125" s="148" t="str">
        <f>IF(Tbl.Kosten[[#This Row],[Pnr.]]=AU$7,Tbl.Kosten[[#This Row],[Totaal kosten]],"")</f>
        <v/>
      </c>
      <c r="AV125" s="148" t="str">
        <f>IF(Tbl.Kosten[[#This Row],[Pnr.]]=AV$7,Tbl.Kosten[[#This Row],[Totaal kosten]],"")</f>
        <v/>
      </c>
      <c r="AW125" s="148" t="str">
        <f>IF(Tbl.Kosten[[#This Row],[Pnr.]]=AW$7,Tbl.Kosten[[#This Row],[Totaal kosten]],"")</f>
        <v/>
      </c>
      <c r="AX125" s="148" t="str">
        <f>IF(Tbl.Kosten[[#This Row],[Pnr.]]=AX$7,Tbl.Kosten[[#This Row],[Totaal kosten]],"")</f>
        <v/>
      </c>
      <c r="AY125" s="148" t="str">
        <f>IF(Tbl.Kosten[[#This Row],[Pnr.]]=AY$7,Tbl.Kosten[[#This Row],[Totaal kosten]],"")</f>
        <v/>
      </c>
      <c r="AZ125" s="148" t="str">
        <f>IF(Tbl.Kosten[[#This Row],[Pnr.]]=AZ$7,Tbl.Kosten[[#This Row],[Totaal kosten]],"")</f>
        <v/>
      </c>
      <c r="BA125" s="148" t="str">
        <f>IF(Tbl.Kosten[[#This Row],[Pnr.]]=BA$7,Tbl.Kosten[[#This Row],[Totaal kosten]],"")</f>
        <v/>
      </c>
      <c r="BB125" s="148" t="str">
        <f>IF(Tbl.Kosten[[#This Row],[Pnr.]]=BB$7,Tbl.Kosten[[#This Row],[Totaal kosten]],"")</f>
        <v/>
      </c>
      <c r="BC125" s="148" t="str">
        <f>IF(Tbl.Kosten[[#This Row],[Pnr.]]=BC$7,Tbl.Kosten[[#This Row],[Totaal kosten]],"")</f>
        <v/>
      </c>
      <c r="BD125" s="148" t="str">
        <f>IF(Tbl.Kosten[[#This Row],[Pnr.]]=BD$7,Tbl.Kosten[[#This Row],[Totaal kosten]],"")</f>
        <v/>
      </c>
      <c r="BE125" s="148" t="str">
        <f>IF(Tbl.Kosten[[#This Row],[Pnr.]]=BE$7,Tbl.Kosten[[#This Row],[Totaal kosten]],"")</f>
        <v/>
      </c>
      <c r="BF125" s="148" t="str">
        <f>IF(Tbl.Kosten[[#This Row],[Pnr.]]=BF$7,Tbl.Kosten[[#This Row],[Totaal kosten]],"")</f>
        <v/>
      </c>
      <c r="BG125" s="148" t="str">
        <f>IF(Tbl.Kosten[[#This Row],[Pnr.]]=BG$7,Tbl.Kosten[[#This Row],[Totaal kosten]],"")</f>
        <v/>
      </c>
      <c r="BH125" s="148" t="str">
        <f>IF(Tbl.Kosten[[#This Row],[Pnr.]]=BH$7,Tbl.Kosten[[#This Row],[Totaal kosten]],"")</f>
        <v/>
      </c>
      <c r="BI125" s="148" t="str">
        <f>IF(Tbl.Kosten[[#This Row],[Pnr.]]=BI$7,Tbl.Kosten[[#This Row],[Totaal kosten]],"")</f>
        <v/>
      </c>
      <c r="BJ125" s="148" t="str">
        <f>IF(Tbl.Kosten[[#This Row],[Pnr.]]=BJ$7,Tbl.Kosten[[#This Row],[Totaal kosten]],"")</f>
        <v/>
      </c>
      <c r="BK125" s="148" t="str">
        <f>IF(Tbl.Kosten[[#This Row],[Pnr.]]=BK$7,Tbl.Kosten[[#This Row],[Totaal kosten]],"")</f>
        <v/>
      </c>
      <c r="BL125" s="148" t="str">
        <f>IF(Tbl.Kosten[[#This Row],[Pnr.]]=BL$7,Tbl.Kosten[[#This Row],[Totaal kosten]],"")</f>
        <v/>
      </c>
      <c r="BM125" s="148" t="str">
        <f>IF(Tbl.Kosten[[#This Row],[Pnr.]]=BM$7,Tbl.Kosten[[#This Row],[Totaal kosten]],"")</f>
        <v/>
      </c>
      <c r="BN125" s="148" t="str">
        <f>IF(Tbl.Kosten[[#This Row],[Pnr.]]=BN$7,Tbl.Kosten[[#This Row],[Totaal kosten]],"")</f>
        <v/>
      </c>
      <c r="BO125" s="148" t="str">
        <f>IF(Tbl.Kosten[[#This Row],[Pnr.]]=BO$7,Tbl.Kosten[[#This Row],[Totaal kosten]],"")</f>
        <v/>
      </c>
      <c r="BP125" s="148" t="str">
        <f>IF(Tbl.Kosten[[#This Row],[Pnr.]]=BP$7,Tbl.Kosten[[#This Row],[Totaal kosten]],"")</f>
        <v/>
      </c>
      <c r="BQ125" s="148" t="str">
        <f>IF(Tbl.Kosten[[#This Row],[Pnr.]]=BQ$7,Tbl.Kosten[[#This Row],[Totaal kosten]],"")</f>
        <v/>
      </c>
      <c r="BR125" s="148" t="str">
        <f>IF(Tbl.Kosten[[#This Row],[Pnr.]]=BR$7,Tbl.Kosten[[#This Row],[Totaal kosten]],"")</f>
        <v/>
      </c>
      <c r="BS125" s="148" t="str">
        <f>IF(Tbl.Kosten[[#This Row],[Pnr.]]=BS$7,Tbl.Kosten[[#This Row],[Totaal kosten]],"")</f>
        <v/>
      </c>
      <c r="BT125" s="148" t="str">
        <f>IF(Tbl.Kosten[[#This Row],[Pnr.]]=BT$7,Tbl.Kosten[[#This Row],[Totaal kosten]],"")</f>
        <v/>
      </c>
      <c r="BU125" s="148" t="str">
        <f>IF(Tbl.Kosten[[#This Row],[Pnr.]]=BU$7,Tbl.Kosten[[#This Row],[Totaal kosten]],"")</f>
        <v/>
      </c>
      <c r="BV125" s="148" t="str">
        <f>IF(Tbl.Kosten[[#This Row],[Pnr.]]=BV$7,Tbl.Kosten[[#This Row],[Totaal kosten]],"")</f>
        <v/>
      </c>
      <c r="BW125" s="148" t="str">
        <f>IF(Tbl.Kosten[[#This Row],[Pnr.]]=BW$7,Tbl.Kosten[[#This Row],[Totaal kosten]],"")</f>
        <v/>
      </c>
      <c r="BX125" s="148" t="str">
        <f>IFERROR(_xlfn.XLOOKUP(Tbl.Kosten[[#This Row],[Werkpakketcode]],Tbl.Werkpakketten[Werkpakketcode],Tbl.Werkpakketten[WPnr.],"",0,1),"")</f>
        <v/>
      </c>
      <c r="BY125" s="148" t="str">
        <f>IF(Tbl.Kosten[[#This Row],[WPnr.]]=BY$7,Tbl.Kosten[[#This Row],[Totaal kosten]],"")</f>
        <v/>
      </c>
      <c r="BZ125" s="148" t="str">
        <f>IF(Tbl.Kosten[[#This Row],[WPnr.]]=BZ$7,Tbl.Kosten[[#This Row],[Totaal kosten]],"")</f>
        <v/>
      </c>
      <c r="CA125" s="148" t="str">
        <f>IF(Tbl.Kosten[[#This Row],[WPnr.]]=CA$7,Tbl.Kosten[[#This Row],[Totaal kosten]],"")</f>
        <v/>
      </c>
      <c r="CB125" s="148" t="str">
        <f>IF(Tbl.Kosten[[#This Row],[WPnr.]]=CB$7,Tbl.Kosten[[#This Row],[Totaal kosten]],"")</f>
        <v/>
      </c>
      <c r="CC125" s="148" t="str">
        <f>IF(Tbl.Kosten[[#This Row],[WPnr.]]=CC$7,Tbl.Kosten[[#This Row],[Totaal kosten]],"")</f>
        <v/>
      </c>
      <c r="CD125" s="148" t="str">
        <f>IF(Tbl.Kosten[[#This Row],[WPnr.]]=CD$7,Tbl.Kosten[[#This Row],[Totaal kosten]],"")</f>
        <v/>
      </c>
      <c r="CE125" s="148" t="str">
        <f>IF(Tbl.Kosten[[#This Row],[WPnr.]]=CE$7,Tbl.Kosten[[#This Row],[Totaal kosten]],"")</f>
        <v/>
      </c>
      <c r="CF125" s="148" t="str">
        <f>IF(Tbl.Kosten[[#This Row],[WPnr.]]=CF$7,Tbl.Kosten[[#This Row],[Totaal kosten]],"")</f>
        <v/>
      </c>
      <c r="CG125" s="148" t="str">
        <f>IF(Tbl.Kosten[[#This Row],[WPnr.]]=CG$7,Tbl.Kosten[[#This Row],[Totaal kosten]],"")</f>
        <v/>
      </c>
      <c r="CH125" s="148" t="str">
        <f>IF(Tbl.Kosten[[#This Row],[WPnr.]]=CH$7,Tbl.Kosten[[#This Row],[Totaal kosten]],"")</f>
        <v/>
      </c>
      <c r="CI125" s="148" t="str">
        <f>IF(Tbl.Kosten[[#This Row],[WPnr.]]=CI$7,Tbl.Kosten[[#This Row],[Totaal kosten]],"")</f>
        <v/>
      </c>
      <c r="CJ125" s="148" t="str">
        <f>IF(Tbl.Kosten[[#This Row],[WPnr.]]=CJ$7,Tbl.Kosten[[#This Row],[Totaal kosten]],"")</f>
        <v/>
      </c>
      <c r="CK125" s="148" t="str">
        <f>IF(Tbl.Kosten[[#This Row],[WPnr.]]=CK$7,Tbl.Kosten[[#This Row],[Totaal kosten]],"")</f>
        <v/>
      </c>
      <c r="CL125" s="148" t="str">
        <f>IF(Tbl.Kosten[[#This Row],[WPnr.]]=CL$7,Tbl.Kosten[[#This Row],[Totaal kosten]],"")</f>
        <v/>
      </c>
      <c r="CM125" s="148" t="str">
        <f>IF(Tbl.Kosten[[#This Row],[WPnr.]]=CM$7,Tbl.Kosten[[#This Row],[Totaal kosten]],"")</f>
        <v/>
      </c>
      <c r="CN125" s="148" t="str">
        <f>IF(Tbl.Kosten[[#This Row],[WPnr.]]=CN$7,Tbl.Kosten[[#This Row],[Totaal kosten]],"")</f>
        <v/>
      </c>
      <c r="CO125" s="148" t="str">
        <f>IF(Tbl.Kosten[[#This Row],[WPnr.]]=CO$7,Tbl.Kosten[[#This Row],[Totaal kosten]],"")</f>
        <v/>
      </c>
      <c r="CP125" s="148" t="str">
        <f>IF(Tbl.Kosten[[#This Row],[WPnr.]]=CP$7,Tbl.Kosten[[#This Row],[Totaal kosten]],"")</f>
        <v/>
      </c>
      <c r="CQ125" s="148" t="str">
        <f>IF(Tbl.Kosten[[#This Row],[WPnr.]]=CQ$7,Tbl.Kosten[[#This Row],[Totaal kosten]],"")</f>
        <v/>
      </c>
      <c r="CR125" s="148" t="str">
        <f>IF(Tbl.Kosten[[#This Row],[WPnr.]]=CR$7,Tbl.Kosten[[#This Row],[Totaal kosten]],"")</f>
        <v/>
      </c>
      <c r="CS125" s="148" t="str">
        <f>IF(Tbl.Kosten[[#This Row],[WPnr.]]=CS$7,Tbl.Kosten[[#This Row],[Totaal kosten]],"")</f>
        <v/>
      </c>
      <c r="CT125" s="148" t="str">
        <f>IF(Tbl.Kosten[[#This Row],[WPnr.]]=CT$7,Tbl.Kosten[[#This Row],[Totaal kosten]],"")</f>
        <v/>
      </c>
      <c r="CU125" s="148" t="str">
        <f>IF(Tbl.Kosten[[#This Row],[WPnr.]]=CU$7,Tbl.Kosten[[#This Row],[Totaal kosten]],"")</f>
        <v/>
      </c>
      <c r="CV125" s="148" t="str">
        <f>IF(Tbl.Kosten[[#This Row],[WPnr.]]=CV$7,Tbl.Kosten[[#This Row],[Totaal kosten]],"")</f>
        <v/>
      </c>
      <c r="CW125" s="148" t="str">
        <f>IF(Tbl.Kosten[[#This Row],[WPnr.]]=CW$7,Tbl.Kosten[[#This Row],[Totaal kosten]],"")</f>
        <v/>
      </c>
      <c r="CX125" s="148" t="str">
        <f>IF(Tbl.Kosten[[#This Row],[WPnr.]]=CX$7,Tbl.Kosten[[#This Row],[Totaal kosten]],"")</f>
        <v/>
      </c>
      <c r="CY125" s="148" t="str">
        <f>IF(Tbl.Kosten[[#This Row],[WPnr.]]=CY$7,Tbl.Kosten[[#This Row],[Totaal kosten]],"")</f>
        <v/>
      </c>
      <c r="CZ125" s="148" t="str">
        <f>IF(Tbl.Kosten[[#This Row],[WPnr.]]=CZ$7,Tbl.Kosten[[#This Row],[Totaal kosten]],"")</f>
        <v/>
      </c>
      <c r="DA125" s="148" t="str">
        <f>IF(Tbl.Kosten[[#This Row],[WPnr.]]=DA$7,Tbl.Kosten[[#This Row],[Totaal kosten]],"")</f>
        <v/>
      </c>
      <c r="DB125" s="148" t="str">
        <f>IF(Tbl.Kosten[[#This Row],[WPnr.]]=DB$7,Tbl.Kosten[[#This Row],[Totaal kosten]],"")</f>
        <v/>
      </c>
      <c r="DC125" s="148" t="str">
        <f>IF(Tbl.Kosten[[#This Row],[WPnr.]]=DC$7,Tbl.Kosten[[#This Row],[Totaal kosten]],"")</f>
        <v/>
      </c>
      <c r="DD125" s="148" t="str">
        <f>IF(Tbl.Kosten[[#This Row],[WPnr.]]=DD$7,Tbl.Kosten[[#This Row],[Totaal kosten]],"")</f>
        <v/>
      </c>
      <c r="DE125" s="148" t="str">
        <f>IF(Tbl.Kosten[[#This Row],[WPnr.]]=DE$7,Tbl.Kosten[[#This Row],[Totaal kosten]],"")</f>
        <v/>
      </c>
      <c r="DF125" s="148" t="str">
        <f>IF(Tbl.Kosten[[#This Row],[WPnr.]]=DF$7,Tbl.Kosten[[#This Row],[Totaal kosten]],"")</f>
        <v/>
      </c>
      <c r="DG125" s="148" t="str">
        <f>IF(Tbl.Kosten[[#This Row],[WPnr.]]=DG$7,Tbl.Kosten[[#This Row],[Totaal kosten]],"")</f>
        <v/>
      </c>
      <c r="DH125" s="148" t="str">
        <f>IF(Tbl.Kosten[[#This Row],[WPnr.]]=DH$7,Tbl.Kosten[[#This Row],[Totaal kosten]],"")</f>
        <v/>
      </c>
      <c r="DI125" s="148" t="str">
        <f>IF(Tbl.Kosten[[#This Row],[WPnr.]]=DI$7,Tbl.Kosten[[#This Row],[Totaal kosten]],"")</f>
        <v/>
      </c>
      <c r="DJ125" s="148" t="str">
        <f>IF(Tbl.Kosten[[#This Row],[WPnr.]]=DJ$7,Tbl.Kosten[[#This Row],[Totaal kosten]],"")</f>
        <v/>
      </c>
      <c r="DK125" s="148" t="str">
        <f>IF(Tbl.Kosten[[#This Row],[WPnr.]]=DK$7,Tbl.Kosten[[#This Row],[Totaal kosten]],"")</f>
        <v/>
      </c>
      <c r="DL125" s="148" t="str">
        <f>IF(Tbl.Kosten[[#This Row],[WPnr.]]=DL$7,Tbl.Kosten[[#This Row],[Totaal kosten]],"")</f>
        <v/>
      </c>
      <c r="DM125" s="148" t="str">
        <f>IF(Tbl.Kosten[[#This Row],[WPnr.]]=DM$7,Tbl.Kosten[[#This Row],[Totaal kosten]],"")</f>
        <v/>
      </c>
      <c r="DN125" s="148" t="str">
        <f>IF(Tbl.Kosten[[#This Row],[WPnr.]]=DN$7,Tbl.Kosten[[#This Row],[Totaal kosten]],"")</f>
        <v/>
      </c>
      <c r="DO125" s="148" t="str">
        <f>IF(Tbl.Kosten[[#This Row],[WPnr.]]=DO$7,Tbl.Kosten[[#This Row],[Totaal kosten]],"")</f>
        <v/>
      </c>
      <c r="DP125" s="148" t="str">
        <f>IF(Tbl.Kosten[[#This Row],[WPnr.]]=DP$7,Tbl.Kosten[[#This Row],[Totaal kosten]],"")</f>
        <v/>
      </c>
      <c r="DQ125" s="148" t="str">
        <f>IF(Tbl.Kosten[[#This Row],[WPnr.]]=DQ$7,Tbl.Kosten[[#This Row],[Totaal kosten]],"")</f>
        <v/>
      </c>
      <c r="DR125" s="148" t="str">
        <f>IF(Tbl.Kosten[[#This Row],[WPnr.]]=DR$7,Tbl.Kosten[[#This Row],[Totaal kosten]],"")</f>
        <v/>
      </c>
      <c r="DS125" s="148" t="str">
        <f>IF(Tbl.Kosten[[#This Row],[WPnr.]]=DS$7,Tbl.Kosten[[#This Row],[Totaal kosten]],"")</f>
        <v/>
      </c>
      <c r="DT125" s="148" t="str">
        <f>IF(Tbl.Kosten[[#This Row],[WPnr.]]=DT$7,Tbl.Kosten[[#This Row],[Totaal kosten]],"")</f>
        <v/>
      </c>
      <c r="DU125" s="148" t="str">
        <f>IF(Tbl.Kosten[[#This Row],[WPnr.]]=DU$7,Tbl.Kosten[[#This Row],[Totaal kosten]],"")</f>
        <v/>
      </c>
      <c r="DV125" s="148" t="str">
        <f>IF(Tbl.Kosten[[#This Row],[WPnr.]]=DV$7,Tbl.Kosten[[#This Row],[Totaal kosten]],"")</f>
        <v/>
      </c>
      <c r="DW125" s="150" t="str">
        <f>IFERROR(_xlfn.XLOOKUP(Tbl.Kosten[[#This Row],[Kostensoort]],Tbl.Kostensoorten[Kostensoorten],Tbl.Kostensoorten[KSnr.],"",0,1),"")</f>
        <v/>
      </c>
      <c r="DX125" s="150" t="str">
        <f>IF(Tbl.Kosten[[#This Row],[KSnr.]]=DX$7,Tbl.Kosten[[#This Row],[Totaal kosten]],"")</f>
        <v/>
      </c>
      <c r="DY125" s="150" t="str">
        <f>IF(Tbl.Kosten[[#This Row],[KSnr.]]=DY$7,Tbl.Kosten[[#This Row],[Totaal kosten]],"")</f>
        <v/>
      </c>
      <c r="DZ125" s="150" t="str">
        <f>IF(Tbl.Kosten[[#This Row],[KSnr.]]=DZ$7,Tbl.Kosten[[#This Row],[Totaal kosten]],"")</f>
        <v/>
      </c>
      <c r="EA125" s="150" t="str">
        <f>IF(Tbl.Kosten[[#This Row],[KSnr.]]=EA$7,Tbl.Kosten[[#This Row],[Totaal kosten]],"")</f>
        <v/>
      </c>
      <c r="EB125" s="150" t="str">
        <f>IF(Tbl.Kosten[[#This Row],[KSnr.]]=EB$7,Tbl.Kosten[[#This Row],[Totaal kosten]],"")</f>
        <v/>
      </c>
      <c r="EC125" s="150" t="str">
        <f>IF(Tbl.Kosten[[#This Row],[KSnr.]]=EC$7,Tbl.Kosten[[#This Row],[Totaal kosten]],"")</f>
        <v/>
      </c>
      <c r="ED125" s="150" t="str">
        <f>IF(Tbl.Kosten[[#This Row],[KSnr.]]=ED$7,Tbl.Kosten[[#This Row],[Totaal kosten]],"")</f>
        <v/>
      </c>
      <c r="EE125" s="150" t="str">
        <f>IF(Tbl.Kosten[[#This Row],[KSnr.]]=EE$7,Tbl.Kosten[[#This Row],[Totaal kosten]],"")</f>
        <v/>
      </c>
      <c r="EF125" s="150" t="str">
        <f>IF(Tbl.Kosten[[#This Row],[KSnr.]]=EF$7,Tbl.Kosten[[#This Row],[Totaal kosten]],"")</f>
        <v/>
      </c>
      <c r="EG125" s="150" t="str">
        <f>IF(Tbl.Kosten[[#This Row],[KSnr.]]=EG$7,Tbl.Kosten[[#This Row],[Totaal kosten]],"")</f>
        <v/>
      </c>
      <c r="EH125" s="150" t="str">
        <f>IF(Tbl.Kosten[[#This Row],[KSnr.]]=EH$7,Tbl.Kosten[[#This Row],[Totaal kosten]],"")</f>
        <v/>
      </c>
      <c r="EI125" s="150" t="str">
        <f>IF(Tbl.Kosten[[#This Row],[KSnr.]]=EI$7,Tbl.Kosten[[#This Row],[Totaal kosten]],"")</f>
        <v/>
      </c>
      <c r="EJ125" s="150" t="str">
        <f>IF(Tbl.Kosten[[#This Row],[KSnr.]]=EJ$7,Tbl.Kosten[[#This Row],[Totaal kosten]],"")</f>
        <v/>
      </c>
      <c r="EK125" s="150" t="str">
        <f>IF(Tbl.Kosten[[#This Row],[KSnr.]]=EK$7,Tbl.Kosten[[#This Row],[Totaal kosten]],"")</f>
        <v/>
      </c>
      <c r="EL125" s="150" t="str">
        <f>IF(Tbl.Kosten[[#This Row],[KSnr.]]=EL$7,Tbl.Kosten[[#This Row],[Totaal kosten]],"")</f>
        <v/>
      </c>
      <c r="EM125" s="150" t="str">
        <f>IF(Tbl.Kosten[[#This Row],[KSnr.]]=EM$7,Tbl.Kosten[[#This Row],[Totaal kosten]],"")</f>
        <v/>
      </c>
      <c r="EN125" s="150" t="str">
        <f>IF(Tbl.Kosten[[#This Row],[KSnr.]]=EN$7,Tbl.Kosten[[#This Row],[Totaal kosten]],"")</f>
        <v/>
      </c>
      <c r="EO125" s="150" t="str">
        <f>IF(Tbl.Kosten[[#This Row],[KSnr.]]=EO$7,Tbl.Kosten[[#This Row],[Totaal kosten]],"")</f>
        <v/>
      </c>
      <c r="EP125" s="150" t="str">
        <f>IF(Tbl.Kosten[[#This Row],[KSnr.]]=EP$7,Tbl.Kosten[[#This Row],[Totaal kosten]],"")</f>
        <v/>
      </c>
      <c r="EQ125" s="150" t="str">
        <f>IF(Tbl.Kosten[[#This Row],[KSnr.]]=EQ$7,Tbl.Kosten[[#This Row],[Totaal kosten]],"")</f>
        <v/>
      </c>
      <c r="ER125" s="144" t="str">
        <f>IFERROR(_xlfn.XLOOKUP(Tbl.Kosten[[#This Row],[Subsidieactiviteit]],Tbl.Subsidiehoogte[Subsidieactiviteit],Tbl.Subsidiehoogte[SAnr.],"",0,1),"")</f>
        <v/>
      </c>
      <c r="ES125" s="150" t="str">
        <f>IF(Tbl.Kosten[[#This Row],[Sanr.]]=ES$7,Tbl.Kosten[[#This Row],[Totaal kosten]],"")</f>
        <v/>
      </c>
      <c r="ET125" s="150" t="str">
        <f>IF(Tbl.Kosten[[#This Row],[Sanr.]]=ET$7,Tbl.Kosten[[#This Row],[Totaal kosten]],"")</f>
        <v/>
      </c>
      <c r="EU125" s="150" t="str">
        <f>IF(Tbl.Kosten[[#This Row],[Sanr.]]=EU$7,Tbl.Kosten[[#This Row],[Totaal kosten]],"")</f>
        <v/>
      </c>
      <c r="EV125" s="150" t="str">
        <f>IF(Tbl.Kosten[[#This Row],[Sanr.]]=EV$7,Tbl.Kosten[[#This Row],[Totaal kosten]],"")</f>
        <v/>
      </c>
      <c r="EW125" s="150" t="str">
        <f>IF(Tbl.Kosten[[#This Row],[Sanr.]]=EW$7,Tbl.Kosten[[#This Row],[Totaal kosten]],"")</f>
        <v/>
      </c>
      <c r="EX125" s="150" t="str">
        <f>IF(Tbl.Kosten[[#This Row],[Sanr.]]=EX$7,Tbl.Kosten[[#This Row],[Totaal kosten]],"")</f>
        <v/>
      </c>
      <c r="EY125" s="150" t="str">
        <f>IF(Tbl.Kosten[[#This Row],[Sanr.]]=EY$7,Tbl.Kosten[[#This Row],[Totaal kosten]],"")</f>
        <v/>
      </c>
      <c r="EZ125" s="150" t="str">
        <f>IF(Tbl.Kosten[[#This Row],[Sanr.]]=EZ$7,Tbl.Kosten[[#This Row],[Totaal kosten]],"")</f>
        <v/>
      </c>
      <c r="FA125" s="150" t="str">
        <f>IF(Tbl.Kosten[[#This Row],[Sanr.]]=FA$7,Tbl.Kosten[[#This Row],[Totaal kosten]],"")</f>
        <v/>
      </c>
      <c r="FB125" s="150" t="str">
        <f>IF(Tbl.Kosten[[#This Row],[Sanr.]]=FB$7,Tbl.Kosten[[#This Row],[Totaal kosten]],"")</f>
        <v/>
      </c>
      <c r="FC125" s="150" t="str">
        <f>IF(Tbl.Kosten[[#This Row],[Sanr.]]=FC$7,Tbl.Kosten[[#This Row],[Totaal kosten]],"")</f>
        <v/>
      </c>
      <c r="FD125" s="150" t="str">
        <f>IF(Tbl.Kosten[[#This Row],[Sanr.]]=FD$7,Tbl.Kosten[[#This Row],[Totaal kosten]],"")</f>
        <v/>
      </c>
      <c r="FE125" s="150" t="str">
        <f>IF(Tbl.Kosten[[#This Row],[Sanr.]]=FE$7,Tbl.Kosten[[#This Row],[Totaal kosten]],"")</f>
        <v/>
      </c>
      <c r="FF125" s="150" t="str">
        <f>IF(Tbl.Kosten[[#This Row],[Sanr.]]=FF$7,Tbl.Kosten[[#This Row],[Totaal kosten]],"")</f>
        <v/>
      </c>
      <c r="FG125" s="150" t="str">
        <f>IF(Tbl.Kosten[[#This Row],[Sanr.]]=FG$7,Tbl.Kosten[[#This Row],[Totaal kosten]],"")</f>
        <v/>
      </c>
      <c r="FH125" s="150" t="str">
        <f>IF(Tbl.Kosten[[#This Row],[Sanr.]]=FH$7,Tbl.Kosten[[#This Row],[Totaal kosten]],"")</f>
        <v/>
      </c>
      <c r="FI125" s="150" t="str">
        <f>IF(Tbl.Kosten[[#This Row],[Sanr.]]=FI$7,Tbl.Kosten[[#This Row],[Totaal kosten]],"")</f>
        <v/>
      </c>
      <c r="FJ125" s="150" t="str">
        <f>IF(Tbl.Kosten[[#This Row],[Sanr.]]=FJ$7,Tbl.Kosten[[#This Row],[Totaal kosten]],"")</f>
        <v/>
      </c>
      <c r="FK125" s="150" t="str">
        <f>IF(Tbl.Kosten[[#This Row],[Sanr.]]=FK$7,Tbl.Kosten[[#This Row],[Totaal kosten]],"")</f>
        <v/>
      </c>
      <c r="FL125" s="150" t="str">
        <f>IF(Tbl.Kosten[[#This Row],[Sanr.]]=FL$7,Tbl.Kosten[[#This Row],[Totaal kosten]],"")</f>
        <v/>
      </c>
      <c r="FM125" s="150" t="str">
        <f>IF(Tbl.Kosten[[#This Row],[Sanr.]]=FM$7,Tbl.Kosten[[#This Row],[Totaal kosten]],"")</f>
        <v/>
      </c>
      <c r="FN125" s="150" t="str">
        <f>IF(Tbl.Kosten[[#This Row],[Sanr.]]=FN$7,Tbl.Kosten[[#This Row],[Totaal kosten]],"")</f>
        <v/>
      </c>
      <c r="FO125" s="150" t="str">
        <f>IF(Tbl.Kosten[[#This Row],[Sanr.]]=FO$7,Tbl.Kosten[[#This Row],[Totaal kosten]],"")</f>
        <v/>
      </c>
      <c r="FP125" s="150" t="str">
        <f>IF(Tbl.Kosten[[#This Row],[Sanr.]]=FP$7,Tbl.Kosten[[#This Row],[Totaal kosten]],"")</f>
        <v/>
      </c>
      <c r="FQ125" s="150" t="str">
        <f>IF(Tbl.Kosten[[#This Row],[Sanr.]]=FQ$7,Tbl.Kosten[[#This Row],[Totaal kosten]],"")</f>
        <v/>
      </c>
      <c r="FR125" s="150" t="str">
        <f>IF(Tbl.Kosten[[#This Row],[Sanr.]]=FR$7,Tbl.Kosten[[#This Row],[Totaal kosten]],"")</f>
        <v/>
      </c>
      <c r="FS125" s="150" t="str">
        <f>IF(Tbl.Kosten[[#This Row],[Sanr.]]=FS$7,Tbl.Kosten[[#This Row],[Totaal kosten]],"")</f>
        <v/>
      </c>
      <c r="FT125" s="150" t="str">
        <f>IF(Tbl.Kosten[[#This Row],[Sanr.]]=FT$7,Tbl.Kosten[[#This Row],[Totaal kosten]],"")</f>
        <v/>
      </c>
      <c r="FU125" s="150" t="str">
        <f>IF(Tbl.Kosten[[#This Row],[Sanr.]]=FU$7,Tbl.Kosten[[#This Row],[Totaal kosten]],"")</f>
        <v/>
      </c>
      <c r="FV125" s="150" t="str">
        <f>IF(Tbl.Kosten[[#This Row],[Sanr.]]=FV$7,Tbl.Kosten[[#This Row],[Totaal kosten]],"")</f>
        <v/>
      </c>
      <c r="FW125" s="150" t="str">
        <f>IFERROR(_xlfn.XLOOKUP(Tbl.Kosten[[#This Row],[Activiteitencode]],Tbl.Activiteiten[Activiteitcode],Tbl.Activiteiten[Anr.],"",0,1),"")</f>
        <v/>
      </c>
      <c r="FX125" s="169" t="str">
        <f>_xlfn.CONCAT(Tbl.Kosten[[#This Row],[Pnr.]],Tbl.Kosten[[#This Row],[Sanr.]])</f>
        <v>P1</v>
      </c>
      <c r="FY125" s="150">
        <f>Tbl.Kosten[[#This Row],[Totaal kosten]]-Tbl.Kosten[[#This Row],[Subsidie]]</f>
        <v>0</v>
      </c>
      <c r="FZ125" s="150">
        <f>IF(Tbl.Kosten[[#This Row],[Pnr.]]=FZ$7,Tbl.Kosten[[#This Row],[Te financieren]],"")</f>
        <v>0</v>
      </c>
      <c r="GA125" s="150" t="str">
        <f>IF(Tbl.Kosten[[#This Row],[Pnr.]]=GA$7,Tbl.Kosten[[#This Row],[Te financieren]],"")</f>
        <v/>
      </c>
      <c r="GB125" s="150" t="str">
        <f>IF(Tbl.Kosten[[#This Row],[Pnr.]]=GB$7,Tbl.Kosten[[#This Row],[Te financieren]],"")</f>
        <v/>
      </c>
      <c r="GC125" s="150" t="str">
        <f>IF(Tbl.Kosten[[#This Row],[Pnr.]]=GC$7,Tbl.Kosten[[#This Row],[Te financieren]],"")</f>
        <v/>
      </c>
      <c r="GD125" s="150" t="str">
        <f>IF(Tbl.Kosten[[#This Row],[Pnr.]]=GD$7,Tbl.Kosten[[#This Row],[Te financieren]],"")</f>
        <v/>
      </c>
      <c r="GE125" s="150" t="str">
        <f>IF(Tbl.Kosten[[#This Row],[Pnr.]]=GE$7,Tbl.Kosten[[#This Row],[Te financieren]],"")</f>
        <v/>
      </c>
      <c r="GF125" s="150" t="str">
        <f>IF(Tbl.Kosten[[#This Row],[Pnr.]]=GF$7,Tbl.Kosten[[#This Row],[Te financieren]],"")</f>
        <v/>
      </c>
      <c r="GG125" s="150" t="str">
        <f>IF(Tbl.Kosten[[#This Row],[Pnr.]]=GG$7,Tbl.Kosten[[#This Row],[Te financieren]],"")</f>
        <v/>
      </c>
      <c r="GH125" s="150" t="str">
        <f>IF(Tbl.Kosten[[#This Row],[Pnr.]]=GH$7,Tbl.Kosten[[#This Row],[Te financieren]],"")</f>
        <v/>
      </c>
      <c r="GI125" s="150" t="str">
        <f>IF(Tbl.Kosten[[#This Row],[Pnr.]]=GI$7,Tbl.Kosten[[#This Row],[Te financieren]],"")</f>
        <v/>
      </c>
      <c r="GJ125" s="150" t="str">
        <f>IF(Tbl.Kosten[[#This Row],[Pnr.]]=GJ$7,Tbl.Kosten[[#This Row],[Te financieren]],"")</f>
        <v/>
      </c>
      <c r="GK125" s="150" t="str">
        <f>IF(Tbl.Kosten[[#This Row],[Pnr.]]=GK$7,Tbl.Kosten[[#This Row],[Te financieren]],"")</f>
        <v/>
      </c>
      <c r="GL125" s="150" t="str">
        <f>IF(Tbl.Kosten[[#This Row],[Pnr.]]=GL$7,Tbl.Kosten[[#This Row],[Te financieren]],"")</f>
        <v/>
      </c>
      <c r="GM125" s="150" t="str">
        <f>IF(Tbl.Kosten[[#This Row],[Pnr.]]=GM$7,Tbl.Kosten[[#This Row],[Te financieren]],"")</f>
        <v/>
      </c>
      <c r="GN125" s="150" t="str">
        <f>IF(Tbl.Kosten[[#This Row],[Pnr.]]=GN$7,Tbl.Kosten[[#This Row],[Te financieren]],"")</f>
        <v/>
      </c>
      <c r="GO125" s="150" t="str">
        <f>IF(Tbl.Kosten[[#This Row],[Pnr.]]=GO$7,Tbl.Kosten[[#This Row],[Te financieren]],"")</f>
        <v/>
      </c>
      <c r="GP125" s="150" t="str">
        <f>IF(Tbl.Kosten[[#This Row],[Pnr.]]=GP$7,Tbl.Kosten[[#This Row],[Te financieren]],"")</f>
        <v/>
      </c>
      <c r="GQ125" s="150" t="str">
        <f>IF(Tbl.Kosten[[#This Row],[Pnr.]]=GQ$7,Tbl.Kosten[[#This Row],[Te financieren]],"")</f>
        <v/>
      </c>
      <c r="GR125" s="150" t="str">
        <f>IF(Tbl.Kosten[[#This Row],[Pnr.]]=GR$7,Tbl.Kosten[[#This Row],[Te financieren]],"")</f>
        <v/>
      </c>
      <c r="GS125" s="150" t="str">
        <f>IF(Tbl.Kosten[[#This Row],[Pnr.]]=GS$7,Tbl.Kosten[[#This Row],[Te financieren]],"")</f>
        <v/>
      </c>
      <c r="GT125" s="150" t="str">
        <f>IF(Tbl.Kosten[[#This Row],[Pnr.]]=GT$7,Tbl.Kosten[[#This Row],[Te financieren]],"")</f>
        <v/>
      </c>
      <c r="GU125" s="150" t="str">
        <f>IF(Tbl.Kosten[[#This Row],[Pnr.]]=GU$7,Tbl.Kosten[[#This Row],[Te financieren]],"")</f>
        <v/>
      </c>
      <c r="GV125" s="150" t="str">
        <f>IF(Tbl.Kosten[[#This Row],[Pnr.]]=GV$7,Tbl.Kosten[[#This Row],[Te financieren]],"")</f>
        <v/>
      </c>
      <c r="GW125" s="150" t="str">
        <f>IF(Tbl.Kosten[[#This Row],[Pnr.]]=GW$7,Tbl.Kosten[[#This Row],[Te financieren]],"")</f>
        <v/>
      </c>
      <c r="GX125" s="150" t="str">
        <f>IF(Tbl.Kosten[[#This Row],[Pnr.]]=GX$7,Tbl.Kosten[[#This Row],[Te financieren]],"")</f>
        <v/>
      </c>
      <c r="GY125" s="150" t="str">
        <f>IF(Tbl.Kosten[[#This Row],[Pnr.]]=GY$7,Tbl.Kosten[[#This Row],[Te financieren]],"")</f>
        <v/>
      </c>
      <c r="GZ125" s="150" t="str">
        <f>IF(Tbl.Kosten[[#This Row],[Pnr.]]=GZ$7,Tbl.Kosten[[#This Row],[Te financieren]],"")</f>
        <v/>
      </c>
      <c r="HA125" s="150" t="str">
        <f>IF(Tbl.Kosten[[#This Row],[Pnr.]]=HA$7,Tbl.Kosten[[#This Row],[Te financieren]],"")</f>
        <v/>
      </c>
      <c r="HB125" s="150" t="str">
        <f>IF(Tbl.Kosten[[#This Row],[Pnr.]]=HB$7,Tbl.Kosten[[#This Row],[Te financieren]],"")</f>
        <v/>
      </c>
      <c r="HC125" s="150" t="str">
        <f>IF(Tbl.Kosten[[#This Row],[Pnr.]]=HC$7,Tbl.Kosten[[#This Row],[Te financieren]],"")</f>
        <v/>
      </c>
      <c r="HD125" s="150" t="str">
        <f>IF(Tbl.Kosten[[#This Row],[Pnr.]]=HD$7,Tbl.Kosten[[#This Row],[Te financieren]],"")</f>
        <v/>
      </c>
      <c r="HE125" s="150" t="str">
        <f>IF(Tbl.Kosten[[#This Row],[Pnr.]]=HE$7,Tbl.Kosten[[#This Row],[Te financieren]],"")</f>
        <v/>
      </c>
      <c r="HF125" s="150" t="str">
        <f>IF(Tbl.Kosten[[#This Row],[Pnr.]]=HF$7,Tbl.Kosten[[#This Row],[Te financieren]],"")</f>
        <v/>
      </c>
      <c r="HG125" s="150" t="str">
        <f>IF(Tbl.Kosten[[#This Row],[Pnr.]]=HG$7,Tbl.Kosten[[#This Row],[Te financieren]],"")</f>
        <v/>
      </c>
      <c r="HH125" s="150" t="str">
        <f>IF(Tbl.Kosten[[#This Row],[Pnr.]]=HH$7,Tbl.Kosten[[#This Row],[Te financieren]],"")</f>
        <v/>
      </c>
      <c r="HI125" s="150" t="str">
        <f>IF(Tbl.Kosten[[#This Row],[Pnr.]]=HI$7,Tbl.Kosten[[#This Row],[Te financieren]],"")</f>
        <v/>
      </c>
      <c r="HJ125" s="150" t="str">
        <f>IF(Tbl.Kosten[[#This Row],[Pnr.]]=HJ$7,Tbl.Kosten[[#This Row],[Te financieren]],"")</f>
        <v/>
      </c>
      <c r="HK125" s="150" t="str">
        <f>IF(Tbl.Kosten[[#This Row],[Pnr.]]=HK$7,Tbl.Kosten[[#This Row],[Te financieren]],"")</f>
        <v/>
      </c>
      <c r="HL125" s="150" t="str">
        <f>IF(Tbl.Kosten[[#This Row],[Pnr.]]=HL$7,Tbl.Kosten[[#This Row],[Te financieren]],"")</f>
        <v/>
      </c>
      <c r="HM125" s="150" t="str">
        <f>IF(Tbl.Kosten[[#This Row],[Pnr.]]=HM$7,Tbl.Kosten[[#This Row],[Te financieren]],"")</f>
        <v/>
      </c>
      <c r="HN125" s="150" t="str">
        <f>IF(Tbl.Kosten[[#This Row],[Pnr.]]=HN$7,Tbl.Kosten[[#This Row],[Te financieren]],"")</f>
        <v/>
      </c>
      <c r="HO125" s="150" t="str">
        <f>IF(Tbl.Kosten[[#This Row],[Pnr.]]=HO$7,Tbl.Kosten[[#This Row],[Te financieren]],"")</f>
        <v/>
      </c>
      <c r="HP125" s="150" t="str">
        <f>IF(Tbl.Kosten[[#This Row],[Pnr.]]=HP$7,Tbl.Kosten[[#This Row],[Te financieren]],"")</f>
        <v/>
      </c>
      <c r="HQ125" s="150" t="str">
        <f>IF(Tbl.Kosten[[#This Row],[Pnr.]]=HQ$7,Tbl.Kosten[[#This Row],[Te financieren]],"")</f>
        <v/>
      </c>
      <c r="HR125" s="150" t="str">
        <f>IF(Tbl.Kosten[[#This Row],[Pnr.]]=HR$7,Tbl.Kosten[[#This Row],[Te financieren]],"")</f>
        <v/>
      </c>
      <c r="HS125" s="150" t="str">
        <f>IF(Tbl.Kosten[[#This Row],[Pnr.]]=HS$7,Tbl.Kosten[[#This Row],[Te financieren]],"")</f>
        <v/>
      </c>
      <c r="HT125" s="150" t="str">
        <f>IF(Tbl.Kosten[[#This Row],[Pnr.]]=HT$7,Tbl.Kosten[[#This Row],[Te financieren]],"")</f>
        <v/>
      </c>
      <c r="HU125" s="150" t="str">
        <f>IF(Tbl.Kosten[[#This Row],[Pnr.]]=HU$7,Tbl.Kosten[[#This Row],[Te financieren]],"")</f>
        <v/>
      </c>
      <c r="HV125" s="150" t="str">
        <f>IF(Tbl.Kosten[[#This Row],[Pnr.]]=HV$7,Tbl.Kosten[[#This Row],[Te financieren]],"")</f>
        <v/>
      </c>
      <c r="HW125" s="150" t="str">
        <f>IF(Tbl.Kosten[[#This Row],[Pnr.]]=HW$7,Tbl.Kosten[[#This Row],[Te financieren]],"")</f>
        <v/>
      </c>
    </row>
    <row r="126" spans="2:231" x14ac:dyDescent="0.3">
      <c r="B126" s="134"/>
      <c r="C126" s="137"/>
      <c r="D126" s="136"/>
      <c r="E126" s="261"/>
      <c r="F126" s="135"/>
      <c r="G126" s="11" t="str">
        <f>IF(Tbl.Kosten[[#This Row],[Medewerker e/o 
functie]]&lt;&gt;"",_xlfn.XLOOKUP(Tbl.Kosten[[#This Row],[Medewerker e/o 
functie]],Tbl.Uurtarief[Medewerker en/of functie],Tbl.Uurtarief[Uurtarief],"",0,1),"")</f>
        <v/>
      </c>
      <c r="H126" s="121">
        <f>IFERROR(Tbl.Kosten[[#This Row],[Uren]]*Tbl.Kosten[[#This Row],[Uurtarief]],0)</f>
        <v>0</v>
      </c>
      <c r="I126" s="119" t="str">
        <f>IF(Tbl.Kosten[[#This Row],[Subtotaal uren]]&lt;&gt;0,_xlfn.XLOOKUP(Tbl.Kosten[[#This Row],[Medewerker e/o 
functie]],Tbl.Uurtarief[Medewerker en/of functie],Tbl.Uurtarief[Kostensoort arbeid],"",0,1),"")</f>
        <v/>
      </c>
      <c r="J126" s="137"/>
      <c r="K126" s="135"/>
      <c r="L126" s="139" t="str">
        <f>IF(Tbl.Kosten[[#This Row],[Activum]]&lt;&gt;"",_xlfn.XLOOKUP(Tbl.Kosten[[#This Row],[Activum]],Tbl.Afschrijvingskosten[Activum],Tbl.Afschrijvingskosten[Tarief per afschrijvings-eenheid],"",0,1),"")</f>
        <v/>
      </c>
      <c r="M126" s="122">
        <f>IFERROR(Tbl.Kosten[[#This Row],[Een-
heden]]*Tbl.Kosten[[#This Row],[Afschrijvings-
tarief]],0)</f>
        <v>0</v>
      </c>
      <c r="N126" s="122" t="str">
        <f>IF(Tbl.Kosten[[#This Row],[Subtotaal afschrijving]]&lt;&gt;0,Lijsten!$A$7,"")</f>
        <v/>
      </c>
      <c r="O126" s="140"/>
      <c r="P126" s="135"/>
      <c r="Q126" s="138"/>
      <c r="R126" s="122">
        <f>IFERROR(Tbl.Kosten[[#This Row],[Aantal]]*Tbl.Kosten[[#This Row],[Tarief]],0)</f>
        <v>0</v>
      </c>
      <c r="S126" s="8">
        <f>IFERROR(Tbl.Kosten[[#This Row],[Subtotaal overige kosten]]+Tbl.Kosten[[#This Row],[Subtotaal uren]]+Tbl.Kosten[[#This Row],[Subtotaal afschrijving]],0)</f>
        <v>0</v>
      </c>
      <c r="T126" s="8">
        <f>IFERROR(Tbl.Kosten[[#This Row],[Totaal kosten]]*Tbl.Kosten[[#This Row],[Subsidie%]],0)</f>
        <v>0</v>
      </c>
      <c r="U126" s="4" t="str" cm="1">
        <f t="array" ref="U126">IFERROR(_xlfn.IFS(Tbl.Kosten[[#This Row],[Subtotaal uren]]&lt;&gt;0,Tbl.Kosten[[#This Row],[Kostensoort arbeid]],Tbl.Kosten[[#This Row],[Subtotaal afschrijving]]&lt;&gt;0,Tbl.Kosten[[#This Row],[Kostensoort afschrijving]],Tbl.Kosten[[#This Row],[Subtotaal overige kosten]]&lt;&gt;0,Tbl.Kosten[[#This Row],[Kostensoort overig]]),"")</f>
        <v/>
      </c>
      <c r="V126" s="4" t="str">
        <f>IFERROR(_xlfn.XLOOKUP(Tbl.Kosten[[#This Row],[Activiteitencode]],Tbl.Activiteiten[Activiteitcode],Tbl.Activiteiten[Werkpakketcode],"",0,1),"")</f>
        <v/>
      </c>
      <c r="W126" s="4" t="str">
        <f>IFERROR(_xlfn.XLOOKUP(Tbl.Kosten[[#This Row],[Werkpakketcode]],Tbl.Werkpakketten[Werkpakketcode],Tbl.Werkpakketten[Subsidiabele activiteit],"",0,1),"")</f>
        <v/>
      </c>
      <c r="X126" s="12">
        <f>IFERROR(_xlfn.XLOOKUP(Tbl.Kosten[[#This Row],[Sanr.]],Tbl.Subsidiehoogte[SAnr.],Tbl.Subsidiehoogte[Sub. Percentage],0,0,1),0)</f>
        <v>0</v>
      </c>
      <c r="Y126" s="144" t="str">
        <f>IFERROR(_xlfn.XLOOKUP(Tbl.Kosten[[#This Row],[Partnercode]],Tbl.Projectpartners[Partnercode],Tbl.Projectpartners[PNr.],"",0,1),"")</f>
        <v>P1</v>
      </c>
      <c r="Z126" s="148">
        <f>IF(Tbl.Kosten[[#This Row],[Pnr.]]=Z$7,Tbl.Kosten[[#This Row],[Totaal kosten]],"")</f>
        <v>0</v>
      </c>
      <c r="AA126" s="148" t="str">
        <f>IF(Tbl.Kosten[[#This Row],[Pnr.]]=AA$7,Tbl.Kosten[[#This Row],[Totaal kosten]],"")</f>
        <v/>
      </c>
      <c r="AB126" s="148" t="str">
        <f>IF(Tbl.Kosten[[#This Row],[Pnr.]]=AB$7,Tbl.Kosten[[#This Row],[Totaal kosten]],"")</f>
        <v/>
      </c>
      <c r="AC126" s="148" t="str">
        <f>IF(Tbl.Kosten[[#This Row],[Pnr.]]=AC$7,Tbl.Kosten[[#This Row],[Totaal kosten]],"")</f>
        <v/>
      </c>
      <c r="AD126" s="148" t="str">
        <f>IF(Tbl.Kosten[[#This Row],[Pnr.]]=AD$7,Tbl.Kosten[[#This Row],[Totaal kosten]],"")</f>
        <v/>
      </c>
      <c r="AE126" s="148" t="str">
        <f>IF(Tbl.Kosten[[#This Row],[Pnr.]]=AE$7,Tbl.Kosten[[#This Row],[Totaal kosten]],"")</f>
        <v/>
      </c>
      <c r="AF126" s="148" t="str">
        <f>IF(Tbl.Kosten[[#This Row],[Pnr.]]=AF$7,Tbl.Kosten[[#This Row],[Totaal kosten]],"")</f>
        <v/>
      </c>
      <c r="AG126" s="148" t="str">
        <f>IF(Tbl.Kosten[[#This Row],[Pnr.]]=AG$7,Tbl.Kosten[[#This Row],[Totaal kosten]],"")</f>
        <v/>
      </c>
      <c r="AH126" s="148" t="str">
        <f>IF(Tbl.Kosten[[#This Row],[Pnr.]]=AH$7,Tbl.Kosten[[#This Row],[Totaal kosten]],"")</f>
        <v/>
      </c>
      <c r="AI126" s="148" t="str">
        <f>IF(Tbl.Kosten[[#This Row],[Pnr.]]=AI$7,Tbl.Kosten[[#This Row],[Totaal kosten]],"")</f>
        <v/>
      </c>
      <c r="AJ126" s="148" t="str">
        <f>IF(Tbl.Kosten[[#This Row],[Pnr.]]=AJ$7,Tbl.Kosten[[#This Row],[Totaal kosten]],"")</f>
        <v/>
      </c>
      <c r="AK126" s="148" t="str">
        <f>IF(Tbl.Kosten[[#This Row],[Pnr.]]=AK$7,Tbl.Kosten[[#This Row],[Totaal kosten]],"")</f>
        <v/>
      </c>
      <c r="AL126" s="148" t="str">
        <f>IF(Tbl.Kosten[[#This Row],[Pnr.]]=AL$7,Tbl.Kosten[[#This Row],[Totaal kosten]],"")</f>
        <v/>
      </c>
      <c r="AM126" s="148" t="str">
        <f>IF(Tbl.Kosten[[#This Row],[Pnr.]]=AM$7,Tbl.Kosten[[#This Row],[Totaal kosten]],"")</f>
        <v/>
      </c>
      <c r="AN126" s="148" t="str">
        <f>IF(Tbl.Kosten[[#This Row],[Pnr.]]=AN$7,Tbl.Kosten[[#This Row],[Totaal kosten]],"")</f>
        <v/>
      </c>
      <c r="AO126" s="148" t="str">
        <f>IF(Tbl.Kosten[[#This Row],[Pnr.]]=AO$7,Tbl.Kosten[[#This Row],[Totaal kosten]],"")</f>
        <v/>
      </c>
      <c r="AP126" s="148" t="str">
        <f>IF(Tbl.Kosten[[#This Row],[Pnr.]]=AP$7,Tbl.Kosten[[#This Row],[Totaal kosten]],"")</f>
        <v/>
      </c>
      <c r="AQ126" s="148" t="str">
        <f>IF(Tbl.Kosten[[#This Row],[Pnr.]]=AQ$7,Tbl.Kosten[[#This Row],[Totaal kosten]],"")</f>
        <v/>
      </c>
      <c r="AR126" s="148" t="str">
        <f>IF(Tbl.Kosten[[#This Row],[Pnr.]]=AR$7,Tbl.Kosten[[#This Row],[Totaal kosten]],"")</f>
        <v/>
      </c>
      <c r="AS126" s="148" t="str">
        <f>IF(Tbl.Kosten[[#This Row],[Pnr.]]=AS$7,Tbl.Kosten[[#This Row],[Totaal kosten]],"")</f>
        <v/>
      </c>
      <c r="AT126" s="148" t="str">
        <f>IF(Tbl.Kosten[[#This Row],[Pnr.]]=AT$7,Tbl.Kosten[[#This Row],[Totaal kosten]],"")</f>
        <v/>
      </c>
      <c r="AU126" s="148" t="str">
        <f>IF(Tbl.Kosten[[#This Row],[Pnr.]]=AU$7,Tbl.Kosten[[#This Row],[Totaal kosten]],"")</f>
        <v/>
      </c>
      <c r="AV126" s="148" t="str">
        <f>IF(Tbl.Kosten[[#This Row],[Pnr.]]=AV$7,Tbl.Kosten[[#This Row],[Totaal kosten]],"")</f>
        <v/>
      </c>
      <c r="AW126" s="148" t="str">
        <f>IF(Tbl.Kosten[[#This Row],[Pnr.]]=AW$7,Tbl.Kosten[[#This Row],[Totaal kosten]],"")</f>
        <v/>
      </c>
      <c r="AX126" s="148" t="str">
        <f>IF(Tbl.Kosten[[#This Row],[Pnr.]]=AX$7,Tbl.Kosten[[#This Row],[Totaal kosten]],"")</f>
        <v/>
      </c>
      <c r="AY126" s="148" t="str">
        <f>IF(Tbl.Kosten[[#This Row],[Pnr.]]=AY$7,Tbl.Kosten[[#This Row],[Totaal kosten]],"")</f>
        <v/>
      </c>
      <c r="AZ126" s="148" t="str">
        <f>IF(Tbl.Kosten[[#This Row],[Pnr.]]=AZ$7,Tbl.Kosten[[#This Row],[Totaal kosten]],"")</f>
        <v/>
      </c>
      <c r="BA126" s="148" t="str">
        <f>IF(Tbl.Kosten[[#This Row],[Pnr.]]=BA$7,Tbl.Kosten[[#This Row],[Totaal kosten]],"")</f>
        <v/>
      </c>
      <c r="BB126" s="148" t="str">
        <f>IF(Tbl.Kosten[[#This Row],[Pnr.]]=BB$7,Tbl.Kosten[[#This Row],[Totaal kosten]],"")</f>
        <v/>
      </c>
      <c r="BC126" s="148" t="str">
        <f>IF(Tbl.Kosten[[#This Row],[Pnr.]]=BC$7,Tbl.Kosten[[#This Row],[Totaal kosten]],"")</f>
        <v/>
      </c>
      <c r="BD126" s="148" t="str">
        <f>IF(Tbl.Kosten[[#This Row],[Pnr.]]=BD$7,Tbl.Kosten[[#This Row],[Totaal kosten]],"")</f>
        <v/>
      </c>
      <c r="BE126" s="148" t="str">
        <f>IF(Tbl.Kosten[[#This Row],[Pnr.]]=BE$7,Tbl.Kosten[[#This Row],[Totaal kosten]],"")</f>
        <v/>
      </c>
      <c r="BF126" s="148" t="str">
        <f>IF(Tbl.Kosten[[#This Row],[Pnr.]]=BF$7,Tbl.Kosten[[#This Row],[Totaal kosten]],"")</f>
        <v/>
      </c>
      <c r="BG126" s="148" t="str">
        <f>IF(Tbl.Kosten[[#This Row],[Pnr.]]=BG$7,Tbl.Kosten[[#This Row],[Totaal kosten]],"")</f>
        <v/>
      </c>
      <c r="BH126" s="148" t="str">
        <f>IF(Tbl.Kosten[[#This Row],[Pnr.]]=BH$7,Tbl.Kosten[[#This Row],[Totaal kosten]],"")</f>
        <v/>
      </c>
      <c r="BI126" s="148" t="str">
        <f>IF(Tbl.Kosten[[#This Row],[Pnr.]]=BI$7,Tbl.Kosten[[#This Row],[Totaal kosten]],"")</f>
        <v/>
      </c>
      <c r="BJ126" s="148" t="str">
        <f>IF(Tbl.Kosten[[#This Row],[Pnr.]]=BJ$7,Tbl.Kosten[[#This Row],[Totaal kosten]],"")</f>
        <v/>
      </c>
      <c r="BK126" s="148" t="str">
        <f>IF(Tbl.Kosten[[#This Row],[Pnr.]]=BK$7,Tbl.Kosten[[#This Row],[Totaal kosten]],"")</f>
        <v/>
      </c>
      <c r="BL126" s="148" t="str">
        <f>IF(Tbl.Kosten[[#This Row],[Pnr.]]=BL$7,Tbl.Kosten[[#This Row],[Totaal kosten]],"")</f>
        <v/>
      </c>
      <c r="BM126" s="148" t="str">
        <f>IF(Tbl.Kosten[[#This Row],[Pnr.]]=BM$7,Tbl.Kosten[[#This Row],[Totaal kosten]],"")</f>
        <v/>
      </c>
      <c r="BN126" s="148" t="str">
        <f>IF(Tbl.Kosten[[#This Row],[Pnr.]]=BN$7,Tbl.Kosten[[#This Row],[Totaal kosten]],"")</f>
        <v/>
      </c>
      <c r="BO126" s="148" t="str">
        <f>IF(Tbl.Kosten[[#This Row],[Pnr.]]=BO$7,Tbl.Kosten[[#This Row],[Totaal kosten]],"")</f>
        <v/>
      </c>
      <c r="BP126" s="148" t="str">
        <f>IF(Tbl.Kosten[[#This Row],[Pnr.]]=BP$7,Tbl.Kosten[[#This Row],[Totaal kosten]],"")</f>
        <v/>
      </c>
      <c r="BQ126" s="148" t="str">
        <f>IF(Tbl.Kosten[[#This Row],[Pnr.]]=BQ$7,Tbl.Kosten[[#This Row],[Totaal kosten]],"")</f>
        <v/>
      </c>
      <c r="BR126" s="148" t="str">
        <f>IF(Tbl.Kosten[[#This Row],[Pnr.]]=BR$7,Tbl.Kosten[[#This Row],[Totaal kosten]],"")</f>
        <v/>
      </c>
      <c r="BS126" s="148" t="str">
        <f>IF(Tbl.Kosten[[#This Row],[Pnr.]]=BS$7,Tbl.Kosten[[#This Row],[Totaal kosten]],"")</f>
        <v/>
      </c>
      <c r="BT126" s="148" t="str">
        <f>IF(Tbl.Kosten[[#This Row],[Pnr.]]=BT$7,Tbl.Kosten[[#This Row],[Totaal kosten]],"")</f>
        <v/>
      </c>
      <c r="BU126" s="148" t="str">
        <f>IF(Tbl.Kosten[[#This Row],[Pnr.]]=BU$7,Tbl.Kosten[[#This Row],[Totaal kosten]],"")</f>
        <v/>
      </c>
      <c r="BV126" s="148" t="str">
        <f>IF(Tbl.Kosten[[#This Row],[Pnr.]]=BV$7,Tbl.Kosten[[#This Row],[Totaal kosten]],"")</f>
        <v/>
      </c>
      <c r="BW126" s="148" t="str">
        <f>IF(Tbl.Kosten[[#This Row],[Pnr.]]=BW$7,Tbl.Kosten[[#This Row],[Totaal kosten]],"")</f>
        <v/>
      </c>
      <c r="BX126" s="148" t="str">
        <f>IFERROR(_xlfn.XLOOKUP(Tbl.Kosten[[#This Row],[Werkpakketcode]],Tbl.Werkpakketten[Werkpakketcode],Tbl.Werkpakketten[WPnr.],"",0,1),"")</f>
        <v/>
      </c>
      <c r="BY126" s="148" t="str">
        <f>IF(Tbl.Kosten[[#This Row],[WPnr.]]=BY$7,Tbl.Kosten[[#This Row],[Totaal kosten]],"")</f>
        <v/>
      </c>
      <c r="BZ126" s="148" t="str">
        <f>IF(Tbl.Kosten[[#This Row],[WPnr.]]=BZ$7,Tbl.Kosten[[#This Row],[Totaal kosten]],"")</f>
        <v/>
      </c>
      <c r="CA126" s="148" t="str">
        <f>IF(Tbl.Kosten[[#This Row],[WPnr.]]=CA$7,Tbl.Kosten[[#This Row],[Totaal kosten]],"")</f>
        <v/>
      </c>
      <c r="CB126" s="148" t="str">
        <f>IF(Tbl.Kosten[[#This Row],[WPnr.]]=CB$7,Tbl.Kosten[[#This Row],[Totaal kosten]],"")</f>
        <v/>
      </c>
      <c r="CC126" s="148" t="str">
        <f>IF(Tbl.Kosten[[#This Row],[WPnr.]]=CC$7,Tbl.Kosten[[#This Row],[Totaal kosten]],"")</f>
        <v/>
      </c>
      <c r="CD126" s="148" t="str">
        <f>IF(Tbl.Kosten[[#This Row],[WPnr.]]=CD$7,Tbl.Kosten[[#This Row],[Totaal kosten]],"")</f>
        <v/>
      </c>
      <c r="CE126" s="148" t="str">
        <f>IF(Tbl.Kosten[[#This Row],[WPnr.]]=CE$7,Tbl.Kosten[[#This Row],[Totaal kosten]],"")</f>
        <v/>
      </c>
      <c r="CF126" s="148" t="str">
        <f>IF(Tbl.Kosten[[#This Row],[WPnr.]]=CF$7,Tbl.Kosten[[#This Row],[Totaal kosten]],"")</f>
        <v/>
      </c>
      <c r="CG126" s="148" t="str">
        <f>IF(Tbl.Kosten[[#This Row],[WPnr.]]=CG$7,Tbl.Kosten[[#This Row],[Totaal kosten]],"")</f>
        <v/>
      </c>
      <c r="CH126" s="148" t="str">
        <f>IF(Tbl.Kosten[[#This Row],[WPnr.]]=CH$7,Tbl.Kosten[[#This Row],[Totaal kosten]],"")</f>
        <v/>
      </c>
      <c r="CI126" s="148" t="str">
        <f>IF(Tbl.Kosten[[#This Row],[WPnr.]]=CI$7,Tbl.Kosten[[#This Row],[Totaal kosten]],"")</f>
        <v/>
      </c>
      <c r="CJ126" s="148" t="str">
        <f>IF(Tbl.Kosten[[#This Row],[WPnr.]]=CJ$7,Tbl.Kosten[[#This Row],[Totaal kosten]],"")</f>
        <v/>
      </c>
      <c r="CK126" s="148" t="str">
        <f>IF(Tbl.Kosten[[#This Row],[WPnr.]]=CK$7,Tbl.Kosten[[#This Row],[Totaal kosten]],"")</f>
        <v/>
      </c>
      <c r="CL126" s="148" t="str">
        <f>IF(Tbl.Kosten[[#This Row],[WPnr.]]=CL$7,Tbl.Kosten[[#This Row],[Totaal kosten]],"")</f>
        <v/>
      </c>
      <c r="CM126" s="148" t="str">
        <f>IF(Tbl.Kosten[[#This Row],[WPnr.]]=CM$7,Tbl.Kosten[[#This Row],[Totaal kosten]],"")</f>
        <v/>
      </c>
      <c r="CN126" s="148" t="str">
        <f>IF(Tbl.Kosten[[#This Row],[WPnr.]]=CN$7,Tbl.Kosten[[#This Row],[Totaal kosten]],"")</f>
        <v/>
      </c>
      <c r="CO126" s="148" t="str">
        <f>IF(Tbl.Kosten[[#This Row],[WPnr.]]=CO$7,Tbl.Kosten[[#This Row],[Totaal kosten]],"")</f>
        <v/>
      </c>
      <c r="CP126" s="148" t="str">
        <f>IF(Tbl.Kosten[[#This Row],[WPnr.]]=CP$7,Tbl.Kosten[[#This Row],[Totaal kosten]],"")</f>
        <v/>
      </c>
      <c r="CQ126" s="148" t="str">
        <f>IF(Tbl.Kosten[[#This Row],[WPnr.]]=CQ$7,Tbl.Kosten[[#This Row],[Totaal kosten]],"")</f>
        <v/>
      </c>
      <c r="CR126" s="148" t="str">
        <f>IF(Tbl.Kosten[[#This Row],[WPnr.]]=CR$7,Tbl.Kosten[[#This Row],[Totaal kosten]],"")</f>
        <v/>
      </c>
      <c r="CS126" s="148" t="str">
        <f>IF(Tbl.Kosten[[#This Row],[WPnr.]]=CS$7,Tbl.Kosten[[#This Row],[Totaal kosten]],"")</f>
        <v/>
      </c>
      <c r="CT126" s="148" t="str">
        <f>IF(Tbl.Kosten[[#This Row],[WPnr.]]=CT$7,Tbl.Kosten[[#This Row],[Totaal kosten]],"")</f>
        <v/>
      </c>
      <c r="CU126" s="148" t="str">
        <f>IF(Tbl.Kosten[[#This Row],[WPnr.]]=CU$7,Tbl.Kosten[[#This Row],[Totaal kosten]],"")</f>
        <v/>
      </c>
      <c r="CV126" s="148" t="str">
        <f>IF(Tbl.Kosten[[#This Row],[WPnr.]]=CV$7,Tbl.Kosten[[#This Row],[Totaal kosten]],"")</f>
        <v/>
      </c>
      <c r="CW126" s="148" t="str">
        <f>IF(Tbl.Kosten[[#This Row],[WPnr.]]=CW$7,Tbl.Kosten[[#This Row],[Totaal kosten]],"")</f>
        <v/>
      </c>
      <c r="CX126" s="148" t="str">
        <f>IF(Tbl.Kosten[[#This Row],[WPnr.]]=CX$7,Tbl.Kosten[[#This Row],[Totaal kosten]],"")</f>
        <v/>
      </c>
      <c r="CY126" s="148" t="str">
        <f>IF(Tbl.Kosten[[#This Row],[WPnr.]]=CY$7,Tbl.Kosten[[#This Row],[Totaal kosten]],"")</f>
        <v/>
      </c>
      <c r="CZ126" s="148" t="str">
        <f>IF(Tbl.Kosten[[#This Row],[WPnr.]]=CZ$7,Tbl.Kosten[[#This Row],[Totaal kosten]],"")</f>
        <v/>
      </c>
      <c r="DA126" s="148" t="str">
        <f>IF(Tbl.Kosten[[#This Row],[WPnr.]]=DA$7,Tbl.Kosten[[#This Row],[Totaal kosten]],"")</f>
        <v/>
      </c>
      <c r="DB126" s="148" t="str">
        <f>IF(Tbl.Kosten[[#This Row],[WPnr.]]=DB$7,Tbl.Kosten[[#This Row],[Totaal kosten]],"")</f>
        <v/>
      </c>
      <c r="DC126" s="148" t="str">
        <f>IF(Tbl.Kosten[[#This Row],[WPnr.]]=DC$7,Tbl.Kosten[[#This Row],[Totaal kosten]],"")</f>
        <v/>
      </c>
      <c r="DD126" s="148" t="str">
        <f>IF(Tbl.Kosten[[#This Row],[WPnr.]]=DD$7,Tbl.Kosten[[#This Row],[Totaal kosten]],"")</f>
        <v/>
      </c>
      <c r="DE126" s="148" t="str">
        <f>IF(Tbl.Kosten[[#This Row],[WPnr.]]=DE$7,Tbl.Kosten[[#This Row],[Totaal kosten]],"")</f>
        <v/>
      </c>
      <c r="DF126" s="148" t="str">
        <f>IF(Tbl.Kosten[[#This Row],[WPnr.]]=DF$7,Tbl.Kosten[[#This Row],[Totaal kosten]],"")</f>
        <v/>
      </c>
      <c r="DG126" s="148" t="str">
        <f>IF(Tbl.Kosten[[#This Row],[WPnr.]]=DG$7,Tbl.Kosten[[#This Row],[Totaal kosten]],"")</f>
        <v/>
      </c>
      <c r="DH126" s="148" t="str">
        <f>IF(Tbl.Kosten[[#This Row],[WPnr.]]=DH$7,Tbl.Kosten[[#This Row],[Totaal kosten]],"")</f>
        <v/>
      </c>
      <c r="DI126" s="148" t="str">
        <f>IF(Tbl.Kosten[[#This Row],[WPnr.]]=DI$7,Tbl.Kosten[[#This Row],[Totaal kosten]],"")</f>
        <v/>
      </c>
      <c r="DJ126" s="148" t="str">
        <f>IF(Tbl.Kosten[[#This Row],[WPnr.]]=DJ$7,Tbl.Kosten[[#This Row],[Totaal kosten]],"")</f>
        <v/>
      </c>
      <c r="DK126" s="148" t="str">
        <f>IF(Tbl.Kosten[[#This Row],[WPnr.]]=DK$7,Tbl.Kosten[[#This Row],[Totaal kosten]],"")</f>
        <v/>
      </c>
      <c r="DL126" s="148" t="str">
        <f>IF(Tbl.Kosten[[#This Row],[WPnr.]]=DL$7,Tbl.Kosten[[#This Row],[Totaal kosten]],"")</f>
        <v/>
      </c>
      <c r="DM126" s="148" t="str">
        <f>IF(Tbl.Kosten[[#This Row],[WPnr.]]=DM$7,Tbl.Kosten[[#This Row],[Totaal kosten]],"")</f>
        <v/>
      </c>
      <c r="DN126" s="148" t="str">
        <f>IF(Tbl.Kosten[[#This Row],[WPnr.]]=DN$7,Tbl.Kosten[[#This Row],[Totaal kosten]],"")</f>
        <v/>
      </c>
      <c r="DO126" s="148" t="str">
        <f>IF(Tbl.Kosten[[#This Row],[WPnr.]]=DO$7,Tbl.Kosten[[#This Row],[Totaal kosten]],"")</f>
        <v/>
      </c>
      <c r="DP126" s="148" t="str">
        <f>IF(Tbl.Kosten[[#This Row],[WPnr.]]=DP$7,Tbl.Kosten[[#This Row],[Totaal kosten]],"")</f>
        <v/>
      </c>
      <c r="DQ126" s="148" t="str">
        <f>IF(Tbl.Kosten[[#This Row],[WPnr.]]=DQ$7,Tbl.Kosten[[#This Row],[Totaal kosten]],"")</f>
        <v/>
      </c>
      <c r="DR126" s="148" t="str">
        <f>IF(Tbl.Kosten[[#This Row],[WPnr.]]=DR$7,Tbl.Kosten[[#This Row],[Totaal kosten]],"")</f>
        <v/>
      </c>
      <c r="DS126" s="148" t="str">
        <f>IF(Tbl.Kosten[[#This Row],[WPnr.]]=DS$7,Tbl.Kosten[[#This Row],[Totaal kosten]],"")</f>
        <v/>
      </c>
      <c r="DT126" s="148" t="str">
        <f>IF(Tbl.Kosten[[#This Row],[WPnr.]]=DT$7,Tbl.Kosten[[#This Row],[Totaal kosten]],"")</f>
        <v/>
      </c>
      <c r="DU126" s="148" t="str">
        <f>IF(Tbl.Kosten[[#This Row],[WPnr.]]=DU$7,Tbl.Kosten[[#This Row],[Totaal kosten]],"")</f>
        <v/>
      </c>
      <c r="DV126" s="148" t="str">
        <f>IF(Tbl.Kosten[[#This Row],[WPnr.]]=DV$7,Tbl.Kosten[[#This Row],[Totaal kosten]],"")</f>
        <v/>
      </c>
      <c r="DW126" s="150" t="str">
        <f>IFERROR(_xlfn.XLOOKUP(Tbl.Kosten[[#This Row],[Kostensoort]],Tbl.Kostensoorten[Kostensoorten],Tbl.Kostensoorten[KSnr.],"",0,1),"")</f>
        <v/>
      </c>
      <c r="DX126" s="150" t="str">
        <f>IF(Tbl.Kosten[[#This Row],[KSnr.]]=DX$7,Tbl.Kosten[[#This Row],[Totaal kosten]],"")</f>
        <v/>
      </c>
      <c r="DY126" s="150" t="str">
        <f>IF(Tbl.Kosten[[#This Row],[KSnr.]]=DY$7,Tbl.Kosten[[#This Row],[Totaal kosten]],"")</f>
        <v/>
      </c>
      <c r="DZ126" s="150" t="str">
        <f>IF(Tbl.Kosten[[#This Row],[KSnr.]]=DZ$7,Tbl.Kosten[[#This Row],[Totaal kosten]],"")</f>
        <v/>
      </c>
      <c r="EA126" s="150" t="str">
        <f>IF(Tbl.Kosten[[#This Row],[KSnr.]]=EA$7,Tbl.Kosten[[#This Row],[Totaal kosten]],"")</f>
        <v/>
      </c>
      <c r="EB126" s="150" t="str">
        <f>IF(Tbl.Kosten[[#This Row],[KSnr.]]=EB$7,Tbl.Kosten[[#This Row],[Totaal kosten]],"")</f>
        <v/>
      </c>
      <c r="EC126" s="150" t="str">
        <f>IF(Tbl.Kosten[[#This Row],[KSnr.]]=EC$7,Tbl.Kosten[[#This Row],[Totaal kosten]],"")</f>
        <v/>
      </c>
      <c r="ED126" s="150" t="str">
        <f>IF(Tbl.Kosten[[#This Row],[KSnr.]]=ED$7,Tbl.Kosten[[#This Row],[Totaal kosten]],"")</f>
        <v/>
      </c>
      <c r="EE126" s="150" t="str">
        <f>IF(Tbl.Kosten[[#This Row],[KSnr.]]=EE$7,Tbl.Kosten[[#This Row],[Totaal kosten]],"")</f>
        <v/>
      </c>
      <c r="EF126" s="150" t="str">
        <f>IF(Tbl.Kosten[[#This Row],[KSnr.]]=EF$7,Tbl.Kosten[[#This Row],[Totaal kosten]],"")</f>
        <v/>
      </c>
      <c r="EG126" s="150" t="str">
        <f>IF(Tbl.Kosten[[#This Row],[KSnr.]]=EG$7,Tbl.Kosten[[#This Row],[Totaal kosten]],"")</f>
        <v/>
      </c>
      <c r="EH126" s="150" t="str">
        <f>IF(Tbl.Kosten[[#This Row],[KSnr.]]=EH$7,Tbl.Kosten[[#This Row],[Totaal kosten]],"")</f>
        <v/>
      </c>
      <c r="EI126" s="150" t="str">
        <f>IF(Tbl.Kosten[[#This Row],[KSnr.]]=EI$7,Tbl.Kosten[[#This Row],[Totaal kosten]],"")</f>
        <v/>
      </c>
      <c r="EJ126" s="150" t="str">
        <f>IF(Tbl.Kosten[[#This Row],[KSnr.]]=EJ$7,Tbl.Kosten[[#This Row],[Totaal kosten]],"")</f>
        <v/>
      </c>
      <c r="EK126" s="150" t="str">
        <f>IF(Tbl.Kosten[[#This Row],[KSnr.]]=EK$7,Tbl.Kosten[[#This Row],[Totaal kosten]],"")</f>
        <v/>
      </c>
      <c r="EL126" s="150" t="str">
        <f>IF(Tbl.Kosten[[#This Row],[KSnr.]]=EL$7,Tbl.Kosten[[#This Row],[Totaal kosten]],"")</f>
        <v/>
      </c>
      <c r="EM126" s="150" t="str">
        <f>IF(Tbl.Kosten[[#This Row],[KSnr.]]=EM$7,Tbl.Kosten[[#This Row],[Totaal kosten]],"")</f>
        <v/>
      </c>
      <c r="EN126" s="150" t="str">
        <f>IF(Tbl.Kosten[[#This Row],[KSnr.]]=EN$7,Tbl.Kosten[[#This Row],[Totaal kosten]],"")</f>
        <v/>
      </c>
      <c r="EO126" s="150" t="str">
        <f>IF(Tbl.Kosten[[#This Row],[KSnr.]]=EO$7,Tbl.Kosten[[#This Row],[Totaal kosten]],"")</f>
        <v/>
      </c>
      <c r="EP126" s="150" t="str">
        <f>IF(Tbl.Kosten[[#This Row],[KSnr.]]=EP$7,Tbl.Kosten[[#This Row],[Totaal kosten]],"")</f>
        <v/>
      </c>
      <c r="EQ126" s="150" t="str">
        <f>IF(Tbl.Kosten[[#This Row],[KSnr.]]=EQ$7,Tbl.Kosten[[#This Row],[Totaal kosten]],"")</f>
        <v/>
      </c>
      <c r="ER126" s="144" t="str">
        <f>IFERROR(_xlfn.XLOOKUP(Tbl.Kosten[[#This Row],[Subsidieactiviteit]],Tbl.Subsidiehoogte[Subsidieactiviteit],Tbl.Subsidiehoogte[SAnr.],"",0,1),"")</f>
        <v/>
      </c>
      <c r="ES126" s="150" t="str">
        <f>IF(Tbl.Kosten[[#This Row],[Sanr.]]=ES$7,Tbl.Kosten[[#This Row],[Totaal kosten]],"")</f>
        <v/>
      </c>
      <c r="ET126" s="150" t="str">
        <f>IF(Tbl.Kosten[[#This Row],[Sanr.]]=ET$7,Tbl.Kosten[[#This Row],[Totaal kosten]],"")</f>
        <v/>
      </c>
      <c r="EU126" s="150" t="str">
        <f>IF(Tbl.Kosten[[#This Row],[Sanr.]]=EU$7,Tbl.Kosten[[#This Row],[Totaal kosten]],"")</f>
        <v/>
      </c>
      <c r="EV126" s="150" t="str">
        <f>IF(Tbl.Kosten[[#This Row],[Sanr.]]=EV$7,Tbl.Kosten[[#This Row],[Totaal kosten]],"")</f>
        <v/>
      </c>
      <c r="EW126" s="150" t="str">
        <f>IF(Tbl.Kosten[[#This Row],[Sanr.]]=EW$7,Tbl.Kosten[[#This Row],[Totaal kosten]],"")</f>
        <v/>
      </c>
      <c r="EX126" s="150" t="str">
        <f>IF(Tbl.Kosten[[#This Row],[Sanr.]]=EX$7,Tbl.Kosten[[#This Row],[Totaal kosten]],"")</f>
        <v/>
      </c>
      <c r="EY126" s="150" t="str">
        <f>IF(Tbl.Kosten[[#This Row],[Sanr.]]=EY$7,Tbl.Kosten[[#This Row],[Totaal kosten]],"")</f>
        <v/>
      </c>
      <c r="EZ126" s="150" t="str">
        <f>IF(Tbl.Kosten[[#This Row],[Sanr.]]=EZ$7,Tbl.Kosten[[#This Row],[Totaal kosten]],"")</f>
        <v/>
      </c>
      <c r="FA126" s="150" t="str">
        <f>IF(Tbl.Kosten[[#This Row],[Sanr.]]=FA$7,Tbl.Kosten[[#This Row],[Totaal kosten]],"")</f>
        <v/>
      </c>
      <c r="FB126" s="150" t="str">
        <f>IF(Tbl.Kosten[[#This Row],[Sanr.]]=FB$7,Tbl.Kosten[[#This Row],[Totaal kosten]],"")</f>
        <v/>
      </c>
      <c r="FC126" s="150" t="str">
        <f>IF(Tbl.Kosten[[#This Row],[Sanr.]]=FC$7,Tbl.Kosten[[#This Row],[Totaal kosten]],"")</f>
        <v/>
      </c>
      <c r="FD126" s="150" t="str">
        <f>IF(Tbl.Kosten[[#This Row],[Sanr.]]=FD$7,Tbl.Kosten[[#This Row],[Totaal kosten]],"")</f>
        <v/>
      </c>
      <c r="FE126" s="150" t="str">
        <f>IF(Tbl.Kosten[[#This Row],[Sanr.]]=FE$7,Tbl.Kosten[[#This Row],[Totaal kosten]],"")</f>
        <v/>
      </c>
      <c r="FF126" s="150" t="str">
        <f>IF(Tbl.Kosten[[#This Row],[Sanr.]]=FF$7,Tbl.Kosten[[#This Row],[Totaal kosten]],"")</f>
        <v/>
      </c>
      <c r="FG126" s="150" t="str">
        <f>IF(Tbl.Kosten[[#This Row],[Sanr.]]=FG$7,Tbl.Kosten[[#This Row],[Totaal kosten]],"")</f>
        <v/>
      </c>
      <c r="FH126" s="150" t="str">
        <f>IF(Tbl.Kosten[[#This Row],[Sanr.]]=FH$7,Tbl.Kosten[[#This Row],[Totaal kosten]],"")</f>
        <v/>
      </c>
      <c r="FI126" s="150" t="str">
        <f>IF(Tbl.Kosten[[#This Row],[Sanr.]]=FI$7,Tbl.Kosten[[#This Row],[Totaal kosten]],"")</f>
        <v/>
      </c>
      <c r="FJ126" s="150" t="str">
        <f>IF(Tbl.Kosten[[#This Row],[Sanr.]]=FJ$7,Tbl.Kosten[[#This Row],[Totaal kosten]],"")</f>
        <v/>
      </c>
      <c r="FK126" s="150" t="str">
        <f>IF(Tbl.Kosten[[#This Row],[Sanr.]]=FK$7,Tbl.Kosten[[#This Row],[Totaal kosten]],"")</f>
        <v/>
      </c>
      <c r="FL126" s="150" t="str">
        <f>IF(Tbl.Kosten[[#This Row],[Sanr.]]=FL$7,Tbl.Kosten[[#This Row],[Totaal kosten]],"")</f>
        <v/>
      </c>
      <c r="FM126" s="150" t="str">
        <f>IF(Tbl.Kosten[[#This Row],[Sanr.]]=FM$7,Tbl.Kosten[[#This Row],[Totaal kosten]],"")</f>
        <v/>
      </c>
      <c r="FN126" s="150" t="str">
        <f>IF(Tbl.Kosten[[#This Row],[Sanr.]]=FN$7,Tbl.Kosten[[#This Row],[Totaal kosten]],"")</f>
        <v/>
      </c>
      <c r="FO126" s="150" t="str">
        <f>IF(Tbl.Kosten[[#This Row],[Sanr.]]=FO$7,Tbl.Kosten[[#This Row],[Totaal kosten]],"")</f>
        <v/>
      </c>
      <c r="FP126" s="150" t="str">
        <f>IF(Tbl.Kosten[[#This Row],[Sanr.]]=FP$7,Tbl.Kosten[[#This Row],[Totaal kosten]],"")</f>
        <v/>
      </c>
      <c r="FQ126" s="150" t="str">
        <f>IF(Tbl.Kosten[[#This Row],[Sanr.]]=FQ$7,Tbl.Kosten[[#This Row],[Totaal kosten]],"")</f>
        <v/>
      </c>
      <c r="FR126" s="150" t="str">
        <f>IF(Tbl.Kosten[[#This Row],[Sanr.]]=FR$7,Tbl.Kosten[[#This Row],[Totaal kosten]],"")</f>
        <v/>
      </c>
      <c r="FS126" s="150" t="str">
        <f>IF(Tbl.Kosten[[#This Row],[Sanr.]]=FS$7,Tbl.Kosten[[#This Row],[Totaal kosten]],"")</f>
        <v/>
      </c>
      <c r="FT126" s="150" t="str">
        <f>IF(Tbl.Kosten[[#This Row],[Sanr.]]=FT$7,Tbl.Kosten[[#This Row],[Totaal kosten]],"")</f>
        <v/>
      </c>
      <c r="FU126" s="150" t="str">
        <f>IF(Tbl.Kosten[[#This Row],[Sanr.]]=FU$7,Tbl.Kosten[[#This Row],[Totaal kosten]],"")</f>
        <v/>
      </c>
      <c r="FV126" s="150" t="str">
        <f>IF(Tbl.Kosten[[#This Row],[Sanr.]]=FV$7,Tbl.Kosten[[#This Row],[Totaal kosten]],"")</f>
        <v/>
      </c>
      <c r="FW126" s="150" t="str">
        <f>IFERROR(_xlfn.XLOOKUP(Tbl.Kosten[[#This Row],[Activiteitencode]],Tbl.Activiteiten[Activiteitcode],Tbl.Activiteiten[Anr.],"",0,1),"")</f>
        <v/>
      </c>
      <c r="FX126" s="169" t="str">
        <f>_xlfn.CONCAT(Tbl.Kosten[[#This Row],[Pnr.]],Tbl.Kosten[[#This Row],[Sanr.]])</f>
        <v>P1</v>
      </c>
      <c r="FY126" s="150">
        <f>Tbl.Kosten[[#This Row],[Totaal kosten]]-Tbl.Kosten[[#This Row],[Subsidie]]</f>
        <v>0</v>
      </c>
      <c r="FZ126" s="150">
        <f>IF(Tbl.Kosten[[#This Row],[Pnr.]]=FZ$7,Tbl.Kosten[[#This Row],[Te financieren]],"")</f>
        <v>0</v>
      </c>
      <c r="GA126" s="150" t="str">
        <f>IF(Tbl.Kosten[[#This Row],[Pnr.]]=GA$7,Tbl.Kosten[[#This Row],[Te financieren]],"")</f>
        <v/>
      </c>
      <c r="GB126" s="150" t="str">
        <f>IF(Tbl.Kosten[[#This Row],[Pnr.]]=GB$7,Tbl.Kosten[[#This Row],[Te financieren]],"")</f>
        <v/>
      </c>
      <c r="GC126" s="150" t="str">
        <f>IF(Tbl.Kosten[[#This Row],[Pnr.]]=GC$7,Tbl.Kosten[[#This Row],[Te financieren]],"")</f>
        <v/>
      </c>
      <c r="GD126" s="150" t="str">
        <f>IF(Tbl.Kosten[[#This Row],[Pnr.]]=GD$7,Tbl.Kosten[[#This Row],[Te financieren]],"")</f>
        <v/>
      </c>
      <c r="GE126" s="150" t="str">
        <f>IF(Tbl.Kosten[[#This Row],[Pnr.]]=GE$7,Tbl.Kosten[[#This Row],[Te financieren]],"")</f>
        <v/>
      </c>
      <c r="GF126" s="150" t="str">
        <f>IF(Tbl.Kosten[[#This Row],[Pnr.]]=GF$7,Tbl.Kosten[[#This Row],[Te financieren]],"")</f>
        <v/>
      </c>
      <c r="GG126" s="150" t="str">
        <f>IF(Tbl.Kosten[[#This Row],[Pnr.]]=GG$7,Tbl.Kosten[[#This Row],[Te financieren]],"")</f>
        <v/>
      </c>
      <c r="GH126" s="150" t="str">
        <f>IF(Tbl.Kosten[[#This Row],[Pnr.]]=GH$7,Tbl.Kosten[[#This Row],[Te financieren]],"")</f>
        <v/>
      </c>
      <c r="GI126" s="150" t="str">
        <f>IF(Tbl.Kosten[[#This Row],[Pnr.]]=GI$7,Tbl.Kosten[[#This Row],[Te financieren]],"")</f>
        <v/>
      </c>
      <c r="GJ126" s="150" t="str">
        <f>IF(Tbl.Kosten[[#This Row],[Pnr.]]=GJ$7,Tbl.Kosten[[#This Row],[Te financieren]],"")</f>
        <v/>
      </c>
      <c r="GK126" s="150" t="str">
        <f>IF(Tbl.Kosten[[#This Row],[Pnr.]]=GK$7,Tbl.Kosten[[#This Row],[Te financieren]],"")</f>
        <v/>
      </c>
      <c r="GL126" s="150" t="str">
        <f>IF(Tbl.Kosten[[#This Row],[Pnr.]]=GL$7,Tbl.Kosten[[#This Row],[Te financieren]],"")</f>
        <v/>
      </c>
      <c r="GM126" s="150" t="str">
        <f>IF(Tbl.Kosten[[#This Row],[Pnr.]]=GM$7,Tbl.Kosten[[#This Row],[Te financieren]],"")</f>
        <v/>
      </c>
      <c r="GN126" s="150" t="str">
        <f>IF(Tbl.Kosten[[#This Row],[Pnr.]]=GN$7,Tbl.Kosten[[#This Row],[Te financieren]],"")</f>
        <v/>
      </c>
      <c r="GO126" s="150" t="str">
        <f>IF(Tbl.Kosten[[#This Row],[Pnr.]]=GO$7,Tbl.Kosten[[#This Row],[Te financieren]],"")</f>
        <v/>
      </c>
      <c r="GP126" s="150" t="str">
        <f>IF(Tbl.Kosten[[#This Row],[Pnr.]]=GP$7,Tbl.Kosten[[#This Row],[Te financieren]],"")</f>
        <v/>
      </c>
      <c r="GQ126" s="150" t="str">
        <f>IF(Tbl.Kosten[[#This Row],[Pnr.]]=GQ$7,Tbl.Kosten[[#This Row],[Te financieren]],"")</f>
        <v/>
      </c>
      <c r="GR126" s="150" t="str">
        <f>IF(Tbl.Kosten[[#This Row],[Pnr.]]=GR$7,Tbl.Kosten[[#This Row],[Te financieren]],"")</f>
        <v/>
      </c>
      <c r="GS126" s="150" t="str">
        <f>IF(Tbl.Kosten[[#This Row],[Pnr.]]=GS$7,Tbl.Kosten[[#This Row],[Te financieren]],"")</f>
        <v/>
      </c>
      <c r="GT126" s="150" t="str">
        <f>IF(Tbl.Kosten[[#This Row],[Pnr.]]=GT$7,Tbl.Kosten[[#This Row],[Te financieren]],"")</f>
        <v/>
      </c>
      <c r="GU126" s="150" t="str">
        <f>IF(Tbl.Kosten[[#This Row],[Pnr.]]=GU$7,Tbl.Kosten[[#This Row],[Te financieren]],"")</f>
        <v/>
      </c>
      <c r="GV126" s="150" t="str">
        <f>IF(Tbl.Kosten[[#This Row],[Pnr.]]=GV$7,Tbl.Kosten[[#This Row],[Te financieren]],"")</f>
        <v/>
      </c>
      <c r="GW126" s="150" t="str">
        <f>IF(Tbl.Kosten[[#This Row],[Pnr.]]=GW$7,Tbl.Kosten[[#This Row],[Te financieren]],"")</f>
        <v/>
      </c>
      <c r="GX126" s="150" t="str">
        <f>IF(Tbl.Kosten[[#This Row],[Pnr.]]=GX$7,Tbl.Kosten[[#This Row],[Te financieren]],"")</f>
        <v/>
      </c>
      <c r="GY126" s="150" t="str">
        <f>IF(Tbl.Kosten[[#This Row],[Pnr.]]=GY$7,Tbl.Kosten[[#This Row],[Te financieren]],"")</f>
        <v/>
      </c>
      <c r="GZ126" s="150" t="str">
        <f>IF(Tbl.Kosten[[#This Row],[Pnr.]]=GZ$7,Tbl.Kosten[[#This Row],[Te financieren]],"")</f>
        <v/>
      </c>
      <c r="HA126" s="150" t="str">
        <f>IF(Tbl.Kosten[[#This Row],[Pnr.]]=HA$7,Tbl.Kosten[[#This Row],[Te financieren]],"")</f>
        <v/>
      </c>
      <c r="HB126" s="150" t="str">
        <f>IF(Tbl.Kosten[[#This Row],[Pnr.]]=HB$7,Tbl.Kosten[[#This Row],[Te financieren]],"")</f>
        <v/>
      </c>
      <c r="HC126" s="150" t="str">
        <f>IF(Tbl.Kosten[[#This Row],[Pnr.]]=HC$7,Tbl.Kosten[[#This Row],[Te financieren]],"")</f>
        <v/>
      </c>
      <c r="HD126" s="150" t="str">
        <f>IF(Tbl.Kosten[[#This Row],[Pnr.]]=HD$7,Tbl.Kosten[[#This Row],[Te financieren]],"")</f>
        <v/>
      </c>
      <c r="HE126" s="150" t="str">
        <f>IF(Tbl.Kosten[[#This Row],[Pnr.]]=HE$7,Tbl.Kosten[[#This Row],[Te financieren]],"")</f>
        <v/>
      </c>
      <c r="HF126" s="150" t="str">
        <f>IF(Tbl.Kosten[[#This Row],[Pnr.]]=HF$7,Tbl.Kosten[[#This Row],[Te financieren]],"")</f>
        <v/>
      </c>
      <c r="HG126" s="150" t="str">
        <f>IF(Tbl.Kosten[[#This Row],[Pnr.]]=HG$7,Tbl.Kosten[[#This Row],[Te financieren]],"")</f>
        <v/>
      </c>
      <c r="HH126" s="150" t="str">
        <f>IF(Tbl.Kosten[[#This Row],[Pnr.]]=HH$7,Tbl.Kosten[[#This Row],[Te financieren]],"")</f>
        <v/>
      </c>
      <c r="HI126" s="150" t="str">
        <f>IF(Tbl.Kosten[[#This Row],[Pnr.]]=HI$7,Tbl.Kosten[[#This Row],[Te financieren]],"")</f>
        <v/>
      </c>
      <c r="HJ126" s="150" t="str">
        <f>IF(Tbl.Kosten[[#This Row],[Pnr.]]=HJ$7,Tbl.Kosten[[#This Row],[Te financieren]],"")</f>
        <v/>
      </c>
      <c r="HK126" s="150" t="str">
        <f>IF(Tbl.Kosten[[#This Row],[Pnr.]]=HK$7,Tbl.Kosten[[#This Row],[Te financieren]],"")</f>
        <v/>
      </c>
      <c r="HL126" s="150" t="str">
        <f>IF(Tbl.Kosten[[#This Row],[Pnr.]]=HL$7,Tbl.Kosten[[#This Row],[Te financieren]],"")</f>
        <v/>
      </c>
      <c r="HM126" s="150" t="str">
        <f>IF(Tbl.Kosten[[#This Row],[Pnr.]]=HM$7,Tbl.Kosten[[#This Row],[Te financieren]],"")</f>
        <v/>
      </c>
      <c r="HN126" s="150" t="str">
        <f>IF(Tbl.Kosten[[#This Row],[Pnr.]]=HN$7,Tbl.Kosten[[#This Row],[Te financieren]],"")</f>
        <v/>
      </c>
      <c r="HO126" s="150" t="str">
        <f>IF(Tbl.Kosten[[#This Row],[Pnr.]]=HO$7,Tbl.Kosten[[#This Row],[Te financieren]],"")</f>
        <v/>
      </c>
      <c r="HP126" s="150" t="str">
        <f>IF(Tbl.Kosten[[#This Row],[Pnr.]]=HP$7,Tbl.Kosten[[#This Row],[Te financieren]],"")</f>
        <v/>
      </c>
      <c r="HQ126" s="150" t="str">
        <f>IF(Tbl.Kosten[[#This Row],[Pnr.]]=HQ$7,Tbl.Kosten[[#This Row],[Te financieren]],"")</f>
        <v/>
      </c>
      <c r="HR126" s="150" t="str">
        <f>IF(Tbl.Kosten[[#This Row],[Pnr.]]=HR$7,Tbl.Kosten[[#This Row],[Te financieren]],"")</f>
        <v/>
      </c>
      <c r="HS126" s="150" t="str">
        <f>IF(Tbl.Kosten[[#This Row],[Pnr.]]=HS$7,Tbl.Kosten[[#This Row],[Te financieren]],"")</f>
        <v/>
      </c>
      <c r="HT126" s="150" t="str">
        <f>IF(Tbl.Kosten[[#This Row],[Pnr.]]=HT$7,Tbl.Kosten[[#This Row],[Te financieren]],"")</f>
        <v/>
      </c>
      <c r="HU126" s="150" t="str">
        <f>IF(Tbl.Kosten[[#This Row],[Pnr.]]=HU$7,Tbl.Kosten[[#This Row],[Te financieren]],"")</f>
        <v/>
      </c>
      <c r="HV126" s="150" t="str">
        <f>IF(Tbl.Kosten[[#This Row],[Pnr.]]=HV$7,Tbl.Kosten[[#This Row],[Te financieren]],"")</f>
        <v/>
      </c>
      <c r="HW126" s="150" t="str">
        <f>IF(Tbl.Kosten[[#This Row],[Pnr.]]=HW$7,Tbl.Kosten[[#This Row],[Te financieren]],"")</f>
        <v/>
      </c>
    </row>
    <row r="127" spans="2:231" x14ac:dyDescent="0.3">
      <c r="B127" s="134"/>
      <c r="C127" s="137"/>
      <c r="D127" s="136"/>
      <c r="E127" s="261"/>
      <c r="F127" s="135"/>
      <c r="G127" s="11" t="str">
        <f>IF(Tbl.Kosten[[#This Row],[Medewerker e/o 
functie]]&lt;&gt;"",_xlfn.XLOOKUP(Tbl.Kosten[[#This Row],[Medewerker e/o 
functie]],Tbl.Uurtarief[Medewerker en/of functie],Tbl.Uurtarief[Uurtarief],"",0,1),"")</f>
        <v/>
      </c>
      <c r="H127" s="121">
        <f>IFERROR(Tbl.Kosten[[#This Row],[Uren]]*Tbl.Kosten[[#This Row],[Uurtarief]],0)</f>
        <v>0</v>
      </c>
      <c r="I127" s="119" t="str">
        <f>IF(Tbl.Kosten[[#This Row],[Subtotaal uren]]&lt;&gt;0,_xlfn.XLOOKUP(Tbl.Kosten[[#This Row],[Medewerker e/o 
functie]],Tbl.Uurtarief[Medewerker en/of functie],Tbl.Uurtarief[Kostensoort arbeid],"",0,1),"")</f>
        <v/>
      </c>
      <c r="J127" s="137"/>
      <c r="K127" s="135"/>
      <c r="L127" s="139" t="str">
        <f>IF(Tbl.Kosten[[#This Row],[Activum]]&lt;&gt;"",_xlfn.XLOOKUP(Tbl.Kosten[[#This Row],[Activum]],Tbl.Afschrijvingskosten[Activum],Tbl.Afschrijvingskosten[Tarief per afschrijvings-eenheid],"",0,1),"")</f>
        <v/>
      </c>
      <c r="M127" s="122">
        <f>IFERROR(Tbl.Kosten[[#This Row],[Een-
heden]]*Tbl.Kosten[[#This Row],[Afschrijvings-
tarief]],0)</f>
        <v>0</v>
      </c>
      <c r="N127" s="122" t="str">
        <f>IF(Tbl.Kosten[[#This Row],[Subtotaal afschrijving]]&lt;&gt;0,Lijsten!$A$7,"")</f>
        <v/>
      </c>
      <c r="O127" s="140"/>
      <c r="P127" s="135"/>
      <c r="Q127" s="138"/>
      <c r="R127" s="122">
        <f>IFERROR(Tbl.Kosten[[#This Row],[Aantal]]*Tbl.Kosten[[#This Row],[Tarief]],0)</f>
        <v>0</v>
      </c>
      <c r="S127" s="8">
        <f>IFERROR(Tbl.Kosten[[#This Row],[Subtotaal overige kosten]]+Tbl.Kosten[[#This Row],[Subtotaal uren]]+Tbl.Kosten[[#This Row],[Subtotaal afschrijving]],0)</f>
        <v>0</v>
      </c>
      <c r="T127" s="8">
        <f>IFERROR(Tbl.Kosten[[#This Row],[Totaal kosten]]*Tbl.Kosten[[#This Row],[Subsidie%]],0)</f>
        <v>0</v>
      </c>
      <c r="U127" s="4" t="str" cm="1">
        <f t="array" ref="U127">IFERROR(_xlfn.IFS(Tbl.Kosten[[#This Row],[Subtotaal uren]]&lt;&gt;0,Tbl.Kosten[[#This Row],[Kostensoort arbeid]],Tbl.Kosten[[#This Row],[Subtotaal afschrijving]]&lt;&gt;0,Tbl.Kosten[[#This Row],[Kostensoort afschrijving]],Tbl.Kosten[[#This Row],[Subtotaal overige kosten]]&lt;&gt;0,Tbl.Kosten[[#This Row],[Kostensoort overig]]),"")</f>
        <v/>
      </c>
      <c r="V127" s="4" t="str">
        <f>IFERROR(_xlfn.XLOOKUP(Tbl.Kosten[[#This Row],[Activiteitencode]],Tbl.Activiteiten[Activiteitcode],Tbl.Activiteiten[Werkpakketcode],"",0,1),"")</f>
        <v/>
      </c>
      <c r="W127" s="4" t="str">
        <f>IFERROR(_xlfn.XLOOKUP(Tbl.Kosten[[#This Row],[Werkpakketcode]],Tbl.Werkpakketten[Werkpakketcode],Tbl.Werkpakketten[Subsidiabele activiteit],"",0,1),"")</f>
        <v/>
      </c>
      <c r="X127" s="12">
        <f>IFERROR(_xlfn.XLOOKUP(Tbl.Kosten[[#This Row],[Sanr.]],Tbl.Subsidiehoogte[SAnr.],Tbl.Subsidiehoogte[Sub. Percentage],0,0,1),0)</f>
        <v>0</v>
      </c>
      <c r="Y127" s="144" t="str">
        <f>IFERROR(_xlfn.XLOOKUP(Tbl.Kosten[[#This Row],[Partnercode]],Tbl.Projectpartners[Partnercode],Tbl.Projectpartners[PNr.],"",0,1),"")</f>
        <v>P1</v>
      </c>
      <c r="Z127" s="148">
        <f>IF(Tbl.Kosten[[#This Row],[Pnr.]]=Z$7,Tbl.Kosten[[#This Row],[Totaal kosten]],"")</f>
        <v>0</v>
      </c>
      <c r="AA127" s="148" t="str">
        <f>IF(Tbl.Kosten[[#This Row],[Pnr.]]=AA$7,Tbl.Kosten[[#This Row],[Totaal kosten]],"")</f>
        <v/>
      </c>
      <c r="AB127" s="148" t="str">
        <f>IF(Tbl.Kosten[[#This Row],[Pnr.]]=AB$7,Tbl.Kosten[[#This Row],[Totaal kosten]],"")</f>
        <v/>
      </c>
      <c r="AC127" s="148" t="str">
        <f>IF(Tbl.Kosten[[#This Row],[Pnr.]]=AC$7,Tbl.Kosten[[#This Row],[Totaal kosten]],"")</f>
        <v/>
      </c>
      <c r="AD127" s="148" t="str">
        <f>IF(Tbl.Kosten[[#This Row],[Pnr.]]=AD$7,Tbl.Kosten[[#This Row],[Totaal kosten]],"")</f>
        <v/>
      </c>
      <c r="AE127" s="148" t="str">
        <f>IF(Tbl.Kosten[[#This Row],[Pnr.]]=AE$7,Tbl.Kosten[[#This Row],[Totaal kosten]],"")</f>
        <v/>
      </c>
      <c r="AF127" s="148" t="str">
        <f>IF(Tbl.Kosten[[#This Row],[Pnr.]]=AF$7,Tbl.Kosten[[#This Row],[Totaal kosten]],"")</f>
        <v/>
      </c>
      <c r="AG127" s="148" t="str">
        <f>IF(Tbl.Kosten[[#This Row],[Pnr.]]=AG$7,Tbl.Kosten[[#This Row],[Totaal kosten]],"")</f>
        <v/>
      </c>
      <c r="AH127" s="148" t="str">
        <f>IF(Tbl.Kosten[[#This Row],[Pnr.]]=AH$7,Tbl.Kosten[[#This Row],[Totaal kosten]],"")</f>
        <v/>
      </c>
      <c r="AI127" s="148" t="str">
        <f>IF(Tbl.Kosten[[#This Row],[Pnr.]]=AI$7,Tbl.Kosten[[#This Row],[Totaal kosten]],"")</f>
        <v/>
      </c>
      <c r="AJ127" s="148" t="str">
        <f>IF(Tbl.Kosten[[#This Row],[Pnr.]]=AJ$7,Tbl.Kosten[[#This Row],[Totaal kosten]],"")</f>
        <v/>
      </c>
      <c r="AK127" s="148" t="str">
        <f>IF(Tbl.Kosten[[#This Row],[Pnr.]]=AK$7,Tbl.Kosten[[#This Row],[Totaal kosten]],"")</f>
        <v/>
      </c>
      <c r="AL127" s="148" t="str">
        <f>IF(Tbl.Kosten[[#This Row],[Pnr.]]=AL$7,Tbl.Kosten[[#This Row],[Totaal kosten]],"")</f>
        <v/>
      </c>
      <c r="AM127" s="148" t="str">
        <f>IF(Tbl.Kosten[[#This Row],[Pnr.]]=AM$7,Tbl.Kosten[[#This Row],[Totaal kosten]],"")</f>
        <v/>
      </c>
      <c r="AN127" s="148" t="str">
        <f>IF(Tbl.Kosten[[#This Row],[Pnr.]]=AN$7,Tbl.Kosten[[#This Row],[Totaal kosten]],"")</f>
        <v/>
      </c>
      <c r="AO127" s="148" t="str">
        <f>IF(Tbl.Kosten[[#This Row],[Pnr.]]=AO$7,Tbl.Kosten[[#This Row],[Totaal kosten]],"")</f>
        <v/>
      </c>
      <c r="AP127" s="148" t="str">
        <f>IF(Tbl.Kosten[[#This Row],[Pnr.]]=AP$7,Tbl.Kosten[[#This Row],[Totaal kosten]],"")</f>
        <v/>
      </c>
      <c r="AQ127" s="148" t="str">
        <f>IF(Tbl.Kosten[[#This Row],[Pnr.]]=AQ$7,Tbl.Kosten[[#This Row],[Totaal kosten]],"")</f>
        <v/>
      </c>
      <c r="AR127" s="148" t="str">
        <f>IF(Tbl.Kosten[[#This Row],[Pnr.]]=AR$7,Tbl.Kosten[[#This Row],[Totaal kosten]],"")</f>
        <v/>
      </c>
      <c r="AS127" s="148" t="str">
        <f>IF(Tbl.Kosten[[#This Row],[Pnr.]]=AS$7,Tbl.Kosten[[#This Row],[Totaal kosten]],"")</f>
        <v/>
      </c>
      <c r="AT127" s="148" t="str">
        <f>IF(Tbl.Kosten[[#This Row],[Pnr.]]=AT$7,Tbl.Kosten[[#This Row],[Totaal kosten]],"")</f>
        <v/>
      </c>
      <c r="AU127" s="148" t="str">
        <f>IF(Tbl.Kosten[[#This Row],[Pnr.]]=AU$7,Tbl.Kosten[[#This Row],[Totaal kosten]],"")</f>
        <v/>
      </c>
      <c r="AV127" s="148" t="str">
        <f>IF(Tbl.Kosten[[#This Row],[Pnr.]]=AV$7,Tbl.Kosten[[#This Row],[Totaal kosten]],"")</f>
        <v/>
      </c>
      <c r="AW127" s="148" t="str">
        <f>IF(Tbl.Kosten[[#This Row],[Pnr.]]=AW$7,Tbl.Kosten[[#This Row],[Totaal kosten]],"")</f>
        <v/>
      </c>
      <c r="AX127" s="148" t="str">
        <f>IF(Tbl.Kosten[[#This Row],[Pnr.]]=AX$7,Tbl.Kosten[[#This Row],[Totaal kosten]],"")</f>
        <v/>
      </c>
      <c r="AY127" s="148" t="str">
        <f>IF(Tbl.Kosten[[#This Row],[Pnr.]]=AY$7,Tbl.Kosten[[#This Row],[Totaal kosten]],"")</f>
        <v/>
      </c>
      <c r="AZ127" s="148" t="str">
        <f>IF(Tbl.Kosten[[#This Row],[Pnr.]]=AZ$7,Tbl.Kosten[[#This Row],[Totaal kosten]],"")</f>
        <v/>
      </c>
      <c r="BA127" s="148" t="str">
        <f>IF(Tbl.Kosten[[#This Row],[Pnr.]]=BA$7,Tbl.Kosten[[#This Row],[Totaal kosten]],"")</f>
        <v/>
      </c>
      <c r="BB127" s="148" t="str">
        <f>IF(Tbl.Kosten[[#This Row],[Pnr.]]=BB$7,Tbl.Kosten[[#This Row],[Totaal kosten]],"")</f>
        <v/>
      </c>
      <c r="BC127" s="148" t="str">
        <f>IF(Tbl.Kosten[[#This Row],[Pnr.]]=BC$7,Tbl.Kosten[[#This Row],[Totaal kosten]],"")</f>
        <v/>
      </c>
      <c r="BD127" s="148" t="str">
        <f>IF(Tbl.Kosten[[#This Row],[Pnr.]]=BD$7,Tbl.Kosten[[#This Row],[Totaal kosten]],"")</f>
        <v/>
      </c>
      <c r="BE127" s="148" t="str">
        <f>IF(Tbl.Kosten[[#This Row],[Pnr.]]=BE$7,Tbl.Kosten[[#This Row],[Totaal kosten]],"")</f>
        <v/>
      </c>
      <c r="BF127" s="148" t="str">
        <f>IF(Tbl.Kosten[[#This Row],[Pnr.]]=BF$7,Tbl.Kosten[[#This Row],[Totaal kosten]],"")</f>
        <v/>
      </c>
      <c r="BG127" s="148" t="str">
        <f>IF(Tbl.Kosten[[#This Row],[Pnr.]]=BG$7,Tbl.Kosten[[#This Row],[Totaal kosten]],"")</f>
        <v/>
      </c>
      <c r="BH127" s="148" t="str">
        <f>IF(Tbl.Kosten[[#This Row],[Pnr.]]=BH$7,Tbl.Kosten[[#This Row],[Totaal kosten]],"")</f>
        <v/>
      </c>
      <c r="BI127" s="148" t="str">
        <f>IF(Tbl.Kosten[[#This Row],[Pnr.]]=BI$7,Tbl.Kosten[[#This Row],[Totaal kosten]],"")</f>
        <v/>
      </c>
      <c r="BJ127" s="148" t="str">
        <f>IF(Tbl.Kosten[[#This Row],[Pnr.]]=BJ$7,Tbl.Kosten[[#This Row],[Totaal kosten]],"")</f>
        <v/>
      </c>
      <c r="BK127" s="148" t="str">
        <f>IF(Tbl.Kosten[[#This Row],[Pnr.]]=BK$7,Tbl.Kosten[[#This Row],[Totaal kosten]],"")</f>
        <v/>
      </c>
      <c r="BL127" s="148" t="str">
        <f>IF(Tbl.Kosten[[#This Row],[Pnr.]]=BL$7,Tbl.Kosten[[#This Row],[Totaal kosten]],"")</f>
        <v/>
      </c>
      <c r="BM127" s="148" t="str">
        <f>IF(Tbl.Kosten[[#This Row],[Pnr.]]=BM$7,Tbl.Kosten[[#This Row],[Totaal kosten]],"")</f>
        <v/>
      </c>
      <c r="BN127" s="148" t="str">
        <f>IF(Tbl.Kosten[[#This Row],[Pnr.]]=BN$7,Tbl.Kosten[[#This Row],[Totaal kosten]],"")</f>
        <v/>
      </c>
      <c r="BO127" s="148" t="str">
        <f>IF(Tbl.Kosten[[#This Row],[Pnr.]]=BO$7,Tbl.Kosten[[#This Row],[Totaal kosten]],"")</f>
        <v/>
      </c>
      <c r="BP127" s="148" t="str">
        <f>IF(Tbl.Kosten[[#This Row],[Pnr.]]=BP$7,Tbl.Kosten[[#This Row],[Totaal kosten]],"")</f>
        <v/>
      </c>
      <c r="BQ127" s="148" t="str">
        <f>IF(Tbl.Kosten[[#This Row],[Pnr.]]=BQ$7,Tbl.Kosten[[#This Row],[Totaal kosten]],"")</f>
        <v/>
      </c>
      <c r="BR127" s="148" t="str">
        <f>IF(Tbl.Kosten[[#This Row],[Pnr.]]=BR$7,Tbl.Kosten[[#This Row],[Totaal kosten]],"")</f>
        <v/>
      </c>
      <c r="BS127" s="148" t="str">
        <f>IF(Tbl.Kosten[[#This Row],[Pnr.]]=BS$7,Tbl.Kosten[[#This Row],[Totaal kosten]],"")</f>
        <v/>
      </c>
      <c r="BT127" s="148" t="str">
        <f>IF(Tbl.Kosten[[#This Row],[Pnr.]]=BT$7,Tbl.Kosten[[#This Row],[Totaal kosten]],"")</f>
        <v/>
      </c>
      <c r="BU127" s="148" t="str">
        <f>IF(Tbl.Kosten[[#This Row],[Pnr.]]=BU$7,Tbl.Kosten[[#This Row],[Totaal kosten]],"")</f>
        <v/>
      </c>
      <c r="BV127" s="148" t="str">
        <f>IF(Tbl.Kosten[[#This Row],[Pnr.]]=BV$7,Tbl.Kosten[[#This Row],[Totaal kosten]],"")</f>
        <v/>
      </c>
      <c r="BW127" s="148" t="str">
        <f>IF(Tbl.Kosten[[#This Row],[Pnr.]]=BW$7,Tbl.Kosten[[#This Row],[Totaal kosten]],"")</f>
        <v/>
      </c>
      <c r="BX127" s="148" t="str">
        <f>IFERROR(_xlfn.XLOOKUP(Tbl.Kosten[[#This Row],[Werkpakketcode]],Tbl.Werkpakketten[Werkpakketcode],Tbl.Werkpakketten[WPnr.],"",0,1),"")</f>
        <v/>
      </c>
      <c r="BY127" s="148" t="str">
        <f>IF(Tbl.Kosten[[#This Row],[WPnr.]]=BY$7,Tbl.Kosten[[#This Row],[Totaal kosten]],"")</f>
        <v/>
      </c>
      <c r="BZ127" s="148" t="str">
        <f>IF(Tbl.Kosten[[#This Row],[WPnr.]]=BZ$7,Tbl.Kosten[[#This Row],[Totaal kosten]],"")</f>
        <v/>
      </c>
      <c r="CA127" s="148" t="str">
        <f>IF(Tbl.Kosten[[#This Row],[WPnr.]]=CA$7,Tbl.Kosten[[#This Row],[Totaal kosten]],"")</f>
        <v/>
      </c>
      <c r="CB127" s="148" t="str">
        <f>IF(Tbl.Kosten[[#This Row],[WPnr.]]=CB$7,Tbl.Kosten[[#This Row],[Totaal kosten]],"")</f>
        <v/>
      </c>
      <c r="CC127" s="148" t="str">
        <f>IF(Tbl.Kosten[[#This Row],[WPnr.]]=CC$7,Tbl.Kosten[[#This Row],[Totaal kosten]],"")</f>
        <v/>
      </c>
      <c r="CD127" s="148" t="str">
        <f>IF(Tbl.Kosten[[#This Row],[WPnr.]]=CD$7,Tbl.Kosten[[#This Row],[Totaal kosten]],"")</f>
        <v/>
      </c>
      <c r="CE127" s="148" t="str">
        <f>IF(Tbl.Kosten[[#This Row],[WPnr.]]=CE$7,Tbl.Kosten[[#This Row],[Totaal kosten]],"")</f>
        <v/>
      </c>
      <c r="CF127" s="148" t="str">
        <f>IF(Tbl.Kosten[[#This Row],[WPnr.]]=CF$7,Tbl.Kosten[[#This Row],[Totaal kosten]],"")</f>
        <v/>
      </c>
      <c r="CG127" s="148" t="str">
        <f>IF(Tbl.Kosten[[#This Row],[WPnr.]]=CG$7,Tbl.Kosten[[#This Row],[Totaal kosten]],"")</f>
        <v/>
      </c>
      <c r="CH127" s="148" t="str">
        <f>IF(Tbl.Kosten[[#This Row],[WPnr.]]=CH$7,Tbl.Kosten[[#This Row],[Totaal kosten]],"")</f>
        <v/>
      </c>
      <c r="CI127" s="148" t="str">
        <f>IF(Tbl.Kosten[[#This Row],[WPnr.]]=CI$7,Tbl.Kosten[[#This Row],[Totaal kosten]],"")</f>
        <v/>
      </c>
      <c r="CJ127" s="148" t="str">
        <f>IF(Tbl.Kosten[[#This Row],[WPnr.]]=CJ$7,Tbl.Kosten[[#This Row],[Totaal kosten]],"")</f>
        <v/>
      </c>
      <c r="CK127" s="148" t="str">
        <f>IF(Tbl.Kosten[[#This Row],[WPnr.]]=CK$7,Tbl.Kosten[[#This Row],[Totaal kosten]],"")</f>
        <v/>
      </c>
      <c r="CL127" s="148" t="str">
        <f>IF(Tbl.Kosten[[#This Row],[WPnr.]]=CL$7,Tbl.Kosten[[#This Row],[Totaal kosten]],"")</f>
        <v/>
      </c>
      <c r="CM127" s="148" t="str">
        <f>IF(Tbl.Kosten[[#This Row],[WPnr.]]=CM$7,Tbl.Kosten[[#This Row],[Totaal kosten]],"")</f>
        <v/>
      </c>
      <c r="CN127" s="148" t="str">
        <f>IF(Tbl.Kosten[[#This Row],[WPnr.]]=CN$7,Tbl.Kosten[[#This Row],[Totaal kosten]],"")</f>
        <v/>
      </c>
      <c r="CO127" s="148" t="str">
        <f>IF(Tbl.Kosten[[#This Row],[WPnr.]]=CO$7,Tbl.Kosten[[#This Row],[Totaal kosten]],"")</f>
        <v/>
      </c>
      <c r="CP127" s="148" t="str">
        <f>IF(Tbl.Kosten[[#This Row],[WPnr.]]=CP$7,Tbl.Kosten[[#This Row],[Totaal kosten]],"")</f>
        <v/>
      </c>
      <c r="CQ127" s="148" t="str">
        <f>IF(Tbl.Kosten[[#This Row],[WPnr.]]=CQ$7,Tbl.Kosten[[#This Row],[Totaal kosten]],"")</f>
        <v/>
      </c>
      <c r="CR127" s="148" t="str">
        <f>IF(Tbl.Kosten[[#This Row],[WPnr.]]=CR$7,Tbl.Kosten[[#This Row],[Totaal kosten]],"")</f>
        <v/>
      </c>
      <c r="CS127" s="148" t="str">
        <f>IF(Tbl.Kosten[[#This Row],[WPnr.]]=CS$7,Tbl.Kosten[[#This Row],[Totaal kosten]],"")</f>
        <v/>
      </c>
      <c r="CT127" s="148" t="str">
        <f>IF(Tbl.Kosten[[#This Row],[WPnr.]]=CT$7,Tbl.Kosten[[#This Row],[Totaal kosten]],"")</f>
        <v/>
      </c>
      <c r="CU127" s="148" t="str">
        <f>IF(Tbl.Kosten[[#This Row],[WPnr.]]=CU$7,Tbl.Kosten[[#This Row],[Totaal kosten]],"")</f>
        <v/>
      </c>
      <c r="CV127" s="148" t="str">
        <f>IF(Tbl.Kosten[[#This Row],[WPnr.]]=CV$7,Tbl.Kosten[[#This Row],[Totaal kosten]],"")</f>
        <v/>
      </c>
      <c r="CW127" s="148" t="str">
        <f>IF(Tbl.Kosten[[#This Row],[WPnr.]]=CW$7,Tbl.Kosten[[#This Row],[Totaal kosten]],"")</f>
        <v/>
      </c>
      <c r="CX127" s="148" t="str">
        <f>IF(Tbl.Kosten[[#This Row],[WPnr.]]=CX$7,Tbl.Kosten[[#This Row],[Totaal kosten]],"")</f>
        <v/>
      </c>
      <c r="CY127" s="148" t="str">
        <f>IF(Tbl.Kosten[[#This Row],[WPnr.]]=CY$7,Tbl.Kosten[[#This Row],[Totaal kosten]],"")</f>
        <v/>
      </c>
      <c r="CZ127" s="148" t="str">
        <f>IF(Tbl.Kosten[[#This Row],[WPnr.]]=CZ$7,Tbl.Kosten[[#This Row],[Totaal kosten]],"")</f>
        <v/>
      </c>
      <c r="DA127" s="148" t="str">
        <f>IF(Tbl.Kosten[[#This Row],[WPnr.]]=DA$7,Tbl.Kosten[[#This Row],[Totaal kosten]],"")</f>
        <v/>
      </c>
      <c r="DB127" s="148" t="str">
        <f>IF(Tbl.Kosten[[#This Row],[WPnr.]]=DB$7,Tbl.Kosten[[#This Row],[Totaal kosten]],"")</f>
        <v/>
      </c>
      <c r="DC127" s="148" t="str">
        <f>IF(Tbl.Kosten[[#This Row],[WPnr.]]=DC$7,Tbl.Kosten[[#This Row],[Totaal kosten]],"")</f>
        <v/>
      </c>
      <c r="DD127" s="148" t="str">
        <f>IF(Tbl.Kosten[[#This Row],[WPnr.]]=DD$7,Tbl.Kosten[[#This Row],[Totaal kosten]],"")</f>
        <v/>
      </c>
      <c r="DE127" s="148" t="str">
        <f>IF(Tbl.Kosten[[#This Row],[WPnr.]]=DE$7,Tbl.Kosten[[#This Row],[Totaal kosten]],"")</f>
        <v/>
      </c>
      <c r="DF127" s="148" t="str">
        <f>IF(Tbl.Kosten[[#This Row],[WPnr.]]=DF$7,Tbl.Kosten[[#This Row],[Totaal kosten]],"")</f>
        <v/>
      </c>
      <c r="DG127" s="148" t="str">
        <f>IF(Tbl.Kosten[[#This Row],[WPnr.]]=DG$7,Tbl.Kosten[[#This Row],[Totaal kosten]],"")</f>
        <v/>
      </c>
      <c r="DH127" s="148" t="str">
        <f>IF(Tbl.Kosten[[#This Row],[WPnr.]]=DH$7,Tbl.Kosten[[#This Row],[Totaal kosten]],"")</f>
        <v/>
      </c>
      <c r="DI127" s="148" t="str">
        <f>IF(Tbl.Kosten[[#This Row],[WPnr.]]=DI$7,Tbl.Kosten[[#This Row],[Totaal kosten]],"")</f>
        <v/>
      </c>
      <c r="DJ127" s="148" t="str">
        <f>IF(Tbl.Kosten[[#This Row],[WPnr.]]=DJ$7,Tbl.Kosten[[#This Row],[Totaal kosten]],"")</f>
        <v/>
      </c>
      <c r="DK127" s="148" t="str">
        <f>IF(Tbl.Kosten[[#This Row],[WPnr.]]=DK$7,Tbl.Kosten[[#This Row],[Totaal kosten]],"")</f>
        <v/>
      </c>
      <c r="DL127" s="148" t="str">
        <f>IF(Tbl.Kosten[[#This Row],[WPnr.]]=DL$7,Tbl.Kosten[[#This Row],[Totaal kosten]],"")</f>
        <v/>
      </c>
      <c r="DM127" s="148" t="str">
        <f>IF(Tbl.Kosten[[#This Row],[WPnr.]]=DM$7,Tbl.Kosten[[#This Row],[Totaal kosten]],"")</f>
        <v/>
      </c>
      <c r="DN127" s="148" t="str">
        <f>IF(Tbl.Kosten[[#This Row],[WPnr.]]=DN$7,Tbl.Kosten[[#This Row],[Totaal kosten]],"")</f>
        <v/>
      </c>
      <c r="DO127" s="148" t="str">
        <f>IF(Tbl.Kosten[[#This Row],[WPnr.]]=DO$7,Tbl.Kosten[[#This Row],[Totaal kosten]],"")</f>
        <v/>
      </c>
      <c r="DP127" s="148" t="str">
        <f>IF(Tbl.Kosten[[#This Row],[WPnr.]]=DP$7,Tbl.Kosten[[#This Row],[Totaal kosten]],"")</f>
        <v/>
      </c>
      <c r="DQ127" s="148" t="str">
        <f>IF(Tbl.Kosten[[#This Row],[WPnr.]]=DQ$7,Tbl.Kosten[[#This Row],[Totaal kosten]],"")</f>
        <v/>
      </c>
      <c r="DR127" s="148" t="str">
        <f>IF(Tbl.Kosten[[#This Row],[WPnr.]]=DR$7,Tbl.Kosten[[#This Row],[Totaal kosten]],"")</f>
        <v/>
      </c>
      <c r="DS127" s="148" t="str">
        <f>IF(Tbl.Kosten[[#This Row],[WPnr.]]=DS$7,Tbl.Kosten[[#This Row],[Totaal kosten]],"")</f>
        <v/>
      </c>
      <c r="DT127" s="148" t="str">
        <f>IF(Tbl.Kosten[[#This Row],[WPnr.]]=DT$7,Tbl.Kosten[[#This Row],[Totaal kosten]],"")</f>
        <v/>
      </c>
      <c r="DU127" s="148" t="str">
        <f>IF(Tbl.Kosten[[#This Row],[WPnr.]]=DU$7,Tbl.Kosten[[#This Row],[Totaal kosten]],"")</f>
        <v/>
      </c>
      <c r="DV127" s="148" t="str">
        <f>IF(Tbl.Kosten[[#This Row],[WPnr.]]=DV$7,Tbl.Kosten[[#This Row],[Totaal kosten]],"")</f>
        <v/>
      </c>
      <c r="DW127" s="150" t="str">
        <f>IFERROR(_xlfn.XLOOKUP(Tbl.Kosten[[#This Row],[Kostensoort]],Tbl.Kostensoorten[Kostensoorten],Tbl.Kostensoorten[KSnr.],"",0,1),"")</f>
        <v/>
      </c>
      <c r="DX127" s="150" t="str">
        <f>IF(Tbl.Kosten[[#This Row],[KSnr.]]=DX$7,Tbl.Kosten[[#This Row],[Totaal kosten]],"")</f>
        <v/>
      </c>
      <c r="DY127" s="150" t="str">
        <f>IF(Tbl.Kosten[[#This Row],[KSnr.]]=DY$7,Tbl.Kosten[[#This Row],[Totaal kosten]],"")</f>
        <v/>
      </c>
      <c r="DZ127" s="150" t="str">
        <f>IF(Tbl.Kosten[[#This Row],[KSnr.]]=DZ$7,Tbl.Kosten[[#This Row],[Totaal kosten]],"")</f>
        <v/>
      </c>
      <c r="EA127" s="150" t="str">
        <f>IF(Tbl.Kosten[[#This Row],[KSnr.]]=EA$7,Tbl.Kosten[[#This Row],[Totaal kosten]],"")</f>
        <v/>
      </c>
      <c r="EB127" s="150" t="str">
        <f>IF(Tbl.Kosten[[#This Row],[KSnr.]]=EB$7,Tbl.Kosten[[#This Row],[Totaal kosten]],"")</f>
        <v/>
      </c>
      <c r="EC127" s="150" t="str">
        <f>IF(Tbl.Kosten[[#This Row],[KSnr.]]=EC$7,Tbl.Kosten[[#This Row],[Totaal kosten]],"")</f>
        <v/>
      </c>
      <c r="ED127" s="150" t="str">
        <f>IF(Tbl.Kosten[[#This Row],[KSnr.]]=ED$7,Tbl.Kosten[[#This Row],[Totaal kosten]],"")</f>
        <v/>
      </c>
      <c r="EE127" s="150" t="str">
        <f>IF(Tbl.Kosten[[#This Row],[KSnr.]]=EE$7,Tbl.Kosten[[#This Row],[Totaal kosten]],"")</f>
        <v/>
      </c>
      <c r="EF127" s="150" t="str">
        <f>IF(Tbl.Kosten[[#This Row],[KSnr.]]=EF$7,Tbl.Kosten[[#This Row],[Totaal kosten]],"")</f>
        <v/>
      </c>
      <c r="EG127" s="150" t="str">
        <f>IF(Tbl.Kosten[[#This Row],[KSnr.]]=EG$7,Tbl.Kosten[[#This Row],[Totaal kosten]],"")</f>
        <v/>
      </c>
      <c r="EH127" s="150" t="str">
        <f>IF(Tbl.Kosten[[#This Row],[KSnr.]]=EH$7,Tbl.Kosten[[#This Row],[Totaal kosten]],"")</f>
        <v/>
      </c>
      <c r="EI127" s="150" t="str">
        <f>IF(Tbl.Kosten[[#This Row],[KSnr.]]=EI$7,Tbl.Kosten[[#This Row],[Totaal kosten]],"")</f>
        <v/>
      </c>
      <c r="EJ127" s="150" t="str">
        <f>IF(Tbl.Kosten[[#This Row],[KSnr.]]=EJ$7,Tbl.Kosten[[#This Row],[Totaal kosten]],"")</f>
        <v/>
      </c>
      <c r="EK127" s="150" t="str">
        <f>IF(Tbl.Kosten[[#This Row],[KSnr.]]=EK$7,Tbl.Kosten[[#This Row],[Totaal kosten]],"")</f>
        <v/>
      </c>
      <c r="EL127" s="150" t="str">
        <f>IF(Tbl.Kosten[[#This Row],[KSnr.]]=EL$7,Tbl.Kosten[[#This Row],[Totaal kosten]],"")</f>
        <v/>
      </c>
      <c r="EM127" s="150" t="str">
        <f>IF(Tbl.Kosten[[#This Row],[KSnr.]]=EM$7,Tbl.Kosten[[#This Row],[Totaal kosten]],"")</f>
        <v/>
      </c>
      <c r="EN127" s="150" t="str">
        <f>IF(Tbl.Kosten[[#This Row],[KSnr.]]=EN$7,Tbl.Kosten[[#This Row],[Totaal kosten]],"")</f>
        <v/>
      </c>
      <c r="EO127" s="150" t="str">
        <f>IF(Tbl.Kosten[[#This Row],[KSnr.]]=EO$7,Tbl.Kosten[[#This Row],[Totaal kosten]],"")</f>
        <v/>
      </c>
      <c r="EP127" s="150" t="str">
        <f>IF(Tbl.Kosten[[#This Row],[KSnr.]]=EP$7,Tbl.Kosten[[#This Row],[Totaal kosten]],"")</f>
        <v/>
      </c>
      <c r="EQ127" s="150" t="str">
        <f>IF(Tbl.Kosten[[#This Row],[KSnr.]]=EQ$7,Tbl.Kosten[[#This Row],[Totaal kosten]],"")</f>
        <v/>
      </c>
      <c r="ER127" s="144" t="str">
        <f>IFERROR(_xlfn.XLOOKUP(Tbl.Kosten[[#This Row],[Subsidieactiviteit]],Tbl.Subsidiehoogte[Subsidieactiviteit],Tbl.Subsidiehoogte[SAnr.],"",0,1),"")</f>
        <v/>
      </c>
      <c r="ES127" s="150" t="str">
        <f>IF(Tbl.Kosten[[#This Row],[Sanr.]]=ES$7,Tbl.Kosten[[#This Row],[Totaal kosten]],"")</f>
        <v/>
      </c>
      <c r="ET127" s="150" t="str">
        <f>IF(Tbl.Kosten[[#This Row],[Sanr.]]=ET$7,Tbl.Kosten[[#This Row],[Totaal kosten]],"")</f>
        <v/>
      </c>
      <c r="EU127" s="150" t="str">
        <f>IF(Tbl.Kosten[[#This Row],[Sanr.]]=EU$7,Tbl.Kosten[[#This Row],[Totaal kosten]],"")</f>
        <v/>
      </c>
      <c r="EV127" s="150" t="str">
        <f>IF(Tbl.Kosten[[#This Row],[Sanr.]]=EV$7,Tbl.Kosten[[#This Row],[Totaal kosten]],"")</f>
        <v/>
      </c>
      <c r="EW127" s="150" t="str">
        <f>IF(Tbl.Kosten[[#This Row],[Sanr.]]=EW$7,Tbl.Kosten[[#This Row],[Totaal kosten]],"")</f>
        <v/>
      </c>
      <c r="EX127" s="150" t="str">
        <f>IF(Tbl.Kosten[[#This Row],[Sanr.]]=EX$7,Tbl.Kosten[[#This Row],[Totaal kosten]],"")</f>
        <v/>
      </c>
      <c r="EY127" s="150" t="str">
        <f>IF(Tbl.Kosten[[#This Row],[Sanr.]]=EY$7,Tbl.Kosten[[#This Row],[Totaal kosten]],"")</f>
        <v/>
      </c>
      <c r="EZ127" s="150" t="str">
        <f>IF(Tbl.Kosten[[#This Row],[Sanr.]]=EZ$7,Tbl.Kosten[[#This Row],[Totaal kosten]],"")</f>
        <v/>
      </c>
      <c r="FA127" s="150" t="str">
        <f>IF(Tbl.Kosten[[#This Row],[Sanr.]]=FA$7,Tbl.Kosten[[#This Row],[Totaal kosten]],"")</f>
        <v/>
      </c>
      <c r="FB127" s="150" t="str">
        <f>IF(Tbl.Kosten[[#This Row],[Sanr.]]=FB$7,Tbl.Kosten[[#This Row],[Totaal kosten]],"")</f>
        <v/>
      </c>
      <c r="FC127" s="150" t="str">
        <f>IF(Tbl.Kosten[[#This Row],[Sanr.]]=FC$7,Tbl.Kosten[[#This Row],[Totaal kosten]],"")</f>
        <v/>
      </c>
      <c r="FD127" s="150" t="str">
        <f>IF(Tbl.Kosten[[#This Row],[Sanr.]]=FD$7,Tbl.Kosten[[#This Row],[Totaal kosten]],"")</f>
        <v/>
      </c>
      <c r="FE127" s="150" t="str">
        <f>IF(Tbl.Kosten[[#This Row],[Sanr.]]=FE$7,Tbl.Kosten[[#This Row],[Totaal kosten]],"")</f>
        <v/>
      </c>
      <c r="FF127" s="150" t="str">
        <f>IF(Tbl.Kosten[[#This Row],[Sanr.]]=FF$7,Tbl.Kosten[[#This Row],[Totaal kosten]],"")</f>
        <v/>
      </c>
      <c r="FG127" s="150" t="str">
        <f>IF(Tbl.Kosten[[#This Row],[Sanr.]]=FG$7,Tbl.Kosten[[#This Row],[Totaal kosten]],"")</f>
        <v/>
      </c>
      <c r="FH127" s="150" t="str">
        <f>IF(Tbl.Kosten[[#This Row],[Sanr.]]=FH$7,Tbl.Kosten[[#This Row],[Totaal kosten]],"")</f>
        <v/>
      </c>
      <c r="FI127" s="150" t="str">
        <f>IF(Tbl.Kosten[[#This Row],[Sanr.]]=FI$7,Tbl.Kosten[[#This Row],[Totaal kosten]],"")</f>
        <v/>
      </c>
      <c r="FJ127" s="150" t="str">
        <f>IF(Tbl.Kosten[[#This Row],[Sanr.]]=FJ$7,Tbl.Kosten[[#This Row],[Totaal kosten]],"")</f>
        <v/>
      </c>
      <c r="FK127" s="150" t="str">
        <f>IF(Tbl.Kosten[[#This Row],[Sanr.]]=FK$7,Tbl.Kosten[[#This Row],[Totaal kosten]],"")</f>
        <v/>
      </c>
      <c r="FL127" s="150" t="str">
        <f>IF(Tbl.Kosten[[#This Row],[Sanr.]]=FL$7,Tbl.Kosten[[#This Row],[Totaal kosten]],"")</f>
        <v/>
      </c>
      <c r="FM127" s="150" t="str">
        <f>IF(Tbl.Kosten[[#This Row],[Sanr.]]=FM$7,Tbl.Kosten[[#This Row],[Totaal kosten]],"")</f>
        <v/>
      </c>
      <c r="FN127" s="150" t="str">
        <f>IF(Tbl.Kosten[[#This Row],[Sanr.]]=FN$7,Tbl.Kosten[[#This Row],[Totaal kosten]],"")</f>
        <v/>
      </c>
      <c r="FO127" s="150" t="str">
        <f>IF(Tbl.Kosten[[#This Row],[Sanr.]]=FO$7,Tbl.Kosten[[#This Row],[Totaal kosten]],"")</f>
        <v/>
      </c>
      <c r="FP127" s="150" t="str">
        <f>IF(Tbl.Kosten[[#This Row],[Sanr.]]=FP$7,Tbl.Kosten[[#This Row],[Totaal kosten]],"")</f>
        <v/>
      </c>
      <c r="FQ127" s="150" t="str">
        <f>IF(Tbl.Kosten[[#This Row],[Sanr.]]=FQ$7,Tbl.Kosten[[#This Row],[Totaal kosten]],"")</f>
        <v/>
      </c>
      <c r="FR127" s="150" t="str">
        <f>IF(Tbl.Kosten[[#This Row],[Sanr.]]=FR$7,Tbl.Kosten[[#This Row],[Totaal kosten]],"")</f>
        <v/>
      </c>
      <c r="FS127" s="150" t="str">
        <f>IF(Tbl.Kosten[[#This Row],[Sanr.]]=FS$7,Tbl.Kosten[[#This Row],[Totaal kosten]],"")</f>
        <v/>
      </c>
      <c r="FT127" s="150" t="str">
        <f>IF(Tbl.Kosten[[#This Row],[Sanr.]]=FT$7,Tbl.Kosten[[#This Row],[Totaal kosten]],"")</f>
        <v/>
      </c>
      <c r="FU127" s="150" t="str">
        <f>IF(Tbl.Kosten[[#This Row],[Sanr.]]=FU$7,Tbl.Kosten[[#This Row],[Totaal kosten]],"")</f>
        <v/>
      </c>
      <c r="FV127" s="150" t="str">
        <f>IF(Tbl.Kosten[[#This Row],[Sanr.]]=FV$7,Tbl.Kosten[[#This Row],[Totaal kosten]],"")</f>
        <v/>
      </c>
      <c r="FW127" s="150" t="str">
        <f>IFERROR(_xlfn.XLOOKUP(Tbl.Kosten[[#This Row],[Activiteitencode]],Tbl.Activiteiten[Activiteitcode],Tbl.Activiteiten[Anr.],"",0,1),"")</f>
        <v/>
      </c>
      <c r="FX127" s="169" t="str">
        <f>_xlfn.CONCAT(Tbl.Kosten[[#This Row],[Pnr.]],Tbl.Kosten[[#This Row],[Sanr.]])</f>
        <v>P1</v>
      </c>
      <c r="FY127" s="150">
        <f>Tbl.Kosten[[#This Row],[Totaal kosten]]-Tbl.Kosten[[#This Row],[Subsidie]]</f>
        <v>0</v>
      </c>
      <c r="FZ127" s="150">
        <f>IF(Tbl.Kosten[[#This Row],[Pnr.]]=FZ$7,Tbl.Kosten[[#This Row],[Te financieren]],"")</f>
        <v>0</v>
      </c>
      <c r="GA127" s="150" t="str">
        <f>IF(Tbl.Kosten[[#This Row],[Pnr.]]=GA$7,Tbl.Kosten[[#This Row],[Te financieren]],"")</f>
        <v/>
      </c>
      <c r="GB127" s="150" t="str">
        <f>IF(Tbl.Kosten[[#This Row],[Pnr.]]=GB$7,Tbl.Kosten[[#This Row],[Te financieren]],"")</f>
        <v/>
      </c>
      <c r="GC127" s="150" t="str">
        <f>IF(Tbl.Kosten[[#This Row],[Pnr.]]=GC$7,Tbl.Kosten[[#This Row],[Te financieren]],"")</f>
        <v/>
      </c>
      <c r="GD127" s="150" t="str">
        <f>IF(Tbl.Kosten[[#This Row],[Pnr.]]=GD$7,Tbl.Kosten[[#This Row],[Te financieren]],"")</f>
        <v/>
      </c>
      <c r="GE127" s="150" t="str">
        <f>IF(Tbl.Kosten[[#This Row],[Pnr.]]=GE$7,Tbl.Kosten[[#This Row],[Te financieren]],"")</f>
        <v/>
      </c>
      <c r="GF127" s="150" t="str">
        <f>IF(Tbl.Kosten[[#This Row],[Pnr.]]=GF$7,Tbl.Kosten[[#This Row],[Te financieren]],"")</f>
        <v/>
      </c>
      <c r="GG127" s="150" t="str">
        <f>IF(Tbl.Kosten[[#This Row],[Pnr.]]=GG$7,Tbl.Kosten[[#This Row],[Te financieren]],"")</f>
        <v/>
      </c>
      <c r="GH127" s="150" t="str">
        <f>IF(Tbl.Kosten[[#This Row],[Pnr.]]=GH$7,Tbl.Kosten[[#This Row],[Te financieren]],"")</f>
        <v/>
      </c>
      <c r="GI127" s="150" t="str">
        <f>IF(Tbl.Kosten[[#This Row],[Pnr.]]=GI$7,Tbl.Kosten[[#This Row],[Te financieren]],"")</f>
        <v/>
      </c>
      <c r="GJ127" s="150" t="str">
        <f>IF(Tbl.Kosten[[#This Row],[Pnr.]]=GJ$7,Tbl.Kosten[[#This Row],[Te financieren]],"")</f>
        <v/>
      </c>
      <c r="GK127" s="150" t="str">
        <f>IF(Tbl.Kosten[[#This Row],[Pnr.]]=GK$7,Tbl.Kosten[[#This Row],[Te financieren]],"")</f>
        <v/>
      </c>
      <c r="GL127" s="150" t="str">
        <f>IF(Tbl.Kosten[[#This Row],[Pnr.]]=GL$7,Tbl.Kosten[[#This Row],[Te financieren]],"")</f>
        <v/>
      </c>
      <c r="GM127" s="150" t="str">
        <f>IF(Tbl.Kosten[[#This Row],[Pnr.]]=GM$7,Tbl.Kosten[[#This Row],[Te financieren]],"")</f>
        <v/>
      </c>
      <c r="GN127" s="150" t="str">
        <f>IF(Tbl.Kosten[[#This Row],[Pnr.]]=GN$7,Tbl.Kosten[[#This Row],[Te financieren]],"")</f>
        <v/>
      </c>
      <c r="GO127" s="150" t="str">
        <f>IF(Tbl.Kosten[[#This Row],[Pnr.]]=GO$7,Tbl.Kosten[[#This Row],[Te financieren]],"")</f>
        <v/>
      </c>
      <c r="GP127" s="150" t="str">
        <f>IF(Tbl.Kosten[[#This Row],[Pnr.]]=GP$7,Tbl.Kosten[[#This Row],[Te financieren]],"")</f>
        <v/>
      </c>
      <c r="GQ127" s="150" t="str">
        <f>IF(Tbl.Kosten[[#This Row],[Pnr.]]=GQ$7,Tbl.Kosten[[#This Row],[Te financieren]],"")</f>
        <v/>
      </c>
      <c r="GR127" s="150" t="str">
        <f>IF(Tbl.Kosten[[#This Row],[Pnr.]]=GR$7,Tbl.Kosten[[#This Row],[Te financieren]],"")</f>
        <v/>
      </c>
      <c r="GS127" s="150" t="str">
        <f>IF(Tbl.Kosten[[#This Row],[Pnr.]]=GS$7,Tbl.Kosten[[#This Row],[Te financieren]],"")</f>
        <v/>
      </c>
      <c r="GT127" s="150" t="str">
        <f>IF(Tbl.Kosten[[#This Row],[Pnr.]]=GT$7,Tbl.Kosten[[#This Row],[Te financieren]],"")</f>
        <v/>
      </c>
      <c r="GU127" s="150" t="str">
        <f>IF(Tbl.Kosten[[#This Row],[Pnr.]]=GU$7,Tbl.Kosten[[#This Row],[Te financieren]],"")</f>
        <v/>
      </c>
      <c r="GV127" s="150" t="str">
        <f>IF(Tbl.Kosten[[#This Row],[Pnr.]]=GV$7,Tbl.Kosten[[#This Row],[Te financieren]],"")</f>
        <v/>
      </c>
      <c r="GW127" s="150" t="str">
        <f>IF(Tbl.Kosten[[#This Row],[Pnr.]]=GW$7,Tbl.Kosten[[#This Row],[Te financieren]],"")</f>
        <v/>
      </c>
      <c r="GX127" s="150" t="str">
        <f>IF(Tbl.Kosten[[#This Row],[Pnr.]]=GX$7,Tbl.Kosten[[#This Row],[Te financieren]],"")</f>
        <v/>
      </c>
      <c r="GY127" s="150" t="str">
        <f>IF(Tbl.Kosten[[#This Row],[Pnr.]]=GY$7,Tbl.Kosten[[#This Row],[Te financieren]],"")</f>
        <v/>
      </c>
      <c r="GZ127" s="150" t="str">
        <f>IF(Tbl.Kosten[[#This Row],[Pnr.]]=GZ$7,Tbl.Kosten[[#This Row],[Te financieren]],"")</f>
        <v/>
      </c>
      <c r="HA127" s="150" t="str">
        <f>IF(Tbl.Kosten[[#This Row],[Pnr.]]=HA$7,Tbl.Kosten[[#This Row],[Te financieren]],"")</f>
        <v/>
      </c>
      <c r="HB127" s="150" t="str">
        <f>IF(Tbl.Kosten[[#This Row],[Pnr.]]=HB$7,Tbl.Kosten[[#This Row],[Te financieren]],"")</f>
        <v/>
      </c>
      <c r="HC127" s="150" t="str">
        <f>IF(Tbl.Kosten[[#This Row],[Pnr.]]=HC$7,Tbl.Kosten[[#This Row],[Te financieren]],"")</f>
        <v/>
      </c>
      <c r="HD127" s="150" t="str">
        <f>IF(Tbl.Kosten[[#This Row],[Pnr.]]=HD$7,Tbl.Kosten[[#This Row],[Te financieren]],"")</f>
        <v/>
      </c>
      <c r="HE127" s="150" t="str">
        <f>IF(Tbl.Kosten[[#This Row],[Pnr.]]=HE$7,Tbl.Kosten[[#This Row],[Te financieren]],"")</f>
        <v/>
      </c>
      <c r="HF127" s="150" t="str">
        <f>IF(Tbl.Kosten[[#This Row],[Pnr.]]=HF$7,Tbl.Kosten[[#This Row],[Te financieren]],"")</f>
        <v/>
      </c>
      <c r="HG127" s="150" t="str">
        <f>IF(Tbl.Kosten[[#This Row],[Pnr.]]=HG$7,Tbl.Kosten[[#This Row],[Te financieren]],"")</f>
        <v/>
      </c>
      <c r="HH127" s="150" t="str">
        <f>IF(Tbl.Kosten[[#This Row],[Pnr.]]=HH$7,Tbl.Kosten[[#This Row],[Te financieren]],"")</f>
        <v/>
      </c>
      <c r="HI127" s="150" t="str">
        <f>IF(Tbl.Kosten[[#This Row],[Pnr.]]=HI$7,Tbl.Kosten[[#This Row],[Te financieren]],"")</f>
        <v/>
      </c>
      <c r="HJ127" s="150" t="str">
        <f>IF(Tbl.Kosten[[#This Row],[Pnr.]]=HJ$7,Tbl.Kosten[[#This Row],[Te financieren]],"")</f>
        <v/>
      </c>
      <c r="HK127" s="150" t="str">
        <f>IF(Tbl.Kosten[[#This Row],[Pnr.]]=HK$7,Tbl.Kosten[[#This Row],[Te financieren]],"")</f>
        <v/>
      </c>
      <c r="HL127" s="150" t="str">
        <f>IF(Tbl.Kosten[[#This Row],[Pnr.]]=HL$7,Tbl.Kosten[[#This Row],[Te financieren]],"")</f>
        <v/>
      </c>
      <c r="HM127" s="150" t="str">
        <f>IF(Tbl.Kosten[[#This Row],[Pnr.]]=HM$7,Tbl.Kosten[[#This Row],[Te financieren]],"")</f>
        <v/>
      </c>
      <c r="HN127" s="150" t="str">
        <f>IF(Tbl.Kosten[[#This Row],[Pnr.]]=HN$7,Tbl.Kosten[[#This Row],[Te financieren]],"")</f>
        <v/>
      </c>
      <c r="HO127" s="150" t="str">
        <f>IF(Tbl.Kosten[[#This Row],[Pnr.]]=HO$7,Tbl.Kosten[[#This Row],[Te financieren]],"")</f>
        <v/>
      </c>
      <c r="HP127" s="150" t="str">
        <f>IF(Tbl.Kosten[[#This Row],[Pnr.]]=HP$7,Tbl.Kosten[[#This Row],[Te financieren]],"")</f>
        <v/>
      </c>
      <c r="HQ127" s="150" t="str">
        <f>IF(Tbl.Kosten[[#This Row],[Pnr.]]=HQ$7,Tbl.Kosten[[#This Row],[Te financieren]],"")</f>
        <v/>
      </c>
      <c r="HR127" s="150" t="str">
        <f>IF(Tbl.Kosten[[#This Row],[Pnr.]]=HR$7,Tbl.Kosten[[#This Row],[Te financieren]],"")</f>
        <v/>
      </c>
      <c r="HS127" s="150" t="str">
        <f>IF(Tbl.Kosten[[#This Row],[Pnr.]]=HS$7,Tbl.Kosten[[#This Row],[Te financieren]],"")</f>
        <v/>
      </c>
      <c r="HT127" s="150" t="str">
        <f>IF(Tbl.Kosten[[#This Row],[Pnr.]]=HT$7,Tbl.Kosten[[#This Row],[Te financieren]],"")</f>
        <v/>
      </c>
      <c r="HU127" s="150" t="str">
        <f>IF(Tbl.Kosten[[#This Row],[Pnr.]]=HU$7,Tbl.Kosten[[#This Row],[Te financieren]],"")</f>
        <v/>
      </c>
      <c r="HV127" s="150" t="str">
        <f>IF(Tbl.Kosten[[#This Row],[Pnr.]]=HV$7,Tbl.Kosten[[#This Row],[Te financieren]],"")</f>
        <v/>
      </c>
      <c r="HW127" s="150" t="str">
        <f>IF(Tbl.Kosten[[#This Row],[Pnr.]]=HW$7,Tbl.Kosten[[#This Row],[Te financieren]],"")</f>
        <v/>
      </c>
    </row>
    <row r="128" spans="2:231" x14ac:dyDescent="0.3">
      <c r="B128" s="134"/>
      <c r="C128" s="137"/>
      <c r="D128" s="136"/>
      <c r="E128" s="261"/>
      <c r="F128" s="135"/>
      <c r="G128" s="11" t="str">
        <f>IF(Tbl.Kosten[[#This Row],[Medewerker e/o 
functie]]&lt;&gt;"",_xlfn.XLOOKUP(Tbl.Kosten[[#This Row],[Medewerker e/o 
functie]],Tbl.Uurtarief[Medewerker en/of functie],Tbl.Uurtarief[Uurtarief],"",0,1),"")</f>
        <v/>
      </c>
      <c r="H128" s="121">
        <f>IFERROR(Tbl.Kosten[[#This Row],[Uren]]*Tbl.Kosten[[#This Row],[Uurtarief]],0)</f>
        <v>0</v>
      </c>
      <c r="I128" s="119" t="str">
        <f>IF(Tbl.Kosten[[#This Row],[Subtotaal uren]]&lt;&gt;0,_xlfn.XLOOKUP(Tbl.Kosten[[#This Row],[Medewerker e/o 
functie]],Tbl.Uurtarief[Medewerker en/of functie],Tbl.Uurtarief[Kostensoort arbeid],"",0,1),"")</f>
        <v/>
      </c>
      <c r="J128" s="137"/>
      <c r="K128" s="135"/>
      <c r="L128" s="139" t="str">
        <f>IF(Tbl.Kosten[[#This Row],[Activum]]&lt;&gt;"",_xlfn.XLOOKUP(Tbl.Kosten[[#This Row],[Activum]],Tbl.Afschrijvingskosten[Activum],Tbl.Afschrijvingskosten[Tarief per afschrijvings-eenheid],"",0,1),"")</f>
        <v/>
      </c>
      <c r="M128" s="122">
        <f>IFERROR(Tbl.Kosten[[#This Row],[Een-
heden]]*Tbl.Kosten[[#This Row],[Afschrijvings-
tarief]],0)</f>
        <v>0</v>
      </c>
      <c r="N128" s="122" t="str">
        <f>IF(Tbl.Kosten[[#This Row],[Subtotaal afschrijving]]&lt;&gt;0,Lijsten!$A$7,"")</f>
        <v/>
      </c>
      <c r="O128" s="140"/>
      <c r="P128" s="135"/>
      <c r="Q128" s="138"/>
      <c r="R128" s="122">
        <f>IFERROR(Tbl.Kosten[[#This Row],[Aantal]]*Tbl.Kosten[[#This Row],[Tarief]],0)</f>
        <v>0</v>
      </c>
      <c r="S128" s="8">
        <f>IFERROR(Tbl.Kosten[[#This Row],[Subtotaal overige kosten]]+Tbl.Kosten[[#This Row],[Subtotaal uren]]+Tbl.Kosten[[#This Row],[Subtotaal afschrijving]],0)</f>
        <v>0</v>
      </c>
      <c r="T128" s="8">
        <f>IFERROR(Tbl.Kosten[[#This Row],[Totaal kosten]]*Tbl.Kosten[[#This Row],[Subsidie%]],0)</f>
        <v>0</v>
      </c>
      <c r="U128" s="4" t="str" cm="1">
        <f t="array" ref="U128">IFERROR(_xlfn.IFS(Tbl.Kosten[[#This Row],[Subtotaal uren]]&lt;&gt;0,Tbl.Kosten[[#This Row],[Kostensoort arbeid]],Tbl.Kosten[[#This Row],[Subtotaal afschrijving]]&lt;&gt;0,Tbl.Kosten[[#This Row],[Kostensoort afschrijving]],Tbl.Kosten[[#This Row],[Subtotaal overige kosten]]&lt;&gt;0,Tbl.Kosten[[#This Row],[Kostensoort overig]]),"")</f>
        <v/>
      </c>
      <c r="V128" s="4" t="str">
        <f>IFERROR(_xlfn.XLOOKUP(Tbl.Kosten[[#This Row],[Activiteitencode]],Tbl.Activiteiten[Activiteitcode],Tbl.Activiteiten[Werkpakketcode],"",0,1),"")</f>
        <v/>
      </c>
      <c r="W128" s="4" t="str">
        <f>IFERROR(_xlfn.XLOOKUP(Tbl.Kosten[[#This Row],[Werkpakketcode]],Tbl.Werkpakketten[Werkpakketcode],Tbl.Werkpakketten[Subsidiabele activiteit],"",0,1),"")</f>
        <v/>
      </c>
      <c r="X128" s="12">
        <f>IFERROR(_xlfn.XLOOKUP(Tbl.Kosten[[#This Row],[Sanr.]],Tbl.Subsidiehoogte[SAnr.],Tbl.Subsidiehoogte[Sub. Percentage],0,0,1),0)</f>
        <v>0</v>
      </c>
      <c r="Y128" s="144" t="str">
        <f>IFERROR(_xlfn.XLOOKUP(Tbl.Kosten[[#This Row],[Partnercode]],Tbl.Projectpartners[Partnercode],Tbl.Projectpartners[PNr.],"",0,1),"")</f>
        <v>P1</v>
      </c>
      <c r="Z128" s="148">
        <f>IF(Tbl.Kosten[[#This Row],[Pnr.]]=Z$7,Tbl.Kosten[[#This Row],[Totaal kosten]],"")</f>
        <v>0</v>
      </c>
      <c r="AA128" s="148" t="str">
        <f>IF(Tbl.Kosten[[#This Row],[Pnr.]]=AA$7,Tbl.Kosten[[#This Row],[Totaal kosten]],"")</f>
        <v/>
      </c>
      <c r="AB128" s="148" t="str">
        <f>IF(Tbl.Kosten[[#This Row],[Pnr.]]=AB$7,Tbl.Kosten[[#This Row],[Totaal kosten]],"")</f>
        <v/>
      </c>
      <c r="AC128" s="148" t="str">
        <f>IF(Tbl.Kosten[[#This Row],[Pnr.]]=AC$7,Tbl.Kosten[[#This Row],[Totaal kosten]],"")</f>
        <v/>
      </c>
      <c r="AD128" s="148" t="str">
        <f>IF(Tbl.Kosten[[#This Row],[Pnr.]]=AD$7,Tbl.Kosten[[#This Row],[Totaal kosten]],"")</f>
        <v/>
      </c>
      <c r="AE128" s="148" t="str">
        <f>IF(Tbl.Kosten[[#This Row],[Pnr.]]=AE$7,Tbl.Kosten[[#This Row],[Totaal kosten]],"")</f>
        <v/>
      </c>
      <c r="AF128" s="148" t="str">
        <f>IF(Tbl.Kosten[[#This Row],[Pnr.]]=AF$7,Tbl.Kosten[[#This Row],[Totaal kosten]],"")</f>
        <v/>
      </c>
      <c r="AG128" s="148" t="str">
        <f>IF(Tbl.Kosten[[#This Row],[Pnr.]]=AG$7,Tbl.Kosten[[#This Row],[Totaal kosten]],"")</f>
        <v/>
      </c>
      <c r="AH128" s="148" t="str">
        <f>IF(Tbl.Kosten[[#This Row],[Pnr.]]=AH$7,Tbl.Kosten[[#This Row],[Totaal kosten]],"")</f>
        <v/>
      </c>
      <c r="AI128" s="148" t="str">
        <f>IF(Tbl.Kosten[[#This Row],[Pnr.]]=AI$7,Tbl.Kosten[[#This Row],[Totaal kosten]],"")</f>
        <v/>
      </c>
      <c r="AJ128" s="148" t="str">
        <f>IF(Tbl.Kosten[[#This Row],[Pnr.]]=AJ$7,Tbl.Kosten[[#This Row],[Totaal kosten]],"")</f>
        <v/>
      </c>
      <c r="AK128" s="148" t="str">
        <f>IF(Tbl.Kosten[[#This Row],[Pnr.]]=AK$7,Tbl.Kosten[[#This Row],[Totaal kosten]],"")</f>
        <v/>
      </c>
      <c r="AL128" s="148" t="str">
        <f>IF(Tbl.Kosten[[#This Row],[Pnr.]]=AL$7,Tbl.Kosten[[#This Row],[Totaal kosten]],"")</f>
        <v/>
      </c>
      <c r="AM128" s="148" t="str">
        <f>IF(Tbl.Kosten[[#This Row],[Pnr.]]=AM$7,Tbl.Kosten[[#This Row],[Totaal kosten]],"")</f>
        <v/>
      </c>
      <c r="AN128" s="148" t="str">
        <f>IF(Tbl.Kosten[[#This Row],[Pnr.]]=AN$7,Tbl.Kosten[[#This Row],[Totaal kosten]],"")</f>
        <v/>
      </c>
      <c r="AO128" s="148" t="str">
        <f>IF(Tbl.Kosten[[#This Row],[Pnr.]]=AO$7,Tbl.Kosten[[#This Row],[Totaal kosten]],"")</f>
        <v/>
      </c>
      <c r="AP128" s="148" t="str">
        <f>IF(Tbl.Kosten[[#This Row],[Pnr.]]=AP$7,Tbl.Kosten[[#This Row],[Totaal kosten]],"")</f>
        <v/>
      </c>
      <c r="AQ128" s="148" t="str">
        <f>IF(Tbl.Kosten[[#This Row],[Pnr.]]=AQ$7,Tbl.Kosten[[#This Row],[Totaal kosten]],"")</f>
        <v/>
      </c>
      <c r="AR128" s="148" t="str">
        <f>IF(Tbl.Kosten[[#This Row],[Pnr.]]=AR$7,Tbl.Kosten[[#This Row],[Totaal kosten]],"")</f>
        <v/>
      </c>
      <c r="AS128" s="148" t="str">
        <f>IF(Tbl.Kosten[[#This Row],[Pnr.]]=AS$7,Tbl.Kosten[[#This Row],[Totaal kosten]],"")</f>
        <v/>
      </c>
      <c r="AT128" s="148" t="str">
        <f>IF(Tbl.Kosten[[#This Row],[Pnr.]]=AT$7,Tbl.Kosten[[#This Row],[Totaal kosten]],"")</f>
        <v/>
      </c>
      <c r="AU128" s="148" t="str">
        <f>IF(Tbl.Kosten[[#This Row],[Pnr.]]=AU$7,Tbl.Kosten[[#This Row],[Totaal kosten]],"")</f>
        <v/>
      </c>
      <c r="AV128" s="148" t="str">
        <f>IF(Tbl.Kosten[[#This Row],[Pnr.]]=AV$7,Tbl.Kosten[[#This Row],[Totaal kosten]],"")</f>
        <v/>
      </c>
      <c r="AW128" s="148" t="str">
        <f>IF(Tbl.Kosten[[#This Row],[Pnr.]]=AW$7,Tbl.Kosten[[#This Row],[Totaal kosten]],"")</f>
        <v/>
      </c>
      <c r="AX128" s="148" t="str">
        <f>IF(Tbl.Kosten[[#This Row],[Pnr.]]=AX$7,Tbl.Kosten[[#This Row],[Totaal kosten]],"")</f>
        <v/>
      </c>
      <c r="AY128" s="148" t="str">
        <f>IF(Tbl.Kosten[[#This Row],[Pnr.]]=AY$7,Tbl.Kosten[[#This Row],[Totaal kosten]],"")</f>
        <v/>
      </c>
      <c r="AZ128" s="148" t="str">
        <f>IF(Tbl.Kosten[[#This Row],[Pnr.]]=AZ$7,Tbl.Kosten[[#This Row],[Totaal kosten]],"")</f>
        <v/>
      </c>
      <c r="BA128" s="148" t="str">
        <f>IF(Tbl.Kosten[[#This Row],[Pnr.]]=BA$7,Tbl.Kosten[[#This Row],[Totaal kosten]],"")</f>
        <v/>
      </c>
      <c r="BB128" s="148" t="str">
        <f>IF(Tbl.Kosten[[#This Row],[Pnr.]]=BB$7,Tbl.Kosten[[#This Row],[Totaal kosten]],"")</f>
        <v/>
      </c>
      <c r="BC128" s="148" t="str">
        <f>IF(Tbl.Kosten[[#This Row],[Pnr.]]=BC$7,Tbl.Kosten[[#This Row],[Totaal kosten]],"")</f>
        <v/>
      </c>
      <c r="BD128" s="148" t="str">
        <f>IF(Tbl.Kosten[[#This Row],[Pnr.]]=BD$7,Tbl.Kosten[[#This Row],[Totaal kosten]],"")</f>
        <v/>
      </c>
      <c r="BE128" s="148" t="str">
        <f>IF(Tbl.Kosten[[#This Row],[Pnr.]]=BE$7,Tbl.Kosten[[#This Row],[Totaal kosten]],"")</f>
        <v/>
      </c>
      <c r="BF128" s="148" t="str">
        <f>IF(Tbl.Kosten[[#This Row],[Pnr.]]=BF$7,Tbl.Kosten[[#This Row],[Totaal kosten]],"")</f>
        <v/>
      </c>
      <c r="BG128" s="148" t="str">
        <f>IF(Tbl.Kosten[[#This Row],[Pnr.]]=BG$7,Tbl.Kosten[[#This Row],[Totaal kosten]],"")</f>
        <v/>
      </c>
      <c r="BH128" s="148" t="str">
        <f>IF(Tbl.Kosten[[#This Row],[Pnr.]]=BH$7,Tbl.Kosten[[#This Row],[Totaal kosten]],"")</f>
        <v/>
      </c>
      <c r="BI128" s="148" t="str">
        <f>IF(Tbl.Kosten[[#This Row],[Pnr.]]=BI$7,Tbl.Kosten[[#This Row],[Totaal kosten]],"")</f>
        <v/>
      </c>
      <c r="BJ128" s="148" t="str">
        <f>IF(Tbl.Kosten[[#This Row],[Pnr.]]=BJ$7,Tbl.Kosten[[#This Row],[Totaal kosten]],"")</f>
        <v/>
      </c>
      <c r="BK128" s="148" t="str">
        <f>IF(Tbl.Kosten[[#This Row],[Pnr.]]=BK$7,Tbl.Kosten[[#This Row],[Totaal kosten]],"")</f>
        <v/>
      </c>
      <c r="BL128" s="148" t="str">
        <f>IF(Tbl.Kosten[[#This Row],[Pnr.]]=BL$7,Tbl.Kosten[[#This Row],[Totaal kosten]],"")</f>
        <v/>
      </c>
      <c r="BM128" s="148" t="str">
        <f>IF(Tbl.Kosten[[#This Row],[Pnr.]]=BM$7,Tbl.Kosten[[#This Row],[Totaal kosten]],"")</f>
        <v/>
      </c>
      <c r="BN128" s="148" t="str">
        <f>IF(Tbl.Kosten[[#This Row],[Pnr.]]=BN$7,Tbl.Kosten[[#This Row],[Totaal kosten]],"")</f>
        <v/>
      </c>
      <c r="BO128" s="148" t="str">
        <f>IF(Tbl.Kosten[[#This Row],[Pnr.]]=BO$7,Tbl.Kosten[[#This Row],[Totaal kosten]],"")</f>
        <v/>
      </c>
      <c r="BP128" s="148" t="str">
        <f>IF(Tbl.Kosten[[#This Row],[Pnr.]]=BP$7,Tbl.Kosten[[#This Row],[Totaal kosten]],"")</f>
        <v/>
      </c>
      <c r="BQ128" s="148" t="str">
        <f>IF(Tbl.Kosten[[#This Row],[Pnr.]]=BQ$7,Tbl.Kosten[[#This Row],[Totaal kosten]],"")</f>
        <v/>
      </c>
      <c r="BR128" s="148" t="str">
        <f>IF(Tbl.Kosten[[#This Row],[Pnr.]]=BR$7,Tbl.Kosten[[#This Row],[Totaal kosten]],"")</f>
        <v/>
      </c>
      <c r="BS128" s="148" t="str">
        <f>IF(Tbl.Kosten[[#This Row],[Pnr.]]=BS$7,Tbl.Kosten[[#This Row],[Totaal kosten]],"")</f>
        <v/>
      </c>
      <c r="BT128" s="148" t="str">
        <f>IF(Tbl.Kosten[[#This Row],[Pnr.]]=BT$7,Tbl.Kosten[[#This Row],[Totaal kosten]],"")</f>
        <v/>
      </c>
      <c r="BU128" s="148" t="str">
        <f>IF(Tbl.Kosten[[#This Row],[Pnr.]]=BU$7,Tbl.Kosten[[#This Row],[Totaal kosten]],"")</f>
        <v/>
      </c>
      <c r="BV128" s="148" t="str">
        <f>IF(Tbl.Kosten[[#This Row],[Pnr.]]=BV$7,Tbl.Kosten[[#This Row],[Totaal kosten]],"")</f>
        <v/>
      </c>
      <c r="BW128" s="148" t="str">
        <f>IF(Tbl.Kosten[[#This Row],[Pnr.]]=BW$7,Tbl.Kosten[[#This Row],[Totaal kosten]],"")</f>
        <v/>
      </c>
      <c r="BX128" s="148" t="str">
        <f>IFERROR(_xlfn.XLOOKUP(Tbl.Kosten[[#This Row],[Werkpakketcode]],Tbl.Werkpakketten[Werkpakketcode],Tbl.Werkpakketten[WPnr.],"",0,1),"")</f>
        <v/>
      </c>
      <c r="BY128" s="148" t="str">
        <f>IF(Tbl.Kosten[[#This Row],[WPnr.]]=BY$7,Tbl.Kosten[[#This Row],[Totaal kosten]],"")</f>
        <v/>
      </c>
      <c r="BZ128" s="148" t="str">
        <f>IF(Tbl.Kosten[[#This Row],[WPnr.]]=BZ$7,Tbl.Kosten[[#This Row],[Totaal kosten]],"")</f>
        <v/>
      </c>
      <c r="CA128" s="148" t="str">
        <f>IF(Tbl.Kosten[[#This Row],[WPnr.]]=CA$7,Tbl.Kosten[[#This Row],[Totaal kosten]],"")</f>
        <v/>
      </c>
      <c r="CB128" s="148" t="str">
        <f>IF(Tbl.Kosten[[#This Row],[WPnr.]]=CB$7,Tbl.Kosten[[#This Row],[Totaal kosten]],"")</f>
        <v/>
      </c>
      <c r="CC128" s="148" t="str">
        <f>IF(Tbl.Kosten[[#This Row],[WPnr.]]=CC$7,Tbl.Kosten[[#This Row],[Totaal kosten]],"")</f>
        <v/>
      </c>
      <c r="CD128" s="148" t="str">
        <f>IF(Tbl.Kosten[[#This Row],[WPnr.]]=CD$7,Tbl.Kosten[[#This Row],[Totaal kosten]],"")</f>
        <v/>
      </c>
      <c r="CE128" s="148" t="str">
        <f>IF(Tbl.Kosten[[#This Row],[WPnr.]]=CE$7,Tbl.Kosten[[#This Row],[Totaal kosten]],"")</f>
        <v/>
      </c>
      <c r="CF128" s="148" t="str">
        <f>IF(Tbl.Kosten[[#This Row],[WPnr.]]=CF$7,Tbl.Kosten[[#This Row],[Totaal kosten]],"")</f>
        <v/>
      </c>
      <c r="CG128" s="148" t="str">
        <f>IF(Tbl.Kosten[[#This Row],[WPnr.]]=CG$7,Tbl.Kosten[[#This Row],[Totaal kosten]],"")</f>
        <v/>
      </c>
      <c r="CH128" s="148" t="str">
        <f>IF(Tbl.Kosten[[#This Row],[WPnr.]]=CH$7,Tbl.Kosten[[#This Row],[Totaal kosten]],"")</f>
        <v/>
      </c>
      <c r="CI128" s="148" t="str">
        <f>IF(Tbl.Kosten[[#This Row],[WPnr.]]=CI$7,Tbl.Kosten[[#This Row],[Totaal kosten]],"")</f>
        <v/>
      </c>
      <c r="CJ128" s="148" t="str">
        <f>IF(Tbl.Kosten[[#This Row],[WPnr.]]=CJ$7,Tbl.Kosten[[#This Row],[Totaal kosten]],"")</f>
        <v/>
      </c>
      <c r="CK128" s="148" t="str">
        <f>IF(Tbl.Kosten[[#This Row],[WPnr.]]=CK$7,Tbl.Kosten[[#This Row],[Totaal kosten]],"")</f>
        <v/>
      </c>
      <c r="CL128" s="148" t="str">
        <f>IF(Tbl.Kosten[[#This Row],[WPnr.]]=CL$7,Tbl.Kosten[[#This Row],[Totaal kosten]],"")</f>
        <v/>
      </c>
      <c r="CM128" s="148" t="str">
        <f>IF(Tbl.Kosten[[#This Row],[WPnr.]]=CM$7,Tbl.Kosten[[#This Row],[Totaal kosten]],"")</f>
        <v/>
      </c>
      <c r="CN128" s="148" t="str">
        <f>IF(Tbl.Kosten[[#This Row],[WPnr.]]=CN$7,Tbl.Kosten[[#This Row],[Totaal kosten]],"")</f>
        <v/>
      </c>
      <c r="CO128" s="148" t="str">
        <f>IF(Tbl.Kosten[[#This Row],[WPnr.]]=CO$7,Tbl.Kosten[[#This Row],[Totaal kosten]],"")</f>
        <v/>
      </c>
      <c r="CP128" s="148" t="str">
        <f>IF(Tbl.Kosten[[#This Row],[WPnr.]]=CP$7,Tbl.Kosten[[#This Row],[Totaal kosten]],"")</f>
        <v/>
      </c>
      <c r="CQ128" s="148" t="str">
        <f>IF(Tbl.Kosten[[#This Row],[WPnr.]]=CQ$7,Tbl.Kosten[[#This Row],[Totaal kosten]],"")</f>
        <v/>
      </c>
      <c r="CR128" s="148" t="str">
        <f>IF(Tbl.Kosten[[#This Row],[WPnr.]]=CR$7,Tbl.Kosten[[#This Row],[Totaal kosten]],"")</f>
        <v/>
      </c>
      <c r="CS128" s="148" t="str">
        <f>IF(Tbl.Kosten[[#This Row],[WPnr.]]=CS$7,Tbl.Kosten[[#This Row],[Totaal kosten]],"")</f>
        <v/>
      </c>
      <c r="CT128" s="148" t="str">
        <f>IF(Tbl.Kosten[[#This Row],[WPnr.]]=CT$7,Tbl.Kosten[[#This Row],[Totaal kosten]],"")</f>
        <v/>
      </c>
      <c r="CU128" s="148" t="str">
        <f>IF(Tbl.Kosten[[#This Row],[WPnr.]]=CU$7,Tbl.Kosten[[#This Row],[Totaal kosten]],"")</f>
        <v/>
      </c>
      <c r="CV128" s="148" t="str">
        <f>IF(Tbl.Kosten[[#This Row],[WPnr.]]=CV$7,Tbl.Kosten[[#This Row],[Totaal kosten]],"")</f>
        <v/>
      </c>
      <c r="CW128" s="148" t="str">
        <f>IF(Tbl.Kosten[[#This Row],[WPnr.]]=CW$7,Tbl.Kosten[[#This Row],[Totaal kosten]],"")</f>
        <v/>
      </c>
      <c r="CX128" s="148" t="str">
        <f>IF(Tbl.Kosten[[#This Row],[WPnr.]]=CX$7,Tbl.Kosten[[#This Row],[Totaal kosten]],"")</f>
        <v/>
      </c>
      <c r="CY128" s="148" t="str">
        <f>IF(Tbl.Kosten[[#This Row],[WPnr.]]=CY$7,Tbl.Kosten[[#This Row],[Totaal kosten]],"")</f>
        <v/>
      </c>
      <c r="CZ128" s="148" t="str">
        <f>IF(Tbl.Kosten[[#This Row],[WPnr.]]=CZ$7,Tbl.Kosten[[#This Row],[Totaal kosten]],"")</f>
        <v/>
      </c>
      <c r="DA128" s="148" t="str">
        <f>IF(Tbl.Kosten[[#This Row],[WPnr.]]=DA$7,Tbl.Kosten[[#This Row],[Totaal kosten]],"")</f>
        <v/>
      </c>
      <c r="DB128" s="148" t="str">
        <f>IF(Tbl.Kosten[[#This Row],[WPnr.]]=DB$7,Tbl.Kosten[[#This Row],[Totaal kosten]],"")</f>
        <v/>
      </c>
      <c r="DC128" s="148" t="str">
        <f>IF(Tbl.Kosten[[#This Row],[WPnr.]]=DC$7,Tbl.Kosten[[#This Row],[Totaal kosten]],"")</f>
        <v/>
      </c>
      <c r="DD128" s="148" t="str">
        <f>IF(Tbl.Kosten[[#This Row],[WPnr.]]=DD$7,Tbl.Kosten[[#This Row],[Totaal kosten]],"")</f>
        <v/>
      </c>
      <c r="DE128" s="148" t="str">
        <f>IF(Tbl.Kosten[[#This Row],[WPnr.]]=DE$7,Tbl.Kosten[[#This Row],[Totaal kosten]],"")</f>
        <v/>
      </c>
      <c r="DF128" s="148" t="str">
        <f>IF(Tbl.Kosten[[#This Row],[WPnr.]]=DF$7,Tbl.Kosten[[#This Row],[Totaal kosten]],"")</f>
        <v/>
      </c>
      <c r="DG128" s="148" t="str">
        <f>IF(Tbl.Kosten[[#This Row],[WPnr.]]=DG$7,Tbl.Kosten[[#This Row],[Totaal kosten]],"")</f>
        <v/>
      </c>
      <c r="DH128" s="148" t="str">
        <f>IF(Tbl.Kosten[[#This Row],[WPnr.]]=DH$7,Tbl.Kosten[[#This Row],[Totaal kosten]],"")</f>
        <v/>
      </c>
      <c r="DI128" s="148" t="str">
        <f>IF(Tbl.Kosten[[#This Row],[WPnr.]]=DI$7,Tbl.Kosten[[#This Row],[Totaal kosten]],"")</f>
        <v/>
      </c>
      <c r="DJ128" s="148" t="str">
        <f>IF(Tbl.Kosten[[#This Row],[WPnr.]]=DJ$7,Tbl.Kosten[[#This Row],[Totaal kosten]],"")</f>
        <v/>
      </c>
      <c r="DK128" s="148" t="str">
        <f>IF(Tbl.Kosten[[#This Row],[WPnr.]]=DK$7,Tbl.Kosten[[#This Row],[Totaal kosten]],"")</f>
        <v/>
      </c>
      <c r="DL128" s="148" t="str">
        <f>IF(Tbl.Kosten[[#This Row],[WPnr.]]=DL$7,Tbl.Kosten[[#This Row],[Totaal kosten]],"")</f>
        <v/>
      </c>
      <c r="DM128" s="148" t="str">
        <f>IF(Tbl.Kosten[[#This Row],[WPnr.]]=DM$7,Tbl.Kosten[[#This Row],[Totaal kosten]],"")</f>
        <v/>
      </c>
      <c r="DN128" s="148" t="str">
        <f>IF(Tbl.Kosten[[#This Row],[WPnr.]]=DN$7,Tbl.Kosten[[#This Row],[Totaal kosten]],"")</f>
        <v/>
      </c>
      <c r="DO128" s="148" t="str">
        <f>IF(Tbl.Kosten[[#This Row],[WPnr.]]=DO$7,Tbl.Kosten[[#This Row],[Totaal kosten]],"")</f>
        <v/>
      </c>
      <c r="DP128" s="148" t="str">
        <f>IF(Tbl.Kosten[[#This Row],[WPnr.]]=DP$7,Tbl.Kosten[[#This Row],[Totaal kosten]],"")</f>
        <v/>
      </c>
      <c r="DQ128" s="148" t="str">
        <f>IF(Tbl.Kosten[[#This Row],[WPnr.]]=DQ$7,Tbl.Kosten[[#This Row],[Totaal kosten]],"")</f>
        <v/>
      </c>
      <c r="DR128" s="148" t="str">
        <f>IF(Tbl.Kosten[[#This Row],[WPnr.]]=DR$7,Tbl.Kosten[[#This Row],[Totaal kosten]],"")</f>
        <v/>
      </c>
      <c r="DS128" s="148" t="str">
        <f>IF(Tbl.Kosten[[#This Row],[WPnr.]]=DS$7,Tbl.Kosten[[#This Row],[Totaal kosten]],"")</f>
        <v/>
      </c>
      <c r="DT128" s="148" t="str">
        <f>IF(Tbl.Kosten[[#This Row],[WPnr.]]=DT$7,Tbl.Kosten[[#This Row],[Totaal kosten]],"")</f>
        <v/>
      </c>
      <c r="DU128" s="148" t="str">
        <f>IF(Tbl.Kosten[[#This Row],[WPnr.]]=DU$7,Tbl.Kosten[[#This Row],[Totaal kosten]],"")</f>
        <v/>
      </c>
      <c r="DV128" s="148" t="str">
        <f>IF(Tbl.Kosten[[#This Row],[WPnr.]]=DV$7,Tbl.Kosten[[#This Row],[Totaal kosten]],"")</f>
        <v/>
      </c>
      <c r="DW128" s="150" t="str">
        <f>IFERROR(_xlfn.XLOOKUP(Tbl.Kosten[[#This Row],[Kostensoort]],Tbl.Kostensoorten[Kostensoorten],Tbl.Kostensoorten[KSnr.],"",0,1),"")</f>
        <v/>
      </c>
      <c r="DX128" s="150" t="str">
        <f>IF(Tbl.Kosten[[#This Row],[KSnr.]]=DX$7,Tbl.Kosten[[#This Row],[Totaal kosten]],"")</f>
        <v/>
      </c>
      <c r="DY128" s="150" t="str">
        <f>IF(Tbl.Kosten[[#This Row],[KSnr.]]=DY$7,Tbl.Kosten[[#This Row],[Totaal kosten]],"")</f>
        <v/>
      </c>
      <c r="DZ128" s="150" t="str">
        <f>IF(Tbl.Kosten[[#This Row],[KSnr.]]=DZ$7,Tbl.Kosten[[#This Row],[Totaal kosten]],"")</f>
        <v/>
      </c>
      <c r="EA128" s="150" t="str">
        <f>IF(Tbl.Kosten[[#This Row],[KSnr.]]=EA$7,Tbl.Kosten[[#This Row],[Totaal kosten]],"")</f>
        <v/>
      </c>
      <c r="EB128" s="150" t="str">
        <f>IF(Tbl.Kosten[[#This Row],[KSnr.]]=EB$7,Tbl.Kosten[[#This Row],[Totaal kosten]],"")</f>
        <v/>
      </c>
      <c r="EC128" s="150" t="str">
        <f>IF(Tbl.Kosten[[#This Row],[KSnr.]]=EC$7,Tbl.Kosten[[#This Row],[Totaal kosten]],"")</f>
        <v/>
      </c>
      <c r="ED128" s="150" t="str">
        <f>IF(Tbl.Kosten[[#This Row],[KSnr.]]=ED$7,Tbl.Kosten[[#This Row],[Totaal kosten]],"")</f>
        <v/>
      </c>
      <c r="EE128" s="150" t="str">
        <f>IF(Tbl.Kosten[[#This Row],[KSnr.]]=EE$7,Tbl.Kosten[[#This Row],[Totaal kosten]],"")</f>
        <v/>
      </c>
      <c r="EF128" s="150" t="str">
        <f>IF(Tbl.Kosten[[#This Row],[KSnr.]]=EF$7,Tbl.Kosten[[#This Row],[Totaal kosten]],"")</f>
        <v/>
      </c>
      <c r="EG128" s="150" t="str">
        <f>IF(Tbl.Kosten[[#This Row],[KSnr.]]=EG$7,Tbl.Kosten[[#This Row],[Totaal kosten]],"")</f>
        <v/>
      </c>
      <c r="EH128" s="150" t="str">
        <f>IF(Tbl.Kosten[[#This Row],[KSnr.]]=EH$7,Tbl.Kosten[[#This Row],[Totaal kosten]],"")</f>
        <v/>
      </c>
      <c r="EI128" s="150" t="str">
        <f>IF(Tbl.Kosten[[#This Row],[KSnr.]]=EI$7,Tbl.Kosten[[#This Row],[Totaal kosten]],"")</f>
        <v/>
      </c>
      <c r="EJ128" s="150" t="str">
        <f>IF(Tbl.Kosten[[#This Row],[KSnr.]]=EJ$7,Tbl.Kosten[[#This Row],[Totaal kosten]],"")</f>
        <v/>
      </c>
      <c r="EK128" s="150" t="str">
        <f>IF(Tbl.Kosten[[#This Row],[KSnr.]]=EK$7,Tbl.Kosten[[#This Row],[Totaal kosten]],"")</f>
        <v/>
      </c>
      <c r="EL128" s="150" t="str">
        <f>IF(Tbl.Kosten[[#This Row],[KSnr.]]=EL$7,Tbl.Kosten[[#This Row],[Totaal kosten]],"")</f>
        <v/>
      </c>
      <c r="EM128" s="150" t="str">
        <f>IF(Tbl.Kosten[[#This Row],[KSnr.]]=EM$7,Tbl.Kosten[[#This Row],[Totaal kosten]],"")</f>
        <v/>
      </c>
      <c r="EN128" s="150" t="str">
        <f>IF(Tbl.Kosten[[#This Row],[KSnr.]]=EN$7,Tbl.Kosten[[#This Row],[Totaal kosten]],"")</f>
        <v/>
      </c>
      <c r="EO128" s="150" t="str">
        <f>IF(Tbl.Kosten[[#This Row],[KSnr.]]=EO$7,Tbl.Kosten[[#This Row],[Totaal kosten]],"")</f>
        <v/>
      </c>
      <c r="EP128" s="150" t="str">
        <f>IF(Tbl.Kosten[[#This Row],[KSnr.]]=EP$7,Tbl.Kosten[[#This Row],[Totaal kosten]],"")</f>
        <v/>
      </c>
      <c r="EQ128" s="150" t="str">
        <f>IF(Tbl.Kosten[[#This Row],[KSnr.]]=EQ$7,Tbl.Kosten[[#This Row],[Totaal kosten]],"")</f>
        <v/>
      </c>
      <c r="ER128" s="144" t="str">
        <f>IFERROR(_xlfn.XLOOKUP(Tbl.Kosten[[#This Row],[Subsidieactiviteit]],Tbl.Subsidiehoogte[Subsidieactiviteit],Tbl.Subsidiehoogte[SAnr.],"",0,1),"")</f>
        <v/>
      </c>
      <c r="ES128" s="150" t="str">
        <f>IF(Tbl.Kosten[[#This Row],[Sanr.]]=ES$7,Tbl.Kosten[[#This Row],[Totaal kosten]],"")</f>
        <v/>
      </c>
      <c r="ET128" s="150" t="str">
        <f>IF(Tbl.Kosten[[#This Row],[Sanr.]]=ET$7,Tbl.Kosten[[#This Row],[Totaal kosten]],"")</f>
        <v/>
      </c>
      <c r="EU128" s="150" t="str">
        <f>IF(Tbl.Kosten[[#This Row],[Sanr.]]=EU$7,Tbl.Kosten[[#This Row],[Totaal kosten]],"")</f>
        <v/>
      </c>
      <c r="EV128" s="150" t="str">
        <f>IF(Tbl.Kosten[[#This Row],[Sanr.]]=EV$7,Tbl.Kosten[[#This Row],[Totaal kosten]],"")</f>
        <v/>
      </c>
      <c r="EW128" s="150" t="str">
        <f>IF(Tbl.Kosten[[#This Row],[Sanr.]]=EW$7,Tbl.Kosten[[#This Row],[Totaal kosten]],"")</f>
        <v/>
      </c>
      <c r="EX128" s="150" t="str">
        <f>IF(Tbl.Kosten[[#This Row],[Sanr.]]=EX$7,Tbl.Kosten[[#This Row],[Totaal kosten]],"")</f>
        <v/>
      </c>
      <c r="EY128" s="150" t="str">
        <f>IF(Tbl.Kosten[[#This Row],[Sanr.]]=EY$7,Tbl.Kosten[[#This Row],[Totaal kosten]],"")</f>
        <v/>
      </c>
      <c r="EZ128" s="150" t="str">
        <f>IF(Tbl.Kosten[[#This Row],[Sanr.]]=EZ$7,Tbl.Kosten[[#This Row],[Totaal kosten]],"")</f>
        <v/>
      </c>
      <c r="FA128" s="150" t="str">
        <f>IF(Tbl.Kosten[[#This Row],[Sanr.]]=FA$7,Tbl.Kosten[[#This Row],[Totaal kosten]],"")</f>
        <v/>
      </c>
      <c r="FB128" s="150" t="str">
        <f>IF(Tbl.Kosten[[#This Row],[Sanr.]]=FB$7,Tbl.Kosten[[#This Row],[Totaal kosten]],"")</f>
        <v/>
      </c>
      <c r="FC128" s="150" t="str">
        <f>IF(Tbl.Kosten[[#This Row],[Sanr.]]=FC$7,Tbl.Kosten[[#This Row],[Totaal kosten]],"")</f>
        <v/>
      </c>
      <c r="FD128" s="150" t="str">
        <f>IF(Tbl.Kosten[[#This Row],[Sanr.]]=FD$7,Tbl.Kosten[[#This Row],[Totaal kosten]],"")</f>
        <v/>
      </c>
      <c r="FE128" s="150" t="str">
        <f>IF(Tbl.Kosten[[#This Row],[Sanr.]]=FE$7,Tbl.Kosten[[#This Row],[Totaal kosten]],"")</f>
        <v/>
      </c>
      <c r="FF128" s="150" t="str">
        <f>IF(Tbl.Kosten[[#This Row],[Sanr.]]=FF$7,Tbl.Kosten[[#This Row],[Totaal kosten]],"")</f>
        <v/>
      </c>
      <c r="FG128" s="150" t="str">
        <f>IF(Tbl.Kosten[[#This Row],[Sanr.]]=FG$7,Tbl.Kosten[[#This Row],[Totaal kosten]],"")</f>
        <v/>
      </c>
      <c r="FH128" s="150" t="str">
        <f>IF(Tbl.Kosten[[#This Row],[Sanr.]]=FH$7,Tbl.Kosten[[#This Row],[Totaal kosten]],"")</f>
        <v/>
      </c>
      <c r="FI128" s="150" t="str">
        <f>IF(Tbl.Kosten[[#This Row],[Sanr.]]=FI$7,Tbl.Kosten[[#This Row],[Totaal kosten]],"")</f>
        <v/>
      </c>
      <c r="FJ128" s="150" t="str">
        <f>IF(Tbl.Kosten[[#This Row],[Sanr.]]=FJ$7,Tbl.Kosten[[#This Row],[Totaal kosten]],"")</f>
        <v/>
      </c>
      <c r="FK128" s="150" t="str">
        <f>IF(Tbl.Kosten[[#This Row],[Sanr.]]=FK$7,Tbl.Kosten[[#This Row],[Totaal kosten]],"")</f>
        <v/>
      </c>
      <c r="FL128" s="150" t="str">
        <f>IF(Tbl.Kosten[[#This Row],[Sanr.]]=FL$7,Tbl.Kosten[[#This Row],[Totaal kosten]],"")</f>
        <v/>
      </c>
      <c r="FM128" s="150" t="str">
        <f>IF(Tbl.Kosten[[#This Row],[Sanr.]]=FM$7,Tbl.Kosten[[#This Row],[Totaal kosten]],"")</f>
        <v/>
      </c>
      <c r="FN128" s="150" t="str">
        <f>IF(Tbl.Kosten[[#This Row],[Sanr.]]=FN$7,Tbl.Kosten[[#This Row],[Totaal kosten]],"")</f>
        <v/>
      </c>
      <c r="FO128" s="150" t="str">
        <f>IF(Tbl.Kosten[[#This Row],[Sanr.]]=FO$7,Tbl.Kosten[[#This Row],[Totaal kosten]],"")</f>
        <v/>
      </c>
      <c r="FP128" s="150" t="str">
        <f>IF(Tbl.Kosten[[#This Row],[Sanr.]]=FP$7,Tbl.Kosten[[#This Row],[Totaal kosten]],"")</f>
        <v/>
      </c>
      <c r="FQ128" s="150" t="str">
        <f>IF(Tbl.Kosten[[#This Row],[Sanr.]]=FQ$7,Tbl.Kosten[[#This Row],[Totaal kosten]],"")</f>
        <v/>
      </c>
      <c r="FR128" s="150" t="str">
        <f>IF(Tbl.Kosten[[#This Row],[Sanr.]]=FR$7,Tbl.Kosten[[#This Row],[Totaal kosten]],"")</f>
        <v/>
      </c>
      <c r="FS128" s="150" t="str">
        <f>IF(Tbl.Kosten[[#This Row],[Sanr.]]=FS$7,Tbl.Kosten[[#This Row],[Totaal kosten]],"")</f>
        <v/>
      </c>
      <c r="FT128" s="150" t="str">
        <f>IF(Tbl.Kosten[[#This Row],[Sanr.]]=FT$7,Tbl.Kosten[[#This Row],[Totaal kosten]],"")</f>
        <v/>
      </c>
      <c r="FU128" s="150" t="str">
        <f>IF(Tbl.Kosten[[#This Row],[Sanr.]]=FU$7,Tbl.Kosten[[#This Row],[Totaal kosten]],"")</f>
        <v/>
      </c>
      <c r="FV128" s="150" t="str">
        <f>IF(Tbl.Kosten[[#This Row],[Sanr.]]=FV$7,Tbl.Kosten[[#This Row],[Totaal kosten]],"")</f>
        <v/>
      </c>
      <c r="FW128" s="150" t="str">
        <f>IFERROR(_xlfn.XLOOKUP(Tbl.Kosten[[#This Row],[Activiteitencode]],Tbl.Activiteiten[Activiteitcode],Tbl.Activiteiten[Anr.],"",0,1),"")</f>
        <v/>
      </c>
      <c r="FX128" s="169" t="str">
        <f>_xlfn.CONCAT(Tbl.Kosten[[#This Row],[Pnr.]],Tbl.Kosten[[#This Row],[Sanr.]])</f>
        <v>P1</v>
      </c>
      <c r="FY128" s="150">
        <f>Tbl.Kosten[[#This Row],[Totaal kosten]]-Tbl.Kosten[[#This Row],[Subsidie]]</f>
        <v>0</v>
      </c>
      <c r="FZ128" s="150">
        <f>IF(Tbl.Kosten[[#This Row],[Pnr.]]=FZ$7,Tbl.Kosten[[#This Row],[Te financieren]],"")</f>
        <v>0</v>
      </c>
      <c r="GA128" s="150" t="str">
        <f>IF(Tbl.Kosten[[#This Row],[Pnr.]]=GA$7,Tbl.Kosten[[#This Row],[Te financieren]],"")</f>
        <v/>
      </c>
      <c r="GB128" s="150" t="str">
        <f>IF(Tbl.Kosten[[#This Row],[Pnr.]]=GB$7,Tbl.Kosten[[#This Row],[Te financieren]],"")</f>
        <v/>
      </c>
      <c r="GC128" s="150" t="str">
        <f>IF(Tbl.Kosten[[#This Row],[Pnr.]]=GC$7,Tbl.Kosten[[#This Row],[Te financieren]],"")</f>
        <v/>
      </c>
      <c r="GD128" s="150" t="str">
        <f>IF(Tbl.Kosten[[#This Row],[Pnr.]]=GD$7,Tbl.Kosten[[#This Row],[Te financieren]],"")</f>
        <v/>
      </c>
      <c r="GE128" s="150" t="str">
        <f>IF(Tbl.Kosten[[#This Row],[Pnr.]]=GE$7,Tbl.Kosten[[#This Row],[Te financieren]],"")</f>
        <v/>
      </c>
      <c r="GF128" s="150" t="str">
        <f>IF(Tbl.Kosten[[#This Row],[Pnr.]]=GF$7,Tbl.Kosten[[#This Row],[Te financieren]],"")</f>
        <v/>
      </c>
      <c r="GG128" s="150" t="str">
        <f>IF(Tbl.Kosten[[#This Row],[Pnr.]]=GG$7,Tbl.Kosten[[#This Row],[Te financieren]],"")</f>
        <v/>
      </c>
      <c r="GH128" s="150" t="str">
        <f>IF(Tbl.Kosten[[#This Row],[Pnr.]]=GH$7,Tbl.Kosten[[#This Row],[Te financieren]],"")</f>
        <v/>
      </c>
      <c r="GI128" s="150" t="str">
        <f>IF(Tbl.Kosten[[#This Row],[Pnr.]]=GI$7,Tbl.Kosten[[#This Row],[Te financieren]],"")</f>
        <v/>
      </c>
      <c r="GJ128" s="150" t="str">
        <f>IF(Tbl.Kosten[[#This Row],[Pnr.]]=GJ$7,Tbl.Kosten[[#This Row],[Te financieren]],"")</f>
        <v/>
      </c>
      <c r="GK128" s="150" t="str">
        <f>IF(Tbl.Kosten[[#This Row],[Pnr.]]=GK$7,Tbl.Kosten[[#This Row],[Te financieren]],"")</f>
        <v/>
      </c>
      <c r="GL128" s="150" t="str">
        <f>IF(Tbl.Kosten[[#This Row],[Pnr.]]=GL$7,Tbl.Kosten[[#This Row],[Te financieren]],"")</f>
        <v/>
      </c>
      <c r="GM128" s="150" t="str">
        <f>IF(Tbl.Kosten[[#This Row],[Pnr.]]=GM$7,Tbl.Kosten[[#This Row],[Te financieren]],"")</f>
        <v/>
      </c>
      <c r="GN128" s="150" t="str">
        <f>IF(Tbl.Kosten[[#This Row],[Pnr.]]=GN$7,Tbl.Kosten[[#This Row],[Te financieren]],"")</f>
        <v/>
      </c>
      <c r="GO128" s="150" t="str">
        <f>IF(Tbl.Kosten[[#This Row],[Pnr.]]=GO$7,Tbl.Kosten[[#This Row],[Te financieren]],"")</f>
        <v/>
      </c>
      <c r="GP128" s="150" t="str">
        <f>IF(Tbl.Kosten[[#This Row],[Pnr.]]=GP$7,Tbl.Kosten[[#This Row],[Te financieren]],"")</f>
        <v/>
      </c>
      <c r="GQ128" s="150" t="str">
        <f>IF(Tbl.Kosten[[#This Row],[Pnr.]]=GQ$7,Tbl.Kosten[[#This Row],[Te financieren]],"")</f>
        <v/>
      </c>
      <c r="GR128" s="150" t="str">
        <f>IF(Tbl.Kosten[[#This Row],[Pnr.]]=GR$7,Tbl.Kosten[[#This Row],[Te financieren]],"")</f>
        <v/>
      </c>
      <c r="GS128" s="150" t="str">
        <f>IF(Tbl.Kosten[[#This Row],[Pnr.]]=GS$7,Tbl.Kosten[[#This Row],[Te financieren]],"")</f>
        <v/>
      </c>
      <c r="GT128" s="150" t="str">
        <f>IF(Tbl.Kosten[[#This Row],[Pnr.]]=GT$7,Tbl.Kosten[[#This Row],[Te financieren]],"")</f>
        <v/>
      </c>
      <c r="GU128" s="150" t="str">
        <f>IF(Tbl.Kosten[[#This Row],[Pnr.]]=GU$7,Tbl.Kosten[[#This Row],[Te financieren]],"")</f>
        <v/>
      </c>
      <c r="GV128" s="150" t="str">
        <f>IF(Tbl.Kosten[[#This Row],[Pnr.]]=GV$7,Tbl.Kosten[[#This Row],[Te financieren]],"")</f>
        <v/>
      </c>
      <c r="GW128" s="150" t="str">
        <f>IF(Tbl.Kosten[[#This Row],[Pnr.]]=GW$7,Tbl.Kosten[[#This Row],[Te financieren]],"")</f>
        <v/>
      </c>
      <c r="GX128" s="150" t="str">
        <f>IF(Tbl.Kosten[[#This Row],[Pnr.]]=GX$7,Tbl.Kosten[[#This Row],[Te financieren]],"")</f>
        <v/>
      </c>
      <c r="GY128" s="150" t="str">
        <f>IF(Tbl.Kosten[[#This Row],[Pnr.]]=GY$7,Tbl.Kosten[[#This Row],[Te financieren]],"")</f>
        <v/>
      </c>
      <c r="GZ128" s="150" t="str">
        <f>IF(Tbl.Kosten[[#This Row],[Pnr.]]=GZ$7,Tbl.Kosten[[#This Row],[Te financieren]],"")</f>
        <v/>
      </c>
      <c r="HA128" s="150" t="str">
        <f>IF(Tbl.Kosten[[#This Row],[Pnr.]]=HA$7,Tbl.Kosten[[#This Row],[Te financieren]],"")</f>
        <v/>
      </c>
      <c r="HB128" s="150" t="str">
        <f>IF(Tbl.Kosten[[#This Row],[Pnr.]]=HB$7,Tbl.Kosten[[#This Row],[Te financieren]],"")</f>
        <v/>
      </c>
      <c r="HC128" s="150" t="str">
        <f>IF(Tbl.Kosten[[#This Row],[Pnr.]]=HC$7,Tbl.Kosten[[#This Row],[Te financieren]],"")</f>
        <v/>
      </c>
      <c r="HD128" s="150" t="str">
        <f>IF(Tbl.Kosten[[#This Row],[Pnr.]]=HD$7,Tbl.Kosten[[#This Row],[Te financieren]],"")</f>
        <v/>
      </c>
      <c r="HE128" s="150" t="str">
        <f>IF(Tbl.Kosten[[#This Row],[Pnr.]]=HE$7,Tbl.Kosten[[#This Row],[Te financieren]],"")</f>
        <v/>
      </c>
      <c r="HF128" s="150" t="str">
        <f>IF(Tbl.Kosten[[#This Row],[Pnr.]]=HF$7,Tbl.Kosten[[#This Row],[Te financieren]],"")</f>
        <v/>
      </c>
      <c r="HG128" s="150" t="str">
        <f>IF(Tbl.Kosten[[#This Row],[Pnr.]]=HG$7,Tbl.Kosten[[#This Row],[Te financieren]],"")</f>
        <v/>
      </c>
      <c r="HH128" s="150" t="str">
        <f>IF(Tbl.Kosten[[#This Row],[Pnr.]]=HH$7,Tbl.Kosten[[#This Row],[Te financieren]],"")</f>
        <v/>
      </c>
      <c r="HI128" s="150" t="str">
        <f>IF(Tbl.Kosten[[#This Row],[Pnr.]]=HI$7,Tbl.Kosten[[#This Row],[Te financieren]],"")</f>
        <v/>
      </c>
      <c r="HJ128" s="150" t="str">
        <f>IF(Tbl.Kosten[[#This Row],[Pnr.]]=HJ$7,Tbl.Kosten[[#This Row],[Te financieren]],"")</f>
        <v/>
      </c>
      <c r="HK128" s="150" t="str">
        <f>IF(Tbl.Kosten[[#This Row],[Pnr.]]=HK$7,Tbl.Kosten[[#This Row],[Te financieren]],"")</f>
        <v/>
      </c>
      <c r="HL128" s="150" t="str">
        <f>IF(Tbl.Kosten[[#This Row],[Pnr.]]=HL$7,Tbl.Kosten[[#This Row],[Te financieren]],"")</f>
        <v/>
      </c>
      <c r="HM128" s="150" t="str">
        <f>IF(Tbl.Kosten[[#This Row],[Pnr.]]=HM$7,Tbl.Kosten[[#This Row],[Te financieren]],"")</f>
        <v/>
      </c>
      <c r="HN128" s="150" t="str">
        <f>IF(Tbl.Kosten[[#This Row],[Pnr.]]=HN$7,Tbl.Kosten[[#This Row],[Te financieren]],"")</f>
        <v/>
      </c>
      <c r="HO128" s="150" t="str">
        <f>IF(Tbl.Kosten[[#This Row],[Pnr.]]=HO$7,Tbl.Kosten[[#This Row],[Te financieren]],"")</f>
        <v/>
      </c>
      <c r="HP128" s="150" t="str">
        <f>IF(Tbl.Kosten[[#This Row],[Pnr.]]=HP$7,Tbl.Kosten[[#This Row],[Te financieren]],"")</f>
        <v/>
      </c>
      <c r="HQ128" s="150" t="str">
        <f>IF(Tbl.Kosten[[#This Row],[Pnr.]]=HQ$7,Tbl.Kosten[[#This Row],[Te financieren]],"")</f>
        <v/>
      </c>
      <c r="HR128" s="150" t="str">
        <f>IF(Tbl.Kosten[[#This Row],[Pnr.]]=HR$7,Tbl.Kosten[[#This Row],[Te financieren]],"")</f>
        <v/>
      </c>
      <c r="HS128" s="150" t="str">
        <f>IF(Tbl.Kosten[[#This Row],[Pnr.]]=HS$7,Tbl.Kosten[[#This Row],[Te financieren]],"")</f>
        <v/>
      </c>
      <c r="HT128" s="150" t="str">
        <f>IF(Tbl.Kosten[[#This Row],[Pnr.]]=HT$7,Tbl.Kosten[[#This Row],[Te financieren]],"")</f>
        <v/>
      </c>
      <c r="HU128" s="150" t="str">
        <f>IF(Tbl.Kosten[[#This Row],[Pnr.]]=HU$7,Tbl.Kosten[[#This Row],[Te financieren]],"")</f>
        <v/>
      </c>
      <c r="HV128" s="150" t="str">
        <f>IF(Tbl.Kosten[[#This Row],[Pnr.]]=HV$7,Tbl.Kosten[[#This Row],[Te financieren]],"")</f>
        <v/>
      </c>
      <c r="HW128" s="150" t="str">
        <f>IF(Tbl.Kosten[[#This Row],[Pnr.]]=HW$7,Tbl.Kosten[[#This Row],[Te financieren]],"")</f>
        <v/>
      </c>
    </row>
    <row r="129" spans="2:231" x14ac:dyDescent="0.3">
      <c r="B129" s="134"/>
      <c r="C129" s="137"/>
      <c r="D129" s="136"/>
      <c r="E129" s="261"/>
      <c r="F129" s="135"/>
      <c r="G129" s="11" t="str">
        <f>IF(Tbl.Kosten[[#This Row],[Medewerker e/o 
functie]]&lt;&gt;"",_xlfn.XLOOKUP(Tbl.Kosten[[#This Row],[Medewerker e/o 
functie]],Tbl.Uurtarief[Medewerker en/of functie],Tbl.Uurtarief[Uurtarief],"",0,1),"")</f>
        <v/>
      </c>
      <c r="H129" s="121">
        <f>IFERROR(Tbl.Kosten[[#This Row],[Uren]]*Tbl.Kosten[[#This Row],[Uurtarief]],0)</f>
        <v>0</v>
      </c>
      <c r="I129" s="119" t="str">
        <f>IF(Tbl.Kosten[[#This Row],[Subtotaal uren]]&lt;&gt;0,_xlfn.XLOOKUP(Tbl.Kosten[[#This Row],[Medewerker e/o 
functie]],Tbl.Uurtarief[Medewerker en/of functie],Tbl.Uurtarief[Kostensoort arbeid],"",0,1),"")</f>
        <v/>
      </c>
      <c r="J129" s="137"/>
      <c r="K129" s="135"/>
      <c r="L129" s="139" t="str">
        <f>IF(Tbl.Kosten[[#This Row],[Activum]]&lt;&gt;"",_xlfn.XLOOKUP(Tbl.Kosten[[#This Row],[Activum]],Tbl.Afschrijvingskosten[Activum],Tbl.Afschrijvingskosten[Tarief per afschrijvings-eenheid],"",0,1),"")</f>
        <v/>
      </c>
      <c r="M129" s="122">
        <f>IFERROR(Tbl.Kosten[[#This Row],[Een-
heden]]*Tbl.Kosten[[#This Row],[Afschrijvings-
tarief]],0)</f>
        <v>0</v>
      </c>
      <c r="N129" s="122" t="str">
        <f>IF(Tbl.Kosten[[#This Row],[Subtotaal afschrijving]]&lt;&gt;0,Lijsten!$A$7,"")</f>
        <v/>
      </c>
      <c r="O129" s="140"/>
      <c r="P129" s="135"/>
      <c r="Q129" s="138"/>
      <c r="R129" s="122">
        <f>IFERROR(Tbl.Kosten[[#This Row],[Aantal]]*Tbl.Kosten[[#This Row],[Tarief]],0)</f>
        <v>0</v>
      </c>
      <c r="S129" s="8">
        <f>IFERROR(Tbl.Kosten[[#This Row],[Subtotaal overige kosten]]+Tbl.Kosten[[#This Row],[Subtotaal uren]]+Tbl.Kosten[[#This Row],[Subtotaal afschrijving]],0)</f>
        <v>0</v>
      </c>
      <c r="T129" s="8">
        <f>IFERROR(Tbl.Kosten[[#This Row],[Totaal kosten]]*Tbl.Kosten[[#This Row],[Subsidie%]],0)</f>
        <v>0</v>
      </c>
      <c r="U129" s="4" t="str" cm="1">
        <f t="array" ref="U129">IFERROR(_xlfn.IFS(Tbl.Kosten[[#This Row],[Subtotaal uren]]&lt;&gt;0,Tbl.Kosten[[#This Row],[Kostensoort arbeid]],Tbl.Kosten[[#This Row],[Subtotaal afschrijving]]&lt;&gt;0,Tbl.Kosten[[#This Row],[Kostensoort afschrijving]],Tbl.Kosten[[#This Row],[Subtotaal overige kosten]]&lt;&gt;0,Tbl.Kosten[[#This Row],[Kostensoort overig]]),"")</f>
        <v/>
      </c>
      <c r="V129" s="4" t="str">
        <f>IFERROR(_xlfn.XLOOKUP(Tbl.Kosten[[#This Row],[Activiteitencode]],Tbl.Activiteiten[Activiteitcode],Tbl.Activiteiten[Werkpakketcode],"",0,1),"")</f>
        <v/>
      </c>
      <c r="W129" s="4" t="str">
        <f>IFERROR(_xlfn.XLOOKUP(Tbl.Kosten[[#This Row],[Werkpakketcode]],Tbl.Werkpakketten[Werkpakketcode],Tbl.Werkpakketten[Subsidiabele activiteit],"",0,1),"")</f>
        <v/>
      </c>
      <c r="X129" s="12">
        <f>IFERROR(_xlfn.XLOOKUP(Tbl.Kosten[[#This Row],[Sanr.]],Tbl.Subsidiehoogte[SAnr.],Tbl.Subsidiehoogte[Sub. Percentage],0,0,1),0)</f>
        <v>0</v>
      </c>
      <c r="Y129" s="144" t="str">
        <f>IFERROR(_xlfn.XLOOKUP(Tbl.Kosten[[#This Row],[Partnercode]],Tbl.Projectpartners[Partnercode],Tbl.Projectpartners[PNr.],"",0,1),"")</f>
        <v>P1</v>
      </c>
      <c r="Z129" s="148">
        <f>IF(Tbl.Kosten[[#This Row],[Pnr.]]=Z$7,Tbl.Kosten[[#This Row],[Totaal kosten]],"")</f>
        <v>0</v>
      </c>
      <c r="AA129" s="148" t="str">
        <f>IF(Tbl.Kosten[[#This Row],[Pnr.]]=AA$7,Tbl.Kosten[[#This Row],[Totaal kosten]],"")</f>
        <v/>
      </c>
      <c r="AB129" s="148" t="str">
        <f>IF(Tbl.Kosten[[#This Row],[Pnr.]]=AB$7,Tbl.Kosten[[#This Row],[Totaal kosten]],"")</f>
        <v/>
      </c>
      <c r="AC129" s="148" t="str">
        <f>IF(Tbl.Kosten[[#This Row],[Pnr.]]=AC$7,Tbl.Kosten[[#This Row],[Totaal kosten]],"")</f>
        <v/>
      </c>
      <c r="AD129" s="148" t="str">
        <f>IF(Tbl.Kosten[[#This Row],[Pnr.]]=AD$7,Tbl.Kosten[[#This Row],[Totaal kosten]],"")</f>
        <v/>
      </c>
      <c r="AE129" s="148" t="str">
        <f>IF(Tbl.Kosten[[#This Row],[Pnr.]]=AE$7,Tbl.Kosten[[#This Row],[Totaal kosten]],"")</f>
        <v/>
      </c>
      <c r="AF129" s="148" t="str">
        <f>IF(Tbl.Kosten[[#This Row],[Pnr.]]=AF$7,Tbl.Kosten[[#This Row],[Totaal kosten]],"")</f>
        <v/>
      </c>
      <c r="AG129" s="148" t="str">
        <f>IF(Tbl.Kosten[[#This Row],[Pnr.]]=AG$7,Tbl.Kosten[[#This Row],[Totaal kosten]],"")</f>
        <v/>
      </c>
      <c r="AH129" s="148" t="str">
        <f>IF(Tbl.Kosten[[#This Row],[Pnr.]]=AH$7,Tbl.Kosten[[#This Row],[Totaal kosten]],"")</f>
        <v/>
      </c>
      <c r="AI129" s="148" t="str">
        <f>IF(Tbl.Kosten[[#This Row],[Pnr.]]=AI$7,Tbl.Kosten[[#This Row],[Totaal kosten]],"")</f>
        <v/>
      </c>
      <c r="AJ129" s="148" t="str">
        <f>IF(Tbl.Kosten[[#This Row],[Pnr.]]=AJ$7,Tbl.Kosten[[#This Row],[Totaal kosten]],"")</f>
        <v/>
      </c>
      <c r="AK129" s="148" t="str">
        <f>IF(Tbl.Kosten[[#This Row],[Pnr.]]=AK$7,Tbl.Kosten[[#This Row],[Totaal kosten]],"")</f>
        <v/>
      </c>
      <c r="AL129" s="148" t="str">
        <f>IF(Tbl.Kosten[[#This Row],[Pnr.]]=AL$7,Tbl.Kosten[[#This Row],[Totaal kosten]],"")</f>
        <v/>
      </c>
      <c r="AM129" s="148" t="str">
        <f>IF(Tbl.Kosten[[#This Row],[Pnr.]]=AM$7,Tbl.Kosten[[#This Row],[Totaal kosten]],"")</f>
        <v/>
      </c>
      <c r="AN129" s="148" t="str">
        <f>IF(Tbl.Kosten[[#This Row],[Pnr.]]=AN$7,Tbl.Kosten[[#This Row],[Totaal kosten]],"")</f>
        <v/>
      </c>
      <c r="AO129" s="148" t="str">
        <f>IF(Tbl.Kosten[[#This Row],[Pnr.]]=AO$7,Tbl.Kosten[[#This Row],[Totaal kosten]],"")</f>
        <v/>
      </c>
      <c r="AP129" s="148" t="str">
        <f>IF(Tbl.Kosten[[#This Row],[Pnr.]]=AP$7,Tbl.Kosten[[#This Row],[Totaal kosten]],"")</f>
        <v/>
      </c>
      <c r="AQ129" s="148" t="str">
        <f>IF(Tbl.Kosten[[#This Row],[Pnr.]]=AQ$7,Tbl.Kosten[[#This Row],[Totaal kosten]],"")</f>
        <v/>
      </c>
      <c r="AR129" s="148" t="str">
        <f>IF(Tbl.Kosten[[#This Row],[Pnr.]]=AR$7,Tbl.Kosten[[#This Row],[Totaal kosten]],"")</f>
        <v/>
      </c>
      <c r="AS129" s="148" t="str">
        <f>IF(Tbl.Kosten[[#This Row],[Pnr.]]=AS$7,Tbl.Kosten[[#This Row],[Totaal kosten]],"")</f>
        <v/>
      </c>
      <c r="AT129" s="148" t="str">
        <f>IF(Tbl.Kosten[[#This Row],[Pnr.]]=AT$7,Tbl.Kosten[[#This Row],[Totaal kosten]],"")</f>
        <v/>
      </c>
      <c r="AU129" s="148" t="str">
        <f>IF(Tbl.Kosten[[#This Row],[Pnr.]]=AU$7,Tbl.Kosten[[#This Row],[Totaal kosten]],"")</f>
        <v/>
      </c>
      <c r="AV129" s="148" t="str">
        <f>IF(Tbl.Kosten[[#This Row],[Pnr.]]=AV$7,Tbl.Kosten[[#This Row],[Totaal kosten]],"")</f>
        <v/>
      </c>
      <c r="AW129" s="148" t="str">
        <f>IF(Tbl.Kosten[[#This Row],[Pnr.]]=AW$7,Tbl.Kosten[[#This Row],[Totaal kosten]],"")</f>
        <v/>
      </c>
      <c r="AX129" s="148" t="str">
        <f>IF(Tbl.Kosten[[#This Row],[Pnr.]]=AX$7,Tbl.Kosten[[#This Row],[Totaal kosten]],"")</f>
        <v/>
      </c>
      <c r="AY129" s="148" t="str">
        <f>IF(Tbl.Kosten[[#This Row],[Pnr.]]=AY$7,Tbl.Kosten[[#This Row],[Totaal kosten]],"")</f>
        <v/>
      </c>
      <c r="AZ129" s="148" t="str">
        <f>IF(Tbl.Kosten[[#This Row],[Pnr.]]=AZ$7,Tbl.Kosten[[#This Row],[Totaal kosten]],"")</f>
        <v/>
      </c>
      <c r="BA129" s="148" t="str">
        <f>IF(Tbl.Kosten[[#This Row],[Pnr.]]=BA$7,Tbl.Kosten[[#This Row],[Totaal kosten]],"")</f>
        <v/>
      </c>
      <c r="BB129" s="148" t="str">
        <f>IF(Tbl.Kosten[[#This Row],[Pnr.]]=BB$7,Tbl.Kosten[[#This Row],[Totaal kosten]],"")</f>
        <v/>
      </c>
      <c r="BC129" s="148" t="str">
        <f>IF(Tbl.Kosten[[#This Row],[Pnr.]]=BC$7,Tbl.Kosten[[#This Row],[Totaal kosten]],"")</f>
        <v/>
      </c>
      <c r="BD129" s="148" t="str">
        <f>IF(Tbl.Kosten[[#This Row],[Pnr.]]=BD$7,Tbl.Kosten[[#This Row],[Totaal kosten]],"")</f>
        <v/>
      </c>
      <c r="BE129" s="148" t="str">
        <f>IF(Tbl.Kosten[[#This Row],[Pnr.]]=BE$7,Tbl.Kosten[[#This Row],[Totaal kosten]],"")</f>
        <v/>
      </c>
      <c r="BF129" s="148" t="str">
        <f>IF(Tbl.Kosten[[#This Row],[Pnr.]]=BF$7,Tbl.Kosten[[#This Row],[Totaal kosten]],"")</f>
        <v/>
      </c>
      <c r="BG129" s="148" t="str">
        <f>IF(Tbl.Kosten[[#This Row],[Pnr.]]=BG$7,Tbl.Kosten[[#This Row],[Totaal kosten]],"")</f>
        <v/>
      </c>
      <c r="BH129" s="148" t="str">
        <f>IF(Tbl.Kosten[[#This Row],[Pnr.]]=BH$7,Tbl.Kosten[[#This Row],[Totaal kosten]],"")</f>
        <v/>
      </c>
      <c r="BI129" s="148" t="str">
        <f>IF(Tbl.Kosten[[#This Row],[Pnr.]]=BI$7,Tbl.Kosten[[#This Row],[Totaal kosten]],"")</f>
        <v/>
      </c>
      <c r="BJ129" s="148" t="str">
        <f>IF(Tbl.Kosten[[#This Row],[Pnr.]]=BJ$7,Tbl.Kosten[[#This Row],[Totaal kosten]],"")</f>
        <v/>
      </c>
      <c r="BK129" s="148" t="str">
        <f>IF(Tbl.Kosten[[#This Row],[Pnr.]]=BK$7,Tbl.Kosten[[#This Row],[Totaal kosten]],"")</f>
        <v/>
      </c>
      <c r="BL129" s="148" t="str">
        <f>IF(Tbl.Kosten[[#This Row],[Pnr.]]=BL$7,Tbl.Kosten[[#This Row],[Totaal kosten]],"")</f>
        <v/>
      </c>
      <c r="BM129" s="148" t="str">
        <f>IF(Tbl.Kosten[[#This Row],[Pnr.]]=BM$7,Tbl.Kosten[[#This Row],[Totaal kosten]],"")</f>
        <v/>
      </c>
      <c r="BN129" s="148" t="str">
        <f>IF(Tbl.Kosten[[#This Row],[Pnr.]]=BN$7,Tbl.Kosten[[#This Row],[Totaal kosten]],"")</f>
        <v/>
      </c>
      <c r="BO129" s="148" t="str">
        <f>IF(Tbl.Kosten[[#This Row],[Pnr.]]=BO$7,Tbl.Kosten[[#This Row],[Totaal kosten]],"")</f>
        <v/>
      </c>
      <c r="BP129" s="148" t="str">
        <f>IF(Tbl.Kosten[[#This Row],[Pnr.]]=BP$7,Tbl.Kosten[[#This Row],[Totaal kosten]],"")</f>
        <v/>
      </c>
      <c r="BQ129" s="148" t="str">
        <f>IF(Tbl.Kosten[[#This Row],[Pnr.]]=BQ$7,Tbl.Kosten[[#This Row],[Totaal kosten]],"")</f>
        <v/>
      </c>
      <c r="BR129" s="148" t="str">
        <f>IF(Tbl.Kosten[[#This Row],[Pnr.]]=BR$7,Tbl.Kosten[[#This Row],[Totaal kosten]],"")</f>
        <v/>
      </c>
      <c r="BS129" s="148" t="str">
        <f>IF(Tbl.Kosten[[#This Row],[Pnr.]]=BS$7,Tbl.Kosten[[#This Row],[Totaal kosten]],"")</f>
        <v/>
      </c>
      <c r="BT129" s="148" t="str">
        <f>IF(Tbl.Kosten[[#This Row],[Pnr.]]=BT$7,Tbl.Kosten[[#This Row],[Totaal kosten]],"")</f>
        <v/>
      </c>
      <c r="BU129" s="148" t="str">
        <f>IF(Tbl.Kosten[[#This Row],[Pnr.]]=BU$7,Tbl.Kosten[[#This Row],[Totaal kosten]],"")</f>
        <v/>
      </c>
      <c r="BV129" s="148" t="str">
        <f>IF(Tbl.Kosten[[#This Row],[Pnr.]]=BV$7,Tbl.Kosten[[#This Row],[Totaal kosten]],"")</f>
        <v/>
      </c>
      <c r="BW129" s="148" t="str">
        <f>IF(Tbl.Kosten[[#This Row],[Pnr.]]=BW$7,Tbl.Kosten[[#This Row],[Totaal kosten]],"")</f>
        <v/>
      </c>
      <c r="BX129" s="148" t="str">
        <f>IFERROR(_xlfn.XLOOKUP(Tbl.Kosten[[#This Row],[Werkpakketcode]],Tbl.Werkpakketten[Werkpakketcode],Tbl.Werkpakketten[WPnr.],"",0,1),"")</f>
        <v/>
      </c>
      <c r="BY129" s="148" t="str">
        <f>IF(Tbl.Kosten[[#This Row],[WPnr.]]=BY$7,Tbl.Kosten[[#This Row],[Totaal kosten]],"")</f>
        <v/>
      </c>
      <c r="BZ129" s="148" t="str">
        <f>IF(Tbl.Kosten[[#This Row],[WPnr.]]=BZ$7,Tbl.Kosten[[#This Row],[Totaal kosten]],"")</f>
        <v/>
      </c>
      <c r="CA129" s="148" t="str">
        <f>IF(Tbl.Kosten[[#This Row],[WPnr.]]=CA$7,Tbl.Kosten[[#This Row],[Totaal kosten]],"")</f>
        <v/>
      </c>
      <c r="CB129" s="148" t="str">
        <f>IF(Tbl.Kosten[[#This Row],[WPnr.]]=CB$7,Tbl.Kosten[[#This Row],[Totaal kosten]],"")</f>
        <v/>
      </c>
      <c r="CC129" s="148" t="str">
        <f>IF(Tbl.Kosten[[#This Row],[WPnr.]]=CC$7,Tbl.Kosten[[#This Row],[Totaal kosten]],"")</f>
        <v/>
      </c>
      <c r="CD129" s="148" t="str">
        <f>IF(Tbl.Kosten[[#This Row],[WPnr.]]=CD$7,Tbl.Kosten[[#This Row],[Totaal kosten]],"")</f>
        <v/>
      </c>
      <c r="CE129" s="148" t="str">
        <f>IF(Tbl.Kosten[[#This Row],[WPnr.]]=CE$7,Tbl.Kosten[[#This Row],[Totaal kosten]],"")</f>
        <v/>
      </c>
      <c r="CF129" s="148" t="str">
        <f>IF(Tbl.Kosten[[#This Row],[WPnr.]]=CF$7,Tbl.Kosten[[#This Row],[Totaal kosten]],"")</f>
        <v/>
      </c>
      <c r="CG129" s="148" t="str">
        <f>IF(Tbl.Kosten[[#This Row],[WPnr.]]=CG$7,Tbl.Kosten[[#This Row],[Totaal kosten]],"")</f>
        <v/>
      </c>
      <c r="CH129" s="148" t="str">
        <f>IF(Tbl.Kosten[[#This Row],[WPnr.]]=CH$7,Tbl.Kosten[[#This Row],[Totaal kosten]],"")</f>
        <v/>
      </c>
      <c r="CI129" s="148" t="str">
        <f>IF(Tbl.Kosten[[#This Row],[WPnr.]]=CI$7,Tbl.Kosten[[#This Row],[Totaal kosten]],"")</f>
        <v/>
      </c>
      <c r="CJ129" s="148" t="str">
        <f>IF(Tbl.Kosten[[#This Row],[WPnr.]]=CJ$7,Tbl.Kosten[[#This Row],[Totaal kosten]],"")</f>
        <v/>
      </c>
      <c r="CK129" s="148" t="str">
        <f>IF(Tbl.Kosten[[#This Row],[WPnr.]]=CK$7,Tbl.Kosten[[#This Row],[Totaal kosten]],"")</f>
        <v/>
      </c>
      <c r="CL129" s="148" t="str">
        <f>IF(Tbl.Kosten[[#This Row],[WPnr.]]=CL$7,Tbl.Kosten[[#This Row],[Totaal kosten]],"")</f>
        <v/>
      </c>
      <c r="CM129" s="148" t="str">
        <f>IF(Tbl.Kosten[[#This Row],[WPnr.]]=CM$7,Tbl.Kosten[[#This Row],[Totaal kosten]],"")</f>
        <v/>
      </c>
      <c r="CN129" s="148" t="str">
        <f>IF(Tbl.Kosten[[#This Row],[WPnr.]]=CN$7,Tbl.Kosten[[#This Row],[Totaal kosten]],"")</f>
        <v/>
      </c>
      <c r="CO129" s="148" t="str">
        <f>IF(Tbl.Kosten[[#This Row],[WPnr.]]=CO$7,Tbl.Kosten[[#This Row],[Totaal kosten]],"")</f>
        <v/>
      </c>
      <c r="CP129" s="148" t="str">
        <f>IF(Tbl.Kosten[[#This Row],[WPnr.]]=CP$7,Tbl.Kosten[[#This Row],[Totaal kosten]],"")</f>
        <v/>
      </c>
      <c r="CQ129" s="148" t="str">
        <f>IF(Tbl.Kosten[[#This Row],[WPnr.]]=CQ$7,Tbl.Kosten[[#This Row],[Totaal kosten]],"")</f>
        <v/>
      </c>
      <c r="CR129" s="148" t="str">
        <f>IF(Tbl.Kosten[[#This Row],[WPnr.]]=CR$7,Tbl.Kosten[[#This Row],[Totaal kosten]],"")</f>
        <v/>
      </c>
      <c r="CS129" s="148" t="str">
        <f>IF(Tbl.Kosten[[#This Row],[WPnr.]]=CS$7,Tbl.Kosten[[#This Row],[Totaal kosten]],"")</f>
        <v/>
      </c>
      <c r="CT129" s="148" t="str">
        <f>IF(Tbl.Kosten[[#This Row],[WPnr.]]=CT$7,Tbl.Kosten[[#This Row],[Totaal kosten]],"")</f>
        <v/>
      </c>
      <c r="CU129" s="148" t="str">
        <f>IF(Tbl.Kosten[[#This Row],[WPnr.]]=CU$7,Tbl.Kosten[[#This Row],[Totaal kosten]],"")</f>
        <v/>
      </c>
      <c r="CV129" s="148" t="str">
        <f>IF(Tbl.Kosten[[#This Row],[WPnr.]]=CV$7,Tbl.Kosten[[#This Row],[Totaal kosten]],"")</f>
        <v/>
      </c>
      <c r="CW129" s="148" t="str">
        <f>IF(Tbl.Kosten[[#This Row],[WPnr.]]=CW$7,Tbl.Kosten[[#This Row],[Totaal kosten]],"")</f>
        <v/>
      </c>
      <c r="CX129" s="148" t="str">
        <f>IF(Tbl.Kosten[[#This Row],[WPnr.]]=CX$7,Tbl.Kosten[[#This Row],[Totaal kosten]],"")</f>
        <v/>
      </c>
      <c r="CY129" s="148" t="str">
        <f>IF(Tbl.Kosten[[#This Row],[WPnr.]]=CY$7,Tbl.Kosten[[#This Row],[Totaal kosten]],"")</f>
        <v/>
      </c>
      <c r="CZ129" s="148" t="str">
        <f>IF(Tbl.Kosten[[#This Row],[WPnr.]]=CZ$7,Tbl.Kosten[[#This Row],[Totaal kosten]],"")</f>
        <v/>
      </c>
      <c r="DA129" s="148" t="str">
        <f>IF(Tbl.Kosten[[#This Row],[WPnr.]]=DA$7,Tbl.Kosten[[#This Row],[Totaal kosten]],"")</f>
        <v/>
      </c>
      <c r="DB129" s="148" t="str">
        <f>IF(Tbl.Kosten[[#This Row],[WPnr.]]=DB$7,Tbl.Kosten[[#This Row],[Totaal kosten]],"")</f>
        <v/>
      </c>
      <c r="DC129" s="148" t="str">
        <f>IF(Tbl.Kosten[[#This Row],[WPnr.]]=DC$7,Tbl.Kosten[[#This Row],[Totaal kosten]],"")</f>
        <v/>
      </c>
      <c r="DD129" s="148" t="str">
        <f>IF(Tbl.Kosten[[#This Row],[WPnr.]]=DD$7,Tbl.Kosten[[#This Row],[Totaal kosten]],"")</f>
        <v/>
      </c>
      <c r="DE129" s="148" t="str">
        <f>IF(Tbl.Kosten[[#This Row],[WPnr.]]=DE$7,Tbl.Kosten[[#This Row],[Totaal kosten]],"")</f>
        <v/>
      </c>
      <c r="DF129" s="148" t="str">
        <f>IF(Tbl.Kosten[[#This Row],[WPnr.]]=DF$7,Tbl.Kosten[[#This Row],[Totaal kosten]],"")</f>
        <v/>
      </c>
      <c r="DG129" s="148" t="str">
        <f>IF(Tbl.Kosten[[#This Row],[WPnr.]]=DG$7,Tbl.Kosten[[#This Row],[Totaal kosten]],"")</f>
        <v/>
      </c>
      <c r="DH129" s="148" t="str">
        <f>IF(Tbl.Kosten[[#This Row],[WPnr.]]=DH$7,Tbl.Kosten[[#This Row],[Totaal kosten]],"")</f>
        <v/>
      </c>
      <c r="DI129" s="148" t="str">
        <f>IF(Tbl.Kosten[[#This Row],[WPnr.]]=DI$7,Tbl.Kosten[[#This Row],[Totaal kosten]],"")</f>
        <v/>
      </c>
      <c r="DJ129" s="148" t="str">
        <f>IF(Tbl.Kosten[[#This Row],[WPnr.]]=DJ$7,Tbl.Kosten[[#This Row],[Totaal kosten]],"")</f>
        <v/>
      </c>
      <c r="DK129" s="148" t="str">
        <f>IF(Tbl.Kosten[[#This Row],[WPnr.]]=DK$7,Tbl.Kosten[[#This Row],[Totaal kosten]],"")</f>
        <v/>
      </c>
      <c r="DL129" s="148" t="str">
        <f>IF(Tbl.Kosten[[#This Row],[WPnr.]]=DL$7,Tbl.Kosten[[#This Row],[Totaal kosten]],"")</f>
        <v/>
      </c>
      <c r="DM129" s="148" t="str">
        <f>IF(Tbl.Kosten[[#This Row],[WPnr.]]=DM$7,Tbl.Kosten[[#This Row],[Totaal kosten]],"")</f>
        <v/>
      </c>
      <c r="DN129" s="148" t="str">
        <f>IF(Tbl.Kosten[[#This Row],[WPnr.]]=DN$7,Tbl.Kosten[[#This Row],[Totaal kosten]],"")</f>
        <v/>
      </c>
      <c r="DO129" s="148" t="str">
        <f>IF(Tbl.Kosten[[#This Row],[WPnr.]]=DO$7,Tbl.Kosten[[#This Row],[Totaal kosten]],"")</f>
        <v/>
      </c>
      <c r="DP129" s="148" t="str">
        <f>IF(Tbl.Kosten[[#This Row],[WPnr.]]=DP$7,Tbl.Kosten[[#This Row],[Totaal kosten]],"")</f>
        <v/>
      </c>
      <c r="DQ129" s="148" t="str">
        <f>IF(Tbl.Kosten[[#This Row],[WPnr.]]=DQ$7,Tbl.Kosten[[#This Row],[Totaal kosten]],"")</f>
        <v/>
      </c>
      <c r="DR129" s="148" t="str">
        <f>IF(Tbl.Kosten[[#This Row],[WPnr.]]=DR$7,Tbl.Kosten[[#This Row],[Totaal kosten]],"")</f>
        <v/>
      </c>
      <c r="DS129" s="148" t="str">
        <f>IF(Tbl.Kosten[[#This Row],[WPnr.]]=DS$7,Tbl.Kosten[[#This Row],[Totaal kosten]],"")</f>
        <v/>
      </c>
      <c r="DT129" s="148" t="str">
        <f>IF(Tbl.Kosten[[#This Row],[WPnr.]]=DT$7,Tbl.Kosten[[#This Row],[Totaal kosten]],"")</f>
        <v/>
      </c>
      <c r="DU129" s="148" t="str">
        <f>IF(Tbl.Kosten[[#This Row],[WPnr.]]=DU$7,Tbl.Kosten[[#This Row],[Totaal kosten]],"")</f>
        <v/>
      </c>
      <c r="DV129" s="148" t="str">
        <f>IF(Tbl.Kosten[[#This Row],[WPnr.]]=DV$7,Tbl.Kosten[[#This Row],[Totaal kosten]],"")</f>
        <v/>
      </c>
      <c r="DW129" s="150" t="str">
        <f>IFERROR(_xlfn.XLOOKUP(Tbl.Kosten[[#This Row],[Kostensoort]],Tbl.Kostensoorten[Kostensoorten],Tbl.Kostensoorten[KSnr.],"",0,1),"")</f>
        <v/>
      </c>
      <c r="DX129" s="150" t="str">
        <f>IF(Tbl.Kosten[[#This Row],[KSnr.]]=DX$7,Tbl.Kosten[[#This Row],[Totaal kosten]],"")</f>
        <v/>
      </c>
      <c r="DY129" s="150" t="str">
        <f>IF(Tbl.Kosten[[#This Row],[KSnr.]]=DY$7,Tbl.Kosten[[#This Row],[Totaal kosten]],"")</f>
        <v/>
      </c>
      <c r="DZ129" s="150" t="str">
        <f>IF(Tbl.Kosten[[#This Row],[KSnr.]]=DZ$7,Tbl.Kosten[[#This Row],[Totaal kosten]],"")</f>
        <v/>
      </c>
      <c r="EA129" s="150" t="str">
        <f>IF(Tbl.Kosten[[#This Row],[KSnr.]]=EA$7,Tbl.Kosten[[#This Row],[Totaal kosten]],"")</f>
        <v/>
      </c>
      <c r="EB129" s="150" t="str">
        <f>IF(Tbl.Kosten[[#This Row],[KSnr.]]=EB$7,Tbl.Kosten[[#This Row],[Totaal kosten]],"")</f>
        <v/>
      </c>
      <c r="EC129" s="150" t="str">
        <f>IF(Tbl.Kosten[[#This Row],[KSnr.]]=EC$7,Tbl.Kosten[[#This Row],[Totaal kosten]],"")</f>
        <v/>
      </c>
      <c r="ED129" s="150" t="str">
        <f>IF(Tbl.Kosten[[#This Row],[KSnr.]]=ED$7,Tbl.Kosten[[#This Row],[Totaal kosten]],"")</f>
        <v/>
      </c>
      <c r="EE129" s="150" t="str">
        <f>IF(Tbl.Kosten[[#This Row],[KSnr.]]=EE$7,Tbl.Kosten[[#This Row],[Totaal kosten]],"")</f>
        <v/>
      </c>
      <c r="EF129" s="150" t="str">
        <f>IF(Tbl.Kosten[[#This Row],[KSnr.]]=EF$7,Tbl.Kosten[[#This Row],[Totaal kosten]],"")</f>
        <v/>
      </c>
      <c r="EG129" s="150" t="str">
        <f>IF(Tbl.Kosten[[#This Row],[KSnr.]]=EG$7,Tbl.Kosten[[#This Row],[Totaal kosten]],"")</f>
        <v/>
      </c>
      <c r="EH129" s="150" t="str">
        <f>IF(Tbl.Kosten[[#This Row],[KSnr.]]=EH$7,Tbl.Kosten[[#This Row],[Totaal kosten]],"")</f>
        <v/>
      </c>
      <c r="EI129" s="150" t="str">
        <f>IF(Tbl.Kosten[[#This Row],[KSnr.]]=EI$7,Tbl.Kosten[[#This Row],[Totaal kosten]],"")</f>
        <v/>
      </c>
      <c r="EJ129" s="150" t="str">
        <f>IF(Tbl.Kosten[[#This Row],[KSnr.]]=EJ$7,Tbl.Kosten[[#This Row],[Totaal kosten]],"")</f>
        <v/>
      </c>
      <c r="EK129" s="150" t="str">
        <f>IF(Tbl.Kosten[[#This Row],[KSnr.]]=EK$7,Tbl.Kosten[[#This Row],[Totaal kosten]],"")</f>
        <v/>
      </c>
      <c r="EL129" s="150" t="str">
        <f>IF(Tbl.Kosten[[#This Row],[KSnr.]]=EL$7,Tbl.Kosten[[#This Row],[Totaal kosten]],"")</f>
        <v/>
      </c>
      <c r="EM129" s="150" t="str">
        <f>IF(Tbl.Kosten[[#This Row],[KSnr.]]=EM$7,Tbl.Kosten[[#This Row],[Totaal kosten]],"")</f>
        <v/>
      </c>
      <c r="EN129" s="150" t="str">
        <f>IF(Tbl.Kosten[[#This Row],[KSnr.]]=EN$7,Tbl.Kosten[[#This Row],[Totaal kosten]],"")</f>
        <v/>
      </c>
      <c r="EO129" s="150" t="str">
        <f>IF(Tbl.Kosten[[#This Row],[KSnr.]]=EO$7,Tbl.Kosten[[#This Row],[Totaal kosten]],"")</f>
        <v/>
      </c>
      <c r="EP129" s="150" t="str">
        <f>IF(Tbl.Kosten[[#This Row],[KSnr.]]=EP$7,Tbl.Kosten[[#This Row],[Totaal kosten]],"")</f>
        <v/>
      </c>
      <c r="EQ129" s="150" t="str">
        <f>IF(Tbl.Kosten[[#This Row],[KSnr.]]=EQ$7,Tbl.Kosten[[#This Row],[Totaal kosten]],"")</f>
        <v/>
      </c>
      <c r="ER129" s="144" t="str">
        <f>IFERROR(_xlfn.XLOOKUP(Tbl.Kosten[[#This Row],[Subsidieactiviteit]],Tbl.Subsidiehoogte[Subsidieactiviteit],Tbl.Subsidiehoogte[SAnr.],"",0,1),"")</f>
        <v/>
      </c>
      <c r="ES129" s="150" t="str">
        <f>IF(Tbl.Kosten[[#This Row],[Sanr.]]=ES$7,Tbl.Kosten[[#This Row],[Totaal kosten]],"")</f>
        <v/>
      </c>
      <c r="ET129" s="150" t="str">
        <f>IF(Tbl.Kosten[[#This Row],[Sanr.]]=ET$7,Tbl.Kosten[[#This Row],[Totaal kosten]],"")</f>
        <v/>
      </c>
      <c r="EU129" s="150" t="str">
        <f>IF(Tbl.Kosten[[#This Row],[Sanr.]]=EU$7,Tbl.Kosten[[#This Row],[Totaal kosten]],"")</f>
        <v/>
      </c>
      <c r="EV129" s="150" t="str">
        <f>IF(Tbl.Kosten[[#This Row],[Sanr.]]=EV$7,Tbl.Kosten[[#This Row],[Totaal kosten]],"")</f>
        <v/>
      </c>
      <c r="EW129" s="150" t="str">
        <f>IF(Tbl.Kosten[[#This Row],[Sanr.]]=EW$7,Tbl.Kosten[[#This Row],[Totaal kosten]],"")</f>
        <v/>
      </c>
      <c r="EX129" s="150" t="str">
        <f>IF(Tbl.Kosten[[#This Row],[Sanr.]]=EX$7,Tbl.Kosten[[#This Row],[Totaal kosten]],"")</f>
        <v/>
      </c>
      <c r="EY129" s="150" t="str">
        <f>IF(Tbl.Kosten[[#This Row],[Sanr.]]=EY$7,Tbl.Kosten[[#This Row],[Totaal kosten]],"")</f>
        <v/>
      </c>
      <c r="EZ129" s="150" t="str">
        <f>IF(Tbl.Kosten[[#This Row],[Sanr.]]=EZ$7,Tbl.Kosten[[#This Row],[Totaal kosten]],"")</f>
        <v/>
      </c>
      <c r="FA129" s="150" t="str">
        <f>IF(Tbl.Kosten[[#This Row],[Sanr.]]=FA$7,Tbl.Kosten[[#This Row],[Totaal kosten]],"")</f>
        <v/>
      </c>
      <c r="FB129" s="150" t="str">
        <f>IF(Tbl.Kosten[[#This Row],[Sanr.]]=FB$7,Tbl.Kosten[[#This Row],[Totaal kosten]],"")</f>
        <v/>
      </c>
      <c r="FC129" s="150" t="str">
        <f>IF(Tbl.Kosten[[#This Row],[Sanr.]]=FC$7,Tbl.Kosten[[#This Row],[Totaal kosten]],"")</f>
        <v/>
      </c>
      <c r="FD129" s="150" t="str">
        <f>IF(Tbl.Kosten[[#This Row],[Sanr.]]=FD$7,Tbl.Kosten[[#This Row],[Totaal kosten]],"")</f>
        <v/>
      </c>
      <c r="FE129" s="150" t="str">
        <f>IF(Tbl.Kosten[[#This Row],[Sanr.]]=FE$7,Tbl.Kosten[[#This Row],[Totaal kosten]],"")</f>
        <v/>
      </c>
      <c r="FF129" s="150" t="str">
        <f>IF(Tbl.Kosten[[#This Row],[Sanr.]]=FF$7,Tbl.Kosten[[#This Row],[Totaal kosten]],"")</f>
        <v/>
      </c>
      <c r="FG129" s="150" t="str">
        <f>IF(Tbl.Kosten[[#This Row],[Sanr.]]=FG$7,Tbl.Kosten[[#This Row],[Totaal kosten]],"")</f>
        <v/>
      </c>
      <c r="FH129" s="150" t="str">
        <f>IF(Tbl.Kosten[[#This Row],[Sanr.]]=FH$7,Tbl.Kosten[[#This Row],[Totaal kosten]],"")</f>
        <v/>
      </c>
      <c r="FI129" s="150" t="str">
        <f>IF(Tbl.Kosten[[#This Row],[Sanr.]]=FI$7,Tbl.Kosten[[#This Row],[Totaal kosten]],"")</f>
        <v/>
      </c>
      <c r="FJ129" s="150" t="str">
        <f>IF(Tbl.Kosten[[#This Row],[Sanr.]]=FJ$7,Tbl.Kosten[[#This Row],[Totaal kosten]],"")</f>
        <v/>
      </c>
      <c r="FK129" s="150" t="str">
        <f>IF(Tbl.Kosten[[#This Row],[Sanr.]]=FK$7,Tbl.Kosten[[#This Row],[Totaal kosten]],"")</f>
        <v/>
      </c>
      <c r="FL129" s="150" t="str">
        <f>IF(Tbl.Kosten[[#This Row],[Sanr.]]=FL$7,Tbl.Kosten[[#This Row],[Totaal kosten]],"")</f>
        <v/>
      </c>
      <c r="FM129" s="150" t="str">
        <f>IF(Tbl.Kosten[[#This Row],[Sanr.]]=FM$7,Tbl.Kosten[[#This Row],[Totaal kosten]],"")</f>
        <v/>
      </c>
      <c r="FN129" s="150" t="str">
        <f>IF(Tbl.Kosten[[#This Row],[Sanr.]]=FN$7,Tbl.Kosten[[#This Row],[Totaal kosten]],"")</f>
        <v/>
      </c>
      <c r="FO129" s="150" t="str">
        <f>IF(Tbl.Kosten[[#This Row],[Sanr.]]=FO$7,Tbl.Kosten[[#This Row],[Totaal kosten]],"")</f>
        <v/>
      </c>
      <c r="FP129" s="150" t="str">
        <f>IF(Tbl.Kosten[[#This Row],[Sanr.]]=FP$7,Tbl.Kosten[[#This Row],[Totaal kosten]],"")</f>
        <v/>
      </c>
      <c r="FQ129" s="150" t="str">
        <f>IF(Tbl.Kosten[[#This Row],[Sanr.]]=FQ$7,Tbl.Kosten[[#This Row],[Totaal kosten]],"")</f>
        <v/>
      </c>
      <c r="FR129" s="150" t="str">
        <f>IF(Tbl.Kosten[[#This Row],[Sanr.]]=FR$7,Tbl.Kosten[[#This Row],[Totaal kosten]],"")</f>
        <v/>
      </c>
      <c r="FS129" s="150" t="str">
        <f>IF(Tbl.Kosten[[#This Row],[Sanr.]]=FS$7,Tbl.Kosten[[#This Row],[Totaal kosten]],"")</f>
        <v/>
      </c>
      <c r="FT129" s="150" t="str">
        <f>IF(Tbl.Kosten[[#This Row],[Sanr.]]=FT$7,Tbl.Kosten[[#This Row],[Totaal kosten]],"")</f>
        <v/>
      </c>
      <c r="FU129" s="150" t="str">
        <f>IF(Tbl.Kosten[[#This Row],[Sanr.]]=FU$7,Tbl.Kosten[[#This Row],[Totaal kosten]],"")</f>
        <v/>
      </c>
      <c r="FV129" s="150" t="str">
        <f>IF(Tbl.Kosten[[#This Row],[Sanr.]]=FV$7,Tbl.Kosten[[#This Row],[Totaal kosten]],"")</f>
        <v/>
      </c>
      <c r="FW129" s="150" t="str">
        <f>IFERROR(_xlfn.XLOOKUP(Tbl.Kosten[[#This Row],[Activiteitencode]],Tbl.Activiteiten[Activiteitcode],Tbl.Activiteiten[Anr.],"",0,1),"")</f>
        <v/>
      </c>
      <c r="FX129" s="169" t="str">
        <f>_xlfn.CONCAT(Tbl.Kosten[[#This Row],[Pnr.]],Tbl.Kosten[[#This Row],[Sanr.]])</f>
        <v>P1</v>
      </c>
      <c r="FY129" s="150">
        <f>Tbl.Kosten[[#This Row],[Totaal kosten]]-Tbl.Kosten[[#This Row],[Subsidie]]</f>
        <v>0</v>
      </c>
      <c r="FZ129" s="150">
        <f>IF(Tbl.Kosten[[#This Row],[Pnr.]]=FZ$7,Tbl.Kosten[[#This Row],[Te financieren]],"")</f>
        <v>0</v>
      </c>
      <c r="GA129" s="150" t="str">
        <f>IF(Tbl.Kosten[[#This Row],[Pnr.]]=GA$7,Tbl.Kosten[[#This Row],[Te financieren]],"")</f>
        <v/>
      </c>
      <c r="GB129" s="150" t="str">
        <f>IF(Tbl.Kosten[[#This Row],[Pnr.]]=GB$7,Tbl.Kosten[[#This Row],[Te financieren]],"")</f>
        <v/>
      </c>
      <c r="GC129" s="150" t="str">
        <f>IF(Tbl.Kosten[[#This Row],[Pnr.]]=GC$7,Tbl.Kosten[[#This Row],[Te financieren]],"")</f>
        <v/>
      </c>
      <c r="GD129" s="150" t="str">
        <f>IF(Tbl.Kosten[[#This Row],[Pnr.]]=GD$7,Tbl.Kosten[[#This Row],[Te financieren]],"")</f>
        <v/>
      </c>
      <c r="GE129" s="150" t="str">
        <f>IF(Tbl.Kosten[[#This Row],[Pnr.]]=GE$7,Tbl.Kosten[[#This Row],[Te financieren]],"")</f>
        <v/>
      </c>
      <c r="GF129" s="150" t="str">
        <f>IF(Tbl.Kosten[[#This Row],[Pnr.]]=GF$7,Tbl.Kosten[[#This Row],[Te financieren]],"")</f>
        <v/>
      </c>
      <c r="GG129" s="150" t="str">
        <f>IF(Tbl.Kosten[[#This Row],[Pnr.]]=GG$7,Tbl.Kosten[[#This Row],[Te financieren]],"")</f>
        <v/>
      </c>
      <c r="GH129" s="150" t="str">
        <f>IF(Tbl.Kosten[[#This Row],[Pnr.]]=GH$7,Tbl.Kosten[[#This Row],[Te financieren]],"")</f>
        <v/>
      </c>
      <c r="GI129" s="150" t="str">
        <f>IF(Tbl.Kosten[[#This Row],[Pnr.]]=GI$7,Tbl.Kosten[[#This Row],[Te financieren]],"")</f>
        <v/>
      </c>
      <c r="GJ129" s="150" t="str">
        <f>IF(Tbl.Kosten[[#This Row],[Pnr.]]=GJ$7,Tbl.Kosten[[#This Row],[Te financieren]],"")</f>
        <v/>
      </c>
      <c r="GK129" s="150" t="str">
        <f>IF(Tbl.Kosten[[#This Row],[Pnr.]]=GK$7,Tbl.Kosten[[#This Row],[Te financieren]],"")</f>
        <v/>
      </c>
      <c r="GL129" s="150" t="str">
        <f>IF(Tbl.Kosten[[#This Row],[Pnr.]]=GL$7,Tbl.Kosten[[#This Row],[Te financieren]],"")</f>
        <v/>
      </c>
      <c r="GM129" s="150" t="str">
        <f>IF(Tbl.Kosten[[#This Row],[Pnr.]]=GM$7,Tbl.Kosten[[#This Row],[Te financieren]],"")</f>
        <v/>
      </c>
      <c r="GN129" s="150" t="str">
        <f>IF(Tbl.Kosten[[#This Row],[Pnr.]]=GN$7,Tbl.Kosten[[#This Row],[Te financieren]],"")</f>
        <v/>
      </c>
      <c r="GO129" s="150" t="str">
        <f>IF(Tbl.Kosten[[#This Row],[Pnr.]]=GO$7,Tbl.Kosten[[#This Row],[Te financieren]],"")</f>
        <v/>
      </c>
      <c r="GP129" s="150" t="str">
        <f>IF(Tbl.Kosten[[#This Row],[Pnr.]]=GP$7,Tbl.Kosten[[#This Row],[Te financieren]],"")</f>
        <v/>
      </c>
      <c r="GQ129" s="150" t="str">
        <f>IF(Tbl.Kosten[[#This Row],[Pnr.]]=GQ$7,Tbl.Kosten[[#This Row],[Te financieren]],"")</f>
        <v/>
      </c>
      <c r="GR129" s="150" t="str">
        <f>IF(Tbl.Kosten[[#This Row],[Pnr.]]=GR$7,Tbl.Kosten[[#This Row],[Te financieren]],"")</f>
        <v/>
      </c>
      <c r="GS129" s="150" t="str">
        <f>IF(Tbl.Kosten[[#This Row],[Pnr.]]=GS$7,Tbl.Kosten[[#This Row],[Te financieren]],"")</f>
        <v/>
      </c>
      <c r="GT129" s="150" t="str">
        <f>IF(Tbl.Kosten[[#This Row],[Pnr.]]=GT$7,Tbl.Kosten[[#This Row],[Te financieren]],"")</f>
        <v/>
      </c>
      <c r="GU129" s="150" t="str">
        <f>IF(Tbl.Kosten[[#This Row],[Pnr.]]=GU$7,Tbl.Kosten[[#This Row],[Te financieren]],"")</f>
        <v/>
      </c>
      <c r="GV129" s="150" t="str">
        <f>IF(Tbl.Kosten[[#This Row],[Pnr.]]=GV$7,Tbl.Kosten[[#This Row],[Te financieren]],"")</f>
        <v/>
      </c>
      <c r="GW129" s="150" t="str">
        <f>IF(Tbl.Kosten[[#This Row],[Pnr.]]=GW$7,Tbl.Kosten[[#This Row],[Te financieren]],"")</f>
        <v/>
      </c>
      <c r="GX129" s="150" t="str">
        <f>IF(Tbl.Kosten[[#This Row],[Pnr.]]=GX$7,Tbl.Kosten[[#This Row],[Te financieren]],"")</f>
        <v/>
      </c>
      <c r="GY129" s="150" t="str">
        <f>IF(Tbl.Kosten[[#This Row],[Pnr.]]=GY$7,Tbl.Kosten[[#This Row],[Te financieren]],"")</f>
        <v/>
      </c>
      <c r="GZ129" s="150" t="str">
        <f>IF(Tbl.Kosten[[#This Row],[Pnr.]]=GZ$7,Tbl.Kosten[[#This Row],[Te financieren]],"")</f>
        <v/>
      </c>
      <c r="HA129" s="150" t="str">
        <f>IF(Tbl.Kosten[[#This Row],[Pnr.]]=HA$7,Tbl.Kosten[[#This Row],[Te financieren]],"")</f>
        <v/>
      </c>
      <c r="HB129" s="150" t="str">
        <f>IF(Tbl.Kosten[[#This Row],[Pnr.]]=HB$7,Tbl.Kosten[[#This Row],[Te financieren]],"")</f>
        <v/>
      </c>
      <c r="HC129" s="150" t="str">
        <f>IF(Tbl.Kosten[[#This Row],[Pnr.]]=HC$7,Tbl.Kosten[[#This Row],[Te financieren]],"")</f>
        <v/>
      </c>
      <c r="HD129" s="150" t="str">
        <f>IF(Tbl.Kosten[[#This Row],[Pnr.]]=HD$7,Tbl.Kosten[[#This Row],[Te financieren]],"")</f>
        <v/>
      </c>
      <c r="HE129" s="150" t="str">
        <f>IF(Tbl.Kosten[[#This Row],[Pnr.]]=HE$7,Tbl.Kosten[[#This Row],[Te financieren]],"")</f>
        <v/>
      </c>
      <c r="HF129" s="150" t="str">
        <f>IF(Tbl.Kosten[[#This Row],[Pnr.]]=HF$7,Tbl.Kosten[[#This Row],[Te financieren]],"")</f>
        <v/>
      </c>
      <c r="HG129" s="150" t="str">
        <f>IF(Tbl.Kosten[[#This Row],[Pnr.]]=HG$7,Tbl.Kosten[[#This Row],[Te financieren]],"")</f>
        <v/>
      </c>
      <c r="HH129" s="150" t="str">
        <f>IF(Tbl.Kosten[[#This Row],[Pnr.]]=HH$7,Tbl.Kosten[[#This Row],[Te financieren]],"")</f>
        <v/>
      </c>
      <c r="HI129" s="150" t="str">
        <f>IF(Tbl.Kosten[[#This Row],[Pnr.]]=HI$7,Tbl.Kosten[[#This Row],[Te financieren]],"")</f>
        <v/>
      </c>
      <c r="HJ129" s="150" t="str">
        <f>IF(Tbl.Kosten[[#This Row],[Pnr.]]=HJ$7,Tbl.Kosten[[#This Row],[Te financieren]],"")</f>
        <v/>
      </c>
      <c r="HK129" s="150" t="str">
        <f>IF(Tbl.Kosten[[#This Row],[Pnr.]]=HK$7,Tbl.Kosten[[#This Row],[Te financieren]],"")</f>
        <v/>
      </c>
      <c r="HL129" s="150" t="str">
        <f>IF(Tbl.Kosten[[#This Row],[Pnr.]]=HL$7,Tbl.Kosten[[#This Row],[Te financieren]],"")</f>
        <v/>
      </c>
      <c r="HM129" s="150" t="str">
        <f>IF(Tbl.Kosten[[#This Row],[Pnr.]]=HM$7,Tbl.Kosten[[#This Row],[Te financieren]],"")</f>
        <v/>
      </c>
      <c r="HN129" s="150" t="str">
        <f>IF(Tbl.Kosten[[#This Row],[Pnr.]]=HN$7,Tbl.Kosten[[#This Row],[Te financieren]],"")</f>
        <v/>
      </c>
      <c r="HO129" s="150" t="str">
        <f>IF(Tbl.Kosten[[#This Row],[Pnr.]]=HO$7,Tbl.Kosten[[#This Row],[Te financieren]],"")</f>
        <v/>
      </c>
      <c r="HP129" s="150" t="str">
        <f>IF(Tbl.Kosten[[#This Row],[Pnr.]]=HP$7,Tbl.Kosten[[#This Row],[Te financieren]],"")</f>
        <v/>
      </c>
      <c r="HQ129" s="150" t="str">
        <f>IF(Tbl.Kosten[[#This Row],[Pnr.]]=HQ$7,Tbl.Kosten[[#This Row],[Te financieren]],"")</f>
        <v/>
      </c>
      <c r="HR129" s="150" t="str">
        <f>IF(Tbl.Kosten[[#This Row],[Pnr.]]=HR$7,Tbl.Kosten[[#This Row],[Te financieren]],"")</f>
        <v/>
      </c>
      <c r="HS129" s="150" t="str">
        <f>IF(Tbl.Kosten[[#This Row],[Pnr.]]=HS$7,Tbl.Kosten[[#This Row],[Te financieren]],"")</f>
        <v/>
      </c>
      <c r="HT129" s="150" t="str">
        <f>IF(Tbl.Kosten[[#This Row],[Pnr.]]=HT$7,Tbl.Kosten[[#This Row],[Te financieren]],"")</f>
        <v/>
      </c>
      <c r="HU129" s="150" t="str">
        <f>IF(Tbl.Kosten[[#This Row],[Pnr.]]=HU$7,Tbl.Kosten[[#This Row],[Te financieren]],"")</f>
        <v/>
      </c>
      <c r="HV129" s="150" t="str">
        <f>IF(Tbl.Kosten[[#This Row],[Pnr.]]=HV$7,Tbl.Kosten[[#This Row],[Te financieren]],"")</f>
        <v/>
      </c>
      <c r="HW129" s="150" t="str">
        <f>IF(Tbl.Kosten[[#This Row],[Pnr.]]=HW$7,Tbl.Kosten[[#This Row],[Te financieren]],"")</f>
        <v/>
      </c>
    </row>
    <row r="130" spans="2:231" x14ac:dyDescent="0.3">
      <c r="B130" s="134"/>
      <c r="C130" s="137"/>
      <c r="D130" s="136"/>
      <c r="E130" s="261"/>
      <c r="F130" s="135"/>
      <c r="G130" s="11" t="str">
        <f>IF(Tbl.Kosten[[#This Row],[Medewerker e/o 
functie]]&lt;&gt;"",_xlfn.XLOOKUP(Tbl.Kosten[[#This Row],[Medewerker e/o 
functie]],Tbl.Uurtarief[Medewerker en/of functie],Tbl.Uurtarief[Uurtarief],"",0,1),"")</f>
        <v/>
      </c>
      <c r="H130" s="121">
        <f>IFERROR(Tbl.Kosten[[#This Row],[Uren]]*Tbl.Kosten[[#This Row],[Uurtarief]],0)</f>
        <v>0</v>
      </c>
      <c r="I130" s="119" t="str">
        <f>IF(Tbl.Kosten[[#This Row],[Subtotaal uren]]&lt;&gt;0,_xlfn.XLOOKUP(Tbl.Kosten[[#This Row],[Medewerker e/o 
functie]],Tbl.Uurtarief[Medewerker en/of functie],Tbl.Uurtarief[Kostensoort arbeid],"",0,1),"")</f>
        <v/>
      </c>
      <c r="J130" s="137"/>
      <c r="K130" s="135"/>
      <c r="L130" s="139" t="str">
        <f>IF(Tbl.Kosten[[#This Row],[Activum]]&lt;&gt;"",_xlfn.XLOOKUP(Tbl.Kosten[[#This Row],[Activum]],Tbl.Afschrijvingskosten[Activum],Tbl.Afschrijvingskosten[Tarief per afschrijvings-eenheid],"",0,1),"")</f>
        <v/>
      </c>
      <c r="M130" s="122">
        <f>IFERROR(Tbl.Kosten[[#This Row],[Een-
heden]]*Tbl.Kosten[[#This Row],[Afschrijvings-
tarief]],0)</f>
        <v>0</v>
      </c>
      <c r="N130" s="122" t="str">
        <f>IF(Tbl.Kosten[[#This Row],[Subtotaal afschrijving]]&lt;&gt;0,Lijsten!$A$7,"")</f>
        <v/>
      </c>
      <c r="O130" s="140"/>
      <c r="P130" s="135"/>
      <c r="Q130" s="138"/>
      <c r="R130" s="122">
        <f>IFERROR(Tbl.Kosten[[#This Row],[Aantal]]*Tbl.Kosten[[#This Row],[Tarief]],0)</f>
        <v>0</v>
      </c>
      <c r="S130" s="8">
        <f>IFERROR(Tbl.Kosten[[#This Row],[Subtotaal overige kosten]]+Tbl.Kosten[[#This Row],[Subtotaal uren]]+Tbl.Kosten[[#This Row],[Subtotaal afschrijving]],0)</f>
        <v>0</v>
      </c>
      <c r="T130" s="8">
        <f>IFERROR(Tbl.Kosten[[#This Row],[Totaal kosten]]*Tbl.Kosten[[#This Row],[Subsidie%]],0)</f>
        <v>0</v>
      </c>
      <c r="U130" s="4" t="str" cm="1">
        <f t="array" ref="U130">IFERROR(_xlfn.IFS(Tbl.Kosten[[#This Row],[Subtotaal uren]]&lt;&gt;0,Tbl.Kosten[[#This Row],[Kostensoort arbeid]],Tbl.Kosten[[#This Row],[Subtotaal afschrijving]]&lt;&gt;0,Tbl.Kosten[[#This Row],[Kostensoort afschrijving]],Tbl.Kosten[[#This Row],[Subtotaal overige kosten]]&lt;&gt;0,Tbl.Kosten[[#This Row],[Kostensoort overig]]),"")</f>
        <v/>
      </c>
      <c r="V130" s="4" t="str">
        <f>IFERROR(_xlfn.XLOOKUP(Tbl.Kosten[[#This Row],[Activiteitencode]],Tbl.Activiteiten[Activiteitcode],Tbl.Activiteiten[Werkpakketcode],"",0,1),"")</f>
        <v/>
      </c>
      <c r="W130" s="4" t="str">
        <f>IFERROR(_xlfn.XLOOKUP(Tbl.Kosten[[#This Row],[Werkpakketcode]],Tbl.Werkpakketten[Werkpakketcode],Tbl.Werkpakketten[Subsidiabele activiteit],"",0,1),"")</f>
        <v/>
      </c>
      <c r="X130" s="12">
        <f>IFERROR(_xlfn.XLOOKUP(Tbl.Kosten[[#This Row],[Sanr.]],Tbl.Subsidiehoogte[SAnr.],Tbl.Subsidiehoogte[Sub. Percentage],0,0,1),0)</f>
        <v>0</v>
      </c>
      <c r="Y130" s="144" t="str">
        <f>IFERROR(_xlfn.XLOOKUP(Tbl.Kosten[[#This Row],[Partnercode]],Tbl.Projectpartners[Partnercode],Tbl.Projectpartners[PNr.],"",0,1),"")</f>
        <v>P1</v>
      </c>
      <c r="Z130" s="148">
        <f>IF(Tbl.Kosten[[#This Row],[Pnr.]]=Z$7,Tbl.Kosten[[#This Row],[Totaal kosten]],"")</f>
        <v>0</v>
      </c>
      <c r="AA130" s="148" t="str">
        <f>IF(Tbl.Kosten[[#This Row],[Pnr.]]=AA$7,Tbl.Kosten[[#This Row],[Totaal kosten]],"")</f>
        <v/>
      </c>
      <c r="AB130" s="148" t="str">
        <f>IF(Tbl.Kosten[[#This Row],[Pnr.]]=AB$7,Tbl.Kosten[[#This Row],[Totaal kosten]],"")</f>
        <v/>
      </c>
      <c r="AC130" s="148" t="str">
        <f>IF(Tbl.Kosten[[#This Row],[Pnr.]]=AC$7,Tbl.Kosten[[#This Row],[Totaal kosten]],"")</f>
        <v/>
      </c>
      <c r="AD130" s="148" t="str">
        <f>IF(Tbl.Kosten[[#This Row],[Pnr.]]=AD$7,Tbl.Kosten[[#This Row],[Totaal kosten]],"")</f>
        <v/>
      </c>
      <c r="AE130" s="148" t="str">
        <f>IF(Tbl.Kosten[[#This Row],[Pnr.]]=AE$7,Tbl.Kosten[[#This Row],[Totaal kosten]],"")</f>
        <v/>
      </c>
      <c r="AF130" s="148" t="str">
        <f>IF(Tbl.Kosten[[#This Row],[Pnr.]]=AF$7,Tbl.Kosten[[#This Row],[Totaal kosten]],"")</f>
        <v/>
      </c>
      <c r="AG130" s="148" t="str">
        <f>IF(Tbl.Kosten[[#This Row],[Pnr.]]=AG$7,Tbl.Kosten[[#This Row],[Totaal kosten]],"")</f>
        <v/>
      </c>
      <c r="AH130" s="148" t="str">
        <f>IF(Tbl.Kosten[[#This Row],[Pnr.]]=AH$7,Tbl.Kosten[[#This Row],[Totaal kosten]],"")</f>
        <v/>
      </c>
      <c r="AI130" s="148" t="str">
        <f>IF(Tbl.Kosten[[#This Row],[Pnr.]]=AI$7,Tbl.Kosten[[#This Row],[Totaal kosten]],"")</f>
        <v/>
      </c>
      <c r="AJ130" s="148" t="str">
        <f>IF(Tbl.Kosten[[#This Row],[Pnr.]]=AJ$7,Tbl.Kosten[[#This Row],[Totaal kosten]],"")</f>
        <v/>
      </c>
      <c r="AK130" s="148" t="str">
        <f>IF(Tbl.Kosten[[#This Row],[Pnr.]]=AK$7,Tbl.Kosten[[#This Row],[Totaal kosten]],"")</f>
        <v/>
      </c>
      <c r="AL130" s="148" t="str">
        <f>IF(Tbl.Kosten[[#This Row],[Pnr.]]=AL$7,Tbl.Kosten[[#This Row],[Totaal kosten]],"")</f>
        <v/>
      </c>
      <c r="AM130" s="148" t="str">
        <f>IF(Tbl.Kosten[[#This Row],[Pnr.]]=AM$7,Tbl.Kosten[[#This Row],[Totaal kosten]],"")</f>
        <v/>
      </c>
      <c r="AN130" s="148" t="str">
        <f>IF(Tbl.Kosten[[#This Row],[Pnr.]]=AN$7,Tbl.Kosten[[#This Row],[Totaal kosten]],"")</f>
        <v/>
      </c>
      <c r="AO130" s="148" t="str">
        <f>IF(Tbl.Kosten[[#This Row],[Pnr.]]=AO$7,Tbl.Kosten[[#This Row],[Totaal kosten]],"")</f>
        <v/>
      </c>
      <c r="AP130" s="148" t="str">
        <f>IF(Tbl.Kosten[[#This Row],[Pnr.]]=AP$7,Tbl.Kosten[[#This Row],[Totaal kosten]],"")</f>
        <v/>
      </c>
      <c r="AQ130" s="148" t="str">
        <f>IF(Tbl.Kosten[[#This Row],[Pnr.]]=AQ$7,Tbl.Kosten[[#This Row],[Totaal kosten]],"")</f>
        <v/>
      </c>
      <c r="AR130" s="148" t="str">
        <f>IF(Tbl.Kosten[[#This Row],[Pnr.]]=AR$7,Tbl.Kosten[[#This Row],[Totaal kosten]],"")</f>
        <v/>
      </c>
      <c r="AS130" s="148" t="str">
        <f>IF(Tbl.Kosten[[#This Row],[Pnr.]]=AS$7,Tbl.Kosten[[#This Row],[Totaal kosten]],"")</f>
        <v/>
      </c>
      <c r="AT130" s="148" t="str">
        <f>IF(Tbl.Kosten[[#This Row],[Pnr.]]=AT$7,Tbl.Kosten[[#This Row],[Totaal kosten]],"")</f>
        <v/>
      </c>
      <c r="AU130" s="148" t="str">
        <f>IF(Tbl.Kosten[[#This Row],[Pnr.]]=AU$7,Tbl.Kosten[[#This Row],[Totaal kosten]],"")</f>
        <v/>
      </c>
      <c r="AV130" s="148" t="str">
        <f>IF(Tbl.Kosten[[#This Row],[Pnr.]]=AV$7,Tbl.Kosten[[#This Row],[Totaal kosten]],"")</f>
        <v/>
      </c>
      <c r="AW130" s="148" t="str">
        <f>IF(Tbl.Kosten[[#This Row],[Pnr.]]=AW$7,Tbl.Kosten[[#This Row],[Totaal kosten]],"")</f>
        <v/>
      </c>
      <c r="AX130" s="148" t="str">
        <f>IF(Tbl.Kosten[[#This Row],[Pnr.]]=AX$7,Tbl.Kosten[[#This Row],[Totaal kosten]],"")</f>
        <v/>
      </c>
      <c r="AY130" s="148" t="str">
        <f>IF(Tbl.Kosten[[#This Row],[Pnr.]]=AY$7,Tbl.Kosten[[#This Row],[Totaal kosten]],"")</f>
        <v/>
      </c>
      <c r="AZ130" s="148" t="str">
        <f>IF(Tbl.Kosten[[#This Row],[Pnr.]]=AZ$7,Tbl.Kosten[[#This Row],[Totaal kosten]],"")</f>
        <v/>
      </c>
      <c r="BA130" s="148" t="str">
        <f>IF(Tbl.Kosten[[#This Row],[Pnr.]]=BA$7,Tbl.Kosten[[#This Row],[Totaal kosten]],"")</f>
        <v/>
      </c>
      <c r="BB130" s="148" t="str">
        <f>IF(Tbl.Kosten[[#This Row],[Pnr.]]=BB$7,Tbl.Kosten[[#This Row],[Totaal kosten]],"")</f>
        <v/>
      </c>
      <c r="BC130" s="148" t="str">
        <f>IF(Tbl.Kosten[[#This Row],[Pnr.]]=BC$7,Tbl.Kosten[[#This Row],[Totaal kosten]],"")</f>
        <v/>
      </c>
      <c r="BD130" s="148" t="str">
        <f>IF(Tbl.Kosten[[#This Row],[Pnr.]]=BD$7,Tbl.Kosten[[#This Row],[Totaal kosten]],"")</f>
        <v/>
      </c>
      <c r="BE130" s="148" t="str">
        <f>IF(Tbl.Kosten[[#This Row],[Pnr.]]=BE$7,Tbl.Kosten[[#This Row],[Totaal kosten]],"")</f>
        <v/>
      </c>
      <c r="BF130" s="148" t="str">
        <f>IF(Tbl.Kosten[[#This Row],[Pnr.]]=BF$7,Tbl.Kosten[[#This Row],[Totaal kosten]],"")</f>
        <v/>
      </c>
      <c r="BG130" s="148" t="str">
        <f>IF(Tbl.Kosten[[#This Row],[Pnr.]]=BG$7,Tbl.Kosten[[#This Row],[Totaal kosten]],"")</f>
        <v/>
      </c>
      <c r="BH130" s="148" t="str">
        <f>IF(Tbl.Kosten[[#This Row],[Pnr.]]=BH$7,Tbl.Kosten[[#This Row],[Totaal kosten]],"")</f>
        <v/>
      </c>
      <c r="BI130" s="148" t="str">
        <f>IF(Tbl.Kosten[[#This Row],[Pnr.]]=BI$7,Tbl.Kosten[[#This Row],[Totaal kosten]],"")</f>
        <v/>
      </c>
      <c r="BJ130" s="148" t="str">
        <f>IF(Tbl.Kosten[[#This Row],[Pnr.]]=BJ$7,Tbl.Kosten[[#This Row],[Totaal kosten]],"")</f>
        <v/>
      </c>
      <c r="BK130" s="148" t="str">
        <f>IF(Tbl.Kosten[[#This Row],[Pnr.]]=BK$7,Tbl.Kosten[[#This Row],[Totaal kosten]],"")</f>
        <v/>
      </c>
      <c r="BL130" s="148" t="str">
        <f>IF(Tbl.Kosten[[#This Row],[Pnr.]]=BL$7,Tbl.Kosten[[#This Row],[Totaal kosten]],"")</f>
        <v/>
      </c>
      <c r="BM130" s="148" t="str">
        <f>IF(Tbl.Kosten[[#This Row],[Pnr.]]=BM$7,Tbl.Kosten[[#This Row],[Totaal kosten]],"")</f>
        <v/>
      </c>
      <c r="BN130" s="148" t="str">
        <f>IF(Tbl.Kosten[[#This Row],[Pnr.]]=BN$7,Tbl.Kosten[[#This Row],[Totaal kosten]],"")</f>
        <v/>
      </c>
      <c r="BO130" s="148" t="str">
        <f>IF(Tbl.Kosten[[#This Row],[Pnr.]]=BO$7,Tbl.Kosten[[#This Row],[Totaal kosten]],"")</f>
        <v/>
      </c>
      <c r="BP130" s="148" t="str">
        <f>IF(Tbl.Kosten[[#This Row],[Pnr.]]=BP$7,Tbl.Kosten[[#This Row],[Totaal kosten]],"")</f>
        <v/>
      </c>
      <c r="BQ130" s="148" t="str">
        <f>IF(Tbl.Kosten[[#This Row],[Pnr.]]=BQ$7,Tbl.Kosten[[#This Row],[Totaal kosten]],"")</f>
        <v/>
      </c>
      <c r="BR130" s="148" t="str">
        <f>IF(Tbl.Kosten[[#This Row],[Pnr.]]=BR$7,Tbl.Kosten[[#This Row],[Totaal kosten]],"")</f>
        <v/>
      </c>
      <c r="BS130" s="148" t="str">
        <f>IF(Tbl.Kosten[[#This Row],[Pnr.]]=BS$7,Tbl.Kosten[[#This Row],[Totaal kosten]],"")</f>
        <v/>
      </c>
      <c r="BT130" s="148" t="str">
        <f>IF(Tbl.Kosten[[#This Row],[Pnr.]]=BT$7,Tbl.Kosten[[#This Row],[Totaal kosten]],"")</f>
        <v/>
      </c>
      <c r="BU130" s="148" t="str">
        <f>IF(Tbl.Kosten[[#This Row],[Pnr.]]=BU$7,Tbl.Kosten[[#This Row],[Totaal kosten]],"")</f>
        <v/>
      </c>
      <c r="BV130" s="148" t="str">
        <f>IF(Tbl.Kosten[[#This Row],[Pnr.]]=BV$7,Tbl.Kosten[[#This Row],[Totaal kosten]],"")</f>
        <v/>
      </c>
      <c r="BW130" s="148" t="str">
        <f>IF(Tbl.Kosten[[#This Row],[Pnr.]]=BW$7,Tbl.Kosten[[#This Row],[Totaal kosten]],"")</f>
        <v/>
      </c>
      <c r="BX130" s="148" t="str">
        <f>IFERROR(_xlfn.XLOOKUP(Tbl.Kosten[[#This Row],[Werkpakketcode]],Tbl.Werkpakketten[Werkpakketcode],Tbl.Werkpakketten[WPnr.],"",0,1),"")</f>
        <v/>
      </c>
      <c r="BY130" s="148" t="str">
        <f>IF(Tbl.Kosten[[#This Row],[WPnr.]]=BY$7,Tbl.Kosten[[#This Row],[Totaal kosten]],"")</f>
        <v/>
      </c>
      <c r="BZ130" s="148" t="str">
        <f>IF(Tbl.Kosten[[#This Row],[WPnr.]]=BZ$7,Tbl.Kosten[[#This Row],[Totaal kosten]],"")</f>
        <v/>
      </c>
      <c r="CA130" s="148" t="str">
        <f>IF(Tbl.Kosten[[#This Row],[WPnr.]]=CA$7,Tbl.Kosten[[#This Row],[Totaal kosten]],"")</f>
        <v/>
      </c>
      <c r="CB130" s="148" t="str">
        <f>IF(Tbl.Kosten[[#This Row],[WPnr.]]=CB$7,Tbl.Kosten[[#This Row],[Totaal kosten]],"")</f>
        <v/>
      </c>
      <c r="CC130" s="148" t="str">
        <f>IF(Tbl.Kosten[[#This Row],[WPnr.]]=CC$7,Tbl.Kosten[[#This Row],[Totaal kosten]],"")</f>
        <v/>
      </c>
      <c r="CD130" s="148" t="str">
        <f>IF(Tbl.Kosten[[#This Row],[WPnr.]]=CD$7,Tbl.Kosten[[#This Row],[Totaal kosten]],"")</f>
        <v/>
      </c>
      <c r="CE130" s="148" t="str">
        <f>IF(Tbl.Kosten[[#This Row],[WPnr.]]=CE$7,Tbl.Kosten[[#This Row],[Totaal kosten]],"")</f>
        <v/>
      </c>
      <c r="CF130" s="148" t="str">
        <f>IF(Tbl.Kosten[[#This Row],[WPnr.]]=CF$7,Tbl.Kosten[[#This Row],[Totaal kosten]],"")</f>
        <v/>
      </c>
      <c r="CG130" s="148" t="str">
        <f>IF(Tbl.Kosten[[#This Row],[WPnr.]]=CG$7,Tbl.Kosten[[#This Row],[Totaal kosten]],"")</f>
        <v/>
      </c>
      <c r="CH130" s="148" t="str">
        <f>IF(Tbl.Kosten[[#This Row],[WPnr.]]=CH$7,Tbl.Kosten[[#This Row],[Totaal kosten]],"")</f>
        <v/>
      </c>
      <c r="CI130" s="148" t="str">
        <f>IF(Tbl.Kosten[[#This Row],[WPnr.]]=CI$7,Tbl.Kosten[[#This Row],[Totaal kosten]],"")</f>
        <v/>
      </c>
      <c r="CJ130" s="148" t="str">
        <f>IF(Tbl.Kosten[[#This Row],[WPnr.]]=CJ$7,Tbl.Kosten[[#This Row],[Totaal kosten]],"")</f>
        <v/>
      </c>
      <c r="CK130" s="148" t="str">
        <f>IF(Tbl.Kosten[[#This Row],[WPnr.]]=CK$7,Tbl.Kosten[[#This Row],[Totaal kosten]],"")</f>
        <v/>
      </c>
      <c r="CL130" s="148" t="str">
        <f>IF(Tbl.Kosten[[#This Row],[WPnr.]]=CL$7,Tbl.Kosten[[#This Row],[Totaal kosten]],"")</f>
        <v/>
      </c>
      <c r="CM130" s="148" t="str">
        <f>IF(Tbl.Kosten[[#This Row],[WPnr.]]=CM$7,Tbl.Kosten[[#This Row],[Totaal kosten]],"")</f>
        <v/>
      </c>
      <c r="CN130" s="148" t="str">
        <f>IF(Tbl.Kosten[[#This Row],[WPnr.]]=CN$7,Tbl.Kosten[[#This Row],[Totaal kosten]],"")</f>
        <v/>
      </c>
      <c r="CO130" s="148" t="str">
        <f>IF(Tbl.Kosten[[#This Row],[WPnr.]]=CO$7,Tbl.Kosten[[#This Row],[Totaal kosten]],"")</f>
        <v/>
      </c>
      <c r="CP130" s="148" t="str">
        <f>IF(Tbl.Kosten[[#This Row],[WPnr.]]=CP$7,Tbl.Kosten[[#This Row],[Totaal kosten]],"")</f>
        <v/>
      </c>
      <c r="CQ130" s="148" t="str">
        <f>IF(Tbl.Kosten[[#This Row],[WPnr.]]=CQ$7,Tbl.Kosten[[#This Row],[Totaal kosten]],"")</f>
        <v/>
      </c>
      <c r="CR130" s="148" t="str">
        <f>IF(Tbl.Kosten[[#This Row],[WPnr.]]=CR$7,Tbl.Kosten[[#This Row],[Totaal kosten]],"")</f>
        <v/>
      </c>
      <c r="CS130" s="148" t="str">
        <f>IF(Tbl.Kosten[[#This Row],[WPnr.]]=CS$7,Tbl.Kosten[[#This Row],[Totaal kosten]],"")</f>
        <v/>
      </c>
      <c r="CT130" s="148" t="str">
        <f>IF(Tbl.Kosten[[#This Row],[WPnr.]]=CT$7,Tbl.Kosten[[#This Row],[Totaal kosten]],"")</f>
        <v/>
      </c>
      <c r="CU130" s="148" t="str">
        <f>IF(Tbl.Kosten[[#This Row],[WPnr.]]=CU$7,Tbl.Kosten[[#This Row],[Totaal kosten]],"")</f>
        <v/>
      </c>
      <c r="CV130" s="148" t="str">
        <f>IF(Tbl.Kosten[[#This Row],[WPnr.]]=CV$7,Tbl.Kosten[[#This Row],[Totaal kosten]],"")</f>
        <v/>
      </c>
      <c r="CW130" s="148" t="str">
        <f>IF(Tbl.Kosten[[#This Row],[WPnr.]]=CW$7,Tbl.Kosten[[#This Row],[Totaal kosten]],"")</f>
        <v/>
      </c>
      <c r="CX130" s="148" t="str">
        <f>IF(Tbl.Kosten[[#This Row],[WPnr.]]=CX$7,Tbl.Kosten[[#This Row],[Totaal kosten]],"")</f>
        <v/>
      </c>
      <c r="CY130" s="148" t="str">
        <f>IF(Tbl.Kosten[[#This Row],[WPnr.]]=CY$7,Tbl.Kosten[[#This Row],[Totaal kosten]],"")</f>
        <v/>
      </c>
      <c r="CZ130" s="148" t="str">
        <f>IF(Tbl.Kosten[[#This Row],[WPnr.]]=CZ$7,Tbl.Kosten[[#This Row],[Totaal kosten]],"")</f>
        <v/>
      </c>
      <c r="DA130" s="148" t="str">
        <f>IF(Tbl.Kosten[[#This Row],[WPnr.]]=DA$7,Tbl.Kosten[[#This Row],[Totaal kosten]],"")</f>
        <v/>
      </c>
      <c r="DB130" s="148" t="str">
        <f>IF(Tbl.Kosten[[#This Row],[WPnr.]]=DB$7,Tbl.Kosten[[#This Row],[Totaal kosten]],"")</f>
        <v/>
      </c>
      <c r="DC130" s="148" t="str">
        <f>IF(Tbl.Kosten[[#This Row],[WPnr.]]=DC$7,Tbl.Kosten[[#This Row],[Totaal kosten]],"")</f>
        <v/>
      </c>
      <c r="DD130" s="148" t="str">
        <f>IF(Tbl.Kosten[[#This Row],[WPnr.]]=DD$7,Tbl.Kosten[[#This Row],[Totaal kosten]],"")</f>
        <v/>
      </c>
      <c r="DE130" s="148" t="str">
        <f>IF(Tbl.Kosten[[#This Row],[WPnr.]]=DE$7,Tbl.Kosten[[#This Row],[Totaal kosten]],"")</f>
        <v/>
      </c>
      <c r="DF130" s="148" t="str">
        <f>IF(Tbl.Kosten[[#This Row],[WPnr.]]=DF$7,Tbl.Kosten[[#This Row],[Totaal kosten]],"")</f>
        <v/>
      </c>
      <c r="DG130" s="148" t="str">
        <f>IF(Tbl.Kosten[[#This Row],[WPnr.]]=DG$7,Tbl.Kosten[[#This Row],[Totaal kosten]],"")</f>
        <v/>
      </c>
      <c r="DH130" s="148" t="str">
        <f>IF(Tbl.Kosten[[#This Row],[WPnr.]]=DH$7,Tbl.Kosten[[#This Row],[Totaal kosten]],"")</f>
        <v/>
      </c>
      <c r="DI130" s="148" t="str">
        <f>IF(Tbl.Kosten[[#This Row],[WPnr.]]=DI$7,Tbl.Kosten[[#This Row],[Totaal kosten]],"")</f>
        <v/>
      </c>
      <c r="DJ130" s="148" t="str">
        <f>IF(Tbl.Kosten[[#This Row],[WPnr.]]=DJ$7,Tbl.Kosten[[#This Row],[Totaal kosten]],"")</f>
        <v/>
      </c>
      <c r="DK130" s="148" t="str">
        <f>IF(Tbl.Kosten[[#This Row],[WPnr.]]=DK$7,Tbl.Kosten[[#This Row],[Totaal kosten]],"")</f>
        <v/>
      </c>
      <c r="DL130" s="148" t="str">
        <f>IF(Tbl.Kosten[[#This Row],[WPnr.]]=DL$7,Tbl.Kosten[[#This Row],[Totaal kosten]],"")</f>
        <v/>
      </c>
      <c r="DM130" s="148" t="str">
        <f>IF(Tbl.Kosten[[#This Row],[WPnr.]]=DM$7,Tbl.Kosten[[#This Row],[Totaal kosten]],"")</f>
        <v/>
      </c>
      <c r="DN130" s="148" t="str">
        <f>IF(Tbl.Kosten[[#This Row],[WPnr.]]=DN$7,Tbl.Kosten[[#This Row],[Totaal kosten]],"")</f>
        <v/>
      </c>
      <c r="DO130" s="148" t="str">
        <f>IF(Tbl.Kosten[[#This Row],[WPnr.]]=DO$7,Tbl.Kosten[[#This Row],[Totaal kosten]],"")</f>
        <v/>
      </c>
      <c r="DP130" s="148" t="str">
        <f>IF(Tbl.Kosten[[#This Row],[WPnr.]]=DP$7,Tbl.Kosten[[#This Row],[Totaal kosten]],"")</f>
        <v/>
      </c>
      <c r="DQ130" s="148" t="str">
        <f>IF(Tbl.Kosten[[#This Row],[WPnr.]]=DQ$7,Tbl.Kosten[[#This Row],[Totaal kosten]],"")</f>
        <v/>
      </c>
      <c r="DR130" s="148" t="str">
        <f>IF(Tbl.Kosten[[#This Row],[WPnr.]]=DR$7,Tbl.Kosten[[#This Row],[Totaal kosten]],"")</f>
        <v/>
      </c>
      <c r="DS130" s="148" t="str">
        <f>IF(Tbl.Kosten[[#This Row],[WPnr.]]=DS$7,Tbl.Kosten[[#This Row],[Totaal kosten]],"")</f>
        <v/>
      </c>
      <c r="DT130" s="148" t="str">
        <f>IF(Tbl.Kosten[[#This Row],[WPnr.]]=DT$7,Tbl.Kosten[[#This Row],[Totaal kosten]],"")</f>
        <v/>
      </c>
      <c r="DU130" s="148" t="str">
        <f>IF(Tbl.Kosten[[#This Row],[WPnr.]]=DU$7,Tbl.Kosten[[#This Row],[Totaal kosten]],"")</f>
        <v/>
      </c>
      <c r="DV130" s="148" t="str">
        <f>IF(Tbl.Kosten[[#This Row],[WPnr.]]=DV$7,Tbl.Kosten[[#This Row],[Totaal kosten]],"")</f>
        <v/>
      </c>
      <c r="DW130" s="150" t="str">
        <f>IFERROR(_xlfn.XLOOKUP(Tbl.Kosten[[#This Row],[Kostensoort]],Tbl.Kostensoorten[Kostensoorten],Tbl.Kostensoorten[KSnr.],"",0,1),"")</f>
        <v/>
      </c>
      <c r="DX130" s="150" t="str">
        <f>IF(Tbl.Kosten[[#This Row],[KSnr.]]=DX$7,Tbl.Kosten[[#This Row],[Totaal kosten]],"")</f>
        <v/>
      </c>
      <c r="DY130" s="150" t="str">
        <f>IF(Tbl.Kosten[[#This Row],[KSnr.]]=DY$7,Tbl.Kosten[[#This Row],[Totaal kosten]],"")</f>
        <v/>
      </c>
      <c r="DZ130" s="150" t="str">
        <f>IF(Tbl.Kosten[[#This Row],[KSnr.]]=DZ$7,Tbl.Kosten[[#This Row],[Totaal kosten]],"")</f>
        <v/>
      </c>
      <c r="EA130" s="150" t="str">
        <f>IF(Tbl.Kosten[[#This Row],[KSnr.]]=EA$7,Tbl.Kosten[[#This Row],[Totaal kosten]],"")</f>
        <v/>
      </c>
      <c r="EB130" s="150" t="str">
        <f>IF(Tbl.Kosten[[#This Row],[KSnr.]]=EB$7,Tbl.Kosten[[#This Row],[Totaal kosten]],"")</f>
        <v/>
      </c>
      <c r="EC130" s="150" t="str">
        <f>IF(Tbl.Kosten[[#This Row],[KSnr.]]=EC$7,Tbl.Kosten[[#This Row],[Totaal kosten]],"")</f>
        <v/>
      </c>
      <c r="ED130" s="150" t="str">
        <f>IF(Tbl.Kosten[[#This Row],[KSnr.]]=ED$7,Tbl.Kosten[[#This Row],[Totaal kosten]],"")</f>
        <v/>
      </c>
      <c r="EE130" s="150" t="str">
        <f>IF(Tbl.Kosten[[#This Row],[KSnr.]]=EE$7,Tbl.Kosten[[#This Row],[Totaal kosten]],"")</f>
        <v/>
      </c>
      <c r="EF130" s="150" t="str">
        <f>IF(Tbl.Kosten[[#This Row],[KSnr.]]=EF$7,Tbl.Kosten[[#This Row],[Totaal kosten]],"")</f>
        <v/>
      </c>
      <c r="EG130" s="150" t="str">
        <f>IF(Tbl.Kosten[[#This Row],[KSnr.]]=EG$7,Tbl.Kosten[[#This Row],[Totaal kosten]],"")</f>
        <v/>
      </c>
      <c r="EH130" s="150" t="str">
        <f>IF(Tbl.Kosten[[#This Row],[KSnr.]]=EH$7,Tbl.Kosten[[#This Row],[Totaal kosten]],"")</f>
        <v/>
      </c>
      <c r="EI130" s="150" t="str">
        <f>IF(Tbl.Kosten[[#This Row],[KSnr.]]=EI$7,Tbl.Kosten[[#This Row],[Totaal kosten]],"")</f>
        <v/>
      </c>
      <c r="EJ130" s="150" t="str">
        <f>IF(Tbl.Kosten[[#This Row],[KSnr.]]=EJ$7,Tbl.Kosten[[#This Row],[Totaal kosten]],"")</f>
        <v/>
      </c>
      <c r="EK130" s="150" t="str">
        <f>IF(Tbl.Kosten[[#This Row],[KSnr.]]=EK$7,Tbl.Kosten[[#This Row],[Totaal kosten]],"")</f>
        <v/>
      </c>
      <c r="EL130" s="150" t="str">
        <f>IF(Tbl.Kosten[[#This Row],[KSnr.]]=EL$7,Tbl.Kosten[[#This Row],[Totaal kosten]],"")</f>
        <v/>
      </c>
      <c r="EM130" s="150" t="str">
        <f>IF(Tbl.Kosten[[#This Row],[KSnr.]]=EM$7,Tbl.Kosten[[#This Row],[Totaal kosten]],"")</f>
        <v/>
      </c>
      <c r="EN130" s="150" t="str">
        <f>IF(Tbl.Kosten[[#This Row],[KSnr.]]=EN$7,Tbl.Kosten[[#This Row],[Totaal kosten]],"")</f>
        <v/>
      </c>
      <c r="EO130" s="150" t="str">
        <f>IF(Tbl.Kosten[[#This Row],[KSnr.]]=EO$7,Tbl.Kosten[[#This Row],[Totaal kosten]],"")</f>
        <v/>
      </c>
      <c r="EP130" s="150" t="str">
        <f>IF(Tbl.Kosten[[#This Row],[KSnr.]]=EP$7,Tbl.Kosten[[#This Row],[Totaal kosten]],"")</f>
        <v/>
      </c>
      <c r="EQ130" s="150" t="str">
        <f>IF(Tbl.Kosten[[#This Row],[KSnr.]]=EQ$7,Tbl.Kosten[[#This Row],[Totaal kosten]],"")</f>
        <v/>
      </c>
      <c r="ER130" s="144" t="str">
        <f>IFERROR(_xlfn.XLOOKUP(Tbl.Kosten[[#This Row],[Subsidieactiviteit]],Tbl.Subsidiehoogte[Subsidieactiviteit],Tbl.Subsidiehoogte[SAnr.],"",0,1),"")</f>
        <v/>
      </c>
      <c r="ES130" s="150" t="str">
        <f>IF(Tbl.Kosten[[#This Row],[Sanr.]]=ES$7,Tbl.Kosten[[#This Row],[Totaal kosten]],"")</f>
        <v/>
      </c>
      <c r="ET130" s="150" t="str">
        <f>IF(Tbl.Kosten[[#This Row],[Sanr.]]=ET$7,Tbl.Kosten[[#This Row],[Totaal kosten]],"")</f>
        <v/>
      </c>
      <c r="EU130" s="150" t="str">
        <f>IF(Tbl.Kosten[[#This Row],[Sanr.]]=EU$7,Tbl.Kosten[[#This Row],[Totaal kosten]],"")</f>
        <v/>
      </c>
      <c r="EV130" s="150" t="str">
        <f>IF(Tbl.Kosten[[#This Row],[Sanr.]]=EV$7,Tbl.Kosten[[#This Row],[Totaal kosten]],"")</f>
        <v/>
      </c>
      <c r="EW130" s="150" t="str">
        <f>IF(Tbl.Kosten[[#This Row],[Sanr.]]=EW$7,Tbl.Kosten[[#This Row],[Totaal kosten]],"")</f>
        <v/>
      </c>
      <c r="EX130" s="150" t="str">
        <f>IF(Tbl.Kosten[[#This Row],[Sanr.]]=EX$7,Tbl.Kosten[[#This Row],[Totaal kosten]],"")</f>
        <v/>
      </c>
      <c r="EY130" s="150" t="str">
        <f>IF(Tbl.Kosten[[#This Row],[Sanr.]]=EY$7,Tbl.Kosten[[#This Row],[Totaal kosten]],"")</f>
        <v/>
      </c>
      <c r="EZ130" s="150" t="str">
        <f>IF(Tbl.Kosten[[#This Row],[Sanr.]]=EZ$7,Tbl.Kosten[[#This Row],[Totaal kosten]],"")</f>
        <v/>
      </c>
      <c r="FA130" s="150" t="str">
        <f>IF(Tbl.Kosten[[#This Row],[Sanr.]]=FA$7,Tbl.Kosten[[#This Row],[Totaal kosten]],"")</f>
        <v/>
      </c>
      <c r="FB130" s="150" t="str">
        <f>IF(Tbl.Kosten[[#This Row],[Sanr.]]=FB$7,Tbl.Kosten[[#This Row],[Totaal kosten]],"")</f>
        <v/>
      </c>
      <c r="FC130" s="150" t="str">
        <f>IF(Tbl.Kosten[[#This Row],[Sanr.]]=FC$7,Tbl.Kosten[[#This Row],[Totaal kosten]],"")</f>
        <v/>
      </c>
      <c r="FD130" s="150" t="str">
        <f>IF(Tbl.Kosten[[#This Row],[Sanr.]]=FD$7,Tbl.Kosten[[#This Row],[Totaal kosten]],"")</f>
        <v/>
      </c>
      <c r="FE130" s="150" t="str">
        <f>IF(Tbl.Kosten[[#This Row],[Sanr.]]=FE$7,Tbl.Kosten[[#This Row],[Totaal kosten]],"")</f>
        <v/>
      </c>
      <c r="FF130" s="150" t="str">
        <f>IF(Tbl.Kosten[[#This Row],[Sanr.]]=FF$7,Tbl.Kosten[[#This Row],[Totaal kosten]],"")</f>
        <v/>
      </c>
      <c r="FG130" s="150" t="str">
        <f>IF(Tbl.Kosten[[#This Row],[Sanr.]]=FG$7,Tbl.Kosten[[#This Row],[Totaal kosten]],"")</f>
        <v/>
      </c>
      <c r="FH130" s="150" t="str">
        <f>IF(Tbl.Kosten[[#This Row],[Sanr.]]=FH$7,Tbl.Kosten[[#This Row],[Totaal kosten]],"")</f>
        <v/>
      </c>
      <c r="FI130" s="150" t="str">
        <f>IF(Tbl.Kosten[[#This Row],[Sanr.]]=FI$7,Tbl.Kosten[[#This Row],[Totaal kosten]],"")</f>
        <v/>
      </c>
      <c r="FJ130" s="150" t="str">
        <f>IF(Tbl.Kosten[[#This Row],[Sanr.]]=FJ$7,Tbl.Kosten[[#This Row],[Totaal kosten]],"")</f>
        <v/>
      </c>
      <c r="FK130" s="150" t="str">
        <f>IF(Tbl.Kosten[[#This Row],[Sanr.]]=FK$7,Tbl.Kosten[[#This Row],[Totaal kosten]],"")</f>
        <v/>
      </c>
      <c r="FL130" s="150" t="str">
        <f>IF(Tbl.Kosten[[#This Row],[Sanr.]]=FL$7,Tbl.Kosten[[#This Row],[Totaal kosten]],"")</f>
        <v/>
      </c>
      <c r="FM130" s="150" t="str">
        <f>IF(Tbl.Kosten[[#This Row],[Sanr.]]=FM$7,Tbl.Kosten[[#This Row],[Totaal kosten]],"")</f>
        <v/>
      </c>
      <c r="FN130" s="150" t="str">
        <f>IF(Tbl.Kosten[[#This Row],[Sanr.]]=FN$7,Tbl.Kosten[[#This Row],[Totaal kosten]],"")</f>
        <v/>
      </c>
      <c r="FO130" s="150" t="str">
        <f>IF(Tbl.Kosten[[#This Row],[Sanr.]]=FO$7,Tbl.Kosten[[#This Row],[Totaal kosten]],"")</f>
        <v/>
      </c>
      <c r="FP130" s="150" t="str">
        <f>IF(Tbl.Kosten[[#This Row],[Sanr.]]=FP$7,Tbl.Kosten[[#This Row],[Totaal kosten]],"")</f>
        <v/>
      </c>
      <c r="FQ130" s="150" t="str">
        <f>IF(Tbl.Kosten[[#This Row],[Sanr.]]=FQ$7,Tbl.Kosten[[#This Row],[Totaal kosten]],"")</f>
        <v/>
      </c>
      <c r="FR130" s="150" t="str">
        <f>IF(Tbl.Kosten[[#This Row],[Sanr.]]=FR$7,Tbl.Kosten[[#This Row],[Totaal kosten]],"")</f>
        <v/>
      </c>
      <c r="FS130" s="150" t="str">
        <f>IF(Tbl.Kosten[[#This Row],[Sanr.]]=FS$7,Tbl.Kosten[[#This Row],[Totaal kosten]],"")</f>
        <v/>
      </c>
      <c r="FT130" s="150" t="str">
        <f>IF(Tbl.Kosten[[#This Row],[Sanr.]]=FT$7,Tbl.Kosten[[#This Row],[Totaal kosten]],"")</f>
        <v/>
      </c>
      <c r="FU130" s="150" t="str">
        <f>IF(Tbl.Kosten[[#This Row],[Sanr.]]=FU$7,Tbl.Kosten[[#This Row],[Totaal kosten]],"")</f>
        <v/>
      </c>
      <c r="FV130" s="150" t="str">
        <f>IF(Tbl.Kosten[[#This Row],[Sanr.]]=FV$7,Tbl.Kosten[[#This Row],[Totaal kosten]],"")</f>
        <v/>
      </c>
      <c r="FW130" s="150" t="str">
        <f>IFERROR(_xlfn.XLOOKUP(Tbl.Kosten[[#This Row],[Activiteitencode]],Tbl.Activiteiten[Activiteitcode],Tbl.Activiteiten[Anr.],"",0,1),"")</f>
        <v/>
      </c>
      <c r="FX130" s="169" t="str">
        <f>_xlfn.CONCAT(Tbl.Kosten[[#This Row],[Pnr.]],Tbl.Kosten[[#This Row],[Sanr.]])</f>
        <v>P1</v>
      </c>
      <c r="FY130" s="150">
        <f>Tbl.Kosten[[#This Row],[Totaal kosten]]-Tbl.Kosten[[#This Row],[Subsidie]]</f>
        <v>0</v>
      </c>
      <c r="FZ130" s="150">
        <f>IF(Tbl.Kosten[[#This Row],[Pnr.]]=FZ$7,Tbl.Kosten[[#This Row],[Te financieren]],"")</f>
        <v>0</v>
      </c>
      <c r="GA130" s="150" t="str">
        <f>IF(Tbl.Kosten[[#This Row],[Pnr.]]=GA$7,Tbl.Kosten[[#This Row],[Te financieren]],"")</f>
        <v/>
      </c>
      <c r="GB130" s="150" t="str">
        <f>IF(Tbl.Kosten[[#This Row],[Pnr.]]=GB$7,Tbl.Kosten[[#This Row],[Te financieren]],"")</f>
        <v/>
      </c>
      <c r="GC130" s="150" t="str">
        <f>IF(Tbl.Kosten[[#This Row],[Pnr.]]=GC$7,Tbl.Kosten[[#This Row],[Te financieren]],"")</f>
        <v/>
      </c>
      <c r="GD130" s="150" t="str">
        <f>IF(Tbl.Kosten[[#This Row],[Pnr.]]=GD$7,Tbl.Kosten[[#This Row],[Te financieren]],"")</f>
        <v/>
      </c>
      <c r="GE130" s="150" t="str">
        <f>IF(Tbl.Kosten[[#This Row],[Pnr.]]=GE$7,Tbl.Kosten[[#This Row],[Te financieren]],"")</f>
        <v/>
      </c>
      <c r="GF130" s="150" t="str">
        <f>IF(Tbl.Kosten[[#This Row],[Pnr.]]=GF$7,Tbl.Kosten[[#This Row],[Te financieren]],"")</f>
        <v/>
      </c>
      <c r="GG130" s="150" t="str">
        <f>IF(Tbl.Kosten[[#This Row],[Pnr.]]=GG$7,Tbl.Kosten[[#This Row],[Te financieren]],"")</f>
        <v/>
      </c>
      <c r="GH130" s="150" t="str">
        <f>IF(Tbl.Kosten[[#This Row],[Pnr.]]=GH$7,Tbl.Kosten[[#This Row],[Te financieren]],"")</f>
        <v/>
      </c>
      <c r="GI130" s="150" t="str">
        <f>IF(Tbl.Kosten[[#This Row],[Pnr.]]=GI$7,Tbl.Kosten[[#This Row],[Te financieren]],"")</f>
        <v/>
      </c>
      <c r="GJ130" s="150" t="str">
        <f>IF(Tbl.Kosten[[#This Row],[Pnr.]]=GJ$7,Tbl.Kosten[[#This Row],[Te financieren]],"")</f>
        <v/>
      </c>
      <c r="GK130" s="150" t="str">
        <f>IF(Tbl.Kosten[[#This Row],[Pnr.]]=GK$7,Tbl.Kosten[[#This Row],[Te financieren]],"")</f>
        <v/>
      </c>
      <c r="GL130" s="150" t="str">
        <f>IF(Tbl.Kosten[[#This Row],[Pnr.]]=GL$7,Tbl.Kosten[[#This Row],[Te financieren]],"")</f>
        <v/>
      </c>
      <c r="GM130" s="150" t="str">
        <f>IF(Tbl.Kosten[[#This Row],[Pnr.]]=GM$7,Tbl.Kosten[[#This Row],[Te financieren]],"")</f>
        <v/>
      </c>
      <c r="GN130" s="150" t="str">
        <f>IF(Tbl.Kosten[[#This Row],[Pnr.]]=GN$7,Tbl.Kosten[[#This Row],[Te financieren]],"")</f>
        <v/>
      </c>
      <c r="GO130" s="150" t="str">
        <f>IF(Tbl.Kosten[[#This Row],[Pnr.]]=GO$7,Tbl.Kosten[[#This Row],[Te financieren]],"")</f>
        <v/>
      </c>
      <c r="GP130" s="150" t="str">
        <f>IF(Tbl.Kosten[[#This Row],[Pnr.]]=GP$7,Tbl.Kosten[[#This Row],[Te financieren]],"")</f>
        <v/>
      </c>
      <c r="GQ130" s="150" t="str">
        <f>IF(Tbl.Kosten[[#This Row],[Pnr.]]=GQ$7,Tbl.Kosten[[#This Row],[Te financieren]],"")</f>
        <v/>
      </c>
      <c r="GR130" s="150" t="str">
        <f>IF(Tbl.Kosten[[#This Row],[Pnr.]]=GR$7,Tbl.Kosten[[#This Row],[Te financieren]],"")</f>
        <v/>
      </c>
      <c r="GS130" s="150" t="str">
        <f>IF(Tbl.Kosten[[#This Row],[Pnr.]]=GS$7,Tbl.Kosten[[#This Row],[Te financieren]],"")</f>
        <v/>
      </c>
      <c r="GT130" s="150" t="str">
        <f>IF(Tbl.Kosten[[#This Row],[Pnr.]]=GT$7,Tbl.Kosten[[#This Row],[Te financieren]],"")</f>
        <v/>
      </c>
      <c r="GU130" s="150" t="str">
        <f>IF(Tbl.Kosten[[#This Row],[Pnr.]]=GU$7,Tbl.Kosten[[#This Row],[Te financieren]],"")</f>
        <v/>
      </c>
      <c r="GV130" s="150" t="str">
        <f>IF(Tbl.Kosten[[#This Row],[Pnr.]]=GV$7,Tbl.Kosten[[#This Row],[Te financieren]],"")</f>
        <v/>
      </c>
      <c r="GW130" s="150" t="str">
        <f>IF(Tbl.Kosten[[#This Row],[Pnr.]]=GW$7,Tbl.Kosten[[#This Row],[Te financieren]],"")</f>
        <v/>
      </c>
      <c r="GX130" s="150" t="str">
        <f>IF(Tbl.Kosten[[#This Row],[Pnr.]]=GX$7,Tbl.Kosten[[#This Row],[Te financieren]],"")</f>
        <v/>
      </c>
      <c r="GY130" s="150" t="str">
        <f>IF(Tbl.Kosten[[#This Row],[Pnr.]]=GY$7,Tbl.Kosten[[#This Row],[Te financieren]],"")</f>
        <v/>
      </c>
      <c r="GZ130" s="150" t="str">
        <f>IF(Tbl.Kosten[[#This Row],[Pnr.]]=GZ$7,Tbl.Kosten[[#This Row],[Te financieren]],"")</f>
        <v/>
      </c>
      <c r="HA130" s="150" t="str">
        <f>IF(Tbl.Kosten[[#This Row],[Pnr.]]=HA$7,Tbl.Kosten[[#This Row],[Te financieren]],"")</f>
        <v/>
      </c>
      <c r="HB130" s="150" t="str">
        <f>IF(Tbl.Kosten[[#This Row],[Pnr.]]=HB$7,Tbl.Kosten[[#This Row],[Te financieren]],"")</f>
        <v/>
      </c>
      <c r="HC130" s="150" t="str">
        <f>IF(Tbl.Kosten[[#This Row],[Pnr.]]=HC$7,Tbl.Kosten[[#This Row],[Te financieren]],"")</f>
        <v/>
      </c>
      <c r="HD130" s="150" t="str">
        <f>IF(Tbl.Kosten[[#This Row],[Pnr.]]=HD$7,Tbl.Kosten[[#This Row],[Te financieren]],"")</f>
        <v/>
      </c>
      <c r="HE130" s="150" t="str">
        <f>IF(Tbl.Kosten[[#This Row],[Pnr.]]=HE$7,Tbl.Kosten[[#This Row],[Te financieren]],"")</f>
        <v/>
      </c>
      <c r="HF130" s="150" t="str">
        <f>IF(Tbl.Kosten[[#This Row],[Pnr.]]=HF$7,Tbl.Kosten[[#This Row],[Te financieren]],"")</f>
        <v/>
      </c>
      <c r="HG130" s="150" t="str">
        <f>IF(Tbl.Kosten[[#This Row],[Pnr.]]=HG$7,Tbl.Kosten[[#This Row],[Te financieren]],"")</f>
        <v/>
      </c>
      <c r="HH130" s="150" t="str">
        <f>IF(Tbl.Kosten[[#This Row],[Pnr.]]=HH$7,Tbl.Kosten[[#This Row],[Te financieren]],"")</f>
        <v/>
      </c>
      <c r="HI130" s="150" t="str">
        <f>IF(Tbl.Kosten[[#This Row],[Pnr.]]=HI$7,Tbl.Kosten[[#This Row],[Te financieren]],"")</f>
        <v/>
      </c>
      <c r="HJ130" s="150" t="str">
        <f>IF(Tbl.Kosten[[#This Row],[Pnr.]]=HJ$7,Tbl.Kosten[[#This Row],[Te financieren]],"")</f>
        <v/>
      </c>
      <c r="HK130" s="150" t="str">
        <f>IF(Tbl.Kosten[[#This Row],[Pnr.]]=HK$7,Tbl.Kosten[[#This Row],[Te financieren]],"")</f>
        <v/>
      </c>
      <c r="HL130" s="150" t="str">
        <f>IF(Tbl.Kosten[[#This Row],[Pnr.]]=HL$7,Tbl.Kosten[[#This Row],[Te financieren]],"")</f>
        <v/>
      </c>
      <c r="HM130" s="150" t="str">
        <f>IF(Tbl.Kosten[[#This Row],[Pnr.]]=HM$7,Tbl.Kosten[[#This Row],[Te financieren]],"")</f>
        <v/>
      </c>
      <c r="HN130" s="150" t="str">
        <f>IF(Tbl.Kosten[[#This Row],[Pnr.]]=HN$7,Tbl.Kosten[[#This Row],[Te financieren]],"")</f>
        <v/>
      </c>
      <c r="HO130" s="150" t="str">
        <f>IF(Tbl.Kosten[[#This Row],[Pnr.]]=HO$7,Tbl.Kosten[[#This Row],[Te financieren]],"")</f>
        <v/>
      </c>
      <c r="HP130" s="150" t="str">
        <f>IF(Tbl.Kosten[[#This Row],[Pnr.]]=HP$7,Tbl.Kosten[[#This Row],[Te financieren]],"")</f>
        <v/>
      </c>
      <c r="HQ130" s="150" t="str">
        <f>IF(Tbl.Kosten[[#This Row],[Pnr.]]=HQ$7,Tbl.Kosten[[#This Row],[Te financieren]],"")</f>
        <v/>
      </c>
      <c r="HR130" s="150" t="str">
        <f>IF(Tbl.Kosten[[#This Row],[Pnr.]]=HR$7,Tbl.Kosten[[#This Row],[Te financieren]],"")</f>
        <v/>
      </c>
      <c r="HS130" s="150" t="str">
        <f>IF(Tbl.Kosten[[#This Row],[Pnr.]]=HS$7,Tbl.Kosten[[#This Row],[Te financieren]],"")</f>
        <v/>
      </c>
      <c r="HT130" s="150" t="str">
        <f>IF(Tbl.Kosten[[#This Row],[Pnr.]]=HT$7,Tbl.Kosten[[#This Row],[Te financieren]],"")</f>
        <v/>
      </c>
      <c r="HU130" s="150" t="str">
        <f>IF(Tbl.Kosten[[#This Row],[Pnr.]]=HU$7,Tbl.Kosten[[#This Row],[Te financieren]],"")</f>
        <v/>
      </c>
      <c r="HV130" s="150" t="str">
        <f>IF(Tbl.Kosten[[#This Row],[Pnr.]]=HV$7,Tbl.Kosten[[#This Row],[Te financieren]],"")</f>
        <v/>
      </c>
      <c r="HW130" s="150" t="str">
        <f>IF(Tbl.Kosten[[#This Row],[Pnr.]]=HW$7,Tbl.Kosten[[#This Row],[Te financieren]],"")</f>
        <v/>
      </c>
    </row>
    <row r="131" spans="2:231" x14ac:dyDescent="0.3">
      <c r="B131" s="134"/>
      <c r="C131" s="137"/>
      <c r="D131" s="136"/>
      <c r="E131" s="261"/>
      <c r="F131" s="135"/>
      <c r="G131" s="11" t="str">
        <f>IF(Tbl.Kosten[[#This Row],[Medewerker e/o 
functie]]&lt;&gt;"",_xlfn.XLOOKUP(Tbl.Kosten[[#This Row],[Medewerker e/o 
functie]],Tbl.Uurtarief[Medewerker en/of functie],Tbl.Uurtarief[Uurtarief],"",0,1),"")</f>
        <v/>
      </c>
      <c r="H131" s="121">
        <f>IFERROR(Tbl.Kosten[[#This Row],[Uren]]*Tbl.Kosten[[#This Row],[Uurtarief]],0)</f>
        <v>0</v>
      </c>
      <c r="I131" s="119" t="str">
        <f>IF(Tbl.Kosten[[#This Row],[Subtotaal uren]]&lt;&gt;0,_xlfn.XLOOKUP(Tbl.Kosten[[#This Row],[Medewerker e/o 
functie]],Tbl.Uurtarief[Medewerker en/of functie],Tbl.Uurtarief[Kostensoort arbeid],"",0,1),"")</f>
        <v/>
      </c>
      <c r="J131" s="137"/>
      <c r="K131" s="135"/>
      <c r="L131" s="139" t="str">
        <f>IF(Tbl.Kosten[[#This Row],[Activum]]&lt;&gt;"",_xlfn.XLOOKUP(Tbl.Kosten[[#This Row],[Activum]],Tbl.Afschrijvingskosten[Activum],Tbl.Afschrijvingskosten[Tarief per afschrijvings-eenheid],"",0,1),"")</f>
        <v/>
      </c>
      <c r="M131" s="122">
        <f>IFERROR(Tbl.Kosten[[#This Row],[Een-
heden]]*Tbl.Kosten[[#This Row],[Afschrijvings-
tarief]],0)</f>
        <v>0</v>
      </c>
      <c r="N131" s="122" t="str">
        <f>IF(Tbl.Kosten[[#This Row],[Subtotaal afschrijving]]&lt;&gt;0,Lijsten!$A$7,"")</f>
        <v/>
      </c>
      <c r="O131" s="140"/>
      <c r="P131" s="135"/>
      <c r="Q131" s="138"/>
      <c r="R131" s="122">
        <f>IFERROR(Tbl.Kosten[[#This Row],[Aantal]]*Tbl.Kosten[[#This Row],[Tarief]],0)</f>
        <v>0</v>
      </c>
      <c r="S131" s="8">
        <f>IFERROR(Tbl.Kosten[[#This Row],[Subtotaal overige kosten]]+Tbl.Kosten[[#This Row],[Subtotaal uren]]+Tbl.Kosten[[#This Row],[Subtotaal afschrijving]],0)</f>
        <v>0</v>
      </c>
      <c r="T131" s="8">
        <f>IFERROR(Tbl.Kosten[[#This Row],[Totaal kosten]]*Tbl.Kosten[[#This Row],[Subsidie%]],0)</f>
        <v>0</v>
      </c>
      <c r="U131" s="4" t="str" cm="1">
        <f t="array" ref="U131">IFERROR(_xlfn.IFS(Tbl.Kosten[[#This Row],[Subtotaal uren]]&lt;&gt;0,Tbl.Kosten[[#This Row],[Kostensoort arbeid]],Tbl.Kosten[[#This Row],[Subtotaal afschrijving]]&lt;&gt;0,Tbl.Kosten[[#This Row],[Kostensoort afschrijving]],Tbl.Kosten[[#This Row],[Subtotaal overige kosten]]&lt;&gt;0,Tbl.Kosten[[#This Row],[Kostensoort overig]]),"")</f>
        <v/>
      </c>
      <c r="V131" s="4" t="str">
        <f>IFERROR(_xlfn.XLOOKUP(Tbl.Kosten[[#This Row],[Activiteitencode]],Tbl.Activiteiten[Activiteitcode],Tbl.Activiteiten[Werkpakketcode],"",0,1),"")</f>
        <v/>
      </c>
      <c r="W131" s="4" t="str">
        <f>IFERROR(_xlfn.XLOOKUP(Tbl.Kosten[[#This Row],[Werkpakketcode]],Tbl.Werkpakketten[Werkpakketcode],Tbl.Werkpakketten[Subsidiabele activiteit],"",0,1),"")</f>
        <v/>
      </c>
      <c r="X131" s="12">
        <f>IFERROR(_xlfn.XLOOKUP(Tbl.Kosten[[#This Row],[Sanr.]],Tbl.Subsidiehoogte[SAnr.],Tbl.Subsidiehoogte[Sub. Percentage],0,0,1),0)</f>
        <v>0</v>
      </c>
      <c r="Y131" s="144" t="str">
        <f>IFERROR(_xlfn.XLOOKUP(Tbl.Kosten[[#This Row],[Partnercode]],Tbl.Projectpartners[Partnercode],Tbl.Projectpartners[PNr.],"",0,1),"")</f>
        <v>P1</v>
      </c>
      <c r="Z131" s="148">
        <f>IF(Tbl.Kosten[[#This Row],[Pnr.]]=Z$7,Tbl.Kosten[[#This Row],[Totaal kosten]],"")</f>
        <v>0</v>
      </c>
      <c r="AA131" s="148" t="str">
        <f>IF(Tbl.Kosten[[#This Row],[Pnr.]]=AA$7,Tbl.Kosten[[#This Row],[Totaal kosten]],"")</f>
        <v/>
      </c>
      <c r="AB131" s="148" t="str">
        <f>IF(Tbl.Kosten[[#This Row],[Pnr.]]=AB$7,Tbl.Kosten[[#This Row],[Totaal kosten]],"")</f>
        <v/>
      </c>
      <c r="AC131" s="148" t="str">
        <f>IF(Tbl.Kosten[[#This Row],[Pnr.]]=AC$7,Tbl.Kosten[[#This Row],[Totaal kosten]],"")</f>
        <v/>
      </c>
      <c r="AD131" s="148" t="str">
        <f>IF(Tbl.Kosten[[#This Row],[Pnr.]]=AD$7,Tbl.Kosten[[#This Row],[Totaal kosten]],"")</f>
        <v/>
      </c>
      <c r="AE131" s="148" t="str">
        <f>IF(Tbl.Kosten[[#This Row],[Pnr.]]=AE$7,Tbl.Kosten[[#This Row],[Totaal kosten]],"")</f>
        <v/>
      </c>
      <c r="AF131" s="148" t="str">
        <f>IF(Tbl.Kosten[[#This Row],[Pnr.]]=AF$7,Tbl.Kosten[[#This Row],[Totaal kosten]],"")</f>
        <v/>
      </c>
      <c r="AG131" s="148" t="str">
        <f>IF(Tbl.Kosten[[#This Row],[Pnr.]]=AG$7,Tbl.Kosten[[#This Row],[Totaal kosten]],"")</f>
        <v/>
      </c>
      <c r="AH131" s="148" t="str">
        <f>IF(Tbl.Kosten[[#This Row],[Pnr.]]=AH$7,Tbl.Kosten[[#This Row],[Totaal kosten]],"")</f>
        <v/>
      </c>
      <c r="AI131" s="148" t="str">
        <f>IF(Tbl.Kosten[[#This Row],[Pnr.]]=AI$7,Tbl.Kosten[[#This Row],[Totaal kosten]],"")</f>
        <v/>
      </c>
      <c r="AJ131" s="148" t="str">
        <f>IF(Tbl.Kosten[[#This Row],[Pnr.]]=AJ$7,Tbl.Kosten[[#This Row],[Totaal kosten]],"")</f>
        <v/>
      </c>
      <c r="AK131" s="148" t="str">
        <f>IF(Tbl.Kosten[[#This Row],[Pnr.]]=AK$7,Tbl.Kosten[[#This Row],[Totaal kosten]],"")</f>
        <v/>
      </c>
      <c r="AL131" s="148" t="str">
        <f>IF(Tbl.Kosten[[#This Row],[Pnr.]]=AL$7,Tbl.Kosten[[#This Row],[Totaal kosten]],"")</f>
        <v/>
      </c>
      <c r="AM131" s="148" t="str">
        <f>IF(Tbl.Kosten[[#This Row],[Pnr.]]=AM$7,Tbl.Kosten[[#This Row],[Totaal kosten]],"")</f>
        <v/>
      </c>
      <c r="AN131" s="148" t="str">
        <f>IF(Tbl.Kosten[[#This Row],[Pnr.]]=AN$7,Tbl.Kosten[[#This Row],[Totaal kosten]],"")</f>
        <v/>
      </c>
      <c r="AO131" s="148" t="str">
        <f>IF(Tbl.Kosten[[#This Row],[Pnr.]]=AO$7,Tbl.Kosten[[#This Row],[Totaal kosten]],"")</f>
        <v/>
      </c>
      <c r="AP131" s="148" t="str">
        <f>IF(Tbl.Kosten[[#This Row],[Pnr.]]=AP$7,Tbl.Kosten[[#This Row],[Totaal kosten]],"")</f>
        <v/>
      </c>
      <c r="AQ131" s="148" t="str">
        <f>IF(Tbl.Kosten[[#This Row],[Pnr.]]=AQ$7,Tbl.Kosten[[#This Row],[Totaal kosten]],"")</f>
        <v/>
      </c>
      <c r="AR131" s="148" t="str">
        <f>IF(Tbl.Kosten[[#This Row],[Pnr.]]=AR$7,Tbl.Kosten[[#This Row],[Totaal kosten]],"")</f>
        <v/>
      </c>
      <c r="AS131" s="148" t="str">
        <f>IF(Tbl.Kosten[[#This Row],[Pnr.]]=AS$7,Tbl.Kosten[[#This Row],[Totaal kosten]],"")</f>
        <v/>
      </c>
      <c r="AT131" s="148" t="str">
        <f>IF(Tbl.Kosten[[#This Row],[Pnr.]]=AT$7,Tbl.Kosten[[#This Row],[Totaal kosten]],"")</f>
        <v/>
      </c>
      <c r="AU131" s="148" t="str">
        <f>IF(Tbl.Kosten[[#This Row],[Pnr.]]=AU$7,Tbl.Kosten[[#This Row],[Totaal kosten]],"")</f>
        <v/>
      </c>
      <c r="AV131" s="148" t="str">
        <f>IF(Tbl.Kosten[[#This Row],[Pnr.]]=AV$7,Tbl.Kosten[[#This Row],[Totaal kosten]],"")</f>
        <v/>
      </c>
      <c r="AW131" s="148" t="str">
        <f>IF(Tbl.Kosten[[#This Row],[Pnr.]]=AW$7,Tbl.Kosten[[#This Row],[Totaal kosten]],"")</f>
        <v/>
      </c>
      <c r="AX131" s="148" t="str">
        <f>IF(Tbl.Kosten[[#This Row],[Pnr.]]=AX$7,Tbl.Kosten[[#This Row],[Totaal kosten]],"")</f>
        <v/>
      </c>
      <c r="AY131" s="148" t="str">
        <f>IF(Tbl.Kosten[[#This Row],[Pnr.]]=AY$7,Tbl.Kosten[[#This Row],[Totaal kosten]],"")</f>
        <v/>
      </c>
      <c r="AZ131" s="148" t="str">
        <f>IF(Tbl.Kosten[[#This Row],[Pnr.]]=AZ$7,Tbl.Kosten[[#This Row],[Totaal kosten]],"")</f>
        <v/>
      </c>
      <c r="BA131" s="148" t="str">
        <f>IF(Tbl.Kosten[[#This Row],[Pnr.]]=BA$7,Tbl.Kosten[[#This Row],[Totaal kosten]],"")</f>
        <v/>
      </c>
      <c r="BB131" s="148" t="str">
        <f>IF(Tbl.Kosten[[#This Row],[Pnr.]]=BB$7,Tbl.Kosten[[#This Row],[Totaal kosten]],"")</f>
        <v/>
      </c>
      <c r="BC131" s="148" t="str">
        <f>IF(Tbl.Kosten[[#This Row],[Pnr.]]=BC$7,Tbl.Kosten[[#This Row],[Totaal kosten]],"")</f>
        <v/>
      </c>
      <c r="BD131" s="148" t="str">
        <f>IF(Tbl.Kosten[[#This Row],[Pnr.]]=BD$7,Tbl.Kosten[[#This Row],[Totaal kosten]],"")</f>
        <v/>
      </c>
      <c r="BE131" s="148" t="str">
        <f>IF(Tbl.Kosten[[#This Row],[Pnr.]]=BE$7,Tbl.Kosten[[#This Row],[Totaal kosten]],"")</f>
        <v/>
      </c>
      <c r="BF131" s="148" t="str">
        <f>IF(Tbl.Kosten[[#This Row],[Pnr.]]=BF$7,Tbl.Kosten[[#This Row],[Totaal kosten]],"")</f>
        <v/>
      </c>
      <c r="BG131" s="148" t="str">
        <f>IF(Tbl.Kosten[[#This Row],[Pnr.]]=BG$7,Tbl.Kosten[[#This Row],[Totaal kosten]],"")</f>
        <v/>
      </c>
      <c r="BH131" s="148" t="str">
        <f>IF(Tbl.Kosten[[#This Row],[Pnr.]]=BH$7,Tbl.Kosten[[#This Row],[Totaal kosten]],"")</f>
        <v/>
      </c>
      <c r="BI131" s="148" t="str">
        <f>IF(Tbl.Kosten[[#This Row],[Pnr.]]=BI$7,Tbl.Kosten[[#This Row],[Totaal kosten]],"")</f>
        <v/>
      </c>
      <c r="BJ131" s="148" t="str">
        <f>IF(Tbl.Kosten[[#This Row],[Pnr.]]=BJ$7,Tbl.Kosten[[#This Row],[Totaal kosten]],"")</f>
        <v/>
      </c>
      <c r="BK131" s="148" t="str">
        <f>IF(Tbl.Kosten[[#This Row],[Pnr.]]=BK$7,Tbl.Kosten[[#This Row],[Totaal kosten]],"")</f>
        <v/>
      </c>
      <c r="BL131" s="148" t="str">
        <f>IF(Tbl.Kosten[[#This Row],[Pnr.]]=BL$7,Tbl.Kosten[[#This Row],[Totaal kosten]],"")</f>
        <v/>
      </c>
      <c r="BM131" s="148" t="str">
        <f>IF(Tbl.Kosten[[#This Row],[Pnr.]]=BM$7,Tbl.Kosten[[#This Row],[Totaal kosten]],"")</f>
        <v/>
      </c>
      <c r="BN131" s="148" t="str">
        <f>IF(Tbl.Kosten[[#This Row],[Pnr.]]=BN$7,Tbl.Kosten[[#This Row],[Totaal kosten]],"")</f>
        <v/>
      </c>
      <c r="BO131" s="148" t="str">
        <f>IF(Tbl.Kosten[[#This Row],[Pnr.]]=BO$7,Tbl.Kosten[[#This Row],[Totaal kosten]],"")</f>
        <v/>
      </c>
      <c r="BP131" s="148" t="str">
        <f>IF(Tbl.Kosten[[#This Row],[Pnr.]]=BP$7,Tbl.Kosten[[#This Row],[Totaal kosten]],"")</f>
        <v/>
      </c>
      <c r="BQ131" s="148" t="str">
        <f>IF(Tbl.Kosten[[#This Row],[Pnr.]]=BQ$7,Tbl.Kosten[[#This Row],[Totaal kosten]],"")</f>
        <v/>
      </c>
      <c r="BR131" s="148" t="str">
        <f>IF(Tbl.Kosten[[#This Row],[Pnr.]]=BR$7,Tbl.Kosten[[#This Row],[Totaal kosten]],"")</f>
        <v/>
      </c>
      <c r="BS131" s="148" t="str">
        <f>IF(Tbl.Kosten[[#This Row],[Pnr.]]=BS$7,Tbl.Kosten[[#This Row],[Totaal kosten]],"")</f>
        <v/>
      </c>
      <c r="BT131" s="148" t="str">
        <f>IF(Tbl.Kosten[[#This Row],[Pnr.]]=BT$7,Tbl.Kosten[[#This Row],[Totaal kosten]],"")</f>
        <v/>
      </c>
      <c r="BU131" s="148" t="str">
        <f>IF(Tbl.Kosten[[#This Row],[Pnr.]]=BU$7,Tbl.Kosten[[#This Row],[Totaal kosten]],"")</f>
        <v/>
      </c>
      <c r="BV131" s="148" t="str">
        <f>IF(Tbl.Kosten[[#This Row],[Pnr.]]=BV$7,Tbl.Kosten[[#This Row],[Totaal kosten]],"")</f>
        <v/>
      </c>
      <c r="BW131" s="148" t="str">
        <f>IF(Tbl.Kosten[[#This Row],[Pnr.]]=BW$7,Tbl.Kosten[[#This Row],[Totaal kosten]],"")</f>
        <v/>
      </c>
      <c r="BX131" s="148" t="str">
        <f>IFERROR(_xlfn.XLOOKUP(Tbl.Kosten[[#This Row],[Werkpakketcode]],Tbl.Werkpakketten[Werkpakketcode],Tbl.Werkpakketten[WPnr.],"",0,1),"")</f>
        <v/>
      </c>
      <c r="BY131" s="148" t="str">
        <f>IF(Tbl.Kosten[[#This Row],[WPnr.]]=BY$7,Tbl.Kosten[[#This Row],[Totaal kosten]],"")</f>
        <v/>
      </c>
      <c r="BZ131" s="148" t="str">
        <f>IF(Tbl.Kosten[[#This Row],[WPnr.]]=BZ$7,Tbl.Kosten[[#This Row],[Totaal kosten]],"")</f>
        <v/>
      </c>
      <c r="CA131" s="148" t="str">
        <f>IF(Tbl.Kosten[[#This Row],[WPnr.]]=CA$7,Tbl.Kosten[[#This Row],[Totaal kosten]],"")</f>
        <v/>
      </c>
      <c r="CB131" s="148" t="str">
        <f>IF(Tbl.Kosten[[#This Row],[WPnr.]]=CB$7,Tbl.Kosten[[#This Row],[Totaal kosten]],"")</f>
        <v/>
      </c>
      <c r="CC131" s="148" t="str">
        <f>IF(Tbl.Kosten[[#This Row],[WPnr.]]=CC$7,Tbl.Kosten[[#This Row],[Totaal kosten]],"")</f>
        <v/>
      </c>
      <c r="CD131" s="148" t="str">
        <f>IF(Tbl.Kosten[[#This Row],[WPnr.]]=CD$7,Tbl.Kosten[[#This Row],[Totaal kosten]],"")</f>
        <v/>
      </c>
      <c r="CE131" s="148" t="str">
        <f>IF(Tbl.Kosten[[#This Row],[WPnr.]]=CE$7,Tbl.Kosten[[#This Row],[Totaal kosten]],"")</f>
        <v/>
      </c>
      <c r="CF131" s="148" t="str">
        <f>IF(Tbl.Kosten[[#This Row],[WPnr.]]=CF$7,Tbl.Kosten[[#This Row],[Totaal kosten]],"")</f>
        <v/>
      </c>
      <c r="CG131" s="148" t="str">
        <f>IF(Tbl.Kosten[[#This Row],[WPnr.]]=CG$7,Tbl.Kosten[[#This Row],[Totaal kosten]],"")</f>
        <v/>
      </c>
      <c r="CH131" s="148" t="str">
        <f>IF(Tbl.Kosten[[#This Row],[WPnr.]]=CH$7,Tbl.Kosten[[#This Row],[Totaal kosten]],"")</f>
        <v/>
      </c>
      <c r="CI131" s="148" t="str">
        <f>IF(Tbl.Kosten[[#This Row],[WPnr.]]=CI$7,Tbl.Kosten[[#This Row],[Totaal kosten]],"")</f>
        <v/>
      </c>
      <c r="CJ131" s="148" t="str">
        <f>IF(Tbl.Kosten[[#This Row],[WPnr.]]=CJ$7,Tbl.Kosten[[#This Row],[Totaal kosten]],"")</f>
        <v/>
      </c>
      <c r="CK131" s="148" t="str">
        <f>IF(Tbl.Kosten[[#This Row],[WPnr.]]=CK$7,Tbl.Kosten[[#This Row],[Totaal kosten]],"")</f>
        <v/>
      </c>
      <c r="CL131" s="148" t="str">
        <f>IF(Tbl.Kosten[[#This Row],[WPnr.]]=CL$7,Tbl.Kosten[[#This Row],[Totaal kosten]],"")</f>
        <v/>
      </c>
      <c r="CM131" s="148" t="str">
        <f>IF(Tbl.Kosten[[#This Row],[WPnr.]]=CM$7,Tbl.Kosten[[#This Row],[Totaal kosten]],"")</f>
        <v/>
      </c>
      <c r="CN131" s="148" t="str">
        <f>IF(Tbl.Kosten[[#This Row],[WPnr.]]=CN$7,Tbl.Kosten[[#This Row],[Totaal kosten]],"")</f>
        <v/>
      </c>
      <c r="CO131" s="148" t="str">
        <f>IF(Tbl.Kosten[[#This Row],[WPnr.]]=CO$7,Tbl.Kosten[[#This Row],[Totaal kosten]],"")</f>
        <v/>
      </c>
      <c r="CP131" s="148" t="str">
        <f>IF(Tbl.Kosten[[#This Row],[WPnr.]]=CP$7,Tbl.Kosten[[#This Row],[Totaal kosten]],"")</f>
        <v/>
      </c>
      <c r="CQ131" s="148" t="str">
        <f>IF(Tbl.Kosten[[#This Row],[WPnr.]]=CQ$7,Tbl.Kosten[[#This Row],[Totaal kosten]],"")</f>
        <v/>
      </c>
      <c r="CR131" s="148" t="str">
        <f>IF(Tbl.Kosten[[#This Row],[WPnr.]]=CR$7,Tbl.Kosten[[#This Row],[Totaal kosten]],"")</f>
        <v/>
      </c>
      <c r="CS131" s="148" t="str">
        <f>IF(Tbl.Kosten[[#This Row],[WPnr.]]=CS$7,Tbl.Kosten[[#This Row],[Totaal kosten]],"")</f>
        <v/>
      </c>
      <c r="CT131" s="148" t="str">
        <f>IF(Tbl.Kosten[[#This Row],[WPnr.]]=CT$7,Tbl.Kosten[[#This Row],[Totaal kosten]],"")</f>
        <v/>
      </c>
      <c r="CU131" s="148" t="str">
        <f>IF(Tbl.Kosten[[#This Row],[WPnr.]]=CU$7,Tbl.Kosten[[#This Row],[Totaal kosten]],"")</f>
        <v/>
      </c>
      <c r="CV131" s="148" t="str">
        <f>IF(Tbl.Kosten[[#This Row],[WPnr.]]=CV$7,Tbl.Kosten[[#This Row],[Totaal kosten]],"")</f>
        <v/>
      </c>
      <c r="CW131" s="148" t="str">
        <f>IF(Tbl.Kosten[[#This Row],[WPnr.]]=CW$7,Tbl.Kosten[[#This Row],[Totaal kosten]],"")</f>
        <v/>
      </c>
      <c r="CX131" s="148" t="str">
        <f>IF(Tbl.Kosten[[#This Row],[WPnr.]]=CX$7,Tbl.Kosten[[#This Row],[Totaal kosten]],"")</f>
        <v/>
      </c>
      <c r="CY131" s="148" t="str">
        <f>IF(Tbl.Kosten[[#This Row],[WPnr.]]=CY$7,Tbl.Kosten[[#This Row],[Totaal kosten]],"")</f>
        <v/>
      </c>
      <c r="CZ131" s="148" t="str">
        <f>IF(Tbl.Kosten[[#This Row],[WPnr.]]=CZ$7,Tbl.Kosten[[#This Row],[Totaal kosten]],"")</f>
        <v/>
      </c>
      <c r="DA131" s="148" t="str">
        <f>IF(Tbl.Kosten[[#This Row],[WPnr.]]=DA$7,Tbl.Kosten[[#This Row],[Totaal kosten]],"")</f>
        <v/>
      </c>
      <c r="DB131" s="148" t="str">
        <f>IF(Tbl.Kosten[[#This Row],[WPnr.]]=DB$7,Tbl.Kosten[[#This Row],[Totaal kosten]],"")</f>
        <v/>
      </c>
      <c r="DC131" s="148" t="str">
        <f>IF(Tbl.Kosten[[#This Row],[WPnr.]]=DC$7,Tbl.Kosten[[#This Row],[Totaal kosten]],"")</f>
        <v/>
      </c>
      <c r="DD131" s="148" t="str">
        <f>IF(Tbl.Kosten[[#This Row],[WPnr.]]=DD$7,Tbl.Kosten[[#This Row],[Totaal kosten]],"")</f>
        <v/>
      </c>
      <c r="DE131" s="148" t="str">
        <f>IF(Tbl.Kosten[[#This Row],[WPnr.]]=DE$7,Tbl.Kosten[[#This Row],[Totaal kosten]],"")</f>
        <v/>
      </c>
      <c r="DF131" s="148" t="str">
        <f>IF(Tbl.Kosten[[#This Row],[WPnr.]]=DF$7,Tbl.Kosten[[#This Row],[Totaal kosten]],"")</f>
        <v/>
      </c>
      <c r="DG131" s="148" t="str">
        <f>IF(Tbl.Kosten[[#This Row],[WPnr.]]=DG$7,Tbl.Kosten[[#This Row],[Totaal kosten]],"")</f>
        <v/>
      </c>
      <c r="DH131" s="148" t="str">
        <f>IF(Tbl.Kosten[[#This Row],[WPnr.]]=DH$7,Tbl.Kosten[[#This Row],[Totaal kosten]],"")</f>
        <v/>
      </c>
      <c r="DI131" s="148" t="str">
        <f>IF(Tbl.Kosten[[#This Row],[WPnr.]]=DI$7,Tbl.Kosten[[#This Row],[Totaal kosten]],"")</f>
        <v/>
      </c>
      <c r="DJ131" s="148" t="str">
        <f>IF(Tbl.Kosten[[#This Row],[WPnr.]]=DJ$7,Tbl.Kosten[[#This Row],[Totaal kosten]],"")</f>
        <v/>
      </c>
      <c r="DK131" s="148" t="str">
        <f>IF(Tbl.Kosten[[#This Row],[WPnr.]]=DK$7,Tbl.Kosten[[#This Row],[Totaal kosten]],"")</f>
        <v/>
      </c>
      <c r="DL131" s="148" t="str">
        <f>IF(Tbl.Kosten[[#This Row],[WPnr.]]=DL$7,Tbl.Kosten[[#This Row],[Totaal kosten]],"")</f>
        <v/>
      </c>
      <c r="DM131" s="148" t="str">
        <f>IF(Tbl.Kosten[[#This Row],[WPnr.]]=DM$7,Tbl.Kosten[[#This Row],[Totaal kosten]],"")</f>
        <v/>
      </c>
      <c r="DN131" s="148" t="str">
        <f>IF(Tbl.Kosten[[#This Row],[WPnr.]]=DN$7,Tbl.Kosten[[#This Row],[Totaal kosten]],"")</f>
        <v/>
      </c>
      <c r="DO131" s="148" t="str">
        <f>IF(Tbl.Kosten[[#This Row],[WPnr.]]=DO$7,Tbl.Kosten[[#This Row],[Totaal kosten]],"")</f>
        <v/>
      </c>
      <c r="DP131" s="148" t="str">
        <f>IF(Tbl.Kosten[[#This Row],[WPnr.]]=DP$7,Tbl.Kosten[[#This Row],[Totaal kosten]],"")</f>
        <v/>
      </c>
      <c r="DQ131" s="148" t="str">
        <f>IF(Tbl.Kosten[[#This Row],[WPnr.]]=DQ$7,Tbl.Kosten[[#This Row],[Totaal kosten]],"")</f>
        <v/>
      </c>
      <c r="DR131" s="148" t="str">
        <f>IF(Tbl.Kosten[[#This Row],[WPnr.]]=DR$7,Tbl.Kosten[[#This Row],[Totaal kosten]],"")</f>
        <v/>
      </c>
      <c r="DS131" s="148" t="str">
        <f>IF(Tbl.Kosten[[#This Row],[WPnr.]]=DS$7,Tbl.Kosten[[#This Row],[Totaal kosten]],"")</f>
        <v/>
      </c>
      <c r="DT131" s="148" t="str">
        <f>IF(Tbl.Kosten[[#This Row],[WPnr.]]=DT$7,Tbl.Kosten[[#This Row],[Totaal kosten]],"")</f>
        <v/>
      </c>
      <c r="DU131" s="148" t="str">
        <f>IF(Tbl.Kosten[[#This Row],[WPnr.]]=DU$7,Tbl.Kosten[[#This Row],[Totaal kosten]],"")</f>
        <v/>
      </c>
      <c r="DV131" s="148" t="str">
        <f>IF(Tbl.Kosten[[#This Row],[WPnr.]]=DV$7,Tbl.Kosten[[#This Row],[Totaal kosten]],"")</f>
        <v/>
      </c>
      <c r="DW131" s="150" t="str">
        <f>IFERROR(_xlfn.XLOOKUP(Tbl.Kosten[[#This Row],[Kostensoort]],Tbl.Kostensoorten[Kostensoorten],Tbl.Kostensoorten[KSnr.],"",0,1),"")</f>
        <v/>
      </c>
      <c r="DX131" s="150" t="str">
        <f>IF(Tbl.Kosten[[#This Row],[KSnr.]]=DX$7,Tbl.Kosten[[#This Row],[Totaal kosten]],"")</f>
        <v/>
      </c>
      <c r="DY131" s="150" t="str">
        <f>IF(Tbl.Kosten[[#This Row],[KSnr.]]=DY$7,Tbl.Kosten[[#This Row],[Totaal kosten]],"")</f>
        <v/>
      </c>
      <c r="DZ131" s="150" t="str">
        <f>IF(Tbl.Kosten[[#This Row],[KSnr.]]=DZ$7,Tbl.Kosten[[#This Row],[Totaal kosten]],"")</f>
        <v/>
      </c>
      <c r="EA131" s="150" t="str">
        <f>IF(Tbl.Kosten[[#This Row],[KSnr.]]=EA$7,Tbl.Kosten[[#This Row],[Totaal kosten]],"")</f>
        <v/>
      </c>
      <c r="EB131" s="150" t="str">
        <f>IF(Tbl.Kosten[[#This Row],[KSnr.]]=EB$7,Tbl.Kosten[[#This Row],[Totaal kosten]],"")</f>
        <v/>
      </c>
      <c r="EC131" s="150" t="str">
        <f>IF(Tbl.Kosten[[#This Row],[KSnr.]]=EC$7,Tbl.Kosten[[#This Row],[Totaal kosten]],"")</f>
        <v/>
      </c>
      <c r="ED131" s="150" t="str">
        <f>IF(Tbl.Kosten[[#This Row],[KSnr.]]=ED$7,Tbl.Kosten[[#This Row],[Totaal kosten]],"")</f>
        <v/>
      </c>
      <c r="EE131" s="150" t="str">
        <f>IF(Tbl.Kosten[[#This Row],[KSnr.]]=EE$7,Tbl.Kosten[[#This Row],[Totaal kosten]],"")</f>
        <v/>
      </c>
      <c r="EF131" s="150" t="str">
        <f>IF(Tbl.Kosten[[#This Row],[KSnr.]]=EF$7,Tbl.Kosten[[#This Row],[Totaal kosten]],"")</f>
        <v/>
      </c>
      <c r="EG131" s="150" t="str">
        <f>IF(Tbl.Kosten[[#This Row],[KSnr.]]=EG$7,Tbl.Kosten[[#This Row],[Totaal kosten]],"")</f>
        <v/>
      </c>
      <c r="EH131" s="150" t="str">
        <f>IF(Tbl.Kosten[[#This Row],[KSnr.]]=EH$7,Tbl.Kosten[[#This Row],[Totaal kosten]],"")</f>
        <v/>
      </c>
      <c r="EI131" s="150" t="str">
        <f>IF(Tbl.Kosten[[#This Row],[KSnr.]]=EI$7,Tbl.Kosten[[#This Row],[Totaal kosten]],"")</f>
        <v/>
      </c>
      <c r="EJ131" s="150" t="str">
        <f>IF(Tbl.Kosten[[#This Row],[KSnr.]]=EJ$7,Tbl.Kosten[[#This Row],[Totaal kosten]],"")</f>
        <v/>
      </c>
      <c r="EK131" s="150" t="str">
        <f>IF(Tbl.Kosten[[#This Row],[KSnr.]]=EK$7,Tbl.Kosten[[#This Row],[Totaal kosten]],"")</f>
        <v/>
      </c>
      <c r="EL131" s="150" t="str">
        <f>IF(Tbl.Kosten[[#This Row],[KSnr.]]=EL$7,Tbl.Kosten[[#This Row],[Totaal kosten]],"")</f>
        <v/>
      </c>
      <c r="EM131" s="150" t="str">
        <f>IF(Tbl.Kosten[[#This Row],[KSnr.]]=EM$7,Tbl.Kosten[[#This Row],[Totaal kosten]],"")</f>
        <v/>
      </c>
      <c r="EN131" s="150" t="str">
        <f>IF(Tbl.Kosten[[#This Row],[KSnr.]]=EN$7,Tbl.Kosten[[#This Row],[Totaal kosten]],"")</f>
        <v/>
      </c>
      <c r="EO131" s="150" t="str">
        <f>IF(Tbl.Kosten[[#This Row],[KSnr.]]=EO$7,Tbl.Kosten[[#This Row],[Totaal kosten]],"")</f>
        <v/>
      </c>
      <c r="EP131" s="150" t="str">
        <f>IF(Tbl.Kosten[[#This Row],[KSnr.]]=EP$7,Tbl.Kosten[[#This Row],[Totaal kosten]],"")</f>
        <v/>
      </c>
      <c r="EQ131" s="150" t="str">
        <f>IF(Tbl.Kosten[[#This Row],[KSnr.]]=EQ$7,Tbl.Kosten[[#This Row],[Totaal kosten]],"")</f>
        <v/>
      </c>
      <c r="ER131" s="144" t="str">
        <f>IFERROR(_xlfn.XLOOKUP(Tbl.Kosten[[#This Row],[Subsidieactiviteit]],Tbl.Subsidiehoogte[Subsidieactiviteit],Tbl.Subsidiehoogte[SAnr.],"",0,1),"")</f>
        <v/>
      </c>
      <c r="ES131" s="150" t="str">
        <f>IF(Tbl.Kosten[[#This Row],[Sanr.]]=ES$7,Tbl.Kosten[[#This Row],[Totaal kosten]],"")</f>
        <v/>
      </c>
      <c r="ET131" s="150" t="str">
        <f>IF(Tbl.Kosten[[#This Row],[Sanr.]]=ET$7,Tbl.Kosten[[#This Row],[Totaal kosten]],"")</f>
        <v/>
      </c>
      <c r="EU131" s="150" t="str">
        <f>IF(Tbl.Kosten[[#This Row],[Sanr.]]=EU$7,Tbl.Kosten[[#This Row],[Totaal kosten]],"")</f>
        <v/>
      </c>
      <c r="EV131" s="150" t="str">
        <f>IF(Tbl.Kosten[[#This Row],[Sanr.]]=EV$7,Tbl.Kosten[[#This Row],[Totaal kosten]],"")</f>
        <v/>
      </c>
      <c r="EW131" s="150" t="str">
        <f>IF(Tbl.Kosten[[#This Row],[Sanr.]]=EW$7,Tbl.Kosten[[#This Row],[Totaal kosten]],"")</f>
        <v/>
      </c>
      <c r="EX131" s="150" t="str">
        <f>IF(Tbl.Kosten[[#This Row],[Sanr.]]=EX$7,Tbl.Kosten[[#This Row],[Totaal kosten]],"")</f>
        <v/>
      </c>
      <c r="EY131" s="150" t="str">
        <f>IF(Tbl.Kosten[[#This Row],[Sanr.]]=EY$7,Tbl.Kosten[[#This Row],[Totaal kosten]],"")</f>
        <v/>
      </c>
      <c r="EZ131" s="150" t="str">
        <f>IF(Tbl.Kosten[[#This Row],[Sanr.]]=EZ$7,Tbl.Kosten[[#This Row],[Totaal kosten]],"")</f>
        <v/>
      </c>
      <c r="FA131" s="150" t="str">
        <f>IF(Tbl.Kosten[[#This Row],[Sanr.]]=FA$7,Tbl.Kosten[[#This Row],[Totaal kosten]],"")</f>
        <v/>
      </c>
      <c r="FB131" s="150" t="str">
        <f>IF(Tbl.Kosten[[#This Row],[Sanr.]]=FB$7,Tbl.Kosten[[#This Row],[Totaal kosten]],"")</f>
        <v/>
      </c>
      <c r="FC131" s="150" t="str">
        <f>IF(Tbl.Kosten[[#This Row],[Sanr.]]=FC$7,Tbl.Kosten[[#This Row],[Totaal kosten]],"")</f>
        <v/>
      </c>
      <c r="FD131" s="150" t="str">
        <f>IF(Tbl.Kosten[[#This Row],[Sanr.]]=FD$7,Tbl.Kosten[[#This Row],[Totaal kosten]],"")</f>
        <v/>
      </c>
      <c r="FE131" s="150" t="str">
        <f>IF(Tbl.Kosten[[#This Row],[Sanr.]]=FE$7,Tbl.Kosten[[#This Row],[Totaal kosten]],"")</f>
        <v/>
      </c>
      <c r="FF131" s="150" t="str">
        <f>IF(Tbl.Kosten[[#This Row],[Sanr.]]=FF$7,Tbl.Kosten[[#This Row],[Totaal kosten]],"")</f>
        <v/>
      </c>
      <c r="FG131" s="150" t="str">
        <f>IF(Tbl.Kosten[[#This Row],[Sanr.]]=FG$7,Tbl.Kosten[[#This Row],[Totaal kosten]],"")</f>
        <v/>
      </c>
      <c r="FH131" s="150" t="str">
        <f>IF(Tbl.Kosten[[#This Row],[Sanr.]]=FH$7,Tbl.Kosten[[#This Row],[Totaal kosten]],"")</f>
        <v/>
      </c>
      <c r="FI131" s="150" t="str">
        <f>IF(Tbl.Kosten[[#This Row],[Sanr.]]=FI$7,Tbl.Kosten[[#This Row],[Totaal kosten]],"")</f>
        <v/>
      </c>
      <c r="FJ131" s="150" t="str">
        <f>IF(Tbl.Kosten[[#This Row],[Sanr.]]=FJ$7,Tbl.Kosten[[#This Row],[Totaal kosten]],"")</f>
        <v/>
      </c>
      <c r="FK131" s="150" t="str">
        <f>IF(Tbl.Kosten[[#This Row],[Sanr.]]=FK$7,Tbl.Kosten[[#This Row],[Totaal kosten]],"")</f>
        <v/>
      </c>
      <c r="FL131" s="150" t="str">
        <f>IF(Tbl.Kosten[[#This Row],[Sanr.]]=FL$7,Tbl.Kosten[[#This Row],[Totaal kosten]],"")</f>
        <v/>
      </c>
      <c r="FM131" s="150" t="str">
        <f>IF(Tbl.Kosten[[#This Row],[Sanr.]]=FM$7,Tbl.Kosten[[#This Row],[Totaal kosten]],"")</f>
        <v/>
      </c>
      <c r="FN131" s="150" t="str">
        <f>IF(Tbl.Kosten[[#This Row],[Sanr.]]=FN$7,Tbl.Kosten[[#This Row],[Totaal kosten]],"")</f>
        <v/>
      </c>
      <c r="FO131" s="150" t="str">
        <f>IF(Tbl.Kosten[[#This Row],[Sanr.]]=FO$7,Tbl.Kosten[[#This Row],[Totaal kosten]],"")</f>
        <v/>
      </c>
      <c r="FP131" s="150" t="str">
        <f>IF(Tbl.Kosten[[#This Row],[Sanr.]]=FP$7,Tbl.Kosten[[#This Row],[Totaal kosten]],"")</f>
        <v/>
      </c>
      <c r="FQ131" s="150" t="str">
        <f>IF(Tbl.Kosten[[#This Row],[Sanr.]]=FQ$7,Tbl.Kosten[[#This Row],[Totaal kosten]],"")</f>
        <v/>
      </c>
      <c r="FR131" s="150" t="str">
        <f>IF(Tbl.Kosten[[#This Row],[Sanr.]]=FR$7,Tbl.Kosten[[#This Row],[Totaal kosten]],"")</f>
        <v/>
      </c>
      <c r="FS131" s="150" t="str">
        <f>IF(Tbl.Kosten[[#This Row],[Sanr.]]=FS$7,Tbl.Kosten[[#This Row],[Totaal kosten]],"")</f>
        <v/>
      </c>
      <c r="FT131" s="150" t="str">
        <f>IF(Tbl.Kosten[[#This Row],[Sanr.]]=FT$7,Tbl.Kosten[[#This Row],[Totaal kosten]],"")</f>
        <v/>
      </c>
      <c r="FU131" s="150" t="str">
        <f>IF(Tbl.Kosten[[#This Row],[Sanr.]]=FU$7,Tbl.Kosten[[#This Row],[Totaal kosten]],"")</f>
        <v/>
      </c>
      <c r="FV131" s="150" t="str">
        <f>IF(Tbl.Kosten[[#This Row],[Sanr.]]=FV$7,Tbl.Kosten[[#This Row],[Totaal kosten]],"")</f>
        <v/>
      </c>
      <c r="FW131" s="150" t="str">
        <f>IFERROR(_xlfn.XLOOKUP(Tbl.Kosten[[#This Row],[Activiteitencode]],Tbl.Activiteiten[Activiteitcode],Tbl.Activiteiten[Anr.],"",0,1),"")</f>
        <v/>
      </c>
      <c r="FX131" s="169" t="str">
        <f>_xlfn.CONCAT(Tbl.Kosten[[#This Row],[Pnr.]],Tbl.Kosten[[#This Row],[Sanr.]])</f>
        <v>P1</v>
      </c>
      <c r="FY131" s="150">
        <f>Tbl.Kosten[[#This Row],[Totaal kosten]]-Tbl.Kosten[[#This Row],[Subsidie]]</f>
        <v>0</v>
      </c>
      <c r="FZ131" s="150">
        <f>IF(Tbl.Kosten[[#This Row],[Pnr.]]=FZ$7,Tbl.Kosten[[#This Row],[Te financieren]],"")</f>
        <v>0</v>
      </c>
      <c r="GA131" s="150" t="str">
        <f>IF(Tbl.Kosten[[#This Row],[Pnr.]]=GA$7,Tbl.Kosten[[#This Row],[Te financieren]],"")</f>
        <v/>
      </c>
      <c r="GB131" s="150" t="str">
        <f>IF(Tbl.Kosten[[#This Row],[Pnr.]]=GB$7,Tbl.Kosten[[#This Row],[Te financieren]],"")</f>
        <v/>
      </c>
      <c r="GC131" s="150" t="str">
        <f>IF(Tbl.Kosten[[#This Row],[Pnr.]]=GC$7,Tbl.Kosten[[#This Row],[Te financieren]],"")</f>
        <v/>
      </c>
      <c r="GD131" s="150" t="str">
        <f>IF(Tbl.Kosten[[#This Row],[Pnr.]]=GD$7,Tbl.Kosten[[#This Row],[Te financieren]],"")</f>
        <v/>
      </c>
      <c r="GE131" s="150" t="str">
        <f>IF(Tbl.Kosten[[#This Row],[Pnr.]]=GE$7,Tbl.Kosten[[#This Row],[Te financieren]],"")</f>
        <v/>
      </c>
      <c r="GF131" s="150" t="str">
        <f>IF(Tbl.Kosten[[#This Row],[Pnr.]]=GF$7,Tbl.Kosten[[#This Row],[Te financieren]],"")</f>
        <v/>
      </c>
      <c r="GG131" s="150" t="str">
        <f>IF(Tbl.Kosten[[#This Row],[Pnr.]]=GG$7,Tbl.Kosten[[#This Row],[Te financieren]],"")</f>
        <v/>
      </c>
      <c r="GH131" s="150" t="str">
        <f>IF(Tbl.Kosten[[#This Row],[Pnr.]]=GH$7,Tbl.Kosten[[#This Row],[Te financieren]],"")</f>
        <v/>
      </c>
      <c r="GI131" s="150" t="str">
        <f>IF(Tbl.Kosten[[#This Row],[Pnr.]]=GI$7,Tbl.Kosten[[#This Row],[Te financieren]],"")</f>
        <v/>
      </c>
      <c r="GJ131" s="150" t="str">
        <f>IF(Tbl.Kosten[[#This Row],[Pnr.]]=GJ$7,Tbl.Kosten[[#This Row],[Te financieren]],"")</f>
        <v/>
      </c>
      <c r="GK131" s="150" t="str">
        <f>IF(Tbl.Kosten[[#This Row],[Pnr.]]=GK$7,Tbl.Kosten[[#This Row],[Te financieren]],"")</f>
        <v/>
      </c>
      <c r="GL131" s="150" t="str">
        <f>IF(Tbl.Kosten[[#This Row],[Pnr.]]=GL$7,Tbl.Kosten[[#This Row],[Te financieren]],"")</f>
        <v/>
      </c>
      <c r="GM131" s="150" t="str">
        <f>IF(Tbl.Kosten[[#This Row],[Pnr.]]=GM$7,Tbl.Kosten[[#This Row],[Te financieren]],"")</f>
        <v/>
      </c>
      <c r="GN131" s="150" t="str">
        <f>IF(Tbl.Kosten[[#This Row],[Pnr.]]=GN$7,Tbl.Kosten[[#This Row],[Te financieren]],"")</f>
        <v/>
      </c>
      <c r="GO131" s="150" t="str">
        <f>IF(Tbl.Kosten[[#This Row],[Pnr.]]=GO$7,Tbl.Kosten[[#This Row],[Te financieren]],"")</f>
        <v/>
      </c>
      <c r="GP131" s="150" t="str">
        <f>IF(Tbl.Kosten[[#This Row],[Pnr.]]=GP$7,Tbl.Kosten[[#This Row],[Te financieren]],"")</f>
        <v/>
      </c>
      <c r="GQ131" s="150" t="str">
        <f>IF(Tbl.Kosten[[#This Row],[Pnr.]]=GQ$7,Tbl.Kosten[[#This Row],[Te financieren]],"")</f>
        <v/>
      </c>
      <c r="GR131" s="150" t="str">
        <f>IF(Tbl.Kosten[[#This Row],[Pnr.]]=GR$7,Tbl.Kosten[[#This Row],[Te financieren]],"")</f>
        <v/>
      </c>
      <c r="GS131" s="150" t="str">
        <f>IF(Tbl.Kosten[[#This Row],[Pnr.]]=GS$7,Tbl.Kosten[[#This Row],[Te financieren]],"")</f>
        <v/>
      </c>
      <c r="GT131" s="150" t="str">
        <f>IF(Tbl.Kosten[[#This Row],[Pnr.]]=GT$7,Tbl.Kosten[[#This Row],[Te financieren]],"")</f>
        <v/>
      </c>
      <c r="GU131" s="150" t="str">
        <f>IF(Tbl.Kosten[[#This Row],[Pnr.]]=GU$7,Tbl.Kosten[[#This Row],[Te financieren]],"")</f>
        <v/>
      </c>
      <c r="GV131" s="150" t="str">
        <f>IF(Tbl.Kosten[[#This Row],[Pnr.]]=GV$7,Tbl.Kosten[[#This Row],[Te financieren]],"")</f>
        <v/>
      </c>
      <c r="GW131" s="150" t="str">
        <f>IF(Tbl.Kosten[[#This Row],[Pnr.]]=GW$7,Tbl.Kosten[[#This Row],[Te financieren]],"")</f>
        <v/>
      </c>
      <c r="GX131" s="150" t="str">
        <f>IF(Tbl.Kosten[[#This Row],[Pnr.]]=GX$7,Tbl.Kosten[[#This Row],[Te financieren]],"")</f>
        <v/>
      </c>
      <c r="GY131" s="150" t="str">
        <f>IF(Tbl.Kosten[[#This Row],[Pnr.]]=GY$7,Tbl.Kosten[[#This Row],[Te financieren]],"")</f>
        <v/>
      </c>
      <c r="GZ131" s="150" t="str">
        <f>IF(Tbl.Kosten[[#This Row],[Pnr.]]=GZ$7,Tbl.Kosten[[#This Row],[Te financieren]],"")</f>
        <v/>
      </c>
      <c r="HA131" s="150" t="str">
        <f>IF(Tbl.Kosten[[#This Row],[Pnr.]]=HA$7,Tbl.Kosten[[#This Row],[Te financieren]],"")</f>
        <v/>
      </c>
      <c r="HB131" s="150" t="str">
        <f>IF(Tbl.Kosten[[#This Row],[Pnr.]]=HB$7,Tbl.Kosten[[#This Row],[Te financieren]],"")</f>
        <v/>
      </c>
      <c r="HC131" s="150" t="str">
        <f>IF(Tbl.Kosten[[#This Row],[Pnr.]]=HC$7,Tbl.Kosten[[#This Row],[Te financieren]],"")</f>
        <v/>
      </c>
      <c r="HD131" s="150" t="str">
        <f>IF(Tbl.Kosten[[#This Row],[Pnr.]]=HD$7,Tbl.Kosten[[#This Row],[Te financieren]],"")</f>
        <v/>
      </c>
      <c r="HE131" s="150" t="str">
        <f>IF(Tbl.Kosten[[#This Row],[Pnr.]]=HE$7,Tbl.Kosten[[#This Row],[Te financieren]],"")</f>
        <v/>
      </c>
      <c r="HF131" s="150" t="str">
        <f>IF(Tbl.Kosten[[#This Row],[Pnr.]]=HF$7,Tbl.Kosten[[#This Row],[Te financieren]],"")</f>
        <v/>
      </c>
      <c r="HG131" s="150" t="str">
        <f>IF(Tbl.Kosten[[#This Row],[Pnr.]]=HG$7,Tbl.Kosten[[#This Row],[Te financieren]],"")</f>
        <v/>
      </c>
      <c r="HH131" s="150" t="str">
        <f>IF(Tbl.Kosten[[#This Row],[Pnr.]]=HH$7,Tbl.Kosten[[#This Row],[Te financieren]],"")</f>
        <v/>
      </c>
      <c r="HI131" s="150" t="str">
        <f>IF(Tbl.Kosten[[#This Row],[Pnr.]]=HI$7,Tbl.Kosten[[#This Row],[Te financieren]],"")</f>
        <v/>
      </c>
      <c r="HJ131" s="150" t="str">
        <f>IF(Tbl.Kosten[[#This Row],[Pnr.]]=HJ$7,Tbl.Kosten[[#This Row],[Te financieren]],"")</f>
        <v/>
      </c>
      <c r="HK131" s="150" t="str">
        <f>IF(Tbl.Kosten[[#This Row],[Pnr.]]=HK$7,Tbl.Kosten[[#This Row],[Te financieren]],"")</f>
        <v/>
      </c>
      <c r="HL131" s="150" t="str">
        <f>IF(Tbl.Kosten[[#This Row],[Pnr.]]=HL$7,Tbl.Kosten[[#This Row],[Te financieren]],"")</f>
        <v/>
      </c>
      <c r="HM131" s="150" t="str">
        <f>IF(Tbl.Kosten[[#This Row],[Pnr.]]=HM$7,Tbl.Kosten[[#This Row],[Te financieren]],"")</f>
        <v/>
      </c>
      <c r="HN131" s="150" t="str">
        <f>IF(Tbl.Kosten[[#This Row],[Pnr.]]=HN$7,Tbl.Kosten[[#This Row],[Te financieren]],"")</f>
        <v/>
      </c>
      <c r="HO131" s="150" t="str">
        <f>IF(Tbl.Kosten[[#This Row],[Pnr.]]=HO$7,Tbl.Kosten[[#This Row],[Te financieren]],"")</f>
        <v/>
      </c>
      <c r="HP131" s="150" t="str">
        <f>IF(Tbl.Kosten[[#This Row],[Pnr.]]=HP$7,Tbl.Kosten[[#This Row],[Te financieren]],"")</f>
        <v/>
      </c>
      <c r="HQ131" s="150" t="str">
        <f>IF(Tbl.Kosten[[#This Row],[Pnr.]]=HQ$7,Tbl.Kosten[[#This Row],[Te financieren]],"")</f>
        <v/>
      </c>
      <c r="HR131" s="150" t="str">
        <f>IF(Tbl.Kosten[[#This Row],[Pnr.]]=HR$7,Tbl.Kosten[[#This Row],[Te financieren]],"")</f>
        <v/>
      </c>
      <c r="HS131" s="150" t="str">
        <f>IF(Tbl.Kosten[[#This Row],[Pnr.]]=HS$7,Tbl.Kosten[[#This Row],[Te financieren]],"")</f>
        <v/>
      </c>
      <c r="HT131" s="150" t="str">
        <f>IF(Tbl.Kosten[[#This Row],[Pnr.]]=HT$7,Tbl.Kosten[[#This Row],[Te financieren]],"")</f>
        <v/>
      </c>
      <c r="HU131" s="150" t="str">
        <f>IF(Tbl.Kosten[[#This Row],[Pnr.]]=HU$7,Tbl.Kosten[[#This Row],[Te financieren]],"")</f>
        <v/>
      </c>
      <c r="HV131" s="150" t="str">
        <f>IF(Tbl.Kosten[[#This Row],[Pnr.]]=HV$7,Tbl.Kosten[[#This Row],[Te financieren]],"")</f>
        <v/>
      </c>
      <c r="HW131" s="150" t="str">
        <f>IF(Tbl.Kosten[[#This Row],[Pnr.]]=HW$7,Tbl.Kosten[[#This Row],[Te financieren]],"")</f>
        <v/>
      </c>
    </row>
    <row r="132" spans="2:231" x14ac:dyDescent="0.3">
      <c r="B132" s="134"/>
      <c r="C132" s="137"/>
      <c r="D132" s="136"/>
      <c r="E132" s="261"/>
      <c r="F132" s="135"/>
      <c r="G132" s="11" t="str">
        <f>IF(Tbl.Kosten[[#This Row],[Medewerker e/o 
functie]]&lt;&gt;"",_xlfn.XLOOKUP(Tbl.Kosten[[#This Row],[Medewerker e/o 
functie]],Tbl.Uurtarief[Medewerker en/of functie],Tbl.Uurtarief[Uurtarief],"",0,1),"")</f>
        <v/>
      </c>
      <c r="H132" s="121">
        <f>IFERROR(Tbl.Kosten[[#This Row],[Uren]]*Tbl.Kosten[[#This Row],[Uurtarief]],0)</f>
        <v>0</v>
      </c>
      <c r="I132" s="119" t="str">
        <f>IF(Tbl.Kosten[[#This Row],[Subtotaal uren]]&lt;&gt;0,_xlfn.XLOOKUP(Tbl.Kosten[[#This Row],[Medewerker e/o 
functie]],Tbl.Uurtarief[Medewerker en/of functie],Tbl.Uurtarief[Kostensoort arbeid],"",0,1),"")</f>
        <v/>
      </c>
      <c r="J132" s="137"/>
      <c r="K132" s="135"/>
      <c r="L132" s="139" t="str">
        <f>IF(Tbl.Kosten[[#This Row],[Activum]]&lt;&gt;"",_xlfn.XLOOKUP(Tbl.Kosten[[#This Row],[Activum]],Tbl.Afschrijvingskosten[Activum],Tbl.Afschrijvingskosten[Tarief per afschrijvings-eenheid],"",0,1),"")</f>
        <v/>
      </c>
      <c r="M132" s="122">
        <f>IFERROR(Tbl.Kosten[[#This Row],[Een-
heden]]*Tbl.Kosten[[#This Row],[Afschrijvings-
tarief]],0)</f>
        <v>0</v>
      </c>
      <c r="N132" s="122" t="str">
        <f>IF(Tbl.Kosten[[#This Row],[Subtotaal afschrijving]]&lt;&gt;0,Lijsten!$A$7,"")</f>
        <v/>
      </c>
      <c r="O132" s="140"/>
      <c r="P132" s="135"/>
      <c r="Q132" s="138"/>
      <c r="R132" s="122">
        <f>IFERROR(Tbl.Kosten[[#This Row],[Aantal]]*Tbl.Kosten[[#This Row],[Tarief]],0)</f>
        <v>0</v>
      </c>
      <c r="S132" s="8">
        <f>IFERROR(Tbl.Kosten[[#This Row],[Subtotaal overige kosten]]+Tbl.Kosten[[#This Row],[Subtotaal uren]]+Tbl.Kosten[[#This Row],[Subtotaal afschrijving]],0)</f>
        <v>0</v>
      </c>
      <c r="T132" s="8">
        <f>IFERROR(Tbl.Kosten[[#This Row],[Totaal kosten]]*Tbl.Kosten[[#This Row],[Subsidie%]],0)</f>
        <v>0</v>
      </c>
      <c r="U132" s="4" t="str" cm="1">
        <f t="array" ref="U132">IFERROR(_xlfn.IFS(Tbl.Kosten[[#This Row],[Subtotaal uren]]&lt;&gt;0,Tbl.Kosten[[#This Row],[Kostensoort arbeid]],Tbl.Kosten[[#This Row],[Subtotaal afschrijving]]&lt;&gt;0,Tbl.Kosten[[#This Row],[Kostensoort afschrijving]],Tbl.Kosten[[#This Row],[Subtotaal overige kosten]]&lt;&gt;0,Tbl.Kosten[[#This Row],[Kostensoort overig]]),"")</f>
        <v/>
      </c>
      <c r="V132" s="4" t="str">
        <f>IFERROR(_xlfn.XLOOKUP(Tbl.Kosten[[#This Row],[Activiteitencode]],Tbl.Activiteiten[Activiteitcode],Tbl.Activiteiten[Werkpakketcode],"",0,1),"")</f>
        <v/>
      </c>
      <c r="W132" s="4" t="str">
        <f>IFERROR(_xlfn.XLOOKUP(Tbl.Kosten[[#This Row],[Werkpakketcode]],Tbl.Werkpakketten[Werkpakketcode],Tbl.Werkpakketten[Subsidiabele activiteit],"",0,1),"")</f>
        <v/>
      </c>
      <c r="X132" s="12">
        <f>IFERROR(_xlfn.XLOOKUP(Tbl.Kosten[[#This Row],[Sanr.]],Tbl.Subsidiehoogte[SAnr.],Tbl.Subsidiehoogte[Sub. Percentage],0,0,1),0)</f>
        <v>0</v>
      </c>
      <c r="Y132" s="144" t="str">
        <f>IFERROR(_xlfn.XLOOKUP(Tbl.Kosten[[#This Row],[Partnercode]],Tbl.Projectpartners[Partnercode],Tbl.Projectpartners[PNr.],"",0,1),"")</f>
        <v>P1</v>
      </c>
      <c r="Z132" s="148">
        <f>IF(Tbl.Kosten[[#This Row],[Pnr.]]=Z$7,Tbl.Kosten[[#This Row],[Totaal kosten]],"")</f>
        <v>0</v>
      </c>
      <c r="AA132" s="148" t="str">
        <f>IF(Tbl.Kosten[[#This Row],[Pnr.]]=AA$7,Tbl.Kosten[[#This Row],[Totaal kosten]],"")</f>
        <v/>
      </c>
      <c r="AB132" s="148" t="str">
        <f>IF(Tbl.Kosten[[#This Row],[Pnr.]]=AB$7,Tbl.Kosten[[#This Row],[Totaal kosten]],"")</f>
        <v/>
      </c>
      <c r="AC132" s="148" t="str">
        <f>IF(Tbl.Kosten[[#This Row],[Pnr.]]=AC$7,Tbl.Kosten[[#This Row],[Totaal kosten]],"")</f>
        <v/>
      </c>
      <c r="AD132" s="148" t="str">
        <f>IF(Tbl.Kosten[[#This Row],[Pnr.]]=AD$7,Tbl.Kosten[[#This Row],[Totaal kosten]],"")</f>
        <v/>
      </c>
      <c r="AE132" s="148" t="str">
        <f>IF(Tbl.Kosten[[#This Row],[Pnr.]]=AE$7,Tbl.Kosten[[#This Row],[Totaal kosten]],"")</f>
        <v/>
      </c>
      <c r="AF132" s="148" t="str">
        <f>IF(Tbl.Kosten[[#This Row],[Pnr.]]=AF$7,Tbl.Kosten[[#This Row],[Totaal kosten]],"")</f>
        <v/>
      </c>
      <c r="AG132" s="148" t="str">
        <f>IF(Tbl.Kosten[[#This Row],[Pnr.]]=AG$7,Tbl.Kosten[[#This Row],[Totaal kosten]],"")</f>
        <v/>
      </c>
      <c r="AH132" s="148" t="str">
        <f>IF(Tbl.Kosten[[#This Row],[Pnr.]]=AH$7,Tbl.Kosten[[#This Row],[Totaal kosten]],"")</f>
        <v/>
      </c>
      <c r="AI132" s="148" t="str">
        <f>IF(Tbl.Kosten[[#This Row],[Pnr.]]=AI$7,Tbl.Kosten[[#This Row],[Totaal kosten]],"")</f>
        <v/>
      </c>
      <c r="AJ132" s="148" t="str">
        <f>IF(Tbl.Kosten[[#This Row],[Pnr.]]=AJ$7,Tbl.Kosten[[#This Row],[Totaal kosten]],"")</f>
        <v/>
      </c>
      <c r="AK132" s="148" t="str">
        <f>IF(Tbl.Kosten[[#This Row],[Pnr.]]=AK$7,Tbl.Kosten[[#This Row],[Totaal kosten]],"")</f>
        <v/>
      </c>
      <c r="AL132" s="148" t="str">
        <f>IF(Tbl.Kosten[[#This Row],[Pnr.]]=AL$7,Tbl.Kosten[[#This Row],[Totaal kosten]],"")</f>
        <v/>
      </c>
      <c r="AM132" s="148" t="str">
        <f>IF(Tbl.Kosten[[#This Row],[Pnr.]]=AM$7,Tbl.Kosten[[#This Row],[Totaal kosten]],"")</f>
        <v/>
      </c>
      <c r="AN132" s="148" t="str">
        <f>IF(Tbl.Kosten[[#This Row],[Pnr.]]=AN$7,Tbl.Kosten[[#This Row],[Totaal kosten]],"")</f>
        <v/>
      </c>
      <c r="AO132" s="148" t="str">
        <f>IF(Tbl.Kosten[[#This Row],[Pnr.]]=AO$7,Tbl.Kosten[[#This Row],[Totaal kosten]],"")</f>
        <v/>
      </c>
      <c r="AP132" s="148" t="str">
        <f>IF(Tbl.Kosten[[#This Row],[Pnr.]]=AP$7,Tbl.Kosten[[#This Row],[Totaal kosten]],"")</f>
        <v/>
      </c>
      <c r="AQ132" s="148" t="str">
        <f>IF(Tbl.Kosten[[#This Row],[Pnr.]]=AQ$7,Tbl.Kosten[[#This Row],[Totaal kosten]],"")</f>
        <v/>
      </c>
      <c r="AR132" s="148" t="str">
        <f>IF(Tbl.Kosten[[#This Row],[Pnr.]]=AR$7,Tbl.Kosten[[#This Row],[Totaal kosten]],"")</f>
        <v/>
      </c>
      <c r="AS132" s="148" t="str">
        <f>IF(Tbl.Kosten[[#This Row],[Pnr.]]=AS$7,Tbl.Kosten[[#This Row],[Totaal kosten]],"")</f>
        <v/>
      </c>
      <c r="AT132" s="148" t="str">
        <f>IF(Tbl.Kosten[[#This Row],[Pnr.]]=AT$7,Tbl.Kosten[[#This Row],[Totaal kosten]],"")</f>
        <v/>
      </c>
      <c r="AU132" s="148" t="str">
        <f>IF(Tbl.Kosten[[#This Row],[Pnr.]]=AU$7,Tbl.Kosten[[#This Row],[Totaal kosten]],"")</f>
        <v/>
      </c>
      <c r="AV132" s="148" t="str">
        <f>IF(Tbl.Kosten[[#This Row],[Pnr.]]=AV$7,Tbl.Kosten[[#This Row],[Totaal kosten]],"")</f>
        <v/>
      </c>
      <c r="AW132" s="148" t="str">
        <f>IF(Tbl.Kosten[[#This Row],[Pnr.]]=AW$7,Tbl.Kosten[[#This Row],[Totaal kosten]],"")</f>
        <v/>
      </c>
      <c r="AX132" s="148" t="str">
        <f>IF(Tbl.Kosten[[#This Row],[Pnr.]]=AX$7,Tbl.Kosten[[#This Row],[Totaal kosten]],"")</f>
        <v/>
      </c>
      <c r="AY132" s="148" t="str">
        <f>IF(Tbl.Kosten[[#This Row],[Pnr.]]=AY$7,Tbl.Kosten[[#This Row],[Totaal kosten]],"")</f>
        <v/>
      </c>
      <c r="AZ132" s="148" t="str">
        <f>IF(Tbl.Kosten[[#This Row],[Pnr.]]=AZ$7,Tbl.Kosten[[#This Row],[Totaal kosten]],"")</f>
        <v/>
      </c>
      <c r="BA132" s="148" t="str">
        <f>IF(Tbl.Kosten[[#This Row],[Pnr.]]=BA$7,Tbl.Kosten[[#This Row],[Totaal kosten]],"")</f>
        <v/>
      </c>
      <c r="BB132" s="148" t="str">
        <f>IF(Tbl.Kosten[[#This Row],[Pnr.]]=BB$7,Tbl.Kosten[[#This Row],[Totaal kosten]],"")</f>
        <v/>
      </c>
      <c r="BC132" s="148" t="str">
        <f>IF(Tbl.Kosten[[#This Row],[Pnr.]]=BC$7,Tbl.Kosten[[#This Row],[Totaal kosten]],"")</f>
        <v/>
      </c>
      <c r="BD132" s="148" t="str">
        <f>IF(Tbl.Kosten[[#This Row],[Pnr.]]=BD$7,Tbl.Kosten[[#This Row],[Totaal kosten]],"")</f>
        <v/>
      </c>
      <c r="BE132" s="148" t="str">
        <f>IF(Tbl.Kosten[[#This Row],[Pnr.]]=BE$7,Tbl.Kosten[[#This Row],[Totaal kosten]],"")</f>
        <v/>
      </c>
      <c r="BF132" s="148" t="str">
        <f>IF(Tbl.Kosten[[#This Row],[Pnr.]]=BF$7,Tbl.Kosten[[#This Row],[Totaal kosten]],"")</f>
        <v/>
      </c>
      <c r="BG132" s="148" t="str">
        <f>IF(Tbl.Kosten[[#This Row],[Pnr.]]=BG$7,Tbl.Kosten[[#This Row],[Totaal kosten]],"")</f>
        <v/>
      </c>
      <c r="BH132" s="148" t="str">
        <f>IF(Tbl.Kosten[[#This Row],[Pnr.]]=BH$7,Tbl.Kosten[[#This Row],[Totaal kosten]],"")</f>
        <v/>
      </c>
      <c r="BI132" s="148" t="str">
        <f>IF(Tbl.Kosten[[#This Row],[Pnr.]]=BI$7,Tbl.Kosten[[#This Row],[Totaal kosten]],"")</f>
        <v/>
      </c>
      <c r="BJ132" s="148" t="str">
        <f>IF(Tbl.Kosten[[#This Row],[Pnr.]]=BJ$7,Tbl.Kosten[[#This Row],[Totaal kosten]],"")</f>
        <v/>
      </c>
      <c r="BK132" s="148" t="str">
        <f>IF(Tbl.Kosten[[#This Row],[Pnr.]]=BK$7,Tbl.Kosten[[#This Row],[Totaal kosten]],"")</f>
        <v/>
      </c>
      <c r="BL132" s="148" t="str">
        <f>IF(Tbl.Kosten[[#This Row],[Pnr.]]=BL$7,Tbl.Kosten[[#This Row],[Totaal kosten]],"")</f>
        <v/>
      </c>
      <c r="BM132" s="148" t="str">
        <f>IF(Tbl.Kosten[[#This Row],[Pnr.]]=BM$7,Tbl.Kosten[[#This Row],[Totaal kosten]],"")</f>
        <v/>
      </c>
      <c r="BN132" s="148" t="str">
        <f>IF(Tbl.Kosten[[#This Row],[Pnr.]]=BN$7,Tbl.Kosten[[#This Row],[Totaal kosten]],"")</f>
        <v/>
      </c>
      <c r="BO132" s="148" t="str">
        <f>IF(Tbl.Kosten[[#This Row],[Pnr.]]=BO$7,Tbl.Kosten[[#This Row],[Totaal kosten]],"")</f>
        <v/>
      </c>
      <c r="BP132" s="148" t="str">
        <f>IF(Tbl.Kosten[[#This Row],[Pnr.]]=BP$7,Tbl.Kosten[[#This Row],[Totaal kosten]],"")</f>
        <v/>
      </c>
      <c r="BQ132" s="148" t="str">
        <f>IF(Tbl.Kosten[[#This Row],[Pnr.]]=BQ$7,Tbl.Kosten[[#This Row],[Totaal kosten]],"")</f>
        <v/>
      </c>
      <c r="BR132" s="148" t="str">
        <f>IF(Tbl.Kosten[[#This Row],[Pnr.]]=BR$7,Tbl.Kosten[[#This Row],[Totaal kosten]],"")</f>
        <v/>
      </c>
      <c r="BS132" s="148" t="str">
        <f>IF(Tbl.Kosten[[#This Row],[Pnr.]]=BS$7,Tbl.Kosten[[#This Row],[Totaal kosten]],"")</f>
        <v/>
      </c>
      <c r="BT132" s="148" t="str">
        <f>IF(Tbl.Kosten[[#This Row],[Pnr.]]=BT$7,Tbl.Kosten[[#This Row],[Totaal kosten]],"")</f>
        <v/>
      </c>
      <c r="BU132" s="148" t="str">
        <f>IF(Tbl.Kosten[[#This Row],[Pnr.]]=BU$7,Tbl.Kosten[[#This Row],[Totaal kosten]],"")</f>
        <v/>
      </c>
      <c r="BV132" s="148" t="str">
        <f>IF(Tbl.Kosten[[#This Row],[Pnr.]]=BV$7,Tbl.Kosten[[#This Row],[Totaal kosten]],"")</f>
        <v/>
      </c>
      <c r="BW132" s="148" t="str">
        <f>IF(Tbl.Kosten[[#This Row],[Pnr.]]=BW$7,Tbl.Kosten[[#This Row],[Totaal kosten]],"")</f>
        <v/>
      </c>
      <c r="BX132" s="148" t="str">
        <f>IFERROR(_xlfn.XLOOKUP(Tbl.Kosten[[#This Row],[Werkpakketcode]],Tbl.Werkpakketten[Werkpakketcode],Tbl.Werkpakketten[WPnr.],"",0,1),"")</f>
        <v/>
      </c>
      <c r="BY132" s="148" t="str">
        <f>IF(Tbl.Kosten[[#This Row],[WPnr.]]=BY$7,Tbl.Kosten[[#This Row],[Totaal kosten]],"")</f>
        <v/>
      </c>
      <c r="BZ132" s="148" t="str">
        <f>IF(Tbl.Kosten[[#This Row],[WPnr.]]=BZ$7,Tbl.Kosten[[#This Row],[Totaal kosten]],"")</f>
        <v/>
      </c>
      <c r="CA132" s="148" t="str">
        <f>IF(Tbl.Kosten[[#This Row],[WPnr.]]=CA$7,Tbl.Kosten[[#This Row],[Totaal kosten]],"")</f>
        <v/>
      </c>
      <c r="CB132" s="148" t="str">
        <f>IF(Tbl.Kosten[[#This Row],[WPnr.]]=CB$7,Tbl.Kosten[[#This Row],[Totaal kosten]],"")</f>
        <v/>
      </c>
      <c r="CC132" s="148" t="str">
        <f>IF(Tbl.Kosten[[#This Row],[WPnr.]]=CC$7,Tbl.Kosten[[#This Row],[Totaal kosten]],"")</f>
        <v/>
      </c>
      <c r="CD132" s="148" t="str">
        <f>IF(Tbl.Kosten[[#This Row],[WPnr.]]=CD$7,Tbl.Kosten[[#This Row],[Totaal kosten]],"")</f>
        <v/>
      </c>
      <c r="CE132" s="148" t="str">
        <f>IF(Tbl.Kosten[[#This Row],[WPnr.]]=CE$7,Tbl.Kosten[[#This Row],[Totaal kosten]],"")</f>
        <v/>
      </c>
      <c r="CF132" s="148" t="str">
        <f>IF(Tbl.Kosten[[#This Row],[WPnr.]]=CF$7,Tbl.Kosten[[#This Row],[Totaal kosten]],"")</f>
        <v/>
      </c>
      <c r="CG132" s="148" t="str">
        <f>IF(Tbl.Kosten[[#This Row],[WPnr.]]=CG$7,Tbl.Kosten[[#This Row],[Totaal kosten]],"")</f>
        <v/>
      </c>
      <c r="CH132" s="148" t="str">
        <f>IF(Tbl.Kosten[[#This Row],[WPnr.]]=CH$7,Tbl.Kosten[[#This Row],[Totaal kosten]],"")</f>
        <v/>
      </c>
      <c r="CI132" s="148" t="str">
        <f>IF(Tbl.Kosten[[#This Row],[WPnr.]]=CI$7,Tbl.Kosten[[#This Row],[Totaal kosten]],"")</f>
        <v/>
      </c>
      <c r="CJ132" s="148" t="str">
        <f>IF(Tbl.Kosten[[#This Row],[WPnr.]]=CJ$7,Tbl.Kosten[[#This Row],[Totaal kosten]],"")</f>
        <v/>
      </c>
      <c r="CK132" s="148" t="str">
        <f>IF(Tbl.Kosten[[#This Row],[WPnr.]]=CK$7,Tbl.Kosten[[#This Row],[Totaal kosten]],"")</f>
        <v/>
      </c>
      <c r="CL132" s="148" t="str">
        <f>IF(Tbl.Kosten[[#This Row],[WPnr.]]=CL$7,Tbl.Kosten[[#This Row],[Totaal kosten]],"")</f>
        <v/>
      </c>
      <c r="CM132" s="148" t="str">
        <f>IF(Tbl.Kosten[[#This Row],[WPnr.]]=CM$7,Tbl.Kosten[[#This Row],[Totaal kosten]],"")</f>
        <v/>
      </c>
      <c r="CN132" s="148" t="str">
        <f>IF(Tbl.Kosten[[#This Row],[WPnr.]]=CN$7,Tbl.Kosten[[#This Row],[Totaal kosten]],"")</f>
        <v/>
      </c>
      <c r="CO132" s="148" t="str">
        <f>IF(Tbl.Kosten[[#This Row],[WPnr.]]=CO$7,Tbl.Kosten[[#This Row],[Totaal kosten]],"")</f>
        <v/>
      </c>
      <c r="CP132" s="148" t="str">
        <f>IF(Tbl.Kosten[[#This Row],[WPnr.]]=CP$7,Tbl.Kosten[[#This Row],[Totaal kosten]],"")</f>
        <v/>
      </c>
      <c r="CQ132" s="148" t="str">
        <f>IF(Tbl.Kosten[[#This Row],[WPnr.]]=CQ$7,Tbl.Kosten[[#This Row],[Totaal kosten]],"")</f>
        <v/>
      </c>
      <c r="CR132" s="148" t="str">
        <f>IF(Tbl.Kosten[[#This Row],[WPnr.]]=CR$7,Tbl.Kosten[[#This Row],[Totaal kosten]],"")</f>
        <v/>
      </c>
      <c r="CS132" s="148" t="str">
        <f>IF(Tbl.Kosten[[#This Row],[WPnr.]]=CS$7,Tbl.Kosten[[#This Row],[Totaal kosten]],"")</f>
        <v/>
      </c>
      <c r="CT132" s="148" t="str">
        <f>IF(Tbl.Kosten[[#This Row],[WPnr.]]=CT$7,Tbl.Kosten[[#This Row],[Totaal kosten]],"")</f>
        <v/>
      </c>
      <c r="CU132" s="148" t="str">
        <f>IF(Tbl.Kosten[[#This Row],[WPnr.]]=CU$7,Tbl.Kosten[[#This Row],[Totaal kosten]],"")</f>
        <v/>
      </c>
      <c r="CV132" s="148" t="str">
        <f>IF(Tbl.Kosten[[#This Row],[WPnr.]]=CV$7,Tbl.Kosten[[#This Row],[Totaal kosten]],"")</f>
        <v/>
      </c>
      <c r="CW132" s="148" t="str">
        <f>IF(Tbl.Kosten[[#This Row],[WPnr.]]=CW$7,Tbl.Kosten[[#This Row],[Totaal kosten]],"")</f>
        <v/>
      </c>
      <c r="CX132" s="148" t="str">
        <f>IF(Tbl.Kosten[[#This Row],[WPnr.]]=CX$7,Tbl.Kosten[[#This Row],[Totaal kosten]],"")</f>
        <v/>
      </c>
      <c r="CY132" s="148" t="str">
        <f>IF(Tbl.Kosten[[#This Row],[WPnr.]]=CY$7,Tbl.Kosten[[#This Row],[Totaal kosten]],"")</f>
        <v/>
      </c>
      <c r="CZ132" s="148" t="str">
        <f>IF(Tbl.Kosten[[#This Row],[WPnr.]]=CZ$7,Tbl.Kosten[[#This Row],[Totaal kosten]],"")</f>
        <v/>
      </c>
      <c r="DA132" s="148" t="str">
        <f>IF(Tbl.Kosten[[#This Row],[WPnr.]]=DA$7,Tbl.Kosten[[#This Row],[Totaal kosten]],"")</f>
        <v/>
      </c>
      <c r="DB132" s="148" t="str">
        <f>IF(Tbl.Kosten[[#This Row],[WPnr.]]=DB$7,Tbl.Kosten[[#This Row],[Totaal kosten]],"")</f>
        <v/>
      </c>
      <c r="DC132" s="148" t="str">
        <f>IF(Tbl.Kosten[[#This Row],[WPnr.]]=DC$7,Tbl.Kosten[[#This Row],[Totaal kosten]],"")</f>
        <v/>
      </c>
      <c r="DD132" s="148" t="str">
        <f>IF(Tbl.Kosten[[#This Row],[WPnr.]]=DD$7,Tbl.Kosten[[#This Row],[Totaal kosten]],"")</f>
        <v/>
      </c>
      <c r="DE132" s="148" t="str">
        <f>IF(Tbl.Kosten[[#This Row],[WPnr.]]=DE$7,Tbl.Kosten[[#This Row],[Totaal kosten]],"")</f>
        <v/>
      </c>
      <c r="DF132" s="148" t="str">
        <f>IF(Tbl.Kosten[[#This Row],[WPnr.]]=DF$7,Tbl.Kosten[[#This Row],[Totaal kosten]],"")</f>
        <v/>
      </c>
      <c r="DG132" s="148" t="str">
        <f>IF(Tbl.Kosten[[#This Row],[WPnr.]]=DG$7,Tbl.Kosten[[#This Row],[Totaal kosten]],"")</f>
        <v/>
      </c>
      <c r="DH132" s="148" t="str">
        <f>IF(Tbl.Kosten[[#This Row],[WPnr.]]=DH$7,Tbl.Kosten[[#This Row],[Totaal kosten]],"")</f>
        <v/>
      </c>
      <c r="DI132" s="148" t="str">
        <f>IF(Tbl.Kosten[[#This Row],[WPnr.]]=DI$7,Tbl.Kosten[[#This Row],[Totaal kosten]],"")</f>
        <v/>
      </c>
      <c r="DJ132" s="148" t="str">
        <f>IF(Tbl.Kosten[[#This Row],[WPnr.]]=DJ$7,Tbl.Kosten[[#This Row],[Totaal kosten]],"")</f>
        <v/>
      </c>
      <c r="DK132" s="148" t="str">
        <f>IF(Tbl.Kosten[[#This Row],[WPnr.]]=DK$7,Tbl.Kosten[[#This Row],[Totaal kosten]],"")</f>
        <v/>
      </c>
      <c r="DL132" s="148" t="str">
        <f>IF(Tbl.Kosten[[#This Row],[WPnr.]]=DL$7,Tbl.Kosten[[#This Row],[Totaal kosten]],"")</f>
        <v/>
      </c>
      <c r="DM132" s="148" t="str">
        <f>IF(Tbl.Kosten[[#This Row],[WPnr.]]=DM$7,Tbl.Kosten[[#This Row],[Totaal kosten]],"")</f>
        <v/>
      </c>
      <c r="DN132" s="148" t="str">
        <f>IF(Tbl.Kosten[[#This Row],[WPnr.]]=DN$7,Tbl.Kosten[[#This Row],[Totaal kosten]],"")</f>
        <v/>
      </c>
      <c r="DO132" s="148" t="str">
        <f>IF(Tbl.Kosten[[#This Row],[WPnr.]]=DO$7,Tbl.Kosten[[#This Row],[Totaal kosten]],"")</f>
        <v/>
      </c>
      <c r="DP132" s="148" t="str">
        <f>IF(Tbl.Kosten[[#This Row],[WPnr.]]=DP$7,Tbl.Kosten[[#This Row],[Totaal kosten]],"")</f>
        <v/>
      </c>
      <c r="DQ132" s="148" t="str">
        <f>IF(Tbl.Kosten[[#This Row],[WPnr.]]=DQ$7,Tbl.Kosten[[#This Row],[Totaal kosten]],"")</f>
        <v/>
      </c>
      <c r="DR132" s="148" t="str">
        <f>IF(Tbl.Kosten[[#This Row],[WPnr.]]=DR$7,Tbl.Kosten[[#This Row],[Totaal kosten]],"")</f>
        <v/>
      </c>
      <c r="DS132" s="148" t="str">
        <f>IF(Tbl.Kosten[[#This Row],[WPnr.]]=DS$7,Tbl.Kosten[[#This Row],[Totaal kosten]],"")</f>
        <v/>
      </c>
      <c r="DT132" s="148" t="str">
        <f>IF(Tbl.Kosten[[#This Row],[WPnr.]]=DT$7,Tbl.Kosten[[#This Row],[Totaal kosten]],"")</f>
        <v/>
      </c>
      <c r="DU132" s="148" t="str">
        <f>IF(Tbl.Kosten[[#This Row],[WPnr.]]=DU$7,Tbl.Kosten[[#This Row],[Totaal kosten]],"")</f>
        <v/>
      </c>
      <c r="DV132" s="148" t="str">
        <f>IF(Tbl.Kosten[[#This Row],[WPnr.]]=DV$7,Tbl.Kosten[[#This Row],[Totaal kosten]],"")</f>
        <v/>
      </c>
      <c r="DW132" s="150" t="str">
        <f>IFERROR(_xlfn.XLOOKUP(Tbl.Kosten[[#This Row],[Kostensoort]],Tbl.Kostensoorten[Kostensoorten],Tbl.Kostensoorten[KSnr.],"",0,1),"")</f>
        <v/>
      </c>
      <c r="DX132" s="150" t="str">
        <f>IF(Tbl.Kosten[[#This Row],[KSnr.]]=DX$7,Tbl.Kosten[[#This Row],[Totaal kosten]],"")</f>
        <v/>
      </c>
      <c r="DY132" s="150" t="str">
        <f>IF(Tbl.Kosten[[#This Row],[KSnr.]]=DY$7,Tbl.Kosten[[#This Row],[Totaal kosten]],"")</f>
        <v/>
      </c>
      <c r="DZ132" s="150" t="str">
        <f>IF(Tbl.Kosten[[#This Row],[KSnr.]]=DZ$7,Tbl.Kosten[[#This Row],[Totaal kosten]],"")</f>
        <v/>
      </c>
      <c r="EA132" s="150" t="str">
        <f>IF(Tbl.Kosten[[#This Row],[KSnr.]]=EA$7,Tbl.Kosten[[#This Row],[Totaal kosten]],"")</f>
        <v/>
      </c>
      <c r="EB132" s="150" t="str">
        <f>IF(Tbl.Kosten[[#This Row],[KSnr.]]=EB$7,Tbl.Kosten[[#This Row],[Totaal kosten]],"")</f>
        <v/>
      </c>
      <c r="EC132" s="150" t="str">
        <f>IF(Tbl.Kosten[[#This Row],[KSnr.]]=EC$7,Tbl.Kosten[[#This Row],[Totaal kosten]],"")</f>
        <v/>
      </c>
      <c r="ED132" s="150" t="str">
        <f>IF(Tbl.Kosten[[#This Row],[KSnr.]]=ED$7,Tbl.Kosten[[#This Row],[Totaal kosten]],"")</f>
        <v/>
      </c>
      <c r="EE132" s="150" t="str">
        <f>IF(Tbl.Kosten[[#This Row],[KSnr.]]=EE$7,Tbl.Kosten[[#This Row],[Totaal kosten]],"")</f>
        <v/>
      </c>
      <c r="EF132" s="150" t="str">
        <f>IF(Tbl.Kosten[[#This Row],[KSnr.]]=EF$7,Tbl.Kosten[[#This Row],[Totaal kosten]],"")</f>
        <v/>
      </c>
      <c r="EG132" s="150" t="str">
        <f>IF(Tbl.Kosten[[#This Row],[KSnr.]]=EG$7,Tbl.Kosten[[#This Row],[Totaal kosten]],"")</f>
        <v/>
      </c>
      <c r="EH132" s="150" t="str">
        <f>IF(Tbl.Kosten[[#This Row],[KSnr.]]=EH$7,Tbl.Kosten[[#This Row],[Totaal kosten]],"")</f>
        <v/>
      </c>
      <c r="EI132" s="150" t="str">
        <f>IF(Tbl.Kosten[[#This Row],[KSnr.]]=EI$7,Tbl.Kosten[[#This Row],[Totaal kosten]],"")</f>
        <v/>
      </c>
      <c r="EJ132" s="150" t="str">
        <f>IF(Tbl.Kosten[[#This Row],[KSnr.]]=EJ$7,Tbl.Kosten[[#This Row],[Totaal kosten]],"")</f>
        <v/>
      </c>
      <c r="EK132" s="150" t="str">
        <f>IF(Tbl.Kosten[[#This Row],[KSnr.]]=EK$7,Tbl.Kosten[[#This Row],[Totaal kosten]],"")</f>
        <v/>
      </c>
      <c r="EL132" s="150" t="str">
        <f>IF(Tbl.Kosten[[#This Row],[KSnr.]]=EL$7,Tbl.Kosten[[#This Row],[Totaal kosten]],"")</f>
        <v/>
      </c>
      <c r="EM132" s="150" t="str">
        <f>IF(Tbl.Kosten[[#This Row],[KSnr.]]=EM$7,Tbl.Kosten[[#This Row],[Totaal kosten]],"")</f>
        <v/>
      </c>
      <c r="EN132" s="150" t="str">
        <f>IF(Tbl.Kosten[[#This Row],[KSnr.]]=EN$7,Tbl.Kosten[[#This Row],[Totaal kosten]],"")</f>
        <v/>
      </c>
      <c r="EO132" s="150" t="str">
        <f>IF(Tbl.Kosten[[#This Row],[KSnr.]]=EO$7,Tbl.Kosten[[#This Row],[Totaal kosten]],"")</f>
        <v/>
      </c>
      <c r="EP132" s="150" t="str">
        <f>IF(Tbl.Kosten[[#This Row],[KSnr.]]=EP$7,Tbl.Kosten[[#This Row],[Totaal kosten]],"")</f>
        <v/>
      </c>
      <c r="EQ132" s="150" t="str">
        <f>IF(Tbl.Kosten[[#This Row],[KSnr.]]=EQ$7,Tbl.Kosten[[#This Row],[Totaal kosten]],"")</f>
        <v/>
      </c>
      <c r="ER132" s="144" t="str">
        <f>IFERROR(_xlfn.XLOOKUP(Tbl.Kosten[[#This Row],[Subsidieactiviteit]],Tbl.Subsidiehoogte[Subsidieactiviteit],Tbl.Subsidiehoogte[SAnr.],"",0,1),"")</f>
        <v/>
      </c>
      <c r="ES132" s="150" t="str">
        <f>IF(Tbl.Kosten[[#This Row],[Sanr.]]=ES$7,Tbl.Kosten[[#This Row],[Totaal kosten]],"")</f>
        <v/>
      </c>
      <c r="ET132" s="150" t="str">
        <f>IF(Tbl.Kosten[[#This Row],[Sanr.]]=ET$7,Tbl.Kosten[[#This Row],[Totaal kosten]],"")</f>
        <v/>
      </c>
      <c r="EU132" s="150" t="str">
        <f>IF(Tbl.Kosten[[#This Row],[Sanr.]]=EU$7,Tbl.Kosten[[#This Row],[Totaal kosten]],"")</f>
        <v/>
      </c>
      <c r="EV132" s="150" t="str">
        <f>IF(Tbl.Kosten[[#This Row],[Sanr.]]=EV$7,Tbl.Kosten[[#This Row],[Totaal kosten]],"")</f>
        <v/>
      </c>
      <c r="EW132" s="150" t="str">
        <f>IF(Tbl.Kosten[[#This Row],[Sanr.]]=EW$7,Tbl.Kosten[[#This Row],[Totaal kosten]],"")</f>
        <v/>
      </c>
      <c r="EX132" s="150" t="str">
        <f>IF(Tbl.Kosten[[#This Row],[Sanr.]]=EX$7,Tbl.Kosten[[#This Row],[Totaal kosten]],"")</f>
        <v/>
      </c>
      <c r="EY132" s="150" t="str">
        <f>IF(Tbl.Kosten[[#This Row],[Sanr.]]=EY$7,Tbl.Kosten[[#This Row],[Totaal kosten]],"")</f>
        <v/>
      </c>
      <c r="EZ132" s="150" t="str">
        <f>IF(Tbl.Kosten[[#This Row],[Sanr.]]=EZ$7,Tbl.Kosten[[#This Row],[Totaal kosten]],"")</f>
        <v/>
      </c>
      <c r="FA132" s="150" t="str">
        <f>IF(Tbl.Kosten[[#This Row],[Sanr.]]=FA$7,Tbl.Kosten[[#This Row],[Totaal kosten]],"")</f>
        <v/>
      </c>
      <c r="FB132" s="150" t="str">
        <f>IF(Tbl.Kosten[[#This Row],[Sanr.]]=FB$7,Tbl.Kosten[[#This Row],[Totaal kosten]],"")</f>
        <v/>
      </c>
      <c r="FC132" s="150" t="str">
        <f>IF(Tbl.Kosten[[#This Row],[Sanr.]]=FC$7,Tbl.Kosten[[#This Row],[Totaal kosten]],"")</f>
        <v/>
      </c>
      <c r="FD132" s="150" t="str">
        <f>IF(Tbl.Kosten[[#This Row],[Sanr.]]=FD$7,Tbl.Kosten[[#This Row],[Totaal kosten]],"")</f>
        <v/>
      </c>
      <c r="FE132" s="150" t="str">
        <f>IF(Tbl.Kosten[[#This Row],[Sanr.]]=FE$7,Tbl.Kosten[[#This Row],[Totaal kosten]],"")</f>
        <v/>
      </c>
      <c r="FF132" s="150" t="str">
        <f>IF(Tbl.Kosten[[#This Row],[Sanr.]]=FF$7,Tbl.Kosten[[#This Row],[Totaal kosten]],"")</f>
        <v/>
      </c>
      <c r="FG132" s="150" t="str">
        <f>IF(Tbl.Kosten[[#This Row],[Sanr.]]=FG$7,Tbl.Kosten[[#This Row],[Totaal kosten]],"")</f>
        <v/>
      </c>
      <c r="FH132" s="150" t="str">
        <f>IF(Tbl.Kosten[[#This Row],[Sanr.]]=FH$7,Tbl.Kosten[[#This Row],[Totaal kosten]],"")</f>
        <v/>
      </c>
      <c r="FI132" s="150" t="str">
        <f>IF(Tbl.Kosten[[#This Row],[Sanr.]]=FI$7,Tbl.Kosten[[#This Row],[Totaal kosten]],"")</f>
        <v/>
      </c>
      <c r="FJ132" s="150" t="str">
        <f>IF(Tbl.Kosten[[#This Row],[Sanr.]]=FJ$7,Tbl.Kosten[[#This Row],[Totaal kosten]],"")</f>
        <v/>
      </c>
      <c r="FK132" s="150" t="str">
        <f>IF(Tbl.Kosten[[#This Row],[Sanr.]]=FK$7,Tbl.Kosten[[#This Row],[Totaal kosten]],"")</f>
        <v/>
      </c>
      <c r="FL132" s="150" t="str">
        <f>IF(Tbl.Kosten[[#This Row],[Sanr.]]=FL$7,Tbl.Kosten[[#This Row],[Totaal kosten]],"")</f>
        <v/>
      </c>
      <c r="FM132" s="150" t="str">
        <f>IF(Tbl.Kosten[[#This Row],[Sanr.]]=FM$7,Tbl.Kosten[[#This Row],[Totaal kosten]],"")</f>
        <v/>
      </c>
      <c r="FN132" s="150" t="str">
        <f>IF(Tbl.Kosten[[#This Row],[Sanr.]]=FN$7,Tbl.Kosten[[#This Row],[Totaal kosten]],"")</f>
        <v/>
      </c>
      <c r="FO132" s="150" t="str">
        <f>IF(Tbl.Kosten[[#This Row],[Sanr.]]=FO$7,Tbl.Kosten[[#This Row],[Totaal kosten]],"")</f>
        <v/>
      </c>
      <c r="FP132" s="150" t="str">
        <f>IF(Tbl.Kosten[[#This Row],[Sanr.]]=FP$7,Tbl.Kosten[[#This Row],[Totaal kosten]],"")</f>
        <v/>
      </c>
      <c r="FQ132" s="150" t="str">
        <f>IF(Tbl.Kosten[[#This Row],[Sanr.]]=FQ$7,Tbl.Kosten[[#This Row],[Totaal kosten]],"")</f>
        <v/>
      </c>
      <c r="FR132" s="150" t="str">
        <f>IF(Tbl.Kosten[[#This Row],[Sanr.]]=FR$7,Tbl.Kosten[[#This Row],[Totaal kosten]],"")</f>
        <v/>
      </c>
      <c r="FS132" s="150" t="str">
        <f>IF(Tbl.Kosten[[#This Row],[Sanr.]]=FS$7,Tbl.Kosten[[#This Row],[Totaal kosten]],"")</f>
        <v/>
      </c>
      <c r="FT132" s="150" t="str">
        <f>IF(Tbl.Kosten[[#This Row],[Sanr.]]=FT$7,Tbl.Kosten[[#This Row],[Totaal kosten]],"")</f>
        <v/>
      </c>
      <c r="FU132" s="150" t="str">
        <f>IF(Tbl.Kosten[[#This Row],[Sanr.]]=FU$7,Tbl.Kosten[[#This Row],[Totaal kosten]],"")</f>
        <v/>
      </c>
      <c r="FV132" s="150" t="str">
        <f>IF(Tbl.Kosten[[#This Row],[Sanr.]]=FV$7,Tbl.Kosten[[#This Row],[Totaal kosten]],"")</f>
        <v/>
      </c>
      <c r="FW132" s="150" t="str">
        <f>IFERROR(_xlfn.XLOOKUP(Tbl.Kosten[[#This Row],[Activiteitencode]],Tbl.Activiteiten[Activiteitcode],Tbl.Activiteiten[Anr.],"",0,1),"")</f>
        <v/>
      </c>
      <c r="FX132" s="169" t="str">
        <f>_xlfn.CONCAT(Tbl.Kosten[[#This Row],[Pnr.]],Tbl.Kosten[[#This Row],[Sanr.]])</f>
        <v>P1</v>
      </c>
      <c r="FY132" s="150">
        <f>Tbl.Kosten[[#This Row],[Totaal kosten]]-Tbl.Kosten[[#This Row],[Subsidie]]</f>
        <v>0</v>
      </c>
      <c r="FZ132" s="150">
        <f>IF(Tbl.Kosten[[#This Row],[Pnr.]]=FZ$7,Tbl.Kosten[[#This Row],[Te financieren]],"")</f>
        <v>0</v>
      </c>
      <c r="GA132" s="150" t="str">
        <f>IF(Tbl.Kosten[[#This Row],[Pnr.]]=GA$7,Tbl.Kosten[[#This Row],[Te financieren]],"")</f>
        <v/>
      </c>
      <c r="GB132" s="150" t="str">
        <f>IF(Tbl.Kosten[[#This Row],[Pnr.]]=GB$7,Tbl.Kosten[[#This Row],[Te financieren]],"")</f>
        <v/>
      </c>
      <c r="GC132" s="150" t="str">
        <f>IF(Tbl.Kosten[[#This Row],[Pnr.]]=GC$7,Tbl.Kosten[[#This Row],[Te financieren]],"")</f>
        <v/>
      </c>
      <c r="GD132" s="150" t="str">
        <f>IF(Tbl.Kosten[[#This Row],[Pnr.]]=GD$7,Tbl.Kosten[[#This Row],[Te financieren]],"")</f>
        <v/>
      </c>
      <c r="GE132" s="150" t="str">
        <f>IF(Tbl.Kosten[[#This Row],[Pnr.]]=GE$7,Tbl.Kosten[[#This Row],[Te financieren]],"")</f>
        <v/>
      </c>
      <c r="GF132" s="150" t="str">
        <f>IF(Tbl.Kosten[[#This Row],[Pnr.]]=GF$7,Tbl.Kosten[[#This Row],[Te financieren]],"")</f>
        <v/>
      </c>
      <c r="GG132" s="150" t="str">
        <f>IF(Tbl.Kosten[[#This Row],[Pnr.]]=GG$7,Tbl.Kosten[[#This Row],[Te financieren]],"")</f>
        <v/>
      </c>
      <c r="GH132" s="150" t="str">
        <f>IF(Tbl.Kosten[[#This Row],[Pnr.]]=GH$7,Tbl.Kosten[[#This Row],[Te financieren]],"")</f>
        <v/>
      </c>
      <c r="GI132" s="150" t="str">
        <f>IF(Tbl.Kosten[[#This Row],[Pnr.]]=GI$7,Tbl.Kosten[[#This Row],[Te financieren]],"")</f>
        <v/>
      </c>
      <c r="GJ132" s="150" t="str">
        <f>IF(Tbl.Kosten[[#This Row],[Pnr.]]=GJ$7,Tbl.Kosten[[#This Row],[Te financieren]],"")</f>
        <v/>
      </c>
      <c r="GK132" s="150" t="str">
        <f>IF(Tbl.Kosten[[#This Row],[Pnr.]]=GK$7,Tbl.Kosten[[#This Row],[Te financieren]],"")</f>
        <v/>
      </c>
      <c r="GL132" s="150" t="str">
        <f>IF(Tbl.Kosten[[#This Row],[Pnr.]]=GL$7,Tbl.Kosten[[#This Row],[Te financieren]],"")</f>
        <v/>
      </c>
      <c r="GM132" s="150" t="str">
        <f>IF(Tbl.Kosten[[#This Row],[Pnr.]]=GM$7,Tbl.Kosten[[#This Row],[Te financieren]],"")</f>
        <v/>
      </c>
      <c r="GN132" s="150" t="str">
        <f>IF(Tbl.Kosten[[#This Row],[Pnr.]]=GN$7,Tbl.Kosten[[#This Row],[Te financieren]],"")</f>
        <v/>
      </c>
      <c r="GO132" s="150" t="str">
        <f>IF(Tbl.Kosten[[#This Row],[Pnr.]]=GO$7,Tbl.Kosten[[#This Row],[Te financieren]],"")</f>
        <v/>
      </c>
      <c r="GP132" s="150" t="str">
        <f>IF(Tbl.Kosten[[#This Row],[Pnr.]]=GP$7,Tbl.Kosten[[#This Row],[Te financieren]],"")</f>
        <v/>
      </c>
      <c r="GQ132" s="150" t="str">
        <f>IF(Tbl.Kosten[[#This Row],[Pnr.]]=GQ$7,Tbl.Kosten[[#This Row],[Te financieren]],"")</f>
        <v/>
      </c>
      <c r="GR132" s="150" t="str">
        <f>IF(Tbl.Kosten[[#This Row],[Pnr.]]=GR$7,Tbl.Kosten[[#This Row],[Te financieren]],"")</f>
        <v/>
      </c>
      <c r="GS132" s="150" t="str">
        <f>IF(Tbl.Kosten[[#This Row],[Pnr.]]=GS$7,Tbl.Kosten[[#This Row],[Te financieren]],"")</f>
        <v/>
      </c>
      <c r="GT132" s="150" t="str">
        <f>IF(Tbl.Kosten[[#This Row],[Pnr.]]=GT$7,Tbl.Kosten[[#This Row],[Te financieren]],"")</f>
        <v/>
      </c>
      <c r="GU132" s="150" t="str">
        <f>IF(Tbl.Kosten[[#This Row],[Pnr.]]=GU$7,Tbl.Kosten[[#This Row],[Te financieren]],"")</f>
        <v/>
      </c>
      <c r="GV132" s="150" t="str">
        <f>IF(Tbl.Kosten[[#This Row],[Pnr.]]=GV$7,Tbl.Kosten[[#This Row],[Te financieren]],"")</f>
        <v/>
      </c>
      <c r="GW132" s="150" t="str">
        <f>IF(Tbl.Kosten[[#This Row],[Pnr.]]=GW$7,Tbl.Kosten[[#This Row],[Te financieren]],"")</f>
        <v/>
      </c>
      <c r="GX132" s="150" t="str">
        <f>IF(Tbl.Kosten[[#This Row],[Pnr.]]=GX$7,Tbl.Kosten[[#This Row],[Te financieren]],"")</f>
        <v/>
      </c>
      <c r="GY132" s="150" t="str">
        <f>IF(Tbl.Kosten[[#This Row],[Pnr.]]=GY$7,Tbl.Kosten[[#This Row],[Te financieren]],"")</f>
        <v/>
      </c>
      <c r="GZ132" s="150" t="str">
        <f>IF(Tbl.Kosten[[#This Row],[Pnr.]]=GZ$7,Tbl.Kosten[[#This Row],[Te financieren]],"")</f>
        <v/>
      </c>
      <c r="HA132" s="150" t="str">
        <f>IF(Tbl.Kosten[[#This Row],[Pnr.]]=HA$7,Tbl.Kosten[[#This Row],[Te financieren]],"")</f>
        <v/>
      </c>
      <c r="HB132" s="150" t="str">
        <f>IF(Tbl.Kosten[[#This Row],[Pnr.]]=HB$7,Tbl.Kosten[[#This Row],[Te financieren]],"")</f>
        <v/>
      </c>
      <c r="HC132" s="150" t="str">
        <f>IF(Tbl.Kosten[[#This Row],[Pnr.]]=HC$7,Tbl.Kosten[[#This Row],[Te financieren]],"")</f>
        <v/>
      </c>
      <c r="HD132" s="150" t="str">
        <f>IF(Tbl.Kosten[[#This Row],[Pnr.]]=HD$7,Tbl.Kosten[[#This Row],[Te financieren]],"")</f>
        <v/>
      </c>
      <c r="HE132" s="150" t="str">
        <f>IF(Tbl.Kosten[[#This Row],[Pnr.]]=HE$7,Tbl.Kosten[[#This Row],[Te financieren]],"")</f>
        <v/>
      </c>
      <c r="HF132" s="150" t="str">
        <f>IF(Tbl.Kosten[[#This Row],[Pnr.]]=HF$7,Tbl.Kosten[[#This Row],[Te financieren]],"")</f>
        <v/>
      </c>
      <c r="HG132" s="150" t="str">
        <f>IF(Tbl.Kosten[[#This Row],[Pnr.]]=HG$7,Tbl.Kosten[[#This Row],[Te financieren]],"")</f>
        <v/>
      </c>
      <c r="HH132" s="150" t="str">
        <f>IF(Tbl.Kosten[[#This Row],[Pnr.]]=HH$7,Tbl.Kosten[[#This Row],[Te financieren]],"")</f>
        <v/>
      </c>
      <c r="HI132" s="150" t="str">
        <f>IF(Tbl.Kosten[[#This Row],[Pnr.]]=HI$7,Tbl.Kosten[[#This Row],[Te financieren]],"")</f>
        <v/>
      </c>
      <c r="HJ132" s="150" t="str">
        <f>IF(Tbl.Kosten[[#This Row],[Pnr.]]=HJ$7,Tbl.Kosten[[#This Row],[Te financieren]],"")</f>
        <v/>
      </c>
      <c r="HK132" s="150" t="str">
        <f>IF(Tbl.Kosten[[#This Row],[Pnr.]]=HK$7,Tbl.Kosten[[#This Row],[Te financieren]],"")</f>
        <v/>
      </c>
      <c r="HL132" s="150" t="str">
        <f>IF(Tbl.Kosten[[#This Row],[Pnr.]]=HL$7,Tbl.Kosten[[#This Row],[Te financieren]],"")</f>
        <v/>
      </c>
      <c r="HM132" s="150" t="str">
        <f>IF(Tbl.Kosten[[#This Row],[Pnr.]]=HM$7,Tbl.Kosten[[#This Row],[Te financieren]],"")</f>
        <v/>
      </c>
      <c r="HN132" s="150" t="str">
        <f>IF(Tbl.Kosten[[#This Row],[Pnr.]]=HN$7,Tbl.Kosten[[#This Row],[Te financieren]],"")</f>
        <v/>
      </c>
      <c r="HO132" s="150" t="str">
        <f>IF(Tbl.Kosten[[#This Row],[Pnr.]]=HO$7,Tbl.Kosten[[#This Row],[Te financieren]],"")</f>
        <v/>
      </c>
      <c r="HP132" s="150" t="str">
        <f>IF(Tbl.Kosten[[#This Row],[Pnr.]]=HP$7,Tbl.Kosten[[#This Row],[Te financieren]],"")</f>
        <v/>
      </c>
      <c r="HQ132" s="150" t="str">
        <f>IF(Tbl.Kosten[[#This Row],[Pnr.]]=HQ$7,Tbl.Kosten[[#This Row],[Te financieren]],"")</f>
        <v/>
      </c>
      <c r="HR132" s="150" t="str">
        <f>IF(Tbl.Kosten[[#This Row],[Pnr.]]=HR$7,Tbl.Kosten[[#This Row],[Te financieren]],"")</f>
        <v/>
      </c>
      <c r="HS132" s="150" t="str">
        <f>IF(Tbl.Kosten[[#This Row],[Pnr.]]=HS$7,Tbl.Kosten[[#This Row],[Te financieren]],"")</f>
        <v/>
      </c>
      <c r="HT132" s="150" t="str">
        <f>IF(Tbl.Kosten[[#This Row],[Pnr.]]=HT$7,Tbl.Kosten[[#This Row],[Te financieren]],"")</f>
        <v/>
      </c>
      <c r="HU132" s="150" t="str">
        <f>IF(Tbl.Kosten[[#This Row],[Pnr.]]=HU$7,Tbl.Kosten[[#This Row],[Te financieren]],"")</f>
        <v/>
      </c>
      <c r="HV132" s="150" t="str">
        <f>IF(Tbl.Kosten[[#This Row],[Pnr.]]=HV$7,Tbl.Kosten[[#This Row],[Te financieren]],"")</f>
        <v/>
      </c>
      <c r="HW132" s="150" t="str">
        <f>IF(Tbl.Kosten[[#This Row],[Pnr.]]=HW$7,Tbl.Kosten[[#This Row],[Te financieren]],"")</f>
        <v/>
      </c>
    </row>
    <row r="133" spans="2:231" x14ac:dyDescent="0.3">
      <c r="B133" s="134"/>
      <c r="C133" s="137"/>
      <c r="D133" s="136"/>
      <c r="E133" s="261"/>
      <c r="F133" s="135"/>
      <c r="G133" s="11" t="str">
        <f>IF(Tbl.Kosten[[#This Row],[Medewerker e/o 
functie]]&lt;&gt;"",_xlfn.XLOOKUP(Tbl.Kosten[[#This Row],[Medewerker e/o 
functie]],Tbl.Uurtarief[Medewerker en/of functie],Tbl.Uurtarief[Uurtarief],"",0,1),"")</f>
        <v/>
      </c>
      <c r="H133" s="121">
        <f>IFERROR(Tbl.Kosten[[#This Row],[Uren]]*Tbl.Kosten[[#This Row],[Uurtarief]],0)</f>
        <v>0</v>
      </c>
      <c r="I133" s="119" t="str">
        <f>IF(Tbl.Kosten[[#This Row],[Subtotaal uren]]&lt;&gt;0,_xlfn.XLOOKUP(Tbl.Kosten[[#This Row],[Medewerker e/o 
functie]],Tbl.Uurtarief[Medewerker en/of functie],Tbl.Uurtarief[Kostensoort arbeid],"",0,1),"")</f>
        <v/>
      </c>
      <c r="J133" s="137"/>
      <c r="K133" s="135"/>
      <c r="L133" s="139" t="str">
        <f>IF(Tbl.Kosten[[#This Row],[Activum]]&lt;&gt;"",_xlfn.XLOOKUP(Tbl.Kosten[[#This Row],[Activum]],Tbl.Afschrijvingskosten[Activum],Tbl.Afschrijvingskosten[Tarief per afschrijvings-eenheid],"",0,1),"")</f>
        <v/>
      </c>
      <c r="M133" s="122">
        <f>IFERROR(Tbl.Kosten[[#This Row],[Een-
heden]]*Tbl.Kosten[[#This Row],[Afschrijvings-
tarief]],0)</f>
        <v>0</v>
      </c>
      <c r="N133" s="122" t="str">
        <f>IF(Tbl.Kosten[[#This Row],[Subtotaal afschrijving]]&lt;&gt;0,Lijsten!$A$7,"")</f>
        <v/>
      </c>
      <c r="O133" s="140"/>
      <c r="P133" s="135"/>
      <c r="Q133" s="138"/>
      <c r="R133" s="122">
        <f>IFERROR(Tbl.Kosten[[#This Row],[Aantal]]*Tbl.Kosten[[#This Row],[Tarief]],0)</f>
        <v>0</v>
      </c>
      <c r="S133" s="8">
        <f>IFERROR(Tbl.Kosten[[#This Row],[Subtotaal overige kosten]]+Tbl.Kosten[[#This Row],[Subtotaal uren]]+Tbl.Kosten[[#This Row],[Subtotaal afschrijving]],0)</f>
        <v>0</v>
      </c>
      <c r="T133" s="8">
        <f>IFERROR(Tbl.Kosten[[#This Row],[Totaal kosten]]*Tbl.Kosten[[#This Row],[Subsidie%]],0)</f>
        <v>0</v>
      </c>
      <c r="U133" s="4" t="str" cm="1">
        <f t="array" ref="U133">IFERROR(_xlfn.IFS(Tbl.Kosten[[#This Row],[Subtotaal uren]]&lt;&gt;0,Tbl.Kosten[[#This Row],[Kostensoort arbeid]],Tbl.Kosten[[#This Row],[Subtotaal afschrijving]]&lt;&gt;0,Tbl.Kosten[[#This Row],[Kostensoort afschrijving]],Tbl.Kosten[[#This Row],[Subtotaal overige kosten]]&lt;&gt;0,Tbl.Kosten[[#This Row],[Kostensoort overig]]),"")</f>
        <v/>
      </c>
      <c r="V133" s="4" t="str">
        <f>IFERROR(_xlfn.XLOOKUP(Tbl.Kosten[[#This Row],[Activiteitencode]],Tbl.Activiteiten[Activiteitcode],Tbl.Activiteiten[Werkpakketcode],"",0,1),"")</f>
        <v/>
      </c>
      <c r="W133" s="4" t="str">
        <f>IFERROR(_xlfn.XLOOKUP(Tbl.Kosten[[#This Row],[Werkpakketcode]],Tbl.Werkpakketten[Werkpakketcode],Tbl.Werkpakketten[Subsidiabele activiteit],"",0,1),"")</f>
        <v/>
      </c>
      <c r="X133" s="12">
        <f>IFERROR(_xlfn.XLOOKUP(Tbl.Kosten[[#This Row],[Sanr.]],Tbl.Subsidiehoogte[SAnr.],Tbl.Subsidiehoogte[Sub. Percentage],0,0,1),0)</f>
        <v>0</v>
      </c>
      <c r="Y133" s="144" t="str">
        <f>IFERROR(_xlfn.XLOOKUP(Tbl.Kosten[[#This Row],[Partnercode]],Tbl.Projectpartners[Partnercode],Tbl.Projectpartners[PNr.],"",0,1),"")</f>
        <v>P1</v>
      </c>
      <c r="Z133" s="148">
        <f>IF(Tbl.Kosten[[#This Row],[Pnr.]]=Z$7,Tbl.Kosten[[#This Row],[Totaal kosten]],"")</f>
        <v>0</v>
      </c>
      <c r="AA133" s="148" t="str">
        <f>IF(Tbl.Kosten[[#This Row],[Pnr.]]=AA$7,Tbl.Kosten[[#This Row],[Totaal kosten]],"")</f>
        <v/>
      </c>
      <c r="AB133" s="148" t="str">
        <f>IF(Tbl.Kosten[[#This Row],[Pnr.]]=AB$7,Tbl.Kosten[[#This Row],[Totaal kosten]],"")</f>
        <v/>
      </c>
      <c r="AC133" s="148" t="str">
        <f>IF(Tbl.Kosten[[#This Row],[Pnr.]]=AC$7,Tbl.Kosten[[#This Row],[Totaal kosten]],"")</f>
        <v/>
      </c>
      <c r="AD133" s="148" t="str">
        <f>IF(Tbl.Kosten[[#This Row],[Pnr.]]=AD$7,Tbl.Kosten[[#This Row],[Totaal kosten]],"")</f>
        <v/>
      </c>
      <c r="AE133" s="148" t="str">
        <f>IF(Tbl.Kosten[[#This Row],[Pnr.]]=AE$7,Tbl.Kosten[[#This Row],[Totaal kosten]],"")</f>
        <v/>
      </c>
      <c r="AF133" s="148" t="str">
        <f>IF(Tbl.Kosten[[#This Row],[Pnr.]]=AF$7,Tbl.Kosten[[#This Row],[Totaal kosten]],"")</f>
        <v/>
      </c>
      <c r="AG133" s="148" t="str">
        <f>IF(Tbl.Kosten[[#This Row],[Pnr.]]=AG$7,Tbl.Kosten[[#This Row],[Totaal kosten]],"")</f>
        <v/>
      </c>
      <c r="AH133" s="148" t="str">
        <f>IF(Tbl.Kosten[[#This Row],[Pnr.]]=AH$7,Tbl.Kosten[[#This Row],[Totaal kosten]],"")</f>
        <v/>
      </c>
      <c r="AI133" s="148" t="str">
        <f>IF(Tbl.Kosten[[#This Row],[Pnr.]]=AI$7,Tbl.Kosten[[#This Row],[Totaal kosten]],"")</f>
        <v/>
      </c>
      <c r="AJ133" s="148" t="str">
        <f>IF(Tbl.Kosten[[#This Row],[Pnr.]]=AJ$7,Tbl.Kosten[[#This Row],[Totaal kosten]],"")</f>
        <v/>
      </c>
      <c r="AK133" s="148" t="str">
        <f>IF(Tbl.Kosten[[#This Row],[Pnr.]]=AK$7,Tbl.Kosten[[#This Row],[Totaal kosten]],"")</f>
        <v/>
      </c>
      <c r="AL133" s="148" t="str">
        <f>IF(Tbl.Kosten[[#This Row],[Pnr.]]=AL$7,Tbl.Kosten[[#This Row],[Totaal kosten]],"")</f>
        <v/>
      </c>
      <c r="AM133" s="148" t="str">
        <f>IF(Tbl.Kosten[[#This Row],[Pnr.]]=AM$7,Tbl.Kosten[[#This Row],[Totaal kosten]],"")</f>
        <v/>
      </c>
      <c r="AN133" s="148" t="str">
        <f>IF(Tbl.Kosten[[#This Row],[Pnr.]]=AN$7,Tbl.Kosten[[#This Row],[Totaal kosten]],"")</f>
        <v/>
      </c>
      <c r="AO133" s="148" t="str">
        <f>IF(Tbl.Kosten[[#This Row],[Pnr.]]=AO$7,Tbl.Kosten[[#This Row],[Totaal kosten]],"")</f>
        <v/>
      </c>
      <c r="AP133" s="148" t="str">
        <f>IF(Tbl.Kosten[[#This Row],[Pnr.]]=AP$7,Tbl.Kosten[[#This Row],[Totaal kosten]],"")</f>
        <v/>
      </c>
      <c r="AQ133" s="148" t="str">
        <f>IF(Tbl.Kosten[[#This Row],[Pnr.]]=AQ$7,Tbl.Kosten[[#This Row],[Totaal kosten]],"")</f>
        <v/>
      </c>
      <c r="AR133" s="148" t="str">
        <f>IF(Tbl.Kosten[[#This Row],[Pnr.]]=AR$7,Tbl.Kosten[[#This Row],[Totaal kosten]],"")</f>
        <v/>
      </c>
      <c r="AS133" s="148" t="str">
        <f>IF(Tbl.Kosten[[#This Row],[Pnr.]]=AS$7,Tbl.Kosten[[#This Row],[Totaal kosten]],"")</f>
        <v/>
      </c>
      <c r="AT133" s="148" t="str">
        <f>IF(Tbl.Kosten[[#This Row],[Pnr.]]=AT$7,Tbl.Kosten[[#This Row],[Totaal kosten]],"")</f>
        <v/>
      </c>
      <c r="AU133" s="148" t="str">
        <f>IF(Tbl.Kosten[[#This Row],[Pnr.]]=AU$7,Tbl.Kosten[[#This Row],[Totaal kosten]],"")</f>
        <v/>
      </c>
      <c r="AV133" s="148" t="str">
        <f>IF(Tbl.Kosten[[#This Row],[Pnr.]]=AV$7,Tbl.Kosten[[#This Row],[Totaal kosten]],"")</f>
        <v/>
      </c>
      <c r="AW133" s="148" t="str">
        <f>IF(Tbl.Kosten[[#This Row],[Pnr.]]=AW$7,Tbl.Kosten[[#This Row],[Totaal kosten]],"")</f>
        <v/>
      </c>
      <c r="AX133" s="148" t="str">
        <f>IF(Tbl.Kosten[[#This Row],[Pnr.]]=AX$7,Tbl.Kosten[[#This Row],[Totaal kosten]],"")</f>
        <v/>
      </c>
      <c r="AY133" s="148" t="str">
        <f>IF(Tbl.Kosten[[#This Row],[Pnr.]]=AY$7,Tbl.Kosten[[#This Row],[Totaal kosten]],"")</f>
        <v/>
      </c>
      <c r="AZ133" s="148" t="str">
        <f>IF(Tbl.Kosten[[#This Row],[Pnr.]]=AZ$7,Tbl.Kosten[[#This Row],[Totaal kosten]],"")</f>
        <v/>
      </c>
      <c r="BA133" s="148" t="str">
        <f>IF(Tbl.Kosten[[#This Row],[Pnr.]]=BA$7,Tbl.Kosten[[#This Row],[Totaal kosten]],"")</f>
        <v/>
      </c>
      <c r="BB133" s="148" t="str">
        <f>IF(Tbl.Kosten[[#This Row],[Pnr.]]=BB$7,Tbl.Kosten[[#This Row],[Totaal kosten]],"")</f>
        <v/>
      </c>
      <c r="BC133" s="148" t="str">
        <f>IF(Tbl.Kosten[[#This Row],[Pnr.]]=BC$7,Tbl.Kosten[[#This Row],[Totaal kosten]],"")</f>
        <v/>
      </c>
      <c r="BD133" s="148" t="str">
        <f>IF(Tbl.Kosten[[#This Row],[Pnr.]]=BD$7,Tbl.Kosten[[#This Row],[Totaal kosten]],"")</f>
        <v/>
      </c>
      <c r="BE133" s="148" t="str">
        <f>IF(Tbl.Kosten[[#This Row],[Pnr.]]=BE$7,Tbl.Kosten[[#This Row],[Totaal kosten]],"")</f>
        <v/>
      </c>
      <c r="BF133" s="148" t="str">
        <f>IF(Tbl.Kosten[[#This Row],[Pnr.]]=BF$7,Tbl.Kosten[[#This Row],[Totaal kosten]],"")</f>
        <v/>
      </c>
      <c r="BG133" s="148" t="str">
        <f>IF(Tbl.Kosten[[#This Row],[Pnr.]]=BG$7,Tbl.Kosten[[#This Row],[Totaal kosten]],"")</f>
        <v/>
      </c>
      <c r="BH133" s="148" t="str">
        <f>IF(Tbl.Kosten[[#This Row],[Pnr.]]=BH$7,Tbl.Kosten[[#This Row],[Totaal kosten]],"")</f>
        <v/>
      </c>
      <c r="BI133" s="148" t="str">
        <f>IF(Tbl.Kosten[[#This Row],[Pnr.]]=BI$7,Tbl.Kosten[[#This Row],[Totaal kosten]],"")</f>
        <v/>
      </c>
      <c r="BJ133" s="148" t="str">
        <f>IF(Tbl.Kosten[[#This Row],[Pnr.]]=BJ$7,Tbl.Kosten[[#This Row],[Totaal kosten]],"")</f>
        <v/>
      </c>
      <c r="BK133" s="148" t="str">
        <f>IF(Tbl.Kosten[[#This Row],[Pnr.]]=BK$7,Tbl.Kosten[[#This Row],[Totaal kosten]],"")</f>
        <v/>
      </c>
      <c r="BL133" s="148" t="str">
        <f>IF(Tbl.Kosten[[#This Row],[Pnr.]]=BL$7,Tbl.Kosten[[#This Row],[Totaal kosten]],"")</f>
        <v/>
      </c>
      <c r="BM133" s="148" t="str">
        <f>IF(Tbl.Kosten[[#This Row],[Pnr.]]=BM$7,Tbl.Kosten[[#This Row],[Totaal kosten]],"")</f>
        <v/>
      </c>
      <c r="BN133" s="148" t="str">
        <f>IF(Tbl.Kosten[[#This Row],[Pnr.]]=BN$7,Tbl.Kosten[[#This Row],[Totaal kosten]],"")</f>
        <v/>
      </c>
      <c r="BO133" s="148" t="str">
        <f>IF(Tbl.Kosten[[#This Row],[Pnr.]]=BO$7,Tbl.Kosten[[#This Row],[Totaal kosten]],"")</f>
        <v/>
      </c>
      <c r="BP133" s="148" t="str">
        <f>IF(Tbl.Kosten[[#This Row],[Pnr.]]=BP$7,Tbl.Kosten[[#This Row],[Totaal kosten]],"")</f>
        <v/>
      </c>
      <c r="BQ133" s="148" t="str">
        <f>IF(Tbl.Kosten[[#This Row],[Pnr.]]=BQ$7,Tbl.Kosten[[#This Row],[Totaal kosten]],"")</f>
        <v/>
      </c>
      <c r="BR133" s="148" t="str">
        <f>IF(Tbl.Kosten[[#This Row],[Pnr.]]=BR$7,Tbl.Kosten[[#This Row],[Totaal kosten]],"")</f>
        <v/>
      </c>
      <c r="BS133" s="148" t="str">
        <f>IF(Tbl.Kosten[[#This Row],[Pnr.]]=BS$7,Tbl.Kosten[[#This Row],[Totaal kosten]],"")</f>
        <v/>
      </c>
      <c r="BT133" s="148" t="str">
        <f>IF(Tbl.Kosten[[#This Row],[Pnr.]]=BT$7,Tbl.Kosten[[#This Row],[Totaal kosten]],"")</f>
        <v/>
      </c>
      <c r="BU133" s="148" t="str">
        <f>IF(Tbl.Kosten[[#This Row],[Pnr.]]=BU$7,Tbl.Kosten[[#This Row],[Totaal kosten]],"")</f>
        <v/>
      </c>
      <c r="BV133" s="148" t="str">
        <f>IF(Tbl.Kosten[[#This Row],[Pnr.]]=BV$7,Tbl.Kosten[[#This Row],[Totaal kosten]],"")</f>
        <v/>
      </c>
      <c r="BW133" s="148" t="str">
        <f>IF(Tbl.Kosten[[#This Row],[Pnr.]]=BW$7,Tbl.Kosten[[#This Row],[Totaal kosten]],"")</f>
        <v/>
      </c>
      <c r="BX133" s="148" t="str">
        <f>IFERROR(_xlfn.XLOOKUP(Tbl.Kosten[[#This Row],[Werkpakketcode]],Tbl.Werkpakketten[Werkpakketcode],Tbl.Werkpakketten[WPnr.],"",0,1),"")</f>
        <v/>
      </c>
      <c r="BY133" s="148" t="str">
        <f>IF(Tbl.Kosten[[#This Row],[WPnr.]]=BY$7,Tbl.Kosten[[#This Row],[Totaal kosten]],"")</f>
        <v/>
      </c>
      <c r="BZ133" s="148" t="str">
        <f>IF(Tbl.Kosten[[#This Row],[WPnr.]]=BZ$7,Tbl.Kosten[[#This Row],[Totaal kosten]],"")</f>
        <v/>
      </c>
      <c r="CA133" s="148" t="str">
        <f>IF(Tbl.Kosten[[#This Row],[WPnr.]]=CA$7,Tbl.Kosten[[#This Row],[Totaal kosten]],"")</f>
        <v/>
      </c>
      <c r="CB133" s="148" t="str">
        <f>IF(Tbl.Kosten[[#This Row],[WPnr.]]=CB$7,Tbl.Kosten[[#This Row],[Totaal kosten]],"")</f>
        <v/>
      </c>
      <c r="CC133" s="148" t="str">
        <f>IF(Tbl.Kosten[[#This Row],[WPnr.]]=CC$7,Tbl.Kosten[[#This Row],[Totaal kosten]],"")</f>
        <v/>
      </c>
      <c r="CD133" s="148" t="str">
        <f>IF(Tbl.Kosten[[#This Row],[WPnr.]]=CD$7,Tbl.Kosten[[#This Row],[Totaal kosten]],"")</f>
        <v/>
      </c>
      <c r="CE133" s="148" t="str">
        <f>IF(Tbl.Kosten[[#This Row],[WPnr.]]=CE$7,Tbl.Kosten[[#This Row],[Totaal kosten]],"")</f>
        <v/>
      </c>
      <c r="CF133" s="148" t="str">
        <f>IF(Tbl.Kosten[[#This Row],[WPnr.]]=CF$7,Tbl.Kosten[[#This Row],[Totaal kosten]],"")</f>
        <v/>
      </c>
      <c r="CG133" s="148" t="str">
        <f>IF(Tbl.Kosten[[#This Row],[WPnr.]]=CG$7,Tbl.Kosten[[#This Row],[Totaal kosten]],"")</f>
        <v/>
      </c>
      <c r="CH133" s="148" t="str">
        <f>IF(Tbl.Kosten[[#This Row],[WPnr.]]=CH$7,Tbl.Kosten[[#This Row],[Totaal kosten]],"")</f>
        <v/>
      </c>
      <c r="CI133" s="148" t="str">
        <f>IF(Tbl.Kosten[[#This Row],[WPnr.]]=CI$7,Tbl.Kosten[[#This Row],[Totaal kosten]],"")</f>
        <v/>
      </c>
      <c r="CJ133" s="148" t="str">
        <f>IF(Tbl.Kosten[[#This Row],[WPnr.]]=CJ$7,Tbl.Kosten[[#This Row],[Totaal kosten]],"")</f>
        <v/>
      </c>
      <c r="CK133" s="148" t="str">
        <f>IF(Tbl.Kosten[[#This Row],[WPnr.]]=CK$7,Tbl.Kosten[[#This Row],[Totaal kosten]],"")</f>
        <v/>
      </c>
      <c r="CL133" s="148" t="str">
        <f>IF(Tbl.Kosten[[#This Row],[WPnr.]]=CL$7,Tbl.Kosten[[#This Row],[Totaal kosten]],"")</f>
        <v/>
      </c>
      <c r="CM133" s="148" t="str">
        <f>IF(Tbl.Kosten[[#This Row],[WPnr.]]=CM$7,Tbl.Kosten[[#This Row],[Totaal kosten]],"")</f>
        <v/>
      </c>
      <c r="CN133" s="148" t="str">
        <f>IF(Tbl.Kosten[[#This Row],[WPnr.]]=CN$7,Tbl.Kosten[[#This Row],[Totaal kosten]],"")</f>
        <v/>
      </c>
      <c r="CO133" s="148" t="str">
        <f>IF(Tbl.Kosten[[#This Row],[WPnr.]]=CO$7,Tbl.Kosten[[#This Row],[Totaal kosten]],"")</f>
        <v/>
      </c>
      <c r="CP133" s="148" t="str">
        <f>IF(Tbl.Kosten[[#This Row],[WPnr.]]=CP$7,Tbl.Kosten[[#This Row],[Totaal kosten]],"")</f>
        <v/>
      </c>
      <c r="CQ133" s="148" t="str">
        <f>IF(Tbl.Kosten[[#This Row],[WPnr.]]=CQ$7,Tbl.Kosten[[#This Row],[Totaal kosten]],"")</f>
        <v/>
      </c>
      <c r="CR133" s="148" t="str">
        <f>IF(Tbl.Kosten[[#This Row],[WPnr.]]=CR$7,Tbl.Kosten[[#This Row],[Totaal kosten]],"")</f>
        <v/>
      </c>
      <c r="CS133" s="148" t="str">
        <f>IF(Tbl.Kosten[[#This Row],[WPnr.]]=CS$7,Tbl.Kosten[[#This Row],[Totaal kosten]],"")</f>
        <v/>
      </c>
      <c r="CT133" s="148" t="str">
        <f>IF(Tbl.Kosten[[#This Row],[WPnr.]]=CT$7,Tbl.Kosten[[#This Row],[Totaal kosten]],"")</f>
        <v/>
      </c>
      <c r="CU133" s="148" t="str">
        <f>IF(Tbl.Kosten[[#This Row],[WPnr.]]=CU$7,Tbl.Kosten[[#This Row],[Totaal kosten]],"")</f>
        <v/>
      </c>
      <c r="CV133" s="148" t="str">
        <f>IF(Tbl.Kosten[[#This Row],[WPnr.]]=CV$7,Tbl.Kosten[[#This Row],[Totaal kosten]],"")</f>
        <v/>
      </c>
      <c r="CW133" s="148" t="str">
        <f>IF(Tbl.Kosten[[#This Row],[WPnr.]]=CW$7,Tbl.Kosten[[#This Row],[Totaal kosten]],"")</f>
        <v/>
      </c>
      <c r="CX133" s="148" t="str">
        <f>IF(Tbl.Kosten[[#This Row],[WPnr.]]=CX$7,Tbl.Kosten[[#This Row],[Totaal kosten]],"")</f>
        <v/>
      </c>
      <c r="CY133" s="148" t="str">
        <f>IF(Tbl.Kosten[[#This Row],[WPnr.]]=CY$7,Tbl.Kosten[[#This Row],[Totaal kosten]],"")</f>
        <v/>
      </c>
      <c r="CZ133" s="148" t="str">
        <f>IF(Tbl.Kosten[[#This Row],[WPnr.]]=CZ$7,Tbl.Kosten[[#This Row],[Totaal kosten]],"")</f>
        <v/>
      </c>
      <c r="DA133" s="148" t="str">
        <f>IF(Tbl.Kosten[[#This Row],[WPnr.]]=DA$7,Tbl.Kosten[[#This Row],[Totaal kosten]],"")</f>
        <v/>
      </c>
      <c r="DB133" s="148" t="str">
        <f>IF(Tbl.Kosten[[#This Row],[WPnr.]]=DB$7,Tbl.Kosten[[#This Row],[Totaal kosten]],"")</f>
        <v/>
      </c>
      <c r="DC133" s="148" t="str">
        <f>IF(Tbl.Kosten[[#This Row],[WPnr.]]=DC$7,Tbl.Kosten[[#This Row],[Totaal kosten]],"")</f>
        <v/>
      </c>
      <c r="DD133" s="148" t="str">
        <f>IF(Tbl.Kosten[[#This Row],[WPnr.]]=DD$7,Tbl.Kosten[[#This Row],[Totaal kosten]],"")</f>
        <v/>
      </c>
      <c r="DE133" s="148" t="str">
        <f>IF(Tbl.Kosten[[#This Row],[WPnr.]]=DE$7,Tbl.Kosten[[#This Row],[Totaal kosten]],"")</f>
        <v/>
      </c>
      <c r="DF133" s="148" t="str">
        <f>IF(Tbl.Kosten[[#This Row],[WPnr.]]=DF$7,Tbl.Kosten[[#This Row],[Totaal kosten]],"")</f>
        <v/>
      </c>
      <c r="DG133" s="148" t="str">
        <f>IF(Tbl.Kosten[[#This Row],[WPnr.]]=DG$7,Tbl.Kosten[[#This Row],[Totaal kosten]],"")</f>
        <v/>
      </c>
      <c r="DH133" s="148" t="str">
        <f>IF(Tbl.Kosten[[#This Row],[WPnr.]]=DH$7,Tbl.Kosten[[#This Row],[Totaal kosten]],"")</f>
        <v/>
      </c>
      <c r="DI133" s="148" t="str">
        <f>IF(Tbl.Kosten[[#This Row],[WPnr.]]=DI$7,Tbl.Kosten[[#This Row],[Totaal kosten]],"")</f>
        <v/>
      </c>
      <c r="DJ133" s="148" t="str">
        <f>IF(Tbl.Kosten[[#This Row],[WPnr.]]=DJ$7,Tbl.Kosten[[#This Row],[Totaal kosten]],"")</f>
        <v/>
      </c>
      <c r="DK133" s="148" t="str">
        <f>IF(Tbl.Kosten[[#This Row],[WPnr.]]=DK$7,Tbl.Kosten[[#This Row],[Totaal kosten]],"")</f>
        <v/>
      </c>
      <c r="DL133" s="148" t="str">
        <f>IF(Tbl.Kosten[[#This Row],[WPnr.]]=DL$7,Tbl.Kosten[[#This Row],[Totaal kosten]],"")</f>
        <v/>
      </c>
      <c r="DM133" s="148" t="str">
        <f>IF(Tbl.Kosten[[#This Row],[WPnr.]]=DM$7,Tbl.Kosten[[#This Row],[Totaal kosten]],"")</f>
        <v/>
      </c>
      <c r="DN133" s="148" t="str">
        <f>IF(Tbl.Kosten[[#This Row],[WPnr.]]=DN$7,Tbl.Kosten[[#This Row],[Totaal kosten]],"")</f>
        <v/>
      </c>
      <c r="DO133" s="148" t="str">
        <f>IF(Tbl.Kosten[[#This Row],[WPnr.]]=DO$7,Tbl.Kosten[[#This Row],[Totaal kosten]],"")</f>
        <v/>
      </c>
      <c r="DP133" s="148" t="str">
        <f>IF(Tbl.Kosten[[#This Row],[WPnr.]]=DP$7,Tbl.Kosten[[#This Row],[Totaal kosten]],"")</f>
        <v/>
      </c>
      <c r="DQ133" s="148" t="str">
        <f>IF(Tbl.Kosten[[#This Row],[WPnr.]]=DQ$7,Tbl.Kosten[[#This Row],[Totaal kosten]],"")</f>
        <v/>
      </c>
      <c r="DR133" s="148" t="str">
        <f>IF(Tbl.Kosten[[#This Row],[WPnr.]]=DR$7,Tbl.Kosten[[#This Row],[Totaal kosten]],"")</f>
        <v/>
      </c>
      <c r="DS133" s="148" t="str">
        <f>IF(Tbl.Kosten[[#This Row],[WPnr.]]=DS$7,Tbl.Kosten[[#This Row],[Totaal kosten]],"")</f>
        <v/>
      </c>
      <c r="DT133" s="148" t="str">
        <f>IF(Tbl.Kosten[[#This Row],[WPnr.]]=DT$7,Tbl.Kosten[[#This Row],[Totaal kosten]],"")</f>
        <v/>
      </c>
      <c r="DU133" s="148" t="str">
        <f>IF(Tbl.Kosten[[#This Row],[WPnr.]]=DU$7,Tbl.Kosten[[#This Row],[Totaal kosten]],"")</f>
        <v/>
      </c>
      <c r="DV133" s="148" t="str">
        <f>IF(Tbl.Kosten[[#This Row],[WPnr.]]=DV$7,Tbl.Kosten[[#This Row],[Totaal kosten]],"")</f>
        <v/>
      </c>
      <c r="DW133" s="150" t="str">
        <f>IFERROR(_xlfn.XLOOKUP(Tbl.Kosten[[#This Row],[Kostensoort]],Tbl.Kostensoorten[Kostensoorten],Tbl.Kostensoorten[KSnr.],"",0,1),"")</f>
        <v/>
      </c>
      <c r="DX133" s="150" t="str">
        <f>IF(Tbl.Kosten[[#This Row],[KSnr.]]=DX$7,Tbl.Kosten[[#This Row],[Totaal kosten]],"")</f>
        <v/>
      </c>
      <c r="DY133" s="150" t="str">
        <f>IF(Tbl.Kosten[[#This Row],[KSnr.]]=DY$7,Tbl.Kosten[[#This Row],[Totaal kosten]],"")</f>
        <v/>
      </c>
      <c r="DZ133" s="150" t="str">
        <f>IF(Tbl.Kosten[[#This Row],[KSnr.]]=DZ$7,Tbl.Kosten[[#This Row],[Totaal kosten]],"")</f>
        <v/>
      </c>
      <c r="EA133" s="150" t="str">
        <f>IF(Tbl.Kosten[[#This Row],[KSnr.]]=EA$7,Tbl.Kosten[[#This Row],[Totaal kosten]],"")</f>
        <v/>
      </c>
      <c r="EB133" s="150" t="str">
        <f>IF(Tbl.Kosten[[#This Row],[KSnr.]]=EB$7,Tbl.Kosten[[#This Row],[Totaal kosten]],"")</f>
        <v/>
      </c>
      <c r="EC133" s="150" t="str">
        <f>IF(Tbl.Kosten[[#This Row],[KSnr.]]=EC$7,Tbl.Kosten[[#This Row],[Totaal kosten]],"")</f>
        <v/>
      </c>
      <c r="ED133" s="150" t="str">
        <f>IF(Tbl.Kosten[[#This Row],[KSnr.]]=ED$7,Tbl.Kosten[[#This Row],[Totaal kosten]],"")</f>
        <v/>
      </c>
      <c r="EE133" s="150" t="str">
        <f>IF(Tbl.Kosten[[#This Row],[KSnr.]]=EE$7,Tbl.Kosten[[#This Row],[Totaal kosten]],"")</f>
        <v/>
      </c>
      <c r="EF133" s="150" t="str">
        <f>IF(Tbl.Kosten[[#This Row],[KSnr.]]=EF$7,Tbl.Kosten[[#This Row],[Totaal kosten]],"")</f>
        <v/>
      </c>
      <c r="EG133" s="150" t="str">
        <f>IF(Tbl.Kosten[[#This Row],[KSnr.]]=EG$7,Tbl.Kosten[[#This Row],[Totaal kosten]],"")</f>
        <v/>
      </c>
      <c r="EH133" s="150" t="str">
        <f>IF(Tbl.Kosten[[#This Row],[KSnr.]]=EH$7,Tbl.Kosten[[#This Row],[Totaal kosten]],"")</f>
        <v/>
      </c>
      <c r="EI133" s="150" t="str">
        <f>IF(Tbl.Kosten[[#This Row],[KSnr.]]=EI$7,Tbl.Kosten[[#This Row],[Totaal kosten]],"")</f>
        <v/>
      </c>
      <c r="EJ133" s="150" t="str">
        <f>IF(Tbl.Kosten[[#This Row],[KSnr.]]=EJ$7,Tbl.Kosten[[#This Row],[Totaal kosten]],"")</f>
        <v/>
      </c>
      <c r="EK133" s="150" t="str">
        <f>IF(Tbl.Kosten[[#This Row],[KSnr.]]=EK$7,Tbl.Kosten[[#This Row],[Totaal kosten]],"")</f>
        <v/>
      </c>
      <c r="EL133" s="150" t="str">
        <f>IF(Tbl.Kosten[[#This Row],[KSnr.]]=EL$7,Tbl.Kosten[[#This Row],[Totaal kosten]],"")</f>
        <v/>
      </c>
      <c r="EM133" s="150" t="str">
        <f>IF(Tbl.Kosten[[#This Row],[KSnr.]]=EM$7,Tbl.Kosten[[#This Row],[Totaal kosten]],"")</f>
        <v/>
      </c>
      <c r="EN133" s="150" t="str">
        <f>IF(Tbl.Kosten[[#This Row],[KSnr.]]=EN$7,Tbl.Kosten[[#This Row],[Totaal kosten]],"")</f>
        <v/>
      </c>
      <c r="EO133" s="150" t="str">
        <f>IF(Tbl.Kosten[[#This Row],[KSnr.]]=EO$7,Tbl.Kosten[[#This Row],[Totaal kosten]],"")</f>
        <v/>
      </c>
      <c r="EP133" s="150" t="str">
        <f>IF(Tbl.Kosten[[#This Row],[KSnr.]]=EP$7,Tbl.Kosten[[#This Row],[Totaal kosten]],"")</f>
        <v/>
      </c>
      <c r="EQ133" s="150" t="str">
        <f>IF(Tbl.Kosten[[#This Row],[KSnr.]]=EQ$7,Tbl.Kosten[[#This Row],[Totaal kosten]],"")</f>
        <v/>
      </c>
      <c r="ER133" s="144" t="str">
        <f>IFERROR(_xlfn.XLOOKUP(Tbl.Kosten[[#This Row],[Subsidieactiviteit]],Tbl.Subsidiehoogte[Subsidieactiviteit],Tbl.Subsidiehoogte[SAnr.],"",0,1),"")</f>
        <v/>
      </c>
      <c r="ES133" s="150" t="str">
        <f>IF(Tbl.Kosten[[#This Row],[Sanr.]]=ES$7,Tbl.Kosten[[#This Row],[Totaal kosten]],"")</f>
        <v/>
      </c>
      <c r="ET133" s="150" t="str">
        <f>IF(Tbl.Kosten[[#This Row],[Sanr.]]=ET$7,Tbl.Kosten[[#This Row],[Totaal kosten]],"")</f>
        <v/>
      </c>
      <c r="EU133" s="150" t="str">
        <f>IF(Tbl.Kosten[[#This Row],[Sanr.]]=EU$7,Tbl.Kosten[[#This Row],[Totaal kosten]],"")</f>
        <v/>
      </c>
      <c r="EV133" s="150" t="str">
        <f>IF(Tbl.Kosten[[#This Row],[Sanr.]]=EV$7,Tbl.Kosten[[#This Row],[Totaal kosten]],"")</f>
        <v/>
      </c>
      <c r="EW133" s="150" t="str">
        <f>IF(Tbl.Kosten[[#This Row],[Sanr.]]=EW$7,Tbl.Kosten[[#This Row],[Totaal kosten]],"")</f>
        <v/>
      </c>
      <c r="EX133" s="150" t="str">
        <f>IF(Tbl.Kosten[[#This Row],[Sanr.]]=EX$7,Tbl.Kosten[[#This Row],[Totaal kosten]],"")</f>
        <v/>
      </c>
      <c r="EY133" s="150" t="str">
        <f>IF(Tbl.Kosten[[#This Row],[Sanr.]]=EY$7,Tbl.Kosten[[#This Row],[Totaal kosten]],"")</f>
        <v/>
      </c>
      <c r="EZ133" s="150" t="str">
        <f>IF(Tbl.Kosten[[#This Row],[Sanr.]]=EZ$7,Tbl.Kosten[[#This Row],[Totaal kosten]],"")</f>
        <v/>
      </c>
      <c r="FA133" s="150" t="str">
        <f>IF(Tbl.Kosten[[#This Row],[Sanr.]]=FA$7,Tbl.Kosten[[#This Row],[Totaal kosten]],"")</f>
        <v/>
      </c>
      <c r="FB133" s="150" t="str">
        <f>IF(Tbl.Kosten[[#This Row],[Sanr.]]=FB$7,Tbl.Kosten[[#This Row],[Totaal kosten]],"")</f>
        <v/>
      </c>
      <c r="FC133" s="150" t="str">
        <f>IF(Tbl.Kosten[[#This Row],[Sanr.]]=FC$7,Tbl.Kosten[[#This Row],[Totaal kosten]],"")</f>
        <v/>
      </c>
      <c r="FD133" s="150" t="str">
        <f>IF(Tbl.Kosten[[#This Row],[Sanr.]]=FD$7,Tbl.Kosten[[#This Row],[Totaal kosten]],"")</f>
        <v/>
      </c>
      <c r="FE133" s="150" t="str">
        <f>IF(Tbl.Kosten[[#This Row],[Sanr.]]=FE$7,Tbl.Kosten[[#This Row],[Totaal kosten]],"")</f>
        <v/>
      </c>
      <c r="FF133" s="150" t="str">
        <f>IF(Tbl.Kosten[[#This Row],[Sanr.]]=FF$7,Tbl.Kosten[[#This Row],[Totaal kosten]],"")</f>
        <v/>
      </c>
      <c r="FG133" s="150" t="str">
        <f>IF(Tbl.Kosten[[#This Row],[Sanr.]]=FG$7,Tbl.Kosten[[#This Row],[Totaal kosten]],"")</f>
        <v/>
      </c>
      <c r="FH133" s="150" t="str">
        <f>IF(Tbl.Kosten[[#This Row],[Sanr.]]=FH$7,Tbl.Kosten[[#This Row],[Totaal kosten]],"")</f>
        <v/>
      </c>
      <c r="FI133" s="150" t="str">
        <f>IF(Tbl.Kosten[[#This Row],[Sanr.]]=FI$7,Tbl.Kosten[[#This Row],[Totaal kosten]],"")</f>
        <v/>
      </c>
      <c r="FJ133" s="150" t="str">
        <f>IF(Tbl.Kosten[[#This Row],[Sanr.]]=FJ$7,Tbl.Kosten[[#This Row],[Totaal kosten]],"")</f>
        <v/>
      </c>
      <c r="FK133" s="150" t="str">
        <f>IF(Tbl.Kosten[[#This Row],[Sanr.]]=FK$7,Tbl.Kosten[[#This Row],[Totaal kosten]],"")</f>
        <v/>
      </c>
      <c r="FL133" s="150" t="str">
        <f>IF(Tbl.Kosten[[#This Row],[Sanr.]]=FL$7,Tbl.Kosten[[#This Row],[Totaal kosten]],"")</f>
        <v/>
      </c>
      <c r="FM133" s="150" t="str">
        <f>IF(Tbl.Kosten[[#This Row],[Sanr.]]=FM$7,Tbl.Kosten[[#This Row],[Totaal kosten]],"")</f>
        <v/>
      </c>
      <c r="FN133" s="150" t="str">
        <f>IF(Tbl.Kosten[[#This Row],[Sanr.]]=FN$7,Tbl.Kosten[[#This Row],[Totaal kosten]],"")</f>
        <v/>
      </c>
      <c r="FO133" s="150" t="str">
        <f>IF(Tbl.Kosten[[#This Row],[Sanr.]]=FO$7,Tbl.Kosten[[#This Row],[Totaal kosten]],"")</f>
        <v/>
      </c>
      <c r="FP133" s="150" t="str">
        <f>IF(Tbl.Kosten[[#This Row],[Sanr.]]=FP$7,Tbl.Kosten[[#This Row],[Totaal kosten]],"")</f>
        <v/>
      </c>
      <c r="FQ133" s="150" t="str">
        <f>IF(Tbl.Kosten[[#This Row],[Sanr.]]=FQ$7,Tbl.Kosten[[#This Row],[Totaal kosten]],"")</f>
        <v/>
      </c>
      <c r="FR133" s="150" t="str">
        <f>IF(Tbl.Kosten[[#This Row],[Sanr.]]=FR$7,Tbl.Kosten[[#This Row],[Totaal kosten]],"")</f>
        <v/>
      </c>
      <c r="FS133" s="150" t="str">
        <f>IF(Tbl.Kosten[[#This Row],[Sanr.]]=FS$7,Tbl.Kosten[[#This Row],[Totaal kosten]],"")</f>
        <v/>
      </c>
      <c r="FT133" s="150" t="str">
        <f>IF(Tbl.Kosten[[#This Row],[Sanr.]]=FT$7,Tbl.Kosten[[#This Row],[Totaal kosten]],"")</f>
        <v/>
      </c>
      <c r="FU133" s="150" t="str">
        <f>IF(Tbl.Kosten[[#This Row],[Sanr.]]=FU$7,Tbl.Kosten[[#This Row],[Totaal kosten]],"")</f>
        <v/>
      </c>
      <c r="FV133" s="150" t="str">
        <f>IF(Tbl.Kosten[[#This Row],[Sanr.]]=FV$7,Tbl.Kosten[[#This Row],[Totaal kosten]],"")</f>
        <v/>
      </c>
      <c r="FW133" s="150" t="str">
        <f>IFERROR(_xlfn.XLOOKUP(Tbl.Kosten[[#This Row],[Activiteitencode]],Tbl.Activiteiten[Activiteitcode],Tbl.Activiteiten[Anr.],"",0,1),"")</f>
        <v/>
      </c>
      <c r="FX133" s="169" t="str">
        <f>_xlfn.CONCAT(Tbl.Kosten[[#This Row],[Pnr.]],Tbl.Kosten[[#This Row],[Sanr.]])</f>
        <v>P1</v>
      </c>
      <c r="FY133" s="150">
        <f>Tbl.Kosten[[#This Row],[Totaal kosten]]-Tbl.Kosten[[#This Row],[Subsidie]]</f>
        <v>0</v>
      </c>
      <c r="FZ133" s="150">
        <f>IF(Tbl.Kosten[[#This Row],[Pnr.]]=FZ$7,Tbl.Kosten[[#This Row],[Te financieren]],"")</f>
        <v>0</v>
      </c>
      <c r="GA133" s="150" t="str">
        <f>IF(Tbl.Kosten[[#This Row],[Pnr.]]=GA$7,Tbl.Kosten[[#This Row],[Te financieren]],"")</f>
        <v/>
      </c>
      <c r="GB133" s="150" t="str">
        <f>IF(Tbl.Kosten[[#This Row],[Pnr.]]=GB$7,Tbl.Kosten[[#This Row],[Te financieren]],"")</f>
        <v/>
      </c>
      <c r="GC133" s="150" t="str">
        <f>IF(Tbl.Kosten[[#This Row],[Pnr.]]=GC$7,Tbl.Kosten[[#This Row],[Te financieren]],"")</f>
        <v/>
      </c>
      <c r="GD133" s="150" t="str">
        <f>IF(Tbl.Kosten[[#This Row],[Pnr.]]=GD$7,Tbl.Kosten[[#This Row],[Te financieren]],"")</f>
        <v/>
      </c>
      <c r="GE133" s="150" t="str">
        <f>IF(Tbl.Kosten[[#This Row],[Pnr.]]=GE$7,Tbl.Kosten[[#This Row],[Te financieren]],"")</f>
        <v/>
      </c>
      <c r="GF133" s="150" t="str">
        <f>IF(Tbl.Kosten[[#This Row],[Pnr.]]=GF$7,Tbl.Kosten[[#This Row],[Te financieren]],"")</f>
        <v/>
      </c>
      <c r="GG133" s="150" t="str">
        <f>IF(Tbl.Kosten[[#This Row],[Pnr.]]=GG$7,Tbl.Kosten[[#This Row],[Te financieren]],"")</f>
        <v/>
      </c>
      <c r="GH133" s="150" t="str">
        <f>IF(Tbl.Kosten[[#This Row],[Pnr.]]=GH$7,Tbl.Kosten[[#This Row],[Te financieren]],"")</f>
        <v/>
      </c>
      <c r="GI133" s="150" t="str">
        <f>IF(Tbl.Kosten[[#This Row],[Pnr.]]=GI$7,Tbl.Kosten[[#This Row],[Te financieren]],"")</f>
        <v/>
      </c>
      <c r="GJ133" s="150" t="str">
        <f>IF(Tbl.Kosten[[#This Row],[Pnr.]]=GJ$7,Tbl.Kosten[[#This Row],[Te financieren]],"")</f>
        <v/>
      </c>
      <c r="GK133" s="150" t="str">
        <f>IF(Tbl.Kosten[[#This Row],[Pnr.]]=GK$7,Tbl.Kosten[[#This Row],[Te financieren]],"")</f>
        <v/>
      </c>
      <c r="GL133" s="150" t="str">
        <f>IF(Tbl.Kosten[[#This Row],[Pnr.]]=GL$7,Tbl.Kosten[[#This Row],[Te financieren]],"")</f>
        <v/>
      </c>
      <c r="GM133" s="150" t="str">
        <f>IF(Tbl.Kosten[[#This Row],[Pnr.]]=GM$7,Tbl.Kosten[[#This Row],[Te financieren]],"")</f>
        <v/>
      </c>
      <c r="GN133" s="150" t="str">
        <f>IF(Tbl.Kosten[[#This Row],[Pnr.]]=GN$7,Tbl.Kosten[[#This Row],[Te financieren]],"")</f>
        <v/>
      </c>
      <c r="GO133" s="150" t="str">
        <f>IF(Tbl.Kosten[[#This Row],[Pnr.]]=GO$7,Tbl.Kosten[[#This Row],[Te financieren]],"")</f>
        <v/>
      </c>
      <c r="GP133" s="150" t="str">
        <f>IF(Tbl.Kosten[[#This Row],[Pnr.]]=GP$7,Tbl.Kosten[[#This Row],[Te financieren]],"")</f>
        <v/>
      </c>
      <c r="GQ133" s="150" t="str">
        <f>IF(Tbl.Kosten[[#This Row],[Pnr.]]=GQ$7,Tbl.Kosten[[#This Row],[Te financieren]],"")</f>
        <v/>
      </c>
      <c r="GR133" s="150" t="str">
        <f>IF(Tbl.Kosten[[#This Row],[Pnr.]]=GR$7,Tbl.Kosten[[#This Row],[Te financieren]],"")</f>
        <v/>
      </c>
      <c r="GS133" s="150" t="str">
        <f>IF(Tbl.Kosten[[#This Row],[Pnr.]]=GS$7,Tbl.Kosten[[#This Row],[Te financieren]],"")</f>
        <v/>
      </c>
      <c r="GT133" s="150" t="str">
        <f>IF(Tbl.Kosten[[#This Row],[Pnr.]]=GT$7,Tbl.Kosten[[#This Row],[Te financieren]],"")</f>
        <v/>
      </c>
      <c r="GU133" s="150" t="str">
        <f>IF(Tbl.Kosten[[#This Row],[Pnr.]]=GU$7,Tbl.Kosten[[#This Row],[Te financieren]],"")</f>
        <v/>
      </c>
      <c r="GV133" s="150" t="str">
        <f>IF(Tbl.Kosten[[#This Row],[Pnr.]]=GV$7,Tbl.Kosten[[#This Row],[Te financieren]],"")</f>
        <v/>
      </c>
      <c r="GW133" s="150" t="str">
        <f>IF(Tbl.Kosten[[#This Row],[Pnr.]]=GW$7,Tbl.Kosten[[#This Row],[Te financieren]],"")</f>
        <v/>
      </c>
      <c r="GX133" s="150" t="str">
        <f>IF(Tbl.Kosten[[#This Row],[Pnr.]]=GX$7,Tbl.Kosten[[#This Row],[Te financieren]],"")</f>
        <v/>
      </c>
      <c r="GY133" s="150" t="str">
        <f>IF(Tbl.Kosten[[#This Row],[Pnr.]]=GY$7,Tbl.Kosten[[#This Row],[Te financieren]],"")</f>
        <v/>
      </c>
      <c r="GZ133" s="150" t="str">
        <f>IF(Tbl.Kosten[[#This Row],[Pnr.]]=GZ$7,Tbl.Kosten[[#This Row],[Te financieren]],"")</f>
        <v/>
      </c>
      <c r="HA133" s="150" t="str">
        <f>IF(Tbl.Kosten[[#This Row],[Pnr.]]=HA$7,Tbl.Kosten[[#This Row],[Te financieren]],"")</f>
        <v/>
      </c>
      <c r="HB133" s="150" t="str">
        <f>IF(Tbl.Kosten[[#This Row],[Pnr.]]=HB$7,Tbl.Kosten[[#This Row],[Te financieren]],"")</f>
        <v/>
      </c>
      <c r="HC133" s="150" t="str">
        <f>IF(Tbl.Kosten[[#This Row],[Pnr.]]=HC$7,Tbl.Kosten[[#This Row],[Te financieren]],"")</f>
        <v/>
      </c>
      <c r="HD133" s="150" t="str">
        <f>IF(Tbl.Kosten[[#This Row],[Pnr.]]=HD$7,Tbl.Kosten[[#This Row],[Te financieren]],"")</f>
        <v/>
      </c>
      <c r="HE133" s="150" t="str">
        <f>IF(Tbl.Kosten[[#This Row],[Pnr.]]=HE$7,Tbl.Kosten[[#This Row],[Te financieren]],"")</f>
        <v/>
      </c>
      <c r="HF133" s="150" t="str">
        <f>IF(Tbl.Kosten[[#This Row],[Pnr.]]=HF$7,Tbl.Kosten[[#This Row],[Te financieren]],"")</f>
        <v/>
      </c>
      <c r="HG133" s="150" t="str">
        <f>IF(Tbl.Kosten[[#This Row],[Pnr.]]=HG$7,Tbl.Kosten[[#This Row],[Te financieren]],"")</f>
        <v/>
      </c>
      <c r="HH133" s="150" t="str">
        <f>IF(Tbl.Kosten[[#This Row],[Pnr.]]=HH$7,Tbl.Kosten[[#This Row],[Te financieren]],"")</f>
        <v/>
      </c>
      <c r="HI133" s="150" t="str">
        <f>IF(Tbl.Kosten[[#This Row],[Pnr.]]=HI$7,Tbl.Kosten[[#This Row],[Te financieren]],"")</f>
        <v/>
      </c>
      <c r="HJ133" s="150" t="str">
        <f>IF(Tbl.Kosten[[#This Row],[Pnr.]]=HJ$7,Tbl.Kosten[[#This Row],[Te financieren]],"")</f>
        <v/>
      </c>
      <c r="HK133" s="150" t="str">
        <f>IF(Tbl.Kosten[[#This Row],[Pnr.]]=HK$7,Tbl.Kosten[[#This Row],[Te financieren]],"")</f>
        <v/>
      </c>
      <c r="HL133" s="150" t="str">
        <f>IF(Tbl.Kosten[[#This Row],[Pnr.]]=HL$7,Tbl.Kosten[[#This Row],[Te financieren]],"")</f>
        <v/>
      </c>
      <c r="HM133" s="150" t="str">
        <f>IF(Tbl.Kosten[[#This Row],[Pnr.]]=HM$7,Tbl.Kosten[[#This Row],[Te financieren]],"")</f>
        <v/>
      </c>
      <c r="HN133" s="150" t="str">
        <f>IF(Tbl.Kosten[[#This Row],[Pnr.]]=HN$7,Tbl.Kosten[[#This Row],[Te financieren]],"")</f>
        <v/>
      </c>
      <c r="HO133" s="150" t="str">
        <f>IF(Tbl.Kosten[[#This Row],[Pnr.]]=HO$7,Tbl.Kosten[[#This Row],[Te financieren]],"")</f>
        <v/>
      </c>
      <c r="HP133" s="150" t="str">
        <f>IF(Tbl.Kosten[[#This Row],[Pnr.]]=HP$7,Tbl.Kosten[[#This Row],[Te financieren]],"")</f>
        <v/>
      </c>
      <c r="HQ133" s="150" t="str">
        <f>IF(Tbl.Kosten[[#This Row],[Pnr.]]=HQ$7,Tbl.Kosten[[#This Row],[Te financieren]],"")</f>
        <v/>
      </c>
      <c r="HR133" s="150" t="str">
        <f>IF(Tbl.Kosten[[#This Row],[Pnr.]]=HR$7,Tbl.Kosten[[#This Row],[Te financieren]],"")</f>
        <v/>
      </c>
      <c r="HS133" s="150" t="str">
        <f>IF(Tbl.Kosten[[#This Row],[Pnr.]]=HS$7,Tbl.Kosten[[#This Row],[Te financieren]],"")</f>
        <v/>
      </c>
      <c r="HT133" s="150" t="str">
        <f>IF(Tbl.Kosten[[#This Row],[Pnr.]]=HT$7,Tbl.Kosten[[#This Row],[Te financieren]],"")</f>
        <v/>
      </c>
      <c r="HU133" s="150" t="str">
        <f>IF(Tbl.Kosten[[#This Row],[Pnr.]]=HU$7,Tbl.Kosten[[#This Row],[Te financieren]],"")</f>
        <v/>
      </c>
      <c r="HV133" s="150" t="str">
        <f>IF(Tbl.Kosten[[#This Row],[Pnr.]]=HV$7,Tbl.Kosten[[#This Row],[Te financieren]],"")</f>
        <v/>
      </c>
      <c r="HW133" s="150" t="str">
        <f>IF(Tbl.Kosten[[#This Row],[Pnr.]]=HW$7,Tbl.Kosten[[#This Row],[Te financieren]],"")</f>
        <v/>
      </c>
    </row>
    <row r="134" spans="2:231" x14ac:dyDescent="0.3">
      <c r="B134" s="134"/>
      <c r="C134" s="137"/>
      <c r="D134" s="136"/>
      <c r="E134" s="261"/>
      <c r="F134" s="135"/>
      <c r="G134" s="11" t="str">
        <f>IF(Tbl.Kosten[[#This Row],[Medewerker e/o 
functie]]&lt;&gt;"",_xlfn.XLOOKUP(Tbl.Kosten[[#This Row],[Medewerker e/o 
functie]],Tbl.Uurtarief[Medewerker en/of functie],Tbl.Uurtarief[Uurtarief],"",0,1),"")</f>
        <v/>
      </c>
      <c r="H134" s="121">
        <f>IFERROR(Tbl.Kosten[[#This Row],[Uren]]*Tbl.Kosten[[#This Row],[Uurtarief]],0)</f>
        <v>0</v>
      </c>
      <c r="I134" s="119" t="str">
        <f>IF(Tbl.Kosten[[#This Row],[Subtotaal uren]]&lt;&gt;0,_xlfn.XLOOKUP(Tbl.Kosten[[#This Row],[Medewerker e/o 
functie]],Tbl.Uurtarief[Medewerker en/of functie],Tbl.Uurtarief[Kostensoort arbeid],"",0,1),"")</f>
        <v/>
      </c>
      <c r="J134" s="137"/>
      <c r="K134" s="135"/>
      <c r="L134" s="139" t="str">
        <f>IF(Tbl.Kosten[[#This Row],[Activum]]&lt;&gt;"",_xlfn.XLOOKUP(Tbl.Kosten[[#This Row],[Activum]],Tbl.Afschrijvingskosten[Activum],Tbl.Afschrijvingskosten[Tarief per afschrijvings-eenheid],"",0,1),"")</f>
        <v/>
      </c>
      <c r="M134" s="122">
        <f>IFERROR(Tbl.Kosten[[#This Row],[Een-
heden]]*Tbl.Kosten[[#This Row],[Afschrijvings-
tarief]],0)</f>
        <v>0</v>
      </c>
      <c r="N134" s="122" t="str">
        <f>IF(Tbl.Kosten[[#This Row],[Subtotaal afschrijving]]&lt;&gt;0,Lijsten!$A$7,"")</f>
        <v/>
      </c>
      <c r="O134" s="140"/>
      <c r="P134" s="135"/>
      <c r="Q134" s="138"/>
      <c r="R134" s="122">
        <f>IFERROR(Tbl.Kosten[[#This Row],[Aantal]]*Tbl.Kosten[[#This Row],[Tarief]],0)</f>
        <v>0</v>
      </c>
      <c r="S134" s="8">
        <f>IFERROR(Tbl.Kosten[[#This Row],[Subtotaal overige kosten]]+Tbl.Kosten[[#This Row],[Subtotaal uren]]+Tbl.Kosten[[#This Row],[Subtotaal afschrijving]],0)</f>
        <v>0</v>
      </c>
      <c r="T134" s="8">
        <f>IFERROR(Tbl.Kosten[[#This Row],[Totaal kosten]]*Tbl.Kosten[[#This Row],[Subsidie%]],0)</f>
        <v>0</v>
      </c>
      <c r="U134" s="4" t="str" cm="1">
        <f t="array" ref="U134">IFERROR(_xlfn.IFS(Tbl.Kosten[[#This Row],[Subtotaal uren]]&lt;&gt;0,Tbl.Kosten[[#This Row],[Kostensoort arbeid]],Tbl.Kosten[[#This Row],[Subtotaal afschrijving]]&lt;&gt;0,Tbl.Kosten[[#This Row],[Kostensoort afschrijving]],Tbl.Kosten[[#This Row],[Subtotaal overige kosten]]&lt;&gt;0,Tbl.Kosten[[#This Row],[Kostensoort overig]]),"")</f>
        <v/>
      </c>
      <c r="V134" s="4" t="str">
        <f>IFERROR(_xlfn.XLOOKUP(Tbl.Kosten[[#This Row],[Activiteitencode]],Tbl.Activiteiten[Activiteitcode],Tbl.Activiteiten[Werkpakketcode],"",0,1),"")</f>
        <v/>
      </c>
      <c r="W134" s="4" t="str">
        <f>IFERROR(_xlfn.XLOOKUP(Tbl.Kosten[[#This Row],[Werkpakketcode]],Tbl.Werkpakketten[Werkpakketcode],Tbl.Werkpakketten[Subsidiabele activiteit],"",0,1),"")</f>
        <v/>
      </c>
      <c r="X134" s="12">
        <f>IFERROR(_xlfn.XLOOKUP(Tbl.Kosten[[#This Row],[Sanr.]],Tbl.Subsidiehoogte[SAnr.],Tbl.Subsidiehoogte[Sub. Percentage],0,0,1),0)</f>
        <v>0</v>
      </c>
      <c r="Y134" s="144" t="str">
        <f>IFERROR(_xlfn.XLOOKUP(Tbl.Kosten[[#This Row],[Partnercode]],Tbl.Projectpartners[Partnercode],Tbl.Projectpartners[PNr.],"",0,1),"")</f>
        <v>P1</v>
      </c>
      <c r="Z134" s="148">
        <f>IF(Tbl.Kosten[[#This Row],[Pnr.]]=Z$7,Tbl.Kosten[[#This Row],[Totaal kosten]],"")</f>
        <v>0</v>
      </c>
      <c r="AA134" s="148" t="str">
        <f>IF(Tbl.Kosten[[#This Row],[Pnr.]]=AA$7,Tbl.Kosten[[#This Row],[Totaal kosten]],"")</f>
        <v/>
      </c>
      <c r="AB134" s="148" t="str">
        <f>IF(Tbl.Kosten[[#This Row],[Pnr.]]=AB$7,Tbl.Kosten[[#This Row],[Totaal kosten]],"")</f>
        <v/>
      </c>
      <c r="AC134" s="148" t="str">
        <f>IF(Tbl.Kosten[[#This Row],[Pnr.]]=AC$7,Tbl.Kosten[[#This Row],[Totaal kosten]],"")</f>
        <v/>
      </c>
      <c r="AD134" s="148" t="str">
        <f>IF(Tbl.Kosten[[#This Row],[Pnr.]]=AD$7,Tbl.Kosten[[#This Row],[Totaal kosten]],"")</f>
        <v/>
      </c>
      <c r="AE134" s="148" t="str">
        <f>IF(Tbl.Kosten[[#This Row],[Pnr.]]=AE$7,Tbl.Kosten[[#This Row],[Totaal kosten]],"")</f>
        <v/>
      </c>
      <c r="AF134" s="148" t="str">
        <f>IF(Tbl.Kosten[[#This Row],[Pnr.]]=AF$7,Tbl.Kosten[[#This Row],[Totaal kosten]],"")</f>
        <v/>
      </c>
      <c r="AG134" s="148" t="str">
        <f>IF(Tbl.Kosten[[#This Row],[Pnr.]]=AG$7,Tbl.Kosten[[#This Row],[Totaal kosten]],"")</f>
        <v/>
      </c>
      <c r="AH134" s="148" t="str">
        <f>IF(Tbl.Kosten[[#This Row],[Pnr.]]=AH$7,Tbl.Kosten[[#This Row],[Totaal kosten]],"")</f>
        <v/>
      </c>
      <c r="AI134" s="148" t="str">
        <f>IF(Tbl.Kosten[[#This Row],[Pnr.]]=AI$7,Tbl.Kosten[[#This Row],[Totaal kosten]],"")</f>
        <v/>
      </c>
      <c r="AJ134" s="148" t="str">
        <f>IF(Tbl.Kosten[[#This Row],[Pnr.]]=AJ$7,Tbl.Kosten[[#This Row],[Totaal kosten]],"")</f>
        <v/>
      </c>
      <c r="AK134" s="148" t="str">
        <f>IF(Tbl.Kosten[[#This Row],[Pnr.]]=AK$7,Tbl.Kosten[[#This Row],[Totaal kosten]],"")</f>
        <v/>
      </c>
      <c r="AL134" s="148" t="str">
        <f>IF(Tbl.Kosten[[#This Row],[Pnr.]]=AL$7,Tbl.Kosten[[#This Row],[Totaal kosten]],"")</f>
        <v/>
      </c>
      <c r="AM134" s="148" t="str">
        <f>IF(Tbl.Kosten[[#This Row],[Pnr.]]=AM$7,Tbl.Kosten[[#This Row],[Totaal kosten]],"")</f>
        <v/>
      </c>
      <c r="AN134" s="148" t="str">
        <f>IF(Tbl.Kosten[[#This Row],[Pnr.]]=AN$7,Tbl.Kosten[[#This Row],[Totaal kosten]],"")</f>
        <v/>
      </c>
      <c r="AO134" s="148" t="str">
        <f>IF(Tbl.Kosten[[#This Row],[Pnr.]]=AO$7,Tbl.Kosten[[#This Row],[Totaal kosten]],"")</f>
        <v/>
      </c>
      <c r="AP134" s="148" t="str">
        <f>IF(Tbl.Kosten[[#This Row],[Pnr.]]=AP$7,Tbl.Kosten[[#This Row],[Totaal kosten]],"")</f>
        <v/>
      </c>
      <c r="AQ134" s="148" t="str">
        <f>IF(Tbl.Kosten[[#This Row],[Pnr.]]=AQ$7,Tbl.Kosten[[#This Row],[Totaal kosten]],"")</f>
        <v/>
      </c>
      <c r="AR134" s="148" t="str">
        <f>IF(Tbl.Kosten[[#This Row],[Pnr.]]=AR$7,Tbl.Kosten[[#This Row],[Totaal kosten]],"")</f>
        <v/>
      </c>
      <c r="AS134" s="148" t="str">
        <f>IF(Tbl.Kosten[[#This Row],[Pnr.]]=AS$7,Tbl.Kosten[[#This Row],[Totaal kosten]],"")</f>
        <v/>
      </c>
      <c r="AT134" s="148" t="str">
        <f>IF(Tbl.Kosten[[#This Row],[Pnr.]]=AT$7,Tbl.Kosten[[#This Row],[Totaal kosten]],"")</f>
        <v/>
      </c>
      <c r="AU134" s="148" t="str">
        <f>IF(Tbl.Kosten[[#This Row],[Pnr.]]=AU$7,Tbl.Kosten[[#This Row],[Totaal kosten]],"")</f>
        <v/>
      </c>
      <c r="AV134" s="148" t="str">
        <f>IF(Tbl.Kosten[[#This Row],[Pnr.]]=AV$7,Tbl.Kosten[[#This Row],[Totaal kosten]],"")</f>
        <v/>
      </c>
      <c r="AW134" s="148" t="str">
        <f>IF(Tbl.Kosten[[#This Row],[Pnr.]]=AW$7,Tbl.Kosten[[#This Row],[Totaal kosten]],"")</f>
        <v/>
      </c>
      <c r="AX134" s="148" t="str">
        <f>IF(Tbl.Kosten[[#This Row],[Pnr.]]=AX$7,Tbl.Kosten[[#This Row],[Totaal kosten]],"")</f>
        <v/>
      </c>
      <c r="AY134" s="148" t="str">
        <f>IF(Tbl.Kosten[[#This Row],[Pnr.]]=AY$7,Tbl.Kosten[[#This Row],[Totaal kosten]],"")</f>
        <v/>
      </c>
      <c r="AZ134" s="148" t="str">
        <f>IF(Tbl.Kosten[[#This Row],[Pnr.]]=AZ$7,Tbl.Kosten[[#This Row],[Totaal kosten]],"")</f>
        <v/>
      </c>
      <c r="BA134" s="148" t="str">
        <f>IF(Tbl.Kosten[[#This Row],[Pnr.]]=BA$7,Tbl.Kosten[[#This Row],[Totaal kosten]],"")</f>
        <v/>
      </c>
      <c r="BB134" s="148" t="str">
        <f>IF(Tbl.Kosten[[#This Row],[Pnr.]]=BB$7,Tbl.Kosten[[#This Row],[Totaal kosten]],"")</f>
        <v/>
      </c>
      <c r="BC134" s="148" t="str">
        <f>IF(Tbl.Kosten[[#This Row],[Pnr.]]=BC$7,Tbl.Kosten[[#This Row],[Totaal kosten]],"")</f>
        <v/>
      </c>
      <c r="BD134" s="148" t="str">
        <f>IF(Tbl.Kosten[[#This Row],[Pnr.]]=BD$7,Tbl.Kosten[[#This Row],[Totaal kosten]],"")</f>
        <v/>
      </c>
      <c r="BE134" s="148" t="str">
        <f>IF(Tbl.Kosten[[#This Row],[Pnr.]]=BE$7,Tbl.Kosten[[#This Row],[Totaal kosten]],"")</f>
        <v/>
      </c>
      <c r="BF134" s="148" t="str">
        <f>IF(Tbl.Kosten[[#This Row],[Pnr.]]=BF$7,Tbl.Kosten[[#This Row],[Totaal kosten]],"")</f>
        <v/>
      </c>
      <c r="BG134" s="148" t="str">
        <f>IF(Tbl.Kosten[[#This Row],[Pnr.]]=BG$7,Tbl.Kosten[[#This Row],[Totaal kosten]],"")</f>
        <v/>
      </c>
      <c r="BH134" s="148" t="str">
        <f>IF(Tbl.Kosten[[#This Row],[Pnr.]]=BH$7,Tbl.Kosten[[#This Row],[Totaal kosten]],"")</f>
        <v/>
      </c>
      <c r="BI134" s="148" t="str">
        <f>IF(Tbl.Kosten[[#This Row],[Pnr.]]=BI$7,Tbl.Kosten[[#This Row],[Totaal kosten]],"")</f>
        <v/>
      </c>
      <c r="BJ134" s="148" t="str">
        <f>IF(Tbl.Kosten[[#This Row],[Pnr.]]=BJ$7,Tbl.Kosten[[#This Row],[Totaal kosten]],"")</f>
        <v/>
      </c>
      <c r="BK134" s="148" t="str">
        <f>IF(Tbl.Kosten[[#This Row],[Pnr.]]=BK$7,Tbl.Kosten[[#This Row],[Totaal kosten]],"")</f>
        <v/>
      </c>
      <c r="BL134" s="148" t="str">
        <f>IF(Tbl.Kosten[[#This Row],[Pnr.]]=BL$7,Tbl.Kosten[[#This Row],[Totaal kosten]],"")</f>
        <v/>
      </c>
      <c r="BM134" s="148" t="str">
        <f>IF(Tbl.Kosten[[#This Row],[Pnr.]]=BM$7,Tbl.Kosten[[#This Row],[Totaal kosten]],"")</f>
        <v/>
      </c>
      <c r="BN134" s="148" t="str">
        <f>IF(Tbl.Kosten[[#This Row],[Pnr.]]=BN$7,Tbl.Kosten[[#This Row],[Totaal kosten]],"")</f>
        <v/>
      </c>
      <c r="BO134" s="148" t="str">
        <f>IF(Tbl.Kosten[[#This Row],[Pnr.]]=BO$7,Tbl.Kosten[[#This Row],[Totaal kosten]],"")</f>
        <v/>
      </c>
      <c r="BP134" s="148" t="str">
        <f>IF(Tbl.Kosten[[#This Row],[Pnr.]]=BP$7,Tbl.Kosten[[#This Row],[Totaal kosten]],"")</f>
        <v/>
      </c>
      <c r="BQ134" s="148" t="str">
        <f>IF(Tbl.Kosten[[#This Row],[Pnr.]]=BQ$7,Tbl.Kosten[[#This Row],[Totaal kosten]],"")</f>
        <v/>
      </c>
      <c r="BR134" s="148" t="str">
        <f>IF(Tbl.Kosten[[#This Row],[Pnr.]]=BR$7,Tbl.Kosten[[#This Row],[Totaal kosten]],"")</f>
        <v/>
      </c>
      <c r="BS134" s="148" t="str">
        <f>IF(Tbl.Kosten[[#This Row],[Pnr.]]=BS$7,Tbl.Kosten[[#This Row],[Totaal kosten]],"")</f>
        <v/>
      </c>
      <c r="BT134" s="148" t="str">
        <f>IF(Tbl.Kosten[[#This Row],[Pnr.]]=BT$7,Tbl.Kosten[[#This Row],[Totaal kosten]],"")</f>
        <v/>
      </c>
      <c r="BU134" s="148" t="str">
        <f>IF(Tbl.Kosten[[#This Row],[Pnr.]]=BU$7,Tbl.Kosten[[#This Row],[Totaal kosten]],"")</f>
        <v/>
      </c>
      <c r="BV134" s="148" t="str">
        <f>IF(Tbl.Kosten[[#This Row],[Pnr.]]=BV$7,Tbl.Kosten[[#This Row],[Totaal kosten]],"")</f>
        <v/>
      </c>
      <c r="BW134" s="148" t="str">
        <f>IF(Tbl.Kosten[[#This Row],[Pnr.]]=BW$7,Tbl.Kosten[[#This Row],[Totaal kosten]],"")</f>
        <v/>
      </c>
      <c r="BX134" s="148" t="str">
        <f>IFERROR(_xlfn.XLOOKUP(Tbl.Kosten[[#This Row],[Werkpakketcode]],Tbl.Werkpakketten[Werkpakketcode],Tbl.Werkpakketten[WPnr.],"",0,1),"")</f>
        <v/>
      </c>
      <c r="BY134" s="148" t="str">
        <f>IF(Tbl.Kosten[[#This Row],[WPnr.]]=BY$7,Tbl.Kosten[[#This Row],[Totaal kosten]],"")</f>
        <v/>
      </c>
      <c r="BZ134" s="148" t="str">
        <f>IF(Tbl.Kosten[[#This Row],[WPnr.]]=BZ$7,Tbl.Kosten[[#This Row],[Totaal kosten]],"")</f>
        <v/>
      </c>
      <c r="CA134" s="148" t="str">
        <f>IF(Tbl.Kosten[[#This Row],[WPnr.]]=CA$7,Tbl.Kosten[[#This Row],[Totaal kosten]],"")</f>
        <v/>
      </c>
      <c r="CB134" s="148" t="str">
        <f>IF(Tbl.Kosten[[#This Row],[WPnr.]]=CB$7,Tbl.Kosten[[#This Row],[Totaal kosten]],"")</f>
        <v/>
      </c>
      <c r="CC134" s="148" t="str">
        <f>IF(Tbl.Kosten[[#This Row],[WPnr.]]=CC$7,Tbl.Kosten[[#This Row],[Totaal kosten]],"")</f>
        <v/>
      </c>
      <c r="CD134" s="148" t="str">
        <f>IF(Tbl.Kosten[[#This Row],[WPnr.]]=CD$7,Tbl.Kosten[[#This Row],[Totaal kosten]],"")</f>
        <v/>
      </c>
      <c r="CE134" s="148" t="str">
        <f>IF(Tbl.Kosten[[#This Row],[WPnr.]]=CE$7,Tbl.Kosten[[#This Row],[Totaal kosten]],"")</f>
        <v/>
      </c>
      <c r="CF134" s="148" t="str">
        <f>IF(Tbl.Kosten[[#This Row],[WPnr.]]=CF$7,Tbl.Kosten[[#This Row],[Totaal kosten]],"")</f>
        <v/>
      </c>
      <c r="CG134" s="148" t="str">
        <f>IF(Tbl.Kosten[[#This Row],[WPnr.]]=CG$7,Tbl.Kosten[[#This Row],[Totaal kosten]],"")</f>
        <v/>
      </c>
      <c r="CH134" s="148" t="str">
        <f>IF(Tbl.Kosten[[#This Row],[WPnr.]]=CH$7,Tbl.Kosten[[#This Row],[Totaal kosten]],"")</f>
        <v/>
      </c>
      <c r="CI134" s="148" t="str">
        <f>IF(Tbl.Kosten[[#This Row],[WPnr.]]=CI$7,Tbl.Kosten[[#This Row],[Totaal kosten]],"")</f>
        <v/>
      </c>
      <c r="CJ134" s="148" t="str">
        <f>IF(Tbl.Kosten[[#This Row],[WPnr.]]=CJ$7,Tbl.Kosten[[#This Row],[Totaal kosten]],"")</f>
        <v/>
      </c>
      <c r="CK134" s="148" t="str">
        <f>IF(Tbl.Kosten[[#This Row],[WPnr.]]=CK$7,Tbl.Kosten[[#This Row],[Totaal kosten]],"")</f>
        <v/>
      </c>
      <c r="CL134" s="148" t="str">
        <f>IF(Tbl.Kosten[[#This Row],[WPnr.]]=CL$7,Tbl.Kosten[[#This Row],[Totaal kosten]],"")</f>
        <v/>
      </c>
      <c r="CM134" s="148" t="str">
        <f>IF(Tbl.Kosten[[#This Row],[WPnr.]]=CM$7,Tbl.Kosten[[#This Row],[Totaal kosten]],"")</f>
        <v/>
      </c>
      <c r="CN134" s="148" t="str">
        <f>IF(Tbl.Kosten[[#This Row],[WPnr.]]=CN$7,Tbl.Kosten[[#This Row],[Totaal kosten]],"")</f>
        <v/>
      </c>
      <c r="CO134" s="148" t="str">
        <f>IF(Tbl.Kosten[[#This Row],[WPnr.]]=CO$7,Tbl.Kosten[[#This Row],[Totaal kosten]],"")</f>
        <v/>
      </c>
      <c r="CP134" s="148" t="str">
        <f>IF(Tbl.Kosten[[#This Row],[WPnr.]]=CP$7,Tbl.Kosten[[#This Row],[Totaal kosten]],"")</f>
        <v/>
      </c>
      <c r="CQ134" s="148" t="str">
        <f>IF(Tbl.Kosten[[#This Row],[WPnr.]]=CQ$7,Tbl.Kosten[[#This Row],[Totaal kosten]],"")</f>
        <v/>
      </c>
      <c r="CR134" s="148" t="str">
        <f>IF(Tbl.Kosten[[#This Row],[WPnr.]]=CR$7,Tbl.Kosten[[#This Row],[Totaal kosten]],"")</f>
        <v/>
      </c>
      <c r="CS134" s="148" t="str">
        <f>IF(Tbl.Kosten[[#This Row],[WPnr.]]=CS$7,Tbl.Kosten[[#This Row],[Totaal kosten]],"")</f>
        <v/>
      </c>
      <c r="CT134" s="148" t="str">
        <f>IF(Tbl.Kosten[[#This Row],[WPnr.]]=CT$7,Tbl.Kosten[[#This Row],[Totaal kosten]],"")</f>
        <v/>
      </c>
      <c r="CU134" s="148" t="str">
        <f>IF(Tbl.Kosten[[#This Row],[WPnr.]]=CU$7,Tbl.Kosten[[#This Row],[Totaal kosten]],"")</f>
        <v/>
      </c>
      <c r="CV134" s="148" t="str">
        <f>IF(Tbl.Kosten[[#This Row],[WPnr.]]=CV$7,Tbl.Kosten[[#This Row],[Totaal kosten]],"")</f>
        <v/>
      </c>
      <c r="CW134" s="148" t="str">
        <f>IF(Tbl.Kosten[[#This Row],[WPnr.]]=CW$7,Tbl.Kosten[[#This Row],[Totaal kosten]],"")</f>
        <v/>
      </c>
      <c r="CX134" s="148" t="str">
        <f>IF(Tbl.Kosten[[#This Row],[WPnr.]]=CX$7,Tbl.Kosten[[#This Row],[Totaal kosten]],"")</f>
        <v/>
      </c>
      <c r="CY134" s="148" t="str">
        <f>IF(Tbl.Kosten[[#This Row],[WPnr.]]=CY$7,Tbl.Kosten[[#This Row],[Totaal kosten]],"")</f>
        <v/>
      </c>
      <c r="CZ134" s="148" t="str">
        <f>IF(Tbl.Kosten[[#This Row],[WPnr.]]=CZ$7,Tbl.Kosten[[#This Row],[Totaal kosten]],"")</f>
        <v/>
      </c>
      <c r="DA134" s="148" t="str">
        <f>IF(Tbl.Kosten[[#This Row],[WPnr.]]=DA$7,Tbl.Kosten[[#This Row],[Totaal kosten]],"")</f>
        <v/>
      </c>
      <c r="DB134" s="148" t="str">
        <f>IF(Tbl.Kosten[[#This Row],[WPnr.]]=DB$7,Tbl.Kosten[[#This Row],[Totaal kosten]],"")</f>
        <v/>
      </c>
      <c r="DC134" s="148" t="str">
        <f>IF(Tbl.Kosten[[#This Row],[WPnr.]]=DC$7,Tbl.Kosten[[#This Row],[Totaal kosten]],"")</f>
        <v/>
      </c>
      <c r="DD134" s="148" t="str">
        <f>IF(Tbl.Kosten[[#This Row],[WPnr.]]=DD$7,Tbl.Kosten[[#This Row],[Totaal kosten]],"")</f>
        <v/>
      </c>
      <c r="DE134" s="148" t="str">
        <f>IF(Tbl.Kosten[[#This Row],[WPnr.]]=DE$7,Tbl.Kosten[[#This Row],[Totaal kosten]],"")</f>
        <v/>
      </c>
      <c r="DF134" s="148" t="str">
        <f>IF(Tbl.Kosten[[#This Row],[WPnr.]]=DF$7,Tbl.Kosten[[#This Row],[Totaal kosten]],"")</f>
        <v/>
      </c>
      <c r="DG134" s="148" t="str">
        <f>IF(Tbl.Kosten[[#This Row],[WPnr.]]=DG$7,Tbl.Kosten[[#This Row],[Totaal kosten]],"")</f>
        <v/>
      </c>
      <c r="DH134" s="148" t="str">
        <f>IF(Tbl.Kosten[[#This Row],[WPnr.]]=DH$7,Tbl.Kosten[[#This Row],[Totaal kosten]],"")</f>
        <v/>
      </c>
      <c r="DI134" s="148" t="str">
        <f>IF(Tbl.Kosten[[#This Row],[WPnr.]]=DI$7,Tbl.Kosten[[#This Row],[Totaal kosten]],"")</f>
        <v/>
      </c>
      <c r="DJ134" s="148" t="str">
        <f>IF(Tbl.Kosten[[#This Row],[WPnr.]]=DJ$7,Tbl.Kosten[[#This Row],[Totaal kosten]],"")</f>
        <v/>
      </c>
      <c r="DK134" s="148" t="str">
        <f>IF(Tbl.Kosten[[#This Row],[WPnr.]]=DK$7,Tbl.Kosten[[#This Row],[Totaal kosten]],"")</f>
        <v/>
      </c>
      <c r="DL134" s="148" t="str">
        <f>IF(Tbl.Kosten[[#This Row],[WPnr.]]=DL$7,Tbl.Kosten[[#This Row],[Totaal kosten]],"")</f>
        <v/>
      </c>
      <c r="DM134" s="148" t="str">
        <f>IF(Tbl.Kosten[[#This Row],[WPnr.]]=DM$7,Tbl.Kosten[[#This Row],[Totaal kosten]],"")</f>
        <v/>
      </c>
      <c r="DN134" s="148" t="str">
        <f>IF(Tbl.Kosten[[#This Row],[WPnr.]]=DN$7,Tbl.Kosten[[#This Row],[Totaal kosten]],"")</f>
        <v/>
      </c>
      <c r="DO134" s="148" t="str">
        <f>IF(Tbl.Kosten[[#This Row],[WPnr.]]=DO$7,Tbl.Kosten[[#This Row],[Totaal kosten]],"")</f>
        <v/>
      </c>
      <c r="DP134" s="148" t="str">
        <f>IF(Tbl.Kosten[[#This Row],[WPnr.]]=DP$7,Tbl.Kosten[[#This Row],[Totaal kosten]],"")</f>
        <v/>
      </c>
      <c r="DQ134" s="148" t="str">
        <f>IF(Tbl.Kosten[[#This Row],[WPnr.]]=DQ$7,Tbl.Kosten[[#This Row],[Totaal kosten]],"")</f>
        <v/>
      </c>
      <c r="DR134" s="148" t="str">
        <f>IF(Tbl.Kosten[[#This Row],[WPnr.]]=DR$7,Tbl.Kosten[[#This Row],[Totaal kosten]],"")</f>
        <v/>
      </c>
      <c r="DS134" s="148" t="str">
        <f>IF(Tbl.Kosten[[#This Row],[WPnr.]]=DS$7,Tbl.Kosten[[#This Row],[Totaal kosten]],"")</f>
        <v/>
      </c>
      <c r="DT134" s="148" t="str">
        <f>IF(Tbl.Kosten[[#This Row],[WPnr.]]=DT$7,Tbl.Kosten[[#This Row],[Totaal kosten]],"")</f>
        <v/>
      </c>
      <c r="DU134" s="148" t="str">
        <f>IF(Tbl.Kosten[[#This Row],[WPnr.]]=DU$7,Tbl.Kosten[[#This Row],[Totaal kosten]],"")</f>
        <v/>
      </c>
      <c r="DV134" s="148" t="str">
        <f>IF(Tbl.Kosten[[#This Row],[WPnr.]]=DV$7,Tbl.Kosten[[#This Row],[Totaal kosten]],"")</f>
        <v/>
      </c>
      <c r="DW134" s="150" t="str">
        <f>IFERROR(_xlfn.XLOOKUP(Tbl.Kosten[[#This Row],[Kostensoort]],Tbl.Kostensoorten[Kostensoorten],Tbl.Kostensoorten[KSnr.],"",0,1),"")</f>
        <v/>
      </c>
      <c r="DX134" s="150" t="str">
        <f>IF(Tbl.Kosten[[#This Row],[KSnr.]]=DX$7,Tbl.Kosten[[#This Row],[Totaal kosten]],"")</f>
        <v/>
      </c>
      <c r="DY134" s="150" t="str">
        <f>IF(Tbl.Kosten[[#This Row],[KSnr.]]=DY$7,Tbl.Kosten[[#This Row],[Totaal kosten]],"")</f>
        <v/>
      </c>
      <c r="DZ134" s="150" t="str">
        <f>IF(Tbl.Kosten[[#This Row],[KSnr.]]=DZ$7,Tbl.Kosten[[#This Row],[Totaal kosten]],"")</f>
        <v/>
      </c>
      <c r="EA134" s="150" t="str">
        <f>IF(Tbl.Kosten[[#This Row],[KSnr.]]=EA$7,Tbl.Kosten[[#This Row],[Totaal kosten]],"")</f>
        <v/>
      </c>
      <c r="EB134" s="150" t="str">
        <f>IF(Tbl.Kosten[[#This Row],[KSnr.]]=EB$7,Tbl.Kosten[[#This Row],[Totaal kosten]],"")</f>
        <v/>
      </c>
      <c r="EC134" s="150" t="str">
        <f>IF(Tbl.Kosten[[#This Row],[KSnr.]]=EC$7,Tbl.Kosten[[#This Row],[Totaal kosten]],"")</f>
        <v/>
      </c>
      <c r="ED134" s="150" t="str">
        <f>IF(Tbl.Kosten[[#This Row],[KSnr.]]=ED$7,Tbl.Kosten[[#This Row],[Totaal kosten]],"")</f>
        <v/>
      </c>
      <c r="EE134" s="150" t="str">
        <f>IF(Tbl.Kosten[[#This Row],[KSnr.]]=EE$7,Tbl.Kosten[[#This Row],[Totaal kosten]],"")</f>
        <v/>
      </c>
      <c r="EF134" s="150" t="str">
        <f>IF(Tbl.Kosten[[#This Row],[KSnr.]]=EF$7,Tbl.Kosten[[#This Row],[Totaal kosten]],"")</f>
        <v/>
      </c>
      <c r="EG134" s="150" t="str">
        <f>IF(Tbl.Kosten[[#This Row],[KSnr.]]=EG$7,Tbl.Kosten[[#This Row],[Totaal kosten]],"")</f>
        <v/>
      </c>
      <c r="EH134" s="150" t="str">
        <f>IF(Tbl.Kosten[[#This Row],[KSnr.]]=EH$7,Tbl.Kosten[[#This Row],[Totaal kosten]],"")</f>
        <v/>
      </c>
      <c r="EI134" s="150" t="str">
        <f>IF(Tbl.Kosten[[#This Row],[KSnr.]]=EI$7,Tbl.Kosten[[#This Row],[Totaal kosten]],"")</f>
        <v/>
      </c>
      <c r="EJ134" s="150" t="str">
        <f>IF(Tbl.Kosten[[#This Row],[KSnr.]]=EJ$7,Tbl.Kosten[[#This Row],[Totaal kosten]],"")</f>
        <v/>
      </c>
      <c r="EK134" s="150" t="str">
        <f>IF(Tbl.Kosten[[#This Row],[KSnr.]]=EK$7,Tbl.Kosten[[#This Row],[Totaal kosten]],"")</f>
        <v/>
      </c>
      <c r="EL134" s="150" t="str">
        <f>IF(Tbl.Kosten[[#This Row],[KSnr.]]=EL$7,Tbl.Kosten[[#This Row],[Totaal kosten]],"")</f>
        <v/>
      </c>
      <c r="EM134" s="150" t="str">
        <f>IF(Tbl.Kosten[[#This Row],[KSnr.]]=EM$7,Tbl.Kosten[[#This Row],[Totaal kosten]],"")</f>
        <v/>
      </c>
      <c r="EN134" s="150" t="str">
        <f>IF(Tbl.Kosten[[#This Row],[KSnr.]]=EN$7,Tbl.Kosten[[#This Row],[Totaal kosten]],"")</f>
        <v/>
      </c>
      <c r="EO134" s="150" t="str">
        <f>IF(Tbl.Kosten[[#This Row],[KSnr.]]=EO$7,Tbl.Kosten[[#This Row],[Totaal kosten]],"")</f>
        <v/>
      </c>
      <c r="EP134" s="150" t="str">
        <f>IF(Tbl.Kosten[[#This Row],[KSnr.]]=EP$7,Tbl.Kosten[[#This Row],[Totaal kosten]],"")</f>
        <v/>
      </c>
      <c r="EQ134" s="150" t="str">
        <f>IF(Tbl.Kosten[[#This Row],[KSnr.]]=EQ$7,Tbl.Kosten[[#This Row],[Totaal kosten]],"")</f>
        <v/>
      </c>
      <c r="ER134" s="144" t="str">
        <f>IFERROR(_xlfn.XLOOKUP(Tbl.Kosten[[#This Row],[Subsidieactiviteit]],Tbl.Subsidiehoogte[Subsidieactiviteit],Tbl.Subsidiehoogte[SAnr.],"",0,1),"")</f>
        <v/>
      </c>
      <c r="ES134" s="150" t="str">
        <f>IF(Tbl.Kosten[[#This Row],[Sanr.]]=ES$7,Tbl.Kosten[[#This Row],[Totaal kosten]],"")</f>
        <v/>
      </c>
      <c r="ET134" s="150" t="str">
        <f>IF(Tbl.Kosten[[#This Row],[Sanr.]]=ET$7,Tbl.Kosten[[#This Row],[Totaal kosten]],"")</f>
        <v/>
      </c>
      <c r="EU134" s="150" t="str">
        <f>IF(Tbl.Kosten[[#This Row],[Sanr.]]=EU$7,Tbl.Kosten[[#This Row],[Totaal kosten]],"")</f>
        <v/>
      </c>
      <c r="EV134" s="150" t="str">
        <f>IF(Tbl.Kosten[[#This Row],[Sanr.]]=EV$7,Tbl.Kosten[[#This Row],[Totaal kosten]],"")</f>
        <v/>
      </c>
      <c r="EW134" s="150" t="str">
        <f>IF(Tbl.Kosten[[#This Row],[Sanr.]]=EW$7,Tbl.Kosten[[#This Row],[Totaal kosten]],"")</f>
        <v/>
      </c>
      <c r="EX134" s="150" t="str">
        <f>IF(Tbl.Kosten[[#This Row],[Sanr.]]=EX$7,Tbl.Kosten[[#This Row],[Totaal kosten]],"")</f>
        <v/>
      </c>
      <c r="EY134" s="150" t="str">
        <f>IF(Tbl.Kosten[[#This Row],[Sanr.]]=EY$7,Tbl.Kosten[[#This Row],[Totaal kosten]],"")</f>
        <v/>
      </c>
      <c r="EZ134" s="150" t="str">
        <f>IF(Tbl.Kosten[[#This Row],[Sanr.]]=EZ$7,Tbl.Kosten[[#This Row],[Totaal kosten]],"")</f>
        <v/>
      </c>
      <c r="FA134" s="150" t="str">
        <f>IF(Tbl.Kosten[[#This Row],[Sanr.]]=FA$7,Tbl.Kosten[[#This Row],[Totaal kosten]],"")</f>
        <v/>
      </c>
      <c r="FB134" s="150" t="str">
        <f>IF(Tbl.Kosten[[#This Row],[Sanr.]]=FB$7,Tbl.Kosten[[#This Row],[Totaal kosten]],"")</f>
        <v/>
      </c>
      <c r="FC134" s="150" t="str">
        <f>IF(Tbl.Kosten[[#This Row],[Sanr.]]=FC$7,Tbl.Kosten[[#This Row],[Totaal kosten]],"")</f>
        <v/>
      </c>
      <c r="FD134" s="150" t="str">
        <f>IF(Tbl.Kosten[[#This Row],[Sanr.]]=FD$7,Tbl.Kosten[[#This Row],[Totaal kosten]],"")</f>
        <v/>
      </c>
      <c r="FE134" s="150" t="str">
        <f>IF(Tbl.Kosten[[#This Row],[Sanr.]]=FE$7,Tbl.Kosten[[#This Row],[Totaal kosten]],"")</f>
        <v/>
      </c>
      <c r="FF134" s="150" t="str">
        <f>IF(Tbl.Kosten[[#This Row],[Sanr.]]=FF$7,Tbl.Kosten[[#This Row],[Totaal kosten]],"")</f>
        <v/>
      </c>
      <c r="FG134" s="150" t="str">
        <f>IF(Tbl.Kosten[[#This Row],[Sanr.]]=FG$7,Tbl.Kosten[[#This Row],[Totaal kosten]],"")</f>
        <v/>
      </c>
      <c r="FH134" s="150" t="str">
        <f>IF(Tbl.Kosten[[#This Row],[Sanr.]]=FH$7,Tbl.Kosten[[#This Row],[Totaal kosten]],"")</f>
        <v/>
      </c>
      <c r="FI134" s="150" t="str">
        <f>IF(Tbl.Kosten[[#This Row],[Sanr.]]=FI$7,Tbl.Kosten[[#This Row],[Totaal kosten]],"")</f>
        <v/>
      </c>
      <c r="FJ134" s="150" t="str">
        <f>IF(Tbl.Kosten[[#This Row],[Sanr.]]=FJ$7,Tbl.Kosten[[#This Row],[Totaal kosten]],"")</f>
        <v/>
      </c>
      <c r="FK134" s="150" t="str">
        <f>IF(Tbl.Kosten[[#This Row],[Sanr.]]=FK$7,Tbl.Kosten[[#This Row],[Totaal kosten]],"")</f>
        <v/>
      </c>
      <c r="FL134" s="150" t="str">
        <f>IF(Tbl.Kosten[[#This Row],[Sanr.]]=FL$7,Tbl.Kosten[[#This Row],[Totaal kosten]],"")</f>
        <v/>
      </c>
      <c r="FM134" s="150" t="str">
        <f>IF(Tbl.Kosten[[#This Row],[Sanr.]]=FM$7,Tbl.Kosten[[#This Row],[Totaal kosten]],"")</f>
        <v/>
      </c>
      <c r="FN134" s="150" t="str">
        <f>IF(Tbl.Kosten[[#This Row],[Sanr.]]=FN$7,Tbl.Kosten[[#This Row],[Totaal kosten]],"")</f>
        <v/>
      </c>
      <c r="FO134" s="150" t="str">
        <f>IF(Tbl.Kosten[[#This Row],[Sanr.]]=FO$7,Tbl.Kosten[[#This Row],[Totaal kosten]],"")</f>
        <v/>
      </c>
      <c r="FP134" s="150" t="str">
        <f>IF(Tbl.Kosten[[#This Row],[Sanr.]]=FP$7,Tbl.Kosten[[#This Row],[Totaal kosten]],"")</f>
        <v/>
      </c>
      <c r="FQ134" s="150" t="str">
        <f>IF(Tbl.Kosten[[#This Row],[Sanr.]]=FQ$7,Tbl.Kosten[[#This Row],[Totaal kosten]],"")</f>
        <v/>
      </c>
      <c r="FR134" s="150" t="str">
        <f>IF(Tbl.Kosten[[#This Row],[Sanr.]]=FR$7,Tbl.Kosten[[#This Row],[Totaal kosten]],"")</f>
        <v/>
      </c>
      <c r="FS134" s="150" t="str">
        <f>IF(Tbl.Kosten[[#This Row],[Sanr.]]=FS$7,Tbl.Kosten[[#This Row],[Totaal kosten]],"")</f>
        <v/>
      </c>
      <c r="FT134" s="150" t="str">
        <f>IF(Tbl.Kosten[[#This Row],[Sanr.]]=FT$7,Tbl.Kosten[[#This Row],[Totaal kosten]],"")</f>
        <v/>
      </c>
      <c r="FU134" s="150" t="str">
        <f>IF(Tbl.Kosten[[#This Row],[Sanr.]]=FU$7,Tbl.Kosten[[#This Row],[Totaal kosten]],"")</f>
        <v/>
      </c>
      <c r="FV134" s="150" t="str">
        <f>IF(Tbl.Kosten[[#This Row],[Sanr.]]=FV$7,Tbl.Kosten[[#This Row],[Totaal kosten]],"")</f>
        <v/>
      </c>
      <c r="FW134" s="150" t="str">
        <f>IFERROR(_xlfn.XLOOKUP(Tbl.Kosten[[#This Row],[Activiteitencode]],Tbl.Activiteiten[Activiteitcode],Tbl.Activiteiten[Anr.],"",0,1),"")</f>
        <v/>
      </c>
      <c r="FX134" s="169" t="str">
        <f>_xlfn.CONCAT(Tbl.Kosten[[#This Row],[Pnr.]],Tbl.Kosten[[#This Row],[Sanr.]])</f>
        <v>P1</v>
      </c>
      <c r="FY134" s="150">
        <f>Tbl.Kosten[[#This Row],[Totaal kosten]]-Tbl.Kosten[[#This Row],[Subsidie]]</f>
        <v>0</v>
      </c>
      <c r="FZ134" s="150">
        <f>IF(Tbl.Kosten[[#This Row],[Pnr.]]=FZ$7,Tbl.Kosten[[#This Row],[Te financieren]],"")</f>
        <v>0</v>
      </c>
      <c r="GA134" s="150" t="str">
        <f>IF(Tbl.Kosten[[#This Row],[Pnr.]]=GA$7,Tbl.Kosten[[#This Row],[Te financieren]],"")</f>
        <v/>
      </c>
      <c r="GB134" s="150" t="str">
        <f>IF(Tbl.Kosten[[#This Row],[Pnr.]]=GB$7,Tbl.Kosten[[#This Row],[Te financieren]],"")</f>
        <v/>
      </c>
      <c r="GC134" s="150" t="str">
        <f>IF(Tbl.Kosten[[#This Row],[Pnr.]]=GC$7,Tbl.Kosten[[#This Row],[Te financieren]],"")</f>
        <v/>
      </c>
      <c r="GD134" s="150" t="str">
        <f>IF(Tbl.Kosten[[#This Row],[Pnr.]]=GD$7,Tbl.Kosten[[#This Row],[Te financieren]],"")</f>
        <v/>
      </c>
      <c r="GE134" s="150" t="str">
        <f>IF(Tbl.Kosten[[#This Row],[Pnr.]]=GE$7,Tbl.Kosten[[#This Row],[Te financieren]],"")</f>
        <v/>
      </c>
      <c r="GF134" s="150" t="str">
        <f>IF(Tbl.Kosten[[#This Row],[Pnr.]]=GF$7,Tbl.Kosten[[#This Row],[Te financieren]],"")</f>
        <v/>
      </c>
      <c r="GG134" s="150" t="str">
        <f>IF(Tbl.Kosten[[#This Row],[Pnr.]]=GG$7,Tbl.Kosten[[#This Row],[Te financieren]],"")</f>
        <v/>
      </c>
      <c r="GH134" s="150" t="str">
        <f>IF(Tbl.Kosten[[#This Row],[Pnr.]]=GH$7,Tbl.Kosten[[#This Row],[Te financieren]],"")</f>
        <v/>
      </c>
      <c r="GI134" s="150" t="str">
        <f>IF(Tbl.Kosten[[#This Row],[Pnr.]]=GI$7,Tbl.Kosten[[#This Row],[Te financieren]],"")</f>
        <v/>
      </c>
      <c r="GJ134" s="150" t="str">
        <f>IF(Tbl.Kosten[[#This Row],[Pnr.]]=GJ$7,Tbl.Kosten[[#This Row],[Te financieren]],"")</f>
        <v/>
      </c>
      <c r="GK134" s="150" t="str">
        <f>IF(Tbl.Kosten[[#This Row],[Pnr.]]=GK$7,Tbl.Kosten[[#This Row],[Te financieren]],"")</f>
        <v/>
      </c>
      <c r="GL134" s="150" t="str">
        <f>IF(Tbl.Kosten[[#This Row],[Pnr.]]=GL$7,Tbl.Kosten[[#This Row],[Te financieren]],"")</f>
        <v/>
      </c>
      <c r="GM134" s="150" t="str">
        <f>IF(Tbl.Kosten[[#This Row],[Pnr.]]=GM$7,Tbl.Kosten[[#This Row],[Te financieren]],"")</f>
        <v/>
      </c>
      <c r="GN134" s="150" t="str">
        <f>IF(Tbl.Kosten[[#This Row],[Pnr.]]=GN$7,Tbl.Kosten[[#This Row],[Te financieren]],"")</f>
        <v/>
      </c>
      <c r="GO134" s="150" t="str">
        <f>IF(Tbl.Kosten[[#This Row],[Pnr.]]=GO$7,Tbl.Kosten[[#This Row],[Te financieren]],"")</f>
        <v/>
      </c>
      <c r="GP134" s="150" t="str">
        <f>IF(Tbl.Kosten[[#This Row],[Pnr.]]=GP$7,Tbl.Kosten[[#This Row],[Te financieren]],"")</f>
        <v/>
      </c>
      <c r="GQ134" s="150" t="str">
        <f>IF(Tbl.Kosten[[#This Row],[Pnr.]]=GQ$7,Tbl.Kosten[[#This Row],[Te financieren]],"")</f>
        <v/>
      </c>
      <c r="GR134" s="150" t="str">
        <f>IF(Tbl.Kosten[[#This Row],[Pnr.]]=GR$7,Tbl.Kosten[[#This Row],[Te financieren]],"")</f>
        <v/>
      </c>
      <c r="GS134" s="150" t="str">
        <f>IF(Tbl.Kosten[[#This Row],[Pnr.]]=GS$7,Tbl.Kosten[[#This Row],[Te financieren]],"")</f>
        <v/>
      </c>
      <c r="GT134" s="150" t="str">
        <f>IF(Tbl.Kosten[[#This Row],[Pnr.]]=GT$7,Tbl.Kosten[[#This Row],[Te financieren]],"")</f>
        <v/>
      </c>
      <c r="GU134" s="150" t="str">
        <f>IF(Tbl.Kosten[[#This Row],[Pnr.]]=GU$7,Tbl.Kosten[[#This Row],[Te financieren]],"")</f>
        <v/>
      </c>
      <c r="GV134" s="150" t="str">
        <f>IF(Tbl.Kosten[[#This Row],[Pnr.]]=GV$7,Tbl.Kosten[[#This Row],[Te financieren]],"")</f>
        <v/>
      </c>
      <c r="GW134" s="150" t="str">
        <f>IF(Tbl.Kosten[[#This Row],[Pnr.]]=GW$7,Tbl.Kosten[[#This Row],[Te financieren]],"")</f>
        <v/>
      </c>
      <c r="GX134" s="150" t="str">
        <f>IF(Tbl.Kosten[[#This Row],[Pnr.]]=GX$7,Tbl.Kosten[[#This Row],[Te financieren]],"")</f>
        <v/>
      </c>
      <c r="GY134" s="150" t="str">
        <f>IF(Tbl.Kosten[[#This Row],[Pnr.]]=GY$7,Tbl.Kosten[[#This Row],[Te financieren]],"")</f>
        <v/>
      </c>
      <c r="GZ134" s="150" t="str">
        <f>IF(Tbl.Kosten[[#This Row],[Pnr.]]=GZ$7,Tbl.Kosten[[#This Row],[Te financieren]],"")</f>
        <v/>
      </c>
      <c r="HA134" s="150" t="str">
        <f>IF(Tbl.Kosten[[#This Row],[Pnr.]]=HA$7,Tbl.Kosten[[#This Row],[Te financieren]],"")</f>
        <v/>
      </c>
      <c r="HB134" s="150" t="str">
        <f>IF(Tbl.Kosten[[#This Row],[Pnr.]]=HB$7,Tbl.Kosten[[#This Row],[Te financieren]],"")</f>
        <v/>
      </c>
      <c r="HC134" s="150" t="str">
        <f>IF(Tbl.Kosten[[#This Row],[Pnr.]]=HC$7,Tbl.Kosten[[#This Row],[Te financieren]],"")</f>
        <v/>
      </c>
      <c r="HD134" s="150" t="str">
        <f>IF(Tbl.Kosten[[#This Row],[Pnr.]]=HD$7,Tbl.Kosten[[#This Row],[Te financieren]],"")</f>
        <v/>
      </c>
      <c r="HE134" s="150" t="str">
        <f>IF(Tbl.Kosten[[#This Row],[Pnr.]]=HE$7,Tbl.Kosten[[#This Row],[Te financieren]],"")</f>
        <v/>
      </c>
      <c r="HF134" s="150" t="str">
        <f>IF(Tbl.Kosten[[#This Row],[Pnr.]]=HF$7,Tbl.Kosten[[#This Row],[Te financieren]],"")</f>
        <v/>
      </c>
      <c r="HG134" s="150" t="str">
        <f>IF(Tbl.Kosten[[#This Row],[Pnr.]]=HG$7,Tbl.Kosten[[#This Row],[Te financieren]],"")</f>
        <v/>
      </c>
      <c r="HH134" s="150" t="str">
        <f>IF(Tbl.Kosten[[#This Row],[Pnr.]]=HH$7,Tbl.Kosten[[#This Row],[Te financieren]],"")</f>
        <v/>
      </c>
      <c r="HI134" s="150" t="str">
        <f>IF(Tbl.Kosten[[#This Row],[Pnr.]]=HI$7,Tbl.Kosten[[#This Row],[Te financieren]],"")</f>
        <v/>
      </c>
      <c r="HJ134" s="150" t="str">
        <f>IF(Tbl.Kosten[[#This Row],[Pnr.]]=HJ$7,Tbl.Kosten[[#This Row],[Te financieren]],"")</f>
        <v/>
      </c>
      <c r="HK134" s="150" t="str">
        <f>IF(Tbl.Kosten[[#This Row],[Pnr.]]=HK$7,Tbl.Kosten[[#This Row],[Te financieren]],"")</f>
        <v/>
      </c>
      <c r="HL134" s="150" t="str">
        <f>IF(Tbl.Kosten[[#This Row],[Pnr.]]=HL$7,Tbl.Kosten[[#This Row],[Te financieren]],"")</f>
        <v/>
      </c>
      <c r="HM134" s="150" t="str">
        <f>IF(Tbl.Kosten[[#This Row],[Pnr.]]=HM$7,Tbl.Kosten[[#This Row],[Te financieren]],"")</f>
        <v/>
      </c>
      <c r="HN134" s="150" t="str">
        <f>IF(Tbl.Kosten[[#This Row],[Pnr.]]=HN$7,Tbl.Kosten[[#This Row],[Te financieren]],"")</f>
        <v/>
      </c>
      <c r="HO134" s="150" t="str">
        <f>IF(Tbl.Kosten[[#This Row],[Pnr.]]=HO$7,Tbl.Kosten[[#This Row],[Te financieren]],"")</f>
        <v/>
      </c>
      <c r="HP134" s="150" t="str">
        <f>IF(Tbl.Kosten[[#This Row],[Pnr.]]=HP$7,Tbl.Kosten[[#This Row],[Te financieren]],"")</f>
        <v/>
      </c>
      <c r="HQ134" s="150" t="str">
        <f>IF(Tbl.Kosten[[#This Row],[Pnr.]]=HQ$7,Tbl.Kosten[[#This Row],[Te financieren]],"")</f>
        <v/>
      </c>
      <c r="HR134" s="150" t="str">
        <f>IF(Tbl.Kosten[[#This Row],[Pnr.]]=HR$7,Tbl.Kosten[[#This Row],[Te financieren]],"")</f>
        <v/>
      </c>
      <c r="HS134" s="150" t="str">
        <f>IF(Tbl.Kosten[[#This Row],[Pnr.]]=HS$7,Tbl.Kosten[[#This Row],[Te financieren]],"")</f>
        <v/>
      </c>
      <c r="HT134" s="150" t="str">
        <f>IF(Tbl.Kosten[[#This Row],[Pnr.]]=HT$7,Tbl.Kosten[[#This Row],[Te financieren]],"")</f>
        <v/>
      </c>
      <c r="HU134" s="150" t="str">
        <f>IF(Tbl.Kosten[[#This Row],[Pnr.]]=HU$7,Tbl.Kosten[[#This Row],[Te financieren]],"")</f>
        <v/>
      </c>
      <c r="HV134" s="150" t="str">
        <f>IF(Tbl.Kosten[[#This Row],[Pnr.]]=HV$7,Tbl.Kosten[[#This Row],[Te financieren]],"")</f>
        <v/>
      </c>
      <c r="HW134" s="150" t="str">
        <f>IF(Tbl.Kosten[[#This Row],[Pnr.]]=HW$7,Tbl.Kosten[[#This Row],[Te financieren]],"")</f>
        <v/>
      </c>
    </row>
    <row r="135" spans="2:231" x14ac:dyDescent="0.3">
      <c r="B135" s="134"/>
      <c r="C135" s="137"/>
      <c r="D135" s="136"/>
      <c r="E135" s="261"/>
      <c r="F135" s="135"/>
      <c r="G135" s="11" t="str">
        <f>IF(Tbl.Kosten[[#This Row],[Medewerker e/o 
functie]]&lt;&gt;"",_xlfn.XLOOKUP(Tbl.Kosten[[#This Row],[Medewerker e/o 
functie]],Tbl.Uurtarief[Medewerker en/of functie],Tbl.Uurtarief[Uurtarief],"",0,1),"")</f>
        <v/>
      </c>
      <c r="H135" s="121">
        <f>IFERROR(Tbl.Kosten[[#This Row],[Uren]]*Tbl.Kosten[[#This Row],[Uurtarief]],0)</f>
        <v>0</v>
      </c>
      <c r="I135" s="119" t="str">
        <f>IF(Tbl.Kosten[[#This Row],[Subtotaal uren]]&lt;&gt;0,_xlfn.XLOOKUP(Tbl.Kosten[[#This Row],[Medewerker e/o 
functie]],Tbl.Uurtarief[Medewerker en/of functie],Tbl.Uurtarief[Kostensoort arbeid],"",0,1),"")</f>
        <v/>
      </c>
      <c r="J135" s="137"/>
      <c r="K135" s="135"/>
      <c r="L135" s="139" t="str">
        <f>IF(Tbl.Kosten[[#This Row],[Activum]]&lt;&gt;"",_xlfn.XLOOKUP(Tbl.Kosten[[#This Row],[Activum]],Tbl.Afschrijvingskosten[Activum],Tbl.Afschrijvingskosten[Tarief per afschrijvings-eenheid],"",0,1),"")</f>
        <v/>
      </c>
      <c r="M135" s="122">
        <f>IFERROR(Tbl.Kosten[[#This Row],[Een-
heden]]*Tbl.Kosten[[#This Row],[Afschrijvings-
tarief]],0)</f>
        <v>0</v>
      </c>
      <c r="N135" s="122" t="str">
        <f>IF(Tbl.Kosten[[#This Row],[Subtotaal afschrijving]]&lt;&gt;0,Lijsten!$A$7,"")</f>
        <v/>
      </c>
      <c r="O135" s="140"/>
      <c r="P135" s="135"/>
      <c r="Q135" s="138"/>
      <c r="R135" s="122">
        <f>IFERROR(Tbl.Kosten[[#This Row],[Aantal]]*Tbl.Kosten[[#This Row],[Tarief]],0)</f>
        <v>0</v>
      </c>
      <c r="S135" s="8">
        <f>IFERROR(Tbl.Kosten[[#This Row],[Subtotaal overige kosten]]+Tbl.Kosten[[#This Row],[Subtotaal uren]]+Tbl.Kosten[[#This Row],[Subtotaal afschrijving]],0)</f>
        <v>0</v>
      </c>
      <c r="T135" s="8">
        <f>IFERROR(Tbl.Kosten[[#This Row],[Totaal kosten]]*Tbl.Kosten[[#This Row],[Subsidie%]],0)</f>
        <v>0</v>
      </c>
      <c r="U135" s="4" t="str" cm="1">
        <f t="array" ref="U135">IFERROR(_xlfn.IFS(Tbl.Kosten[[#This Row],[Subtotaal uren]]&lt;&gt;0,Tbl.Kosten[[#This Row],[Kostensoort arbeid]],Tbl.Kosten[[#This Row],[Subtotaal afschrijving]]&lt;&gt;0,Tbl.Kosten[[#This Row],[Kostensoort afschrijving]],Tbl.Kosten[[#This Row],[Subtotaal overige kosten]]&lt;&gt;0,Tbl.Kosten[[#This Row],[Kostensoort overig]]),"")</f>
        <v/>
      </c>
      <c r="V135" s="4" t="str">
        <f>IFERROR(_xlfn.XLOOKUP(Tbl.Kosten[[#This Row],[Activiteitencode]],Tbl.Activiteiten[Activiteitcode],Tbl.Activiteiten[Werkpakketcode],"",0,1),"")</f>
        <v/>
      </c>
      <c r="W135" s="4" t="str">
        <f>IFERROR(_xlfn.XLOOKUP(Tbl.Kosten[[#This Row],[Werkpakketcode]],Tbl.Werkpakketten[Werkpakketcode],Tbl.Werkpakketten[Subsidiabele activiteit],"",0,1),"")</f>
        <v/>
      </c>
      <c r="X135" s="12">
        <f>IFERROR(_xlfn.XLOOKUP(Tbl.Kosten[[#This Row],[Sanr.]],Tbl.Subsidiehoogte[SAnr.],Tbl.Subsidiehoogte[Sub. Percentage],0,0,1),0)</f>
        <v>0</v>
      </c>
      <c r="Y135" s="144" t="str">
        <f>IFERROR(_xlfn.XLOOKUP(Tbl.Kosten[[#This Row],[Partnercode]],Tbl.Projectpartners[Partnercode],Tbl.Projectpartners[PNr.],"",0,1),"")</f>
        <v>P1</v>
      </c>
      <c r="Z135" s="148">
        <f>IF(Tbl.Kosten[[#This Row],[Pnr.]]=Z$7,Tbl.Kosten[[#This Row],[Totaal kosten]],"")</f>
        <v>0</v>
      </c>
      <c r="AA135" s="148" t="str">
        <f>IF(Tbl.Kosten[[#This Row],[Pnr.]]=AA$7,Tbl.Kosten[[#This Row],[Totaal kosten]],"")</f>
        <v/>
      </c>
      <c r="AB135" s="148" t="str">
        <f>IF(Tbl.Kosten[[#This Row],[Pnr.]]=AB$7,Tbl.Kosten[[#This Row],[Totaal kosten]],"")</f>
        <v/>
      </c>
      <c r="AC135" s="148" t="str">
        <f>IF(Tbl.Kosten[[#This Row],[Pnr.]]=AC$7,Tbl.Kosten[[#This Row],[Totaal kosten]],"")</f>
        <v/>
      </c>
      <c r="AD135" s="148" t="str">
        <f>IF(Tbl.Kosten[[#This Row],[Pnr.]]=AD$7,Tbl.Kosten[[#This Row],[Totaal kosten]],"")</f>
        <v/>
      </c>
      <c r="AE135" s="148" t="str">
        <f>IF(Tbl.Kosten[[#This Row],[Pnr.]]=AE$7,Tbl.Kosten[[#This Row],[Totaal kosten]],"")</f>
        <v/>
      </c>
      <c r="AF135" s="148" t="str">
        <f>IF(Tbl.Kosten[[#This Row],[Pnr.]]=AF$7,Tbl.Kosten[[#This Row],[Totaal kosten]],"")</f>
        <v/>
      </c>
      <c r="AG135" s="148" t="str">
        <f>IF(Tbl.Kosten[[#This Row],[Pnr.]]=AG$7,Tbl.Kosten[[#This Row],[Totaal kosten]],"")</f>
        <v/>
      </c>
      <c r="AH135" s="148" t="str">
        <f>IF(Tbl.Kosten[[#This Row],[Pnr.]]=AH$7,Tbl.Kosten[[#This Row],[Totaal kosten]],"")</f>
        <v/>
      </c>
      <c r="AI135" s="148" t="str">
        <f>IF(Tbl.Kosten[[#This Row],[Pnr.]]=AI$7,Tbl.Kosten[[#This Row],[Totaal kosten]],"")</f>
        <v/>
      </c>
      <c r="AJ135" s="148" t="str">
        <f>IF(Tbl.Kosten[[#This Row],[Pnr.]]=AJ$7,Tbl.Kosten[[#This Row],[Totaal kosten]],"")</f>
        <v/>
      </c>
      <c r="AK135" s="148" t="str">
        <f>IF(Tbl.Kosten[[#This Row],[Pnr.]]=AK$7,Tbl.Kosten[[#This Row],[Totaal kosten]],"")</f>
        <v/>
      </c>
      <c r="AL135" s="148" t="str">
        <f>IF(Tbl.Kosten[[#This Row],[Pnr.]]=AL$7,Tbl.Kosten[[#This Row],[Totaal kosten]],"")</f>
        <v/>
      </c>
      <c r="AM135" s="148" t="str">
        <f>IF(Tbl.Kosten[[#This Row],[Pnr.]]=AM$7,Tbl.Kosten[[#This Row],[Totaal kosten]],"")</f>
        <v/>
      </c>
      <c r="AN135" s="148" t="str">
        <f>IF(Tbl.Kosten[[#This Row],[Pnr.]]=AN$7,Tbl.Kosten[[#This Row],[Totaal kosten]],"")</f>
        <v/>
      </c>
      <c r="AO135" s="148" t="str">
        <f>IF(Tbl.Kosten[[#This Row],[Pnr.]]=AO$7,Tbl.Kosten[[#This Row],[Totaal kosten]],"")</f>
        <v/>
      </c>
      <c r="AP135" s="148" t="str">
        <f>IF(Tbl.Kosten[[#This Row],[Pnr.]]=AP$7,Tbl.Kosten[[#This Row],[Totaal kosten]],"")</f>
        <v/>
      </c>
      <c r="AQ135" s="148" t="str">
        <f>IF(Tbl.Kosten[[#This Row],[Pnr.]]=AQ$7,Tbl.Kosten[[#This Row],[Totaal kosten]],"")</f>
        <v/>
      </c>
      <c r="AR135" s="148" t="str">
        <f>IF(Tbl.Kosten[[#This Row],[Pnr.]]=AR$7,Tbl.Kosten[[#This Row],[Totaal kosten]],"")</f>
        <v/>
      </c>
      <c r="AS135" s="148" t="str">
        <f>IF(Tbl.Kosten[[#This Row],[Pnr.]]=AS$7,Tbl.Kosten[[#This Row],[Totaal kosten]],"")</f>
        <v/>
      </c>
      <c r="AT135" s="148" t="str">
        <f>IF(Tbl.Kosten[[#This Row],[Pnr.]]=AT$7,Tbl.Kosten[[#This Row],[Totaal kosten]],"")</f>
        <v/>
      </c>
      <c r="AU135" s="148" t="str">
        <f>IF(Tbl.Kosten[[#This Row],[Pnr.]]=AU$7,Tbl.Kosten[[#This Row],[Totaal kosten]],"")</f>
        <v/>
      </c>
      <c r="AV135" s="148" t="str">
        <f>IF(Tbl.Kosten[[#This Row],[Pnr.]]=AV$7,Tbl.Kosten[[#This Row],[Totaal kosten]],"")</f>
        <v/>
      </c>
      <c r="AW135" s="148" t="str">
        <f>IF(Tbl.Kosten[[#This Row],[Pnr.]]=AW$7,Tbl.Kosten[[#This Row],[Totaal kosten]],"")</f>
        <v/>
      </c>
      <c r="AX135" s="148" t="str">
        <f>IF(Tbl.Kosten[[#This Row],[Pnr.]]=AX$7,Tbl.Kosten[[#This Row],[Totaal kosten]],"")</f>
        <v/>
      </c>
      <c r="AY135" s="148" t="str">
        <f>IF(Tbl.Kosten[[#This Row],[Pnr.]]=AY$7,Tbl.Kosten[[#This Row],[Totaal kosten]],"")</f>
        <v/>
      </c>
      <c r="AZ135" s="148" t="str">
        <f>IF(Tbl.Kosten[[#This Row],[Pnr.]]=AZ$7,Tbl.Kosten[[#This Row],[Totaal kosten]],"")</f>
        <v/>
      </c>
      <c r="BA135" s="148" t="str">
        <f>IF(Tbl.Kosten[[#This Row],[Pnr.]]=BA$7,Tbl.Kosten[[#This Row],[Totaal kosten]],"")</f>
        <v/>
      </c>
      <c r="BB135" s="148" t="str">
        <f>IF(Tbl.Kosten[[#This Row],[Pnr.]]=BB$7,Tbl.Kosten[[#This Row],[Totaal kosten]],"")</f>
        <v/>
      </c>
      <c r="BC135" s="148" t="str">
        <f>IF(Tbl.Kosten[[#This Row],[Pnr.]]=BC$7,Tbl.Kosten[[#This Row],[Totaal kosten]],"")</f>
        <v/>
      </c>
      <c r="BD135" s="148" t="str">
        <f>IF(Tbl.Kosten[[#This Row],[Pnr.]]=BD$7,Tbl.Kosten[[#This Row],[Totaal kosten]],"")</f>
        <v/>
      </c>
      <c r="BE135" s="148" t="str">
        <f>IF(Tbl.Kosten[[#This Row],[Pnr.]]=BE$7,Tbl.Kosten[[#This Row],[Totaal kosten]],"")</f>
        <v/>
      </c>
      <c r="BF135" s="148" t="str">
        <f>IF(Tbl.Kosten[[#This Row],[Pnr.]]=BF$7,Tbl.Kosten[[#This Row],[Totaal kosten]],"")</f>
        <v/>
      </c>
      <c r="BG135" s="148" t="str">
        <f>IF(Tbl.Kosten[[#This Row],[Pnr.]]=BG$7,Tbl.Kosten[[#This Row],[Totaal kosten]],"")</f>
        <v/>
      </c>
      <c r="BH135" s="148" t="str">
        <f>IF(Tbl.Kosten[[#This Row],[Pnr.]]=BH$7,Tbl.Kosten[[#This Row],[Totaal kosten]],"")</f>
        <v/>
      </c>
      <c r="BI135" s="148" t="str">
        <f>IF(Tbl.Kosten[[#This Row],[Pnr.]]=BI$7,Tbl.Kosten[[#This Row],[Totaal kosten]],"")</f>
        <v/>
      </c>
      <c r="BJ135" s="148" t="str">
        <f>IF(Tbl.Kosten[[#This Row],[Pnr.]]=BJ$7,Tbl.Kosten[[#This Row],[Totaal kosten]],"")</f>
        <v/>
      </c>
      <c r="BK135" s="148" t="str">
        <f>IF(Tbl.Kosten[[#This Row],[Pnr.]]=BK$7,Tbl.Kosten[[#This Row],[Totaal kosten]],"")</f>
        <v/>
      </c>
      <c r="BL135" s="148" t="str">
        <f>IF(Tbl.Kosten[[#This Row],[Pnr.]]=BL$7,Tbl.Kosten[[#This Row],[Totaal kosten]],"")</f>
        <v/>
      </c>
      <c r="BM135" s="148" t="str">
        <f>IF(Tbl.Kosten[[#This Row],[Pnr.]]=BM$7,Tbl.Kosten[[#This Row],[Totaal kosten]],"")</f>
        <v/>
      </c>
      <c r="BN135" s="148" t="str">
        <f>IF(Tbl.Kosten[[#This Row],[Pnr.]]=BN$7,Tbl.Kosten[[#This Row],[Totaal kosten]],"")</f>
        <v/>
      </c>
      <c r="BO135" s="148" t="str">
        <f>IF(Tbl.Kosten[[#This Row],[Pnr.]]=BO$7,Tbl.Kosten[[#This Row],[Totaal kosten]],"")</f>
        <v/>
      </c>
      <c r="BP135" s="148" t="str">
        <f>IF(Tbl.Kosten[[#This Row],[Pnr.]]=BP$7,Tbl.Kosten[[#This Row],[Totaal kosten]],"")</f>
        <v/>
      </c>
      <c r="BQ135" s="148" t="str">
        <f>IF(Tbl.Kosten[[#This Row],[Pnr.]]=BQ$7,Tbl.Kosten[[#This Row],[Totaal kosten]],"")</f>
        <v/>
      </c>
      <c r="BR135" s="148" t="str">
        <f>IF(Tbl.Kosten[[#This Row],[Pnr.]]=BR$7,Tbl.Kosten[[#This Row],[Totaal kosten]],"")</f>
        <v/>
      </c>
      <c r="BS135" s="148" t="str">
        <f>IF(Tbl.Kosten[[#This Row],[Pnr.]]=BS$7,Tbl.Kosten[[#This Row],[Totaal kosten]],"")</f>
        <v/>
      </c>
      <c r="BT135" s="148" t="str">
        <f>IF(Tbl.Kosten[[#This Row],[Pnr.]]=BT$7,Tbl.Kosten[[#This Row],[Totaal kosten]],"")</f>
        <v/>
      </c>
      <c r="BU135" s="148" t="str">
        <f>IF(Tbl.Kosten[[#This Row],[Pnr.]]=BU$7,Tbl.Kosten[[#This Row],[Totaal kosten]],"")</f>
        <v/>
      </c>
      <c r="BV135" s="148" t="str">
        <f>IF(Tbl.Kosten[[#This Row],[Pnr.]]=BV$7,Tbl.Kosten[[#This Row],[Totaal kosten]],"")</f>
        <v/>
      </c>
      <c r="BW135" s="148" t="str">
        <f>IF(Tbl.Kosten[[#This Row],[Pnr.]]=BW$7,Tbl.Kosten[[#This Row],[Totaal kosten]],"")</f>
        <v/>
      </c>
      <c r="BX135" s="148" t="str">
        <f>IFERROR(_xlfn.XLOOKUP(Tbl.Kosten[[#This Row],[Werkpakketcode]],Tbl.Werkpakketten[Werkpakketcode],Tbl.Werkpakketten[WPnr.],"",0,1),"")</f>
        <v/>
      </c>
      <c r="BY135" s="148" t="str">
        <f>IF(Tbl.Kosten[[#This Row],[WPnr.]]=BY$7,Tbl.Kosten[[#This Row],[Totaal kosten]],"")</f>
        <v/>
      </c>
      <c r="BZ135" s="148" t="str">
        <f>IF(Tbl.Kosten[[#This Row],[WPnr.]]=BZ$7,Tbl.Kosten[[#This Row],[Totaal kosten]],"")</f>
        <v/>
      </c>
      <c r="CA135" s="148" t="str">
        <f>IF(Tbl.Kosten[[#This Row],[WPnr.]]=CA$7,Tbl.Kosten[[#This Row],[Totaal kosten]],"")</f>
        <v/>
      </c>
      <c r="CB135" s="148" t="str">
        <f>IF(Tbl.Kosten[[#This Row],[WPnr.]]=CB$7,Tbl.Kosten[[#This Row],[Totaal kosten]],"")</f>
        <v/>
      </c>
      <c r="CC135" s="148" t="str">
        <f>IF(Tbl.Kosten[[#This Row],[WPnr.]]=CC$7,Tbl.Kosten[[#This Row],[Totaal kosten]],"")</f>
        <v/>
      </c>
      <c r="CD135" s="148" t="str">
        <f>IF(Tbl.Kosten[[#This Row],[WPnr.]]=CD$7,Tbl.Kosten[[#This Row],[Totaal kosten]],"")</f>
        <v/>
      </c>
      <c r="CE135" s="148" t="str">
        <f>IF(Tbl.Kosten[[#This Row],[WPnr.]]=CE$7,Tbl.Kosten[[#This Row],[Totaal kosten]],"")</f>
        <v/>
      </c>
      <c r="CF135" s="148" t="str">
        <f>IF(Tbl.Kosten[[#This Row],[WPnr.]]=CF$7,Tbl.Kosten[[#This Row],[Totaal kosten]],"")</f>
        <v/>
      </c>
      <c r="CG135" s="148" t="str">
        <f>IF(Tbl.Kosten[[#This Row],[WPnr.]]=CG$7,Tbl.Kosten[[#This Row],[Totaal kosten]],"")</f>
        <v/>
      </c>
      <c r="CH135" s="148" t="str">
        <f>IF(Tbl.Kosten[[#This Row],[WPnr.]]=CH$7,Tbl.Kosten[[#This Row],[Totaal kosten]],"")</f>
        <v/>
      </c>
      <c r="CI135" s="148" t="str">
        <f>IF(Tbl.Kosten[[#This Row],[WPnr.]]=CI$7,Tbl.Kosten[[#This Row],[Totaal kosten]],"")</f>
        <v/>
      </c>
      <c r="CJ135" s="148" t="str">
        <f>IF(Tbl.Kosten[[#This Row],[WPnr.]]=CJ$7,Tbl.Kosten[[#This Row],[Totaal kosten]],"")</f>
        <v/>
      </c>
      <c r="CK135" s="148" t="str">
        <f>IF(Tbl.Kosten[[#This Row],[WPnr.]]=CK$7,Tbl.Kosten[[#This Row],[Totaal kosten]],"")</f>
        <v/>
      </c>
      <c r="CL135" s="148" t="str">
        <f>IF(Tbl.Kosten[[#This Row],[WPnr.]]=CL$7,Tbl.Kosten[[#This Row],[Totaal kosten]],"")</f>
        <v/>
      </c>
      <c r="CM135" s="148" t="str">
        <f>IF(Tbl.Kosten[[#This Row],[WPnr.]]=CM$7,Tbl.Kosten[[#This Row],[Totaal kosten]],"")</f>
        <v/>
      </c>
      <c r="CN135" s="148" t="str">
        <f>IF(Tbl.Kosten[[#This Row],[WPnr.]]=CN$7,Tbl.Kosten[[#This Row],[Totaal kosten]],"")</f>
        <v/>
      </c>
      <c r="CO135" s="148" t="str">
        <f>IF(Tbl.Kosten[[#This Row],[WPnr.]]=CO$7,Tbl.Kosten[[#This Row],[Totaal kosten]],"")</f>
        <v/>
      </c>
      <c r="CP135" s="148" t="str">
        <f>IF(Tbl.Kosten[[#This Row],[WPnr.]]=CP$7,Tbl.Kosten[[#This Row],[Totaal kosten]],"")</f>
        <v/>
      </c>
      <c r="CQ135" s="148" t="str">
        <f>IF(Tbl.Kosten[[#This Row],[WPnr.]]=CQ$7,Tbl.Kosten[[#This Row],[Totaal kosten]],"")</f>
        <v/>
      </c>
      <c r="CR135" s="148" t="str">
        <f>IF(Tbl.Kosten[[#This Row],[WPnr.]]=CR$7,Tbl.Kosten[[#This Row],[Totaal kosten]],"")</f>
        <v/>
      </c>
      <c r="CS135" s="148" t="str">
        <f>IF(Tbl.Kosten[[#This Row],[WPnr.]]=CS$7,Tbl.Kosten[[#This Row],[Totaal kosten]],"")</f>
        <v/>
      </c>
      <c r="CT135" s="148" t="str">
        <f>IF(Tbl.Kosten[[#This Row],[WPnr.]]=CT$7,Tbl.Kosten[[#This Row],[Totaal kosten]],"")</f>
        <v/>
      </c>
      <c r="CU135" s="148" t="str">
        <f>IF(Tbl.Kosten[[#This Row],[WPnr.]]=CU$7,Tbl.Kosten[[#This Row],[Totaal kosten]],"")</f>
        <v/>
      </c>
      <c r="CV135" s="148" t="str">
        <f>IF(Tbl.Kosten[[#This Row],[WPnr.]]=CV$7,Tbl.Kosten[[#This Row],[Totaal kosten]],"")</f>
        <v/>
      </c>
      <c r="CW135" s="148" t="str">
        <f>IF(Tbl.Kosten[[#This Row],[WPnr.]]=CW$7,Tbl.Kosten[[#This Row],[Totaal kosten]],"")</f>
        <v/>
      </c>
      <c r="CX135" s="148" t="str">
        <f>IF(Tbl.Kosten[[#This Row],[WPnr.]]=CX$7,Tbl.Kosten[[#This Row],[Totaal kosten]],"")</f>
        <v/>
      </c>
      <c r="CY135" s="148" t="str">
        <f>IF(Tbl.Kosten[[#This Row],[WPnr.]]=CY$7,Tbl.Kosten[[#This Row],[Totaal kosten]],"")</f>
        <v/>
      </c>
      <c r="CZ135" s="148" t="str">
        <f>IF(Tbl.Kosten[[#This Row],[WPnr.]]=CZ$7,Tbl.Kosten[[#This Row],[Totaal kosten]],"")</f>
        <v/>
      </c>
      <c r="DA135" s="148" t="str">
        <f>IF(Tbl.Kosten[[#This Row],[WPnr.]]=DA$7,Tbl.Kosten[[#This Row],[Totaal kosten]],"")</f>
        <v/>
      </c>
      <c r="DB135" s="148" t="str">
        <f>IF(Tbl.Kosten[[#This Row],[WPnr.]]=DB$7,Tbl.Kosten[[#This Row],[Totaal kosten]],"")</f>
        <v/>
      </c>
      <c r="DC135" s="148" t="str">
        <f>IF(Tbl.Kosten[[#This Row],[WPnr.]]=DC$7,Tbl.Kosten[[#This Row],[Totaal kosten]],"")</f>
        <v/>
      </c>
      <c r="DD135" s="148" t="str">
        <f>IF(Tbl.Kosten[[#This Row],[WPnr.]]=DD$7,Tbl.Kosten[[#This Row],[Totaal kosten]],"")</f>
        <v/>
      </c>
      <c r="DE135" s="148" t="str">
        <f>IF(Tbl.Kosten[[#This Row],[WPnr.]]=DE$7,Tbl.Kosten[[#This Row],[Totaal kosten]],"")</f>
        <v/>
      </c>
      <c r="DF135" s="148" t="str">
        <f>IF(Tbl.Kosten[[#This Row],[WPnr.]]=DF$7,Tbl.Kosten[[#This Row],[Totaal kosten]],"")</f>
        <v/>
      </c>
      <c r="DG135" s="148" t="str">
        <f>IF(Tbl.Kosten[[#This Row],[WPnr.]]=DG$7,Tbl.Kosten[[#This Row],[Totaal kosten]],"")</f>
        <v/>
      </c>
      <c r="DH135" s="148" t="str">
        <f>IF(Tbl.Kosten[[#This Row],[WPnr.]]=DH$7,Tbl.Kosten[[#This Row],[Totaal kosten]],"")</f>
        <v/>
      </c>
      <c r="DI135" s="148" t="str">
        <f>IF(Tbl.Kosten[[#This Row],[WPnr.]]=DI$7,Tbl.Kosten[[#This Row],[Totaal kosten]],"")</f>
        <v/>
      </c>
      <c r="DJ135" s="148" t="str">
        <f>IF(Tbl.Kosten[[#This Row],[WPnr.]]=DJ$7,Tbl.Kosten[[#This Row],[Totaal kosten]],"")</f>
        <v/>
      </c>
      <c r="DK135" s="148" t="str">
        <f>IF(Tbl.Kosten[[#This Row],[WPnr.]]=DK$7,Tbl.Kosten[[#This Row],[Totaal kosten]],"")</f>
        <v/>
      </c>
      <c r="DL135" s="148" t="str">
        <f>IF(Tbl.Kosten[[#This Row],[WPnr.]]=DL$7,Tbl.Kosten[[#This Row],[Totaal kosten]],"")</f>
        <v/>
      </c>
      <c r="DM135" s="148" t="str">
        <f>IF(Tbl.Kosten[[#This Row],[WPnr.]]=DM$7,Tbl.Kosten[[#This Row],[Totaal kosten]],"")</f>
        <v/>
      </c>
      <c r="DN135" s="148" t="str">
        <f>IF(Tbl.Kosten[[#This Row],[WPnr.]]=DN$7,Tbl.Kosten[[#This Row],[Totaal kosten]],"")</f>
        <v/>
      </c>
      <c r="DO135" s="148" t="str">
        <f>IF(Tbl.Kosten[[#This Row],[WPnr.]]=DO$7,Tbl.Kosten[[#This Row],[Totaal kosten]],"")</f>
        <v/>
      </c>
      <c r="DP135" s="148" t="str">
        <f>IF(Tbl.Kosten[[#This Row],[WPnr.]]=DP$7,Tbl.Kosten[[#This Row],[Totaal kosten]],"")</f>
        <v/>
      </c>
      <c r="DQ135" s="148" t="str">
        <f>IF(Tbl.Kosten[[#This Row],[WPnr.]]=DQ$7,Tbl.Kosten[[#This Row],[Totaal kosten]],"")</f>
        <v/>
      </c>
      <c r="DR135" s="148" t="str">
        <f>IF(Tbl.Kosten[[#This Row],[WPnr.]]=DR$7,Tbl.Kosten[[#This Row],[Totaal kosten]],"")</f>
        <v/>
      </c>
      <c r="DS135" s="148" t="str">
        <f>IF(Tbl.Kosten[[#This Row],[WPnr.]]=DS$7,Tbl.Kosten[[#This Row],[Totaal kosten]],"")</f>
        <v/>
      </c>
      <c r="DT135" s="148" t="str">
        <f>IF(Tbl.Kosten[[#This Row],[WPnr.]]=DT$7,Tbl.Kosten[[#This Row],[Totaal kosten]],"")</f>
        <v/>
      </c>
      <c r="DU135" s="148" t="str">
        <f>IF(Tbl.Kosten[[#This Row],[WPnr.]]=DU$7,Tbl.Kosten[[#This Row],[Totaal kosten]],"")</f>
        <v/>
      </c>
      <c r="DV135" s="148" t="str">
        <f>IF(Tbl.Kosten[[#This Row],[WPnr.]]=DV$7,Tbl.Kosten[[#This Row],[Totaal kosten]],"")</f>
        <v/>
      </c>
      <c r="DW135" s="150" t="str">
        <f>IFERROR(_xlfn.XLOOKUP(Tbl.Kosten[[#This Row],[Kostensoort]],Tbl.Kostensoorten[Kostensoorten],Tbl.Kostensoorten[KSnr.],"",0,1),"")</f>
        <v/>
      </c>
      <c r="DX135" s="150" t="str">
        <f>IF(Tbl.Kosten[[#This Row],[KSnr.]]=DX$7,Tbl.Kosten[[#This Row],[Totaal kosten]],"")</f>
        <v/>
      </c>
      <c r="DY135" s="150" t="str">
        <f>IF(Tbl.Kosten[[#This Row],[KSnr.]]=DY$7,Tbl.Kosten[[#This Row],[Totaal kosten]],"")</f>
        <v/>
      </c>
      <c r="DZ135" s="150" t="str">
        <f>IF(Tbl.Kosten[[#This Row],[KSnr.]]=DZ$7,Tbl.Kosten[[#This Row],[Totaal kosten]],"")</f>
        <v/>
      </c>
      <c r="EA135" s="150" t="str">
        <f>IF(Tbl.Kosten[[#This Row],[KSnr.]]=EA$7,Tbl.Kosten[[#This Row],[Totaal kosten]],"")</f>
        <v/>
      </c>
      <c r="EB135" s="150" t="str">
        <f>IF(Tbl.Kosten[[#This Row],[KSnr.]]=EB$7,Tbl.Kosten[[#This Row],[Totaal kosten]],"")</f>
        <v/>
      </c>
      <c r="EC135" s="150" t="str">
        <f>IF(Tbl.Kosten[[#This Row],[KSnr.]]=EC$7,Tbl.Kosten[[#This Row],[Totaal kosten]],"")</f>
        <v/>
      </c>
      <c r="ED135" s="150" t="str">
        <f>IF(Tbl.Kosten[[#This Row],[KSnr.]]=ED$7,Tbl.Kosten[[#This Row],[Totaal kosten]],"")</f>
        <v/>
      </c>
      <c r="EE135" s="150" t="str">
        <f>IF(Tbl.Kosten[[#This Row],[KSnr.]]=EE$7,Tbl.Kosten[[#This Row],[Totaal kosten]],"")</f>
        <v/>
      </c>
      <c r="EF135" s="150" t="str">
        <f>IF(Tbl.Kosten[[#This Row],[KSnr.]]=EF$7,Tbl.Kosten[[#This Row],[Totaal kosten]],"")</f>
        <v/>
      </c>
      <c r="EG135" s="150" t="str">
        <f>IF(Tbl.Kosten[[#This Row],[KSnr.]]=EG$7,Tbl.Kosten[[#This Row],[Totaal kosten]],"")</f>
        <v/>
      </c>
      <c r="EH135" s="150" t="str">
        <f>IF(Tbl.Kosten[[#This Row],[KSnr.]]=EH$7,Tbl.Kosten[[#This Row],[Totaal kosten]],"")</f>
        <v/>
      </c>
      <c r="EI135" s="150" t="str">
        <f>IF(Tbl.Kosten[[#This Row],[KSnr.]]=EI$7,Tbl.Kosten[[#This Row],[Totaal kosten]],"")</f>
        <v/>
      </c>
      <c r="EJ135" s="150" t="str">
        <f>IF(Tbl.Kosten[[#This Row],[KSnr.]]=EJ$7,Tbl.Kosten[[#This Row],[Totaal kosten]],"")</f>
        <v/>
      </c>
      <c r="EK135" s="150" t="str">
        <f>IF(Tbl.Kosten[[#This Row],[KSnr.]]=EK$7,Tbl.Kosten[[#This Row],[Totaal kosten]],"")</f>
        <v/>
      </c>
      <c r="EL135" s="150" t="str">
        <f>IF(Tbl.Kosten[[#This Row],[KSnr.]]=EL$7,Tbl.Kosten[[#This Row],[Totaal kosten]],"")</f>
        <v/>
      </c>
      <c r="EM135" s="150" t="str">
        <f>IF(Tbl.Kosten[[#This Row],[KSnr.]]=EM$7,Tbl.Kosten[[#This Row],[Totaal kosten]],"")</f>
        <v/>
      </c>
      <c r="EN135" s="150" t="str">
        <f>IF(Tbl.Kosten[[#This Row],[KSnr.]]=EN$7,Tbl.Kosten[[#This Row],[Totaal kosten]],"")</f>
        <v/>
      </c>
      <c r="EO135" s="150" t="str">
        <f>IF(Tbl.Kosten[[#This Row],[KSnr.]]=EO$7,Tbl.Kosten[[#This Row],[Totaal kosten]],"")</f>
        <v/>
      </c>
      <c r="EP135" s="150" t="str">
        <f>IF(Tbl.Kosten[[#This Row],[KSnr.]]=EP$7,Tbl.Kosten[[#This Row],[Totaal kosten]],"")</f>
        <v/>
      </c>
      <c r="EQ135" s="150" t="str">
        <f>IF(Tbl.Kosten[[#This Row],[KSnr.]]=EQ$7,Tbl.Kosten[[#This Row],[Totaal kosten]],"")</f>
        <v/>
      </c>
      <c r="ER135" s="144" t="str">
        <f>IFERROR(_xlfn.XLOOKUP(Tbl.Kosten[[#This Row],[Subsidieactiviteit]],Tbl.Subsidiehoogte[Subsidieactiviteit],Tbl.Subsidiehoogte[SAnr.],"",0,1),"")</f>
        <v/>
      </c>
      <c r="ES135" s="150" t="str">
        <f>IF(Tbl.Kosten[[#This Row],[Sanr.]]=ES$7,Tbl.Kosten[[#This Row],[Totaal kosten]],"")</f>
        <v/>
      </c>
      <c r="ET135" s="150" t="str">
        <f>IF(Tbl.Kosten[[#This Row],[Sanr.]]=ET$7,Tbl.Kosten[[#This Row],[Totaal kosten]],"")</f>
        <v/>
      </c>
      <c r="EU135" s="150" t="str">
        <f>IF(Tbl.Kosten[[#This Row],[Sanr.]]=EU$7,Tbl.Kosten[[#This Row],[Totaal kosten]],"")</f>
        <v/>
      </c>
      <c r="EV135" s="150" t="str">
        <f>IF(Tbl.Kosten[[#This Row],[Sanr.]]=EV$7,Tbl.Kosten[[#This Row],[Totaal kosten]],"")</f>
        <v/>
      </c>
      <c r="EW135" s="150" t="str">
        <f>IF(Tbl.Kosten[[#This Row],[Sanr.]]=EW$7,Tbl.Kosten[[#This Row],[Totaal kosten]],"")</f>
        <v/>
      </c>
      <c r="EX135" s="150" t="str">
        <f>IF(Tbl.Kosten[[#This Row],[Sanr.]]=EX$7,Tbl.Kosten[[#This Row],[Totaal kosten]],"")</f>
        <v/>
      </c>
      <c r="EY135" s="150" t="str">
        <f>IF(Tbl.Kosten[[#This Row],[Sanr.]]=EY$7,Tbl.Kosten[[#This Row],[Totaal kosten]],"")</f>
        <v/>
      </c>
      <c r="EZ135" s="150" t="str">
        <f>IF(Tbl.Kosten[[#This Row],[Sanr.]]=EZ$7,Tbl.Kosten[[#This Row],[Totaal kosten]],"")</f>
        <v/>
      </c>
      <c r="FA135" s="150" t="str">
        <f>IF(Tbl.Kosten[[#This Row],[Sanr.]]=FA$7,Tbl.Kosten[[#This Row],[Totaal kosten]],"")</f>
        <v/>
      </c>
      <c r="FB135" s="150" t="str">
        <f>IF(Tbl.Kosten[[#This Row],[Sanr.]]=FB$7,Tbl.Kosten[[#This Row],[Totaal kosten]],"")</f>
        <v/>
      </c>
      <c r="FC135" s="150" t="str">
        <f>IF(Tbl.Kosten[[#This Row],[Sanr.]]=FC$7,Tbl.Kosten[[#This Row],[Totaal kosten]],"")</f>
        <v/>
      </c>
      <c r="FD135" s="150" t="str">
        <f>IF(Tbl.Kosten[[#This Row],[Sanr.]]=FD$7,Tbl.Kosten[[#This Row],[Totaal kosten]],"")</f>
        <v/>
      </c>
      <c r="FE135" s="150" t="str">
        <f>IF(Tbl.Kosten[[#This Row],[Sanr.]]=FE$7,Tbl.Kosten[[#This Row],[Totaal kosten]],"")</f>
        <v/>
      </c>
      <c r="FF135" s="150" t="str">
        <f>IF(Tbl.Kosten[[#This Row],[Sanr.]]=FF$7,Tbl.Kosten[[#This Row],[Totaal kosten]],"")</f>
        <v/>
      </c>
      <c r="FG135" s="150" t="str">
        <f>IF(Tbl.Kosten[[#This Row],[Sanr.]]=FG$7,Tbl.Kosten[[#This Row],[Totaal kosten]],"")</f>
        <v/>
      </c>
      <c r="FH135" s="150" t="str">
        <f>IF(Tbl.Kosten[[#This Row],[Sanr.]]=FH$7,Tbl.Kosten[[#This Row],[Totaal kosten]],"")</f>
        <v/>
      </c>
      <c r="FI135" s="150" t="str">
        <f>IF(Tbl.Kosten[[#This Row],[Sanr.]]=FI$7,Tbl.Kosten[[#This Row],[Totaal kosten]],"")</f>
        <v/>
      </c>
      <c r="FJ135" s="150" t="str">
        <f>IF(Tbl.Kosten[[#This Row],[Sanr.]]=FJ$7,Tbl.Kosten[[#This Row],[Totaal kosten]],"")</f>
        <v/>
      </c>
      <c r="FK135" s="150" t="str">
        <f>IF(Tbl.Kosten[[#This Row],[Sanr.]]=FK$7,Tbl.Kosten[[#This Row],[Totaal kosten]],"")</f>
        <v/>
      </c>
      <c r="FL135" s="150" t="str">
        <f>IF(Tbl.Kosten[[#This Row],[Sanr.]]=FL$7,Tbl.Kosten[[#This Row],[Totaal kosten]],"")</f>
        <v/>
      </c>
      <c r="FM135" s="150" t="str">
        <f>IF(Tbl.Kosten[[#This Row],[Sanr.]]=FM$7,Tbl.Kosten[[#This Row],[Totaal kosten]],"")</f>
        <v/>
      </c>
      <c r="FN135" s="150" t="str">
        <f>IF(Tbl.Kosten[[#This Row],[Sanr.]]=FN$7,Tbl.Kosten[[#This Row],[Totaal kosten]],"")</f>
        <v/>
      </c>
      <c r="FO135" s="150" t="str">
        <f>IF(Tbl.Kosten[[#This Row],[Sanr.]]=FO$7,Tbl.Kosten[[#This Row],[Totaal kosten]],"")</f>
        <v/>
      </c>
      <c r="FP135" s="150" t="str">
        <f>IF(Tbl.Kosten[[#This Row],[Sanr.]]=FP$7,Tbl.Kosten[[#This Row],[Totaal kosten]],"")</f>
        <v/>
      </c>
      <c r="FQ135" s="150" t="str">
        <f>IF(Tbl.Kosten[[#This Row],[Sanr.]]=FQ$7,Tbl.Kosten[[#This Row],[Totaal kosten]],"")</f>
        <v/>
      </c>
      <c r="FR135" s="150" t="str">
        <f>IF(Tbl.Kosten[[#This Row],[Sanr.]]=FR$7,Tbl.Kosten[[#This Row],[Totaal kosten]],"")</f>
        <v/>
      </c>
      <c r="FS135" s="150" t="str">
        <f>IF(Tbl.Kosten[[#This Row],[Sanr.]]=FS$7,Tbl.Kosten[[#This Row],[Totaal kosten]],"")</f>
        <v/>
      </c>
      <c r="FT135" s="150" t="str">
        <f>IF(Tbl.Kosten[[#This Row],[Sanr.]]=FT$7,Tbl.Kosten[[#This Row],[Totaal kosten]],"")</f>
        <v/>
      </c>
      <c r="FU135" s="150" t="str">
        <f>IF(Tbl.Kosten[[#This Row],[Sanr.]]=FU$7,Tbl.Kosten[[#This Row],[Totaal kosten]],"")</f>
        <v/>
      </c>
      <c r="FV135" s="150" t="str">
        <f>IF(Tbl.Kosten[[#This Row],[Sanr.]]=FV$7,Tbl.Kosten[[#This Row],[Totaal kosten]],"")</f>
        <v/>
      </c>
      <c r="FW135" s="150" t="str">
        <f>IFERROR(_xlfn.XLOOKUP(Tbl.Kosten[[#This Row],[Activiteitencode]],Tbl.Activiteiten[Activiteitcode],Tbl.Activiteiten[Anr.],"",0,1),"")</f>
        <v/>
      </c>
      <c r="FX135" s="169" t="str">
        <f>_xlfn.CONCAT(Tbl.Kosten[[#This Row],[Pnr.]],Tbl.Kosten[[#This Row],[Sanr.]])</f>
        <v>P1</v>
      </c>
      <c r="FY135" s="150">
        <f>Tbl.Kosten[[#This Row],[Totaal kosten]]-Tbl.Kosten[[#This Row],[Subsidie]]</f>
        <v>0</v>
      </c>
      <c r="FZ135" s="150">
        <f>IF(Tbl.Kosten[[#This Row],[Pnr.]]=FZ$7,Tbl.Kosten[[#This Row],[Te financieren]],"")</f>
        <v>0</v>
      </c>
      <c r="GA135" s="150" t="str">
        <f>IF(Tbl.Kosten[[#This Row],[Pnr.]]=GA$7,Tbl.Kosten[[#This Row],[Te financieren]],"")</f>
        <v/>
      </c>
      <c r="GB135" s="150" t="str">
        <f>IF(Tbl.Kosten[[#This Row],[Pnr.]]=GB$7,Tbl.Kosten[[#This Row],[Te financieren]],"")</f>
        <v/>
      </c>
      <c r="GC135" s="150" t="str">
        <f>IF(Tbl.Kosten[[#This Row],[Pnr.]]=GC$7,Tbl.Kosten[[#This Row],[Te financieren]],"")</f>
        <v/>
      </c>
      <c r="GD135" s="150" t="str">
        <f>IF(Tbl.Kosten[[#This Row],[Pnr.]]=GD$7,Tbl.Kosten[[#This Row],[Te financieren]],"")</f>
        <v/>
      </c>
      <c r="GE135" s="150" t="str">
        <f>IF(Tbl.Kosten[[#This Row],[Pnr.]]=GE$7,Tbl.Kosten[[#This Row],[Te financieren]],"")</f>
        <v/>
      </c>
      <c r="GF135" s="150" t="str">
        <f>IF(Tbl.Kosten[[#This Row],[Pnr.]]=GF$7,Tbl.Kosten[[#This Row],[Te financieren]],"")</f>
        <v/>
      </c>
      <c r="GG135" s="150" t="str">
        <f>IF(Tbl.Kosten[[#This Row],[Pnr.]]=GG$7,Tbl.Kosten[[#This Row],[Te financieren]],"")</f>
        <v/>
      </c>
      <c r="GH135" s="150" t="str">
        <f>IF(Tbl.Kosten[[#This Row],[Pnr.]]=GH$7,Tbl.Kosten[[#This Row],[Te financieren]],"")</f>
        <v/>
      </c>
      <c r="GI135" s="150" t="str">
        <f>IF(Tbl.Kosten[[#This Row],[Pnr.]]=GI$7,Tbl.Kosten[[#This Row],[Te financieren]],"")</f>
        <v/>
      </c>
      <c r="GJ135" s="150" t="str">
        <f>IF(Tbl.Kosten[[#This Row],[Pnr.]]=GJ$7,Tbl.Kosten[[#This Row],[Te financieren]],"")</f>
        <v/>
      </c>
      <c r="GK135" s="150" t="str">
        <f>IF(Tbl.Kosten[[#This Row],[Pnr.]]=GK$7,Tbl.Kosten[[#This Row],[Te financieren]],"")</f>
        <v/>
      </c>
      <c r="GL135" s="150" t="str">
        <f>IF(Tbl.Kosten[[#This Row],[Pnr.]]=GL$7,Tbl.Kosten[[#This Row],[Te financieren]],"")</f>
        <v/>
      </c>
      <c r="GM135" s="150" t="str">
        <f>IF(Tbl.Kosten[[#This Row],[Pnr.]]=GM$7,Tbl.Kosten[[#This Row],[Te financieren]],"")</f>
        <v/>
      </c>
      <c r="GN135" s="150" t="str">
        <f>IF(Tbl.Kosten[[#This Row],[Pnr.]]=GN$7,Tbl.Kosten[[#This Row],[Te financieren]],"")</f>
        <v/>
      </c>
      <c r="GO135" s="150" t="str">
        <f>IF(Tbl.Kosten[[#This Row],[Pnr.]]=GO$7,Tbl.Kosten[[#This Row],[Te financieren]],"")</f>
        <v/>
      </c>
      <c r="GP135" s="150" t="str">
        <f>IF(Tbl.Kosten[[#This Row],[Pnr.]]=GP$7,Tbl.Kosten[[#This Row],[Te financieren]],"")</f>
        <v/>
      </c>
      <c r="GQ135" s="150" t="str">
        <f>IF(Tbl.Kosten[[#This Row],[Pnr.]]=GQ$7,Tbl.Kosten[[#This Row],[Te financieren]],"")</f>
        <v/>
      </c>
      <c r="GR135" s="150" t="str">
        <f>IF(Tbl.Kosten[[#This Row],[Pnr.]]=GR$7,Tbl.Kosten[[#This Row],[Te financieren]],"")</f>
        <v/>
      </c>
      <c r="GS135" s="150" t="str">
        <f>IF(Tbl.Kosten[[#This Row],[Pnr.]]=GS$7,Tbl.Kosten[[#This Row],[Te financieren]],"")</f>
        <v/>
      </c>
      <c r="GT135" s="150" t="str">
        <f>IF(Tbl.Kosten[[#This Row],[Pnr.]]=GT$7,Tbl.Kosten[[#This Row],[Te financieren]],"")</f>
        <v/>
      </c>
      <c r="GU135" s="150" t="str">
        <f>IF(Tbl.Kosten[[#This Row],[Pnr.]]=GU$7,Tbl.Kosten[[#This Row],[Te financieren]],"")</f>
        <v/>
      </c>
      <c r="GV135" s="150" t="str">
        <f>IF(Tbl.Kosten[[#This Row],[Pnr.]]=GV$7,Tbl.Kosten[[#This Row],[Te financieren]],"")</f>
        <v/>
      </c>
      <c r="GW135" s="150" t="str">
        <f>IF(Tbl.Kosten[[#This Row],[Pnr.]]=GW$7,Tbl.Kosten[[#This Row],[Te financieren]],"")</f>
        <v/>
      </c>
      <c r="GX135" s="150" t="str">
        <f>IF(Tbl.Kosten[[#This Row],[Pnr.]]=GX$7,Tbl.Kosten[[#This Row],[Te financieren]],"")</f>
        <v/>
      </c>
      <c r="GY135" s="150" t="str">
        <f>IF(Tbl.Kosten[[#This Row],[Pnr.]]=GY$7,Tbl.Kosten[[#This Row],[Te financieren]],"")</f>
        <v/>
      </c>
      <c r="GZ135" s="150" t="str">
        <f>IF(Tbl.Kosten[[#This Row],[Pnr.]]=GZ$7,Tbl.Kosten[[#This Row],[Te financieren]],"")</f>
        <v/>
      </c>
      <c r="HA135" s="150" t="str">
        <f>IF(Tbl.Kosten[[#This Row],[Pnr.]]=HA$7,Tbl.Kosten[[#This Row],[Te financieren]],"")</f>
        <v/>
      </c>
      <c r="HB135" s="150" t="str">
        <f>IF(Tbl.Kosten[[#This Row],[Pnr.]]=HB$7,Tbl.Kosten[[#This Row],[Te financieren]],"")</f>
        <v/>
      </c>
      <c r="HC135" s="150" t="str">
        <f>IF(Tbl.Kosten[[#This Row],[Pnr.]]=HC$7,Tbl.Kosten[[#This Row],[Te financieren]],"")</f>
        <v/>
      </c>
      <c r="HD135" s="150" t="str">
        <f>IF(Tbl.Kosten[[#This Row],[Pnr.]]=HD$7,Tbl.Kosten[[#This Row],[Te financieren]],"")</f>
        <v/>
      </c>
      <c r="HE135" s="150" t="str">
        <f>IF(Tbl.Kosten[[#This Row],[Pnr.]]=HE$7,Tbl.Kosten[[#This Row],[Te financieren]],"")</f>
        <v/>
      </c>
      <c r="HF135" s="150" t="str">
        <f>IF(Tbl.Kosten[[#This Row],[Pnr.]]=HF$7,Tbl.Kosten[[#This Row],[Te financieren]],"")</f>
        <v/>
      </c>
      <c r="HG135" s="150" t="str">
        <f>IF(Tbl.Kosten[[#This Row],[Pnr.]]=HG$7,Tbl.Kosten[[#This Row],[Te financieren]],"")</f>
        <v/>
      </c>
      <c r="HH135" s="150" t="str">
        <f>IF(Tbl.Kosten[[#This Row],[Pnr.]]=HH$7,Tbl.Kosten[[#This Row],[Te financieren]],"")</f>
        <v/>
      </c>
      <c r="HI135" s="150" t="str">
        <f>IF(Tbl.Kosten[[#This Row],[Pnr.]]=HI$7,Tbl.Kosten[[#This Row],[Te financieren]],"")</f>
        <v/>
      </c>
      <c r="HJ135" s="150" t="str">
        <f>IF(Tbl.Kosten[[#This Row],[Pnr.]]=HJ$7,Tbl.Kosten[[#This Row],[Te financieren]],"")</f>
        <v/>
      </c>
      <c r="HK135" s="150" t="str">
        <f>IF(Tbl.Kosten[[#This Row],[Pnr.]]=HK$7,Tbl.Kosten[[#This Row],[Te financieren]],"")</f>
        <v/>
      </c>
      <c r="HL135" s="150" t="str">
        <f>IF(Tbl.Kosten[[#This Row],[Pnr.]]=HL$7,Tbl.Kosten[[#This Row],[Te financieren]],"")</f>
        <v/>
      </c>
      <c r="HM135" s="150" t="str">
        <f>IF(Tbl.Kosten[[#This Row],[Pnr.]]=HM$7,Tbl.Kosten[[#This Row],[Te financieren]],"")</f>
        <v/>
      </c>
      <c r="HN135" s="150" t="str">
        <f>IF(Tbl.Kosten[[#This Row],[Pnr.]]=HN$7,Tbl.Kosten[[#This Row],[Te financieren]],"")</f>
        <v/>
      </c>
      <c r="HO135" s="150" t="str">
        <f>IF(Tbl.Kosten[[#This Row],[Pnr.]]=HO$7,Tbl.Kosten[[#This Row],[Te financieren]],"")</f>
        <v/>
      </c>
      <c r="HP135" s="150" t="str">
        <f>IF(Tbl.Kosten[[#This Row],[Pnr.]]=HP$7,Tbl.Kosten[[#This Row],[Te financieren]],"")</f>
        <v/>
      </c>
      <c r="HQ135" s="150" t="str">
        <f>IF(Tbl.Kosten[[#This Row],[Pnr.]]=HQ$7,Tbl.Kosten[[#This Row],[Te financieren]],"")</f>
        <v/>
      </c>
      <c r="HR135" s="150" t="str">
        <f>IF(Tbl.Kosten[[#This Row],[Pnr.]]=HR$7,Tbl.Kosten[[#This Row],[Te financieren]],"")</f>
        <v/>
      </c>
      <c r="HS135" s="150" t="str">
        <f>IF(Tbl.Kosten[[#This Row],[Pnr.]]=HS$7,Tbl.Kosten[[#This Row],[Te financieren]],"")</f>
        <v/>
      </c>
      <c r="HT135" s="150" t="str">
        <f>IF(Tbl.Kosten[[#This Row],[Pnr.]]=HT$7,Tbl.Kosten[[#This Row],[Te financieren]],"")</f>
        <v/>
      </c>
      <c r="HU135" s="150" t="str">
        <f>IF(Tbl.Kosten[[#This Row],[Pnr.]]=HU$7,Tbl.Kosten[[#This Row],[Te financieren]],"")</f>
        <v/>
      </c>
      <c r="HV135" s="150" t="str">
        <f>IF(Tbl.Kosten[[#This Row],[Pnr.]]=HV$7,Tbl.Kosten[[#This Row],[Te financieren]],"")</f>
        <v/>
      </c>
      <c r="HW135" s="150" t="str">
        <f>IF(Tbl.Kosten[[#This Row],[Pnr.]]=HW$7,Tbl.Kosten[[#This Row],[Te financieren]],"")</f>
        <v/>
      </c>
    </row>
    <row r="136" spans="2:231" x14ac:dyDescent="0.3">
      <c r="B136" s="134"/>
      <c r="C136" s="137"/>
      <c r="D136" s="136"/>
      <c r="E136" s="261"/>
      <c r="F136" s="135"/>
      <c r="G136" s="11" t="str">
        <f>IF(Tbl.Kosten[[#This Row],[Medewerker e/o 
functie]]&lt;&gt;"",_xlfn.XLOOKUP(Tbl.Kosten[[#This Row],[Medewerker e/o 
functie]],Tbl.Uurtarief[Medewerker en/of functie],Tbl.Uurtarief[Uurtarief],"",0,1),"")</f>
        <v/>
      </c>
      <c r="H136" s="121">
        <f>IFERROR(Tbl.Kosten[[#This Row],[Uren]]*Tbl.Kosten[[#This Row],[Uurtarief]],0)</f>
        <v>0</v>
      </c>
      <c r="I136" s="119" t="str">
        <f>IF(Tbl.Kosten[[#This Row],[Subtotaal uren]]&lt;&gt;0,_xlfn.XLOOKUP(Tbl.Kosten[[#This Row],[Medewerker e/o 
functie]],Tbl.Uurtarief[Medewerker en/of functie],Tbl.Uurtarief[Kostensoort arbeid],"",0,1),"")</f>
        <v/>
      </c>
      <c r="J136" s="137"/>
      <c r="K136" s="135"/>
      <c r="L136" s="139" t="str">
        <f>IF(Tbl.Kosten[[#This Row],[Activum]]&lt;&gt;"",_xlfn.XLOOKUP(Tbl.Kosten[[#This Row],[Activum]],Tbl.Afschrijvingskosten[Activum],Tbl.Afschrijvingskosten[Tarief per afschrijvings-eenheid],"",0,1),"")</f>
        <v/>
      </c>
      <c r="M136" s="122">
        <f>IFERROR(Tbl.Kosten[[#This Row],[Een-
heden]]*Tbl.Kosten[[#This Row],[Afschrijvings-
tarief]],0)</f>
        <v>0</v>
      </c>
      <c r="N136" s="122" t="str">
        <f>IF(Tbl.Kosten[[#This Row],[Subtotaal afschrijving]]&lt;&gt;0,Lijsten!$A$7,"")</f>
        <v/>
      </c>
      <c r="O136" s="140"/>
      <c r="P136" s="135"/>
      <c r="Q136" s="138"/>
      <c r="R136" s="122">
        <f>IFERROR(Tbl.Kosten[[#This Row],[Aantal]]*Tbl.Kosten[[#This Row],[Tarief]],0)</f>
        <v>0</v>
      </c>
      <c r="S136" s="8">
        <f>IFERROR(Tbl.Kosten[[#This Row],[Subtotaal overige kosten]]+Tbl.Kosten[[#This Row],[Subtotaal uren]]+Tbl.Kosten[[#This Row],[Subtotaal afschrijving]],0)</f>
        <v>0</v>
      </c>
      <c r="T136" s="8">
        <f>IFERROR(Tbl.Kosten[[#This Row],[Totaal kosten]]*Tbl.Kosten[[#This Row],[Subsidie%]],0)</f>
        <v>0</v>
      </c>
      <c r="U136" s="4" t="str" cm="1">
        <f t="array" ref="U136">IFERROR(_xlfn.IFS(Tbl.Kosten[[#This Row],[Subtotaal uren]]&lt;&gt;0,Tbl.Kosten[[#This Row],[Kostensoort arbeid]],Tbl.Kosten[[#This Row],[Subtotaal afschrijving]]&lt;&gt;0,Tbl.Kosten[[#This Row],[Kostensoort afschrijving]],Tbl.Kosten[[#This Row],[Subtotaal overige kosten]]&lt;&gt;0,Tbl.Kosten[[#This Row],[Kostensoort overig]]),"")</f>
        <v/>
      </c>
      <c r="V136" s="4" t="str">
        <f>IFERROR(_xlfn.XLOOKUP(Tbl.Kosten[[#This Row],[Activiteitencode]],Tbl.Activiteiten[Activiteitcode],Tbl.Activiteiten[Werkpakketcode],"",0,1),"")</f>
        <v/>
      </c>
      <c r="W136" s="4" t="str">
        <f>IFERROR(_xlfn.XLOOKUP(Tbl.Kosten[[#This Row],[Werkpakketcode]],Tbl.Werkpakketten[Werkpakketcode],Tbl.Werkpakketten[Subsidiabele activiteit],"",0,1),"")</f>
        <v/>
      </c>
      <c r="X136" s="12">
        <f>IFERROR(_xlfn.XLOOKUP(Tbl.Kosten[[#This Row],[Sanr.]],Tbl.Subsidiehoogte[SAnr.],Tbl.Subsidiehoogte[Sub. Percentage],0,0,1),0)</f>
        <v>0</v>
      </c>
      <c r="Y136" s="144" t="str">
        <f>IFERROR(_xlfn.XLOOKUP(Tbl.Kosten[[#This Row],[Partnercode]],Tbl.Projectpartners[Partnercode],Tbl.Projectpartners[PNr.],"",0,1),"")</f>
        <v>P1</v>
      </c>
      <c r="Z136" s="148">
        <f>IF(Tbl.Kosten[[#This Row],[Pnr.]]=Z$7,Tbl.Kosten[[#This Row],[Totaal kosten]],"")</f>
        <v>0</v>
      </c>
      <c r="AA136" s="148" t="str">
        <f>IF(Tbl.Kosten[[#This Row],[Pnr.]]=AA$7,Tbl.Kosten[[#This Row],[Totaal kosten]],"")</f>
        <v/>
      </c>
      <c r="AB136" s="148" t="str">
        <f>IF(Tbl.Kosten[[#This Row],[Pnr.]]=AB$7,Tbl.Kosten[[#This Row],[Totaal kosten]],"")</f>
        <v/>
      </c>
      <c r="AC136" s="148" t="str">
        <f>IF(Tbl.Kosten[[#This Row],[Pnr.]]=AC$7,Tbl.Kosten[[#This Row],[Totaal kosten]],"")</f>
        <v/>
      </c>
      <c r="AD136" s="148" t="str">
        <f>IF(Tbl.Kosten[[#This Row],[Pnr.]]=AD$7,Tbl.Kosten[[#This Row],[Totaal kosten]],"")</f>
        <v/>
      </c>
      <c r="AE136" s="148" t="str">
        <f>IF(Tbl.Kosten[[#This Row],[Pnr.]]=AE$7,Tbl.Kosten[[#This Row],[Totaal kosten]],"")</f>
        <v/>
      </c>
      <c r="AF136" s="148" t="str">
        <f>IF(Tbl.Kosten[[#This Row],[Pnr.]]=AF$7,Tbl.Kosten[[#This Row],[Totaal kosten]],"")</f>
        <v/>
      </c>
      <c r="AG136" s="148" t="str">
        <f>IF(Tbl.Kosten[[#This Row],[Pnr.]]=AG$7,Tbl.Kosten[[#This Row],[Totaal kosten]],"")</f>
        <v/>
      </c>
      <c r="AH136" s="148" t="str">
        <f>IF(Tbl.Kosten[[#This Row],[Pnr.]]=AH$7,Tbl.Kosten[[#This Row],[Totaal kosten]],"")</f>
        <v/>
      </c>
      <c r="AI136" s="148" t="str">
        <f>IF(Tbl.Kosten[[#This Row],[Pnr.]]=AI$7,Tbl.Kosten[[#This Row],[Totaal kosten]],"")</f>
        <v/>
      </c>
      <c r="AJ136" s="148" t="str">
        <f>IF(Tbl.Kosten[[#This Row],[Pnr.]]=AJ$7,Tbl.Kosten[[#This Row],[Totaal kosten]],"")</f>
        <v/>
      </c>
      <c r="AK136" s="148" t="str">
        <f>IF(Tbl.Kosten[[#This Row],[Pnr.]]=AK$7,Tbl.Kosten[[#This Row],[Totaal kosten]],"")</f>
        <v/>
      </c>
      <c r="AL136" s="148" t="str">
        <f>IF(Tbl.Kosten[[#This Row],[Pnr.]]=AL$7,Tbl.Kosten[[#This Row],[Totaal kosten]],"")</f>
        <v/>
      </c>
      <c r="AM136" s="148" t="str">
        <f>IF(Tbl.Kosten[[#This Row],[Pnr.]]=AM$7,Tbl.Kosten[[#This Row],[Totaal kosten]],"")</f>
        <v/>
      </c>
      <c r="AN136" s="148" t="str">
        <f>IF(Tbl.Kosten[[#This Row],[Pnr.]]=AN$7,Tbl.Kosten[[#This Row],[Totaal kosten]],"")</f>
        <v/>
      </c>
      <c r="AO136" s="148" t="str">
        <f>IF(Tbl.Kosten[[#This Row],[Pnr.]]=AO$7,Tbl.Kosten[[#This Row],[Totaal kosten]],"")</f>
        <v/>
      </c>
      <c r="AP136" s="148" t="str">
        <f>IF(Tbl.Kosten[[#This Row],[Pnr.]]=AP$7,Tbl.Kosten[[#This Row],[Totaal kosten]],"")</f>
        <v/>
      </c>
      <c r="AQ136" s="148" t="str">
        <f>IF(Tbl.Kosten[[#This Row],[Pnr.]]=AQ$7,Tbl.Kosten[[#This Row],[Totaal kosten]],"")</f>
        <v/>
      </c>
      <c r="AR136" s="148" t="str">
        <f>IF(Tbl.Kosten[[#This Row],[Pnr.]]=AR$7,Tbl.Kosten[[#This Row],[Totaal kosten]],"")</f>
        <v/>
      </c>
      <c r="AS136" s="148" t="str">
        <f>IF(Tbl.Kosten[[#This Row],[Pnr.]]=AS$7,Tbl.Kosten[[#This Row],[Totaal kosten]],"")</f>
        <v/>
      </c>
      <c r="AT136" s="148" t="str">
        <f>IF(Tbl.Kosten[[#This Row],[Pnr.]]=AT$7,Tbl.Kosten[[#This Row],[Totaal kosten]],"")</f>
        <v/>
      </c>
      <c r="AU136" s="148" t="str">
        <f>IF(Tbl.Kosten[[#This Row],[Pnr.]]=AU$7,Tbl.Kosten[[#This Row],[Totaal kosten]],"")</f>
        <v/>
      </c>
      <c r="AV136" s="148" t="str">
        <f>IF(Tbl.Kosten[[#This Row],[Pnr.]]=AV$7,Tbl.Kosten[[#This Row],[Totaal kosten]],"")</f>
        <v/>
      </c>
      <c r="AW136" s="148" t="str">
        <f>IF(Tbl.Kosten[[#This Row],[Pnr.]]=AW$7,Tbl.Kosten[[#This Row],[Totaal kosten]],"")</f>
        <v/>
      </c>
      <c r="AX136" s="148" t="str">
        <f>IF(Tbl.Kosten[[#This Row],[Pnr.]]=AX$7,Tbl.Kosten[[#This Row],[Totaal kosten]],"")</f>
        <v/>
      </c>
      <c r="AY136" s="148" t="str">
        <f>IF(Tbl.Kosten[[#This Row],[Pnr.]]=AY$7,Tbl.Kosten[[#This Row],[Totaal kosten]],"")</f>
        <v/>
      </c>
      <c r="AZ136" s="148" t="str">
        <f>IF(Tbl.Kosten[[#This Row],[Pnr.]]=AZ$7,Tbl.Kosten[[#This Row],[Totaal kosten]],"")</f>
        <v/>
      </c>
      <c r="BA136" s="148" t="str">
        <f>IF(Tbl.Kosten[[#This Row],[Pnr.]]=BA$7,Tbl.Kosten[[#This Row],[Totaal kosten]],"")</f>
        <v/>
      </c>
      <c r="BB136" s="148" t="str">
        <f>IF(Tbl.Kosten[[#This Row],[Pnr.]]=BB$7,Tbl.Kosten[[#This Row],[Totaal kosten]],"")</f>
        <v/>
      </c>
      <c r="BC136" s="148" t="str">
        <f>IF(Tbl.Kosten[[#This Row],[Pnr.]]=BC$7,Tbl.Kosten[[#This Row],[Totaal kosten]],"")</f>
        <v/>
      </c>
      <c r="BD136" s="148" t="str">
        <f>IF(Tbl.Kosten[[#This Row],[Pnr.]]=BD$7,Tbl.Kosten[[#This Row],[Totaal kosten]],"")</f>
        <v/>
      </c>
      <c r="BE136" s="148" t="str">
        <f>IF(Tbl.Kosten[[#This Row],[Pnr.]]=BE$7,Tbl.Kosten[[#This Row],[Totaal kosten]],"")</f>
        <v/>
      </c>
      <c r="BF136" s="148" t="str">
        <f>IF(Tbl.Kosten[[#This Row],[Pnr.]]=BF$7,Tbl.Kosten[[#This Row],[Totaal kosten]],"")</f>
        <v/>
      </c>
      <c r="BG136" s="148" t="str">
        <f>IF(Tbl.Kosten[[#This Row],[Pnr.]]=BG$7,Tbl.Kosten[[#This Row],[Totaal kosten]],"")</f>
        <v/>
      </c>
      <c r="BH136" s="148" t="str">
        <f>IF(Tbl.Kosten[[#This Row],[Pnr.]]=BH$7,Tbl.Kosten[[#This Row],[Totaal kosten]],"")</f>
        <v/>
      </c>
      <c r="BI136" s="148" t="str">
        <f>IF(Tbl.Kosten[[#This Row],[Pnr.]]=BI$7,Tbl.Kosten[[#This Row],[Totaal kosten]],"")</f>
        <v/>
      </c>
      <c r="BJ136" s="148" t="str">
        <f>IF(Tbl.Kosten[[#This Row],[Pnr.]]=BJ$7,Tbl.Kosten[[#This Row],[Totaal kosten]],"")</f>
        <v/>
      </c>
      <c r="BK136" s="148" t="str">
        <f>IF(Tbl.Kosten[[#This Row],[Pnr.]]=BK$7,Tbl.Kosten[[#This Row],[Totaal kosten]],"")</f>
        <v/>
      </c>
      <c r="BL136" s="148" t="str">
        <f>IF(Tbl.Kosten[[#This Row],[Pnr.]]=BL$7,Tbl.Kosten[[#This Row],[Totaal kosten]],"")</f>
        <v/>
      </c>
      <c r="BM136" s="148" t="str">
        <f>IF(Tbl.Kosten[[#This Row],[Pnr.]]=BM$7,Tbl.Kosten[[#This Row],[Totaal kosten]],"")</f>
        <v/>
      </c>
      <c r="BN136" s="148" t="str">
        <f>IF(Tbl.Kosten[[#This Row],[Pnr.]]=BN$7,Tbl.Kosten[[#This Row],[Totaal kosten]],"")</f>
        <v/>
      </c>
      <c r="BO136" s="148" t="str">
        <f>IF(Tbl.Kosten[[#This Row],[Pnr.]]=BO$7,Tbl.Kosten[[#This Row],[Totaal kosten]],"")</f>
        <v/>
      </c>
      <c r="BP136" s="148" t="str">
        <f>IF(Tbl.Kosten[[#This Row],[Pnr.]]=BP$7,Tbl.Kosten[[#This Row],[Totaal kosten]],"")</f>
        <v/>
      </c>
      <c r="BQ136" s="148" t="str">
        <f>IF(Tbl.Kosten[[#This Row],[Pnr.]]=BQ$7,Tbl.Kosten[[#This Row],[Totaal kosten]],"")</f>
        <v/>
      </c>
      <c r="BR136" s="148" t="str">
        <f>IF(Tbl.Kosten[[#This Row],[Pnr.]]=BR$7,Tbl.Kosten[[#This Row],[Totaal kosten]],"")</f>
        <v/>
      </c>
      <c r="BS136" s="148" t="str">
        <f>IF(Tbl.Kosten[[#This Row],[Pnr.]]=BS$7,Tbl.Kosten[[#This Row],[Totaal kosten]],"")</f>
        <v/>
      </c>
      <c r="BT136" s="148" t="str">
        <f>IF(Tbl.Kosten[[#This Row],[Pnr.]]=BT$7,Tbl.Kosten[[#This Row],[Totaal kosten]],"")</f>
        <v/>
      </c>
      <c r="BU136" s="148" t="str">
        <f>IF(Tbl.Kosten[[#This Row],[Pnr.]]=BU$7,Tbl.Kosten[[#This Row],[Totaal kosten]],"")</f>
        <v/>
      </c>
      <c r="BV136" s="148" t="str">
        <f>IF(Tbl.Kosten[[#This Row],[Pnr.]]=BV$7,Tbl.Kosten[[#This Row],[Totaal kosten]],"")</f>
        <v/>
      </c>
      <c r="BW136" s="148" t="str">
        <f>IF(Tbl.Kosten[[#This Row],[Pnr.]]=BW$7,Tbl.Kosten[[#This Row],[Totaal kosten]],"")</f>
        <v/>
      </c>
      <c r="BX136" s="148" t="str">
        <f>IFERROR(_xlfn.XLOOKUP(Tbl.Kosten[[#This Row],[Werkpakketcode]],Tbl.Werkpakketten[Werkpakketcode],Tbl.Werkpakketten[WPnr.],"",0,1),"")</f>
        <v/>
      </c>
      <c r="BY136" s="148" t="str">
        <f>IF(Tbl.Kosten[[#This Row],[WPnr.]]=BY$7,Tbl.Kosten[[#This Row],[Totaal kosten]],"")</f>
        <v/>
      </c>
      <c r="BZ136" s="148" t="str">
        <f>IF(Tbl.Kosten[[#This Row],[WPnr.]]=BZ$7,Tbl.Kosten[[#This Row],[Totaal kosten]],"")</f>
        <v/>
      </c>
      <c r="CA136" s="148" t="str">
        <f>IF(Tbl.Kosten[[#This Row],[WPnr.]]=CA$7,Tbl.Kosten[[#This Row],[Totaal kosten]],"")</f>
        <v/>
      </c>
      <c r="CB136" s="148" t="str">
        <f>IF(Tbl.Kosten[[#This Row],[WPnr.]]=CB$7,Tbl.Kosten[[#This Row],[Totaal kosten]],"")</f>
        <v/>
      </c>
      <c r="CC136" s="148" t="str">
        <f>IF(Tbl.Kosten[[#This Row],[WPnr.]]=CC$7,Tbl.Kosten[[#This Row],[Totaal kosten]],"")</f>
        <v/>
      </c>
      <c r="CD136" s="148" t="str">
        <f>IF(Tbl.Kosten[[#This Row],[WPnr.]]=CD$7,Tbl.Kosten[[#This Row],[Totaal kosten]],"")</f>
        <v/>
      </c>
      <c r="CE136" s="148" t="str">
        <f>IF(Tbl.Kosten[[#This Row],[WPnr.]]=CE$7,Tbl.Kosten[[#This Row],[Totaal kosten]],"")</f>
        <v/>
      </c>
      <c r="CF136" s="148" t="str">
        <f>IF(Tbl.Kosten[[#This Row],[WPnr.]]=CF$7,Tbl.Kosten[[#This Row],[Totaal kosten]],"")</f>
        <v/>
      </c>
      <c r="CG136" s="148" t="str">
        <f>IF(Tbl.Kosten[[#This Row],[WPnr.]]=CG$7,Tbl.Kosten[[#This Row],[Totaal kosten]],"")</f>
        <v/>
      </c>
      <c r="CH136" s="148" t="str">
        <f>IF(Tbl.Kosten[[#This Row],[WPnr.]]=CH$7,Tbl.Kosten[[#This Row],[Totaal kosten]],"")</f>
        <v/>
      </c>
      <c r="CI136" s="148" t="str">
        <f>IF(Tbl.Kosten[[#This Row],[WPnr.]]=CI$7,Tbl.Kosten[[#This Row],[Totaal kosten]],"")</f>
        <v/>
      </c>
      <c r="CJ136" s="148" t="str">
        <f>IF(Tbl.Kosten[[#This Row],[WPnr.]]=CJ$7,Tbl.Kosten[[#This Row],[Totaal kosten]],"")</f>
        <v/>
      </c>
      <c r="CK136" s="148" t="str">
        <f>IF(Tbl.Kosten[[#This Row],[WPnr.]]=CK$7,Tbl.Kosten[[#This Row],[Totaal kosten]],"")</f>
        <v/>
      </c>
      <c r="CL136" s="148" t="str">
        <f>IF(Tbl.Kosten[[#This Row],[WPnr.]]=CL$7,Tbl.Kosten[[#This Row],[Totaal kosten]],"")</f>
        <v/>
      </c>
      <c r="CM136" s="148" t="str">
        <f>IF(Tbl.Kosten[[#This Row],[WPnr.]]=CM$7,Tbl.Kosten[[#This Row],[Totaal kosten]],"")</f>
        <v/>
      </c>
      <c r="CN136" s="148" t="str">
        <f>IF(Tbl.Kosten[[#This Row],[WPnr.]]=CN$7,Tbl.Kosten[[#This Row],[Totaal kosten]],"")</f>
        <v/>
      </c>
      <c r="CO136" s="148" t="str">
        <f>IF(Tbl.Kosten[[#This Row],[WPnr.]]=CO$7,Tbl.Kosten[[#This Row],[Totaal kosten]],"")</f>
        <v/>
      </c>
      <c r="CP136" s="148" t="str">
        <f>IF(Tbl.Kosten[[#This Row],[WPnr.]]=CP$7,Tbl.Kosten[[#This Row],[Totaal kosten]],"")</f>
        <v/>
      </c>
      <c r="CQ136" s="148" t="str">
        <f>IF(Tbl.Kosten[[#This Row],[WPnr.]]=CQ$7,Tbl.Kosten[[#This Row],[Totaal kosten]],"")</f>
        <v/>
      </c>
      <c r="CR136" s="148" t="str">
        <f>IF(Tbl.Kosten[[#This Row],[WPnr.]]=CR$7,Tbl.Kosten[[#This Row],[Totaal kosten]],"")</f>
        <v/>
      </c>
      <c r="CS136" s="148" t="str">
        <f>IF(Tbl.Kosten[[#This Row],[WPnr.]]=CS$7,Tbl.Kosten[[#This Row],[Totaal kosten]],"")</f>
        <v/>
      </c>
      <c r="CT136" s="148" t="str">
        <f>IF(Tbl.Kosten[[#This Row],[WPnr.]]=CT$7,Tbl.Kosten[[#This Row],[Totaal kosten]],"")</f>
        <v/>
      </c>
      <c r="CU136" s="148" t="str">
        <f>IF(Tbl.Kosten[[#This Row],[WPnr.]]=CU$7,Tbl.Kosten[[#This Row],[Totaal kosten]],"")</f>
        <v/>
      </c>
      <c r="CV136" s="148" t="str">
        <f>IF(Tbl.Kosten[[#This Row],[WPnr.]]=CV$7,Tbl.Kosten[[#This Row],[Totaal kosten]],"")</f>
        <v/>
      </c>
      <c r="CW136" s="148" t="str">
        <f>IF(Tbl.Kosten[[#This Row],[WPnr.]]=CW$7,Tbl.Kosten[[#This Row],[Totaal kosten]],"")</f>
        <v/>
      </c>
      <c r="CX136" s="148" t="str">
        <f>IF(Tbl.Kosten[[#This Row],[WPnr.]]=CX$7,Tbl.Kosten[[#This Row],[Totaal kosten]],"")</f>
        <v/>
      </c>
      <c r="CY136" s="148" t="str">
        <f>IF(Tbl.Kosten[[#This Row],[WPnr.]]=CY$7,Tbl.Kosten[[#This Row],[Totaal kosten]],"")</f>
        <v/>
      </c>
      <c r="CZ136" s="148" t="str">
        <f>IF(Tbl.Kosten[[#This Row],[WPnr.]]=CZ$7,Tbl.Kosten[[#This Row],[Totaal kosten]],"")</f>
        <v/>
      </c>
      <c r="DA136" s="148" t="str">
        <f>IF(Tbl.Kosten[[#This Row],[WPnr.]]=DA$7,Tbl.Kosten[[#This Row],[Totaal kosten]],"")</f>
        <v/>
      </c>
      <c r="DB136" s="148" t="str">
        <f>IF(Tbl.Kosten[[#This Row],[WPnr.]]=DB$7,Tbl.Kosten[[#This Row],[Totaal kosten]],"")</f>
        <v/>
      </c>
      <c r="DC136" s="148" t="str">
        <f>IF(Tbl.Kosten[[#This Row],[WPnr.]]=DC$7,Tbl.Kosten[[#This Row],[Totaal kosten]],"")</f>
        <v/>
      </c>
      <c r="DD136" s="148" t="str">
        <f>IF(Tbl.Kosten[[#This Row],[WPnr.]]=DD$7,Tbl.Kosten[[#This Row],[Totaal kosten]],"")</f>
        <v/>
      </c>
      <c r="DE136" s="148" t="str">
        <f>IF(Tbl.Kosten[[#This Row],[WPnr.]]=DE$7,Tbl.Kosten[[#This Row],[Totaal kosten]],"")</f>
        <v/>
      </c>
      <c r="DF136" s="148" t="str">
        <f>IF(Tbl.Kosten[[#This Row],[WPnr.]]=DF$7,Tbl.Kosten[[#This Row],[Totaal kosten]],"")</f>
        <v/>
      </c>
      <c r="DG136" s="148" t="str">
        <f>IF(Tbl.Kosten[[#This Row],[WPnr.]]=DG$7,Tbl.Kosten[[#This Row],[Totaal kosten]],"")</f>
        <v/>
      </c>
      <c r="DH136" s="148" t="str">
        <f>IF(Tbl.Kosten[[#This Row],[WPnr.]]=DH$7,Tbl.Kosten[[#This Row],[Totaal kosten]],"")</f>
        <v/>
      </c>
      <c r="DI136" s="148" t="str">
        <f>IF(Tbl.Kosten[[#This Row],[WPnr.]]=DI$7,Tbl.Kosten[[#This Row],[Totaal kosten]],"")</f>
        <v/>
      </c>
      <c r="DJ136" s="148" t="str">
        <f>IF(Tbl.Kosten[[#This Row],[WPnr.]]=DJ$7,Tbl.Kosten[[#This Row],[Totaal kosten]],"")</f>
        <v/>
      </c>
      <c r="DK136" s="148" t="str">
        <f>IF(Tbl.Kosten[[#This Row],[WPnr.]]=DK$7,Tbl.Kosten[[#This Row],[Totaal kosten]],"")</f>
        <v/>
      </c>
      <c r="DL136" s="148" t="str">
        <f>IF(Tbl.Kosten[[#This Row],[WPnr.]]=DL$7,Tbl.Kosten[[#This Row],[Totaal kosten]],"")</f>
        <v/>
      </c>
      <c r="DM136" s="148" t="str">
        <f>IF(Tbl.Kosten[[#This Row],[WPnr.]]=DM$7,Tbl.Kosten[[#This Row],[Totaal kosten]],"")</f>
        <v/>
      </c>
      <c r="DN136" s="148" t="str">
        <f>IF(Tbl.Kosten[[#This Row],[WPnr.]]=DN$7,Tbl.Kosten[[#This Row],[Totaal kosten]],"")</f>
        <v/>
      </c>
      <c r="DO136" s="148" t="str">
        <f>IF(Tbl.Kosten[[#This Row],[WPnr.]]=DO$7,Tbl.Kosten[[#This Row],[Totaal kosten]],"")</f>
        <v/>
      </c>
      <c r="DP136" s="148" t="str">
        <f>IF(Tbl.Kosten[[#This Row],[WPnr.]]=DP$7,Tbl.Kosten[[#This Row],[Totaal kosten]],"")</f>
        <v/>
      </c>
      <c r="DQ136" s="148" t="str">
        <f>IF(Tbl.Kosten[[#This Row],[WPnr.]]=DQ$7,Tbl.Kosten[[#This Row],[Totaal kosten]],"")</f>
        <v/>
      </c>
      <c r="DR136" s="148" t="str">
        <f>IF(Tbl.Kosten[[#This Row],[WPnr.]]=DR$7,Tbl.Kosten[[#This Row],[Totaal kosten]],"")</f>
        <v/>
      </c>
      <c r="DS136" s="148" t="str">
        <f>IF(Tbl.Kosten[[#This Row],[WPnr.]]=DS$7,Tbl.Kosten[[#This Row],[Totaal kosten]],"")</f>
        <v/>
      </c>
      <c r="DT136" s="148" t="str">
        <f>IF(Tbl.Kosten[[#This Row],[WPnr.]]=DT$7,Tbl.Kosten[[#This Row],[Totaal kosten]],"")</f>
        <v/>
      </c>
      <c r="DU136" s="148" t="str">
        <f>IF(Tbl.Kosten[[#This Row],[WPnr.]]=DU$7,Tbl.Kosten[[#This Row],[Totaal kosten]],"")</f>
        <v/>
      </c>
      <c r="DV136" s="148" t="str">
        <f>IF(Tbl.Kosten[[#This Row],[WPnr.]]=DV$7,Tbl.Kosten[[#This Row],[Totaal kosten]],"")</f>
        <v/>
      </c>
      <c r="DW136" s="150" t="str">
        <f>IFERROR(_xlfn.XLOOKUP(Tbl.Kosten[[#This Row],[Kostensoort]],Tbl.Kostensoorten[Kostensoorten],Tbl.Kostensoorten[KSnr.],"",0,1),"")</f>
        <v/>
      </c>
      <c r="DX136" s="150" t="str">
        <f>IF(Tbl.Kosten[[#This Row],[KSnr.]]=DX$7,Tbl.Kosten[[#This Row],[Totaal kosten]],"")</f>
        <v/>
      </c>
      <c r="DY136" s="150" t="str">
        <f>IF(Tbl.Kosten[[#This Row],[KSnr.]]=DY$7,Tbl.Kosten[[#This Row],[Totaal kosten]],"")</f>
        <v/>
      </c>
      <c r="DZ136" s="150" t="str">
        <f>IF(Tbl.Kosten[[#This Row],[KSnr.]]=DZ$7,Tbl.Kosten[[#This Row],[Totaal kosten]],"")</f>
        <v/>
      </c>
      <c r="EA136" s="150" t="str">
        <f>IF(Tbl.Kosten[[#This Row],[KSnr.]]=EA$7,Tbl.Kosten[[#This Row],[Totaal kosten]],"")</f>
        <v/>
      </c>
      <c r="EB136" s="150" t="str">
        <f>IF(Tbl.Kosten[[#This Row],[KSnr.]]=EB$7,Tbl.Kosten[[#This Row],[Totaal kosten]],"")</f>
        <v/>
      </c>
      <c r="EC136" s="150" t="str">
        <f>IF(Tbl.Kosten[[#This Row],[KSnr.]]=EC$7,Tbl.Kosten[[#This Row],[Totaal kosten]],"")</f>
        <v/>
      </c>
      <c r="ED136" s="150" t="str">
        <f>IF(Tbl.Kosten[[#This Row],[KSnr.]]=ED$7,Tbl.Kosten[[#This Row],[Totaal kosten]],"")</f>
        <v/>
      </c>
      <c r="EE136" s="150" t="str">
        <f>IF(Tbl.Kosten[[#This Row],[KSnr.]]=EE$7,Tbl.Kosten[[#This Row],[Totaal kosten]],"")</f>
        <v/>
      </c>
      <c r="EF136" s="150" t="str">
        <f>IF(Tbl.Kosten[[#This Row],[KSnr.]]=EF$7,Tbl.Kosten[[#This Row],[Totaal kosten]],"")</f>
        <v/>
      </c>
      <c r="EG136" s="150" t="str">
        <f>IF(Tbl.Kosten[[#This Row],[KSnr.]]=EG$7,Tbl.Kosten[[#This Row],[Totaal kosten]],"")</f>
        <v/>
      </c>
      <c r="EH136" s="150" t="str">
        <f>IF(Tbl.Kosten[[#This Row],[KSnr.]]=EH$7,Tbl.Kosten[[#This Row],[Totaal kosten]],"")</f>
        <v/>
      </c>
      <c r="EI136" s="150" t="str">
        <f>IF(Tbl.Kosten[[#This Row],[KSnr.]]=EI$7,Tbl.Kosten[[#This Row],[Totaal kosten]],"")</f>
        <v/>
      </c>
      <c r="EJ136" s="150" t="str">
        <f>IF(Tbl.Kosten[[#This Row],[KSnr.]]=EJ$7,Tbl.Kosten[[#This Row],[Totaal kosten]],"")</f>
        <v/>
      </c>
      <c r="EK136" s="150" t="str">
        <f>IF(Tbl.Kosten[[#This Row],[KSnr.]]=EK$7,Tbl.Kosten[[#This Row],[Totaal kosten]],"")</f>
        <v/>
      </c>
      <c r="EL136" s="150" t="str">
        <f>IF(Tbl.Kosten[[#This Row],[KSnr.]]=EL$7,Tbl.Kosten[[#This Row],[Totaal kosten]],"")</f>
        <v/>
      </c>
      <c r="EM136" s="150" t="str">
        <f>IF(Tbl.Kosten[[#This Row],[KSnr.]]=EM$7,Tbl.Kosten[[#This Row],[Totaal kosten]],"")</f>
        <v/>
      </c>
      <c r="EN136" s="150" t="str">
        <f>IF(Tbl.Kosten[[#This Row],[KSnr.]]=EN$7,Tbl.Kosten[[#This Row],[Totaal kosten]],"")</f>
        <v/>
      </c>
      <c r="EO136" s="150" t="str">
        <f>IF(Tbl.Kosten[[#This Row],[KSnr.]]=EO$7,Tbl.Kosten[[#This Row],[Totaal kosten]],"")</f>
        <v/>
      </c>
      <c r="EP136" s="150" t="str">
        <f>IF(Tbl.Kosten[[#This Row],[KSnr.]]=EP$7,Tbl.Kosten[[#This Row],[Totaal kosten]],"")</f>
        <v/>
      </c>
      <c r="EQ136" s="150" t="str">
        <f>IF(Tbl.Kosten[[#This Row],[KSnr.]]=EQ$7,Tbl.Kosten[[#This Row],[Totaal kosten]],"")</f>
        <v/>
      </c>
      <c r="ER136" s="144" t="str">
        <f>IFERROR(_xlfn.XLOOKUP(Tbl.Kosten[[#This Row],[Subsidieactiviteit]],Tbl.Subsidiehoogte[Subsidieactiviteit],Tbl.Subsidiehoogte[SAnr.],"",0,1),"")</f>
        <v/>
      </c>
      <c r="ES136" s="150" t="str">
        <f>IF(Tbl.Kosten[[#This Row],[Sanr.]]=ES$7,Tbl.Kosten[[#This Row],[Totaal kosten]],"")</f>
        <v/>
      </c>
      <c r="ET136" s="150" t="str">
        <f>IF(Tbl.Kosten[[#This Row],[Sanr.]]=ET$7,Tbl.Kosten[[#This Row],[Totaal kosten]],"")</f>
        <v/>
      </c>
      <c r="EU136" s="150" t="str">
        <f>IF(Tbl.Kosten[[#This Row],[Sanr.]]=EU$7,Tbl.Kosten[[#This Row],[Totaal kosten]],"")</f>
        <v/>
      </c>
      <c r="EV136" s="150" t="str">
        <f>IF(Tbl.Kosten[[#This Row],[Sanr.]]=EV$7,Tbl.Kosten[[#This Row],[Totaal kosten]],"")</f>
        <v/>
      </c>
      <c r="EW136" s="150" t="str">
        <f>IF(Tbl.Kosten[[#This Row],[Sanr.]]=EW$7,Tbl.Kosten[[#This Row],[Totaal kosten]],"")</f>
        <v/>
      </c>
      <c r="EX136" s="150" t="str">
        <f>IF(Tbl.Kosten[[#This Row],[Sanr.]]=EX$7,Tbl.Kosten[[#This Row],[Totaal kosten]],"")</f>
        <v/>
      </c>
      <c r="EY136" s="150" t="str">
        <f>IF(Tbl.Kosten[[#This Row],[Sanr.]]=EY$7,Tbl.Kosten[[#This Row],[Totaal kosten]],"")</f>
        <v/>
      </c>
      <c r="EZ136" s="150" t="str">
        <f>IF(Tbl.Kosten[[#This Row],[Sanr.]]=EZ$7,Tbl.Kosten[[#This Row],[Totaal kosten]],"")</f>
        <v/>
      </c>
      <c r="FA136" s="150" t="str">
        <f>IF(Tbl.Kosten[[#This Row],[Sanr.]]=FA$7,Tbl.Kosten[[#This Row],[Totaal kosten]],"")</f>
        <v/>
      </c>
      <c r="FB136" s="150" t="str">
        <f>IF(Tbl.Kosten[[#This Row],[Sanr.]]=FB$7,Tbl.Kosten[[#This Row],[Totaal kosten]],"")</f>
        <v/>
      </c>
      <c r="FC136" s="150" t="str">
        <f>IF(Tbl.Kosten[[#This Row],[Sanr.]]=FC$7,Tbl.Kosten[[#This Row],[Totaal kosten]],"")</f>
        <v/>
      </c>
      <c r="FD136" s="150" t="str">
        <f>IF(Tbl.Kosten[[#This Row],[Sanr.]]=FD$7,Tbl.Kosten[[#This Row],[Totaal kosten]],"")</f>
        <v/>
      </c>
      <c r="FE136" s="150" t="str">
        <f>IF(Tbl.Kosten[[#This Row],[Sanr.]]=FE$7,Tbl.Kosten[[#This Row],[Totaal kosten]],"")</f>
        <v/>
      </c>
      <c r="FF136" s="150" t="str">
        <f>IF(Tbl.Kosten[[#This Row],[Sanr.]]=FF$7,Tbl.Kosten[[#This Row],[Totaal kosten]],"")</f>
        <v/>
      </c>
      <c r="FG136" s="150" t="str">
        <f>IF(Tbl.Kosten[[#This Row],[Sanr.]]=FG$7,Tbl.Kosten[[#This Row],[Totaal kosten]],"")</f>
        <v/>
      </c>
      <c r="FH136" s="150" t="str">
        <f>IF(Tbl.Kosten[[#This Row],[Sanr.]]=FH$7,Tbl.Kosten[[#This Row],[Totaal kosten]],"")</f>
        <v/>
      </c>
      <c r="FI136" s="150" t="str">
        <f>IF(Tbl.Kosten[[#This Row],[Sanr.]]=FI$7,Tbl.Kosten[[#This Row],[Totaal kosten]],"")</f>
        <v/>
      </c>
      <c r="FJ136" s="150" t="str">
        <f>IF(Tbl.Kosten[[#This Row],[Sanr.]]=FJ$7,Tbl.Kosten[[#This Row],[Totaal kosten]],"")</f>
        <v/>
      </c>
      <c r="FK136" s="150" t="str">
        <f>IF(Tbl.Kosten[[#This Row],[Sanr.]]=FK$7,Tbl.Kosten[[#This Row],[Totaal kosten]],"")</f>
        <v/>
      </c>
      <c r="FL136" s="150" t="str">
        <f>IF(Tbl.Kosten[[#This Row],[Sanr.]]=FL$7,Tbl.Kosten[[#This Row],[Totaal kosten]],"")</f>
        <v/>
      </c>
      <c r="FM136" s="150" t="str">
        <f>IF(Tbl.Kosten[[#This Row],[Sanr.]]=FM$7,Tbl.Kosten[[#This Row],[Totaal kosten]],"")</f>
        <v/>
      </c>
      <c r="FN136" s="150" t="str">
        <f>IF(Tbl.Kosten[[#This Row],[Sanr.]]=FN$7,Tbl.Kosten[[#This Row],[Totaal kosten]],"")</f>
        <v/>
      </c>
      <c r="FO136" s="150" t="str">
        <f>IF(Tbl.Kosten[[#This Row],[Sanr.]]=FO$7,Tbl.Kosten[[#This Row],[Totaal kosten]],"")</f>
        <v/>
      </c>
      <c r="FP136" s="150" t="str">
        <f>IF(Tbl.Kosten[[#This Row],[Sanr.]]=FP$7,Tbl.Kosten[[#This Row],[Totaal kosten]],"")</f>
        <v/>
      </c>
      <c r="FQ136" s="150" t="str">
        <f>IF(Tbl.Kosten[[#This Row],[Sanr.]]=FQ$7,Tbl.Kosten[[#This Row],[Totaal kosten]],"")</f>
        <v/>
      </c>
      <c r="FR136" s="150" t="str">
        <f>IF(Tbl.Kosten[[#This Row],[Sanr.]]=FR$7,Tbl.Kosten[[#This Row],[Totaal kosten]],"")</f>
        <v/>
      </c>
      <c r="FS136" s="150" t="str">
        <f>IF(Tbl.Kosten[[#This Row],[Sanr.]]=FS$7,Tbl.Kosten[[#This Row],[Totaal kosten]],"")</f>
        <v/>
      </c>
      <c r="FT136" s="150" t="str">
        <f>IF(Tbl.Kosten[[#This Row],[Sanr.]]=FT$7,Tbl.Kosten[[#This Row],[Totaal kosten]],"")</f>
        <v/>
      </c>
      <c r="FU136" s="150" t="str">
        <f>IF(Tbl.Kosten[[#This Row],[Sanr.]]=FU$7,Tbl.Kosten[[#This Row],[Totaal kosten]],"")</f>
        <v/>
      </c>
      <c r="FV136" s="150" t="str">
        <f>IF(Tbl.Kosten[[#This Row],[Sanr.]]=FV$7,Tbl.Kosten[[#This Row],[Totaal kosten]],"")</f>
        <v/>
      </c>
      <c r="FW136" s="150" t="str">
        <f>IFERROR(_xlfn.XLOOKUP(Tbl.Kosten[[#This Row],[Activiteitencode]],Tbl.Activiteiten[Activiteitcode],Tbl.Activiteiten[Anr.],"",0,1),"")</f>
        <v/>
      </c>
      <c r="FX136" s="169" t="str">
        <f>_xlfn.CONCAT(Tbl.Kosten[[#This Row],[Pnr.]],Tbl.Kosten[[#This Row],[Sanr.]])</f>
        <v>P1</v>
      </c>
      <c r="FY136" s="150">
        <f>Tbl.Kosten[[#This Row],[Totaal kosten]]-Tbl.Kosten[[#This Row],[Subsidie]]</f>
        <v>0</v>
      </c>
      <c r="FZ136" s="150">
        <f>IF(Tbl.Kosten[[#This Row],[Pnr.]]=FZ$7,Tbl.Kosten[[#This Row],[Te financieren]],"")</f>
        <v>0</v>
      </c>
      <c r="GA136" s="150" t="str">
        <f>IF(Tbl.Kosten[[#This Row],[Pnr.]]=GA$7,Tbl.Kosten[[#This Row],[Te financieren]],"")</f>
        <v/>
      </c>
      <c r="GB136" s="150" t="str">
        <f>IF(Tbl.Kosten[[#This Row],[Pnr.]]=GB$7,Tbl.Kosten[[#This Row],[Te financieren]],"")</f>
        <v/>
      </c>
      <c r="GC136" s="150" t="str">
        <f>IF(Tbl.Kosten[[#This Row],[Pnr.]]=GC$7,Tbl.Kosten[[#This Row],[Te financieren]],"")</f>
        <v/>
      </c>
      <c r="GD136" s="150" t="str">
        <f>IF(Tbl.Kosten[[#This Row],[Pnr.]]=GD$7,Tbl.Kosten[[#This Row],[Te financieren]],"")</f>
        <v/>
      </c>
      <c r="GE136" s="150" t="str">
        <f>IF(Tbl.Kosten[[#This Row],[Pnr.]]=GE$7,Tbl.Kosten[[#This Row],[Te financieren]],"")</f>
        <v/>
      </c>
      <c r="GF136" s="150" t="str">
        <f>IF(Tbl.Kosten[[#This Row],[Pnr.]]=GF$7,Tbl.Kosten[[#This Row],[Te financieren]],"")</f>
        <v/>
      </c>
      <c r="GG136" s="150" t="str">
        <f>IF(Tbl.Kosten[[#This Row],[Pnr.]]=GG$7,Tbl.Kosten[[#This Row],[Te financieren]],"")</f>
        <v/>
      </c>
      <c r="GH136" s="150" t="str">
        <f>IF(Tbl.Kosten[[#This Row],[Pnr.]]=GH$7,Tbl.Kosten[[#This Row],[Te financieren]],"")</f>
        <v/>
      </c>
      <c r="GI136" s="150" t="str">
        <f>IF(Tbl.Kosten[[#This Row],[Pnr.]]=GI$7,Tbl.Kosten[[#This Row],[Te financieren]],"")</f>
        <v/>
      </c>
      <c r="GJ136" s="150" t="str">
        <f>IF(Tbl.Kosten[[#This Row],[Pnr.]]=GJ$7,Tbl.Kosten[[#This Row],[Te financieren]],"")</f>
        <v/>
      </c>
      <c r="GK136" s="150" t="str">
        <f>IF(Tbl.Kosten[[#This Row],[Pnr.]]=GK$7,Tbl.Kosten[[#This Row],[Te financieren]],"")</f>
        <v/>
      </c>
      <c r="GL136" s="150" t="str">
        <f>IF(Tbl.Kosten[[#This Row],[Pnr.]]=GL$7,Tbl.Kosten[[#This Row],[Te financieren]],"")</f>
        <v/>
      </c>
      <c r="GM136" s="150" t="str">
        <f>IF(Tbl.Kosten[[#This Row],[Pnr.]]=GM$7,Tbl.Kosten[[#This Row],[Te financieren]],"")</f>
        <v/>
      </c>
      <c r="GN136" s="150" t="str">
        <f>IF(Tbl.Kosten[[#This Row],[Pnr.]]=GN$7,Tbl.Kosten[[#This Row],[Te financieren]],"")</f>
        <v/>
      </c>
      <c r="GO136" s="150" t="str">
        <f>IF(Tbl.Kosten[[#This Row],[Pnr.]]=GO$7,Tbl.Kosten[[#This Row],[Te financieren]],"")</f>
        <v/>
      </c>
      <c r="GP136" s="150" t="str">
        <f>IF(Tbl.Kosten[[#This Row],[Pnr.]]=GP$7,Tbl.Kosten[[#This Row],[Te financieren]],"")</f>
        <v/>
      </c>
      <c r="GQ136" s="150" t="str">
        <f>IF(Tbl.Kosten[[#This Row],[Pnr.]]=GQ$7,Tbl.Kosten[[#This Row],[Te financieren]],"")</f>
        <v/>
      </c>
      <c r="GR136" s="150" t="str">
        <f>IF(Tbl.Kosten[[#This Row],[Pnr.]]=GR$7,Tbl.Kosten[[#This Row],[Te financieren]],"")</f>
        <v/>
      </c>
      <c r="GS136" s="150" t="str">
        <f>IF(Tbl.Kosten[[#This Row],[Pnr.]]=GS$7,Tbl.Kosten[[#This Row],[Te financieren]],"")</f>
        <v/>
      </c>
      <c r="GT136" s="150" t="str">
        <f>IF(Tbl.Kosten[[#This Row],[Pnr.]]=GT$7,Tbl.Kosten[[#This Row],[Te financieren]],"")</f>
        <v/>
      </c>
      <c r="GU136" s="150" t="str">
        <f>IF(Tbl.Kosten[[#This Row],[Pnr.]]=GU$7,Tbl.Kosten[[#This Row],[Te financieren]],"")</f>
        <v/>
      </c>
      <c r="GV136" s="150" t="str">
        <f>IF(Tbl.Kosten[[#This Row],[Pnr.]]=GV$7,Tbl.Kosten[[#This Row],[Te financieren]],"")</f>
        <v/>
      </c>
      <c r="GW136" s="150" t="str">
        <f>IF(Tbl.Kosten[[#This Row],[Pnr.]]=GW$7,Tbl.Kosten[[#This Row],[Te financieren]],"")</f>
        <v/>
      </c>
      <c r="GX136" s="150" t="str">
        <f>IF(Tbl.Kosten[[#This Row],[Pnr.]]=GX$7,Tbl.Kosten[[#This Row],[Te financieren]],"")</f>
        <v/>
      </c>
      <c r="GY136" s="150" t="str">
        <f>IF(Tbl.Kosten[[#This Row],[Pnr.]]=GY$7,Tbl.Kosten[[#This Row],[Te financieren]],"")</f>
        <v/>
      </c>
      <c r="GZ136" s="150" t="str">
        <f>IF(Tbl.Kosten[[#This Row],[Pnr.]]=GZ$7,Tbl.Kosten[[#This Row],[Te financieren]],"")</f>
        <v/>
      </c>
      <c r="HA136" s="150" t="str">
        <f>IF(Tbl.Kosten[[#This Row],[Pnr.]]=HA$7,Tbl.Kosten[[#This Row],[Te financieren]],"")</f>
        <v/>
      </c>
      <c r="HB136" s="150" t="str">
        <f>IF(Tbl.Kosten[[#This Row],[Pnr.]]=HB$7,Tbl.Kosten[[#This Row],[Te financieren]],"")</f>
        <v/>
      </c>
      <c r="HC136" s="150" t="str">
        <f>IF(Tbl.Kosten[[#This Row],[Pnr.]]=HC$7,Tbl.Kosten[[#This Row],[Te financieren]],"")</f>
        <v/>
      </c>
      <c r="HD136" s="150" t="str">
        <f>IF(Tbl.Kosten[[#This Row],[Pnr.]]=HD$7,Tbl.Kosten[[#This Row],[Te financieren]],"")</f>
        <v/>
      </c>
      <c r="HE136" s="150" t="str">
        <f>IF(Tbl.Kosten[[#This Row],[Pnr.]]=HE$7,Tbl.Kosten[[#This Row],[Te financieren]],"")</f>
        <v/>
      </c>
      <c r="HF136" s="150" t="str">
        <f>IF(Tbl.Kosten[[#This Row],[Pnr.]]=HF$7,Tbl.Kosten[[#This Row],[Te financieren]],"")</f>
        <v/>
      </c>
      <c r="HG136" s="150" t="str">
        <f>IF(Tbl.Kosten[[#This Row],[Pnr.]]=HG$7,Tbl.Kosten[[#This Row],[Te financieren]],"")</f>
        <v/>
      </c>
      <c r="HH136" s="150" t="str">
        <f>IF(Tbl.Kosten[[#This Row],[Pnr.]]=HH$7,Tbl.Kosten[[#This Row],[Te financieren]],"")</f>
        <v/>
      </c>
      <c r="HI136" s="150" t="str">
        <f>IF(Tbl.Kosten[[#This Row],[Pnr.]]=HI$7,Tbl.Kosten[[#This Row],[Te financieren]],"")</f>
        <v/>
      </c>
      <c r="HJ136" s="150" t="str">
        <f>IF(Tbl.Kosten[[#This Row],[Pnr.]]=HJ$7,Tbl.Kosten[[#This Row],[Te financieren]],"")</f>
        <v/>
      </c>
      <c r="HK136" s="150" t="str">
        <f>IF(Tbl.Kosten[[#This Row],[Pnr.]]=HK$7,Tbl.Kosten[[#This Row],[Te financieren]],"")</f>
        <v/>
      </c>
      <c r="HL136" s="150" t="str">
        <f>IF(Tbl.Kosten[[#This Row],[Pnr.]]=HL$7,Tbl.Kosten[[#This Row],[Te financieren]],"")</f>
        <v/>
      </c>
      <c r="HM136" s="150" t="str">
        <f>IF(Tbl.Kosten[[#This Row],[Pnr.]]=HM$7,Tbl.Kosten[[#This Row],[Te financieren]],"")</f>
        <v/>
      </c>
      <c r="HN136" s="150" t="str">
        <f>IF(Tbl.Kosten[[#This Row],[Pnr.]]=HN$7,Tbl.Kosten[[#This Row],[Te financieren]],"")</f>
        <v/>
      </c>
      <c r="HO136" s="150" t="str">
        <f>IF(Tbl.Kosten[[#This Row],[Pnr.]]=HO$7,Tbl.Kosten[[#This Row],[Te financieren]],"")</f>
        <v/>
      </c>
      <c r="HP136" s="150" t="str">
        <f>IF(Tbl.Kosten[[#This Row],[Pnr.]]=HP$7,Tbl.Kosten[[#This Row],[Te financieren]],"")</f>
        <v/>
      </c>
      <c r="HQ136" s="150" t="str">
        <f>IF(Tbl.Kosten[[#This Row],[Pnr.]]=HQ$7,Tbl.Kosten[[#This Row],[Te financieren]],"")</f>
        <v/>
      </c>
      <c r="HR136" s="150" t="str">
        <f>IF(Tbl.Kosten[[#This Row],[Pnr.]]=HR$7,Tbl.Kosten[[#This Row],[Te financieren]],"")</f>
        <v/>
      </c>
      <c r="HS136" s="150" t="str">
        <f>IF(Tbl.Kosten[[#This Row],[Pnr.]]=HS$7,Tbl.Kosten[[#This Row],[Te financieren]],"")</f>
        <v/>
      </c>
      <c r="HT136" s="150" t="str">
        <f>IF(Tbl.Kosten[[#This Row],[Pnr.]]=HT$7,Tbl.Kosten[[#This Row],[Te financieren]],"")</f>
        <v/>
      </c>
      <c r="HU136" s="150" t="str">
        <f>IF(Tbl.Kosten[[#This Row],[Pnr.]]=HU$7,Tbl.Kosten[[#This Row],[Te financieren]],"")</f>
        <v/>
      </c>
      <c r="HV136" s="150" t="str">
        <f>IF(Tbl.Kosten[[#This Row],[Pnr.]]=HV$7,Tbl.Kosten[[#This Row],[Te financieren]],"")</f>
        <v/>
      </c>
      <c r="HW136" s="150" t="str">
        <f>IF(Tbl.Kosten[[#This Row],[Pnr.]]=HW$7,Tbl.Kosten[[#This Row],[Te financieren]],"")</f>
        <v/>
      </c>
    </row>
    <row r="137" spans="2:231" x14ac:dyDescent="0.3">
      <c r="B137" s="134"/>
      <c r="C137" s="137"/>
      <c r="D137" s="136"/>
      <c r="E137" s="261"/>
      <c r="F137" s="135"/>
      <c r="G137" s="11" t="str">
        <f>IF(Tbl.Kosten[[#This Row],[Medewerker e/o 
functie]]&lt;&gt;"",_xlfn.XLOOKUP(Tbl.Kosten[[#This Row],[Medewerker e/o 
functie]],Tbl.Uurtarief[Medewerker en/of functie],Tbl.Uurtarief[Uurtarief],"",0,1),"")</f>
        <v/>
      </c>
      <c r="H137" s="121">
        <f>IFERROR(Tbl.Kosten[[#This Row],[Uren]]*Tbl.Kosten[[#This Row],[Uurtarief]],0)</f>
        <v>0</v>
      </c>
      <c r="I137" s="119" t="str">
        <f>IF(Tbl.Kosten[[#This Row],[Subtotaal uren]]&lt;&gt;0,_xlfn.XLOOKUP(Tbl.Kosten[[#This Row],[Medewerker e/o 
functie]],Tbl.Uurtarief[Medewerker en/of functie],Tbl.Uurtarief[Kostensoort arbeid],"",0,1),"")</f>
        <v/>
      </c>
      <c r="J137" s="137"/>
      <c r="K137" s="135"/>
      <c r="L137" s="139" t="str">
        <f>IF(Tbl.Kosten[[#This Row],[Activum]]&lt;&gt;"",_xlfn.XLOOKUP(Tbl.Kosten[[#This Row],[Activum]],Tbl.Afschrijvingskosten[Activum],Tbl.Afschrijvingskosten[Tarief per afschrijvings-eenheid],"",0,1),"")</f>
        <v/>
      </c>
      <c r="M137" s="122">
        <f>IFERROR(Tbl.Kosten[[#This Row],[Een-
heden]]*Tbl.Kosten[[#This Row],[Afschrijvings-
tarief]],0)</f>
        <v>0</v>
      </c>
      <c r="N137" s="122" t="str">
        <f>IF(Tbl.Kosten[[#This Row],[Subtotaal afschrijving]]&lt;&gt;0,Lijsten!$A$7,"")</f>
        <v/>
      </c>
      <c r="O137" s="140"/>
      <c r="P137" s="135"/>
      <c r="Q137" s="138"/>
      <c r="R137" s="122">
        <f>IFERROR(Tbl.Kosten[[#This Row],[Aantal]]*Tbl.Kosten[[#This Row],[Tarief]],0)</f>
        <v>0</v>
      </c>
      <c r="S137" s="8">
        <f>IFERROR(Tbl.Kosten[[#This Row],[Subtotaal overige kosten]]+Tbl.Kosten[[#This Row],[Subtotaal uren]]+Tbl.Kosten[[#This Row],[Subtotaal afschrijving]],0)</f>
        <v>0</v>
      </c>
      <c r="T137" s="8">
        <f>IFERROR(Tbl.Kosten[[#This Row],[Totaal kosten]]*Tbl.Kosten[[#This Row],[Subsidie%]],0)</f>
        <v>0</v>
      </c>
      <c r="U137" s="4" t="str" cm="1">
        <f t="array" ref="U137">IFERROR(_xlfn.IFS(Tbl.Kosten[[#This Row],[Subtotaal uren]]&lt;&gt;0,Tbl.Kosten[[#This Row],[Kostensoort arbeid]],Tbl.Kosten[[#This Row],[Subtotaal afschrijving]]&lt;&gt;0,Tbl.Kosten[[#This Row],[Kostensoort afschrijving]],Tbl.Kosten[[#This Row],[Subtotaal overige kosten]]&lt;&gt;0,Tbl.Kosten[[#This Row],[Kostensoort overig]]),"")</f>
        <v/>
      </c>
      <c r="V137" s="4" t="str">
        <f>IFERROR(_xlfn.XLOOKUP(Tbl.Kosten[[#This Row],[Activiteitencode]],Tbl.Activiteiten[Activiteitcode],Tbl.Activiteiten[Werkpakketcode],"",0,1),"")</f>
        <v/>
      </c>
      <c r="W137" s="4" t="str">
        <f>IFERROR(_xlfn.XLOOKUP(Tbl.Kosten[[#This Row],[Werkpakketcode]],Tbl.Werkpakketten[Werkpakketcode],Tbl.Werkpakketten[Subsidiabele activiteit],"",0,1),"")</f>
        <v/>
      </c>
      <c r="X137" s="12">
        <f>IFERROR(_xlfn.XLOOKUP(Tbl.Kosten[[#This Row],[Sanr.]],Tbl.Subsidiehoogte[SAnr.],Tbl.Subsidiehoogte[Sub. Percentage],0,0,1),0)</f>
        <v>0</v>
      </c>
      <c r="Y137" s="144" t="str">
        <f>IFERROR(_xlfn.XLOOKUP(Tbl.Kosten[[#This Row],[Partnercode]],Tbl.Projectpartners[Partnercode],Tbl.Projectpartners[PNr.],"",0,1),"")</f>
        <v>P1</v>
      </c>
      <c r="Z137" s="148">
        <f>IF(Tbl.Kosten[[#This Row],[Pnr.]]=Z$7,Tbl.Kosten[[#This Row],[Totaal kosten]],"")</f>
        <v>0</v>
      </c>
      <c r="AA137" s="148" t="str">
        <f>IF(Tbl.Kosten[[#This Row],[Pnr.]]=AA$7,Tbl.Kosten[[#This Row],[Totaal kosten]],"")</f>
        <v/>
      </c>
      <c r="AB137" s="148" t="str">
        <f>IF(Tbl.Kosten[[#This Row],[Pnr.]]=AB$7,Tbl.Kosten[[#This Row],[Totaal kosten]],"")</f>
        <v/>
      </c>
      <c r="AC137" s="148" t="str">
        <f>IF(Tbl.Kosten[[#This Row],[Pnr.]]=AC$7,Tbl.Kosten[[#This Row],[Totaal kosten]],"")</f>
        <v/>
      </c>
      <c r="AD137" s="148" t="str">
        <f>IF(Tbl.Kosten[[#This Row],[Pnr.]]=AD$7,Tbl.Kosten[[#This Row],[Totaal kosten]],"")</f>
        <v/>
      </c>
      <c r="AE137" s="148" t="str">
        <f>IF(Tbl.Kosten[[#This Row],[Pnr.]]=AE$7,Tbl.Kosten[[#This Row],[Totaal kosten]],"")</f>
        <v/>
      </c>
      <c r="AF137" s="148" t="str">
        <f>IF(Tbl.Kosten[[#This Row],[Pnr.]]=AF$7,Tbl.Kosten[[#This Row],[Totaal kosten]],"")</f>
        <v/>
      </c>
      <c r="AG137" s="148" t="str">
        <f>IF(Tbl.Kosten[[#This Row],[Pnr.]]=AG$7,Tbl.Kosten[[#This Row],[Totaal kosten]],"")</f>
        <v/>
      </c>
      <c r="AH137" s="148" t="str">
        <f>IF(Tbl.Kosten[[#This Row],[Pnr.]]=AH$7,Tbl.Kosten[[#This Row],[Totaal kosten]],"")</f>
        <v/>
      </c>
      <c r="AI137" s="148" t="str">
        <f>IF(Tbl.Kosten[[#This Row],[Pnr.]]=AI$7,Tbl.Kosten[[#This Row],[Totaal kosten]],"")</f>
        <v/>
      </c>
      <c r="AJ137" s="148" t="str">
        <f>IF(Tbl.Kosten[[#This Row],[Pnr.]]=AJ$7,Tbl.Kosten[[#This Row],[Totaal kosten]],"")</f>
        <v/>
      </c>
      <c r="AK137" s="148" t="str">
        <f>IF(Tbl.Kosten[[#This Row],[Pnr.]]=AK$7,Tbl.Kosten[[#This Row],[Totaal kosten]],"")</f>
        <v/>
      </c>
      <c r="AL137" s="148" t="str">
        <f>IF(Tbl.Kosten[[#This Row],[Pnr.]]=AL$7,Tbl.Kosten[[#This Row],[Totaal kosten]],"")</f>
        <v/>
      </c>
      <c r="AM137" s="148" t="str">
        <f>IF(Tbl.Kosten[[#This Row],[Pnr.]]=AM$7,Tbl.Kosten[[#This Row],[Totaal kosten]],"")</f>
        <v/>
      </c>
      <c r="AN137" s="148" t="str">
        <f>IF(Tbl.Kosten[[#This Row],[Pnr.]]=AN$7,Tbl.Kosten[[#This Row],[Totaal kosten]],"")</f>
        <v/>
      </c>
      <c r="AO137" s="148" t="str">
        <f>IF(Tbl.Kosten[[#This Row],[Pnr.]]=AO$7,Tbl.Kosten[[#This Row],[Totaal kosten]],"")</f>
        <v/>
      </c>
      <c r="AP137" s="148" t="str">
        <f>IF(Tbl.Kosten[[#This Row],[Pnr.]]=AP$7,Tbl.Kosten[[#This Row],[Totaal kosten]],"")</f>
        <v/>
      </c>
      <c r="AQ137" s="148" t="str">
        <f>IF(Tbl.Kosten[[#This Row],[Pnr.]]=AQ$7,Tbl.Kosten[[#This Row],[Totaal kosten]],"")</f>
        <v/>
      </c>
      <c r="AR137" s="148" t="str">
        <f>IF(Tbl.Kosten[[#This Row],[Pnr.]]=AR$7,Tbl.Kosten[[#This Row],[Totaal kosten]],"")</f>
        <v/>
      </c>
      <c r="AS137" s="148" t="str">
        <f>IF(Tbl.Kosten[[#This Row],[Pnr.]]=AS$7,Tbl.Kosten[[#This Row],[Totaal kosten]],"")</f>
        <v/>
      </c>
      <c r="AT137" s="148" t="str">
        <f>IF(Tbl.Kosten[[#This Row],[Pnr.]]=AT$7,Tbl.Kosten[[#This Row],[Totaal kosten]],"")</f>
        <v/>
      </c>
      <c r="AU137" s="148" t="str">
        <f>IF(Tbl.Kosten[[#This Row],[Pnr.]]=AU$7,Tbl.Kosten[[#This Row],[Totaal kosten]],"")</f>
        <v/>
      </c>
      <c r="AV137" s="148" t="str">
        <f>IF(Tbl.Kosten[[#This Row],[Pnr.]]=AV$7,Tbl.Kosten[[#This Row],[Totaal kosten]],"")</f>
        <v/>
      </c>
      <c r="AW137" s="148" t="str">
        <f>IF(Tbl.Kosten[[#This Row],[Pnr.]]=AW$7,Tbl.Kosten[[#This Row],[Totaal kosten]],"")</f>
        <v/>
      </c>
      <c r="AX137" s="148" t="str">
        <f>IF(Tbl.Kosten[[#This Row],[Pnr.]]=AX$7,Tbl.Kosten[[#This Row],[Totaal kosten]],"")</f>
        <v/>
      </c>
      <c r="AY137" s="148" t="str">
        <f>IF(Tbl.Kosten[[#This Row],[Pnr.]]=AY$7,Tbl.Kosten[[#This Row],[Totaal kosten]],"")</f>
        <v/>
      </c>
      <c r="AZ137" s="148" t="str">
        <f>IF(Tbl.Kosten[[#This Row],[Pnr.]]=AZ$7,Tbl.Kosten[[#This Row],[Totaal kosten]],"")</f>
        <v/>
      </c>
      <c r="BA137" s="148" t="str">
        <f>IF(Tbl.Kosten[[#This Row],[Pnr.]]=BA$7,Tbl.Kosten[[#This Row],[Totaal kosten]],"")</f>
        <v/>
      </c>
      <c r="BB137" s="148" t="str">
        <f>IF(Tbl.Kosten[[#This Row],[Pnr.]]=BB$7,Tbl.Kosten[[#This Row],[Totaal kosten]],"")</f>
        <v/>
      </c>
      <c r="BC137" s="148" t="str">
        <f>IF(Tbl.Kosten[[#This Row],[Pnr.]]=BC$7,Tbl.Kosten[[#This Row],[Totaal kosten]],"")</f>
        <v/>
      </c>
      <c r="BD137" s="148" t="str">
        <f>IF(Tbl.Kosten[[#This Row],[Pnr.]]=BD$7,Tbl.Kosten[[#This Row],[Totaal kosten]],"")</f>
        <v/>
      </c>
      <c r="BE137" s="148" t="str">
        <f>IF(Tbl.Kosten[[#This Row],[Pnr.]]=BE$7,Tbl.Kosten[[#This Row],[Totaal kosten]],"")</f>
        <v/>
      </c>
      <c r="BF137" s="148" t="str">
        <f>IF(Tbl.Kosten[[#This Row],[Pnr.]]=BF$7,Tbl.Kosten[[#This Row],[Totaal kosten]],"")</f>
        <v/>
      </c>
      <c r="BG137" s="148" t="str">
        <f>IF(Tbl.Kosten[[#This Row],[Pnr.]]=BG$7,Tbl.Kosten[[#This Row],[Totaal kosten]],"")</f>
        <v/>
      </c>
      <c r="BH137" s="148" t="str">
        <f>IF(Tbl.Kosten[[#This Row],[Pnr.]]=BH$7,Tbl.Kosten[[#This Row],[Totaal kosten]],"")</f>
        <v/>
      </c>
      <c r="BI137" s="148" t="str">
        <f>IF(Tbl.Kosten[[#This Row],[Pnr.]]=BI$7,Tbl.Kosten[[#This Row],[Totaal kosten]],"")</f>
        <v/>
      </c>
      <c r="BJ137" s="148" t="str">
        <f>IF(Tbl.Kosten[[#This Row],[Pnr.]]=BJ$7,Tbl.Kosten[[#This Row],[Totaal kosten]],"")</f>
        <v/>
      </c>
      <c r="BK137" s="148" t="str">
        <f>IF(Tbl.Kosten[[#This Row],[Pnr.]]=BK$7,Tbl.Kosten[[#This Row],[Totaal kosten]],"")</f>
        <v/>
      </c>
      <c r="BL137" s="148" t="str">
        <f>IF(Tbl.Kosten[[#This Row],[Pnr.]]=BL$7,Tbl.Kosten[[#This Row],[Totaal kosten]],"")</f>
        <v/>
      </c>
      <c r="BM137" s="148" t="str">
        <f>IF(Tbl.Kosten[[#This Row],[Pnr.]]=BM$7,Tbl.Kosten[[#This Row],[Totaal kosten]],"")</f>
        <v/>
      </c>
      <c r="BN137" s="148" t="str">
        <f>IF(Tbl.Kosten[[#This Row],[Pnr.]]=BN$7,Tbl.Kosten[[#This Row],[Totaal kosten]],"")</f>
        <v/>
      </c>
      <c r="BO137" s="148" t="str">
        <f>IF(Tbl.Kosten[[#This Row],[Pnr.]]=BO$7,Tbl.Kosten[[#This Row],[Totaal kosten]],"")</f>
        <v/>
      </c>
      <c r="BP137" s="148" t="str">
        <f>IF(Tbl.Kosten[[#This Row],[Pnr.]]=BP$7,Tbl.Kosten[[#This Row],[Totaal kosten]],"")</f>
        <v/>
      </c>
      <c r="BQ137" s="148" t="str">
        <f>IF(Tbl.Kosten[[#This Row],[Pnr.]]=BQ$7,Tbl.Kosten[[#This Row],[Totaal kosten]],"")</f>
        <v/>
      </c>
      <c r="BR137" s="148" t="str">
        <f>IF(Tbl.Kosten[[#This Row],[Pnr.]]=BR$7,Tbl.Kosten[[#This Row],[Totaal kosten]],"")</f>
        <v/>
      </c>
      <c r="BS137" s="148" t="str">
        <f>IF(Tbl.Kosten[[#This Row],[Pnr.]]=BS$7,Tbl.Kosten[[#This Row],[Totaal kosten]],"")</f>
        <v/>
      </c>
      <c r="BT137" s="148" t="str">
        <f>IF(Tbl.Kosten[[#This Row],[Pnr.]]=BT$7,Tbl.Kosten[[#This Row],[Totaal kosten]],"")</f>
        <v/>
      </c>
      <c r="BU137" s="148" t="str">
        <f>IF(Tbl.Kosten[[#This Row],[Pnr.]]=BU$7,Tbl.Kosten[[#This Row],[Totaal kosten]],"")</f>
        <v/>
      </c>
      <c r="BV137" s="148" t="str">
        <f>IF(Tbl.Kosten[[#This Row],[Pnr.]]=BV$7,Tbl.Kosten[[#This Row],[Totaal kosten]],"")</f>
        <v/>
      </c>
      <c r="BW137" s="148" t="str">
        <f>IF(Tbl.Kosten[[#This Row],[Pnr.]]=BW$7,Tbl.Kosten[[#This Row],[Totaal kosten]],"")</f>
        <v/>
      </c>
      <c r="BX137" s="148" t="str">
        <f>IFERROR(_xlfn.XLOOKUP(Tbl.Kosten[[#This Row],[Werkpakketcode]],Tbl.Werkpakketten[Werkpakketcode],Tbl.Werkpakketten[WPnr.],"",0,1),"")</f>
        <v/>
      </c>
      <c r="BY137" s="148" t="str">
        <f>IF(Tbl.Kosten[[#This Row],[WPnr.]]=BY$7,Tbl.Kosten[[#This Row],[Totaal kosten]],"")</f>
        <v/>
      </c>
      <c r="BZ137" s="148" t="str">
        <f>IF(Tbl.Kosten[[#This Row],[WPnr.]]=BZ$7,Tbl.Kosten[[#This Row],[Totaal kosten]],"")</f>
        <v/>
      </c>
      <c r="CA137" s="148" t="str">
        <f>IF(Tbl.Kosten[[#This Row],[WPnr.]]=CA$7,Tbl.Kosten[[#This Row],[Totaal kosten]],"")</f>
        <v/>
      </c>
      <c r="CB137" s="148" t="str">
        <f>IF(Tbl.Kosten[[#This Row],[WPnr.]]=CB$7,Tbl.Kosten[[#This Row],[Totaal kosten]],"")</f>
        <v/>
      </c>
      <c r="CC137" s="148" t="str">
        <f>IF(Tbl.Kosten[[#This Row],[WPnr.]]=CC$7,Tbl.Kosten[[#This Row],[Totaal kosten]],"")</f>
        <v/>
      </c>
      <c r="CD137" s="148" t="str">
        <f>IF(Tbl.Kosten[[#This Row],[WPnr.]]=CD$7,Tbl.Kosten[[#This Row],[Totaal kosten]],"")</f>
        <v/>
      </c>
      <c r="CE137" s="148" t="str">
        <f>IF(Tbl.Kosten[[#This Row],[WPnr.]]=CE$7,Tbl.Kosten[[#This Row],[Totaal kosten]],"")</f>
        <v/>
      </c>
      <c r="CF137" s="148" t="str">
        <f>IF(Tbl.Kosten[[#This Row],[WPnr.]]=CF$7,Tbl.Kosten[[#This Row],[Totaal kosten]],"")</f>
        <v/>
      </c>
      <c r="CG137" s="148" t="str">
        <f>IF(Tbl.Kosten[[#This Row],[WPnr.]]=CG$7,Tbl.Kosten[[#This Row],[Totaal kosten]],"")</f>
        <v/>
      </c>
      <c r="CH137" s="148" t="str">
        <f>IF(Tbl.Kosten[[#This Row],[WPnr.]]=CH$7,Tbl.Kosten[[#This Row],[Totaal kosten]],"")</f>
        <v/>
      </c>
      <c r="CI137" s="148" t="str">
        <f>IF(Tbl.Kosten[[#This Row],[WPnr.]]=CI$7,Tbl.Kosten[[#This Row],[Totaal kosten]],"")</f>
        <v/>
      </c>
      <c r="CJ137" s="148" t="str">
        <f>IF(Tbl.Kosten[[#This Row],[WPnr.]]=CJ$7,Tbl.Kosten[[#This Row],[Totaal kosten]],"")</f>
        <v/>
      </c>
      <c r="CK137" s="148" t="str">
        <f>IF(Tbl.Kosten[[#This Row],[WPnr.]]=CK$7,Tbl.Kosten[[#This Row],[Totaal kosten]],"")</f>
        <v/>
      </c>
      <c r="CL137" s="148" t="str">
        <f>IF(Tbl.Kosten[[#This Row],[WPnr.]]=CL$7,Tbl.Kosten[[#This Row],[Totaal kosten]],"")</f>
        <v/>
      </c>
      <c r="CM137" s="148" t="str">
        <f>IF(Tbl.Kosten[[#This Row],[WPnr.]]=CM$7,Tbl.Kosten[[#This Row],[Totaal kosten]],"")</f>
        <v/>
      </c>
      <c r="CN137" s="148" t="str">
        <f>IF(Tbl.Kosten[[#This Row],[WPnr.]]=CN$7,Tbl.Kosten[[#This Row],[Totaal kosten]],"")</f>
        <v/>
      </c>
      <c r="CO137" s="148" t="str">
        <f>IF(Tbl.Kosten[[#This Row],[WPnr.]]=CO$7,Tbl.Kosten[[#This Row],[Totaal kosten]],"")</f>
        <v/>
      </c>
      <c r="CP137" s="148" t="str">
        <f>IF(Tbl.Kosten[[#This Row],[WPnr.]]=CP$7,Tbl.Kosten[[#This Row],[Totaal kosten]],"")</f>
        <v/>
      </c>
      <c r="CQ137" s="148" t="str">
        <f>IF(Tbl.Kosten[[#This Row],[WPnr.]]=CQ$7,Tbl.Kosten[[#This Row],[Totaal kosten]],"")</f>
        <v/>
      </c>
      <c r="CR137" s="148" t="str">
        <f>IF(Tbl.Kosten[[#This Row],[WPnr.]]=CR$7,Tbl.Kosten[[#This Row],[Totaal kosten]],"")</f>
        <v/>
      </c>
      <c r="CS137" s="148" t="str">
        <f>IF(Tbl.Kosten[[#This Row],[WPnr.]]=CS$7,Tbl.Kosten[[#This Row],[Totaal kosten]],"")</f>
        <v/>
      </c>
      <c r="CT137" s="148" t="str">
        <f>IF(Tbl.Kosten[[#This Row],[WPnr.]]=CT$7,Tbl.Kosten[[#This Row],[Totaal kosten]],"")</f>
        <v/>
      </c>
      <c r="CU137" s="148" t="str">
        <f>IF(Tbl.Kosten[[#This Row],[WPnr.]]=CU$7,Tbl.Kosten[[#This Row],[Totaal kosten]],"")</f>
        <v/>
      </c>
      <c r="CV137" s="148" t="str">
        <f>IF(Tbl.Kosten[[#This Row],[WPnr.]]=CV$7,Tbl.Kosten[[#This Row],[Totaal kosten]],"")</f>
        <v/>
      </c>
      <c r="CW137" s="148" t="str">
        <f>IF(Tbl.Kosten[[#This Row],[WPnr.]]=CW$7,Tbl.Kosten[[#This Row],[Totaal kosten]],"")</f>
        <v/>
      </c>
      <c r="CX137" s="148" t="str">
        <f>IF(Tbl.Kosten[[#This Row],[WPnr.]]=CX$7,Tbl.Kosten[[#This Row],[Totaal kosten]],"")</f>
        <v/>
      </c>
      <c r="CY137" s="148" t="str">
        <f>IF(Tbl.Kosten[[#This Row],[WPnr.]]=CY$7,Tbl.Kosten[[#This Row],[Totaal kosten]],"")</f>
        <v/>
      </c>
      <c r="CZ137" s="148" t="str">
        <f>IF(Tbl.Kosten[[#This Row],[WPnr.]]=CZ$7,Tbl.Kosten[[#This Row],[Totaal kosten]],"")</f>
        <v/>
      </c>
      <c r="DA137" s="148" t="str">
        <f>IF(Tbl.Kosten[[#This Row],[WPnr.]]=DA$7,Tbl.Kosten[[#This Row],[Totaal kosten]],"")</f>
        <v/>
      </c>
      <c r="DB137" s="148" t="str">
        <f>IF(Tbl.Kosten[[#This Row],[WPnr.]]=DB$7,Tbl.Kosten[[#This Row],[Totaal kosten]],"")</f>
        <v/>
      </c>
      <c r="DC137" s="148" t="str">
        <f>IF(Tbl.Kosten[[#This Row],[WPnr.]]=DC$7,Tbl.Kosten[[#This Row],[Totaal kosten]],"")</f>
        <v/>
      </c>
      <c r="DD137" s="148" t="str">
        <f>IF(Tbl.Kosten[[#This Row],[WPnr.]]=DD$7,Tbl.Kosten[[#This Row],[Totaal kosten]],"")</f>
        <v/>
      </c>
      <c r="DE137" s="148" t="str">
        <f>IF(Tbl.Kosten[[#This Row],[WPnr.]]=DE$7,Tbl.Kosten[[#This Row],[Totaal kosten]],"")</f>
        <v/>
      </c>
      <c r="DF137" s="148" t="str">
        <f>IF(Tbl.Kosten[[#This Row],[WPnr.]]=DF$7,Tbl.Kosten[[#This Row],[Totaal kosten]],"")</f>
        <v/>
      </c>
      <c r="DG137" s="148" t="str">
        <f>IF(Tbl.Kosten[[#This Row],[WPnr.]]=DG$7,Tbl.Kosten[[#This Row],[Totaal kosten]],"")</f>
        <v/>
      </c>
      <c r="DH137" s="148" t="str">
        <f>IF(Tbl.Kosten[[#This Row],[WPnr.]]=DH$7,Tbl.Kosten[[#This Row],[Totaal kosten]],"")</f>
        <v/>
      </c>
      <c r="DI137" s="148" t="str">
        <f>IF(Tbl.Kosten[[#This Row],[WPnr.]]=DI$7,Tbl.Kosten[[#This Row],[Totaal kosten]],"")</f>
        <v/>
      </c>
      <c r="DJ137" s="148" t="str">
        <f>IF(Tbl.Kosten[[#This Row],[WPnr.]]=DJ$7,Tbl.Kosten[[#This Row],[Totaal kosten]],"")</f>
        <v/>
      </c>
      <c r="DK137" s="148" t="str">
        <f>IF(Tbl.Kosten[[#This Row],[WPnr.]]=DK$7,Tbl.Kosten[[#This Row],[Totaal kosten]],"")</f>
        <v/>
      </c>
      <c r="DL137" s="148" t="str">
        <f>IF(Tbl.Kosten[[#This Row],[WPnr.]]=DL$7,Tbl.Kosten[[#This Row],[Totaal kosten]],"")</f>
        <v/>
      </c>
      <c r="DM137" s="148" t="str">
        <f>IF(Tbl.Kosten[[#This Row],[WPnr.]]=DM$7,Tbl.Kosten[[#This Row],[Totaal kosten]],"")</f>
        <v/>
      </c>
      <c r="DN137" s="148" t="str">
        <f>IF(Tbl.Kosten[[#This Row],[WPnr.]]=DN$7,Tbl.Kosten[[#This Row],[Totaal kosten]],"")</f>
        <v/>
      </c>
      <c r="DO137" s="148" t="str">
        <f>IF(Tbl.Kosten[[#This Row],[WPnr.]]=DO$7,Tbl.Kosten[[#This Row],[Totaal kosten]],"")</f>
        <v/>
      </c>
      <c r="DP137" s="148" t="str">
        <f>IF(Tbl.Kosten[[#This Row],[WPnr.]]=DP$7,Tbl.Kosten[[#This Row],[Totaal kosten]],"")</f>
        <v/>
      </c>
      <c r="DQ137" s="148" t="str">
        <f>IF(Tbl.Kosten[[#This Row],[WPnr.]]=DQ$7,Tbl.Kosten[[#This Row],[Totaal kosten]],"")</f>
        <v/>
      </c>
      <c r="DR137" s="148" t="str">
        <f>IF(Tbl.Kosten[[#This Row],[WPnr.]]=DR$7,Tbl.Kosten[[#This Row],[Totaal kosten]],"")</f>
        <v/>
      </c>
      <c r="DS137" s="148" t="str">
        <f>IF(Tbl.Kosten[[#This Row],[WPnr.]]=DS$7,Tbl.Kosten[[#This Row],[Totaal kosten]],"")</f>
        <v/>
      </c>
      <c r="DT137" s="148" t="str">
        <f>IF(Tbl.Kosten[[#This Row],[WPnr.]]=DT$7,Tbl.Kosten[[#This Row],[Totaal kosten]],"")</f>
        <v/>
      </c>
      <c r="DU137" s="148" t="str">
        <f>IF(Tbl.Kosten[[#This Row],[WPnr.]]=DU$7,Tbl.Kosten[[#This Row],[Totaal kosten]],"")</f>
        <v/>
      </c>
      <c r="DV137" s="148" t="str">
        <f>IF(Tbl.Kosten[[#This Row],[WPnr.]]=DV$7,Tbl.Kosten[[#This Row],[Totaal kosten]],"")</f>
        <v/>
      </c>
      <c r="DW137" s="150" t="str">
        <f>IFERROR(_xlfn.XLOOKUP(Tbl.Kosten[[#This Row],[Kostensoort]],Tbl.Kostensoorten[Kostensoorten],Tbl.Kostensoorten[KSnr.],"",0,1),"")</f>
        <v/>
      </c>
      <c r="DX137" s="150" t="str">
        <f>IF(Tbl.Kosten[[#This Row],[KSnr.]]=DX$7,Tbl.Kosten[[#This Row],[Totaal kosten]],"")</f>
        <v/>
      </c>
      <c r="DY137" s="150" t="str">
        <f>IF(Tbl.Kosten[[#This Row],[KSnr.]]=DY$7,Tbl.Kosten[[#This Row],[Totaal kosten]],"")</f>
        <v/>
      </c>
      <c r="DZ137" s="150" t="str">
        <f>IF(Tbl.Kosten[[#This Row],[KSnr.]]=DZ$7,Tbl.Kosten[[#This Row],[Totaal kosten]],"")</f>
        <v/>
      </c>
      <c r="EA137" s="150" t="str">
        <f>IF(Tbl.Kosten[[#This Row],[KSnr.]]=EA$7,Tbl.Kosten[[#This Row],[Totaal kosten]],"")</f>
        <v/>
      </c>
      <c r="EB137" s="150" t="str">
        <f>IF(Tbl.Kosten[[#This Row],[KSnr.]]=EB$7,Tbl.Kosten[[#This Row],[Totaal kosten]],"")</f>
        <v/>
      </c>
      <c r="EC137" s="150" t="str">
        <f>IF(Tbl.Kosten[[#This Row],[KSnr.]]=EC$7,Tbl.Kosten[[#This Row],[Totaal kosten]],"")</f>
        <v/>
      </c>
      <c r="ED137" s="150" t="str">
        <f>IF(Tbl.Kosten[[#This Row],[KSnr.]]=ED$7,Tbl.Kosten[[#This Row],[Totaal kosten]],"")</f>
        <v/>
      </c>
      <c r="EE137" s="150" t="str">
        <f>IF(Tbl.Kosten[[#This Row],[KSnr.]]=EE$7,Tbl.Kosten[[#This Row],[Totaal kosten]],"")</f>
        <v/>
      </c>
      <c r="EF137" s="150" t="str">
        <f>IF(Tbl.Kosten[[#This Row],[KSnr.]]=EF$7,Tbl.Kosten[[#This Row],[Totaal kosten]],"")</f>
        <v/>
      </c>
      <c r="EG137" s="150" t="str">
        <f>IF(Tbl.Kosten[[#This Row],[KSnr.]]=EG$7,Tbl.Kosten[[#This Row],[Totaal kosten]],"")</f>
        <v/>
      </c>
      <c r="EH137" s="150" t="str">
        <f>IF(Tbl.Kosten[[#This Row],[KSnr.]]=EH$7,Tbl.Kosten[[#This Row],[Totaal kosten]],"")</f>
        <v/>
      </c>
      <c r="EI137" s="150" t="str">
        <f>IF(Tbl.Kosten[[#This Row],[KSnr.]]=EI$7,Tbl.Kosten[[#This Row],[Totaal kosten]],"")</f>
        <v/>
      </c>
      <c r="EJ137" s="150" t="str">
        <f>IF(Tbl.Kosten[[#This Row],[KSnr.]]=EJ$7,Tbl.Kosten[[#This Row],[Totaal kosten]],"")</f>
        <v/>
      </c>
      <c r="EK137" s="150" t="str">
        <f>IF(Tbl.Kosten[[#This Row],[KSnr.]]=EK$7,Tbl.Kosten[[#This Row],[Totaal kosten]],"")</f>
        <v/>
      </c>
      <c r="EL137" s="150" t="str">
        <f>IF(Tbl.Kosten[[#This Row],[KSnr.]]=EL$7,Tbl.Kosten[[#This Row],[Totaal kosten]],"")</f>
        <v/>
      </c>
      <c r="EM137" s="150" t="str">
        <f>IF(Tbl.Kosten[[#This Row],[KSnr.]]=EM$7,Tbl.Kosten[[#This Row],[Totaal kosten]],"")</f>
        <v/>
      </c>
      <c r="EN137" s="150" t="str">
        <f>IF(Tbl.Kosten[[#This Row],[KSnr.]]=EN$7,Tbl.Kosten[[#This Row],[Totaal kosten]],"")</f>
        <v/>
      </c>
      <c r="EO137" s="150" t="str">
        <f>IF(Tbl.Kosten[[#This Row],[KSnr.]]=EO$7,Tbl.Kosten[[#This Row],[Totaal kosten]],"")</f>
        <v/>
      </c>
      <c r="EP137" s="150" t="str">
        <f>IF(Tbl.Kosten[[#This Row],[KSnr.]]=EP$7,Tbl.Kosten[[#This Row],[Totaal kosten]],"")</f>
        <v/>
      </c>
      <c r="EQ137" s="150" t="str">
        <f>IF(Tbl.Kosten[[#This Row],[KSnr.]]=EQ$7,Tbl.Kosten[[#This Row],[Totaal kosten]],"")</f>
        <v/>
      </c>
      <c r="ER137" s="144" t="str">
        <f>IFERROR(_xlfn.XLOOKUP(Tbl.Kosten[[#This Row],[Subsidieactiviteit]],Tbl.Subsidiehoogte[Subsidieactiviteit],Tbl.Subsidiehoogte[SAnr.],"",0,1),"")</f>
        <v/>
      </c>
      <c r="ES137" s="150" t="str">
        <f>IF(Tbl.Kosten[[#This Row],[Sanr.]]=ES$7,Tbl.Kosten[[#This Row],[Totaal kosten]],"")</f>
        <v/>
      </c>
      <c r="ET137" s="150" t="str">
        <f>IF(Tbl.Kosten[[#This Row],[Sanr.]]=ET$7,Tbl.Kosten[[#This Row],[Totaal kosten]],"")</f>
        <v/>
      </c>
      <c r="EU137" s="150" t="str">
        <f>IF(Tbl.Kosten[[#This Row],[Sanr.]]=EU$7,Tbl.Kosten[[#This Row],[Totaal kosten]],"")</f>
        <v/>
      </c>
      <c r="EV137" s="150" t="str">
        <f>IF(Tbl.Kosten[[#This Row],[Sanr.]]=EV$7,Tbl.Kosten[[#This Row],[Totaal kosten]],"")</f>
        <v/>
      </c>
      <c r="EW137" s="150" t="str">
        <f>IF(Tbl.Kosten[[#This Row],[Sanr.]]=EW$7,Tbl.Kosten[[#This Row],[Totaal kosten]],"")</f>
        <v/>
      </c>
      <c r="EX137" s="150" t="str">
        <f>IF(Tbl.Kosten[[#This Row],[Sanr.]]=EX$7,Tbl.Kosten[[#This Row],[Totaal kosten]],"")</f>
        <v/>
      </c>
      <c r="EY137" s="150" t="str">
        <f>IF(Tbl.Kosten[[#This Row],[Sanr.]]=EY$7,Tbl.Kosten[[#This Row],[Totaal kosten]],"")</f>
        <v/>
      </c>
      <c r="EZ137" s="150" t="str">
        <f>IF(Tbl.Kosten[[#This Row],[Sanr.]]=EZ$7,Tbl.Kosten[[#This Row],[Totaal kosten]],"")</f>
        <v/>
      </c>
      <c r="FA137" s="150" t="str">
        <f>IF(Tbl.Kosten[[#This Row],[Sanr.]]=FA$7,Tbl.Kosten[[#This Row],[Totaal kosten]],"")</f>
        <v/>
      </c>
      <c r="FB137" s="150" t="str">
        <f>IF(Tbl.Kosten[[#This Row],[Sanr.]]=FB$7,Tbl.Kosten[[#This Row],[Totaal kosten]],"")</f>
        <v/>
      </c>
      <c r="FC137" s="150" t="str">
        <f>IF(Tbl.Kosten[[#This Row],[Sanr.]]=FC$7,Tbl.Kosten[[#This Row],[Totaal kosten]],"")</f>
        <v/>
      </c>
      <c r="FD137" s="150" t="str">
        <f>IF(Tbl.Kosten[[#This Row],[Sanr.]]=FD$7,Tbl.Kosten[[#This Row],[Totaal kosten]],"")</f>
        <v/>
      </c>
      <c r="FE137" s="150" t="str">
        <f>IF(Tbl.Kosten[[#This Row],[Sanr.]]=FE$7,Tbl.Kosten[[#This Row],[Totaal kosten]],"")</f>
        <v/>
      </c>
      <c r="FF137" s="150" t="str">
        <f>IF(Tbl.Kosten[[#This Row],[Sanr.]]=FF$7,Tbl.Kosten[[#This Row],[Totaal kosten]],"")</f>
        <v/>
      </c>
      <c r="FG137" s="150" t="str">
        <f>IF(Tbl.Kosten[[#This Row],[Sanr.]]=FG$7,Tbl.Kosten[[#This Row],[Totaal kosten]],"")</f>
        <v/>
      </c>
      <c r="FH137" s="150" t="str">
        <f>IF(Tbl.Kosten[[#This Row],[Sanr.]]=FH$7,Tbl.Kosten[[#This Row],[Totaal kosten]],"")</f>
        <v/>
      </c>
      <c r="FI137" s="150" t="str">
        <f>IF(Tbl.Kosten[[#This Row],[Sanr.]]=FI$7,Tbl.Kosten[[#This Row],[Totaal kosten]],"")</f>
        <v/>
      </c>
      <c r="FJ137" s="150" t="str">
        <f>IF(Tbl.Kosten[[#This Row],[Sanr.]]=FJ$7,Tbl.Kosten[[#This Row],[Totaal kosten]],"")</f>
        <v/>
      </c>
      <c r="FK137" s="150" t="str">
        <f>IF(Tbl.Kosten[[#This Row],[Sanr.]]=FK$7,Tbl.Kosten[[#This Row],[Totaal kosten]],"")</f>
        <v/>
      </c>
      <c r="FL137" s="150" t="str">
        <f>IF(Tbl.Kosten[[#This Row],[Sanr.]]=FL$7,Tbl.Kosten[[#This Row],[Totaal kosten]],"")</f>
        <v/>
      </c>
      <c r="FM137" s="150" t="str">
        <f>IF(Tbl.Kosten[[#This Row],[Sanr.]]=FM$7,Tbl.Kosten[[#This Row],[Totaal kosten]],"")</f>
        <v/>
      </c>
      <c r="FN137" s="150" t="str">
        <f>IF(Tbl.Kosten[[#This Row],[Sanr.]]=FN$7,Tbl.Kosten[[#This Row],[Totaal kosten]],"")</f>
        <v/>
      </c>
      <c r="FO137" s="150" t="str">
        <f>IF(Tbl.Kosten[[#This Row],[Sanr.]]=FO$7,Tbl.Kosten[[#This Row],[Totaal kosten]],"")</f>
        <v/>
      </c>
      <c r="FP137" s="150" t="str">
        <f>IF(Tbl.Kosten[[#This Row],[Sanr.]]=FP$7,Tbl.Kosten[[#This Row],[Totaal kosten]],"")</f>
        <v/>
      </c>
      <c r="FQ137" s="150" t="str">
        <f>IF(Tbl.Kosten[[#This Row],[Sanr.]]=FQ$7,Tbl.Kosten[[#This Row],[Totaal kosten]],"")</f>
        <v/>
      </c>
      <c r="FR137" s="150" t="str">
        <f>IF(Tbl.Kosten[[#This Row],[Sanr.]]=FR$7,Tbl.Kosten[[#This Row],[Totaal kosten]],"")</f>
        <v/>
      </c>
      <c r="FS137" s="150" t="str">
        <f>IF(Tbl.Kosten[[#This Row],[Sanr.]]=FS$7,Tbl.Kosten[[#This Row],[Totaal kosten]],"")</f>
        <v/>
      </c>
      <c r="FT137" s="150" t="str">
        <f>IF(Tbl.Kosten[[#This Row],[Sanr.]]=FT$7,Tbl.Kosten[[#This Row],[Totaal kosten]],"")</f>
        <v/>
      </c>
      <c r="FU137" s="150" t="str">
        <f>IF(Tbl.Kosten[[#This Row],[Sanr.]]=FU$7,Tbl.Kosten[[#This Row],[Totaal kosten]],"")</f>
        <v/>
      </c>
      <c r="FV137" s="150" t="str">
        <f>IF(Tbl.Kosten[[#This Row],[Sanr.]]=FV$7,Tbl.Kosten[[#This Row],[Totaal kosten]],"")</f>
        <v/>
      </c>
      <c r="FW137" s="150" t="str">
        <f>IFERROR(_xlfn.XLOOKUP(Tbl.Kosten[[#This Row],[Activiteitencode]],Tbl.Activiteiten[Activiteitcode],Tbl.Activiteiten[Anr.],"",0,1),"")</f>
        <v/>
      </c>
      <c r="FX137" s="169" t="str">
        <f>_xlfn.CONCAT(Tbl.Kosten[[#This Row],[Pnr.]],Tbl.Kosten[[#This Row],[Sanr.]])</f>
        <v>P1</v>
      </c>
      <c r="FY137" s="150">
        <f>Tbl.Kosten[[#This Row],[Totaal kosten]]-Tbl.Kosten[[#This Row],[Subsidie]]</f>
        <v>0</v>
      </c>
      <c r="FZ137" s="150">
        <f>IF(Tbl.Kosten[[#This Row],[Pnr.]]=FZ$7,Tbl.Kosten[[#This Row],[Te financieren]],"")</f>
        <v>0</v>
      </c>
      <c r="GA137" s="150" t="str">
        <f>IF(Tbl.Kosten[[#This Row],[Pnr.]]=GA$7,Tbl.Kosten[[#This Row],[Te financieren]],"")</f>
        <v/>
      </c>
      <c r="GB137" s="150" t="str">
        <f>IF(Tbl.Kosten[[#This Row],[Pnr.]]=GB$7,Tbl.Kosten[[#This Row],[Te financieren]],"")</f>
        <v/>
      </c>
      <c r="GC137" s="150" t="str">
        <f>IF(Tbl.Kosten[[#This Row],[Pnr.]]=GC$7,Tbl.Kosten[[#This Row],[Te financieren]],"")</f>
        <v/>
      </c>
      <c r="GD137" s="150" t="str">
        <f>IF(Tbl.Kosten[[#This Row],[Pnr.]]=GD$7,Tbl.Kosten[[#This Row],[Te financieren]],"")</f>
        <v/>
      </c>
      <c r="GE137" s="150" t="str">
        <f>IF(Tbl.Kosten[[#This Row],[Pnr.]]=GE$7,Tbl.Kosten[[#This Row],[Te financieren]],"")</f>
        <v/>
      </c>
      <c r="GF137" s="150" t="str">
        <f>IF(Tbl.Kosten[[#This Row],[Pnr.]]=GF$7,Tbl.Kosten[[#This Row],[Te financieren]],"")</f>
        <v/>
      </c>
      <c r="GG137" s="150" t="str">
        <f>IF(Tbl.Kosten[[#This Row],[Pnr.]]=GG$7,Tbl.Kosten[[#This Row],[Te financieren]],"")</f>
        <v/>
      </c>
      <c r="GH137" s="150" t="str">
        <f>IF(Tbl.Kosten[[#This Row],[Pnr.]]=GH$7,Tbl.Kosten[[#This Row],[Te financieren]],"")</f>
        <v/>
      </c>
      <c r="GI137" s="150" t="str">
        <f>IF(Tbl.Kosten[[#This Row],[Pnr.]]=GI$7,Tbl.Kosten[[#This Row],[Te financieren]],"")</f>
        <v/>
      </c>
      <c r="GJ137" s="150" t="str">
        <f>IF(Tbl.Kosten[[#This Row],[Pnr.]]=GJ$7,Tbl.Kosten[[#This Row],[Te financieren]],"")</f>
        <v/>
      </c>
      <c r="GK137" s="150" t="str">
        <f>IF(Tbl.Kosten[[#This Row],[Pnr.]]=GK$7,Tbl.Kosten[[#This Row],[Te financieren]],"")</f>
        <v/>
      </c>
      <c r="GL137" s="150" t="str">
        <f>IF(Tbl.Kosten[[#This Row],[Pnr.]]=GL$7,Tbl.Kosten[[#This Row],[Te financieren]],"")</f>
        <v/>
      </c>
      <c r="GM137" s="150" t="str">
        <f>IF(Tbl.Kosten[[#This Row],[Pnr.]]=GM$7,Tbl.Kosten[[#This Row],[Te financieren]],"")</f>
        <v/>
      </c>
      <c r="GN137" s="150" t="str">
        <f>IF(Tbl.Kosten[[#This Row],[Pnr.]]=GN$7,Tbl.Kosten[[#This Row],[Te financieren]],"")</f>
        <v/>
      </c>
      <c r="GO137" s="150" t="str">
        <f>IF(Tbl.Kosten[[#This Row],[Pnr.]]=GO$7,Tbl.Kosten[[#This Row],[Te financieren]],"")</f>
        <v/>
      </c>
      <c r="GP137" s="150" t="str">
        <f>IF(Tbl.Kosten[[#This Row],[Pnr.]]=GP$7,Tbl.Kosten[[#This Row],[Te financieren]],"")</f>
        <v/>
      </c>
      <c r="GQ137" s="150" t="str">
        <f>IF(Tbl.Kosten[[#This Row],[Pnr.]]=GQ$7,Tbl.Kosten[[#This Row],[Te financieren]],"")</f>
        <v/>
      </c>
      <c r="GR137" s="150" t="str">
        <f>IF(Tbl.Kosten[[#This Row],[Pnr.]]=GR$7,Tbl.Kosten[[#This Row],[Te financieren]],"")</f>
        <v/>
      </c>
      <c r="GS137" s="150" t="str">
        <f>IF(Tbl.Kosten[[#This Row],[Pnr.]]=GS$7,Tbl.Kosten[[#This Row],[Te financieren]],"")</f>
        <v/>
      </c>
      <c r="GT137" s="150" t="str">
        <f>IF(Tbl.Kosten[[#This Row],[Pnr.]]=GT$7,Tbl.Kosten[[#This Row],[Te financieren]],"")</f>
        <v/>
      </c>
      <c r="GU137" s="150" t="str">
        <f>IF(Tbl.Kosten[[#This Row],[Pnr.]]=GU$7,Tbl.Kosten[[#This Row],[Te financieren]],"")</f>
        <v/>
      </c>
      <c r="GV137" s="150" t="str">
        <f>IF(Tbl.Kosten[[#This Row],[Pnr.]]=GV$7,Tbl.Kosten[[#This Row],[Te financieren]],"")</f>
        <v/>
      </c>
      <c r="GW137" s="150" t="str">
        <f>IF(Tbl.Kosten[[#This Row],[Pnr.]]=GW$7,Tbl.Kosten[[#This Row],[Te financieren]],"")</f>
        <v/>
      </c>
      <c r="GX137" s="150" t="str">
        <f>IF(Tbl.Kosten[[#This Row],[Pnr.]]=GX$7,Tbl.Kosten[[#This Row],[Te financieren]],"")</f>
        <v/>
      </c>
      <c r="GY137" s="150" t="str">
        <f>IF(Tbl.Kosten[[#This Row],[Pnr.]]=GY$7,Tbl.Kosten[[#This Row],[Te financieren]],"")</f>
        <v/>
      </c>
      <c r="GZ137" s="150" t="str">
        <f>IF(Tbl.Kosten[[#This Row],[Pnr.]]=GZ$7,Tbl.Kosten[[#This Row],[Te financieren]],"")</f>
        <v/>
      </c>
      <c r="HA137" s="150" t="str">
        <f>IF(Tbl.Kosten[[#This Row],[Pnr.]]=HA$7,Tbl.Kosten[[#This Row],[Te financieren]],"")</f>
        <v/>
      </c>
      <c r="HB137" s="150" t="str">
        <f>IF(Tbl.Kosten[[#This Row],[Pnr.]]=HB$7,Tbl.Kosten[[#This Row],[Te financieren]],"")</f>
        <v/>
      </c>
      <c r="HC137" s="150" t="str">
        <f>IF(Tbl.Kosten[[#This Row],[Pnr.]]=HC$7,Tbl.Kosten[[#This Row],[Te financieren]],"")</f>
        <v/>
      </c>
      <c r="HD137" s="150" t="str">
        <f>IF(Tbl.Kosten[[#This Row],[Pnr.]]=HD$7,Tbl.Kosten[[#This Row],[Te financieren]],"")</f>
        <v/>
      </c>
      <c r="HE137" s="150" t="str">
        <f>IF(Tbl.Kosten[[#This Row],[Pnr.]]=HE$7,Tbl.Kosten[[#This Row],[Te financieren]],"")</f>
        <v/>
      </c>
      <c r="HF137" s="150" t="str">
        <f>IF(Tbl.Kosten[[#This Row],[Pnr.]]=HF$7,Tbl.Kosten[[#This Row],[Te financieren]],"")</f>
        <v/>
      </c>
      <c r="HG137" s="150" t="str">
        <f>IF(Tbl.Kosten[[#This Row],[Pnr.]]=HG$7,Tbl.Kosten[[#This Row],[Te financieren]],"")</f>
        <v/>
      </c>
      <c r="HH137" s="150" t="str">
        <f>IF(Tbl.Kosten[[#This Row],[Pnr.]]=HH$7,Tbl.Kosten[[#This Row],[Te financieren]],"")</f>
        <v/>
      </c>
      <c r="HI137" s="150" t="str">
        <f>IF(Tbl.Kosten[[#This Row],[Pnr.]]=HI$7,Tbl.Kosten[[#This Row],[Te financieren]],"")</f>
        <v/>
      </c>
      <c r="HJ137" s="150" t="str">
        <f>IF(Tbl.Kosten[[#This Row],[Pnr.]]=HJ$7,Tbl.Kosten[[#This Row],[Te financieren]],"")</f>
        <v/>
      </c>
      <c r="HK137" s="150" t="str">
        <f>IF(Tbl.Kosten[[#This Row],[Pnr.]]=HK$7,Tbl.Kosten[[#This Row],[Te financieren]],"")</f>
        <v/>
      </c>
      <c r="HL137" s="150" t="str">
        <f>IF(Tbl.Kosten[[#This Row],[Pnr.]]=HL$7,Tbl.Kosten[[#This Row],[Te financieren]],"")</f>
        <v/>
      </c>
      <c r="HM137" s="150" t="str">
        <f>IF(Tbl.Kosten[[#This Row],[Pnr.]]=HM$7,Tbl.Kosten[[#This Row],[Te financieren]],"")</f>
        <v/>
      </c>
      <c r="HN137" s="150" t="str">
        <f>IF(Tbl.Kosten[[#This Row],[Pnr.]]=HN$7,Tbl.Kosten[[#This Row],[Te financieren]],"")</f>
        <v/>
      </c>
      <c r="HO137" s="150" t="str">
        <f>IF(Tbl.Kosten[[#This Row],[Pnr.]]=HO$7,Tbl.Kosten[[#This Row],[Te financieren]],"")</f>
        <v/>
      </c>
      <c r="HP137" s="150" t="str">
        <f>IF(Tbl.Kosten[[#This Row],[Pnr.]]=HP$7,Tbl.Kosten[[#This Row],[Te financieren]],"")</f>
        <v/>
      </c>
      <c r="HQ137" s="150" t="str">
        <f>IF(Tbl.Kosten[[#This Row],[Pnr.]]=HQ$7,Tbl.Kosten[[#This Row],[Te financieren]],"")</f>
        <v/>
      </c>
      <c r="HR137" s="150" t="str">
        <f>IF(Tbl.Kosten[[#This Row],[Pnr.]]=HR$7,Tbl.Kosten[[#This Row],[Te financieren]],"")</f>
        <v/>
      </c>
      <c r="HS137" s="150" t="str">
        <f>IF(Tbl.Kosten[[#This Row],[Pnr.]]=HS$7,Tbl.Kosten[[#This Row],[Te financieren]],"")</f>
        <v/>
      </c>
      <c r="HT137" s="150" t="str">
        <f>IF(Tbl.Kosten[[#This Row],[Pnr.]]=HT$7,Tbl.Kosten[[#This Row],[Te financieren]],"")</f>
        <v/>
      </c>
      <c r="HU137" s="150" t="str">
        <f>IF(Tbl.Kosten[[#This Row],[Pnr.]]=HU$7,Tbl.Kosten[[#This Row],[Te financieren]],"")</f>
        <v/>
      </c>
      <c r="HV137" s="150" t="str">
        <f>IF(Tbl.Kosten[[#This Row],[Pnr.]]=HV$7,Tbl.Kosten[[#This Row],[Te financieren]],"")</f>
        <v/>
      </c>
      <c r="HW137" s="150" t="str">
        <f>IF(Tbl.Kosten[[#This Row],[Pnr.]]=HW$7,Tbl.Kosten[[#This Row],[Te financieren]],"")</f>
        <v/>
      </c>
    </row>
    <row r="138" spans="2:231" x14ac:dyDescent="0.3">
      <c r="B138" s="134"/>
      <c r="C138" s="137"/>
      <c r="D138" s="136"/>
      <c r="E138" s="261"/>
      <c r="F138" s="135"/>
      <c r="G138" s="11" t="str">
        <f>IF(Tbl.Kosten[[#This Row],[Medewerker e/o 
functie]]&lt;&gt;"",_xlfn.XLOOKUP(Tbl.Kosten[[#This Row],[Medewerker e/o 
functie]],Tbl.Uurtarief[Medewerker en/of functie],Tbl.Uurtarief[Uurtarief],"",0,1),"")</f>
        <v/>
      </c>
      <c r="H138" s="121">
        <f>IFERROR(Tbl.Kosten[[#This Row],[Uren]]*Tbl.Kosten[[#This Row],[Uurtarief]],0)</f>
        <v>0</v>
      </c>
      <c r="I138" s="119" t="str">
        <f>IF(Tbl.Kosten[[#This Row],[Subtotaal uren]]&lt;&gt;0,_xlfn.XLOOKUP(Tbl.Kosten[[#This Row],[Medewerker e/o 
functie]],Tbl.Uurtarief[Medewerker en/of functie],Tbl.Uurtarief[Kostensoort arbeid],"",0,1),"")</f>
        <v/>
      </c>
      <c r="J138" s="137"/>
      <c r="K138" s="135"/>
      <c r="L138" s="139" t="str">
        <f>IF(Tbl.Kosten[[#This Row],[Activum]]&lt;&gt;"",_xlfn.XLOOKUP(Tbl.Kosten[[#This Row],[Activum]],Tbl.Afschrijvingskosten[Activum],Tbl.Afschrijvingskosten[Tarief per afschrijvings-eenheid],"",0,1),"")</f>
        <v/>
      </c>
      <c r="M138" s="122">
        <f>IFERROR(Tbl.Kosten[[#This Row],[Een-
heden]]*Tbl.Kosten[[#This Row],[Afschrijvings-
tarief]],0)</f>
        <v>0</v>
      </c>
      <c r="N138" s="122" t="str">
        <f>IF(Tbl.Kosten[[#This Row],[Subtotaal afschrijving]]&lt;&gt;0,Lijsten!$A$7,"")</f>
        <v/>
      </c>
      <c r="O138" s="140"/>
      <c r="P138" s="135"/>
      <c r="Q138" s="138"/>
      <c r="R138" s="122">
        <f>IFERROR(Tbl.Kosten[[#This Row],[Aantal]]*Tbl.Kosten[[#This Row],[Tarief]],0)</f>
        <v>0</v>
      </c>
      <c r="S138" s="8">
        <f>IFERROR(Tbl.Kosten[[#This Row],[Subtotaal overige kosten]]+Tbl.Kosten[[#This Row],[Subtotaal uren]]+Tbl.Kosten[[#This Row],[Subtotaal afschrijving]],0)</f>
        <v>0</v>
      </c>
      <c r="T138" s="8">
        <f>IFERROR(Tbl.Kosten[[#This Row],[Totaal kosten]]*Tbl.Kosten[[#This Row],[Subsidie%]],0)</f>
        <v>0</v>
      </c>
      <c r="U138" s="4" t="str" cm="1">
        <f t="array" ref="U138">IFERROR(_xlfn.IFS(Tbl.Kosten[[#This Row],[Subtotaal uren]]&lt;&gt;0,Tbl.Kosten[[#This Row],[Kostensoort arbeid]],Tbl.Kosten[[#This Row],[Subtotaal afschrijving]]&lt;&gt;0,Tbl.Kosten[[#This Row],[Kostensoort afschrijving]],Tbl.Kosten[[#This Row],[Subtotaal overige kosten]]&lt;&gt;0,Tbl.Kosten[[#This Row],[Kostensoort overig]]),"")</f>
        <v/>
      </c>
      <c r="V138" s="4" t="str">
        <f>IFERROR(_xlfn.XLOOKUP(Tbl.Kosten[[#This Row],[Activiteitencode]],Tbl.Activiteiten[Activiteitcode],Tbl.Activiteiten[Werkpakketcode],"",0,1),"")</f>
        <v/>
      </c>
      <c r="W138" s="4" t="str">
        <f>IFERROR(_xlfn.XLOOKUP(Tbl.Kosten[[#This Row],[Werkpakketcode]],Tbl.Werkpakketten[Werkpakketcode],Tbl.Werkpakketten[Subsidiabele activiteit],"",0,1),"")</f>
        <v/>
      </c>
      <c r="X138" s="12">
        <f>IFERROR(_xlfn.XLOOKUP(Tbl.Kosten[[#This Row],[Sanr.]],Tbl.Subsidiehoogte[SAnr.],Tbl.Subsidiehoogte[Sub. Percentage],0,0,1),0)</f>
        <v>0</v>
      </c>
      <c r="Y138" s="144" t="str">
        <f>IFERROR(_xlfn.XLOOKUP(Tbl.Kosten[[#This Row],[Partnercode]],Tbl.Projectpartners[Partnercode],Tbl.Projectpartners[PNr.],"",0,1),"")</f>
        <v>P1</v>
      </c>
      <c r="Z138" s="148">
        <f>IF(Tbl.Kosten[[#This Row],[Pnr.]]=Z$7,Tbl.Kosten[[#This Row],[Totaal kosten]],"")</f>
        <v>0</v>
      </c>
      <c r="AA138" s="148" t="str">
        <f>IF(Tbl.Kosten[[#This Row],[Pnr.]]=AA$7,Tbl.Kosten[[#This Row],[Totaal kosten]],"")</f>
        <v/>
      </c>
      <c r="AB138" s="148" t="str">
        <f>IF(Tbl.Kosten[[#This Row],[Pnr.]]=AB$7,Tbl.Kosten[[#This Row],[Totaal kosten]],"")</f>
        <v/>
      </c>
      <c r="AC138" s="148" t="str">
        <f>IF(Tbl.Kosten[[#This Row],[Pnr.]]=AC$7,Tbl.Kosten[[#This Row],[Totaal kosten]],"")</f>
        <v/>
      </c>
      <c r="AD138" s="148" t="str">
        <f>IF(Tbl.Kosten[[#This Row],[Pnr.]]=AD$7,Tbl.Kosten[[#This Row],[Totaal kosten]],"")</f>
        <v/>
      </c>
      <c r="AE138" s="148" t="str">
        <f>IF(Tbl.Kosten[[#This Row],[Pnr.]]=AE$7,Tbl.Kosten[[#This Row],[Totaal kosten]],"")</f>
        <v/>
      </c>
      <c r="AF138" s="148" t="str">
        <f>IF(Tbl.Kosten[[#This Row],[Pnr.]]=AF$7,Tbl.Kosten[[#This Row],[Totaal kosten]],"")</f>
        <v/>
      </c>
      <c r="AG138" s="148" t="str">
        <f>IF(Tbl.Kosten[[#This Row],[Pnr.]]=AG$7,Tbl.Kosten[[#This Row],[Totaal kosten]],"")</f>
        <v/>
      </c>
      <c r="AH138" s="148" t="str">
        <f>IF(Tbl.Kosten[[#This Row],[Pnr.]]=AH$7,Tbl.Kosten[[#This Row],[Totaal kosten]],"")</f>
        <v/>
      </c>
      <c r="AI138" s="148" t="str">
        <f>IF(Tbl.Kosten[[#This Row],[Pnr.]]=AI$7,Tbl.Kosten[[#This Row],[Totaal kosten]],"")</f>
        <v/>
      </c>
      <c r="AJ138" s="148" t="str">
        <f>IF(Tbl.Kosten[[#This Row],[Pnr.]]=AJ$7,Tbl.Kosten[[#This Row],[Totaal kosten]],"")</f>
        <v/>
      </c>
      <c r="AK138" s="148" t="str">
        <f>IF(Tbl.Kosten[[#This Row],[Pnr.]]=AK$7,Tbl.Kosten[[#This Row],[Totaal kosten]],"")</f>
        <v/>
      </c>
      <c r="AL138" s="148" t="str">
        <f>IF(Tbl.Kosten[[#This Row],[Pnr.]]=AL$7,Tbl.Kosten[[#This Row],[Totaal kosten]],"")</f>
        <v/>
      </c>
      <c r="AM138" s="148" t="str">
        <f>IF(Tbl.Kosten[[#This Row],[Pnr.]]=AM$7,Tbl.Kosten[[#This Row],[Totaal kosten]],"")</f>
        <v/>
      </c>
      <c r="AN138" s="148" t="str">
        <f>IF(Tbl.Kosten[[#This Row],[Pnr.]]=AN$7,Tbl.Kosten[[#This Row],[Totaal kosten]],"")</f>
        <v/>
      </c>
      <c r="AO138" s="148" t="str">
        <f>IF(Tbl.Kosten[[#This Row],[Pnr.]]=AO$7,Tbl.Kosten[[#This Row],[Totaal kosten]],"")</f>
        <v/>
      </c>
      <c r="AP138" s="148" t="str">
        <f>IF(Tbl.Kosten[[#This Row],[Pnr.]]=AP$7,Tbl.Kosten[[#This Row],[Totaal kosten]],"")</f>
        <v/>
      </c>
      <c r="AQ138" s="148" t="str">
        <f>IF(Tbl.Kosten[[#This Row],[Pnr.]]=AQ$7,Tbl.Kosten[[#This Row],[Totaal kosten]],"")</f>
        <v/>
      </c>
      <c r="AR138" s="148" t="str">
        <f>IF(Tbl.Kosten[[#This Row],[Pnr.]]=AR$7,Tbl.Kosten[[#This Row],[Totaal kosten]],"")</f>
        <v/>
      </c>
      <c r="AS138" s="148" t="str">
        <f>IF(Tbl.Kosten[[#This Row],[Pnr.]]=AS$7,Tbl.Kosten[[#This Row],[Totaal kosten]],"")</f>
        <v/>
      </c>
      <c r="AT138" s="148" t="str">
        <f>IF(Tbl.Kosten[[#This Row],[Pnr.]]=AT$7,Tbl.Kosten[[#This Row],[Totaal kosten]],"")</f>
        <v/>
      </c>
      <c r="AU138" s="148" t="str">
        <f>IF(Tbl.Kosten[[#This Row],[Pnr.]]=AU$7,Tbl.Kosten[[#This Row],[Totaal kosten]],"")</f>
        <v/>
      </c>
      <c r="AV138" s="148" t="str">
        <f>IF(Tbl.Kosten[[#This Row],[Pnr.]]=AV$7,Tbl.Kosten[[#This Row],[Totaal kosten]],"")</f>
        <v/>
      </c>
      <c r="AW138" s="148" t="str">
        <f>IF(Tbl.Kosten[[#This Row],[Pnr.]]=AW$7,Tbl.Kosten[[#This Row],[Totaal kosten]],"")</f>
        <v/>
      </c>
      <c r="AX138" s="148" t="str">
        <f>IF(Tbl.Kosten[[#This Row],[Pnr.]]=AX$7,Tbl.Kosten[[#This Row],[Totaal kosten]],"")</f>
        <v/>
      </c>
      <c r="AY138" s="148" t="str">
        <f>IF(Tbl.Kosten[[#This Row],[Pnr.]]=AY$7,Tbl.Kosten[[#This Row],[Totaal kosten]],"")</f>
        <v/>
      </c>
      <c r="AZ138" s="148" t="str">
        <f>IF(Tbl.Kosten[[#This Row],[Pnr.]]=AZ$7,Tbl.Kosten[[#This Row],[Totaal kosten]],"")</f>
        <v/>
      </c>
      <c r="BA138" s="148" t="str">
        <f>IF(Tbl.Kosten[[#This Row],[Pnr.]]=BA$7,Tbl.Kosten[[#This Row],[Totaal kosten]],"")</f>
        <v/>
      </c>
      <c r="BB138" s="148" t="str">
        <f>IF(Tbl.Kosten[[#This Row],[Pnr.]]=BB$7,Tbl.Kosten[[#This Row],[Totaal kosten]],"")</f>
        <v/>
      </c>
      <c r="BC138" s="148" t="str">
        <f>IF(Tbl.Kosten[[#This Row],[Pnr.]]=BC$7,Tbl.Kosten[[#This Row],[Totaal kosten]],"")</f>
        <v/>
      </c>
      <c r="BD138" s="148" t="str">
        <f>IF(Tbl.Kosten[[#This Row],[Pnr.]]=BD$7,Tbl.Kosten[[#This Row],[Totaal kosten]],"")</f>
        <v/>
      </c>
      <c r="BE138" s="148" t="str">
        <f>IF(Tbl.Kosten[[#This Row],[Pnr.]]=BE$7,Tbl.Kosten[[#This Row],[Totaal kosten]],"")</f>
        <v/>
      </c>
      <c r="BF138" s="148" t="str">
        <f>IF(Tbl.Kosten[[#This Row],[Pnr.]]=BF$7,Tbl.Kosten[[#This Row],[Totaal kosten]],"")</f>
        <v/>
      </c>
      <c r="BG138" s="148" t="str">
        <f>IF(Tbl.Kosten[[#This Row],[Pnr.]]=BG$7,Tbl.Kosten[[#This Row],[Totaal kosten]],"")</f>
        <v/>
      </c>
      <c r="BH138" s="148" t="str">
        <f>IF(Tbl.Kosten[[#This Row],[Pnr.]]=BH$7,Tbl.Kosten[[#This Row],[Totaal kosten]],"")</f>
        <v/>
      </c>
      <c r="BI138" s="148" t="str">
        <f>IF(Tbl.Kosten[[#This Row],[Pnr.]]=BI$7,Tbl.Kosten[[#This Row],[Totaal kosten]],"")</f>
        <v/>
      </c>
      <c r="BJ138" s="148" t="str">
        <f>IF(Tbl.Kosten[[#This Row],[Pnr.]]=BJ$7,Tbl.Kosten[[#This Row],[Totaal kosten]],"")</f>
        <v/>
      </c>
      <c r="BK138" s="148" t="str">
        <f>IF(Tbl.Kosten[[#This Row],[Pnr.]]=BK$7,Tbl.Kosten[[#This Row],[Totaal kosten]],"")</f>
        <v/>
      </c>
      <c r="BL138" s="148" t="str">
        <f>IF(Tbl.Kosten[[#This Row],[Pnr.]]=BL$7,Tbl.Kosten[[#This Row],[Totaal kosten]],"")</f>
        <v/>
      </c>
      <c r="BM138" s="148" t="str">
        <f>IF(Tbl.Kosten[[#This Row],[Pnr.]]=BM$7,Tbl.Kosten[[#This Row],[Totaal kosten]],"")</f>
        <v/>
      </c>
      <c r="BN138" s="148" t="str">
        <f>IF(Tbl.Kosten[[#This Row],[Pnr.]]=BN$7,Tbl.Kosten[[#This Row],[Totaal kosten]],"")</f>
        <v/>
      </c>
      <c r="BO138" s="148" t="str">
        <f>IF(Tbl.Kosten[[#This Row],[Pnr.]]=BO$7,Tbl.Kosten[[#This Row],[Totaal kosten]],"")</f>
        <v/>
      </c>
      <c r="BP138" s="148" t="str">
        <f>IF(Tbl.Kosten[[#This Row],[Pnr.]]=BP$7,Tbl.Kosten[[#This Row],[Totaal kosten]],"")</f>
        <v/>
      </c>
      <c r="BQ138" s="148" t="str">
        <f>IF(Tbl.Kosten[[#This Row],[Pnr.]]=BQ$7,Tbl.Kosten[[#This Row],[Totaal kosten]],"")</f>
        <v/>
      </c>
      <c r="BR138" s="148" t="str">
        <f>IF(Tbl.Kosten[[#This Row],[Pnr.]]=BR$7,Tbl.Kosten[[#This Row],[Totaal kosten]],"")</f>
        <v/>
      </c>
      <c r="BS138" s="148" t="str">
        <f>IF(Tbl.Kosten[[#This Row],[Pnr.]]=BS$7,Tbl.Kosten[[#This Row],[Totaal kosten]],"")</f>
        <v/>
      </c>
      <c r="BT138" s="148" t="str">
        <f>IF(Tbl.Kosten[[#This Row],[Pnr.]]=BT$7,Tbl.Kosten[[#This Row],[Totaal kosten]],"")</f>
        <v/>
      </c>
      <c r="BU138" s="148" t="str">
        <f>IF(Tbl.Kosten[[#This Row],[Pnr.]]=BU$7,Tbl.Kosten[[#This Row],[Totaal kosten]],"")</f>
        <v/>
      </c>
      <c r="BV138" s="148" t="str">
        <f>IF(Tbl.Kosten[[#This Row],[Pnr.]]=BV$7,Tbl.Kosten[[#This Row],[Totaal kosten]],"")</f>
        <v/>
      </c>
      <c r="BW138" s="148" t="str">
        <f>IF(Tbl.Kosten[[#This Row],[Pnr.]]=BW$7,Tbl.Kosten[[#This Row],[Totaal kosten]],"")</f>
        <v/>
      </c>
      <c r="BX138" s="148" t="str">
        <f>IFERROR(_xlfn.XLOOKUP(Tbl.Kosten[[#This Row],[Werkpakketcode]],Tbl.Werkpakketten[Werkpakketcode],Tbl.Werkpakketten[WPnr.],"",0,1),"")</f>
        <v/>
      </c>
      <c r="BY138" s="148" t="str">
        <f>IF(Tbl.Kosten[[#This Row],[WPnr.]]=BY$7,Tbl.Kosten[[#This Row],[Totaal kosten]],"")</f>
        <v/>
      </c>
      <c r="BZ138" s="148" t="str">
        <f>IF(Tbl.Kosten[[#This Row],[WPnr.]]=BZ$7,Tbl.Kosten[[#This Row],[Totaal kosten]],"")</f>
        <v/>
      </c>
      <c r="CA138" s="148" t="str">
        <f>IF(Tbl.Kosten[[#This Row],[WPnr.]]=CA$7,Tbl.Kosten[[#This Row],[Totaal kosten]],"")</f>
        <v/>
      </c>
      <c r="CB138" s="148" t="str">
        <f>IF(Tbl.Kosten[[#This Row],[WPnr.]]=CB$7,Tbl.Kosten[[#This Row],[Totaal kosten]],"")</f>
        <v/>
      </c>
      <c r="CC138" s="148" t="str">
        <f>IF(Tbl.Kosten[[#This Row],[WPnr.]]=CC$7,Tbl.Kosten[[#This Row],[Totaal kosten]],"")</f>
        <v/>
      </c>
      <c r="CD138" s="148" t="str">
        <f>IF(Tbl.Kosten[[#This Row],[WPnr.]]=CD$7,Tbl.Kosten[[#This Row],[Totaal kosten]],"")</f>
        <v/>
      </c>
      <c r="CE138" s="148" t="str">
        <f>IF(Tbl.Kosten[[#This Row],[WPnr.]]=CE$7,Tbl.Kosten[[#This Row],[Totaal kosten]],"")</f>
        <v/>
      </c>
      <c r="CF138" s="148" t="str">
        <f>IF(Tbl.Kosten[[#This Row],[WPnr.]]=CF$7,Tbl.Kosten[[#This Row],[Totaal kosten]],"")</f>
        <v/>
      </c>
      <c r="CG138" s="148" t="str">
        <f>IF(Tbl.Kosten[[#This Row],[WPnr.]]=CG$7,Tbl.Kosten[[#This Row],[Totaal kosten]],"")</f>
        <v/>
      </c>
      <c r="CH138" s="148" t="str">
        <f>IF(Tbl.Kosten[[#This Row],[WPnr.]]=CH$7,Tbl.Kosten[[#This Row],[Totaal kosten]],"")</f>
        <v/>
      </c>
      <c r="CI138" s="148" t="str">
        <f>IF(Tbl.Kosten[[#This Row],[WPnr.]]=CI$7,Tbl.Kosten[[#This Row],[Totaal kosten]],"")</f>
        <v/>
      </c>
      <c r="CJ138" s="148" t="str">
        <f>IF(Tbl.Kosten[[#This Row],[WPnr.]]=CJ$7,Tbl.Kosten[[#This Row],[Totaal kosten]],"")</f>
        <v/>
      </c>
      <c r="CK138" s="148" t="str">
        <f>IF(Tbl.Kosten[[#This Row],[WPnr.]]=CK$7,Tbl.Kosten[[#This Row],[Totaal kosten]],"")</f>
        <v/>
      </c>
      <c r="CL138" s="148" t="str">
        <f>IF(Tbl.Kosten[[#This Row],[WPnr.]]=CL$7,Tbl.Kosten[[#This Row],[Totaal kosten]],"")</f>
        <v/>
      </c>
      <c r="CM138" s="148" t="str">
        <f>IF(Tbl.Kosten[[#This Row],[WPnr.]]=CM$7,Tbl.Kosten[[#This Row],[Totaal kosten]],"")</f>
        <v/>
      </c>
      <c r="CN138" s="148" t="str">
        <f>IF(Tbl.Kosten[[#This Row],[WPnr.]]=CN$7,Tbl.Kosten[[#This Row],[Totaal kosten]],"")</f>
        <v/>
      </c>
      <c r="CO138" s="148" t="str">
        <f>IF(Tbl.Kosten[[#This Row],[WPnr.]]=CO$7,Tbl.Kosten[[#This Row],[Totaal kosten]],"")</f>
        <v/>
      </c>
      <c r="CP138" s="148" t="str">
        <f>IF(Tbl.Kosten[[#This Row],[WPnr.]]=CP$7,Tbl.Kosten[[#This Row],[Totaal kosten]],"")</f>
        <v/>
      </c>
      <c r="CQ138" s="148" t="str">
        <f>IF(Tbl.Kosten[[#This Row],[WPnr.]]=CQ$7,Tbl.Kosten[[#This Row],[Totaal kosten]],"")</f>
        <v/>
      </c>
      <c r="CR138" s="148" t="str">
        <f>IF(Tbl.Kosten[[#This Row],[WPnr.]]=CR$7,Tbl.Kosten[[#This Row],[Totaal kosten]],"")</f>
        <v/>
      </c>
      <c r="CS138" s="148" t="str">
        <f>IF(Tbl.Kosten[[#This Row],[WPnr.]]=CS$7,Tbl.Kosten[[#This Row],[Totaal kosten]],"")</f>
        <v/>
      </c>
      <c r="CT138" s="148" t="str">
        <f>IF(Tbl.Kosten[[#This Row],[WPnr.]]=CT$7,Tbl.Kosten[[#This Row],[Totaal kosten]],"")</f>
        <v/>
      </c>
      <c r="CU138" s="148" t="str">
        <f>IF(Tbl.Kosten[[#This Row],[WPnr.]]=CU$7,Tbl.Kosten[[#This Row],[Totaal kosten]],"")</f>
        <v/>
      </c>
      <c r="CV138" s="148" t="str">
        <f>IF(Tbl.Kosten[[#This Row],[WPnr.]]=CV$7,Tbl.Kosten[[#This Row],[Totaal kosten]],"")</f>
        <v/>
      </c>
      <c r="CW138" s="148" t="str">
        <f>IF(Tbl.Kosten[[#This Row],[WPnr.]]=CW$7,Tbl.Kosten[[#This Row],[Totaal kosten]],"")</f>
        <v/>
      </c>
      <c r="CX138" s="148" t="str">
        <f>IF(Tbl.Kosten[[#This Row],[WPnr.]]=CX$7,Tbl.Kosten[[#This Row],[Totaal kosten]],"")</f>
        <v/>
      </c>
      <c r="CY138" s="148" t="str">
        <f>IF(Tbl.Kosten[[#This Row],[WPnr.]]=CY$7,Tbl.Kosten[[#This Row],[Totaal kosten]],"")</f>
        <v/>
      </c>
      <c r="CZ138" s="148" t="str">
        <f>IF(Tbl.Kosten[[#This Row],[WPnr.]]=CZ$7,Tbl.Kosten[[#This Row],[Totaal kosten]],"")</f>
        <v/>
      </c>
      <c r="DA138" s="148" t="str">
        <f>IF(Tbl.Kosten[[#This Row],[WPnr.]]=DA$7,Tbl.Kosten[[#This Row],[Totaal kosten]],"")</f>
        <v/>
      </c>
      <c r="DB138" s="148" t="str">
        <f>IF(Tbl.Kosten[[#This Row],[WPnr.]]=DB$7,Tbl.Kosten[[#This Row],[Totaal kosten]],"")</f>
        <v/>
      </c>
      <c r="DC138" s="148" t="str">
        <f>IF(Tbl.Kosten[[#This Row],[WPnr.]]=DC$7,Tbl.Kosten[[#This Row],[Totaal kosten]],"")</f>
        <v/>
      </c>
      <c r="DD138" s="148" t="str">
        <f>IF(Tbl.Kosten[[#This Row],[WPnr.]]=DD$7,Tbl.Kosten[[#This Row],[Totaal kosten]],"")</f>
        <v/>
      </c>
      <c r="DE138" s="148" t="str">
        <f>IF(Tbl.Kosten[[#This Row],[WPnr.]]=DE$7,Tbl.Kosten[[#This Row],[Totaal kosten]],"")</f>
        <v/>
      </c>
      <c r="DF138" s="148" t="str">
        <f>IF(Tbl.Kosten[[#This Row],[WPnr.]]=DF$7,Tbl.Kosten[[#This Row],[Totaal kosten]],"")</f>
        <v/>
      </c>
      <c r="DG138" s="148" t="str">
        <f>IF(Tbl.Kosten[[#This Row],[WPnr.]]=DG$7,Tbl.Kosten[[#This Row],[Totaal kosten]],"")</f>
        <v/>
      </c>
      <c r="DH138" s="148" t="str">
        <f>IF(Tbl.Kosten[[#This Row],[WPnr.]]=DH$7,Tbl.Kosten[[#This Row],[Totaal kosten]],"")</f>
        <v/>
      </c>
      <c r="DI138" s="148" t="str">
        <f>IF(Tbl.Kosten[[#This Row],[WPnr.]]=DI$7,Tbl.Kosten[[#This Row],[Totaal kosten]],"")</f>
        <v/>
      </c>
      <c r="DJ138" s="148" t="str">
        <f>IF(Tbl.Kosten[[#This Row],[WPnr.]]=DJ$7,Tbl.Kosten[[#This Row],[Totaal kosten]],"")</f>
        <v/>
      </c>
      <c r="DK138" s="148" t="str">
        <f>IF(Tbl.Kosten[[#This Row],[WPnr.]]=DK$7,Tbl.Kosten[[#This Row],[Totaal kosten]],"")</f>
        <v/>
      </c>
      <c r="DL138" s="148" t="str">
        <f>IF(Tbl.Kosten[[#This Row],[WPnr.]]=DL$7,Tbl.Kosten[[#This Row],[Totaal kosten]],"")</f>
        <v/>
      </c>
      <c r="DM138" s="148" t="str">
        <f>IF(Tbl.Kosten[[#This Row],[WPnr.]]=DM$7,Tbl.Kosten[[#This Row],[Totaal kosten]],"")</f>
        <v/>
      </c>
      <c r="DN138" s="148" t="str">
        <f>IF(Tbl.Kosten[[#This Row],[WPnr.]]=DN$7,Tbl.Kosten[[#This Row],[Totaal kosten]],"")</f>
        <v/>
      </c>
      <c r="DO138" s="148" t="str">
        <f>IF(Tbl.Kosten[[#This Row],[WPnr.]]=DO$7,Tbl.Kosten[[#This Row],[Totaal kosten]],"")</f>
        <v/>
      </c>
      <c r="DP138" s="148" t="str">
        <f>IF(Tbl.Kosten[[#This Row],[WPnr.]]=DP$7,Tbl.Kosten[[#This Row],[Totaal kosten]],"")</f>
        <v/>
      </c>
      <c r="DQ138" s="148" t="str">
        <f>IF(Tbl.Kosten[[#This Row],[WPnr.]]=DQ$7,Tbl.Kosten[[#This Row],[Totaal kosten]],"")</f>
        <v/>
      </c>
      <c r="DR138" s="148" t="str">
        <f>IF(Tbl.Kosten[[#This Row],[WPnr.]]=DR$7,Tbl.Kosten[[#This Row],[Totaal kosten]],"")</f>
        <v/>
      </c>
      <c r="DS138" s="148" t="str">
        <f>IF(Tbl.Kosten[[#This Row],[WPnr.]]=DS$7,Tbl.Kosten[[#This Row],[Totaal kosten]],"")</f>
        <v/>
      </c>
      <c r="DT138" s="148" t="str">
        <f>IF(Tbl.Kosten[[#This Row],[WPnr.]]=DT$7,Tbl.Kosten[[#This Row],[Totaal kosten]],"")</f>
        <v/>
      </c>
      <c r="DU138" s="148" t="str">
        <f>IF(Tbl.Kosten[[#This Row],[WPnr.]]=DU$7,Tbl.Kosten[[#This Row],[Totaal kosten]],"")</f>
        <v/>
      </c>
      <c r="DV138" s="148" t="str">
        <f>IF(Tbl.Kosten[[#This Row],[WPnr.]]=DV$7,Tbl.Kosten[[#This Row],[Totaal kosten]],"")</f>
        <v/>
      </c>
      <c r="DW138" s="150" t="str">
        <f>IFERROR(_xlfn.XLOOKUP(Tbl.Kosten[[#This Row],[Kostensoort]],Tbl.Kostensoorten[Kostensoorten],Tbl.Kostensoorten[KSnr.],"",0,1),"")</f>
        <v/>
      </c>
      <c r="DX138" s="150" t="str">
        <f>IF(Tbl.Kosten[[#This Row],[KSnr.]]=DX$7,Tbl.Kosten[[#This Row],[Totaal kosten]],"")</f>
        <v/>
      </c>
      <c r="DY138" s="150" t="str">
        <f>IF(Tbl.Kosten[[#This Row],[KSnr.]]=DY$7,Tbl.Kosten[[#This Row],[Totaal kosten]],"")</f>
        <v/>
      </c>
      <c r="DZ138" s="150" t="str">
        <f>IF(Tbl.Kosten[[#This Row],[KSnr.]]=DZ$7,Tbl.Kosten[[#This Row],[Totaal kosten]],"")</f>
        <v/>
      </c>
      <c r="EA138" s="150" t="str">
        <f>IF(Tbl.Kosten[[#This Row],[KSnr.]]=EA$7,Tbl.Kosten[[#This Row],[Totaal kosten]],"")</f>
        <v/>
      </c>
      <c r="EB138" s="150" t="str">
        <f>IF(Tbl.Kosten[[#This Row],[KSnr.]]=EB$7,Tbl.Kosten[[#This Row],[Totaal kosten]],"")</f>
        <v/>
      </c>
      <c r="EC138" s="150" t="str">
        <f>IF(Tbl.Kosten[[#This Row],[KSnr.]]=EC$7,Tbl.Kosten[[#This Row],[Totaal kosten]],"")</f>
        <v/>
      </c>
      <c r="ED138" s="150" t="str">
        <f>IF(Tbl.Kosten[[#This Row],[KSnr.]]=ED$7,Tbl.Kosten[[#This Row],[Totaal kosten]],"")</f>
        <v/>
      </c>
      <c r="EE138" s="150" t="str">
        <f>IF(Tbl.Kosten[[#This Row],[KSnr.]]=EE$7,Tbl.Kosten[[#This Row],[Totaal kosten]],"")</f>
        <v/>
      </c>
      <c r="EF138" s="150" t="str">
        <f>IF(Tbl.Kosten[[#This Row],[KSnr.]]=EF$7,Tbl.Kosten[[#This Row],[Totaal kosten]],"")</f>
        <v/>
      </c>
      <c r="EG138" s="150" t="str">
        <f>IF(Tbl.Kosten[[#This Row],[KSnr.]]=EG$7,Tbl.Kosten[[#This Row],[Totaal kosten]],"")</f>
        <v/>
      </c>
      <c r="EH138" s="150" t="str">
        <f>IF(Tbl.Kosten[[#This Row],[KSnr.]]=EH$7,Tbl.Kosten[[#This Row],[Totaal kosten]],"")</f>
        <v/>
      </c>
      <c r="EI138" s="150" t="str">
        <f>IF(Tbl.Kosten[[#This Row],[KSnr.]]=EI$7,Tbl.Kosten[[#This Row],[Totaal kosten]],"")</f>
        <v/>
      </c>
      <c r="EJ138" s="150" t="str">
        <f>IF(Tbl.Kosten[[#This Row],[KSnr.]]=EJ$7,Tbl.Kosten[[#This Row],[Totaal kosten]],"")</f>
        <v/>
      </c>
      <c r="EK138" s="150" t="str">
        <f>IF(Tbl.Kosten[[#This Row],[KSnr.]]=EK$7,Tbl.Kosten[[#This Row],[Totaal kosten]],"")</f>
        <v/>
      </c>
      <c r="EL138" s="150" t="str">
        <f>IF(Tbl.Kosten[[#This Row],[KSnr.]]=EL$7,Tbl.Kosten[[#This Row],[Totaal kosten]],"")</f>
        <v/>
      </c>
      <c r="EM138" s="150" t="str">
        <f>IF(Tbl.Kosten[[#This Row],[KSnr.]]=EM$7,Tbl.Kosten[[#This Row],[Totaal kosten]],"")</f>
        <v/>
      </c>
      <c r="EN138" s="150" t="str">
        <f>IF(Tbl.Kosten[[#This Row],[KSnr.]]=EN$7,Tbl.Kosten[[#This Row],[Totaal kosten]],"")</f>
        <v/>
      </c>
      <c r="EO138" s="150" t="str">
        <f>IF(Tbl.Kosten[[#This Row],[KSnr.]]=EO$7,Tbl.Kosten[[#This Row],[Totaal kosten]],"")</f>
        <v/>
      </c>
      <c r="EP138" s="150" t="str">
        <f>IF(Tbl.Kosten[[#This Row],[KSnr.]]=EP$7,Tbl.Kosten[[#This Row],[Totaal kosten]],"")</f>
        <v/>
      </c>
      <c r="EQ138" s="150" t="str">
        <f>IF(Tbl.Kosten[[#This Row],[KSnr.]]=EQ$7,Tbl.Kosten[[#This Row],[Totaal kosten]],"")</f>
        <v/>
      </c>
      <c r="ER138" s="144" t="str">
        <f>IFERROR(_xlfn.XLOOKUP(Tbl.Kosten[[#This Row],[Subsidieactiviteit]],Tbl.Subsidiehoogte[Subsidieactiviteit],Tbl.Subsidiehoogte[SAnr.],"",0,1),"")</f>
        <v/>
      </c>
      <c r="ES138" s="150" t="str">
        <f>IF(Tbl.Kosten[[#This Row],[Sanr.]]=ES$7,Tbl.Kosten[[#This Row],[Totaal kosten]],"")</f>
        <v/>
      </c>
      <c r="ET138" s="150" t="str">
        <f>IF(Tbl.Kosten[[#This Row],[Sanr.]]=ET$7,Tbl.Kosten[[#This Row],[Totaal kosten]],"")</f>
        <v/>
      </c>
      <c r="EU138" s="150" t="str">
        <f>IF(Tbl.Kosten[[#This Row],[Sanr.]]=EU$7,Tbl.Kosten[[#This Row],[Totaal kosten]],"")</f>
        <v/>
      </c>
      <c r="EV138" s="150" t="str">
        <f>IF(Tbl.Kosten[[#This Row],[Sanr.]]=EV$7,Tbl.Kosten[[#This Row],[Totaal kosten]],"")</f>
        <v/>
      </c>
      <c r="EW138" s="150" t="str">
        <f>IF(Tbl.Kosten[[#This Row],[Sanr.]]=EW$7,Tbl.Kosten[[#This Row],[Totaal kosten]],"")</f>
        <v/>
      </c>
      <c r="EX138" s="150" t="str">
        <f>IF(Tbl.Kosten[[#This Row],[Sanr.]]=EX$7,Tbl.Kosten[[#This Row],[Totaal kosten]],"")</f>
        <v/>
      </c>
      <c r="EY138" s="150" t="str">
        <f>IF(Tbl.Kosten[[#This Row],[Sanr.]]=EY$7,Tbl.Kosten[[#This Row],[Totaal kosten]],"")</f>
        <v/>
      </c>
      <c r="EZ138" s="150" t="str">
        <f>IF(Tbl.Kosten[[#This Row],[Sanr.]]=EZ$7,Tbl.Kosten[[#This Row],[Totaal kosten]],"")</f>
        <v/>
      </c>
      <c r="FA138" s="150" t="str">
        <f>IF(Tbl.Kosten[[#This Row],[Sanr.]]=FA$7,Tbl.Kosten[[#This Row],[Totaal kosten]],"")</f>
        <v/>
      </c>
      <c r="FB138" s="150" t="str">
        <f>IF(Tbl.Kosten[[#This Row],[Sanr.]]=FB$7,Tbl.Kosten[[#This Row],[Totaal kosten]],"")</f>
        <v/>
      </c>
      <c r="FC138" s="150" t="str">
        <f>IF(Tbl.Kosten[[#This Row],[Sanr.]]=FC$7,Tbl.Kosten[[#This Row],[Totaal kosten]],"")</f>
        <v/>
      </c>
      <c r="FD138" s="150" t="str">
        <f>IF(Tbl.Kosten[[#This Row],[Sanr.]]=FD$7,Tbl.Kosten[[#This Row],[Totaal kosten]],"")</f>
        <v/>
      </c>
      <c r="FE138" s="150" t="str">
        <f>IF(Tbl.Kosten[[#This Row],[Sanr.]]=FE$7,Tbl.Kosten[[#This Row],[Totaal kosten]],"")</f>
        <v/>
      </c>
      <c r="FF138" s="150" t="str">
        <f>IF(Tbl.Kosten[[#This Row],[Sanr.]]=FF$7,Tbl.Kosten[[#This Row],[Totaal kosten]],"")</f>
        <v/>
      </c>
      <c r="FG138" s="150" t="str">
        <f>IF(Tbl.Kosten[[#This Row],[Sanr.]]=FG$7,Tbl.Kosten[[#This Row],[Totaal kosten]],"")</f>
        <v/>
      </c>
      <c r="FH138" s="150" t="str">
        <f>IF(Tbl.Kosten[[#This Row],[Sanr.]]=FH$7,Tbl.Kosten[[#This Row],[Totaal kosten]],"")</f>
        <v/>
      </c>
      <c r="FI138" s="150" t="str">
        <f>IF(Tbl.Kosten[[#This Row],[Sanr.]]=FI$7,Tbl.Kosten[[#This Row],[Totaal kosten]],"")</f>
        <v/>
      </c>
      <c r="FJ138" s="150" t="str">
        <f>IF(Tbl.Kosten[[#This Row],[Sanr.]]=FJ$7,Tbl.Kosten[[#This Row],[Totaal kosten]],"")</f>
        <v/>
      </c>
      <c r="FK138" s="150" t="str">
        <f>IF(Tbl.Kosten[[#This Row],[Sanr.]]=FK$7,Tbl.Kosten[[#This Row],[Totaal kosten]],"")</f>
        <v/>
      </c>
      <c r="FL138" s="150" t="str">
        <f>IF(Tbl.Kosten[[#This Row],[Sanr.]]=FL$7,Tbl.Kosten[[#This Row],[Totaal kosten]],"")</f>
        <v/>
      </c>
      <c r="FM138" s="150" t="str">
        <f>IF(Tbl.Kosten[[#This Row],[Sanr.]]=FM$7,Tbl.Kosten[[#This Row],[Totaal kosten]],"")</f>
        <v/>
      </c>
      <c r="FN138" s="150" t="str">
        <f>IF(Tbl.Kosten[[#This Row],[Sanr.]]=FN$7,Tbl.Kosten[[#This Row],[Totaal kosten]],"")</f>
        <v/>
      </c>
      <c r="FO138" s="150" t="str">
        <f>IF(Tbl.Kosten[[#This Row],[Sanr.]]=FO$7,Tbl.Kosten[[#This Row],[Totaal kosten]],"")</f>
        <v/>
      </c>
      <c r="FP138" s="150" t="str">
        <f>IF(Tbl.Kosten[[#This Row],[Sanr.]]=FP$7,Tbl.Kosten[[#This Row],[Totaal kosten]],"")</f>
        <v/>
      </c>
      <c r="FQ138" s="150" t="str">
        <f>IF(Tbl.Kosten[[#This Row],[Sanr.]]=FQ$7,Tbl.Kosten[[#This Row],[Totaal kosten]],"")</f>
        <v/>
      </c>
      <c r="FR138" s="150" t="str">
        <f>IF(Tbl.Kosten[[#This Row],[Sanr.]]=FR$7,Tbl.Kosten[[#This Row],[Totaal kosten]],"")</f>
        <v/>
      </c>
      <c r="FS138" s="150" t="str">
        <f>IF(Tbl.Kosten[[#This Row],[Sanr.]]=FS$7,Tbl.Kosten[[#This Row],[Totaal kosten]],"")</f>
        <v/>
      </c>
      <c r="FT138" s="150" t="str">
        <f>IF(Tbl.Kosten[[#This Row],[Sanr.]]=FT$7,Tbl.Kosten[[#This Row],[Totaal kosten]],"")</f>
        <v/>
      </c>
      <c r="FU138" s="150" t="str">
        <f>IF(Tbl.Kosten[[#This Row],[Sanr.]]=FU$7,Tbl.Kosten[[#This Row],[Totaal kosten]],"")</f>
        <v/>
      </c>
      <c r="FV138" s="150" t="str">
        <f>IF(Tbl.Kosten[[#This Row],[Sanr.]]=FV$7,Tbl.Kosten[[#This Row],[Totaal kosten]],"")</f>
        <v/>
      </c>
      <c r="FW138" s="150" t="str">
        <f>IFERROR(_xlfn.XLOOKUP(Tbl.Kosten[[#This Row],[Activiteitencode]],Tbl.Activiteiten[Activiteitcode],Tbl.Activiteiten[Anr.],"",0,1),"")</f>
        <v/>
      </c>
      <c r="FX138" s="169" t="str">
        <f>_xlfn.CONCAT(Tbl.Kosten[[#This Row],[Pnr.]],Tbl.Kosten[[#This Row],[Sanr.]])</f>
        <v>P1</v>
      </c>
      <c r="FY138" s="150">
        <f>Tbl.Kosten[[#This Row],[Totaal kosten]]-Tbl.Kosten[[#This Row],[Subsidie]]</f>
        <v>0</v>
      </c>
      <c r="FZ138" s="150">
        <f>IF(Tbl.Kosten[[#This Row],[Pnr.]]=FZ$7,Tbl.Kosten[[#This Row],[Te financieren]],"")</f>
        <v>0</v>
      </c>
      <c r="GA138" s="150" t="str">
        <f>IF(Tbl.Kosten[[#This Row],[Pnr.]]=GA$7,Tbl.Kosten[[#This Row],[Te financieren]],"")</f>
        <v/>
      </c>
      <c r="GB138" s="150" t="str">
        <f>IF(Tbl.Kosten[[#This Row],[Pnr.]]=GB$7,Tbl.Kosten[[#This Row],[Te financieren]],"")</f>
        <v/>
      </c>
      <c r="GC138" s="150" t="str">
        <f>IF(Tbl.Kosten[[#This Row],[Pnr.]]=GC$7,Tbl.Kosten[[#This Row],[Te financieren]],"")</f>
        <v/>
      </c>
      <c r="GD138" s="150" t="str">
        <f>IF(Tbl.Kosten[[#This Row],[Pnr.]]=GD$7,Tbl.Kosten[[#This Row],[Te financieren]],"")</f>
        <v/>
      </c>
      <c r="GE138" s="150" t="str">
        <f>IF(Tbl.Kosten[[#This Row],[Pnr.]]=GE$7,Tbl.Kosten[[#This Row],[Te financieren]],"")</f>
        <v/>
      </c>
      <c r="GF138" s="150" t="str">
        <f>IF(Tbl.Kosten[[#This Row],[Pnr.]]=GF$7,Tbl.Kosten[[#This Row],[Te financieren]],"")</f>
        <v/>
      </c>
      <c r="GG138" s="150" t="str">
        <f>IF(Tbl.Kosten[[#This Row],[Pnr.]]=GG$7,Tbl.Kosten[[#This Row],[Te financieren]],"")</f>
        <v/>
      </c>
      <c r="GH138" s="150" t="str">
        <f>IF(Tbl.Kosten[[#This Row],[Pnr.]]=GH$7,Tbl.Kosten[[#This Row],[Te financieren]],"")</f>
        <v/>
      </c>
      <c r="GI138" s="150" t="str">
        <f>IF(Tbl.Kosten[[#This Row],[Pnr.]]=GI$7,Tbl.Kosten[[#This Row],[Te financieren]],"")</f>
        <v/>
      </c>
      <c r="GJ138" s="150" t="str">
        <f>IF(Tbl.Kosten[[#This Row],[Pnr.]]=GJ$7,Tbl.Kosten[[#This Row],[Te financieren]],"")</f>
        <v/>
      </c>
      <c r="GK138" s="150" t="str">
        <f>IF(Tbl.Kosten[[#This Row],[Pnr.]]=GK$7,Tbl.Kosten[[#This Row],[Te financieren]],"")</f>
        <v/>
      </c>
      <c r="GL138" s="150" t="str">
        <f>IF(Tbl.Kosten[[#This Row],[Pnr.]]=GL$7,Tbl.Kosten[[#This Row],[Te financieren]],"")</f>
        <v/>
      </c>
      <c r="GM138" s="150" t="str">
        <f>IF(Tbl.Kosten[[#This Row],[Pnr.]]=GM$7,Tbl.Kosten[[#This Row],[Te financieren]],"")</f>
        <v/>
      </c>
      <c r="GN138" s="150" t="str">
        <f>IF(Tbl.Kosten[[#This Row],[Pnr.]]=GN$7,Tbl.Kosten[[#This Row],[Te financieren]],"")</f>
        <v/>
      </c>
      <c r="GO138" s="150" t="str">
        <f>IF(Tbl.Kosten[[#This Row],[Pnr.]]=GO$7,Tbl.Kosten[[#This Row],[Te financieren]],"")</f>
        <v/>
      </c>
      <c r="GP138" s="150" t="str">
        <f>IF(Tbl.Kosten[[#This Row],[Pnr.]]=GP$7,Tbl.Kosten[[#This Row],[Te financieren]],"")</f>
        <v/>
      </c>
      <c r="GQ138" s="150" t="str">
        <f>IF(Tbl.Kosten[[#This Row],[Pnr.]]=GQ$7,Tbl.Kosten[[#This Row],[Te financieren]],"")</f>
        <v/>
      </c>
      <c r="GR138" s="150" t="str">
        <f>IF(Tbl.Kosten[[#This Row],[Pnr.]]=GR$7,Tbl.Kosten[[#This Row],[Te financieren]],"")</f>
        <v/>
      </c>
      <c r="GS138" s="150" t="str">
        <f>IF(Tbl.Kosten[[#This Row],[Pnr.]]=GS$7,Tbl.Kosten[[#This Row],[Te financieren]],"")</f>
        <v/>
      </c>
      <c r="GT138" s="150" t="str">
        <f>IF(Tbl.Kosten[[#This Row],[Pnr.]]=GT$7,Tbl.Kosten[[#This Row],[Te financieren]],"")</f>
        <v/>
      </c>
      <c r="GU138" s="150" t="str">
        <f>IF(Tbl.Kosten[[#This Row],[Pnr.]]=GU$7,Tbl.Kosten[[#This Row],[Te financieren]],"")</f>
        <v/>
      </c>
      <c r="GV138" s="150" t="str">
        <f>IF(Tbl.Kosten[[#This Row],[Pnr.]]=GV$7,Tbl.Kosten[[#This Row],[Te financieren]],"")</f>
        <v/>
      </c>
      <c r="GW138" s="150" t="str">
        <f>IF(Tbl.Kosten[[#This Row],[Pnr.]]=GW$7,Tbl.Kosten[[#This Row],[Te financieren]],"")</f>
        <v/>
      </c>
      <c r="GX138" s="150" t="str">
        <f>IF(Tbl.Kosten[[#This Row],[Pnr.]]=GX$7,Tbl.Kosten[[#This Row],[Te financieren]],"")</f>
        <v/>
      </c>
      <c r="GY138" s="150" t="str">
        <f>IF(Tbl.Kosten[[#This Row],[Pnr.]]=GY$7,Tbl.Kosten[[#This Row],[Te financieren]],"")</f>
        <v/>
      </c>
      <c r="GZ138" s="150" t="str">
        <f>IF(Tbl.Kosten[[#This Row],[Pnr.]]=GZ$7,Tbl.Kosten[[#This Row],[Te financieren]],"")</f>
        <v/>
      </c>
      <c r="HA138" s="150" t="str">
        <f>IF(Tbl.Kosten[[#This Row],[Pnr.]]=HA$7,Tbl.Kosten[[#This Row],[Te financieren]],"")</f>
        <v/>
      </c>
      <c r="HB138" s="150" t="str">
        <f>IF(Tbl.Kosten[[#This Row],[Pnr.]]=HB$7,Tbl.Kosten[[#This Row],[Te financieren]],"")</f>
        <v/>
      </c>
      <c r="HC138" s="150" t="str">
        <f>IF(Tbl.Kosten[[#This Row],[Pnr.]]=HC$7,Tbl.Kosten[[#This Row],[Te financieren]],"")</f>
        <v/>
      </c>
      <c r="HD138" s="150" t="str">
        <f>IF(Tbl.Kosten[[#This Row],[Pnr.]]=HD$7,Tbl.Kosten[[#This Row],[Te financieren]],"")</f>
        <v/>
      </c>
      <c r="HE138" s="150" t="str">
        <f>IF(Tbl.Kosten[[#This Row],[Pnr.]]=HE$7,Tbl.Kosten[[#This Row],[Te financieren]],"")</f>
        <v/>
      </c>
      <c r="HF138" s="150" t="str">
        <f>IF(Tbl.Kosten[[#This Row],[Pnr.]]=HF$7,Tbl.Kosten[[#This Row],[Te financieren]],"")</f>
        <v/>
      </c>
      <c r="HG138" s="150" t="str">
        <f>IF(Tbl.Kosten[[#This Row],[Pnr.]]=HG$7,Tbl.Kosten[[#This Row],[Te financieren]],"")</f>
        <v/>
      </c>
      <c r="HH138" s="150" t="str">
        <f>IF(Tbl.Kosten[[#This Row],[Pnr.]]=HH$7,Tbl.Kosten[[#This Row],[Te financieren]],"")</f>
        <v/>
      </c>
      <c r="HI138" s="150" t="str">
        <f>IF(Tbl.Kosten[[#This Row],[Pnr.]]=HI$7,Tbl.Kosten[[#This Row],[Te financieren]],"")</f>
        <v/>
      </c>
      <c r="HJ138" s="150" t="str">
        <f>IF(Tbl.Kosten[[#This Row],[Pnr.]]=HJ$7,Tbl.Kosten[[#This Row],[Te financieren]],"")</f>
        <v/>
      </c>
      <c r="HK138" s="150" t="str">
        <f>IF(Tbl.Kosten[[#This Row],[Pnr.]]=HK$7,Tbl.Kosten[[#This Row],[Te financieren]],"")</f>
        <v/>
      </c>
      <c r="HL138" s="150" t="str">
        <f>IF(Tbl.Kosten[[#This Row],[Pnr.]]=HL$7,Tbl.Kosten[[#This Row],[Te financieren]],"")</f>
        <v/>
      </c>
      <c r="HM138" s="150" t="str">
        <f>IF(Tbl.Kosten[[#This Row],[Pnr.]]=HM$7,Tbl.Kosten[[#This Row],[Te financieren]],"")</f>
        <v/>
      </c>
      <c r="HN138" s="150" t="str">
        <f>IF(Tbl.Kosten[[#This Row],[Pnr.]]=HN$7,Tbl.Kosten[[#This Row],[Te financieren]],"")</f>
        <v/>
      </c>
      <c r="HO138" s="150" t="str">
        <f>IF(Tbl.Kosten[[#This Row],[Pnr.]]=HO$7,Tbl.Kosten[[#This Row],[Te financieren]],"")</f>
        <v/>
      </c>
      <c r="HP138" s="150" t="str">
        <f>IF(Tbl.Kosten[[#This Row],[Pnr.]]=HP$7,Tbl.Kosten[[#This Row],[Te financieren]],"")</f>
        <v/>
      </c>
      <c r="HQ138" s="150" t="str">
        <f>IF(Tbl.Kosten[[#This Row],[Pnr.]]=HQ$7,Tbl.Kosten[[#This Row],[Te financieren]],"")</f>
        <v/>
      </c>
      <c r="HR138" s="150" t="str">
        <f>IF(Tbl.Kosten[[#This Row],[Pnr.]]=HR$7,Tbl.Kosten[[#This Row],[Te financieren]],"")</f>
        <v/>
      </c>
      <c r="HS138" s="150" t="str">
        <f>IF(Tbl.Kosten[[#This Row],[Pnr.]]=HS$7,Tbl.Kosten[[#This Row],[Te financieren]],"")</f>
        <v/>
      </c>
      <c r="HT138" s="150" t="str">
        <f>IF(Tbl.Kosten[[#This Row],[Pnr.]]=HT$7,Tbl.Kosten[[#This Row],[Te financieren]],"")</f>
        <v/>
      </c>
      <c r="HU138" s="150" t="str">
        <f>IF(Tbl.Kosten[[#This Row],[Pnr.]]=HU$7,Tbl.Kosten[[#This Row],[Te financieren]],"")</f>
        <v/>
      </c>
      <c r="HV138" s="150" t="str">
        <f>IF(Tbl.Kosten[[#This Row],[Pnr.]]=HV$7,Tbl.Kosten[[#This Row],[Te financieren]],"")</f>
        <v/>
      </c>
      <c r="HW138" s="150" t="str">
        <f>IF(Tbl.Kosten[[#This Row],[Pnr.]]=HW$7,Tbl.Kosten[[#This Row],[Te financieren]],"")</f>
        <v/>
      </c>
    </row>
    <row r="139" spans="2:231" x14ac:dyDescent="0.3">
      <c r="B139" s="134"/>
      <c r="C139" s="137"/>
      <c r="D139" s="136"/>
      <c r="E139" s="261"/>
      <c r="F139" s="135"/>
      <c r="G139" s="11" t="str">
        <f>IF(Tbl.Kosten[[#This Row],[Medewerker e/o 
functie]]&lt;&gt;"",_xlfn.XLOOKUP(Tbl.Kosten[[#This Row],[Medewerker e/o 
functie]],Tbl.Uurtarief[Medewerker en/of functie],Tbl.Uurtarief[Uurtarief],"",0,1),"")</f>
        <v/>
      </c>
      <c r="H139" s="121">
        <f>IFERROR(Tbl.Kosten[[#This Row],[Uren]]*Tbl.Kosten[[#This Row],[Uurtarief]],0)</f>
        <v>0</v>
      </c>
      <c r="I139" s="119" t="str">
        <f>IF(Tbl.Kosten[[#This Row],[Subtotaal uren]]&lt;&gt;0,_xlfn.XLOOKUP(Tbl.Kosten[[#This Row],[Medewerker e/o 
functie]],Tbl.Uurtarief[Medewerker en/of functie],Tbl.Uurtarief[Kostensoort arbeid],"",0,1),"")</f>
        <v/>
      </c>
      <c r="J139" s="137"/>
      <c r="K139" s="135"/>
      <c r="L139" s="139" t="str">
        <f>IF(Tbl.Kosten[[#This Row],[Activum]]&lt;&gt;"",_xlfn.XLOOKUP(Tbl.Kosten[[#This Row],[Activum]],Tbl.Afschrijvingskosten[Activum],Tbl.Afschrijvingskosten[Tarief per afschrijvings-eenheid],"",0,1),"")</f>
        <v/>
      </c>
      <c r="M139" s="122">
        <f>IFERROR(Tbl.Kosten[[#This Row],[Een-
heden]]*Tbl.Kosten[[#This Row],[Afschrijvings-
tarief]],0)</f>
        <v>0</v>
      </c>
      <c r="N139" s="122" t="str">
        <f>IF(Tbl.Kosten[[#This Row],[Subtotaal afschrijving]]&lt;&gt;0,Lijsten!$A$7,"")</f>
        <v/>
      </c>
      <c r="O139" s="140"/>
      <c r="P139" s="135"/>
      <c r="Q139" s="138"/>
      <c r="R139" s="122">
        <f>IFERROR(Tbl.Kosten[[#This Row],[Aantal]]*Tbl.Kosten[[#This Row],[Tarief]],0)</f>
        <v>0</v>
      </c>
      <c r="S139" s="8">
        <f>IFERROR(Tbl.Kosten[[#This Row],[Subtotaal overige kosten]]+Tbl.Kosten[[#This Row],[Subtotaal uren]]+Tbl.Kosten[[#This Row],[Subtotaal afschrijving]],0)</f>
        <v>0</v>
      </c>
      <c r="T139" s="8">
        <f>IFERROR(Tbl.Kosten[[#This Row],[Totaal kosten]]*Tbl.Kosten[[#This Row],[Subsidie%]],0)</f>
        <v>0</v>
      </c>
      <c r="U139" s="4" t="str" cm="1">
        <f t="array" ref="U139">IFERROR(_xlfn.IFS(Tbl.Kosten[[#This Row],[Subtotaal uren]]&lt;&gt;0,Tbl.Kosten[[#This Row],[Kostensoort arbeid]],Tbl.Kosten[[#This Row],[Subtotaal afschrijving]]&lt;&gt;0,Tbl.Kosten[[#This Row],[Kostensoort afschrijving]],Tbl.Kosten[[#This Row],[Subtotaal overige kosten]]&lt;&gt;0,Tbl.Kosten[[#This Row],[Kostensoort overig]]),"")</f>
        <v/>
      </c>
      <c r="V139" s="4" t="str">
        <f>IFERROR(_xlfn.XLOOKUP(Tbl.Kosten[[#This Row],[Activiteitencode]],Tbl.Activiteiten[Activiteitcode],Tbl.Activiteiten[Werkpakketcode],"",0,1),"")</f>
        <v/>
      </c>
      <c r="W139" s="4" t="str">
        <f>IFERROR(_xlfn.XLOOKUP(Tbl.Kosten[[#This Row],[Werkpakketcode]],Tbl.Werkpakketten[Werkpakketcode],Tbl.Werkpakketten[Subsidiabele activiteit],"",0,1),"")</f>
        <v/>
      </c>
      <c r="X139" s="12">
        <f>IFERROR(_xlfn.XLOOKUP(Tbl.Kosten[[#This Row],[Sanr.]],Tbl.Subsidiehoogte[SAnr.],Tbl.Subsidiehoogte[Sub. Percentage],0,0,1),0)</f>
        <v>0</v>
      </c>
      <c r="Y139" s="144" t="str">
        <f>IFERROR(_xlfn.XLOOKUP(Tbl.Kosten[[#This Row],[Partnercode]],Tbl.Projectpartners[Partnercode],Tbl.Projectpartners[PNr.],"",0,1),"")</f>
        <v>P1</v>
      </c>
      <c r="Z139" s="148">
        <f>IF(Tbl.Kosten[[#This Row],[Pnr.]]=Z$7,Tbl.Kosten[[#This Row],[Totaal kosten]],"")</f>
        <v>0</v>
      </c>
      <c r="AA139" s="148" t="str">
        <f>IF(Tbl.Kosten[[#This Row],[Pnr.]]=AA$7,Tbl.Kosten[[#This Row],[Totaal kosten]],"")</f>
        <v/>
      </c>
      <c r="AB139" s="148" t="str">
        <f>IF(Tbl.Kosten[[#This Row],[Pnr.]]=AB$7,Tbl.Kosten[[#This Row],[Totaal kosten]],"")</f>
        <v/>
      </c>
      <c r="AC139" s="148" t="str">
        <f>IF(Tbl.Kosten[[#This Row],[Pnr.]]=AC$7,Tbl.Kosten[[#This Row],[Totaal kosten]],"")</f>
        <v/>
      </c>
      <c r="AD139" s="148" t="str">
        <f>IF(Tbl.Kosten[[#This Row],[Pnr.]]=AD$7,Tbl.Kosten[[#This Row],[Totaal kosten]],"")</f>
        <v/>
      </c>
      <c r="AE139" s="148" t="str">
        <f>IF(Tbl.Kosten[[#This Row],[Pnr.]]=AE$7,Tbl.Kosten[[#This Row],[Totaal kosten]],"")</f>
        <v/>
      </c>
      <c r="AF139" s="148" t="str">
        <f>IF(Tbl.Kosten[[#This Row],[Pnr.]]=AF$7,Tbl.Kosten[[#This Row],[Totaal kosten]],"")</f>
        <v/>
      </c>
      <c r="AG139" s="148" t="str">
        <f>IF(Tbl.Kosten[[#This Row],[Pnr.]]=AG$7,Tbl.Kosten[[#This Row],[Totaal kosten]],"")</f>
        <v/>
      </c>
      <c r="AH139" s="148" t="str">
        <f>IF(Tbl.Kosten[[#This Row],[Pnr.]]=AH$7,Tbl.Kosten[[#This Row],[Totaal kosten]],"")</f>
        <v/>
      </c>
      <c r="AI139" s="148" t="str">
        <f>IF(Tbl.Kosten[[#This Row],[Pnr.]]=AI$7,Tbl.Kosten[[#This Row],[Totaal kosten]],"")</f>
        <v/>
      </c>
      <c r="AJ139" s="148" t="str">
        <f>IF(Tbl.Kosten[[#This Row],[Pnr.]]=AJ$7,Tbl.Kosten[[#This Row],[Totaal kosten]],"")</f>
        <v/>
      </c>
      <c r="AK139" s="148" t="str">
        <f>IF(Tbl.Kosten[[#This Row],[Pnr.]]=AK$7,Tbl.Kosten[[#This Row],[Totaal kosten]],"")</f>
        <v/>
      </c>
      <c r="AL139" s="148" t="str">
        <f>IF(Tbl.Kosten[[#This Row],[Pnr.]]=AL$7,Tbl.Kosten[[#This Row],[Totaal kosten]],"")</f>
        <v/>
      </c>
      <c r="AM139" s="148" t="str">
        <f>IF(Tbl.Kosten[[#This Row],[Pnr.]]=AM$7,Tbl.Kosten[[#This Row],[Totaal kosten]],"")</f>
        <v/>
      </c>
      <c r="AN139" s="148" t="str">
        <f>IF(Tbl.Kosten[[#This Row],[Pnr.]]=AN$7,Tbl.Kosten[[#This Row],[Totaal kosten]],"")</f>
        <v/>
      </c>
      <c r="AO139" s="148" t="str">
        <f>IF(Tbl.Kosten[[#This Row],[Pnr.]]=AO$7,Tbl.Kosten[[#This Row],[Totaal kosten]],"")</f>
        <v/>
      </c>
      <c r="AP139" s="148" t="str">
        <f>IF(Tbl.Kosten[[#This Row],[Pnr.]]=AP$7,Tbl.Kosten[[#This Row],[Totaal kosten]],"")</f>
        <v/>
      </c>
      <c r="AQ139" s="148" t="str">
        <f>IF(Tbl.Kosten[[#This Row],[Pnr.]]=AQ$7,Tbl.Kosten[[#This Row],[Totaal kosten]],"")</f>
        <v/>
      </c>
      <c r="AR139" s="148" t="str">
        <f>IF(Tbl.Kosten[[#This Row],[Pnr.]]=AR$7,Tbl.Kosten[[#This Row],[Totaal kosten]],"")</f>
        <v/>
      </c>
      <c r="AS139" s="148" t="str">
        <f>IF(Tbl.Kosten[[#This Row],[Pnr.]]=AS$7,Tbl.Kosten[[#This Row],[Totaal kosten]],"")</f>
        <v/>
      </c>
      <c r="AT139" s="148" t="str">
        <f>IF(Tbl.Kosten[[#This Row],[Pnr.]]=AT$7,Tbl.Kosten[[#This Row],[Totaal kosten]],"")</f>
        <v/>
      </c>
      <c r="AU139" s="148" t="str">
        <f>IF(Tbl.Kosten[[#This Row],[Pnr.]]=AU$7,Tbl.Kosten[[#This Row],[Totaal kosten]],"")</f>
        <v/>
      </c>
      <c r="AV139" s="148" t="str">
        <f>IF(Tbl.Kosten[[#This Row],[Pnr.]]=AV$7,Tbl.Kosten[[#This Row],[Totaal kosten]],"")</f>
        <v/>
      </c>
      <c r="AW139" s="148" t="str">
        <f>IF(Tbl.Kosten[[#This Row],[Pnr.]]=AW$7,Tbl.Kosten[[#This Row],[Totaal kosten]],"")</f>
        <v/>
      </c>
      <c r="AX139" s="148" t="str">
        <f>IF(Tbl.Kosten[[#This Row],[Pnr.]]=AX$7,Tbl.Kosten[[#This Row],[Totaal kosten]],"")</f>
        <v/>
      </c>
      <c r="AY139" s="148" t="str">
        <f>IF(Tbl.Kosten[[#This Row],[Pnr.]]=AY$7,Tbl.Kosten[[#This Row],[Totaal kosten]],"")</f>
        <v/>
      </c>
      <c r="AZ139" s="148" t="str">
        <f>IF(Tbl.Kosten[[#This Row],[Pnr.]]=AZ$7,Tbl.Kosten[[#This Row],[Totaal kosten]],"")</f>
        <v/>
      </c>
      <c r="BA139" s="148" t="str">
        <f>IF(Tbl.Kosten[[#This Row],[Pnr.]]=BA$7,Tbl.Kosten[[#This Row],[Totaal kosten]],"")</f>
        <v/>
      </c>
      <c r="BB139" s="148" t="str">
        <f>IF(Tbl.Kosten[[#This Row],[Pnr.]]=BB$7,Tbl.Kosten[[#This Row],[Totaal kosten]],"")</f>
        <v/>
      </c>
      <c r="BC139" s="148" t="str">
        <f>IF(Tbl.Kosten[[#This Row],[Pnr.]]=BC$7,Tbl.Kosten[[#This Row],[Totaal kosten]],"")</f>
        <v/>
      </c>
      <c r="BD139" s="148" t="str">
        <f>IF(Tbl.Kosten[[#This Row],[Pnr.]]=BD$7,Tbl.Kosten[[#This Row],[Totaal kosten]],"")</f>
        <v/>
      </c>
      <c r="BE139" s="148" t="str">
        <f>IF(Tbl.Kosten[[#This Row],[Pnr.]]=BE$7,Tbl.Kosten[[#This Row],[Totaal kosten]],"")</f>
        <v/>
      </c>
      <c r="BF139" s="148" t="str">
        <f>IF(Tbl.Kosten[[#This Row],[Pnr.]]=BF$7,Tbl.Kosten[[#This Row],[Totaal kosten]],"")</f>
        <v/>
      </c>
      <c r="BG139" s="148" t="str">
        <f>IF(Tbl.Kosten[[#This Row],[Pnr.]]=BG$7,Tbl.Kosten[[#This Row],[Totaal kosten]],"")</f>
        <v/>
      </c>
      <c r="BH139" s="148" t="str">
        <f>IF(Tbl.Kosten[[#This Row],[Pnr.]]=BH$7,Tbl.Kosten[[#This Row],[Totaal kosten]],"")</f>
        <v/>
      </c>
      <c r="BI139" s="148" t="str">
        <f>IF(Tbl.Kosten[[#This Row],[Pnr.]]=BI$7,Tbl.Kosten[[#This Row],[Totaal kosten]],"")</f>
        <v/>
      </c>
      <c r="BJ139" s="148" t="str">
        <f>IF(Tbl.Kosten[[#This Row],[Pnr.]]=BJ$7,Tbl.Kosten[[#This Row],[Totaal kosten]],"")</f>
        <v/>
      </c>
      <c r="BK139" s="148" t="str">
        <f>IF(Tbl.Kosten[[#This Row],[Pnr.]]=BK$7,Tbl.Kosten[[#This Row],[Totaal kosten]],"")</f>
        <v/>
      </c>
      <c r="BL139" s="148" t="str">
        <f>IF(Tbl.Kosten[[#This Row],[Pnr.]]=BL$7,Tbl.Kosten[[#This Row],[Totaal kosten]],"")</f>
        <v/>
      </c>
      <c r="BM139" s="148" t="str">
        <f>IF(Tbl.Kosten[[#This Row],[Pnr.]]=BM$7,Tbl.Kosten[[#This Row],[Totaal kosten]],"")</f>
        <v/>
      </c>
      <c r="BN139" s="148" t="str">
        <f>IF(Tbl.Kosten[[#This Row],[Pnr.]]=BN$7,Tbl.Kosten[[#This Row],[Totaal kosten]],"")</f>
        <v/>
      </c>
      <c r="BO139" s="148" t="str">
        <f>IF(Tbl.Kosten[[#This Row],[Pnr.]]=BO$7,Tbl.Kosten[[#This Row],[Totaal kosten]],"")</f>
        <v/>
      </c>
      <c r="BP139" s="148" t="str">
        <f>IF(Tbl.Kosten[[#This Row],[Pnr.]]=BP$7,Tbl.Kosten[[#This Row],[Totaal kosten]],"")</f>
        <v/>
      </c>
      <c r="BQ139" s="148" t="str">
        <f>IF(Tbl.Kosten[[#This Row],[Pnr.]]=BQ$7,Tbl.Kosten[[#This Row],[Totaal kosten]],"")</f>
        <v/>
      </c>
      <c r="BR139" s="148" t="str">
        <f>IF(Tbl.Kosten[[#This Row],[Pnr.]]=BR$7,Tbl.Kosten[[#This Row],[Totaal kosten]],"")</f>
        <v/>
      </c>
      <c r="BS139" s="148" t="str">
        <f>IF(Tbl.Kosten[[#This Row],[Pnr.]]=BS$7,Tbl.Kosten[[#This Row],[Totaal kosten]],"")</f>
        <v/>
      </c>
      <c r="BT139" s="148" t="str">
        <f>IF(Tbl.Kosten[[#This Row],[Pnr.]]=BT$7,Tbl.Kosten[[#This Row],[Totaal kosten]],"")</f>
        <v/>
      </c>
      <c r="BU139" s="148" t="str">
        <f>IF(Tbl.Kosten[[#This Row],[Pnr.]]=BU$7,Tbl.Kosten[[#This Row],[Totaal kosten]],"")</f>
        <v/>
      </c>
      <c r="BV139" s="148" t="str">
        <f>IF(Tbl.Kosten[[#This Row],[Pnr.]]=BV$7,Tbl.Kosten[[#This Row],[Totaal kosten]],"")</f>
        <v/>
      </c>
      <c r="BW139" s="148" t="str">
        <f>IF(Tbl.Kosten[[#This Row],[Pnr.]]=BW$7,Tbl.Kosten[[#This Row],[Totaal kosten]],"")</f>
        <v/>
      </c>
      <c r="BX139" s="148" t="str">
        <f>IFERROR(_xlfn.XLOOKUP(Tbl.Kosten[[#This Row],[Werkpakketcode]],Tbl.Werkpakketten[Werkpakketcode],Tbl.Werkpakketten[WPnr.],"",0,1),"")</f>
        <v/>
      </c>
      <c r="BY139" s="148" t="str">
        <f>IF(Tbl.Kosten[[#This Row],[WPnr.]]=BY$7,Tbl.Kosten[[#This Row],[Totaal kosten]],"")</f>
        <v/>
      </c>
      <c r="BZ139" s="148" t="str">
        <f>IF(Tbl.Kosten[[#This Row],[WPnr.]]=BZ$7,Tbl.Kosten[[#This Row],[Totaal kosten]],"")</f>
        <v/>
      </c>
      <c r="CA139" s="148" t="str">
        <f>IF(Tbl.Kosten[[#This Row],[WPnr.]]=CA$7,Tbl.Kosten[[#This Row],[Totaal kosten]],"")</f>
        <v/>
      </c>
      <c r="CB139" s="148" t="str">
        <f>IF(Tbl.Kosten[[#This Row],[WPnr.]]=CB$7,Tbl.Kosten[[#This Row],[Totaal kosten]],"")</f>
        <v/>
      </c>
      <c r="CC139" s="148" t="str">
        <f>IF(Tbl.Kosten[[#This Row],[WPnr.]]=CC$7,Tbl.Kosten[[#This Row],[Totaal kosten]],"")</f>
        <v/>
      </c>
      <c r="CD139" s="148" t="str">
        <f>IF(Tbl.Kosten[[#This Row],[WPnr.]]=CD$7,Tbl.Kosten[[#This Row],[Totaal kosten]],"")</f>
        <v/>
      </c>
      <c r="CE139" s="148" t="str">
        <f>IF(Tbl.Kosten[[#This Row],[WPnr.]]=CE$7,Tbl.Kosten[[#This Row],[Totaal kosten]],"")</f>
        <v/>
      </c>
      <c r="CF139" s="148" t="str">
        <f>IF(Tbl.Kosten[[#This Row],[WPnr.]]=CF$7,Tbl.Kosten[[#This Row],[Totaal kosten]],"")</f>
        <v/>
      </c>
      <c r="CG139" s="148" t="str">
        <f>IF(Tbl.Kosten[[#This Row],[WPnr.]]=CG$7,Tbl.Kosten[[#This Row],[Totaal kosten]],"")</f>
        <v/>
      </c>
      <c r="CH139" s="148" t="str">
        <f>IF(Tbl.Kosten[[#This Row],[WPnr.]]=CH$7,Tbl.Kosten[[#This Row],[Totaal kosten]],"")</f>
        <v/>
      </c>
      <c r="CI139" s="148" t="str">
        <f>IF(Tbl.Kosten[[#This Row],[WPnr.]]=CI$7,Tbl.Kosten[[#This Row],[Totaal kosten]],"")</f>
        <v/>
      </c>
      <c r="CJ139" s="148" t="str">
        <f>IF(Tbl.Kosten[[#This Row],[WPnr.]]=CJ$7,Tbl.Kosten[[#This Row],[Totaal kosten]],"")</f>
        <v/>
      </c>
      <c r="CK139" s="148" t="str">
        <f>IF(Tbl.Kosten[[#This Row],[WPnr.]]=CK$7,Tbl.Kosten[[#This Row],[Totaal kosten]],"")</f>
        <v/>
      </c>
      <c r="CL139" s="148" t="str">
        <f>IF(Tbl.Kosten[[#This Row],[WPnr.]]=CL$7,Tbl.Kosten[[#This Row],[Totaal kosten]],"")</f>
        <v/>
      </c>
      <c r="CM139" s="148" t="str">
        <f>IF(Tbl.Kosten[[#This Row],[WPnr.]]=CM$7,Tbl.Kosten[[#This Row],[Totaal kosten]],"")</f>
        <v/>
      </c>
      <c r="CN139" s="148" t="str">
        <f>IF(Tbl.Kosten[[#This Row],[WPnr.]]=CN$7,Tbl.Kosten[[#This Row],[Totaal kosten]],"")</f>
        <v/>
      </c>
      <c r="CO139" s="148" t="str">
        <f>IF(Tbl.Kosten[[#This Row],[WPnr.]]=CO$7,Tbl.Kosten[[#This Row],[Totaal kosten]],"")</f>
        <v/>
      </c>
      <c r="CP139" s="148" t="str">
        <f>IF(Tbl.Kosten[[#This Row],[WPnr.]]=CP$7,Tbl.Kosten[[#This Row],[Totaal kosten]],"")</f>
        <v/>
      </c>
      <c r="CQ139" s="148" t="str">
        <f>IF(Tbl.Kosten[[#This Row],[WPnr.]]=CQ$7,Tbl.Kosten[[#This Row],[Totaal kosten]],"")</f>
        <v/>
      </c>
      <c r="CR139" s="148" t="str">
        <f>IF(Tbl.Kosten[[#This Row],[WPnr.]]=CR$7,Tbl.Kosten[[#This Row],[Totaal kosten]],"")</f>
        <v/>
      </c>
      <c r="CS139" s="148" t="str">
        <f>IF(Tbl.Kosten[[#This Row],[WPnr.]]=CS$7,Tbl.Kosten[[#This Row],[Totaal kosten]],"")</f>
        <v/>
      </c>
      <c r="CT139" s="148" t="str">
        <f>IF(Tbl.Kosten[[#This Row],[WPnr.]]=CT$7,Tbl.Kosten[[#This Row],[Totaal kosten]],"")</f>
        <v/>
      </c>
      <c r="CU139" s="148" t="str">
        <f>IF(Tbl.Kosten[[#This Row],[WPnr.]]=CU$7,Tbl.Kosten[[#This Row],[Totaal kosten]],"")</f>
        <v/>
      </c>
      <c r="CV139" s="148" t="str">
        <f>IF(Tbl.Kosten[[#This Row],[WPnr.]]=CV$7,Tbl.Kosten[[#This Row],[Totaal kosten]],"")</f>
        <v/>
      </c>
      <c r="CW139" s="148" t="str">
        <f>IF(Tbl.Kosten[[#This Row],[WPnr.]]=CW$7,Tbl.Kosten[[#This Row],[Totaal kosten]],"")</f>
        <v/>
      </c>
      <c r="CX139" s="148" t="str">
        <f>IF(Tbl.Kosten[[#This Row],[WPnr.]]=CX$7,Tbl.Kosten[[#This Row],[Totaal kosten]],"")</f>
        <v/>
      </c>
      <c r="CY139" s="148" t="str">
        <f>IF(Tbl.Kosten[[#This Row],[WPnr.]]=CY$7,Tbl.Kosten[[#This Row],[Totaal kosten]],"")</f>
        <v/>
      </c>
      <c r="CZ139" s="148" t="str">
        <f>IF(Tbl.Kosten[[#This Row],[WPnr.]]=CZ$7,Tbl.Kosten[[#This Row],[Totaal kosten]],"")</f>
        <v/>
      </c>
      <c r="DA139" s="148" t="str">
        <f>IF(Tbl.Kosten[[#This Row],[WPnr.]]=DA$7,Tbl.Kosten[[#This Row],[Totaal kosten]],"")</f>
        <v/>
      </c>
      <c r="DB139" s="148" t="str">
        <f>IF(Tbl.Kosten[[#This Row],[WPnr.]]=DB$7,Tbl.Kosten[[#This Row],[Totaal kosten]],"")</f>
        <v/>
      </c>
      <c r="DC139" s="148" t="str">
        <f>IF(Tbl.Kosten[[#This Row],[WPnr.]]=DC$7,Tbl.Kosten[[#This Row],[Totaal kosten]],"")</f>
        <v/>
      </c>
      <c r="DD139" s="148" t="str">
        <f>IF(Tbl.Kosten[[#This Row],[WPnr.]]=DD$7,Tbl.Kosten[[#This Row],[Totaal kosten]],"")</f>
        <v/>
      </c>
      <c r="DE139" s="148" t="str">
        <f>IF(Tbl.Kosten[[#This Row],[WPnr.]]=DE$7,Tbl.Kosten[[#This Row],[Totaal kosten]],"")</f>
        <v/>
      </c>
      <c r="DF139" s="148" t="str">
        <f>IF(Tbl.Kosten[[#This Row],[WPnr.]]=DF$7,Tbl.Kosten[[#This Row],[Totaal kosten]],"")</f>
        <v/>
      </c>
      <c r="DG139" s="148" t="str">
        <f>IF(Tbl.Kosten[[#This Row],[WPnr.]]=DG$7,Tbl.Kosten[[#This Row],[Totaal kosten]],"")</f>
        <v/>
      </c>
      <c r="DH139" s="148" t="str">
        <f>IF(Tbl.Kosten[[#This Row],[WPnr.]]=DH$7,Tbl.Kosten[[#This Row],[Totaal kosten]],"")</f>
        <v/>
      </c>
      <c r="DI139" s="148" t="str">
        <f>IF(Tbl.Kosten[[#This Row],[WPnr.]]=DI$7,Tbl.Kosten[[#This Row],[Totaal kosten]],"")</f>
        <v/>
      </c>
      <c r="DJ139" s="148" t="str">
        <f>IF(Tbl.Kosten[[#This Row],[WPnr.]]=DJ$7,Tbl.Kosten[[#This Row],[Totaal kosten]],"")</f>
        <v/>
      </c>
      <c r="DK139" s="148" t="str">
        <f>IF(Tbl.Kosten[[#This Row],[WPnr.]]=DK$7,Tbl.Kosten[[#This Row],[Totaal kosten]],"")</f>
        <v/>
      </c>
      <c r="DL139" s="148" t="str">
        <f>IF(Tbl.Kosten[[#This Row],[WPnr.]]=DL$7,Tbl.Kosten[[#This Row],[Totaal kosten]],"")</f>
        <v/>
      </c>
      <c r="DM139" s="148" t="str">
        <f>IF(Tbl.Kosten[[#This Row],[WPnr.]]=DM$7,Tbl.Kosten[[#This Row],[Totaal kosten]],"")</f>
        <v/>
      </c>
      <c r="DN139" s="148" t="str">
        <f>IF(Tbl.Kosten[[#This Row],[WPnr.]]=DN$7,Tbl.Kosten[[#This Row],[Totaal kosten]],"")</f>
        <v/>
      </c>
      <c r="DO139" s="148" t="str">
        <f>IF(Tbl.Kosten[[#This Row],[WPnr.]]=DO$7,Tbl.Kosten[[#This Row],[Totaal kosten]],"")</f>
        <v/>
      </c>
      <c r="DP139" s="148" t="str">
        <f>IF(Tbl.Kosten[[#This Row],[WPnr.]]=DP$7,Tbl.Kosten[[#This Row],[Totaal kosten]],"")</f>
        <v/>
      </c>
      <c r="DQ139" s="148" t="str">
        <f>IF(Tbl.Kosten[[#This Row],[WPnr.]]=DQ$7,Tbl.Kosten[[#This Row],[Totaal kosten]],"")</f>
        <v/>
      </c>
      <c r="DR139" s="148" t="str">
        <f>IF(Tbl.Kosten[[#This Row],[WPnr.]]=DR$7,Tbl.Kosten[[#This Row],[Totaal kosten]],"")</f>
        <v/>
      </c>
      <c r="DS139" s="148" t="str">
        <f>IF(Tbl.Kosten[[#This Row],[WPnr.]]=DS$7,Tbl.Kosten[[#This Row],[Totaal kosten]],"")</f>
        <v/>
      </c>
      <c r="DT139" s="148" t="str">
        <f>IF(Tbl.Kosten[[#This Row],[WPnr.]]=DT$7,Tbl.Kosten[[#This Row],[Totaal kosten]],"")</f>
        <v/>
      </c>
      <c r="DU139" s="148" t="str">
        <f>IF(Tbl.Kosten[[#This Row],[WPnr.]]=DU$7,Tbl.Kosten[[#This Row],[Totaal kosten]],"")</f>
        <v/>
      </c>
      <c r="DV139" s="148" t="str">
        <f>IF(Tbl.Kosten[[#This Row],[WPnr.]]=DV$7,Tbl.Kosten[[#This Row],[Totaal kosten]],"")</f>
        <v/>
      </c>
      <c r="DW139" s="150" t="str">
        <f>IFERROR(_xlfn.XLOOKUP(Tbl.Kosten[[#This Row],[Kostensoort]],Tbl.Kostensoorten[Kostensoorten],Tbl.Kostensoorten[KSnr.],"",0,1),"")</f>
        <v/>
      </c>
      <c r="DX139" s="150" t="str">
        <f>IF(Tbl.Kosten[[#This Row],[KSnr.]]=DX$7,Tbl.Kosten[[#This Row],[Totaal kosten]],"")</f>
        <v/>
      </c>
      <c r="DY139" s="150" t="str">
        <f>IF(Tbl.Kosten[[#This Row],[KSnr.]]=DY$7,Tbl.Kosten[[#This Row],[Totaal kosten]],"")</f>
        <v/>
      </c>
      <c r="DZ139" s="150" t="str">
        <f>IF(Tbl.Kosten[[#This Row],[KSnr.]]=DZ$7,Tbl.Kosten[[#This Row],[Totaal kosten]],"")</f>
        <v/>
      </c>
      <c r="EA139" s="150" t="str">
        <f>IF(Tbl.Kosten[[#This Row],[KSnr.]]=EA$7,Tbl.Kosten[[#This Row],[Totaal kosten]],"")</f>
        <v/>
      </c>
      <c r="EB139" s="150" t="str">
        <f>IF(Tbl.Kosten[[#This Row],[KSnr.]]=EB$7,Tbl.Kosten[[#This Row],[Totaal kosten]],"")</f>
        <v/>
      </c>
      <c r="EC139" s="150" t="str">
        <f>IF(Tbl.Kosten[[#This Row],[KSnr.]]=EC$7,Tbl.Kosten[[#This Row],[Totaal kosten]],"")</f>
        <v/>
      </c>
      <c r="ED139" s="150" t="str">
        <f>IF(Tbl.Kosten[[#This Row],[KSnr.]]=ED$7,Tbl.Kosten[[#This Row],[Totaal kosten]],"")</f>
        <v/>
      </c>
      <c r="EE139" s="150" t="str">
        <f>IF(Tbl.Kosten[[#This Row],[KSnr.]]=EE$7,Tbl.Kosten[[#This Row],[Totaal kosten]],"")</f>
        <v/>
      </c>
      <c r="EF139" s="150" t="str">
        <f>IF(Tbl.Kosten[[#This Row],[KSnr.]]=EF$7,Tbl.Kosten[[#This Row],[Totaal kosten]],"")</f>
        <v/>
      </c>
      <c r="EG139" s="150" t="str">
        <f>IF(Tbl.Kosten[[#This Row],[KSnr.]]=EG$7,Tbl.Kosten[[#This Row],[Totaal kosten]],"")</f>
        <v/>
      </c>
      <c r="EH139" s="150" t="str">
        <f>IF(Tbl.Kosten[[#This Row],[KSnr.]]=EH$7,Tbl.Kosten[[#This Row],[Totaal kosten]],"")</f>
        <v/>
      </c>
      <c r="EI139" s="150" t="str">
        <f>IF(Tbl.Kosten[[#This Row],[KSnr.]]=EI$7,Tbl.Kosten[[#This Row],[Totaal kosten]],"")</f>
        <v/>
      </c>
      <c r="EJ139" s="150" t="str">
        <f>IF(Tbl.Kosten[[#This Row],[KSnr.]]=EJ$7,Tbl.Kosten[[#This Row],[Totaal kosten]],"")</f>
        <v/>
      </c>
      <c r="EK139" s="150" t="str">
        <f>IF(Tbl.Kosten[[#This Row],[KSnr.]]=EK$7,Tbl.Kosten[[#This Row],[Totaal kosten]],"")</f>
        <v/>
      </c>
      <c r="EL139" s="150" t="str">
        <f>IF(Tbl.Kosten[[#This Row],[KSnr.]]=EL$7,Tbl.Kosten[[#This Row],[Totaal kosten]],"")</f>
        <v/>
      </c>
      <c r="EM139" s="150" t="str">
        <f>IF(Tbl.Kosten[[#This Row],[KSnr.]]=EM$7,Tbl.Kosten[[#This Row],[Totaal kosten]],"")</f>
        <v/>
      </c>
      <c r="EN139" s="150" t="str">
        <f>IF(Tbl.Kosten[[#This Row],[KSnr.]]=EN$7,Tbl.Kosten[[#This Row],[Totaal kosten]],"")</f>
        <v/>
      </c>
      <c r="EO139" s="150" t="str">
        <f>IF(Tbl.Kosten[[#This Row],[KSnr.]]=EO$7,Tbl.Kosten[[#This Row],[Totaal kosten]],"")</f>
        <v/>
      </c>
      <c r="EP139" s="150" t="str">
        <f>IF(Tbl.Kosten[[#This Row],[KSnr.]]=EP$7,Tbl.Kosten[[#This Row],[Totaal kosten]],"")</f>
        <v/>
      </c>
      <c r="EQ139" s="150" t="str">
        <f>IF(Tbl.Kosten[[#This Row],[KSnr.]]=EQ$7,Tbl.Kosten[[#This Row],[Totaal kosten]],"")</f>
        <v/>
      </c>
      <c r="ER139" s="144" t="str">
        <f>IFERROR(_xlfn.XLOOKUP(Tbl.Kosten[[#This Row],[Subsidieactiviteit]],Tbl.Subsidiehoogte[Subsidieactiviteit],Tbl.Subsidiehoogte[SAnr.],"",0,1),"")</f>
        <v/>
      </c>
      <c r="ES139" s="150" t="str">
        <f>IF(Tbl.Kosten[[#This Row],[Sanr.]]=ES$7,Tbl.Kosten[[#This Row],[Totaal kosten]],"")</f>
        <v/>
      </c>
      <c r="ET139" s="150" t="str">
        <f>IF(Tbl.Kosten[[#This Row],[Sanr.]]=ET$7,Tbl.Kosten[[#This Row],[Totaal kosten]],"")</f>
        <v/>
      </c>
      <c r="EU139" s="150" t="str">
        <f>IF(Tbl.Kosten[[#This Row],[Sanr.]]=EU$7,Tbl.Kosten[[#This Row],[Totaal kosten]],"")</f>
        <v/>
      </c>
      <c r="EV139" s="150" t="str">
        <f>IF(Tbl.Kosten[[#This Row],[Sanr.]]=EV$7,Tbl.Kosten[[#This Row],[Totaal kosten]],"")</f>
        <v/>
      </c>
      <c r="EW139" s="150" t="str">
        <f>IF(Tbl.Kosten[[#This Row],[Sanr.]]=EW$7,Tbl.Kosten[[#This Row],[Totaal kosten]],"")</f>
        <v/>
      </c>
      <c r="EX139" s="150" t="str">
        <f>IF(Tbl.Kosten[[#This Row],[Sanr.]]=EX$7,Tbl.Kosten[[#This Row],[Totaal kosten]],"")</f>
        <v/>
      </c>
      <c r="EY139" s="150" t="str">
        <f>IF(Tbl.Kosten[[#This Row],[Sanr.]]=EY$7,Tbl.Kosten[[#This Row],[Totaal kosten]],"")</f>
        <v/>
      </c>
      <c r="EZ139" s="150" t="str">
        <f>IF(Tbl.Kosten[[#This Row],[Sanr.]]=EZ$7,Tbl.Kosten[[#This Row],[Totaal kosten]],"")</f>
        <v/>
      </c>
      <c r="FA139" s="150" t="str">
        <f>IF(Tbl.Kosten[[#This Row],[Sanr.]]=FA$7,Tbl.Kosten[[#This Row],[Totaal kosten]],"")</f>
        <v/>
      </c>
      <c r="FB139" s="150" t="str">
        <f>IF(Tbl.Kosten[[#This Row],[Sanr.]]=FB$7,Tbl.Kosten[[#This Row],[Totaal kosten]],"")</f>
        <v/>
      </c>
      <c r="FC139" s="150" t="str">
        <f>IF(Tbl.Kosten[[#This Row],[Sanr.]]=FC$7,Tbl.Kosten[[#This Row],[Totaal kosten]],"")</f>
        <v/>
      </c>
      <c r="FD139" s="150" t="str">
        <f>IF(Tbl.Kosten[[#This Row],[Sanr.]]=FD$7,Tbl.Kosten[[#This Row],[Totaal kosten]],"")</f>
        <v/>
      </c>
      <c r="FE139" s="150" t="str">
        <f>IF(Tbl.Kosten[[#This Row],[Sanr.]]=FE$7,Tbl.Kosten[[#This Row],[Totaal kosten]],"")</f>
        <v/>
      </c>
      <c r="FF139" s="150" t="str">
        <f>IF(Tbl.Kosten[[#This Row],[Sanr.]]=FF$7,Tbl.Kosten[[#This Row],[Totaal kosten]],"")</f>
        <v/>
      </c>
      <c r="FG139" s="150" t="str">
        <f>IF(Tbl.Kosten[[#This Row],[Sanr.]]=FG$7,Tbl.Kosten[[#This Row],[Totaal kosten]],"")</f>
        <v/>
      </c>
      <c r="FH139" s="150" t="str">
        <f>IF(Tbl.Kosten[[#This Row],[Sanr.]]=FH$7,Tbl.Kosten[[#This Row],[Totaal kosten]],"")</f>
        <v/>
      </c>
      <c r="FI139" s="150" t="str">
        <f>IF(Tbl.Kosten[[#This Row],[Sanr.]]=FI$7,Tbl.Kosten[[#This Row],[Totaal kosten]],"")</f>
        <v/>
      </c>
      <c r="FJ139" s="150" t="str">
        <f>IF(Tbl.Kosten[[#This Row],[Sanr.]]=FJ$7,Tbl.Kosten[[#This Row],[Totaal kosten]],"")</f>
        <v/>
      </c>
      <c r="FK139" s="150" t="str">
        <f>IF(Tbl.Kosten[[#This Row],[Sanr.]]=FK$7,Tbl.Kosten[[#This Row],[Totaal kosten]],"")</f>
        <v/>
      </c>
      <c r="FL139" s="150" t="str">
        <f>IF(Tbl.Kosten[[#This Row],[Sanr.]]=FL$7,Tbl.Kosten[[#This Row],[Totaal kosten]],"")</f>
        <v/>
      </c>
      <c r="FM139" s="150" t="str">
        <f>IF(Tbl.Kosten[[#This Row],[Sanr.]]=FM$7,Tbl.Kosten[[#This Row],[Totaal kosten]],"")</f>
        <v/>
      </c>
      <c r="FN139" s="150" t="str">
        <f>IF(Tbl.Kosten[[#This Row],[Sanr.]]=FN$7,Tbl.Kosten[[#This Row],[Totaal kosten]],"")</f>
        <v/>
      </c>
      <c r="FO139" s="150" t="str">
        <f>IF(Tbl.Kosten[[#This Row],[Sanr.]]=FO$7,Tbl.Kosten[[#This Row],[Totaal kosten]],"")</f>
        <v/>
      </c>
      <c r="FP139" s="150" t="str">
        <f>IF(Tbl.Kosten[[#This Row],[Sanr.]]=FP$7,Tbl.Kosten[[#This Row],[Totaal kosten]],"")</f>
        <v/>
      </c>
      <c r="FQ139" s="150" t="str">
        <f>IF(Tbl.Kosten[[#This Row],[Sanr.]]=FQ$7,Tbl.Kosten[[#This Row],[Totaal kosten]],"")</f>
        <v/>
      </c>
      <c r="FR139" s="150" t="str">
        <f>IF(Tbl.Kosten[[#This Row],[Sanr.]]=FR$7,Tbl.Kosten[[#This Row],[Totaal kosten]],"")</f>
        <v/>
      </c>
      <c r="FS139" s="150" t="str">
        <f>IF(Tbl.Kosten[[#This Row],[Sanr.]]=FS$7,Tbl.Kosten[[#This Row],[Totaal kosten]],"")</f>
        <v/>
      </c>
      <c r="FT139" s="150" t="str">
        <f>IF(Tbl.Kosten[[#This Row],[Sanr.]]=FT$7,Tbl.Kosten[[#This Row],[Totaal kosten]],"")</f>
        <v/>
      </c>
      <c r="FU139" s="150" t="str">
        <f>IF(Tbl.Kosten[[#This Row],[Sanr.]]=FU$7,Tbl.Kosten[[#This Row],[Totaal kosten]],"")</f>
        <v/>
      </c>
      <c r="FV139" s="150" t="str">
        <f>IF(Tbl.Kosten[[#This Row],[Sanr.]]=FV$7,Tbl.Kosten[[#This Row],[Totaal kosten]],"")</f>
        <v/>
      </c>
      <c r="FW139" s="150" t="str">
        <f>IFERROR(_xlfn.XLOOKUP(Tbl.Kosten[[#This Row],[Activiteitencode]],Tbl.Activiteiten[Activiteitcode],Tbl.Activiteiten[Anr.],"",0,1),"")</f>
        <v/>
      </c>
      <c r="FX139" s="169" t="str">
        <f>_xlfn.CONCAT(Tbl.Kosten[[#This Row],[Pnr.]],Tbl.Kosten[[#This Row],[Sanr.]])</f>
        <v>P1</v>
      </c>
      <c r="FY139" s="150">
        <f>Tbl.Kosten[[#This Row],[Totaal kosten]]-Tbl.Kosten[[#This Row],[Subsidie]]</f>
        <v>0</v>
      </c>
      <c r="FZ139" s="150">
        <f>IF(Tbl.Kosten[[#This Row],[Pnr.]]=FZ$7,Tbl.Kosten[[#This Row],[Te financieren]],"")</f>
        <v>0</v>
      </c>
      <c r="GA139" s="150" t="str">
        <f>IF(Tbl.Kosten[[#This Row],[Pnr.]]=GA$7,Tbl.Kosten[[#This Row],[Te financieren]],"")</f>
        <v/>
      </c>
      <c r="GB139" s="150" t="str">
        <f>IF(Tbl.Kosten[[#This Row],[Pnr.]]=GB$7,Tbl.Kosten[[#This Row],[Te financieren]],"")</f>
        <v/>
      </c>
      <c r="GC139" s="150" t="str">
        <f>IF(Tbl.Kosten[[#This Row],[Pnr.]]=GC$7,Tbl.Kosten[[#This Row],[Te financieren]],"")</f>
        <v/>
      </c>
      <c r="GD139" s="150" t="str">
        <f>IF(Tbl.Kosten[[#This Row],[Pnr.]]=GD$7,Tbl.Kosten[[#This Row],[Te financieren]],"")</f>
        <v/>
      </c>
      <c r="GE139" s="150" t="str">
        <f>IF(Tbl.Kosten[[#This Row],[Pnr.]]=GE$7,Tbl.Kosten[[#This Row],[Te financieren]],"")</f>
        <v/>
      </c>
      <c r="GF139" s="150" t="str">
        <f>IF(Tbl.Kosten[[#This Row],[Pnr.]]=GF$7,Tbl.Kosten[[#This Row],[Te financieren]],"")</f>
        <v/>
      </c>
      <c r="GG139" s="150" t="str">
        <f>IF(Tbl.Kosten[[#This Row],[Pnr.]]=GG$7,Tbl.Kosten[[#This Row],[Te financieren]],"")</f>
        <v/>
      </c>
      <c r="GH139" s="150" t="str">
        <f>IF(Tbl.Kosten[[#This Row],[Pnr.]]=GH$7,Tbl.Kosten[[#This Row],[Te financieren]],"")</f>
        <v/>
      </c>
      <c r="GI139" s="150" t="str">
        <f>IF(Tbl.Kosten[[#This Row],[Pnr.]]=GI$7,Tbl.Kosten[[#This Row],[Te financieren]],"")</f>
        <v/>
      </c>
      <c r="GJ139" s="150" t="str">
        <f>IF(Tbl.Kosten[[#This Row],[Pnr.]]=GJ$7,Tbl.Kosten[[#This Row],[Te financieren]],"")</f>
        <v/>
      </c>
      <c r="GK139" s="150" t="str">
        <f>IF(Tbl.Kosten[[#This Row],[Pnr.]]=GK$7,Tbl.Kosten[[#This Row],[Te financieren]],"")</f>
        <v/>
      </c>
      <c r="GL139" s="150" t="str">
        <f>IF(Tbl.Kosten[[#This Row],[Pnr.]]=GL$7,Tbl.Kosten[[#This Row],[Te financieren]],"")</f>
        <v/>
      </c>
      <c r="GM139" s="150" t="str">
        <f>IF(Tbl.Kosten[[#This Row],[Pnr.]]=GM$7,Tbl.Kosten[[#This Row],[Te financieren]],"")</f>
        <v/>
      </c>
      <c r="GN139" s="150" t="str">
        <f>IF(Tbl.Kosten[[#This Row],[Pnr.]]=GN$7,Tbl.Kosten[[#This Row],[Te financieren]],"")</f>
        <v/>
      </c>
      <c r="GO139" s="150" t="str">
        <f>IF(Tbl.Kosten[[#This Row],[Pnr.]]=GO$7,Tbl.Kosten[[#This Row],[Te financieren]],"")</f>
        <v/>
      </c>
      <c r="GP139" s="150" t="str">
        <f>IF(Tbl.Kosten[[#This Row],[Pnr.]]=GP$7,Tbl.Kosten[[#This Row],[Te financieren]],"")</f>
        <v/>
      </c>
      <c r="GQ139" s="150" t="str">
        <f>IF(Tbl.Kosten[[#This Row],[Pnr.]]=GQ$7,Tbl.Kosten[[#This Row],[Te financieren]],"")</f>
        <v/>
      </c>
      <c r="GR139" s="150" t="str">
        <f>IF(Tbl.Kosten[[#This Row],[Pnr.]]=GR$7,Tbl.Kosten[[#This Row],[Te financieren]],"")</f>
        <v/>
      </c>
      <c r="GS139" s="150" t="str">
        <f>IF(Tbl.Kosten[[#This Row],[Pnr.]]=GS$7,Tbl.Kosten[[#This Row],[Te financieren]],"")</f>
        <v/>
      </c>
      <c r="GT139" s="150" t="str">
        <f>IF(Tbl.Kosten[[#This Row],[Pnr.]]=GT$7,Tbl.Kosten[[#This Row],[Te financieren]],"")</f>
        <v/>
      </c>
      <c r="GU139" s="150" t="str">
        <f>IF(Tbl.Kosten[[#This Row],[Pnr.]]=GU$7,Tbl.Kosten[[#This Row],[Te financieren]],"")</f>
        <v/>
      </c>
      <c r="GV139" s="150" t="str">
        <f>IF(Tbl.Kosten[[#This Row],[Pnr.]]=GV$7,Tbl.Kosten[[#This Row],[Te financieren]],"")</f>
        <v/>
      </c>
      <c r="GW139" s="150" t="str">
        <f>IF(Tbl.Kosten[[#This Row],[Pnr.]]=GW$7,Tbl.Kosten[[#This Row],[Te financieren]],"")</f>
        <v/>
      </c>
      <c r="GX139" s="150" t="str">
        <f>IF(Tbl.Kosten[[#This Row],[Pnr.]]=GX$7,Tbl.Kosten[[#This Row],[Te financieren]],"")</f>
        <v/>
      </c>
      <c r="GY139" s="150" t="str">
        <f>IF(Tbl.Kosten[[#This Row],[Pnr.]]=GY$7,Tbl.Kosten[[#This Row],[Te financieren]],"")</f>
        <v/>
      </c>
      <c r="GZ139" s="150" t="str">
        <f>IF(Tbl.Kosten[[#This Row],[Pnr.]]=GZ$7,Tbl.Kosten[[#This Row],[Te financieren]],"")</f>
        <v/>
      </c>
      <c r="HA139" s="150" t="str">
        <f>IF(Tbl.Kosten[[#This Row],[Pnr.]]=HA$7,Tbl.Kosten[[#This Row],[Te financieren]],"")</f>
        <v/>
      </c>
      <c r="HB139" s="150" t="str">
        <f>IF(Tbl.Kosten[[#This Row],[Pnr.]]=HB$7,Tbl.Kosten[[#This Row],[Te financieren]],"")</f>
        <v/>
      </c>
      <c r="HC139" s="150" t="str">
        <f>IF(Tbl.Kosten[[#This Row],[Pnr.]]=HC$7,Tbl.Kosten[[#This Row],[Te financieren]],"")</f>
        <v/>
      </c>
      <c r="HD139" s="150" t="str">
        <f>IF(Tbl.Kosten[[#This Row],[Pnr.]]=HD$7,Tbl.Kosten[[#This Row],[Te financieren]],"")</f>
        <v/>
      </c>
      <c r="HE139" s="150" t="str">
        <f>IF(Tbl.Kosten[[#This Row],[Pnr.]]=HE$7,Tbl.Kosten[[#This Row],[Te financieren]],"")</f>
        <v/>
      </c>
      <c r="HF139" s="150" t="str">
        <f>IF(Tbl.Kosten[[#This Row],[Pnr.]]=HF$7,Tbl.Kosten[[#This Row],[Te financieren]],"")</f>
        <v/>
      </c>
      <c r="HG139" s="150" t="str">
        <f>IF(Tbl.Kosten[[#This Row],[Pnr.]]=HG$7,Tbl.Kosten[[#This Row],[Te financieren]],"")</f>
        <v/>
      </c>
      <c r="HH139" s="150" t="str">
        <f>IF(Tbl.Kosten[[#This Row],[Pnr.]]=HH$7,Tbl.Kosten[[#This Row],[Te financieren]],"")</f>
        <v/>
      </c>
      <c r="HI139" s="150" t="str">
        <f>IF(Tbl.Kosten[[#This Row],[Pnr.]]=HI$7,Tbl.Kosten[[#This Row],[Te financieren]],"")</f>
        <v/>
      </c>
      <c r="HJ139" s="150" t="str">
        <f>IF(Tbl.Kosten[[#This Row],[Pnr.]]=HJ$7,Tbl.Kosten[[#This Row],[Te financieren]],"")</f>
        <v/>
      </c>
      <c r="HK139" s="150" t="str">
        <f>IF(Tbl.Kosten[[#This Row],[Pnr.]]=HK$7,Tbl.Kosten[[#This Row],[Te financieren]],"")</f>
        <v/>
      </c>
      <c r="HL139" s="150" t="str">
        <f>IF(Tbl.Kosten[[#This Row],[Pnr.]]=HL$7,Tbl.Kosten[[#This Row],[Te financieren]],"")</f>
        <v/>
      </c>
      <c r="HM139" s="150" t="str">
        <f>IF(Tbl.Kosten[[#This Row],[Pnr.]]=HM$7,Tbl.Kosten[[#This Row],[Te financieren]],"")</f>
        <v/>
      </c>
      <c r="HN139" s="150" t="str">
        <f>IF(Tbl.Kosten[[#This Row],[Pnr.]]=HN$7,Tbl.Kosten[[#This Row],[Te financieren]],"")</f>
        <v/>
      </c>
      <c r="HO139" s="150" t="str">
        <f>IF(Tbl.Kosten[[#This Row],[Pnr.]]=HO$7,Tbl.Kosten[[#This Row],[Te financieren]],"")</f>
        <v/>
      </c>
      <c r="HP139" s="150" t="str">
        <f>IF(Tbl.Kosten[[#This Row],[Pnr.]]=HP$7,Tbl.Kosten[[#This Row],[Te financieren]],"")</f>
        <v/>
      </c>
      <c r="HQ139" s="150" t="str">
        <f>IF(Tbl.Kosten[[#This Row],[Pnr.]]=HQ$7,Tbl.Kosten[[#This Row],[Te financieren]],"")</f>
        <v/>
      </c>
      <c r="HR139" s="150" t="str">
        <f>IF(Tbl.Kosten[[#This Row],[Pnr.]]=HR$7,Tbl.Kosten[[#This Row],[Te financieren]],"")</f>
        <v/>
      </c>
      <c r="HS139" s="150" t="str">
        <f>IF(Tbl.Kosten[[#This Row],[Pnr.]]=HS$7,Tbl.Kosten[[#This Row],[Te financieren]],"")</f>
        <v/>
      </c>
      <c r="HT139" s="150" t="str">
        <f>IF(Tbl.Kosten[[#This Row],[Pnr.]]=HT$7,Tbl.Kosten[[#This Row],[Te financieren]],"")</f>
        <v/>
      </c>
      <c r="HU139" s="150" t="str">
        <f>IF(Tbl.Kosten[[#This Row],[Pnr.]]=HU$7,Tbl.Kosten[[#This Row],[Te financieren]],"")</f>
        <v/>
      </c>
      <c r="HV139" s="150" t="str">
        <f>IF(Tbl.Kosten[[#This Row],[Pnr.]]=HV$7,Tbl.Kosten[[#This Row],[Te financieren]],"")</f>
        <v/>
      </c>
      <c r="HW139" s="150" t="str">
        <f>IF(Tbl.Kosten[[#This Row],[Pnr.]]=HW$7,Tbl.Kosten[[#This Row],[Te financieren]],"")</f>
        <v/>
      </c>
    </row>
    <row r="140" spans="2:231" x14ac:dyDescent="0.3">
      <c r="B140" s="134"/>
      <c r="C140" s="137"/>
      <c r="D140" s="136"/>
      <c r="E140" s="261"/>
      <c r="F140" s="135"/>
      <c r="G140" s="11" t="str">
        <f>IF(Tbl.Kosten[[#This Row],[Medewerker e/o 
functie]]&lt;&gt;"",_xlfn.XLOOKUP(Tbl.Kosten[[#This Row],[Medewerker e/o 
functie]],Tbl.Uurtarief[Medewerker en/of functie],Tbl.Uurtarief[Uurtarief],"",0,1),"")</f>
        <v/>
      </c>
      <c r="H140" s="121">
        <f>IFERROR(Tbl.Kosten[[#This Row],[Uren]]*Tbl.Kosten[[#This Row],[Uurtarief]],0)</f>
        <v>0</v>
      </c>
      <c r="I140" s="119" t="str">
        <f>IF(Tbl.Kosten[[#This Row],[Subtotaal uren]]&lt;&gt;0,_xlfn.XLOOKUP(Tbl.Kosten[[#This Row],[Medewerker e/o 
functie]],Tbl.Uurtarief[Medewerker en/of functie],Tbl.Uurtarief[Kostensoort arbeid],"",0,1),"")</f>
        <v/>
      </c>
      <c r="J140" s="137"/>
      <c r="K140" s="135"/>
      <c r="L140" s="139" t="str">
        <f>IF(Tbl.Kosten[[#This Row],[Activum]]&lt;&gt;"",_xlfn.XLOOKUP(Tbl.Kosten[[#This Row],[Activum]],Tbl.Afschrijvingskosten[Activum],Tbl.Afschrijvingskosten[Tarief per afschrijvings-eenheid],"",0,1),"")</f>
        <v/>
      </c>
      <c r="M140" s="122">
        <f>IFERROR(Tbl.Kosten[[#This Row],[Een-
heden]]*Tbl.Kosten[[#This Row],[Afschrijvings-
tarief]],0)</f>
        <v>0</v>
      </c>
      <c r="N140" s="122" t="str">
        <f>IF(Tbl.Kosten[[#This Row],[Subtotaal afschrijving]]&lt;&gt;0,Lijsten!$A$7,"")</f>
        <v/>
      </c>
      <c r="O140" s="140"/>
      <c r="P140" s="135"/>
      <c r="Q140" s="138"/>
      <c r="R140" s="122">
        <f>IFERROR(Tbl.Kosten[[#This Row],[Aantal]]*Tbl.Kosten[[#This Row],[Tarief]],0)</f>
        <v>0</v>
      </c>
      <c r="S140" s="8">
        <f>IFERROR(Tbl.Kosten[[#This Row],[Subtotaal overige kosten]]+Tbl.Kosten[[#This Row],[Subtotaal uren]]+Tbl.Kosten[[#This Row],[Subtotaal afschrijving]],0)</f>
        <v>0</v>
      </c>
      <c r="T140" s="8">
        <f>IFERROR(Tbl.Kosten[[#This Row],[Totaal kosten]]*Tbl.Kosten[[#This Row],[Subsidie%]],0)</f>
        <v>0</v>
      </c>
      <c r="U140" s="4" t="str" cm="1">
        <f t="array" ref="U140">IFERROR(_xlfn.IFS(Tbl.Kosten[[#This Row],[Subtotaal uren]]&lt;&gt;0,Tbl.Kosten[[#This Row],[Kostensoort arbeid]],Tbl.Kosten[[#This Row],[Subtotaal afschrijving]]&lt;&gt;0,Tbl.Kosten[[#This Row],[Kostensoort afschrijving]],Tbl.Kosten[[#This Row],[Subtotaal overige kosten]]&lt;&gt;0,Tbl.Kosten[[#This Row],[Kostensoort overig]]),"")</f>
        <v/>
      </c>
      <c r="V140" s="4" t="str">
        <f>IFERROR(_xlfn.XLOOKUP(Tbl.Kosten[[#This Row],[Activiteitencode]],Tbl.Activiteiten[Activiteitcode],Tbl.Activiteiten[Werkpakketcode],"",0,1),"")</f>
        <v/>
      </c>
      <c r="W140" s="4" t="str">
        <f>IFERROR(_xlfn.XLOOKUP(Tbl.Kosten[[#This Row],[Werkpakketcode]],Tbl.Werkpakketten[Werkpakketcode],Tbl.Werkpakketten[Subsidiabele activiteit],"",0,1),"")</f>
        <v/>
      </c>
      <c r="X140" s="12">
        <f>IFERROR(_xlfn.XLOOKUP(Tbl.Kosten[[#This Row],[Sanr.]],Tbl.Subsidiehoogte[SAnr.],Tbl.Subsidiehoogte[Sub. Percentage],0,0,1),0)</f>
        <v>0</v>
      </c>
      <c r="Y140" s="144" t="str">
        <f>IFERROR(_xlfn.XLOOKUP(Tbl.Kosten[[#This Row],[Partnercode]],Tbl.Projectpartners[Partnercode],Tbl.Projectpartners[PNr.],"",0,1),"")</f>
        <v>P1</v>
      </c>
      <c r="Z140" s="148">
        <f>IF(Tbl.Kosten[[#This Row],[Pnr.]]=Z$7,Tbl.Kosten[[#This Row],[Totaal kosten]],"")</f>
        <v>0</v>
      </c>
      <c r="AA140" s="148" t="str">
        <f>IF(Tbl.Kosten[[#This Row],[Pnr.]]=AA$7,Tbl.Kosten[[#This Row],[Totaal kosten]],"")</f>
        <v/>
      </c>
      <c r="AB140" s="148" t="str">
        <f>IF(Tbl.Kosten[[#This Row],[Pnr.]]=AB$7,Tbl.Kosten[[#This Row],[Totaal kosten]],"")</f>
        <v/>
      </c>
      <c r="AC140" s="148" t="str">
        <f>IF(Tbl.Kosten[[#This Row],[Pnr.]]=AC$7,Tbl.Kosten[[#This Row],[Totaal kosten]],"")</f>
        <v/>
      </c>
      <c r="AD140" s="148" t="str">
        <f>IF(Tbl.Kosten[[#This Row],[Pnr.]]=AD$7,Tbl.Kosten[[#This Row],[Totaal kosten]],"")</f>
        <v/>
      </c>
      <c r="AE140" s="148" t="str">
        <f>IF(Tbl.Kosten[[#This Row],[Pnr.]]=AE$7,Tbl.Kosten[[#This Row],[Totaal kosten]],"")</f>
        <v/>
      </c>
      <c r="AF140" s="148" t="str">
        <f>IF(Tbl.Kosten[[#This Row],[Pnr.]]=AF$7,Tbl.Kosten[[#This Row],[Totaal kosten]],"")</f>
        <v/>
      </c>
      <c r="AG140" s="148" t="str">
        <f>IF(Tbl.Kosten[[#This Row],[Pnr.]]=AG$7,Tbl.Kosten[[#This Row],[Totaal kosten]],"")</f>
        <v/>
      </c>
      <c r="AH140" s="148" t="str">
        <f>IF(Tbl.Kosten[[#This Row],[Pnr.]]=AH$7,Tbl.Kosten[[#This Row],[Totaal kosten]],"")</f>
        <v/>
      </c>
      <c r="AI140" s="148" t="str">
        <f>IF(Tbl.Kosten[[#This Row],[Pnr.]]=AI$7,Tbl.Kosten[[#This Row],[Totaal kosten]],"")</f>
        <v/>
      </c>
      <c r="AJ140" s="148" t="str">
        <f>IF(Tbl.Kosten[[#This Row],[Pnr.]]=AJ$7,Tbl.Kosten[[#This Row],[Totaal kosten]],"")</f>
        <v/>
      </c>
      <c r="AK140" s="148" t="str">
        <f>IF(Tbl.Kosten[[#This Row],[Pnr.]]=AK$7,Tbl.Kosten[[#This Row],[Totaal kosten]],"")</f>
        <v/>
      </c>
      <c r="AL140" s="148" t="str">
        <f>IF(Tbl.Kosten[[#This Row],[Pnr.]]=AL$7,Tbl.Kosten[[#This Row],[Totaal kosten]],"")</f>
        <v/>
      </c>
      <c r="AM140" s="148" t="str">
        <f>IF(Tbl.Kosten[[#This Row],[Pnr.]]=AM$7,Tbl.Kosten[[#This Row],[Totaal kosten]],"")</f>
        <v/>
      </c>
      <c r="AN140" s="148" t="str">
        <f>IF(Tbl.Kosten[[#This Row],[Pnr.]]=AN$7,Tbl.Kosten[[#This Row],[Totaal kosten]],"")</f>
        <v/>
      </c>
      <c r="AO140" s="148" t="str">
        <f>IF(Tbl.Kosten[[#This Row],[Pnr.]]=AO$7,Tbl.Kosten[[#This Row],[Totaal kosten]],"")</f>
        <v/>
      </c>
      <c r="AP140" s="148" t="str">
        <f>IF(Tbl.Kosten[[#This Row],[Pnr.]]=AP$7,Tbl.Kosten[[#This Row],[Totaal kosten]],"")</f>
        <v/>
      </c>
      <c r="AQ140" s="148" t="str">
        <f>IF(Tbl.Kosten[[#This Row],[Pnr.]]=AQ$7,Tbl.Kosten[[#This Row],[Totaal kosten]],"")</f>
        <v/>
      </c>
      <c r="AR140" s="148" t="str">
        <f>IF(Tbl.Kosten[[#This Row],[Pnr.]]=AR$7,Tbl.Kosten[[#This Row],[Totaal kosten]],"")</f>
        <v/>
      </c>
      <c r="AS140" s="148" t="str">
        <f>IF(Tbl.Kosten[[#This Row],[Pnr.]]=AS$7,Tbl.Kosten[[#This Row],[Totaal kosten]],"")</f>
        <v/>
      </c>
      <c r="AT140" s="148" t="str">
        <f>IF(Tbl.Kosten[[#This Row],[Pnr.]]=AT$7,Tbl.Kosten[[#This Row],[Totaal kosten]],"")</f>
        <v/>
      </c>
      <c r="AU140" s="148" t="str">
        <f>IF(Tbl.Kosten[[#This Row],[Pnr.]]=AU$7,Tbl.Kosten[[#This Row],[Totaal kosten]],"")</f>
        <v/>
      </c>
      <c r="AV140" s="148" t="str">
        <f>IF(Tbl.Kosten[[#This Row],[Pnr.]]=AV$7,Tbl.Kosten[[#This Row],[Totaal kosten]],"")</f>
        <v/>
      </c>
      <c r="AW140" s="148" t="str">
        <f>IF(Tbl.Kosten[[#This Row],[Pnr.]]=AW$7,Tbl.Kosten[[#This Row],[Totaal kosten]],"")</f>
        <v/>
      </c>
      <c r="AX140" s="148" t="str">
        <f>IF(Tbl.Kosten[[#This Row],[Pnr.]]=AX$7,Tbl.Kosten[[#This Row],[Totaal kosten]],"")</f>
        <v/>
      </c>
      <c r="AY140" s="148" t="str">
        <f>IF(Tbl.Kosten[[#This Row],[Pnr.]]=AY$7,Tbl.Kosten[[#This Row],[Totaal kosten]],"")</f>
        <v/>
      </c>
      <c r="AZ140" s="148" t="str">
        <f>IF(Tbl.Kosten[[#This Row],[Pnr.]]=AZ$7,Tbl.Kosten[[#This Row],[Totaal kosten]],"")</f>
        <v/>
      </c>
      <c r="BA140" s="148" t="str">
        <f>IF(Tbl.Kosten[[#This Row],[Pnr.]]=BA$7,Tbl.Kosten[[#This Row],[Totaal kosten]],"")</f>
        <v/>
      </c>
      <c r="BB140" s="148" t="str">
        <f>IF(Tbl.Kosten[[#This Row],[Pnr.]]=BB$7,Tbl.Kosten[[#This Row],[Totaal kosten]],"")</f>
        <v/>
      </c>
      <c r="BC140" s="148" t="str">
        <f>IF(Tbl.Kosten[[#This Row],[Pnr.]]=BC$7,Tbl.Kosten[[#This Row],[Totaal kosten]],"")</f>
        <v/>
      </c>
      <c r="BD140" s="148" t="str">
        <f>IF(Tbl.Kosten[[#This Row],[Pnr.]]=BD$7,Tbl.Kosten[[#This Row],[Totaal kosten]],"")</f>
        <v/>
      </c>
      <c r="BE140" s="148" t="str">
        <f>IF(Tbl.Kosten[[#This Row],[Pnr.]]=BE$7,Tbl.Kosten[[#This Row],[Totaal kosten]],"")</f>
        <v/>
      </c>
      <c r="BF140" s="148" t="str">
        <f>IF(Tbl.Kosten[[#This Row],[Pnr.]]=BF$7,Tbl.Kosten[[#This Row],[Totaal kosten]],"")</f>
        <v/>
      </c>
      <c r="BG140" s="148" t="str">
        <f>IF(Tbl.Kosten[[#This Row],[Pnr.]]=BG$7,Tbl.Kosten[[#This Row],[Totaal kosten]],"")</f>
        <v/>
      </c>
      <c r="BH140" s="148" t="str">
        <f>IF(Tbl.Kosten[[#This Row],[Pnr.]]=BH$7,Tbl.Kosten[[#This Row],[Totaal kosten]],"")</f>
        <v/>
      </c>
      <c r="BI140" s="148" t="str">
        <f>IF(Tbl.Kosten[[#This Row],[Pnr.]]=BI$7,Tbl.Kosten[[#This Row],[Totaal kosten]],"")</f>
        <v/>
      </c>
      <c r="BJ140" s="148" t="str">
        <f>IF(Tbl.Kosten[[#This Row],[Pnr.]]=BJ$7,Tbl.Kosten[[#This Row],[Totaal kosten]],"")</f>
        <v/>
      </c>
      <c r="BK140" s="148" t="str">
        <f>IF(Tbl.Kosten[[#This Row],[Pnr.]]=BK$7,Tbl.Kosten[[#This Row],[Totaal kosten]],"")</f>
        <v/>
      </c>
      <c r="BL140" s="148" t="str">
        <f>IF(Tbl.Kosten[[#This Row],[Pnr.]]=BL$7,Tbl.Kosten[[#This Row],[Totaal kosten]],"")</f>
        <v/>
      </c>
      <c r="BM140" s="148" t="str">
        <f>IF(Tbl.Kosten[[#This Row],[Pnr.]]=BM$7,Tbl.Kosten[[#This Row],[Totaal kosten]],"")</f>
        <v/>
      </c>
      <c r="BN140" s="148" t="str">
        <f>IF(Tbl.Kosten[[#This Row],[Pnr.]]=BN$7,Tbl.Kosten[[#This Row],[Totaal kosten]],"")</f>
        <v/>
      </c>
      <c r="BO140" s="148" t="str">
        <f>IF(Tbl.Kosten[[#This Row],[Pnr.]]=BO$7,Tbl.Kosten[[#This Row],[Totaal kosten]],"")</f>
        <v/>
      </c>
      <c r="BP140" s="148" t="str">
        <f>IF(Tbl.Kosten[[#This Row],[Pnr.]]=BP$7,Tbl.Kosten[[#This Row],[Totaal kosten]],"")</f>
        <v/>
      </c>
      <c r="BQ140" s="148" t="str">
        <f>IF(Tbl.Kosten[[#This Row],[Pnr.]]=BQ$7,Tbl.Kosten[[#This Row],[Totaal kosten]],"")</f>
        <v/>
      </c>
      <c r="BR140" s="148" t="str">
        <f>IF(Tbl.Kosten[[#This Row],[Pnr.]]=BR$7,Tbl.Kosten[[#This Row],[Totaal kosten]],"")</f>
        <v/>
      </c>
      <c r="BS140" s="148" t="str">
        <f>IF(Tbl.Kosten[[#This Row],[Pnr.]]=BS$7,Tbl.Kosten[[#This Row],[Totaal kosten]],"")</f>
        <v/>
      </c>
      <c r="BT140" s="148" t="str">
        <f>IF(Tbl.Kosten[[#This Row],[Pnr.]]=BT$7,Tbl.Kosten[[#This Row],[Totaal kosten]],"")</f>
        <v/>
      </c>
      <c r="BU140" s="148" t="str">
        <f>IF(Tbl.Kosten[[#This Row],[Pnr.]]=BU$7,Tbl.Kosten[[#This Row],[Totaal kosten]],"")</f>
        <v/>
      </c>
      <c r="BV140" s="148" t="str">
        <f>IF(Tbl.Kosten[[#This Row],[Pnr.]]=BV$7,Tbl.Kosten[[#This Row],[Totaal kosten]],"")</f>
        <v/>
      </c>
      <c r="BW140" s="148" t="str">
        <f>IF(Tbl.Kosten[[#This Row],[Pnr.]]=BW$7,Tbl.Kosten[[#This Row],[Totaal kosten]],"")</f>
        <v/>
      </c>
      <c r="BX140" s="148" t="str">
        <f>IFERROR(_xlfn.XLOOKUP(Tbl.Kosten[[#This Row],[Werkpakketcode]],Tbl.Werkpakketten[Werkpakketcode],Tbl.Werkpakketten[WPnr.],"",0,1),"")</f>
        <v/>
      </c>
      <c r="BY140" s="148" t="str">
        <f>IF(Tbl.Kosten[[#This Row],[WPnr.]]=BY$7,Tbl.Kosten[[#This Row],[Totaal kosten]],"")</f>
        <v/>
      </c>
      <c r="BZ140" s="148" t="str">
        <f>IF(Tbl.Kosten[[#This Row],[WPnr.]]=BZ$7,Tbl.Kosten[[#This Row],[Totaal kosten]],"")</f>
        <v/>
      </c>
      <c r="CA140" s="148" t="str">
        <f>IF(Tbl.Kosten[[#This Row],[WPnr.]]=CA$7,Tbl.Kosten[[#This Row],[Totaal kosten]],"")</f>
        <v/>
      </c>
      <c r="CB140" s="148" t="str">
        <f>IF(Tbl.Kosten[[#This Row],[WPnr.]]=CB$7,Tbl.Kosten[[#This Row],[Totaal kosten]],"")</f>
        <v/>
      </c>
      <c r="CC140" s="148" t="str">
        <f>IF(Tbl.Kosten[[#This Row],[WPnr.]]=CC$7,Tbl.Kosten[[#This Row],[Totaal kosten]],"")</f>
        <v/>
      </c>
      <c r="CD140" s="148" t="str">
        <f>IF(Tbl.Kosten[[#This Row],[WPnr.]]=CD$7,Tbl.Kosten[[#This Row],[Totaal kosten]],"")</f>
        <v/>
      </c>
      <c r="CE140" s="148" t="str">
        <f>IF(Tbl.Kosten[[#This Row],[WPnr.]]=CE$7,Tbl.Kosten[[#This Row],[Totaal kosten]],"")</f>
        <v/>
      </c>
      <c r="CF140" s="148" t="str">
        <f>IF(Tbl.Kosten[[#This Row],[WPnr.]]=CF$7,Tbl.Kosten[[#This Row],[Totaal kosten]],"")</f>
        <v/>
      </c>
      <c r="CG140" s="148" t="str">
        <f>IF(Tbl.Kosten[[#This Row],[WPnr.]]=CG$7,Tbl.Kosten[[#This Row],[Totaal kosten]],"")</f>
        <v/>
      </c>
      <c r="CH140" s="148" t="str">
        <f>IF(Tbl.Kosten[[#This Row],[WPnr.]]=CH$7,Tbl.Kosten[[#This Row],[Totaal kosten]],"")</f>
        <v/>
      </c>
      <c r="CI140" s="148" t="str">
        <f>IF(Tbl.Kosten[[#This Row],[WPnr.]]=CI$7,Tbl.Kosten[[#This Row],[Totaal kosten]],"")</f>
        <v/>
      </c>
      <c r="CJ140" s="148" t="str">
        <f>IF(Tbl.Kosten[[#This Row],[WPnr.]]=CJ$7,Tbl.Kosten[[#This Row],[Totaal kosten]],"")</f>
        <v/>
      </c>
      <c r="CK140" s="148" t="str">
        <f>IF(Tbl.Kosten[[#This Row],[WPnr.]]=CK$7,Tbl.Kosten[[#This Row],[Totaal kosten]],"")</f>
        <v/>
      </c>
      <c r="CL140" s="148" t="str">
        <f>IF(Tbl.Kosten[[#This Row],[WPnr.]]=CL$7,Tbl.Kosten[[#This Row],[Totaal kosten]],"")</f>
        <v/>
      </c>
      <c r="CM140" s="148" t="str">
        <f>IF(Tbl.Kosten[[#This Row],[WPnr.]]=CM$7,Tbl.Kosten[[#This Row],[Totaal kosten]],"")</f>
        <v/>
      </c>
      <c r="CN140" s="148" t="str">
        <f>IF(Tbl.Kosten[[#This Row],[WPnr.]]=CN$7,Tbl.Kosten[[#This Row],[Totaal kosten]],"")</f>
        <v/>
      </c>
      <c r="CO140" s="148" t="str">
        <f>IF(Tbl.Kosten[[#This Row],[WPnr.]]=CO$7,Tbl.Kosten[[#This Row],[Totaal kosten]],"")</f>
        <v/>
      </c>
      <c r="CP140" s="148" t="str">
        <f>IF(Tbl.Kosten[[#This Row],[WPnr.]]=CP$7,Tbl.Kosten[[#This Row],[Totaal kosten]],"")</f>
        <v/>
      </c>
      <c r="CQ140" s="148" t="str">
        <f>IF(Tbl.Kosten[[#This Row],[WPnr.]]=CQ$7,Tbl.Kosten[[#This Row],[Totaal kosten]],"")</f>
        <v/>
      </c>
      <c r="CR140" s="148" t="str">
        <f>IF(Tbl.Kosten[[#This Row],[WPnr.]]=CR$7,Tbl.Kosten[[#This Row],[Totaal kosten]],"")</f>
        <v/>
      </c>
      <c r="CS140" s="148" t="str">
        <f>IF(Tbl.Kosten[[#This Row],[WPnr.]]=CS$7,Tbl.Kosten[[#This Row],[Totaal kosten]],"")</f>
        <v/>
      </c>
      <c r="CT140" s="148" t="str">
        <f>IF(Tbl.Kosten[[#This Row],[WPnr.]]=CT$7,Tbl.Kosten[[#This Row],[Totaal kosten]],"")</f>
        <v/>
      </c>
      <c r="CU140" s="148" t="str">
        <f>IF(Tbl.Kosten[[#This Row],[WPnr.]]=CU$7,Tbl.Kosten[[#This Row],[Totaal kosten]],"")</f>
        <v/>
      </c>
      <c r="CV140" s="148" t="str">
        <f>IF(Tbl.Kosten[[#This Row],[WPnr.]]=CV$7,Tbl.Kosten[[#This Row],[Totaal kosten]],"")</f>
        <v/>
      </c>
      <c r="CW140" s="148" t="str">
        <f>IF(Tbl.Kosten[[#This Row],[WPnr.]]=CW$7,Tbl.Kosten[[#This Row],[Totaal kosten]],"")</f>
        <v/>
      </c>
      <c r="CX140" s="148" t="str">
        <f>IF(Tbl.Kosten[[#This Row],[WPnr.]]=CX$7,Tbl.Kosten[[#This Row],[Totaal kosten]],"")</f>
        <v/>
      </c>
      <c r="CY140" s="148" t="str">
        <f>IF(Tbl.Kosten[[#This Row],[WPnr.]]=CY$7,Tbl.Kosten[[#This Row],[Totaal kosten]],"")</f>
        <v/>
      </c>
      <c r="CZ140" s="148" t="str">
        <f>IF(Tbl.Kosten[[#This Row],[WPnr.]]=CZ$7,Tbl.Kosten[[#This Row],[Totaal kosten]],"")</f>
        <v/>
      </c>
      <c r="DA140" s="148" t="str">
        <f>IF(Tbl.Kosten[[#This Row],[WPnr.]]=DA$7,Tbl.Kosten[[#This Row],[Totaal kosten]],"")</f>
        <v/>
      </c>
      <c r="DB140" s="148" t="str">
        <f>IF(Tbl.Kosten[[#This Row],[WPnr.]]=DB$7,Tbl.Kosten[[#This Row],[Totaal kosten]],"")</f>
        <v/>
      </c>
      <c r="DC140" s="148" t="str">
        <f>IF(Tbl.Kosten[[#This Row],[WPnr.]]=DC$7,Tbl.Kosten[[#This Row],[Totaal kosten]],"")</f>
        <v/>
      </c>
      <c r="DD140" s="148" t="str">
        <f>IF(Tbl.Kosten[[#This Row],[WPnr.]]=DD$7,Tbl.Kosten[[#This Row],[Totaal kosten]],"")</f>
        <v/>
      </c>
      <c r="DE140" s="148" t="str">
        <f>IF(Tbl.Kosten[[#This Row],[WPnr.]]=DE$7,Tbl.Kosten[[#This Row],[Totaal kosten]],"")</f>
        <v/>
      </c>
      <c r="DF140" s="148" t="str">
        <f>IF(Tbl.Kosten[[#This Row],[WPnr.]]=DF$7,Tbl.Kosten[[#This Row],[Totaal kosten]],"")</f>
        <v/>
      </c>
      <c r="DG140" s="148" t="str">
        <f>IF(Tbl.Kosten[[#This Row],[WPnr.]]=DG$7,Tbl.Kosten[[#This Row],[Totaal kosten]],"")</f>
        <v/>
      </c>
      <c r="DH140" s="148" t="str">
        <f>IF(Tbl.Kosten[[#This Row],[WPnr.]]=DH$7,Tbl.Kosten[[#This Row],[Totaal kosten]],"")</f>
        <v/>
      </c>
      <c r="DI140" s="148" t="str">
        <f>IF(Tbl.Kosten[[#This Row],[WPnr.]]=DI$7,Tbl.Kosten[[#This Row],[Totaal kosten]],"")</f>
        <v/>
      </c>
      <c r="DJ140" s="148" t="str">
        <f>IF(Tbl.Kosten[[#This Row],[WPnr.]]=DJ$7,Tbl.Kosten[[#This Row],[Totaal kosten]],"")</f>
        <v/>
      </c>
      <c r="DK140" s="148" t="str">
        <f>IF(Tbl.Kosten[[#This Row],[WPnr.]]=DK$7,Tbl.Kosten[[#This Row],[Totaal kosten]],"")</f>
        <v/>
      </c>
      <c r="DL140" s="148" t="str">
        <f>IF(Tbl.Kosten[[#This Row],[WPnr.]]=DL$7,Tbl.Kosten[[#This Row],[Totaal kosten]],"")</f>
        <v/>
      </c>
      <c r="DM140" s="148" t="str">
        <f>IF(Tbl.Kosten[[#This Row],[WPnr.]]=DM$7,Tbl.Kosten[[#This Row],[Totaal kosten]],"")</f>
        <v/>
      </c>
      <c r="DN140" s="148" t="str">
        <f>IF(Tbl.Kosten[[#This Row],[WPnr.]]=DN$7,Tbl.Kosten[[#This Row],[Totaal kosten]],"")</f>
        <v/>
      </c>
      <c r="DO140" s="148" t="str">
        <f>IF(Tbl.Kosten[[#This Row],[WPnr.]]=DO$7,Tbl.Kosten[[#This Row],[Totaal kosten]],"")</f>
        <v/>
      </c>
      <c r="DP140" s="148" t="str">
        <f>IF(Tbl.Kosten[[#This Row],[WPnr.]]=DP$7,Tbl.Kosten[[#This Row],[Totaal kosten]],"")</f>
        <v/>
      </c>
      <c r="DQ140" s="148" t="str">
        <f>IF(Tbl.Kosten[[#This Row],[WPnr.]]=DQ$7,Tbl.Kosten[[#This Row],[Totaal kosten]],"")</f>
        <v/>
      </c>
      <c r="DR140" s="148" t="str">
        <f>IF(Tbl.Kosten[[#This Row],[WPnr.]]=DR$7,Tbl.Kosten[[#This Row],[Totaal kosten]],"")</f>
        <v/>
      </c>
      <c r="DS140" s="148" t="str">
        <f>IF(Tbl.Kosten[[#This Row],[WPnr.]]=DS$7,Tbl.Kosten[[#This Row],[Totaal kosten]],"")</f>
        <v/>
      </c>
      <c r="DT140" s="148" t="str">
        <f>IF(Tbl.Kosten[[#This Row],[WPnr.]]=DT$7,Tbl.Kosten[[#This Row],[Totaal kosten]],"")</f>
        <v/>
      </c>
      <c r="DU140" s="148" t="str">
        <f>IF(Tbl.Kosten[[#This Row],[WPnr.]]=DU$7,Tbl.Kosten[[#This Row],[Totaal kosten]],"")</f>
        <v/>
      </c>
      <c r="DV140" s="148" t="str">
        <f>IF(Tbl.Kosten[[#This Row],[WPnr.]]=DV$7,Tbl.Kosten[[#This Row],[Totaal kosten]],"")</f>
        <v/>
      </c>
      <c r="DW140" s="150" t="str">
        <f>IFERROR(_xlfn.XLOOKUP(Tbl.Kosten[[#This Row],[Kostensoort]],Tbl.Kostensoorten[Kostensoorten],Tbl.Kostensoorten[KSnr.],"",0,1),"")</f>
        <v/>
      </c>
      <c r="DX140" s="150" t="str">
        <f>IF(Tbl.Kosten[[#This Row],[KSnr.]]=DX$7,Tbl.Kosten[[#This Row],[Totaal kosten]],"")</f>
        <v/>
      </c>
      <c r="DY140" s="150" t="str">
        <f>IF(Tbl.Kosten[[#This Row],[KSnr.]]=DY$7,Tbl.Kosten[[#This Row],[Totaal kosten]],"")</f>
        <v/>
      </c>
      <c r="DZ140" s="150" t="str">
        <f>IF(Tbl.Kosten[[#This Row],[KSnr.]]=DZ$7,Tbl.Kosten[[#This Row],[Totaal kosten]],"")</f>
        <v/>
      </c>
      <c r="EA140" s="150" t="str">
        <f>IF(Tbl.Kosten[[#This Row],[KSnr.]]=EA$7,Tbl.Kosten[[#This Row],[Totaal kosten]],"")</f>
        <v/>
      </c>
      <c r="EB140" s="150" t="str">
        <f>IF(Tbl.Kosten[[#This Row],[KSnr.]]=EB$7,Tbl.Kosten[[#This Row],[Totaal kosten]],"")</f>
        <v/>
      </c>
      <c r="EC140" s="150" t="str">
        <f>IF(Tbl.Kosten[[#This Row],[KSnr.]]=EC$7,Tbl.Kosten[[#This Row],[Totaal kosten]],"")</f>
        <v/>
      </c>
      <c r="ED140" s="150" t="str">
        <f>IF(Tbl.Kosten[[#This Row],[KSnr.]]=ED$7,Tbl.Kosten[[#This Row],[Totaal kosten]],"")</f>
        <v/>
      </c>
      <c r="EE140" s="150" t="str">
        <f>IF(Tbl.Kosten[[#This Row],[KSnr.]]=EE$7,Tbl.Kosten[[#This Row],[Totaal kosten]],"")</f>
        <v/>
      </c>
      <c r="EF140" s="150" t="str">
        <f>IF(Tbl.Kosten[[#This Row],[KSnr.]]=EF$7,Tbl.Kosten[[#This Row],[Totaal kosten]],"")</f>
        <v/>
      </c>
      <c r="EG140" s="150" t="str">
        <f>IF(Tbl.Kosten[[#This Row],[KSnr.]]=EG$7,Tbl.Kosten[[#This Row],[Totaal kosten]],"")</f>
        <v/>
      </c>
      <c r="EH140" s="150" t="str">
        <f>IF(Tbl.Kosten[[#This Row],[KSnr.]]=EH$7,Tbl.Kosten[[#This Row],[Totaal kosten]],"")</f>
        <v/>
      </c>
      <c r="EI140" s="150" t="str">
        <f>IF(Tbl.Kosten[[#This Row],[KSnr.]]=EI$7,Tbl.Kosten[[#This Row],[Totaal kosten]],"")</f>
        <v/>
      </c>
      <c r="EJ140" s="150" t="str">
        <f>IF(Tbl.Kosten[[#This Row],[KSnr.]]=EJ$7,Tbl.Kosten[[#This Row],[Totaal kosten]],"")</f>
        <v/>
      </c>
      <c r="EK140" s="150" t="str">
        <f>IF(Tbl.Kosten[[#This Row],[KSnr.]]=EK$7,Tbl.Kosten[[#This Row],[Totaal kosten]],"")</f>
        <v/>
      </c>
      <c r="EL140" s="150" t="str">
        <f>IF(Tbl.Kosten[[#This Row],[KSnr.]]=EL$7,Tbl.Kosten[[#This Row],[Totaal kosten]],"")</f>
        <v/>
      </c>
      <c r="EM140" s="150" t="str">
        <f>IF(Tbl.Kosten[[#This Row],[KSnr.]]=EM$7,Tbl.Kosten[[#This Row],[Totaal kosten]],"")</f>
        <v/>
      </c>
      <c r="EN140" s="150" t="str">
        <f>IF(Tbl.Kosten[[#This Row],[KSnr.]]=EN$7,Tbl.Kosten[[#This Row],[Totaal kosten]],"")</f>
        <v/>
      </c>
      <c r="EO140" s="150" t="str">
        <f>IF(Tbl.Kosten[[#This Row],[KSnr.]]=EO$7,Tbl.Kosten[[#This Row],[Totaal kosten]],"")</f>
        <v/>
      </c>
      <c r="EP140" s="150" t="str">
        <f>IF(Tbl.Kosten[[#This Row],[KSnr.]]=EP$7,Tbl.Kosten[[#This Row],[Totaal kosten]],"")</f>
        <v/>
      </c>
      <c r="EQ140" s="150" t="str">
        <f>IF(Tbl.Kosten[[#This Row],[KSnr.]]=EQ$7,Tbl.Kosten[[#This Row],[Totaal kosten]],"")</f>
        <v/>
      </c>
      <c r="ER140" s="144" t="str">
        <f>IFERROR(_xlfn.XLOOKUP(Tbl.Kosten[[#This Row],[Subsidieactiviteit]],Tbl.Subsidiehoogte[Subsidieactiviteit],Tbl.Subsidiehoogte[SAnr.],"",0,1),"")</f>
        <v/>
      </c>
      <c r="ES140" s="150" t="str">
        <f>IF(Tbl.Kosten[[#This Row],[Sanr.]]=ES$7,Tbl.Kosten[[#This Row],[Totaal kosten]],"")</f>
        <v/>
      </c>
      <c r="ET140" s="150" t="str">
        <f>IF(Tbl.Kosten[[#This Row],[Sanr.]]=ET$7,Tbl.Kosten[[#This Row],[Totaal kosten]],"")</f>
        <v/>
      </c>
      <c r="EU140" s="150" t="str">
        <f>IF(Tbl.Kosten[[#This Row],[Sanr.]]=EU$7,Tbl.Kosten[[#This Row],[Totaal kosten]],"")</f>
        <v/>
      </c>
      <c r="EV140" s="150" t="str">
        <f>IF(Tbl.Kosten[[#This Row],[Sanr.]]=EV$7,Tbl.Kosten[[#This Row],[Totaal kosten]],"")</f>
        <v/>
      </c>
      <c r="EW140" s="150" t="str">
        <f>IF(Tbl.Kosten[[#This Row],[Sanr.]]=EW$7,Tbl.Kosten[[#This Row],[Totaal kosten]],"")</f>
        <v/>
      </c>
      <c r="EX140" s="150" t="str">
        <f>IF(Tbl.Kosten[[#This Row],[Sanr.]]=EX$7,Tbl.Kosten[[#This Row],[Totaal kosten]],"")</f>
        <v/>
      </c>
      <c r="EY140" s="150" t="str">
        <f>IF(Tbl.Kosten[[#This Row],[Sanr.]]=EY$7,Tbl.Kosten[[#This Row],[Totaal kosten]],"")</f>
        <v/>
      </c>
      <c r="EZ140" s="150" t="str">
        <f>IF(Tbl.Kosten[[#This Row],[Sanr.]]=EZ$7,Tbl.Kosten[[#This Row],[Totaal kosten]],"")</f>
        <v/>
      </c>
      <c r="FA140" s="150" t="str">
        <f>IF(Tbl.Kosten[[#This Row],[Sanr.]]=FA$7,Tbl.Kosten[[#This Row],[Totaal kosten]],"")</f>
        <v/>
      </c>
      <c r="FB140" s="150" t="str">
        <f>IF(Tbl.Kosten[[#This Row],[Sanr.]]=FB$7,Tbl.Kosten[[#This Row],[Totaal kosten]],"")</f>
        <v/>
      </c>
      <c r="FC140" s="150" t="str">
        <f>IF(Tbl.Kosten[[#This Row],[Sanr.]]=FC$7,Tbl.Kosten[[#This Row],[Totaal kosten]],"")</f>
        <v/>
      </c>
      <c r="FD140" s="150" t="str">
        <f>IF(Tbl.Kosten[[#This Row],[Sanr.]]=FD$7,Tbl.Kosten[[#This Row],[Totaal kosten]],"")</f>
        <v/>
      </c>
      <c r="FE140" s="150" t="str">
        <f>IF(Tbl.Kosten[[#This Row],[Sanr.]]=FE$7,Tbl.Kosten[[#This Row],[Totaal kosten]],"")</f>
        <v/>
      </c>
      <c r="FF140" s="150" t="str">
        <f>IF(Tbl.Kosten[[#This Row],[Sanr.]]=FF$7,Tbl.Kosten[[#This Row],[Totaal kosten]],"")</f>
        <v/>
      </c>
      <c r="FG140" s="150" t="str">
        <f>IF(Tbl.Kosten[[#This Row],[Sanr.]]=FG$7,Tbl.Kosten[[#This Row],[Totaal kosten]],"")</f>
        <v/>
      </c>
      <c r="FH140" s="150" t="str">
        <f>IF(Tbl.Kosten[[#This Row],[Sanr.]]=FH$7,Tbl.Kosten[[#This Row],[Totaal kosten]],"")</f>
        <v/>
      </c>
      <c r="FI140" s="150" t="str">
        <f>IF(Tbl.Kosten[[#This Row],[Sanr.]]=FI$7,Tbl.Kosten[[#This Row],[Totaal kosten]],"")</f>
        <v/>
      </c>
      <c r="FJ140" s="150" t="str">
        <f>IF(Tbl.Kosten[[#This Row],[Sanr.]]=FJ$7,Tbl.Kosten[[#This Row],[Totaal kosten]],"")</f>
        <v/>
      </c>
      <c r="FK140" s="150" t="str">
        <f>IF(Tbl.Kosten[[#This Row],[Sanr.]]=FK$7,Tbl.Kosten[[#This Row],[Totaal kosten]],"")</f>
        <v/>
      </c>
      <c r="FL140" s="150" t="str">
        <f>IF(Tbl.Kosten[[#This Row],[Sanr.]]=FL$7,Tbl.Kosten[[#This Row],[Totaal kosten]],"")</f>
        <v/>
      </c>
      <c r="FM140" s="150" t="str">
        <f>IF(Tbl.Kosten[[#This Row],[Sanr.]]=FM$7,Tbl.Kosten[[#This Row],[Totaal kosten]],"")</f>
        <v/>
      </c>
      <c r="FN140" s="150" t="str">
        <f>IF(Tbl.Kosten[[#This Row],[Sanr.]]=FN$7,Tbl.Kosten[[#This Row],[Totaal kosten]],"")</f>
        <v/>
      </c>
      <c r="FO140" s="150" t="str">
        <f>IF(Tbl.Kosten[[#This Row],[Sanr.]]=FO$7,Tbl.Kosten[[#This Row],[Totaal kosten]],"")</f>
        <v/>
      </c>
      <c r="FP140" s="150" t="str">
        <f>IF(Tbl.Kosten[[#This Row],[Sanr.]]=FP$7,Tbl.Kosten[[#This Row],[Totaal kosten]],"")</f>
        <v/>
      </c>
      <c r="FQ140" s="150" t="str">
        <f>IF(Tbl.Kosten[[#This Row],[Sanr.]]=FQ$7,Tbl.Kosten[[#This Row],[Totaal kosten]],"")</f>
        <v/>
      </c>
      <c r="FR140" s="150" t="str">
        <f>IF(Tbl.Kosten[[#This Row],[Sanr.]]=FR$7,Tbl.Kosten[[#This Row],[Totaal kosten]],"")</f>
        <v/>
      </c>
      <c r="FS140" s="150" t="str">
        <f>IF(Tbl.Kosten[[#This Row],[Sanr.]]=FS$7,Tbl.Kosten[[#This Row],[Totaal kosten]],"")</f>
        <v/>
      </c>
      <c r="FT140" s="150" t="str">
        <f>IF(Tbl.Kosten[[#This Row],[Sanr.]]=FT$7,Tbl.Kosten[[#This Row],[Totaal kosten]],"")</f>
        <v/>
      </c>
      <c r="FU140" s="150" t="str">
        <f>IF(Tbl.Kosten[[#This Row],[Sanr.]]=FU$7,Tbl.Kosten[[#This Row],[Totaal kosten]],"")</f>
        <v/>
      </c>
      <c r="FV140" s="150" t="str">
        <f>IF(Tbl.Kosten[[#This Row],[Sanr.]]=FV$7,Tbl.Kosten[[#This Row],[Totaal kosten]],"")</f>
        <v/>
      </c>
      <c r="FW140" s="150" t="str">
        <f>IFERROR(_xlfn.XLOOKUP(Tbl.Kosten[[#This Row],[Activiteitencode]],Tbl.Activiteiten[Activiteitcode],Tbl.Activiteiten[Anr.],"",0,1),"")</f>
        <v/>
      </c>
      <c r="FX140" s="169" t="str">
        <f>_xlfn.CONCAT(Tbl.Kosten[[#This Row],[Pnr.]],Tbl.Kosten[[#This Row],[Sanr.]])</f>
        <v>P1</v>
      </c>
      <c r="FY140" s="150">
        <f>Tbl.Kosten[[#This Row],[Totaal kosten]]-Tbl.Kosten[[#This Row],[Subsidie]]</f>
        <v>0</v>
      </c>
      <c r="FZ140" s="150">
        <f>IF(Tbl.Kosten[[#This Row],[Pnr.]]=FZ$7,Tbl.Kosten[[#This Row],[Te financieren]],"")</f>
        <v>0</v>
      </c>
      <c r="GA140" s="150" t="str">
        <f>IF(Tbl.Kosten[[#This Row],[Pnr.]]=GA$7,Tbl.Kosten[[#This Row],[Te financieren]],"")</f>
        <v/>
      </c>
      <c r="GB140" s="150" t="str">
        <f>IF(Tbl.Kosten[[#This Row],[Pnr.]]=GB$7,Tbl.Kosten[[#This Row],[Te financieren]],"")</f>
        <v/>
      </c>
      <c r="GC140" s="150" t="str">
        <f>IF(Tbl.Kosten[[#This Row],[Pnr.]]=GC$7,Tbl.Kosten[[#This Row],[Te financieren]],"")</f>
        <v/>
      </c>
      <c r="GD140" s="150" t="str">
        <f>IF(Tbl.Kosten[[#This Row],[Pnr.]]=GD$7,Tbl.Kosten[[#This Row],[Te financieren]],"")</f>
        <v/>
      </c>
      <c r="GE140" s="150" t="str">
        <f>IF(Tbl.Kosten[[#This Row],[Pnr.]]=GE$7,Tbl.Kosten[[#This Row],[Te financieren]],"")</f>
        <v/>
      </c>
      <c r="GF140" s="150" t="str">
        <f>IF(Tbl.Kosten[[#This Row],[Pnr.]]=GF$7,Tbl.Kosten[[#This Row],[Te financieren]],"")</f>
        <v/>
      </c>
      <c r="GG140" s="150" t="str">
        <f>IF(Tbl.Kosten[[#This Row],[Pnr.]]=GG$7,Tbl.Kosten[[#This Row],[Te financieren]],"")</f>
        <v/>
      </c>
      <c r="GH140" s="150" t="str">
        <f>IF(Tbl.Kosten[[#This Row],[Pnr.]]=GH$7,Tbl.Kosten[[#This Row],[Te financieren]],"")</f>
        <v/>
      </c>
      <c r="GI140" s="150" t="str">
        <f>IF(Tbl.Kosten[[#This Row],[Pnr.]]=GI$7,Tbl.Kosten[[#This Row],[Te financieren]],"")</f>
        <v/>
      </c>
      <c r="GJ140" s="150" t="str">
        <f>IF(Tbl.Kosten[[#This Row],[Pnr.]]=GJ$7,Tbl.Kosten[[#This Row],[Te financieren]],"")</f>
        <v/>
      </c>
      <c r="GK140" s="150" t="str">
        <f>IF(Tbl.Kosten[[#This Row],[Pnr.]]=GK$7,Tbl.Kosten[[#This Row],[Te financieren]],"")</f>
        <v/>
      </c>
      <c r="GL140" s="150" t="str">
        <f>IF(Tbl.Kosten[[#This Row],[Pnr.]]=GL$7,Tbl.Kosten[[#This Row],[Te financieren]],"")</f>
        <v/>
      </c>
      <c r="GM140" s="150" t="str">
        <f>IF(Tbl.Kosten[[#This Row],[Pnr.]]=GM$7,Tbl.Kosten[[#This Row],[Te financieren]],"")</f>
        <v/>
      </c>
      <c r="GN140" s="150" t="str">
        <f>IF(Tbl.Kosten[[#This Row],[Pnr.]]=GN$7,Tbl.Kosten[[#This Row],[Te financieren]],"")</f>
        <v/>
      </c>
      <c r="GO140" s="150" t="str">
        <f>IF(Tbl.Kosten[[#This Row],[Pnr.]]=GO$7,Tbl.Kosten[[#This Row],[Te financieren]],"")</f>
        <v/>
      </c>
      <c r="GP140" s="150" t="str">
        <f>IF(Tbl.Kosten[[#This Row],[Pnr.]]=GP$7,Tbl.Kosten[[#This Row],[Te financieren]],"")</f>
        <v/>
      </c>
      <c r="GQ140" s="150" t="str">
        <f>IF(Tbl.Kosten[[#This Row],[Pnr.]]=GQ$7,Tbl.Kosten[[#This Row],[Te financieren]],"")</f>
        <v/>
      </c>
      <c r="GR140" s="150" t="str">
        <f>IF(Tbl.Kosten[[#This Row],[Pnr.]]=GR$7,Tbl.Kosten[[#This Row],[Te financieren]],"")</f>
        <v/>
      </c>
      <c r="GS140" s="150" t="str">
        <f>IF(Tbl.Kosten[[#This Row],[Pnr.]]=GS$7,Tbl.Kosten[[#This Row],[Te financieren]],"")</f>
        <v/>
      </c>
      <c r="GT140" s="150" t="str">
        <f>IF(Tbl.Kosten[[#This Row],[Pnr.]]=GT$7,Tbl.Kosten[[#This Row],[Te financieren]],"")</f>
        <v/>
      </c>
      <c r="GU140" s="150" t="str">
        <f>IF(Tbl.Kosten[[#This Row],[Pnr.]]=GU$7,Tbl.Kosten[[#This Row],[Te financieren]],"")</f>
        <v/>
      </c>
      <c r="GV140" s="150" t="str">
        <f>IF(Tbl.Kosten[[#This Row],[Pnr.]]=GV$7,Tbl.Kosten[[#This Row],[Te financieren]],"")</f>
        <v/>
      </c>
      <c r="GW140" s="150" t="str">
        <f>IF(Tbl.Kosten[[#This Row],[Pnr.]]=GW$7,Tbl.Kosten[[#This Row],[Te financieren]],"")</f>
        <v/>
      </c>
      <c r="GX140" s="150" t="str">
        <f>IF(Tbl.Kosten[[#This Row],[Pnr.]]=GX$7,Tbl.Kosten[[#This Row],[Te financieren]],"")</f>
        <v/>
      </c>
      <c r="GY140" s="150" t="str">
        <f>IF(Tbl.Kosten[[#This Row],[Pnr.]]=GY$7,Tbl.Kosten[[#This Row],[Te financieren]],"")</f>
        <v/>
      </c>
      <c r="GZ140" s="150" t="str">
        <f>IF(Tbl.Kosten[[#This Row],[Pnr.]]=GZ$7,Tbl.Kosten[[#This Row],[Te financieren]],"")</f>
        <v/>
      </c>
      <c r="HA140" s="150" t="str">
        <f>IF(Tbl.Kosten[[#This Row],[Pnr.]]=HA$7,Tbl.Kosten[[#This Row],[Te financieren]],"")</f>
        <v/>
      </c>
      <c r="HB140" s="150" t="str">
        <f>IF(Tbl.Kosten[[#This Row],[Pnr.]]=HB$7,Tbl.Kosten[[#This Row],[Te financieren]],"")</f>
        <v/>
      </c>
      <c r="HC140" s="150" t="str">
        <f>IF(Tbl.Kosten[[#This Row],[Pnr.]]=HC$7,Tbl.Kosten[[#This Row],[Te financieren]],"")</f>
        <v/>
      </c>
      <c r="HD140" s="150" t="str">
        <f>IF(Tbl.Kosten[[#This Row],[Pnr.]]=HD$7,Tbl.Kosten[[#This Row],[Te financieren]],"")</f>
        <v/>
      </c>
      <c r="HE140" s="150" t="str">
        <f>IF(Tbl.Kosten[[#This Row],[Pnr.]]=HE$7,Tbl.Kosten[[#This Row],[Te financieren]],"")</f>
        <v/>
      </c>
      <c r="HF140" s="150" t="str">
        <f>IF(Tbl.Kosten[[#This Row],[Pnr.]]=HF$7,Tbl.Kosten[[#This Row],[Te financieren]],"")</f>
        <v/>
      </c>
      <c r="HG140" s="150" t="str">
        <f>IF(Tbl.Kosten[[#This Row],[Pnr.]]=HG$7,Tbl.Kosten[[#This Row],[Te financieren]],"")</f>
        <v/>
      </c>
      <c r="HH140" s="150" t="str">
        <f>IF(Tbl.Kosten[[#This Row],[Pnr.]]=HH$7,Tbl.Kosten[[#This Row],[Te financieren]],"")</f>
        <v/>
      </c>
      <c r="HI140" s="150" t="str">
        <f>IF(Tbl.Kosten[[#This Row],[Pnr.]]=HI$7,Tbl.Kosten[[#This Row],[Te financieren]],"")</f>
        <v/>
      </c>
      <c r="HJ140" s="150" t="str">
        <f>IF(Tbl.Kosten[[#This Row],[Pnr.]]=HJ$7,Tbl.Kosten[[#This Row],[Te financieren]],"")</f>
        <v/>
      </c>
      <c r="HK140" s="150" t="str">
        <f>IF(Tbl.Kosten[[#This Row],[Pnr.]]=HK$7,Tbl.Kosten[[#This Row],[Te financieren]],"")</f>
        <v/>
      </c>
      <c r="HL140" s="150" t="str">
        <f>IF(Tbl.Kosten[[#This Row],[Pnr.]]=HL$7,Tbl.Kosten[[#This Row],[Te financieren]],"")</f>
        <v/>
      </c>
      <c r="HM140" s="150" t="str">
        <f>IF(Tbl.Kosten[[#This Row],[Pnr.]]=HM$7,Tbl.Kosten[[#This Row],[Te financieren]],"")</f>
        <v/>
      </c>
      <c r="HN140" s="150" t="str">
        <f>IF(Tbl.Kosten[[#This Row],[Pnr.]]=HN$7,Tbl.Kosten[[#This Row],[Te financieren]],"")</f>
        <v/>
      </c>
      <c r="HO140" s="150" t="str">
        <f>IF(Tbl.Kosten[[#This Row],[Pnr.]]=HO$7,Tbl.Kosten[[#This Row],[Te financieren]],"")</f>
        <v/>
      </c>
      <c r="HP140" s="150" t="str">
        <f>IF(Tbl.Kosten[[#This Row],[Pnr.]]=HP$7,Tbl.Kosten[[#This Row],[Te financieren]],"")</f>
        <v/>
      </c>
      <c r="HQ140" s="150" t="str">
        <f>IF(Tbl.Kosten[[#This Row],[Pnr.]]=HQ$7,Tbl.Kosten[[#This Row],[Te financieren]],"")</f>
        <v/>
      </c>
      <c r="HR140" s="150" t="str">
        <f>IF(Tbl.Kosten[[#This Row],[Pnr.]]=HR$7,Tbl.Kosten[[#This Row],[Te financieren]],"")</f>
        <v/>
      </c>
      <c r="HS140" s="150" t="str">
        <f>IF(Tbl.Kosten[[#This Row],[Pnr.]]=HS$7,Tbl.Kosten[[#This Row],[Te financieren]],"")</f>
        <v/>
      </c>
      <c r="HT140" s="150" t="str">
        <f>IF(Tbl.Kosten[[#This Row],[Pnr.]]=HT$7,Tbl.Kosten[[#This Row],[Te financieren]],"")</f>
        <v/>
      </c>
      <c r="HU140" s="150" t="str">
        <f>IF(Tbl.Kosten[[#This Row],[Pnr.]]=HU$7,Tbl.Kosten[[#This Row],[Te financieren]],"")</f>
        <v/>
      </c>
      <c r="HV140" s="150" t="str">
        <f>IF(Tbl.Kosten[[#This Row],[Pnr.]]=HV$7,Tbl.Kosten[[#This Row],[Te financieren]],"")</f>
        <v/>
      </c>
      <c r="HW140" s="150" t="str">
        <f>IF(Tbl.Kosten[[#This Row],[Pnr.]]=HW$7,Tbl.Kosten[[#This Row],[Te financieren]],"")</f>
        <v/>
      </c>
    </row>
    <row r="141" spans="2:231" x14ac:dyDescent="0.3">
      <c r="B141" s="134"/>
      <c r="C141" s="137"/>
      <c r="D141" s="136"/>
      <c r="E141" s="261"/>
      <c r="F141" s="135"/>
      <c r="G141" s="11" t="str">
        <f>IF(Tbl.Kosten[[#This Row],[Medewerker e/o 
functie]]&lt;&gt;"",_xlfn.XLOOKUP(Tbl.Kosten[[#This Row],[Medewerker e/o 
functie]],Tbl.Uurtarief[Medewerker en/of functie],Tbl.Uurtarief[Uurtarief],"",0,1),"")</f>
        <v/>
      </c>
      <c r="H141" s="121">
        <f>IFERROR(Tbl.Kosten[[#This Row],[Uren]]*Tbl.Kosten[[#This Row],[Uurtarief]],0)</f>
        <v>0</v>
      </c>
      <c r="I141" s="119" t="str">
        <f>IF(Tbl.Kosten[[#This Row],[Subtotaal uren]]&lt;&gt;0,_xlfn.XLOOKUP(Tbl.Kosten[[#This Row],[Medewerker e/o 
functie]],Tbl.Uurtarief[Medewerker en/of functie],Tbl.Uurtarief[Kostensoort arbeid],"",0,1),"")</f>
        <v/>
      </c>
      <c r="J141" s="137"/>
      <c r="K141" s="135"/>
      <c r="L141" s="139" t="str">
        <f>IF(Tbl.Kosten[[#This Row],[Activum]]&lt;&gt;"",_xlfn.XLOOKUP(Tbl.Kosten[[#This Row],[Activum]],Tbl.Afschrijvingskosten[Activum],Tbl.Afschrijvingskosten[Tarief per afschrijvings-eenheid],"",0,1),"")</f>
        <v/>
      </c>
      <c r="M141" s="122">
        <f>IFERROR(Tbl.Kosten[[#This Row],[Een-
heden]]*Tbl.Kosten[[#This Row],[Afschrijvings-
tarief]],0)</f>
        <v>0</v>
      </c>
      <c r="N141" s="122" t="str">
        <f>IF(Tbl.Kosten[[#This Row],[Subtotaal afschrijving]]&lt;&gt;0,Lijsten!$A$7,"")</f>
        <v/>
      </c>
      <c r="O141" s="140"/>
      <c r="P141" s="135"/>
      <c r="Q141" s="138"/>
      <c r="R141" s="122">
        <f>IFERROR(Tbl.Kosten[[#This Row],[Aantal]]*Tbl.Kosten[[#This Row],[Tarief]],0)</f>
        <v>0</v>
      </c>
      <c r="S141" s="8">
        <f>IFERROR(Tbl.Kosten[[#This Row],[Subtotaal overige kosten]]+Tbl.Kosten[[#This Row],[Subtotaal uren]]+Tbl.Kosten[[#This Row],[Subtotaal afschrijving]],0)</f>
        <v>0</v>
      </c>
      <c r="T141" s="8">
        <f>IFERROR(Tbl.Kosten[[#This Row],[Totaal kosten]]*Tbl.Kosten[[#This Row],[Subsidie%]],0)</f>
        <v>0</v>
      </c>
      <c r="U141" s="4" t="str" cm="1">
        <f t="array" ref="U141">IFERROR(_xlfn.IFS(Tbl.Kosten[[#This Row],[Subtotaal uren]]&lt;&gt;0,Tbl.Kosten[[#This Row],[Kostensoort arbeid]],Tbl.Kosten[[#This Row],[Subtotaal afschrijving]]&lt;&gt;0,Tbl.Kosten[[#This Row],[Kostensoort afschrijving]],Tbl.Kosten[[#This Row],[Subtotaal overige kosten]]&lt;&gt;0,Tbl.Kosten[[#This Row],[Kostensoort overig]]),"")</f>
        <v/>
      </c>
      <c r="V141" s="4" t="str">
        <f>IFERROR(_xlfn.XLOOKUP(Tbl.Kosten[[#This Row],[Activiteitencode]],Tbl.Activiteiten[Activiteitcode],Tbl.Activiteiten[Werkpakketcode],"",0,1),"")</f>
        <v/>
      </c>
      <c r="W141" s="4" t="str">
        <f>IFERROR(_xlfn.XLOOKUP(Tbl.Kosten[[#This Row],[Werkpakketcode]],Tbl.Werkpakketten[Werkpakketcode],Tbl.Werkpakketten[Subsidiabele activiteit],"",0,1),"")</f>
        <v/>
      </c>
      <c r="X141" s="12">
        <f>IFERROR(_xlfn.XLOOKUP(Tbl.Kosten[[#This Row],[Sanr.]],Tbl.Subsidiehoogte[SAnr.],Tbl.Subsidiehoogte[Sub. Percentage],0,0,1),0)</f>
        <v>0</v>
      </c>
      <c r="Y141" s="144" t="str">
        <f>IFERROR(_xlfn.XLOOKUP(Tbl.Kosten[[#This Row],[Partnercode]],Tbl.Projectpartners[Partnercode],Tbl.Projectpartners[PNr.],"",0,1),"")</f>
        <v>P1</v>
      </c>
      <c r="Z141" s="148">
        <f>IF(Tbl.Kosten[[#This Row],[Pnr.]]=Z$7,Tbl.Kosten[[#This Row],[Totaal kosten]],"")</f>
        <v>0</v>
      </c>
      <c r="AA141" s="148" t="str">
        <f>IF(Tbl.Kosten[[#This Row],[Pnr.]]=AA$7,Tbl.Kosten[[#This Row],[Totaal kosten]],"")</f>
        <v/>
      </c>
      <c r="AB141" s="148" t="str">
        <f>IF(Tbl.Kosten[[#This Row],[Pnr.]]=AB$7,Tbl.Kosten[[#This Row],[Totaal kosten]],"")</f>
        <v/>
      </c>
      <c r="AC141" s="148" t="str">
        <f>IF(Tbl.Kosten[[#This Row],[Pnr.]]=AC$7,Tbl.Kosten[[#This Row],[Totaal kosten]],"")</f>
        <v/>
      </c>
      <c r="AD141" s="148" t="str">
        <f>IF(Tbl.Kosten[[#This Row],[Pnr.]]=AD$7,Tbl.Kosten[[#This Row],[Totaal kosten]],"")</f>
        <v/>
      </c>
      <c r="AE141" s="148" t="str">
        <f>IF(Tbl.Kosten[[#This Row],[Pnr.]]=AE$7,Tbl.Kosten[[#This Row],[Totaal kosten]],"")</f>
        <v/>
      </c>
      <c r="AF141" s="148" t="str">
        <f>IF(Tbl.Kosten[[#This Row],[Pnr.]]=AF$7,Tbl.Kosten[[#This Row],[Totaal kosten]],"")</f>
        <v/>
      </c>
      <c r="AG141" s="148" t="str">
        <f>IF(Tbl.Kosten[[#This Row],[Pnr.]]=AG$7,Tbl.Kosten[[#This Row],[Totaal kosten]],"")</f>
        <v/>
      </c>
      <c r="AH141" s="148" t="str">
        <f>IF(Tbl.Kosten[[#This Row],[Pnr.]]=AH$7,Tbl.Kosten[[#This Row],[Totaal kosten]],"")</f>
        <v/>
      </c>
      <c r="AI141" s="148" t="str">
        <f>IF(Tbl.Kosten[[#This Row],[Pnr.]]=AI$7,Tbl.Kosten[[#This Row],[Totaal kosten]],"")</f>
        <v/>
      </c>
      <c r="AJ141" s="148" t="str">
        <f>IF(Tbl.Kosten[[#This Row],[Pnr.]]=AJ$7,Tbl.Kosten[[#This Row],[Totaal kosten]],"")</f>
        <v/>
      </c>
      <c r="AK141" s="148" t="str">
        <f>IF(Tbl.Kosten[[#This Row],[Pnr.]]=AK$7,Tbl.Kosten[[#This Row],[Totaal kosten]],"")</f>
        <v/>
      </c>
      <c r="AL141" s="148" t="str">
        <f>IF(Tbl.Kosten[[#This Row],[Pnr.]]=AL$7,Tbl.Kosten[[#This Row],[Totaal kosten]],"")</f>
        <v/>
      </c>
      <c r="AM141" s="148" t="str">
        <f>IF(Tbl.Kosten[[#This Row],[Pnr.]]=AM$7,Tbl.Kosten[[#This Row],[Totaal kosten]],"")</f>
        <v/>
      </c>
      <c r="AN141" s="148" t="str">
        <f>IF(Tbl.Kosten[[#This Row],[Pnr.]]=AN$7,Tbl.Kosten[[#This Row],[Totaal kosten]],"")</f>
        <v/>
      </c>
      <c r="AO141" s="148" t="str">
        <f>IF(Tbl.Kosten[[#This Row],[Pnr.]]=AO$7,Tbl.Kosten[[#This Row],[Totaal kosten]],"")</f>
        <v/>
      </c>
      <c r="AP141" s="148" t="str">
        <f>IF(Tbl.Kosten[[#This Row],[Pnr.]]=AP$7,Tbl.Kosten[[#This Row],[Totaal kosten]],"")</f>
        <v/>
      </c>
      <c r="AQ141" s="148" t="str">
        <f>IF(Tbl.Kosten[[#This Row],[Pnr.]]=AQ$7,Tbl.Kosten[[#This Row],[Totaal kosten]],"")</f>
        <v/>
      </c>
      <c r="AR141" s="148" t="str">
        <f>IF(Tbl.Kosten[[#This Row],[Pnr.]]=AR$7,Tbl.Kosten[[#This Row],[Totaal kosten]],"")</f>
        <v/>
      </c>
      <c r="AS141" s="148" t="str">
        <f>IF(Tbl.Kosten[[#This Row],[Pnr.]]=AS$7,Tbl.Kosten[[#This Row],[Totaal kosten]],"")</f>
        <v/>
      </c>
      <c r="AT141" s="148" t="str">
        <f>IF(Tbl.Kosten[[#This Row],[Pnr.]]=AT$7,Tbl.Kosten[[#This Row],[Totaal kosten]],"")</f>
        <v/>
      </c>
      <c r="AU141" s="148" t="str">
        <f>IF(Tbl.Kosten[[#This Row],[Pnr.]]=AU$7,Tbl.Kosten[[#This Row],[Totaal kosten]],"")</f>
        <v/>
      </c>
      <c r="AV141" s="148" t="str">
        <f>IF(Tbl.Kosten[[#This Row],[Pnr.]]=AV$7,Tbl.Kosten[[#This Row],[Totaal kosten]],"")</f>
        <v/>
      </c>
      <c r="AW141" s="148" t="str">
        <f>IF(Tbl.Kosten[[#This Row],[Pnr.]]=AW$7,Tbl.Kosten[[#This Row],[Totaal kosten]],"")</f>
        <v/>
      </c>
      <c r="AX141" s="148" t="str">
        <f>IF(Tbl.Kosten[[#This Row],[Pnr.]]=AX$7,Tbl.Kosten[[#This Row],[Totaal kosten]],"")</f>
        <v/>
      </c>
      <c r="AY141" s="148" t="str">
        <f>IF(Tbl.Kosten[[#This Row],[Pnr.]]=AY$7,Tbl.Kosten[[#This Row],[Totaal kosten]],"")</f>
        <v/>
      </c>
      <c r="AZ141" s="148" t="str">
        <f>IF(Tbl.Kosten[[#This Row],[Pnr.]]=AZ$7,Tbl.Kosten[[#This Row],[Totaal kosten]],"")</f>
        <v/>
      </c>
      <c r="BA141" s="148" t="str">
        <f>IF(Tbl.Kosten[[#This Row],[Pnr.]]=BA$7,Tbl.Kosten[[#This Row],[Totaal kosten]],"")</f>
        <v/>
      </c>
      <c r="BB141" s="148" t="str">
        <f>IF(Tbl.Kosten[[#This Row],[Pnr.]]=BB$7,Tbl.Kosten[[#This Row],[Totaal kosten]],"")</f>
        <v/>
      </c>
      <c r="BC141" s="148" t="str">
        <f>IF(Tbl.Kosten[[#This Row],[Pnr.]]=BC$7,Tbl.Kosten[[#This Row],[Totaal kosten]],"")</f>
        <v/>
      </c>
      <c r="BD141" s="148" t="str">
        <f>IF(Tbl.Kosten[[#This Row],[Pnr.]]=BD$7,Tbl.Kosten[[#This Row],[Totaal kosten]],"")</f>
        <v/>
      </c>
      <c r="BE141" s="148" t="str">
        <f>IF(Tbl.Kosten[[#This Row],[Pnr.]]=BE$7,Tbl.Kosten[[#This Row],[Totaal kosten]],"")</f>
        <v/>
      </c>
      <c r="BF141" s="148" t="str">
        <f>IF(Tbl.Kosten[[#This Row],[Pnr.]]=BF$7,Tbl.Kosten[[#This Row],[Totaal kosten]],"")</f>
        <v/>
      </c>
      <c r="BG141" s="148" t="str">
        <f>IF(Tbl.Kosten[[#This Row],[Pnr.]]=BG$7,Tbl.Kosten[[#This Row],[Totaal kosten]],"")</f>
        <v/>
      </c>
      <c r="BH141" s="148" t="str">
        <f>IF(Tbl.Kosten[[#This Row],[Pnr.]]=BH$7,Tbl.Kosten[[#This Row],[Totaal kosten]],"")</f>
        <v/>
      </c>
      <c r="BI141" s="148" t="str">
        <f>IF(Tbl.Kosten[[#This Row],[Pnr.]]=BI$7,Tbl.Kosten[[#This Row],[Totaal kosten]],"")</f>
        <v/>
      </c>
      <c r="BJ141" s="148" t="str">
        <f>IF(Tbl.Kosten[[#This Row],[Pnr.]]=BJ$7,Tbl.Kosten[[#This Row],[Totaal kosten]],"")</f>
        <v/>
      </c>
      <c r="BK141" s="148" t="str">
        <f>IF(Tbl.Kosten[[#This Row],[Pnr.]]=BK$7,Tbl.Kosten[[#This Row],[Totaal kosten]],"")</f>
        <v/>
      </c>
      <c r="BL141" s="148" t="str">
        <f>IF(Tbl.Kosten[[#This Row],[Pnr.]]=BL$7,Tbl.Kosten[[#This Row],[Totaal kosten]],"")</f>
        <v/>
      </c>
      <c r="BM141" s="148" t="str">
        <f>IF(Tbl.Kosten[[#This Row],[Pnr.]]=BM$7,Tbl.Kosten[[#This Row],[Totaal kosten]],"")</f>
        <v/>
      </c>
      <c r="BN141" s="148" t="str">
        <f>IF(Tbl.Kosten[[#This Row],[Pnr.]]=BN$7,Tbl.Kosten[[#This Row],[Totaal kosten]],"")</f>
        <v/>
      </c>
      <c r="BO141" s="148" t="str">
        <f>IF(Tbl.Kosten[[#This Row],[Pnr.]]=BO$7,Tbl.Kosten[[#This Row],[Totaal kosten]],"")</f>
        <v/>
      </c>
      <c r="BP141" s="148" t="str">
        <f>IF(Tbl.Kosten[[#This Row],[Pnr.]]=BP$7,Tbl.Kosten[[#This Row],[Totaal kosten]],"")</f>
        <v/>
      </c>
      <c r="BQ141" s="148" t="str">
        <f>IF(Tbl.Kosten[[#This Row],[Pnr.]]=BQ$7,Tbl.Kosten[[#This Row],[Totaal kosten]],"")</f>
        <v/>
      </c>
      <c r="BR141" s="148" t="str">
        <f>IF(Tbl.Kosten[[#This Row],[Pnr.]]=BR$7,Tbl.Kosten[[#This Row],[Totaal kosten]],"")</f>
        <v/>
      </c>
      <c r="BS141" s="148" t="str">
        <f>IF(Tbl.Kosten[[#This Row],[Pnr.]]=BS$7,Tbl.Kosten[[#This Row],[Totaal kosten]],"")</f>
        <v/>
      </c>
      <c r="BT141" s="148" t="str">
        <f>IF(Tbl.Kosten[[#This Row],[Pnr.]]=BT$7,Tbl.Kosten[[#This Row],[Totaal kosten]],"")</f>
        <v/>
      </c>
      <c r="BU141" s="148" t="str">
        <f>IF(Tbl.Kosten[[#This Row],[Pnr.]]=BU$7,Tbl.Kosten[[#This Row],[Totaal kosten]],"")</f>
        <v/>
      </c>
      <c r="BV141" s="148" t="str">
        <f>IF(Tbl.Kosten[[#This Row],[Pnr.]]=BV$7,Tbl.Kosten[[#This Row],[Totaal kosten]],"")</f>
        <v/>
      </c>
      <c r="BW141" s="148" t="str">
        <f>IF(Tbl.Kosten[[#This Row],[Pnr.]]=BW$7,Tbl.Kosten[[#This Row],[Totaal kosten]],"")</f>
        <v/>
      </c>
      <c r="BX141" s="148" t="str">
        <f>IFERROR(_xlfn.XLOOKUP(Tbl.Kosten[[#This Row],[Werkpakketcode]],Tbl.Werkpakketten[Werkpakketcode],Tbl.Werkpakketten[WPnr.],"",0,1),"")</f>
        <v/>
      </c>
      <c r="BY141" s="148" t="str">
        <f>IF(Tbl.Kosten[[#This Row],[WPnr.]]=BY$7,Tbl.Kosten[[#This Row],[Totaal kosten]],"")</f>
        <v/>
      </c>
      <c r="BZ141" s="148" t="str">
        <f>IF(Tbl.Kosten[[#This Row],[WPnr.]]=BZ$7,Tbl.Kosten[[#This Row],[Totaal kosten]],"")</f>
        <v/>
      </c>
      <c r="CA141" s="148" t="str">
        <f>IF(Tbl.Kosten[[#This Row],[WPnr.]]=CA$7,Tbl.Kosten[[#This Row],[Totaal kosten]],"")</f>
        <v/>
      </c>
      <c r="CB141" s="148" t="str">
        <f>IF(Tbl.Kosten[[#This Row],[WPnr.]]=CB$7,Tbl.Kosten[[#This Row],[Totaal kosten]],"")</f>
        <v/>
      </c>
      <c r="CC141" s="148" t="str">
        <f>IF(Tbl.Kosten[[#This Row],[WPnr.]]=CC$7,Tbl.Kosten[[#This Row],[Totaal kosten]],"")</f>
        <v/>
      </c>
      <c r="CD141" s="148" t="str">
        <f>IF(Tbl.Kosten[[#This Row],[WPnr.]]=CD$7,Tbl.Kosten[[#This Row],[Totaal kosten]],"")</f>
        <v/>
      </c>
      <c r="CE141" s="148" t="str">
        <f>IF(Tbl.Kosten[[#This Row],[WPnr.]]=CE$7,Tbl.Kosten[[#This Row],[Totaal kosten]],"")</f>
        <v/>
      </c>
      <c r="CF141" s="148" t="str">
        <f>IF(Tbl.Kosten[[#This Row],[WPnr.]]=CF$7,Tbl.Kosten[[#This Row],[Totaal kosten]],"")</f>
        <v/>
      </c>
      <c r="CG141" s="148" t="str">
        <f>IF(Tbl.Kosten[[#This Row],[WPnr.]]=CG$7,Tbl.Kosten[[#This Row],[Totaal kosten]],"")</f>
        <v/>
      </c>
      <c r="CH141" s="148" t="str">
        <f>IF(Tbl.Kosten[[#This Row],[WPnr.]]=CH$7,Tbl.Kosten[[#This Row],[Totaal kosten]],"")</f>
        <v/>
      </c>
      <c r="CI141" s="148" t="str">
        <f>IF(Tbl.Kosten[[#This Row],[WPnr.]]=CI$7,Tbl.Kosten[[#This Row],[Totaal kosten]],"")</f>
        <v/>
      </c>
      <c r="CJ141" s="148" t="str">
        <f>IF(Tbl.Kosten[[#This Row],[WPnr.]]=CJ$7,Tbl.Kosten[[#This Row],[Totaal kosten]],"")</f>
        <v/>
      </c>
      <c r="CK141" s="148" t="str">
        <f>IF(Tbl.Kosten[[#This Row],[WPnr.]]=CK$7,Tbl.Kosten[[#This Row],[Totaal kosten]],"")</f>
        <v/>
      </c>
      <c r="CL141" s="148" t="str">
        <f>IF(Tbl.Kosten[[#This Row],[WPnr.]]=CL$7,Tbl.Kosten[[#This Row],[Totaal kosten]],"")</f>
        <v/>
      </c>
      <c r="CM141" s="148" t="str">
        <f>IF(Tbl.Kosten[[#This Row],[WPnr.]]=CM$7,Tbl.Kosten[[#This Row],[Totaal kosten]],"")</f>
        <v/>
      </c>
      <c r="CN141" s="148" t="str">
        <f>IF(Tbl.Kosten[[#This Row],[WPnr.]]=CN$7,Tbl.Kosten[[#This Row],[Totaal kosten]],"")</f>
        <v/>
      </c>
      <c r="CO141" s="148" t="str">
        <f>IF(Tbl.Kosten[[#This Row],[WPnr.]]=CO$7,Tbl.Kosten[[#This Row],[Totaal kosten]],"")</f>
        <v/>
      </c>
      <c r="CP141" s="148" t="str">
        <f>IF(Tbl.Kosten[[#This Row],[WPnr.]]=CP$7,Tbl.Kosten[[#This Row],[Totaal kosten]],"")</f>
        <v/>
      </c>
      <c r="CQ141" s="148" t="str">
        <f>IF(Tbl.Kosten[[#This Row],[WPnr.]]=CQ$7,Tbl.Kosten[[#This Row],[Totaal kosten]],"")</f>
        <v/>
      </c>
      <c r="CR141" s="148" t="str">
        <f>IF(Tbl.Kosten[[#This Row],[WPnr.]]=CR$7,Tbl.Kosten[[#This Row],[Totaal kosten]],"")</f>
        <v/>
      </c>
      <c r="CS141" s="148" t="str">
        <f>IF(Tbl.Kosten[[#This Row],[WPnr.]]=CS$7,Tbl.Kosten[[#This Row],[Totaal kosten]],"")</f>
        <v/>
      </c>
      <c r="CT141" s="148" t="str">
        <f>IF(Tbl.Kosten[[#This Row],[WPnr.]]=CT$7,Tbl.Kosten[[#This Row],[Totaal kosten]],"")</f>
        <v/>
      </c>
      <c r="CU141" s="148" t="str">
        <f>IF(Tbl.Kosten[[#This Row],[WPnr.]]=CU$7,Tbl.Kosten[[#This Row],[Totaal kosten]],"")</f>
        <v/>
      </c>
      <c r="CV141" s="148" t="str">
        <f>IF(Tbl.Kosten[[#This Row],[WPnr.]]=CV$7,Tbl.Kosten[[#This Row],[Totaal kosten]],"")</f>
        <v/>
      </c>
      <c r="CW141" s="148" t="str">
        <f>IF(Tbl.Kosten[[#This Row],[WPnr.]]=CW$7,Tbl.Kosten[[#This Row],[Totaal kosten]],"")</f>
        <v/>
      </c>
      <c r="CX141" s="148" t="str">
        <f>IF(Tbl.Kosten[[#This Row],[WPnr.]]=CX$7,Tbl.Kosten[[#This Row],[Totaal kosten]],"")</f>
        <v/>
      </c>
      <c r="CY141" s="148" t="str">
        <f>IF(Tbl.Kosten[[#This Row],[WPnr.]]=CY$7,Tbl.Kosten[[#This Row],[Totaal kosten]],"")</f>
        <v/>
      </c>
      <c r="CZ141" s="148" t="str">
        <f>IF(Tbl.Kosten[[#This Row],[WPnr.]]=CZ$7,Tbl.Kosten[[#This Row],[Totaal kosten]],"")</f>
        <v/>
      </c>
      <c r="DA141" s="148" t="str">
        <f>IF(Tbl.Kosten[[#This Row],[WPnr.]]=DA$7,Tbl.Kosten[[#This Row],[Totaal kosten]],"")</f>
        <v/>
      </c>
      <c r="DB141" s="148" t="str">
        <f>IF(Tbl.Kosten[[#This Row],[WPnr.]]=DB$7,Tbl.Kosten[[#This Row],[Totaal kosten]],"")</f>
        <v/>
      </c>
      <c r="DC141" s="148" t="str">
        <f>IF(Tbl.Kosten[[#This Row],[WPnr.]]=DC$7,Tbl.Kosten[[#This Row],[Totaal kosten]],"")</f>
        <v/>
      </c>
      <c r="DD141" s="148" t="str">
        <f>IF(Tbl.Kosten[[#This Row],[WPnr.]]=DD$7,Tbl.Kosten[[#This Row],[Totaal kosten]],"")</f>
        <v/>
      </c>
      <c r="DE141" s="148" t="str">
        <f>IF(Tbl.Kosten[[#This Row],[WPnr.]]=DE$7,Tbl.Kosten[[#This Row],[Totaal kosten]],"")</f>
        <v/>
      </c>
      <c r="DF141" s="148" t="str">
        <f>IF(Tbl.Kosten[[#This Row],[WPnr.]]=DF$7,Tbl.Kosten[[#This Row],[Totaal kosten]],"")</f>
        <v/>
      </c>
      <c r="DG141" s="148" t="str">
        <f>IF(Tbl.Kosten[[#This Row],[WPnr.]]=DG$7,Tbl.Kosten[[#This Row],[Totaal kosten]],"")</f>
        <v/>
      </c>
      <c r="DH141" s="148" t="str">
        <f>IF(Tbl.Kosten[[#This Row],[WPnr.]]=DH$7,Tbl.Kosten[[#This Row],[Totaal kosten]],"")</f>
        <v/>
      </c>
      <c r="DI141" s="148" t="str">
        <f>IF(Tbl.Kosten[[#This Row],[WPnr.]]=DI$7,Tbl.Kosten[[#This Row],[Totaal kosten]],"")</f>
        <v/>
      </c>
      <c r="DJ141" s="148" t="str">
        <f>IF(Tbl.Kosten[[#This Row],[WPnr.]]=DJ$7,Tbl.Kosten[[#This Row],[Totaal kosten]],"")</f>
        <v/>
      </c>
      <c r="DK141" s="148" t="str">
        <f>IF(Tbl.Kosten[[#This Row],[WPnr.]]=DK$7,Tbl.Kosten[[#This Row],[Totaal kosten]],"")</f>
        <v/>
      </c>
      <c r="DL141" s="148" t="str">
        <f>IF(Tbl.Kosten[[#This Row],[WPnr.]]=DL$7,Tbl.Kosten[[#This Row],[Totaal kosten]],"")</f>
        <v/>
      </c>
      <c r="DM141" s="148" t="str">
        <f>IF(Tbl.Kosten[[#This Row],[WPnr.]]=DM$7,Tbl.Kosten[[#This Row],[Totaal kosten]],"")</f>
        <v/>
      </c>
      <c r="DN141" s="148" t="str">
        <f>IF(Tbl.Kosten[[#This Row],[WPnr.]]=DN$7,Tbl.Kosten[[#This Row],[Totaal kosten]],"")</f>
        <v/>
      </c>
      <c r="DO141" s="148" t="str">
        <f>IF(Tbl.Kosten[[#This Row],[WPnr.]]=DO$7,Tbl.Kosten[[#This Row],[Totaal kosten]],"")</f>
        <v/>
      </c>
      <c r="DP141" s="148" t="str">
        <f>IF(Tbl.Kosten[[#This Row],[WPnr.]]=DP$7,Tbl.Kosten[[#This Row],[Totaal kosten]],"")</f>
        <v/>
      </c>
      <c r="DQ141" s="148" t="str">
        <f>IF(Tbl.Kosten[[#This Row],[WPnr.]]=DQ$7,Tbl.Kosten[[#This Row],[Totaal kosten]],"")</f>
        <v/>
      </c>
      <c r="DR141" s="148" t="str">
        <f>IF(Tbl.Kosten[[#This Row],[WPnr.]]=DR$7,Tbl.Kosten[[#This Row],[Totaal kosten]],"")</f>
        <v/>
      </c>
      <c r="DS141" s="148" t="str">
        <f>IF(Tbl.Kosten[[#This Row],[WPnr.]]=DS$7,Tbl.Kosten[[#This Row],[Totaal kosten]],"")</f>
        <v/>
      </c>
      <c r="DT141" s="148" t="str">
        <f>IF(Tbl.Kosten[[#This Row],[WPnr.]]=DT$7,Tbl.Kosten[[#This Row],[Totaal kosten]],"")</f>
        <v/>
      </c>
      <c r="DU141" s="148" t="str">
        <f>IF(Tbl.Kosten[[#This Row],[WPnr.]]=DU$7,Tbl.Kosten[[#This Row],[Totaal kosten]],"")</f>
        <v/>
      </c>
      <c r="DV141" s="148" t="str">
        <f>IF(Tbl.Kosten[[#This Row],[WPnr.]]=DV$7,Tbl.Kosten[[#This Row],[Totaal kosten]],"")</f>
        <v/>
      </c>
      <c r="DW141" s="150" t="str">
        <f>IFERROR(_xlfn.XLOOKUP(Tbl.Kosten[[#This Row],[Kostensoort]],Tbl.Kostensoorten[Kostensoorten],Tbl.Kostensoorten[KSnr.],"",0,1),"")</f>
        <v/>
      </c>
      <c r="DX141" s="150" t="str">
        <f>IF(Tbl.Kosten[[#This Row],[KSnr.]]=DX$7,Tbl.Kosten[[#This Row],[Totaal kosten]],"")</f>
        <v/>
      </c>
      <c r="DY141" s="150" t="str">
        <f>IF(Tbl.Kosten[[#This Row],[KSnr.]]=DY$7,Tbl.Kosten[[#This Row],[Totaal kosten]],"")</f>
        <v/>
      </c>
      <c r="DZ141" s="150" t="str">
        <f>IF(Tbl.Kosten[[#This Row],[KSnr.]]=DZ$7,Tbl.Kosten[[#This Row],[Totaal kosten]],"")</f>
        <v/>
      </c>
      <c r="EA141" s="150" t="str">
        <f>IF(Tbl.Kosten[[#This Row],[KSnr.]]=EA$7,Tbl.Kosten[[#This Row],[Totaal kosten]],"")</f>
        <v/>
      </c>
      <c r="EB141" s="150" t="str">
        <f>IF(Tbl.Kosten[[#This Row],[KSnr.]]=EB$7,Tbl.Kosten[[#This Row],[Totaal kosten]],"")</f>
        <v/>
      </c>
      <c r="EC141" s="150" t="str">
        <f>IF(Tbl.Kosten[[#This Row],[KSnr.]]=EC$7,Tbl.Kosten[[#This Row],[Totaal kosten]],"")</f>
        <v/>
      </c>
      <c r="ED141" s="150" t="str">
        <f>IF(Tbl.Kosten[[#This Row],[KSnr.]]=ED$7,Tbl.Kosten[[#This Row],[Totaal kosten]],"")</f>
        <v/>
      </c>
      <c r="EE141" s="150" t="str">
        <f>IF(Tbl.Kosten[[#This Row],[KSnr.]]=EE$7,Tbl.Kosten[[#This Row],[Totaal kosten]],"")</f>
        <v/>
      </c>
      <c r="EF141" s="150" t="str">
        <f>IF(Tbl.Kosten[[#This Row],[KSnr.]]=EF$7,Tbl.Kosten[[#This Row],[Totaal kosten]],"")</f>
        <v/>
      </c>
      <c r="EG141" s="150" t="str">
        <f>IF(Tbl.Kosten[[#This Row],[KSnr.]]=EG$7,Tbl.Kosten[[#This Row],[Totaal kosten]],"")</f>
        <v/>
      </c>
      <c r="EH141" s="150" t="str">
        <f>IF(Tbl.Kosten[[#This Row],[KSnr.]]=EH$7,Tbl.Kosten[[#This Row],[Totaal kosten]],"")</f>
        <v/>
      </c>
      <c r="EI141" s="150" t="str">
        <f>IF(Tbl.Kosten[[#This Row],[KSnr.]]=EI$7,Tbl.Kosten[[#This Row],[Totaal kosten]],"")</f>
        <v/>
      </c>
      <c r="EJ141" s="150" t="str">
        <f>IF(Tbl.Kosten[[#This Row],[KSnr.]]=EJ$7,Tbl.Kosten[[#This Row],[Totaal kosten]],"")</f>
        <v/>
      </c>
      <c r="EK141" s="150" t="str">
        <f>IF(Tbl.Kosten[[#This Row],[KSnr.]]=EK$7,Tbl.Kosten[[#This Row],[Totaal kosten]],"")</f>
        <v/>
      </c>
      <c r="EL141" s="150" t="str">
        <f>IF(Tbl.Kosten[[#This Row],[KSnr.]]=EL$7,Tbl.Kosten[[#This Row],[Totaal kosten]],"")</f>
        <v/>
      </c>
      <c r="EM141" s="150" t="str">
        <f>IF(Tbl.Kosten[[#This Row],[KSnr.]]=EM$7,Tbl.Kosten[[#This Row],[Totaal kosten]],"")</f>
        <v/>
      </c>
      <c r="EN141" s="150" t="str">
        <f>IF(Tbl.Kosten[[#This Row],[KSnr.]]=EN$7,Tbl.Kosten[[#This Row],[Totaal kosten]],"")</f>
        <v/>
      </c>
      <c r="EO141" s="150" t="str">
        <f>IF(Tbl.Kosten[[#This Row],[KSnr.]]=EO$7,Tbl.Kosten[[#This Row],[Totaal kosten]],"")</f>
        <v/>
      </c>
      <c r="EP141" s="150" t="str">
        <f>IF(Tbl.Kosten[[#This Row],[KSnr.]]=EP$7,Tbl.Kosten[[#This Row],[Totaal kosten]],"")</f>
        <v/>
      </c>
      <c r="EQ141" s="150" t="str">
        <f>IF(Tbl.Kosten[[#This Row],[KSnr.]]=EQ$7,Tbl.Kosten[[#This Row],[Totaal kosten]],"")</f>
        <v/>
      </c>
      <c r="ER141" s="144" t="str">
        <f>IFERROR(_xlfn.XLOOKUP(Tbl.Kosten[[#This Row],[Subsidieactiviteit]],Tbl.Subsidiehoogte[Subsidieactiviteit],Tbl.Subsidiehoogte[SAnr.],"",0,1),"")</f>
        <v/>
      </c>
      <c r="ES141" s="150" t="str">
        <f>IF(Tbl.Kosten[[#This Row],[Sanr.]]=ES$7,Tbl.Kosten[[#This Row],[Totaal kosten]],"")</f>
        <v/>
      </c>
      <c r="ET141" s="150" t="str">
        <f>IF(Tbl.Kosten[[#This Row],[Sanr.]]=ET$7,Tbl.Kosten[[#This Row],[Totaal kosten]],"")</f>
        <v/>
      </c>
      <c r="EU141" s="150" t="str">
        <f>IF(Tbl.Kosten[[#This Row],[Sanr.]]=EU$7,Tbl.Kosten[[#This Row],[Totaal kosten]],"")</f>
        <v/>
      </c>
      <c r="EV141" s="150" t="str">
        <f>IF(Tbl.Kosten[[#This Row],[Sanr.]]=EV$7,Tbl.Kosten[[#This Row],[Totaal kosten]],"")</f>
        <v/>
      </c>
      <c r="EW141" s="150" t="str">
        <f>IF(Tbl.Kosten[[#This Row],[Sanr.]]=EW$7,Tbl.Kosten[[#This Row],[Totaal kosten]],"")</f>
        <v/>
      </c>
      <c r="EX141" s="150" t="str">
        <f>IF(Tbl.Kosten[[#This Row],[Sanr.]]=EX$7,Tbl.Kosten[[#This Row],[Totaal kosten]],"")</f>
        <v/>
      </c>
      <c r="EY141" s="150" t="str">
        <f>IF(Tbl.Kosten[[#This Row],[Sanr.]]=EY$7,Tbl.Kosten[[#This Row],[Totaal kosten]],"")</f>
        <v/>
      </c>
      <c r="EZ141" s="150" t="str">
        <f>IF(Tbl.Kosten[[#This Row],[Sanr.]]=EZ$7,Tbl.Kosten[[#This Row],[Totaal kosten]],"")</f>
        <v/>
      </c>
      <c r="FA141" s="150" t="str">
        <f>IF(Tbl.Kosten[[#This Row],[Sanr.]]=FA$7,Tbl.Kosten[[#This Row],[Totaal kosten]],"")</f>
        <v/>
      </c>
      <c r="FB141" s="150" t="str">
        <f>IF(Tbl.Kosten[[#This Row],[Sanr.]]=FB$7,Tbl.Kosten[[#This Row],[Totaal kosten]],"")</f>
        <v/>
      </c>
      <c r="FC141" s="150" t="str">
        <f>IF(Tbl.Kosten[[#This Row],[Sanr.]]=FC$7,Tbl.Kosten[[#This Row],[Totaal kosten]],"")</f>
        <v/>
      </c>
      <c r="FD141" s="150" t="str">
        <f>IF(Tbl.Kosten[[#This Row],[Sanr.]]=FD$7,Tbl.Kosten[[#This Row],[Totaal kosten]],"")</f>
        <v/>
      </c>
      <c r="FE141" s="150" t="str">
        <f>IF(Tbl.Kosten[[#This Row],[Sanr.]]=FE$7,Tbl.Kosten[[#This Row],[Totaal kosten]],"")</f>
        <v/>
      </c>
      <c r="FF141" s="150" t="str">
        <f>IF(Tbl.Kosten[[#This Row],[Sanr.]]=FF$7,Tbl.Kosten[[#This Row],[Totaal kosten]],"")</f>
        <v/>
      </c>
      <c r="FG141" s="150" t="str">
        <f>IF(Tbl.Kosten[[#This Row],[Sanr.]]=FG$7,Tbl.Kosten[[#This Row],[Totaal kosten]],"")</f>
        <v/>
      </c>
      <c r="FH141" s="150" t="str">
        <f>IF(Tbl.Kosten[[#This Row],[Sanr.]]=FH$7,Tbl.Kosten[[#This Row],[Totaal kosten]],"")</f>
        <v/>
      </c>
      <c r="FI141" s="150" t="str">
        <f>IF(Tbl.Kosten[[#This Row],[Sanr.]]=FI$7,Tbl.Kosten[[#This Row],[Totaal kosten]],"")</f>
        <v/>
      </c>
      <c r="FJ141" s="150" t="str">
        <f>IF(Tbl.Kosten[[#This Row],[Sanr.]]=FJ$7,Tbl.Kosten[[#This Row],[Totaal kosten]],"")</f>
        <v/>
      </c>
      <c r="FK141" s="150" t="str">
        <f>IF(Tbl.Kosten[[#This Row],[Sanr.]]=FK$7,Tbl.Kosten[[#This Row],[Totaal kosten]],"")</f>
        <v/>
      </c>
      <c r="FL141" s="150" t="str">
        <f>IF(Tbl.Kosten[[#This Row],[Sanr.]]=FL$7,Tbl.Kosten[[#This Row],[Totaal kosten]],"")</f>
        <v/>
      </c>
      <c r="FM141" s="150" t="str">
        <f>IF(Tbl.Kosten[[#This Row],[Sanr.]]=FM$7,Tbl.Kosten[[#This Row],[Totaal kosten]],"")</f>
        <v/>
      </c>
      <c r="FN141" s="150" t="str">
        <f>IF(Tbl.Kosten[[#This Row],[Sanr.]]=FN$7,Tbl.Kosten[[#This Row],[Totaal kosten]],"")</f>
        <v/>
      </c>
      <c r="FO141" s="150" t="str">
        <f>IF(Tbl.Kosten[[#This Row],[Sanr.]]=FO$7,Tbl.Kosten[[#This Row],[Totaal kosten]],"")</f>
        <v/>
      </c>
      <c r="FP141" s="150" t="str">
        <f>IF(Tbl.Kosten[[#This Row],[Sanr.]]=FP$7,Tbl.Kosten[[#This Row],[Totaal kosten]],"")</f>
        <v/>
      </c>
      <c r="FQ141" s="150" t="str">
        <f>IF(Tbl.Kosten[[#This Row],[Sanr.]]=FQ$7,Tbl.Kosten[[#This Row],[Totaal kosten]],"")</f>
        <v/>
      </c>
      <c r="FR141" s="150" t="str">
        <f>IF(Tbl.Kosten[[#This Row],[Sanr.]]=FR$7,Tbl.Kosten[[#This Row],[Totaal kosten]],"")</f>
        <v/>
      </c>
      <c r="FS141" s="150" t="str">
        <f>IF(Tbl.Kosten[[#This Row],[Sanr.]]=FS$7,Tbl.Kosten[[#This Row],[Totaal kosten]],"")</f>
        <v/>
      </c>
      <c r="FT141" s="150" t="str">
        <f>IF(Tbl.Kosten[[#This Row],[Sanr.]]=FT$7,Tbl.Kosten[[#This Row],[Totaal kosten]],"")</f>
        <v/>
      </c>
      <c r="FU141" s="150" t="str">
        <f>IF(Tbl.Kosten[[#This Row],[Sanr.]]=FU$7,Tbl.Kosten[[#This Row],[Totaal kosten]],"")</f>
        <v/>
      </c>
      <c r="FV141" s="150" t="str">
        <f>IF(Tbl.Kosten[[#This Row],[Sanr.]]=FV$7,Tbl.Kosten[[#This Row],[Totaal kosten]],"")</f>
        <v/>
      </c>
      <c r="FW141" s="150" t="str">
        <f>IFERROR(_xlfn.XLOOKUP(Tbl.Kosten[[#This Row],[Activiteitencode]],Tbl.Activiteiten[Activiteitcode],Tbl.Activiteiten[Anr.],"",0,1),"")</f>
        <v/>
      </c>
      <c r="FX141" s="169" t="str">
        <f>_xlfn.CONCAT(Tbl.Kosten[[#This Row],[Pnr.]],Tbl.Kosten[[#This Row],[Sanr.]])</f>
        <v>P1</v>
      </c>
      <c r="FY141" s="150">
        <f>Tbl.Kosten[[#This Row],[Totaal kosten]]-Tbl.Kosten[[#This Row],[Subsidie]]</f>
        <v>0</v>
      </c>
      <c r="FZ141" s="150">
        <f>IF(Tbl.Kosten[[#This Row],[Pnr.]]=FZ$7,Tbl.Kosten[[#This Row],[Te financieren]],"")</f>
        <v>0</v>
      </c>
      <c r="GA141" s="150" t="str">
        <f>IF(Tbl.Kosten[[#This Row],[Pnr.]]=GA$7,Tbl.Kosten[[#This Row],[Te financieren]],"")</f>
        <v/>
      </c>
      <c r="GB141" s="150" t="str">
        <f>IF(Tbl.Kosten[[#This Row],[Pnr.]]=GB$7,Tbl.Kosten[[#This Row],[Te financieren]],"")</f>
        <v/>
      </c>
      <c r="GC141" s="150" t="str">
        <f>IF(Tbl.Kosten[[#This Row],[Pnr.]]=GC$7,Tbl.Kosten[[#This Row],[Te financieren]],"")</f>
        <v/>
      </c>
      <c r="GD141" s="150" t="str">
        <f>IF(Tbl.Kosten[[#This Row],[Pnr.]]=GD$7,Tbl.Kosten[[#This Row],[Te financieren]],"")</f>
        <v/>
      </c>
      <c r="GE141" s="150" t="str">
        <f>IF(Tbl.Kosten[[#This Row],[Pnr.]]=GE$7,Tbl.Kosten[[#This Row],[Te financieren]],"")</f>
        <v/>
      </c>
      <c r="GF141" s="150" t="str">
        <f>IF(Tbl.Kosten[[#This Row],[Pnr.]]=GF$7,Tbl.Kosten[[#This Row],[Te financieren]],"")</f>
        <v/>
      </c>
      <c r="GG141" s="150" t="str">
        <f>IF(Tbl.Kosten[[#This Row],[Pnr.]]=GG$7,Tbl.Kosten[[#This Row],[Te financieren]],"")</f>
        <v/>
      </c>
      <c r="GH141" s="150" t="str">
        <f>IF(Tbl.Kosten[[#This Row],[Pnr.]]=GH$7,Tbl.Kosten[[#This Row],[Te financieren]],"")</f>
        <v/>
      </c>
      <c r="GI141" s="150" t="str">
        <f>IF(Tbl.Kosten[[#This Row],[Pnr.]]=GI$7,Tbl.Kosten[[#This Row],[Te financieren]],"")</f>
        <v/>
      </c>
      <c r="GJ141" s="150" t="str">
        <f>IF(Tbl.Kosten[[#This Row],[Pnr.]]=GJ$7,Tbl.Kosten[[#This Row],[Te financieren]],"")</f>
        <v/>
      </c>
      <c r="GK141" s="150" t="str">
        <f>IF(Tbl.Kosten[[#This Row],[Pnr.]]=GK$7,Tbl.Kosten[[#This Row],[Te financieren]],"")</f>
        <v/>
      </c>
      <c r="GL141" s="150" t="str">
        <f>IF(Tbl.Kosten[[#This Row],[Pnr.]]=GL$7,Tbl.Kosten[[#This Row],[Te financieren]],"")</f>
        <v/>
      </c>
      <c r="GM141" s="150" t="str">
        <f>IF(Tbl.Kosten[[#This Row],[Pnr.]]=GM$7,Tbl.Kosten[[#This Row],[Te financieren]],"")</f>
        <v/>
      </c>
      <c r="GN141" s="150" t="str">
        <f>IF(Tbl.Kosten[[#This Row],[Pnr.]]=GN$7,Tbl.Kosten[[#This Row],[Te financieren]],"")</f>
        <v/>
      </c>
      <c r="GO141" s="150" t="str">
        <f>IF(Tbl.Kosten[[#This Row],[Pnr.]]=GO$7,Tbl.Kosten[[#This Row],[Te financieren]],"")</f>
        <v/>
      </c>
      <c r="GP141" s="150" t="str">
        <f>IF(Tbl.Kosten[[#This Row],[Pnr.]]=GP$7,Tbl.Kosten[[#This Row],[Te financieren]],"")</f>
        <v/>
      </c>
      <c r="GQ141" s="150" t="str">
        <f>IF(Tbl.Kosten[[#This Row],[Pnr.]]=GQ$7,Tbl.Kosten[[#This Row],[Te financieren]],"")</f>
        <v/>
      </c>
      <c r="GR141" s="150" t="str">
        <f>IF(Tbl.Kosten[[#This Row],[Pnr.]]=GR$7,Tbl.Kosten[[#This Row],[Te financieren]],"")</f>
        <v/>
      </c>
      <c r="GS141" s="150" t="str">
        <f>IF(Tbl.Kosten[[#This Row],[Pnr.]]=GS$7,Tbl.Kosten[[#This Row],[Te financieren]],"")</f>
        <v/>
      </c>
      <c r="GT141" s="150" t="str">
        <f>IF(Tbl.Kosten[[#This Row],[Pnr.]]=GT$7,Tbl.Kosten[[#This Row],[Te financieren]],"")</f>
        <v/>
      </c>
      <c r="GU141" s="150" t="str">
        <f>IF(Tbl.Kosten[[#This Row],[Pnr.]]=GU$7,Tbl.Kosten[[#This Row],[Te financieren]],"")</f>
        <v/>
      </c>
      <c r="GV141" s="150" t="str">
        <f>IF(Tbl.Kosten[[#This Row],[Pnr.]]=GV$7,Tbl.Kosten[[#This Row],[Te financieren]],"")</f>
        <v/>
      </c>
      <c r="GW141" s="150" t="str">
        <f>IF(Tbl.Kosten[[#This Row],[Pnr.]]=GW$7,Tbl.Kosten[[#This Row],[Te financieren]],"")</f>
        <v/>
      </c>
      <c r="GX141" s="150" t="str">
        <f>IF(Tbl.Kosten[[#This Row],[Pnr.]]=GX$7,Tbl.Kosten[[#This Row],[Te financieren]],"")</f>
        <v/>
      </c>
      <c r="GY141" s="150" t="str">
        <f>IF(Tbl.Kosten[[#This Row],[Pnr.]]=GY$7,Tbl.Kosten[[#This Row],[Te financieren]],"")</f>
        <v/>
      </c>
      <c r="GZ141" s="150" t="str">
        <f>IF(Tbl.Kosten[[#This Row],[Pnr.]]=GZ$7,Tbl.Kosten[[#This Row],[Te financieren]],"")</f>
        <v/>
      </c>
      <c r="HA141" s="150" t="str">
        <f>IF(Tbl.Kosten[[#This Row],[Pnr.]]=HA$7,Tbl.Kosten[[#This Row],[Te financieren]],"")</f>
        <v/>
      </c>
      <c r="HB141" s="150" t="str">
        <f>IF(Tbl.Kosten[[#This Row],[Pnr.]]=HB$7,Tbl.Kosten[[#This Row],[Te financieren]],"")</f>
        <v/>
      </c>
      <c r="HC141" s="150" t="str">
        <f>IF(Tbl.Kosten[[#This Row],[Pnr.]]=HC$7,Tbl.Kosten[[#This Row],[Te financieren]],"")</f>
        <v/>
      </c>
      <c r="HD141" s="150" t="str">
        <f>IF(Tbl.Kosten[[#This Row],[Pnr.]]=HD$7,Tbl.Kosten[[#This Row],[Te financieren]],"")</f>
        <v/>
      </c>
      <c r="HE141" s="150" t="str">
        <f>IF(Tbl.Kosten[[#This Row],[Pnr.]]=HE$7,Tbl.Kosten[[#This Row],[Te financieren]],"")</f>
        <v/>
      </c>
      <c r="HF141" s="150" t="str">
        <f>IF(Tbl.Kosten[[#This Row],[Pnr.]]=HF$7,Tbl.Kosten[[#This Row],[Te financieren]],"")</f>
        <v/>
      </c>
      <c r="HG141" s="150" t="str">
        <f>IF(Tbl.Kosten[[#This Row],[Pnr.]]=HG$7,Tbl.Kosten[[#This Row],[Te financieren]],"")</f>
        <v/>
      </c>
      <c r="HH141" s="150" t="str">
        <f>IF(Tbl.Kosten[[#This Row],[Pnr.]]=HH$7,Tbl.Kosten[[#This Row],[Te financieren]],"")</f>
        <v/>
      </c>
      <c r="HI141" s="150" t="str">
        <f>IF(Tbl.Kosten[[#This Row],[Pnr.]]=HI$7,Tbl.Kosten[[#This Row],[Te financieren]],"")</f>
        <v/>
      </c>
      <c r="HJ141" s="150" t="str">
        <f>IF(Tbl.Kosten[[#This Row],[Pnr.]]=HJ$7,Tbl.Kosten[[#This Row],[Te financieren]],"")</f>
        <v/>
      </c>
      <c r="HK141" s="150" t="str">
        <f>IF(Tbl.Kosten[[#This Row],[Pnr.]]=HK$7,Tbl.Kosten[[#This Row],[Te financieren]],"")</f>
        <v/>
      </c>
      <c r="HL141" s="150" t="str">
        <f>IF(Tbl.Kosten[[#This Row],[Pnr.]]=HL$7,Tbl.Kosten[[#This Row],[Te financieren]],"")</f>
        <v/>
      </c>
      <c r="HM141" s="150" t="str">
        <f>IF(Tbl.Kosten[[#This Row],[Pnr.]]=HM$7,Tbl.Kosten[[#This Row],[Te financieren]],"")</f>
        <v/>
      </c>
      <c r="HN141" s="150" t="str">
        <f>IF(Tbl.Kosten[[#This Row],[Pnr.]]=HN$7,Tbl.Kosten[[#This Row],[Te financieren]],"")</f>
        <v/>
      </c>
      <c r="HO141" s="150" t="str">
        <f>IF(Tbl.Kosten[[#This Row],[Pnr.]]=HO$7,Tbl.Kosten[[#This Row],[Te financieren]],"")</f>
        <v/>
      </c>
      <c r="HP141" s="150" t="str">
        <f>IF(Tbl.Kosten[[#This Row],[Pnr.]]=HP$7,Tbl.Kosten[[#This Row],[Te financieren]],"")</f>
        <v/>
      </c>
      <c r="HQ141" s="150" t="str">
        <f>IF(Tbl.Kosten[[#This Row],[Pnr.]]=HQ$7,Tbl.Kosten[[#This Row],[Te financieren]],"")</f>
        <v/>
      </c>
      <c r="HR141" s="150" t="str">
        <f>IF(Tbl.Kosten[[#This Row],[Pnr.]]=HR$7,Tbl.Kosten[[#This Row],[Te financieren]],"")</f>
        <v/>
      </c>
      <c r="HS141" s="150" t="str">
        <f>IF(Tbl.Kosten[[#This Row],[Pnr.]]=HS$7,Tbl.Kosten[[#This Row],[Te financieren]],"")</f>
        <v/>
      </c>
      <c r="HT141" s="150" t="str">
        <f>IF(Tbl.Kosten[[#This Row],[Pnr.]]=HT$7,Tbl.Kosten[[#This Row],[Te financieren]],"")</f>
        <v/>
      </c>
      <c r="HU141" s="150" t="str">
        <f>IF(Tbl.Kosten[[#This Row],[Pnr.]]=HU$7,Tbl.Kosten[[#This Row],[Te financieren]],"")</f>
        <v/>
      </c>
      <c r="HV141" s="150" t="str">
        <f>IF(Tbl.Kosten[[#This Row],[Pnr.]]=HV$7,Tbl.Kosten[[#This Row],[Te financieren]],"")</f>
        <v/>
      </c>
      <c r="HW141" s="150" t="str">
        <f>IF(Tbl.Kosten[[#This Row],[Pnr.]]=HW$7,Tbl.Kosten[[#This Row],[Te financieren]],"")</f>
        <v/>
      </c>
    </row>
    <row r="142" spans="2:231" x14ac:dyDescent="0.3">
      <c r="B142" s="134"/>
      <c r="C142" s="137"/>
      <c r="D142" s="136"/>
      <c r="E142" s="261"/>
      <c r="F142" s="135"/>
      <c r="G142" s="11" t="str">
        <f>IF(Tbl.Kosten[[#This Row],[Medewerker e/o 
functie]]&lt;&gt;"",_xlfn.XLOOKUP(Tbl.Kosten[[#This Row],[Medewerker e/o 
functie]],Tbl.Uurtarief[Medewerker en/of functie],Tbl.Uurtarief[Uurtarief],"",0,1),"")</f>
        <v/>
      </c>
      <c r="H142" s="121">
        <f>IFERROR(Tbl.Kosten[[#This Row],[Uren]]*Tbl.Kosten[[#This Row],[Uurtarief]],0)</f>
        <v>0</v>
      </c>
      <c r="I142" s="119" t="str">
        <f>IF(Tbl.Kosten[[#This Row],[Subtotaal uren]]&lt;&gt;0,_xlfn.XLOOKUP(Tbl.Kosten[[#This Row],[Medewerker e/o 
functie]],Tbl.Uurtarief[Medewerker en/of functie],Tbl.Uurtarief[Kostensoort arbeid],"",0,1),"")</f>
        <v/>
      </c>
      <c r="J142" s="137"/>
      <c r="K142" s="135"/>
      <c r="L142" s="139" t="str">
        <f>IF(Tbl.Kosten[[#This Row],[Activum]]&lt;&gt;"",_xlfn.XLOOKUP(Tbl.Kosten[[#This Row],[Activum]],Tbl.Afschrijvingskosten[Activum],Tbl.Afschrijvingskosten[Tarief per afschrijvings-eenheid],"",0,1),"")</f>
        <v/>
      </c>
      <c r="M142" s="122">
        <f>IFERROR(Tbl.Kosten[[#This Row],[Een-
heden]]*Tbl.Kosten[[#This Row],[Afschrijvings-
tarief]],0)</f>
        <v>0</v>
      </c>
      <c r="N142" s="122" t="str">
        <f>IF(Tbl.Kosten[[#This Row],[Subtotaal afschrijving]]&lt;&gt;0,Lijsten!$A$7,"")</f>
        <v/>
      </c>
      <c r="O142" s="140"/>
      <c r="P142" s="135"/>
      <c r="Q142" s="138"/>
      <c r="R142" s="122">
        <f>IFERROR(Tbl.Kosten[[#This Row],[Aantal]]*Tbl.Kosten[[#This Row],[Tarief]],0)</f>
        <v>0</v>
      </c>
      <c r="S142" s="8">
        <f>IFERROR(Tbl.Kosten[[#This Row],[Subtotaal overige kosten]]+Tbl.Kosten[[#This Row],[Subtotaal uren]]+Tbl.Kosten[[#This Row],[Subtotaal afschrijving]],0)</f>
        <v>0</v>
      </c>
      <c r="T142" s="8">
        <f>IFERROR(Tbl.Kosten[[#This Row],[Totaal kosten]]*Tbl.Kosten[[#This Row],[Subsidie%]],0)</f>
        <v>0</v>
      </c>
      <c r="U142" s="4" t="str" cm="1">
        <f t="array" ref="U142">IFERROR(_xlfn.IFS(Tbl.Kosten[[#This Row],[Subtotaal uren]]&lt;&gt;0,Tbl.Kosten[[#This Row],[Kostensoort arbeid]],Tbl.Kosten[[#This Row],[Subtotaal afschrijving]]&lt;&gt;0,Tbl.Kosten[[#This Row],[Kostensoort afschrijving]],Tbl.Kosten[[#This Row],[Subtotaal overige kosten]]&lt;&gt;0,Tbl.Kosten[[#This Row],[Kostensoort overig]]),"")</f>
        <v/>
      </c>
      <c r="V142" s="4" t="str">
        <f>IFERROR(_xlfn.XLOOKUP(Tbl.Kosten[[#This Row],[Activiteitencode]],Tbl.Activiteiten[Activiteitcode],Tbl.Activiteiten[Werkpakketcode],"",0,1),"")</f>
        <v/>
      </c>
      <c r="W142" s="4" t="str">
        <f>IFERROR(_xlfn.XLOOKUP(Tbl.Kosten[[#This Row],[Werkpakketcode]],Tbl.Werkpakketten[Werkpakketcode],Tbl.Werkpakketten[Subsidiabele activiteit],"",0,1),"")</f>
        <v/>
      </c>
      <c r="X142" s="12">
        <f>IFERROR(_xlfn.XLOOKUP(Tbl.Kosten[[#This Row],[Sanr.]],Tbl.Subsidiehoogte[SAnr.],Tbl.Subsidiehoogte[Sub. Percentage],0,0,1),0)</f>
        <v>0</v>
      </c>
      <c r="Y142" s="144" t="str">
        <f>IFERROR(_xlfn.XLOOKUP(Tbl.Kosten[[#This Row],[Partnercode]],Tbl.Projectpartners[Partnercode],Tbl.Projectpartners[PNr.],"",0,1),"")</f>
        <v>P1</v>
      </c>
      <c r="Z142" s="148">
        <f>IF(Tbl.Kosten[[#This Row],[Pnr.]]=Z$7,Tbl.Kosten[[#This Row],[Totaal kosten]],"")</f>
        <v>0</v>
      </c>
      <c r="AA142" s="148" t="str">
        <f>IF(Tbl.Kosten[[#This Row],[Pnr.]]=AA$7,Tbl.Kosten[[#This Row],[Totaal kosten]],"")</f>
        <v/>
      </c>
      <c r="AB142" s="148" t="str">
        <f>IF(Tbl.Kosten[[#This Row],[Pnr.]]=AB$7,Tbl.Kosten[[#This Row],[Totaal kosten]],"")</f>
        <v/>
      </c>
      <c r="AC142" s="148" t="str">
        <f>IF(Tbl.Kosten[[#This Row],[Pnr.]]=AC$7,Tbl.Kosten[[#This Row],[Totaal kosten]],"")</f>
        <v/>
      </c>
      <c r="AD142" s="148" t="str">
        <f>IF(Tbl.Kosten[[#This Row],[Pnr.]]=AD$7,Tbl.Kosten[[#This Row],[Totaal kosten]],"")</f>
        <v/>
      </c>
      <c r="AE142" s="148" t="str">
        <f>IF(Tbl.Kosten[[#This Row],[Pnr.]]=AE$7,Tbl.Kosten[[#This Row],[Totaal kosten]],"")</f>
        <v/>
      </c>
      <c r="AF142" s="148" t="str">
        <f>IF(Tbl.Kosten[[#This Row],[Pnr.]]=AF$7,Tbl.Kosten[[#This Row],[Totaal kosten]],"")</f>
        <v/>
      </c>
      <c r="AG142" s="148" t="str">
        <f>IF(Tbl.Kosten[[#This Row],[Pnr.]]=AG$7,Tbl.Kosten[[#This Row],[Totaal kosten]],"")</f>
        <v/>
      </c>
      <c r="AH142" s="148" t="str">
        <f>IF(Tbl.Kosten[[#This Row],[Pnr.]]=AH$7,Tbl.Kosten[[#This Row],[Totaal kosten]],"")</f>
        <v/>
      </c>
      <c r="AI142" s="148" t="str">
        <f>IF(Tbl.Kosten[[#This Row],[Pnr.]]=AI$7,Tbl.Kosten[[#This Row],[Totaal kosten]],"")</f>
        <v/>
      </c>
      <c r="AJ142" s="148" t="str">
        <f>IF(Tbl.Kosten[[#This Row],[Pnr.]]=AJ$7,Tbl.Kosten[[#This Row],[Totaal kosten]],"")</f>
        <v/>
      </c>
      <c r="AK142" s="148" t="str">
        <f>IF(Tbl.Kosten[[#This Row],[Pnr.]]=AK$7,Tbl.Kosten[[#This Row],[Totaal kosten]],"")</f>
        <v/>
      </c>
      <c r="AL142" s="148" t="str">
        <f>IF(Tbl.Kosten[[#This Row],[Pnr.]]=AL$7,Tbl.Kosten[[#This Row],[Totaal kosten]],"")</f>
        <v/>
      </c>
      <c r="AM142" s="148" t="str">
        <f>IF(Tbl.Kosten[[#This Row],[Pnr.]]=AM$7,Tbl.Kosten[[#This Row],[Totaal kosten]],"")</f>
        <v/>
      </c>
      <c r="AN142" s="148" t="str">
        <f>IF(Tbl.Kosten[[#This Row],[Pnr.]]=AN$7,Tbl.Kosten[[#This Row],[Totaal kosten]],"")</f>
        <v/>
      </c>
      <c r="AO142" s="148" t="str">
        <f>IF(Tbl.Kosten[[#This Row],[Pnr.]]=AO$7,Tbl.Kosten[[#This Row],[Totaal kosten]],"")</f>
        <v/>
      </c>
      <c r="AP142" s="148" t="str">
        <f>IF(Tbl.Kosten[[#This Row],[Pnr.]]=AP$7,Tbl.Kosten[[#This Row],[Totaal kosten]],"")</f>
        <v/>
      </c>
      <c r="AQ142" s="148" t="str">
        <f>IF(Tbl.Kosten[[#This Row],[Pnr.]]=AQ$7,Tbl.Kosten[[#This Row],[Totaal kosten]],"")</f>
        <v/>
      </c>
      <c r="AR142" s="148" t="str">
        <f>IF(Tbl.Kosten[[#This Row],[Pnr.]]=AR$7,Tbl.Kosten[[#This Row],[Totaal kosten]],"")</f>
        <v/>
      </c>
      <c r="AS142" s="148" t="str">
        <f>IF(Tbl.Kosten[[#This Row],[Pnr.]]=AS$7,Tbl.Kosten[[#This Row],[Totaal kosten]],"")</f>
        <v/>
      </c>
      <c r="AT142" s="148" t="str">
        <f>IF(Tbl.Kosten[[#This Row],[Pnr.]]=AT$7,Tbl.Kosten[[#This Row],[Totaal kosten]],"")</f>
        <v/>
      </c>
      <c r="AU142" s="148" t="str">
        <f>IF(Tbl.Kosten[[#This Row],[Pnr.]]=AU$7,Tbl.Kosten[[#This Row],[Totaal kosten]],"")</f>
        <v/>
      </c>
      <c r="AV142" s="148" t="str">
        <f>IF(Tbl.Kosten[[#This Row],[Pnr.]]=AV$7,Tbl.Kosten[[#This Row],[Totaal kosten]],"")</f>
        <v/>
      </c>
      <c r="AW142" s="148" t="str">
        <f>IF(Tbl.Kosten[[#This Row],[Pnr.]]=AW$7,Tbl.Kosten[[#This Row],[Totaal kosten]],"")</f>
        <v/>
      </c>
      <c r="AX142" s="148" t="str">
        <f>IF(Tbl.Kosten[[#This Row],[Pnr.]]=AX$7,Tbl.Kosten[[#This Row],[Totaal kosten]],"")</f>
        <v/>
      </c>
      <c r="AY142" s="148" t="str">
        <f>IF(Tbl.Kosten[[#This Row],[Pnr.]]=AY$7,Tbl.Kosten[[#This Row],[Totaal kosten]],"")</f>
        <v/>
      </c>
      <c r="AZ142" s="148" t="str">
        <f>IF(Tbl.Kosten[[#This Row],[Pnr.]]=AZ$7,Tbl.Kosten[[#This Row],[Totaal kosten]],"")</f>
        <v/>
      </c>
      <c r="BA142" s="148" t="str">
        <f>IF(Tbl.Kosten[[#This Row],[Pnr.]]=BA$7,Tbl.Kosten[[#This Row],[Totaal kosten]],"")</f>
        <v/>
      </c>
      <c r="BB142" s="148" t="str">
        <f>IF(Tbl.Kosten[[#This Row],[Pnr.]]=BB$7,Tbl.Kosten[[#This Row],[Totaal kosten]],"")</f>
        <v/>
      </c>
      <c r="BC142" s="148" t="str">
        <f>IF(Tbl.Kosten[[#This Row],[Pnr.]]=BC$7,Tbl.Kosten[[#This Row],[Totaal kosten]],"")</f>
        <v/>
      </c>
      <c r="BD142" s="148" t="str">
        <f>IF(Tbl.Kosten[[#This Row],[Pnr.]]=BD$7,Tbl.Kosten[[#This Row],[Totaal kosten]],"")</f>
        <v/>
      </c>
      <c r="BE142" s="148" t="str">
        <f>IF(Tbl.Kosten[[#This Row],[Pnr.]]=BE$7,Tbl.Kosten[[#This Row],[Totaal kosten]],"")</f>
        <v/>
      </c>
      <c r="BF142" s="148" t="str">
        <f>IF(Tbl.Kosten[[#This Row],[Pnr.]]=BF$7,Tbl.Kosten[[#This Row],[Totaal kosten]],"")</f>
        <v/>
      </c>
      <c r="BG142" s="148" t="str">
        <f>IF(Tbl.Kosten[[#This Row],[Pnr.]]=BG$7,Tbl.Kosten[[#This Row],[Totaal kosten]],"")</f>
        <v/>
      </c>
      <c r="BH142" s="148" t="str">
        <f>IF(Tbl.Kosten[[#This Row],[Pnr.]]=BH$7,Tbl.Kosten[[#This Row],[Totaal kosten]],"")</f>
        <v/>
      </c>
      <c r="BI142" s="148" t="str">
        <f>IF(Tbl.Kosten[[#This Row],[Pnr.]]=BI$7,Tbl.Kosten[[#This Row],[Totaal kosten]],"")</f>
        <v/>
      </c>
      <c r="BJ142" s="148" t="str">
        <f>IF(Tbl.Kosten[[#This Row],[Pnr.]]=BJ$7,Tbl.Kosten[[#This Row],[Totaal kosten]],"")</f>
        <v/>
      </c>
      <c r="BK142" s="148" t="str">
        <f>IF(Tbl.Kosten[[#This Row],[Pnr.]]=BK$7,Tbl.Kosten[[#This Row],[Totaal kosten]],"")</f>
        <v/>
      </c>
      <c r="BL142" s="148" t="str">
        <f>IF(Tbl.Kosten[[#This Row],[Pnr.]]=BL$7,Tbl.Kosten[[#This Row],[Totaal kosten]],"")</f>
        <v/>
      </c>
      <c r="BM142" s="148" t="str">
        <f>IF(Tbl.Kosten[[#This Row],[Pnr.]]=BM$7,Tbl.Kosten[[#This Row],[Totaal kosten]],"")</f>
        <v/>
      </c>
      <c r="BN142" s="148" t="str">
        <f>IF(Tbl.Kosten[[#This Row],[Pnr.]]=BN$7,Tbl.Kosten[[#This Row],[Totaal kosten]],"")</f>
        <v/>
      </c>
      <c r="BO142" s="148" t="str">
        <f>IF(Tbl.Kosten[[#This Row],[Pnr.]]=BO$7,Tbl.Kosten[[#This Row],[Totaal kosten]],"")</f>
        <v/>
      </c>
      <c r="BP142" s="148" t="str">
        <f>IF(Tbl.Kosten[[#This Row],[Pnr.]]=BP$7,Tbl.Kosten[[#This Row],[Totaal kosten]],"")</f>
        <v/>
      </c>
      <c r="BQ142" s="148" t="str">
        <f>IF(Tbl.Kosten[[#This Row],[Pnr.]]=BQ$7,Tbl.Kosten[[#This Row],[Totaal kosten]],"")</f>
        <v/>
      </c>
      <c r="BR142" s="148" t="str">
        <f>IF(Tbl.Kosten[[#This Row],[Pnr.]]=BR$7,Tbl.Kosten[[#This Row],[Totaal kosten]],"")</f>
        <v/>
      </c>
      <c r="BS142" s="148" t="str">
        <f>IF(Tbl.Kosten[[#This Row],[Pnr.]]=BS$7,Tbl.Kosten[[#This Row],[Totaal kosten]],"")</f>
        <v/>
      </c>
      <c r="BT142" s="148" t="str">
        <f>IF(Tbl.Kosten[[#This Row],[Pnr.]]=BT$7,Tbl.Kosten[[#This Row],[Totaal kosten]],"")</f>
        <v/>
      </c>
      <c r="BU142" s="148" t="str">
        <f>IF(Tbl.Kosten[[#This Row],[Pnr.]]=BU$7,Tbl.Kosten[[#This Row],[Totaal kosten]],"")</f>
        <v/>
      </c>
      <c r="BV142" s="148" t="str">
        <f>IF(Tbl.Kosten[[#This Row],[Pnr.]]=BV$7,Tbl.Kosten[[#This Row],[Totaal kosten]],"")</f>
        <v/>
      </c>
      <c r="BW142" s="148" t="str">
        <f>IF(Tbl.Kosten[[#This Row],[Pnr.]]=BW$7,Tbl.Kosten[[#This Row],[Totaal kosten]],"")</f>
        <v/>
      </c>
      <c r="BX142" s="148" t="str">
        <f>IFERROR(_xlfn.XLOOKUP(Tbl.Kosten[[#This Row],[Werkpakketcode]],Tbl.Werkpakketten[Werkpakketcode],Tbl.Werkpakketten[WPnr.],"",0,1),"")</f>
        <v/>
      </c>
      <c r="BY142" s="148" t="str">
        <f>IF(Tbl.Kosten[[#This Row],[WPnr.]]=BY$7,Tbl.Kosten[[#This Row],[Totaal kosten]],"")</f>
        <v/>
      </c>
      <c r="BZ142" s="148" t="str">
        <f>IF(Tbl.Kosten[[#This Row],[WPnr.]]=BZ$7,Tbl.Kosten[[#This Row],[Totaal kosten]],"")</f>
        <v/>
      </c>
      <c r="CA142" s="148" t="str">
        <f>IF(Tbl.Kosten[[#This Row],[WPnr.]]=CA$7,Tbl.Kosten[[#This Row],[Totaal kosten]],"")</f>
        <v/>
      </c>
      <c r="CB142" s="148" t="str">
        <f>IF(Tbl.Kosten[[#This Row],[WPnr.]]=CB$7,Tbl.Kosten[[#This Row],[Totaal kosten]],"")</f>
        <v/>
      </c>
      <c r="CC142" s="148" t="str">
        <f>IF(Tbl.Kosten[[#This Row],[WPnr.]]=CC$7,Tbl.Kosten[[#This Row],[Totaal kosten]],"")</f>
        <v/>
      </c>
      <c r="CD142" s="148" t="str">
        <f>IF(Tbl.Kosten[[#This Row],[WPnr.]]=CD$7,Tbl.Kosten[[#This Row],[Totaal kosten]],"")</f>
        <v/>
      </c>
      <c r="CE142" s="148" t="str">
        <f>IF(Tbl.Kosten[[#This Row],[WPnr.]]=CE$7,Tbl.Kosten[[#This Row],[Totaal kosten]],"")</f>
        <v/>
      </c>
      <c r="CF142" s="148" t="str">
        <f>IF(Tbl.Kosten[[#This Row],[WPnr.]]=CF$7,Tbl.Kosten[[#This Row],[Totaal kosten]],"")</f>
        <v/>
      </c>
      <c r="CG142" s="148" t="str">
        <f>IF(Tbl.Kosten[[#This Row],[WPnr.]]=CG$7,Tbl.Kosten[[#This Row],[Totaal kosten]],"")</f>
        <v/>
      </c>
      <c r="CH142" s="148" t="str">
        <f>IF(Tbl.Kosten[[#This Row],[WPnr.]]=CH$7,Tbl.Kosten[[#This Row],[Totaal kosten]],"")</f>
        <v/>
      </c>
      <c r="CI142" s="148" t="str">
        <f>IF(Tbl.Kosten[[#This Row],[WPnr.]]=CI$7,Tbl.Kosten[[#This Row],[Totaal kosten]],"")</f>
        <v/>
      </c>
      <c r="CJ142" s="148" t="str">
        <f>IF(Tbl.Kosten[[#This Row],[WPnr.]]=CJ$7,Tbl.Kosten[[#This Row],[Totaal kosten]],"")</f>
        <v/>
      </c>
      <c r="CK142" s="148" t="str">
        <f>IF(Tbl.Kosten[[#This Row],[WPnr.]]=CK$7,Tbl.Kosten[[#This Row],[Totaal kosten]],"")</f>
        <v/>
      </c>
      <c r="CL142" s="148" t="str">
        <f>IF(Tbl.Kosten[[#This Row],[WPnr.]]=CL$7,Tbl.Kosten[[#This Row],[Totaal kosten]],"")</f>
        <v/>
      </c>
      <c r="CM142" s="148" t="str">
        <f>IF(Tbl.Kosten[[#This Row],[WPnr.]]=CM$7,Tbl.Kosten[[#This Row],[Totaal kosten]],"")</f>
        <v/>
      </c>
      <c r="CN142" s="148" t="str">
        <f>IF(Tbl.Kosten[[#This Row],[WPnr.]]=CN$7,Tbl.Kosten[[#This Row],[Totaal kosten]],"")</f>
        <v/>
      </c>
      <c r="CO142" s="148" t="str">
        <f>IF(Tbl.Kosten[[#This Row],[WPnr.]]=CO$7,Tbl.Kosten[[#This Row],[Totaal kosten]],"")</f>
        <v/>
      </c>
      <c r="CP142" s="148" t="str">
        <f>IF(Tbl.Kosten[[#This Row],[WPnr.]]=CP$7,Tbl.Kosten[[#This Row],[Totaal kosten]],"")</f>
        <v/>
      </c>
      <c r="CQ142" s="148" t="str">
        <f>IF(Tbl.Kosten[[#This Row],[WPnr.]]=CQ$7,Tbl.Kosten[[#This Row],[Totaal kosten]],"")</f>
        <v/>
      </c>
      <c r="CR142" s="148" t="str">
        <f>IF(Tbl.Kosten[[#This Row],[WPnr.]]=CR$7,Tbl.Kosten[[#This Row],[Totaal kosten]],"")</f>
        <v/>
      </c>
      <c r="CS142" s="148" t="str">
        <f>IF(Tbl.Kosten[[#This Row],[WPnr.]]=CS$7,Tbl.Kosten[[#This Row],[Totaal kosten]],"")</f>
        <v/>
      </c>
      <c r="CT142" s="148" t="str">
        <f>IF(Tbl.Kosten[[#This Row],[WPnr.]]=CT$7,Tbl.Kosten[[#This Row],[Totaal kosten]],"")</f>
        <v/>
      </c>
      <c r="CU142" s="148" t="str">
        <f>IF(Tbl.Kosten[[#This Row],[WPnr.]]=CU$7,Tbl.Kosten[[#This Row],[Totaal kosten]],"")</f>
        <v/>
      </c>
      <c r="CV142" s="148" t="str">
        <f>IF(Tbl.Kosten[[#This Row],[WPnr.]]=CV$7,Tbl.Kosten[[#This Row],[Totaal kosten]],"")</f>
        <v/>
      </c>
      <c r="CW142" s="148" t="str">
        <f>IF(Tbl.Kosten[[#This Row],[WPnr.]]=CW$7,Tbl.Kosten[[#This Row],[Totaal kosten]],"")</f>
        <v/>
      </c>
      <c r="CX142" s="148" t="str">
        <f>IF(Tbl.Kosten[[#This Row],[WPnr.]]=CX$7,Tbl.Kosten[[#This Row],[Totaal kosten]],"")</f>
        <v/>
      </c>
      <c r="CY142" s="148" t="str">
        <f>IF(Tbl.Kosten[[#This Row],[WPnr.]]=CY$7,Tbl.Kosten[[#This Row],[Totaal kosten]],"")</f>
        <v/>
      </c>
      <c r="CZ142" s="148" t="str">
        <f>IF(Tbl.Kosten[[#This Row],[WPnr.]]=CZ$7,Tbl.Kosten[[#This Row],[Totaal kosten]],"")</f>
        <v/>
      </c>
      <c r="DA142" s="148" t="str">
        <f>IF(Tbl.Kosten[[#This Row],[WPnr.]]=DA$7,Tbl.Kosten[[#This Row],[Totaal kosten]],"")</f>
        <v/>
      </c>
      <c r="DB142" s="148" t="str">
        <f>IF(Tbl.Kosten[[#This Row],[WPnr.]]=DB$7,Tbl.Kosten[[#This Row],[Totaal kosten]],"")</f>
        <v/>
      </c>
      <c r="DC142" s="148" t="str">
        <f>IF(Tbl.Kosten[[#This Row],[WPnr.]]=DC$7,Tbl.Kosten[[#This Row],[Totaal kosten]],"")</f>
        <v/>
      </c>
      <c r="DD142" s="148" t="str">
        <f>IF(Tbl.Kosten[[#This Row],[WPnr.]]=DD$7,Tbl.Kosten[[#This Row],[Totaal kosten]],"")</f>
        <v/>
      </c>
      <c r="DE142" s="148" t="str">
        <f>IF(Tbl.Kosten[[#This Row],[WPnr.]]=DE$7,Tbl.Kosten[[#This Row],[Totaal kosten]],"")</f>
        <v/>
      </c>
      <c r="DF142" s="148" t="str">
        <f>IF(Tbl.Kosten[[#This Row],[WPnr.]]=DF$7,Tbl.Kosten[[#This Row],[Totaal kosten]],"")</f>
        <v/>
      </c>
      <c r="DG142" s="148" t="str">
        <f>IF(Tbl.Kosten[[#This Row],[WPnr.]]=DG$7,Tbl.Kosten[[#This Row],[Totaal kosten]],"")</f>
        <v/>
      </c>
      <c r="DH142" s="148" t="str">
        <f>IF(Tbl.Kosten[[#This Row],[WPnr.]]=DH$7,Tbl.Kosten[[#This Row],[Totaal kosten]],"")</f>
        <v/>
      </c>
      <c r="DI142" s="148" t="str">
        <f>IF(Tbl.Kosten[[#This Row],[WPnr.]]=DI$7,Tbl.Kosten[[#This Row],[Totaal kosten]],"")</f>
        <v/>
      </c>
      <c r="DJ142" s="148" t="str">
        <f>IF(Tbl.Kosten[[#This Row],[WPnr.]]=DJ$7,Tbl.Kosten[[#This Row],[Totaal kosten]],"")</f>
        <v/>
      </c>
      <c r="DK142" s="148" t="str">
        <f>IF(Tbl.Kosten[[#This Row],[WPnr.]]=DK$7,Tbl.Kosten[[#This Row],[Totaal kosten]],"")</f>
        <v/>
      </c>
      <c r="DL142" s="148" t="str">
        <f>IF(Tbl.Kosten[[#This Row],[WPnr.]]=DL$7,Tbl.Kosten[[#This Row],[Totaal kosten]],"")</f>
        <v/>
      </c>
      <c r="DM142" s="148" t="str">
        <f>IF(Tbl.Kosten[[#This Row],[WPnr.]]=DM$7,Tbl.Kosten[[#This Row],[Totaal kosten]],"")</f>
        <v/>
      </c>
      <c r="DN142" s="148" t="str">
        <f>IF(Tbl.Kosten[[#This Row],[WPnr.]]=DN$7,Tbl.Kosten[[#This Row],[Totaal kosten]],"")</f>
        <v/>
      </c>
      <c r="DO142" s="148" t="str">
        <f>IF(Tbl.Kosten[[#This Row],[WPnr.]]=DO$7,Tbl.Kosten[[#This Row],[Totaal kosten]],"")</f>
        <v/>
      </c>
      <c r="DP142" s="148" t="str">
        <f>IF(Tbl.Kosten[[#This Row],[WPnr.]]=DP$7,Tbl.Kosten[[#This Row],[Totaal kosten]],"")</f>
        <v/>
      </c>
      <c r="DQ142" s="148" t="str">
        <f>IF(Tbl.Kosten[[#This Row],[WPnr.]]=DQ$7,Tbl.Kosten[[#This Row],[Totaal kosten]],"")</f>
        <v/>
      </c>
      <c r="DR142" s="148" t="str">
        <f>IF(Tbl.Kosten[[#This Row],[WPnr.]]=DR$7,Tbl.Kosten[[#This Row],[Totaal kosten]],"")</f>
        <v/>
      </c>
      <c r="DS142" s="148" t="str">
        <f>IF(Tbl.Kosten[[#This Row],[WPnr.]]=DS$7,Tbl.Kosten[[#This Row],[Totaal kosten]],"")</f>
        <v/>
      </c>
      <c r="DT142" s="148" t="str">
        <f>IF(Tbl.Kosten[[#This Row],[WPnr.]]=DT$7,Tbl.Kosten[[#This Row],[Totaal kosten]],"")</f>
        <v/>
      </c>
      <c r="DU142" s="148" t="str">
        <f>IF(Tbl.Kosten[[#This Row],[WPnr.]]=DU$7,Tbl.Kosten[[#This Row],[Totaal kosten]],"")</f>
        <v/>
      </c>
      <c r="DV142" s="148" t="str">
        <f>IF(Tbl.Kosten[[#This Row],[WPnr.]]=DV$7,Tbl.Kosten[[#This Row],[Totaal kosten]],"")</f>
        <v/>
      </c>
      <c r="DW142" s="150" t="str">
        <f>IFERROR(_xlfn.XLOOKUP(Tbl.Kosten[[#This Row],[Kostensoort]],Tbl.Kostensoorten[Kostensoorten],Tbl.Kostensoorten[KSnr.],"",0,1),"")</f>
        <v/>
      </c>
      <c r="DX142" s="150" t="str">
        <f>IF(Tbl.Kosten[[#This Row],[KSnr.]]=DX$7,Tbl.Kosten[[#This Row],[Totaal kosten]],"")</f>
        <v/>
      </c>
      <c r="DY142" s="150" t="str">
        <f>IF(Tbl.Kosten[[#This Row],[KSnr.]]=DY$7,Tbl.Kosten[[#This Row],[Totaal kosten]],"")</f>
        <v/>
      </c>
      <c r="DZ142" s="150" t="str">
        <f>IF(Tbl.Kosten[[#This Row],[KSnr.]]=DZ$7,Tbl.Kosten[[#This Row],[Totaal kosten]],"")</f>
        <v/>
      </c>
      <c r="EA142" s="150" t="str">
        <f>IF(Tbl.Kosten[[#This Row],[KSnr.]]=EA$7,Tbl.Kosten[[#This Row],[Totaal kosten]],"")</f>
        <v/>
      </c>
      <c r="EB142" s="150" t="str">
        <f>IF(Tbl.Kosten[[#This Row],[KSnr.]]=EB$7,Tbl.Kosten[[#This Row],[Totaal kosten]],"")</f>
        <v/>
      </c>
      <c r="EC142" s="150" t="str">
        <f>IF(Tbl.Kosten[[#This Row],[KSnr.]]=EC$7,Tbl.Kosten[[#This Row],[Totaal kosten]],"")</f>
        <v/>
      </c>
      <c r="ED142" s="150" t="str">
        <f>IF(Tbl.Kosten[[#This Row],[KSnr.]]=ED$7,Tbl.Kosten[[#This Row],[Totaal kosten]],"")</f>
        <v/>
      </c>
      <c r="EE142" s="150" t="str">
        <f>IF(Tbl.Kosten[[#This Row],[KSnr.]]=EE$7,Tbl.Kosten[[#This Row],[Totaal kosten]],"")</f>
        <v/>
      </c>
      <c r="EF142" s="150" t="str">
        <f>IF(Tbl.Kosten[[#This Row],[KSnr.]]=EF$7,Tbl.Kosten[[#This Row],[Totaal kosten]],"")</f>
        <v/>
      </c>
      <c r="EG142" s="150" t="str">
        <f>IF(Tbl.Kosten[[#This Row],[KSnr.]]=EG$7,Tbl.Kosten[[#This Row],[Totaal kosten]],"")</f>
        <v/>
      </c>
      <c r="EH142" s="150" t="str">
        <f>IF(Tbl.Kosten[[#This Row],[KSnr.]]=EH$7,Tbl.Kosten[[#This Row],[Totaal kosten]],"")</f>
        <v/>
      </c>
      <c r="EI142" s="150" t="str">
        <f>IF(Tbl.Kosten[[#This Row],[KSnr.]]=EI$7,Tbl.Kosten[[#This Row],[Totaal kosten]],"")</f>
        <v/>
      </c>
      <c r="EJ142" s="150" t="str">
        <f>IF(Tbl.Kosten[[#This Row],[KSnr.]]=EJ$7,Tbl.Kosten[[#This Row],[Totaal kosten]],"")</f>
        <v/>
      </c>
      <c r="EK142" s="150" t="str">
        <f>IF(Tbl.Kosten[[#This Row],[KSnr.]]=EK$7,Tbl.Kosten[[#This Row],[Totaal kosten]],"")</f>
        <v/>
      </c>
      <c r="EL142" s="150" t="str">
        <f>IF(Tbl.Kosten[[#This Row],[KSnr.]]=EL$7,Tbl.Kosten[[#This Row],[Totaal kosten]],"")</f>
        <v/>
      </c>
      <c r="EM142" s="150" t="str">
        <f>IF(Tbl.Kosten[[#This Row],[KSnr.]]=EM$7,Tbl.Kosten[[#This Row],[Totaal kosten]],"")</f>
        <v/>
      </c>
      <c r="EN142" s="150" t="str">
        <f>IF(Tbl.Kosten[[#This Row],[KSnr.]]=EN$7,Tbl.Kosten[[#This Row],[Totaal kosten]],"")</f>
        <v/>
      </c>
      <c r="EO142" s="150" t="str">
        <f>IF(Tbl.Kosten[[#This Row],[KSnr.]]=EO$7,Tbl.Kosten[[#This Row],[Totaal kosten]],"")</f>
        <v/>
      </c>
      <c r="EP142" s="150" t="str">
        <f>IF(Tbl.Kosten[[#This Row],[KSnr.]]=EP$7,Tbl.Kosten[[#This Row],[Totaal kosten]],"")</f>
        <v/>
      </c>
      <c r="EQ142" s="150" t="str">
        <f>IF(Tbl.Kosten[[#This Row],[KSnr.]]=EQ$7,Tbl.Kosten[[#This Row],[Totaal kosten]],"")</f>
        <v/>
      </c>
      <c r="ER142" s="144" t="str">
        <f>IFERROR(_xlfn.XLOOKUP(Tbl.Kosten[[#This Row],[Subsidieactiviteit]],Tbl.Subsidiehoogte[Subsidieactiviteit],Tbl.Subsidiehoogte[SAnr.],"",0,1),"")</f>
        <v/>
      </c>
      <c r="ES142" s="150" t="str">
        <f>IF(Tbl.Kosten[[#This Row],[Sanr.]]=ES$7,Tbl.Kosten[[#This Row],[Totaal kosten]],"")</f>
        <v/>
      </c>
      <c r="ET142" s="150" t="str">
        <f>IF(Tbl.Kosten[[#This Row],[Sanr.]]=ET$7,Tbl.Kosten[[#This Row],[Totaal kosten]],"")</f>
        <v/>
      </c>
      <c r="EU142" s="150" t="str">
        <f>IF(Tbl.Kosten[[#This Row],[Sanr.]]=EU$7,Tbl.Kosten[[#This Row],[Totaal kosten]],"")</f>
        <v/>
      </c>
      <c r="EV142" s="150" t="str">
        <f>IF(Tbl.Kosten[[#This Row],[Sanr.]]=EV$7,Tbl.Kosten[[#This Row],[Totaal kosten]],"")</f>
        <v/>
      </c>
      <c r="EW142" s="150" t="str">
        <f>IF(Tbl.Kosten[[#This Row],[Sanr.]]=EW$7,Tbl.Kosten[[#This Row],[Totaal kosten]],"")</f>
        <v/>
      </c>
      <c r="EX142" s="150" t="str">
        <f>IF(Tbl.Kosten[[#This Row],[Sanr.]]=EX$7,Tbl.Kosten[[#This Row],[Totaal kosten]],"")</f>
        <v/>
      </c>
      <c r="EY142" s="150" t="str">
        <f>IF(Tbl.Kosten[[#This Row],[Sanr.]]=EY$7,Tbl.Kosten[[#This Row],[Totaal kosten]],"")</f>
        <v/>
      </c>
      <c r="EZ142" s="150" t="str">
        <f>IF(Tbl.Kosten[[#This Row],[Sanr.]]=EZ$7,Tbl.Kosten[[#This Row],[Totaal kosten]],"")</f>
        <v/>
      </c>
      <c r="FA142" s="150" t="str">
        <f>IF(Tbl.Kosten[[#This Row],[Sanr.]]=FA$7,Tbl.Kosten[[#This Row],[Totaal kosten]],"")</f>
        <v/>
      </c>
      <c r="FB142" s="150" t="str">
        <f>IF(Tbl.Kosten[[#This Row],[Sanr.]]=FB$7,Tbl.Kosten[[#This Row],[Totaal kosten]],"")</f>
        <v/>
      </c>
      <c r="FC142" s="150" t="str">
        <f>IF(Tbl.Kosten[[#This Row],[Sanr.]]=FC$7,Tbl.Kosten[[#This Row],[Totaal kosten]],"")</f>
        <v/>
      </c>
      <c r="FD142" s="150" t="str">
        <f>IF(Tbl.Kosten[[#This Row],[Sanr.]]=FD$7,Tbl.Kosten[[#This Row],[Totaal kosten]],"")</f>
        <v/>
      </c>
      <c r="FE142" s="150" t="str">
        <f>IF(Tbl.Kosten[[#This Row],[Sanr.]]=FE$7,Tbl.Kosten[[#This Row],[Totaal kosten]],"")</f>
        <v/>
      </c>
      <c r="FF142" s="150" t="str">
        <f>IF(Tbl.Kosten[[#This Row],[Sanr.]]=FF$7,Tbl.Kosten[[#This Row],[Totaal kosten]],"")</f>
        <v/>
      </c>
      <c r="FG142" s="150" t="str">
        <f>IF(Tbl.Kosten[[#This Row],[Sanr.]]=FG$7,Tbl.Kosten[[#This Row],[Totaal kosten]],"")</f>
        <v/>
      </c>
      <c r="FH142" s="150" t="str">
        <f>IF(Tbl.Kosten[[#This Row],[Sanr.]]=FH$7,Tbl.Kosten[[#This Row],[Totaal kosten]],"")</f>
        <v/>
      </c>
      <c r="FI142" s="150" t="str">
        <f>IF(Tbl.Kosten[[#This Row],[Sanr.]]=FI$7,Tbl.Kosten[[#This Row],[Totaal kosten]],"")</f>
        <v/>
      </c>
      <c r="FJ142" s="150" t="str">
        <f>IF(Tbl.Kosten[[#This Row],[Sanr.]]=FJ$7,Tbl.Kosten[[#This Row],[Totaal kosten]],"")</f>
        <v/>
      </c>
      <c r="FK142" s="150" t="str">
        <f>IF(Tbl.Kosten[[#This Row],[Sanr.]]=FK$7,Tbl.Kosten[[#This Row],[Totaal kosten]],"")</f>
        <v/>
      </c>
      <c r="FL142" s="150" t="str">
        <f>IF(Tbl.Kosten[[#This Row],[Sanr.]]=FL$7,Tbl.Kosten[[#This Row],[Totaal kosten]],"")</f>
        <v/>
      </c>
      <c r="FM142" s="150" t="str">
        <f>IF(Tbl.Kosten[[#This Row],[Sanr.]]=FM$7,Tbl.Kosten[[#This Row],[Totaal kosten]],"")</f>
        <v/>
      </c>
      <c r="FN142" s="150" t="str">
        <f>IF(Tbl.Kosten[[#This Row],[Sanr.]]=FN$7,Tbl.Kosten[[#This Row],[Totaal kosten]],"")</f>
        <v/>
      </c>
      <c r="FO142" s="150" t="str">
        <f>IF(Tbl.Kosten[[#This Row],[Sanr.]]=FO$7,Tbl.Kosten[[#This Row],[Totaal kosten]],"")</f>
        <v/>
      </c>
      <c r="FP142" s="150" t="str">
        <f>IF(Tbl.Kosten[[#This Row],[Sanr.]]=FP$7,Tbl.Kosten[[#This Row],[Totaal kosten]],"")</f>
        <v/>
      </c>
      <c r="FQ142" s="150" t="str">
        <f>IF(Tbl.Kosten[[#This Row],[Sanr.]]=FQ$7,Tbl.Kosten[[#This Row],[Totaal kosten]],"")</f>
        <v/>
      </c>
      <c r="FR142" s="150" t="str">
        <f>IF(Tbl.Kosten[[#This Row],[Sanr.]]=FR$7,Tbl.Kosten[[#This Row],[Totaal kosten]],"")</f>
        <v/>
      </c>
      <c r="FS142" s="150" t="str">
        <f>IF(Tbl.Kosten[[#This Row],[Sanr.]]=FS$7,Tbl.Kosten[[#This Row],[Totaal kosten]],"")</f>
        <v/>
      </c>
      <c r="FT142" s="150" t="str">
        <f>IF(Tbl.Kosten[[#This Row],[Sanr.]]=FT$7,Tbl.Kosten[[#This Row],[Totaal kosten]],"")</f>
        <v/>
      </c>
      <c r="FU142" s="150" t="str">
        <f>IF(Tbl.Kosten[[#This Row],[Sanr.]]=FU$7,Tbl.Kosten[[#This Row],[Totaal kosten]],"")</f>
        <v/>
      </c>
      <c r="FV142" s="150" t="str">
        <f>IF(Tbl.Kosten[[#This Row],[Sanr.]]=FV$7,Tbl.Kosten[[#This Row],[Totaal kosten]],"")</f>
        <v/>
      </c>
      <c r="FW142" s="150" t="str">
        <f>IFERROR(_xlfn.XLOOKUP(Tbl.Kosten[[#This Row],[Activiteitencode]],Tbl.Activiteiten[Activiteitcode],Tbl.Activiteiten[Anr.],"",0,1),"")</f>
        <v/>
      </c>
      <c r="FX142" s="169" t="str">
        <f>_xlfn.CONCAT(Tbl.Kosten[[#This Row],[Pnr.]],Tbl.Kosten[[#This Row],[Sanr.]])</f>
        <v>P1</v>
      </c>
      <c r="FY142" s="150">
        <f>Tbl.Kosten[[#This Row],[Totaal kosten]]-Tbl.Kosten[[#This Row],[Subsidie]]</f>
        <v>0</v>
      </c>
      <c r="FZ142" s="150">
        <f>IF(Tbl.Kosten[[#This Row],[Pnr.]]=FZ$7,Tbl.Kosten[[#This Row],[Te financieren]],"")</f>
        <v>0</v>
      </c>
      <c r="GA142" s="150" t="str">
        <f>IF(Tbl.Kosten[[#This Row],[Pnr.]]=GA$7,Tbl.Kosten[[#This Row],[Te financieren]],"")</f>
        <v/>
      </c>
      <c r="GB142" s="150" t="str">
        <f>IF(Tbl.Kosten[[#This Row],[Pnr.]]=GB$7,Tbl.Kosten[[#This Row],[Te financieren]],"")</f>
        <v/>
      </c>
      <c r="GC142" s="150" t="str">
        <f>IF(Tbl.Kosten[[#This Row],[Pnr.]]=GC$7,Tbl.Kosten[[#This Row],[Te financieren]],"")</f>
        <v/>
      </c>
      <c r="GD142" s="150" t="str">
        <f>IF(Tbl.Kosten[[#This Row],[Pnr.]]=GD$7,Tbl.Kosten[[#This Row],[Te financieren]],"")</f>
        <v/>
      </c>
      <c r="GE142" s="150" t="str">
        <f>IF(Tbl.Kosten[[#This Row],[Pnr.]]=GE$7,Tbl.Kosten[[#This Row],[Te financieren]],"")</f>
        <v/>
      </c>
      <c r="GF142" s="150" t="str">
        <f>IF(Tbl.Kosten[[#This Row],[Pnr.]]=GF$7,Tbl.Kosten[[#This Row],[Te financieren]],"")</f>
        <v/>
      </c>
      <c r="GG142" s="150" t="str">
        <f>IF(Tbl.Kosten[[#This Row],[Pnr.]]=GG$7,Tbl.Kosten[[#This Row],[Te financieren]],"")</f>
        <v/>
      </c>
      <c r="GH142" s="150" t="str">
        <f>IF(Tbl.Kosten[[#This Row],[Pnr.]]=GH$7,Tbl.Kosten[[#This Row],[Te financieren]],"")</f>
        <v/>
      </c>
      <c r="GI142" s="150" t="str">
        <f>IF(Tbl.Kosten[[#This Row],[Pnr.]]=GI$7,Tbl.Kosten[[#This Row],[Te financieren]],"")</f>
        <v/>
      </c>
      <c r="GJ142" s="150" t="str">
        <f>IF(Tbl.Kosten[[#This Row],[Pnr.]]=GJ$7,Tbl.Kosten[[#This Row],[Te financieren]],"")</f>
        <v/>
      </c>
      <c r="GK142" s="150" t="str">
        <f>IF(Tbl.Kosten[[#This Row],[Pnr.]]=GK$7,Tbl.Kosten[[#This Row],[Te financieren]],"")</f>
        <v/>
      </c>
      <c r="GL142" s="150" t="str">
        <f>IF(Tbl.Kosten[[#This Row],[Pnr.]]=GL$7,Tbl.Kosten[[#This Row],[Te financieren]],"")</f>
        <v/>
      </c>
      <c r="GM142" s="150" t="str">
        <f>IF(Tbl.Kosten[[#This Row],[Pnr.]]=GM$7,Tbl.Kosten[[#This Row],[Te financieren]],"")</f>
        <v/>
      </c>
      <c r="GN142" s="150" t="str">
        <f>IF(Tbl.Kosten[[#This Row],[Pnr.]]=GN$7,Tbl.Kosten[[#This Row],[Te financieren]],"")</f>
        <v/>
      </c>
      <c r="GO142" s="150" t="str">
        <f>IF(Tbl.Kosten[[#This Row],[Pnr.]]=GO$7,Tbl.Kosten[[#This Row],[Te financieren]],"")</f>
        <v/>
      </c>
      <c r="GP142" s="150" t="str">
        <f>IF(Tbl.Kosten[[#This Row],[Pnr.]]=GP$7,Tbl.Kosten[[#This Row],[Te financieren]],"")</f>
        <v/>
      </c>
      <c r="GQ142" s="150" t="str">
        <f>IF(Tbl.Kosten[[#This Row],[Pnr.]]=GQ$7,Tbl.Kosten[[#This Row],[Te financieren]],"")</f>
        <v/>
      </c>
      <c r="GR142" s="150" t="str">
        <f>IF(Tbl.Kosten[[#This Row],[Pnr.]]=GR$7,Tbl.Kosten[[#This Row],[Te financieren]],"")</f>
        <v/>
      </c>
      <c r="GS142" s="150" t="str">
        <f>IF(Tbl.Kosten[[#This Row],[Pnr.]]=GS$7,Tbl.Kosten[[#This Row],[Te financieren]],"")</f>
        <v/>
      </c>
      <c r="GT142" s="150" t="str">
        <f>IF(Tbl.Kosten[[#This Row],[Pnr.]]=GT$7,Tbl.Kosten[[#This Row],[Te financieren]],"")</f>
        <v/>
      </c>
      <c r="GU142" s="150" t="str">
        <f>IF(Tbl.Kosten[[#This Row],[Pnr.]]=GU$7,Tbl.Kosten[[#This Row],[Te financieren]],"")</f>
        <v/>
      </c>
      <c r="GV142" s="150" t="str">
        <f>IF(Tbl.Kosten[[#This Row],[Pnr.]]=GV$7,Tbl.Kosten[[#This Row],[Te financieren]],"")</f>
        <v/>
      </c>
      <c r="GW142" s="150" t="str">
        <f>IF(Tbl.Kosten[[#This Row],[Pnr.]]=GW$7,Tbl.Kosten[[#This Row],[Te financieren]],"")</f>
        <v/>
      </c>
      <c r="GX142" s="150" t="str">
        <f>IF(Tbl.Kosten[[#This Row],[Pnr.]]=GX$7,Tbl.Kosten[[#This Row],[Te financieren]],"")</f>
        <v/>
      </c>
      <c r="GY142" s="150" t="str">
        <f>IF(Tbl.Kosten[[#This Row],[Pnr.]]=GY$7,Tbl.Kosten[[#This Row],[Te financieren]],"")</f>
        <v/>
      </c>
      <c r="GZ142" s="150" t="str">
        <f>IF(Tbl.Kosten[[#This Row],[Pnr.]]=GZ$7,Tbl.Kosten[[#This Row],[Te financieren]],"")</f>
        <v/>
      </c>
      <c r="HA142" s="150" t="str">
        <f>IF(Tbl.Kosten[[#This Row],[Pnr.]]=HA$7,Tbl.Kosten[[#This Row],[Te financieren]],"")</f>
        <v/>
      </c>
      <c r="HB142" s="150" t="str">
        <f>IF(Tbl.Kosten[[#This Row],[Pnr.]]=HB$7,Tbl.Kosten[[#This Row],[Te financieren]],"")</f>
        <v/>
      </c>
      <c r="HC142" s="150" t="str">
        <f>IF(Tbl.Kosten[[#This Row],[Pnr.]]=HC$7,Tbl.Kosten[[#This Row],[Te financieren]],"")</f>
        <v/>
      </c>
      <c r="HD142" s="150" t="str">
        <f>IF(Tbl.Kosten[[#This Row],[Pnr.]]=HD$7,Tbl.Kosten[[#This Row],[Te financieren]],"")</f>
        <v/>
      </c>
      <c r="HE142" s="150" t="str">
        <f>IF(Tbl.Kosten[[#This Row],[Pnr.]]=HE$7,Tbl.Kosten[[#This Row],[Te financieren]],"")</f>
        <v/>
      </c>
      <c r="HF142" s="150" t="str">
        <f>IF(Tbl.Kosten[[#This Row],[Pnr.]]=HF$7,Tbl.Kosten[[#This Row],[Te financieren]],"")</f>
        <v/>
      </c>
      <c r="HG142" s="150" t="str">
        <f>IF(Tbl.Kosten[[#This Row],[Pnr.]]=HG$7,Tbl.Kosten[[#This Row],[Te financieren]],"")</f>
        <v/>
      </c>
      <c r="HH142" s="150" t="str">
        <f>IF(Tbl.Kosten[[#This Row],[Pnr.]]=HH$7,Tbl.Kosten[[#This Row],[Te financieren]],"")</f>
        <v/>
      </c>
      <c r="HI142" s="150" t="str">
        <f>IF(Tbl.Kosten[[#This Row],[Pnr.]]=HI$7,Tbl.Kosten[[#This Row],[Te financieren]],"")</f>
        <v/>
      </c>
      <c r="HJ142" s="150" t="str">
        <f>IF(Tbl.Kosten[[#This Row],[Pnr.]]=HJ$7,Tbl.Kosten[[#This Row],[Te financieren]],"")</f>
        <v/>
      </c>
      <c r="HK142" s="150" t="str">
        <f>IF(Tbl.Kosten[[#This Row],[Pnr.]]=HK$7,Tbl.Kosten[[#This Row],[Te financieren]],"")</f>
        <v/>
      </c>
      <c r="HL142" s="150" t="str">
        <f>IF(Tbl.Kosten[[#This Row],[Pnr.]]=HL$7,Tbl.Kosten[[#This Row],[Te financieren]],"")</f>
        <v/>
      </c>
      <c r="HM142" s="150" t="str">
        <f>IF(Tbl.Kosten[[#This Row],[Pnr.]]=HM$7,Tbl.Kosten[[#This Row],[Te financieren]],"")</f>
        <v/>
      </c>
      <c r="HN142" s="150" t="str">
        <f>IF(Tbl.Kosten[[#This Row],[Pnr.]]=HN$7,Tbl.Kosten[[#This Row],[Te financieren]],"")</f>
        <v/>
      </c>
      <c r="HO142" s="150" t="str">
        <f>IF(Tbl.Kosten[[#This Row],[Pnr.]]=HO$7,Tbl.Kosten[[#This Row],[Te financieren]],"")</f>
        <v/>
      </c>
      <c r="HP142" s="150" t="str">
        <f>IF(Tbl.Kosten[[#This Row],[Pnr.]]=HP$7,Tbl.Kosten[[#This Row],[Te financieren]],"")</f>
        <v/>
      </c>
      <c r="HQ142" s="150" t="str">
        <f>IF(Tbl.Kosten[[#This Row],[Pnr.]]=HQ$7,Tbl.Kosten[[#This Row],[Te financieren]],"")</f>
        <v/>
      </c>
      <c r="HR142" s="150" t="str">
        <f>IF(Tbl.Kosten[[#This Row],[Pnr.]]=HR$7,Tbl.Kosten[[#This Row],[Te financieren]],"")</f>
        <v/>
      </c>
      <c r="HS142" s="150" t="str">
        <f>IF(Tbl.Kosten[[#This Row],[Pnr.]]=HS$7,Tbl.Kosten[[#This Row],[Te financieren]],"")</f>
        <v/>
      </c>
      <c r="HT142" s="150" t="str">
        <f>IF(Tbl.Kosten[[#This Row],[Pnr.]]=HT$7,Tbl.Kosten[[#This Row],[Te financieren]],"")</f>
        <v/>
      </c>
      <c r="HU142" s="150" t="str">
        <f>IF(Tbl.Kosten[[#This Row],[Pnr.]]=HU$7,Tbl.Kosten[[#This Row],[Te financieren]],"")</f>
        <v/>
      </c>
      <c r="HV142" s="150" t="str">
        <f>IF(Tbl.Kosten[[#This Row],[Pnr.]]=HV$7,Tbl.Kosten[[#This Row],[Te financieren]],"")</f>
        <v/>
      </c>
      <c r="HW142" s="150" t="str">
        <f>IF(Tbl.Kosten[[#This Row],[Pnr.]]=HW$7,Tbl.Kosten[[#This Row],[Te financieren]],"")</f>
        <v/>
      </c>
    </row>
    <row r="143" spans="2:231" x14ac:dyDescent="0.3">
      <c r="B143" s="134"/>
      <c r="C143" s="137"/>
      <c r="D143" s="136"/>
      <c r="E143" s="261"/>
      <c r="F143" s="135"/>
      <c r="G143" s="11" t="str">
        <f>IF(Tbl.Kosten[[#This Row],[Medewerker e/o 
functie]]&lt;&gt;"",_xlfn.XLOOKUP(Tbl.Kosten[[#This Row],[Medewerker e/o 
functie]],Tbl.Uurtarief[Medewerker en/of functie],Tbl.Uurtarief[Uurtarief],"",0,1),"")</f>
        <v/>
      </c>
      <c r="H143" s="121">
        <f>IFERROR(Tbl.Kosten[[#This Row],[Uren]]*Tbl.Kosten[[#This Row],[Uurtarief]],0)</f>
        <v>0</v>
      </c>
      <c r="I143" s="119" t="str">
        <f>IF(Tbl.Kosten[[#This Row],[Subtotaal uren]]&lt;&gt;0,_xlfn.XLOOKUP(Tbl.Kosten[[#This Row],[Medewerker e/o 
functie]],Tbl.Uurtarief[Medewerker en/of functie],Tbl.Uurtarief[Kostensoort arbeid],"",0,1),"")</f>
        <v/>
      </c>
      <c r="J143" s="137"/>
      <c r="K143" s="135"/>
      <c r="L143" s="139" t="str">
        <f>IF(Tbl.Kosten[[#This Row],[Activum]]&lt;&gt;"",_xlfn.XLOOKUP(Tbl.Kosten[[#This Row],[Activum]],Tbl.Afschrijvingskosten[Activum],Tbl.Afschrijvingskosten[Tarief per afschrijvings-eenheid],"",0,1),"")</f>
        <v/>
      </c>
      <c r="M143" s="122">
        <f>IFERROR(Tbl.Kosten[[#This Row],[Een-
heden]]*Tbl.Kosten[[#This Row],[Afschrijvings-
tarief]],0)</f>
        <v>0</v>
      </c>
      <c r="N143" s="122" t="str">
        <f>IF(Tbl.Kosten[[#This Row],[Subtotaal afschrijving]]&lt;&gt;0,Lijsten!$A$7,"")</f>
        <v/>
      </c>
      <c r="O143" s="140"/>
      <c r="P143" s="135"/>
      <c r="Q143" s="138"/>
      <c r="R143" s="122">
        <f>IFERROR(Tbl.Kosten[[#This Row],[Aantal]]*Tbl.Kosten[[#This Row],[Tarief]],0)</f>
        <v>0</v>
      </c>
      <c r="S143" s="8">
        <f>IFERROR(Tbl.Kosten[[#This Row],[Subtotaal overige kosten]]+Tbl.Kosten[[#This Row],[Subtotaal uren]]+Tbl.Kosten[[#This Row],[Subtotaal afschrijving]],0)</f>
        <v>0</v>
      </c>
      <c r="T143" s="8">
        <f>IFERROR(Tbl.Kosten[[#This Row],[Totaal kosten]]*Tbl.Kosten[[#This Row],[Subsidie%]],0)</f>
        <v>0</v>
      </c>
      <c r="U143" s="4" t="str" cm="1">
        <f t="array" ref="U143">IFERROR(_xlfn.IFS(Tbl.Kosten[[#This Row],[Subtotaal uren]]&lt;&gt;0,Tbl.Kosten[[#This Row],[Kostensoort arbeid]],Tbl.Kosten[[#This Row],[Subtotaal afschrijving]]&lt;&gt;0,Tbl.Kosten[[#This Row],[Kostensoort afschrijving]],Tbl.Kosten[[#This Row],[Subtotaal overige kosten]]&lt;&gt;0,Tbl.Kosten[[#This Row],[Kostensoort overig]]),"")</f>
        <v/>
      </c>
      <c r="V143" s="4" t="str">
        <f>IFERROR(_xlfn.XLOOKUP(Tbl.Kosten[[#This Row],[Activiteitencode]],Tbl.Activiteiten[Activiteitcode],Tbl.Activiteiten[Werkpakketcode],"",0,1),"")</f>
        <v/>
      </c>
      <c r="W143" s="4" t="str">
        <f>IFERROR(_xlfn.XLOOKUP(Tbl.Kosten[[#This Row],[Werkpakketcode]],Tbl.Werkpakketten[Werkpakketcode],Tbl.Werkpakketten[Subsidiabele activiteit],"",0,1),"")</f>
        <v/>
      </c>
      <c r="X143" s="12">
        <f>IFERROR(_xlfn.XLOOKUP(Tbl.Kosten[[#This Row],[Sanr.]],Tbl.Subsidiehoogte[SAnr.],Tbl.Subsidiehoogte[Sub. Percentage],0,0,1),0)</f>
        <v>0</v>
      </c>
      <c r="Y143" s="144" t="str">
        <f>IFERROR(_xlfn.XLOOKUP(Tbl.Kosten[[#This Row],[Partnercode]],Tbl.Projectpartners[Partnercode],Tbl.Projectpartners[PNr.],"",0,1),"")</f>
        <v>P1</v>
      </c>
      <c r="Z143" s="148">
        <f>IF(Tbl.Kosten[[#This Row],[Pnr.]]=Z$7,Tbl.Kosten[[#This Row],[Totaal kosten]],"")</f>
        <v>0</v>
      </c>
      <c r="AA143" s="148" t="str">
        <f>IF(Tbl.Kosten[[#This Row],[Pnr.]]=AA$7,Tbl.Kosten[[#This Row],[Totaal kosten]],"")</f>
        <v/>
      </c>
      <c r="AB143" s="148" t="str">
        <f>IF(Tbl.Kosten[[#This Row],[Pnr.]]=AB$7,Tbl.Kosten[[#This Row],[Totaal kosten]],"")</f>
        <v/>
      </c>
      <c r="AC143" s="148" t="str">
        <f>IF(Tbl.Kosten[[#This Row],[Pnr.]]=AC$7,Tbl.Kosten[[#This Row],[Totaal kosten]],"")</f>
        <v/>
      </c>
      <c r="AD143" s="148" t="str">
        <f>IF(Tbl.Kosten[[#This Row],[Pnr.]]=AD$7,Tbl.Kosten[[#This Row],[Totaal kosten]],"")</f>
        <v/>
      </c>
      <c r="AE143" s="148" t="str">
        <f>IF(Tbl.Kosten[[#This Row],[Pnr.]]=AE$7,Tbl.Kosten[[#This Row],[Totaal kosten]],"")</f>
        <v/>
      </c>
      <c r="AF143" s="148" t="str">
        <f>IF(Tbl.Kosten[[#This Row],[Pnr.]]=AF$7,Tbl.Kosten[[#This Row],[Totaal kosten]],"")</f>
        <v/>
      </c>
      <c r="AG143" s="148" t="str">
        <f>IF(Tbl.Kosten[[#This Row],[Pnr.]]=AG$7,Tbl.Kosten[[#This Row],[Totaal kosten]],"")</f>
        <v/>
      </c>
      <c r="AH143" s="148" t="str">
        <f>IF(Tbl.Kosten[[#This Row],[Pnr.]]=AH$7,Tbl.Kosten[[#This Row],[Totaal kosten]],"")</f>
        <v/>
      </c>
      <c r="AI143" s="148" t="str">
        <f>IF(Tbl.Kosten[[#This Row],[Pnr.]]=AI$7,Tbl.Kosten[[#This Row],[Totaal kosten]],"")</f>
        <v/>
      </c>
      <c r="AJ143" s="148" t="str">
        <f>IF(Tbl.Kosten[[#This Row],[Pnr.]]=AJ$7,Tbl.Kosten[[#This Row],[Totaal kosten]],"")</f>
        <v/>
      </c>
      <c r="AK143" s="148" t="str">
        <f>IF(Tbl.Kosten[[#This Row],[Pnr.]]=AK$7,Tbl.Kosten[[#This Row],[Totaal kosten]],"")</f>
        <v/>
      </c>
      <c r="AL143" s="148" t="str">
        <f>IF(Tbl.Kosten[[#This Row],[Pnr.]]=AL$7,Tbl.Kosten[[#This Row],[Totaal kosten]],"")</f>
        <v/>
      </c>
      <c r="AM143" s="148" t="str">
        <f>IF(Tbl.Kosten[[#This Row],[Pnr.]]=AM$7,Tbl.Kosten[[#This Row],[Totaal kosten]],"")</f>
        <v/>
      </c>
      <c r="AN143" s="148" t="str">
        <f>IF(Tbl.Kosten[[#This Row],[Pnr.]]=AN$7,Tbl.Kosten[[#This Row],[Totaal kosten]],"")</f>
        <v/>
      </c>
      <c r="AO143" s="148" t="str">
        <f>IF(Tbl.Kosten[[#This Row],[Pnr.]]=AO$7,Tbl.Kosten[[#This Row],[Totaal kosten]],"")</f>
        <v/>
      </c>
      <c r="AP143" s="148" t="str">
        <f>IF(Tbl.Kosten[[#This Row],[Pnr.]]=AP$7,Tbl.Kosten[[#This Row],[Totaal kosten]],"")</f>
        <v/>
      </c>
      <c r="AQ143" s="148" t="str">
        <f>IF(Tbl.Kosten[[#This Row],[Pnr.]]=AQ$7,Tbl.Kosten[[#This Row],[Totaal kosten]],"")</f>
        <v/>
      </c>
      <c r="AR143" s="148" t="str">
        <f>IF(Tbl.Kosten[[#This Row],[Pnr.]]=AR$7,Tbl.Kosten[[#This Row],[Totaal kosten]],"")</f>
        <v/>
      </c>
      <c r="AS143" s="148" t="str">
        <f>IF(Tbl.Kosten[[#This Row],[Pnr.]]=AS$7,Tbl.Kosten[[#This Row],[Totaal kosten]],"")</f>
        <v/>
      </c>
      <c r="AT143" s="148" t="str">
        <f>IF(Tbl.Kosten[[#This Row],[Pnr.]]=AT$7,Tbl.Kosten[[#This Row],[Totaal kosten]],"")</f>
        <v/>
      </c>
      <c r="AU143" s="148" t="str">
        <f>IF(Tbl.Kosten[[#This Row],[Pnr.]]=AU$7,Tbl.Kosten[[#This Row],[Totaal kosten]],"")</f>
        <v/>
      </c>
      <c r="AV143" s="148" t="str">
        <f>IF(Tbl.Kosten[[#This Row],[Pnr.]]=AV$7,Tbl.Kosten[[#This Row],[Totaal kosten]],"")</f>
        <v/>
      </c>
      <c r="AW143" s="148" t="str">
        <f>IF(Tbl.Kosten[[#This Row],[Pnr.]]=AW$7,Tbl.Kosten[[#This Row],[Totaal kosten]],"")</f>
        <v/>
      </c>
      <c r="AX143" s="148" t="str">
        <f>IF(Tbl.Kosten[[#This Row],[Pnr.]]=AX$7,Tbl.Kosten[[#This Row],[Totaal kosten]],"")</f>
        <v/>
      </c>
      <c r="AY143" s="148" t="str">
        <f>IF(Tbl.Kosten[[#This Row],[Pnr.]]=AY$7,Tbl.Kosten[[#This Row],[Totaal kosten]],"")</f>
        <v/>
      </c>
      <c r="AZ143" s="148" t="str">
        <f>IF(Tbl.Kosten[[#This Row],[Pnr.]]=AZ$7,Tbl.Kosten[[#This Row],[Totaal kosten]],"")</f>
        <v/>
      </c>
      <c r="BA143" s="148" t="str">
        <f>IF(Tbl.Kosten[[#This Row],[Pnr.]]=BA$7,Tbl.Kosten[[#This Row],[Totaal kosten]],"")</f>
        <v/>
      </c>
      <c r="BB143" s="148" t="str">
        <f>IF(Tbl.Kosten[[#This Row],[Pnr.]]=BB$7,Tbl.Kosten[[#This Row],[Totaal kosten]],"")</f>
        <v/>
      </c>
      <c r="BC143" s="148" t="str">
        <f>IF(Tbl.Kosten[[#This Row],[Pnr.]]=BC$7,Tbl.Kosten[[#This Row],[Totaal kosten]],"")</f>
        <v/>
      </c>
      <c r="BD143" s="148" t="str">
        <f>IF(Tbl.Kosten[[#This Row],[Pnr.]]=BD$7,Tbl.Kosten[[#This Row],[Totaal kosten]],"")</f>
        <v/>
      </c>
      <c r="BE143" s="148" t="str">
        <f>IF(Tbl.Kosten[[#This Row],[Pnr.]]=BE$7,Tbl.Kosten[[#This Row],[Totaal kosten]],"")</f>
        <v/>
      </c>
      <c r="BF143" s="148" t="str">
        <f>IF(Tbl.Kosten[[#This Row],[Pnr.]]=BF$7,Tbl.Kosten[[#This Row],[Totaal kosten]],"")</f>
        <v/>
      </c>
      <c r="BG143" s="148" t="str">
        <f>IF(Tbl.Kosten[[#This Row],[Pnr.]]=BG$7,Tbl.Kosten[[#This Row],[Totaal kosten]],"")</f>
        <v/>
      </c>
      <c r="BH143" s="148" t="str">
        <f>IF(Tbl.Kosten[[#This Row],[Pnr.]]=BH$7,Tbl.Kosten[[#This Row],[Totaal kosten]],"")</f>
        <v/>
      </c>
      <c r="BI143" s="148" t="str">
        <f>IF(Tbl.Kosten[[#This Row],[Pnr.]]=BI$7,Tbl.Kosten[[#This Row],[Totaal kosten]],"")</f>
        <v/>
      </c>
      <c r="BJ143" s="148" t="str">
        <f>IF(Tbl.Kosten[[#This Row],[Pnr.]]=BJ$7,Tbl.Kosten[[#This Row],[Totaal kosten]],"")</f>
        <v/>
      </c>
      <c r="BK143" s="148" t="str">
        <f>IF(Tbl.Kosten[[#This Row],[Pnr.]]=BK$7,Tbl.Kosten[[#This Row],[Totaal kosten]],"")</f>
        <v/>
      </c>
      <c r="BL143" s="148" t="str">
        <f>IF(Tbl.Kosten[[#This Row],[Pnr.]]=BL$7,Tbl.Kosten[[#This Row],[Totaal kosten]],"")</f>
        <v/>
      </c>
      <c r="BM143" s="148" t="str">
        <f>IF(Tbl.Kosten[[#This Row],[Pnr.]]=BM$7,Tbl.Kosten[[#This Row],[Totaal kosten]],"")</f>
        <v/>
      </c>
      <c r="BN143" s="148" t="str">
        <f>IF(Tbl.Kosten[[#This Row],[Pnr.]]=BN$7,Tbl.Kosten[[#This Row],[Totaal kosten]],"")</f>
        <v/>
      </c>
      <c r="BO143" s="148" t="str">
        <f>IF(Tbl.Kosten[[#This Row],[Pnr.]]=BO$7,Tbl.Kosten[[#This Row],[Totaal kosten]],"")</f>
        <v/>
      </c>
      <c r="BP143" s="148" t="str">
        <f>IF(Tbl.Kosten[[#This Row],[Pnr.]]=BP$7,Tbl.Kosten[[#This Row],[Totaal kosten]],"")</f>
        <v/>
      </c>
      <c r="BQ143" s="148" t="str">
        <f>IF(Tbl.Kosten[[#This Row],[Pnr.]]=BQ$7,Tbl.Kosten[[#This Row],[Totaal kosten]],"")</f>
        <v/>
      </c>
      <c r="BR143" s="148" t="str">
        <f>IF(Tbl.Kosten[[#This Row],[Pnr.]]=BR$7,Tbl.Kosten[[#This Row],[Totaal kosten]],"")</f>
        <v/>
      </c>
      <c r="BS143" s="148" t="str">
        <f>IF(Tbl.Kosten[[#This Row],[Pnr.]]=BS$7,Tbl.Kosten[[#This Row],[Totaal kosten]],"")</f>
        <v/>
      </c>
      <c r="BT143" s="148" t="str">
        <f>IF(Tbl.Kosten[[#This Row],[Pnr.]]=BT$7,Tbl.Kosten[[#This Row],[Totaal kosten]],"")</f>
        <v/>
      </c>
      <c r="BU143" s="148" t="str">
        <f>IF(Tbl.Kosten[[#This Row],[Pnr.]]=BU$7,Tbl.Kosten[[#This Row],[Totaal kosten]],"")</f>
        <v/>
      </c>
      <c r="BV143" s="148" t="str">
        <f>IF(Tbl.Kosten[[#This Row],[Pnr.]]=BV$7,Tbl.Kosten[[#This Row],[Totaal kosten]],"")</f>
        <v/>
      </c>
      <c r="BW143" s="148" t="str">
        <f>IF(Tbl.Kosten[[#This Row],[Pnr.]]=BW$7,Tbl.Kosten[[#This Row],[Totaal kosten]],"")</f>
        <v/>
      </c>
      <c r="BX143" s="148" t="str">
        <f>IFERROR(_xlfn.XLOOKUP(Tbl.Kosten[[#This Row],[Werkpakketcode]],Tbl.Werkpakketten[Werkpakketcode],Tbl.Werkpakketten[WPnr.],"",0,1),"")</f>
        <v/>
      </c>
      <c r="BY143" s="148" t="str">
        <f>IF(Tbl.Kosten[[#This Row],[WPnr.]]=BY$7,Tbl.Kosten[[#This Row],[Totaal kosten]],"")</f>
        <v/>
      </c>
      <c r="BZ143" s="148" t="str">
        <f>IF(Tbl.Kosten[[#This Row],[WPnr.]]=BZ$7,Tbl.Kosten[[#This Row],[Totaal kosten]],"")</f>
        <v/>
      </c>
      <c r="CA143" s="148" t="str">
        <f>IF(Tbl.Kosten[[#This Row],[WPnr.]]=CA$7,Tbl.Kosten[[#This Row],[Totaal kosten]],"")</f>
        <v/>
      </c>
      <c r="CB143" s="148" t="str">
        <f>IF(Tbl.Kosten[[#This Row],[WPnr.]]=CB$7,Tbl.Kosten[[#This Row],[Totaal kosten]],"")</f>
        <v/>
      </c>
      <c r="CC143" s="148" t="str">
        <f>IF(Tbl.Kosten[[#This Row],[WPnr.]]=CC$7,Tbl.Kosten[[#This Row],[Totaal kosten]],"")</f>
        <v/>
      </c>
      <c r="CD143" s="148" t="str">
        <f>IF(Tbl.Kosten[[#This Row],[WPnr.]]=CD$7,Tbl.Kosten[[#This Row],[Totaal kosten]],"")</f>
        <v/>
      </c>
      <c r="CE143" s="148" t="str">
        <f>IF(Tbl.Kosten[[#This Row],[WPnr.]]=CE$7,Tbl.Kosten[[#This Row],[Totaal kosten]],"")</f>
        <v/>
      </c>
      <c r="CF143" s="148" t="str">
        <f>IF(Tbl.Kosten[[#This Row],[WPnr.]]=CF$7,Tbl.Kosten[[#This Row],[Totaal kosten]],"")</f>
        <v/>
      </c>
      <c r="CG143" s="148" t="str">
        <f>IF(Tbl.Kosten[[#This Row],[WPnr.]]=CG$7,Tbl.Kosten[[#This Row],[Totaal kosten]],"")</f>
        <v/>
      </c>
      <c r="CH143" s="148" t="str">
        <f>IF(Tbl.Kosten[[#This Row],[WPnr.]]=CH$7,Tbl.Kosten[[#This Row],[Totaal kosten]],"")</f>
        <v/>
      </c>
      <c r="CI143" s="148" t="str">
        <f>IF(Tbl.Kosten[[#This Row],[WPnr.]]=CI$7,Tbl.Kosten[[#This Row],[Totaal kosten]],"")</f>
        <v/>
      </c>
      <c r="CJ143" s="148" t="str">
        <f>IF(Tbl.Kosten[[#This Row],[WPnr.]]=CJ$7,Tbl.Kosten[[#This Row],[Totaal kosten]],"")</f>
        <v/>
      </c>
      <c r="CK143" s="148" t="str">
        <f>IF(Tbl.Kosten[[#This Row],[WPnr.]]=CK$7,Tbl.Kosten[[#This Row],[Totaal kosten]],"")</f>
        <v/>
      </c>
      <c r="CL143" s="148" t="str">
        <f>IF(Tbl.Kosten[[#This Row],[WPnr.]]=CL$7,Tbl.Kosten[[#This Row],[Totaal kosten]],"")</f>
        <v/>
      </c>
      <c r="CM143" s="148" t="str">
        <f>IF(Tbl.Kosten[[#This Row],[WPnr.]]=CM$7,Tbl.Kosten[[#This Row],[Totaal kosten]],"")</f>
        <v/>
      </c>
      <c r="CN143" s="148" t="str">
        <f>IF(Tbl.Kosten[[#This Row],[WPnr.]]=CN$7,Tbl.Kosten[[#This Row],[Totaal kosten]],"")</f>
        <v/>
      </c>
      <c r="CO143" s="148" t="str">
        <f>IF(Tbl.Kosten[[#This Row],[WPnr.]]=CO$7,Tbl.Kosten[[#This Row],[Totaal kosten]],"")</f>
        <v/>
      </c>
      <c r="CP143" s="148" t="str">
        <f>IF(Tbl.Kosten[[#This Row],[WPnr.]]=CP$7,Tbl.Kosten[[#This Row],[Totaal kosten]],"")</f>
        <v/>
      </c>
      <c r="CQ143" s="148" t="str">
        <f>IF(Tbl.Kosten[[#This Row],[WPnr.]]=CQ$7,Tbl.Kosten[[#This Row],[Totaal kosten]],"")</f>
        <v/>
      </c>
      <c r="CR143" s="148" t="str">
        <f>IF(Tbl.Kosten[[#This Row],[WPnr.]]=CR$7,Tbl.Kosten[[#This Row],[Totaal kosten]],"")</f>
        <v/>
      </c>
      <c r="CS143" s="148" t="str">
        <f>IF(Tbl.Kosten[[#This Row],[WPnr.]]=CS$7,Tbl.Kosten[[#This Row],[Totaal kosten]],"")</f>
        <v/>
      </c>
      <c r="CT143" s="148" t="str">
        <f>IF(Tbl.Kosten[[#This Row],[WPnr.]]=CT$7,Tbl.Kosten[[#This Row],[Totaal kosten]],"")</f>
        <v/>
      </c>
      <c r="CU143" s="148" t="str">
        <f>IF(Tbl.Kosten[[#This Row],[WPnr.]]=CU$7,Tbl.Kosten[[#This Row],[Totaal kosten]],"")</f>
        <v/>
      </c>
      <c r="CV143" s="148" t="str">
        <f>IF(Tbl.Kosten[[#This Row],[WPnr.]]=CV$7,Tbl.Kosten[[#This Row],[Totaal kosten]],"")</f>
        <v/>
      </c>
      <c r="CW143" s="148" t="str">
        <f>IF(Tbl.Kosten[[#This Row],[WPnr.]]=CW$7,Tbl.Kosten[[#This Row],[Totaal kosten]],"")</f>
        <v/>
      </c>
      <c r="CX143" s="148" t="str">
        <f>IF(Tbl.Kosten[[#This Row],[WPnr.]]=CX$7,Tbl.Kosten[[#This Row],[Totaal kosten]],"")</f>
        <v/>
      </c>
      <c r="CY143" s="148" t="str">
        <f>IF(Tbl.Kosten[[#This Row],[WPnr.]]=CY$7,Tbl.Kosten[[#This Row],[Totaal kosten]],"")</f>
        <v/>
      </c>
      <c r="CZ143" s="148" t="str">
        <f>IF(Tbl.Kosten[[#This Row],[WPnr.]]=CZ$7,Tbl.Kosten[[#This Row],[Totaal kosten]],"")</f>
        <v/>
      </c>
      <c r="DA143" s="148" t="str">
        <f>IF(Tbl.Kosten[[#This Row],[WPnr.]]=DA$7,Tbl.Kosten[[#This Row],[Totaal kosten]],"")</f>
        <v/>
      </c>
      <c r="DB143" s="148" t="str">
        <f>IF(Tbl.Kosten[[#This Row],[WPnr.]]=DB$7,Tbl.Kosten[[#This Row],[Totaal kosten]],"")</f>
        <v/>
      </c>
      <c r="DC143" s="148" t="str">
        <f>IF(Tbl.Kosten[[#This Row],[WPnr.]]=DC$7,Tbl.Kosten[[#This Row],[Totaal kosten]],"")</f>
        <v/>
      </c>
      <c r="DD143" s="148" t="str">
        <f>IF(Tbl.Kosten[[#This Row],[WPnr.]]=DD$7,Tbl.Kosten[[#This Row],[Totaal kosten]],"")</f>
        <v/>
      </c>
      <c r="DE143" s="148" t="str">
        <f>IF(Tbl.Kosten[[#This Row],[WPnr.]]=DE$7,Tbl.Kosten[[#This Row],[Totaal kosten]],"")</f>
        <v/>
      </c>
      <c r="DF143" s="148" t="str">
        <f>IF(Tbl.Kosten[[#This Row],[WPnr.]]=DF$7,Tbl.Kosten[[#This Row],[Totaal kosten]],"")</f>
        <v/>
      </c>
      <c r="DG143" s="148" t="str">
        <f>IF(Tbl.Kosten[[#This Row],[WPnr.]]=DG$7,Tbl.Kosten[[#This Row],[Totaal kosten]],"")</f>
        <v/>
      </c>
      <c r="DH143" s="148" t="str">
        <f>IF(Tbl.Kosten[[#This Row],[WPnr.]]=DH$7,Tbl.Kosten[[#This Row],[Totaal kosten]],"")</f>
        <v/>
      </c>
      <c r="DI143" s="148" t="str">
        <f>IF(Tbl.Kosten[[#This Row],[WPnr.]]=DI$7,Tbl.Kosten[[#This Row],[Totaal kosten]],"")</f>
        <v/>
      </c>
      <c r="DJ143" s="148" t="str">
        <f>IF(Tbl.Kosten[[#This Row],[WPnr.]]=DJ$7,Tbl.Kosten[[#This Row],[Totaal kosten]],"")</f>
        <v/>
      </c>
      <c r="DK143" s="148" t="str">
        <f>IF(Tbl.Kosten[[#This Row],[WPnr.]]=DK$7,Tbl.Kosten[[#This Row],[Totaal kosten]],"")</f>
        <v/>
      </c>
      <c r="DL143" s="148" t="str">
        <f>IF(Tbl.Kosten[[#This Row],[WPnr.]]=DL$7,Tbl.Kosten[[#This Row],[Totaal kosten]],"")</f>
        <v/>
      </c>
      <c r="DM143" s="148" t="str">
        <f>IF(Tbl.Kosten[[#This Row],[WPnr.]]=DM$7,Tbl.Kosten[[#This Row],[Totaal kosten]],"")</f>
        <v/>
      </c>
      <c r="DN143" s="148" t="str">
        <f>IF(Tbl.Kosten[[#This Row],[WPnr.]]=DN$7,Tbl.Kosten[[#This Row],[Totaal kosten]],"")</f>
        <v/>
      </c>
      <c r="DO143" s="148" t="str">
        <f>IF(Tbl.Kosten[[#This Row],[WPnr.]]=DO$7,Tbl.Kosten[[#This Row],[Totaal kosten]],"")</f>
        <v/>
      </c>
      <c r="DP143" s="148" t="str">
        <f>IF(Tbl.Kosten[[#This Row],[WPnr.]]=DP$7,Tbl.Kosten[[#This Row],[Totaal kosten]],"")</f>
        <v/>
      </c>
      <c r="DQ143" s="148" t="str">
        <f>IF(Tbl.Kosten[[#This Row],[WPnr.]]=DQ$7,Tbl.Kosten[[#This Row],[Totaal kosten]],"")</f>
        <v/>
      </c>
      <c r="DR143" s="148" t="str">
        <f>IF(Tbl.Kosten[[#This Row],[WPnr.]]=DR$7,Tbl.Kosten[[#This Row],[Totaal kosten]],"")</f>
        <v/>
      </c>
      <c r="DS143" s="148" t="str">
        <f>IF(Tbl.Kosten[[#This Row],[WPnr.]]=DS$7,Tbl.Kosten[[#This Row],[Totaal kosten]],"")</f>
        <v/>
      </c>
      <c r="DT143" s="148" t="str">
        <f>IF(Tbl.Kosten[[#This Row],[WPnr.]]=DT$7,Tbl.Kosten[[#This Row],[Totaal kosten]],"")</f>
        <v/>
      </c>
      <c r="DU143" s="148" t="str">
        <f>IF(Tbl.Kosten[[#This Row],[WPnr.]]=DU$7,Tbl.Kosten[[#This Row],[Totaal kosten]],"")</f>
        <v/>
      </c>
      <c r="DV143" s="148" t="str">
        <f>IF(Tbl.Kosten[[#This Row],[WPnr.]]=DV$7,Tbl.Kosten[[#This Row],[Totaal kosten]],"")</f>
        <v/>
      </c>
      <c r="DW143" s="150" t="str">
        <f>IFERROR(_xlfn.XLOOKUP(Tbl.Kosten[[#This Row],[Kostensoort]],Tbl.Kostensoorten[Kostensoorten],Tbl.Kostensoorten[KSnr.],"",0,1),"")</f>
        <v/>
      </c>
      <c r="DX143" s="150" t="str">
        <f>IF(Tbl.Kosten[[#This Row],[KSnr.]]=DX$7,Tbl.Kosten[[#This Row],[Totaal kosten]],"")</f>
        <v/>
      </c>
      <c r="DY143" s="150" t="str">
        <f>IF(Tbl.Kosten[[#This Row],[KSnr.]]=DY$7,Tbl.Kosten[[#This Row],[Totaal kosten]],"")</f>
        <v/>
      </c>
      <c r="DZ143" s="150" t="str">
        <f>IF(Tbl.Kosten[[#This Row],[KSnr.]]=DZ$7,Tbl.Kosten[[#This Row],[Totaal kosten]],"")</f>
        <v/>
      </c>
      <c r="EA143" s="150" t="str">
        <f>IF(Tbl.Kosten[[#This Row],[KSnr.]]=EA$7,Tbl.Kosten[[#This Row],[Totaal kosten]],"")</f>
        <v/>
      </c>
      <c r="EB143" s="150" t="str">
        <f>IF(Tbl.Kosten[[#This Row],[KSnr.]]=EB$7,Tbl.Kosten[[#This Row],[Totaal kosten]],"")</f>
        <v/>
      </c>
      <c r="EC143" s="150" t="str">
        <f>IF(Tbl.Kosten[[#This Row],[KSnr.]]=EC$7,Tbl.Kosten[[#This Row],[Totaal kosten]],"")</f>
        <v/>
      </c>
      <c r="ED143" s="150" t="str">
        <f>IF(Tbl.Kosten[[#This Row],[KSnr.]]=ED$7,Tbl.Kosten[[#This Row],[Totaal kosten]],"")</f>
        <v/>
      </c>
      <c r="EE143" s="150" t="str">
        <f>IF(Tbl.Kosten[[#This Row],[KSnr.]]=EE$7,Tbl.Kosten[[#This Row],[Totaal kosten]],"")</f>
        <v/>
      </c>
      <c r="EF143" s="150" t="str">
        <f>IF(Tbl.Kosten[[#This Row],[KSnr.]]=EF$7,Tbl.Kosten[[#This Row],[Totaal kosten]],"")</f>
        <v/>
      </c>
      <c r="EG143" s="150" t="str">
        <f>IF(Tbl.Kosten[[#This Row],[KSnr.]]=EG$7,Tbl.Kosten[[#This Row],[Totaal kosten]],"")</f>
        <v/>
      </c>
      <c r="EH143" s="150" t="str">
        <f>IF(Tbl.Kosten[[#This Row],[KSnr.]]=EH$7,Tbl.Kosten[[#This Row],[Totaal kosten]],"")</f>
        <v/>
      </c>
      <c r="EI143" s="150" t="str">
        <f>IF(Tbl.Kosten[[#This Row],[KSnr.]]=EI$7,Tbl.Kosten[[#This Row],[Totaal kosten]],"")</f>
        <v/>
      </c>
      <c r="EJ143" s="150" t="str">
        <f>IF(Tbl.Kosten[[#This Row],[KSnr.]]=EJ$7,Tbl.Kosten[[#This Row],[Totaal kosten]],"")</f>
        <v/>
      </c>
      <c r="EK143" s="150" t="str">
        <f>IF(Tbl.Kosten[[#This Row],[KSnr.]]=EK$7,Tbl.Kosten[[#This Row],[Totaal kosten]],"")</f>
        <v/>
      </c>
      <c r="EL143" s="150" t="str">
        <f>IF(Tbl.Kosten[[#This Row],[KSnr.]]=EL$7,Tbl.Kosten[[#This Row],[Totaal kosten]],"")</f>
        <v/>
      </c>
      <c r="EM143" s="150" t="str">
        <f>IF(Tbl.Kosten[[#This Row],[KSnr.]]=EM$7,Tbl.Kosten[[#This Row],[Totaal kosten]],"")</f>
        <v/>
      </c>
      <c r="EN143" s="150" t="str">
        <f>IF(Tbl.Kosten[[#This Row],[KSnr.]]=EN$7,Tbl.Kosten[[#This Row],[Totaal kosten]],"")</f>
        <v/>
      </c>
      <c r="EO143" s="150" t="str">
        <f>IF(Tbl.Kosten[[#This Row],[KSnr.]]=EO$7,Tbl.Kosten[[#This Row],[Totaal kosten]],"")</f>
        <v/>
      </c>
      <c r="EP143" s="150" t="str">
        <f>IF(Tbl.Kosten[[#This Row],[KSnr.]]=EP$7,Tbl.Kosten[[#This Row],[Totaal kosten]],"")</f>
        <v/>
      </c>
      <c r="EQ143" s="150" t="str">
        <f>IF(Tbl.Kosten[[#This Row],[KSnr.]]=EQ$7,Tbl.Kosten[[#This Row],[Totaal kosten]],"")</f>
        <v/>
      </c>
      <c r="ER143" s="144" t="str">
        <f>IFERROR(_xlfn.XLOOKUP(Tbl.Kosten[[#This Row],[Subsidieactiviteit]],Tbl.Subsidiehoogte[Subsidieactiviteit],Tbl.Subsidiehoogte[SAnr.],"",0,1),"")</f>
        <v/>
      </c>
      <c r="ES143" s="150" t="str">
        <f>IF(Tbl.Kosten[[#This Row],[Sanr.]]=ES$7,Tbl.Kosten[[#This Row],[Totaal kosten]],"")</f>
        <v/>
      </c>
      <c r="ET143" s="150" t="str">
        <f>IF(Tbl.Kosten[[#This Row],[Sanr.]]=ET$7,Tbl.Kosten[[#This Row],[Totaal kosten]],"")</f>
        <v/>
      </c>
      <c r="EU143" s="150" t="str">
        <f>IF(Tbl.Kosten[[#This Row],[Sanr.]]=EU$7,Tbl.Kosten[[#This Row],[Totaal kosten]],"")</f>
        <v/>
      </c>
      <c r="EV143" s="150" t="str">
        <f>IF(Tbl.Kosten[[#This Row],[Sanr.]]=EV$7,Tbl.Kosten[[#This Row],[Totaal kosten]],"")</f>
        <v/>
      </c>
      <c r="EW143" s="150" t="str">
        <f>IF(Tbl.Kosten[[#This Row],[Sanr.]]=EW$7,Tbl.Kosten[[#This Row],[Totaal kosten]],"")</f>
        <v/>
      </c>
      <c r="EX143" s="150" t="str">
        <f>IF(Tbl.Kosten[[#This Row],[Sanr.]]=EX$7,Tbl.Kosten[[#This Row],[Totaal kosten]],"")</f>
        <v/>
      </c>
      <c r="EY143" s="150" t="str">
        <f>IF(Tbl.Kosten[[#This Row],[Sanr.]]=EY$7,Tbl.Kosten[[#This Row],[Totaal kosten]],"")</f>
        <v/>
      </c>
      <c r="EZ143" s="150" t="str">
        <f>IF(Tbl.Kosten[[#This Row],[Sanr.]]=EZ$7,Tbl.Kosten[[#This Row],[Totaal kosten]],"")</f>
        <v/>
      </c>
      <c r="FA143" s="150" t="str">
        <f>IF(Tbl.Kosten[[#This Row],[Sanr.]]=FA$7,Tbl.Kosten[[#This Row],[Totaal kosten]],"")</f>
        <v/>
      </c>
      <c r="FB143" s="150" t="str">
        <f>IF(Tbl.Kosten[[#This Row],[Sanr.]]=FB$7,Tbl.Kosten[[#This Row],[Totaal kosten]],"")</f>
        <v/>
      </c>
      <c r="FC143" s="150" t="str">
        <f>IF(Tbl.Kosten[[#This Row],[Sanr.]]=FC$7,Tbl.Kosten[[#This Row],[Totaal kosten]],"")</f>
        <v/>
      </c>
      <c r="FD143" s="150" t="str">
        <f>IF(Tbl.Kosten[[#This Row],[Sanr.]]=FD$7,Tbl.Kosten[[#This Row],[Totaal kosten]],"")</f>
        <v/>
      </c>
      <c r="FE143" s="150" t="str">
        <f>IF(Tbl.Kosten[[#This Row],[Sanr.]]=FE$7,Tbl.Kosten[[#This Row],[Totaal kosten]],"")</f>
        <v/>
      </c>
      <c r="FF143" s="150" t="str">
        <f>IF(Tbl.Kosten[[#This Row],[Sanr.]]=FF$7,Tbl.Kosten[[#This Row],[Totaal kosten]],"")</f>
        <v/>
      </c>
      <c r="FG143" s="150" t="str">
        <f>IF(Tbl.Kosten[[#This Row],[Sanr.]]=FG$7,Tbl.Kosten[[#This Row],[Totaal kosten]],"")</f>
        <v/>
      </c>
      <c r="FH143" s="150" t="str">
        <f>IF(Tbl.Kosten[[#This Row],[Sanr.]]=FH$7,Tbl.Kosten[[#This Row],[Totaal kosten]],"")</f>
        <v/>
      </c>
      <c r="FI143" s="150" t="str">
        <f>IF(Tbl.Kosten[[#This Row],[Sanr.]]=FI$7,Tbl.Kosten[[#This Row],[Totaal kosten]],"")</f>
        <v/>
      </c>
      <c r="FJ143" s="150" t="str">
        <f>IF(Tbl.Kosten[[#This Row],[Sanr.]]=FJ$7,Tbl.Kosten[[#This Row],[Totaal kosten]],"")</f>
        <v/>
      </c>
      <c r="FK143" s="150" t="str">
        <f>IF(Tbl.Kosten[[#This Row],[Sanr.]]=FK$7,Tbl.Kosten[[#This Row],[Totaal kosten]],"")</f>
        <v/>
      </c>
      <c r="FL143" s="150" t="str">
        <f>IF(Tbl.Kosten[[#This Row],[Sanr.]]=FL$7,Tbl.Kosten[[#This Row],[Totaal kosten]],"")</f>
        <v/>
      </c>
      <c r="FM143" s="150" t="str">
        <f>IF(Tbl.Kosten[[#This Row],[Sanr.]]=FM$7,Tbl.Kosten[[#This Row],[Totaal kosten]],"")</f>
        <v/>
      </c>
      <c r="FN143" s="150" t="str">
        <f>IF(Tbl.Kosten[[#This Row],[Sanr.]]=FN$7,Tbl.Kosten[[#This Row],[Totaal kosten]],"")</f>
        <v/>
      </c>
      <c r="FO143" s="150" t="str">
        <f>IF(Tbl.Kosten[[#This Row],[Sanr.]]=FO$7,Tbl.Kosten[[#This Row],[Totaal kosten]],"")</f>
        <v/>
      </c>
      <c r="FP143" s="150" t="str">
        <f>IF(Tbl.Kosten[[#This Row],[Sanr.]]=FP$7,Tbl.Kosten[[#This Row],[Totaal kosten]],"")</f>
        <v/>
      </c>
      <c r="FQ143" s="150" t="str">
        <f>IF(Tbl.Kosten[[#This Row],[Sanr.]]=FQ$7,Tbl.Kosten[[#This Row],[Totaal kosten]],"")</f>
        <v/>
      </c>
      <c r="FR143" s="150" t="str">
        <f>IF(Tbl.Kosten[[#This Row],[Sanr.]]=FR$7,Tbl.Kosten[[#This Row],[Totaal kosten]],"")</f>
        <v/>
      </c>
      <c r="FS143" s="150" t="str">
        <f>IF(Tbl.Kosten[[#This Row],[Sanr.]]=FS$7,Tbl.Kosten[[#This Row],[Totaal kosten]],"")</f>
        <v/>
      </c>
      <c r="FT143" s="150" t="str">
        <f>IF(Tbl.Kosten[[#This Row],[Sanr.]]=FT$7,Tbl.Kosten[[#This Row],[Totaal kosten]],"")</f>
        <v/>
      </c>
      <c r="FU143" s="150" t="str">
        <f>IF(Tbl.Kosten[[#This Row],[Sanr.]]=FU$7,Tbl.Kosten[[#This Row],[Totaal kosten]],"")</f>
        <v/>
      </c>
      <c r="FV143" s="150" t="str">
        <f>IF(Tbl.Kosten[[#This Row],[Sanr.]]=FV$7,Tbl.Kosten[[#This Row],[Totaal kosten]],"")</f>
        <v/>
      </c>
      <c r="FW143" s="150" t="str">
        <f>IFERROR(_xlfn.XLOOKUP(Tbl.Kosten[[#This Row],[Activiteitencode]],Tbl.Activiteiten[Activiteitcode],Tbl.Activiteiten[Anr.],"",0,1),"")</f>
        <v/>
      </c>
      <c r="FX143" s="169" t="str">
        <f>_xlfn.CONCAT(Tbl.Kosten[[#This Row],[Pnr.]],Tbl.Kosten[[#This Row],[Sanr.]])</f>
        <v>P1</v>
      </c>
      <c r="FY143" s="150">
        <f>Tbl.Kosten[[#This Row],[Totaal kosten]]-Tbl.Kosten[[#This Row],[Subsidie]]</f>
        <v>0</v>
      </c>
      <c r="FZ143" s="150">
        <f>IF(Tbl.Kosten[[#This Row],[Pnr.]]=FZ$7,Tbl.Kosten[[#This Row],[Te financieren]],"")</f>
        <v>0</v>
      </c>
      <c r="GA143" s="150" t="str">
        <f>IF(Tbl.Kosten[[#This Row],[Pnr.]]=GA$7,Tbl.Kosten[[#This Row],[Te financieren]],"")</f>
        <v/>
      </c>
      <c r="GB143" s="150" t="str">
        <f>IF(Tbl.Kosten[[#This Row],[Pnr.]]=GB$7,Tbl.Kosten[[#This Row],[Te financieren]],"")</f>
        <v/>
      </c>
      <c r="GC143" s="150" t="str">
        <f>IF(Tbl.Kosten[[#This Row],[Pnr.]]=GC$7,Tbl.Kosten[[#This Row],[Te financieren]],"")</f>
        <v/>
      </c>
      <c r="GD143" s="150" t="str">
        <f>IF(Tbl.Kosten[[#This Row],[Pnr.]]=GD$7,Tbl.Kosten[[#This Row],[Te financieren]],"")</f>
        <v/>
      </c>
      <c r="GE143" s="150" t="str">
        <f>IF(Tbl.Kosten[[#This Row],[Pnr.]]=GE$7,Tbl.Kosten[[#This Row],[Te financieren]],"")</f>
        <v/>
      </c>
      <c r="GF143" s="150" t="str">
        <f>IF(Tbl.Kosten[[#This Row],[Pnr.]]=GF$7,Tbl.Kosten[[#This Row],[Te financieren]],"")</f>
        <v/>
      </c>
      <c r="GG143" s="150" t="str">
        <f>IF(Tbl.Kosten[[#This Row],[Pnr.]]=GG$7,Tbl.Kosten[[#This Row],[Te financieren]],"")</f>
        <v/>
      </c>
      <c r="GH143" s="150" t="str">
        <f>IF(Tbl.Kosten[[#This Row],[Pnr.]]=GH$7,Tbl.Kosten[[#This Row],[Te financieren]],"")</f>
        <v/>
      </c>
      <c r="GI143" s="150" t="str">
        <f>IF(Tbl.Kosten[[#This Row],[Pnr.]]=GI$7,Tbl.Kosten[[#This Row],[Te financieren]],"")</f>
        <v/>
      </c>
      <c r="GJ143" s="150" t="str">
        <f>IF(Tbl.Kosten[[#This Row],[Pnr.]]=GJ$7,Tbl.Kosten[[#This Row],[Te financieren]],"")</f>
        <v/>
      </c>
      <c r="GK143" s="150" t="str">
        <f>IF(Tbl.Kosten[[#This Row],[Pnr.]]=GK$7,Tbl.Kosten[[#This Row],[Te financieren]],"")</f>
        <v/>
      </c>
      <c r="GL143" s="150" t="str">
        <f>IF(Tbl.Kosten[[#This Row],[Pnr.]]=GL$7,Tbl.Kosten[[#This Row],[Te financieren]],"")</f>
        <v/>
      </c>
      <c r="GM143" s="150" t="str">
        <f>IF(Tbl.Kosten[[#This Row],[Pnr.]]=GM$7,Tbl.Kosten[[#This Row],[Te financieren]],"")</f>
        <v/>
      </c>
      <c r="GN143" s="150" t="str">
        <f>IF(Tbl.Kosten[[#This Row],[Pnr.]]=GN$7,Tbl.Kosten[[#This Row],[Te financieren]],"")</f>
        <v/>
      </c>
      <c r="GO143" s="150" t="str">
        <f>IF(Tbl.Kosten[[#This Row],[Pnr.]]=GO$7,Tbl.Kosten[[#This Row],[Te financieren]],"")</f>
        <v/>
      </c>
      <c r="GP143" s="150" t="str">
        <f>IF(Tbl.Kosten[[#This Row],[Pnr.]]=GP$7,Tbl.Kosten[[#This Row],[Te financieren]],"")</f>
        <v/>
      </c>
      <c r="GQ143" s="150" t="str">
        <f>IF(Tbl.Kosten[[#This Row],[Pnr.]]=GQ$7,Tbl.Kosten[[#This Row],[Te financieren]],"")</f>
        <v/>
      </c>
      <c r="GR143" s="150" t="str">
        <f>IF(Tbl.Kosten[[#This Row],[Pnr.]]=GR$7,Tbl.Kosten[[#This Row],[Te financieren]],"")</f>
        <v/>
      </c>
      <c r="GS143" s="150" t="str">
        <f>IF(Tbl.Kosten[[#This Row],[Pnr.]]=GS$7,Tbl.Kosten[[#This Row],[Te financieren]],"")</f>
        <v/>
      </c>
      <c r="GT143" s="150" t="str">
        <f>IF(Tbl.Kosten[[#This Row],[Pnr.]]=GT$7,Tbl.Kosten[[#This Row],[Te financieren]],"")</f>
        <v/>
      </c>
      <c r="GU143" s="150" t="str">
        <f>IF(Tbl.Kosten[[#This Row],[Pnr.]]=GU$7,Tbl.Kosten[[#This Row],[Te financieren]],"")</f>
        <v/>
      </c>
      <c r="GV143" s="150" t="str">
        <f>IF(Tbl.Kosten[[#This Row],[Pnr.]]=GV$7,Tbl.Kosten[[#This Row],[Te financieren]],"")</f>
        <v/>
      </c>
      <c r="GW143" s="150" t="str">
        <f>IF(Tbl.Kosten[[#This Row],[Pnr.]]=GW$7,Tbl.Kosten[[#This Row],[Te financieren]],"")</f>
        <v/>
      </c>
      <c r="GX143" s="150" t="str">
        <f>IF(Tbl.Kosten[[#This Row],[Pnr.]]=GX$7,Tbl.Kosten[[#This Row],[Te financieren]],"")</f>
        <v/>
      </c>
      <c r="GY143" s="150" t="str">
        <f>IF(Tbl.Kosten[[#This Row],[Pnr.]]=GY$7,Tbl.Kosten[[#This Row],[Te financieren]],"")</f>
        <v/>
      </c>
      <c r="GZ143" s="150" t="str">
        <f>IF(Tbl.Kosten[[#This Row],[Pnr.]]=GZ$7,Tbl.Kosten[[#This Row],[Te financieren]],"")</f>
        <v/>
      </c>
      <c r="HA143" s="150" t="str">
        <f>IF(Tbl.Kosten[[#This Row],[Pnr.]]=HA$7,Tbl.Kosten[[#This Row],[Te financieren]],"")</f>
        <v/>
      </c>
      <c r="HB143" s="150" t="str">
        <f>IF(Tbl.Kosten[[#This Row],[Pnr.]]=HB$7,Tbl.Kosten[[#This Row],[Te financieren]],"")</f>
        <v/>
      </c>
      <c r="HC143" s="150" t="str">
        <f>IF(Tbl.Kosten[[#This Row],[Pnr.]]=HC$7,Tbl.Kosten[[#This Row],[Te financieren]],"")</f>
        <v/>
      </c>
      <c r="HD143" s="150" t="str">
        <f>IF(Tbl.Kosten[[#This Row],[Pnr.]]=HD$7,Tbl.Kosten[[#This Row],[Te financieren]],"")</f>
        <v/>
      </c>
      <c r="HE143" s="150" t="str">
        <f>IF(Tbl.Kosten[[#This Row],[Pnr.]]=HE$7,Tbl.Kosten[[#This Row],[Te financieren]],"")</f>
        <v/>
      </c>
      <c r="HF143" s="150" t="str">
        <f>IF(Tbl.Kosten[[#This Row],[Pnr.]]=HF$7,Tbl.Kosten[[#This Row],[Te financieren]],"")</f>
        <v/>
      </c>
      <c r="HG143" s="150" t="str">
        <f>IF(Tbl.Kosten[[#This Row],[Pnr.]]=HG$7,Tbl.Kosten[[#This Row],[Te financieren]],"")</f>
        <v/>
      </c>
      <c r="HH143" s="150" t="str">
        <f>IF(Tbl.Kosten[[#This Row],[Pnr.]]=HH$7,Tbl.Kosten[[#This Row],[Te financieren]],"")</f>
        <v/>
      </c>
      <c r="HI143" s="150" t="str">
        <f>IF(Tbl.Kosten[[#This Row],[Pnr.]]=HI$7,Tbl.Kosten[[#This Row],[Te financieren]],"")</f>
        <v/>
      </c>
      <c r="HJ143" s="150" t="str">
        <f>IF(Tbl.Kosten[[#This Row],[Pnr.]]=HJ$7,Tbl.Kosten[[#This Row],[Te financieren]],"")</f>
        <v/>
      </c>
      <c r="HK143" s="150" t="str">
        <f>IF(Tbl.Kosten[[#This Row],[Pnr.]]=HK$7,Tbl.Kosten[[#This Row],[Te financieren]],"")</f>
        <v/>
      </c>
      <c r="HL143" s="150" t="str">
        <f>IF(Tbl.Kosten[[#This Row],[Pnr.]]=HL$7,Tbl.Kosten[[#This Row],[Te financieren]],"")</f>
        <v/>
      </c>
      <c r="HM143" s="150" t="str">
        <f>IF(Tbl.Kosten[[#This Row],[Pnr.]]=HM$7,Tbl.Kosten[[#This Row],[Te financieren]],"")</f>
        <v/>
      </c>
      <c r="HN143" s="150" t="str">
        <f>IF(Tbl.Kosten[[#This Row],[Pnr.]]=HN$7,Tbl.Kosten[[#This Row],[Te financieren]],"")</f>
        <v/>
      </c>
      <c r="HO143" s="150" t="str">
        <f>IF(Tbl.Kosten[[#This Row],[Pnr.]]=HO$7,Tbl.Kosten[[#This Row],[Te financieren]],"")</f>
        <v/>
      </c>
      <c r="HP143" s="150" t="str">
        <f>IF(Tbl.Kosten[[#This Row],[Pnr.]]=HP$7,Tbl.Kosten[[#This Row],[Te financieren]],"")</f>
        <v/>
      </c>
      <c r="HQ143" s="150" t="str">
        <f>IF(Tbl.Kosten[[#This Row],[Pnr.]]=HQ$7,Tbl.Kosten[[#This Row],[Te financieren]],"")</f>
        <v/>
      </c>
      <c r="HR143" s="150" t="str">
        <f>IF(Tbl.Kosten[[#This Row],[Pnr.]]=HR$7,Tbl.Kosten[[#This Row],[Te financieren]],"")</f>
        <v/>
      </c>
      <c r="HS143" s="150" t="str">
        <f>IF(Tbl.Kosten[[#This Row],[Pnr.]]=HS$7,Tbl.Kosten[[#This Row],[Te financieren]],"")</f>
        <v/>
      </c>
      <c r="HT143" s="150" t="str">
        <f>IF(Tbl.Kosten[[#This Row],[Pnr.]]=HT$7,Tbl.Kosten[[#This Row],[Te financieren]],"")</f>
        <v/>
      </c>
      <c r="HU143" s="150" t="str">
        <f>IF(Tbl.Kosten[[#This Row],[Pnr.]]=HU$7,Tbl.Kosten[[#This Row],[Te financieren]],"")</f>
        <v/>
      </c>
      <c r="HV143" s="150" t="str">
        <f>IF(Tbl.Kosten[[#This Row],[Pnr.]]=HV$7,Tbl.Kosten[[#This Row],[Te financieren]],"")</f>
        <v/>
      </c>
      <c r="HW143" s="150" t="str">
        <f>IF(Tbl.Kosten[[#This Row],[Pnr.]]=HW$7,Tbl.Kosten[[#This Row],[Te financieren]],"")</f>
        <v/>
      </c>
    </row>
    <row r="144" spans="2:231" x14ac:dyDescent="0.3">
      <c r="B144" s="134"/>
      <c r="C144" s="137"/>
      <c r="D144" s="136"/>
      <c r="E144" s="261"/>
      <c r="F144" s="135"/>
      <c r="G144" s="11" t="str">
        <f>IF(Tbl.Kosten[[#This Row],[Medewerker e/o 
functie]]&lt;&gt;"",_xlfn.XLOOKUP(Tbl.Kosten[[#This Row],[Medewerker e/o 
functie]],Tbl.Uurtarief[Medewerker en/of functie],Tbl.Uurtarief[Uurtarief],"",0,1),"")</f>
        <v/>
      </c>
      <c r="H144" s="121">
        <f>IFERROR(Tbl.Kosten[[#This Row],[Uren]]*Tbl.Kosten[[#This Row],[Uurtarief]],0)</f>
        <v>0</v>
      </c>
      <c r="I144" s="119" t="str">
        <f>IF(Tbl.Kosten[[#This Row],[Subtotaal uren]]&lt;&gt;0,_xlfn.XLOOKUP(Tbl.Kosten[[#This Row],[Medewerker e/o 
functie]],Tbl.Uurtarief[Medewerker en/of functie],Tbl.Uurtarief[Kostensoort arbeid],"",0,1),"")</f>
        <v/>
      </c>
      <c r="J144" s="137"/>
      <c r="K144" s="135"/>
      <c r="L144" s="139" t="str">
        <f>IF(Tbl.Kosten[[#This Row],[Activum]]&lt;&gt;"",_xlfn.XLOOKUP(Tbl.Kosten[[#This Row],[Activum]],Tbl.Afschrijvingskosten[Activum],Tbl.Afschrijvingskosten[Tarief per afschrijvings-eenheid],"",0,1),"")</f>
        <v/>
      </c>
      <c r="M144" s="122">
        <f>IFERROR(Tbl.Kosten[[#This Row],[Een-
heden]]*Tbl.Kosten[[#This Row],[Afschrijvings-
tarief]],0)</f>
        <v>0</v>
      </c>
      <c r="N144" s="122" t="str">
        <f>IF(Tbl.Kosten[[#This Row],[Subtotaal afschrijving]]&lt;&gt;0,Lijsten!$A$7,"")</f>
        <v/>
      </c>
      <c r="O144" s="140"/>
      <c r="P144" s="135"/>
      <c r="Q144" s="138"/>
      <c r="R144" s="122">
        <f>IFERROR(Tbl.Kosten[[#This Row],[Aantal]]*Tbl.Kosten[[#This Row],[Tarief]],0)</f>
        <v>0</v>
      </c>
      <c r="S144" s="8">
        <f>IFERROR(Tbl.Kosten[[#This Row],[Subtotaal overige kosten]]+Tbl.Kosten[[#This Row],[Subtotaal uren]]+Tbl.Kosten[[#This Row],[Subtotaal afschrijving]],0)</f>
        <v>0</v>
      </c>
      <c r="T144" s="8">
        <f>IFERROR(Tbl.Kosten[[#This Row],[Totaal kosten]]*Tbl.Kosten[[#This Row],[Subsidie%]],0)</f>
        <v>0</v>
      </c>
      <c r="U144" s="4" t="str" cm="1">
        <f t="array" ref="U144">IFERROR(_xlfn.IFS(Tbl.Kosten[[#This Row],[Subtotaal uren]]&lt;&gt;0,Tbl.Kosten[[#This Row],[Kostensoort arbeid]],Tbl.Kosten[[#This Row],[Subtotaal afschrijving]]&lt;&gt;0,Tbl.Kosten[[#This Row],[Kostensoort afschrijving]],Tbl.Kosten[[#This Row],[Subtotaal overige kosten]]&lt;&gt;0,Tbl.Kosten[[#This Row],[Kostensoort overig]]),"")</f>
        <v/>
      </c>
      <c r="V144" s="4" t="str">
        <f>IFERROR(_xlfn.XLOOKUP(Tbl.Kosten[[#This Row],[Activiteitencode]],Tbl.Activiteiten[Activiteitcode],Tbl.Activiteiten[Werkpakketcode],"",0,1),"")</f>
        <v/>
      </c>
      <c r="W144" s="4" t="str">
        <f>IFERROR(_xlfn.XLOOKUP(Tbl.Kosten[[#This Row],[Werkpakketcode]],Tbl.Werkpakketten[Werkpakketcode],Tbl.Werkpakketten[Subsidiabele activiteit],"",0,1),"")</f>
        <v/>
      </c>
      <c r="X144" s="12">
        <f>IFERROR(_xlfn.XLOOKUP(Tbl.Kosten[[#This Row],[Sanr.]],Tbl.Subsidiehoogte[SAnr.],Tbl.Subsidiehoogte[Sub. Percentage],0,0,1),0)</f>
        <v>0</v>
      </c>
      <c r="Y144" s="144" t="str">
        <f>IFERROR(_xlfn.XLOOKUP(Tbl.Kosten[[#This Row],[Partnercode]],Tbl.Projectpartners[Partnercode],Tbl.Projectpartners[PNr.],"",0,1),"")</f>
        <v>P1</v>
      </c>
      <c r="Z144" s="148">
        <f>IF(Tbl.Kosten[[#This Row],[Pnr.]]=Z$7,Tbl.Kosten[[#This Row],[Totaal kosten]],"")</f>
        <v>0</v>
      </c>
      <c r="AA144" s="148" t="str">
        <f>IF(Tbl.Kosten[[#This Row],[Pnr.]]=AA$7,Tbl.Kosten[[#This Row],[Totaal kosten]],"")</f>
        <v/>
      </c>
      <c r="AB144" s="148" t="str">
        <f>IF(Tbl.Kosten[[#This Row],[Pnr.]]=AB$7,Tbl.Kosten[[#This Row],[Totaal kosten]],"")</f>
        <v/>
      </c>
      <c r="AC144" s="148" t="str">
        <f>IF(Tbl.Kosten[[#This Row],[Pnr.]]=AC$7,Tbl.Kosten[[#This Row],[Totaal kosten]],"")</f>
        <v/>
      </c>
      <c r="AD144" s="148" t="str">
        <f>IF(Tbl.Kosten[[#This Row],[Pnr.]]=AD$7,Tbl.Kosten[[#This Row],[Totaal kosten]],"")</f>
        <v/>
      </c>
      <c r="AE144" s="148" t="str">
        <f>IF(Tbl.Kosten[[#This Row],[Pnr.]]=AE$7,Tbl.Kosten[[#This Row],[Totaal kosten]],"")</f>
        <v/>
      </c>
      <c r="AF144" s="148" t="str">
        <f>IF(Tbl.Kosten[[#This Row],[Pnr.]]=AF$7,Tbl.Kosten[[#This Row],[Totaal kosten]],"")</f>
        <v/>
      </c>
      <c r="AG144" s="148" t="str">
        <f>IF(Tbl.Kosten[[#This Row],[Pnr.]]=AG$7,Tbl.Kosten[[#This Row],[Totaal kosten]],"")</f>
        <v/>
      </c>
      <c r="AH144" s="148" t="str">
        <f>IF(Tbl.Kosten[[#This Row],[Pnr.]]=AH$7,Tbl.Kosten[[#This Row],[Totaal kosten]],"")</f>
        <v/>
      </c>
      <c r="AI144" s="148" t="str">
        <f>IF(Tbl.Kosten[[#This Row],[Pnr.]]=AI$7,Tbl.Kosten[[#This Row],[Totaal kosten]],"")</f>
        <v/>
      </c>
      <c r="AJ144" s="148" t="str">
        <f>IF(Tbl.Kosten[[#This Row],[Pnr.]]=AJ$7,Tbl.Kosten[[#This Row],[Totaal kosten]],"")</f>
        <v/>
      </c>
      <c r="AK144" s="148" t="str">
        <f>IF(Tbl.Kosten[[#This Row],[Pnr.]]=AK$7,Tbl.Kosten[[#This Row],[Totaal kosten]],"")</f>
        <v/>
      </c>
      <c r="AL144" s="148" t="str">
        <f>IF(Tbl.Kosten[[#This Row],[Pnr.]]=AL$7,Tbl.Kosten[[#This Row],[Totaal kosten]],"")</f>
        <v/>
      </c>
      <c r="AM144" s="148" t="str">
        <f>IF(Tbl.Kosten[[#This Row],[Pnr.]]=AM$7,Tbl.Kosten[[#This Row],[Totaal kosten]],"")</f>
        <v/>
      </c>
      <c r="AN144" s="148" t="str">
        <f>IF(Tbl.Kosten[[#This Row],[Pnr.]]=AN$7,Tbl.Kosten[[#This Row],[Totaal kosten]],"")</f>
        <v/>
      </c>
      <c r="AO144" s="148" t="str">
        <f>IF(Tbl.Kosten[[#This Row],[Pnr.]]=AO$7,Tbl.Kosten[[#This Row],[Totaal kosten]],"")</f>
        <v/>
      </c>
      <c r="AP144" s="148" t="str">
        <f>IF(Tbl.Kosten[[#This Row],[Pnr.]]=AP$7,Tbl.Kosten[[#This Row],[Totaal kosten]],"")</f>
        <v/>
      </c>
      <c r="AQ144" s="148" t="str">
        <f>IF(Tbl.Kosten[[#This Row],[Pnr.]]=AQ$7,Tbl.Kosten[[#This Row],[Totaal kosten]],"")</f>
        <v/>
      </c>
      <c r="AR144" s="148" t="str">
        <f>IF(Tbl.Kosten[[#This Row],[Pnr.]]=AR$7,Tbl.Kosten[[#This Row],[Totaal kosten]],"")</f>
        <v/>
      </c>
      <c r="AS144" s="148" t="str">
        <f>IF(Tbl.Kosten[[#This Row],[Pnr.]]=AS$7,Tbl.Kosten[[#This Row],[Totaal kosten]],"")</f>
        <v/>
      </c>
      <c r="AT144" s="148" t="str">
        <f>IF(Tbl.Kosten[[#This Row],[Pnr.]]=AT$7,Tbl.Kosten[[#This Row],[Totaal kosten]],"")</f>
        <v/>
      </c>
      <c r="AU144" s="148" t="str">
        <f>IF(Tbl.Kosten[[#This Row],[Pnr.]]=AU$7,Tbl.Kosten[[#This Row],[Totaal kosten]],"")</f>
        <v/>
      </c>
      <c r="AV144" s="148" t="str">
        <f>IF(Tbl.Kosten[[#This Row],[Pnr.]]=AV$7,Tbl.Kosten[[#This Row],[Totaal kosten]],"")</f>
        <v/>
      </c>
      <c r="AW144" s="148" t="str">
        <f>IF(Tbl.Kosten[[#This Row],[Pnr.]]=AW$7,Tbl.Kosten[[#This Row],[Totaal kosten]],"")</f>
        <v/>
      </c>
      <c r="AX144" s="148" t="str">
        <f>IF(Tbl.Kosten[[#This Row],[Pnr.]]=AX$7,Tbl.Kosten[[#This Row],[Totaal kosten]],"")</f>
        <v/>
      </c>
      <c r="AY144" s="148" t="str">
        <f>IF(Tbl.Kosten[[#This Row],[Pnr.]]=AY$7,Tbl.Kosten[[#This Row],[Totaal kosten]],"")</f>
        <v/>
      </c>
      <c r="AZ144" s="148" t="str">
        <f>IF(Tbl.Kosten[[#This Row],[Pnr.]]=AZ$7,Tbl.Kosten[[#This Row],[Totaal kosten]],"")</f>
        <v/>
      </c>
      <c r="BA144" s="148" t="str">
        <f>IF(Tbl.Kosten[[#This Row],[Pnr.]]=BA$7,Tbl.Kosten[[#This Row],[Totaal kosten]],"")</f>
        <v/>
      </c>
      <c r="BB144" s="148" t="str">
        <f>IF(Tbl.Kosten[[#This Row],[Pnr.]]=BB$7,Tbl.Kosten[[#This Row],[Totaal kosten]],"")</f>
        <v/>
      </c>
      <c r="BC144" s="148" t="str">
        <f>IF(Tbl.Kosten[[#This Row],[Pnr.]]=BC$7,Tbl.Kosten[[#This Row],[Totaal kosten]],"")</f>
        <v/>
      </c>
      <c r="BD144" s="148" t="str">
        <f>IF(Tbl.Kosten[[#This Row],[Pnr.]]=BD$7,Tbl.Kosten[[#This Row],[Totaal kosten]],"")</f>
        <v/>
      </c>
      <c r="BE144" s="148" t="str">
        <f>IF(Tbl.Kosten[[#This Row],[Pnr.]]=BE$7,Tbl.Kosten[[#This Row],[Totaal kosten]],"")</f>
        <v/>
      </c>
      <c r="BF144" s="148" t="str">
        <f>IF(Tbl.Kosten[[#This Row],[Pnr.]]=BF$7,Tbl.Kosten[[#This Row],[Totaal kosten]],"")</f>
        <v/>
      </c>
      <c r="BG144" s="148" t="str">
        <f>IF(Tbl.Kosten[[#This Row],[Pnr.]]=BG$7,Tbl.Kosten[[#This Row],[Totaal kosten]],"")</f>
        <v/>
      </c>
      <c r="BH144" s="148" t="str">
        <f>IF(Tbl.Kosten[[#This Row],[Pnr.]]=BH$7,Tbl.Kosten[[#This Row],[Totaal kosten]],"")</f>
        <v/>
      </c>
      <c r="BI144" s="148" t="str">
        <f>IF(Tbl.Kosten[[#This Row],[Pnr.]]=BI$7,Tbl.Kosten[[#This Row],[Totaal kosten]],"")</f>
        <v/>
      </c>
      <c r="BJ144" s="148" t="str">
        <f>IF(Tbl.Kosten[[#This Row],[Pnr.]]=BJ$7,Tbl.Kosten[[#This Row],[Totaal kosten]],"")</f>
        <v/>
      </c>
      <c r="BK144" s="148" t="str">
        <f>IF(Tbl.Kosten[[#This Row],[Pnr.]]=BK$7,Tbl.Kosten[[#This Row],[Totaal kosten]],"")</f>
        <v/>
      </c>
      <c r="BL144" s="148" t="str">
        <f>IF(Tbl.Kosten[[#This Row],[Pnr.]]=BL$7,Tbl.Kosten[[#This Row],[Totaal kosten]],"")</f>
        <v/>
      </c>
      <c r="BM144" s="148" t="str">
        <f>IF(Tbl.Kosten[[#This Row],[Pnr.]]=BM$7,Tbl.Kosten[[#This Row],[Totaal kosten]],"")</f>
        <v/>
      </c>
      <c r="BN144" s="148" t="str">
        <f>IF(Tbl.Kosten[[#This Row],[Pnr.]]=BN$7,Tbl.Kosten[[#This Row],[Totaal kosten]],"")</f>
        <v/>
      </c>
      <c r="BO144" s="148" t="str">
        <f>IF(Tbl.Kosten[[#This Row],[Pnr.]]=BO$7,Tbl.Kosten[[#This Row],[Totaal kosten]],"")</f>
        <v/>
      </c>
      <c r="BP144" s="148" t="str">
        <f>IF(Tbl.Kosten[[#This Row],[Pnr.]]=BP$7,Tbl.Kosten[[#This Row],[Totaal kosten]],"")</f>
        <v/>
      </c>
      <c r="BQ144" s="148" t="str">
        <f>IF(Tbl.Kosten[[#This Row],[Pnr.]]=BQ$7,Tbl.Kosten[[#This Row],[Totaal kosten]],"")</f>
        <v/>
      </c>
      <c r="BR144" s="148" t="str">
        <f>IF(Tbl.Kosten[[#This Row],[Pnr.]]=BR$7,Tbl.Kosten[[#This Row],[Totaal kosten]],"")</f>
        <v/>
      </c>
      <c r="BS144" s="148" t="str">
        <f>IF(Tbl.Kosten[[#This Row],[Pnr.]]=BS$7,Tbl.Kosten[[#This Row],[Totaal kosten]],"")</f>
        <v/>
      </c>
      <c r="BT144" s="148" t="str">
        <f>IF(Tbl.Kosten[[#This Row],[Pnr.]]=BT$7,Tbl.Kosten[[#This Row],[Totaal kosten]],"")</f>
        <v/>
      </c>
      <c r="BU144" s="148" t="str">
        <f>IF(Tbl.Kosten[[#This Row],[Pnr.]]=BU$7,Tbl.Kosten[[#This Row],[Totaal kosten]],"")</f>
        <v/>
      </c>
      <c r="BV144" s="148" t="str">
        <f>IF(Tbl.Kosten[[#This Row],[Pnr.]]=BV$7,Tbl.Kosten[[#This Row],[Totaal kosten]],"")</f>
        <v/>
      </c>
      <c r="BW144" s="148" t="str">
        <f>IF(Tbl.Kosten[[#This Row],[Pnr.]]=BW$7,Tbl.Kosten[[#This Row],[Totaal kosten]],"")</f>
        <v/>
      </c>
      <c r="BX144" s="148" t="str">
        <f>IFERROR(_xlfn.XLOOKUP(Tbl.Kosten[[#This Row],[Werkpakketcode]],Tbl.Werkpakketten[Werkpakketcode],Tbl.Werkpakketten[WPnr.],"",0,1),"")</f>
        <v/>
      </c>
      <c r="BY144" s="148" t="str">
        <f>IF(Tbl.Kosten[[#This Row],[WPnr.]]=BY$7,Tbl.Kosten[[#This Row],[Totaal kosten]],"")</f>
        <v/>
      </c>
      <c r="BZ144" s="148" t="str">
        <f>IF(Tbl.Kosten[[#This Row],[WPnr.]]=BZ$7,Tbl.Kosten[[#This Row],[Totaal kosten]],"")</f>
        <v/>
      </c>
      <c r="CA144" s="148" t="str">
        <f>IF(Tbl.Kosten[[#This Row],[WPnr.]]=CA$7,Tbl.Kosten[[#This Row],[Totaal kosten]],"")</f>
        <v/>
      </c>
      <c r="CB144" s="148" t="str">
        <f>IF(Tbl.Kosten[[#This Row],[WPnr.]]=CB$7,Tbl.Kosten[[#This Row],[Totaal kosten]],"")</f>
        <v/>
      </c>
      <c r="CC144" s="148" t="str">
        <f>IF(Tbl.Kosten[[#This Row],[WPnr.]]=CC$7,Tbl.Kosten[[#This Row],[Totaal kosten]],"")</f>
        <v/>
      </c>
      <c r="CD144" s="148" t="str">
        <f>IF(Tbl.Kosten[[#This Row],[WPnr.]]=CD$7,Tbl.Kosten[[#This Row],[Totaal kosten]],"")</f>
        <v/>
      </c>
      <c r="CE144" s="148" t="str">
        <f>IF(Tbl.Kosten[[#This Row],[WPnr.]]=CE$7,Tbl.Kosten[[#This Row],[Totaal kosten]],"")</f>
        <v/>
      </c>
      <c r="CF144" s="148" t="str">
        <f>IF(Tbl.Kosten[[#This Row],[WPnr.]]=CF$7,Tbl.Kosten[[#This Row],[Totaal kosten]],"")</f>
        <v/>
      </c>
      <c r="CG144" s="148" t="str">
        <f>IF(Tbl.Kosten[[#This Row],[WPnr.]]=CG$7,Tbl.Kosten[[#This Row],[Totaal kosten]],"")</f>
        <v/>
      </c>
      <c r="CH144" s="148" t="str">
        <f>IF(Tbl.Kosten[[#This Row],[WPnr.]]=CH$7,Tbl.Kosten[[#This Row],[Totaal kosten]],"")</f>
        <v/>
      </c>
      <c r="CI144" s="148" t="str">
        <f>IF(Tbl.Kosten[[#This Row],[WPnr.]]=CI$7,Tbl.Kosten[[#This Row],[Totaal kosten]],"")</f>
        <v/>
      </c>
      <c r="CJ144" s="148" t="str">
        <f>IF(Tbl.Kosten[[#This Row],[WPnr.]]=CJ$7,Tbl.Kosten[[#This Row],[Totaal kosten]],"")</f>
        <v/>
      </c>
      <c r="CK144" s="148" t="str">
        <f>IF(Tbl.Kosten[[#This Row],[WPnr.]]=CK$7,Tbl.Kosten[[#This Row],[Totaal kosten]],"")</f>
        <v/>
      </c>
      <c r="CL144" s="148" t="str">
        <f>IF(Tbl.Kosten[[#This Row],[WPnr.]]=CL$7,Tbl.Kosten[[#This Row],[Totaal kosten]],"")</f>
        <v/>
      </c>
      <c r="CM144" s="148" t="str">
        <f>IF(Tbl.Kosten[[#This Row],[WPnr.]]=CM$7,Tbl.Kosten[[#This Row],[Totaal kosten]],"")</f>
        <v/>
      </c>
      <c r="CN144" s="148" t="str">
        <f>IF(Tbl.Kosten[[#This Row],[WPnr.]]=CN$7,Tbl.Kosten[[#This Row],[Totaal kosten]],"")</f>
        <v/>
      </c>
      <c r="CO144" s="148" t="str">
        <f>IF(Tbl.Kosten[[#This Row],[WPnr.]]=CO$7,Tbl.Kosten[[#This Row],[Totaal kosten]],"")</f>
        <v/>
      </c>
      <c r="CP144" s="148" t="str">
        <f>IF(Tbl.Kosten[[#This Row],[WPnr.]]=CP$7,Tbl.Kosten[[#This Row],[Totaal kosten]],"")</f>
        <v/>
      </c>
      <c r="CQ144" s="148" t="str">
        <f>IF(Tbl.Kosten[[#This Row],[WPnr.]]=CQ$7,Tbl.Kosten[[#This Row],[Totaal kosten]],"")</f>
        <v/>
      </c>
      <c r="CR144" s="148" t="str">
        <f>IF(Tbl.Kosten[[#This Row],[WPnr.]]=CR$7,Tbl.Kosten[[#This Row],[Totaal kosten]],"")</f>
        <v/>
      </c>
      <c r="CS144" s="148" t="str">
        <f>IF(Tbl.Kosten[[#This Row],[WPnr.]]=CS$7,Tbl.Kosten[[#This Row],[Totaal kosten]],"")</f>
        <v/>
      </c>
      <c r="CT144" s="148" t="str">
        <f>IF(Tbl.Kosten[[#This Row],[WPnr.]]=CT$7,Tbl.Kosten[[#This Row],[Totaal kosten]],"")</f>
        <v/>
      </c>
      <c r="CU144" s="148" t="str">
        <f>IF(Tbl.Kosten[[#This Row],[WPnr.]]=CU$7,Tbl.Kosten[[#This Row],[Totaal kosten]],"")</f>
        <v/>
      </c>
      <c r="CV144" s="148" t="str">
        <f>IF(Tbl.Kosten[[#This Row],[WPnr.]]=CV$7,Tbl.Kosten[[#This Row],[Totaal kosten]],"")</f>
        <v/>
      </c>
      <c r="CW144" s="148" t="str">
        <f>IF(Tbl.Kosten[[#This Row],[WPnr.]]=CW$7,Tbl.Kosten[[#This Row],[Totaal kosten]],"")</f>
        <v/>
      </c>
      <c r="CX144" s="148" t="str">
        <f>IF(Tbl.Kosten[[#This Row],[WPnr.]]=CX$7,Tbl.Kosten[[#This Row],[Totaal kosten]],"")</f>
        <v/>
      </c>
      <c r="CY144" s="148" t="str">
        <f>IF(Tbl.Kosten[[#This Row],[WPnr.]]=CY$7,Tbl.Kosten[[#This Row],[Totaal kosten]],"")</f>
        <v/>
      </c>
      <c r="CZ144" s="148" t="str">
        <f>IF(Tbl.Kosten[[#This Row],[WPnr.]]=CZ$7,Tbl.Kosten[[#This Row],[Totaal kosten]],"")</f>
        <v/>
      </c>
      <c r="DA144" s="148" t="str">
        <f>IF(Tbl.Kosten[[#This Row],[WPnr.]]=DA$7,Tbl.Kosten[[#This Row],[Totaal kosten]],"")</f>
        <v/>
      </c>
      <c r="DB144" s="148" t="str">
        <f>IF(Tbl.Kosten[[#This Row],[WPnr.]]=DB$7,Tbl.Kosten[[#This Row],[Totaal kosten]],"")</f>
        <v/>
      </c>
      <c r="DC144" s="148" t="str">
        <f>IF(Tbl.Kosten[[#This Row],[WPnr.]]=DC$7,Tbl.Kosten[[#This Row],[Totaal kosten]],"")</f>
        <v/>
      </c>
      <c r="DD144" s="148" t="str">
        <f>IF(Tbl.Kosten[[#This Row],[WPnr.]]=DD$7,Tbl.Kosten[[#This Row],[Totaal kosten]],"")</f>
        <v/>
      </c>
      <c r="DE144" s="148" t="str">
        <f>IF(Tbl.Kosten[[#This Row],[WPnr.]]=DE$7,Tbl.Kosten[[#This Row],[Totaal kosten]],"")</f>
        <v/>
      </c>
      <c r="DF144" s="148" t="str">
        <f>IF(Tbl.Kosten[[#This Row],[WPnr.]]=DF$7,Tbl.Kosten[[#This Row],[Totaal kosten]],"")</f>
        <v/>
      </c>
      <c r="DG144" s="148" t="str">
        <f>IF(Tbl.Kosten[[#This Row],[WPnr.]]=DG$7,Tbl.Kosten[[#This Row],[Totaal kosten]],"")</f>
        <v/>
      </c>
      <c r="DH144" s="148" t="str">
        <f>IF(Tbl.Kosten[[#This Row],[WPnr.]]=DH$7,Tbl.Kosten[[#This Row],[Totaal kosten]],"")</f>
        <v/>
      </c>
      <c r="DI144" s="148" t="str">
        <f>IF(Tbl.Kosten[[#This Row],[WPnr.]]=DI$7,Tbl.Kosten[[#This Row],[Totaal kosten]],"")</f>
        <v/>
      </c>
      <c r="DJ144" s="148" t="str">
        <f>IF(Tbl.Kosten[[#This Row],[WPnr.]]=DJ$7,Tbl.Kosten[[#This Row],[Totaal kosten]],"")</f>
        <v/>
      </c>
      <c r="DK144" s="148" t="str">
        <f>IF(Tbl.Kosten[[#This Row],[WPnr.]]=DK$7,Tbl.Kosten[[#This Row],[Totaal kosten]],"")</f>
        <v/>
      </c>
      <c r="DL144" s="148" t="str">
        <f>IF(Tbl.Kosten[[#This Row],[WPnr.]]=DL$7,Tbl.Kosten[[#This Row],[Totaal kosten]],"")</f>
        <v/>
      </c>
      <c r="DM144" s="148" t="str">
        <f>IF(Tbl.Kosten[[#This Row],[WPnr.]]=DM$7,Tbl.Kosten[[#This Row],[Totaal kosten]],"")</f>
        <v/>
      </c>
      <c r="DN144" s="148" t="str">
        <f>IF(Tbl.Kosten[[#This Row],[WPnr.]]=DN$7,Tbl.Kosten[[#This Row],[Totaal kosten]],"")</f>
        <v/>
      </c>
      <c r="DO144" s="148" t="str">
        <f>IF(Tbl.Kosten[[#This Row],[WPnr.]]=DO$7,Tbl.Kosten[[#This Row],[Totaal kosten]],"")</f>
        <v/>
      </c>
      <c r="DP144" s="148" t="str">
        <f>IF(Tbl.Kosten[[#This Row],[WPnr.]]=DP$7,Tbl.Kosten[[#This Row],[Totaal kosten]],"")</f>
        <v/>
      </c>
      <c r="DQ144" s="148" t="str">
        <f>IF(Tbl.Kosten[[#This Row],[WPnr.]]=DQ$7,Tbl.Kosten[[#This Row],[Totaal kosten]],"")</f>
        <v/>
      </c>
      <c r="DR144" s="148" t="str">
        <f>IF(Tbl.Kosten[[#This Row],[WPnr.]]=DR$7,Tbl.Kosten[[#This Row],[Totaal kosten]],"")</f>
        <v/>
      </c>
      <c r="DS144" s="148" t="str">
        <f>IF(Tbl.Kosten[[#This Row],[WPnr.]]=DS$7,Tbl.Kosten[[#This Row],[Totaal kosten]],"")</f>
        <v/>
      </c>
      <c r="DT144" s="148" t="str">
        <f>IF(Tbl.Kosten[[#This Row],[WPnr.]]=DT$7,Tbl.Kosten[[#This Row],[Totaal kosten]],"")</f>
        <v/>
      </c>
      <c r="DU144" s="148" t="str">
        <f>IF(Tbl.Kosten[[#This Row],[WPnr.]]=DU$7,Tbl.Kosten[[#This Row],[Totaal kosten]],"")</f>
        <v/>
      </c>
      <c r="DV144" s="148" t="str">
        <f>IF(Tbl.Kosten[[#This Row],[WPnr.]]=DV$7,Tbl.Kosten[[#This Row],[Totaal kosten]],"")</f>
        <v/>
      </c>
      <c r="DW144" s="150" t="str">
        <f>IFERROR(_xlfn.XLOOKUP(Tbl.Kosten[[#This Row],[Kostensoort]],Tbl.Kostensoorten[Kostensoorten],Tbl.Kostensoorten[KSnr.],"",0,1),"")</f>
        <v/>
      </c>
      <c r="DX144" s="150" t="str">
        <f>IF(Tbl.Kosten[[#This Row],[KSnr.]]=DX$7,Tbl.Kosten[[#This Row],[Totaal kosten]],"")</f>
        <v/>
      </c>
      <c r="DY144" s="150" t="str">
        <f>IF(Tbl.Kosten[[#This Row],[KSnr.]]=DY$7,Tbl.Kosten[[#This Row],[Totaal kosten]],"")</f>
        <v/>
      </c>
      <c r="DZ144" s="150" t="str">
        <f>IF(Tbl.Kosten[[#This Row],[KSnr.]]=DZ$7,Tbl.Kosten[[#This Row],[Totaal kosten]],"")</f>
        <v/>
      </c>
      <c r="EA144" s="150" t="str">
        <f>IF(Tbl.Kosten[[#This Row],[KSnr.]]=EA$7,Tbl.Kosten[[#This Row],[Totaal kosten]],"")</f>
        <v/>
      </c>
      <c r="EB144" s="150" t="str">
        <f>IF(Tbl.Kosten[[#This Row],[KSnr.]]=EB$7,Tbl.Kosten[[#This Row],[Totaal kosten]],"")</f>
        <v/>
      </c>
      <c r="EC144" s="150" t="str">
        <f>IF(Tbl.Kosten[[#This Row],[KSnr.]]=EC$7,Tbl.Kosten[[#This Row],[Totaal kosten]],"")</f>
        <v/>
      </c>
      <c r="ED144" s="150" t="str">
        <f>IF(Tbl.Kosten[[#This Row],[KSnr.]]=ED$7,Tbl.Kosten[[#This Row],[Totaal kosten]],"")</f>
        <v/>
      </c>
      <c r="EE144" s="150" t="str">
        <f>IF(Tbl.Kosten[[#This Row],[KSnr.]]=EE$7,Tbl.Kosten[[#This Row],[Totaal kosten]],"")</f>
        <v/>
      </c>
      <c r="EF144" s="150" t="str">
        <f>IF(Tbl.Kosten[[#This Row],[KSnr.]]=EF$7,Tbl.Kosten[[#This Row],[Totaal kosten]],"")</f>
        <v/>
      </c>
      <c r="EG144" s="150" t="str">
        <f>IF(Tbl.Kosten[[#This Row],[KSnr.]]=EG$7,Tbl.Kosten[[#This Row],[Totaal kosten]],"")</f>
        <v/>
      </c>
      <c r="EH144" s="150" t="str">
        <f>IF(Tbl.Kosten[[#This Row],[KSnr.]]=EH$7,Tbl.Kosten[[#This Row],[Totaal kosten]],"")</f>
        <v/>
      </c>
      <c r="EI144" s="150" t="str">
        <f>IF(Tbl.Kosten[[#This Row],[KSnr.]]=EI$7,Tbl.Kosten[[#This Row],[Totaal kosten]],"")</f>
        <v/>
      </c>
      <c r="EJ144" s="150" t="str">
        <f>IF(Tbl.Kosten[[#This Row],[KSnr.]]=EJ$7,Tbl.Kosten[[#This Row],[Totaal kosten]],"")</f>
        <v/>
      </c>
      <c r="EK144" s="150" t="str">
        <f>IF(Tbl.Kosten[[#This Row],[KSnr.]]=EK$7,Tbl.Kosten[[#This Row],[Totaal kosten]],"")</f>
        <v/>
      </c>
      <c r="EL144" s="150" t="str">
        <f>IF(Tbl.Kosten[[#This Row],[KSnr.]]=EL$7,Tbl.Kosten[[#This Row],[Totaal kosten]],"")</f>
        <v/>
      </c>
      <c r="EM144" s="150" t="str">
        <f>IF(Tbl.Kosten[[#This Row],[KSnr.]]=EM$7,Tbl.Kosten[[#This Row],[Totaal kosten]],"")</f>
        <v/>
      </c>
      <c r="EN144" s="150" t="str">
        <f>IF(Tbl.Kosten[[#This Row],[KSnr.]]=EN$7,Tbl.Kosten[[#This Row],[Totaal kosten]],"")</f>
        <v/>
      </c>
      <c r="EO144" s="150" t="str">
        <f>IF(Tbl.Kosten[[#This Row],[KSnr.]]=EO$7,Tbl.Kosten[[#This Row],[Totaal kosten]],"")</f>
        <v/>
      </c>
      <c r="EP144" s="150" t="str">
        <f>IF(Tbl.Kosten[[#This Row],[KSnr.]]=EP$7,Tbl.Kosten[[#This Row],[Totaal kosten]],"")</f>
        <v/>
      </c>
      <c r="EQ144" s="150" t="str">
        <f>IF(Tbl.Kosten[[#This Row],[KSnr.]]=EQ$7,Tbl.Kosten[[#This Row],[Totaal kosten]],"")</f>
        <v/>
      </c>
      <c r="ER144" s="144" t="str">
        <f>IFERROR(_xlfn.XLOOKUP(Tbl.Kosten[[#This Row],[Subsidieactiviteit]],Tbl.Subsidiehoogte[Subsidieactiviteit],Tbl.Subsidiehoogte[SAnr.],"",0,1),"")</f>
        <v/>
      </c>
      <c r="ES144" s="150" t="str">
        <f>IF(Tbl.Kosten[[#This Row],[Sanr.]]=ES$7,Tbl.Kosten[[#This Row],[Totaal kosten]],"")</f>
        <v/>
      </c>
      <c r="ET144" s="150" t="str">
        <f>IF(Tbl.Kosten[[#This Row],[Sanr.]]=ET$7,Tbl.Kosten[[#This Row],[Totaal kosten]],"")</f>
        <v/>
      </c>
      <c r="EU144" s="150" t="str">
        <f>IF(Tbl.Kosten[[#This Row],[Sanr.]]=EU$7,Tbl.Kosten[[#This Row],[Totaal kosten]],"")</f>
        <v/>
      </c>
      <c r="EV144" s="150" t="str">
        <f>IF(Tbl.Kosten[[#This Row],[Sanr.]]=EV$7,Tbl.Kosten[[#This Row],[Totaal kosten]],"")</f>
        <v/>
      </c>
      <c r="EW144" s="150" t="str">
        <f>IF(Tbl.Kosten[[#This Row],[Sanr.]]=EW$7,Tbl.Kosten[[#This Row],[Totaal kosten]],"")</f>
        <v/>
      </c>
      <c r="EX144" s="150" t="str">
        <f>IF(Tbl.Kosten[[#This Row],[Sanr.]]=EX$7,Tbl.Kosten[[#This Row],[Totaal kosten]],"")</f>
        <v/>
      </c>
      <c r="EY144" s="150" t="str">
        <f>IF(Tbl.Kosten[[#This Row],[Sanr.]]=EY$7,Tbl.Kosten[[#This Row],[Totaal kosten]],"")</f>
        <v/>
      </c>
      <c r="EZ144" s="150" t="str">
        <f>IF(Tbl.Kosten[[#This Row],[Sanr.]]=EZ$7,Tbl.Kosten[[#This Row],[Totaal kosten]],"")</f>
        <v/>
      </c>
      <c r="FA144" s="150" t="str">
        <f>IF(Tbl.Kosten[[#This Row],[Sanr.]]=FA$7,Tbl.Kosten[[#This Row],[Totaal kosten]],"")</f>
        <v/>
      </c>
      <c r="FB144" s="150" t="str">
        <f>IF(Tbl.Kosten[[#This Row],[Sanr.]]=FB$7,Tbl.Kosten[[#This Row],[Totaal kosten]],"")</f>
        <v/>
      </c>
      <c r="FC144" s="150" t="str">
        <f>IF(Tbl.Kosten[[#This Row],[Sanr.]]=FC$7,Tbl.Kosten[[#This Row],[Totaal kosten]],"")</f>
        <v/>
      </c>
      <c r="FD144" s="150" t="str">
        <f>IF(Tbl.Kosten[[#This Row],[Sanr.]]=FD$7,Tbl.Kosten[[#This Row],[Totaal kosten]],"")</f>
        <v/>
      </c>
      <c r="FE144" s="150" t="str">
        <f>IF(Tbl.Kosten[[#This Row],[Sanr.]]=FE$7,Tbl.Kosten[[#This Row],[Totaal kosten]],"")</f>
        <v/>
      </c>
      <c r="FF144" s="150" t="str">
        <f>IF(Tbl.Kosten[[#This Row],[Sanr.]]=FF$7,Tbl.Kosten[[#This Row],[Totaal kosten]],"")</f>
        <v/>
      </c>
      <c r="FG144" s="150" t="str">
        <f>IF(Tbl.Kosten[[#This Row],[Sanr.]]=FG$7,Tbl.Kosten[[#This Row],[Totaal kosten]],"")</f>
        <v/>
      </c>
      <c r="FH144" s="150" t="str">
        <f>IF(Tbl.Kosten[[#This Row],[Sanr.]]=FH$7,Tbl.Kosten[[#This Row],[Totaal kosten]],"")</f>
        <v/>
      </c>
      <c r="FI144" s="150" t="str">
        <f>IF(Tbl.Kosten[[#This Row],[Sanr.]]=FI$7,Tbl.Kosten[[#This Row],[Totaal kosten]],"")</f>
        <v/>
      </c>
      <c r="FJ144" s="150" t="str">
        <f>IF(Tbl.Kosten[[#This Row],[Sanr.]]=FJ$7,Tbl.Kosten[[#This Row],[Totaal kosten]],"")</f>
        <v/>
      </c>
      <c r="FK144" s="150" t="str">
        <f>IF(Tbl.Kosten[[#This Row],[Sanr.]]=FK$7,Tbl.Kosten[[#This Row],[Totaal kosten]],"")</f>
        <v/>
      </c>
      <c r="FL144" s="150" t="str">
        <f>IF(Tbl.Kosten[[#This Row],[Sanr.]]=FL$7,Tbl.Kosten[[#This Row],[Totaal kosten]],"")</f>
        <v/>
      </c>
      <c r="FM144" s="150" t="str">
        <f>IF(Tbl.Kosten[[#This Row],[Sanr.]]=FM$7,Tbl.Kosten[[#This Row],[Totaal kosten]],"")</f>
        <v/>
      </c>
      <c r="FN144" s="150" t="str">
        <f>IF(Tbl.Kosten[[#This Row],[Sanr.]]=FN$7,Tbl.Kosten[[#This Row],[Totaal kosten]],"")</f>
        <v/>
      </c>
      <c r="FO144" s="150" t="str">
        <f>IF(Tbl.Kosten[[#This Row],[Sanr.]]=FO$7,Tbl.Kosten[[#This Row],[Totaal kosten]],"")</f>
        <v/>
      </c>
      <c r="FP144" s="150" t="str">
        <f>IF(Tbl.Kosten[[#This Row],[Sanr.]]=FP$7,Tbl.Kosten[[#This Row],[Totaal kosten]],"")</f>
        <v/>
      </c>
      <c r="FQ144" s="150" t="str">
        <f>IF(Tbl.Kosten[[#This Row],[Sanr.]]=FQ$7,Tbl.Kosten[[#This Row],[Totaal kosten]],"")</f>
        <v/>
      </c>
      <c r="FR144" s="150" t="str">
        <f>IF(Tbl.Kosten[[#This Row],[Sanr.]]=FR$7,Tbl.Kosten[[#This Row],[Totaal kosten]],"")</f>
        <v/>
      </c>
      <c r="FS144" s="150" t="str">
        <f>IF(Tbl.Kosten[[#This Row],[Sanr.]]=FS$7,Tbl.Kosten[[#This Row],[Totaal kosten]],"")</f>
        <v/>
      </c>
      <c r="FT144" s="150" t="str">
        <f>IF(Tbl.Kosten[[#This Row],[Sanr.]]=FT$7,Tbl.Kosten[[#This Row],[Totaal kosten]],"")</f>
        <v/>
      </c>
      <c r="FU144" s="150" t="str">
        <f>IF(Tbl.Kosten[[#This Row],[Sanr.]]=FU$7,Tbl.Kosten[[#This Row],[Totaal kosten]],"")</f>
        <v/>
      </c>
      <c r="FV144" s="150" t="str">
        <f>IF(Tbl.Kosten[[#This Row],[Sanr.]]=FV$7,Tbl.Kosten[[#This Row],[Totaal kosten]],"")</f>
        <v/>
      </c>
      <c r="FW144" s="150" t="str">
        <f>IFERROR(_xlfn.XLOOKUP(Tbl.Kosten[[#This Row],[Activiteitencode]],Tbl.Activiteiten[Activiteitcode],Tbl.Activiteiten[Anr.],"",0,1),"")</f>
        <v/>
      </c>
      <c r="FX144" s="169" t="str">
        <f>_xlfn.CONCAT(Tbl.Kosten[[#This Row],[Pnr.]],Tbl.Kosten[[#This Row],[Sanr.]])</f>
        <v>P1</v>
      </c>
      <c r="FY144" s="150">
        <f>Tbl.Kosten[[#This Row],[Totaal kosten]]-Tbl.Kosten[[#This Row],[Subsidie]]</f>
        <v>0</v>
      </c>
      <c r="FZ144" s="150">
        <f>IF(Tbl.Kosten[[#This Row],[Pnr.]]=FZ$7,Tbl.Kosten[[#This Row],[Te financieren]],"")</f>
        <v>0</v>
      </c>
      <c r="GA144" s="150" t="str">
        <f>IF(Tbl.Kosten[[#This Row],[Pnr.]]=GA$7,Tbl.Kosten[[#This Row],[Te financieren]],"")</f>
        <v/>
      </c>
      <c r="GB144" s="150" t="str">
        <f>IF(Tbl.Kosten[[#This Row],[Pnr.]]=GB$7,Tbl.Kosten[[#This Row],[Te financieren]],"")</f>
        <v/>
      </c>
      <c r="GC144" s="150" t="str">
        <f>IF(Tbl.Kosten[[#This Row],[Pnr.]]=GC$7,Tbl.Kosten[[#This Row],[Te financieren]],"")</f>
        <v/>
      </c>
      <c r="GD144" s="150" t="str">
        <f>IF(Tbl.Kosten[[#This Row],[Pnr.]]=GD$7,Tbl.Kosten[[#This Row],[Te financieren]],"")</f>
        <v/>
      </c>
      <c r="GE144" s="150" t="str">
        <f>IF(Tbl.Kosten[[#This Row],[Pnr.]]=GE$7,Tbl.Kosten[[#This Row],[Te financieren]],"")</f>
        <v/>
      </c>
      <c r="GF144" s="150" t="str">
        <f>IF(Tbl.Kosten[[#This Row],[Pnr.]]=GF$7,Tbl.Kosten[[#This Row],[Te financieren]],"")</f>
        <v/>
      </c>
      <c r="GG144" s="150" t="str">
        <f>IF(Tbl.Kosten[[#This Row],[Pnr.]]=GG$7,Tbl.Kosten[[#This Row],[Te financieren]],"")</f>
        <v/>
      </c>
      <c r="GH144" s="150" t="str">
        <f>IF(Tbl.Kosten[[#This Row],[Pnr.]]=GH$7,Tbl.Kosten[[#This Row],[Te financieren]],"")</f>
        <v/>
      </c>
      <c r="GI144" s="150" t="str">
        <f>IF(Tbl.Kosten[[#This Row],[Pnr.]]=GI$7,Tbl.Kosten[[#This Row],[Te financieren]],"")</f>
        <v/>
      </c>
      <c r="GJ144" s="150" t="str">
        <f>IF(Tbl.Kosten[[#This Row],[Pnr.]]=GJ$7,Tbl.Kosten[[#This Row],[Te financieren]],"")</f>
        <v/>
      </c>
      <c r="GK144" s="150" t="str">
        <f>IF(Tbl.Kosten[[#This Row],[Pnr.]]=GK$7,Tbl.Kosten[[#This Row],[Te financieren]],"")</f>
        <v/>
      </c>
      <c r="GL144" s="150" t="str">
        <f>IF(Tbl.Kosten[[#This Row],[Pnr.]]=GL$7,Tbl.Kosten[[#This Row],[Te financieren]],"")</f>
        <v/>
      </c>
      <c r="GM144" s="150" t="str">
        <f>IF(Tbl.Kosten[[#This Row],[Pnr.]]=GM$7,Tbl.Kosten[[#This Row],[Te financieren]],"")</f>
        <v/>
      </c>
      <c r="GN144" s="150" t="str">
        <f>IF(Tbl.Kosten[[#This Row],[Pnr.]]=GN$7,Tbl.Kosten[[#This Row],[Te financieren]],"")</f>
        <v/>
      </c>
      <c r="GO144" s="150" t="str">
        <f>IF(Tbl.Kosten[[#This Row],[Pnr.]]=GO$7,Tbl.Kosten[[#This Row],[Te financieren]],"")</f>
        <v/>
      </c>
      <c r="GP144" s="150" t="str">
        <f>IF(Tbl.Kosten[[#This Row],[Pnr.]]=GP$7,Tbl.Kosten[[#This Row],[Te financieren]],"")</f>
        <v/>
      </c>
      <c r="GQ144" s="150" t="str">
        <f>IF(Tbl.Kosten[[#This Row],[Pnr.]]=GQ$7,Tbl.Kosten[[#This Row],[Te financieren]],"")</f>
        <v/>
      </c>
      <c r="GR144" s="150" t="str">
        <f>IF(Tbl.Kosten[[#This Row],[Pnr.]]=GR$7,Tbl.Kosten[[#This Row],[Te financieren]],"")</f>
        <v/>
      </c>
      <c r="GS144" s="150" t="str">
        <f>IF(Tbl.Kosten[[#This Row],[Pnr.]]=GS$7,Tbl.Kosten[[#This Row],[Te financieren]],"")</f>
        <v/>
      </c>
      <c r="GT144" s="150" t="str">
        <f>IF(Tbl.Kosten[[#This Row],[Pnr.]]=GT$7,Tbl.Kosten[[#This Row],[Te financieren]],"")</f>
        <v/>
      </c>
      <c r="GU144" s="150" t="str">
        <f>IF(Tbl.Kosten[[#This Row],[Pnr.]]=GU$7,Tbl.Kosten[[#This Row],[Te financieren]],"")</f>
        <v/>
      </c>
      <c r="GV144" s="150" t="str">
        <f>IF(Tbl.Kosten[[#This Row],[Pnr.]]=GV$7,Tbl.Kosten[[#This Row],[Te financieren]],"")</f>
        <v/>
      </c>
      <c r="GW144" s="150" t="str">
        <f>IF(Tbl.Kosten[[#This Row],[Pnr.]]=GW$7,Tbl.Kosten[[#This Row],[Te financieren]],"")</f>
        <v/>
      </c>
      <c r="GX144" s="150" t="str">
        <f>IF(Tbl.Kosten[[#This Row],[Pnr.]]=GX$7,Tbl.Kosten[[#This Row],[Te financieren]],"")</f>
        <v/>
      </c>
      <c r="GY144" s="150" t="str">
        <f>IF(Tbl.Kosten[[#This Row],[Pnr.]]=GY$7,Tbl.Kosten[[#This Row],[Te financieren]],"")</f>
        <v/>
      </c>
      <c r="GZ144" s="150" t="str">
        <f>IF(Tbl.Kosten[[#This Row],[Pnr.]]=GZ$7,Tbl.Kosten[[#This Row],[Te financieren]],"")</f>
        <v/>
      </c>
      <c r="HA144" s="150" t="str">
        <f>IF(Tbl.Kosten[[#This Row],[Pnr.]]=HA$7,Tbl.Kosten[[#This Row],[Te financieren]],"")</f>
        <v/>
      </c>
      <c r="HB144" s="150" t="str">
        <f>IF(Tbl.Kosten[[#This Row],[Pnr.]]=HB$7,Tbl.Kosten[[#This Row],[Te financieren]],"")</f>
        <v/>
      </c>
      <c r="HC144" s="150" t="str">
        <f>IF(Tbl.Kosten[[#This Row],[Pnr.]]=HC$7,Tbl.Kosten[[#This Row],[Te financieren]],"")</f>
        <v/>
      </c>
      <c r="HD144" s="150" t="str">
        <f>IF(Tbl.Kosten[[#This Row],[Pnr.]]=HD$7,Tbl.Kosten[[#This Row],[Te financieren]],"")</f>
        <v/>
      </c>
      <c r="HE144" s="150" t="str">
        <f>IF(Tbl.Kosten[[#This Row],[Pnr.]]=HE$7,Tbl.Kosten[[#This Row],[Te financieren]],"")</f>
        <v/>
      </c>
      <c r="HF144" s="150" t="str">
        <f>IF(Tbl.Kosten[[#This Row],[Pnr.]]=HF$7,Tbl.Kosten[[#This Row],[Te financieren]],"")</f>
        <v/>
      </c>
      <c r="HG144" s="150" t="str">
        <f>IF(Tbl.Kosten[[#This Row],[Pnr.]]=HG$7,Tbl.Kosten[[#This Row],[Te financieren]],"")</f>
        <v/>
      </c>
      <c r="HH144" s="150" t="str">
        <f>IF(Tbl.Kosten[[#This Row],[Pnr.]]=HH$7,Tbl.Kosten[[#This Row],[Te financieren]],"")</f>
        <v/>
      </c>
      <c r="HI144" s="150" t="str">
        <f>IF(Tbl.Kosten[[#This Row],[Pnr.]]=HI$7,Tbl.Kosten[[#This Row],[Te financieren]],"")</f>
        <v/>
      </c>
      <c r="HJ144" s="150" t="str">
        <f>IF(Tbl.Kosten[[#This Row],[Pnr.]]=HJ$7,Tbl.Kosten[[#This Row],[Te financieren]],"")</f>
        <v/>
      </c>
      <c r="HK144" s="150" t="str">
        <f>IF(Tbl.Kosten[[#This Row],[Pnr.]]=HK$7,Tbl.Kosten[[#This Row],[Te financieren]],"")</f>
        <v/>
      </c>
      <c r="HL144" s="150" t="str">
        <f>IF(Tbl.Kosten[[#This Row],[Pnr.]]=HL$7,Tbl.Kosten[[#This Row],[Te financieren]],"")</f>
        <v/>
      </c>
      <c r="HM144" s="150" t="str">
        <f>IF(Tbl.Kosten[[#This Row],[Pnr.]]=HM$7,Tbl.Kosten[[#This Row],[Te financieren]],"")</f>
        <v/>
      </c>
      <c r="HN144" s="150" t="str">
        <f>IF(Tbl.Kosten[[#This Row],[Pnr.]]=HN$7,Tbl.Kosten[[#This Row],[Te financieren]],"")</f>
        <v/>
      </c>
      <c r="HO144" s="150" t="str">
        <f>IF(Tbl.Kosten[[#This Row],[Pnr.]]=HO$7,Tbl.Kosten[[#This Row],[Te financieren]],"")</f>
        <v/>
      </c>
      <c r="HP144" s="150" t="str">
        <f>IF(Tbl.Kosten[[#This Row],[Pnr.]]=HP$7,Tbl.Kosten[[#This Row],[Te financieren]],"")</f>
        <v/>
      </c>
      <c r="HQ144" s="150" t="str">
        <f>IF(Tbl.Kosten[[#This Row],[Pnr.]]=HQ$7,Tbl.Kosten[[#This Row],[Te financieren]],"")</f>
        <v/>
      </c>
      <c r="HR144" s="150" t="str">
        <f>IF(Tbl.Kosten[[#This Row],[Pnr.]]=HR$7,Tbl.Kosten[[#This Row],[Te financieren]],"")</f>
        <v/>
      </c>
      <c r="HS144" s="150" t="str">
        <f>IF(Tbl.Kosten[[#This Row],[Pnr.]]=HS$7,Tbl.Kosten[[#This Row],[Te financieren]],"")</f>
        <v/>
      </c>
      <c r="HT144" s="150" t="str">
        <f>IF(Tbl.Kosten[[#This Row],[Pnr.]]=HT$7,Tbl.Kosten[[#This Row],[Te financieren]],"")</f>
        <v/>
      </c>
      <c r="HU144" s="150" t="str">
        <f>IF(Tbl.Kosten[[#This Row],[Pnr.]]=HU$7,Tbl.Kosten[[#This Row],[Te financieren]],"")</f>
        <v/>
      </c>
      <c r="HV144" s="150" t="str">
        <f>IF(Tbl.Kosten[[#This Row],[Pnr.]]=HV$7,Tbl.Kosten[[#This Row],[Te financieren]],"")</f>
        <v/>
      </c>
      <c r="HW144" s="150" t="str">
        <f>IF(Tbl.Kosten[[#This Row],[Pnr.]]=HW$7,Tbl.Kosten[[#This Row],[Te financieren]],"")</f>
        <v/>
      </c>
    </row>
    <row r="145" spans="2:231" x14ac:dyDescent="0.3">
      <c r="B145" s="134"/>
      <c r="C145" s="137"/>
      <c r="D145" s="136"/>
      <c r="E145" s="261"/>
      <c r="F145" s="135"/>
      <c r="G145" s="11" t="str">
        <f>IF(Tbl.Kosten[[#This Row],[Medewerker e/o 
functie]]&lt;&gt;"",_xlfn.XLOOKUP(Tbl.Kosten[[#This Row],[Medewerker e/o 
functie]],Tbl.Uurtarief[Medewerker en/of functie],Tbl.Uurtarief[Uurtarief],"",0,1),"")</f>
        <v/>
      </c>
      <c r="H145" s="121">
        <f>IFERROR(Tbl.Kosten[[#This Row],[Uren]]*Tbl.Kosten[[#This Row],[Uurtarief]],0)</f>
        <v>0</v>
      </c>
      <c r="I145" s="119" t="str">
        <f>IF(Tbl.Kosten[[#This Row],[Subtotaal uren]]&lt;&gt;0,_xlfn.XLOOKUP(Tbl.Kosten[[#This Row],[Medewerker e/o 
functie]],Tbl.Uurtarief[Medewerker en/of functie],Tbl.Uurtarief[Kostensoort arbeid],"",0,1),"")</f>
        <v/>
      </c>
      <c r="J145" s="137"/>
      <c r="K145" s="135"/>
      <c r="L145" s="139" t="str">
        <f>IF(Tbl.Kosten[[#This Row],[Activum]]&lt;&gt;"",_xlfn.XLOOKUP(Tbl.Kosten[[#This Row],[Activum]],Tbl.Afschrijvingskosten[Activum],Tbl.Afschrijvingskosten[Tarief per afschrijvings-eenheid],"",0,1),"")</f>
        <v/>
      </c>
      <c r="M145" s="122">
        <f>IFERROR(Tbl.Kosten[[#This Row],[Een-
heden]]*Tbl.Kosten[[#This Row],[Afschrijvings-
tarief]],0)</f>
        <v>0</v>
      </c>
      <c r="N145" s="122" t="str">
        <f>IF(Tbl.Kosten[[#This Row],[Subtotaal afschrijving]]&lt;&gt;0,Lijsten!$A$7,"")</f>
        <v/>
      </c>
      <c r="O145" s="140"/>
      <c r="P145" s="135"/>
      <c r="Q145" s="138"/>
      <c r="R145" s="122">
        <f>IFERROR(Tbl.Kosten[[#This Row],[Aantal]]*Tbl.Kosten[[#This Row],[Tarief]],0)</f>
        <v>0</v>
      </c>
      <c r="S145" s="8">
        <f>IFERROR(Tbl.Kosten[[#This Row],[Subtotaal overige kosten]]+Tbl.Kosten[[#This Row],[Subtotaal uren]]+Tbl.Kosten[[#This Row],[Subtotaal afschrijving]],0)</f>
        <v>0</v>
      </c>
      <c r="T145" s="8">
        <f>IFERROR(Tbl.Kosten[[#This Row],[Totaal kosten]]*Tbl.Kosten[[#This Row],[Subsidie%]],0)</f>
        <v>0</v>
      </c>
      <c r="U145" s="4" t="str" cm="1">
        <f t="array" ref="U145">IFERROR(_xlfn.IFS(Tbl.Kosten[[#This Row],[Subtotaal uren]]&lt;&gt;0,Tbl.Kosten[[#This Row],[Kostensoort arbeid]],Tbl.Kosten[[#This Row],[Subtotaal afschrijving]]&lt;&gt;0,Tbl.Kosten[[#This Row],[Kostensoort afschrijving]],Tbl.Kosten[[#This Row],[Subtotaal overige kosten]]&lt;&gt;0,Tbl.Kosten[[#This Row],[Kostensoort overig]]),"")</f>
        <v/>
      </c>
      <c r="V145" s="4" t="str">
        <f>IFERROR(_xlfn.XLOOKUP(Tbl.Kosten[[#This Row],[Activiteitencode]],Tbl.Activiteiten[Activiteitcode],Tbl.Activiteiten[Werkpakketcode],"",0,1),"")</f>
        <v/>
      </c>
      <c r="W145" s="4" t="str">
        <f>IFERROR(_xlfn.XLOOKUP(Tbl.Kosten[[#This Row],[Werkpakketcode]],Tbl.Werkpakketten[Werkpakketcode],Tbl.Werkpakketten[Subsidiabele activiteit],"",0,1),"")</f>
        <v/>
      </c>
      <c r="X145" s="12">
        <f>IFERROR(_xlfn.XLOOKUP(Tbl.Kosten[[#This Row],[Sanr.]],Tbl.Subsidiehoogte[SAnr.],Tbl.Subsidiehoogte[Sub. Percentage],0,0,1),0)</f>
        <v>0</v>
      </c>
      <c r="Y145" s="144" t="str">
        <f>IFERROR(_xlfn.XLOOKUP(Tbl.Kosten[[#This Row],[Partnercode]],Tbl.Projectpartners[Partnercode],Tbl.Projectpartners[PNr.],"",0,1),"")</f>
        <v>P1</v>
      </c>
      <c r="Z145" s="148">
        <f>IF(Tbl.Kosten[[#This Row],[Pnr.]]=Z$7,Tbl.Kosten[[#This Row],[Totaal kosten]],"")</f>
        <v>0</v>
      </c>
      <c r="AA145" s="148" t="str">
        <f>IF(Tbl.Kosten[[#This Row],[Pnr.]]=AA$7,Tbl.Kosten[[#This Row],[Totaal kosten]],"")</f>
        <v/>
      </c>
      <c r="AB145" s="148" t="str">
        <f>IF(Tbl.Kosten[[#This Row],[Pnr.]]=AB$7,Tbl.Kosten[[#This Row],[Totaal kosten]],"")</f>
        <v/>
      </c>
      <c r="AC145" s="148" t="str">
        <f>IF(Tbl.Kosten[[#This Row],[Pnr.]]=AC$7,Tbl.Kosten[[#This Row],[Totaal kosten]],"")</f>
        <v/>
      </c>
      <c r="AD145" s="148" t="str">
        <f>IF(Tbl.Kosten[[#This Row],[Pnr.]]=AD$7,Tbl.Kosten[[#This Row],[Totaal kosten]],"")</f>
        <v/>
      </c>
      <c r="AE145" s="148" t="str">
        <f>IF(Tbl.Kosten[[#This Row],[Pnr.]]=AE$7,Tbl.Kosten[[#This Row],[Totaal kosten]],"")</f>
        <v/>
      </c>
      <c r="AF145" s="148" t="str">
        <f>IF(Tbl.Kosten[[#This Row],[Pnr.]]=AF$7,Tbl.Kosten[[#This Row],[Totaal kosten]],"")</f>
        <v/>
      </c>
      <c r="AG145" s="148" t="str">
        <f>IF(Tbl.Kosten[[#This Row],[Pnr.]]=AG$7,Tbl.Kosten[[#This Row],[Totaal kosten]],"")</f>
        <v/>
      </c>
      <c r="AH145" s="148" t="str">
        <f>IF(Tbl.Kosten[[#This Row],[Pnr.]]=AH$7,Tbl.Kosten[[#This Row],[Totaal kosten]],"")</f>
        <v/>
      </c>
      <c r="AI145" s="148" t="str">
        <f>IF(Tbl.Kosten[[#This Row],[Pnr.]]=AI$7,Tbl.Kosten[[#This Row],[Totaal kosten]],"")</f>
        <v/>
      </c>
      <c r="AJ145" s="148" t="str">
        <f>IF(Tbl.Kosten[[#This Row],[Pnr.]]=AJ$7,Tbl.Kosten[[#This Row],[Totaal kosten]],"")</f>
        <v/>
      </c>
      <c r="AK145" s="148" t="str">
        <f>IF(Tbl.Kosten[[#This Row],[Pnr.]]=AK$7,Tbl.Kosten[[#This Row],[Totaal kosten]],"")</f>
        <v/>
      </c>
      <c r="AL145" s="148" t="str">
        <f>IF(Tbl.Kosten[[#This Row],[Pnr.]]=AL$7,Tbl.Kosten[[#This Row],[Totaal kosten]],"")</f>
        <v/>
      </c>
      <c r="AM145" s="148" t="str">
        <f>IF(Tbl.Kosten[[#This Row],[Pnr.]]=AM$7,Tbl.Kosten[[#This Row],[Totaal kosten]],"")</f>
        <v/>
      </c>
      <c r="AN145" s="148" t="str">
        <f>IF(Tbl.Kosten[[#This Row],[Pnr.]]=AN$7,Tbl.Kosten[[#This Row],[Totaal kosten]],"")</f>
        <v/>
      </c>
      <c r="AO145" s="148" t="str">
        <f>IF(Tbl.Kosten[[#This Row],[Pnr.]]=AO$7,Tbl.Kosten[[#This Row],[Totaal kosten]],"")</f>
        <v/>
      </c>
      <c r="AP145" s="148" t="str">
        <f>IF(Tbl.Kosten[[#This Row],[Pnr.]]=AP$7,Tbl.Kosten[[#This Row],[Totaal kosten]],"")</f>
        <v/>
      </c>
      <c r="AQ145" s="148" t="str">
        <f>IF(Tbl.Kosten[[#This Row],[Pnr.]]=AQ$7,Tbl.Kosten[[#This Row],[Totaal kosten]],"")</f>
        <v/>
      </c>
      <c r="AR145" s="148" t="str">
        <f>IF(Tbl.Kosten[[#This Row],[Pnr.]]=AR$7,Tbl.Kosten[[#This Row],[Totaal kosten]],"")</f>
        <v/>
      </c>
      <c r="AS145" s="148" t="str">
        <f>IF(Tbl.Kosten[[#This Row],[Pnr.]]=AS$7,Tbl.Kosten[[#This Row],[Totaal kosten]],"")</f>
        <v/>
      </c>
      <c r="AT145" s="148" t="str">
        <f>IF(Tbl.Kosten[[#This Row],[Pnr.]]=AT$7,Tbl.Kosten[[#This Row],[Totaal kosten]],"")</f>
        <v/>
      </c>
      <c r="AU145" s="148" t="str">
        <f>IF(Tbl.Kosten[[#This Row],[Pnr.]]=AU$7,Tbl.Kosten[[#This Row],[Totaal kosten]],"")</f>
        <v/>
      </c>
      <c r="AV145" s="148" t="str">
        <f>IF(Tbl.Kosten[[#This Row],[Pnr.]]=AV$7,Tbl.Kosten[[#This Row],[Totaal kosten]],"")</f>
        <v/>
      </c>
      <c r="AW145" s="148" t="str">
        <f>IF(Tbl.Kosten[[#This Row],[Pnr.]]=AW$7,Tbl.Kosten[[#This Row],[Totaal kosten]],"")</f>
        <v/>
      </c>
      <c r="AX145" s="148" t="str">
        <f>IF(Tbl.Kosten[[#This Row],[Pnr.]]=AX$7,Tbl.Kosten[[#This Row],[Totaal kosten]],"")</f>
        <v/>
      </c>
      <c r="AY145" s="148" t="str">
        <f>IF(Tbl.Kosten[[#This Row],[Pnr.]]=AY$7,Tbl.Kosten[[#This Row],[Totaal kosten]],"")</f>
        <v/>
      </c>
      <c r="AZ145" s="148" t="str">
        <f>IF(Tbl.Kosten[[#This Row],[Pnr.]]=AZ$7,Tbl.Kosten[[#This Row],[Totaal kosten]],"")</f>
        <v/>
      </c>
      <c r="BA145" s="148" t="str">
        <f>IF(Tbl.Kosten[[#This Row],[Pnr.]]=BA$7,Tbl.Kosten[[#This Row],[Totaal kosten]],"")</f>
        <v/>
      </c>
      <c r="BB145" s="148" t="str">
        <f>IF(Tbl.Kosten[[#This Row],[Pnr.]]=BB$7,Tbl.Kosten[[#This Row],[Totaal kosten]],"")</f>
        <v/>
      </c>
      <c r="BC145" s="148" t="str">
        <f>IF(Tbl.Kosten[[#This Row],[Pnr.]]=BC$7,Tbl.Kosten[[#This Row],[Totaal kosten]],"")</f>
        <v/>
      </c>
      <c r="BD145" s="148" t="str">
        <f>IF(Tbl.Kosten[[#This Row],[Pnr.]]=BD$7,Tbl.Kosten[[#This Row],[Totaal kosten]],"")</f>
        <v/>
      </c>
      <c r="BE145" s="148" t="str">
        <f>IF(Tbl.Kosten[[#This Row],[Pnr.]]=BE$7,Tbl.Kosten[[#This Row],[Totaal kosten]],"")</f>
        <v/>
      </c>
      <c r="BF145" s="148" t="str">
        <f>IF(Tbl.Kosten[[#This Row],[Pnr.]]=BF$7,Tbl.Kosten[[#This Row],[Totaal kosten]],"")</f>
        <v/>
      </c>
      <c r="BG145" s="148" t="str">
        <f>IF(Tbl.Kosten[[#This Row],[Pnr.]]=BG$7,Tbl.Kosten[[#This Row],[Totaal kosten]],"")</f>
        <v/>
      </c>
      <c r="BH145" s="148" t="str">
        <f>IF(Tbl.Kosten[[#This Row],[Pnr.]]=BH$7,Tbl.Kosten[[#This Row],[Totaal kosten]],"")</f>
        <v/>
      </c>
      <c r="BI145" s="148" t="str">
        <f>IF(Tbl.Kosten[[#This Row],[Pnr.]]=BI$7,Tbl.Kosten[[#This Row],[Totaal kosten]],"")</f>
        <v/>
      </c>
      <c r="BJ145" s="148" t="str">
        <f>IF(Tbl.Kosten[[#This Row],[Pnr.]]=BJ$7,Tbl.Kosten[[#This Row],[Totaal kosten]],"")</f>
        <v/>
      </c>
      <c r="BK145" s="148" t="str">
        <f>IF(Tbl.Kosten[[#This Row],[Pnr.]]=BK$7,Tbl.Kosten[[#This Row],[Totaal kosten]],"")</f>
        <v/>
      </c>
      <c r="BL145" s="148" t="str">
        <f>IF(Tbl.Kosten[[#This Row],[Pnr.]]=BL$7,Tbl.Kosten[[#This Row],[Totaal kosten]],"")</f>
        <v/>
      </c>
      <c r="BM145" s="148" t="str">
        <f>IF(Tbl.Kosten[[#This Row],[Pnr.]]=BM$7,Tbl.Kosten[[#This Row],[Totaal kosten]],"")</f>
        <v/>
      </c>
      <c r="BN145" s="148" t="str">
        <f>IF(Tbl.Kosten[[#This Row],[Pnr.]]=BN$7,Tbl.Kosten[[#This Row],[Totaal kosten]],"")</f>
        <v/>
      </c>
      <c r="BO145" s="148" t="str">
        <f>IF(Tbl.Kosten[[#This Row],[Pnr.]]=BO$7,Tbl.Kosten[[#This Row],[Totaal kosten]],"")</f>
        <v/>
      </c>
      <c r="BP145" s="148" t="str">
        <f>IF(Tbl.Kosten[[#This Row],[Pnr.]]=BP$7,Tbl.Kosten[[#This Row],[Totaal kosten]],"")</f>
        <v/>
      </c>
      <c r="BQ145" s="148" t="str">
        <f>IF(Tbl.Kosten[[#This Row],[Pnr.]]=BQ$7,Tbl.Kosten[[#This Row],[Totaal kosten]],"")</f>
        <v/>
      </c>
      <c r="BR145" s="148" t="str">
        <f>IF(Tbl.Kosten[[#This Row],[Pnr.]]=BR$7,Tbl.Kosten[[#This Row],[Totaal kosten]],"")</f>
        <v/>
      </c>
      <c r="BS145" s="148" t="str">
        <f>IF(Tbl.Kosten[[#This Row],[Pnr.]]=BS$7,Tbl.Kosten[[#This Row],[Totaal kosten]],"")</f>
        <v/>
      </c>
      <c r="BT145" s="148" t="str">
        <f>IF(Tbl.Kosten[[#This Row],[Pnr.]]=BT$7,Tbl.Kosten[[#This Row],[Totaal kosten]],"")</f>
        <v/>
      </c>
      <c r="BU145" s="148" t="str">
        <f>IF(Tbl.Kosten[[#This Row],[Pnr.]]=BU$7,Tbl.Kosten[[#This Row],[Totaal kosten]],"")</f>
        <v/>
      </c>
      <c r="BV145" s="148" t="str">
        <f>IF(Tbl.Kosten[[#This Row],[Pnr.]]=BV$7,Tbl.Kosten[[#This Row],[Totaal kosten]],"")</f>
        <v/>
      </c>
      <c r="BW145" s="148" t="str">
        <f>IF(Tbl.Kosten[[#This Row],[Pnr.]]=BW$7,Tbl.Kosten[[#This Row],[Totaal kosten]],"")</f>
        <v/>
      </c>
      <c r="BX145" s="148" t="str">
        <f>IFERROR(_xlfn.XLOOKUP(Tbl.Kosten[[#This Row],[Werkpakketcode]],Tbl.Werkpakketten[Werkpakketcode],Tbl.Werkpakketten[WPnr.],"",0,1),"")</f>
        <v/>
      </c>
      <c r="BY145" s="148" t="str">
        <f>IF(Tbl.Kosten[[#This Row],[WPnr.]]=BY$7,Tbl.Kosten[[#This Row],[Totaal kosten]],"")</f>
        <v/>
      </c>
      <c r="BZ145" s="148" t="str">
        <f>IF(Tbl.Kosten[[#This Row],[WPnr.]]=BZ$7,Tbl.Kosten[[#This Row],[Totaal kosten]],"")</f>
        <v/>
      </c>
      <c r="CA145" s="148" t="str">
        <f>IF(Tbl.Kosten[[#This Row],[WPnr.]]=CA$7,Tbl.Kosten[[#This Row],[Totaal kosten]],"")</f>
        <v/>
      </c>
      <c r="CB145" s="148" t="str">
        <f>IF(Tbl.Kosten[[#This Row],[WPnr.]]=CB$7,Tbl.Kosten[[#This Row],[Totaal kosten]],"")</f>
        <v/>
      </c>
      <c r="CC145" s="148" t="str">
        <f>IF(Tbl.Kosten[[#This Row],[WPnr.]]=CC$7,Tbl.Kosten[[#This Row],[Totaal kosten]],"")</f>
        <v/>
      </c>
      <c r="CD145" s="148" t="str">
        <f>IF(Tbl.Kosten[[#This Row],[WPnr.]]=CD$7,Tbl.Kosten[[#This Row],[Totaal kosten]],"")</f>
        <v/>
      </c>
      <c r="CE145" s="148" t="str">
        <f>IF(Tbl.Kosten[[#This Row],[WPnr.]]=CE$7,Tbl.Kosten[[#This Row],[Totaal kosten]],"")</f>
        <v/>
      </c>
      <c r="CF145" s="148" t="str">
        <f>IF(Tbl.Kosten[[#This Row],[WPnr.]]=CF$7,Tbl.Kosten[[#This Row],[Totaal kosten]],"")</f>
        <v/>
      </c>
      <c r="CG145" s="148" t="str">
        <f>IF(Tbl.Kosten[[#This Row],[WPnr.]]=CG$7,Tbl.Kosten[[#This Row],[Totaal kosten]],"")</f>
        <v/>
      </c>
      <c r="CH145" s="148" t="str">
        <f>IF(Tbl.Kosten[[#This Row],[WPnr.]]=CH$7,Tbl.Kosten[[#This Row],[Totaal kosten]],"")</f>
        <v/>
      </c>
      <c r="CI145" s="148" t="str">
        <f>IF(Tbl.Kosten[[#This Row],[WPnr.]]=CI$7,Tbl.Kosten[[#This Row],[Totaal kosten]],"")</f>
        <v/>
      </c>
      <c r="CJ145" s="148" t="str">
        <f>IF(Tbl.Kosten[[#This Row],[WPnr.]]=CJ$7,Tbl.Kosten[[#This Row],[Totaal kosten]],"")</f>
        <v/>
      </c>
      <c r="CK145" s="148" t="str">
        <f>IF(Tbl.Kosten[[#This Row],[WPnr.]]=CK$7,Tbl.Kosten[[#This Row],[Totaal kosten]],"")</f>
        <v/>
      </c>
      <c r="CL145" s="148" t="str">
        <f>IF(Tbl.Kosten[[#This Row],[WPnr.]]=CL$7,Tbl.Kosten[[#This Row],[Totaal kosten]],"")</f>
        <v/>
      </c>
      <c r="CM145" s="148" t="str">
        <f>IF(Tbl.Kosten[[#This Row],[WPnr.]]=CM$7,Tbl.Kosten[[#This Row],[Totaal kosten]],"")</f>
        <v/>
      </c>
      <c r="CN145" s="148" t="str">
        <f>IF(Tbl.Kosten[[#This Row],[WPnr.]]=CN$7,Tbl.Kosten[[#This Row],[Totaal kosten]],"")</f>
        <v/>
      </c>
      <c r="CO145" s="148" t="str">
        <f>IF(Tbl.Kosten[[#This Row],[WPnr.]]=CO$7,Tbl.Kosten[[#This Row],[Totaal kosten]],"")</f>
        <v/>
      </c>
      <c r="CP145" s="148" t="str">
        <f>IF(Tbl.Kosten[[#This Row],[WPnr.]]=CP$7,Tbl.Kosten[[#This Row],[Totaal kosten]],"")</f>
        <v/>
      </c>
      <c r="CQ145" s="148" t="str">
        <f>IF(Tbl.Kosten[[#This Row],[WPnr.]]=CQ$7,Tbl.Kosten[[#This Row],[Totaal kosten]],"")</f>
        <v/>
      </c>
      <c r="CR145" s="148" t="str">
        <f>IF(Tbl.Kosten[[#This Row],[WPnr.]]=CR$7,Tbl.Kosten[[#This Row],[Totaal kosten]],"")</f>
        <v/>
      </c>
      <c r="CS145" s="148" t="str">
        <f>IF(Tbl.Kosten[[#This Row],[WPnr.]]=CS$7,Tbl.Kosten[[#This Row],[Totaal kosten]],"")</f>
        <v/>
      </c>
      <c r="CT145" s="148" t="str">
        <f>IF(Tbl.Kosten[[#This Row],[WPnr.]]=CT$7,Tbl.Kosten[[#This Row],[Totaal kosten]],"")</f>
        <v/>
      </c>
      <c r="CU145" s="148" t="str">
        <f>IF(Tbl.Kosten[[#This Row],[WPnr.]]=CU$7,Tbl.Kosten[[#This Row],[Totaal kosten]],"")</f>
        <v/>
      </c>
      <c r="CV145" s="148" t="str">
        <f>IF(Tbl.Kosten[[#This Row],[WPnr.]]=CV$7,Tbl.Kosten[[#This Row],[Totaal kosten]],"")</f>
        <v/>
      </c>
      <c r="CW145" s="148" t="str">
        <f>IF(Tbl.Kosten[[#This Row],[WPnr.]]=CW$7,Tbl.Kosten[[#This Row],[Totaal kosten]],"")</f>
        <v/>
      </c>
      <c r="CX145" s="148" t="str">
        <f>IF(Tbl.Kosten[[#This Row],[WPnr.]]=CX$7,Tbl.Kosten[[#This Row],[Totaal kosten]],"")</f>
        <v/>
      </c>
      <c r="CY145" s="148" t="str">
        <f>IF(Tbl.Kosten[[#This Row],[WPnr.]]=CY$7,Tbl.Kosten[[#This Row],[Totaal kosten]],"")</f>
        <v/>
      </c>
      <c r="CZ145" s="148" t="str">
        <f>IF(Tbl.Kosten[[#This Row],[WPnr.]]=CZ$7,Tbl.Kosten[[#This Row],[Totaal kosten]],"")</f>
        <v/>
      </c>
      <c r="DA145" s="148" t="str">
        <f>IF(Tbl.Kosten[[#This Row],[WPnr.]]=DA$7,Tbl.Kosten[[#This Row],[Totaal kosten]],"")</f>
        <v/>
      </c>
      <c r="DB145" s="148" t="str">
        <f>IF(Tbl.Kosten[[#This Row],[WPnr.]]=DB$7,Tbl.Kosten[[#This Row],[Totaal kosten]],"")</f>
        <v/>
      </c>
      <c r="DC145" s="148" t="str">
        <f>IF(Tbl.Kosten[[#This Row],[WPnr.]]=DC$7,Tbl.Kosten[[#This Row],[Totaal kosten]],"")</f>
        <v/>
      </c>
      <c r="DD145" s="148" t="str">
        <f>IF(Tbl.Kosten[[#This Row],[WPnr.]]=DD$7,Tbl.Kosten[[#This Row],[Totaal kosten]],"")</f>
        <v/>
      </c>
      <c r="DE145" s="148" t="str">
        <f>IF(Tbl.Kosten[[#This Row],[WPnr.]]=DE$7,Tbl.Kosten[[#This Row],[Totaal kosten]],"")</f>
        <v/>
      </c>
      <c r="DF145" s="148" t="str">
        <f>IF(Tbl.Kosten[[#This Row],[WPnr.]]=DF$7,Tbl.Kosten[[#This Row],[Totaal kosten]],"")</f>
        <v/>
      </c>
      <c r="DG145" s="148" t="str">
        <f>IF(Tbl.Kosten[[#This Row],[WPnr.]]=DG$7,Tbl.Kosten[[#This Row],[Totaal kosten]],"")</f>
        <v/>
      </c>
      <c r="DH145" s="148" t="str">
        <f>IF(Tbl.Kosten[[#This Row],[WPnr.]]=DH$7,Tbl.Kosten[[#This Row],[Totaal kosten]],"")</f>
        <v/>
      </c>
      <c r="DI145" s="148" t="str">
        <f>IF(Tbl.Kosten[[#This Row],[WPnr.]]=DI$7,Tbl.Kosten[[#This Row],[Totaal kosten]],"")</f>
        <v/>
      </c>
      <c r="DJ145" s="148" t="str">
        <f>IF(Tbl.Kosten[[#This Row],[WPnr.]]=DJ$7,Tbl.Kosten[[#This Row],[Totaal kosten]],"")</f>
        <v/>
      </c>
      <c r="DK145" s="148" t="str">
        <f>IF(Tbl.Kosten[[#This Row],[WPnr.]]=DK$7,Tbl.Kosten[[#This Row],[Totaal kosten]],"")</f>
        <v/>
      </c>
      <c r="DL145" s="148" t="str">
        <f>IF(Tbl.Kosten[[#This Row],[WPnr.]]=DL$7,Tbl.Kosten[[#This Row],[Totaal kosten]],"")</f>
        <v/>
      </c>
      <c r="DM145" s="148" t="str">
        <f>IF(Tbl.Kosten[[#This Row],[WPnr.]]=DM$7,Tbl.Kosten[[#This Row],[Totaal kosten]],"")</f>
        <v/>
      </c>
      <c r="DN145" s="148" t="str">
        <f>IF(Tbl.Kosten[[#This Row],[WPnr.]]=DN$7,Tbl.Kosten[[#This Row],[Totaal kosten]],"")</f>
        <v/>
      </c>
      <c r="DO145" s="148" t="str">
        <f>IF(Tbl.Kosten[[#This Row],[WPnr.]]=DO$7,Tbl.Kosten[[#This Row],[Totaal kosten]],"")</f>
        <v/>
      </c>
      <c r="DP145" s="148" t="str">
        <f>IF(Tbl.Kosten[[#This Row],[WPnr.]]=DP$7,Tbl.Kosten[[#This Row],[Totaal kosten]],"")</f>
        <v/>
      </c>
      <c r="DQ145" s="148" t="str">
        <f>IF(Tbl.Kosten[[#This Row],[WPnr.]]=DQ$7,Tbl.Kosten[[#This Row],[Totaal kosten]],"")</f>
        <v/>
      </c>
      <c r="DR145" s="148" t="str">
        <f>IF(Tbl.Kosten[[#This Row],[WPnr.]]=DR$7,Tbl.Kosten[[#This Row],[Totaal kosten]],"")</f>
        <v/>
      </c>
      <c r="DS145" s="148" t="str">
        <f>IF(Tbl.Kosten[[#This Row],[WPnr.]]=DS$7,Tbl.Kosten[[#This Row],[Totaal kosten]],"")</f>
        <v/>
      </c>
      <c r="DT145" s="148" t="str">
        <f>IF(Tbl.Kosten[[#This Row],[WPnr.]]=DT$7,Tbl.Kosten[[#This Row],[Totaal kosten]],"")</f>
        <v/>
      </c>
      <c r="DU145" s="148" t="str">
        <f>IF(Tbl.Kosten[[#This Row],[WPnr.]]=DU$7,Tbl.Kosten[[#This Row],[Totaal kosten]],"")</f>
        <v/>
      </c>
      <c r="DV145" s="148" t="str">
        <f>IF(Tbl.Kosten[[#This Row],[WPnr.]]=DV$7,Tbl.Kosten[[#This Row],[Totaal kosten]],"")</f>
        <v/>
      </c>
      <c r="DW145" s="150" t="str">
        <f>IFERROR(_xlfn.XLOOKUP(Tbl.Kosten[[#This Row],[Kostensoort]],Tbl.Kostensoorten[Kostensoorten],Tbl.Kostensoorten[KSnr.],"",0,1),"")</f>
        <v/>
      </c>
      <c r="DX145" s="150" t="str">
        <f>IF(Tbl.Kosten[[#This Row],[KSnr.]]=DX$7,Tbl.Kosten[[#This Row],[Totaal kosten]],"")</f>
        <v/>
      </c>
      <c r="DY145" s="150" t="str">
        <f>IF(Tbl.Kosten[[#This Row],[KSnr.]]=DY$7,Tbl.Kosten[[#This Row],[Totaal kosten]],"")</f>
        <v/>
      </c>
      <c r="DZ145" s="150" t="str">
        <f>IF(Tbl.Kosten[[#This Row],[KSnr.]]=DZ$7,Tbl.Kosten[[#This Row],[Totaal kosten]],"")</f>
        <v/>
      </c>
      <c r="EA145" s="150" t="str">
        <f>IF(Tbl.Kosten[[#This Row],[KSnr.]]=EA$7,Tbl.Kosten[[#This Row],[Totaal kosten]],"")</f>
        <v/>
      </c>
      <c r="EB145" s="150" t="str">
        <f>IF(Tbl.Kosten[[#This Row],[KSnr.]]=EB$7,Tbl.Kosten[[#This Row],[Totaal kosten]],"")</f>
        <v/>
      </c>
      <c r="EC145" s="150" t="str">
        <f>IF(Tbl.Kosten[[#This Row],[KSnr.]]=EC$7,Tbl.Kosten[[#This Row],[Totaal kosten]],"")</f>
        <v/>
      </c>
      <c r="ED145" s="150" t="str">
        <f>IF(Tbl.Kosten[[#This Row],[KSnr.]]=ED$7,Tbl.Kosten[[#This Row],[Totaal kosten]],"")</f>
        <v/>
      </c>
      <c r="EE145" s="150" t="str">
        <f>IF(Tbl.Kosten[[#This Row],[KSnr.]]=EE$7,Tbl.Kosten[[#This Row],[Totaal kosten]],"")</f>
        <v/>
      </c>
      <c r="EF145" s="150" t="str">
        <f>IF(Tbl.Kosten[[#This Row],[KSnr.]]=EF$7,Tbl.Kosten[[#This Row],[Totaal kosten]],"")</f>
        <v/>
      </c>
      <c r="EG145" s="150" t="str">
        <f>IF(Tbl.Kosten[[#This Row],[KSnr.]]=EG$7,Tbl.Kosten[[#This Row],[Totaal kosten]],"")</f>
        <v/>
      </c>
      <c r="EH145" s="150" t="str">
        <f>IF(Tbl.Kosten[[#This Row],[KSnr.]]=EH$7,Tbl.Kosten[[#This Row],[Totaal kosten]],"")</f>
        <v/>
      </c>
      <c r="EI145" s="150" t="str">
        <f>IF(Tbl.Kosten[[#This Row],[KSnr.]]=EI$7,Tbl.Kosten[[#This Row],[Totaal kosten]],"")</f>
        <v/>
      </c>
      <c r="EJ145" s="150" t="str">
        <f>IF(Tbl.Kosten[[#This Row],[KSnr.]]=EJ$7,Tbl.Kosten[[#This Row],[Totaal kosten]],"")</f>
        <v/>
      </c>
      <c r="EK145" s="150" t="str">
        <f>IF(Tbl.Kosten[[#This Row],[KSnr.]]=EK$7,Tbl.Kosten[[#This Row],[Totaal kosten]],"")</f>
        <v/>
      </c>
      <c r="EL145" s="150" t="str">
        <f>IF(Tbl.Kosten[[#This Row],[KSnr.]]=EL$7,Tbl.Kosten[[#This Row],[Totaal kosten]],"")</f>
        <v/>
      </c>
      <c r="EM145" s="150" t="str">
        <f>IF(Tbl.Kosten[[#This Row],[KSnr.]]=EM$7,Tbl.Kosten[[#This Row],[Totaal kosten]],"")</f>
        <v/>
      </c>
      <c r="EN145" s="150" t="str">
        <f>IF(Tbl.Kosten[[#This Row],[KSnr.]]=EN$7,Tbl.Kosten[[#This Row],[Totaal kosten]],"")</f>
        <v/>
      </c>
      <c r="EO145" s="150" t="str">
        <f>IF(Tbl.Kosten[[#This Row],[KSnr.]]=EO$7,Tbl.Kosten[[#This Row],[Totaal kosten]],"")</f>
        <v/>
      </c>
      <c r="EP145" s="150" t="str">
        <f>IF(Tbl.Kosten[[#This Row],[KSnr.]]=EP$7,Tbl.Kosten[[#This Row],[Totaal kosten]],"")</f>
        <v/>
      </c>
      <c r="EQ145" s="150" t="str">
        <f>IF(Tbl.Kosten[[#This Row],[KSnr.]]=EQ$7,Tbl.Kosten[[#This Row],[Totaal kosten]],"")</f>
        <v/>
      </c>
      <c r="ER145" s="144" t="str">
        <f>IFERROR(_xlfn.XLOOKUP(Tbl.Kosten[[#This Row],[Subsidieactiviteit]],Tbl.Subsidiehoogte[Subsidieactiviteit],Tbl.Subsidiehoogte[SAnr.],"",0,1),"")</f>
        <v/>
      </c>
      <c r="ES145" s="150" t="str">
        <f>IF(Tbl.Kosten[[#This Row],[Sanr.]]=ES$7,Tbl.Kosten[[#This Row],[Totaal kosten]],"")</f>
        <v/>
      </c>
      <c r="ET145" s="150" t="str">
        <f>IF(Tbl.Kosten[[#This Row],[Sanr.]]=ET$7,Tbl.Kosten[[#This Row],[Totaal kosten]],"")</f>
        <v/>
      </c>
      <c r="EU145" s="150" t="str">
        <f>IF(Tbl.Kosten[[#This Row],[Sanr.]]=EU$7,Tbl.Kosten[[#This Row],[Totaal kosten]],"")</f>
        <v/>
      </c>
      <c r="EV145" s="150" t="str">
        <f>IF(Tbl.Kosten[[#This Row],[Sanr.]]=EV$7,Tbl.Kosten[[#This Row],[Totaal kosten]],"")</f>
        <v/>
      </c>
      <c r="EW145" s="150" t="str">
        <f>IF(Tbl.Kosten[[#This Row],[Sanr.]]=EW$7,Tbl.Kosten[[#This Row],[Totaal kosten]],"")</f>
        <v/>
      </c>
      <c r="EX145" s="150" t="str">
        <f>IF(Tbl.Kosten[[#This Row],[Sanr.]]=EX$7,Tbl.Kosten[[#This Row],[Totaal kosten]],"")</f>
        <v/>
      </c>
      <c r="EY145" s="150" t="str">
        <f>IF(Tbl.Kosten[[#This Row],[Sanr.]]=EY$7,Tbl.Kosten[[#This Row],[Totaal kosten]],"")</f>
        <v/>
      </c>
      <c r="EZ145" s="150" t="str">
        <f>IF(Tbl.Kosten[[#This Row],[Sanr.]]=EZ$7,Tbl.Kosten[[#This Row],[Totaal kosten]],"")</f>
        <v/>
      </c>
      <c r="FA145" s="150" t="str">
        <f>IF(Tbl.Kosten[[#This Row],[Sanr.]]=FA$7,Tbl.Kosten[[#This Row],[Totaal kosten]],"")</f>
        <v/>
      </c>
      <c r="FB145" s="150" t="str">
        <f>IF(Tbl.Kosten[[#This Row],[Sanr.]]=FB$7,Tbl.Kosten[[#This Row],[Totaal kosten]],"")</f>
        <v/>
      </c>
      <c r="FC145" s="150" t="str">
        <f>IF(Tbl.Kosten[[#This Row],[Sanr.]]=FC$7,Tbl.Kosten[[#This Row],[Totaal kosten]],"")</f>
        <v/>
      </c>
      <c r="FD145" s="150" t="str">
        <f>IF(Tbl.Kosten[[#This Row],[Sanr.]]=FD$7,Tbl.Kosten[[#This Row],[Totaal kosten]],"")</f>
        <v/>
      </c>
      <c r="FE145" s="150" t="str">
        <f>IF(Tbl.Kosten[[#This Row],[Sanr.]]=FE$7,Tbl.Kosten[[#This Row],[Totaal kosten]],"")</f>
        <v/>
      </c>
      <c r="FF145" s="150" t="str">
        <f>IF(Tbl.Kosten[[#This Row],[Sanr.]]=FF$7,Tbl.Kosten[[#This Row],[Totaal kosten]],"")</f>
        <v/>
      </c>
      <c r="FG145" s="150" t="str">
        <f>IF(Tbl.Kosten[[#This Row],[Sanr.]]=FG$7,Tbl.Kosten[[#This Row],[Totaal kosten]],"")</f>
        <v/>
      </c>
      <c r="FH145" s="150" t="str">
        <f>IF(Tbl.Kosten[[#This Row],[Sanr.]]=FH$7,Tbl.Kosten[[#This Row],[Totaal kosten]],"")</f>
        <v/>
      </c>
      <c r="FI145" s="150" t="str">
        <f>IF(Tbl.Kosten[[#This Row],[Sanr.]]=FI$7,Tbl.Kosten[[#This Row],[Totaal kosten]],"")</f>
        <v/>
      </c>
      <c r="FJ145" s="150" t="str">
        <f>IF(Tbl.Kosten[[#This Row],[Sanr.]]=FJ$7,Tbl.Kosten[[#This Row],[Totaal kosten]],"")</f>
        <v/>
      </c>
      <c r="FK145" s="150" t="str">
        <f>IF(Tbl.Kosten[[#This Row],[Sanr.]]=FK$7,Tbl.Kosten[[#This Row],[Totaal kosten]],"")</f>
        <v/>
      </c>
      <c r="FL145" s="150" t="str">
        <f>IF(Tbl.Kosten[[#This Row],[Sanr.]]=FL$7,Tbl.Kosten[[#This Row],[Totaal kosten]],"")</f>
        <v/>
      </c>
      <c r="FM145" s="150" t="str">
        <f>IF(Tbl.Kosten[[#This Row],[Sanr.]]=FM$7,Tbl.Kosten[[#This Row],[Totaal kosten]],"")</f>
        <v/>
      </c>
      <c r="FN145" s="150" t="str">
        <f>IF(Tbl.Kosten[[#This Row],[Sanr.]]=FN$7,Tbl.Kosten[[#This Row],[Totaal kosten]],"")</f>
        <v/>
      </c>
      <c r="FO145" s="150" t="str">
        <f>IF(Tbl.Kosten[[#This Row],[Sanr.]]=FO$7,Tbl.Kosten[[#This Row],[Totaal kosten]],"")</f>
        <v/>
      </c>
      <c r="FP145" s="150" t="str">
        <f>IF(Tbl.Kosten[[#This Row],[Sanr.]]=FP$7,Tbl.Kosten[[#This Row],[Totaal kosten]],"")</f>
        <v/>
      </c>
      <c r="FQ145" s="150" t="str">
        <f>IF(Tbl.Kosten[[#This Row],[Sanr.]]=FQ$7,Tbl.Kosten[[#This Row],[Totaal kosten]],"")</f>
        <v/>
      </c>
      <c r="FR145" s="150" t="str">
        <f>IF(Tbl.Kosten[[#This Row],[Sanr.]]=FR$7,Tbl.Kosten[[#This Row],[Totaal kosten]],"")</f>
        <v/>
      </c>
      <c r="FS145" s="150" t="str">
        <f>IF(Tbl.Kosten[[#This Row],[Sanr.]]=FS$7,Tbl.Kosten[[#This Row],[Totaal kosten]],"")</f>
        <v/>
      </c>
      <c r="FT145" s="150" t="str">
        <f>IF(Tbl.Kosten[[#This Row],[Sanr.]]=FT$7,Tbl.Kosten[[#This Row],[Totaal kosten]],"")</f>
        <v/>
      </c>
      <c r="FU145" s="150" t="str">
        <f>IF(Tbl.Kosten[[#This Row],[Sanr.]]=FU$7,Tbl.Kosten[[#This Row],[Totaal kosten]],"")</f>
        <v/>
      </c>
      <c r="FV145" s="150" t="str">
        <f>IF(Tbl.Kosten[[#This Row],[Sanr.]]=FV$7,Tbl.Kosten[[#This Row],[Totaal kosten]],"")</f>
        <v/>
      </c>
      <c r="FW145" s="150" t="str">
        <f>IFERROR(_xlfn.XLOOKUP(Tbl.Kosten[[#This Row],[Activiteitencode]],Tbl.Activiteiten[Activiteitcode],Tbl.Activiteiten[Anr.],"",0,1),"")</f>
        <v/>
      </c>
      <c r="FX145" s="169" t="str">
        <f>_xlfn.CONCAT(Tbl.Kosten[[#This Row],[Pnr.]],Tbl.Kosten[[#This Row],[Sanr.]])</f>
        <v>P1</v>
      </c>
      <c r="FY145" s="150">
        <f>Tbl.Kosten[[#This Row],[Totaal kosten]]-Tbl.Kosten[[#This Row],[Subsidie]]</f>
        <v>0</v>
      </c>
      <c r="FZ145" s="150">
        <f>IF(Tbl.Kosten[[#This Row],[Pnr.]]=FZ$7,Tbl.Kosten[[#This Row],[Te financieren]],"")</f>
        <v>0</v>
      </c>
      <c r="GA145" s="150" t="str">
        <f>IF(Tbl.Kosten[[#This Row],[Pnr.]]=GA$7,Tbl.Kosten[[#This Row],[Te financieren]],"")</f>
        <v/>
      </c>
      <c r="GB145" s="150" t="str">
        <f>IF(Tbl.Kosten[[#This Row],[Pnr.]]=GB$7,Tbl.Kosten[[#This Row],[Te financieren]],"")</f>
        <v/>
      </c>
      <c r="GC145" s="150" t="str">
        <f>IF(Tbl.Kosten[[#This Row],[Pnr.]]=GC$7,Tbl.Kosten[[#This Row],[Te financieren]],"")</f>
        <v/>
      </c>
      <c r="GD145" s="150" t="str">
        <f>IF(Tbl.Kosten[[#This Row],[Pnr.]]=GD$7,Tbl.Kosten[[#This Row],[Te financieren]],"")</f>
        <v/>
      </c>
      <c r="GE145" s="150" t="str">
        <f>IF(Tbl.Kosten[[#This Row],[Pnr.]]=GE$7,Tbl.Kosten[[#This Row],[Te financieren]],"")</f>
        <v/>
      </c>
      <c r="GF145" s="150" t="str">
        <f>IF(Tbl.Kosten[[#This Row],[Pnr.]]=GF$7,Tbl.Kosten[[#This Row],[Te financieren]],"")</f>
        <v/>
      </c>
      <c r="GG145" s="150" t="str">
        <f>IF(Tbl.Kosten[[#This Row],[Pnr.]]=GG$7,Tbl.Kosten[[#This Row],[Te financieren]],"")</f>
        <v/>
      </c>
      <c r="GH145" s="150" t="str">
        <f>IF(Tbl.Kosten[[#This Row],[Pnr.]]=GH$7,Tbl.Kosten[[#This Row],[Te financieren]],"")</f>
        <v/>
      </c>
      <c r="GI145" s="150" t="str">
        <f>IF(Tbl.Kosten[[#This Row],[Pnr.]]=GI$7,Tbl.Kosten[[#This Row],[Te financieren]],"")</f>
        <v/>
      </c>
      <c r="GJ145" s="150" t="str">
        <f>IF(Tbl.Kosten[[#This Row],[Pnr.]]=GJ$7,Tbl.Kosten[[#This Row],[Te financieren]],"")</f>
        <v/>
      </c>
      <c r="GK145" s="150" t="str">
        <f>IF(Tbl.Kosten[[#This Row],[Pnr.]]=GK$7,Tbl.Kosten[[#This Row],[Te financieren]],"")</f>
        <v/>
      </c>
      <c r="GL145" s="150" t="str">
        <f>IF(Tbl.Kosten[[#This Row],[Pnr.]]=GL$7,Tbl.Kosten[[#This Row],[Te financieren]],"")</f>
        <v/>
      </c>
      <c r="GM145" s="150" t="str">
        <f>IF(Tbl.Kosten[[#This Row],[Pnr.]]=GM$7,Tbl.Kosten[[#This Row],[Te financieren]],"")</f>
        <v/>
      </c>
      <c r="GN145" s="150" t="str">
        <f>IF(Tbl.Kosten[[#This Row],[Pnr.]]=GN$7,Tbl.Kosten[[#This Row],[Te financieren]],"")</f>
        <v/>
      </c>
      <c r="GO145" s="150" t="str">
        <f>IF(Tbl.Kosten[[#This Row],[Pnr.]]=GO$7,Tbl.Kosten[[#This Row],[Te financieren]],"")</f>
        <v/>
      </c>
      <c r="GP145" s="150" t="str">
        <f>IF(Tbl.Kosten[[#This Row],[Pnr.]]=GP$7,Tbl.Kosten[[#This Row],[Te financieren]],"")</f>
        <v/>
      </c>
      <c r="GQ145" s="150" t="str">
        <f>IF(Tbl.Kosten[[#This Row],[Pnr.]]=GQ$7,Tbl.Kosten[[#This Row],[Te financieren]],"")</f>
        <v/>
      </c>
      <c r="GR145" s="150" t="str">
        <f>IF(Tbl.Kosten[[#This Row],[Pnr.]]=GR$7,Tbl.Kosten[[#This Row],[Te financieren]],"")</f>
        <v/>
      </c>
      <c r="GS145" s="150" t="str">
        <f>IF(Tbl.Kosten[[#This Row],[Pnr.]]=GS$7,Tbl.Kosten[[#This Row],[Te financieren]],"")</f>
        <v/>
      </c>
      <c r="GT145" s="150" t="str">
        <f>IF(Tbl.Kosten[[#This Row],[Pnr.]]=GT$7,Tbl.Kosten[[#This Row],[Te financieren]],"")</f>
        <v/>
      </c>
      <c r="GU145" s="150" t="str">
        <f>IF(Tbl.Kosten[[#This Row],[Pnr.]]=GU$7,Tbl.Kosten[[#This Row],[Te financieren]],"")</f>
        <v/>
      </c>
      <c r="GV145" s="150" t="str">
        <f>IF(Tbl.Kosten[[#This Row],[Pnr.]]=GV$7,Tbl.Kosten[[#This Row],[Te financieren]],"")</f>
        <v/>
      </c>
      <c r="GW145" s="150" t="str">
        <f>IF(Tbl.Kosten[[#This Row],[Pnr.]]=GW$7,Tbl.Kosten[[#This Row],[Te financieren]],"")</f>
        <v/>
      </c>
      <c r="GX145" s="150" t="str">
        <f>IF(Tbl.Kosten[[#This Row],[Pnr.]]=GX$7,Tbl.Kosten[[#This Row],[Te financieren]],"")</f>
        <v/>
      </c>
      <c r="GY145" s="150" t="str">
        <f>IF(Tbl.Kosten[[#This Row],[Pnr.]]=GY$7,Tbl.Kosten[[#This Row],[Te financieren]],"")</f>
        <v/>
      </c>
      <c r="GZ145" s="150" t="str">
        <f>IF(Tbl.Kosten[[#This Row],[Pnr.]]=GZ$7,Tbl.Kosten[[#This Row],[Te financieren]],"")</f>
        <v/>
      </c>
      <c r="HA145" s="150" t="str">
        <f>IF(Tbl.Kosten[[#This Row],[Pnr.]]=HA$7,Tbl.Kosten[[#This Row],[Te financieren]],"")</f>
        <v/>
      </c>
      <c r="HB145" s="150" t="str">
        <f>IF(Tbl.Kosten[[#This Row],[Pnr.]]=HB$7,Tbl.Kosten[[#This Row],[Te financieren]],"")</f>
        <v/>
      </c>
      <c r="HC145" s="150" t="str">
        <f>IF(Tbl.Kosten[[#This Row],[Pnr.]]=HC$7,Tbl.Kosten[[#This Row],[Te financieren]],"")</f>
        <v/>
      </c>
      <c r="HD145" s="150" t="str">
        <f>IF(Tbl.Kosten[[#This Row],[Pnr.]]=HD$7,Tbl.Kosten[[#This Row],[Te financieren]],"")</f>
        <v/>
      </c>
      <c r="HE145" s="150" t="str">
        <f>IF(Tbl.Kosten[[#This Row],[Pnr.]]=HE$7,Tbl.Kosten[[#This Row],[Te financieren]],"")</f>
        <v/>
      </c>
      <c r="HF145" s="150" t="str">
        <f>IF(Tbl.Kosten[[#This Row],[Pnr.]]=HF$7,Tbl.Kosten[[#This Row],[Te financieren]],"")</f>
        <v/>
      </c>
      <c r="HG145" s="150" t="str">
        <f>IF(Tbl.Kosten[[#This Row],[Pnr.]]=HG$7,Tbl.Kosten[[#This Row],[Te financieren]],"")</f>
        <v/>
      </c>
      <c r="HH145" s="150" t="str">
        <f>IF(Tbl.Kosten[[#This Row],[Pnr.]]=HH$7,Tbl.Kosten[[#This Row],[Te financieren]],"")</f>
        <v/>
      </c>
      <c r="HI145" s="150" t="str">
        <f>IF(Tbl.Kosten[[#This Row],[Pnr.]]=HI$7,Tbl.Kosten[[#This Row],[Te financieren]],"")</f>
        <v/>
      </c>
      <c r="HJ145" s="150" t="str">
        <f>IF(Tbl.Kosten[[#This Row],[Pnr.]]=HJ$7,Tbl.Kosten[[#This Row],[Te financieren]],"")</f>
        <v/>
      </c>
      <c r="HK145" s="150" t="str">
        <f>IF(Tbl.Kosten[[#This Row],[Pnr.]]=HK$7,Tbl.Kosten[[#This Row],[Te financieren]],"")</f>
        <v/>
      </c>
      <c r="HL145" s="150" t="str">
        <f>IF(Tbl.Kosten[[#This Row],[Pnr.]]=HL$7,Tbl.Kosten[[#This Row],[Te financieren]],"")</f>
        <v/>
      </c>
      <c r="HM145" s="150" t="str">
        <f>IF(Tbl.Kosten[[#This Row],[Pnr.]]=HM$7,Tbl.Kosten[[#This Row],[Te financieren]],"")</f>
        <v/>
      </c>
      <c r="HN145" s="150" t="str">
        <f>IF(Tbl.Kosten[[#This Row],[Pnr.]]=HN$7,Tbl.Kosten[[#This Row],[Te financieren]],"")</f>
        <v/>
      </c>
      <c r="HO145" s="150" t="str">
        <f>IF(Tbl.Kosten[[#This Row],[Pnr.]]=HO$7,Tbl.Kosten[[#This Row],[Te financieren]],"")</f>
        <v/>
      </c>
      <c r="HP145" s="150" t="str">
        <f>IF(Tbl.Kosten[[#This Row],[Pnr.]]=HP$7,Tbl.Kosten[[#This Row],[Te financieren]],"")</f>
        <v/>
      </c>
      <c r="HQ145" s="150" t="str">
        <f>IF(Tbl.Kosten[[#This Row],[Pnr.]]=HQ$7,Tbl.Kosten[[#This Row],[Te financieren]],"")</f>
        <v/>
      </c>
      <c r="HR145" s="150" t="str">
        <f>IF(Tbl.Kosten[[#This Row],[Pnr.]]=HR$7,Tbl.Kosten[[#This Row],[Te financieren]],"")</f>
        <v/>
      </c>
      <c r="HS145" s="150" t="str">
        <f>IF(Tbl.Kosten[[#This Row],[Pnr.]]=HS$7,Tbl.Kosten[[#This Row],[Te financieren]],"")</f>
        <v/>
      </c>
      <c r="HT145" s="150" t="str">
        <f>IF(Tbl.Kosten[[#This Row],[Pnr.]]=HT$7,Tbl.Kosten[[#This Row],[Te financieren]],"")</f>
        <v/>
      </c>
      <c r="HU145" s="150" t="str">
        <f>IF(Tbl.Kosten[[#This Row],[Pnr.]]=HU$7,Tbl.Kosten[[#This Row],[Te financieren]],"")</f>
        <v/>
      </c>
      <c r="HV145" s="150" t="str">
        <f>IF(Tbl.Kosten[[#This Row],[Pnr.]]=HV$7,Tbl.Kosten[[#This Row],[Te financieren]],"")</f>
        <v/>
      </c>
      <c r="HW145" s="150" t="str">
        <f>IF(Tbl.Kosten[[#This Row],[Pnr.]]=HW$7,Tbl.Kosten[[#This Row],[Te financieren]],"")</f>
        <v/>
      </c>
    </row>
    <row r="146" spans="2:231" x14ac:dyDescent="0.3">
      <c r="B146" s="134"/>
      <c r="C146" s="137"/>
      <c r="D146" s="136"/>
      <c r="E146" s="261"/>
      <c r="F146" s="135"/>
      <c r="G146" s="11" t="str">
        <f>IF(Tbl.Kosten[[#This Row],[Medewerker e/o 
functie]]&lt;&gt;"",_xlfn.XLOOKUP(Tbl.Kosten[[#This Row],[Medewerker e/o 
functie]],Tbl.Uurtarief[Medewerker en/of functie],Tbl.Uurtarief[Uurtarief],"",0,1),"")</f>
        <v/>
      </c>
      <c r="H146" s="121">
        <f>IFERROR(Tbl.Kosten[[#This Row],[Uren]]*Tbl.Kosten[[#This Row],[Uurtarief]],0)</f>
        <v>0</v>
      </c>
      <c r="I146" s="119" t="str">
        <f>IF(Tbl.Kosten[[#This Row],[Subtotaal uren]]&lt;&gt;0,_xlfn.XLOOKUP(Tbl.Kosten[[#This Row],[Medewerker e/o 
functie]],Tbl.Uurtarief[Medewerker en/of functie],Tbl.Uurtarief[Kostensoort arbeid],"",0,1),"")</f>
        <v/>
      </c>
      <c r="J146" s="137"/>
      <c r="K146" s="135"/>
      <c r="L146" s="139" t="str">
        <f>IF(Tbl.Kosten[[#This Row],[Activum]]&lt;&gt;"",_xlfn.XLOOKUP(Tbl.Kosten[[#This Row],[Activum]],Tbl.Afschrijvingskosten[Activum],Tbl.Afschrijvingskosten[Tarief per afschrijvings-eenheid],"",0,1),"")</f>
        <v/>
      </c>
      <c r="M146" s="122">
        <f>IFERROR(Tbl.Kosten[[#This Row],[Een-
heden]]*Tbl.Kosten[[#This Row],[Afschrijvings-
tarief]],0)</f>
        <v>0</v>
      </c>
      <c r="N146" s="122" t="str">
        <f>IF(Tbl.Kosten[[#This Row],[Subtotaal afschrijving]]&lt;&gt;0,Lijsten!$A$7,"")</f>
        <v/>
      </c>
      <c r="O146" s="140"/>
      <c r="P146" s="135"/>
      <c r="Q146" s="138"/>
      <c r="R146" s="122">
        <f>IFERROR(Tbl.Kosten[[#This Row],[Aantal]]*Tbl.Kosten[[#This Row],[Tarief]],0)</f>
        <v>0</v>
      </c>
      <c r="S146" s="8">
        <f>IFERROR(Tbl.Kosten[[#This Row],[Subtotaal overige kosten]]+Tbl.Kosten[[#This Row],[Subtotaal uren]]+Tbl.Kosten[[#This Row],[Subtotaal afschrijving]],0)</f>
        <v>0</v>
      </c>
      <c r="T146" s="8">
        <f>IFERROR(Tbl.Kosten[[#This Row],[Totaal kosten]]*Tbl.Kosten[[#This Row],[Subsidie%]],0)</f>
        <v>0</v>
      </c>
      <c r="U146" s="4" t="str" cm="1">
        <f t="array" ref="U146">IFERROR(_xlfn.IFS(Tbl.Kosten[[#This Row],[Subtotaal uren]]&lt;&gt;0,Tbl.Kosten[[#This Row],[Kostensoort arbeid]],Tbl.Kosten[[#This Row],[Subtotaal afschrijving]]&lt;&gt;0,Tbl.Kosten[[#This Row],[Kostensoort afschrijving]],Tbl.Kosten[[#This Row],[Subtotaal overige kosten]]&lt;&gt;0,Tbl.Kosten[[#This Row],[Kostensoort overig]]),"")</f>
        <v/>
      </c>
      <c r="V146" s="4" t="str">
        <f>IFERROR(_xlfn.XLOOKUP(Tbl.Kosten[[#This Row],[Activiteitencode]],Tbl.Activiteiten[Activiteitcode],Tbl.Activiteiten[Werkpakketcode],"",0,1),"")</f>
        <v/>
      </c>
      <c r="W146" s="4" t="str">
        <f>IFERROR(_xlfn.XLOOKUP(Tbl.Kosten[[#This Row],[Werkpakketcode]],Tbl.Werkpakketten[Werkpakketcode],Tbl.Werkpakketten[Subsidiabele activiteit],"",0,1),"")</f>
        <v/>
      </c>
      <c r="X146" s="12">
        <f>IFERROR(_xlfn.XLOOKUP(Tbl.Kosten[[#This Row],[Sanr.]],Tbl.Subsidiehoogte[SAnr.],Tbl.Subsidiehoogte[Sub. Percentage],0,0,1),0)</f>
        <v>0</v>
      </c>
      <c r="Y146" s="144" t="str">
        <f>IFERROR(_xlfn.XLOOKUP(Tbl.Kosten[[#This Row],[Partnercode]],Tbl.Projectpartners[Partnercode],Tbl.Projectpartners[PNr.],"",0,1),"")</f>
        <v>P1</v>
      </c>
      <c r="Z146" s="148">
        <f>IF(Tbl.Kosten[[#This Row],[Pnr.]]=Z$7,Tbl.Kosten[[#This Row],[Totaal kosten]],"")</f>
        <v>0</v>
      </c>
      <c r="AA146" s="148" t="str">
        <f>IF(Tbl.Kosten[[#This Row],[Pnr.]]=AA$7,Tbl.Kosten[[#This Row],[Totaal kosten]],"")</f>
        <v/>
      </c>
      <c r="AB146" s="148" t="str">
        <f>IF(Tbl.Kosten[[#This Row],[Pnr.]]=AB$7,Tbl.Kosten[[#This Row],[Totaal kosten]],"")</f>
        <v/>
      </c>
      <c r="AC146" s="148" t="str">
        <f>IF(Tbl.Kosten[[#This Row],[Pnr.]]=AC$7,Tbl.Kosten[[#This Row],[Totaal kosten]],"")</f>
        <v/>
      </c>
      <c r="AD146" s="148" t="str">
        <f>IF(Tbl.Kosten[[#This Row],[Pnr.]]=AD$7,Tbl.Kosten[[#This Row],[Totaal kosten]],"")</f>
        <v/>
      </c>
      <c r="AE146" s="148" t="str">
        <f>IF(Tbl.Kosten[[#This Row],[Pnr.]]=AE$7,Tbl.Kosten[[#This Row],[Totaal kosten]],"")</f>
        <v/>
      </c>
      <c r="AF146" s="148" t="str">
        <f>IF(Tbl.Kosten[[#This Row],[Pnr.]]=AF$7,Tbl.Kosten[[#This Row],[Totaal kosten]],"")</f>
        <v/>
      </c>
      <c r="AG146" s="148" t="str">
        <f>IF(Tbl.Kosten[[#This Row],[Pnr.]]=AG$7,Tbl.Kosten[[#This Row],[Totaal kosten]],"")</f>
        <v/>
      </c>
      <c r="AH146" s="148" t="str">
        <f>IF(Tbl.Kosten[[#This Row],[Pnr.]]=AH$7,Tbl.Kosten[[#This Row],[Totaal kosten]],"")</f>
        <v/>
      </c>
      <c r="AI146" s="148" t="str">
        <f>IF(Tbl.Kosten[[#This Row],[Pnr.]]=AI$7,Tbl.Kosten[[#This Row],[Totaal kosten]],"")</f>
        <v/>
      </c>
      <c r="AJ146" s="148" t="str">
        <f>IF(Tbl.Kosten[[#This Row],[Pnr.]]=AJ$7,Tbl.Kosten[[#This Row],[Totaal kosten]],"")</f>
        <v/>
      </c>
      <c r="AK146" s="148" t="str">
        <f>IF(Tbl.Kosten[[#This Row],[Pnr.]]=AK$7,Tbl.Kosten[[#This Row],[Totaal kosten]],"")</f>
        <v/>
      </c>
      <c r="AL146" s="148" t="str">
        <f>IF(Tbl.Kosten[[#This Row],[Pnr.]]=AL$7,Tbl.Kosten[[#This Row],[Totaal kosten]],"")</f>
        <v/>
      </c>
      <c r="AM146" s="148" t="str">
        <f>IF(Tbl.Kosten[[#This Row],[Pnr.]]=AM$7,Tbl.Kosten[[#This Row],[Totaal kosten]],"")</f>
        <v/>
      </c>
      <c r="AN146" s="148" t="str">
        <f>IF(Tbl.Kosten[[#This Row],[Pnr.]]=AN$7,Tbl.Kosten[[#This Row],[Totaal kosten]],"")</f>
        <v/>
      </c>
      <c r="AO146" s="148" t="str">
        <f>IF(Tbl.Kosten[[#This Row],[Pnr.]]=AO$7,Tbl.Kosten[[#This Row],[Totaal kosten]],"")</f>
        <v/>
      </c>
      <c r="AP146" s="148" t="str">
        <f>IF(Tbl.Kosten[[#This Row],[Pnr.]]=AP$7,Tbl.Kosten[[#This Row],[Totaal kosten]],"")</f>
        <v/>
      </c>
      <c r="AQ146" s="148" t="str">
        <f>IF(Tbl.Kosten[[#This Row],[Pnr.]]=AQ$7,Tbl.Kosten[[#This Row],[Totaal kosten]],"")</f>
        <v/>
      </c>
      <c r="AR146" s="148" t="str">
        <f>IF(Tbl.Kosten[[#This Row],[Pnr.]]=AR$7,Tbl.Kosten[[#This Row],[Totaal kosten]],"")</f>
        <v/>
      </c>
      <c r="AS146" s="148" t="str">
        <f>IF(Tbl.Kosten[[#This Row],[Pnr.]]=AS$7,Tbl.Kosten[[#This Row],[Totaal kosten]],"")</f>
        <v/>
      </c>
      <c r="AT146" s="148" t="str">
        <f>IF(Tbl.Kosten[[#This Row],[Pnr.]]=AT$7,Tbl.Kosten[[#This Row],[Totaal kosten]],"")</f>
        <v/>
      </c>
      <c r="AU146" s="148" t="str">
        <f>IF(Tbl.Kosten[[#This Row],[Pnr.]]=AU$7,Tbl.Kosten[[#This Row],[Totaal kosten]],"")</f>
        <v/>
      </c>
      <c r="AV146" s="148" t="str">
        <f>IF(Tbl.Kosten[[#This Row],[Pnr.]]=AV$7,Tbl.Kosten[[#This Row],[Totaal kosten]],"")</f>
        <v/>
      </c>
      <c r="AW146" s="148" t="str">
        <f>IF(Tbl.Kosten[[#This Row],[Pnr.]]=AW$7,Tbl.Kosten[[#This Row],[Totaal kosten]],"")</f>
        <v/>
      </c>
      <c r="AX146" s="148" t="str">
        <f>IF(Tbl.Kosten[[#This Row],[Pnr.]]=AX$7,Tbl.Kosten[[#This Row],[Totaal kosten]],"")</f>
        <v/>
      </c>
      <c r="AY146" s="148" t="str">
        <f>IF(Tbl.Kosten[[#This Row],[Pnr.]]=AY$7,Tbl.Kosten[[#This Row],[Totaal kosten]],"")</f>
        <v/>
      </c>
      <c r="AZ146" s="148" t="str">
        <f>IF(Tbl.Kosten[[#This Row],[Pnr.]]=AZ$7,Tbl.Kosten[[#This Row],[Totaal kosten]],"")</f>
        <v/>
      </c>
      <c r="BA146" s="148" t="str">
        <f>IF(Tbl.Kosten[[#This Row],[Pnr.]]=BA$7,Tbl.Kosten[[#This Row],[Totaal kosten]],"")</f>
        <v/>
      </c>
      <c r="BB146" s="148" t="str">
        <f>IF(Tbl.Kosten[[#This Row],[Pnr.]]=BB$7,Tbl.Kosten[[#This Row],[Totaal kosten]],"")</f>
        <v/>
      </c>
      <c r="BC146" s="148" t="str">
        <f>IF(Tbl.Kosten[[#This Row],[Pnr.]]=BC$7,Tbl.Kosten[[#This Row],[Totaal kosten]],"")</f>
        <v/>
      </c>
      <c r="BD146" s="148" t="str">
        <f>IF(Tbl.Kosten[[#This Row],[Pnr.]]=BD$7,Tbl.Kosten[[#This Row],[Totaal kosten]],"")</f>
        <v/>
      </c>
      <c r="BE146" s="148" t="str">
        <f>IF(Tbl.Kosten[[#This Row],[Pnr.]]=BE$7,Tbl.Kosten[[#This Row],[Totaal kosten]],"")</f>
        <v/>
      </c>
      <c r="BF146" s="148" t="str">
        <f>IF(Tbl.Kosten[[#This Row],[Pnr.]]=BF$7,Tbl.Kosten[[#This Row],[Totaal kosten]],"")</f>
        <v/>
      </c>
      <c r="BG146" s="148" t="str">
        <f>IF(Tbl.Kosten[[#This Row],[Pnr.]]=BG$7,Tbl.Kosten[[#This Row],[Totaal kosten]],"")</f>
        <v/>
      </c>
      <c r="BH146" s="148" t="str">
        <f>IF(Tbl.Kosten[[#This Row],[Pnr.]]=BH$7,Tbl.Kosten[[#This Row],[Totaal kosten]],"")</f>
        <v/>
      </c>
      <c r="BI146" s="148" t="str">
        <f>IF(Tbl.Kosten[[#This Row],[Pnr.]]=BI$7,Tbl.Kosten[[#This Row],[Totaal kosten]],"")</f>
        <v/>
      </c>
      <c r="BJ146" s="148" t="str">
        <f>IF(Tbl.Kosten[[#This Row],[Pnr.]]=BJ$7,Tbl.Kosten[[#This Row],[Totaal kosten]],"")</f>
        <v/>
      </c>
      <c r="BK146" s="148" t="str">
        <f>IF(Tbl.Kosten[[#This Row],[Pnr.]]=BK$7,Tbl.Kosten[[#This Row],[Totaal kosten]],"")</f>
        <v/>
      </c>
      <c r="BL146" s="148" t="str">
        <f>IF(Tbl.Kosten[[#This Row],[Pnr.]]=BL$7,Tbl.Kosten[[#This Row],[Totaal kosten]],"")</f>
        <v/>
      </c>
      <c r="BM146" s="148" t="str">
        <f>IF(Tbl.Kosten[[#This Row],[Pnr.]]=BM$7,Tbl.Kosten[[#This Row],[Totaal kosten]],"")</f>
        <v/>
      </c>
      <c r="BN146" s="148" t="str">
        <f>IF(Tbl.Kosten[[#This Row],[Pnr.]]=BN$7,Tbl.Kosten[[#This Row],[Totaal kosten]],"")</f>
        <v/>
      </c>
      <c r="BO146" s="148" t="str">
        <f>IF(Tbl.Kosten[[#This Row],[Pnr.]]=BO$7,Tbl.Kosten[[#This Row],[Totaal kosten]],"")</f>
        <v/>
      </c>
      <c r="BP146" s="148" t="str">
        <f>IF(Tbl.Kosten[[#This Row],[Pnr.]]=BP$7,Tbl.Kosten[[#This Row],[Totaal kosten]],"")</f>
        <v/>
      </c>
      <c r="BQ146" s="148" t="str">
        <f>IF(Tbl.Kosten[[#This Row],[Pnr.]]=BQ$7,Tbl.Kosten[[#This Row],[Totaal kosten]],"")</f>
        <v/>
      </c>
      <c r="BR146" s="148" t="str">
        <f>IF(Tbl.Kosten[[#This Row],[Pnr.]]=BR$7,Tbl.Kosten[[#This Row],[Totaal kosten]],"")</f>
        <v/>
      </c>
      <c r="BS146" s="148" t="str">
        <f>IF(Tbl.Kosten[[#This Row],[Pnr.]]=BS$7,Tbl.Kosten[[#This Row],[Totaal kosten]],"")</f>
        <v/>
      </c>
      <c r="BT146" s="148" t="str">
        <f>IF(Tbl.Kosten[[#This Row],[Pnr.]]=BT$7,Tbl.Kosten[[#This Row],[Totaal kosten]],"")</f>
        <v/>
      </c>
      <c r="BU146" s="148" t="str">
        <f>IF(Tbl.Kosten[[#This Row],[Pnr.]]=BU$7,Tbl.Kosten[[#This Row],[Totaal kosten]],"")</f>
        <v/>
      </c>
      <c r="BV146" s="148" t="str">
        <f>IF(Tbl.Kosten[[#This Row],[Pnr.]]=BV$7,Tbl.Kosten[[#This Row],[Totaal kosten]],"")</f>
        <v/>
      </c>
      <c r="BW146" s="148" t="str">
        <f>IF(Tbl.Kosten[[#This Row],[Pnr.]]=BW$7,Tbl.Kosten[[#This Row],[Totaal kosten]],"")</f>
        <v/>
      </c>
      <c r="BX146" s="148" t="str">
        <f>IFERROR(_xlfn.XLOOKUP(Tbl.Kosten[[#This Row],[Werkpakketcode]],Tbl.Werkpakketten[Werkpakketcode],Tbl.Werkpakketten[WPnr.],"",0,1),"")</f>
        <v/>
      </c>
      <c r="BY146" s="148" t="str">
        <f>IF(Tbl.Kosten[[#This Row],[WPnr.]]=BY$7,Tbl.Kosten[[#This Row],[Totaal kosten]],"")</f>
        <v/>
      </c>
      <c r="BZ146" s="148" t="str">
        <f>IF(Tbl.Kosten[[#This Row],[WPnr.]]=BZ$7,Tbl.Kosten[[#This Row],[Totaal kosten]],"")</f>
        <v/>
      </c>
      <c r="CA146" s="148" t="str">
        <f>IF(Tbl.Kosten[[#This Row],[WPnr.]]=CA$7,Tbl.Kosten[[#This Row],[Totaal kosten]],"")</f>
        <v/>
      </c>
      <c r="CB146" s="148" t="str">
        <f>IF(Tbl.Kosten[[#This Row],[WPnr.]]=CB$7,Tbl.Kosten[[#This Row],[Totaal kosten]],"")</f>
        <v/>
      </c>
      <c r="CC146" s="148" t="str">
        <f>IF(Tbl.Kosten[[#This Row],[WPnr.]]=CC$7,Tbl.Kosten[[#This Row],[Totaal kosten]],"")</f>
        <v/>
      </c>
      <c r="CD146" s="148" t="str">
        <f>IF(Tbl.Kosten[[#This Row],[WPnr.]]=CD$7,Tbl.Kosten[[#This Row],[Totaal kosten]],"")</f>
        <v/>
      </c>
      <c r="CE146" s="148" t="str">
        <f>IF(Tbl.Kosten[[#This Row],[WPnr.]]=CE$7,Tbl.Kosten[[#This Row],[Totaal kosten]],"")</f>
        <v/>
      </c>
      <c r="CF146" s="148" t="str">
        <f>IF(Tbl.Kosten[[#This Row],[WPnr.]]=CF$7,Tbl.Kosten[[#This Row],[Totaal kosten]],"")</f>
        <v/>
      </c>
      <c r="CG146" s="148" t="str">
        <f>IF(Tbl.Kosten[[#This Row],[WPnr.]]=CG$7,Tbl.Kosten[[#This Row],[Totaal kosten]],"")</f>
        <v/>
      </c>
      <c r="CH146" s="148" t="str">
        <f>IF(Tbl.Kosten[[#This Row],[WPnr.]]=CH$7,Tbl.Kosten[[#This Row],[Totaal kosten]],"")</f>
        <v/>
      </c>
      <c r="CI146" s="148" t="str">
        <f>IF(Tbl.Kosten[[#This Row],[WPnr.]]=CI$7,Tbl.Kosten[[#This Row],[Totaal kosten]],"")</f>
        <v/>
      </c>
      <c r="CJ146" s="148" t="str">
        <f>IF(Tbl.Kosten[[#This Row],[WPnr.]]=CJ$7,Tbl.Kosten[[#This Row],[Totaal kosten]],"")</f>
        <v/>
      </c>
      <c r="CK146" s="148" t="str">
        <f>IF(Tbl.Kosten[[#This Row],[WPnr.]]=CK$7,Tbl.Kosten[[#This Row],[Totaal kosten]],"")</f>
        <v/>
      </c>
      <c r="CL146" s="148" t="str">
        <f>IF(Tbl.Kosten[[#This Row],[WPnr.]]=CL$7,Tbl.Kosten[[#This Row],[Totaal kosten]],"")</f>
        <v/>
      </c>
      <c r="CM146" s="148" t="str">
        <f>IF(Tbl.Kosten[[#This Row],[WPnr.]]=CM$7,Tbl.Kosten[[#This Row],[Totaal kosten]],"")</f>
        <v/>
      </c>
      <c r="CN146" s="148" t="str">
        <f>IF(Tbl.Kosten[[#This Row],[WPnr.]]=CN$7,Tbl.Kosten[[#This Row],[Totaal kosten]],"")</f>
        <v/>
      </c>
      <c r="CO146" s="148" t="str">
        <f>IF(Tbl.Kosten[[#This Row],[WPnr.]]=CO$7,Tbl.Kosten[[#This Row],[Totaal kosten]],"")</f>
        <v/>
      </c>
      <c r="CP146" s="148" t="str">
        <f>IF(Tbl.Kosten[[#This Row],[WPnr.]]=CP$7,Tbl.Kosten[[#This Row],[Totaal kosten]],"")</f>
        <v/>
      </c>
      <c r="CQ146" s="148" t="str">
        <f>IF(Tbl.Kosten[[#This Row],[WPnr.]]=CQ$7,Tbl.Kosten[[#This Row],[Totaal kosten]],"")</f>
        <v/>
      </c>
      <c r="CR146" s="148" t="str">
        <f>IF(Tbl.Kosten[[#This Row],[WPnr.]]=CR$7,Tbl.Kosten[[#This Row],[Totaal kosten]],"")</f>
        <v/>
      </c>
      <c r="CS146" s="148" t="str">
        <f>IF(Tbl.Kosten[[#This Row],[WPnr.]]=CS$7,Tbl.Kosten[[#This Row],[Totaal kosten]],"")</f>
        <v/>
      </c>
      <c r="CT146" s="148" t="str">
        <f>IF(Tbl.Kosten[[#This Row],[WPnr.]]=CT$7,Tbl.Kosten[[#This Row],[Totaal kosten]],"")</f>
        <v/>
      </c>
      <c r="CU146" s="148" t="str">
        <f>IF(Tbl.Kosten[[#This Row],[WPnr.]]=CU$7,Tbl.Kosten[[#This Row],[Totaal kosten]],"")</f>
        <v/>
      </c>
      <c r="CV146" s="148" t="str">
        <f>IF(Tbl.Kosten[[#This Row],[WPnr.]]=CV$7,Tbl.Kosten[[#This Row],[Totaal kosten]],"")</f>
        <v/>
      </c>
      <c r="CW146" s="148" t="str">
        <f>IF(Tbl.Kosten[[#This Row],[WPnr.]]=CW$7,Tbl.Kosten[[#This Row],[Totaal kosten]],"")</f>
        <v/>
      </c>
      <c r="CX146" s="148" t="str">
        <f>IF(Tbl.Kosten[[#This Row],[WPnr.]]=CX$7,Tbl.Kosten[[#This Row],[Totaal kosten]],"")</f>
        <v/>
      </c>
      <c r="CY146" s="148" t="str">
        <f>IF(Tbl.Kosten[[#This Row],[WPnr.]]=CY$7,Tbl.Kosten[[#This Row],[Totaal kosten]],"")</f>
        <v/>
      </c>
      <c r="CZ146" s="148" t="str">
        <f>IF(Tbl.Kosten[[#This Row],[WPnr.]]=CZ$7,Tbl.Kosten[[#This Row],[Totaal kosten]],"")</f>
        <v/>
      </c>
      <c r="DA146" s="148" t="str">
        <f>IF(Tbl.Kosten[[#This Row],[WPnr.]]=DA$7,Tbl.Kosten[[#This Row],[Totaal kosten]],"")</f>
        <v/>
      </c>
      <c r="DB146" s="148" t="str">
        <f>IF(Tbl.Kosten[[#This Row],[WPnr.]]=DB$7,Tbl.Kosten[[#This Row],[Totaal kosten]],"")</f>
        <v/>
      </c>
      <c r="DC146" s="148" t="str">
        <f>IF(Tbl.Kosten[[#This Row],[WPnr.]]=DC$7,Tbl.Kosten[[#This Row],[Totaal kosten]],"")</f>
        <v/>
      </c>
      <c r="DD146" s="148" t="str">
        <f>IF(Tbl.Kosten[[#This Row],[WPnr.]]=DD$7,Tbl.Kosten[[#This Row],[Totaal kosten]],"")</f>
        <v/>
      </c>
      <c r="DE146" s="148" t="str">
        <f>IF(Tbl.Kosten[[#This Row],[WPnr.]]=DE$7,Tbl.Kosten[[#This Row],[Totaal kosten]],"")</f>
        <v/>
      </c>
      <c r="DF146" s="148" t="str">
        <f>IF(Tbl.Kosten[[#This Row],[WPnr.]]=DF$7,Tbl.Kosten[[#This Row],[Totaal kosten]],"")</f>
        <v/>
      </c>
      <c r="DG146" s="148" t="str">
        <f>IF(Tbl.Kosten[[#This Row],[WPnr.]]=DG$7,Tbl.Kosten[[#This Row],[Totaal kosten]],"")</f>
        <v/>
      </c>
      <c r="DH146" s="148" t="str">
        <f>IF(Tbl.Kosten[[#This Row],[WPnr.]]=DH$7,Tbl.Kosten[[#This Row],[Totaal kosten]],"")</f>
        <v/>
      </c>
      <c r="DI146" s="148" t="str">
        <f>IF(Tbl.Kosten[[#This Row],[WPnr.]]=DI$7,Tbl.Kosten[[#This Row],[Totaal kosten]],"")</f>
        <v/>
      </c>
      <c r="DJ146" s="148" t="str">
        <f>IF(Tbl.Kosten[[#This Row],[WPnr.]]=DJ$7,Tbl.Kosten[[#This Row],[Totaal kosten]],"")</f>
        <v/>
      </c>
      <c r="DK146" s="148" t="str">
        <f>IF(Tbl.Kosten[[#This Row],[WPnr.]]=DK$7,Tbl.Kosten[[#This Row],[Totaal kosten]],"")</f>
        <v/>
      </c>
      <c r="DL146" s="148" t="str">
        <f>IF(Tbl.Kosten[[#This Row],[WPnr.]]=DL$7,Tbl.Kosten[[#This Row],[Totaal kosten]],"")</f>
        <v/>
      </c>
      <c r="DM146" s="148" t="str">
        <f>IF(Tbl.Kosten[[#This Row],[WPnr.]]=DM$7,Tbl.Kosten[[#This Row],[Totaal kosten]],"")</f>
        <v/>
      </c>
      <c r="DN146" s="148" t="str">
        <f>IF(Tbl.Kosten[[#This Row],[WPnr.]]=DN$7,Tbl.Kosten[[#This Row],[Totaal kosten]],"")</f>
        <v/>
      </c>
      <c r="DO146" s="148" t="str">
        <f>IF(Tbl.Kosten[[#This Row],[WPnr.]]=DO$7,Tbl.Kosten[[#This Row],[Totaal kosten]],"")</f>
        <v/>
      </c>
      <c r="DP146" s="148" t="str">
        <f>IF(Tbl.Kosten[[#This Row],[WPnr.]]=DP$7,Tbl.Kosten[[#This Row],[Totaal kosten]],"")</f>
        <v/>
      </c>
      <c r="DQ146" s="148" t="str">
        <f>IF(Tbl.Kosten[[#This Row],[WPnr.]]=DQ$7,Tbl.Kosten[[#This Row],[Totaal kosten]],"")</f>
        <v/>
      </c>
      <c r="DR146" s="148" t="str">
        <f>IF(Tbl.Kosten[[#This Row],[WPnr.]]=DR$7,Tbl.Kosten[[#This Row],[Totaal kosten]],"")</f>
        <v/>
      </c>
      <c r="DS146" s="148" t="str">
        <f>IF(Tbl.Kosten[[#This Row],[WPnr.]]=DS$7,Tbl.Kosten[[#This Row],[Totaal kosten]],"")</f>
        <v/>
      </c>
      <c r="DT146" s="148" t="str">
        <f>IF(Tbl.Kosten[[#This Row],[WPnr.]]=DT$7,Tbl.Kosten[[#This Row],[Totaal kosten]],"")</f>
        <v/>
      </c>
      <c r="DU146" s="148" t="str">
        <f>IF(Tbl.Kosten[[#This Row],[WPnr.]]=DU$7,Tbl.Kosten[[#This Row],[Totaal kosten]],"")</f>
        <v/>
      </c>
      <c r="DV146" s="148" t="str">
        <f>IF(Tbl.Kosten[[#This Row],[WPnr.]]=DV$7,Tbl.Kosten[[#This Row],[Totaal kosten]],"")</f>
        <v/>
      </c>
      <c r="DW146" s="150" t="str">
        <f>IFERROR(_xlfn.XLOOKUP(Tbl.Kosten[[#This Row],[Kostensoort]],Tbl.Kostensoorten[Kostensoorten],Tbl.Kostensoorten[KSnr.],"",0,1),"")</f>
        <v/>
      </c>
      <c r="DX146" s="150" t="str">
        <f>IF(Tbl.Kosten[[#This Row],[KSnr.]]=DX$7,Tbl.Kosten[[#This Row],[Totaal kosten]],"")</f>
        <v/>
      </c>
      <c r="DY146" s="150" t="str">
        <f>IF(Tbl.Kosten[[#This Row],[KSnr.]]=DY$7,Tbl.Kosten[[#This Row],[Totaal kosten]],"")</f>
        <v/>
      </c>
      <c r="DZ146" s="150" t="str">
        <f>IF(Tbl.Kosten[[#This Row],[KSnr.]]=DZ$7,Tbl.Kosten[[#This Row],[Totaal kosten]],"")</f>
        <v/>
      </c>
      <c r="EA146" s="150" t="str">
        <f>IF(Tbl.Kosten[[#This Row],[KSnr.]]=EA$7,Tbl.Kosten[[#This Row],[Totaal kosten]],"")</f>
        <v/>
      </c>
      <c r="EB146" s="150" t="str">
        <f>IF(Tbl.Kosten[[#This Row],[KSnr.]]=EB$7,Tbl.Kosten[[#This Row],[Totaal kosten]],"")</f>
        <v/>
      </c>
      <c r="EC146" s="150" t="str">
        <f>IF(Tbl.Kosten[[#This Row],[KSnr.]]=EC$7,Tbl.Kosten[[#This Row],[Totaal kosten]],"")</f>
        <v/>
      </c>
      <c r="ED146" s="150" t="str">
        <f>IF(Tbl.Kosten[[#This Row],[KSnr.]]=ED$7,Tbl.Kosten[[#This Row],[Totaal kosten]],"")</f>
        <v/>
      </c>
      <c r="EE146" s="150" t="str">
        <f>IF(Tbl.Kosten[[#This Row],[KSnr.]]=EE$7,Tbl.Kosten[[#This Row],[Totaal kosten]],"")</f>
        <v/>
      </c>
      <c r="EF146" s="150" t="str">
        <f>IF(Tbl.Kosten[[#This Row],[KSnr.]]=EF$7,Tbl.Kosten[[#This Row],[Totaal kosten]],"")</f>
        <v/>
      </c>
      <c r="EG146" s="150" t="str">
        <f>IF(Tbl.Kosten[[#This Row],[KSnr.]]=EG$7,Tbl.Kosten[[#This Row],[Totaal kosten]],"")</f>
        <v/>
      </c>
      <c r="EH146" s="150" t="str">
        <f>IF(Tbl.Kosten[[#This Row],[KSnr.]]=EH$7,Tbl.Kosten[[#This Row],[Totaal kosten]],"")</f>
        <v/>
      </c>
      <c r="EI146" s="150" t="str">
        <f>IF(Tbl.Kosten[[#This Row],[KSnr.]]=EI$7,Tbl.Kosten[[#This Row],[Totaal kosten]],"")</f>
        <v/>
      </c>
      <c r="EJ146" s="150" t="str">
        <f>IF(Tbl.Kosten[[#This Row],[KSnr.]]=EJ$7,Tbl.Kosten[[#This Row],[Totaal kosten]],"")</f>
        <v/>
      </c>
      <c r="EK146" s="150" t="str">
        <f>IF(Tbl.Kosten[[#This Row],[KSnr.]]=EK$7,Tbl.Kosten[[#This Row],[Totaal kosten]],"")</f>
        <v/>
      </c>
      <c r="EL146" s="150" t="str">
        <f>IF(Tbl.Kosten[[#This Row],[KSnr.]]=EL$7,Tbl.Kosten[[#This Row],[Totaal kosten]],"")</f>
        <v/>
      </c>
      <c r="EM146" s="150" t="str">
        <f>IF(Tbl.Kosten[[#This Row],[KSnr.]]=EM$7,Tbl.Kosten[[#This Row],[Totaal kosten]],"")</f>
        <v/>
      </c>
      <c r="EN146" s="150" t="str">
        <f>IF(Tbl.Kosten[[#This Row],[KSnr.]]=EN$7,Tbl.Kosten[[#This Row],[Totaal kosten]],"")</f>
        <v/>
      </c>
      <c r="EO146" s="150" t="str">
        <f>IF(Tbl.Kosten[[#This Row],[KSnr.]]=EO$7,Tbl.Kosten[[#This Row],[Totaal kosten]],"")</f>
        <v/>
      </c>
      <c r="EP146" s="150" t="str">
        <f>IF(Tbl.Kosten[[#This Row],[KSnr.]]=EP$7,Tbl.Kosten[[#This Row],[Totaal kosten]],"")</f>
        <v/>
      </c>
      <c r="EQ146" s="150" t="str">
        <f>IF(Tbl.Kosten[[#This Row],[KSnr.]]=EQ$7,Tbl.Kosten[[#This Row],[Totaal kosten]],"")</f>
        <v/>
      </c>
      <c r="ER146" s="144" t="str">
        <f>IFERROR(_xlfn.XLOOKUP(Tbl.Kosten[[#This Row],[Subsidieactiviteit]],Tbl.Subsidiehoogte[Subsidieactiviteit],Tbl.Subsidiehoogte[SAnr.],"",0,1),"")</f>
        <v/>
      </c>
      <c r="ES146" s="150" t="str">
        <f>IF(Tbl.Kosten[[#This Row],[Sanr.]]=ES$7,Tbl.Kosten[[#This Row],[Totaal kosten]],"")</f>
        <v/>
      </c>
      <c r="ET146" s="150" t="str">
        <f>IF(Tbl.Kosten[[#This Row],[Sanr.]]=ET$7,Tbl.Kosten[[#This Row],[Totaal kosten]],"")</f>
        <v/>
      </c>
      <c r="EU146" s="150" t="str">
        <f>IF(Tbl.Kosten[[#This Row],[Sanr.]]=EU$7,Tbl.Kosten[[#This Row],[Totaal kosten]],"")</f>
        <v/>
      </c>
      <c r="EV146" s="150" t="str">
        <f>IF(Tbl.Kosten[[#This Row],[Sanr.]]=EV$7,Tbl.Kosten[[#This Row],[Totaal kosten]],"")</f>
        <v/>
      </c>
      <c r="EW146" s="150" t="str">
        <f>IF(Tbl.Kosten[[#This Row],[Sanr.]]=EW$7,Tbl.Kosten[[#This Row],[Totaal kosten]],"")</f>
        <v/>
      </c>
      <c r="EX146" s="150" t="str">
        <f>IF(Tbl.Kosten[[#This Row],[Sanr.]]=EX$7,Tbl.Kosten[[#This Row],[Totaal kosten]],"")</f>
        <v/>
      </c>
      <c r="EY146" s="150" t="str">
        <f>IF(Tbl.Kosten[[#This Row],[Sanr.]]=EY$7,Tbl.Kosten[[#This Row],[Totaal kosten]],"")</f>
        <v/>
      </c>
      <c r="EZ146" s="150" t="str">
        <f>IF(Tbl.Kosten[[#This Row],[Sanr.]]=EZ$7,Tbl.Kosten[[#This Row],[Totaal kosten]],"")</f>
        <v/>
      </c>
      <c r="FA146" s="150" t="str">
        <f>IF(Tbl.Kosten[[#This Row],[Sanr.]]=FA$7,Tbl.Kosten[[#This Row],[Totaal kosten]],"")</f>
        <v/>
      </c>
      <c r="FB146" s="150" t="str">
        <f>IF(Tbl.Kosten[[#This Row],[Sanr.]]=FB$7,Tbl.Kosten[[#This Row],[Totaal kosten]],"")</f>
        <v/>
      </c>
      <c r="FC146" s="150" t="str">
        <f>IF(Tbl.Kosten[[#This Row],[Sanr.]]=FC$7,Tbl.Kosten[[#This Row],[Totaal kosten]],"")</f>
        <v/>
      </c>
      <c r="FD146" s="150" t="str">
        <f>IF(Tbl.Kosten[[#This Row],[Sanr.]]=FD$7,Tbl.Kosten[[#This Row],[Totaal kosten]],"")</f>
        <v/>
      </c>
      <c r="FE146" s="150" t="str">
        <f>IF(Tbl.Kosten[[#This Row],[Sanr.]]=FE$7,Tbl.Kosten[[#This Row],[Totaal kosten]],"")</f>
        <v/>
      </c>
      <c r="FF146" s="150" t="str">
        <f>IF(Tbl.Kosten[[#This Row],[Sanr.]]=FF$7,Tbl.Kosten[[#This Row],[Totaal kosten]],"")</f>
        <v/>
      </c>
      <c r="FG146" s="150" t="str">
        <f>IF(Tbl.Kosten[[#This Row],[Sanr.]]=FG$7,Tbl.Kosten[[#This Row],[Totaal kosten]],"")</f>
        <v/>
      </c>
      <c r="FH146" s="150" t="str">
        <f>IF(Tbl.Kosten[[#This Row],[Sanr.]]=FH$7,Tbl.Kosten[[#This Row],[Totaal kosten]],"")</f>
        <v/>
      </c>
      <c r="FI146" s="150" t="str">
        <f>IF(Tbl.Kosten[[#This Row],[Sanr.]]=FI$7,Tbl.Kosten[[#This Row],[Totaal kosten]],"")</f>
        <v/>
      </c>
      <c r="FJ146" s="150" t="str">
        <f>IF(Tbl.Kosten[[#This Row],[Sanr.]]=FJ$7,Tbl.Kosten[[#This Row],[Totaal kosten]],"")</f>
        <v/>
      </c>
      <c r="FK146" s="150" t="str">
        <f>IF(Tbl.Kosten[[#This Row],[Sanr.]]=FK$7,Tbl.Kosten[[#This Row],[Totaal kosten]],"")</f>
        <v/>
      </c>
      <c r="FL146" s="150" t="str">
        <f>IF(Tbl.Kosten[[#This Row],[Sanr.]]=FL$7,Tbl.Kosten[[#This Row],[Totaal kosten]],"")</f>
        <v/>
      </c>
      <c r="FM146" s="150" t="str">
        <f>IF(Tbl.Kosten[[#This Row],[Sanr.]]=FM$7,Tbl.Kosten[[#This Row],[Totaal kosten]],"")</f>
        <v/>
      </c>
      <c r="FN146" s="150" t="str">
        <f>IF(Tbl.Kosten[[#This Row],[Sanr.]]=FN$7,Tbl.Kosten[[#This Row],[Totaal kosten]],"")</f>
        <v/>
      </c>
      <c r="FO146" s="150" t="str">
        <f>IF(Tbl.Kosten[[#This Row],[Sanr.]]=FO$7,Tbl.Kosten[[#This Row],[Totaal kosten]],"")</f>
        <v/>
      </c>
      <c r="FP146" s="150" t="str">
        <f>IF(Tbl.Kosten[[#This Row],[Sanr.]]=FP$7,Tbl.Kosten[[#This Row],[Totaal kosten]],"")</f>
        <v/>
      </c>
      <c r="FQ146" s="150" t="str">
        <f>IF(Tbl.Kosten[[#This Row],[Sanr.]]=FQ$7,Tbl.Kosten[[#This Row],[Totaal kosten]],"")</f>
        <v/>
      </c>
      <c r="FR146" s="150" t="str">
        <f>IF(Tbl.Kosten[[#This Row],[Sanr.]]=FR$7,Tbl.Kosten[[#This Row],[Totaal kosten]],"")</f>
        <v/>
      </c>
      <c r="FS146" s="150" t="str">
        <f>IF(Tbl.Kosten[[#This Row],[Sanr.]]=FS$7,Tbl.Kosten[[#This Row],[Totaal kosten]],"")</f>
        <v/>
      </c>
      <c r="FT146" s="150" t="str">
        <f>IF(Tbl.Kosten[[#This Row],[Sanr.]]=FT$7,Tbl.Kosten[[#This Row],[Totaal kosten]],"")</f>
        <v/>
      </c>
      <c r="FU146" s="150" t="str">
        <f>IF(Tbl.Kosten[[#This Row],[Sanr.]]=FU$7,Tbl.Kosten[[#This Row],[Totaal kosten]],"")</f>
        <v/>
      </c>
      <c r="FV146" s="150" t="str">
        <f>IF(Tbl.Kosten[[#This Row],[Sanr.]]=FV$7,Tbl.Kosten[[#This Row],[Totaal kosten]],"")</f>
        <v/>
      </c>
      <c r="FW146" s="150" t="str">
        <f>IFERROR(_xlfn.XLOOKUP(Tbl.Kosten[[#This Row],[Activiteitencode]],Tbl.Activiteiten[Activiteitcode],Tbl.Activiteiten[Anr.],"",0,1),"")</f>
        <v/>
      </c>
      <c r="FX146" s="169" t="str">
        <f>_xlfn.CONCAT(Tbl.Kosten[[#This Row],[Pnr.]],Tbl.Kosten[[#This Row],[Sanr.]])</f>
        <v>P1</v>
      </c>
      <c r="FY146" s="150">
        <f>Tbl.Kosten[[#This Row],[Totaal kosten]]-Tbl.Kosten[[#This Row],[Subsidie]]</f>
        <v>0</v>
      </c>
      <c r="FZ146" s="150">
        <f>IF(Tbl.Kosten[[#This Row],[Pnr.]]=FZ$7,Tbl.Kosten[[#This Row],[Te financieren]],"")</f>
        <v>0</v>
      </c>
      <c r="GA146" s="150" t="str">
        <f>IF(Tbl.Kosten[[#This Row],[Pnr.]]=GA$7,Tbl.Kosten[[#This Row],[Te financieren]],"")</f>
        <v/>
      </c>
      <c r="GB146" s="150" t="str">
        <f>IF(Tbl.Kosten[[#This Row],[Pnr.]]=GB$7,Tbl.Kosten[[#This Row],[Te financieren]],"")</f>
        <v/>
      </c>
      <c r="GC146" s="150" t="str">
        <f>IF(Tbl.Kosten[[#This Row],[Pnr.]]=GC$7,Tbl.Kosten[[#This Row],[Te financieren]],"")</f>
        <v/>
      </c>
      <c r="GD146" s="150" t="str">
        <f>IF(Tbl.Kosten[[#This Row],[Pnr.]]=GD$7,Tbl.Kosten[[#This Row],[Te financieren]],"")</f>
        <v/>
      </c>
      <c r="GE146" s="150" t="str">
        <f>IF(Tbl.Kosten[[#This Row],[Pnr.]]=GE$7,Tbl.Kosten[[#This Row],[Te financieren]],"")</f>
        <v/>
      </c>
      <c r="GF146" s="150" t="str">
        <f>IF(Tbl.Kosten[[#This Row],[Pnr.]]=GF$7,Tbl.Kosten[[#This Row],[Te financieren]],"")</f>
        <v/>
      </c>
      <c r="GG146" s="150" t="str">
        <f>IF(Tbl.Kosten[[#This Row],[Pnr.]]=GG$7,Tbl.Kosten[[#This Row],[Te financieren]],"")</f>
        <v/>
      </c>
      <c r="GH146" s="150" t="str">
        <f>IF(Tbl.Kosten[[#This Row],[Pnr.]]=GH$7,Tbl.Kosten[[#This Row],[Te financieren]],"")</f>
        <v/>
      </c>
      <c r="GI146" s="150" t="str">
        <f>IF(Tbl.Kosten[[#This Row],[Pnr.]]=GI$7,Tbl.Kosten[[#This Row],[Te financieren]],"")</f>
        <v/>
      </c>
      <c r="GJ146" s="150" t="str">
        <f>IF(Tbl.Kosten[[#This Row],[Pnr.]]=GJ$7,Tbl.Kosten[[#This Row],[Te financieren]],"")</f>
        <v/>
      </c>
      <c r="GK146" s="150" t="str">
        <f>IF(Tbl.Kosten[[#This Row],[Pnr.]]=GK$7,Tbl.Kosten[[#This Row],[Te financieren]],"")</f>
        <v/>
      </c>
      <c r="GL146" s="150" t="str">
        <f>IF(Tbl.Kosten[[#This Row],[Pnr.]]=GL$7,Tbl.Kosten[[#This Row],[Te financieren]],"")</f>
        <v/>
      </c>
      <c r="GM146" s="150" t="str">
        <f>IF(Tbl.Kosten[[#This Row],[Pnr.]]=GM$7,Tbl.Kosten[[#This Row],[Te financieren]],"")</f>
        <v/>
      </c>
      <c r="GN146" s="150" t="str">
        <f>IF(Tbl.Kosten[[#This Row],[Pnr.]]=GN$7,Tbl.Kosten[[#This Row],[Te financieren]],"")</f>
        <v/>
      </c>
      <c r="GO146" s="150" t="str">
        <f>IF(Tbl.Kosten[[#This Row],[Pnr.]]=GO$7,Tbl.Kosten[[#This Row],[Te financieren]],"")</f>
        <v/>
      </c>
      <c r="GP146" s="150" t="str">
        <f>IF(Tbl.Kosten[[#This Row],[Pnr.]]=GP$7,Tbl.Kosten[[#This Row],[Te financieren]],"")</f>
        <v/>
      </c>
      <c r="GQ146" s="150" t="str">
        <f>IF(Tbl.Kosten[[#This Row],[Pnr.]]=GQ$7,Tbl.Kosten[[#This Row],[Te financieren]],"")</f>
        <v/>
      </c>
      <c r="GR146" s="150" t="str">
        <f>IF(Tbl.Kosten[[#This Row],[Pnr.]]=GR$7,Tbl.Kosten[[#This Row],[Te financieren]],"")</f>
        <v/>
      </c>
      <c r="GS146" s="150" t="str">
        <f>IF(Tbl.Kosten[[#This Row],[Pnr.]]=GS$7,Tbl.Kosten[[#This Row],[Te financieren]],"")</f>
        <v/>
      </c>
      <c r="GT146" s="150" t="str">
        <f>IF(Tbl.Kosten[[#This Row],[Pnr.]]=GT$7,Tbl.Kosten[[#This Row],[Te financieren]],"")</f>
        <v/>
      </c>
      <c r="GU146" s="150" t="str">
        <f>IF(Tbl.Kosten[[#This Row],[Pnr.]]=GU$7,Tbl.Kosten[[#This Row],[Te financieren]],"")</f>
        <v/>
      </c>
      <c r="GV146" s="150" t="str">
        <f>IF(Tbl.Kosten[[#This Row],[Pnr.]]=GV$7,Tbl.Kosten[[#This Row],[Te financieren]],"")</f>
        <v/>
      </c>
      <c r="GW146" s="150" t="str">
        <f>IF(Tbl.Kosten[[#This Row],[Pnr.]]=GW$7,Tbl.Kosten[[#This Row],[Te financieren]],"")</f>
        <v/>
      </c>
      <c r="GX146" s="150" t="str">
        <f>IF(Tbl.Kosten[[#This Row],[Pnr.]]=GX$7,Tbl.Kosten[[#This Row],[Te financieren]],"")</f>
        <v/>
      </c>
      <c r="GY146" s="150" t="str">
        <f>IF(Tbl.Kosten[[#This Row],[Pnr.]]=GY$7,Tbl.Kosten[[#This Row],[Te financieren]],"")</f>
        <v/>
      </c>
      <c r="GZ146" s="150" t="str">
        <f>IF(Tbl.Kosten[[#This Row],[Pnr.]]=GZ$7,Tbl.Kosten[[#This Row],[Te financieren]],"")</f>
        <v/>
      </c>
      <c r="HA146" s="150" t="str">
        <f>IF(Tbl.Kosten[[#This Row],[Pnr.]]=HA$7,Tbl.Kosten[[#This Row],[Te financieren]],"")</f>
        <v/>
      </c>
      <c r="HB146" s="150" t="str">
        <f>IF(Tbl.Kosten[[#This Row],[Pnr.]]=HB$7,Tbl.Kosten[[#This Row],[Te financieren]],"")</f>
        <v/>
      </c>
      <c r="HC146" s="150" t="str">
        <f>IF(Tbl.Kosten[[#This Row],[Pnr.]]=HC$7,Tbl.Kosten[[#This Row],[Te financieren]],"")</f>
        <v/>
      </c>
      <c r="HD146" s="150" t="str">
        <f>IF(Tbl.Kosten[[#This Row],[Pnr.]]=HD$7,Tbl.Kosten[[#This Row],[Te financieren]],"")</f>
        <v/>
      </c>
      <c r="HE146" s="150" t="str">
        <f>IF(Tbl.Kosten[[#This Row],[Pnr.]]=HE$7,Tbl.Kosten[[#This Row],[Te financieren]],"")</f>
        <v/>
      </c>
      <c r="HF146" s="150" t="str">
        <f>IF(Tbl.Kosten[[#This Row],[Pnr.]]=HF$7,Tbl.Kosten[[#This Row],[Te financieren]],"")</f>
        <v/>
      </c>
      <c r="HG146" s="150" t="str">
        <f>IF(Tbl.Kosten[[#This Row],[Pnr.]]=HG$7,Tbl.Kosten[[#This Row],[Te financieren]],"")</f>
        <v/>
      </c>
      <c r="HH146" s="150" t="str">
        <f>IF(Tbl.Kosten[[#This Row],[Pnr.]]=HH$7,Tbl.Kosten[[#This Row],[Te financieren]],"")</f>
        <v/>
      </c>
      <c r="HI146" s="150" t="str">
        <f>IF(Tbl.Kosten[[#This Row],[Pnr.]]=HI$7,Tbl.Kosten[[#This Row],[Te financieren]],"")</f>
        <v/>
      </c>
      <c r="HJ146" s="150" t="str">
        <f>IF(Tbl.Kosten[[#This Row],[Pnr.]]=HJ$7,Tbl.Kosten[[#This Row],[Te financieren]],"")</f>
        <v/>
      </c>
      <c r="HK146" s="150" t="str">
        <f>IF(Tbl.Kosten[[#This Row],[Pnr.]]=HK$7,Tbl.Kosten[[#This Row],[Te financieren]],"")</f>
        <v/>
      </c>
      <c r="HL146" s="150" t="str">
        <f>IF(Tbl.Kosten[[#This Row],[Pnr.]]=HL$7,Tbl.Kosten[[#This Row],[Te financieren]],"")</f>
        <v/>
      </c>
      <c r="HM146" s="150" t="str">
        <f>IF(Tbl.Kosten[[#This Row],[Pnr.]]=HM$7,Tbl.Kosten[[#This Row],[Te financieren]],"")</f>
        <v/>
      </c>
      <c r="HN146" s="150" t="str">
        <f>IF(Tbl.Kosten[[#This Row],[Pnr.]]=HN$7,Tbl.Kosten[[#This Row],[Te financieren]],"")</f>
        <v/>
      </c>
      <c r="HO146" s="150" t="str">
        <f>IF(Tbl.Kosten[[#This Row],[Pnr.]]=HO$7,Tbl.Kosten[[#This Row],[Te financieren]],"")</f>
        <v/>
      </c>
      <c r="HP146" s="150" t="str">
        <f>IF(Tbl.Kosten[[#This Row],[Pnr.]]=HP$7,Tbl.Kosten[[#This Row],[Te financieren]],"")</f>
        <v/>
      </c>
      <c r="HQ146" s="150" t="str">
        <f>IF(Tbl.Kosten[[#This Row],[Pnr.]]=HQ$7,Tbl.Kosten[[#This Row],[Te financieren]],"")</f>
        <v/>
      </c>
      <c r="HR146" s="150" t="str">
        <f>IF(Tbl.Kosten[[#This Row],[Pnr.]]=HR$7,Tbl.Kosten[[#This Row],[Te financieren]],"")</f>
        <v/>
      </c>
      <c r="HS146" s="150" t="str">
        <f>IF(Tbl.Kosten[[#This Row],[Pnr.]]=HS$7,Tbl.Kosten[[#This Row],[Te financieren]],"")</f>
        <v/>
      </c>
      <c r="HT146" s="150" t="str">
        <f>IF(Tbl.Kosten[[#This Row],[Pnr.]]=HT$7,Tbl.Kosten[[#This Row],[Te financieren]],"")</f>
        <v/>
      </c>
      <c r="HU146" s="150" t="str">
        <f>IF(Tbl.Kosten[[#This Row],[Pnr.]]=HU$7,Tbl.Kosten[[#This Row],[Te financieren]],"")</f>
        <v/>
      </c>
      <c r="HV146" s="150" t="str">
        <f>IF(Tbl.Kosten[[#This Row],[Pnr.]]=HV$7,Tbl.Kosten[[#This Row],[Te financieren]],"")</f>
        <v/>
      </c>
      <c r="HW146" s="150" t="str">
        <f>IF(Tbl.Kosten[[#This Row],[Pnr.]]=HW$7,Tbl.Kosten[[#This Row],[Te financieren]],"")</f>
        <v/>
      </c>
    </row>
    <row r="147" spans="2:231" x14ac:dyDescent="0.3">
      <c r="B147" s="134"/>
      <c r="C147" s="137"/>
      <c r="D147" s="136"/>
      <c r="E147" s="261"/>
      <c r="F147" s="135"/>
      <c r="G147" s="11" t="str">
        <f>IF(Tbl.Kosten[[#This Row],[Medewerker e/o 
functie]]&lt;&gt;"",_xlfn.XLOOKUP(Tbl.Kosten[[#This Row],[Medewerker e/o 
functie]],Tbl.Uurtarief[Medewerker en/of functie],Tbl.Uurtarief[Uurtarief],"",0,1),"")</f>
        <v/>
      </c>
      <c r="H147" s="121">
        <f>IFERROR(Tbl.Kosten[[#This Row],[Uren]]*Tbl.Kosten[[#This Row],[Uurtarief]],0)</f>
        <v>0</v>
      </c>
      <c r="I147" s="119" t="str">
        <f>IF(Tbl.Kosten[[#This Row],[Subtotaal uren]]&lt;&gt;0,_xlfn.XLOOKUP(Tbl.Kosten[[#This Row],[Medewerker e/o 
functie]],Tbl.Uurtarief[Medewerker en/of functie],Tbl.Uurtarief[Kostensoort arbeid],"",0,1),"")</f>
        <v/>
      </c>
      <c r="J147" s="137"/>
      <c r="K147" s="135"/>
      <c r="L147" s="139" t="str">
        <f>IF(Tbl.Kosten[[#This Row],[Activum]]&lt;&gt;"",_xlfn.XLOOKUP(Tbl.Kosten[[#This Row],[Activum]],Tbl.Afschrijvingskosten[Activum],Tbl.Afschrijvingskosten[Tarief per afschrijvings-eenheid],"",0,1),"")</f>
        <v/>
      </c>
      <c r="M147" s="122">
        <f>IFERROR(Tbl.Kosten[[#This Row],[Een-
heden]]*Tbl.Kosten[[#This Row],[Afschrijvings-
tarief]],0)</f>
        <v>0</v>
      </c>
      <c r="N147" s="122" t="str">
        <f>IF(Tbl.Kosten[[#This Row],[Subtotaal afschrijving]]&lt;&gt;0,Lijsten!$A$7,"")</f>
        <v/>
      </c>
      <c r="O147" s="140"/>
      <c r="P147" s="135"/>
      <c r="Q147" s="138"/>
      <c r="R147" s="122">
        <f>IFERROR(Tbl.Kosten[[#This Row],[Aantal]]*Tbl.Kosten[[#This Row],[Tarief]],0)</f>
        <v>0</v>
      </c>
      <c r="S147" s="8">
        <f>IFERROR(Tbl.Kosten[[#This Row],[Subtotaal overige kosten]]+Tbl.Kosten[[#This Row],[Subtotaal uren]]+Tbl.Kosten[[#This Row],[Subtotaal afschrijving]],0)</f>
        <v>0</v>
      </c>
      <c r="T147" s="8">
        <f>IFERROR(Tbl.Kosten[[#This Row],[Totaal kosten]]*Tbl.Kosten[[#This Row],[Subsidie%]],0)</f>
        <v>0</v>
      </c>
      <c r="U147" s="4" t="str" cm="1">
        <f t="array" ref="U147">IFERROR(_xlfn.IFS(Tbl.Kosten[[#This Row],[Subtotaal uren]]&lt;&gt;0,Tbl.Kosten[[#This Row],[Kostensoort arbeid]],Tbl.Kosten[[#This Row],[Subtotaal afschrijving]]&lt;&gt;0,Tbl.Kosten[[#This Row],[Kostensoort afschrijving]],Tbl.Kosten[[#This Row],[Subtotaal overige kosten]]&lt;&gt;0,Tbl.Kosten[[#This Row],[Kostensoort overig]]),"")</f>
        <v/>
      </c>
      <c r="V147" s="4" t="str">
        <f>IFERROR(_xlfn.XLOOKUP(Tbl.Kosten[[#This Row],[Activiteitencode]],Tbl.Activiteiten[Activiteitcode],Tbl.Activiteiten[Werkpakketcode],"",0,1),"")</f>
        <v/>
      </c>
      <c r="W147" s="4" t="str">
        <f>IFERROR(_xlfn.XLOOKUP(Tbl.Kosten[[#This Row],[Werkpakketcode]],Tbl.Werkpakketten[Werkpakketcode],Tbl.Werkpakketten[Subsidiabele activiteit],"",0,1),"")</f>
        <v/>
      </c>
      <c r="X147" s="12">
        <f>IFERROR(_xlfn.XLOOKUP(Tbl.Kosten[[#This Row],[Sanr.]],Tbl.Subsidiehoogte[SAnr.],Tbl.Subsidiehoogte[Sub. Percentage],0,0,1),0)</f>
        <v>0</v>
      </c>
      <c r="Y147" s="144" t="str">
        <f>IFERROR(_xlfn.XLOOKUP(Tbl.Kosten[[#This Row],[Partnercode]],Tbl.Projectpartners[Partnercode],Tbl.Projectpartners[PNr.],"",0,1),"")</f>
        <v>P1</v>
      </c>
      <c r="Z147" s="148">
        <f>IF(Tbl.Kosten[[#This Row],[Pnr.]]=Z$7,Tbl.Kosten[[#This Row],[Totaal kosten]],"")</f>
        <v>0</v>
      </c>
      <c r="AA147" s="148" t="str">
        <f>IF(Tbl.Kosten[[#This Row],[Pnr.]]=AA$7,Tbl.Kosten[[#This Row],[Totaal kosten]],"")</f>
        <v/>
      </c>
      <c r="AB147" s="148" t="str">
        <f>IF(Tbl.Kosten[[#This Row],[Pnr.]]=AB$7,Tbl.Kosten[[#This Row],[Totaal kosten]],"")</f>
        <v/>
      </c>
      <c r="AC147" s="148" t="str">
        <f>IF(Tbl.Kosten[[#This Row],[Pnr.]]=AC$7,Tbl.Kosten[[#This Row],[Totaal kosten]],"")</f>
        <v/>
      </c>
      <c r="AD147" s="148" t="str">
        <f>IF(Tbl.Kosten[[#This Row],[Pnr.]]=AD$7,Tbl.Kosten[[#This Row],[Totaal kosten]],"")</f>
        <v/>
      </c>
      <c r="AE147" s="148" t="str">
        <f>IF(Tbl.Kosten[[#This Row],[Pnr.]]=AE$7,Tbl.Kosten[[#This Row],[Totaal kosten]],"")</f>
        <v/>
      </c>
      <c r="AF147" s="148" t="str">
        <f>IF(Tbl.Kosten[[#This Row],[Pnr.]]=AF$7,Tbl.Kosten[[#This Row],[Totaal kosten]],"")</f>
        <v/>
      </c>
      <c r="AG147" s="148" t="str">
        <f>IF(Tbl.Kosten[[#This Row],[Pnr.]]=AG$7,Tbl.Kosten[[#This Row],[Totaal kosten]],"")</f>
        <v/>
      </c>
      <c r="AH147" s="148" t="str">
        <f>IF(Tbl.Kosten[[#This Row],[Pnr.]]=AH$7,Tbl.Kosten[[#This Row],[Totaal kosten]],"")</f>
        <v/>
      </c>
      <c r="AI147" s="148" t="str">
        <f>IF(Tbl.Kosten[[#This Row],[Pnr.]]=AI$7,Tbl.Kosten[[#This Row],[Totaal kosten]],"")</f>
        <v/>
      </c>
      <c r="AJ147" s="148" t="str">
        <f>IF(Tbl.Kosten[[#This Row],[Pnr.]]=AJ$7,Tbl.Kosten[[#This Row],[Totaal kosten]],"")</f>
        <v/>
      </c>
      <c r="AK147" s="148" t="str">
        <f>IF(Tbl.Kosten[[#This Row],[Pnr.]]=AK$7,Tbl.Kosten[[#This Row],[Totaal kosten]],"")</f>
        <v/>
      </c>
      <c r="AL147" s="148" t="str">
        <f>IF(Tbl.Kosten[[#This Row],[Pnr.]]=AL$7,Tbl.Kosten[[#This Row],[Totaal kosten]],"")</f>
        <v/>
      </c>
      <c r="AM147" s="148" t="str">
        <f>IF(Tbl.Kosten[[#This Row],[Pnr.]]=AM$7,Tbl.Kosten[[#This Row],[Totaal kosten]],"")</f>
        <v/>
      </c>
      <c r="AN147" s="148" t="str">
        <f>IF(Tbl.Kosten[[#This Row],[Pnr.]]=AN$7,Tbl.Kosten[[#This Row],[Totaal kosten]],"")</f>
        <v/>
      </c>
      <c r="AO147" s="148" t="str">
        <f>IF(Tbl.Kosten[[#This Row],[Pnr.]]=AO$7,Tbl.Kosten[[#This Row],[Totaal kosten]],"")</f>
        <v/>
      </c>
      <c r="AP147" s="148" t="str">
        <f>IF(Tbl.Kosten[[#This Row],[Pnr.]]=AP$7,Tbl.Kosten[[#This Row],[Totaal kosten]],"")</f>
        <v/>
      </c>
      <c r="AQ147" s="148" t="str">
        <f>IF(Tbl.Kosten[[#This Row],[Pnr.]]=AQ$7,Tbl.Kosten[[#This Row],[Totaal kosten]],"")</f>
        <v/>
      </c>
      <c r="AR147" s="148" t="str">
        <f>IF(Tbl.Kosten[[#This Row],[Pnr.]]=AR$7,Tbl.Kosten[[#This Row],[Totaal kosten]],"")</f>
        <v/>
      </c>
      <c r="AS147" s="148" t="str">
        <f>IF(Tbl.Kosten[[#This Row],[Pnr.]]=AS$7,Tbl.Kosten[[#This Row],[Totaal kosten]],"")</f>
        <v/>
      </c>
      <c r="AT147" s="148" t="str">
        <f>IF(Tbl.Kosten[[#This Row],[Pnr.]]=AT$7,Tbl.Kosten[[#This Row],[Totaal kosten]],"")</f>
        <v/>
      </c>
      <c r="AU147" s="148" t="str">
        <f>IF(Tbl.Kosten[[#This Row],[Pnr.]]=AU$7,Tbl.Kosten[[#This Row],[Totaal kosten]],"")</f>
        <v/>
      </c>
      <c r="AV147" s="148" t="str">
        <f>IF(Tbl.Kosten[[#This Row],[Pnr.]]=AV$7,Tbl.Kosten[[#This Row],[Totaal kosten]],"")</f>
        <v/>
      </c>
      <c r="AW147" s="148" t="str">
        <f>IF(Tbl.Kosten[[#This Row],[Pnr.]]=AW$7,Tbl.Kosten[[#This Row],[Totaal kosten]],"")</f>
        <v/>
      </c>
      <c r="AX147" s="148" t="str">
        <f>IF(Tbl.Kosten[[#This Row],[Pnr.]]=AX$7,Tbl.Kosten[[#This Row],[Totaal kosten]],"")</f>
        <v/>
      </c>
      <c r="AY147" s="148" t="str">
        <f>IF(Tbl.Kosten[[#This Row],[Pnr.]]=AY$7,Tbl.Kosten[[#This Row],[Totaal kosten]],"")</f>
        <v/>
      </c>
      <c r="AZ147" s="148" t="str">
        <f>IF(Tbl.Kosten[[#This Row],[Pnr.]]=AZ$7,Tbl.Kosten[[#This Row],[Totaal kosten]],"")</f>
        <v/>
      </c>
      <c r="BA147" s="148" t="str">
        <f>IF(Tbl.Kosten[[#This Row],[Pnr.]]=BA$7,Tbl.Kosten[[#This Row],[Totaal kosten]],"")</f>
        <v/>
      </c>
      <c r="BB147" s="148" t="str">
        <f>IF(Tbl.Kosten[[#This Row],[Pnr.]]=BB$7,Tbl.Kosten[[#This Row],[Totaal kosten]],"")</f>
        <v/>
      </c>
      <c r="BC147" s="148" t="str">
        <f>IF(Tbl.Kosten[[#This Row],[Pnr.]]=BC$7,Tbl.Kosten[[#This Row],[Totaal kosten]],"")</f>
        <v/>
      </c>
      <c r="BD147" s="148" t="str">
        <f>IF(Tbl.Kosten[[#This Row],[Pnr.]]=BD$7,Tbl.Kosten[[#This Row],[Totaal kosten]],"")</f>
        <v/>
      </c>
      <c r="BE147" s="148" t="str">
        <f>IF(Tbl.Kosten[[#This Row],[Pnr.]]=BE$7,Tbl.Kosten[[#This Row],[Totaal kosten]],"")</f>
        <v/>
      </c>
      <c r="BF147" s="148" t="str">
        <f>IF(Tbl.Kosten[[#This Row],[Pnr.]]=BF$7,Tbl.Kosten[[#This Row],[Totaal kosten]],"")</f>
        <v/>
      </c>
      <c r="BG147" s="148" t="str">
        <f>IF(Tbl.Kosten[[#This Row],[Pnr.]]=BG$7,Tbl.Kosten[[#This Row],[Totaal kosten]],"")</f>
        <v/>
      </c>
      <c r="BH147" s="148" t="str">
        <f>IF(Tbl.Kosten[[#This Row],[Pnr.]]=BH$7,Tbl.Kosten[[#This Row],[Totaal kosten]],"")</f>
        <v/>
      </c>
      <c r="BI147" s="148" t="str">
        <f>IF(Tbl.Kosten[[#This Row],[Pnr.]]=BI$7,Tbl.Kosten[[#This Row],[Totaal kosten]],"")</f>
        <v/>
      </c>
      <c r="BJ147" s="148" t="str">
        <f>IF(Tbl.Kosten[[#This Row],[Pnr.]]=BJ$7,Tbl.Kosten[[#This Row],[Totaal kosten]],"")</f>
        <v/>
      </c>
      <c r="BK147" s="148" t="str">
        <f>IF(Tbl.Kosten[[#This Row],[Pnr.]]=BK$7,Tbl.Kosten[[#This Row],[Totaal kosten]],"")</f>
        <v/>
      </c>
      <c r="BL147" s="148" t="str">
        <f>IF(Tbl.Kosten[[#This Row],[Pnr.]]=BL$7,Tbl.Kosten[[#This Row],[Totaal kosten]],"")</f>
        <v/>
      </c>
      <c r="BM147" s="148" t="str">
        <f>IF(Tbl.Kosten[[#This Row],[Pnr.]]=BM$7,Tbl.Kosten[[#This Row],[Totaal kosten]],"")</f>
        <v/>
      </c>
      <c r="BN147" s="148" t="str">
        <f>IF(Tbl.Kosten[[#This Row],[Pnr.]]=BN$7,Tbl.Kosten[[#This Row],[Totaal kosten]],"")</f>
        <v/>
      </c>
      <c r="BO147" s="148" t="str">
        <f>IF(Tbl.Kosten[[#This Row],[Pnr.]]=BO$7,Tbl.Kosten[[#This Row],[Totaal kosten]],"")</f>
        <v/>
      </c>
      <c r="BP147" s="148" t="str">
        <f>IF(Tbl.Kosten[[#This Row],[Pnr.]]=BP$7,Tbl.Kosten[[#This Row],[Totaal kosten]],"")</f>
        <v/>
      </c>
      <c r="BQ147" s="148" t="str">
        <f>IF(Tbl.Kosten[[#This Row],[Pnr.]]=BQ$7,Tbl.Kosten[[#This Row],[Totaal kosten]],"")</f>
        <v/>
      </c>
      <c r="BR147" s="148" t="str">
        <f>IF(Tbl.Kosten[[#This Row],[Pnr.]]=BR$7,Tbl.Kosten[[#This Row],[Totaal kosten]],"")</f>
        <v/>
      </c>
      <c r="BS147" s="148" t="str">
        <f>IF(Tbl.Kosten[[#This Row],[Pnr.]]=BS$7,Tbl.Kosten[[#This Row],[Totaal kosten]],"")</f>
        <v/>
      </c>
      <c r="BT147" s="148" t="str">
        <f>IF(Tbl.Kosten[[#This Row],[Pnr.]]=BT$7,Tbl.Kosten[[#This Row],[Totaal kosten]],"")</f>
        <v/>
      </c>
      <c r="BU147" s="148" t="str">
        <f>IF(Tbl.Kosten[[#This Row],[Pnr.]]=BU$7,Tbl.Kosten[[#This Row],[Totaal kosten]],"")</f>
        <v/>
      </c>
      <c r="BV147" s="148" t="str">
        <f>IF(Tbl.Kosten[[#This Row],[Pnr.]]=BV$7,Tbl.Kosten[[#This Row],[Totaal kosten]],"")</f>
        <v/>
      </c>
      <c r="BW147" s="148" t="str">
        <f>IF(Tbl.Kosten[[#This Row],[Pnr.]]=BW$7,Tbl.Kosten[[#This Row],[Totaal kosten]],"")</f>
        <v/>
      </c>
      <c r="BX147" s="148" t="str">
        <f>IFERROR(_xlfn.XLOOKUP(Tbl.Kosten[[#This Row],[Werkpakketcode]],Tbl.Werkpakketten[Werkpakketcode],Tbl.Werkpakketten[WPnr.],"",0,1),"")</f>
        <v/>
      </c>
      <c r="BY147" s="148" t="str">
        <f>IF(Tbl.Kosten[[#This Row],[WPnr.]]=BY$7,Tbl.Kosten[[#This Row],[Totaal kosten]],"")</f>
        <v/>
      </c>
      <c r="BZ147" s="148" t="str">
        <f>IF(Tbl.Kosten[[#This Row],[WPnr.]]=BZ$7,Tbl.Kosten[[#This Row],[Totaal kosten]],"")</f>
        <v/>
      </c>
      <c r="CA147" s="148" t="str">
        <f>IF(Tbl.Kosten[[#This Row],[WPnr.]]=CA$7,Tbl.Kosten[[#This Row],[Totaal kosten]],"")</f>
        <v/>
      </c>
      <c r="CB147" s="148" t="str">
        <f>IF(Tbl.Kosten[[#This Row],[WPnr.]]=CB$7,Tbl.Kosten[[#This Row],[Totaal kosten]],"")</f>
        <v/>
      </c>
      <c r="CC147" s="148" t="str">
        <f>IF(Tbl.Kosten[[#This Row],[WPnr.]]=CC$7,Tbl.Kosten[[#This Row],[Totaal kosten]],"")</f>
        <v/>
      </c>
      <c r="CD147" s="148" t="str">
        <f>IF(Tbl.Kosten[[#This Row],[WPnr.]]=CD$7,Tbl.Kosten[[#This Row],[Totaal kosten]],"")</f>
        <v/>
      </c>
      <c r="CE147" s="148" t="str">
        <f>IF(Tbl.Kosten[[#This Row],[WPnr.]]=CE$7,Tbl.Kosten[[#This Row],[Totaal kosten]],"")</f>
        <v/>
      </c>
      <c r="CF147" s="148" t="str">
        <f>IF(Tbl.Kosten[[#This Row],[WPnr.]]=CF$7,Tbl.Kosten[[#This Row],[Totaal kosten]],"")</f>
        <v/>
      </c>
      <c r="CG147" s="148" t="str">
        <f>IF(Tbl.Kosten[[#This Row],[WPnr.]]=CG$7,Tbl.Kosten[[#This Row],[Totaal kosten]],"")</f>
        <v/>
      </c>
      <c r="CH147" s="148" t="str">
        <f>IF(Tbl.Kosten[[#This Row],[WPnr.]]=CH$7,Tbl.Kosten[[#This Row],[Totaal kosten]],"")</f>
        <v/>
      </c>
      <c r="CI147" s="148" t="str">
        <f>IF(Tbl.Kosten[[#This Row],[WPnr.]]=CI$7,Tbl.Kosten[[#This Row],[Totaal kosten]],"")</f>
        <v/>
      </c>
      <c r="CJ147" s="148" t="str">
        <f>IF(Tbl.Kosten[[#This Row],[WPnr.]]=CJ$7,Tbl.Kosten[[#This Row],[Totaal kosten]],"")</f>
        <v/>
      </c>
      <c r="CK147" s="148" t="str">
        <f>IF(Tbl.Kosten[[#This Row],[WPnr.]]=CK$7,Tbl.Kosten[[#This Row],[Totaal kosten]],"")</f>
        <v/>
      </c>
      <c r="CL147" s="148" t="str">
        <f>IF(Tbl.Kosten[[#This Row],[WPnr.]]=CL$7,Tbl.Kosten[[#This Row],[Totaal kosten]],"")</f>
        <v/>
      </c>
      <c r="CM147" s="148" t="str">
        <f>IF(Tbl.Kosten[[#This Row],[WPnr.]]=CM$7,Tbl.Kosten[[#This Row],[Totaal kosten]],"")</f>
        <v/>
      </c>
      <c r="CN147" s="148" t="str">
        <f>IF(Tbl.Kosten[[#This Row],[WPnr.]]=CN$7,Tbl.Kosten[[#This Row],[Totaal kosten]],"")</f>
        <v/>
      </c>
      <c r="CO147" s="148" t="str">
        <f>IF(Tbl.Kosten[[#This Row],[WPnr.]]=CO$7,Tbl.Kosten[[#This Row],[Totaal kosten]],"")</f>
        <v/>
      </c>
      <c r="CP147" s="148" t="str">
        <f>IF(Tbl.Kosten[[#This Row],[WPnr.]]=CP$7,Tbl.Kosten[[#This Row],[Totaal kosten]],"")</f>
        <v/>
      </c>
      <c r="CQ147" s="148" t="str">
        <f>IF(Tbl.Kosten[[#This Row],[WPnr.]]=CQ$7,Tbl.Kosten[[#This Row],[Totaal kosten]],"")</f>
        <v/>
      </c>
      <c r="CR147" s="148" t="str">
        <f>IF(Tbl.Kosten[[#This Row],[WPnr.]]=CR$7,Tbl.Kosten[[#This Row],[Totaal kosten]],"")</f>
        <v/>
      </c>
      <c r="CS147" s="148" t="str">
        <f>IF(Tbl.Kosten[[#This Row],[WPnr.]]=CS$7,Tbl.Kosten[[#This Row],[Totaal kosten]],"")</f>
        <v/>
      </c>
      <c r="CT147" s="148" t="str">
        <f>IF(Tbl.Kosten[[#This Row],[WPnr.]]=CT$7,Tbl.Kosten[[#This Row],[Totaal kosten]],"")</f>
        <v/>
      </c>
      <c r="CU147" s="148" t="str">
        <f>IF(Tbl.Kosten[[#This Row],[WPnr.]]=CU$7,Tbl.Kosten[[#This Row],[Totaal kosten]],"")</f>
        <v/>
      </c>
      <c r="CV147" s="148" t="str">
        <f>IF(Tbl.Kosten[[#This Row],[WPnr.]]=CV$7,Tbl.Kosten[[#This Row],[Totaal kosten]],"")</f>
        <v/>
      </c>
      <c r="CW147" s="148" t="str">
        <f>IF(Tbl.Kosten[[#This Row],[WPnr.]]=CW$7,Tbl.Kosten[[#This Row],[Totaal kosten]],"")</f>
        <v/>
      </c>
      <c r="CX147" s="148" t="str">
        <f>IF(Tbl.Kosten[[#This Row],[WPnr.]]=CX$7,Tbl.Kosten[[#This Row],[Totaal kosten]],"")</f>
        <v/>
      </c>
      <c r="CY147" s="148" t="str">
        <f>IF(Tbl.Kosten[[#This Row],[WPnr.]]=CY$7,Tbl.Kosten[[#This Row],[Totaal kosten]],"")</f>
        <v/>
      </c>
      <c r="CZ147" s="148" t="str">
        <f>IF(Tbl.Kosten[[#This Row],[WPnr.]]=CZ$7,Tbl.Kosten[[#This Row],[Totaal kosten]],"")</f>
        <v/>
      </c>
      <c r="DA147" s="148" t="str">
        <f>IF(Tbl.Kosten[[#This Row],[WPnr.]]=DA$7,Tbl.Kosten[[#This Row],[Totaal kosten]],"")</f>
        <v/>
      </c>
      <c r="DB147" s="148" t="str">
        <f>IF(Tbl.Kosten[[#This Row],[WPnr.]]=DB$7,Tbl.Kosten[[#This Row],[Totaal kosten]],"")</f>
        <v/>
      </c>
      <c r="DC147" s="148" t="str">
        <f>IF(Tbl.Kosten[[#This Row],[WPnr.]]=DC$7,Tbl.Kosten[[#This Row],[Totaal kosten]],"")</f>
        <v/>
      </c>
      <c r="DD147" s="148" t="str">
        <f>IF(Tbl.Kosten[[#This Row],[WPnr.]]=DD$7,Tbl.Kosten[[#This Row],[Totaal kosten]],"")</f>
        <v/>
      </c>
      <c r="DE147" s="148" t="str">
        <f>IF(Tbl.Kosten[[#This Row],[WPnr.]]=DE$7,Tbl.Kosten[[#This Row],[Totaal kosten]],"")</f>
        <v/>
      </c>
      <c r="DF147" s="148" t="str">
        <f>IF(Tbl.Kosten[[#This Row],[WPnr.]]=DF$7,Tbl.Kosten[[#This Row],[Totaal kosten]],"")</f>
        <v/>
      </c>
      <c r="DG147" s="148" t="str">
        <f>IF(Tbl.Kosten[[#This Row],[WPnr.]]=DG$7,Tbl.Kosten[[#This Row],[Totaal kosten]],"")</f>
        <v/>
      </c>
      <c r="DH147" s="148" t="str">
        <f>IF(Tbl.Kosten[[#This Row],[WPnr.]]=DH$7,Tbl.Kosten[[#This Row],[Totaal kosten]],"")</f>
        <v/>
      </c>
      <c r="DI147" s="148" t="str">
        <f>IF(Tbl.Kosten[[#This Row],[WPnr.]]=DI$7,Tbl.Kosten[[#This Row],[Totaal kosten]],"")</f>
        <v/>
      </c>
      <c r="DJ147" s="148" t="str">
        <f>IF(Tbl.Kosten[[#This Row],[WPnr.]]=DJ$7,Tbl.Kosten[[#This Row],[Totaal kosten]],"")</f>
        <v/>
      </c>
      <c r="DK147" s="148" t="str">
        <f>IF(Tbl.Kosten[[#This Row],[WPnr.]]=DK$7,Tbl.Kosten[[#This Row],[Totaal kosten]],"")</f>
        <v/>
      </c>
      <c r="DL147" s="148" t="str">
        <f>IF(Tbl.Kosten[[#This Row],[WPnr.]]=DL$7,Tbl.Kosten[[#This Row],[Totaal kosten]],"")</f>
        <v/>
      </c>
      <c r="DM147" s="148" t="str">
        <f>IF(Tbl.Kosten[[#This Row],[WPnr.]]=DM$7,Tbl.Kosten[[#This Row],[Totaal kosten]],"")</f>
        <v/>
      </c>
      <c r="DN147" s="148" t="str">
        <f>IF(Tbl.Kosten[[#This Row],[WPnr.]]=DN$7,Tbl.Kosten[[#This Row],[Totaal kosten]],"")</f>
        <v/>
      </c>
      <c r="DO147" s="148" t="str">
        <f>IF(Tbl.Kosten[[#This Row],[WPnr.]]=DO$7,Tbl.Kosten[[#This Row],[Totaal kosten]],"")</f>
        <v/>
      </c>
      <c r="DP147" s="148" t="str">
        <f>IF(Tbl.Kosten[[#This Row],[WPnr.]]=DP$7,Tbl.Kosten[[#This Row],[Totaal kosten]],"")</f>
        <v/>
      </c>
      <c r="DQ147" s="148" t="str">
        <f>IF(Tbl.Kosten[[#This Row],[WPnr.]]=DQ$7,Tbl.Kosten[[#This Row],[Totaal kosten]],"")</f>
        <v/>
      </c>
      <c r="DR147" s="148" t="str">
        <f>IF(Tbl.Kosten[[#This Row],[WPnr.]]=DR$7,Tbl.Kosten[[#This Row],[Totaal kosten]],"")</f>
        <v/>
      </c>
      <c r="DS147" s="148" t="str">
        <f>IF(Tbl.Kosten[[#This Row],[WPnr.]]=DS$7,Tbl.Kosten[[#This Row],[Totaal kosten]],"")</f>
        <v/>
      </c>
      <c r="DT147" s="148" t="str">
        <f>IF(Tbl.Kosten[[#This Row],[WPnr.]]=DT$7,Tbl.Kosten[[#This Row],[Totaal kosten]],"")</f>
        <v/>
      </c>
      <c r="DU147" s="148" t="str">
        <f>IF(Tbl.Kosten[[#This Row],[WPnr.]]=DU$7,Tbl.Kosten[[#This Row],[Totaal kosten]],"")</f>
        <v/>
      </c>
      <c r="DV147" s="148" t="str">
        <f>IF(Tbl.Kosten[[#This Row],[WPnr.]]=DV$7,Tbl.Kosten[[#This Row],[Totaal kosten]],"")</f>
        <v/>
      </c>
      <c r="DW147" s="150" t="str">
        <f>IFERROR(_xlfn.XLOOKUP(Tbl.Kosten[[#This Row],[Kostensoort]],Tbl.Kostensoorten[Kostensoorten],Tbl.Kostensoorten[KSnr.],"",0,1),"")</f>
        <v/>
      </c>
      <c r="DX147" s="150" t="str">
        <f>IF(Tbl.Kosten[[#This Row],[KSnr.]]=DX$7,Tbl.Kosten[[#This Row],[Totaal kosten]],"")</f>
        <v/>
      </c>
      <c r="DY147" s="150" t="str">
        <f>IF(Tbl.Kosten[[#This Row],[KSnr.]]=DY$7,Tbl.Kosten[[#This Row],[Totaal kosten]],"")</f>
        <v/>
      </c>
      <c r="DZ147" s="150" t="str">
        <f>IF(Tbl.Kosten[[#This Row],[KSnr.]]=DZ$7,Tbl.Kosten[[#This Row],[Totaal kosten]],"")</f>
        <v/>
      </c>
      <c r="EA147" s="150" t="str">
        <f>IF(Tbl.Kosten[[#This Row],[KSnr.]]=EA$7,Tbl.Kosten[[#This Row],[Totaal kosten]],"")</f>
        <v/>
      </c>
      <c r="EB147" s="150" t="str">
        <f>IF(Tbl.Kosten[[#This Row],[KSnr.]]=EB$7,Tbl.Kosten[[#This Row],[Totaal kosten]],"")</f>
        <v/>
      </c>
      <c r="EC147" s="150" t="str">
        <f>IF(Tbl.Kosten[[#This Row],[KSnr.]]=EC$7,Tbl.Kosten[[#This Row],[Totaal kosten]],"")</f>
        <v/>
      </c>
      <c r="ED147" s="150" t="str">
        <f>IF(Tbl.Kosten[[#This Row],[KSnr.]]=ED$7,Tbl.Kosten[[#This Row],[Totaal kosten]],"")</f>
        <v/>
      </c>
      <c r="EE147" s="150" t="str">
        <f>IF(Tbl.Kosten[[#This Row],[KSnr.]]=EE$7,Tbl.Kosten[[#This Row],[Totaal kosten]],"")</f>
        <v/>
      </c>
      <c r="EF147" s="150" t="str">
        <f>IF(Tbl.Kosten[[#This Row],[KSnr.]]=EF$7,Tbl.Kosten[[#This Row],[Totaal kosten]],"")</f>
        <v/>
      </c>
      <c r="EG147" s="150" t="str">
        <f>IF(Tbl.Kosten[[#This Row],[KSnr.]]=EG$7,Tbl.Kosten[[#This Row],[Totaal kosten]],"")</f>
        <v/>
      </c>
      <c r="EH147" s="150" t="str">
        <f>IF(Tbl.Kosten[[#This Row],[KSnr.]]=EH$7,Tbl.Kosten[[#This Row],[Totaal kosten]],"")</f>
        <v/>
      </c>
      <c r="EI147" s="150" t="str">
        <f>IF(Tbl.Kosten[[#This Row],[KSnr.]]=EI$7,Tbl.Kosten[[#This Row],[Totaal kosten]],"")</f>
        <v/>
      </c>
      <c r="EJ147" s="150" t="str">
        <f>IF(Tbl.Kosten[[#This Row],[KSnr.]]=EJ$7,Tbl.Kosten[[#This Row],[Totaal kosten]],"")</f>
        <v/>
      </c>
      <c r="EK147" s="150" t="str">
        <f>IF(Tbl.Kosten[[#This Row],[KSnr.]]=EK$7,Tbl.Kosten[[#This Row],[Totaal kosten]],"")</f>
        <v/>
      </c>
      <c r="EL147" s="150" t="str">
        <f>IF(Tbl.Kosten[[#This Row],[KSnr.]]=EL$7,Tbl.Kosten[[#This Row],[Totaal kosten]],"")</f>
        <v/>
      </c>
      <c r="EM147" s="150" t="str">
        <f>IF(Tbl.Kosten[[#This Row],[KSnr.]]=EM$7,Tbl.Kosten[[#This Row],[Totaal kosten]],"")</f>
        <v/>
      </c>
      <c r="EN147" s="150" t="str">
        <f>IF(Tbl.Kosten[[#This Row],[KSnr.]]=EN$7,Tbl.Kosten[[#This Row],[Totaal kosten]],"")</f>
        <v/>
      </c>
      <c r="EO147" s="150" t="str">
        <f>IF(Tbl.Kosten[[#This Row],[KSnr.]]=EO$7,Tbl.Kosten[[#This Row],[Totaal kosten]],"")</f>
        <v/>
      </c>
      <c r="EP147" s="150" t="str">
        <f>IF(Tbl.Kosten[[#This Row],[KSnr.]]=EP$7,Tbl.Kosten[[#This Row],[Totaal kosten]],"")</f>
        <v/>
      </c>
      <c r="EQ147" s="150" t="str">
        <f>IF(Tbl.Kosten[[#This Row],[KSnr.]]=EQ$7,Tbl.Kosten[[#This Row],[Totaal kosten]],"")</f>
        <v/>
      </c>
      <c r="ER147" s="144" t="str">
        <f>IFERROR(_xlfn.XLOOKUP(Tbl.Kosten[[#This Row],[Subsidieactiviteit]],Tbl.Subsidiehoogte[Subsidieactiviteit],Tbl.Subsidiehoogte[SAnr.],"",0,1),"")</f>
        <v/>
      </c>
      <c r="ES147" s="150" t="str">
        <f>IF(Tbl.Kosten[[#This Row],[Sanr.]]=ES$7,Tbl.Kosten[[#This Row],[Totaal kosten]],"")</f>
        <v/>
      </c>
      <c r="ET147" s="150" t="str">
        <f>IF(Tbl.Kosten[[#This Row],[Sanr.]]=ET$7,Tbl.Kosten[[#This Row],[Totaal kosten]],"")</f>
        <v/>
      </c>
      <c r="EU147" s="150" t="str">
        <f>IF(Tbl.Kosten[[#This Row],[Sanr.]]=EU$7,Tbl.Kosten[[#This Row],[Totaal kosten]],"")</f>
        <v/>
      </c>
      <c r="EV147" s="150" t="str">
        <f>IF(Tbl.Kosten[[#This Row],[Sanr.]]=EV$7,Tbl.Kosten[[#This Row],[Totaal kosten]],"")</f>
        <v/>
      </c>
      <c r="EW147" s="150" t="str">
        <f>IF(Tbl.Kosten[[#This Row],[Sanr.]]=EW$7,Tbl.Kosten[[#This Row],[Totaal kosten]],"")</f>
        <v/>
      </c>
      <c r="EX147" s="150" t="str">
        <f>IF(Tbl.Kosten[[#This Row],[Sanr.]]=EX$7,Tbl.Kosten[[#This Row],[Totaal kosten]],"")</f>
        <v/>
      </c>
      <c r="EY147" s="150" t="str">
        <f>IF(Tbl.Kosten[[#This Row],[Sanr.]]=EY$7,Tbl.Kosten[[#This Row],[Totaal kosten]],"")</f>
        <v/>
      </c>
      <c r="EZ147" s="150" t="str">
        <f>IF(Tbl.Kosten[[#This Row],[Sanr.]]=EZ$7,Tbl.Kosten[[#This Row],[Totaal kosten]],"")</f>
        <v/>
      </c>
      <c r="FA147" s="150" t="str">
        <f>IF(Tbl.Kosten[[#This Row],[Sanr.]]=FA$7,Tbl.Kosten[[#This Row],[Totaal kosten]],"")</f>
        <v/>
      </c>
      <c r="FB147" s="150" t="str">
        <f>IF(Tbl.Kosten[[#This Row],[Sanr.]]=FB$7,Tbl.Kosten[[#This Row],[Totaal kosten]],"")</f>
        <v/>
      </c>
      <c r="FC147" s="150" t="str">
        <f>IF(Tbl.Kosten[[#This Row],[Sanr.]]=FC$7,Tbl.Kosten[[#This Row],[Totaal kosten]],"")</f>
        <v/>
      </c>
      <c r="FD147" s="150" t="str">
        <f>IF(Tbl.Kosten[[#This Row],[Sanr.]]=FD$7,Tbl.Kosten[[#This Row],[Totaal kosten]],"")</f>
        <v/>
      </c>
      <c r="FE147" s="150" t="str">
        <f>IF(Tbl.Kosten[[#This Row],[Sanr.]]=FE$7,Tbl.Kosten[[#This Row],[Totaal kosten]],"")</f>
        <v/>
      </c>
      <c r="FF147" s="150" t="str">
        <f>IF(Tbl.Kosten[[#This Row],[Sanr.]]=FF$7,Tbl.Kosten[[#This Row],[Totaal kosten]],"")</f>
        <v/>
      </c>
      <c r="FG147" s="150" t="str">
        <f>IF(Tbl.Kosten[[#This Row],[Sanr.]]=FG$7,Tbl.Kosten[[#This Row],[Totaal kosten]],"")</f>
        <v/>
      </c>
      <c r="FH147" s="150" t="str">
        <f>IF(Tbl.Kosten[[#This Row],[Sanr.]]=FH$7,Tbl.Kosten[[#This Row],[Totaal kosten]],"")</f>
        <v/>
      </c>
      <c r="FI147" s="150" t="str">
        <f>IF(Tbl.Kosten[[#This Row],[Sanr.]]=FI$7,Tbl.Kosten[[#This Row],[Totaal kosten]],"")</f>
        <v/>
      </c>
      <c r="FJ147" s="150" t="str">
        <f>IF(Tbl.Kosten[[#This Row],[Sanr.]]=FJ$7,Tbl.Kosten[[#This Row],[Totaal kosten]],"")</f>
        <v/>
      </c>
      <c r="FK147" s="150" t="str">
        <f>IF(Tbl.Kosten[[#This Row],[Sanr.]]=FK$7,Tbl.Kosten[[#This Row],[Totaal kosten]],"")</f>
        <v/>
      </c>
      <c r="FL147" s="150" t="str">
        <f>IF(Tbl.Kosten[[#This Row],[Sanr.]]=FL$7,Tbl.Kosten[[#This Row],[Totaal kosten]],"")</f>
        <v/>
      </c>
      <c r="FM147" s="150" t="str">
        <f>IF(Tbl.Kosten[[#This Row],[Sanr.]]=FM$7,Tbl.Kosten[[#This Row],[Totaal kosten]],"")</f>
        <v/>
      </c>
      <c r="FN147" s="150" t="str">
        <f>IF(Tbl.Kosten[[#This Row],[Sanr.]]=FN$7,Tbl.Kosten[[#This Row],[Totaal kosten]],"")</f>
        <v/>
      </c>
      <c r="FO147" s="150" t="str">
        <f>IF(Tbl.Kosten[[#This Row],[Sanr.]]=FO$7,Tbl.Kosten[[#This Row],[Totaal kosten]],"")</f>
        <v/>
      </c>
      <c r="FP147" s="150" t="str">
        <f>IF(Tbl.Kosten[[#This Row],[Sanr.]]=FP$7,Tbl.Kosten[[#This Row],[Totaal kosten]],"")</f>
        <v/>
      </c>
      <c r="FQ147" s="150" t="str">
        <f>IF(Tbl.Kosten[[#This Row],[Sanr.]]=FQ$7,Tbl.Kosten[[#This Row],[Totaal kosten]],"")</f>
        <v/>
      </c>
      <c r="FR147" s="150" t="str">
        <f>IF(Tbl.Kosten[[#This Row],[Sanr.]]=FR$7,Tbl.Kosten[[#This Row],[Totaal kosten]],"")</f>
        <v/>
      </c>
      <c r="FS147" s="150" t="str">
        <f>IF(Tbl.Kosten[[#This Row],[Sanr.]]=FS$7,Tbl.Kosten[[#This Row],[Totaal kosten]],"")</f>
        <v/>
      </c>
      <c r="FT147" s="150" t="str">
        <f>IF(Tbl.Kosten[[#This Row],[Sanr.]]=FT$7,Tbl.Kosten[[#This Row],[Totaal kosten]],"")</f>
        <v/>
      </c>
      <c r="FU147" s="150" t="str">
        <f>IF(Tbl.Kosten[[#This Row],[Sanr.]]=FU$7,Tbl.Kosten[[#This Row],[Totaal kosten]],"")</f>
        <v/>
      </c>
      <c r="FV147" s="150" t="str">
        <f>IF(Tbl.Kosten[[#This Row],[Sanr.]]=FV$7,Tbl.Kosten[[#This Row],[Totaal kosten]],"")</f>
        <v/>
      </c>
      <c r="FW147" s="150" t="str">
        <f>IFERROR(_xlfn.XLOOKUP(Tbl.Kosten[[#This Row],[Activiteitencode]],Tbl.Activiteiten[Activiteitcode],Tbl.Activiteiten[Anr.],"",0,1),"")</f>
        <v/>
      </c>
      <c r="FX147" s="169" t="str">
        <f>_xlfn.CONCAT(Tbl.Kosten[[#This Row],[Pnr.]],Tbl.Kosten[[#This Row],[Sanr.]])</f>
        <v>P1</v>
      </c>
      <c r="FY147" s="150">
        <f>Tbl.Kosten[[#This Row],[Totaal kosten]]-Tbl.Kosten[[#This Row],[Subsidie]]</f>
        <v>0</v>
      </c>
      <c r="FZ147" s="150">
        <f>IF(Tbl.Kosten[[#This Row],[Pnr.]]=FZ$7,Tbl.Kosten[[#This Row],[Te financieren]],"")</f>
        <v>0</v>
      </c>
      <c r="GA147" s="150" t="str">
        <f>IF(Tbl.Kosten[[#This Row],[Pnr.]]=GA$7,Tbl.Kosten[[#This Row],[Te financieren]],"")</f>
        <v/>
      </c>
      <c r="GB147" s="150" t="str">
        <f>IF(Tbl.Kosten[[#This Row],[Pnr.]]=GB$7,Tbl.Kosten[[#This Row],[Te financieren]],"")</f>
        <v/>
      </c>
      <c r="GC147" s="150" t="str">
        <f>IF(Tbl.Kosten[[#This Row],[Pnr.]]=GC$7,Tbl.Kosten[[#This Row],[Te financieren]],"")</f>
        <v/>
      </c>
      <c r="GD147" s="150" t="str">
        <f>IF(Tbl.Kosten[[#This Row],[Pnr.]]=GD$7,Tbl.Kosten[[#This Row],[Te financieren]],"")</f>
        <v/>
      </c>
      <c r="GE147" s="150" t="str">
        <f>IF(Tbl.Kosten[[#This Row],[Pnr.]]=GE$7,Tbl.Kosten[[#This Row],[Te financieren]],"")</f>
        <v/>
      </c>
      <c r="GF147" s="150" t="str">
        <f>IF(Tbl.Kosten[[#This Row],[Pnr.]]=GF$7,Tbl.Kosten[[#This Row],[Te financieren]],"")</f>
        <v/>
      </c>
      <c r="GG147" s="150" t="str">
        <f>IF(Tbl.Kosten[[#This Row],[Pnr.]]=GG$7,Tbl.Kosten[[#This Row],[Te financieren]],"")</f>
        <v/>
      </c>
      <c r="GH147" s="150" t="str">
        <f>IF(Tbl.Kosten[[#This Row],[Pnr.]]=GH$7,Tbl.Kosten[[#This Row],[Te financieren]],"")</f>
        <v/>
      </c>
      <c r="GI147" s="150" t="str">
        <f>IF(Tbl.Kosten[[#This Row],[Pnr.]]=GI$7,Tbl.Kosten[[#This Row],[Te financieren]],"")</f>
        <v/>
      </c>
      <c r="GJ147" s="150" t="str">
        <f>IF(Tbl.Kosten[[#This Row],[Pnr.]]=GJ$7,Tbl.Kosten[[#This Row],[Te financieren]],"")</f>
        <v/>
      </c>
      <c r="GK147" s="150" t="str">
        <f>IF(Tbl.Kosten[[#This Row],[Pnr.]]=GK$7,Tbl.Kosten[[#This Row],[Te financieren]],"")</f>
        <v/>
      </c>
      <c r="GL147" s="150" t="str">
        <f>IF(Tbl.Kosten[[#This Row],[Pnr.]]=GL$7,Tbl.Kosten[[#This Row],[Te financieren]],"")</f>
        <v/>
      </c>
      <c r="GM147" s="150" t="str">
        <f>IF(Tbl.Kosten[[#This Row],[Pnr.]]=GM$7,Tbl.Kosten[[#This Row],[Te financieren]],"")</f>
        <v/>
      </c>
      <c r="GN147" s="150" t="str">
        <f>IF(Tbl.Kosten[[#This Row],[Pnr.]]=GN$7,Tbl.Kosten[[#This Row],[Te financieren]],"")</f>
        <v/>
      </c>
      <c r="GO147" s="150" t="str">
        <f>IF(Tbl.Kosten[[#This Row],[Pnr.]]=GO$7,Tbl.Kosten[[#This Row],[Te financieren]],"")</f>
        <v/>
      </c>
      <c r="GP147" s="150" t="str">
        <f>IF(Tbl.Kosten[[#This Row],[Pnr.]]=GP$7,Tbl.Kosten[[#This Row],[Te financieren]],"")</f>
        <v/>
      </c>
      <c r="GQ147" s="150" t="str">
        <f>IF(Tbl.Kosten[[#This Row],[Pnr.]]=GQ$7,Tbl.Kosten[[#This Row],[Te financieren]],"")</f>
        <v/>
      </c>
      <c r="GR147" s="150" t="str">
        <f>IF(Tbl.Kosten[[#This Row],[Pnr.]]=GR$7,Tbl.Kosten[[#This Row],[Te financieren]],"")</f>
        <v/>
      </c>
      <c r="GS147" s="150" t="str">
        <f>IF(Tbl.Kosten[[#This Row],[Pnr.]]=GS$7,Tbl.Kosten[[#This Row],[Te financieren]],"")</f>
        <v/>
      </c>
      <c r="GT147" s="150" t="str">
        <f>IF(Tbl.Kosten[[#This Row],[Pnr.]]=GT$7,Tbl.Kosten[[#This Row],[Te financieren]],"")</f>
        <v/>
      </c>
      <c r="GU147" s="150" t="str">
        <f>IF(Tbl.Kosten[[#This Row],[Pnr.]]=GU$7,Tbl.Kosten[[#This Row],[Te financieren]],"")</f>
        <v/>
      </c>
      <c r="GV147" s="150" t="str">
        <f>IF(Tbl.Kosten[[#This Row],[Pnr.]]=GV$7,Tbl.Kosten[[#This Row],[Te financieren]],"")</f>
        <v/>
      </c>
      <c r="GW147" s="150" t="str">
        <f>IF(Tbl.Kosten[[#This Row],[Pnr.]]=GW$7,Tbl.Kosten[[#This Row],[Te financieren]],"")</f>
        <v/>
      </c>
      <c r="GX147" s="150" t="str">
        <f>IF(Tbl.Kosten[[#This Row],[Pnr.]]=GX$7,Tbl.Kosten[[#This Row],[Te financieren]],"")</f>
        <v/>
      </c>
      <c r="GY147" s="150" t="str">
        <f>IF(Tbl.Kosten[[#This Row],[Pnr.]]=GY$7,Tbl.Kosten[[#This Row],[Te financieren]],"")</f>
        <v/>
      </c>
      <c r="GZ147" s="150" t="str">
        <f>IF(Tbl.Kosten[[#This Row],[Pnr.]]=GZ$7,Tbl.Kosten[[#This Row],[Te financieren]],"")</f>
        <v/>
      </c>
      <c r="HA147" s="150" t="str">
        <f>IF(Tbl.Kosten[[#This Row],[Pnr.]]=HA$7,Tbl.Kosten[[#This Row],[Te financieren]],"")</f>
        <v/>
      </c>
      <c r="HB147" s="150" t="str">
        <f>IF(Tbl.Kosten[[#This Row],[Pnr.]]=HB$7,Tbl.Kosten[[#This Row],[Te financieren]],"")</f>
        <v/>
      </c>
      <c r="HC147" s="150" t="str">
        <f>IF(Tbl.Kosten[[#This Row],[Pnr.]]=HC$7,Tbl.Kosten[[#This Row],[Te financieren]],"")</f>
        <v/>
      </c>
      <c r="HD147" s="150" t="str">
        <f>IF(Tbl.Kosten[[#This Row],[Pnr.]]=HD$7,Tbl.Kosten[[#This Row],[Te financieren]],"")</f>
        <v/>
      </c>
      <c r="HE147" s="150" t="str">
        <f>IF(Tbl.Kosten[[#This Row],[Pnr.]]=HE$7,Tbl.Kosten[[#This Row],[Te financieren]],"")</f>
        <v/>
      </c>
      <c r="HF147" s="150" t="str">
        <f>IF(Tbl.Kosten[[#This Row],[Pnr.]]=HF$7,Tbl.Kosten[[#This Row],[Te financieren]],"")</f>
        <v/>
      </c>
      <c r="HG147" s="150" t="str">
        <f>IF(Tbl.Kosten[[#This Row],[Pnr.]]=HG$7,Tbl.Kosten[[#This Row],[Te financieren]],"")</f>
        <v/>
      </c>
      <c r="HH147" s="150" t="str">
        <f>IF(Tbl.Kosten[[#This Row],[Pnr.]]=HH$7,Tbl.Kosten[[#This Row],[Te financieren]],"")</f>
        <v/>
      </c>
      <c r="HI147" s="150" t="str">
        <f>IF(Tbl.Kosten[[#This Row],[Pnr.]]=HI$7,Tbl.Kosten[[#This Row],[Te financieren]],"")</f>
        <v/>
      </c>
      <c r="HJ147" s="150" t="str">
        <f>IF(Tbl.Kosten[[#This Row],[Pnr.]]=HJ$7,Tbl.Kosten[[#This Row],[Te financieren]],"")</f>
        <v/>
      </c>
      <c r="HK147" s="150" t="str">
        <f>IF(Tbl.Kosten[[#This Row],[Pnr.]]=HK$7,Tbl.Kosten[[#This Row],[Te financieren]],"")</f>
        <v/>
      </c>
      <c r="HL147" s="150" t="str">
        <f>IF(Tbl.Kosten[[#This Row],[Pnr.]]=HL$7,Tbl.Kosten[[#This Row],[Te financieren]],"")</f>
        <v/>
      </c>
      <c r="HM147" s="150" t="str">
        <f>IF(Tbl.Kosten[[#This Row],[Pnr.]]=HM$7,Tbl.Kosten[[#This Row],[Te financieren]],"")</f>
        <v/>
      </c>
      <c r="HN147" s="150" t="str">
        <f>IF(Tbl.Kosten[[#This Row],[Pnr.]]=HN$7,Tbl.Kosten[[#This Row],[Te financieren]],"")</f>
        <v/>
      </c>
      <c r="HO147" s="150" t="str">
        <f>IF(Tbl.Kosten[[#This Row],[Pnr.]]=HO$7,Tbl.Kosten[[#This Row],[Te financieren]],"")</f>
        <v/>
      </c>
      <c r="HP147" s="150" t="str">
        <f>IF(Tbl.Kosten[[#This Row],[Pnr.]]=HP$7,Tbl.Kosten[[#This Row],[Te financieren]],"")</f>
        <v/>
      </c>
      <c r="HQ147" s="150" t="str">
        <f>IF(Tbl.Kosten[[#This Row],[Pnr.]]=HQ$7,Tbl.Kosten[[#This Row],[Te financieren]],"")</f>
        <v/>
      </c>
      <c r="HR147" s="150" t="str">
        <f>IF(Tbl.Kosten[[#This Row],[Pnr.]]=HR$7,Tbl.Kosten[[#This Row],[Te financieren]],"")</f>
        <v/>
      </c>
      <c r="HS147" s="150" t="str">
        <f>IF(Tbl.Kosten[[#This Row],[Pnr.]]=HS$7,Tbl.Kosten[[#This Row],[Te financieren]],"")</f>
        <v/>
      </c>
      <c r="HT147" s="150" t="str">
        <f>IF(Tbl.Kosten[[#This Row],[Pnr.]]=HT$7,Tbl.Kosten[[#This Row],[Te financieren]],"")</f>
        <v/>
      </c>
      <c r="HU147" s="150" t="str">
        <f>IF(Tbl.Kosten[[#This Row],[Pnr.]]=HU$7,Tbl.Kosten[[#This Row],[Te financieren]],"")</f>
        <v/>
      </c>
      <c r="HV147" s="150" t="str">
        <f>IF(Tbl.Kosten[[#This Row],[Pnr.]]=HV$7,Tbl.Kosten[[#This Row],[Te financieren]],"")</f>
        <v/>
      </c>
      <c r="HW147" s="150" t="str">
        <f>IF(Tbl.Kosten[[#This Row],[Pnr.]]=HW$7,Tbl.Kosten[[#This Row],[Te financieren]],"")</f>
        <v/>
      </c>
    </row>
    <row r="148" spans="2:231" x14ac:dyDescent="0.3">
      <c r="B148" s="134"/>
      <c r="C148" s="137"/>
      <c r="D148" s="136"/>
      <c r="E148" s="261"/>
      <c r="F148" s="135"/>
      <c r="G148" s="11" t="str">
        <f>IF(Tbl.Kosten[[#This Row],[Medewerker e/o 
functie]]&lt;&gt;"",_xlfn.XLOOKUP(Tbl.Kosten[[#This Row],[Medewerker e/o 
functie]],Tbl.Uurtarief[Medewerker en/of functie],Tbl.Uurtarief[Uurtarief],"",0,1),"")</f>
        <v/>
      </c>
      <c r="H148" s="121">
        <f>IFERROR(Tbl.Kosten[[#This Row],[Uren]]*Tbl.Kosten[[#This Row],[Uurtarief]],0)</f>
        <v>0</v>
      </c>
      <c r="I148" s="119" t="str">
        <f>IF(Tbl.Kosten[[#This Row],[Subtotaal uren]]&lt;&gt;0,_xlfn.XLOOKUP(Tbl.Kosten[[#This Row],[Medewerker e/o 
functie]],Tbl.Uurtarief[Medewerker en/of functie],Tbl.Uurtarief[Kostensoort arbeid],"",0,1),"")</f>
        <v/>
      </c>
      <c r="J148" s="137"/>
      <c r="K148" s="135"/>
      <c r="L148" s="139" t="str">
        <f>IF(Tbl.Kosten[[#This Row],[Activum]]&lt;&gt;"",_xlfn.XLOOKUP(Tbl.Kosten[[#This Row],[Activum]],Tbl.Afschrijvingskosten[Activum],Tbl.Afschrijvingskosten[Tarief per afschrijvings-eenheid],"",0,1),"")</f>
        <v/>
      </c>
      <c r="M148" s="122">
        <f>IFERROR(Tbl.Kosten[[#This Row],[Een-
heden]]*Tbl.Kosten[[#This Row],[Afschrijvings-
tarief]],0)</f>
        <v>0</v>
      </c>
      <c r="N148" s="122" t="str">
        <f>IF(Tbl.Kosten[[#This Row],[Subtotaal afschrijving]]&lt;&gt;0,Lijsten!$A$7,"")</f>
        <v/>
      </c>
      <c r="O148" s="140"/>
      <c r="P148" s="135"/>
      <c r="Q148" s="138"/>
      <c r="R148" s="122">
        <f>IFERROR(Tbl.Kosten[[#This Row],[Aantal]]*Tbl.Kosten[[#This Row],[Tarief]],0)</f>
        <v>0</v>
      </c>
      <c r="S148" s="8">
        <f>IFERROR(Tbl.Kosten[[#This Row],[Subtotaal overige kosten]]+Tbl.Kosten[[#This Row],[Subtotaal uren]]+Tbl.Kosten[[#This Row],[Subtotaal afschrijving]],0)</f>
        <v>0</v>
      </c>
      <c r="T148" s="8">
        <f>IFERROR(Tbl.Kosten[[#This Row],[Totaal kosten]]*Tbl.Kosten[[#This Row],[Subsidie%]],0)</f>
        <v>0</v>
      </c>
      <c r="U148" s="4" t="str" cm="1">
        <f t="array" ref="U148">IFERROR(_xlfn.IFS(Tbl.Kosten[[#This Row],[Subtotaal uren]]&lt;&gt;0,Tbl.Kosten[[#This Row],[Kostensoort arbeid]],Tbl.Kosten[[#This Row],[Subtotaal afschrijving]]&lt;&gt;0,Tbl.Kosten[[#This Row],[Kostensoort afschrijving]],Tbl.Kosten[[#This Row],[Subtotaal overige kosten]]&lt;&gt;0,Tbl.Kosten[[#This Row],[Kostensoort overig]]),"")</f>
        <v/>
      </c>
      <c r="V148" s="4" t="str">
        <f>IFERROR(_xlfn.XLOOKUP(Tbl.Kosten[[#This Row],[Activiteitencode]],Tbl.Activiteiten[Activiteitcode],Tbl.Activiteiten[Werkpakketcode],"",0,1),"")</f>
        <v/>
      </c>
      <c r="W148" s="4" t="str">
        <f>IFERROR(_xlfn.XLOOKUP(Tbl.Kosten[[#This Row],[Werkpakketcode]],Tbl.Werkpakketten[Werkpakketcode],Tbl.Werkpakketten[Subsidiabele activiteit],"",0,1),"")</f>
        <v/>
      </c>
      <c r="X148" s="12">
        <f>IFERROR(_xlfn.XLOOKUP(Tbl.Kosten[[#This Row],[Sanr.]],Tbl.Subsidiehoogte[SAnr.],Tbl.Subsidiehoogte[Sub. Percentage],0,0,1),0)</f>
        <v>0</v>
      </c>
      <c r="Y148" s="144" t="str">
        <f>IFERROR(_xlfn.XLOOKUP(Tbl.Kosten[[#This Row],[Partnercode]],Tbl.Projectpartners[Partnercode],Tbl.Projectpartners[PNr.],"",0,1),"")</f>
        <v>P1</v>
      </c>
      <c r="Z148" s="148">
        <f>IF(Tbl.Kosten[[#This Row],[Pnr.]]=Z$7,Tbl.Kosten[[#This Row],[Totaal kosten]],"")</f>
        <v>0</v>
      </c>
      <c r="AA148" s="148" t="str">
        <f>IF(Tbl.Kosten[[#This Row],[Pnr.]]=AA$7,Tbl.Kosten[[#This Row],[Totaal kosten]],"")</f>
        <v/>
      </c>
      <c r="AB148" s="148" t="str">
        <f>IF(Tbl.Kosten[[#This Row],[Pnr.]]=AB$7,Tbl.Kosten[[#This Row],[Totaal kosten]],"")</f>
        <v/>
      </c>
      <c r="AC148" s="148" t="str">
        <f>IF(Tbl.Kosten[[#This Row],[Pnr.]]=AC$7,Tbl.Kosten[[#This Row],[Totaal kosten]],"")</f>
        <v/>
      </c>
      <c r="AD148" s="148" t="str">
        <f>IF(Tbl.Kosten[[#This Row],[Pnr.]]=AD$7,Tbl.Kosten[[#This Row],[Totaal kosten]],"")</f>
        <v/>
      </c>
      <c r="AE148" s="148" t="str">
        <f>IF(Tbl.Kosten[[#This Row],[Pnr.]]=AE$7,Tbl.Kosten[[#This Row],[Totaal kosten]],"")</f>
        <v/>
      </c>
      <c r="AF148" s="148" t="str">
        <f>IF(Tbl.Kosten[[#This Row],[Pnr.]]=AF$7,Tbl.Kosten[[#This Row],[Totaal kosten]],"")</f>
        <v/>
      </c>
      <c r="AG148" s="148" t="str">
        <f>IF(Tbl.Kosten[[#This Row],[Pnr.]]=AG$7,Tbl.Kosten[[#This Row],[Totaal kosten]],"")</f>
        <v/>
      </c>
      <c r="AH148" s="148" t="str">
        <f>IF(Tbl.Kosten[[#This Row],[Pnr.]]=AH$7,Tbl.Kosten[[#This Row],[Totaal kosten]],"")</f>
        <v/>
      </c>
      <c r="AI148" s="148" t="str">
        <f>IF(Tbl.Kosten[[#This Row],[Pnr.]]=AI$7,Tbl.Kosten[[#This Row],[Totaal kosten]],"")</f>
        <v/>
      </c>
      <c r="AJ148" s="148" t="str">
        <f>IF(Tbl.Kosten[[#This Row],[Pnr.]]=AJ$7,Tbl.Kosten[[#This Row],[Totaal kosten]],"")</f>
        <v/>
      </c>
      <c r="AK148" s="148" t="str">
        <f>IF(Tbl.Kosten[[#This Row],[Pnr.]]=AK$7,Tbl.Kosten[[#This Row],[Totaal kosten]],"")</f>
        <v/>
      </c>
      <c r="AL148" s="148" t="str">
        <f>IF(Tbl.Kosten[[#This Row],[Pnr.]]=AL$7,Tbl.Kosten[[#This Row],[Totaal kosten]],"")</f>
        <v/>
      </c>
      <c r="AM148" s="148" t="str">
        <f>IF(Tbl.Kosten[[#This Row],[Pnr.]]=AM$7,Tbl.Kosten[[#This Row],[Totaal kosten]],"")</f>
        <v/>
      </c>
      <c r="AN148" s="148" t="str">
        <f>IF(Tbl.Kosten[[#This Row],[Pnr.]]=AN$7,Tbl.Kosten[[#This Row],[Totaal kosten]],"")</f>
        <v/>
      </c>
      <c r="AO148" s="148" t="str">
        <f>IF(Tbl.Kosten[[#This Row],[Pnr.]]=AO$7,Tbl.Kosten[[#This Row],[Totaal kosten]],"")</f>
        <v/>
      </c>
      <c r="AP148" s="148" t="str">
        <f>IF(Tbl.Kosten[[#This Row],[Pnr.]]=AP$7,Tbl.Kosten[[#This Row],[Totaal kosten]],"")</f>
        <v/>
      </c>
      <c r="AQ148" s="148" t="str">
        <f>IF(Tbl.Kosten[[#This Row],[Pnr.]]=AQ$7,Tbl.Kosten[[#This Row],[Totaal kosten]],"")</f>
        <v/>
      </c>
      <c r="AR148" s="148" t="str">
        <f>IF(Tbl.Kosten[[#This Row],[Pnr.]]=AR$7,Tbl.Kosten[[#This Row],[Totaal kosten]],"")</f>
        <v/>
      </c>
      <c r="AS148" s="148" t="str">
        <f>IF(Tbl.Kosten[[#This Row],[Pnr.]]=AS$7,Tbl.Kosten[[#This Row],[Totaal kosten]],"")</f>
        <v/>
      </c>
      <c r="AT148" s="148" t="str">
        <f>IF(Tbl.Kosten[[#This Row],[Pnr.]]=AT$7,Tbl.Kosten[[#This Row],[Totaal kosten]],"")</f>
        <v/>
      </c>
      <c r="AU148" s="148" t="str">
        <f>IF(Tbl.Kosten[[#This Row],[Pnr.]]=AU$7,Tbl.Kosten[[#This Row],[Totaal kosten]],"")</f>
        <v/>
      </c>
      <c r="AV148" s="148" t="str">
        <f>IF(Tbl.Kosten[[#This Row],[Pnr.]]=AV$7,Tbl.Kosten[[#This Row],[Totaal kosten]],"")</f>
        <v/>
      </c>
      <c r="AW148" s="148" t="str">
        <f>IF(Tbl.Kosten[[#This Row],[Pnr.]]=AW$7,Tbl.Kosten[[#This Row],[Totaal kosten]],"")</f>
        <v/>
      </c>
      <c r="AX148" s="148" t="str">
        <f>IF(Tbl.Kosten[[#This Row],[Pnr.]]=AX$7,Tbl.Kosten[[#This Row],[Totaal kosten]],"")</f>
        <v/>
      </c>
      <c r="AY148" s="148" t="str">
        <f>IF(Tbl.Kosten[[#This Row],[Pnr.]]=AY$7,Tbl.Kosten[[#This Row],[Totaal kosten]],"")</f>
        <v/>
      </c>
      <c r="AZ148" s="148" t="str">
        <f>IF(Tbl.Kosten[[#This Row],[Pnr.]]=AZ$7,Tbl.Kosten[[#This Row],[Totaal kosten]],"")</f>
        <v/>
      </c>
      <c r="BA148" s="148" t="str">
        <f>IF(Tbl.Kosten[[#This Row],[Pnr.]]=BA$7,Tbl.Kosten[[#This Row],[Totaal kosten]],"")</f>
        <v/>
      </c>
      <c r="BB148" s="148" t="str">
        <f>IF(Tbl.Kosten[[#This Row],[Pnr.]]=BB$7,Tbl.Kosten[[#This Row],[Totaal kosten]],"")</f>
        <v/>
      </c>
      <c r="BC148" s="148" t="str">
        <f>IF(Tbl.Kosten[[#This Row],[Pnr.]]=BC$7,Tbl.Kosten[[#This Row],[Totaal kosten]],"")</f>
        <v/>
      </c>
      <c r="BD148" s="148" t="str">
        <f>IF(Tbl.Kosten[[#This Row],[Pnr.]]=BD$7,Tbl.Kosten[[#This Row],[Totaal kosten]],"")</f>
        <v/>
      </c>
      <c r="BE148" s="148" t="str">
        <f>IF(Tbl.Kosten[[#This Row],[Pnr.]]=BE$7,Tbl.Kosten[[#This Row],[Totaal kosten]],"")</f>
        <v/>
      </c>
      <c r="BF148" s="148" t="str">
        <f>IF(Tbl.Kosten[[#This Row],[Pnr.]]=BF$7,Tbl.Kosten[[#This Row],[Totaal kosten]],"")</f>
        <v/>
      </c>
      <c r="BG148" s="148" t="str">
        <f>IF(Tbl.Kosten[[#This Row],[Pnr.]]=BG$7,Tbl.Kosten[[#This Row],[Totaal kosten]],"")</f>
        <v/>
      </c>
      <c r="BH148" s="148" t="str">
        <f>IF(Tbl.Kosten[[#This Row],[Pnr.]]=BH$7,Tbl.Kosten[[#This Row],[Totaal kosten]],"")</f>
        <v/>
      </c>
      <c r="BI148" s="148" t="str">
        <f>IF(Tbl.Kosten[[#This Row],[Pnr.]]=BI$7,Tbl.Kosten[[#This Row],[Totaal kosten]],"")</f>
        <v/>
      </c>
      <c r="BJ148" s="148" t="str">
        <f>IF(Tbl.Kosten[[#This Row],[Pnr.]]=BJ$7,Tbl.Kosten[[#This Row],[Totaal kosten]],"")</f>
        <v/>
      </c>
      <c r="BK148" s="148" t="str">
        <f>IF(Tbl.Kosten[[#This Row],[Pnr.]]=BK$7,Tbl.Kosten[[#This Row],[Totaal kosten]],"")</f>
        <v/>
      </c>
      <c r="BL148" s="148" t="str">
        <f>IF(Tbl.Kosten[[#This Row],[Pnr.]]=BL$7,Tbl.Kosten[[#This Row],[Totaal kosten]],"")</f>
        <v/>
      </c>
      <c r="BM148" s="148" t="str">
        <f>IF(Tbl.Kosten[[#This Row],[Pnr.]]=BM$7,Tbl.Kosten[[#This Row],[Totaal kosten]],"")</f>
        <v/>
      </c>
      <c r="BN148" s="148" t="str">
        <f>IF(Tbl.Kosten[[#This Row],[Pnr.]]=BN$7,Tbl.Kosten[[#This Row],[Totaal kosten]],"")</f>
        <v/>
      </c>
      <c r="BO148" s="148" t="str">
        <f>IF(Tbl.Kosten[[#This Row],[Pnr.]]=BO$7,Tbl.Kosten[[#This Row],[Totaal kosten]],"")</f>
        <v/>
      </c>
      <c r="BP148" s="148" t="str">
        <f>IF(Tbl.Kosten[[#This Row],[Pnr.]]=BP$7,Tbl.Kosten[[#This Row],[Totaal kosten]],"")</f>
        <v/>
      </c>
      <c r="BQ148" s="148" t="str">
        <f>IF(Tbl.Kosten[[#This Row],[Pnr.]]=BQ$7,Tbl.Kosten[[#This Row],[Totaal kosten]],"")</f>
        <v/>
      </c>
      <c r="BR148" s="148" t="str">
        <f>IF(Tbl.Kosten[[#This Row],[Pnr.]]=BR$7,Tbl.Kosten[[#This Row],[Totaal kosten]],"")</f>
        <v/>
      </c>
      <c r="BS148" s="148" t="str">
        <f>IF(Tbl.Kosten[[#This Row],[Pnr.]]=BS$7,Tbl.Kosten[[#This Row],[Totaal kosten]],"")</f>
        <v/>
      </c>
      <c r="BT148" s="148" t="str">
        <f>IF(Tbl.Kosten[[#This Row],[Pnr.]]=BT$7,Tbl.Kosten[[#This Row],[Totaal kosten]],"")</f>
        <v/>
      </c>
      <c r="BU148" s="148" t="str">
        <f>IF(Tbl.Kosten[[#This Row],[Pnr.]]=BU$7,Tbl.Kosten[[#This Row],[Totaal kosten]],"")</f>
        <v/>
      </c>
      <c r="BV148" s="148" t="str">
        <f>IF(Tbl.Kosten[[#This Row],[Pnr.]]=BV$7,Tbl.Kosten[[#This Row],[Totaal kosten]],"")</f>
        <v/>
      </c>
      <c r="BW148" s="148" t="str">
        <f>IF(Tbl.Kosten[[#This Row],[Pnr.]]=BW$7,Tbl.Kosten[[#This Row],[Totaal kosten]],"")</f>
        <v/>
      </c>
      <c r="BX148" s="148" t="str">
        <f>IFERROR(_xlfn.XLOOKUP(Tbl.Kosten[[#This Row],[Werkpakketcode]],Tbl.Werkpakketten[Werkpakketcode],Tbl.Werkpakketten[WPnr.],"",0,1),"")</f>
        <v/>
      </c>
      <c r="BY148" s="148" t="str">
        <f>IF(Tbl.Kosten[[#This Row],[WPnr.]]=BY$7,Tbl.Kosten[[#This Row],[Totaal kosten]],"")</f>
        <v/>
      </c>
      <c r="BZ148" s="148" t="str">
        <f>IF(Tbl.Kosten[[#This Row],[WPnr.]]=BZ$7,Tbl.Kosten[[#This Row],[Totaal kosten]],"")</f>
        <v/>
      </c>
      <c r="CA148" s="148" t="str">
        <f>IF(Tbl.Kosten[[#This Row],[WPnr.]]=CA$7,Tbl.Kosten[[#This Row],[Totaal kosten]],"")</f>
        <v/>
      </c>
      <c r="CB148" s="148" t="str">
        <f>IF(Tbl.Kosten[[#This Row],[WPnr.]]=CB$7,Tbl.Kosten[[#This Row],[Totaal kosten]],"")</f>
        <v/>
      </c>
      <c r="CC148" s="148" t="str">
        <f>IF(Tbl.Kosten[[#This Row],[WPnr.]]=CC$7,Tbl.Kosten[[#This Row],[Totaal kosten]],"")</f>
        <v/>
      </c>
      <c r="CD148" s="148" t="str">
        <f>IF(Tbl.Kosten[[#This Row],[WPnr.]]=CD$7,Tbl.Kosten[[#This Row],[Totaal kosten]],"")</f>
        <v/>
      </c>
      <c r="CE148" s="148" t="str">
        <f>IF(Tbl.Kosten[[#This Row],[WPnr.]]=CE$7,Tbl.Kosten[[#This Row],[Totaal kosten]],"")</f>
        <v/>
      </c>
      <c r="CF148" s="148" t="str">
        <f>IF(Tbl.Kosten[[#This Row],[WPnr.]]=CF$7,Tbl.Kosten[[#This Row],[Totaal kosten]],"")</f>
        <v/>
      </c>
      <c r="CG148" s="148" t="str">
        <f>IF(Tbl.Kosten[[#This Row],[WPnr.]]=CG$7,Tbl.Kosten[[#This Row],[Totaal kosten]],"")</f>
        <v/>
      </c>
      <c r="CH148" s="148" t="str">
        <f>IF(Tbl.Kosten[[#This Row],[WPnr.]]=CH$7,Tbl.Kosten[[#This Row],[Totaal kosten]],"")</f>
        <v/>
      </c>
      <c r="CI148" s="148" t="str">
        <f>IF(Tbl.Kosten[[#This Row],[WPnr.]]=CI$7,Tbl.Kosten[[#This Row],[Totaal kosten]],"")</f>
        <v/>
      </c>
      <c r="CJ148" s="148" t="str">
        <f>IF(Tbl.Kosten[[#This Row],[WPnr.]]=CJ$7,Tbl.Kosten[[#This Row],[Totaal kosten]],"")</f>
        <v/>
      </c>
      <c r="CK148" s="148" t="str">
        <f>IF(Tbl.Kosten[[#This Row],[WPnr.]]=CK$7,Tbl.Kosten[[#This Row],[Totaal kosten]],"")</f>
        <v/>
      </c>
      <c r="CL148" s="148" t="str">
        <f>IF(Tbl.Kosten[[#This Row],[WPnr.]]=CL$7,Tbl.Kosten[[#This Row],[Totaal kosten]],"")</f>
        <v/>
      </c>
      <c r="CM148" s="148" t="str">
        <f>IF(Tbl.Kosten[[#This Row],[WPnr.]]=CM$7,Tbl.Kosten[[#This Row],[Totaal kosten]],"")</f>
        <v/>
      </c>
      <c r="CN148" s="148" t="str">
        <f>IF(Tbl.Kosten[[#This Row],[WPnr.]]=CN$7,Tbl.Kosten[[#This Row],[Totaal kosten]],"")</f>
        <v/>
      </c>
      <c r="CO148" s="148" t="str">
        <f>IF(Tbl.Kosten[[#This Row],[WPnr.]]=CO$7,Tbl.Kosten[[#This Row],[Totaal kosten]],"")</f>
        <v/>
      </c>
      <c r="CP148" s="148" t="str">
        <f>IF(Tbl.Kosten[[#This Row],[WPnr.]]=CP$7,Tbl.Kosten[[#This Row],[Totaal kosten]],"")</f>
        <v/>
      </c>
      <c r="CQ148" s="148" t="str">
        <f>IF(Tbl.Kosten[[#This Row],[WPnr.]]=CQ$7,Tbl.Kosten[[#This Row],[Totaal kosten]],"")</f>
        <v/>
      </c>
      <c r="CR148" s="148" t="str">
        <f>IF(Tbl.Kosten[[#This Row],[WPnr.]]=CR$7,Tbl.Kosten[[#This Row],[Totaal kosten]],"")</f>
        <v/>
      </c>
      <c r="CS148" s="148" t="str">
        <f>IF(Tbl.Kosten[[#This Row],[WPnr.]]=CS$7,Tbl.Kosten[[#This Row],[Totaal kosten]],"")</f>
        <v/>
      </c>
      <c r="CT148" s="148" t="str">
        <f>IF(Tbl.Kosten[[#This Row],[WPnr.]]=CT$7,Tbl.Kosten[[#This Row],[Totaal kosten]],"")</f>
        <v/>
      </c>
      <c r="CU148" s="148" t="str">
        <f>IF(Tbl.Kosten[[#This Row],[WPnr.]]=CU$7,Tbl.Kosten[[#This Row],[Totaal kosten]],"")</f>
        <v/>
      </c>
      <c r="CV148" s="148" t="str">
        <f>IF(Tbl.Kosten[[#This Row],[WPnr.]]=CV$7,Tbl.Kosten[[#This Row],[Totaal kosten]],"")</f>
        <v/>
      </c>
      <c r="CW148" s="148" t="str">
        <f>IF(Tbl.Kosten[[#This Row],[WPnr.]]=CW$7,Tbl.Kosten[[#This Row],[Totaal kosten]],"")</f>
        <v/>
      </c>
      <c r="CX148" s="148" t="str">
        <f>IF(Tbl.Kosten[[#This Row],[WPnr.]]=CX$7,Tbl.Kosten[[#This Row],[Totaal kosten]],"")</f>
        <v/>
      </c>
      <c r="CY148" s="148" t="str">
        <f>IF(Tbl.Kosten[[#This Row],[WPnr.]]=CY$7,Tbl.Kosten[[#This Row],[Totaal kosten]],"")</f>
        <v/>
      </c>
      <c r="CZ148" s="148" t="str">
        <f>IF(Tbl.Kosten[[#This Row],[WPnr.]]=CZ$7,Tbl.Kosten[[#This Row],[Totaal kosten]],"")</f>
        <v/>
      </c>
      <c r="DA148" s="148" t="str">
        <f>IF(Tbl.Kosten[[#This Row],[WPnr.]]=DA$7,Tbl.Kosten[[#This Row],[Totaal kosten]],"")</f>
        <v/>
      </c>
      <c r="DB148" s="148" t="str">
        <f>IF(Tbl.Kosten[[#This Row],[WPnr.]]=DB$7,Tbl.Kosten[[#This Row],[Totaal kosten]],"")</f>
        <v/>
      </c>
      <c r="DC148" s="148" t="str">
        <f>IF(Tbl.Kosten[[#This Row],[WPnr.]]=DC$7,Tbl.Kosten[[#This Row],[Totaal kosten]],"")</f>
        <v/>
      </c>
      <c r="DD148" s="148" t="str">
        <f>IF(Tbl.Kosten[[#This Row],[WPnr.]]=DD$7,Tbl.Kosten[[#This Row],[Totaal kosten]],"")</f>
        <v/>
      </c>
      <c r="DE148" s="148" t="str">
        <f>IF(Tbl.Kosten[[#This Row],[WPnr.]]=DE$7,Tbl.Kosten[[#This Row],[Totaal kosten]],"")</f>
        <v/>
      </c>
      <c r="DF148" s="148" t="str">
        <f>IF(Tbl.Kosten[[#This Row],[WPnr.]]=DF$7,Tbl.Kosten[[#This Row],[Totaal kosten]],"")</f>
        <v/>
      </c>
      <c r="DG148" s="148" t="str">
        <f>IF(Tbl.Kosten[[#This Row],[WPnr.]]=DG$7,Tbl.Kosten[[#This Row],[Totaal kosten]],"")</f>
        <v/>
      </c>
      <c r="DH148" s="148" t="str">
        <f>IF(Tbl.Kosten[[#This Row],[WPnr.]]=DH$7,Tbl.Kosten[[#This Row],[Totaal kosten]],"")</f>
        <v/>
      </c>
      <c r="DI148" s="148" t="str">
        <f>IF(Tbl.Kosten[[#This Row],[WPnr.]]=DI$7,Tbl.Kosten[[#This Row],[Totaal kosten]],"")</f>
        <v/>
      </c>
      <c r="DJ148" s="148" t="str">
        <f>IF(Tbl.Kosten[[#This Row],[WPnr.]]=DJ$7,Tbl.Kosten[[#This Row],[Totaal kosten]],"")</f>
        <v/>
      </c>
      <c r="DK148" s="148" t="str">
        <f>IF(Tbl.Kosten[[#This Row],[WPnr.]]=DK$7,Tbl.Kosten[[#This Row],[Totaal kosten]],"")</f>
        <v/>
      </c>
      <c r="DL148" s="148" t="str">
        <f>IF(Tbl.Kosten[[#This Row],[WPnr.]]=DL$7,Tbl.Kosten[[#This Row],[Totaal kosten]],"")</f>
        <v/>
      </c>
      <c r="DM148" s="148" t="str">
        <f>IF(Tbl.Kosten[[#This Row],[WPnr.]]=DM$7,Tbl.Kosten[[#This Row],[Totaal kosten]],"")</f>
        <v/>
      </c>
      <c r="DN148" s="148" t="str">
        <f>IF(Tbl.Kosten[[#This Row],[WPnr.]]=DN$7,Tbl.Kosten[[#This Row],[Totaal kosten]],"")</f>
        <v/>
      </c>
      <c r="DO148" s="148" t="str">
        <f>IF(Tbl.Kosten[[#This Row],[WPnr.]]=DO$7,Tbl.Kosten[[#This Row],[Totaal kosten]],"")</f>
        <v/>
      </c>
      <c r="DP148" s="148" t="str">
        <f>IF(Tbl.Kosten[[#This Row],[WPnr.]]=DP$7,Tbl.Kosten[[#This Row],[Totaal kosten]],"")</f>
        <v/>
      </c>
      <c r="DQ148" s="148" t="str">
        <f>IF(Tbl.Kosten[[#This Row],[WPnr.]]=DQ$7,Tbl.Kosten[[#This Row],[Totaal kosten]],"")</f>
        <v/>
      </c>
      <c r="DR148" s="148" t="str">
        <f>IF(Tbl.Kosten[[#This Row],[WPnr.]]=DR$7,Tbl.Kosten[[#This Row],[Totaal kosten]],"")</f>
        <v/>
      </c>
      <c r="DS148" s="148" t="str">
        <f>IF(Tbl.Kosten[[#This Row],[WPnr.]]=DS$7,Tbl.Kosten[[#This Row],[Totaal kosten]],"")</f>
        <v/>
      </c>
      <c r="DT148" s="148" t="str">
        <f>IF(Tbl.Kosten[[#This Row],[WPnr.]]=DT$7,Tbl.Kosten[[#This Row],[Totaal kosten]],"")</f>
        <v/>
      </c>
      <c r="DU148" s="148" t="str">
        <f>IF(Tbl.Kosten[[#This Row],[WPnr.]]=DU$7,Tbl.Kosten[[#This Row],[Totaal kosten]],"")</f>
        <v/>
      </c>
      <c r="DV148" s="148" t="str">
        <f>IF(Tbl.Kosten[[#This Row],[WPnr.]]=DV$7,Tbl.Kosten[[#This Row],[Totaal kosten]],"")</f>
        <v/>
      </c>
      <c r="DW148" s="150" t="str">
        <f>IFERROR(_xlfn.XLOOKUP(Tbl.Kosten[[#This Row],[Kostensoort]],Tbl.Kostensoorten[Kostensoorten],Tbl.Kostensoorten[KSnr.],"",0,1),"")</f>
        <v/>
      </c>
      <c r="DX148" s="150" t="str">
        <f>IF(Tbl.Kosten[[#This Row],[KSnr.]]=DX$7,Tbl.Kosten[[#This Row],[Totaal kosten]],"")</f>
        <v/>
      </c>
      <c r="DY148" s="150" t="str">
        <f>IF(Tbl.Kosten[[#This Row],[KSnr.]]=DY$7,Tbl.Kosten[[#This Row],[Totaal kosten]],"")</f>
        <v/>
      </c>
      <c r="DZ148" s="150" t="str">
        <f>IF(Tbl.Kosten[[#This Row],[KSnr.]]=DZ$7,Tbl.Kosten[[#This Row],[Totaal kosten]],"")</f>
        <v/>
      </c>
      <c r="EA148" s="150" t="str">
        <f>IF(Tbl.Kosten[[#This Row],[KSnr.]]=EA$7,Tbl.Kosten[[#This Row],[Totaal kosten]],"")</f>
        <v/>
      </c>
      <c r="EB148" s="150" t="str">
        <f>IF(Tbl.Kosten[[#This Row],[KSnr.]]=EB$7,Tbl.Kosten[[#This Row],[Totaal kosten]],"")</f>
        <v/>
      </c>
      <c r="EC148" s="150" t="str">
        <f>IF(Tbl.Kosten[[#This Row],[KSnr.]]=EC$7,Tbl.Kosten[[#This Row],[Totaal kosten]],"")</f>
        <v/>
      </c>
      <c r="ED148" s="150" t="str">
        <f>IF(Tbl.Kosten[[#This Row],[KSnr.]]=ED$7,Tbl.Kosten[[#This Row],[Totaal kosten]],"")</f>
        <v/>
      </c>
      <c r="EE148" s="150" t="str">
        <f>IF(Tbl.Kosten[[#This Row],[KSnr.]]=EE$7,Tbl.Kosten[[#This Row],[Totaal kosten]],"")</f>
        <v/>
      </c>
      <c r="EF148" s="150" t="str">
        <f>IF(Tbl.Kosten[[#This Row],[KSnr.]]=EF$7,Tbl.Kosten[[#This Row],[Totaal kosten]],"")</f>
        <v/>
      </c>
      <c r="EG148" s="150" t="str">
        <f>IF(Tbl.Kosten[[#This Row],[KSnr.]]=EG$7,Tbl.Kosten[[#This Row],[Totaal kosten]],"")</f>
        <v/>
      </c>
      <c r="EH148" s="150" t="str">
        <f>IF(Tbl.Kosten[[#This Row],[KSnr.]]=EH$7,Tbl.Kosten[[#This Row],[Totaal kosten]],"")</f>
        <v/>
      </c>
      <c r="EI148" s="150" t="str">
        <f>IF(Tbl.Kosten[[#This Row],[KSnr.]]=EI$7,Tbl.Kosten[[#This Row],[Totaal kosten]],"")</f>
        <v/>
      </c>
      <c r="EJ148" s="150" t="str">
        <f>IF(Tbl.Kosten[[#This Row],[KSnr.]]=EJ$7,Tbl.Kosten[[#This Row],[Totaal kosten]],"")</f>
        <v/>
      </c>
      <c r="EK148" s="150" t="str">
        <f>IF(Tbl.Kosten[[#This Row],[KSnr.]]=EK$7,Tbl.Kosten[[#This Row],[Totaal kosten]],"")</f>
        <v/>
      </c>
      <c r="EL148" s="150" t="str">
        <f>IF(Tbl.Kosten[[#This Row],[KSnr.]]=EL$7,Tbl.Kosten[[#This Row],[Totaal kosten]],"")</f>
        <v/>
      </c>
      <c r="EM148" s="150" t="str">
        <f>IF(Tbl.Kosten[[#This Row],[KSnr.]]=EM$7,Tbl.Kosten[[#This Row],[Totaal kosten]],"")</f>
        <v/>
      </c>
      <c r="EN148" s="150" t="str">
        <f>IF(Tbl.Kosten[[#This Row],[KSnr.]]=EN$7,Tbl.Kosten[[#This Row],[Totaal kosten]],"")</f>
        <v/>
      </c>
      <c r="EO148" s="150" t="str">
        <f>IF(Tbl.Kosten[[#This Row],[KSnr.]]=EO$7,Tbl.Kosten[[#This Row],[Totaal kosten]],"")</f>
        <v/>
      </c>
      <c r="EP148" s="150" t="str">
        <f>IF(Tbl.Kosten[[#This Row],[KSnr.]]=EP$7,Tbl.Kosten[[#This Row],[Totaal kosten]],"")</f>
        <v/>
      </c>
      <c r="EQ148" s="150" t="str">
        <f>IF(Tbl.Kosten[[#This Row],[KSnr.]]=EQ$7,Tbl.Kosten[[#This Row],[Totaal kosten]],"")</f>
        <v/>
      </c>
      <c r="ER148" s="144" t="str">
        <f>IFERROR(_xlfn.XLOOKUP(Tbl.Kosten[[#This Row],[Subsidieactiviteit]],Tbl.Subsidiehoogte[Subsidieactiviteit],Tbl.Subsidiehoogte[SAnr.],"",0,1),"")</f>
        <v/>
      </c>
      <c r="ES148" s="150" t="str">
        <f>IF(Tbl.Kosten[[#This Row],[Sanr.]]=ES$7,Tbl.Kosten[[#This Row],[Totaal kosten]],"")</f>
        <v/>
      </c>
      <c r="ET148" s="150" t="str">
        <f>IF(Tbl.Kosten[[#This Row],[Sanr.]]=ET$7,Tbl.Kosten[[#This Row],[Totaal kosten]],"")</f>
        <v/>
      </c>
      <c r="EU148" s="150" t="str">
        <f>IF(Tbl.Kosten[[#This Row],[Sanr.]]=EU$7,Tbl.Kosten[[#This Row],[Totaal kosten]],"")</f>
        <v/>
      </c>
      <c r="EV148" s="150" t="str">
        <f>IF(Tbl.Kosten[[#This Row],[Sanr.]]=EV$7,Tbl.Kosten[[#This Row],[Totaal kosten]],"")</f>
        <v/>
      </c>
      <c r="EW148" s="150" t="str">
        <f>IF(Tbl.Kosten[[#This Row],[Sanr.]]=EW$7,Tbl.Kosten[[#This Row],[Totaal kosten]],"")</f>
        <v/>
      </c>
      <c r="EX148" s="150" t="str">
        <f>IF(Tbl.Kosten[[#This Row],[Sanr.]]=EX$7,Tbl.Kosten[[#This Row],[Totaal kosten]],"")</f>
        <v/>
      </c>
      <c r="EY148" s="150" t="str">
        <f>IF(Tbl.Kosten[[#This Row],[Sanr.]]=EY$7,Tbl.Kosten[[#This Row],[Totaal kosten]],"")</f>
        <v/>
      </c>
      <c r="EZ148" s="150" t="str">
        <f>IF(Tbl.Kosten[[#This Row],[Sanr.]]=EZ$7,Tbl.Kosten[[#This Row],[Totaal kosten]],"")</f>
        <v/>
      </c>
      <c r="FA148" s="150" t="str">
        <f>IF(Tbl.Kosten[[#This Row],[Sanr.]]=FA$7,Tbl.Kosten[[#This Row],[Totaal kosten]],"")</f>
        <v/>
      </c>
      <c r="FB148" s="150" t="str">
        <f>IF(Tbl.Kosten[[#This Row],[Sanr.]]=FB$7,Tbl.Kosten[[#This Row],[Totaal kosten]],"")</f>
        <v/>
      </c>
      <c r="FC148" s="150" t="str">
        <f>IF(Tbl.Kosten[[#This Row],[Sanr.]]=FC$7,Tbl.Kosten[[#This Row],[Totaal kosten]],"")</f>
        <v/>
      </c>
      <c r="FD148" s="150" t="str">
        <f>IF(Tbl.Kosten[[#This Row],[Sanr.]]=FD$7,Tbl.Kosten[[#This Row],[Totaal kosten]],"")</f>
        <v/>
      </c>
      <c r="FE148" s="150" t="str">
        <f>IF(Tbl.Kosten[[#This Row],[Sanr.]]=FE$7,Tbl.Kosten[[#This Row],[Totaal kosten]],"")</f>
        <v/>
      </c>
      <c r="FF148" s="150" t="str">
        <f>IF(Tbl.Kosten[[#This Row],[Sanr.]]=FF$7,Tbl.Kosten[[#This Row],[Totaal kosten]],"")</f>
        <v/>
      </c>
      <c r="FG148" s="150" t="str">
        <f>IF(Tbl.Kosten[[#This Row],[Sanr.]]=FG$7,Tbl.Kosten[[#This Row],[Totaal kosten]],"")</f>
        <v/>
      </c>
      <c r="FH148" s="150" t="str">
        <f>IF(Tbl.Kosten[[#This Row],[Sanr.]]=FH$7,Tbl.Kosten[[#This Row],[Totaal kosten]],"")</f>
        <v/>
      </c>
      <c r="FI148" s="150" t="str">
        <f>IF(Tbl.Kosten[[#This Row],[Sanr.]]=FI$7,Tbl.Kosten[[#This Row],[Totaal kosten]],"")</f>
        <v/>
      </c>
      <c r="FJ148" s="150" t="str">
        <f>IF(Tbl.Kosten[[#This Row],[Sanr.]]=FJ$7,Tbl.Kosten[[#This Row],[Totaal kosten]],"")</f>
        <v/>
      </c>
      <c r="FK148" s="150" t="str">
        <f>IF(Tbl.Kosten[[#This Row],[Sanr.]]=FK$7,Tbl.Kosten[[#This Row],[Totaal kosten]],"")</f>
        <v/>
      </c>
      <c r="FL148" s="150" t="str">
        <f>IF(Tbl.Kosten[[#This Row],[Sanr.]]=FL$7,Tbl.Kosten[[#This Row],[Totaal kosten]],"")</f>
        <v/>
      </c>
      <c r="FM148" s="150" t="str">
        <f>IF(Tbl.Kosten[[#This Row],[Sanr.]]=FM$7,Tbl.Kosten[[#This Row],[Totaal kosten]],"")</f>
        <v/>
      </c>
      <c r="FN148" s="150" t="str">
        <f>IF(Tbl.Kosten[[#This Row],[Sanr.]]=FN$7,Tbl.Kosten[[#This Row],[Totaal kosten]],"")</f>
        <v/>
      </c>
      <c r="FO148" s="150" t="str">
        <f>IF(Tbl.Kosten[[#This Row],[Sanr.]]=FO$7,Tbl.Kosten[[#This Row],[Totaal kosten]],"")</f>
        <v/>
      </c>
      <c r="FP148" s="150" t="str">
        <f>IF(Tbl.Kosten[[#This Row],[Sanr.]]=FP$7,Tbl.Kosten[[#This Row],[Totaal kosten]],"")</f>
        <v/>
      </c>
      <c r="FQ148" s="150" t="str">
        <f>IF(Tbl.Kosten[[#This Row],[Sanr.]]=FQ$7,Tbl.Kosten[[#This Row],[Totaal kosten]],"")</f>
        <v/>
      </c>
      <c r="FR148" s="150" t="str">
        <f>IF(Tbl.Kosten[[#This Row],[Sanr.]]=FR$7,Tbl.Kosten[[#This Row],[Totaal kosten]],"")</f>
        <v/>
      </c>
      <c r="FS148" s="150" t="str">
        <f>IF(Tbl.Kosten[[#This Row],[Sanr.]]=FS$7,Tbl.Kosten[[#This Row],[Totaal kosten]],"")</f>
        <v/>
      </c>
      <c r="FT148" s="150" t="str">
        <f>IF(Tbl.Kosten[[#This Row],[Sanr.]]=FT$7,Tbl.Kosten[[#This Row],[Totaal kosten]],"")</f>
        <v/>
      </c>
      <c r="FU148" s="150" t="str">
        <f>IF(Tbl.Kosten[[#This Row],[Sanr.]]=FU$7,Tbl.Kosten[[#This Row],[Totaal kosten]],"")</f>
        <v/>
      </c>
      <c r="FV148" s="150" t="str">
        <f>IF(Tbl.Kosten[[#This Row],[Sanr.]]=FV$7,Tbl.Kosten[[#This Row],[Totaal kosten]],"")</f>
        <v/>
      </c>
      <c r="FW148" s="150" t="str">
        <f>IFERROR(_xlfn.XLOOKUP(Tbl.Kosten[[#This Row],[Activiteitencode]],Tbl.Activiteiten[Activiteitcode],Tbl.Activiteiten[Anr.],"",0,1),"")</f>
        <v/>
      </c>
      <c r="FX148" s="169" t="str">
        <f>_xlfn.CONCAT(Tbl.Kosten[[#This Row],[Pnr.]],Tbl.Kosten[[#This Row],[Sanr.]])</f>
        <v>P1</v>
      </c>
      <c r="FY148" s="150">
        <f>Tbl.Kosten[[#This Row],[Totaal kosten]]-Tbl.Kosten[[#This Row],[Subsidie]]</f>
        <v>0</v>
      </c>
      <c r="FZ148" s="150">
        <f>IF(Tbl.Kosten[[#This Row],[Pnr.]]=FZ$7,Tbl.Kosten[[#This Row],[Te financieren]],"")</f>
        <v>0</v>
      </c>
      <c r="GA148" s="150" t="str">
        <f>IF(Tbl.Kosten[[#This Row],[Pnr.]]=GA$7,Tbl.Kosten[[#This Row],[Te financieren]],"")</f>
        <v/>
      </c>
      <c r="GB148" s="150" t="str">
        <f>IF(Tbl.Kosten[[#This Row],[Pnr.]]=GB$7,Tbl.Kosten[[#This Row],[Te financieren]],"")</f>
        <v/>
      </c>
      <c r="GC148" s="150" t="str">
        <f>IF(Tbl.Kosten[[#This Row],[Pnr.]]=GC$7,Tbl.Kosten[[#This Row],[Te financieren]],"")</f>
        <v/>
      </c>
      <c r="GD148" s="150" t="str">
        <f>IF(Tbl.Kosten[[#This Row],[Pnr.]]=GD$7,Tbl.Kosten[[#This Row],[Te financieren]],"")</f>
        <v/>
      </c>
      <c r="GE148" s="150" t="str">
        <f>IF(Tbl.Kosten[[#This Row],[Pnr.]]=GE$7,Tbl.Kosten[[#This Row],[Te financieren]],"")</f>
        <v/>
      </c>
      <c r="GF148" s="150" t="str">
        <f>IF(Tbl.Kosten[[#This Row],[Pnr.]]=GF$7,Tbl.Kosten[[#This Row],[Te financieren]],"")</f>
        <v/>
      </c>
      <c r="GG148" s="150" t="str">
        <f>IF(Tbl.Kosten[[#This Row],[Pnr.]]=GG$7,Tbl.Kosten[[#This Row],[Te financieren]],"")</f>
        <v/>
      </c>
      <c r="GH148" s="150" t="str">
        <f>IF(Tbl.Kosten[[#This Row],[Pnr.]]=GH$7,Tbl.Kosten[[#This Row],[Te financieren]],"")</f>
        <v/>
      </c>
      <c r="GI148" s="150" t="str">
        <f>IF(Tbl.Kosten[[#This Row],[Pnr.]]=GI$7,Tbl.Kosten[[#This Row],[Te financieren]],"")</f>
        <v/>
      </c>
      <c r="GJ148" s="150" t="str">
        <f>IF(Tbl.Kosten[[#This Row],[Pnr.]]=GJ$7,Tbl.Kosten[[#This Row],[Te financieren]],"")</f>
        <v/>
      </c>
      <c r="GK148" s="150" t="str">
        <f>IF(Tbl.Kosten[[#This Row],[Pnr.]]=GK$7,Tbl.Kosten[[#This Row],[Te financieren]],"")</f>
        <v/>
      </c>
      <c r="GL148" s="150" t="str">
        <f>IF(Tbl.Kosten[[#This Row],[Pnr.]]=GL$7,Tbl.Kosten[[#This Row],[Te financieren]],"")</f>
        <v/>
      </c>
      <c r="GM148" s="150" t="str">
        <f>IF(Tbl.Kosten[[#This Row],[Pnr.]]=GM$7,Tbl.Kosten[[#This Row],[Te financieren]],"")</f>
        <v/>
      </c>
      <c r="GN148" s="150" t="str">
        <f>IF(Tbl.Kosten[[#This Row],[Pnr.]]=GN$7,Tbl.Kosten[[#This Row],[Te financieren]],"")</f>
        <v/>
      </c>
      <c r="GO148" s="150" t="str">
        <f>IF(Tbl.Kosten[[#This Row],[Pnr.]]=GO$7,Tbl.Kosten[[#This Row],[Te financieren]],"")</f>
        <v/>
      </c>
      <c r="GP148" s="150" t="str">
        <f>IF(Tbl.Kosten[[#This Row],[Pnr.]]=GP$7,Tbl.Kosten[[#This Row],[Te financieren]],"")</f>
        <v/>
      </c>
      <c r="GQ148" s="150" t="str">
        <f>IF(Tbl.Kosten[[#This Row],[Pnr.]]=GQ$7,Tbl.Kosten[[#This Row],[Te financieren]],"")</f>
        <v/>
      </c>
      <c r="GR148" s="150" t="str">
        <f>IF(Tbl.Kosten[[#This Row],[Pnr.]]=GR$7,Tbl.Kosten[[#This Row],[Te financieren]],"")</f>
        <v/>
      </c>
      <c r="GS148" s="150" t="str">
        <f>IF(Tbl.Kosten[[#This Row],[Pnr.]]=GS$7,Tbl.Kosten[[#This Row],[Te financieren]],"")</f>
        <v/>
      </c>
      <c r="GT148" s="150" t="str">
        <f>IF(Tbl.Kosten[[#This Row],[Pnr.]]=GT$7,Tbl.Kosten[[#This Row],[Te financieren]],"")</f>
        <v/>
      </c>
      <c r="GU148" s="150" t="str">
        <f>IF(Tbl.Kosten[[#This Row],[Pnr.]]=GU$7,Tbl.Kosten[[#This Row],[Te financieren]],"")</f>
        <v/>
      </c>
      <c r="GV148" s="150" t="str">
        <f>IF(Tbl.Kosten[[#This Row],[Pnr.]]=GV$7,Tbl.Kosten[[#This Row],[Te financieren]],"")</f>
        <v/>
      </c>
      <c r="GW148" s="150" t="str">
        <f>IF(Tbl.Kosten[[#This Row],[Pnr.]]=GW$7,Tbl.Kosten[[#This Row],[Te financieren]],"")</f>
        <v/>
      </c>
      <c r="GX148" s="150" t="str">
        <f>IF(Tbl.Kosten[[#This Row],[Pnr.]]=GX$7,Tbl.Kosten[[#This Row],[Te financieren]],"")</f>
        <v/>
      </c>
      <c r="GY148" s="150" t="str">
        <f>IF(Tbl.Kosten[[#This Row],[Pnr.]]=GY$7,Tbl.Kosten[[#This Row],[Te financieren]],"")</f>
        <v/>
      </c>
      <c r="GZ148" s="150" t="str">
        <f>IF(Tbl.Kosten[[#This Row],[Pnr.]]=GZ$7,Tbl.Kosten[[#This Row],[Te financieren]],"")</f>
        <v/>
      </c>
      <c r="HA148" s="150" t="str">
        <f>IF(Tbl.Kosten[[#This Row],[Pnr.]]=HA$7,Tbl.Kosten[[#This Row],[Te financieren]],"")</f>
        <v/>
      </c>
      <c r="HB148" s="150" t="str">
        <f>IF(Tbl.Kosten[[#This Row],[Pnr.]]=HB$7,Tbl.Kosten[[#This Row],[Te financieren]],"")</f>
        <v/>
      </c>
      <c r="HC148" s="150" t="str">
        <f>IF(Tbl.Kosten[[#This Row],[Pnr.]]=HC$7,Tbl.Kosten[[#This Row],[Te financieren]],"")</f>
        <v/>
      </c>
      <c r="HD148" s="150" t="str">
        <f>IF(Tbl.Kosten[[#This Row],[Pnr.]]=HD$7,Tbl.Kosten[[#This Row],[Te financieren]],"")</f>
        <v/>
      </c>
      <c r="HE148" s="150" t="str">
        <f>IF(Tbl.Kosten[[#This Row],[Pnr.]]=HE$7,Tbl.Kosten[[#This Row],[Te financieren]],"")</f>
        <v/>
      </c>
      <c r="HF148" s="150" t="str">
        <f>IF(Tbl.Kosten[[#This Row],[Pnr.]]=HF$7,Tbl.Kosten[[#This Row],[Te financieren]],"")</f>
        <v/>
      </c>
      <c r="HG148" s="150" t="str">
        <f>IF(Tbl.Kosten[[#This Row],[Pnr.]]=HG$7,Tbl.Kosten[[#This Row],[Te financieren]],"")</f>
        <v/>
      </c>
      <c r="HH148" s="150" t="str">
        <f>IF(Tbl.Kosten[[#This Row],[Pnr.]]=HH$7,Tbl.Kosten[[#This Row],[Te financieren]],"")</f>
        <v/>
      </c>
      <c r="HI148" s="150" t="str">
        <f>IF(Tbl.Kosten[[#This Row],[Pnr.]]=HI$7,Tbl.Kosten[[#This Row],[Te financieren]],"")</f>
        <v/>
      </c>
      <c r="HJ148" s="150" t="str">
        <f>IF(Tbl.Kosten[[#This Row],[Pnr.]]=HJ$7,Tbl.Kosten[[#This Row],[Te financieren]],"")</f>
        <v/>
      </c>
      <c r="HK148" s="150" t="str">
        <f>IF(Tbl.Kosten[[#This Row],[Pnr.]]=HK$7,Tbl.Kosten[[#This Row],[Te financieren]],"")</f>
        <v/>
      </c>
      <c r="HL148" s="150" t="str">
        <f>IF(Tbl.Kosten[[#This Row],[Pnr.]]=HL$7,Tbl.Kosten[[#This Row],[Te financieren]],"")</f>
        <v/>
      </c>
      <c r="HM148" s="150" t="str">
        <f>IF(Tbl.Kosten[[#This Row],[Pnr.]]=HM$7,Tbl.Kosten[[#This Row],[Te financieren]],"")</f>
        <v/>
      </c>
      <c r="HN148" s="150" t="str">
        <f>IF(Tbl.Kosten[[#This Row],[Pnr.]]=HN$7,Tbl.Kosten[[#This Row],[Te financieren]],"")</f>
        <v/>
      </c>
      <c r="HO148" s="150" t="str">
        <f>IF(Tbl.Kosten[[#This Row],[Pnr.]]=HO$7,Tbl.Kosten[[#This Row],[Te financieren]],"")</f>
        <v/>
      </c>
      <c r="HP148" s="150" t="str">
        <f>IF(Tbl.Kosten[[#This Row],[Pnr.]]=HP$7,Tbl.Kosten[[#This Row],[Te financieren]],"")</f>
        <v/>
      </c>
      <c r="HQ148" s="150" t="str">
        <f>IF(Tbl.Kosten[[#This Row],[Pnr.]]=HQ$7,Tbl.Kosten[[#This Row],[Te financieren]],"")</f>
        <v/>
      </c>
      <c r="HR148" s="150" t="str">
        <f>IF(Tbl.Kosten[[#This Row],[Pnr.]]=HR$7,Tbl.Kosten[[#This Row],[Te financieren]],"")</f>
        <v/>
      </c>
      <c r="HS148" s="150" t="str">
        <f>IF(Tbl.Kosten[[#This Row],[Pnr.]]=HS$7,Tbl.Kosten[[#This Row],[Te financieren]],"")</f>
        <v/>
      </c>
      <c r="HT148" s="150" t="str">
        <f>IF(Tbl.Kosten[[#This Row],[Pnr.]]=HT$7,Tbl.Kosten[[#This Row],[Te financieren]],"")</f>
        <v/>
      </c>
      <c r="HU148" s="150" t="str">
        <f>IF(Tbl.Kosten[[#This Row],[Pnr.]]=HU$7,Tbl.Kosten[[#This Row],[Te financieren]],"")</f>
        <v/>
      </c>
      <c r="HV148" s="150" t="str">
        <f>IF(Tbl.Kosten[[#This Row],[Pnr.]]=HV$7,Tbl.Kosten[[#This Row],[Te financieren]],"")</f>
        <v/>
      </c>
      <c r="HW148" s="150" t="str">
        <f>IF(Tbl.Kosten[[#This Row],[Pnr.]]=HW$7,Tbl.Kosten[[#This Row],[Te financieren]],"")</f>
        <v/>
      </c>
    </row>
    <row r="149" spans="2:231" x14ac:dyDescent="0.3">
      <c r="B149" s="134"/>
      <c r="C149" s="137"/>
      <c r="D149" s="136"/>
      <c r="E149" s="261"/>
      <c r="F149" s="135"/>
      <c r="G149" s="11" t="str">
        <f>IF(Tbl.Kosten[[#This Row],[Medewerker e/o 
functie]]&lt;&gt;"",_xlfn.XLOOKUP(Tbl.Kosten[[#This Row],[Medewerker e/o 
functie]],Tbl.Uurtarief[Medewerker en/of functie],Tbl.Uurtarief[Uurtarief],"",0,1),"")</f>
        <v/>
      </c>
      <c r="H149" s="121">
        <f>IFERROR(Tbl.Kosten[[#This Row],[Uren]]*Tbl.Kosten[[#This Row],[Uurtarief]],0)</f>
        <v>0</v>
      </c>
      <c r="I149" s="119" t="str">
        <f>IF(Tbl.Kosten[[#This Row],[Subtotaal uren]]&lt;&gt;0,_xlfn.XLOOKUP(Tbl.Kosten[[#This Row],[Medewerker e/o 
functie]],Tbl.Uurtarief[Medewerker en/of functie],Tbl.Uurtarief[Kostensoort arbeid],"",0,1),"")</f>
        <v/>
      </c>
      <c r="J149" s="137"/>
      <c r="K149" s="135"/>
      <c r="L149" s="139" t="str">
        <f>IF(Tbl.Kosten[[#This Row],[Activum]]&lt;&gt;"",_xlfn.XLOOKUP(Tbl.Kosten[[#This Row],[Activum]],Tbl.Afschrijvingskosten[Activum],Tbl.Afschrijvingskosten[Tarief per afschrijvings-eenheid],"",0,1),"")</f>
        <v/>
      </c>
      <c r="M149" s="122">
        <f>IFERROR(Tbl.Kosten[[#This Row],[Een-
heden]]*Tbl.Kosten[[#This Row],[Afschrijvings-
tarief]],0)</f>
        <v>0</v>
      </c>
      <c r="N149" s="122" t="str">
        <f>IF(Tbl.Kosten[[#This Row],[Subtotaal afschrijving]]&lt;&gt;0,Lijsten!$A$7,"")</f>
        <v/>
      </c>
      <c r="O149" s="140"/>
      <c r="P149" s="135"/>
      <c r="Q149" s="138"/>
      <c r="R149" s="122">
        <f>IFERROR(Tbl.Kosten[[#This Row],[Aantal]]*Tbl.Kosten[[#This Row],[Tarief]],0)</f>
        <v>0</v>
      </c>
      <c r="S149" s="8">
        <f>IFERROR(Tbl.Kosten[[#This Row],[Subtotaal overige kosten]]+Tbl.Kosten[[#This Row],[Subtotaal uren]]+Tbl.Kosten[[#This Row],[Subtotaal afschrijving]],0)</f>
        <v>0</v>
      </c>
      <c r="T149" s="8">
        <f>IFERROR(Tbl.Kosten[[#This Row],[Totaal kosten]]*Tbl.Kosten[[#This Row],[Subsidie%]],0)</f>
        <v>0</v>
      </c>
      <c r="U149" s="4" t="str" cm="1">
        <f t="array" ref="U149">IFERROR(_xlfn.IFS(Tbl.Kosten[[#This Row],[Subtotaal uren]]&lt;&gt;0,Tbl.Kosten[[#This Row],[Kostensoort arbeid]],Tbl.Kosten[[#This Row],[Subtotaal afschrijving]]&lt;&gt;0,Tbl.Kosten[[#This Row],[Kostensoort afschrijving]],Tbl.Kosten[[#This Row],[Subtotaal overige kosten]]&lt;&gt;0,Tbl.Kosten[[#This Row],[Kostensoort overig]]),"")</f>
        <v/>
      </c>
      <c r="V149" s="4" t="str">
        <f>IFERROR(_xlfn.XLOOKUP(Tbl.Kosten[[#This Row],[Activiteitencode]],Tbl.Activiteiten[Activiteitcode],Tbl.Activiteiten[Werkpakketcode],"",0,1),"")</f>
        <v/>
      </c>
      <c r="W149" s="4" t="str">
        <f>IFERROR(_xlfn.XLOOKUP(Tbl.Kosten[[#This Row],[Werkpakketcode]],Tbl.Werkpakketten[Werkpakketcode],Tbl.Werkpakketten[Subsidiabele activiteit],"",0,1),"")</f>
        <v/>
      </c>
      <c r="X149" s="12">
        <f>IFERROR(_xlfn.XLOOKUP(Tbl.Kosten[[#This Row],[Sanr.]],Tbl.Subsidiehoogte[SAnr.],Tbl.Subsidiehoogte[Sub. Percentage],0,0,1),0)</f>
        <v>0</v>
      </c>
      <c r="Y149" s="144" t="str">
        <f>IFERROR(_xlfn.XLOOKUP(Tbl.Kosten[[#This Row],[Partnercode]],Tbl.Projectpartners[Partnercode],Tbl.Projectpartners[PNr.],"",0,1),"")</f>
        <v>P1</v>
      </c>
      <c r="Z149" s="148">
        <f>IF(Tbl.Kosten[[#This Row],[Pnr.]]=Z$7,Tbl.Kosten[[#This Row],[Totaal kosten]],"")</f>
        <v>0</v>
      </c>
      <c r="AA149" s="148" t="str">
        <f>IF(Tbl.Kosten[[#This Row],[Pnr.]]=AA$7,Tbl.Kosten[[#This Row],[Totaal kosten]],"")</f>
        <v/>
      </c>
      <c r="AB149" s="148" t="str">
        <f>IF(Tbl.Kosten[[#This Row],[Pnr.]]=AB$7,Tbl.Kosten[[#This Row],[Totaal kosten]],"")</f>
        <v/>
      </c>
      <c r="AC149" s="148" t="str">
        <f>IF(Tbl.Kosten[[#This Row],[Pnr.]]=AC$7,Tbl.Kosten[[#This Row],[Totaal kosten]],"")</f>
        <v/>
      </c>
      <c r="AD149" s="148" t="str">
        <f>IF(Tbl.Kosten[[#This Row],[Pnr.]]=AD$7,Tbl.Kosten[[#This Row],[Totaal kosten]],"")</f>
        <v/>
      </c>
      <c r="AE149" s="148" t="str">
        <f>IF(Tbl.Kosten[[#This Row],[Pnr.]]=AE$7,Tbl.Kosten[[#This Row],[Totaal kosten]],"")</f>
        <v/>
      </c>
      <c r="AF149" s="148" t="str">
        <f>IF(Tbl.Kosten[[#This Row],[Pnr.]]=AF$7,Tbl.Kosten[[#This Row],[Totaal kosten]],"")</f>
        <v/>
      </c>
      <c r="AG149" s="148" t="str">
        <f>IF(Tbl.Kosten[[#This Row],[Pnr.]]=AG$7,Tbl.Kosten[[#This Row],[Totaal kosten]],"")</f>
        <v/>
      </c>
      <c r="AH149" s="148" t="str">
        <f>IF(Tbl.Kosten[[#This Row],[Pnr.]]=AH$7,Tbl.Kosten[[#This Row],[Totaal kosten]],"")</f>
        <v/>
      </c>
      <c r="AI149" s="148" t="str">
        <f>IF(Tbl.Kosten[[#This Row],[Pnr.]]=AI$7,Tbl.Kosten[[#This Row],[Totaal kosten]],"")</f>
        <v/>
      </c>
      <c r="AJ149" s="148" t="str">
        <f>IF(Tbl.Kosten[[#This Row],[Pnr.]]=AJ$7,Tbl.Kosten[[#This Row],[Totaal kosten]],"")</f>
        <v/>
      </c>
      <c r="AK149" s="148" t="str">
        <f>IF(Tbl.Kosten[[#This Row],[Pnr.]]=AK$7,Tbl.Kosten[[#This Row],[Totaal kosten]],"")</f>
        <v/>
      </c>
      <c r="AL149" s="148" t="str">
        <f>IF(Tbl.Kosten[[#This Row],[Pnr.]]=AL$7,Tbl.Kosten[[#This Row],[Totaal kosten]],"")</f>
        <v/>
      </c>
      <c r="AM149" s="148" t="str">
        <f>IF(Tbl.Kosten[[#This Row],[Pnr.]]=AM$7,Tbl.Kosten[[#This Row],[Totaal kosten]],"")</f>
        <v/>
      </c>
      <c r="AN149" s="148" t="str">
        <f>IF(Tbl.Kosten[[#This Row],[Pnr.]]=AN$7,Tbl.Kosten[[#This Row],[Totaal kosten]],"")</f>
        <v/>
      </c>
      <c r="AO149" s="148" t="str">
        <f>IF(Tbl.Kosten[[#This Row],[Pnr.]]=AO$7,Tbl.Kosten[[#This Row],[Totaal kosten]],"")</f>
        <v/>
      </c>
      <c r="AP149" s="148" t="str">
        <f>IF(Tbl.Kosten[[#This Row],[Pnr.]]=AP$7,Tbl.Kosten[[#This Row],[Totaal kosten]],"")</f>
        <v/>
      </c>
      <c r="AQ149" s="148" t="str">
        <f>IF(Tbl.Kosten[[#This Row],[Pnr.]]=AQ$7,Tbl.Kosten[[#This Row],[Totaal kosten]],"")</f>
        <v/>
      </c>
      <c r="AR149" s="148" t="str">
        <f>IF(Tbl.Kosten[[#This Row],[Pnr.]]=AR$7,Tbl.Kosten[[#This Row],[Totaal kosten]],"")</f>
        <v/>
      </c>
      <c r="AS149" s="148" t="str">
        <f>IF(Tbl.Kosten[[#This Row],[Pnr.]]=AS$7,Tbl.Kosten[[#This Row],[Totaal kosten]],"")</f>
        <v/>
      </c>
      <c r="AT149" s="148" t="str">
        <f>IF(Tbl.Kosten[[#This Row],[Pnr.]]=AT$7,Tbl.Kosten[[#This Row],[Totaal kosten]],"")</f>
        <v/>
      </c>
      <c r="AU149" s="148" t="str">
        <f>IF(Tbl.Kosten[[#This Row],[Pnr.]]=AU$7,Tbl.Kosten[[#This Row],[Totaal kosten]],"")</f>
        <v/>
      </c>
      <c r="AV149" s="148" t="str">
        <f>IF(Tbl.Kosten[[#This Row],[Pnr.]]=AV$7,Tbl.Kosten[[#This Row],[Totaal kosten]],"")</f>
        <v/>
      </c>
      <c r="AW149" s="148" t="str">
        <f>IF(Tbl.Kosten[[#This Row],[Pnr.]]=AW$7,Tbl.Kosten[[#This Row],[Totaal kosten]],"")</f>
        <v/>
      </c>
      <c r="AX149" s="148" t="str">
        <f>IF(Tbl.Kosten[[#This Row],[Pnr.]]=AX$7,Tbl.Kosten[[#This Row],[Totaal kosten]],"")</f>
        <v/>
      </c>
      <c r="AY149" s="148" t="str">
        <f>IF(Tbl.Kosten[[#This Row],[Pnr.]]=AY$7,Tbl.Kosten[[#This Row],[Totaal kosten]],"")</f>
        <v/>
      </c>
      <c r="AZ149" s="148" t="str">
        <f>IF(Tbl.Kosten[[#This Row],[Pnr.]]=AZ$7,Tbl.Kosten[[#This Row],[Totaal kosten]],"")</f>
        <v/>
      </c>
      <c r="BA149" s="148" t="str">
        <f>IF(Tbl.Kosten[[#This Row],[Pnr.]]=BA$7,Tbl.Kosten[[#This Row],[Totaal kosten]],"")</f>
        <v/>
      </c>
      <c r="BB149" s="148" t="str">
        <f>IF(Tbl.Kosten[[#This Row],[Pnr.]]=BB$7,Tbl.Kosten[[#This Row],[Totaal kosten]],"")</f>
        <v/>
      </c>
      <c r="BC149" s="148" t="str">
        <f>IF(Tbl.Kosten[[#This Row],[Pnr.]]=BC$7,Tbl.Kosten[[#This Row],[Totaal kosten]],"")</f>
        <v/>
      </c>
      <c r="BD149" s="148" t="str">
        <f>IF(Tbl.Kosten[[#This Row],[Pnr.]]=BD$7,Tbl.Kosten[[#This Row],[Totaal kosten]],"")</f>
        <v/>
      </c>
      <c r="BE149" s="148" t="str">
        <f>IF(Tbl.Kosten[[#This Row],[Pnr.]]=BE$7,Tbl.Kosten[[#This Row],[Totaal kosten]],"")</f>
        <v/>
      </c>
      <c r="BF149" s="148" t="str">
        <f>IF(Tbl.Kosten[[#This Row],[Pnr.]]=BF$7,Tbl.Kosten[[#This Row],[Totaal kosten]],"")</f>
        <v/>
      </c>
      <c r="BG149" s="148" t="str">
        <f>IF(Tbl.Kosten[[#This Row],[Pnr.]]=BG$7,Tbl.Kosten[[#This Row],[Totaal kosten]],"")</f>
        <v/>
      </c>
      <c r="BH149" s="148" t="str">
        <f>IF(Tbl.Kosten[[#This Row],[Pnr.]]=BH$7,Tbl.Kosten[[#This Row],[Totaal kosten]],"")</f>
        <v/>
      </c>
      <c r="BI149" s="148" t="str">
        <f>IF(Tbl.Kosten[[#This Row],[Pnr.]]=BI$7,Tbl.Kosten[[#This Row],[Totaal kosten]],"")</f>
        <v/>
      </c>
      <c r="BJ149" s="148" t="str">
        <f>IF(Tbl.Kosten[[#This Row],[Pnr.]]=BJ$7,Tbl.Kosten[[#This Row],[Totaal kosten]],"")</f>
        <v/>
      </c>
      <c r="BK149" s="148" t="str">
        <f>IF(Tbl.Kosten[[#This Row],[Pnr.]]=BK$7,Tbl.Kosten[[#This Row],[Totaal kosten]],"")</f>
        <v/>
      </c>
      <c r="BL149" s="148" t="str">
        <f>IF(Tbl.Kosten[[#This Row],[Pnr.]]=BL$7,Tbl.Kosten[[#This Row],[Totaal kosten]],"")</f>
        <v/>
      </c>
      <c r="BM149" s="148" t="str">
        <f>IF(Tbl.Kosten[[#This Row],[Pnr.]]=BM$7,Tbl.Kosten[[#This Row],[Totaal kosten]],"")</f>
        <v/>
      </c>
      <c r="BN149" s="148" t="str">
        <f>IF(Tbl.Kosten[[#This Row],[Pnr.]]=BN$7,Tbl.Kosten[[#This Row],[Totaal kosten]],"")</f>
        <v/>
      </c>
      <c r="BO149" s="148" t="str">
        <f>IF(Tbl.Kosten[[#This Row],[Pnr.]]=BO$7,Tbl.Kosten[[#This Row],[Totaal kosten]],"")</f>
        <v/>
      </c>
      <c r="BP149" s="148" t="str">
        <f>IF(Tbl.Kosten[[#This Row],[Pnr.]]=BP$7,Tbl.Kosten[[#This Row],[Totaal kosten]],"")</f>
        <v/>
      </c>
      <c r="BQ149" s="148" t="str">
        <f>IF(Tbl.Kosten[[#This Row],[Pnr.]]=BQ$7,Tbl.Kosten[[#This Row],[Totaal kosten]],"")</f>
        <v/>
      </c>
      <c r="BR149" s="148" t="str">
        <f>IF(Tbl.Kosten[[#This Row],[Pnr.]]=BR$7,Tbl.Kosten[[#This Row],[Totaal kosten]],"")</f>
        <v/>
      </c>
      <c r="BS149" s="148" t="str">
        <f>IF(Tbl.Kosten[[#This Row],[Pnr.]]=BS$7,Tbl.Kosten[[#This Row],[Totaal kosten]],"")</f>
        <v/>
      </c>
      <c r="BT149" s="148" t="str">
        <f>IF(Tbl.Kosten[[#This Row],[Pnr.]]=BT$7,Tbl.Kosten[[#This Row],[Totaal kosten]],"")</f>
        <v/>
      </c>
      <c r="BU149" s="148" t="str">
        <f>IF(Tbl.Kosten[[#This Row],[Pnr.]]=BU$7,Tbl.Kosten[[#This Row],[Totaal kosten]],"")</f>
        <v/>
      </c>
      <c r="BV149" s="148" t="str">
        <f>IF(Tbl.Kosten[[#This Row],[Pnr.]]=BV$7,Tbl.Kosten[[#This Row],[Totaal kosten]],"")</f>
        <v/>
      </c>
      <c r="BW149" s="148" t="str">
        <f>IF(Tbl.Kosten[[#This Row],[Pnr.]]=BW$7,Tbl.Kosten[[#This Row],[Totaal kosten]],"")</f>
        <v/>
      </c>
      <c r="BX149" s="148" t="str">
        <f>IFERROR(_xlfn.XLOOKUP(Tbl.Kosten[[#This Row],[Werkpakketcode]],Tbl.Werkpakketten[Werkpakketcode],Tbl.Werkpakketten[WPnr.],"",0,1),"")</f>
        <v/>
      </c>
      <c r="BY149" s="148" t="str">
        <f>IF(Tbl.Kosten[[#This Row],[WPnr.]]=BY$7,Tbl.Kosten[[#This Row],[Totaal kosten]],"")</f>
        <v/>
      </c>
      <c r="BZ149" s="148" t="str">
        <f>IF(Tbl.Kosten[[#This Row],[WPnr.]]=BZ$7,Tbl.Kosten[[#This Row],[Totaal kosten]],"")</f>
        <v/>
      </c>
      <c r="CA149" s="148" t="str">
        <f>IF(Tbl.Kosten[[#This Row],[WPnr.]]=CA$7,Tbl.Kosten[[#This Row],[Totaal kosten]],"")</f>
        <v/>
      </c>
      <c r="CB149" s="148" t="str">
        <f>IF(Tbl.Kosten[[#This Row],[WPnr.]]=CB$7,Tbl.Kosten[[#This Row],[Totaal kosten]],"")</f>
        <v/>
      </c>
      <c r="CC149" s="148" t="str">
        <f>IF(Tbl.Kosten[[#This Row],[WPnr.]]=CC$7,Tbl.Kosten[[#This Row],[Totaal kosten]],"")</f>
        <v/>
      </c>
      <c r="CD149" s="148" t="str">
        <f>IF(Tbl.Kosten[[#This Row],[WPnr.]]=CD$7,Tbl.Kosten[[#This Row],[Totaal kosten]],"")</f>
        <v/>
      </c>
      <c r="CE149" s="148" t="str">
        <f>IF(Tbl.Kosten[[#This Row],[WPnr.]]=CE$7,Tbl.Kosten[[#This Row],[Totaal kosten]],"")</f>
        <v/>
      </c>
      <c r="CF149" s="148" t="str">
        <f>IF(Tbl.Kosten[[#This Row],[WPnr.]]=CF$7,Tbl.Kosten[[#This Row],[Totaal kosten]],"")</f>
        <v/>
      </c>
      <c r="CG149" s="148" t="str">
        <f>IF(Tbl.Kosten[[#This Row],[WPnr.]]=CG$7,Tbl.Kosten[[#This Row],[Totaal kosten]],"")</f>
        <v/>
      </c>
      <c r="CH149" s="148" t="str">
        <f>IF(Tbl.Kosten[[#This Row],[WPnr.]]=CH$7,Tbl.Kosten[[#This Row],[Totaal kosten]],"")</f>
        <v/>
      </c>
      <c r="CI149" s="148" t="str">
        <f>IF(Tbl.Kosten[[#This Row],[WPnr.]]=CI$7,Tbl.Kosten[[#This Row],[Totaal kosten]],"")</f>
        <v/>
      </c>
      <c r="CJ149" s="148" t="str">
        <f>IF(Tbl.Kosten[[#This Row],[WPnr.]]=CJ$7,Tbl.Kosten[[#This Row],[Totaal kosten]],"")</f>
        <v/>
      </c>
      <c r="CK149" s="148" t="str">
        <f>IF(Tbl.Kosten[[#This Row],[WPnr.]]=CK$7,Tbl.Kosten[[#This Row],[Totaal kosten]],"")</f>
        <v/>
      </c>
      <c r="CL149" s="148" t="str">
        <f>IF(Tbl.Kosten[[#This Row],[WPnr.]]=CL$7,Tbl.Kosten[[#This Row],[Totaal kosten]],"")</f>
        <v/>
      </c>
      <c r="CM149" s="148" t="str">
        <f>IF(Tbl.Kosten[[#This Row],[WPnr.]]=CM$7,Tbl.Kosten[[#This Row],[Totaal kosten]],"")</f>
        <v/>
      </c>
      <c r="CN149" s="148" t="str">
        <f>IF(Tbl.Kosten[[#This Row],[WPnr.]]=CN$7,Tbl.Kosten[[#This Row],[Totaal kosten]],"")</f>
        <v/>
      </c>
      <c r="CO149" s="148" t="str">
        <f>IF(Tbl.Kosten[[#This Row],[WPnr.]]=CO$7,Tbl.Kosten[[#This Row],[Totaal kosten]],"")</f>
        <v/>
      </c>
      <c r="CP149" s="148" t="str">
        <f>IF(Tbl.Kosten[[#This Row],[WPnr.]]=CP$7,Tbl.Kosten[[#This Row],[Totaal kosten]],"")</f>
        <v/>
      </c>
      <c r="CQ149" s="148" t="str">
        <f>IF(Tbl.Kosten[[#This Row],[WPnr.]]=CQ$7,Tbl.Kosten[[#This Row],[Totaal kosten]],"")</f>
        <v/>
      </c>
      <c r="CR149" s="148" t="str">
        <f>IF(Tbl.Kosten[[#This Row],[WPnr.]]=CR$7,Tbl.Kosten[[#This Row],[Totaal kosten]],"")</f>
        <v/>
      </c>
      <c r="CS149" s="148" t="str">
        <f>IF(Tbl.Kosten[[#This Row],[WPnr.]]=CS$7,Tbl.Kosten[[#This Row],[Totaal kosten]],"")</f>
        <v/>
      </c>
      <c r="CT149" s="148" t="str">
        <f>IF(Tbl.Kosten[[#This Row],[WPnr.]]=CT$7,Tbl.Kosten[[#This Row],[Totaal kosten]],"")</f>
        <v/>
      </c>
      <c r="CU149" s="148" t="str">
        <f>IF(Tbl.Kosten[[#This Row],[WPnr.]]=CU$7,Tbl.Kosten[[#This Row],[Totaal kosten]],"")</f>
        <v/>
      </c>
      <c r="CV149" s="148" t="str">
        <f>IF(Tbl.Kosten[[#This Row],[WPnr.]]=CV$7,Tbl.Kosten[[#This Row],[Totaal kosten]],"")</f>
        <v/>
      </c>
      <c r="CW149" s="148" t="str">
        <f>IF(Tbl.Kosten[[#This Row],[WPnr.]]=CW$7,Tbl.Kosten[[#This Row],[Totaal kosten]],"")</f>
        <v/>
      </c>
      <c r="CX149" s="148" t="str">
        <f>IF(Tbl.Kosten[[#This Row],[WPnr.]]=CX$7,Tbl.Kosten[[#This Row],[Totaal kosten]],"")</f>
        <v/>
      </c>
      <c r="CY149" s="148" t="str">
        <f>IF(Tbl.Kosten[[#This Row],[WPnr.]]=CY$7,Tbl.Kosten[[#This Row],[Totaal kosten]],"")</f>
        <v/>
      </c>
      <c r="CZ149" s="148" t="str">
        <f>IF(Tbl.Kosten[[#This Row],[WPnr.]]=CZ$7,Tbl.Kosten[[#This Row],[Totaal kosten]],"")</f>
        <v/>
      </c>
      <c r="DA149" s="148" t="str">
        <f>IF(Tbl.Kosten[[#This Row],[WPnr.]]=DA$7,Tbl.Kosten[[#This Row],[Totaal kosten]],"")</f>
        <v/>
      </c>
      <c r="DB149" s="148" t="str">
        <f>IF(Tbl.Kosten[[#This Row],[WPnr.]]=DB$7,Tbl.Kosten[[#This Row],[Totaal kosten]],"")</f>
        <v/>
      </c>
      <c r="DC149" s="148" t="str">
        <f>IF(Tbl.Kosten[[#This Row],[WPnr.]]=DC$7,Tbl.Kosten[[#This Row],[Totaal kosten]],"")</f>
        <v/>
      </c>
      <c r="DD149" s="148" t="str">
        <f>IF(Tbl.Kosten[[#This Row],[WPnr.]]=DD$7,Tbl.Kosten[[#This Row],[Totaal kosten]],"")</f>
        <v/>
      </c>
      <c r="DE149" s="148" t="str">
        <f>IF(Tbl.Kosten[[#This Row],[WPnr.]]=DE$7,Tbl.Kosten[[#This Row],[Totaal kosten]],"")</f>
        <v/>
      </c>
      <c r="DF149" s="148" t="str">
        <f>IF(Tbl.Kosten[[#This Row],[WPnr.]]=DF$7,Tbl.Kosten[[#This Row],[Totaal kosten]],"")</f>
        <v/>
      </c>
      <c r="DG149" s="148" t="str">
        <f>IF(Tbl.Kosten[[#This Row],[WPnr.]]=DG$7,Tbl.Kosten[[#This Row],[Totaal kosten]],"")</f>
        <v/>
      </c>
      <c r="DH149" s="148" t="str">
        <f>IF(Tbl.Kosten[[#This Row],[WPnr.]]=DH$7,Tbl.Kosten[[#This Row],[Totaal kosten]],"")</f>
        <v/>
      </c>
      <c r="DI149" s="148" t="str">
        <f>IF(Tbl.Kosten[[#This Row],[WPnr.]]=DI$7,Tbl.Kosten[[#This Row],[Totaal kosten]],"")</f>
        <v/>
      </c>
      <c r="DJ149" s="148" t="str">
        <f>IF(Tbl.Kosten[[#This Row],[WPnr.]]=DJ$7,Tbl.Kosten[[#This Row],[Totaal kosten]],"")</f>
        <v/>
      </c>
      <c r="DK149" s="148" t="str">
        <f>IF(Tbl.Kosten[[#This Row],[WPnr.]]=DK$7,Tbl.Kosten[[#This Row],[Totaal kosten]],"")</f>
        <v/>
      </c>
      <c r="DL149" s="148" t="str">
        <f>IF(Tbl.Kosten[[#This Row],[WPnr.]]=DL$7,Tbl.Kosten[[#This Row],[Totaal kosten]],"")</f>
        <v/>
      </c>
      <c r="DM149" s="148" t="str">
        <f>IF(Tbl.Kosten[[#This Row],[WPnr.]]=DM$7,Tbl.Kosten[[#This Row],[Totaal kosten]],"")</f>
        <v/>
      </c>
      <c r="DN149" s="148" t="str">
        <f>IF(Tbl.Kosten[[#This Row],[WPnr.]]=DN$7,Tbl.Kosten[[#This Row],[Totaal kosten]],"")</f>
        <v/>
      </c>
      <c r="DO149" s="148" t="str">
        <f>IF(Tbl.Kosten[[#This Row],[WPnr.]]=DO$7,Tbl.Kosten[[#This Row],[Totaal kosten]],"")</f>
        <v/>
      </c>
      <c r="DP149" s="148" t="str">
        <f>IF(Tbl.Kosten[[#This Row],[WPnr.]]=DP$7,Tbl.Kosten[[#This Row],[Totaal kosten]],"")</f>
        <v/>
      </c>
      <c r="DQ149" s="148" t="str">
        <f>IF(Tbl.Kosten[[#This Row],[WPnr.]]=DQ$7,Tbl.Kosten[[#This Row],[Totaal kosten]],"")</f>
        <v/>
      </c>
      <c r="DR149" s="148" t="str">
        <f>IF(Tbl.Kosten[[#This Row],[WPnr.]]=DR$7,Tbl.Kosten[[#This Row],[Totaal kosten]],"")</f>
        <v/>
      </c>
      <c r="DS149" s="148" t="str">
        <f>IF(Tbl.Kosten[[#This Row],[WPnr.]]=DS$7,Tbl.Kosten[[#This Row],[Totaal kosten]],"")</f>
        <v/>
      </c>
      <c r="DT149" s="148" t="str">
        <f>IF(Tbl.Kosten[[#This Row],[WPnr.]]=DT$7,Tbl.Kosten[[#This Row],[Totaal kosten]],"")</f>
        <v/>
      </c>
      <c r="DU149" s="148" t="str">
        <f>IF(Tbl.Kosten[[#This Row],[WPnr.]]=DU$7,Tbl.Kosten[[#This Row],[Totaal kosten]],"")</f>
        <v/>
      </c>
      <c r="DV149" s="148" t="str">
        <f>IF(Tbl.Kosten[[#This Row],[WPnr.]]=DV$7,Tbl.Kosten[[#This Row],[Totaal kosten]],"")</f>
        <v/>
      </c>
      <c r="DW149" s="150" t="str">
        <f>IFERROR(_xlfn.XLOOKUP(Tbl.Kosten[[#This Row],[Kostensoort]],Tbl.Kostensoorten[Kostensoorten],Tbl.Kostensoorten[KSnr.],"",0,1),"")</f>
        <v/>
      </c>
      <c r="DX149" s="150" t="str">
        <f>IF(Tbl.Kosten[[#This Row],[KSnr.]]=DX$7,Tbl.Kosten[[#This Row],[Totaal kosten]],"")</f>
        <v/>
      </c>
      <c r="DY149" s="150" t="str">
        <f>IF(Tbl.Kosten[[#This Row],[KSnr.]]=DY$7,Tbl.Kosten[[#This Row],[Totaal kosten]],"")</f>
        <v/>
      </c>
      <c r="DZ149" s="150" t="str">
        <f>IF(Tbl.Kosten[[#This Row],[KSnr.]]=DZ$7,Tbl.Kosten[[#This Row],[Totaal kosten]],"")</f>
        <v/>
      </c>
      <c r="EA149" s="150" t="str">
        <f>IF(Tbl.Kosten[[#This Row],[KSnr.]]=EA$7,Tbl.Kosten[[#This Row],[Totaal kosten]],"")</f>
        <v/>
      </c>
      <c r="EB149" s="150" t="str">
        <f>IF(Tbl.Kosten[[#This Row],[KSnr.]]=EB$7,Tbl.Kosten[[#This Row],[Totaal kosten]],"")</f>
        <v/>
      </c>
      <c r="EC149" s="150" t="str">
        <f>IF(Tbl.Kosten[[#This Row],[KSnr.]]=EC$7,Tbl.Kosten[[#This Row],[Totaal kosten]],"")</f>
        <v/>
      </c>
      <c r="ED149" s="150" t="str">
        <f>IF(Tbl.Kosten[[#This Row],[KSnr.]]=ED$7,Tbl.Kosten[[#This Row],[Totaal kosten]],"")</f>
        <v/>
      </c>
      <c r="EE149" s="150" t="str">
        <f>IF(Tbl.Kosten[[#This Row],[KSnr.]]=EE$7,Tbl.Kosten[[#This Row],[Totaal kosten]],"")</f>
        <v/>
      </c>
      <c r="EF149" s="150" t="str">
        <f>IF(Tbl.Kosten[[#This Row],[KSnr.]]=EF$7,Tbl.Kosten[[#This Row],[Totaal kosten]],"")</f>
        <v/>
      </c>
      <c r="EG149" s="150" t="str">
        <f>IF(Tbl.Kosten[[#This Row],[KSnr.]]=EG$7,Tbl.Kosten[[#This Row],[Totaal kosten]],"")</f>
        <v/>
      </c>
      <c r="EH149" s="150" t="str">
        <f>IF(Tbl.Kosten[[#This Row],[KSnr.]]=EH$7,Tbl.Kosten[[#This Row],[Totaal kosten]],"")</f>
        <v/>
      </c>
      <c r="EI149" s="150" t="str">
        <f>IF(Tbl.Kosten[[#This Row],[KSnr.]]=EI$7,Tbl.Kosten[[#This Row],[Totaal kosten]],"")</f>
        <v/>
      </c>
      <c r="EJ149" s="150" t="str">
        <f>IF(Tbl.Kosten[[#This Row],[KSnr.]]=EJ$7,Tbl.Kosten[[#This Row],[Totaal kosten]],"")</f>
        <v/>
      </c>
      <c r="EK149" s="150" t="str">
        <f>IF(Tbl.Kosten[[#This Row],[KSnr.]]=EK$7,Tbl.Kosten[[#This Row],[Totaal kosten]],"")</f>
        <v/>
      </c>
      <c r="EL149" s="150" t="str">
        <f>IF(Tbl.Kosten[[#This Row],[KSnr.]]=EL$7,Tbl.Kosten[[#This Row],[Totaal kosten]],"")</f>
        <v/>
      </c>
      <c r="EM149" s="150" t="str">
        <f>IF(Tbl.Kosten[[#This Row],[KSnr.]]=EM$7,Tbl.Kosten[[#This Row],[Totaal kosten]],"")</f>
        <v/>
      </c>
      <c r="EN149" s="150" t="str">
        <f>IF(Tbl.Kosten[[#This Row],[KSnr.]]=EN$7,Tbl.Kosten[[#This Row],[Totaal kosten]],"")</f>
        <v/>
      </c>
      <c r="EO149" s="150" t="str">
        <f>IF(Tbl.Kosten[[#This Row],[KSnr.]]=EO$7,Tbl.Kosten[[#This Row],[Totaal kosten]],"")</f>
        <v/>
      </c>
      <c r="EP149" s="150" t="str">
        <f>IF(Tbl.Kosten[[#This Row],[KSnr.]]=EP$7,Tbl.Kosten[[#This Row],[Totaal kosten]],"")</f>
        <v/>
      </c>
      <c r="EQ149" s="150" t="str">
        <f>IF(Tbl.Kosten[[#This Row],[KSnr.]]=EQ$7,Tbl.Kosten[[#This Row],[Totaal kosten]],"")</f>
        <v/>
      </c>
      <c r="ER149" s="144" t="str">
        <f>IFERROR(_xlfn.XLOOKUP(Tbl.Kosten[[#This Row],[Subsidieactiviteit]],Tbl.Subsidiehoogte[Subsidieactiviteit],Tbl.Subsidiehoogte[SAnr.],"",0,1),"")</f>
        <v/>
      </c>
      <c r="ES149" s="150" t="str">
        <f>IF(Tbl.Kosten[[#This Row],[Sanr.]]=ES$7,Tbl.Kosten[[#This Row],[Totaal kosten]],"")</f>
        <v/>
      </c>
      <c r="ET149" s="150" t="str">
        <f>IF(Tbl.Kosten[[#This Row],[Sanr.]]=ET$7,Tbl.Kosten[[#This Row],[Totaal kosten]],"")</f>
        <v/>
      </c>
      <c r="EU149" s="150" t="str">
        <f>IF(Tbl.Kosten[[#This Row],[Sanr.]]=EU$7,Tbl.Kosten[[#This Row],[Totaal kosten]],"")</f>
        <v/>
      </c>
      <c r="EV149" s="150" t="str">
        <f>IF(Tbl.Kosten[[#This Row],[Sanr.]]=EV$7,Tbl.Kosten[[#This Row],[Totaal kosten]],"")</f>
        <v/>
      </c>
      <c r="EW149" s="150" t="str">
        <f>IF(Tbl.Kosten[[#This Row],[Sanr.]]=EW$7,Tbl.Kosten[[#This Row],[Totaal kosten]],"")</f>
        <v/>
      </c>
      <c r="EX149" s="150" t="str">
        <f>IF(Tbl.Kosten[[#This Row],[Sanr.]]=EX$7,Tbl.Kosten[[#This Row],[Totaal kosten]],"")</f>
        <v/>
      </c>
      <c r="EY149" s="150" t="str">
        <f>IF(Tbl.Kosten[[#This Row],[Sanr.]]=EY$7,Tbl.Kosten[[#This Row],[Totaal kosten]],"")</f>
        <v/>
      </c>
      <c r="EZ149" s="150" t="str">
        <f>IF(Tbl.Kosten[[#This Row],[Sanr.]]=EZ$7,Tbl.Kosten[[#This Row],[Totaal kosten]],"")</f>
        <v/>
      </c>
      <c r="FA149" s="150" t="str">
        <f>IF(Tbl.Kosten[[#This Row],[Sanr.]]=FA$7,Tbl.Kosten[[#This Row],[Totaal kosten]],"")</f>
        <v/>
      </c>
      <c r="FB149" s="150" t="str">
        <f>IF(Tbl.Kosten[[#This Row],[Sanr.]]=FB$7,Tbl.Kosten[[#This Row],[Totaal kosten]],"")</f>
        <v/>
      </c>
      <c r="FC149" s="150" t="str">
        <f>IF(Tbl.Kosten[[#This Row],[Sanr.]]=FC$7,Tbl.Kosten[[#This Row],[Totaal kosten]],"")</f>
        <v/>
      </c>
      <c r="FD149" s="150" t="str">
        <f>IF(Tbl.Kosten[[#This Row],[Sanr.]]=FD$7,Tbl.Kosten[[#This Row],[Totaal kosten]],"")</f>
        <v/>
      </c>
      <c r="FE149" s="150" t="str">
        <f>IF(Tbl.Kosten[[#This Row],[Sanr.]]=FE$7,Tbl.Kosten[[#This Row],[Totaal kosten]],"")</f>
        <v/>
      </c>
      <c r="FF149" s="150" t="str">
        <f>IF(Tbl.Kosten[[#This Row],[Sanr.]]=FF$7,Tbl.Kosten[[#This Row],[Totaal kosten]],"")</f>
        <v/>
      </c>
      <c r="FG149" s="150" t="str">
        <f>IF(Tbl.Kosten[[#This Row],[Sanr.]]=FG$7,Tbl.Kosten[[#This Row],[Totaal kosten]],"")</f>
        <v/>
      </c>
      <c r="FH149" s="150" t="str">
        <f>IF(Tbl.Kosten[[#This Row],[Sanr.]]=FH$7,Tbl.Kosten[[#This Row],[Totaal kosten]],"")</f>
        <v/>
      </c>
      <c r="FI149" s="150" t="str">
        <f>IF(Tbl.Kosten[[#This Row],[Sanr.]]=FI$7,Tbl.Kosten[[#This Row],[Totaal kosten]],"")</f>
        <v/>
      </c>
      <c r="FJ149" s="150" t="str">
        <f>IF(Tbl.Kosten[[#This Row],[Sanr.]]=FJ$7,Tbl.Kosten[[#This Row],[Totaal kosten]],"")</f>
        <v/>
      </c>
      <c r="FK149" s="150" t="str">
        <f>IF(Tbl.Kosten[[#This Row],[Sanr.]]=FK$7,Tbl.Kosten[[#This Row],[Totaal kosten]],"")</f>
        <v/>
      </c>
      <c r="FL149" s="150" t="str">
        <f>IF(Tbl.Kosten[[#This Row],[Sanr.]]=FL$7,Tbl.Kosten[[#This Row],[Totaal kosten]],"")</f>
        <v/>
      </c>
      <c r="FM149" s="150" t="str">
        <f>IF(Tbl.Kosten[[#This Row],[Sanr.]]=FM$7,Tbl.Kosten[[#This Row],[Totaal kosten]],"")</f>
        <v/>
      </c>
      <c r="FN149" s="150" t="str">
        <f>IF(Tbl.Kosten[[#This Row],[Sanr.]]=FN$7,Tbl.Kosten[[#This Row],[Totaal kosten]],"")</f>
        <v/>
      </c>
      <c r="FO149" s="150" t="str">
        <f>IF(Tbl.Kosten[[#This Row],[Sanr.]]=FO$7,Tbl.Kosten[[#This Row],[Totaal kosten]],"")</f>
        <v/>
      </c>
      <c r="FP149" s="150" t="str">
        <f>IF(Tbl.Kosten[[#This Row],[Sanr.]]=FP$7,Tbl.Kosten[[#This Row],[Totaal kosten]],"")</f>
        <v/>
      </c>
      <c r="FQ149" s="150" t="str">
        <f>IF(Tbl.Kosten[[#This Row],[Sanr.]]=FQ$7,Tbl.Kosten[[#This Row],[Totaal kosten]],"")</f>
        <v/>
      </c>
      <c r="FR149" s="150" t="str">
        <f>IF(Tbl.Kosten[[#This Row],[Sanr.]]=FR$7,Tbl.Kosten[[#This Row],[Totaal kosten]],"")</f>
        <v/>
      </c>
      <c r="FS149" s="150" t="str">
        <f>IF(Tbl.Kosten[[#This Row],[Sanr.]]=FS$7,Tbl.Kosten[[#This Row],[Totaal kosten]],"")</f>
        <v/>
      </c>
      <c r="FT149" s="150" t="str">
        <f>IF(Tbl.Kosten[[#This Row],[Sanr.]]=FT$7,Tbl.Kosten[[#This Row],[Totaal kosten]],"")</f>
        <v/>
      </c>
      <c r="FU149" s="150" t="str">
        <f>IF(Tbl.Kosten[[#This Row],[Sanr.]]=FU$7,Tbl.Kosten[[#This Row],[Totaal kosten]],"")</f>
        <v/>
      </c>
      <c r="FV149" s="150" t="str">
        <f>IF(Tbl.Kosten[[#This Row],[Sanr.]]=FV$7,Tbl.Kosten[[#This Row],[Totaal kosten]],"")</f>
        <v/>
      </c>
      <c r="FW149" s="150" t="str">
        <f>IFERROR(_xlfn.XLOOKUP(Tbl.Kosten[[#This Row],[Activiteitencode]],Tbl.Activiteiten[Activiteitcode],Tbl.Activiteiten[Anr.],"",0,1),"")</f>
        <v/>
      </c>
      <c r="FX149" s="169" t="str">
        <f>_xlfn.CONCAT(Tbl.Kosten[[#This Row],[Pnr.]],Tbl.Kosten[[#This Row],[Sanr.]])</f>
        <v>P1</v>
      </c>
      <c r="FY149" s="150">
        <f>Tbl.Kosten[[#This Row],[Totaal kosten]]-Tbl.Kosten[[#This Row],[Subsidie]]</f>
        <v>0</v>
      </c>
      <c r="FZ149" s="150">
        <f>IF(Tbl.Kosten[[#This Row],[Pnr.]]=FZ$7,Tbl.Kosten[[#This Row],[Te financieren]],"")</f>
        <v>0</v>
      </c>
      <c r="GA149" s="150" t="str">
        <f>IF(Tbl.Kosten[[#This Row],[Pnr.]]=GA$7,Tbl.Kosten[[#This Row],[Te financieren]],"")</f>
        <v/>
      </c>
      <c r="GB149" s="150" t="str">
        <f>IF(Tbl.Kosten[[#This Row],[Pnr.]]=GB$7,Tbl.Kosten[[#This Row],[Te financieren]],"")</f>
        <v/>
      </c>
      <c r="GC149" s="150" t="str">
        <f>IF(Tbl.Kosten[[#This Row],[Pnr.]]=GC$7,Tbl.Kosten[[#This Row],[Te financieren]],"")</f>
        <v/>
      </c>
      <c r="GD149" s="150" t="str">
        <f>IF(Tbl.Kosten[[#This Row],[Pnr.]]=GD$7,Tbl.Kosten[[#This Row],[Te financieren]],"")</f>
        <v/>
      </c>
      <c r="GE149" s="150" t="str">
        <f>IF(Tbl.Kosten[[#This Row],[Pnr.]]=GE$7,Tbl.Kosten[[#This Row],[Te financieren]],"")</f>
        <v/>
      </c>
      <c r="GF149" s="150" t="str">
        <f>IF(Tbl.Kosten[[#This Row],[Pnr.]]=GF$7,Tbl.Kosten[[#This Row],[Te financieren]],"")</f>
        <v/>
      </c>
      <c r="GG149" s="150" t="str">
        <f>IF(Tbl.Kosten[[#This Row],[Pnr.]]=GG$7,Tbl.Kosten[[#This Row],[Te financieren]],"")</f>
        <v/>
      </c>
      <c r="GH149" s="150" t="str">
        <f>IF(Tbl.Kosten[[#This Row],[Pnr.]]=GH$7,Tbl.Kosten[[#This Row],[Te financieren]],"")</f>
        <v/>
      </c>
      <c r="GI149" s="150" t="str">
        <f>IF(Tbl.Kosten[[#This Row],[Pnr.]]=GI$7,Tbl.Kosten[[#This Row],[Te financieren]],"")</f>
        <v/>
      </c>
      <c r="GJ149" s="150" t="str">
        <f>IF(Tbl.Kosten[[#This Row],[Pnr.]]=GJ$7,Tbl.Kosten[[#This Row],[Te financieren]],"")</f>
        <v/>
      </c>
      <c r="GK149" s="150" t="str">
        <f>IF(Tbl.Kosten[[#This Row],[Pnr.]]=GK$7,Tbl.Kosten[[#This Row],[Te financieren]],"")</f>
        <v/>
      </c>
      <c r="GL149" s="150" t="str">
        <f>IF(Tbl.Kosten[[#This Row],[Pnr.]]=GL$7,Tbl.Kosten[[#This Row],[Te financieren]],"")</f>
        <v/>
      </c>
      <c r="GM149" s="150" t="str">
        <f>IF(Tbl.Kosten[[#This Row],[Pnr.]]=GM$7,Tbl.Kosten[[#This Row],[Te financieren]],"")</f>
        <v/>
      </c>
      <c r="GN149" s="150" t="str">
        <f>IF(Tbl.Kosten[[#This Row],[Pnr.]]=GN$7,Tbl.Kosten[[#This Row],[Te financieren]],"")</f>
        <v/>
      </c>
      <c r="GO149" s="150" t="str">
        <f>IF(Tbl.Kosten[[#This Row],[Pnr.]]=GO$7,Tbl.Kosten[[#This Row],[Te financieren]],"")</f>
        <v/>
      </c>
      <c r="GP149" s="150" t="str">
        <f>IF(Tbl.Kosten[[#This Row],[Pnr.]]=GP$7,Tbl.Kosten[[#This Row],[Te financieren]],"")</f>
        <v/>
      </c>
      <c r="GQ149" s="150" t="str">
        <f>IF(Tbl.Kosten[[#This Row],[Pnr.]]=GQ$7,Tbl.Kosten[[#This Row],[Te financieren]],"")</f>
        <v/>
      </c>
      <c r="GR149" s="150" t="str">
        <f>IF(Tbl.Kosten[[#This Row],[Pnr.]]=GR$7,Tbl.Kosten[[#This Row],[Te financieren]],"")</f>
        <v/>
      </c>
      <c r="GS149" s="150" t="str">
        <f>IF(Tbl.Kosten[[#This Row],[Pnr.]]=GS$7,Tbl.Kosten[[#This Row],[Te financieren]],"")</f>
        <v/>
      </c>
      <c r="GT149" s="150" t="str">
        <f>IF(Tbl.Kosten[[#This Row],[Pnr.]]=GT$7,Tbl.Kosten[[#This Row],[Te financieren]],"")</f>
        <v/>
      </c>
      <c r="GU149" s="150" t="str">
        <f>IF(Tbl.Kosten[[#This Row],[Pnr.]]=GU$7,Tbl.Kosten[[#This Row],[Te financieren]],"")</f>
        <v/>
      </c>
      <c r="GV149" s="150" t="str">
        <f>IF(Tbl.Kosten[[#This Row],[Pnr.]]=GV$7,Tbl.Kosten[[#This Row],[Te financieren]],"")</f>
        <v/>
      </c>
      <c r="GW149" s="150" t="str">
        <f>IF(Tbl.Kosten[[#This Row],[Pnr.]]=GW$7,Tbl.Kosten[[#This Row],[Te financieren]],"")</f>
        <v/>
      </c>
      <c r="GX149" s="150" t="str">
        <f>IF(Tbl.Kosten[[#This Row],[Pnr.]]=GX$7,Tbl.Kosten[[#This Row],[Te financieren]],"")</f>
        <v/>
      </c>
      <c r="GY149" s="150" t="str">
        <f>IF(Tbl.Kosten[[#This Row],[Pnr.]]=GY$7,Tbl.Kosten[[#This Row],[Te financieren]],"")</f>
        <v/>
      </c>
      <c r="GZ149" s="150" t="str">
        <f>IF(Tbl.Kosten[[#This Row],[Pnr.]]=GZ$7,Tbl.Kosten[[#This Row],[Te financieren]],"")</f>
        <v/>
      </c>
      <c r="HA149" s="150" t="str">
        <f>IF(Tbl.Kosten[[#This Row],[Pnr.]]=HA$7,Tbl.Kosten[[#This Row],[Te financieren]],"")</f>
        <v/>
      </c>
      <c r="HB149" s="150" t="str">
        <f>IF(Tbl.Kosten[[#This Row],[Pnr.]]=HB$7,Tbl.Kosten[[#This Row],[Te financieren]],"")</f>
        <v/>
      </c>
      <c r="HC149" s="150" t="str">
        <f>IF(Tbl.Kosten[[#This Row],[Pnr.]]=HC$7,Tbl.Kosten[[#This Row],[Te financieren]],"")</f>
        <v/>
      </c>
      <c r="HD149" s="150" t="str">
        <f>IF(Tbl.Kosten[[#This Row],[Pnr.]]=HD$7,Tbl.Kosten[[#This Row],[Te financieren]],"")</f>
        <v/>
      </c>
      <c r="HE149" s="150" t="str">
        <f>IF(Tbl.Kosten[[#This Row],[Pnr.]]=HE$7,Tbl.Kosten[[#This Row],[Te financieren]],"")</f>
        <v/>
      </c>
      <c r="HF149" s="150" t="str">
        <f>IF(Tbl.Kosten[[#This Row],[Pnr.]]=HF$7,Tbl.Kosten[[#This Row],[Te financieren]],"")</f>
        <v/>
      </c>
      <c r="HG149" s="150" t="str">
        <f>IF(Tbl.Kosten[[#This Row],[Pnr.]]=HG$7,Tbl.Kosten[[#This Row],[Te financieren]],"")</f>
        <v/>
      </c>
      <c r="HH149" s="150" t="str">
        <f>IF(Tbl.Kosten[[#This Row],[Pnr.]]=HH$7,Tbl.Kosten[[#This Row],[Te financieren]],"")</f>
        <v/>
      </c>
      <c r="HI149" s="150" t="str">
        <f>IF(Tbl.Kosten[[#This Row],[Pnr.]]=HI$7,Tbl.Kosten[[#This Row],[Te financieren]],"")</f>
        <v/>
      </c>
      <c r="HJ149" s="150" t="str">
        <f>IF(Tbl.Kosten[[#This Row],[Pnr.]]=HJ$7,Tbl.Kosten[[#This Row],[Te financieren]],"")</f>
        <v/>
      </c>
      <c r="HK149" s="150" t="str">
        <f>IF(Tbl.Kosten[[#This Row],[Pnr.]]=HK$7,Tbl.Kosten[[#This Row],[Te financieren]],"")</f>
        <v/>
      </c>
      <c r="HL149" s="150" t="str">
        <f>IF(Tbl.Kosten[[#This Row],[Pnr.]]=HL$7,Tbl.Kosten[[#This Row],[Te financieren]],"")</f>
        <v/>
      </c>
      <c r="HM149" s="150" t="str">
        <f>IF(Tbl.Kosten[[#This Row],[Pnr.]]=HM$7,Tbl.Kosten[[#This Row],[Te financieren]],"")</f>
        <v/>
      </c>
      <c r="HN149" s="150" t="str">
        <f>IF(Tbl.Kosten[[#This Row],[Pnr.]]=HN$7,Tbl.Kosten[[#This Row],[Te financieren]],"")</f>
        <v/>
      </c>
      <c r="HO149" s="150" t="str">
        <f>IF(Tbl.Kosten[[#This Row],[Pnr.]]=HO$7,Tbl.Kosten[[#This Row],[Te financieren]],"")</f>
        <v/>
      </c>
      <c r="HP149" s="150" t="str">
        <f>IF(Tbl.Kosten[[#This Row],[Pnr.]]=HP$7,Tbl.Kosten[[#This Row],[Te financieren]],"")</f>
        <v/>
      </c>
      <c r="HQ149" s="150" t="str">
        <f>IF(Tbl.Kosten[[#This Row],[Pnr.]]=HQ$7,Tbl.Kosten[[#This Row],[Te financieren]],"")</f>
        <v/>
      </c>
      <c r="HR149" s="150" t="str">
        <f>IF(Tbl.Kosten[[#This Row],[Pnr.]]=HR$7,Tbl.Kosten[[#This Row],[Te financieren]],"")</f>
        <v/>
      </c>
      <c r="HS149" s="150" t="str">
        <f>IF(Tbl.Kosten[[#This Row],[Pnr.]]=HS$7,Tbl.Kosten[[#This Row],[Te financieren]],"")</f>
        <v/>
      </c>
      <c r="HT149" s="150" t="str">
        <f>IF(Tbl.Kosten[[#This Row],[Pnr.]]=HT$7,Tbl.Kosten[[#This Row],[Te financieren]],"")</f>
        <v/>
      </c>
      <c r="HU149" s="150" t="str">
        <f>IF(Tbl.Kosten[[#This Row],[Pnr.]]=HU$7,Tbl.Kosten[[#This Row],[Te financieren]],"")</f>
        <v/>
      </c>
      <c r="HV149" s="150" t="str">
        <f>IF(Tbl.Kosten[[#This Row],[Pnr.]]=HV$7,Tbl.Kosten[[#This Row],[Te financieren]],"")</f>
        <v/>
      </c>
      <c r="HW149" s="150" t="str">
        <f>IF(Tbl.Kosten[[#This Row],[Pnr.]]=HW$7,Tbl.Kosten[[#This Row],[Te financieren]],"")</f>
        <v/>
      </c>
    </row>
    <row r="150" spans="2:231" x14ac:dyDescent="0.3">
      <c r="B150" s="134"/>
      <c r="C150" s="137"/>
      <c r="D150" s="136"/>
      <c r="E150" s="261"/>
      <c r="F150" s="135"/>
      <c r="G150" s="11" t="str">
        <f>IF(Tbl.Kosten[[#This Row],[Medewerker e/o 
functie]]&lt;&gt;"",_xlfn.XLOOKUP(Tbl.Kosten[[#This Row],[Medewerker e/o 
functie]],Tbl.Uurtarief[Medewerker en/of functie],Tbl.Uurtarief[Uurtarief],"",0,1),"")</f>
        <v/>
      </c>
      <c r="H150" s="121">
        <f>IFERROR(Tbl.Kosten[[#This Row],[Uren]]*Tbl.Kosten[[#This Row],[Uurtarief]],0)</f>
        <v>0</v>
      </c>
      <c r="I150" s="119" t="str">
        <f>IF(Tbl.Kosten[[#This Row],[Subtotaal uren]]&lt;&gt;0,_xlfn.XLOOKUP(Tbl.Kosten[[#This Row],[Medewerker e/o 
functie]],Tbl.Uurtarief[Medewerker en/of functie],Tbl.Uurtarief[Kostensoort arbeid],"",0,1),"")</f>
        <v/>
      </c>
      <c r="J150" s="137"/>
      <c r="K150" s="135"/>
      <c r="L150" s="139" t="str">
        <f>IF(Tbl.Kosten[[#This Row],[Activum]]&lt;&gt;"",_xlfn.XLOOKUP(Tbl.Kosten[[#This Row],[Activum]],Tbl.Afschrijvingskosten[Activum],Tbl.Afschrijvingskosten[Tarief per afschrijvings-eenheid],"",0,1),"")</f>
        <v/>
      </c>
      <c r="M150" s="122">
        <f>IFERROR(Tbl.Kosten[[#This Row],[Een-
heden]]*Tbl.Kosten[[#This Row],[Afschrijvings-
tarief]],0)</f>
        <v>0</v>
      </c>
      <c r="N150" s="122" t="str">
        <f>IF(Tbl.Kosten[[#This Row],[Subtotaal afschrijving]]&lt;&gt;0,Lijsten!$A$7,"")</f>
        <v/>
      </c>
      <c r="O150" s="140"/>
      <c r="P150" s="135"/>
      <c r="Q150" s="138"/>
      <c r="R150" s="122">
        <f>IFERROR(Tbl.Kosten[[#This Row],[Aantal]]*Tbl.Kosten[[#This Row],[Tarief]],0)</f>
        <v>0</v>
      </c>
      <c r="S150" s="8">
        <f>IFERROR(Tbl.Kosten[[#This Row],[Subtotaal overige kosten]]+Tbl.Kosten[[#This Row],[Subtotaal uren]]+Tbl.Kosten[[#This Row],[Subtotaal afschrijving]],0)</f>
        <v>0</v>
      </c>
      <c r="T150" s="8">
        <f>IFERROR(Tbl.Kosten[[#This Row],[Totaal kosten]]*Tbl.Kosten[[#This Row],[Subsidie%]],0)</f>
        <v>0</v>
      </c>
      <c r="U150" s="4" t="str" cm="1">
        <f t="array" ref="U150">IFERROR(_xlfn.IFS(Tbl.Kosten[[#This Row],[Subtotaal uren]]&lt;&gt;0,Tbl.Kosten[[#This Row],[Kostensoort arbeid]],Tbl.Kosten[[#This Row],[Subtotaal afschrijving]]&lt;&gt;0,Tbl.Kosten[[#This Row],[Kostensoort afschrijving]],Tbl.Kosten[[#This Row],[Subtotaal overige kosten]]&lt;&gt;0,Tbl.Kosten[[#This Row],[Kostensoort overig]]),"")</f>
        <v/>
      </c>
      <c r="V150" s="4" t="str">
        <f>IFERROR(_xlfn.XLOOKUP(Tbl.Kosten[[#This Row],[Activiteitencode]],Tbl.Activiteiten[Activiteitcode],Tbl.Activiteiten[Werkpakketcode],"",0,1),"")</f>
        <v/>
      </c>
      <c r="W150" s="4" t="str">
        <f>IFERROR(_xlfn.XLOOKUP(Tbl.Kosten[[#This Row],[Werkpakketcode]],Tbl.Werkpakketten[Werkpakketcode],Tbl.Werkpakketten[Subsidiabele activiteit],"",0,1),"")</f>
        <v/>
      </c>
      <c r="X150" s="12">
        <f>IFERROR(_xlfn.XLOOKUP(Tbl.Kosten[[#This Row],[Sanr.]],Tbl.Subsidiehoogte[SAnr.],Tbl.Subsidiehoogte[Sub. Percentage],0,0,1),0)</f>
        <v>0</v>
      </c>
      <c r="Y150" s="144" t="str">
        <f>IFERROR(_xlfn.XLOOKUP(Tbl.Kosten[[#This Row],[Partnercode]],Tbl.Projectpartners[Partnercode],Tbl.Projectpartners[PNr.],"",0,1),"")</f>
        <v>P1</v>
      </c>
      <c r="Z150" s="148">
        <f>IF(Tbl.Kosten[[#This Row],[Pnr.]]=Z$7,Tbl.Kosten[[#This Row],[Totaal kosten]],"")</f>
        <v>0</v>
      </c>
      <c r="AA150" s="148" t="str">
        <f>IF(Tbl.Kosten[[#This Row],[Pnr.]]=AA$7,Tbl.Kosten[[#This Row],[Totaal kosten]],"")</f>
        <v/>
      </c>
      <c r="AB150" s="148" t="str">
        <f>IF(Tbl.Kosten[[#This Row],[Pnr.]]=AB$7,Tbl.Kosten[[#This Row],[Totaal kosten]],"")</f>
        <v/>
      </c>
      <c r="AC150" s="148" t="str">
        <f>IF(Tbl.Kosten[[#This Row],[Pnr.]]=AC$7,Tbl.Kosten[[#This Row],[Totaal kosten]],"")</f>
        <v/>
      </c>
      <c r="AD150" s="148" t="str">
        <f>IF(Tbl.Kosten[[#This Row],[Pnr.]]=AD$7,Tbl.Kosten[[#This Row],[Totaal kosten]],"")</f>
        <v/>
      </c>
      <c r="AE150" s="148" t="str">
        <f>IF(Tbl.Kosten[[#This Row],[Pnr.]]=AE$7,Tbl.Kosten[[#This Row],[Totaal kosten]],"")</f>
        <v/>
      </c>
      <c r="AF150" s="148" t="str">
        <f>IF(Tbl.Kosten[[#This Row],[Pnr.]]=AF$7,Tbl.Kosten[[#This Row],[Totaal kosten]],"")</f>
        <v/>
      </c>
      <c r="AG150" s="148" t="str">
        <f>IF(Tbl.Kosten[[#This Row],[Pnr.]]=AG$7,Tbl.Kosten[[#This Row],[Totaal kosten]],"")</f>
        <v/>
      </c>
      <c r="AH150" s="148" t="str">
        <f>IF(Tbl.Kosten[[#This Row],[Pnr.]]=AH$7,Tbl.Kosten[[#This Row],[Totaal kosten]],"")</f>
        <v/>
      </c>
      <c r="AI150" s="148" t="str">
        <f>IF(Tbl.Kosten[[#This Row],[Pnr.]]=AI$7,Tbl.Kosten[[#This Row],[Totaal kosten]],"")</f>
        <v/>
      </c>
      <c r="AJ150" s="148" t="str">
        <f>IF(Tbl.Kosten[[#This Row],[Pnr.]]=AJ$7,Tbl.Kosten[[#This Row],[Totaal kosten]],"")</f>
        <v/>
      </c>
      <c r="AK150" s="148" t="str">
        <f>IF(Tbl.Kosten[[#This Row],[Pnr.]]=AK$7,Tbl.Kosten[[#This Row],[Totaal kosten]],"")</f>
        <v/>
      </c>
      <c r="AL150" s="148" t="str">
        <f>IF(Tbl.Kosten[[#This Row],[Pnr.]]=AL$7,Tbl.Kosten[[#This Row],[Totaal kosten]],"")</f>
        <v/>
      </c>
      <c r="AM150" s="148" t="str">
        <f>IF(Tbl.Kosten[[#This Row],[Pnr.]]=AM$7,Tbl.Kosten[[#This Row],[Totaal kosten]],"")</f>
        <v/>
      </c>
      <c r="AN150" s="148" t="str">
        <f>IF(Tbl.Kosten[[#This Row],[Pnr.]]=AN$7,Tbl.Kosten[[#This Row],[Totaal kosten]],"")</f>
        <v/>
      </c>
      <c r="AO150" s="148" t="str">
        <f>IF(Tbl.Kosten[[#This Row],[Pnr.]]=AO$7,Tbl.Kosten[[#This Row],[Totaal kosten]],"")</f>
        <v/>
      </c>
      <c r="AP150" s="148" t="str">
        <f>IF(Tbl.Kosten[[#This Row],[Pnr.]]=AP$7,Tbl.Kosten[[#This Row],[Totaal kosten]],"")</f>
        <v/>
      </c>
      <c r="AQ150" s="148" t="str">
        <f>IF(Tbl.Kosten[[#This Row],[Pnr.]]=AQ$7,Tbl.Kosten[[#This Row],[Totaal kosten]],"")</f>
        <v/>
      </c>
      <c r="AR150" s="148" t="str">
        <f>IF(Tbl.Kosten[[#This Row],[Pnr.]]=AR$7,Tbl.Kosten[[#This Row],[Totaal kosten]],"")</f>
        <v/>
      </c>
      <c r="AS150" s="148" t="str">
        <f>IF(Tbl.Kosten[[#This Row],[Pnr.]]=AS$7,Tbl.Kosten[[#This Row],[Totaal kosten]],"")</f>
        <v/>
      </c>
      <c r="AT150" s="148" t="str">
        <f>IF(Tbl.Kosten[[#This Row],[Pnr.]]=AT$7,Tbl.Kosten[[#This Row],[Totaal kosten]],"")</f>
        <v/>
      </c>
      <c r="AU150" s="148" t="str">
        <f>IF(Tbl.Kosten[[#This Row],[Pnr.]]=AU$7,Tbl.Kosten[[#This Row],[Totaal kosten]],"")</f>
        <v/>
      </c>
      <c r="AV150" s="148" t="str">
        <f>IF(Tbl.Kosten[[#This Row],[Pnr.]]=AV$7,Tbl.Kosten[[#This Row],[Totaal kosten]],"")</f>
        <v/>
      </c>
      <c r="AW150" s="148" t="str">
        <f>IF(Tbl.Kosten[[#This Row],[Pnr.]]=AW$7,Tbl.Kosten[[#This Row],[Totaal kosten]],"")</f>
        <v/>
      </c>
      <c r="AX150" s="148" t="str">
        <f>IF(Tbl.Kosten[[#This Row],[Pnr.]]=AX$7,Tbl.Kosten[[#This Row],[Totaal kosten]],"")</f>
        <v/>
      </c>
      <c r="AY150" s="148" t="str">
        <f>IF(Tbl.Kosten[[#This Row],[Pnr.]]=AY$7,Tbl.Kosten[[#This Row],[Totaal kosten]],"")</f>
        <v/>
      </c>
      <c r="AZ150" s="148" t="str">
        <f>IF(Tbl.Kosten[[#This Row],[Pnr.]]=AZ$7,Tbl.Kosten[[#This Row],[Totaal kosten]],"")</f>
        <v/>
      </c>
      <c r="BA150" s="148" t="str">
        <f>IF(Tbl.Kosten[[#This Row],[Pnr.]]=BA$7,Tbl.Kosten[[#This Row],[Totaal kosten]],"")</f>
        <v/>
      </c>
      <c r="BB150" s="148" t="str">
        <f>IF(Tbl.Kosten[[#This Row],[Pnr.]]=BB$7,Tbl.Kosten[[#This Row],[Totaal kosten]],"")</f>
        <v/>
      </c>
      <c r="BC150" s="148" t="str">
        <f>IF(Tbl.Kosten[[#This Row],[Pnr.]]=BC$7,Tbl.Kosten[[#This Row],[Totaal kosten]],"")</f>
        <v/>
      </c>
      <c r="BD150" s="148" t="str">
        <f>IF(Tbl.Kosten[[#This Row],[Pnr.]]=BD$7,Tbl.Kosten[[#This Row],[Totaal kosten]],"")</f>
        <v/>
      </c>
      <c r="BE150" s="148" t="str">
        <f>IF(Tbl.Kosten[[#This Row],[Pnr.]]=BE$7,Tbl.Kosten[[#This Row],[Totaal kosten]],"")</f>
        <v/>
      </c>
      <c r="BF150" s="148" t="str">
        <f>IF(Tbl.Kosten[[#This Row],[Pnr.]]=BF$7,Tbl.Kosten[[#This Row],[Totaal kosten]],"")</f>
        <v/>
      </c>
      <c r="BG150" s="148" t="str">
        <f>IF(Tbl.Kosten[[#This Row],[Pnr.]]=BG$7,Tbl.Kosten[[#This Row],[Totaal kosten]],"")</f>
        <v/>
      </c>
      <c r="BH150" s="148" t="str">
        <f>IF(Tbl.Kosten[[#This Row],[Pnr.]]=BH$7,Tbl.Kosten[[#This Row],[Totaal kosten]],"")</f>
        <v/>
      </c>
      <c r="BI150" s="148" t="str">
        <f>IF(Tbl.Kosten[[#This Row],[Pnr.]]=BI$7,Tbl.Kosten[[#This Row],[Totaal kosten]],"")</f>
        <v/>
      </c>
      <c r="BJ150" s="148" t="str">
        <f>IF(Tbl.Kosten[[#This Row],[Pnr.]]=BJ$7,Tbl.Kosten[[#This Row],[Totaal kosten]],"")</f>
        <v/>
      </c>
      <c r="BK150" s="148" t="str">
        <f>IF(Tbl.Kosten[[#This Row],[Pnr.]]=BK$7,Tbl.Kosten[[#This Row],[Totaal kosten]],"")</f>
        <v/>
      </c>
      <c r="BL150" s="148" t="str">
        <f>IF(Tbl.Kosten[[#This Row],[Pnr.]]=BL$7,Tbl.Kosten[[#This Row],[Totaal kosten]],"")</f>
        <v/>
      </c>
      <c r="BM150" s="148" t="str">
        <f>IF(Tbl.Kosten[[#This Row],[Pnr.]]=BM$7,Tbl.Kosten[[#This Row],[Totaal kosten]],"")</f>
        <v/>
      </c>
      <c r="BN150" s="148" t="str">
        <f>IF(Tbl.Kosten[[#This Row],[Pnr.]]=BN$7,Tbl.Kosten[[#This Row],[Totaal kosten]],"")</f>
        <v/>
      </c>
      <c r="BO150" s="148" t="str">
        <f>IF(Tbl.Kosten[[#This Row],[Pnr.]]=BO$7,Tbl.Kosten[[#This Row],[Totaal kosten]],"")</f>
        <v/>
      </c>
      <c r="BP150" s="148" t="str">
        <f>IF(Tbl.Kosten[[#This Row],[Pnr.]]=BP$7,Tbl.Kosten[[#This Row],[Totaal kosten]],"")</f>
        <v/>
      </c>
      <c r="BQ150" s="148" t="str">
        <f>IF(Tbl.Kosten[[#This Row],[Pnr.]]=BQ$7,Tbl.Kosten[[#This Row],[Totaal kosten]],"")</f>
        <v/>
      </c>
      <c r="BR150" s="148" t="str">
        <f>IF(Tbl.Kosten[[#This Row],[Pnr.]]=BR$7,Tbl.Kosten[[#This Row],[Totaal kosten]],"")</f>
        <v/>
      </c>
      <c r="BS150" s="148" t="str">
        <f>IF(Tbl.Kosten[[#This Row],[Pnr.]]=BS$7,Tbl.Kosten[[#This Row],[Totaal kosten]],"")</f>
        <v/>
      </c>
      <c r="BT150" s="148" t="str">
        <f>IF(Tbl.Kosten[[#This Row],[Pnr.]]=BT$7,Tbl.Kosten[[#This Row],[Totaal kosten]],"")</f>
        <v/>
      </c>
      <c r="BU150" s="148" t="str">
        <f>IF(Tbl.Kosten[[#This Row],[Pnr.]]=BU$7,Tbl.Kosten[[#This Row],[Totaal kosten]],"")</f>
        <v/>
      </c>
      <c r="BV150" s="148" t="str">
        <f>IF(Tbl.Kosten[[#This Row],[Pnr.]]=BV$7,Tbl.Kosten[[#This Row],[Totaal kosten]],"")</f>
        <v/>
      </c>
      <c r="BW150" s="148" t="str">
        <f>IF(Tbl.Kosten[[#This Row],[Pnr.]]=BW$7,Tbl.Kosten[[#This Row],[Totaal kosten]],"")</f>
        <v/>
      </c>
      <c r="BX150" s="148" t="str">
        <f>IFERROR(_xlfn.XLOOKUP(Tbl.Kosten[[#This Row],[Werkpakketcode]],Tbl.Werkpakketten[Werkpakketcode],Tbl.Werkpakketten[WPnr.],"",0,1),"")</f>
        <v/>
      </c>
      <c r="BY150" s="148" t="str">
        <f>IF(Tbl.Kosten[[#This Row],[WPnr.]]=BY$7,Tbl.Kosten[[#This Row],[Totaal kosten]],"")</f>
        <v/>
      </c>
      <c r="BZ150" s="148" t="str">
        <f>IF(Tbl.Kosten[[#This Row],[WPnr.]]=BZ$7,Tbl.Kosten[[#This Row],[Totaal kosten]],"")</f>
        <v/>
      </c>
      <c r="CA150" s="148" t="str">
        <f>IF(Tbl.Kosten[[#This Row],[WPnr.]]=CA$7,Tbl.Kosten[[#This Row],[Totaal kosten]],"")</f>
        <v/>
      </c>
      <c r="CB150" s="148" t="str">
        <f>IF(Tbl.Kosten[[#This Row],[WPnr.]]=CB$7,Tbl.Kosten[[#This Row],[Totaal kosten]],"")</f>
        <v/>
      </c>
      <c r="CC150" s="148" t="str">
        <f>IF(Tbl.Kosten[[#This Row],[WPnr.]]=CC$7,Tbl.Kosten[[#This Row],[Totaal kosten]],"")</f>
        <v/>
      </c>
      <c r="CD150" s="148" t="str">
        <f>IF(Tbl.Kosten[[#This Row],[WPnr.]]=CD$7,Tbl.Kosten[[#This Row],[Totaal kosten]],"")</f>
        <v/>
      </c>
      <c r="CE150" s="148" t="str">
        <f>IF(Tbl.Kosten[[#This Row],[WPnr.]]=CE$7,Tbl.Kosten[[#This Row],[Totaal kosten]],"")</f>
        <v/>
      </c>
      <c r="CF150" s="148" t="str">
        <f>IF(Tbl.Kosten[[#This Row],[WPnr.]]=CF$7,Tbl.Kosten[[#This Row],[Totaal kosten]],"")</f>
        <v/>
      </c>
      <c r="CG150" s="148" t="str">
        <f>IF(Tbl.Kosten[[#This Row],[WPnr.]]=CG$7,Tbl.Kosten[[#This Row],[Totaal kosten]],"")</f>
        <v/>
      </c>
      <c r="CH150" s="148" t="str">
        <f>IF(Tbl.Kosten[[#This Row],[WPnr.]]=CH$7,Tbl.Kosten[[#This Row],[Totaal kosten]],"")</f>
        <v/>
      </c>
      <c r="CI150" s="148" t="str">
        <f>IF(Tbl.Kosten[[#This Row],[WPnr.]]=CI$7,Tbl.Kosten[[#This Row],[Totaal kosten]],"")</f>
        <v/>
      </c>
      <c r="CJ150" s="148" t="str">
        <f>IF(Tbl.Kosten[[#This Row],[WPnr.]]=CJ$7,Tbl.Kosten[[#This Row],[Totaal kosten]],"")</f>
        <v/>
      </c>
      <c r="CK150" s="148" t="str">
        <f>IF(Tbl.Kosten[[#This Row],[WPnr.]]=CK$7,Tbl.Kosten[[#This Row],[Totaal kosten]],"")</f>
        <v/>
      </c>
      <c r="CL150" s="148" t="str">
        <f>IF(Tbl.Kosten[[#This Row],[WPnr.]]=CL$7,Tbl.Kosten[[#This Row],[Totaal kosten]],"")</f>
        <v/>
      </c>
      <c r="CM150" s="148" t="str">
        <f>IF(Tbl.Kosten[[#This Row],[WPnr.]]=CM$7,Tbl.Kosten[[#This Row],[Totaal kosten]],"")</f>
        <v/>
      </c>
      <c r="CN150" s="148" t="str">
        <f>IF(Tbl.Kosten[[#This Row],[WPnr.]]=CN$7,Tbl.Kosten[[#This Row],[Totaal kosten]],"")</f>
        <v/>
      </c>
      <c r="CO150" s="148" t="str">
        <f>IF(Tbl.Kosten[[#This Row],[WPnr.]]=CO$7,Tbl.Kosten[[#This Row],[Totaal kosten]],"")</f>
        <v/>
      </c>
      <c r="CP150" s="148" t="str">
        <f>IF(Tbl.Kosten[[#This Row],[WPnr.]]=CP$7,Tbl.Kosten[[#This Row],[Totaal kosten]],"")</f>
        <v/>
      </c>
      <c r="CQ150" s="148" t="str">
        <f>IF(Tbl.Kosten[[#This Row],[WPnr.]]=CQ$7,Tbl.Kosten[[#This Row],[Totaal kosten]],"")</f>
        <v/>
      </c>
      <c r="CR150" s="148" t="str">
        <f>IF(Tbl.Kosten[[#This Row],[WPnr.]]=CR$7,Tbl.Kosten[[#This Row],[Totaal kosten]],"")</f>
        <v/>
      </c>
      <c r="CS150" s="148" t="str">
        <f>IF(Tbl.Kosten[[#This Row],[WPnr.]]=CS$7,Tbl.Kosten[[#This Row],[Totaal kosten]],"")</f>
        <v/>
      </c>
      <c r="CT150" s="148" t="str">
        <f>IF(Tbl.Kosten[[#This Row],[WPnr.]]=CT$7,Tbl.Kosten[[#This Row],[Totaal kosten]],"")</f>
        <v/>
      </c>
      <c r="CU150" s="148" t="str">
        <f>IF(Tbl.Kosten[[#This Row],[WPnr.]]=CU$7,Tbl.Kosten[[#This Row],[Totaal kosten]],"")</f>
        <v/>
      </c>
      <c r="CV150" s="148" t="str">
        <f>IF(Tbl.Kosten[[#This Row],[WPnr.]]=CV$7,Tbl.Kosten[[#This Row],[Totaal kosten]],"")</f>
        <v/>
      </c>
      <c r="CW150" s="148" t="str">
        <f>IF(Tbl.Kosten[[#This Row],[WPnr.]]=CW$7,Tbl.Kosten[[#This Row],[Totaal kosten]],"")</f>
        <v/>
      </c>
      <c r="CX150" s="148" t="str">
        <f>IF(Tbl.Kosten[[#This Row],[WPnr.]]=CX$7,Tbl.Kosten[[#This Row],[Totaal kosten]],"")</f>
        <v/>
      </c>
      <c r="CY150" s="148" t="str">
        <f>IF(Tbl.Kosten[[#This Row],[WPnr.]]=CY$7,Tbl.Kosten[[#This Row],[Totaal kosten]],"")</f>
        <v/>
      </c>
      <c r="CZ150" s="148" t="str">
        <f>IF(Tbl.Kosten[[#This Row],[WPnr.]]=CZ$7,Tbl.Kosten[[#This Row],[Totaal kosten]],"")</f>
        <v/>
      </c>
      <c r="DA150" s="148" t="str">
        <f>IF(Tbl.Kosten[[#This Row],[WPnr.]]=DA$7,Tbl.Kosten[[#This Row],[Totaal kosten]],"")</f>
        <v/>
      </c>
      <c r="DB150" s="148" t="str">
        <f>IF(Tbl.Kosten[[#This Row],[WPnr.]]=DB$7,Tbl.Kosten[[#This Row],[Totaal kosten]],"")</f>
        <v/>
      </c>
      <c r="DC150" s="148" t="str">
        <f>IF(Tbl.Kosten[[#This Row],[WPnr.]]=DC$7,Tbl.Kosten[[#This Row],[Totaal kosten]],"")</f>
        <v/>
      </c>
      <c r="DD150" s="148" t="str">
        <f>IF(Tbl.Kosten[[#This Row],[WPnr.]]=DD$7,Tbl.Kosten[[#This Row],[Totaal kosten]],"")</f>
        <v/>
      </c>
      <c r="DE150" s="148" t="str">
        <f>IF(Tbl.Kosten[[#This Row],[WPnr.]]=DE$7,Tbl.Kosten[[#This Row],[Totaal kosten]],"")</f>
        <v/>
      </c>
      <c r="DF150" s="148" t="str">
        <f>IF(Tbl.Kosten[[#This Row],[WPnr.]]=DF$7,Tbl.Kosten[[#This Row],[Totaal kosten]],"")</f>
        <v/>
      </c>
      <c r="DG150" s="148" t="str">
        <f>IF(Tbl.Kosten[[#This Row],[WPnr.]]=DG$7,Tbl.Kosten[[#This Row],[Totaal kosten]],"")</f>
        <v/>
      </c>
      <c r="DH150" s="148" t="str">
        <f>IF(Tbl.Kosten[[#This Row],[WPnr.]]=DH$7,Tbl.Kosten[[#This Row],[Totaal kosten]],"")</f>
        <v/>
      </c>
      <c r="DI150" s="148" t="str">
        <f>IF(Tbl.Kosten[[#This Row],[WPnr.]]=DI$7,Tbl.Kosten[[#This Row],[Totaal kosten]],"")</f>
        <v/>
      </c>
      <c r="DJ150" s="148" t="str">
        <f>IF(Tbl.Kosten[[#This Row],[WPnr.]]=DJ$7,Tbl.Kosten[[#This Row],[Totaal kosten]],"")</f>
        <v/>
      </c>
      <c r="DK150" s="148" t="str">
        <f>IF(Tbl.Kosten[[#This Row],[WPnr.]]=DK$7,Tbl.Kosten[[#This Row],[Totaal kosten]],"")</f>
        <v/>
      </c>
      <c r="DL150" s="148" t="str">
        <f>IF(Tbl.Kosten[[#This Row],[WPnr.]]=DL$7,Tbl.Kosten[[#This Row],[Totaal kosten]],"")</f>
        <v/>
      </c>
      <c r="DM150" s="148" t="str">
        <f>IF(Tbl.Kosten[[#This Row],[WPnr.]]=DM$7,Tbl.Kosten[[#This Row],[Totaal kosten]],"")</f>
        <v/>
      </c>
      <c r="DN150" s="148" t="str">
        <f>IF(Tbl.Kosten[[#This Row],[WPnr.]]=DN$7,Tbl.Kosten[[#This Row],[Totaal kosten]],"")</f>
        <v/>
      </c>
      <c r="DO150" s="148" t="str">
        <f>IF(Tbl.Kosten[[#This Row],[WPnr.]]=DO$7,Tbl.Kosten[[#This Row],[Totaal kosten]],"")</f>
        <v/>
      </c>
      <c r="DP150" s="148" t="str">
        <f>IF(Tbl.Kosten[[#This Row],[WPnr.]]=DP$7,Tbl.Kosten[[#This Row],[Totaal kosten]],"")</f>
        <v/>
      </c>
      <c r="DQ150" s="148" t="str">
        <f>IF(Tbl.Kosten[[#This Row],[WPnr.]]=DQ$7,Tbl.Kosten[[#This Row],[Totaal kosten]],"")</f>
        <v/>
      </c>
      <c r="DR150" s="148" t="str">
        <f>IF(Tbl.Kosten[[#This Row],[WPnr.]]=DR$7,Tbl.Kosten[[#This Row],[Totaal kosten]],"")</f>
        <v/>
      </c>
      <c r="DS150" s="148" t="str">
        <f>IF(Tbl.Kosten[[#This Row],[WPnr.]]=DS$7,Tbl.Kosten[[#This Row],[Totaal kosten]],"")</f>
        <v/>
      </c>
      <c r="DT150" s="148" t="str">
        <f>IF(Tbl.Kosten[[#This Row],[WPnr.]]=DT$7,Tbl.Kosten[[#This Row],[Totaal kosten]],"")</f>
        <v/>
      </c>
      <c r="DU150" s="148" t="str">
        <f>IF(Tbl.Kosten[[#This Row],[WPnr.]]=DU$7,Tbl.Kosten[[#This Row],[Totaal kosten]],"")</f>
        <v/>
      </c>
      <c r="DV150" s="148" t="str">
        <f>IF(Tbl.Kosten[[#This Row],[WPnr.]]=DV$7,Tbl.Kosten[[#This Row],[Totaal kosten]],"")</f>
        <v/>
      </c>
      <c r="DW150" s="150" t="str">
        <f>IFERROR(_xlfn.XLOOKUP(Tbl.Kosten[[#This Row],[Kostensoort]],Tbl.Kostensoorten[Kostensoorten],Tbl.Kostensoorten[KSnr.],"",0,1),"")</f>
        <v/>
      </c>
      <c r="DX150" s="150" t="str">
        <f>IF(Tbl.Kosten[[#This Row],[KSnr.]]=DX$7,Tbl.Kosten[[#This Row],[Totaal kosten]],"")</f>
        <v/>
      </c>
      <c r="DY150" s="150" t="str">
        <f>IF(Tbl.Kosten[[#This Row],[KSnr.]]=DY$7,Tbl.Kosten[[#This Row],[Totaal kosten]],"")</f>
        <v/>
      </c>
      <c r="DZ150" s="150" t="str">
        <f>IF(Tbl.Kosten[[#This Row],[KSnr.]]=DZ$7,Tbl.Kosten[[#This Row],[Totaal kosten]],"")</f>
        <v/>
      </c>
      <c r="EA150" s="150" t="str">
        <f>IF(Tbl.Kosten[[#This Row],[KSnr.]]=EA$7,Tbl.Kosten[[#This Row],[Totaal kosten]],"")</f>
        <v/>
      </c>
      <c r="EB150" s="150" t="str">
        <f>IF(Tbl.Kosten[[#This Row],[KSnr.]]=EB$7,Tbl.Kosten[[#This Row],[Totaal kosten]],"")</f>
        <v/>
      </c>
      <c r="EC150" s="150" t="str">
        <f>IF(Tbl.Kosten[[#This Row],[KSnr.]]=EC$7,Tbl.Kosten[[#This Row],[Totaal kosten]],"")</f>
        <v/>
      </c>
      <c r="ED150" s="150" t="str">
        <f>IF(Tbl.Kosten[[#This Row],[KSnr.]]=ED$7,Tbl.Kosten[[#This Row],[Totaal kosten]],"")</f>
        <v/>
      </c>
      <c r="EE150" s="150" t="str">
        <f>IF(Tbl.Kosten[[#This Row],[KSnr.]]=EE$7,Tbl.Kosten[[#This Row],[Totaal kosten]],"")</f>
        <v/>
      </c>
      <c r="EF150" s="150" t="str">
        <f>IF(Tbl.Kosten[[#This Row],[KSnr.]]=EF$7,Tbl.Kosten[[#This Row],[Totaal kosten]],"")</f>
        <v/>
      </c>
      <c r="EG150" s="150" t="str">
        <f>IF(Tbl.Kosten[[#This Row],[KSnr.]]=EG$7,Tbl.Kosten[[#This Row],[Totaal kosten]],"")</f>
        <v/>
      </c>
      <c r="EH150" s="150" t="str">
        <f>IF(Tbl.Kosten[[#This Row],[KSnr.]]=EH$7,Tbl.Kosten[[#This Row],[Totaal kosten]],"")</f>
        <v/>
      </c>
      <c r="EI150" s="150" t="str">
        <f>IF(Tbl.Kosten[[#This Row],[KSnr.]]=EI$7,Tbl.Kosten[[#This Row],[Totaal kosten]],"")</f>
        <v/>
      </c>
      <c r="EJ150" s="150" t="str">
        <f>IF(Tbl.Kosten[[#This Row],[KSnr.]]=EJ$7,Tbl.Kosten[[#This Row],[Totaal kosten]],"")</f>
        <v/>
      </c>
      <c r="EK150" s="150" t="str">
        <f>IF(Tbl.Kosten[[#This Row],[KSnr.]]=EK$7,Tbl.Kosten[[#This Row],[Totaal kosten]],"")</f>
        <v/>
      </c>
      <c r="EL150" s="150" t="str">
        <f>IF(Tbl.Kosten[[#This Row],[KSnr.]]=EL$7,Tbl.Kosten[[#This Row],[Totaal kosten]],"")</f>
        <v/>
      </c>
      <c r="EM150" s="150" t="str">
        <f>IF(Tbl.Kosten[[#This Row],[KSnr.]]=EM$7,Tbl.Kosten[[#This Row],[Totaal kosten]],"")</f>
        <v/>
      </c>
      <c r="EN150" s="150" t="str">
        <f>IF(Tbl.Kosten[[#This Row],[KSnr.]]=EN$7,Tbl.Kosten[[#This Row],[Totaal kosten]],"")</f>
        <v/>
      </c>
      <c r="EO150" s="150" t="str">
        <f>IF(Tbl.Kosten[[#This Row],[KSnr.]]=EO$7,Tbl.Kosten[[#This Row],[Totaal kosten]],"")</f>
        <v/>
      </c>
      <c r="EP150" s="150" t="str">
        <f>IF(Tbl.Kosten[[#This Row],[KSnr.]]=EP$7,Tbl.Kosten[[#This Row],[Totaal kosten]],"")</f>
        <v/>
      </c>
      <c r="EQ150" s="150" t="str">
        <f>IF(Tbl.Kosten[[#This Row],[KSnr.]]=EQ$7,Tbl.Kosten[[#This Row],[Totaal kosten]],"")</f>
        <v/>
      </c>
      <c r="ER150" s="144" t="str">
        <f>IFERROR(_xlfn.XLOOKUP(Tbl.Kosten[[#This Row],[Subsidieactiviteit]],Tbl.Subsidiehoogte[Subsidieactiviteit],Tbl.Subsidiehoogte[SAnr.],"",0,1),"")</f>
        <v/>
      </c>
      <c r="ES150" s="150" t="str">
        <f>IF(Tbl.Kosten[[#This Row],[Sanr.]]=ES$7,Tbl.Kosten[[#This Row],[Totaal kosten]],"")</f>
        <v/>
      </c>
      <c r="ET150" s="150" t="str">
        <f>IF(Tbl.Kosten[[#This Row],[Sanr.]]=ET$7,Tbl.Kosten[[#This Row],[Totaal kosten]],"")</f>
        <v/>
      </c>
      <c r="EU150" s="150" t="str">
        <f>IF(Tbl.Kosten[[#This Row],[Sanr.]]=EU$7,Tbl.Kosten[[#This Row],[Totaal kosten]],"")</f>
        <v/>
      </c>
      <c r="EV150" s="150" t="str">
        <f>IF(Tbl.Kosten[[#This Row],[Sanr.]]=EV$7,Tbl.Kosten[[#This Row],[Totaal kosten]],"")</f>
        <v/>
      </c>
      <c r="EW150" s="150" t="str">
        <f>IF(Tbl.Kosten[[#This Row],[Sanr.]]=EW$7,Tbl.Kosten[[#This Row],[Totaal kosten]],"")</f>
        <v/>
      </c>
      <c r="EX150" s="150" t="str">
        <f>IF(Tbl.Kosten[[#This Row],[Sanr.]]=EX$7,Tbl.Kosten[[#This Row],[Totaal kosten]],"")</f>
        <v/>
      </c>
      <c r="EY150" s="150" t="str">
        <f>IF(Tbl.Kosten[[#This Row],[Sanr.]]=EY$7,Tbl.Kosten[[#This Row],[Totaal kosten]],"")</f>
        <v/>
      </c>
      <c r="EZ150" s="150" t="str">
        <f>IF(Tbl.Kosten[[#This Row],[Sanr.]]=EZ$7,Tbl.Kosten[[#This Row],[Totaal kosten]],"")</f>
        <v/>
      </c>
      <c r="FA150" s="150" t="str">
        <f>IF(Tbl.Kosten[[#This Row],[Sanr.]]=FA$7,Tbl.Kosten[[#This Row],[Totaal kosten]],"")</f>
        <v/>
      </c>
      <c r="FB150" s="150" t="str">
        <f>IF(Tbl.Kosten[[#This Row],[Sanr.]]=FB$7,Tbl.Kosten[[#This Row],[Totaal kosten]],"")</f>
        <v/>
      </c>
      <c r="FC150" s="150" t="str">
        <f>IF(Tbl.Kosten[[#This Row],[Sanr.]]=FC$7,Tbl.Kosten[[#This Row],[Totaal kosten]],"")</f>
        <v/>
      </c>
      <c r="FD150" s="150" t="str">
        <f>IF(Tbl.Kosten[[#This Row],[Sanr.]]=FD$7,Tbl.Kosten[[#This Row],[Totaal kosten]],"")</f>
        <v/>
      </c>
      <c r="FE150" s="150" t="str">
        <f>IF(Tbl.Kosten[[#This Row],[Sanr.]]=FE$7,Tbl.Kosten[[#This Row],[Totaal kosten]],"")</f>
        <v/>
      </c>
      <c r="FF150" s="150" t="str">
        <f>IF(Tbl.Kosten[[#This Row],[Sanr.]]=FF$7,Tbl.Kosten[[#This Row],[Totaal kosten]],"")</f>
        <v/>
      </c>
      <c r="FG150" s="150" t="str">
        <f>IF(Tbl.Kosten[[#This Row],[Sanr.]]=FG$7,Tbl.Kosten[[#This Row],[Totaal kosten]],"")</f>
        <v/>
      </c>
      <c r="FH150" s="150" t="str">
        <f>IF(Tbl.Kosten[[#This Row],[Sanr.]]=FH$7,Tbl.Kosten[[#This Row],[Totaal kosten]],"")</f>
        <v/>
      </c>
      <c r="FI150" s="150" t="str">
        <f>IF(Tbl.Kosten[[#This Row],[Sanr.]]=FI$7,Tbl.Kosten[[#This Row],[Totaal kosten]],"")</f>
        <v/>
      </c>
      <c r="FJ150" s="150" t="str">
        <f>IF(Tbl.Kosten[[#This Row],[Sanr.]]=FJ$7,Tbl.Kosten[[#This Row],[Totaal kosten]],"")</f>
        <v/>
      </c>
      <c r="FK150" s="150" t="str">
        <f>IF(Tbl.Kosten[[#This Row],[Sanr.]]=FK$7,Tbl.Kosten[[#This Row],[Totaal kosten]],"")</f>
        <v/>
      </c>
      <c r="FL150" s="150" t="str">
        <f>IF(Tbl.Kosten[[#This Row],[Sanr.]]=FL$7,Tbl.Kosten[[#This Row],[Totaal kosten]],"")</f>
        <v/>
      </c>
      <c r="FM150" s="150" t="str">
        <f>IF(Tbl.Kosten[[#This Row],[Sanr.]]=FM$7,Tbl.Kosten[[#This Row],[Totaal kosten]],"")</f>
        <v/>
      </c>
      <c r="FN150" s="150" t="str">
        <f>IF(Tbl.Kosten[[#This Row],[Sanr.]]=FN$7,Tbl.Kosten[[#This Row],[Totaal kosten]],"")</f>
        <v/>
      </c>
      <c r="FO150" s="150" t="str">
        <f>IF(Tbl.Kosten[[#This Row],[Sanr.]]=FO$7,Tbl.Kosten[[#This Row],[Totaal kosten]],"")</f>
        <v/>
      </c>
      <c r="FP150" s="150" t="str">
        <f>IF(Tbl.Kosten[[#This Row],[Sanr.]]=FP$7,Tbl.Kosten[[#This Row],[Totaal kosten]],"")</f>
        <v/>
      </c>
      <c r="FQ150" s="150" t="str">
        <f>IF(Tbl.Kosten[[#This Row],[Sanr.]]=FQ$7,Tbl.Kosten[[#This Row],[Totaal kosten]],"")</f>
        <v/>
      </c>
      <c r="FR150" s="150" t="str">
        <f>IF(Tbl.Kosten[[#This Row],[Sanr.]]=FR$7,Tbl.Kosten[[#This Row],[Totaal kosten]],"")</f>
        <v/>
      </c>
      <c r="FS150" s="150" t="str">
        <f>IF(Tbl.Kosten[[#This Row],[Sanr.]]=FS$7,Tbl.Kosten[[#This Row],[Totaal kosten]],"")</f>
        <v/>
      </c>
      <c r="FT150" s="150" t="str">
        <f>IF(Tbl.Kosten[[#This Row],[Sanr.]]=FT$7,Tbl.Kosten[[#This Row],[Totaal kosten]],"")</f>
        <v/>
      </c>
      <c r="FU150" s="150" t="str">
        <f>IF(Tbl.Kosten[[#This Row],[Sanr.]]=FU$7,Tbl.Kosten[[#This Row],[Totaal kosten]],"")</f>
        <v/>
      </c>
      <c r="FV150" s="150" t="str">
        <f>IF(Tbl.Kosten[[#This Row],[Sanr.]]=FV$7,Tbl.Kosten[[#This Row],[Totaal kosten]],"")</f>
        <v/>
      </c>
      <c r="FW150" s="150" t="str">
        <f>IFERROR(_xlfn.XLOOKUP(Tbl.Kosten[[#This Row],[Activiteitencode]],Tbl.Activiteiten[Activiteitcode],Tbl.Activiteiten[Anr.],"",0,1),"")</f>
        <v/>
      </c>
      <c r="FX150" s="169" t="str">
        <f>_xlfn.CONCAT(Tbl.Kosten[[#This Row],[Pnr.]],Tbl.Kosten[[#This Row],[Sanr.]])</f>
        <v>P1</v>
      </c>
      <c r="FY150" s="150">
        <f>Tbl.Kosten[[#This Row],[Totaal kosten]]-Tbl.Kosten[[#This Row],[Subsidie]]</f>
        <v>0</v>
      </c>
      <c r="FZ150" s="150">
        <f>IF(Tbl.Kosten[[#This Row],[Pnr.]]=FZ$7,Tbl.Kosten[[#This Row],[Te financieren]],"")</f>
        <v>0</v>
      </c>
      <c r="GA150" s="150" t="str">
        <f>IF(Tbl.Kosten[[#This Row],[Pnr.]]=GA$7,Tbl.Kosten[[#This Row],[Te financieren]],"")</f>
        <v/>
      </c>
      <c r="GB150" s="150" t="str">
        <f>IF(Tbl.Kosten[[#This Row],[Pnr.]]=GB$7,Tbl.Kosten[[#This Row],[Te financieren]],"")</f>
        <v/>
      </c>
      <c r="GC150" s="150" t="str">
        <f>IF(Tbl.Kosten[[#This Row],[Pnr.]]=GC$7,Tbl.Kosten[[#This Row],[Te financieren]],"")</f>
        <v/>
      </c>
      <c r="GD150" s="150" t="str">
        <f>IF(Tbl.Kosten[[#This Row],[Pnr.]]=GD$7,Tbl.Kosten[[#This Row],[Te financieren]],"")</f>
        <v/>
      </c>
      <c r="GE150" s="150" t="str">
        <f>IF(Tbl.Kosten[[#This Row],[Pnr.]]=GE$7,Tbl.Kosten[[#This Row],[Te financieren]],"")</f>
        <v/>
      </c>
      <c r="GF150" s="150" t="str">
        <f>IF(Tbl.Kosten[[#This Row],[Pnr.]]=GF$7,Tbl.Kosten[[#This Row],[Te financieren]],"")</f>
        <v/>
      </c>
      <c r="GG150" s="150" t="str">
        <f>IF(Tbl.Kosten[[#This Row],[Pnr.]]=GG$7,Tbl.Kosten[[#This Row],[Te financieren]],"")</f>
        <v/>
      </c>
      <c r="GH150" s="150" t="str">
        <f>IF(Tbl.Kosten[[#This Row],[Pnr.]]=GH$7,Tbl.Kosten[[#This Row],[Te financieren]],"")</f>
        <v/>
      </c>
      <c r="GI150" s="150" t="str">
        <f>IF(Tbl.Kosten[[#This Row],[Pnr.]]=GI$7,Tbl.Kosten[[#This Row],[Te financieren]],"")</f>
        <v/>
      </c>
      <c r="GJ150" s="150" t="str">
        <f>IF(Tbl.Kosten[[#This Row],[Pnr.]]=GJ$7,Tbl.Kosten[[#This Row],[Te financieren]],"")</f>
        <v/>
      </c>
      <c r="GK150" s="150" t="str">
        <f>IF(Tbl.Kosten[[#This Row],[Pnr.]]=GK$7,Tbl.Kosten[[#This Row],[Te financieren]],"")</f>
        <v/>
      </c>
      <c r="GL150" s="150" t="str">
        <f>IF(Tbl.Kosten[[#This Row],[Pnr.]]=GL$7,Tbl.Kosten[[#This Row],[Te financieren]],"")</f>
        <v/>
      </c>
      <c r="GM150" s="150" t="str">
        <f>IF(Tbl.Kosten[[#This Row],[Pnr.]]=GM$7,Tbl.Kosten[[#This Row],[Te financieren]],"")</f>
        <v/>
      </c>
      <c r="GN150" s="150" t="str">
        <f>IF(Tbl.Kosten[[#This Row],[Pnr.]]=GN$7,Tbl.Kosten[[#This Row],[Te financieren]],"")</f>
        <v/>
      </c>
      <c r="GO150" s="150" t="str">
        <f>IF(Tbl.Kosten[[#This Row],[Pnr.]]=GO$7,Tbl.Kosten[[#This Row],[Te financieren]],"")</f>
        <v/>
      </c>
      <c r="GP150" s="150" t="str">
        <f>IF(Tbl.Kosten[[#This Row],[Pnr.]]=GP$7,Tbl.Kosten[[#This Row],[Te financieren]],"")</f>
        <v/>
      </c>
      <c r="GQ150" s="150" t="str">
        <f>IF(Tbl.Kosten[[#This Row],[Pnr.]]=GQ$7,Tbl.Kosten[[#This Row],[Te financieren]],"")</f>
        <v/>
      </c>
      <c r="GR150" s="150" t="str">
        <f>IF(Tbl.Kosten[[#This Row],[Pnr.]]=GR$7,Tbl.Kosten[[#This Row],[Te financieren]],"")</f>
        <v/>
      </c>
      <c r="GS150" s="150" t="str">
        <f>IF(Tbl.Kosten[[#This Row],[Pnr.]]=GS$7,Tbl.Kosten[[#This Row],[Te financieren]],"")</f>
        <v/>
      </c>
      <c r="GT150" s="150" t="str">
        <f>IF(Tbl.Kosten[[#This Row],[Pnr.]]=GT$7,Tbl.Kosten[[#This Row],[Te financieren]],"")</f>
        <v/>
      </c>
      <c r="GU150" s="150" t="str">
        <f>IF(Tbl.Kosten[[#This Row],[Pnr.]]=GU$7,Tbl.Kosten[[#This Row],[Te financieren]],"")</f>
        <v/>
      </c>
      <c r="GV150" s="150" t="str">
        <f>IF(Tbl.Kosten[[#This Row],[Pnr.]]=GV$7,Tbl.Kosten[[#This Row],[Te financieren]],"")</f>
        <v/>
      </c>
      <c r="GW150" s="150" t="str">
        <f>IF(Tbl.Kosten[[#This Row],[Pnr.]]=GW$7,Tbl.Kosten[[#This Row],[Te financieren]],"")</f>
        <v/>
      </c>
      <c r="GX150" s="150" t="str">
        <f>IF(Tbl.Kosten[[#This Row],[Pnr.]]=GX$7,Tbl.Kosten[[#This Row],[Te financieren]],"")</f>
        <v/>
      </c>
      <c r="GY150" s="150" t="str">
        <f>IF(Tbl.Kosten[[#This Row],[Pnr.]]=GY$7,Tbl.Kosten[[#This Row],[Te financieren]],"")</f>
        <v/>
      </c>
      <c r="GZ150" s="150" t="str">
        <f>IF(Tbl.Kosten[[#This Row],[Pnr.]]=GZ$7,Tbl.Kosten[[#This Row],[Te financieren]],"")</f>
        <v/>
      </c>
      <c r="HA150" s="150" t="str">
        <f>IF(Tbl.Kosten[[#This Row],[Pnr.]]=HA$7,Tbl.Kosten[[#This Row],[Te financieren]],"")</f>
        <v/>
      </c>
      <c r="HB150" s="150" t="str">
        <f>IF(Tbl.Kosten[[#This Row],[Pnr.]]=HB$7,Tbl.Kosten[[#This Row],[Te financieren]],"")</f>
        <v/>
      </c>
      <c r="HC150" s="150" t="str">
        <f>IF(Tbl.Kosten[[#This Row],[Pnr.]]=HC$7,Tbl.Kosten[[#This Row],[Te financieren]],"")</f>
        <v/>
      </c>
      <c r="HD150" s="150" t="str">
        <f>IF(Tbl.Kosten[[#This Row],[Pnr.]]=HD$7,Tbl.Kosten[[#This Row],[Te financieren]],"")</f>
        <v/>
      </c>
      <c r="HE150" s="150" t="str">
        <f>IF(Tbl.Kosten[[#This Row],[Pnr.]]=HE$7,Tbl.Kosten[[#This Row],[Te financieren]],"")</f>
        <v/>
      </c>
      <c r="HF150" s="150" t="str">
        <f>IF(Tbl.Kosten[[#This Row],[Pnr.]]=HF$7,Tbl.Kosten[[#This Row],[Te financieren]],"")</f>
        <v/>
      </c>
      <c r="HG150" s="150" t="str">
        <f>IF(Tbl.Kosten[[#This Row],[Pnr.]]=HG$7,Tbl.Kosten[[#This Row],[Te financieren]],"")</f>
        <v/>
      </c>
      <c r="HH150" s="150" t="str">
        <f>IF(Tbl.Kosten[[#This Row],[Pnr.]]=HH$7,Tbl.Kosten[[#This Row],[Te financieren]],"")</f>
        <v/>
      </c>
      <c r="HI150" s="150" t="str">
        <f>IF(Tbl.Kosten[[#This Row],[Pnr.]]=HI$7,Tbl.Kosten[[#This Row],[Te financieren]],"")</f>
        <v/>
      </c>
      <c r="HJ150" s="150" t="str">
        <f>IF(Tbl.Kosten[[#This Row],[Pnr.]]=HJ$7,Tbl.Kosten[[#This Row],[Te financieren]],"")</f>
        <v/>
      </c>
      <c r="HK150" s="150" t="str">
        <f>IF(Tbl.Kosten[[#This Row],[Pnr.]]=HK$7,Tbl.Kosten[[#This Row],[Te financieren]],"")</f>
        <v/>
      </c>
      <c r="HL150" s="150" t="str">
        <f>IF(Tbl.Kosten[[#This Row],[Pnr.]]=HL$7,Tbl.Kosten[[#This Row],[Te financieren]],"")</f>
        <v/>
      </c>
      <c r="HM150" s="150" t="str">
        <f>IF(Tbl.Kosten[[#This Row],[Pnr.]]=HM$7,Tbl.Kosten[[#This Row],[Te financieren]],"")</f>
        <v/>
      </c>
      <c r="HN150" s="150" t="str">
        <f>IF(Tbl.Kosten[[#This Row],[Pnr.]]=HN$7,Tbl.Kosten[[#This Row],[Te financieren]],"")</f>
        <v/>
      </c>
      <c r="HO150" s="150" t="str">
        <f>IF(Tbl.Kosten[[#This Row],[Pnr.]]=HO$7,Tbl.Kosten[[#This Row],[Te financieren]],"")</f>
        <v/>
      </c>
      <c r="HP150" s="150" t="str">
        <f>IF(Tbl.Kosten[[#This Row],[Pnr.]]=HP$7,Tbl.Kosten[[#This Row],[Te financieren]],"")</f>
        <v/>
      </c>
      <c r="HQ150" s="150" t="str">
        <f>IF(Tbl.Kosten[[#This Row],[Pnr.]]=HQ$7,Tbl.Kosten[[#This Row],[Te financieren]],"")</f>
        <v/>
      </c>
      <c r="HR150" s="150" t="str">
        <f>IF(Tbl.Kosten[[#This Row],[Pnr.]]=HR$7,Tbl.Kosten[[#This Row],[Te financieren]],"")</f>
        <v/>
      </c>
      <c r="HS150" s="150" t="str">
        <f>IF(Tbl.Kosten[[#This Row],[Pnr.]]=HS$7,Tbl.Kosten[[#This Row],[Te financieren]],"")</f>
        <v/>
      </c>
      <c r="HT150" s="150" t="str">
        <f>IF(Tbl.Kosten[[#This Row],[Pnr.]]=HT$7,Tbl.Kosten[[#This Row],[Te financieren]],"")</f>
        <v/>
      </c>
      <c r="HU150" s="150" t="str">
        <f>IF(Tbl.Kosten[[#This Row],[Pnr.]]=HU$7,Tbl.Kosten[[#This Row],[Te financieren]],"")</f>
        <v/>
      </c>
      <c r="HV150" s="150" t="str">
        <f>IF(Tbl.Kosten[[#This Row],[Pnr.]]=HV$7,Tbl.Kosten[[#This Row],[Te financieren]],"")</f>
        <v/>
      </c>
      <c r="HW150" s="150" t="str">
        <f>IF(Tbl.Kosten[[#This Row],[Pnr.]]=HW$7,Tbl.Kosten[[#This Row],[Te financieren]],"")</f>
        <v/>
      </c>
    </row>
    <row r="151" spans="2:231" x14ac:dyDescent="0.3">
      <c r="B151" s="134"/>
      <c r="C151" s="137"/>
      <c r="D151" s="136"/>
      <c r="E151" s="261"/>
      <c r="F151" s="135"/>
      <c r="G151" s="11" t="str">
        <f>IF(Tbl.Kosten[[#This Row],[Medewerker e/o 
functie]]&lt;&gt;"",_xlfn.XLOOKUP(Tbl.Kosten[[#This Row],[Medewerker e/o 
functie]],Tbl.Uurtarief[Medewerker en/of functie],Tbl.Uurtarief[Uurtarief],"",0,1),"")</f>
        <v/>
      </c>
      <c r="H151" s="121">
        <f>IFERROR(Tbl.Kosten[[#This Row],[Uren]]*Tbl.Kosten[[#This Row],[Uurtarief]],0)</f>
        <v>0</v>
      </c>
      <c r="I151" s="119" t="str">
        <f>IF(Tbl.Kosten[[#This Row],[Subtotaal uren]]&lt;&gt;0,_xlfn.XLOOKUP(Tbl.Kosten[[#This Row],[Medewerker e/o 
functie]],Tbl.Uurtarief[Medewerker en/of functie],Tbl.Uurtarief[Kostensoort arbeid],"",0,1),"")</f>
        <v/>
      </c>
      <c r="J151" s="137"/>
      <c r="K151" s="135"/>
      <c r="L151" s="139" t="str">
        <f>IF(Tbl.Kosten[[#This Row],[Activum]]&lt;&gt;"",_xlfn.XLOOKUP(Tbl.Kosten[[#This Row],[Activum]],Tbl.Afschrijvingskosten[Activum],Tbl.Afschrijvingskosten[Tarief per afschrijvings-eenheid],"",0,1),"")</f>
        <v/>
      </c>
      <c r="M151" s="122">
        <f>IFERROR(Tbl.Kosten[[#This Row],[Een-
heden]]*Tbl.Kosten[[#This Row],[Afschrijvings-
tarief]],0)</f>
        <v>0</v>
      </c>
      <c r="N151" s="122" t="str">
        <f>IF(Tbl.Kosten[[#This Row],[Subtotaal afschrijving]]&lt;&gt;0,Lijsten!$A$7,"")</f>
        <v/>
      </c>
      <c r="O151" s="140"/>
      <c r="P151" s="135"/>
      <c r="Q151" s="138"/>
      <c r="R151" s="122">
        <f>IFERROR(Tbl.Kosten[[#This Row],[Aantal]]*Tbl.Kosten[[#This Row],[Tarief]],0)</f>
        <v>0</v>
      </c>
      <c r="S151" s="8">
        <f>IFERROR(Tbl.Kosten[[#This Row],[Subtotaal overige kosten]]+Tbl.Kosten[[#This Row],[Subtotaal uren]]+Tbl.Kosten[[#This Row],[Subtotaal afschrijving]],0)</f>
        <v>0</v>
      </c>
      <c r="T151" s="8">
        <f>IFERROR(Tbl.Kosten[[#This Row],[Totaal kosten]]*Tbl.Kosten[[#This Row],[Subsidie%]],0)</f>
        <v>0</v>
      </c>
      <c r="U151" s="4" t="str" cm="1">
        <f t="array" ref="U151">IFERROR(_xlfn.IFS(Tbl.Kosten[[#This Row],[Subtotaal uren]]&lt;&gt;0,Tbl.Kosten[[#This Row],[Kostensoort arbeid]],Tbl.Kosten[[#This Row],[Subtotaal afschrijving]]&lt;&gt;0,Tbl.Kosten[[#This Row],[Kostensoort afschrijving]],Tbl.Kosten[[#This Row],[Subtotaal overige kosten]]&lt;&gt;0,Tbl.Kosten[[#This Row],[Kostensoort overig]]),"")</f>
        <v/>
      </c>
      <c r="V151" s="4" t="str">
        <f>IFERROR(_xlfn.XLOOKUP(Tbl.Kosten[[#This Row],[Activiteitencode]],Tbl.Activiteiten[Activiteitcode],Tbl.Activiteiten[Werkpakketcode],"",0,1),"")</f>
        <v/>
      </c>
      <c r="W151" s="4" t="str">
        <f>IFERROR(_xlfn.XLOOKUP(Tbl.Kosten[[#This Row],[Werkpakketcode]],Tbl.Werkpakketten[Werkpakketcode],Tbl.Werkpakketten[Subsidiabele activiteit],"",0,1),"")</f>
        <v/>
      </c>
      <c r="X151" s="12">
        <f>IFERROR(_xlfn.XLOOKUP(Tbl.Kosten[[#This Row],[Sanr.]],Tbl.Subsidiehoogte[SAnr.],Tbl.Subsidiehoogte[Sub. Percentage],0,0,1),0)</f>
        <v>0</v>
      </c>
      <c r="Y151" s="144" t="str">
        <f>IFERROR(_xlfn.XLOOKUP(Tbl.Kosten[[#This Row],[Partnercode]],Tbl.Projectpartners[Partnercode],Tbl.Projectpartners[PNr.],"",0,1),"")</f>
        <v>P1</v>
      </c>
      <c r="Z151" s="148">
        <f>IF(Tbl.Kosten[[#This Row],[Pnr.]]=Z$7,Tbl.Kosten[[#This Row],[Totaal kosten]],"")</f>
        <v>0</v>
      </c>
      <c r="AA151" s="148" t="str">
        <f>IF(Tbl.Kosten[[#This Row],[Pnr.]]=AA$7,Tbl.Kosten[[#This Row],[Totaal kosten]],"")</f>
        <v/>
      </c>
      <c r="AB151" s="148" t="str">
        <f>IF(Tbl.Kosten[[#This Row],[Pnr.]]=AB$7,Tbl.Kosten[[#This Row],[Totaal kosten]],"")</f>
        <v/>
      </c>
      <c r="AC151" s="148" t="str">
        <f>IF(Tbl.Kosten[[#This Row],[Pnr.]]=AC$7,Tbl.Kosten[[#This Row],[Totaal kosten]],"")</f>
        <v/>
      </c>
      <c r="AD151" s="148" t="str">
        <f>IF(Tbl.Kosten[[#This Row],[Pnr.]]=AD$7,Tbl.Kosten[[#This Row],[Totaal kosten]],"")</f>
        <v/>
      </c>
      <c r="AE151" s="148" t="str">
        <f>IF(Tbl.Kosten[[#This Row],[Pnr.]]=AE$7,Tbl.Kosten[[#This Row],[Totaal kosten]],"")</f>
        <v/>
      </c>
      <c r="AF151" s="148" t="str">
        <f>IF(Tbl.Kosten[[#This Row],[Pnr.]]=AF$7,Tbl.Kosten[[#This Row],[Totaal kosten]],"")</f>
        <v/>
      </c>
      <c r="AG151" s="148" t="str">
        <f>IF(Tbl.Kosten[[#This Row],[Pnr.]]=AG$7,Tbl.Kosten[[#This Row],[Totaal kosten]],"")</f>
        <v/>
      </c>
      <c r="AH151" s="148" t="str">
        <f>IF(Tbl.Kosten[[#This Row],[Pnr.]]=AH$7,Tbl.Kosten[[#This Row],[Totaal kosten]],"")</f>
        <v/>
      </c>
      <c r="AI151" s="148" t="str">
        <f>IF(Tbl.Kosten[[#This Row],[Pnr.]]=AI$7,Tbl.Kosten[[#This Row],[Totaal kosten]],"")</f>
        <v/>
      </c>
      <c r="AJ151" s="148" t="str">
        <f>IF(Tbl.Kosten[[#This Row],[Pnr.]]=AJ$7,Tbl.Kosten[[#This Row],[Totaal kosten]],"")</f>
        <v/>
      </c>
      <c r="AK151" s="148" t="str">
        <f>IF(Tbl.Kosten[[#This Row],[Pnr.]]=AK$7,Tbl.Kosten[[#This Row],[Totaal kosten]],"")</f>
        <v/>
      </c>
      <c r="AL151" s="148" t="str">
        <f>IF(Tbl.Kosten[[#This Row],[Pnr.]]=AL$7,Tbl.Kosten[[#This Row],[Totaal kosten]],"")</f>
        <v/>
      </c>
      <c r="AM151" s="148" t="str">
        <f>IF(Tbl.Kosten[[#This Row],[Pnr.]]=AM$7,Tbl.Kosten[[#This Row],[Totaal kosten]],"")</f>
        <v/>
      </c>
      <c r="AN151" s="148" t="str">
        <f>IF(Tbl.Kosten[[#This Row],[Pnr.]]=AN$7,Tbl.Kosten[[#This Row],[Totaal kosten]],"")</f>
        <v/>
      </c>
      <c r="AO151" s="148" t="str">
        <f>IF(Tbl.Kosten[[#This Row],[Pnr.]]=AO$7,Tbl.Kosten[[#This Row],[Totaal kosten]],"")</f>
        <v/>
      </c>
      <c r="AP151" s="148" t="str">
        <f>IF(Tbl.Kosten[[#This Row],[Pnr.]]=AP$7,Tbl.Kosten[[#This Row],[Totaal kosten]],"")</f>
        <v/>
      </c>
      <c r="AQ151" s="148" t="str">
        <f>IF(Tbl.Kosten[[#This Row],[Pnr.]]=AQ$7,Tbl.Kosten[[#This Row],[Totaal kosten]],"")</f>
        <v/>
      </c>
      <c r="AR151" s="148" t="str">
        <f>IF(Tbl.Kosten[[#This Row],[Pnr.]]=AR$7,Tbl.Kosten[[#This Row],[Totaal kosten]],"")</f>
        <v/>
      </c>
      <c r="AS151" s="148" t="str">
        <f>IF(Tbl.Kosten[[#This Row],[Pnr.]]=AS$7,Tbl.Kosten[[#This Row],[Totaal kosten]],"")</f>
        <v/>
      </c>
      <c r="AT151" s="148" t="str">
        <f>IF(Tbl.Kosten[[#This Row],[Pnr.]]=AT$7,Tbl.Kosten[[#This Row],[Totaal kosten]],"")</f>
        <v/>
      </c>
      <c r="AU151" s="148" t="str">
        <f>IF(Tbl.Kosten[[#This Row],[Pnr.]]=AU$7,Tbl.Kosten[[#This Row],[Totaal kosten]],"")</f>
        <v/>
      </c>
      <c r="AV151" s="148" t="str">
        <f>IF(Tbl.Kosten[[#This Row],[Pnr.]]=AV$7,Tbl.Kosten[[#This Row],[Totaal kosten]],"")</f>
        <v/>
      </c>
      <c r="AW151" s="148" t="str">
        <f>IF(Tbl.Kosten[[#This Row],[Pnr.]]=AW$7,Tbl.Kosten[[#This Row],[Totaal kosten]],"")</f>
        <v/>
      </c>
      <c r="AX151" s="148" t="str">
        <f>IF(Tbl.Kosten[[#This Row],[Pnr.]]=AX$7,Tbl.Kosten[[#This Row],[Totaal kosten]],"")</f>
        <v/>
      </c>
      <c r="AY151" s="148" t="str">
        <f>IF(Tbl.Kosten[[#This Row],[Pnr.]]=AY$7,Tbl.Kosten[[#This Row],[Totaal kosten]],"")</f>
        <v/>
      </c>
      <c r="AZ151" s="148" t="str">
        <f>IF(Tbl.Kosten[[#This Row],[Pnr.]]=AZ$7,Tbl.Kosten[[#This Row],[Totaal kosten]],"")</f>
        <v/>
      </c>
      <c r="BA151" s="148" t="str">
        <f>IF(Tbl.Kosten[[#This Row],[Pnr.]]=BA$7,Tbl.Kosten[[#This Row],[Totaal kosten]],"")</f>
        <v/>
      </c>
      <c r="BB151" s="148" t="str">
        <f>IF(Tbl.Kosten[[#This Row],[Pnr.]]=BB$7,Tbl.Kosten[[#This Row],[Totaal kosten]],"")</f>
        <v/>
      </c>
      <c r="BC151" s="148" t="str">
        <f>IF(Tbl.Kosten[[#This Row],[Pnr.]]=BC$7,Tbl.Kosten[[#This Row],[Totaal kosten]],"")</f>
        <v/>
      </c>
      <c r="BD151" s="148" t="str">
        <f>IF(Tbl.Kosten[[#This Row],[Pnr.]]=BD$7,Tbl.Kosten[[#This Row],[Totaal kosten]],"")</f>
        <v/>
      </c>
      <c r="BE151" s="148" t="str">
        <f>IF(Tbl.Kosten[[#This Row],[Pnr.]]=BE$7,Tbl.Kosten[[#This Row],[Totaal kosten]],"")</f>
        <v/>
      </c>
      <c r="BF151" s="148" t="str">
        <f>IF(Tbl.Kosten[[#This Row],[Pnr.]]=BF$7,Tbl.Kosten[[#This Row],[Totaal kosten]],"")</f>
        <v/>
      </c>
      <c r="BG151" s="148" t="str">
        <f>IF(Tbl.Kosten[[#This Row],[Pnr.]]=BG$7,Tbl.Kosten[[#This Row],[Totaal kosten]],"")</f>
        <v/>
      </c>
      <c r="BH151" s="148" t="str">
        <f>IF(Tbl.Kosten[[#This Row],[Pnr.]]=BH$7,Tbl.Kosten[[#This Row],[Totaal kosten]],"")</f>
        <v/>
      </c>
      <c r="BI151" s="148" t="str">
        <f>IF(Tbl.Kosten[[#This Row],[Pnr.]]=BI$7,Tbl.Kosten[[#This Row],[Totaal kosten]],"")</f>
        <v/>
      </c>
      <c r="BJ151" s="148" t="str">
        <f>IF(Tbl.Kosten[[#This Row],[Pnr.]]=BJ$7,Tbl.Kosten[[#This Row],[Totaal kosten]],"")</f>
        <v/>
      </c>
      <c r="BK151" s="148" t="str">
        <f>IF(Tbl.Kosten[[#This Row],[Pnr.]]=BK$7,Tbl.Kosten[[#This Row],[Totaal kosten]],"")</f>
        <v/>
      </c>
      <c r="BL151" s="148" t="str">
        <f>IF(Tbl.Kosten[[#This Row],[Pnr.]]=BL$7,Tbl.Kosten[[#This Row],[Totaal kosten]],"")</f>
        <v/>
      </c>
      <c r="BM151" s="148" t="str">
        <f>IF(Tbl.Kosten[[#This Row],[Pnr.]]=BM$7,Tbl.Kosten[[#This Row],[Totaal kosten]],"")</f>
        <v/>
      </c>
      <c r="BN151" s="148" t="str">
        <f>IF(Tbl.Kosten[[#This Row],[Pnr.]]=BN$7,Tbl.Kosten[[#This Row],[Totaal kosten]],"")</f>
        <v/>
      </c>
      <c r="BO151" s="148" t="str">
        <f>IF(Tbl.Kosten[[#This Row],[Pnr.]]=BO$7,Tbl.Kosten[[#This Row],[Totaal kosten]],"")</f>
        <v/>
      </c>
      <c r="BP151" s="148" t="str">
        <f>IF(Tbl.Kosten[[#This Row],[Pnr.]]=BP$7,Tbl.Kosten[[#This Row],[Totaal kosten]],"")</f>
        <v/>
      </c>
      <c r="BQ151" s="148" t="str">
        <f>IF(Tbl.Kosten[[#This Row],[Pnr.]]=BQ$7,Tbl.Kosten[[#This Row],[Totaal kosten]],"")</f>
        <v/>
      </c>
      <c r="BR151" s="148" t="str">
        <f>IF(Tbl.Kosten[[#This Row],[Pnr.]]=BR$7,Tbl.Kosten[[#This Row],[Totaal kosten]],"")</f>
        <v/>
      </c>
      <c r="BS151" s="148" t="str">
        <f>IF(Tbl.Kosten[[#This Row],[Pnr.]]=BS$7,Tbl.Kosten[[#This Row],[Totaal kosten]],"")</f>
        <v/>
      </c>
      <c r="BT151" s="148" t="str">
        <f>IF(Tbl.Kosten[[#This Row],[Pnr.]]=BT$7,Tbl.Kosten[[#This Row],[Totaal kosten]],"")</f>
        <v/>
      </c>
      <c r="BU151" s="148" t="str">
        <f>IF(Tbl.Kosten[[#This Row],[Pnr.]]=BU$7,Tbl.Kosten[[#This Row],[Totaal kosten]],"")</f>
        <v/>
      </c>
      <c r="BV151" s="148" t="str">
        <f>IF(Tbl.Kosten[[#This Row],[Pnr.]]=BV$7,Tbl.Kosten[[#This Row],[Totaal kosten]],"")</f>
        <v/>
      </c>
      <c r="BW151" s="148" t="str">
        <f>IF(Tbl.Kosten[[#This Row],[Pnr.]]=BW$7,Tbl.Kosten[[#This Row],[Totaal kosten]],"")</f>
        <v/>
      </c>
      <c r="BX151" s="148" t="str">
        <f>IFERROR(_xlfn.XLOOKUP(Tbl.Kosten[[#This Row],[Werkpakketcode]],Tbl.Werkpakketten[Werkpakketcode],Tbl.Werkpakketten[WPnr.],"",0,1),"")</f>
        <v/>
      </c>
      <c r="BY151" s="148" t="str">
        <f>IF(Tbl.Kosten[[#This Row],[WPnr.]]=BY$7,Tbl.Kosten[[#This Row],[Totaal kosten]],"")</f>
        <v/>
      </c>
      <c r="BZ151" s="148" t="str">
        <f>IF(Tbl.Kosten[[#This Row],[WPnr.]]=BZ$7,Tbl.Kosten[[#This Row],[Totaal kosten]],"")</f>
        <v/>
      </c>
      <c r="CA151" s="148" t="str">
        <f>IF(Tbl.Kosten[[#This Row],[WPnr.]]=CA$7,Tbl.Kosten[[#This Row],[Totaal kosten]],"")</f>
        <v/>
      </c>
      <c r="CB151" s="148" t="str">
        <f>IF(Tbl.Kosten[[#This Row],[WPnr.]]=CB$7,Tbl.Kosten[[#This Row],[Totaal kosten]],"")</f>
        <v/>
      </c>
      <c r="CC151" s="148" t="str">
        <f>IF(Tbl.Kosten[[#This Row],[WPnr.]]=CC$7,Tbl.Kosten[[#This Row],[Totaal kosten]],"")</f>
        <v/>
      </c>
      <c r="CD151" s="148" t="str">
        <f>IF(Tbl.Kosten[[#This Row],[WPnr.]]=CD$7,Tbl.Kosten[[#This Row],[Totaal kosten]],"")</f>
        <v/>
      </c>
      <c r="CE151" s="148" t="str">
        <f>IF(Tbl.Kosten[[#This Row],[WPnr.]]=CE$7,Tbl.Kosten[[#This Row],[Totaal kosten]],"")</f>
        <v/>
      </c>
      <c r="CF151" s="148" t="str">
        <f>IF(Tbl.Kosten[[#This Row],[WPnr.]]=CF$7,Tbl.Kosten[[#This Row],[Totaal kosten]],"")</f>
        <v/>
      </c>
      <c r="CG151" s="148" t="str">
        <f>IF(Tbl.Kosten[[#This Row],[WPnr.]]=CG$7,Tbl.Kosten[[#This Row],[Totaal kosten]],"")</f>
        <v/>
      </c>
      <c r="CH151" s="148" t="str">
        <f>IF(Tbl.Kosten[[#This Row],[WPnr.]]=CH$7,Tbl.Kosten[[#This Row],[Totaal kosten]],"")</f>
        <v/>
      </c>
      <c r="CI151" s="148" t="str">
        <f>IF(Tbl.Kosten[[#This Row],[WPnr.]]=CI$7,Tbl.Kosten[[#This Row],[Totaal kosten]],"")</f>
        <v/>
      </c>
      <c r="CJ151" s="148" t="str">
        <f>IF(Tbl.Kosten[[#This Row],[WPnr.]]=CJ$7,Tbl.Kosten[[#This Row],[Totaal kosten]],"")</f>
        <v/>
      </c>
      <c r="CK151" s="148" t="str">
        <f>IF(Tbl.Kosten[[#This Row],[WPnr.]]=CK$7,Tbl.Kosten[[#This Row],[Totaal kosten]],"")</f>
        <v/>
      </c>
      <c r="CL151" s="148" t="str">
        <f>IF(Tbl.Kosten[[#This Row],[WPnr.]]=CL$7,Tbl.Kosten[[#This Row],[Totaal kosten]],"")</f>
        <v/>
      </c>
      <c r="CM151" s="148" t="str">
        <f>IF(Tbl.Kosten[[#This Row],[WPnr.]]=CM$7,Tbl.Kosten[[#This Row],[Totaal kosten]],"")</f>
        <v/>
      </c>
      <c r="CN151" s="148" t="str">
        <f>IF(Tbl.Kosten[[#This Row],[WPnr.]]=CN$7,Tbl.Kosten[[#This Row],[Totaal kosten]],"")</f>
        <v/>
      </c>
      <c r="CO151" s="148" t="str">
        <f>IF(Tbl.Kosten[[#This Row],[WPnr.]]=CO$7,Tbl.Kosten[[#This Row],[Totaal kosten]],"")</f>
        <v/>
      </c>
      <c r="CP151" s="148" t="str">
        <f>IF(Tbl.Kosten[[#This Row],[WPnr.]]=CP$7,Tbl.Kosten[[#This Row],[Totaal kosten]],"")</f>
        <v/>
      </c>
      <c r="CQ151" s="148" t="str">
        <f>IF(Tbl.Kosten[[#This Row],[WPnr.]]=CQ$7,Tbl.Kosten[[#This Row],[Totaal kosten]],"")</f>
        <v/>
      </c>
      <c r="CR151" s="148" t="str">
        <f>IF(Tbl.Kosten[[#This Row],[WPnr.]]=CR$7,Tbl.Kosten[[#This Row],[Totaal kosten]],"")</f>
        <v/>
      </c>
      <c r="CS151" s="148" t="str">
        <f>IF(Tbl.Kosten[[#This Row],[WPnr.]]=CS$7,Tbl.Kosten[[#This Row],[Totaal kosten]],"")</f>
        <v/>
      </c>
      <c r="CT151" s="148" t="str">
        <f>IF(Tbl.Kosten[[#This Row],[WPnr.]]=CT$7,Tbl.Kosten[[#This Row],[Totaal kosten]],"")</f>
        <v/>
      </c>
      <c r="CU151" s="148" t="str">
        <f>IF(Tbl.Kosten[[#This Row],[WPnr.]]=CU$7,Tbl.Kosten[[#This Row],[Totaal kosten]],"")</f>
        <v/>
      </c>
      <c r="CV151" s="148" t="str">
        <f>IF(Tbl.Kosten[[#This Row],[WPnr.]]=CV$7,Tbl.Kosten[[#This Row],[Totaal kosten]],"")</f>
        <v/>
      </c>
      <c r="CW151" s="148" t="str">
        <f>IF(Tbl.Kosten[[#This Row],[WPnr.]]=CW$7,Tbl.Kosten[[#This Row],[Totaal kosten]],"")</f>
        <v/>
      </c>
      <c r="CX151" s="148" t="str">
        <f>IF(Tbl.Kosten[[#This Row],[WPnr.]]=CX$7,Tbl.Kosten[[#This Row],[Totaal kosten]],"")</f>
        <v/>
      </c>
      <c r="CY151" s="148" t="str">
        <f>IF(Tbl.Kosten[[#This Row],[WPnr.]]=CY$7,Tbl.Kosten[[#This Row],[Totaal kosten]],"")</f>
        <v/>
      </c>
      <c r="CZ151" s="148" t="str">
        <f>IF(Tbl.Kosten[[#This Row],[WPnr.]]=CZ$7,Tbl.Kosten[[#This Row],[Totaal kosten]],"")</f>
        <v/>
      </c>
      <c r="DA151" s="148" t="str">
        <f>IF(Tbl.Kosten[[#This Row],[WPnr.]]=DA$7,Tbl.Kosten[[#This Row],[Totaal kosten]],"")</f>
        <v/>
      </c>
      <c r="DB151" s="148" t="str">
        <f>IF(Tbl.Kosten[[#This Row],[WPnr.]]=DB$7,Tbl.Kosten[[#This Row],[Totaal kosten]],"")</f>
        <v/>
      </c>
      <c r="DC151" s="148" t="str">
        <f>IF(Tbl.Kosten[[#This Row],[WPnr.]]=DC$7,Tbl.Kosten[[#This Row],[Totaal kosten]],"")</f>
        <v/>
      </c>
      <c r="DD151" s="148" t="str">
        <f>IF(Tbl.Kosten[[#This Row],[WPnr.]]=DD$7,Tbl.Kosten[[#This Row],[Totaal kosten]],"")</f>
        <v/>
      </c>
      <c r="DE151" s="148" t="str">
        <f>IF(Tbl.Kosten[[#This Row],[WPnr.]]=DE$7,Tbl.Kosten[[#This Row],[Totaal kosten]],"")</f>
        <v/>
      </c>
      <c r="DF151" s="148" t="str">
        <f>IF(Tbl.Kosten[[#This Row],[WPnr.]]=DF$7,Tbl.Kosten[[#This Row],[Totaal kosten]],"")</f>
        <v/>
      </c>
      <c r="DG151" s="148" t="str">
        <f>IF(Tbl.Kosten[[#This Row],[WPnr.]]=DG$7,Tbl.Kosten[[#This Row],[Totaal kosten]],"")</f>
        <v/>
      </c>
      <c r="DH151" s="148" t="str">
        <f>IF(Tbl.Kosten[[#This Row],[WPnr.]]=DH$7,Tbl.Kosten[[#This Row],[Totaal kosten]],"")</f>
        <v/>
      </c>
      <c r="DI151" s="148" t="str">
        <f>IF(Tbl.Kosten[[#This Row],[WPnr.]]=DI$7,Tbl.Kosten[[#This Row],[Totaal kosten]],"")</f>
        <v/>
      </c>
      <c r="DJ151" s="148" t="str">
        <f>IF(Tbl.Kosten[[#This Row],[WPnr.]]=DJ$7,Tbl.Kosten[[#This Row],[Totaal kosten]],"")</f>
        <v/>
      </c>
      <c r="DK151" s="148" t="str">
        <f>IF(Tbl.Kosten[[#This Row],[WPnr.]]=DK$7,Tbl.Kosten[[#This Row],[Totaal kosten]],"")</f>
        <v/>
      </c>
      <c r="DL151" s="148" t="str">
        <f>IF(Tbl.Kosten[[#This Row],[WPnr.]]=DL$7,Tbl.Kosten[[#This Row],[Totaal kosten]],"")</f>
        <v/>
      </c>
      <c r="DM151" s="148" t="str">
        <f>IF(Tbl.Kosten[[#This Row],[WPnr.]]=DM$7,Tbl.Kosten[[#This Row],[Totaal kosten]],"")</f>
        <v/>
      </c>
      <c r="DN151" s="148" t="str">
        <f>IF(Tbl.Kosten[[#This Row],[WPnr.]]=DN$7,Tbl.Kosten[[#This Row],[Totaal kosten]],"")</f>
        <v/>
      </c>
      <c r="DO151" s="148" t="str">
        <f>IF(Tbl.Kosten[[#This Row],[WPnr.]]=DO$7,Tbl.Kosten[[#This Row],[Totaal kosten]],"")</f>
        <v/>
      </c>
      <c r="DP151" s="148" t="str">
        <f>IF(Tbl.Kosten[[#This Row],[WPnr.]]=DP$7,Tbl.Kosten[[#This Row],[Totaal kosten]],"")</f>
        <v/>
      </c>
      <c r="DQ151" s="148" t="str">
        <f>IF(Tbl.Kosten[[#This Row],[WPnr.]]=DQ$7,Tbl.Kosten[[#This Row],[Totaal kosten]],"")</f>
        <v/>
      </c>
      <c r="DR151" s="148" t="str">
        <f>IF(Tbl.Kosten[[#This Row],[WPnr.]]=DR$7,Tbl.Kosten[[#This Row],[Totaal kosten]],"")</f>
        <v/>
      </c>
      <c r="DS151" s="148" t="str">
        <f>IF(Tbl.Kosten[[#This Row],[WPnr.]]=DS$7,Tbl.Kosten[[#This Row],[Totaal kosten]],"")</f>
        <v/>
      </c>
      <c r="DT151" s="148" t="str">
        <f>IF(Tbl.Kosten[[#This Row],[WPnr.]]=DT$7,Tbl.Kosten[[#This Row],[Totaal kosten]],"")</f>
        <v/>
      </c>
      <c r="DU151" s="148" t="str">
        <f>IF(Tbl.Kosten[[#This Row],[WPnr.]]=DU$7,Tbl.Kosten[[#This Row],[Totaal kosten]],"")</f>
        <v/>
      </c>
      <c r="DV151" s="148" t="str">
        <f>IF(Tbl.Kosten[[#This Row],[WPnr.]]=DV$7,Tbl.Kosten[[#This Row],[Totaal kosten]],"")</f>
        <v/>
      </c>
      <c r="DW151" s="150" t="str">
        <f>IFERROR(_xlfn.XLOOKUP(Tbl.Kosten[[#This Row],[Kostensoort]],Tbl.Kostensoorten[Kostensoorten],Tbl.Kostensoorten[KSnr.],"",0,1),"")</f>
        <v/>
      </c>
      <c r="DX151" s="150" t="str">
        <f>IF(Tbl.Kosten[[#This Row],[KSnr.]]=DX$7,Tbl.Kosten[[#This Row],[Totaal kosten]],"")</f>
        <v/>
      </c>
      <c r="DY151" s="150" t="str">
        <f>IF(Tbl.Kosten[[#This Row],[KSnr.]]=DY$7,Tbl.Kosten[[#This Row],[Totaal kosten]],"")</f>
        <v/>
      </c>
      <c r="DZ151" s="150" t="str">
        <f>IF(Tbl.Kosten[[#This Row],[KSnr.]]=DZ$7,Tbl.Kosten[[#This Row],[Totaal kosten]],"")</f>
        <v/>
      </c>
      <c r="EA151" s="150" t="str">
        <f>IF(Tbl.Kosten[[#This Row],[KSnr.]]=EA$7,Tbl.Kosten[[#This Row],[Totaal kosten]],"")</f>
        <v/>
      </c>
      <c r="EB151" s="150" t="str">
        <f>IF(Tbl.Kosten[[#This Row],[KSnr.]]=EB$7,Tbl.Kosten[[#This Row],[Totaal kosten]],"")</f>
        <v/>
      </c>
      <c r="EC151" s="150" t="str">
        <f>IF(Tbl.Kosten[[#This Row],[KSnr.]]=EC$7,Tbl.Kosten[[#This Row],[Totaal kosten]],"")</f>
        <v/>
      </c>
      <c r="ED151" s="150" t="str">
        <f>IF(Tbl.Kosten[[#This Row],[KSnr.]]=ED$7,Tbl.Kosten[[#This Row],[Totaal kosten]],"")</f>
        <v/>
      </c>
      <c r="EE151" s="150" t="str">
        <f>IF(Tbl.Kosten[[#This Row],[KSnr.]]=EE$7,Tbl.Kosten[[#This Row],[Totaal kosten]],"")</f>
        <v/>
      </c>
      <c r="EF151" s="150" t="str">
        <f>IF(Tbl.Kosten[[#This Row],[KSnr.]]=EF$7,Tbl.Kosten[[#This Row],[Totaal kosten]],"")</f>
        <v/>
      </c>
      <c r="EG151" s="150" t="str">
        <f>IF(Tbl.Kosten[[#This Row],[KSnr.]]=EG$7,Tbl.Kosten[[#This Row],[Totaal kosten]],"")</f>
        <v/>
      </c>
      <c r="EH151" s="150" t="str">
        <f>IF(Tbl.Kosten[[#This Row],[KSnr.]]=EH$7,Tbl.Kosten[[#This Row],[Totaal kosten]],"")</f>
        <v/>
      </c>
      <c r="EI151" s="150" t="str">
        <f>IF(Tbl.Kosten[[#This Row],[KSnr.]]=EI$7,Tbl.Kosten[[#This Row],[Totaal kosten]],"")</f>
        <v/>
      </c>
      <c r="EJ151" s="150" t="str">
        <f>IF(Tbl.Kosten[[#This Row],[KSnr.]]=EJ$7,Tbl.Kosten[[#This Row],[Totaal kosten]],"")</f>
        <v/>
      </c>
      <c r="EK151" s="150" t="str">
        <f>IF(Tbl.Kosten[[#This Row],[KSnr.]]=EK$7,Tbl.Kosten[[#This Row],[Totaal kosten]],"")</f>
        <v/>
      </c>
      <c r="EL151" s="150" t="str">
        <f>IF(Tbl.Kosten[[#This Row],[KSnr.]]=EL$7,Tbl.Kosten[[#This Row],[Totaal kosten]],"")</f>
        <v/>
      </c>
      <c r="EM151" s="150" t="str">
        <f>IF(Tbl.Kosten[[#This Row],[KSnr.]]=EM$7,Tbl.Kosten[[#This Row],[Totaal kosten]],"")</f>
        <v/>
      </c>
      <c r="EN151" s="150" t="str">
        <f>IF(Tbl.Kosten[[#This Row],[KSnr.]]=EN$7,Tbl.Kosten[[#This Row],[Totaal kosten]],"")</f>
        <v/>
      </c>
      <c r="EO151" s="150" t="str">
        <f>IF(Tbl.Kosten[[#This Row],[KSnr.]]=EO$7,Tbl.Kosten[[#This Row],[Totaal kosten]],"")</f>
        <v/>
      </c>
      <c r="EP151" s="150" t="str">
        <f>IF(Tbl.Kosten[[#This Row],[KSnr.]]=EP$7,Tbl.Kosten[[#This Row],[Totaal kosten]],"")</f>
        <v/>
      </c>
      <c r="EQ151" s="150" t="str">
        <f>IF(Tbl.Kosten[[#This Row],[KSnr.]]=EQ$7,Tbl.Kosten[[#This Row],[Totaal kosten]],"")</f>
        <v/>
      </c>
      <c r="ER151" s="144" t="str">
        <f>IFERROR(_xlfn.XLOOKUP(Tbl.Kosten[[#This Row],[Subsidieactiviteit]],Tbl.Subsidiehoogte[Subsidieactiviteit],Tbl.Subsidiehoogte[SAnr.],"",0,1),"")</f>
        <v/>
      </c>
      <c r="ES151" s="150" t="str">
        <f>IF(Tbl.Kosten[[#This Row],[Sanr.]]=ES$7,Tbl.Kosten[[#This Row],[Totaal kosten]],"")</f>
        <v/>
      </c>
      <c r="ET151" s="150" t="str">
        <f>IF(Tbl.Kosten[[#This Row],[Sanr.]]=ET$7,Tbl.Kosten[[#This Row],[Totaal kosten]],"")</f>
        <v/>
      </c>
      <c r="EU151" s="150" t="str">
        <f>IF(Tbl.Kosten[[#This Row],[Sanr.]]=EU$7,Tbl.Kosten[[#This Row],[Totaal kosten]],"")</f>
        <v/>
      </c>
      <c r="EV151" s="150" t="str">
        <f>IF(Tbl.Kosten[[#This Row],[Sanr.]]=EV$7,Tbl.Kosten[[#This Row],[Totaal kosten]],"")</f>
        <v/>
      </c>
      <c r="EW151" s="150" t="str">
        <f>IF(Tbl.Kosten[[#This Row],[Sanr.]]=EW$7,Tbl.Kosten[[#This Row],[Totaal kosten]],"")</f>
        <v/>
      </c>
      <c r="EX151" s="150" t="str">
        <f>IF(Tbl.Kosten[[#This Row],[Sanr.]]=EX$7,Tbl.Kosten[[#This Row],[Totaal kosten]],"")</f>
        <v/>
      </c>
      <c r="EY151" s="150" t="str">
        <f>IF(Tbl.Kosten[[#This Row],[Sanr.]]=EY$7,Tbl.Kosten[[#This Row],[Totaal kosten]],"")</f>
        <v/>
      </c>
      <c r="EZ151" s="150" t="str">
        <f>IF(Tbl.Kosten[[#This Row],[Sanr.]]=EZ$7,Tbl.Kosten[[#This Row],[Totaal kosten]],"")</f>
        <v/>
      </c>
      <c r="FA151" s="150" t="str">
        <f>IF(Tbl.Kosten[[#This Row],[Sanr.]]=FA$7,Tbl.Kosten[[#This Row],[Totaal kosten]],"")</f>
        <v/>
      </c>
      <c r="FB151" s="150" t="str">
        <f>IF(Tbl.Kosten[[#This Row],[Sanr.]]=FB$7,Tbl.Kosten[[#This Row],[Totaal kosten]],"")</f>
        <v/>
      </c>
      <c r="FC151" s="150" t="str">
        <f>IF(Tbl.Kosten[[#This Row],[Sanr.]]=FC$7,Tbl.Kosten[[#This Row],[Totaal kosten]],"")</f>
        <v/>
      </c>
      <c r="FD151" s="150" t="str">
        <f>IF(Tbl.Kosten[[#This Row],[Sanr.]]=FD$7,Tbl.Kosten[[#This Row],[Totaal kosten]],"")</f>
        <v/>
      </c>
      <c r="FE151" s="150" t="str">
        <f>IF(Tbl.Kosten[[#This Row],[Sanr.]]=FE$7,Tbl.Kosten[[#This Row],[Totaal kosten]],"")</f>
        <v/>
      </c>
      <c r="FF151" s="150" t="str">
        <f>IF(Tbl.Kosten[[#This Row],[Sanr.]]=FF$7,Tbl.Kosten[[#This Row],[Totaal kosten]],"")</f>
        <v/>
      </c>
      <c r="FG151" s="150" t="str">
        <f>IF(Tbl.Kosten[[#This Row],[Sanr.]]=FG$7,Tbl.Kosten[[#This Row],[Totaal kosten]],"")</f>
        <v/>
      </c>
      <c r="FH151" s="150" t="str">
        <f>IF(Tbl.Kosten[[#This Row],[Sanr.]]=FH$7,Tbl.Kosten[[#This Row],[Totaal kosten]],"")</f>
        <v/>
      </c>
      <c r="FI151" s="150" t="str">
        <f>IF(Tbl.Kosten[[#This Row],[Sanr.]]=FI$7,Tbl.Kosten[[#This Row],[Totaal kosten]],"")</f>
        <v/>
      </c>
      <c r="FJ151" s="150" t="str">
        <f>IF(Tbl.Kosten[[#This Row],[Sanr.]]=FJ$7,Tbl.Kosten[[#This Row],[Totaal kosten]],"")</f>
        <v/>
      </c>
      <c r="FK151" s="150" t="str">
        <f>IF(Tbl.Kosten[[#This Row],[Sanr.]]=FK$7,Tbl.Kosten[[#This Row],[Totaal kosten]],"")</f>
        <v/>
      </c>
      <c r="FL151" s="150" t="str">
        <f>IF(Tbl.Kosten[[#This Row],[Sanr.]]=FL$7,Tbl.Kosten[[#This Row],[Totaal kosten]],"")</f>
        <v/>
      </c>
      <c r="FM151" s="150" t="str">
        <f>IF(Tbl.Kosten[[#This Row],[Sanr.]]=FM$7,Tbl.Kosten[[#This Row],[Totaal kosten]],"")</f>
        <v/>
      </c>
      <c r="FN151" s="150" t="str">
        <f>IF(Tbl.Kosten[[#This Row],[Sanr.]]=FN$7,Tbl.Kosten[[#This Row],[Totaal kosten]],"")</f>
        <v/>
      </c>
      <c r="FO151" s="150" t="str">
        <f>IF(Tbl.Kosten[[#This Row],[Sanr.]]=FO$7,Tbl.Kosten[[#This Row],[Totaal kosten]],"")</f>
        <v/>
      </c>
      <c r="FP151" s="150" t="str">
        <f>IF(Tbl.Kosten[[#This Row],[Sanr.]]=FP$7,Tbl.Kosten[[#This Row],[Totaal kosten]],"")</f>
        <v/>
      </c>
      <c r="FQ151" s="150" t="str">
        <f>IF(Tbl.Kosten[[#This Row],[Sanr.]]=FQ$7,Tbl.Kosten[[#This Row],[Totaal kosten]],"")</f>
        <v/>
      </c>
      <c r="FR151" s="150" t="str">
        <f>IF(Tbl.Kosten[[#This Row],[Sanr.]]=FR$7,Tbl.Kosten[[#This Row],[Totaal kosten]],"")</f>
        <v/>
      </c>
      <c r="FS151" s="150" t="str">
        <f>IF(Tbl.Kosten[[#This Row],[Sanr.]]=FS$7,Tbl.Kosten[[#This Row],[Totaal kosten]],"")</f>
        <v/>
      </c>
      <c r="FT151" s="150" t="str">
        <f>IF(Tbl.Kosten[[#This Row],[Sanr.]]=FT$7,Tbl.Kosten[[#This Row],[Totaal kosten]],"")</f>
        <v/>
      </c>
      <c r="FU151" s="150" t="str">
        <f>IF(Tbl.Kosten[[#This Row],[Sanr.]]=FU$7,Tbl.Kosten[[#This Row],[Totaal kosten]],"")</f>
        <v/>
      </c>
      <c r="FV151" s="150" t="str">
        <f>IF(Tbl.Kosten[[#This Row],[Sanr.]]=FV$7,Tbl.Kosten[[#This Row],[Totaal kosten]],"")</f>
        <v/>
      </c>
      <c r="FW151" s="150" t="str">
        <f>IFERROR(_xlfn.XLOOKUP(Tbl.Kosten[[#This Row],[Activiteitencode]],Tbl.Activiteiten[Activiteitcode],Tbl.Activiteiten[Anr.],"",0,1),"")</f>
        <v/>
      </c>
      <c r="FX151" s="169" t="str">
        <f>_xlfn.CONCAT(Tbl.Kosten[[#This Row],[Pnr.]],Tbl.Kosten[[#This Row],[Sanr.]])</f>
        <v>P1</v>
      </c>
      <c r="FY151" s="150">
        <f>Tbl.Kosten[[#This Row],[Totaal kosten]]-Tbl.Kosten[[#This Row],[Subsidie]]</f>
        <v>0</v>
      </c>
      <c r="FZ151" s="150">
        <f>IF(Tbl.Kosten[[#This Row],[Pnr.]]=FZ$7,Tbl.Kosten[[#This Row],[Te financieren]],"")</f>
        <v>0</v>
      </c>
      <c r="GA151" s="150" t="str">
        <f>IF(Tbl.Kosten[[#This Row],[Pnr.]]=GA$7,Tbl.Kosten[[#This Row],[Te financieren]],"")</f>
        <v/>
      </c>
      <c r="GB151" s="150" t="str">
        <f>IF(Tbl.Kosten[[#This Row],[Pnr.]]=GB$7,Tbl.Kosten[[#This Row],[Te financieren]],"")</f>
        <v/>
      </c>
      <c r="GC151" s="150" t="str">
        <f>IF(Tbl.Kosten[[#This Row],[Pnr.]]=GC$7,Tbl.Kosten[[#This Row],[Te financieren]],"")</f>
        <v/>
      </c>
      <c r="GD151" s="150" t="str">
        <f>IF(Tbl.Kosten[[#This Row],[Pnr.]]=GD$7,Tbl.Kosten[[#This Row],[Te financieren]],"")</f>
        <v/>
      </c>
      <c r="GE151" s="150" t="str">
        <f>IF(Tbl.Kosten[[#This Row],[Pnr.]]=GE$7,Tbl.Kosten[[#This Row],[Te financieren]],"")</f>
        <v/>
      </c>
      <c r="GF151" s="150" t="str">
        <f>IF(Tbl.Kosten[[#This Row],[Pnr.]]=GF$7,Tbl.Kosten[[#This Row],[Te financieren]],"")</f>
        <v/>
      </c>
      <c r="GG151" s="150" t="str">
        <f>IF(Tbl.Kosten[[#This Row],[Pnr.]]=GG$7,Tbl.Kosten[[#This Row],[Te financieren]],"")</f>
        <v/>
      </c>
      <c r="GH151" s="150" t="str">
        <f>IF(Tbl.Kosten[[#This Row],[Pnr.]]=GH$7,Tbl.Kosten[[#This Row],[Te financieren]],"")</f>
        <v/>
      </c>
      <c r="GI151" s="150" t="str">
        <f>IF(Tbl.Kosten[[#This Row],[Pnr.]]=GI$7,Tbl.Kosten[[#This Row],[Te financieren]],"")</f>
        <v/>
      </c>
      <c r="GJ151" s="150" t="str">
        <f>IF(Tbl.Kosten[[#This Row],[Pnr.]]=GJ$7,Tbl.Kosten[[#This Row],[Te financieren]],"")</f>
        <v/>
      </c>
      <c r="GK151" s="150" t="str">
        <f>IF(Tbl.Kosten[[#This Row],[Pnr.]]=GK$7,Tbl.Kosten[[#This Row],[Te financieren]],"")</f>
        <v/>
      </c>
      <c r="GL151" s="150" t="str">
        <f>IF(Tbl.Kosten[[#This Row],[Pnr.]]=GL$7,Tbl.Kosten[[#This Row],[Te financieren]],"")</f>
        <v/>
      </c>
      <c r="GM151" s="150" t="str">
        <f>IF(Tbl.Kosten[[#This Row],[Pnr.]]=GM$7,Tbl.Kosten[[#This Row],[Te financieren]],"")</f>
        <v/>
      </c>
      <c r="GN151" s="150" t="str">
        <f>IF(Tbl.Kosten[[#This Row],[Pnr.]]=GN$7,Tbl.Kosten[[#This Row],[Te financieren]],"")</f>
        <v/>
      </c>
      <c r="GO151" s="150" t="str">
        <f>IF(Tbl.Kosten[[#This Row],[Pnr.]]=GO$7,Tbl.Kosten[[#This Row],[Te financieren]],"")</f>
        <v/>
      </c>
      <c r="GP151" s="150" t="str">
        <f>IF(Tbl.Kosten[[#This Row],[Pnr.]]=GP$7,Tbl.Kosten[[#This Row],[Te financieren]],"")</f>
        <v/>
      </c>
      <c r="GQ151" s="150" t="str">
        <f>IF(Tbl.Kosten[[#This Row],[Pnr.]]=GQ$7,Tbl.Kosten[[#This Row],[Te financieren]],"")</f>
        <v/>
      </c>
      <c r="GR151" s="150" t="str">
        <f>IF(Tbl.Kosten[[#This Row],[Pnr.]]=GR$7,Tbl.Kosten[[#This Row],[Te financieren]],"")</f>
        <v/>
      </c>
      <c r="GS151" s="150" t="str">
        <f>IF(Tbl.Kosten[[#This Row],[Pnr.]]=GS$7,Tbl.Kosten[[#This Row],[Te financieren]],"")</f>
        <v/>
      </c>
      <c r="GT151" s="150" t="str">
        <f>IF(Tbl.Kosten[[#This Row],[Pnr.]]=GT$7,Tbl.Kosten[[#This Row],[Te financieren]],"")</f>
        <v/>
      </c>
      <c r="GU151" s="150" t="str">
        <f>IF(Tbl.Kosten[[#This Row],[Pnr.]]=GU$7,Tbl.Kosten[[#This Row],[Te financieren]],"")</f>
        <v/>
      </c>
      <c r="GV151" s="150" t="str">
        <f>IF(Tbl.Kosten[[#This Row],[Pnr.]]=GV$7,Tbl.Kosten[[#This Row],[Te financieren]],"")</f>
        <v/>
      </c>
      <c r="GW151" s="150" t="str">
        <f>IF(Tbl.Kosten[[#This Row],[Pnr.]]=GW$7,Tbl.Kosten[[#This Row],[Te financieren]],"")</f>
        <v/>
      </c>
      <c r="GX151" s="150" t="str">
        <f>IF(Tbl.Kosten[[#This Row],[Pnr.]]=GX$7,Tbl.Kosten[[#This Row],[Te financieren]],"")</f>
        <v/>
      </c>
      <c r="GY151" s="150" t="str">
        <f>IF(Tbl.Kosten[[#This Row],[Pnr.]]=GY$7,Tbl.Kosten[[#This Row],[Te financieren]],"")</f>
        <v/>
      </c>
      <c r="GZ151" s="150" t="str">
        <f>IF(Tbl.Kosten[[#This Row],[Pnr.]]=GZ$7,Tbl.Kosten[[#This Row],[Te financieren]],"")</f>
        <v/>
      </c>
      <c r="HA151" s="150" t="str">
        <f>IF(Tbl.Kosten[[#This Row],[Pnr.]]=HA$7,Tbl.Kosten[[#This Row],[Te financieren]],"")</f>
        <v/>
      </c>
      <c r="HB151" s="150" t="str">
        <f>IF(Tbl.Kosten[[#This Row],[Pnr.]]=HB$7,Tbl.Kosten[[#This Row],[Te financieren]],"")</f>
        <v/>
      </c>
      <c r="HC151" s="150" t="str">
        <f>IF(Tbl.Kosten[[#This Row],[Pnr.]]=HC$7,Tbl.Kosten[[#This Row],[Te financieren]],"")</f>
        <v/>
      </c>
      <c r="HD151" s="150" t="str">
        <f>IF(Tbl.Kosten[[#This Row],[Pnr.]]=HD$7,Tbl.Kosten[[#This Row],[Te financieren]],"")</f>
        <v/>
      </c>
      <c r="HE151" s="150" t="str">
        <f>IF(Tbl.Kosten[[#This Row],[Pnr.]]=HE$7,Tbl.Kosten[[#This Row],[Te financieren]],"")</f>
        <v/>
      </c>
      <c r="HF151" s="150" t="str">
        <f>IF(Tbl.Kosten[[#This Row],[Pnr.]]=HF$7,Tbl.Kosten[[#This Row],[Te financieren]],"")</f>
        <v/>
      </c>
      <c r="HG151" s="150" t="str">
        <f>IF(Tbl.Kosten[[#This Row],[Pnr.]]=HG$7,Tbl.Kosten[[#This Row],[Te financieren]],"")</f>
        <v/>
      </c>
      <c r="HH151" s="150" t="str">
        <f>IF(Tbl.Kosten[[#This Row],[Pnr.]]=HH$7,Tbl.Kosten[[#This Row],[Te financieren]],"")</f>
        <v/>
      </c>
      <c r="HI151" s="150" t="str">
        <f>IF(Tbl.Kosten[[#This Row],[Pnr.]]=HI$7,Tbl.Kosten[[#This Row],[Te financieren]],"")</f>
        <v/>
      </c>
      <c r="HJ151" s="150" t="str">
        <f>IF(Tbl.Kosten[[#This Row],[Pnr.]]=HJ$7,Tbl.Kosten[[#This Row],[Te financieren]],"")</f>
        <v/>
      </c>
      <c r="HK151" s="150" t="str">
        <f>IF(Tbl.Kosten[[#This Row],[Pnr.]]=HK$7,Tbl.Kosten[[#This Row],[Te financieren]],"")</f>
        <v/>
      </c>
      <c r="HL151" s="150" t="str">
        <f>IF(Tbl.Kosten[[#This Row],[Pnr.]]=HL$7,Tbl.Kosten[[#This Row],[Te financieren]],"")</f>
        <v/>
      </c>
      <c r="HM151" s="150" t="str">
        <f>IF(Tbl.Kosten[[#This Row],[Pnr.]]=HM$7,Tbl.Kosten[[#This Row],[Te financieren]],"")</f>
        <v/>
      </c>
      <c r="HN151" s="150" t="str">
        <f>IF(Tbl.Kosten[[#This Row],[Pnr.]]=HN$7,Tbl.Kosten[[#This Row],[Te financieren]],"")</f>
        <v/>
      </c>
      <c r="HO151" s="150" t="str">
        <f>IF(Tbl.Kosten[[#This Row],[Pnr.]]=HO$7,Tbl.Kosten[[#This Row],[Te financieren]],"")</f>
        <v/>
      </c>
      <c r="HP151" s="150" t="str">
        <f>IF(Tbl.Kosten[[#This Row],[Pnr.]]=HP$7,Tbl.Kosten[[#This Row],[Te financieren]],"")</f>
        <v/>
      </c>
      <c r="HQ151" s="150" t="str">
        <f>IF(Tbl.Kosten[[#This Row],[Pnr.]]=HQ$7,Tbl.Kosten[[#This Row],[Te financieren]],"")</f>
        <v/>
      </c>
      <c r="HR151" s="150" t="str">
        <f>IF(Tbl.Kosten[[#This Row],[Pnr.]]=HR$7,Tbl.Kosten[[#This Row],[Te financieren]],"")</f>
        <v/>
      </c>
      <c r="HS151" s="150" t="str">
        <f>IF(Tbl.Kosten[[#This Row],[Pnr.]]=HS$7,Tbl.Kosten[[#This Row],[Te financieren]],"")</f>
        <v/>
      </c>
      <c r="HT151" s="150" t="str">
        <f>IF(Tbl.Kosten[[#This Row],[Pnr.]]=HT$7,Tbl.Kosten[[#This Row],[Te financieren]],"")</f>
        <v/>
      </c>
      <c r="HU151" s="150" t="str">
        <f>IF(Tbl.Kosten[[#This Row],[Pnr.]]=HU$7,Tbl.Kosten[[#This Row],[Te financieren]],"")</f>
        <v/>
      </c>
      <c r="HV151" s="150" t="str">
        <f>IF(Tbl.Kosten[[#This Row],[Pnr.]]=HV$7,Tbl.Kosten[[#This Row],[Te financieren]],"")</f>
        <v/>
      </c>
      <c r="HW151" s="150" t="str">
        <f>IF(Tbl.Kosten[[#This Row],[Pnr.]]=HW$7,Tbl.Kosten[[#This Row],[Te financieren]],"")</f>
        <v/>
      </c>
    </row>
    <row r="152" spans="2:231" x14ac:dyDescent="0.3">
      <c r="B152" s="134"/>
      <c r="C152" s="137"/>
      <c r="D152" s="136"/>
      <c r="E152" s="261"/>
      <c r="F152" s="135"/>
      <c r="G152" s="11" t="str">
        <f>IF(Tbl.Kosten[[#This Row],[Medewerker e/o 
functie]]&lt;&gt;"",_xlfn.XLOOKUP(Tbl.Kosten[[#This Row],[Medewerker e/o 
functie]],Tbl.Uurtarief[Medewerker en/of functie],Tbl.Uurtarief[Uurtarief],"",0,1),"")</f>
        <v/>
      </c>
      <c r="H152" s="121">
        <f>IFERROR(Tbl.Kosten[[#This Row],[Uren]]*Tbl.Kosten[[#This Row],[Uurtarief]],0)</f>
        <v>0</v>
      </c>
      <c r="I152" s="119" t="str">
        <f>IF(Tbl.Kosten[[#This Row],[Subtotaal uren]]&lt;&gt;0,_xlfn.XLOOKUP(Tbl.Kosten[[#This Row],[Medewerker e/o 
functie]],Tbl.Uurtarief[Medewerker en/of functie],Tbl.Uurtarief[Kostensoort arbeid],"",0,1),"")</f>
        <v/>
      </c>
      <c r="J152" s="137"/>
      <c r="K152" s="135"/>
      <c r="L152" s="139" t="str">
        <f>IF(Tbl.Kosten[[#This Row],[Activum]]&lt;&gt;"",_xlfn.XLOOKUP(Tbl.Kosten[[#This Row],[Activum]],Tbl.Afschrijvingskosten[Activum],Tbl.Afschrijvingskosten[Tarief per afschrijvings-eenheid],"",0,1),"")</f>
        <v/>
      </c>
      <c r="M152" s="122">
        <f>IFERROR(Tbl.Kosten[[#This Row],[Een-
heden]]*Tbl.Kosten[[#This Row],[Afschrijvings-
tarief]],0)</f>
        <v>0</v>
      </c>
      <c r="N152" s="122" t="str">
        <f>IF(Tbl.Kosten[[#This Row],[Subtotaal afschrijving]]&lt;&gt;0,Lijsten!$A$7,"")</f>
        <v/>
      </c>
      <c r="O152" s="140"/>
      <c r="P152" s="135"/>
      <c r="Q152" s="138"/>
      <c r="R152" s="122">
        <f>IFERROR(Tbl.Kosten[[#This Row],[Aantal]]*Tbl.Kosten[[#This Row],[Tarief]],0)</f>
        <v>0</v>
      </c>
      <c r="S152" s="8">
        <f>IFERROR(Tbl.Kosten[[#This Row],[Subtotaal overige kosten]]+Tbl.Kosten[[#This Row],[Subtotaal uren]]+Tbl.Kosten[[#This Row],[Subtotaal afschrijving]],0)</f>
        <v>0</v>
      </c>
      <c r="T152" s="8">
        <f>IFERROR(Tbl.Kosten[[#This Row],[Totaal kosten]]*Tbl.Kosten[[#This Row],[Subsidie%]],0)</f>
        <v>0</v>
      </c>
      <c r="U152" s="4" t="str" cm="1">
        <f t="array" ref="U152">IFERROR(_xlfn.IFS(Tbl.Kosten[[#This Row],[Subtotaal uren]]&lt;&gt;0,Tbl.Kosten[[#This Row],[Kostensoort arbeid]],Tbl.Kosten[[#This Row],[Subtotaal afschrijving]]&lt;&gt;0,Tbl.Kosten[[#This Row],[Kostensoort afschrijving]],Tbl.Kosten[[#This Row],[Subtotaal overige kosten]]&lt;&gt;0,Tbl.Kosten[[#This Row],[Kostensoort overig]]),"")</f>
        <v/>
      </c>
      <c r="V152" s="4" t="str">
        <f>IFERROR(_xlfn.XLOOKUP(Tbl.Kosten[[#This Row],[Activiteitencode]],Tbl.Activiteiten[Activiteitcode],Tbl.Activiteiten[Werkpakketcode],"",0,1),"")</f>
        <v/>
      </c>
      <c r="W152" s="4" t="str">
        <f>IFERROR(_xlfn.XLOOKUP(Tbl.Kosten[[#This Row],[Werkpakketcode]],Tbl.Werkpakketten[Werkpakketcode],Tbl.Werkpakketten[Subsidiabele activiteit],"",0,1),"")</f>
        <v/>
      </c>
      <c r="X152" s="12">
        <f>IFERROR(_xlfn.XLOOKUP(Tbl.Kosten[[#This Row],[Sanr.]],Tbl.Subsidiehoogte[SAnr.],Tbl.Subsidiehoogte[Sub. Percentage],0,0,1),0)</f>
        <v>0</v>
      </c>
      <c r="Y152" s="144" t="str">
        <f>IFERROR(_xlfn.XLOOKUP(Tbl.Kosten[[#This Row],[Partnercode]],Tbl.Projectpartners[Partnercode],Tbl.Projectpartners[PNr.],"",0,1),"")</f>
        <v>P1</v>
      </c>
      <c r="Z152" s="148">
        <f>IF(Tbl.Kosten[[#This Row],[Pnr.]]=Z$7,Tbl.Kosten[[#This Row],[Totaal kosten]],"")</f>
        <v>0</v>
      </c>
      <c r="AA152" s="148" t="str">
        <f>IF(Tbl.Kosten[[#This Row],[Pnr.]]=AA$7,Tbl.Kosten[[#This Row],[Totaal kosten]],"")</f>
        <v/>
      </c>
      <c r="AB152" s="148" t="str">
        <f>IF(Tbl.Kosten[[#This Row],[Pnr.]]=AB$7,Tbl.Kosten[[#This Row],[Totaal kosten]],"")</f>
        <v/>
      </c>
      <c r="AC152" s="148" t="str">
        <f>IF(Tbl.Kosten[[#This Row],[Pnr.]]=AC$7,Tbl.Kosten[[#This Row],[Totaal kosten]],"")</f>
        <v/>
      </c>
      <c r="AD152" s="148" t="str">
        <f>IF(Tbl.Kosten[[#This Row],[Pnr.]]=AD$7,Tbl.Kosten[[#This Row],[Totaal kosten]],"")</f>
        <v/>
      </c>
      <c r="AE152" s="148" t="str">
        <f>IF(Tbl.Kosten[[#This Row],[Pnr.]]=AE$7,Tbl.Kosten[[#This Row],[Totaal kosten]],"")</f>
        <v/>
      </c>
      <c r="AF152" s="148" t="str">
        <f>IF(Tbl.Kosten[[#This Row],[Pnr.]]=AF$7,Tbl.Kosten[[#This Row],[Totaal kosten]],"")</f>
        <v/>
      </c>
      <c r="AG152" s="148" t="str">
        <f>IF(Tbl.Kosten[[#This Row],[Pnr.]]=AG$7,Tbl.Kosten[[#This Row],[Totaal kosten]],"")</f>
        <v/>
      </c>
      <c r="AH152" s="148" t="str">
        <f>IF(Tbl.Kosten[[#This Row],[Pnr.]]=AH$7,Tbl.Kosten[[#This Row],[Totaal kosten]],"")</f>
        <v/>
      </c>
      <c r="AI152" s="148" t="str">
        <f>IF(Tbl.Kosten[[#This Row],[Pnr.]]=AI$7,Tbl.Kosten[[#This Row],[Totaal kosten]],"")</f>
        <v/>
      </c>
      <c r="AJ152" s="148" t="str">
        <f>IF(Tbl.Kosten[[#This Row],[Pnr.]]=AJ$7,Tbl.Kosten[[#This Row],[Totaal kosten]],"")</f>
        <v/>
      </c>
      <c r="AK152" s="148" t="str">
        <f>IF(Tbl.Kosten[[#This Row],[Pnr.]]=AK$7,Tbl.Kosten[[#This Row],[Totaal kosten]],"")</f>
        <v/>
      </c>
      <c r="AL152" s="148" t="str">
        <f>IF(Tbl.Kosten[[#This Row],[Pnr.]]=AL$7,Tbl.Kosten[[#This Row],[Totaal kosten]],"")</f>
        <v/>
      </c>
      <c r="AM152" s="148" t="str">
        <f>IF(Tbl.Kosten[[#This Row],[Pnr.]]=AM$7,Tbl.Kosten[[#This Row],[Totaal kosten]],"")</f>
        <v/>
      </c>
      <c r="AN152" s="148" t="str">
        <f>IF(Tbl.Kosten[[#This Row],[Pnr.]]=AN$7,Tbl.Kosten[[#This Row],[Totaal kosten]],"")</f>
        <v/>
      </c>
      <c r="AO152" s="148" t="str">
        <f>IF(Tbl.Kosten[[#This Row],[Pnr.]]=AO$7,Tbl.Kosten[[#This Row],[Totaal kosten]],"")</f>
        <v/>
      </c>
      <c r="AP152" s="148" t="str">
        <f>IF(Tbl.Kosten[[#This Row],[Pnr.]]=AP$7,Tbl.Kosten[[#This Row],[Totaal kosten]],"")</f>
        <v/>
      </c>
      <c r="AQ152" s="148" t="str">
        <f>IF(Tbl.Kosten[[#This Row],[Pnr.]]=AQ$7,Tbl.Kosten[[#This Row],[Totaal kosten]],"")</f>
        <v/>
      </c>
      <c r="AR152" s="148" t="str">
        <f>IF(Tbl.Kosten[[#This Row],[Pnr.]]=AR$7,Tbl.Kosten[[#This Row],[Totaal kosten]],"")</f>
        <v/>
      </c>
      <c r="AS152" s="148" t="str">
        <f>IF(Tbl.Kosten[[#This Row],[Pnr.]]=AS$7,Tbl.Kosten[[#This Row],[Totaal kosten]],"")</f>
        <v/>
      </c>
      <c r="AT152" s="148" t="str">
        <f>IF(Tbl.Kosten[[#This Row],[Pnr.]]=AT$7,Tbl.Kosten[[#This Row],[Totaal kosten]],"")</f>
        <v/>
      </c>
      <c r="AU152" s="148" t="str">
        <f>IF(Tbl.Kosten[[#This Row],[Pnr.]]=AU$7,Tbl.Kosten[[#This Row],[Totaal kosten]],"")</f>
        <v/>
      </c>
      <c r="AV152" s="148" t="str">
        <f>IF(Tbl.Kosten[[#This Row],[Pnr.]]=AV$7,Tbl.Kosten[[#This Row],[Totaal kosten]],"")</f>
        <v/>
      </c>
      <c r="AW152" s="148" t="str">
        <f>IF(Tbl.Kosten[[#This Row],[Pnr.]]=AW$7,Tbl.Kosten[[#This Row],[Totaal kosten]],"")</f>
        <v/>
      </c>
      <c r="AX152" s="148" t="str">
        <f>IF(Tbl.Kosten[[#This Row],[Pnr.]]=AX$7,Tbl.Kosten[[#This Row],[Totaal kosten]],"")</f>
        <v/>
      </c>
      <c r="AY152" s="148" t="str">
        <f>IF(Tbl.Kosten[[#This Row],[Pnr.]]=AY$7,Tbl.Kosten[[#This Row],[Totaal kosten]],"")</f>
        <v/>
      </c>
      <c r="AZ152" s="148" t="str">
        <f>IF(Tbl.Kosten[[#This Row],[Pnr.]]=AZ$7,Tbl.Kosten[[#This Row],[Totaal kosten]],"")</f>
        <v/>
      </c>
      <c r="BA152" s="148" t="str">
        <f>IF(Tbl.Kosten[[#This Row],[Pnr.]]=BA$7,Tbl.Kosten[[#This Row],[Totaal kosten]],"")</f>
        <v/>
      </c>
      <c r="BB152" s="148" t="str">
        <f>IF(Tbl.Kosten[[#This Row],[Pnr.]]=BB$7,Tbl.Kosten[[#This Row],[Totaal kosten]],"")</f>
        <v/>
      </c>
      <c r="BC152" s="148" t="str">
        <f>IF(Tbl.Kosten[[#This Row],[Pnr.]]=BC$7,Tbl.Kosten[[#This Row],[Totaal kosten]],"")</f>
        <v/>
      </c>
      <c r="BD152" s="148" t="str">
        <f>IF(Tbl.Kosten[[#This Row],[Pnr.]]=BD$7,Tbl.Kosten[[#This Row],[Totaal kosten]],"")</f>
        <v/>
      </c>
      <c r="BE152" s="148" t="str">
        <f>IF(Tbl.Kosten[[#This Row],[Pnr.]]=BE$7,Tbl.Kosten[[#This Row],[Totaal kosten]],"")</f>
        <v/>
      </c>
      <c r="BF152" s="148" t="str">
        <f>IF(Tbl.Kosten[[#This Row],[Pnr.]]=BF$7,Tbl.Kosten[[#This Row],[Totaal kosten]],"")</f>
        <v/>
      </c>
      <c r="BG152" s="148" t="str">
        <f>IF(Tbl.Kosten[[#This Row],[Pnr.]]=BG$7,Tbl.Kosten[[#This Row],[Totaal kosten]],"")</f>
        <v/>
      </c>
      <c r="BH152" s="148" t="str">
        <f>IF(Tbl.Kosten[[#This Row],[Pnr.]]=BH$7,Tbl.Kosten[[#This Row],[Totaal kosten]],"")</f>
        <v/>
      </c>
      <c r="BI152" s="148" t="str">
        <f>IF(Tbl.Kosten[[#This Row],[Pnr.]]=BI$7,Tbl.Kosten[[#This Row],[Totaal kosten]],"")</f>
        <v/>
      </c>
      <c r="BJ152" s="148" t="str">
        <f>IF(Tbl.Kosten[[#This Row],[Pnr.]]=BJ$7,Tbl.Kosten[[#This Row],[Totaal kosten]],"")</f>
        <v/>
      </c>
      <c r="BK152" s="148" t="str">
        <f>IF(Tbl.Kosten[[#This Row],[Pnr.]]=BK$7,Tbl.Kosten[[#This Row],[Totaal kosten]],"")</f>
        <v/>
      </c>
      <c r="BL152" s="148" t="str">
        <f>IF(Tbl.Kosten[[#This Row],[Pnr.]]=BL$7,Tbl.Kosten[[#This Row],[Totaal kosten]],"")</f>
        <v/>
      </c>
      <c r="BM152" s="148" t="str">
        <f>IF(Tbl.Kosten[[#This Row],[Pnr.]]=BM$7,Tbl.Kosten[[#This Row],[Totaal kosten]],"")</f>
        <v/>
      </c>
      <c r="BN152" s="148" t="str">
        <f>IF(Tbl.Kosten[[#This Row],[Pnr.]]=BN$7,Tbl.Kosten[[#This Row],[Totaal kosten]],"")</f>
        <v/>
      </c>
      <c r="BO152" s="148" t="str">
        <f>IF(Tbl.Kosten[[#This Row],[Pnr.]]=BO$7,Tbl.Kosten[[#This Row],[Totaal kosten]],"")</f>
        <v/>
      </c>
      <c r="BP152" s="148" t="str">
        <f>IF(Tbl.Kosten[[#This Row],[Pnr.]]=BP$7,Tbl.Kosten[[#This Row],[Totaal kosten]],"")</f>
        <v/>
      </c>
      <c r="BQ152" s="148" t="str">
        <f>IF(Tbl.Kosten[[#This Row],[Pnr.]]=BQ$7,Tbl.Kosten[[#This Row],[Totaal kosten]],"")</f>
        <v/>
      </c>
      <c r="BR152" s="148" t="str">
        <f>IF(Tbl.Kosten[[#This Row],[Pnr.]]=BR$7,Tbl.Kosten[[#This Row],[Totaal kosten]],"")</f>
        <v/>
      </c>
      <c r="BS152" s="148" t="str">
        <f>IF(Tbl.Kosten[[#This Row],[Pnr.]]=BS$7,Tbl.Kosten[[#This Row],[Totaal kosten]],"")</f>
        <v/>
      </c>
      <c r="BT152" s="148" t="str">
        <f>IF(Tbl.Kosten[[#This Row],[Pnr.]]=BT$7,Tbl.Kosten[[#This Row],[Totaal kosten]],"")</f>
        <v/>
      </c>
      <c r="BU152" s="148" t="str">
        <f>IF(Tbl.Kosten[[#This Row],[Pnr.]]=BU$7,Tbl.Kosten[[#This Row],[Totaal kosten]],"")</f>
        <v/>
      </c>
      <c r="BV152" s="148" t="str">
        <f>IF(Tbl.Kosten[[#This Row],[Pnr.]]=BV$7,Tbl.Kosten[[#This Row],[Totaal kosten]],"")</f>
        <v/>
      </c>
      <c r="BW152" s="148" t="str">
        <f>IF(Tbl.Kosten[[#This Row],[Pnr.]]=BW$7,Tbl.Kosten[[#This Row],[Totaal kosten]],"")</f>
        <v/>
      </c>
      <c r="BX152" s="148" t="str">
        <f>IFERROR(_xlfn.XLOOKUP(Tbl.Kosten[[#This Row],[Werkpakketcode]],Tbl.Werkpakketten[Werkpakketcode],Tbl.Werkpakketten[WPnr.],"",0,1),"")</f>
        <v/>
      </c>
      <c r="BY152" s="148" t="str">
        <f>IF(Tbl.Kosten[[#This Row],[WPnr.]]=BY$7,Tbl.Kosten[[#This Row],[Totaal kosten]],"")</f>
        <v/>
      </c>
      <c r="BZ152" s="148" t="str">
        <f>IF(Tbl.Kosten[[#This Row],[WPnr.]]=BZ$7,Tbl.Kosten[[#This Row],[Totaal kosten]],"")</f>
        <v/>
      </c>
      <c r="CA152" s="148" t="str">
        <f>IF(Tbl.Kosten[[#This Row],[WPnr.]]=CA$7,Tbl.Kosten[[#This Row],[Totaal kosten]],"")</f>
        <v/>
      </c>
      <c r="CB152" s="148" t="str">
        <f>IF(Tbl.Kosten[[#This Row],[WPnr.]]=CB$7,Tbl.Kosten[[#This Row],[Totaal kosten]],"")</f>
        <v/>
      </c>
      <c r="CC152" s="148" t="str">
        <f>IF(Tbl.Kosten[[#This Row],[WPnr.]]=CC$7,Tbl.Kosten[[#This Row],[Totaal kosten]],"")</f>
        <v/>
      </c>
      <c r="CD152" s="148" t="str">
        <f>IF(Tbl.Kosten[[#This Row],[WPnr.]]=CD$7,Tbl.Kosten[[#This Row],[Totaal kosten]],"")</f>
        <v/>
      </c>
      <c r="CE152" s="148" t="str">
        <f>IF(Tbl.Kosten[[#This Row],[WPnr.]]=CE$7,Tbl.Kosten[[#This Row],[Totaal kosten]],"")</f>
        <v/>
      </c>
      <c r="CF152" s="148" t="str">
        <f>IF(Tbl.Kosten[[#This Row],[WPnr.]]=CF$7,Tbl.Kosten[[#This Row],[Totaal kosten]],"")</f>
        <v/>
      </c>
      <c r="CG152" s="148" t="str">
        <f>IF(Tbl.Kosten[[#This Row],[WPnr.]]=CG$7,Tbl.Kosten[[#This Row],[Totaal kosten]],"")</f>
        <v/>
      </c>
      <c r="CH152" s="148" t="str">
        <f>IF(Tbl.Kosten[[#This Row],[WPnr.]]=CH$7,Tbl.Kosten[[#This Row],[Totaal kosten]],"")</f>
        <v/>
      </c>
      <c r="CI152" s="148" t="str">
        <f>IF(Tbl.Kosten[[#This Row],[WPnr.]]=CI$7,Tbl.Kosten[[#This Row],[Totaal kosten]],"")</f>
        <v/>
      </c>
      <c r="CJ152" s="148" t="str">
        <f>IF(Tbl.Kosten[[#This Row],[WPnr.]]=CJ$7,Tbl.Kosten[[#This Row],[Totaal kosten]],"")</f>
        <v/>
      </c>
      <c r="CK152" s="148" t="str">
        <f>IF(Tbl.Kosten[[#This Row],[WPnr.]]=CK$7,Tbl.Kosten[[#This Row],[Totaal kosten]],"")</f>
        <v/>
      </c>
      <c r="CL152" s="148" t="str">
        <f>IF(Tbl.Kosten[[#This Row],[WPnr.]]=CL$7,Tbl.Kosten[[#This Row],[Totaal kosten]],"")</f>
        <v/>
      </c>
      <c r="CM152" s="148" t="str">
        <f>IF(Tbl.Kosten[[#This Row],[WPnr.]]=CM$7,Tbl.Kosten[[#This Row],[Totaal kosten]],"")</f>
        <v/>
      </c>
      <c r="CN152" s="148" t="str">
        <f>IF(Tbl.Kosten[[#This Row],[WPnr.]]=CN$7,Tbl.Kosten[[#This Row],[Totaal kosten]],"")</f>
        <v/>
      </c>
      <c r="CO152" s="148" t="str">
        <f>IF(Tbl.Kosten[[#This Row],[WPnr.]]=CO$7,Tbl.Kosten[[#This Row],[Totaal kosten]],"")</f>
        <v/>
      </c>
      <c r="CP152" s="148" t="str">
        <f>IF(Tbl.Kosten[[#This Row],[WPnr.]]=CP$7,Tbl.Kosten[[#This Row],[Totaal kosten]],"")</f>
        <v/>
      </c>
      <c r="CQ152" s="148" t="str">
        <f>IF(Tbl.Kosten[[#This Row],[WPnr.]]=CQ$7,Tbl.Kosten[[#This Row],[Totaal kosten]],"")</f>
        <v/>
      </c>
      <c r="CR152" s="148" t="str">
        <f>IF(Tbl.Kosten[[#This Row],[WPnr.]]=CR$7,Tbl.Kosten[[#This Row],[Totaal kosten]],"")</f>
        <v/>
      </c>
      <c r="CS152" s="148" t="str">
        <f>IF(Tbl.Kosten[[#This Row],[WPnr.]]=CS$7,Tbl.Kosten[[#This Row],[Totaal kosten]],"")</f>
        <v/>
      </c>
      <c r="CT152" s="148" t="str">
        <f>IF(Tbl.Kosten[[#This Row],[WPnr.]]=CT$7,Tbl.Kosten[[#This Row],[Totaal kosten]],"")</f>
        <v/>
      </c>
      <c r="CU152" s="148" t="str">
        <f>IF(Tbl.Kosten[[#This Row],[WPnr.]]=CU$7,Tbl.Kosten[[#This Row],[Totaal kosten]],"")</f>
        <v/>
      </c>
      <c r="CV152" s="148" t="str">
        <f>IF(Tbl.Kosten[[#This Row],[WPnr.]]=CV$7,Tbl.Kosten[[#This Row],[Totaal kosten]],"")</f>
        <v/>
      </c>
      <c r="CW152" s="148" t="str">
        <f>IF(Tbl.Kosten[[#This Row],[WPnr.]]=CW$7,Tbl.Kosten[[#This Row],[Totaal kosten]],"")</f>
        <v/>
      </c>
      <c r="CX152" s="148" t="str">
        <f>IF(Tbl.Kosten[[#This Row],[WPnr.]]=CX$7,Tbl.Kosten[[#This Row],[Totaal kosten]],"")</f>
        <v/>
      </c>
      <c r="CY152" s="148" t="str">
        <f>IF(Tbl.Kosten[[#This Row],[WPnr.]]=CY$7,Tbl.Kosten[[#This Row],[Totaal kosten]],"")</f>
        <v/>
      </c>
      <c r="CZ152" s="148" t="str">
        <f>IF(Tbl.Kosten[[#This Row],[WPnr.]]=CZ$7,Tbl.Kosten[[#This Row],[Totaal kosten]],"")</f>
        <v/>
      </c>
      <c r="DA152" s="148" t="str">
        <f>IF(Tbl.Kosten[[#This Row],[WPnr.]]=DA$7,Tbl.Kosten[[#This Row],[Totaal kosten]],"")</f>
        <v/>
      </c>
      <c r="DB152" s="148" t="str">
        <f>IF(Tbl.Kosten[[#This Row],[WPnr.]]=DB$7,Tbl.Kosten[[#This Row],[Totaal kosten]],"")</f>
        <v/>
      </c>
      <c r="DC152" s="148" t="str">
        <f>IF(Tbl.Kosten[[#This Row],[WPnr.]]=DC$7,Tbl.Kosten[[#This Row],[Totaal kosten]],"")</f>
        <v/>
      </c>
      <c r="DD152" s="148" t="str">
        <f>IF(Tbl.Kosten[[#This Row],[WPnr.]]=DD$7,Tbl.Kosten[[#This Row],[Totaal kosten]],"")</f>
        <v/>
      </c>
      <c r="DE152" s="148" t="str">
        <f>IF(Tbl.Kosten[[#This Row],[WPnr.]]=DE$7,Tbl.Kosten[[#This Row],[Totaal kosten]],"")</f>
        <v/>
      </c>
      <c r="DF152" s="148" t="str">
        <f>IF(Tbl.Kosten[[#This Row],[WPnr.]]=DF$7,Tbl.Kosten[[#This Row],[Totaal kosten]],"")</f>
        <v/>
      </c>
      <c r="DG152" s="148" t="str">
        <f>IF(Tbl.Kosten[[#This Row],[WPnr.]]=DG$7,Tbl.Kosten[[#This Row],[Totaal kosten]],"")</f>
        <v/>
      </c>
      <c r="DH152" s="148" t="str">
        <f>IF(Tbl.Kosten[[#This Row],[WPnr.]]=DH$7,Tbl.Kosten[[#This Row],[Totaal kosten]],"")</f>
        <v/>
      </c>
      <c r="DI152" s="148" t="str">
        <f>IF(Tbl.Kosten[[#This Row],[WPnr.]]=DI$7,Tbl.Kosten[[#This Row],[Totaal kosten]],"")</f>
        <v/>
      </c>
      <c r="DJ152" s="148" t="str">
        <f>IF(Tbl.Kosten[[#This Row],[WPnr.]]=DJ$7,Tbl.Kosten[[#This Row],[Totaal kosten]],"")</f>
        <v/>
      </c>
      <c r="DK152" s="148" t="str">
        <f>IF(Tbl.Kosten[[#This Row],[WPnr.]]=DK$7,Tbl.Kosten[[#This Row],[Totaal kosten]],"")</f>
        <v/>
      </c>
      <c r="DL152" s="148" t="str">
        <f>IF(Tbl.Kosten[[#This Row],[WPnr.]]=DL$7,Tbl.Kosten[[#This Row],[Totaal kosten]],"")</f>
        <v/>
      </c>
      <c r="DM152" s="148" t="str">
        <f>IF(Tbl.Kosten[[#This Row],[WPnr.]]=DM$7,Tbl.Kosten[[#This Row],[Totaal kosten]],"")</f>
        <v/>
      </c>
      <c r="DN152" s="148" t="str">
        <f>IF(Tbl.Kosten[[#This Row],[WPnr.]]=DN$7,Tbl.Kosten[[#This Row],[Totaal kosten]],"")</f>
        <v/>
      </c>
      <c r="DO152" s="148" t="str">
        <f>IF(Tbl.Kosten[[#This Row],[WPnr.]]=DO$7,Tbl.Kosten[[#This Row],[Totaal kosten]],"")</f>
        <v/>
      </c>
      <c r="DP152" s="148" t="str">
        <f>IF(Tbl.Kosten[[#This Row],[WPnr.]]=DP$7,Tbl.Kosten[[#This Row],[Totaal kosten]],"")</f>
        <v/>
      </c>
      <c r="DQ152" s="148" t="str">
        <f>IF(Tbl.Kosten[[#This Row],[WPnr.]]=DQ$7,Tbl.Kosten[[#This Row],[Totaal kosten]],"")</f>
        <v/>
      </c>
      <c r="DR152" s="148" t="str">
        <f>IF(Tbl.Kosten[[#This Row],[WPnr.]]=DR$7,Tbl.Kosten[[#This Row],[Totaal kosten]],"")</f>
        <v/>
      </c>
      <c r="DS152" s="148" t="str">
        <f>IF(Tbl.Kosten[[#This Row],[WPnr.]]=DS$7,Tbl.Kosten[[#This Row],[Totaal kosten]],"")</f>
        <v/>
      </c>
      <c r="DT152" s="148" t="str">
        <f>IF(Tbl.Kosten[[#This Row],[WPnr.]]=DT$7,Tbl.Kosten[[#This Row],[Totaal kosten]],"")</f>
        <v/>
      </c>
      <c r="DU152" s="148" t="str">
        <f>IF(Tbl.Kosten[[#This Row],[WPnr.]]=DU$7,Tbl.Kosten[[#This Row],[Totaal kosten]],"")</f>
        <v/>
      </c>
      <c r="DV152" s="148" t="str">
        <f>IF(Tbl.Kosten[[#This Row],[WPnr.]]=DV$7,Tbl.Kosten[[#This Row],[Totaal kosten]],"")</f>
        <v/>
      </c>
      <c r="DW152" s="150" t="str">
        <f>IFERROR(_xlfn.XLOOKUP(Tbl.Kosten[[#This Row],[Kostensoort]],Tbl.Kostensoorten[Kostensoorten],Tbl.Kostensoorten[KSnr.],"",0,1),"")</f>
        <v/>
      </c>
      <c r="DX152" s="150" t="str">
        <f>IF(Tbl.Kosten[[#This Row],[KSnr.]]=DX$7,Tbl.Kosten[[#This Row],[Totaal kosten]],"")</f>
        <v/>
      </c>
      <c r="DY152" s="150" t="str">
        <f>IF(Tbl.Kosten[[#This Row],[KSnr.]]=DY$7,Tbl.Kosten[[#This Row],[Totaal kosten]],"")</f>
        <v/>
      </c>
      <c r="DZ152" s="150" t="str">
        <f>IF(Tbl.Kosten[[#This Row],[KSnr.]]=DZ$7,Tbl.Kosten[[#This Row],[Totaal kosten]],"")</f>
        <v/>
      </c>
      <c r="EA152" s="150" t="str">
        <f>IF(Tbl.Kosten[[#This Row],[KSnr.]]=EA$7,Tbl.Kosten[[#This Row],[Totaal kosten]],"")</f>
        <v/>
      </c>
      <c r="EB152" s="150" t="str">
        <f>IF(Tbl.Kosten[[#This Row],[KSnr.]]=EB$7,Tbl.Kosten[[#This Row],[Totaal kosten]],"")</f>
        <v/>
      </c>
      <c r="EC152" s="150" t="str">
        <f>IF(Tbl.Kosten[[#This Row],[KSnr.]]=EC$7,Tbl.Kosten[[#This Row],[Totaal kosten]],"")</f>
        <v/>
      </c>
      <c r="ED152" s="150" t="str">
        <f>IF(Tbl.Kosten[[#This Row],[KSnr.]]=ED$7,Tbl.Kosten[[#This Row],[Totaal kosten]],"")</f>
        <v/>
      </c>
      <c r="EE152" s="150" t="str">
        <f>IF(Tbl.Kosten[[#This Row],[KSnr.]]=EE$7,Tbl.Kosten[[#This Row],[Totaal kosten]],"")</f>
        <v/>
      </c>
      <c r="EF152" s="150" t="str">
        <f>IF(Tbl.Kosten[[#This Row],[KSnr.]]=EF$7,Tbl.Kosten[[#This Row],[Totaal kosten]],"")</f>
        <v/>
      </c>
      <c r="EG152" s="150" t="str">
        <f>IF(Tbl.Kosten[[#This Row],[KSnr.]]=EG$7,Tbl.Kosten[[#This Row],[Totaal kosten]],"")</f>
        <v/>
      </c>
      <c r="EH152" s="150" t="str">
        <f>IF(Tbl.Kosten[[#This Row],[KSnr.]]=EH$7,Tbl.Kosten[[#This Row],[Totaal kosten]],"")</f>
        <v/>
      </c>
      <c r="EI152" s="150" t="str">
        <f>IF(Tbl.Kosten[[#This Row],[KSnr.]]=EI$7,Tbl.Kosten[[#This Row],[Totaal kosten]],"")</f>
        <v/>
      </c>
      <c r="EJ152" s="150" t="str">
        <f>IF(Tbl.Kosten[[#This Row],[KSnr.]]=EJ$7,Tbl.Kosten[[#This Row],[Totaal kosten]],"")</f>
        <v/>
      </c>
      <c r="EK152" s="150" t="str">
        <f>IF(Tbl.Kosten[[#This Row],[KSnr.]]=EK$7,Tbl.Kosten[[#This Row],[Totaal kosten]],"")</f>
        <v/>
      </c>
      <c r="EL152" s="150" t="str">
        <f>IF(Tbl.Kosten[[#This Row],[KSnr.]]=EL$7,Tbl.Kosten[[#This Row],[Totaal kosten]],"")</f>
        <v/>
      </c>
      <c r="EM152" s="150" t="str">
        <f>IF(Tbl.Kosten[[#This Row],[KSnr.]]=EM$7,Tbl.Kosten[[#This Row],[Totaal kosten]],"")</f>
        <v/>
      </c>
      <c r="EN152" s="150" t="str">
        <f>IF(Tbl.Kosten[[#This Row],[KSnr.]]=EN$7,Tbl.Kosten[[#This Row],[Totaal kosten]],"")</f>
        <v/>
      </c>
      <c r="EO152" s="150" t="str">
        <f>IF(Tbl.Kosten[[#This Row],[KSnr.]]=EO$7,Tbl.Kosten[[#This Row],[Totaal kosten]],"")</f>
        <v/>
      </c>
      <c r="EP152" s="150" t="str">
        <f>IF(Tbl.Kosten[[#This Row],[KSnr.]]=EP$7,Tbl.Kosten[[#This Row],[Totaal kosten]],"")</f>
        <v/>
      </c>
      <c r="EQ152" s="150" t="str">
        <f>IF(Tbl.Kosten[[#This Row],[KSnr.]]=EQ$7,Tbl.Kosten[[#This Row],[Totaal kosten]],"")</f>
        <v/>
      </c>
      <c r="ER152" s="144" t="str">
        <f>IFERROR(_xlfn.XLOOKUP(Tbl.Kosten[[#This Row],[Subsidieactiviteit]],Tbl.Subsidiehoogte[Subsidieactiviteit],Tbl.Subsidiehoogte[SAnr.],"",0,1),"")</f>
        <v/>
      </c>
      <c r="ES152" s="150" t="str">
        <f>IF(Tbl.Kosten[[#This Row],[Sanr.]]=ES$7,Tbl.Kosten[[#This Row],[Totaal kosten]],"")</f>
        <v/>
      </c>
      <c r="ET152" s="150" t="str">
        <f>IF(Tbl.Kosten[[#This Row],[Sanr.]]=ET$7,Tbl.Kosten[[#This Row],[Totaal kosten]],"")</f>
        <v/>
      </c>
      <c r="EU152" s="150" t="str">
        <f>IF(Tbl.Kosten[[#This Row],[Sanr.]]=EU$7,Tbl.Kosten[[#This Row],[Totaal kosten]],"")</f>
        <v/>
      </c>
      <c r="EV152" s="150" t="str">
        <f>IF(Tbl.Kosten[[#This Row],[Sanr.]]=EV$7,Tbl.Kosten[[#This Row],[Totaal kosten]],"")</f>
        <v/>
      </c>
      <c r="EW152" s="150" t="str">
        <f>IF(Tbl.Kosten[[#This Row],[Sanr.]]=EW$7,Tbl.Kosten[[#This Row],[Totaal kosten]],"")</f>
        <v/>
      </c>
      <c r="EX152" s="150" t="str">
        <f>IF(Tbl.Kosten[[#This Row],[Sanr.]]=EX$7,Tbl.Kosten[[#This Row],[Totaal kosten]],"")</f>
        <v/>
      </c>
      <c r="EY152" s="150" t="str">
        <f>IF(Tbl.Kosten[[#This Row],[Sanr.]]=EY$7,Tbl.Kosten[[#This Row],[Totaal kosten]],"")</f>
        <v/>
      </c>
      <c r="EZ152" s="150" t="str">
        <f>IF(Tbl.Kosten[[#This Row],[Sanr.]]=EZ$7,Tbl.Kosten[[#This Row],[Totaal kosten]],"")</f>
        <v/>
      </c>
      <c r="FA152" s="150" t="str">
        <f>IF(Tbl.Kosten[[#This Row],[Sanr.]]=FA$7,Tbl.Kosten[[#This Row],[Totaal kosten]],"")</f>
        <v/>
      </c>
      <c r="FB152" s="150" t="str">
        <f>IF(Tbl.Kosten[[#This Row],[Sanr.]]=FB$7,Tbl.Kosten[[#This Row],[Totaal kosten]],"")</f>
        <v/>
      </c>
      <c r="FC152" s="150" t="str">
        <f>IF(Tbl.Kosten[[#This Row],[Sanr.]]=FC$7,Tbl.Kosten[[#This Row],[Totaal kosten]],"")</f>
        <v/>
      </c>
      <c r="FD152" s="150" t="str">
        <f>IF(Tbl.Kosten[[#This Row],[Sanr.]]=FD$7,Tbl.Kosten[[#This Row],[Totaal kosten]],"")</f>
        <v/>
      </c>
      <c r="FE152" s="150" t="str">
        <f>IF(Tbl.Kosten[[#This Row],[Sanr.]]=FE$7,Tbl.Kosten[[#This Row],[Totaal kosten]],"")</f>
        <v/>
      </c>
      <c r="FF152" s="150" t="str">
        <f>IF(Tbl.Kosten[[#This Row],[Sanr.]]=FF$7,Tbl.Kosten[[#This Row],[Totaal kosten]],"")</f>
        <v/>
      </c>
      <c r="FG152" s="150" t="str">
        <f>IF(Tbl.Kosten[[#This Row],[Sanr.]]=FG$7,Tbl.Kosten[[#This Row],[Totaal kosten]],"")</f>
        <v/>
      </c>
      <c r="FH152" s="150" t="str">
        <f>IF(Tbl.Kosten[[#This Row],[Sanr.]]=FH$7,Tbl.Kosten[[#This Row],[Totaal kosten]],"")</f>
        <v/>
      </c>
      <c r="FI152" s="150" t="str">
        <f>IF(Tbl.Kosten[[#This Row],[Sanr.]]=FI$7,Tbl.Kosten[[#This Row],[Totaal kosten]],"")</f>
        <v/>
      </c>
      <c r="FJ152" s="150" t="str">
        <f>IF(Tbl.Kosten[[#This Row],[Sanr.]]=FJ$7,Tbl.Kosten[[#This Row],[Totaal kosten]],"")</f>
        <v/>
      </c>
      <c r="FK152" s="150" t="str">
        <f>IF(Tbl.Kosten[[#This Row],[Sanr.]]=FK$7,Tbl.Kosten[[#This Row],[Totaal kosten]],"")</f>
        <v/>
      </c>
      <c r="FL152" s="150" t="str">
        <f>IF(Tbl.Kosten[[#This Row],[Sanr.]]=FL$7,Tbl.Kosten[[#This Row],[Totaal kosten]],"")</f>
        <v/>
      </c>
      <c r="FM152" s="150" t="str">
        <f>IF(Tbl.Kosten[[#This Row],[Sanr.]]=FM$7,Tbl.Kosten[[#This Row],[Totaal kosten]],"")</f>
        <v/>
      </c>
      <c r="FN152" s="150" t="str">
        <f>IF(Tbl.Kosten[[#This Row],[Sanr.]]=FN$7,Tbl.Kosten[[#This Row],[Totaal kosten]],"")</f>
        <v/>
      </c>
      <c r="FO152" s="150" t="str">
        <f>IF(Tbl.Kosten[[#This Row],[Sanr.]]=FO$7,Tbl.Kosten[[#This Row],[Totaal kosten]],"")</f>
        <v/>
      </c>
      <c r="FP152" s="150" t="str">
        <f>IF(Tbl.Kosten[[#This Row],[Sanr.]]=FP$7,Tbl.Kosten[[#This Row],[Totaal kosten]],"")</f>
        <v/>
      </c>
      <c r="FQ152" s="150" t="str">
        <f>IF(Tbl.Kosten[[#This Row],[Sanr.]]=FQ$7,Tbl.Kosten[[#This Row],[Totaal kosten]],"")</f>
        <v/>
      </c>
      <c r="FR152" s="150" t="str">
        <f>IF(Tbl.Kosten[[#This Row],[Sanr.]]=FR$7,Tbl.Kosten[[#This Row],[Totaal kosten]],"")</f>
        <v/>
      </c>
      <c r="FS152" s="150" t="str">
        <f>IF(Tbl.Kosten[[#This Row],[Sanr.]]=FS$7,Tbl.Kosten[[#This Row],[Totaal kosten]],"")</f>
        <v/>
      </c>
      <c r="FT152" s="150" t="str">
        <f>IF(Tbl.Kosten[[#This Row],[Sanr.]]=FT$7,Tbl.Kosten[[#This Row],[Totaal kosten]],"")</f>
        <v/>
      </c>
      <c r="FU152" s="150" t="str">
        <f>IF(Tbl.Kosten[[#This Row],[Sanr.]]=FU$7,Tbl.Kosten[[#This Row],[Totaal kosten]],"")</f>
        <v/>
      </c>
      <c r="FV152" s="150" t="str">
        <f>IF(Tbl.Kosten[[#This Row],[Sanr.]]=FV$7,Tbl.Kosten[[#This Row],[Totaal kosten]],"")</f>
        <v/>
      </c>
      <c r="FW152" s="150" t="str">
        <f>IFERROR(_xlfn.XLOOKUP(Tbl.Kosten[[#This Row],[Activiteitencode]],Tbl.Activiteiten[Activiteitcode],Tbl.Activiteiten[Anr.],"",0,1),"")</f>
        <v/>
      </c>
      <c r="FX152" s="169" t="str">
        <f>_xlfn.CONCAT(Tbl.Kosten[[#This Row],[Pnr.]],Tbl.Kosten[[#This Row],[Sanr.]])</f>
        <v>P1</v>
      </c>
      <c r="FY152" s="150">
        <f>Tbl.Kosten[[#This Row],[Totaal kosten]]-Tbl.Kosten[[#This Row],[Subsidie]]</f>
        <v>0</v>
      </c>
      <c r="FZ152" s="150">
        <f>IF(Tbl.Kosten[[#This Row],[Pnr.]]=FZ$7,Tbl.Kosten[[#This Row],[Te financieren]],"")</f>
        <v>0</v>
      </c>
      <c r="GA152" s="150" t="str">
        <f>IF(Tbl.Kosten[[#This Row],[Pnr.]]=GA$7,Tbl.Kosten[[#This Row],[Te financieren]],"")</f>
        <v/>
      </c>
      <c r="GB152" s="150" t="str">
        <f>IF(Tbl.Kosten[[#This Row],[Pnr.]]=GB$7,Tbl.Kosten[[#This Row],[Te financieren]],"")</f>
        <v/>
      </c>
      <c r="GC152" s="150" t="str">
        <f>IF(Tbl.Kosten[[#This Row],[Pnr.]]=GC$7,Tbl.Kosten[[#This Row],[Te financieren]],"")</f>
        <v/>
      </c>
      <c r="GD152" s="150" t="str">
        <f>IF(Tbl.Kosten[[#This Row],[Pnr.]]=GD$7,Tbl.Kosten[[#This Row],[Te financieren]],"")</f>
        <v/>
      </c>
      <c r="GE152" s="150" t="str">
        <f>IF(Tbl.Kosten[[#This Row],[Pnr.]]=GE$7,Tbl.Kosten[[#This Row],[Te financieren]],"")</f>
        <v/>
      </c>
      <c r="GF152" s="150" t="str">
        <f>IF(Tbl.Kosten[[#This Row],[Pnr.]]=GF$7,Tbl.Kosten[[#This Row],[Te financieren]],"")</f>
        <v/>
      </c>
      <c r="GG152" s="150" t="str">
        <f>IF(Tbl.Kosten[[#This Row],[Pnr.]]=GG$7,Tbl.Kosten[[#This Row],[Te financieren]],"")</f>
        <v/>
      </c>
      <c r="GH152" s="150" t="str">
        <f>IF(Tbl.Kosten[[#This Row],[Pnr.]]=GH$7,Tbl.Kosten[[#This Row],[Te financieren]],"")</f>
        <v/>
      </c>
      <c r="GI152" s="150" t="str">
        <f>IF(Tbl.Kosten[[#This Row],[Pnr.]]=GI$7,Tbl.Kosten[[#This Row],[Te financieren]],"")</f>
        <v/>
      </c>
      <c r="GJ152" s="150" t="str">
        <f>IF(Tbl.Kosten[[#This Row],[Pnr.]]=GJ$7,Tbl.Kosten[[#This Row],[Te financieren]],"")</f>
        <v/>
      </c>
      <c r="GK152" s="150" t="str">
        <f>IF(Tbl.Kosten[[#This Row],[Pnr.]]=GK$7,Tbl.Kosten[[#This Row],[Te financieren]],"")</f>
        <v/>
      </c>
      <c r="GL152" s="150" t="str">
        <f>IF(Tbl.Kosten[[#This Row],[Pnr.]]=GL$7,Tbl.Kosten[[#This Row],[Te financieren]],"")</f>
        <v/>
      </c>
      <c r="GM152" s="150" t="str">
        <f>IF(Tbl.Kosten[[#This Row],[Pnr.]]=GM$7,Tbl.Kosten[[#This Row],[Te financieren]],"")</f>
        <v/>
      </c>
      <c r="GN152" s="150" t="str">
        <f>IF(Tbl.Kosten[[#This Row],[Pnr.]]=GN$7,Tbl.Kosten[[#This Row],[Te financieren]],"")</f>
        <v/>
      </c>
      <c r="GO152" s="150" t="str">
        <f>IF(Tbl.Kosten[[#This Row],[Pnr.]]=GO$7,Tbl.Kosten[[#This Row],[Te financieren]],"")</f>
        <v/>
      </c>
      <c r="GP152" s="150" t="str">
        <f>IF(Tbl.Kosten[[#This Row],[Pnr.]]=GP$7,Tbl.Kosten[[#This Row],[Te financieren]],"")</f>
        <v/>
      </c>
      <c r="GQ152" s="150" t="str">
        <f>IF(Tbl.Kosten[[#This Row],[Pnr.]]=GQ$7,Tbl.Kosten[[#This Row],[Te financieren]],"")</f>
        <v/>
      </c>
      <c r="GR152" s="150" t="str">
        <f>IF(Tbl.Kosten[[#This Row],[Pnr.]]=GR$7,Tbl.Kosten[[#This Row],[Te financieren]],"")</f>
        <v/>
      </c>
      <c r="GS152" s="150" t="str">
        <f>IF(Tbl.Kosten[[#This Row],[Pnr.]]=GS$7,Tbl.Kosten[[#This Row],[Te financieren]],"")</f>
        <v/>
      </c>
      <c r="GT152" s="150" t="str">
        <f>IF(Tbl.Kosten[[#This Row],[Pnr.]]=GT$7,Tbl.Kosten[[#This Row],[Te financieren]],"")</f>
        <v/>
      </c>
      <c r="GU152" s="150" t="str">
        <f>IF(Tbl.Kosten[[#This Row],[Pnr.]]=GU$7,Tbl.Kosten[[#This Row],[Te financieren]],"")</f>
        <v/>
      </c>
      <c r="GV152" s="150" t="str">
        <f>IF(Tbl.Kosten[[#This Row],[Pnr.]]=GV$7,Tbl.Kosten[[#This Row],[Te financieren]],"")</f>
        <v/>
      </c>
      <c r="GW152" s="150" t="str">
        <f>IF(Tbl.Kosten[[#This Row],[Pnr.]]=GW$7,Tbl.Kosten[[#This Row],[Te financieren]],"")</f>
        <v/>
      </c>
      <c r="GX152" s="150" t="str">
        <f>IF(Tbl.Kosten[[#This Row],[Pnr.]]=GX$7,Tbl.Kosten[[#This Row],[Te financieren]],"")</f>
        <v/>
      </c>
      <c r="GY152" s="150" t="str">
        <f>IF(Tbl.Kosten[[#This Row],[Pnr.]]=GY$7,Tbl.Kosten[[#This Row],[Te financieren]],"")</f>
        <v/>
      </c>
      <c r="GZ152" s="150" t="str">
        <f>IF(Tbl.Kosten[[#This Row],[Pnr.]]=GZ$7,Tbl.Kosten[[#This Row],[Te financieren]],"")</f>
        <v/>
      </c>
      <c r="HA152" s="150" t="str">
        <f>IF(Tbl.Kosten[[#This Row],[Pnr.]]=HA$7,Tbl.Kosten[[#This Row],[Te financieren]],"")</f>
        <v/>
      </c>
      <c r="HB152" s="150" t="str">
        <f>IF(Tbl.Kosten[[#This Row],[Pnr.]]=HB$7,Tbl.Kosten[[#This Row],[Te financieren]],"")</f>
        <v/>
      </c>
      <c r="HC152" s="150" t="str">
        <f>IF(Tbl.Kosten[[#This Row],[Pnr.]]=HC$7,Tbl.Kosten[[#This Row],[Te financieren]],"")</f>
        <v/>
      </c>
      <c r="HD152" s="150" t="str">
        <f>IF(Tbl.Kosten[[#This Row],[Pnr.]]=HD$7,Tbl.Kosten[[#This Row],[Te financieren]],"")</f>
        <v/>
      </c>
      <c r="HE152" s="150" t="str">
        <f>IF(Tbl.Kosten[[#This Row],[Pnr.]]=HE$7,Tbl.Kosten[[#This Row],[Te financieren]],"")</f>
        <v/>
      </c>
      <c r="HF152" s="150" t="str">
        <f>IF(Tbl.Kosten[[#This Row],[Pnr.]]=HF$7,Tbl.Kosten[[#This Row],[Te financieren]],"")</f>
        <v/>
      </c>
      <c r="HG152" s="150" t="str">
        <f>IF(Tbl.Kosten[[#This Row],[Pnr.]]=HG$7,Tbl.Kosten[[#This Row],[Te financieren]],"")</f>
        <v/>
      </c>
      <c r="HH152" s="150" t="str">
        <f>IF(Tbl.Kosten[[#This Row],[Pnr.]]=HH$7,Tbl.Kosten[[#This Row],[Te financieren]],"")</f>
        <v/>
      </c>
      <c r="HI152" s="150" t="str">
        <f>IF(Tbl.Kosten[[#This Row],[Pnr.]]=HI$7,Tbl.Kosten[[#This Row],[Te financieren]],"")</f>
        <v/>
      </c>
      <c r="HJ152" s="150" t="str">
        <f>IF(Tbl.Kosten[[#This Row],[Pnr.]]=HJ$7,Tbl.Kosten[[#This Row],[Te financieren]],"")</f>
        <v/>
      </c>
      <c r="HK152" s="150" t="str">
        <f>IF(Tbl.Kosten[[#This Row],[Pnr.]]=HK$7,Tbl.Kosten[[#This Row],[Te financieren]],"")</f>
        <v/>
      </c>
      <c r="HL152" s="150" t="str">
        <f>IF(Tbl.Kosten[[#This Row],[Pnr.]]=HL$7,Tbl.Kosten[[#This Row],[Te financieren]],"")</f>
        <v/>
      </c>
      <c r="HM152" s="150" t="str">
        <f>IF(Tbl.Kosten[[#This Row],[Pnr.]]=HM$7,Tbl.Kosten[[#This Row],[Te financieren]],"")</f>
        <v/>
      </c>
      <c r="HN152" s="150" t="str">
        <f>IF(Tbl.Kosten[[#This Row],[Pnr.]]=HN$7,Tbl.Kosten[[#This Row],[Te financieren]],"")</f>
        <v/>
      </c>
      <c r="HO152" s="150" t="str">
        <f>IF(Tbl.Kosten[[#This Row],[Pnr.]]=HO$7,Tbl.Kosten[[#This Row],[Te financieren]],"")</f>
        <v/>
      </c>
      <c r="HP152" s="150" t="str">
        <f>IF(Tbl.Kosten[[#This Row],[Pnr.]]=HP$7,Tbl.Kosten[[#This Row],[Te financieren]],"")</f>
        <v/>
      </c>
      <c r="HQ152" s="150" t="str">
        <f>IF(Tbl.Kosten[[#This Row],[Pnr.]]=HQ$7,Tbl.Kosten[[#This Row],[Te financieren]],"")</f>
        <v/>
      </c>
      <c r="HR152" s="150" t="str">
        <f>IF(Tbl.Kosten[[#This Row],[Pnr.]]=HR$7,Tbl.Kosten[[#This Row],[Te financieren]],"")</f>
        <v/>
      </c>
      <c r="HS152" s="150" t="str">
        <f>IF(Tbl.Kosten[[#This Row],[Pnr.]]=HS$7,Tbl.Kosten[[#This Row],[Te financieren]],"")</f>
        <v/>
      </c>
      <c r="HT152" s="150" t="str">
        <f>IF(Tbl.Kosten[[#This Row],[Pnr.]]=HT$7,Tbl.Kosten[[#This Row],[Te financieren]],"")</f>
        <v/>
      </c>
      <c r="HU152" s="150" t="str">
        <f>IF(Tbl.Kosten[[#This Row],[Pnr.]]=HU$7,Tbl.Kosten[[#This Row],[Te financieren]],"")</f>
        <v/>
      </c>
      <c r="HV152" s="150" t="str">
        <f>IF(Tbl.Kosten[[#This Row],[Pnr.]]=HV$7,Tbl.Kosten[[#This Row],[Te financieren]],"")</f>
        <v/>
      </c>
      <c r="HW152" s="150" t="str">
        <f>IF(Tbl.Kosten[[#This Row],[Pnr.]]=HW$7,Tbl.Kosten[[#This Row],[Te financieren]],"")</f>
        <v/>
      </c>
    </row>
    <row r="153" spans="2:231" x14ac:dyDescent="0.3">
      <c r="B153" s="134"/>
      <c r="C153" s="137"/>
      <c r="D153" s="136"/>
      <c r="E153" s="261"/>
      <c r="F153" s="135"/>
      <c r="G153" s="11" t="str">
        <f>IF(Tbl.Kosten[[#This Row],[Medewerker e/o 
functie]]&lt;&gt;"",_xlfn.XLOOKUP(Tbl.Kosten[[#This Row],[Medewerker e/o 
functie]],Tbl.Uurtarief[Medewerker en/of functie],Tbl.Uurtarief[Uurtarief],"",0,1),"")</f>
        <v/>
      </c>
      <c r="H153" s="121">
        <f>IFERROR(Tbl.Kosten[[#This Row],[Uren]]*Tbl.Kosten[[#This Row],[Uurtarief]],0)</f>
        <v>0</v>
      </c>
      <c r="I153" s="119" t="str">
        <f>IF(Tbl.Kosten[[#This Row],[Subtotaal uren]]&lt;&gt;0,_xlfn.XLOOKUP(Tbl.Kosten[[#This Row],[Medewerker e/o 
functie]],Tbl.Uurtarief[Medewerker en/of functie],Tbl.Uurtarief[Kostensoort arbeid],"",0,1),"")</f>
        <v/>
      </c>
      <c r="J153" s="137"/>
      <c r="K153" s="135"/>
      <c r="L153" s="139" t="str">
        <f>IF(Tbl.Kosten[[#This Row],[Activum]]&lt;&gt;"",_xlfn.XLOOKUP(Tbl.Kosten[[#This Row],[Activum]],Tbl.Afschrijvingskosten[Activum],Tbl.Afschrijvingskosten[Tarief per afschrijvings-eenheid],"",0,1),"")</f>
        <v/>
      </c>
      <c r="M153" s="122">
        <f>IFERROR(Tbl.Kosten[[#This Row],[Een-
heden]]*Tbl.Kosten[[#This Row],[Afschrijvings-
tarief]],0)</f>
        <v>0</v>
      </c>
      <c r="N153" s="122" t="str">
        <f>IF(Tbl.Kosten[[#This Row],[Subtotaal afschrijving]]&lt;&gt;0,Lijsten!$A$7,"")</f>
        <v/>
      </c>
      <c r="O153" s="140"/>
      <c r="P153" s="135"/>
      <c r="Q153" s="138"/>
      <c r="R153" s="122">
        <f>IFERROR(Tbl.Kosten[[#This Row],[Aantal]]*Tbl.Kosten[[#This Row],[Tarief]],0)</f>
        <v>0</v>
      </c>
      <c r="S153" s="8">
        <f>IFERROR(Tbl.Kosten[[#This Row],[Subtotaal overige kosten]]+Tbl.Kosten[[#This Row],[Subtotaal uren]]+Tbl.Kosten[[#This Row],[Subtotaal afschrijving]],0)</f>
        <v>0</v>
      </c>
      <c r="T153" s="8">
        <f>IFERROR(Tbl.Kosten[[#This Row],[Totaal kosten]]*Tbl.Kosten[[#This Row],[Subsidie%]],0)</f>
        <v>0</v>
      </c>
      <c r="U153" s="4" t="str" cm="1">
        <f t="array" ref="U153">IFERROR(_xlfn.IFS(Tbl.Kosten[[#This Row],[Subtotaal uren]]&lt;&gt;0,Tbl.Kosten[[#This Row],[Kostensoort arbeid]],Tbl.Kosten[[#This Row],[Subtotaal afschrijving]]&lt;&gt;0,Tbl.Kosten[[#This Row],[Kostensoort afschrijving]],Tbl.Kosten[[#This Row],[Subtotaal overige kosten]]&lt;&gt;0,Tbl.Kosten[[#This Row],[Kostensoort overig]]),"")</f>
        <v/>
      </c>
      <c r="V153" s="4" t="str">
        <f>IFERROR(_xlfn.XLOOKUP(Tbl.Kosten[[#This Row],[Activiteitencode]],Tbl.Activiteiten[Activiteitcode],Tbl.Activiteiten[Werkpakketcode],"",0,1),"")</f>
        <v/>
      </c>
      <c r="W153" s="4" t="str">
        <f>IFERROR(_xlfn.XLOOKUP(Tbl.Kosten[[#This Row],[Werkpakketcode]],Tbl.Werkpakketten[Werkpakketcode],Tbl.Werkpakketten[Subsidiabele activiteit],"",0,1),"")</f>
        <v/>
      </c>
      <c r="X153" s="12">
        <f>IFERROR(_xlfn.XLOOKUP(Tbl.Kosten[[#This Row],[Sanr.]],Tbl.Subsidiehoogte[SAnr.],Tbl.Subsidiehoogte[Sub. Percentage],0,0,1),0)</f>
        <v>0</v>
      </c>
      <c r="Y153" s="144" t="str">
        <f>IFERROR(_xlfn.XLOOKUP(Tbl.Kosten[[#This Row],[Partnercode]],Tbl.Projectpartners[Partnercode],Tbl.Projectpartners[PNr.],"",0,1),"")</f>
        <v>P1</v>
      </c>
      <c r="Z153" s="148">
        <f>IF(Tbl.Kosten[[#This Row],[Pnr.]]=Z$7,Tbl.Kosten[[#This Row],[Totaal kosten]],"")</f>
        <v>0</v>
      </c>
      <c r="AA153" s="148" t="str">
        <f>IF(Tbl.Kosten[[#This Row],[Pnr.]]=AA$7,Tbl.Kosten[[#This Row],[Totaal kosten]],"")</f>
        <v/>
      </c>
      <c r="AB153" s="148" t="str">
        <f>IF(Tbl.Kosten[[#This Row],[Pnr.]]=AB$7,Tbl.Kosten[[#This Row],[Totaal kosten]],"")</f>
        <v/>
      </c>
      <c r="AC153" s="148" t="str">
        <f>IF(Tbl.Kosten[[#This Row],[Pnr.]]=AC$7,Tbl.Kosten[[#This Row],[Totaal kosten]],"")</f>
        <v/>
      </c>
      <c r="AD153" s="148" t="str">
        <f>IF(Tbl.Kosten[[#This Row],[Pnr.]]=AD$7,Tbl.Kosten[[#This Row],[Totaal kosten]],"")</f>
        <v/>
      </c>
      <c r="AE153" s="148" t="str">
        <f>IF(Tbl.Kosten[[#This Row],[Pnr.]]=AE$7,Tbl.Kosten[[#This Row],[Totaal kosten]],"")</f>
        <v/>
      </c>
      <c r="AF153" s="148" t="str">
        <f>IF(Tbl.Kosten[[#This Row],[Pnr.]]=AF$7,Tbl.Kosten[[#This Row],[Totaal kosten]],"")</f>
        <v/>
      </c>
      <c r="AG153" s="148" t="str">
        <f>IF(Tbl.Kosten[[#This Row],[Pnr.]]=AG$7,Tbl.Kosten[[#This Row],[Totaal kosten]],"")</f>
        <v/>
      </c>
      <c r="AH153" s="148" t="str">
        <f>IF(Tbl.Kosten[[#This Row],[Pnr.]]=AH$7,Tbl.Kosten[[#This Row],[Totaal kosten]],"")</f>
        <v/>
      </c>
      <c r="AI153" s="148" t="str">
        <f>IF(Tbl.Kosten[[#This Row],[Pnr.]]=AI$7,Tbl.Kosten[[#This Row],[Totaal kosten]],"")</f>
        <v/>
      </c>
      <c r="AJ153" s="148" t="str">
        <f>IF(Tbl.Kosten[[#This Row],[Pnr.]]=AJ$7,Tbl.Kosten[[#This Row],[Totaal kosten]],"")</f>
        <v/>
      </c>
      <c r="AK153" s="148" t="str">
        <f>IF(Tbl.Kosten[[#This Row],[Pnr.]]=AK$7,Tbl.Kosten[[#This Row],[Totaal kosten]],"")</f>
        <v/>
      </c>
      <c r="AL153" s="148" t="str">
        <f>IF(Tbl.Kosten[[#This Row],[Pnr.]]=AL$7,Tbl.Kosten[[#This Row],[Totaal kosten]],"")</f>
        <v/>
      </c>
      <c r="AM153" s="148" t="str">
        <f>IF(Tbl.Kosten[[#This Row],[Pnr.]]=AM$7,Tbl.Kosten[[#This Row],[Totaal kosten]],"")</f>
        <v/>
      </c>
      <c r="AN153" s="148" t="str">
        <f>IF(Tbl.Kosten[[#This Row],[Pnr.]]=AN$7,Tbl.Kosten[[#This Row],[Totaal kosten]],"")</f>
        <v/>
      </c>
      <c r="AO153" s="148" t="str">
        <f>IF(Tbl.Kosten[[#This Row],[Pnr.]]=AO$7,Tbl.Kosten[[#This Row],[Totaal kosten]],"")</f>
        <v/>
      </c>
      <c r="AP153" s="148" t="str">
        <f>IF(Tbl.Kosten[[#This Row],[Pnr.]]=AP$7,Tbl.Kosten[[#This Row],[Totaal kosten]],"")</f>
        <v/>
      </c>
      <c r="AQ153" s="148" t="str">
        <f>IF(Tbl.Kosten[[#This Row],[Pnr.]]=AQ$7,Tbl.Kosten[[#This Row],[Totaal kosten]],"")</f>
        <v/>
      </c>
      <c r="AR153" s="148" t="str">
        <f>IF(Tbl.Kosten[[#This Row],[Pnr.]]=AR$7,Tbl.Kosten[[#This Row],[Totaal kosten]],"")</f>
        <v/>
      </c>
      <c r="AS153" s="148" t="str">
        <f>IF(Tbl.Kosten[[#This Row],[Pnr.]]=AS$7,Tbl.Kosten[[#This Row],[Totaal kosten]],"")</f>
        <v/>
      </c>
      <c r="AT153" s="148" t="str">
        <f>IF(Tbl.Kosten[[#This Row],[Pnr.]]=AT$7,Tbl.Kosten[[#This Row],[Totaal kosten]],"")</f>
        <v/>
      </c>
      <c r="AU153" s="148" t="str">
        <f>IF(Tbl.Kosten[[#This Row],[Pnr.]]=AU$7,Tbl.Kosten[[#This Row],[Totaal kosten]],"")</f>
        <v/>
      </c>
      <c r="AV153" s="148" t="str">
        <f>IF(Tbl.Kosten[[#This Row],[Pnr.]]=AV$7,Tbl.Kosten[[#This Row],[Totaal kosten]],"")</f>
        <v/>
      </c>
      <c r="AW153" s="148" t="str">
        <f>IF(Tbl.Kosten[[#This Row],[Pnr.]]=AW$7,Tbl.Kosten[[#This Row],[Totaal kosten]],"")</f>
        <v/>
      </c>
      <c r="AX153" s="148" t="str">
        <f>IF(Tbl.Kosten[[#This Row],[Pnr.]]=AX$7,Tbl.Kosten[[#This Row],[Totaal kosten]],"")</f>
        <v/>
      </c>
      <c r="AY153" s="148" t="str">
        <f>IF(Tbl.Kosten[[#This Row],[Pnr.]]=AY$7,Tbl.Kosten[[#This Row],[Totaal kosten]],"")</f>
        <v/>
      </c>
      <c r="AZ153" s="148" t="str">
        <f>IF(Tbl.Kosten[[#This Row],[Pnr.]]=AZ$7,Tbl.Kosten[[#This Row],[Totaal kosten]],"")</f>
        <v/>
      </c>
      <c r="BA153" s="148" t="str">
        <f>IF(Tbl.Kosten[[#This Row],[Pnr.]]=BA$7,Tbl.Kosten[[#This Row],[Totaal kosten]],"")</f>
        <v/>
      </c>
      <c r="BB153" s="148" t="str">
        <f>IF(Tbl.Kosten[[#This Row],[Pnr.]]=BB$7,Tbl.Kosten[[#This Row],[Totaal kosten]],"")</f>
        <v/>
      </c>
      <c r="BC153" s="148" t="str">
        <f>IF(Tbl.Kosten[[#This Row],[Pnr.]]=BC$7,Tbl.Kosten[[#This Row],[Totaal kosten]],"")</f>
        <v/>
      </c>
      <c r="BD153" s="148" t="str">
        <f>IF(Tbl.Kosten[[#This Row],[Pnr.]]=BD$7,Tbl.Kosten[[#This Row],[Totaal kosten]],"")</f>
        <v/>
      </c>
      <c r="BE153" s="148" t="str">
        <f>IF(Tbl.Kosten[[#This Row],[Pnr.]]=BE$7,Tbl.Kosten[[#This Row],[Totaal kosten]],"")</f>
        <v/>
      </c>
      <c r="BF153" s="148" t="str">
        <f>IF(Tbl.Kosten[[#This Row],[Pnr.]]=BF$7,Tbl.Kosten[[#This Row],[Totaal kosten]],"")</f>
        <v/>
      </c>
      <c r="BG153" s="148" t="str">
        <f>IF(Tbl.Kosten[[#This Row],[Pnr.]]=BG$7,Tbl.Kosten[[#This Row],[Totaal kosten]],"")</f>
        <v/>
      </c>
      <c r="BH153" s="148" t="str">
        <f>IF(Tbl.Kosten[[#This Row],[Pnr.]]=BH$7,Tbl.Kosten[[#This Row],[Totaal kosten]],"")</f>
        <v/>
      </c>
      <c r="BI153" s="148" t="str">
        <f>IF(Tbl.Kosten[[#This Row],[Pnr.]]=BI$7,Tbl.Kosten[[#This Row],[Totaal kosten]],"")</f>
        <v/>
      </c>
      <c r="BJ153" s="148" t="str">
        <f>IF(Tbl.Kosten[[#This Row],[Pnr.]]=BJ$7,Tbl.Kosten[[#This Row],[Totaal kosten]],"")</f>
        <v/>
      </c>
      <c r="BK153" s="148" t="str">
        <f>IF(Tbl.Kosten[[#This Row],[Pnr.]]=BK$7,Tbl.Kosten[[#This Row],[Totaal kosten]],"")</f>
        <v/>
      </c>
      <c r="BL153" s="148" t="str">
        <f>IF(Tbl.Kosten[[#This Row],[Pnr.]]=BL$7,Tbl.Kosten[[#This Row],[Totaal kosten]],"")</f>
        <v/>
      </c>
      <c r="BM153" s="148" t="str">
        <f>IF(Tbl.Kosten[[#This Row],[Pnr.]]=BM$7,Tbl.Kosten[[#This Row],[Totaal kosten]],"")</f>
        <v/>
      </c>
      <c r="BN153" s="148" t="str">
        <f>IF(Tbl.Kosten[[#This Row],[Pnr.]]=BN$7,Tbl.Kosten[[#This Row],[Totaal kosten]],"")</f>
        <v/>
      </c>
      <c r="BO153" s="148" t="str">
        <f>IF(Tbl.Kosten[[#This Row],[Pnr.]]=BO$7,Tbl.Kosten[[#This Row],[Totaal kosten]],"")</f>
        <v/>
      </c>
      <c r="BP153" s="148" t="str">
        <f>IF(Tbl.Kosten[[#This Row],[Pnr.]]=BP$7,Tbl.Kosten[[#This Row],[Totaal kosten]],"")</f>
        <v/>
      </c>
      <c r="BQ153" s="148" t="str">
        <f>IF(Tbl.Kosten[[#This Row],[Pnr.]]=BQ$7,Tbl.Kosten[[#This Row],[Totaal kosten]],"")</f>
        <v/>
      </c>
      <c r="BR153" s="148" t="str">
        <f>IF(Tbl.Kosten[[#This Row],[Pnr.]]=BR$7,Tbl.Kosten[[#This Row],[Totaal kosten]],"")</f>
        <v/>
      </c>
      <c r="BS153" s="148" t="str">
        <f>IF(Tbl.Kosten[[#This Row],[Pnr.]]=BS$7,Tbl.Kosten[[#This Row],[Totaal kosten]],"")</f>
        <v/>
      </c>
      <c r="BT153" s="148" t="str">
        <f>IF(Tbl.Kosten[[#This Row],[Pnr.]]=BT$7,Tbl.Kosten[[#This Row],[Totaal kosten]],"")</f>
        <v/>
      </c>
      <c r="BU153" s="148" t="str">
        <f>IF(Tbl.Kosten[[#This Row],[Pnr.]]=BU$7,Tbl.Kosten[[#This Row],[Totaal kosten]],"")</f>
        <v/>
      </c>
      <c r="BV153" s="148" t="str">
        <f>IF(Tbl.Kosten[[#This Row],[Pnr.]]=BV$7,Tbl.Kosten[[#This Row],[Totaal kosten]],"")</f>
        <v/>
      </c>
      <c r="BW153" s="148" t="str">
        <f>IF(Tbl.Kosten[[#This Row],[Pnr.]]=BW$7,Tbl.Kosten[[#This Row],[Totaal kosten]],"")</f>
        <v/>
      </c>
      <c r="BX153" s="148" t="str">
        <f>IFERROR(_xlfn.XLOOKUP(Tbl.Kosten[[#This Row],[Werkpakketcode]],Tbl.Werkpakketten[Werkpakketcode],Tbl.Werkpakketten[WPnr.],"",0,1),"")</f>
        <v/>
      </c>
      <c r="BY153" s="148" t="str">
        <f>IF(Tbl.Kosten[[#This Row],[WPnr.]]=BY$7,Tbl.Kosten[[#This Row],[Totaal kosten]],"")</f>
        <v/>
      </c>
      <c r="BZ153" s="148" t="str">
        <f>IF(Tbl.Kosten[[#This Row],[WPnr.]]=BZ$7,Tbl.Kosten[[#This Row],[Totaal kosten]],"")</f>
        <v/>
      </c>
      <c r="CA153" s="148" t="str">
        <f>IF(Tbl.Kosten[[#This Row],[WPnr.]]=CA$7,Tbl.Kosten[[#This Row],[Totaal kosten]],"")</f>
        <v/>
      </c>
      <c r="CB153" s="148" t="str">
        <f>IF(Tbl.Kosten[[#This Row],[WPnr.]]=CB$7,Tbl.Kosten[[#This Row],[Totaal kosten]],"")</f>
        <v/>
      </c>
      <c r="CC153" s="148" t="str">
        <f>IF(Tbl.Kosten[[#This Row],[WPnr.]]=CC$7,Tbl.Kosten[[#This Row],[Totaal kosten]],"")</f>
        <v/>
      </c>
      <c r="CD153" s="148" t="str">
        <f>IF(Tbl.Kosten[[#This Row],[WPnr.]]=CD$7,Tbl.Kosten[[#This Row],[Totaal kosten]],"")</f>
        <v/>
      </c>
      <c r="CE153" s="148" t="str">
        <f>IF(Tbl.Kosten[[#This Row],[WPnr.]]=CE$7,Tbl.Kosten[[#This Row],[Totaal kosten]],"")</f>
        <v/>
      </c>
      <c r="CF153" s="148" t="str">
        <f>IF(Tbl.Kosten[[#This Row],[WPnr.]]=CF$7,Tbl.Kosten[[#This Row],[Totaal kosten]],"")</f>
        <v/>
      </c>
      <c r="CG153" s="148" t="str">
        <f>IF(Tbl.Kosten[[#This Row],[WPnr.]]=CG$7,Tbl.Kosten[[#This Row],[Totaal kosten]],"")</f>
        <v/>
      </c>
      <c r="CH153" s="148" t="str">
        <f>IF(Tbl.Kosten[[#This Row],[WPnr.]]=CH$7,Tbl.Kosten[[#This Row],[Totaal kosten]],"")</f>
        <v/>
      </c>
      <c r="CI153" s="148" t="str">
        <f>IF(Tbl.Kosten[[#This Row],[WPnr.]]=CI$7,Tbl.Kosten[[#This Row],[Totaal kosten]],"")</f>
        <v/>
      </c>
      <c r="CJ153" s="148" t="str">
        <f>IF(Tbl.Kosten[[#This Row],[WPnr.]]=CJ$7,Tbl.Kosten[[#This Row],[Totaal kosten]],"")</f>
        <v/>
      </c>
      <c r="CK153" s="148" t="str">
        <f>IF(Tbl.Kosten[[#This Row],[WPnr.]]=CK$7,Tbl.Kosten[[#This Row],[Totaal kosten]],"")</f>
        <v/>
      </c>
      <c r="CL153" s="148" t="str">
        <f>IF(Tbl.Kosten[[#This Row],[WPnr.]]=CL$7,Tbl.Kosten[[#This Row],[Totaal kosten]],"")</f>
        <v/>
      </c>
      <c r="CM153" s="148" t="str">
        <f>IF(Tbl.Kosten[[#This Row],[WPnr.]]=CM$7,Tbl.Kosten[[#This Row],[Totaal kosten]],"")</f>
        <v/>
      </c>
      <c r="CN153" s="148" t="str">
        <f>IF(Tbl.Kosten[[#This Row],[WPnr.]]=CN$7,Tbl.Kosten[[#This Row],[Totaal kosten]],"")</f>
        <v/>
      </c>
      <c r="CO153" s="148" t="str">
        <f>IF(Tbl.Kosten[[#This Row],[WPnr.]]=CO$7,Tbl.Kosten[[#This Row],[Totaal kosten]],"")</f>
        <v/>
      </c>
      <c r="CP153" s="148" t="str">
        <f>IF(Tbl.Kosten[[#This Row],[WPnr.]]=CP$7,Tbl.Kosten[[#This Row],[Totaal kosten]],"")</f>
        <v/>
      </c>
      <c r="CQ153" s="148" t="str">
        <f>IF(Tbl.Kosten[[#This Row],[WPnr.]]=CQ$7,Tbl.Kosten[[#This Row],[Totaal kosten]],"")</f>
        <v/>
      </c>
      <c r="CR153" s="148" t="str">
        <f>IF(Tbl.Kosten[[#This Row],[WPnr.]]=CR$7,Tbl.Kosten[[#This Row],[Totaal kosten]],"")</f>
        <v/>
      </c>
      <c r="CS153" s="148" t="str">
        <f>IF(Tbl.Kosten[[#This Row],[WPnr.]]=CS$7,Tbl.Kosten[[#This Row],[Totaal kosten]],"")</f>
        <v/>
      </c>
      <c r="CT153" s="148" t="str">
        <f>IF(Tbl.Kosten[[#This Row],[WPnr.]]=CT$7,Tbl.Kosten[[#This Row],[Totaal kosten]],"")</f>
        <v/>
      </c>
      <c r="CU153" s="148" t="str">
        <f>IF(Tbl.Kosten[[#This Row],[WPnr.]]=CU$7,Tbl.Kosten[[#This Row],[Totaal kosten]],"")</f>
        <v/>
      </c>
      <c r="CV153" s="148" t="str">
        <f>IF(Tbl.Kosten[[#This Row],[WPnr.]]=CV$7,Tbl.Kosten[[#This Row],[Totaal kosten]],"")</f>
        <v/>
      </c>
      <c r="CW153" s="148" t="str">
        <f>IF(Tbl.Kosten[[#This Row],[WPnr.]]=CW$7,Tbl.Kosten[[#This Row],[Totaal kosten]],"")</f>
        <v/>
      </c>
      <c r="CX153" s="148" t="str">
        <f>IF(Tbl.Kosten[[#This Row],[WPnr.]]=CX$7,Tbl.Kosten[[#This Row],[Totaal kosten]],"")</f>
        <v/>
      </c>
      <c r="CY153" s="148" t="str">
        <f>IF(Tbl.Kosten[[#This Row],[WPnr.]]=CY$7,Tbl.Kosten[[#This Row],[Totaal kosten]],"")</f>
        <v/>
      </c>
      <c r="CZ153" s="148" t="str">
        <f>IF(Tbl.Kosten[[#This Row],[WPnr.]]=CZ$7,Tbl.Kosten[[#This Row],[Totaal kosten]],"")</f>
        <v/>
      </c>
      <c r="DA153" s="148" t="str">
        <f>IF(Tbl.Kosten[[#This Row],[WPnr.]]=DA$7,Tbl.Kosten[[#This Row],[Totaal kosten]],"")</f>
        <v/>
      </c>
      <c r="DB153" s="148" t="str">
        <f>IF(Tbl.Kosten[[#This Row],[WPnr.]]=DB$7,Tbl.Kosten[[#This Row],[Totaal kosten]],"")</f>
        <v/>
      </c>
      <c r="DC153" s="148" t="str">
        <f>IF(Tbl.Kosten[[#This Row],[WPnr.]]=DC$7,Tbl.Kosten[[#This Row],[Totaal kosten]],"")</f>
        <v/>
      </c>
      <c r="DD153" s="148" t="str">
        <f>IF(Tbl.Kosten[[#This Row],[WPnr.]]=DD$7,Tbl.Kosten[[#This Row],[Totaal kosten]],"")</f>
        <v/>
      </c>
      <c r="DE153" s="148" t="str">
        <f>IF(Tbl.Kosten[[#This Row],[WPnr.]]=DE$7,Tbl.Kosten[[#This Row],[Totaal kosten]],"")</f>
        <v/>
      </c>
      <c r="DF153" s="148" t="str">
        <f>IF(Tbl.Kosten[[#This Row],[WPnr.]]=DF$7,Tbl.Kosten[[#This Row],[Totaal kosten]],"")</f>
        <v/>
      </c>
      <c r="DG153" s="148" t="str">
        <f>IF(Tbl.Kosten[[#This Row],[WPnr.]]=DG$7,Tbl.Kosten[[#This Row],[Totaal kosten]],"")</f>
        <v/>
      </c>
      <c r="DH153" s="148" t="str">
        <f>IF(Tbl.Kosten[[#This Row],[WPnr.]]=DH$7,Tbl.Kosten[[#This Row],[Totaal kosten]],"")</f>
        <v/>
      </c>
      <c r="DI153" s="148" t="str">
        <f>IF(Tbl.Kosten[[#This Row],[WPnr.]]=DI$7,Tbl.Kosten[[#This Row],[Totaal kosten]],"")</f>
        <v/>
      </c>
      <c r="DJ153" s="148" t="str">
        <f>IF(Tbl.Kosten[[#This Row],[WPnr.]]=DJ$7,Tbl.Kosten[[#This Row],[Totaal kosten]],"")</f>
        <v/>
      </c>
      <c r="DK153" s="148" t="str">
        <f>IF(Tbl.Kosten[[#This Row],[WPnr.]]=DK$7,Tbl.Kosten[[#This Row],[Totaal kosten]],"")</f>
        <v/>
      </c>
      <c r="DL153" s="148" t="str">
        <f>IF(Tbl.Kosten[[#This Row],[WPnr.]]=DL$7,Tbl.Kosten[[#This Row],[Totaal kosten]],"")</f>
        <v/>
      </c>
      <c r="DM153" s="148" t="str">
        <f>IF(Tbl.Kosten[[#This Row],[WPnr.]]=DM$7,Tbl.Kosten[[#This Row],[Totaal kosten]],"")</f>
        <v/>
      </c>
      <c r="DN153" s="148" t="str">
        <f>IF(Tbl.Kosten[[#This Row],[WPnr.]]=DN$7,Tbl.Kosten[[#This Row],[Totaal kosten]],"")</f>
        <v/>
      </c>
      <c r="DO153" s="148" t="str">
        <f>IF(Tbl.Kosten[[#This Row],[WPnr.]]=DO$7,Tbl.Kosten[[#This Row],[Totaal kosten]],"")</f>
        <v/>
      </c>
      <c r="DP153" s="148" t="str">
        <f>IF(Tbl.Kosten[[#This Row],[WPnr.]]=DP$7,Tbl.Kosten[[#This Row],[Totaal kosten]],"")</f>
        <v/>
      </c>
      <c r="DQ153" s="148" t="str">
        <f>IF(Tbl.Kosten[[#This Row],[WPnr.]]=DQ$7,Tbl.Kosten[[#This Row],[Totaal kosten]],"")</f>
        <v/>
      </c>
      <c r="DR153" s="148" t="str">
        <f>IF(Tbl.Kosten[[#This Row],[WPnr.]]=DR$7,Tbl.Kosten[[#This Row],[Totaal kosten]],"")</f>
        <v/>
      </c>
      <c r="DS153" s="148" t="str">
        <f>IF(Tbl.Kosten[[#This Row],[WPnr.]]=DS$7,Tbl.Kosten[[#This Row],[Totaal kosten]],"")</f>
        <v/>
      </c>
      <c r="DT153" s="148" t="str">
        <f>IF(Tbl.Kosten[[#This Row],[WPnr.]]=DT$7,Tbl.Kosten[[#This Row],[Totaal kosten]],"")</f>
        <v/>
      </c>
      <c r="DU153" s="148" t="str">
        <f>IF(Tbl.Kosten[[#This Row],[WPnr.]]=DU$7,Tbl.Kosten[[#This Row],[Totaal kosten]],"")</f>
        <v/>
      </c>
      <c r="DV153" s="148" t="str">
        <f>IF(Tbl.Kosten[[#This Row],[WPnr.]]=DV$7,Tbl.Kosten[[#This Row],[Totaal kosten]],"")</f>
        <v/>
      </c>
      <c r="DW153" s="150" t="str">
        <f>IFERROR(_xlfn.XLOOKUP(Tbl.Kosten[[#This Row],[Kostensoort]],Tbl.Kostensoorten[Kostensoorten],Tbl.Kostensoorten[KSnr.],"",0,1),"")</f>
        <v/>
      </c>
      <c r="DX153" s="150" t="str">
        <f>IF(Tbl.Kosten[[#This Row],[KSnr.]]=DX$7,Tbl.Kosten[[#This Row],[Totaal kosten]],"")</f>
        <v/>
      </c>
      <c r="DY153" s="150" t="str">
        <f>IF(Tbl.Kosten[[#This Row],[KSnr.]]=DY$7,Tbl.Kosten[[#This Row],[Totaal kosten]],"")</f>
        <v/>
      </c>
      <c r="DZ153" s="150" t="str">
        <f>IF(Tbl.Kosten[[#This Row],[KSnr.]]=DZ$7,Tbl.Kosten[[#This Row],[Totaal kosten]],"")</f>
        <v/>
      </c>
      <c r="EA153" s="150" t="str">
        <f>IF(Tbl.Kosten[[#This Row],[KSnr.]]=EA$7,Tbl.Kosten[[#This Row],[Totaal kosten]],"")</f>
        <v/>
      </c>
      <c r="EB153" s="150" t="str">
        <f>IF(Tbl.Kosten[[#This Row],[KSnr.]]=EB$7,Tbl.Kosten[[#This Row],[Totaal kosten]],"")</f>
        <v/>
      </c>
      <c r="EC153" s="150" t="str">
        <f>IF(Tbl.Kosten[[#This Row],[KSnr.]]=EC$7,Tbl.Kosten[[#This Row],[Totaal kosten]],"")</f>
        <v/>
      </c>
      <c r="ED153" s="150" t="str">
        <f>IF(Tbl.Kosten[[#This Row],[KSnr.]]=ED$7,Tbl.Kosten[[#This Row],[Totaal kosten]],"")</f>
        <v/>
      </c>
      <c r="EE153" s="150" t="str">
        <f>IF(Tbl.Kosten[[#This Row],[KSnr.]]=EE$7,Tbl.Kosten[[#This Row],[Totaal kosten]],"")</f>
        <v/>
      </c>
      <c r="EF153" s="150" t="str">
        <f>IF(Tbl.Kosten[[#This Row],[KSnr.]]=EF$7,Tbl.Kosten[[#This Row],[Totaal kosten]],"")</f>
        <v/>
      </c>
      <c r="EG153" s="150" t="str">
        <f>IF(Tbl.Kosten[[#This Row],[KSnr.]]=EG$7,Tbl.Kosten[[#This Row],[Totaal kosten]],"")</f>
        <v/>
      </c>
      <c r="EH153" s="150" t="str">
        <f>IF(Tbl.Kosten[[#This Row],[KSnr.]]=EH$7,Tbl.Kosten[[#This Row],[Totaal kosten]],"")</f>
        <v/>
      </c>
      <c r="EI153" s="150" t="str">
        <f>IF(Tbl.Kosten[[#This Row],[KSnr.]]=EI$7,Tbl.Kosten[[#This Row],[Totaal kosten]],"")</f>
        <v/>
      </c>
      <c r="EJ153" s="150" t="str">
        <f>IF(Tbl.Kosten[[#This Row],[KSnr.]]=EJ$7,Tbl.Kosten[[#This Row],[Totaal kosten]],"")</f>
        <v/>
      </c>
      <c r="EK153" s="150" t="str">
        <f>IF(Tbl.Kosten[[#This Row],[KSnr.]]=EK$7,Tbl.Kosten[[#This Row],[Totaal kosten]],"")</f>
        <v/>
      </c>
      <c r="EL153" s="150" t="str">
        <f>IF(Tbl.Kosten[[#This Row],[KSnr.]]=EL$7,Tbl.Kosten[[#This Row],[Totaal kosten]],"")</f>
        <v/>
      </c>
      <c r="EM153" s="150" t="str">
        <f>IF(Tbl.Kosten[[#This Row],[KSnr.]]=EM$7,Tbl.Kosten[[#This Row],[Totaal kosten]],"")</f>
        <v/>
      </c>
      <c r="EN153" s="150" t="str">
        <f>IF(Tbl.Kosten[[#This Row],[KSnr.]]=EN$7,Tbl.Kosten[[#This Row],[Totaal kosten]],"")</f>
        <v/>
      </c>
      <c r="EO153" s="150" t="str">
        <f>IF(Tbl.Kosten[[#This Row],[KSnr.]]=EO$7,Tbl.Kosten[[#This Row],[Totaal kosten]],"")</f>
        <v/>
      </c>
      <c r="EP153" s="150" t="str">
        <f>IF(Tbl.Kosten[[#This Row],[KSnr.]]=EP$7,Tbl.Kosten[[#This Row],[Totaal kosten]],"")</f>
        <v/>
      </c>
      <c r="EQ153" s="150" t="str">
        <f>IF(Tbl.Kosten[[#This Row],[KSnr.]]=EQ$7,Tbl.Kosten[[#This Row],[Totaal kosten]],"")</f>
        <v/>
      </c>
      <c r="ER153" s="144" t="str">
        <f>IFERROR(_xlfn.XLOOKUP(Tbl.Kosten[[#This Row],[Subsidieactiviteit]],Tbl.Subsidiehoogte[Subsidieactiviteit],Tbl.Subsidiehoogte[SAnr.],"",0,1),"")</f>
        <v/>
      </c>
      <c r="ES153" s="150" t="str">
        <f>IF(Tbl.Kosten[[#This Row],[Sanr.]]=ES$7,Tbl.Kosten[[#This Row],[Totaal kosten]],"")</f>
        <v/>
      </c>
      <c r="ET153" s="150" t="str">
        <f>IF(Tbl.Kosten[[#This Row],[Sanr.]]=ET$7,Tbl.Kosten[[#This Row],[Totaal kosten]],"")</f>
        <v/>
      </c>
      <c r="EU153" s="150" t="str">
        <f>IF(Tbl.Kosten[[#This Row],[Sanr.]]=EU$7,Tbl.Kosten[[#This Row],[Totaal kosten]],"")</f>
        <v/>
      </c>
      <c r="EV153" s="150" t="str">
        <f>IF(Tbl.Kosten[[#This Row],[Sanr.]]=EV$7,Tbl.Kosten[[#This Row],[Totaal kosten]],"")</f>
        <v/>
      </c>
      <c r="EW153" s="150" t="str">
        <f>IF(Tbl.Kosten[[#This Row],[Sanr.]]=EW$7,Tbl.Kosten[[#This Row],[Totaal kosten]],"")</f>
        <v/>
      </c>
      <c r="EX153" s="150" t="str">
        <f>IF(Tbl.Kosten[[#This Row],[Sanr.]]=EX$7,Tbl.Kosten[[#This Row],[Totaal kosten]],"")</f>
        <v/>
      </c>
      <c r="EY153" s="150" t="str">
        <f>IF(Tbl.Kosten[[#This Row],[Sanr.]]=EY$7,Tbl.Kosten[[#This Row],[Totaal kosten]],"")</f>
        <v/>
      </c>
      <c r="EZ153" s="150" t="str">
        <f>IF(Tbl.Kosten[[#This Row],[Sanr.]]=EZ$7,Tbl.Kosten[[#This Row],[Totaal kosten]],"")</f>
        <v/>
      </c>
      <c r="FA153" s="150" t="str">
        <f>IF(Tbl.Kosten[[#This Row],[Sanr.]]=FA$7,Tbl.Kosten[[#This Row],[Totaal kosten]],"")</f>
        <v/>
      </c>
      <c r="FB153" s="150" t="str">
        <f>IF(Tbl.Kosten[[#This Row],[Sanr.]]=FB$7,Tbl.Kosten[[#This Row],[Totaal kosten]],"")</f>
        <v/>
      </c>
      <c r="FC153" s="150" t="str">
        <f>IF(Tbl.Kosten[[#This Row],[Sanr.]]=FC$7,Tbl.Kosten[[#This Row],[Totaal kosten]],"")</f>
        <v/>
      </c>
      <c r="FD153" s="150" t="str">
        <f>IF(Tbl.Kosten[[#This Row],[Sanr.]]=FD$7,Tbl.Kosten[[#This Row],[Totaal kosten]],"")</f>
        <v/>
      </c>
      <c r="FE153" s="150" t="str">
        <f>IF(Tbl.Kosten[[#This Row],[Sanr.]]=FE$7,Tbl.Kosten[[#This Row],[Totaal kosten]],"")</f>
        <v/>
      </c>
      <c r="FF153" s="150" t="str">
        <f>IF(Tbl.Kosten[[#This Row],[Sanr.]]=FF$7,Tbl.Kosten[[#This Row],[Totaal kosten]],"")</f>
        <v/>
      </c>
      <c r="FG153" s="150" t="str">
        <f>IF(Tbl.Kosten[[#This Row],[Sanr.]]=FG$7,Tbl.Kosten[[#This Row],[Totaal kosten]],"")</f>
        <v/>
      </c>
      <c r="FH153" s="150" t="str">
        <f>IF(Tbl.Kosten[[#This Row],[Sanr.]]=FH$7,Tbl.Kosten[[#This Row],[Totaal kosten]],"")</f>
        <v/>
      </c>
      <c r="FI153" s="150" t="str">
        <f>IF(Tbl.Kosten[[#This Row],[Sanr.]]=FI$7,Tbl.Kosten[[#This Row],[Totaal kosten]],"")</f>
        <v/>
      </c>
      <c r="FJ153" s="150" t="str">
        <f>IF(Tbl.Kosten[[#This Row],[Sanr.]]=FJ$7,Tbl.Kosten[[#This Row],[Totaal kosten]],"")</f>
        <v/>
      </c>
      <c r="FK153" s="150" t="str">
        <f>IF(Tbl.Kosten[[#This Row],[Sanr.]]=FK$7,Tbl.Kosten[[#This Row],[Totaal kosten]],"")</f>
        <v/>
      </c>
      <c r="FL153" s="150" t="str">
        <f>IF(Tbl.Kosten[[#This Row],[Sanr.]]=FL$7,Tbl.Kosten[[#This Row],[Totaal kosten]],"")</f>
        <v/>
      </c>
      <c r="FM153" s="150" t="str">
        <f>IF(Tbl.Kosten[[#This Row],[Sanr.]]=FM$7,Tbl.Kosten[[#This Row],[Totaal kosten]],"")</f>
        <v/>
      </c>
      <c r="FN153" s="150" t="str">
        <f>IF(Tbl.Kosten[[#This Row],[Sanr.]]=FN$7,Tbl.Kosten[[#This Row],[Totaal kosten]],"")</f>
        <v/>
      </c>
      <c r="FO153" s="150" t="str">
        <f>IF(Tbl.Kosten[[#This Row],[Sanr.]]=FO$7,Tbl.Kosten[[#This Row],[Totaal kosten]],"")</f>
        <v/>
      </c>
      <c r="FP153" s="150" t="str">
        <f>IF(Tbl.Kosten[[#This Row],[Sanr.]]=FP$7,Tbl.Kosten[[#This Row],[Totaal kosten]],"")</f>
        <v/>
      </c>
      <c r="FQ153" s="150" t="str">
        <f>IF(Tbl.Kosten[[#This Row],[Sanr.]]=FQ$7,Tbl.Kosten[[#This Row],[Totaal kosten]],"")</f>
        <v/>
      </c>
      <c r="FR153" s="150" t="str">
        <f>IF(Tbl.Kosten[[#This Row],[Sanr.]]=FR$7,Tbl.Kosten[[#This Row],[Totaal kosten]],"")</f>
        <v/>
      </c>
      <c r="FS153" s="150" t="str">
        <f>IF(Tbl.Kosten[[#This Row],[Sanr.]]=FS$7,Tbl.Kosten[[#This Row],[Totaal kosten]],"")</f>
        <v/>
      </c>
      <c r="FT153" s="150" t="str">
        <f>IF(Tbl.Kosten[[#This Row],[Sanr.]]=FT$7,Tbl.Kosten[[#This Row],[Totaal kosten]],"")</f>
        <v/>
      </c>
      <c r="FU153" s="150" t="str">
        <f>IF(Tbl.Kosten[[#This Row],[Sanr.]]=FU$7,Tbl.Kosten[[#This Row],[Totaal kosten]],"")</f>
        <v/>
      </c>
      <c r="FV153" s="150" t="str">
        <f>IF(Tbl.Kosten[[#This Row],[Sanr.]]=FV$7,Tbl.Kosten[[#This Row],[Totaal kosten]],"")</f>
        <v/>
      </c>
      <c r="FW153" s="150" t="str">
        <f>IFERROR(_xlfn.XLOOKUP(Tbl.Kosten[[#This Row],[Activiteitencode]],Tbl.Activiteiten[Activiteitcode],Tbl.Activiteiten[Anr.],"",0,1),"")</f>
        <v/>
      </c>
      <c r="FX153" s="169" t="str">
        <f>_xlfn.CONCAT(Tbl.Kosten[[#This Row],[Pnr.]],Tbl.Kosten[[#This Row],[Sanr.]])</f>
        <v>P1</v>
      </c>
      <c r="FY153" s="150">
        <f>Tbl.Kosten[[#This Row],[Totaal kosten]]-Tbl.Kosten[[#This Row],[Subsidie]]</f>
        <v>0</v>
      </c>
      <c r="FZ153" s="150">
        <f>IF(Tbl.Kosten[[#This Row],[Pnr.]]=FZ$7,Tbl.Kosten[[#This Row],[Te financieren]],"")</f>
        <v>0</v>
      </c>
      <c r="GA153" s="150" t="str">
        <f>IF(Tbl.Kosten[[#This Row],[Pnr.]]=GA$7,Tbl.Kosten[[#This Row],[Te financieren]],"")</f>
        <v/>
      </c>
      <c r="GB153" s="150" t="str">
        <f>IF(Tbl.Kosten[[#This Row],[Pnr.]]=GB$7,Tbl.Kosten[[#This Row],[Te financieren]],"")</f>
        <v/>
      </c>
      <c r="GC153" s="150" t="str">
        <f>IF(Tbl.Kosten[[#This Row],[Pnr.]]=GC$7,Tbl.Kosten[[#This Row],[Te financieren]],"")</f>
        <v/>
      </c>
      <c r="GD153" s="150" t="str">
        <f>IF(Tbl.Kosten[[#This Row],[Pnr.]]=GD$7,Tbl.Kosten[[#This Row],[Te financieren]],"")</f>
        <v/>
      </c>
      <c r="GE153" s="150" t="str">
        <f>IF(Tbl.Kosten[[#This Row],[Pnr.]]=GE$7,Tbl.Kosten[[#This Row],[Te financieren]],"")</f>
        <v/>
      </c>
      <c r="GF153" s="150" t="str">
        <f>IF(Tbl.Kosten[[#This Row],[Pnr.]]=GF$7,Tbl.Kosten[[#This Row],[Te financieren]],"")</f>
        <v/>
      </c>
      <c r="GG153" s="150" t="str">
        <f>IF(Tbl.Kosten[[#This Row],[Pnr.]]=GG$7,Tbl.Kosten[[#This Row],[Te financieren]],"")</f>
        <v/>
      </c>
      <c r="GH153" s="150" t="str">
        <f>IF(Tbl.Kosten[[#This Row],[Pnr.]]=GH$7,Tbl.Kosten[[#This Row],[Te financieren]],"")</f>
        <v/>
      </c>
      <c r="GI153" s="150" t="str">
        <f>IF(Tbl.Kosten[[#This Row],[Pnr.]]=GI$7,Tbl.Kosten[[#This Row],[Te financieren]],"")</f>
        <v/>
      </c>
      <c r="GJ153" s="150" t="str">
        <f>IF(Tbl.Kosten[[#This Row],[Pnr.]]=GJ$7,Tbl.Kosten[[#This Row],[Te financieren]],"")</f>
        <v/>
      </c>
      <c r="GK153" s="150" t="str">
        <f>IF(Tbl.Kosten[[#This Row],[Pnr.]]=GK$7,Tbl.Kosten[[#This Row],[Te financieren]],"")</f>
        <v/>
      </c>
      <c r="GL153" s="150" t="str">
        <f>IF(Tbl.Kosten[[#This Row],[Pnr.]]=GL$7,Tbl.Kosten[[#This Row],[Te financieren]],"")</f>
        <v/>
      </c>
      <c r="GM153" s="150" t="str">
        <f>IF(Tbl.Kosten[[#This Row],[Pnr.]]=GM$7,Tbl.Kosten[[#This Row],[Te financieren]],"")</f>
        <v/>
      </c>
      <c r="GN153" s="150" t="str">
        <f>IF(Tbl.Kosten[[#This Row],[Pnr.]]=GN$7,Tbl.Kosten[[#This Row],[Te financieren]],"")</f>
        <v/>
      </c>
      <c r="GO153" s="150" t="str">
        <f>IF(Tbl.Kosten[[#This Row],[Pnr.]]=GO$7,Tbl.Kosten[[#This Row],[Te financieren]],"")</f>
        <v/>
      </c>
      <c r="GP153" s="150" t="str">
        <f>IF(Tbl.Kosten[[#This Row],[Pnr.]]=GP$7,Tbl.Kosten[[#This Row],[Te financieren]],"")</f>
        <v/>
      </c>
      <c r="GQ153" s="150" t="str">
        <f>IF(Tbl.Kosten[[#This Row],[Pnr.]]=GQ$7,Tbl.Kosten[[#This Row],[Te financieren]],"")</f>
        <v/>
      </c>
      <c r="GR153" s="150" t="str">
        <f>IF(Tbl.Kosten[[#This Row],[Pnr.]]=GR$7,Tbl.Kosten[[#This Row],[Te financieren]],"")</f>
        <v/>
      </c>
      <c r="GS153" s="150" t="str">
        <f>IF(Tbl.Kosten[[#This Row],[Pnr.]]=GS$7,Tbl.Kosten[[#This Row],[Te financieren]],"")</f>
        <v/>
      </c>
      <c r="GT153" s="150" t="str">
        <f>IF(Tbl.Kosten[[#This Row],[Pnr.]]=GT$7,Tbl.Kosten[[#This Row],[Te financieren]],"")</f>
        <v/>
      </c>
      <c r="GU153" s="150" t="str">
        <f>IF(Tbl.Kosten[[#This Row],[Pnr.]]=GU$7,Tbl.Kosten[[#This Row],[Te financieren]],"")</f>
        <v/>
      </c>
      <c r="GV153" s="150" t="str">
        <f>IF(Tbl.Kosten[[#This Row],[Pnr.]]=GV$7,Tbl.Kosten[[#This Row],[Te financieren]],"")</f>
        <v/>
      </c>
      <c r="GW153" s="150" t="str">
        <f>IF(Tbl.Kosten[[#This Row],[Pnr.]]=GW$7,Tbl.Kosten[[#This Row],[Te financieren]],"")</f>
        <v/>
      </c>
      <c r="GX153" s="150" t="str">
        <f>IF(Tbl.Kosten[[#This Row],[Pnr.]]=GX$7,Tbl.Kosten[[#This Row],[Te financieren]],"")</f>
        <v/>
      </c>
      <c r="GY153" s="150" t="str">
        <f>IF(Tbl.Kosten[[#This Row],[Pnr.]]=GY$7,Tbl.Kosten[[#This Row],[Te financieren]],"")</f>
        <v/>
      </c>
      <c r="GZ153" s="150" t="str">
        <f>IF(Tbl.Kosten[[#This Row],[Pnr.]]=GZ$7,Tbl.Kosten[[#This Row],[Te financieren]],"")</f>
        <v/>
      </c>
      <c r="HA153" s="150" t="str">
        <f>IF(Tbl.Kosten[[#This Row],[Pnr.]]=HA$7,Tbl.Kosten[[#This Row],[Te financieren]],"")</f>
        <v/>
      </c>
      <c r="HB153" s="150" t="str">
        <f>IF(Tbl.Kosten[[#This Row],[Pnr.]]=HB$7,Tbl.Kosten[[#This Row],[Te financieren]],"")</f>
        <v/>
      </c>
      <c r="HC153" s="150" t="str">
        <f>IF(Tbl.Kosten[[#This Row],[Pnr.]]=HC$7,Tbl.Kosten[[#This Row],[Te financieren]],"")</f>
        <v/>
      </c>
      <c r="HD153" s="150" t="str">
        <f>IF(Tbl.Kosten[[#This Row],[Pnr.]]=HD$7,Tbl.Kosten[[#This Row],[Te financieren]],"")</f>
        <v/>
      </c>
      <c r="HE153" s="150" t="str">
        <f>IF(Tbl.Kosten[[#This Row],[Pnr.]]=HE$7,Tbl.Kosten[[#This Row],[Te financieren]],"")</f>
        <v/>
      </c>
      <c r="HF153" s="150" t="str">
        <f>IF(Tbl.Kosten[[#This Row],[Pnr.]]=HF$7,Tbl.Kosten[[#This Row],[Te financieren]],"")</f>
        <v/>
      </c>
      <c r="HG153" s="150" t="str">
        <f>IF(Tbl.Kosten[[#This Row],[Pnr.]]=HG$7,Tbl.Kosten[[#This Row],[Te financieren]],"")</f>
        <v/>
      </c>
      <c r="HH153" s="150" t="str">
        <f>IF(Tbl.Kosten[[#This Row],[Pnr.]]=HH$7,Tbl.Kosten[[#This Row],[Te financieren]],"")</f>
        <v/>
      </c>
      <c r="HI153" s="150" t="str">
        <f>IF(Tbl.Kosten[[#This Row],[Pnr.]]=HI$7,Tbl.Kosten[[#This Row],[Te financieren]],"")</f>
        <v/>
      </c>
      <c r="HJ153" s="150" t="str">
        <f>IF(Tbl.Kosten[[#This Row],[Pnr.]]=HJ$7,Tbl.Kosten[[#This Row],[Te financieren]],"")</f>
        <v/>
      </c>
      <c r="HK153" s="150" t="str">
        <f>IF(Tbl.Kosten[[#This Row],[Pnr.]]=HK$7,Tbl.Kosten[[#This Row],[Te financieren]],"")</f>
        <v/>
      </c>
      <c r="HL153" s="150" t="str">
        <f>IF(Tbl.Kosten[[#This Row],[Pnr.]]=HL$7,Tbl.Kosten[[#This Row],[Te financieren]],"")</f>
        <v/>
      </c>
      <c r="HM153" s="150" t="str">
        <f>IF(Tbl.Kosten[[#This Row],[Pnr.]]=HM$7,Tbl.Kosten[[#This Row],[Te financieren]],"")</f>
        <v/>
      </c>
      <c r="HN153" s="150" t="str">
        <f>IF(Tbl.Kosten[[#This Row],[Pnr.]]=HN$7,Tbl.Kosten[[#This Row],[Te financieren]],"")</f>
        <v/>
      </c>
      <c r="HO153" s="150" t="str">
        <f>IF(Tbl.Kosten[[#This Row],[Pnr.]]=HO$7,Tbl.Kosten[[#This Row],[Te financieren]],"")</f>
        <v/>
      </c>
      <c r="HP153" s="150" t="str">
        <f>IF(Tbl.Kosten[[#This Row],[Pnr.]]=HP$7,Tbl.Kosten[[#This Row],[Te financieren]],"")</f>
        <v/>
      </c>
      <c r="HQ153" s="150" t="str">
        <f>IF(Tbl.Kosten[[#This Row],[Pnr.]]=HQ$7,Tbl.Kosten[[#This Row],[Te financieren]],"")</f>
        <v/>
      </c>
      <c r="HR153" s="150" t="str">
        <f>IF(Tbl.Kosten[[#This Row],[Pnr.]]=HR$7,Tbl.Kosten[[#This Row],[Te financieren]],"")</f>
        <v/>
      </c>
      <c r="HS153" s="150" t="str">
        <f>IF(Tbl.Kosten[[#This Row],[Pnr.]]=HS$7,Tbl.Kosten[[#This Row],[Te financieren]],"")</f>
        <v/>
      </c>
      <c r="HT153" s="150" t="str">
        <f>IF(Tbl.Kosten[[#This Row],[Pnr.]]=HT$7,Tbl.Kosten[[#This Row],[Te financieren]],"")</f>
        <v/>
      </c>
      <c r="HU153" s="150" t="str">
        <f>IF(Tbl.Kosten[[#This Row],[Pnr.]]=HU$7,Tbl.Kosten[[#This Row],[Te financieren]],"")</f>
        <v/>
      </c>
      <c r="HV153" s="150" t="str">
        <f>IF(Tbl.Kosten[[#This Row],[Pnr.]]=HV$7,Tbl.Kosten[[#This Row],[Te financieren]],"")</f>
        <v/>
      </c>
      <c r="HW153" s="150" t="str">
        <f>IF(Tbl.Kosten[[#This Row],[Pnr.]]=HW$7,Tbl.Kosten[[#This Row],[Te financieren]],"")</f>
        <v/>
      </c>
    </row>
    <row r="154" spans="2:231" x14ac:dyDescent="0.3">
      <c r="B154" s="134"/>
      <c r="C154" s="137"/>
      <c r="D154" s="136"/>
      <c r="E154" s="261"/>
      <c r="F154" s="135"/>
      <c r="G154" s="11" t="str">
        <f>IF(Tbl.Kosten[[#This Row],[Medewerker e/o 
functie]]&lt;&gt;"",_xlfn.XLOOKUP(Tbl.Kosten[[#This Row],[Medewerker e/o 
functie]],Tbl.Uurtarief[Medewerker en/of functie],Tbl.Uurtarief[Uurtarief],"",0,1),"")</f>
        <v/>
      </c>
      <c r="H154" s="121">
        <f>IFERROR(Tbl.Kosten[[#This Row],[Uren]]*Tbl.Kosten[[#This Row],[Uurtarief]],0)</f>
        <v>0</v>
      </c>
      <c r="I154" s="119" t="str">
        <f>IF(Tbl.Kosten[[#This Row],[Subtotaal uren]]&lt;&gt;0,_xlfn.XLOOKUP(Tbl.Kosten[[#This Row],[Medewerker e/o 
functie]],Tbl.Uurtarief[Medewerker en/of functie],Tbl.Uurtarief[Kostensoort arbeid],"",0,1),"")</f>
        <v/>
      </c>
      <c r="J154" s="137"/>
      <c r="K154" s="135"/>
      <c r="L154" s="139" t="str">
        <f>IF(Tbl.Kosten[[#This Row],[Activum]]&lt;&gt;"",_xlfn.XLOOKUP(Tbl.Kosten[[#This Row],[Activum]],Tbl.Afschrijvingskosten[Activum],Tbl.Afschrijvingskosten[Tarief per afschrijvings-eenheid],"",0,1),"")</f>
        <v/>
      </c>
      <c r="M154" s="122">
        <f>IFERROR(Tbl.Kosten[[#This Row],[Een-
heden]]*Tbl.Kosten[[#This Row],[Afschrijvings-
tarief]],0)</f>
        <v>0</v>
      </c>
      <c r="N154" s="122" t="str">
        <f>IF(Tbl.Kosten[[#This Row],[Subtotaal afschrijving]]&lt;&gt;0,Lijsten!$A$7,"")</f>
        <v/>
      </c>
      <c r="O154" s="140"/>
      <c r="P154" s="135"/>
      <c r="Q154" s="138"/>
      <c r="R154" s="122">
        <f>IFERROR(Tbl.Kosten[[#This Row],[Aantal]]*Tbl.Kosten[[#This Row],[Tarief]],0)</f>
        <v>0</v>
      </c>
      <c r="S154" s="8">
        <f>IFERROR(Tbl.Kosten[[#This Row],[Subtotaal overige kosten]]+Tbl.Kosten[[#This Row],[Subtotaal uren]]+Tbl.Kosten[[#This Row],[Subtotaal afschrijving]],0)</f>
        <v>0</v>
      </c>
      <c r="T154" s="8">
        <f>IFERROR(Tbl.Kosten[[#This Row],[Totaal kosten]]*Tbl.Kosten[[#This Row],[Subsidie%]],0)</f>
        <v>0</v>
      </c>
      <c r="U154" s="4" t="str" cm="1">
        <f t="array" ref="U154">IFERROR(_xlfn.IFS(Tbl.Kosten[[#This Row],[Subtotaal uren]]&lt;&gt;0,Tbl.Kosten[[#This Row],[Kostensoort arbeid]],Tbl.Kosten[[#This Row],[Subtotaal afschrijving]]&lt;&gt;0,Tbl.Kosten[[#This Row],[Kostensoort afschrijving]],Tbl.Kosten[[#This Row],[Subtotaal overige kosten]]&lt;&gt;0,Tbl.Kosten[[#This Row],[Kostensoort overig]]),"")</f>
        <v/>
      </c>
      <c r="V154" s="4" t="str">
        <f>IFERROR(_xlfn.XLOOKUP(Tbl.Kosten[[#This Row],[Activiteitencode]],Tbl.Activiteiten[Activiteitcode],Tbl.Activiteiten[Werkpakketcode],"",0,1),"")</f>
        <v/>
      </c>
      <c r="W154" s="4" t="str">
        <f>IFERROR(_xlfn.XLOOKUP(Tbl.Kosten[[#This Row],[Werkpakketcode]],Tbl.Werkpakketten[Werkpakketcode],Tbl.Werkpakketten[Subsidiabele activiteit],"",0,1),"")</f>
        <v/>
      </c>
      <c r="X154" s="12">
        <f>IFERROR(_xlfn.XLOOKUP(Tbl.Kosten[[#This Row],[Sanr.]],Tbl.Subsidiehoogte[SAnr.],Tbl.Subsidiehoogte[Sub. Percentage],0,0,1),0)</f>
        <v>0</v>
      </c>
      <c r="Y154" s="144" t="str">
        <f>IFERROR(_xlfn.XLOOKUP(Tbl.Kosten[[#This Row],[Partnercode]],Tbl.Projectpartners[Partnercode],Tbl.Projectpartners[PNr.],"",0,1),"")</f>
        <v>P1</v>
      </c>
      <c r="Z154" s="148">
        <f>IF(Tbl.Kosten[[#This Row],[Pnr.]]=Z$7,Tbl.Kosten[[#This Row],[Totaal kosten]],"")</f>
        <v>0</v>
      </c>
      <c r="AA154" s="148" t="str">
        <f>IF(Tbl.Kosten[[#This Row],[Pnr.]]=AA$7,Tbl.Kosten[[#This Row],[Totaal kosten]],"")</f>
        <v/>
      </c>
      <c r="AB154" s="148" t="str">
        <f>IF(Tbl.Kosten[[#This Row],[Pnr.]]=AB$7,Tbl.Kosten[[#This Row],[Totaal kosten]],"")</f>
        <v/>
      </c>
      <c r="AC154" s="148" t="str">
        <f>IF(Tbl.Kosten[[#This Row],[Pnr.]]=AC$7,Tbl.Kosten[[#This Row],[Totaal kosten]],"")</f>
        <v/>
      </c>
      <c r="AD154" s="148" t="str">
        <f>IF(Tbl.Kosten[[#This Row],[Pnr.]]=AD$7,Tbl.Kosten[[#This Row],[Totaal kosten]],"")</f>
        <v/>
      </c>
      <c r="AE154" s="148" t="str">
        <f>IF(Tbl.Kosten[[#This Row],[Pnr.]]=AE$7,Tbl.Kosten[[#This Row],[Totaal kosten]],"")</f>
        <v/>
      </c>
      <c r="AF154" s="148" t="str">
        <f>IF(Tbl.Kosten[[#This Row],[Pnr.]]=AF$7,Tbl.Kosten[[#This Row],[Totaal kosten]],"")</f>
        <v/>
      </c>
      <c r="AG154" s="148" t="str">
        <f>IF(Tbl.Kosten[[#This Row],[Pnr.]]=AG$7,Tbl.Kosten[[#This Row],[Totaal kosten]],"")</f>
        <v/>
      </c>
      <c r="AH154" s="148" t="str">
        <f>IF(Tbl.Kosten[[#This Row],[Pnr.]]=AH$7,Tbl.Kosten[[#This Row],[Totaal kosten]],"")</f>
        <v/>
      </c>
      <c r="AI154" s="148" t="str">
        <f>IF(Tbl.Kosten[[#This Row],[Pnr.]]=AI$7,Tbl.Kosten[[#This Row],[Totaal kosten]],"")</f>
        <v/>
      </c>
      <c r="AJ154" s="148" t="str">
        <f>IF(Tbl.Kosten[[#This Row],[Pnr.]]=AJ$7,Tbl.Kosten[[#This Row],[Totaal kosten]],"")</f>
        <v/>
      </c>
      <c r="AK154" s="148" t="str">
        <f>IF(Tbl.Kosten[[#This Row],[Pnr.]]=AK$7,Tbl.Kosten[[#This Row],[Totaal kosten]],"")</f>
        <v/>
      </c>
      <c r="AL154" s="148" t="str">
        <f>IF(Tbl.Kosten[[#This Row],[Pnr.]]=AL$7,Tbl.Kosten[[#This Row],[Totaal kosten]],"")</f>
        <v/>
      </c>
      <c r="AM154" s="148" t="str">
        <f>IF(Tbl.Kosten[[#This Row],[Pnr.]]=AM$7,Tbl.Kosten[[#This Row],[Totaal kosten]],"")</f>
        <v/>
      </c>
      <c r="AN154" s="148" t="str">
        <f>IF(Tbl.Kosten[[#This Row],[Pnr.]]=AN$7,Tbl.Kosten[[#This Row],[Totaal kosten]],"")</f>
        <v/>
      </c>
      <c r="AO154" s="148" t="str">
        <f>IF(Tbl.Kosten[[#This Row],[Pnr.]]=AO$7,Tbl.Kosten[[#This Row],[Totaal kosten]],"")</f>
        <v/>
      </c>
      <c r="AP154" s="148" t="str">
        <f>IF(Tbl.Kosten[[#This Row],[Pnr.]]=AP$7,Tbl.Kosten[[#This Row],[Totaal kosten]],"")</f>
        <v/>
      </c>
      <c r="AQ154" s="148" t="str">
        <f>IF(Tbl.Kosten[[#This Row],[Pnr.]]=AQ$7,Tbl.Kosten[[#This Row],[Totaal kosten]],"")</f>
        <v/>
      </c>
      <c r="AR154" s="148" t="str">
        <f>IF(Tbl.Kosten[[#This Row],[Pnr.]]=AR$7,Tbl.Kosten[[#This Row],[Totaal kosten]],"")</f>
        <v/>
      </c>
      <c r="AS154" s="148" t="str">
        <f>IF(Tbl.Kosten[[#This Row],[Pnr.]]=AS$7,Tbl.Kosten[[#This Row],[Totaal kosten]],"")</f>
        <v/>
      </c>
      <c r="AT154" s="148" t="str">
        <f>IF(Tbl.Kosten[[#This Row],[Pnr.]]=AT$7,Tbl.Kosten[[#This Row],[Totaal kosten]],"")</f>
        <v/>
      </c>
      <c r="AU154" s="148" t="str">
        <f>IF(Tbl.Kosten[[#This Row],[Pnr.]]=AU$7,Tbl.Kosten[[#This Row],[Totaal kosten]],"")</f>
        <v/>
      </c>
      <c r="AV154" s="148" t="str">
        <f>IF(Tbl.Kosten[[#This Row],[Pnr.]]=AV$7,Tbl.Kosten[[#This Row],[Totaal kosten]],"")</f>
        <v/>
      </c>
      <c r="AW154" s="148" t="str">
        <f>IF(Tbl.Kosten[[#This Row],[Pnr.]]=AW$7,Tbl.Kosten[[#This Row],[Totaal kosten]],"")</f>
        <v/>
      </c>
      <c r="AX154" s="148" t="str">
        <f>IF(Tbl.Kosten[[#This Row],[Pnr.]]=AX$7,Tbl.Kosten[[#This Row],[Totaal kosten]],"")</f>
        <v/>
      </c>
      <c r="AY154" s="148" t="str">
        <f>IF(Tbl.Kosten[[#This Row],[Pnr.]]=AY$7,Tbl.Kosten[[#This Row],[Totaal kosten]],"")</f>
        <v/>
      </c>
      <c r="AZ154" s="148" t="str">
        <f>IF(Tbl.Kosten[[#This Row],[Pnr.]]=AZ$7,Tbl.Kosten[[#This Row],[Totaal kosten]],"")</f>
        <v/>
      </c>
      <c r="BA154" s="148" t="str">
        <f>IF(Tbl.Kosten[[#This Row],[Pnr.]]=BA$7,Tbl.Kosten[[#This Row],[Totaal kosten]],"")</f>
        <v/>
      </c>
      <c r="BB154" s="148" t="str">
        <f>IF(Tbl.Kosten[[#This Row],[Pnr.]]=BB$7,Tbl.Kosten[[#This Row],[Totaal kosten]],"")</f>
        <v/>
      </c>
      <c r="BC154" s="148" t="str">
        <f>IF(Tbl.Kosten[[#This Row],[Pnr.]]=BC$7,Tbl.Kosten[[#This Row],[Totaal kosten]],"")</f>
        <v/>
      </c>
      <c r="BD154" s="148" t="str">
        <f>IF(Tbl.Kosten[[#This Row],[Pnr.]]=BD$7,Tbl.Kosten[[#This Row],[Totaal kosten]],"")</f>
        <v/>
      </c>
      <c r="BE154" s="148" t="str">
        <f>IF(Tbl.Kosten[[#This Row],[Pnr.]]=BE$7,Tbl.Kosten[[#This Row],[Totaal kosten]],"")</f>
        <v/>
      </c>
      <c r="BF154" s="148" t="str">
        <f>IF(Tbl.Kosten[[#This Row],[Pnr.]]=BF$7,Tbl.Kosten[[#This Row],[Totaal kosten]],"")</f>
        <v/>
      </c>
      <c r="BG154" s="148" t="str">
        <f>IF(Tbl.Kosten[[#This Row],[Pnr.]]=BG$7,Tbl.Kosten[[#This Row],[Totaal kosten]],"")</f>
        <v/>
      </c>
      <c r="BH154" s="148" t="str">
        <f>IF(Tbl.Kosten[[#This Row],[Pnr.]]=BH$7,Tbl.Kosten[[#This Row],[Totaal kosten]],"")</f>
        <v/>
      </c>
      <c r="BI154" s="148" t="str">
        <f>IF(Tbl.Kosten[[#This Row],[Pnr.]]=BI$7,Tbl.Kosten[[#This Row],[Totaal kosten]],"")</f>
        <v/>
      </c>
      <c r="BJ154" s="148" t="str">
        <f>IF(Tbl.Kosten[[#This Row],[Pnr.]]=BJ$7,Tbl.Kosten[[#This Row],[Totaal kosten]],"")</f>
        <v/>
      </c>
      <c r="BK154" s="148" t="str">
        <f>IF(Tbl.Kosten[[#This Row],[Pnr.]]=BK$7,Tbl.Kosten[[#This Row],[Totaal kosten]],"")</f>
        <v/>
      </c>
      <c r="BL154" s="148" t="str">
        <f>IF(Tbl.Kosten[[#This Row],[Pnr.]]=BL$7,Tbl.Kosten[[#This Row],[Totaal kosten]],"")</f>
        <v/>
      </c>
      <c r="BM154" s="148" t="str">
        <f>IF(Tbl.Kosten[[#This Row],[Pnr.]]=BM$7,Tbl.Kosten[[#This Row],[Totaal kosten]],"")</f>
        <v/>
      </c>
      <c r="BN154" s="148" t="str">
        <f>IF(Tbl.Kosten[[#This Row],[Pnr.]]=BN$7,Tbl.Kosten[[#This Row],[Totaal kosten]],"")</f>
        <v/>
      </c>
      <c r="BO154" s="148" t="str">
        <f>IF(Tbl.Kosten[[#This Row],[Pnr.]]=BO$7,Tbl.Kosten[[#This Row],[Totaal kosten]],"")</f>
        <v/>
      </c>
      <c r="BP154" s="148" t="str">
        <f>IF(Tbl.Kosten[[#This Row],[Pnr.]]=BP$7,Tbl.Kosten[[#This Row],[Totaal kosten]],"")</f>
        <v/>
      </c>
      <c r="BQ154" s="148" t="str">
        <f>IF(Tbl.Kosten[[#This Row],[Pnr.]]=BQ$7,Tbl.Kosten[[#This Row],[Totaal kosten]],"")</f>
        <v/>
      </c>
      <c r="BR154" s="148" t="str">
        <f>IF(Tbl.Kosten[[#This Row],[Pnr.]]=BR$7,Tbl.Kosten[[#This Row],[Totaal kosten]],"")</f>
        <v/>
      </c>
      <c r="BS154" s="148" t="str">
        <f>IF(Tbl.Kosten[[#This Row],[Pnr.]]=BS$7,Tbl.Kosten[[#This Row],[Totaal kosten]],"")</f>
        <v/>
      </c>
      <c r="BT154" s="148" t="str">
        <f>IF(Tbl.Kosten[[#This Row],[Pnr.]]=BT$7,Tbl.Kosten[[#This Row],[Totaal kosten]],"")</f>
        <v/>
      </c>
      <c r="BU154" s="148" t="str">
        <f>IF(Tbl.Kosten[[#This Row],[Pnr.]]=BU$7,Tbl.Kosten[[#This Row],[Totaal kosten]],"")</f>
        <v/>
      </c>
      <c r="BV154" s="148" t="str">
        <f>IF(Tbl.Kosten[[#This Row],[Pnr.]]=BV$7,Tbl.Kosten[[#This Row],[Totaal kosten]],"")</f>
        <v/>
      </c>
      <c r="BW154" s="148" t="str">
        <f>IF(Tbl.Kosten[[#This Row],[Pnr.]]=BW$7,Tbl.Kosten[[#This Row],[Totaal kosten]],"")</f>
        <v/>
      </c>
      <c r="BX154" s="148" t="str">
        <f>IFERROR(_xlfn.XLOOKUP(Tbl.Kosten[[#This Row],[Werkpakketcode]],Tbl.Werkpakketten[Werkpakketcode],Tbl.Werkpakketten[WPnr.],"",0,1),"")</f>
        <v/>
      </c>
      <c r="BY154" s="148" t="str">
        <f>IF(Tbl.Kosten[[#This Row],[WPnr.]]=BY$7,Tbl.Kosten[[#This Row],[Totaal kosten]],"")</f>
        <v/>
      </c>
      <c r="BZ154" s="148" t="str">
        <f>IF(Tbl.Kosten[[#This Row],[WPnr.]]=BZ$7,Tbl.Kosten[[#This Row],[Totaal kosten]],"")</f>
        <v/>
      </c>
      <c r="CA154" s="148" t="str">
        <f>IF(Tbl.Kosten[[#This Row],[WPnr.]]=CA$7,Tbl.Kosten[[#This Row],[Totaal kosten]],"")</f>
        <v/>
      </c>
      <c r="CB154" s="148" t="str">
        <f>IF(Tbl.Kosten[[#This Row],[WPnr.]]=CB$7,Tbl.Kosten[[#This Row],[Totaal kosten]],"")</f>
        <v/>
      </c>
      <c r="CC154" s="148" t="str">
        <f>IF(Tbl.Kosten[[#This Row],[WPnr.]]=CC$7,Tbl.Kosten[[#This Row],[Totaal kosten]],"")</f>
        <v/>
      </c>
      <c r="CD154" s="148" t="str">
        <f>IF(Tbl.Kosten[[#This Row],[WPnr.]]=CD$7,Tbl.Kosten[[#This Row],[Totaal kosten]],"")</f>
        <v/>
      </c>
      <c r="CE154" s="148" t="str">
        <f>IF(Tbl.Kosten[[#This Row],[WPnr.]]=CE$7,Tbl.Kosten[[#This Row],[Totaal kosten]],"")</f>
        <v/>
      </c>
      <c r="CF154" s="148" t="str">
        <f>IF(Tbl.Kosten[[#This Row],[WPnr.]]=CF$7,Tbl.Kosten[[#This Row],[Totaal kosten]],"")</f>
        <v/>
      </c>
      <c r="CG154" s="148" t="str">
        <f>IF(Tbl.Kosten[[#This Row],[WPnr.]]=CG$7,Tbl.Kosten[[#This Row],[Totaal kosten]],"")</f>
        <v/>
      </c>
      <c r="CH154" s="148" t="str">
        <f>IF(Tbl.Kosten[[#This Row],[WPnr.]]=CH$7,Tbl.Kosten[[#This Row],[Totaal kosten]],"")</f>
        <v/>
      </c>
      <c r="CI154" s="148" t="str">
        <f>IF(Tbl.Kosten[[#This Row],[WPnr.]]=CI$7,Tbl.Kosten[[#This Row],[Totaal kosten]],"")</f>
        <v/>
      </c>
      <c r="CJ154" s="148" t="str">
        <f>IF(Tbl.Kosten[[#This Row],[WPnr.]]=CJ$7,Tbl.Kosten[[#This Row],[Totaal kosten]],"")</f>
        <v/>
      </c>
      <c r="CK154" s="148" t="str">
        <f>IF(Tbl.Kosten[[#This Row],[WPnr.]]=CK$7,Tbl.Kosten[[#This Row],[Totaal kosten]],"")</f>
        <v/>
      </c>
      <c r="CL154" s="148" t="str">
        <f>IF(Tbl.Kosten[[#This Row],[WPnr.]]=CL$7,Tbl.Kosten[[#This Row],[Totaal kosten]],"")</f>
        <v/>
      </c>
      <c r="CM154" s="148" t="str">
        <f>IF(Tbl.Kosten[[#This Row],[WPnr.]]=CM$7,Tbl.Kosten[[#This Row],[Totaal kosten]],"")</f>
        <v/>
      </c>
      <c r="CN154" s="148" t="str">
        <f>IF(Tbl.Kosten[[#This Row],[WPnr.]]=CN$7,Tbl.Kosten[[#This Row],[Totaal kosten]],"")</f>
        <v/>
      </c>
      <c r="CO154" s="148" t="str">
        <f>IF(Tbl.Kosten[[#This Row],[WPnr.]]=CO$7,Tbl.Kosten[[#This Row],[Totaal kosten]],"")</f>
        <v/>
      </c>
      <c r="CP154" s="148" t="str">
        <f>IF(Tbl.Kosten[[#This Row],[WPnr.]]=CP$7,Tbl.Kosten[[#This Row],[Totaal kosten]],"")</f>
        <v/>
      </c>
      <c r="CQ154" s="148" t="str">
        <f>IF(Tbl.Kosten[[#This Row],[WPnr.]]=CQ$7,Tbl.Kosten[[#This Row],[Totaal kosten]],"")</f>
        <v/>
      </c>
      <c r="CR154" s="148" t="str">
        <f>IF(Tbl.Kosten[[#This Row],[WPnr.]]=CR$7,Tbl.Kosten[[#This Row],[Totaal kosten]],"")</f>
        <v/>
      </c>
      <c r="CS154" s="148" t="str">
        <f>IF(Tbl.Kosten[[#This Row],[WPnr.]]=CS$7,Tbl.Kosten[[#This Row],[Totaal kosten]],"")</f>
        <v/>
      </c>
      <c r="CT154" s="148" t="str">
        <f>IF(Tbl.Kosten[[#This Row],[WPnr.]]=CT$7,Tbl.Kosten[[#This Row],[Totaal kosten]],"")</f>
        <v/>
      </c>
      <c r="CU154" s="148" t="str">
        <f>IF(Tbl.Kosten[[#This Row],[WPnr.]]=CU$7,Tbl.Kosten[[#This Row],[Totaal kosten]],"")</f>
        <v/>
      </c>
      <c r="CV154" s="148" t="str">
        <f>IF(Tbl.Kosten[[#This Row],[WPnr.]]=CV$7,Tbl.Kosten[[#This Row],[Totaal kosten]],"")</f>
        <v/>
      </c>
      <c r="CW154" s="148" t="str">
        <f>IF(Tbl.Kosten[[#This Row],[WPnr.]]=CW$7,Tbl.Kosten[[#This Row],[Totaal kosten]],"")</f>
        <v/>
      </c>
      <c r="CX154" s="148" t="str">
        <f>IF(Tbl.Kosten[[#This Row],[WPnr.]]=CX$7,Tbl.Kosten[[#This Row],[Totaal kosten]],"")</f>
        <v/>
      </c>
      <c r="CY154" s="148" t="str">
        <f>IF(Tbl.Kosten[[#This Row],[WPnr.]]=CY$7,Tbl.Kosten[[#This Row],[Totaal kosten]],"")</f>
        <v/>
      </c>
      <c r="CZ154" s="148" t="str">
        <f>IF(Tbl.Kosten[[#This Row],[WPnr.]]=CZ$7,Tbl.Kosten[[#This Row],[Totaal kosten]],"")</f>
        <v/>
      </c>
      <c r="DA154" s="148" t="str">
        <f>IF(Tbl.Kosten[[#This Row],[WPnr.]]=DA$7,Tbl.Kosten[[#This Row],[Totaal kosten]],"")</f>
        <v/>
      </c>
      <c r="DB154" s="148" t="str">
        <f>IF(Tbl.Kosten[[#This Row],[WPnr.]]=DB$7,Tbl.Kosten[[#This Row],[Totaal kosten]],"")</f>
        <v/>
      </c>
      <c r="DC154" s="148" t="str">
        <f>IF(Tbl.Kosten[[#This Row],[WPnr.]]=DC$7,Tbl.Kosten[[#This Row],[Totaal kosten]],"")</f>
        <v/>
      </c>
      <c r="DD154" s="148" t="str">
        <f>IF(Tbl.Kosten[[#This Row],[WPnr.]]=DD$7,Tbl.Kosten[[#This Row],[Totaal kosten]],"")</f>
        <v/>
      </c>
      <c r="DE154" s="148" t="str">
        <f>IF(Tbl.Kosten[[#This Row],[WPnr.]]=DE$7,Tbl.Kosten[[#This Row],[Totaal kosten]],"")</f>
        <v/>
      </c>
      <c r="DF154" s="148" t="str">
        <f>IF(Tbl.Kosten[[#This Row],[WPnr.]]=DF$7,Tbl.Kosten[[#This Row],[Totaal kosten]],"")</f>
        <v/>
      </c>
      <c r="DG154" s="148" t="str">
        <f>IF(Tbl.Kosten[[#This Row],[WPnr.]]=DG$7,Tbl.Kosten[[#This Row],[Totaal kosten]],"")</f>
        <v/>
      </c>
      <c r="DH154" s="148" t="str">
        <f>IF(Tbl.Kosten[[#This Row],[WPnr.]]=DH$7,Tbl.Kosten[[#This Row],[Totaal kosten]],"")</f>
        <v/>
      </c>
      <c r="DI154" s="148" t="str">
        <f>IF(Tbl.Kosten[[#This Row],[WPnr.]]=DI$7,Tbl.Kosten[[#This Row],[Totaal kosten]],"")</f>
        <v/>
      </c>
      <c r="DJ154" s="148" t="str">
        <f>IF(Tbl.Kosten[[#This Row],[WPnr.]]=DJ$7,Tbl.Kosten[[#This Row],[Totaal kosten]],"")</f>
        <v/>
      </c>
      <c r="DK154" s="148" t="str">
        <f>IF(Tbl.Kosten[[#This Row],[WPnr.]]=DK$7,Tbl.Kosten[[#This Row],[Totaal kosten]],"")</f>
        <v/>
      </c>
      <c r="DL154" s="148" t="str">
        <f>IF(Tbl.Kosten[[#This Row],[WPnr.]]=DL$7,Tbl.Kosten[[#This Row],[Totaal kosten]],"")</f>
        <v/>
      </c>
      <c r="DM154" s="148" t="str">
        <f>IF(Tbl.Kosten[[#This Row],[WPnr.]]=DM$7,Tbl.Kosten[[#This Row],[Totaal kosten]],"")</f>
        <v/>
      </c>
      <c r="DN154" s="148" t="str">
        <f>IF(Tbl.Kosten[[#This Row],[WPnr.]]=DN$7,Tbl.Kosten[[#This Row],[Totaal kosten]],"")</f>
        <v/>
      </c>
      <c r="DO154" s="148" t="str">
        <f>IF(Tbl.Kosten[[#This Row],[WPnr.]]=DO$7,Tbl.Kosten[[#This Row],[Totaal kosten]],"")</f>
        <v/>
      </c>
      <c r="DP154" s="148" t="str">
        <f>IF(Tbl.Kosten[[#This Row],[WPnr.]]=DP$7,Tbl.Kosten[[#This Row],[Totaal kosten]],"")</f>
        <v/>
      </c>
      <c r="DQ154" s="148" t="str">
        <f>IF(Tbl.Kosten[[#This Row],[WPnr.]]=DQ$7,Tbl.Kosten[[#This Row],[Totaal kosten]],"")</f>
        <v/>
      </c>
      <c r="DR154" s="148" t="str">
        <f>IF(Tbl.Kosten[[#This Row],[WPnr.]]=DR$7,Tbl.Kosten[[#This Row],[Totaal kosten]],"")</f>
        <v/>
      </c>
      <c r="DS154" s="148" t="str">
        <f>IF(Tbl.Kosten[[#This Row],[WPnr.]]=DS$7,Tbl.Kosten[[#This Row],[Totaal kosten]],"")</f>
        <v/>
      </c>
      <c r="DT154" s="148" t="str">
        <f>IF(Tbl.Kosten[[#This Row],[WPnr.]]=DT$7,Tbl.Kosten[[#This Row],[Totaal kosten]],"")</f>
        <v/>
      </c>
      <c r="DU154" s="148" t="str">
        <f>IF(Tbl.Kosten[[#This Row],[WPnr.]]=DU$7,Tbl.Kosten[[#This Row],[Totaal kosten]],"")</f>
        <v/>
      </c>
      <c r="DV154" s="148" t="str">
        <f>IF(Tbl.Kosten[[#This Row],[WPnr.]]=DV$7,Tbl.Kosten[[#This Row],[Totaal kosten]],"")</f>
        <v/>
      </c>
      <c r="DW154" s="150" t="str">
        <f>IFERROR(_xlfn.XLOOKUP(Tbl.Kosten[[#This Row],[Kostensoort]],Tbl.Kostensoorten[Kostensoorten],Tbl.Kostensoorten[KSnr.],"",0,1),"")</f>
        <v/>
      </c>
      <c r="DX154" s="150" t="str">
        <f>IF(Tbl.Kosten[[#This Row],[KSnr.]]=DX$7,Tbl.Kosten[[#This Row],[Totaal kosten]],"")</f>
        <v/>
      </c>
      <c r="DY154" s="150" t="str">
        <f>IF(Tbl.Kosten[[#This Row],[KSnr.]]=DY$7,Tbl.Kosten[[#This Row],[Totaal kosten]],"")</f>
        <v/>
      </c>
      <c r="DZ154" s="150" t="str">
        <f>IF(Tbl.Kosten[[#This Row],[KSnr.]]=DZ$7,Tbl.Kosten[[#This Row],[Totaal kosten]],"")</f>
        <v/>
      </c>
      <c r="EA154" s="150" t="str">
        <f>IF(Tbl.Kosten[[#This Row],[KSnr.]]=EA$7,Tbl.Kosten[[#This Row],[Totaal kosten]],"")</f>
        <v/>
      </c>
      <c r="EB154" s="150" t="str">
        <f>IF(Tbl.Kosten[[#This Row],[KSnr.]]=EB$7,Tbl.Kosten[[#This Row],[Totaal kosten]],"")</f>
        <v/>
      </c>
      <c r="EC154" s="150" t="str">
        <f>IF(Tbl.Kosten[[#This Row],[KSnr.]]=EC$7,Tbl.Kosten[[#This Row],[Totaal kosten]],"")</f>
        <v/>
      </c>
      <c r="ED154" s="150" t="str">
        <f>IF(Tbl.Kosten[[#This Row],[KSnr.]]=ED$7,Tbl.Kosten[[#This Row],[Totaal kosten]],"")</f>
        <v/>
      </c>
      <c r="EE154" s="150" t="str">
        <f>IF(Tbl.Kosten[[#This Row],[KSnr.]]=EE$7,Tbl.Kosten[[#This Row],[Totaal kosten]],"")</f>
        <v/>
      </c>
      <c r="EF154" s="150" t="str">
        <f>IF(Tbl.Kosten[[#This Row],[KSnr.]]=EF$7,Tbl.Kosten[[#This Row],[Totaal kosten]],"")</f>
        <v/>
      </c>
      <c r="EG154" s="150" t="str">
        <f>IF(Tbl.Kosten[[#This Row],[KSnr.]]=EG$7,Tbl.Kosten[[#This Row],[Totaal kosten]],"")</f>
        <v/>
      </c>
      <c r="EH154" s="150" t="str">
        <f>IF(Tbl.Kosten[[#This Row],[KSnr.]]=EH$7,Tbl.Kosten[[#This Row],[Totaal kosten]],"")</f>
        <v/>
      </c>
      <c r="EI154" s="150" t="str">
        <f>IF(Tbl.Kosten[[#This Row],[KSnr.]]=EI$7,Tbl.Kosten[[#This Row],[Totaal kosten]],"")</f>
        <v/>
      </c>
      <c r="EJ154" s="150" t="str">
        <f>IF(Tbl.Kosten[[#This Row],[KSnr.]]=EJ$7,Tbl.Kosten[[#This Row],[Totaal kosten]],"")</f>
        <v/>
      </c>
      <c r="EK154" s="150" t="str">
        <f>IF(Tbl.Kosten[[#This Row],[KSnr.]]=EK$7,Tbl.Kosten[[#This Row],[Totaal kosten]],"")</f>
        <v/>
      </c>
      <c r="EL154" s="150" t="str">
        <f>IF(Tbl.Kosten[[#This Row],[KSnr.]]=EL$7,Tbl.Kosten[[#This Row],[Totaal kosten]],"")</f>
        <v/>
      </c>
      <c r="EM154" s="150" t="str">
        <f>IF(Tbl.Kosten[[#This Row],[KSnr.]]=EM$7,Tbl.Kosten[[#This Row],[Totaal kosten]],"")</f>
        <v/>
      </c>
      <c r="EN154" s="150" t="str">
        <f>IF(Tbl.Kosten[[#This Row],[KSnr.]]=EN$7,Tbl.Kosten[[#This Row],[Totaal kosten]],"")</f>
        <v/>
      </c>
      <c r="EO154" s="150" t="str">
        <f>IF(Tbl.Kosten[[#This Row],[KSnr.]]=EO$7,Tbl.Kosten[[#This Row],[Totaal kosten]],"")</f>
        <v/>
      </c>
      <c r="EP154" s="150" t="str">
        <f>IF(Tbl.Kosten[[#This Row],[KSnr.]]=EP$7,Tbl.Kosten[[#This Row],[Totaal kosten]],"")</f>
        <v/>
      </c>
      <c r="EQ154" s="150" t="str">
        <f>IF(Tbl.Kosten[[#This Row],[KSnr.]]=EQ$7,Tbl.Kosten[[#This Row],[Totaal kosten]],"")</f>
        <v/>
      </c>
      <c r="ER154" s="144" t="str">
        <f>IFERROR(_xlfn.XLOOKUP(Tbl.Kosten[[#This Row],[Subsidieactiviteit]],Tbl.Subsidiehoogte[Subsidieactiviteit],Tbl.Subsidiehoogte[SAnr.],"",0,1),"")</f>
        <v/>
      </c>
      <c r="ES154" s="150" t="str">
        <f>IF(Tbl.Kosten[[#This Row],[Sanr.]]=ES$7,Tbl.Kosten[[#This Row],[Totaal kosten]],"")</f>
        <v/>
      </c>
      <c r="ET154" s="150" t="str">
        <f>IF(Tbl.Kosten[[#This Row],[Sanr.]]=ET$7,Tbl.Kosten[[#This Row],[Totaal kosten]],"")</f>
        <v/>
      </c>
      <c r="EU154" s="150" t="str">
        <f>IF(Tbl.Kosten[[#This Row],[Sanr.]]=EU$7,Tbl.Kosten[[#This Row],[Totaal kosten]],"")</f>
        <v/>
      </c>
      <c r="EV154" s="150" t="str">
        <f>IF(Tbl.Kosten[[#This Row],[Sanr.]]=EV$7,Tbl.Kosten[[#This Row],[Totaal kosten]],"")</f>
        <v/>
      </c>
      <c r="EW154" s="150" t="str">
        <f>IF(Tbl.Kosten[[#This Row],[Sanr.]]=EW$7,Tbl.Kosten[[#This Row],[Totaal kosten]],"")</f>
        <v/>
      </c>
      <c r="EX154" s="150" t="str">
        <f>IF(Tbl.Kosten[[#This Row],[Sanr.]]=EX$7,Tbl.Kosten[[#This Row],[Totaal kosten]],"")</f>
        <v/>
      </c>
      <c r="EY154" s="150" t="str">
        <f>IF(Tbl.Kosten[[#This Row],[Sanr.]]=EY$7,Tbl.Kosten[[#This Row],[Totaal kosten]],"")</f>
        <v/>
      </c>
      <c r="EZ154" s="150" t="str">
        <f>IF(Tbl.Kosten[[#This Row],[Sanr.]]=EZ$7,Tbl.Kosten[[#This Row],[Totaal kosten]],"")</f>
        <v/>
      </c>
      <c r="FA154" s="150" t="str">
        <f>IF(Tbl.Kosten[[#This Row],[Sanr.]]=FA$7,Tbl.Kosten[[#This Row],[Totaal kosten]],"")</f>
        <v/>
      </c>
      <c r="FB154" s="150" t="str">
        <f>IF(Tbl.Kosten[[#This Row],[Sanr.]]=FB$7,Tbl.Kosten[[#This Row],[Totaal kosten]],"")</f>
        <v/>
      </c>
      <c r="FC154" s="150" t="str">
        <f>IF(Tbl.Kosten[[#This Row],[Sanr.]]=FC$7,Tbl.Kosten[[#This Row],[Totaal kosten]],"")</f>
        <v/>
      </c>
      <c r="FD154" s="150" t="str">
        <f>IF(Tbl.Kosten[[#This Row],[Sanr.]]=FD$7,Tbl.Kosten[[#This Row],[Totaal kosten]],"")</f>
        <v/>
      </c>
      <c r="FE154" s="150" t="str">
        <f>IF(Tbl.Kosten[[#This Row],[Sanr.]]=FE$7,Tbl.Kosten[[#This Row],[Totaal kosten]],"")</f>
        <v/>
      </c>
      <c r="FF154" s="150" t="str">
        <f>IF(Tbl.Kosten[[#This Row],[Sanr.]]=FF$7,Tbl.Kosten[[#This Row],[Totaal kosten]],"")</f>
        <v/>
      </c>
      <c r="FG154" s="150" t="str">
        <f>IF(Tbl.Kosten[[#This Row],[Sanr.]]=FG$7,Tbl.Kosten[[#This Row],[Totaal kosten]],"")</f>
        <v/>
      </c>
      <c r="FH154" s="150" t="str">
        <f>IF(Tbl.Kosten[[#This Row],[Sanr.]]=FH$7,Tbl.Kosten[[#This Row],[Totaal kosten]],"")</f>
        <v/>
      </c>
      <c r="FI154" s="150" t="str">
        <f>IF(Tbl.Kosten[[#This Row],[Sanr.]]=FI$7,Tbl.Kosten[[#This Row],[Totaal kosten]],"")</f>
        <v/>
      </c>
      <c r="FJ154" s="150" t="str">
        <f>IF(Tbl.Kosten[[#This Row],[Sanr.]]=FJ$7,Tbl.Kosten[[#This Row],[Totaal kosten]],"")</f>
        <v/>
      </c>
      <c r="FK154" s="150" t="str">
        <f>IF(Tbl.Kosten[[#This Row],[Sanr.]]=FK$7,Tbl.Kosten[[#This Row],[Totaal kosten]],"")</f>
        <v/>
      </c>
      <c r="FL154" s="150" t="str">
        <f>IF(Tbl.Kosten[[#This Row],[Sanr.]]=FL$7,Tbl.Kosten[[#This Row],[Totaal kosten]],"")</f>
        <v/>
      </c>
      <c r="FM154" s="150" t="str">
        <f>IF(Tbl.Kosten[[#This Row],[Sanr.]]=FM$7,Tbl.Kosten[[#This Row],[Totaal kosten]],"")</f>
        <v/>
      </c>
      <c r="FN154" s="150" t="str">
        <f>IF(Tbl.Kosten[[#This Row],[Sanr.]]=FN$7,Tbl.Kosten[[#This Row],[Totaal kosten]],"")</f>
        <v/>
      </c>
      <c r="FO154" s="150" t="str">
        <f>IF(Tbl.Kosten[[#This Row],[Sanr.]]=FO$7,Tbl.Kosten[[#This Row],[Totaal kosten]],"")</f>
        <v/>
      </c>
      <c r="FP154" s="150" t="str">
        <f>IF(Tbl.Kosten[[#This Row],[Sanr.]]=FP$7,Tbl.Kosten[[#This Row],[Totaal kosten]],"")</f>
        <v/>
      </c>
      <c r="FQ154" s="150" t="str">
        <f>IF(Tbl.Kosten[[#This Row],[Sanr.]]=FQ$7,Tbl.Kosten[[#This Row],[Totaal kosten]],"")</f>
        <v/>
      </c>
      <c r="FR154" s="150" t="str">
        <f>IF(Tbl.Kosten[[#This Row],[Sanr.]]=FR$7,Tbl.Kosten[[#This Row],[Totaal kosten]],"")</f>
        <v/>
      </c>
      <c r="FS154" s="150" t="str">
        <f>IF(Tbl.Kosten[[#This Row],[Sanr.]]=FS$7,Tbl.Kosten[[#This Row],[Totaal kosten]],"")</f>
        <v/>
      </c>
      <c r="FT154" s="150" t="str">
        <f>IF(Tbl.Kosten[[#This Row],[Sanr.]]=FT$7,Tbl.Kosten[[#This Row],[Totaal kosten]],"")</f>
        <v/>
      </c>
      <c r="FU154" s="150" t="str">
        <f>IF(Tbl.Kosten[[#This Row],[Sanr.]]=FU$7,Tbl.Kosten[[#This Row],[Totaal kosten]],"")</f>
        <v/>
      </c>
      <c r="FV154" s="150" t="str">
        <f>IF(Tbl.Kosten[[#This Row],[Sanr.]]=FV$7,Tbl.Kosten[[#This Row],[Totaal kosten]],"")</f>
        <v/>
      </c>
      <c r="FW154" s="150" t="str">
        <f>IFERROR(_xlfn.XLOOKUP(Tbl.Kosten[[#This Row],[Activiteitencode]],Tbl.Activiteiten[Activiteitcode],Tbl.Activiteiten[Anr.],"",0,1),"")</f>
        <v/>
      </c>
      <c r="FX154" s="169" t="str">
        <f>_xlfn.CONCAT(Tbl.Kosten[[#This Row],[Pnr.]],Tbl.Kosten[[#This Row],[Sanr.]])</f>
        <v>P1</v>
      </c>
      <c r="FY154" s="150">
        <f>Tbl.Kosten[[#This Row],[Totaal kosten]]-Tbl.Kosten[[#This Row],[Subsidie]]</f>
        <v>0</v>
      </c>
      <c r="FZ154" s="150">
        <f>IF(Tbl.Kosten[[#This Row],[Pnr.]]=FZ$7,Tbl.Kosten[[#This Row],[Te financieren]],"")</f>
        <v>0</v>
      </c>
      <c r="GA154" s="150" t="str">
        <f>IF(Tbl.Kosten[[#This Row],[Pnr.]]=GA$7,Tbl.Kosten[[#This Row],[Te financieren]],"")</f>
        <v/>
      </c>
      <c r="GB154" s="150" t="str">
        <f>IF(Tbl.Kosten[[#This Row],[Pnr.]]=GB$7,Tbl.Kosten[[#This Row],[Te financieren]],"")</f>
        <v/>
      </c>
      <c r="GC154" s="150" t="str">
        <f>IF(Tbl.Kosten[[#This Row],[Pnr.]]=GC$7,Tbl.Kosten[[#This Row],[Te financieren]],"")</f>
        <v/>
      </c>
      <c r="GD154" s="150" t="str">
        <f>IF(Tbl.Kosten[[#This Row],[Pnr.]]=GD$7,Tbl.Kosten[[#This Row],[Te financieren]],"")</f>
        <v/>
      </c>
      <c r="GE154" s="150" t="str">
        <f>IF(Tbl.Kosten[[#This Row],[Pnr.]]=GE$7,Tbl.Kosten[[#This Row],[Te financieren]],"")</f>
        <v/>
      </c>
      <c r="GF154" s="150" t="str">
        <f>IF(Tbl.Kosten[[#This Row],[Pnr.]]=GF$7,Tbl.Kosten[[#This Row],[Te financieren]],"")</f>
        <v/>
      </c>
      <c r="GG154" s="150" t="str">
        <f>IF(Tbl.Kosten[[#This Row],[Pnr.]]=GG$7,Tbl.Kosten[[#This Row],[Te financieren]],"")</f>
        <v/>
      </c>
      <c r="GH154" s="150" t="str">
        <f>IF(Tbl.Kosten[[#This Row],[Pnr.]]=GH$7,Tbl.Kosten[[#This Row],[Te financieren]],"")</f>
        <v/>
      </c>
      <c r="GI154" s="150" t="str">
        <f>IF(Tbl.Kosten[[#This Row],[Pnr.]]=GI$7,Tbl.Kosten[[#This Row],[Te financieren]],"")</f>
        <v/>
      </c>
      <c r="GJ154" s="150" t="str">
        <f>IF(Tbl.Kosten[[#This Row],[Pnr.]]=GJ$7,Tbl.Kosten[[#This Row],[Te financieren]],"")</f>
        <v/>
      </c>
      <c r="GK154" s="150" t="str">
        <f>IF(Tbl.Kosten[[#This Row],[Pnr.]]=GK$7,Tbl.Kosten[[#This Row],[Te financieren]],"")</f>
        <v/>
      </c>
      <c r="GL154" s="150" t="str">
        <f>IF(Tbl.Kosten[[#This Row],[Pnr.]]=GL$7,Tbl.Kosten[[#This Row],[Te financieren]],"")</f>
        <v/>
      </c>
      <c r="GM154" s="150" t="str">
        <f>IF(Tbl.Kosten[[#This Row],[Pnr.]]=GM$7,Tbl.Kosten[[#This Row],[Te financieren]],"")</f>
        <v/>
      </c>
      <c r="GN154" s="150" t="str">
        <f>IF(Tbl.Kosten[[#This Row],[Pnr.]]=GN$7,Tbl.Kosten[[#This Row],[Te financieren]],"")</f>
        <v/>
      </c>
      <c r="GO154" s="150" t="str">
        <f>IF(Tbl.Kosten[[#This Row],[Pnr.]]=GO$7,Tbl.Kosten[[#This Row],[Te financieren]],"")</f>
        <v/>
      </c>
      <c r="GP154" s="150" t="str">
        <f>IF(Tbl.Kosten[[#This Row],[Pnr.]]=GP$7,Tbl.Kosten[[#This Row],[Te financieren]],"")</f>
        <v/>
      </c>
      <c r="GQ154" s="150" t="str">
        <f>IF(Tbl.Kosten[[#This Row],[Pnr.]]=GQ$7,Tbl.Kosten[[#This Row],[Te financieren]],"")</f>
        <v/>
      </c>
      <c r="GR154" s="150" t="str">
        <f>IF(Tbl.Kosten[[#This Row],[Pnr.]]=GR$7,Tbl.Kosten[[#This Row],[Te financieren]],"")</f>
        <v/>
      </c>
      <c r="GS154" s="150" t="str">
        <f>IF(Tbl.Kosten[[#This Row],[Pnr.]]=GS$7,Tbl.Kosten[[#This Row],[Te financieren]],"")</f>
        <v/>
      </c>
      <c r="GT154" s="150" t="str">
        <f>IF(Tbl.Kosten[[#This Row],[Pnr.]]=GT$7,Tbl.Kosten[[#This Row],[Te financieren]],"")</f>
        <v/>
      </c>
      <c r="GU154" s="150" t="str">
        <f>IF(Tbl.Kosten[[#This Row],[Pnr.]]=GU$7,Tbl.Kosten[[#This Row],[Te financieren]],"")</f>
        <v/>
      </c>
      <c r="GV154" s="150" t="str">
        <f>IF(Tbl.Kosten[[#This Row],[Pnr.]]=GV$7,Tbl.Kosten[[#This Row],[Te financieren]],"")</f>
        <v/>
      </c>
      <c r="GW154" s="150" t="str">
        <f>IF(Tbl.Kosten[[#This Row],[Pnr.]]=GW$7,Tbl.Kosten[[#This Row],[Te financieren]],"")</f>
        <v/>
      </c>
      <c r="GX154" s="150" t="str">
        <f>IF(Tbl.Kosten[[#This Row],[Pnr.]]=GX$7,Tbl.Kosten[[#This Row],[Te financieren]],"")</f>
        <v/>
      </c>
      <c r="GY154" s="150" t="str">
        <f>IF(Tbl.Kosten[[#This Row],[Pnr.]]=GY$7,Tbl.Kosten[[#This Row],[Te financieren]],"")</f>
        <v/>
      </c>
      <c r="GZ154" s="150" t="str">
        <f>IF(Tbl.Kosten[[#This Row],[Pnr.]]=GZ$7,Tbl.Kosten[[#This Row],[Te financieren]],"")</f>
        <v/>
      </c>
      <c r="HA154" s="150" t="str">
        <f>IF(Tbl.Kosten[[#This Row],[Pnr.]]=HA$7,Tbl.Kosten[[#This Row],[Te financieren]],"")</f>
        <v/>
      </c>
      <c r="HB154" s="150" t="str">
        <f>IF(Tbl.Kosten[[#This Row],[Pnr.]]=HB$7,Tbl.Kosten[[#This Row],[Te financieren]],"")</f>
        <v/>
      </c>
      <c r="HC154" s="150" t="str">
        <f>IF(Tbl.Kosten[[#This Row],[Pnr.]]=HC$7,Tbl.Kosten[[#This Row],[Te financieren]],"")</f>
        <v/>
      </c>
      <c r="HD154" s="150" t="str">
        <f>IF(Tbl.Kosten[[#This Row],[Pnr.]]=HD$7,Tbl.Kosten[[#This Row],[Te financieren]],"")</f>
        <v/>
      </c>
      <c r="HE154" s="150" t="str">
        <f>IF(Tbl.Kosten[[#This Row],[Pnr.]]=HE$7,Tbl.Kosten[[#This Row],[Te financieren]],"")</f>
        <v/>
      </c>
      <c r="HF154" s="150" t="str">
        <f>IF(Tbl.Kosten[[#This Row],[Pnr.]]=HF$7,Tbl.Kosten[[#This Row],[Te financieren]],"")</f>
        <v/>
      </c>
      <c r="HG154" s="150" t="str">
        <f>IF(Tbl.Kosten[[#This Row],[Pnr.]]=HG$7,Tbl.Kosten[[#This Row],[Te financieren]],"")</f>
        <v/>
      </c>
      <c r="HH154" s="150" t="str">
        <f>IF(Tbl.Kosten[[#This Row],[Pnr.]]=HH$7,Tbl.Kosten[[#This Row],[Te financieren]],"")</f>
        <v/>
      </c>
      <c r="HI154" s="150" t="str">
        <f>IF(Tbl.Kosten[[#This Row],[Pnr.]]=HI$7,Tbl.Kosten[[#This Row],[Te financieren]],"")</f>
        <v/>
      </c>
      <c r="HJ154" s="150" t="str">
        <f>IF(Tbl.Kosten[[#This Row],[Pnr.]]=HJ$7,Tbl.Kosten[[#This Row],[Te financieren]],"")</f>
        <v/>
      </c>
      <c r="HK154" s="150" t="str">
        <f>IF(Tbl.Kosten[[#This Row],[Pnr.]]=HK$7,Tbl.Kosten[[#This Row],[Te financieren]],"")</f>
        <v/>
      </c>
      <c r="HL154" s="150" t="str">
        <f>IF(Tbl.Kosten[[#This Row],[Pnr.]]=HL$7,Tbl.Kosten[[#This Row],[Te financieren]],"")</f>
        <v/>
      </c>
      <c r="HM154" s="150" t="str">
        <f>IF(Tbl.Kosten[[#This Row],[Pnr.]]=HM$7,Tbl.Kosten[[#This Row],[Te financieren]],"")</f>
        <v/>
      </c>
      <c r="HN154" s="150" t="str">
        <f>IF(Tbl.Kosten[[#This Row],[Pnr.]]=HN$7,Tbl.Kosten[[#This Row],[Te financieren]],"")</f>
        <v/>
      </c>
      <c r="HO154" s="150" t="str">
        <f>IF(Tbl.Kosten[[#This Row],[Pnr.]]=HO$7,Tbl.Kosten[[#This Row],[Te financieren]],"")</f>
        <v/>
      </c>
      <c r="HP154" s="150" t="str">
        <f>IF(Tbl.Kosten[[#This Row],[Pnr.]]=HP$7,Tbl.Kosten[[#This Row],[Te financieren]],"")</f>
        <v/>
      </c>
      <c r="HQ154" s="150" t="str">
        <f>IF(Tbl.Kosten[[#This Row],[Pnr.]]=HQ$7,Tbl.Kosten[[#This Row],[Te financieren]],"")</f>
        <v/>
      </c>
      <c r="HR154" s="150" t="str">
        <f>IF(Tbl.Kosten[[#This Row],[Pnr.]]=HR$7,Tbl.Kosten[[#This Row],[Te financieren]],"")</f>
        <v/>
      </c>
      <c r="HS154" s="150" t="str">
        <f>IF(Tbl.Kosten[[#This Row],[Pnr.]]=HS$7,Tbl.Kosten[[#This Row],[Te financieren]],"")</f>
        <v/>
      </c>
      <c r="HT154" s="150" t="str">
        <f>IF(Tbl.Kosten[[#This Row],[Pnr.]]=HT$7,Tbl.Kosten[[#This Row],[Te financieren]],"")</f>
        <v/>
      </c>
      <c r="HU154" s="150" t="str">
        <f>IF(Tbl.Kosten[[#This Row],[Pnr.]]=HU$7,Tbl.Kosten[[#This Row],[Te financieren]],"")</f>
        <v/>
      </c>
      <c r="HV154" s="150" t="str">
        <f>IF(Tbl.Kosten[[#This Row],[Pnr.]]=HV$7,Tbl.Kosten[[#This Row],[Te financieren]],"")</f>
        <v/>
      </c>
      <c r="HW154" s="150" t="str">
        <f>IF(Tbl.Kosten[[#This Row],[Pnr.]]=HW$7,Tbl.Kosten[[#This Row],[Te financieren]],"")</f>
        <v/>
      </c>
    </row>
    <row r="155" spans="2:231" x14ac:dyDescent="0.3">
      <c r="B155" s="134"/>
      <c r="C155" s="137"/>
      <c r="D155" s="136"/>
      <c r="E155" s="261"/>
      <c r="F155" s="135"/>
      <c r="G155" s="11" t="str">
        <f>IF(Tbl.Kosten[[#This Row],[Medewerker e/o 
functie]]&lt;&gt;"",_xlfn.XLOOKUP(Tbl.Kosten[[#This Row],[Medewerker e/o 
functie]],Tbl.Uurtarief[Medewerker en/of functie],Tbl.Uurtarief[Uurtarief],"",0,1),"")</f>
        <v/>
      </c>
      <c r="H155" s="121">
        <f>IFERROR(Tbl.Kosten[[#This Row],[Uren]]*Tbl.Kosten[[#This Row],[Uurtarief]],0)</f>
        <v>0</v>
      </c>
      <c r="I155" s="119" t="str">
        <f>IF(Tbl.Kosten[[#This Row],[Subtotaal uren]]&lt;&gt;0,_xlfn.XLOOKUP(Tbl.Kosten[[#This Row],[Medewerker e/o 
functie]],Tbl.Uurtarief[Medewerker en/of functie],Tbl.Uurtarief[Kostensoort arbeid],"",0,1),"")</f>
        <v/>
      </c>
      <c r="J155" s="137"/>
      <c r="K155" s="135"/>
      <c r="L155" s="139" t="str">
        <f>IF(Tbl.Kosten[[#This Row],[Activum]]&lt;&gt;"",_xlfn.XLOOKUP(Tbl.Kosten[[#This Row],[Activum]],Tbl.Afschrijvingskosten[Activum],Tbl.Afschrijvingskosten[Tarief per afschrijvings-eenheid],"",0,1),"")</f>
        <v/>
      </c>
      <c r="M155" s="122">
        <f>IFERROR(Tbl.Kosten[[#This Row],[Een-
heden]]*Tbl.Kosten[[#This Row],[Afschrijvings-
tarief]],0)</f>
        <v>0</v>
      </c>
      <c r="N155" s="122" t="str">
        <f>IF(Tbl.Kosten[[#This Row],[Subtotaal afschrijving]]&lt;&gt;0,Lijsten!$A$7,"")</f>
        <v/>
      </c>
      <c r="O155" s="140"/>
      <c r="P155" s="135"/>
      <c r="Q155" s="138"/>
      <c r="R155" s="122">
        <f>IFERROR(Tbl.Kosten[[#This Row],[Aantal]]*Tbl.Kosten[[#This Row],[Tarief]],0)</f>
        <v>0</v>
      </c>
      <c r="S155" s="8">
        <f>IFERROR(Tbl.Kosten[[#This Row],[Subtotaal overige kosten]]+Tbl.Kosten[[#This Row],[Subtotaal uren]]+Tbl.Kosten[[#This Row],[Subtotaal afschrijving]],0)</f>
        <v>0</v>
      </c>
      <c r="T155" s="8">
        <f>IFERROR(Tbl.Kosten[[#This Row],[Totaal kosten]]*Tbl.Kosten[[#This Row],[Subsidie%]],0)</f>
        <v>0</v>
      </c>
      <c r="U155" s="4" t="str" cm="1">
        <f t="array" ref="U155">IFERROR(_xlfn.IFS(Tbl.Kosten[[#This Row],[Subtotaal uren]]&lt;&gt;0,Tbl.Kosten[[#This Row],[Kostensoort arbeid]],Tbl.Kosten[[#This Row],[Subtotaal afschrijving]]&lt;&gt;0,Tbl.Kosten[[#This Row],[Kostensoort afschrijving]],Tbl.Kosten[[#This Row],[Subtotaal overige kosten]]&lt;&gt;0,Tbl.Kosten[[#This Row],[Kostensoort overig]]),"")</f>
        <v/>
      </c>
      <c r="V155" s="4" t="str">
        <f>IFERROR(_xlfn.XLOOKUP(Tbl.Kosten[[#This Row],[Activiteitencode]],Tbl.Activiteiten[Activiteitcode],Tbl.Activiteiten[Werkpakketcode],"",0,1),"")</f>
        <v/>
      </c>
      <c r="W155" s="4" t="str">
        <f>IFERROR(_xlfn.XLOOKUP(Tbl.Kosten[[#This Row],[Werkpakketcode]],Tbl.Werkpakketten[Werkpakketcode],Tbl.Werkpakketten[Subsidiabele activiteit],"",0,1),"")</f>
        <v/>
      </c>
      <c r="X155" s="12">
        <f>IFERROR(_xlfn.XLOOKUP(Tbl.Kosten[[#This Row],[Sanr.]],Tbl.Subsidiehoogte[SAnr.],Tbl.Subsidiehoogte[Sub. Percentage],0,0,1),0)</f>
        <v>0</v>
      </c>
      <c r="Y155" s="144" t="str">
        <f>IFERROR(_xlfn.XLOOKUP(Tbl.Kosten[[#This Row],[Partnercode]],Tbl.Projectpartners[Partnercode],Tbl.Projectpartners[PNr.],"",0,1),"")</f>
        <v>P1</v>
      </c>
      <c r="Z155" s="148">
        <f>IF(Tbl.Kosten[[#This Row],[Pnr.]]=Z$7,Tbl.Kosten[[#This Row],[Totaal kosten]],"")</f>
        <v>0</v>
      </c>
      <c r="AA155" s="148" t="str">
        <f>IF(Tbl.Kosten[[#This Row],[Pnr.]]=AA$7,Tbl.Kosten[[#This Row],[Totaal kosten]],"")</f>
        <v/>
      </c>
      <c r="AB155" s="148" t="str">
        <f>IF(Tbl.Kosten[[#This Row],[Pnr.]]=AB$7,Tbl.Kosten[[#This Row],[Totaal kosten]],"")</f>
        <v/>
      </c>
      <c r="AC155" s="148" t="str">
        <f>IF(Tbl.Kosten[[#This Row],[Pnr.]]=AC$7,Tbl.Kosten[[#This Row],[Totaal kosten]],"")</f>
        <v/>
      </c>
      <c r="AD155" s="148" t="str">
        <f>IF(Tbl.Kosten[[#This Row],[Pnr.]]=AD$7,Tbl.Kosten[[#This Row],[Totaal kosten]],"")</f>
        <v/>
      </c>
      <c r="AE155" s="148" t="str">
        <f>IF(Tbl.Kosten[[#This Row],[Pnr.]]=AE$7,Tbl.Kosten[[#This Row],[Totaal kosten]],"")</f>
        <v/>
      </c>
      <c r="AF155" s="148" t="str">
        <f>IF(Tbl.Kosten[[#This Row],[Pnr.]]=AF$7,Tbl.Kosten[[#This Row],[Totaal kosten]],"")</f>
        <v/>
      </c>
      <c r="AG155" s="148" t="str">
        <f>IF(Tbl.Kosten[[#This Row],[Pnr.]]=AG$7,Tbl.Kosten[[#This Row],[Totaal kosten]],"")</f>
        <v/>
      </c>
      <c r="AH155" s="148" t="str">
        <f>IF(Tbl.Kosten[[#This Row],[Pnr.]]=AH$7,Tbl.Kosten[[#This Row],[Totaal kosten]],"")</f>
        <v/>
      </c>
      <c r="AI155" s="148" t="str">
        <f>IF(Tbl.Kosten[[#This Row],[Pnr.]]=AI$7,Tbl.Kosten[[#This Row],[Totaal kosten]],"")</f>
        <v/>
      </c>
      <c r="AJ155" s="148" t="str">
        <f>IF(Tbl.Kosten[[#This Row],[Pnr.]]=AJ$7,Tbl.Kosten[[#This Row],[Totaal kosten]],"")</f>
        <v/>
      </c>
      <c r="AK155" s="148" t="str">
        <f>IF(Tbl.Kosten[[#This Row],[Pnr.]]=AK$7,Tbl.Kosten[[#This Row],[Totaal kosten]],"")</f>
        <v/>
      </c>
      <c r="AL155" s="148" t="str">
        <f>IF(Tbl.Kosten[[#This Row],[Pnr.]]=AL$7,Tbl.Kosten[[#This Row],[Totaal kosten]],"")</f>
        <v/>
      </c>
      <c r="AM155" s="148" t="str">
        <f>IF(Tbl.Kosten[[#This Row],[Pnr.]]=AM$7,Tbl.Kosten[[#This Row],[Totaal kosten]],"")</f>
        <v/>
      </c>
      <c r="AN155" s="148" t="str">
        <f>IF(Tbl.Kosten[[#This Row],[Pnr.]]=AN$7,Tbl.Kosten[[#This Row],[Totaal kosten]],"")</f>
        <v/>
      </c>
      <c r="AO155" s="148" t="str">
        <f>IF(Tbl.Kosten[[#This Row],[Pnr.]]=AO$7,Tbl.Kosten[[#This Row],[Totaal kosten]],"")</f>
        <v/>
      </c>
      <c r="AP155" s="148" t="str">
        <f>IF(Tbl.Kosten[[#This Row],[Pnr.]]=AP$7,Tbl.Kosten[[#This Row],[Totaal kosten]],"")</f>
        <v/>
      </c>
      <c r="AQ155" s="148" t="str">
        <f>IF(Tbl.Kosten[[#This Row],[Pnr.]]=AQ$7,Tbl.Kosten[[#This Row],[Totaal kosten]],"")</f>
        <v/>
      </c>
      <c r="AR155" s="148" t="str">
        <f>IF(Tbl.Kosten[[#This Row],[Pnr.]]=AR$7,Tbl.Kosten[[#This Row],[Totaal kosten]],"")</f>
        <v/>
      </c>
      <c r="AS155" s="148" t="str">
        <f>IF(Tbl.Kosten[[#This Row],[Pnr.]]=AS$7,Tbl.Kosten[[#This Row],[Totaal kosten]],"")</f>
        <v/>
      </c>
      <c r="AT155" s="148" t="str">
        <f>IF(Tbl.Kosten[[#This Row],[Pnr.]]=AT$7,Tbl.Kosten[[#This Row],[Totaal kosten]],"")</f>
        <v/>
      </c>
      <c r="AU155" s="148" t="str">
        <f>IF(Tbl.Kosten[[#This Row],[Pnr.]]=AU$7,Tbl.Kosten[[#This Row],[Totaal kosten]],"")</f>
        <v/>
      </c>
      <c r="AV155" s="148" t="str">
        <f>IF(Tbl.Kosten[[#This Row],[Pnr.]]=AV$7,Tbl.Kosten[[#This Row],[Totaal kosten]],"")</f>
        <v/>
      </c>
      <c r="AW155" s="148" t="str">
        <f>IF(Tbl.Kosten[[#This Row],[Pnr.]]=AW$7,Tbl.Kosten[[#This Row],[Totaal kosten]],"")</f>
        <v/>
      </c>
      <c r="AX155" s="148" t="str">
        <f>IF(Tbl.Kosten[[#This Row],[Pnr.]]=AX$7,Tbl.Kosten[[#This Row],[Totaal kosten]],"")</f>
        <v/>
      </c>
      <c r="AY155" s="148" t="str">
        <f>IF(Tbl.Kosten[[#This Row],[Pnr.]]=AY$7,Tbl.Kosten[[#This Row],[Totaal kosten]],"")</f>
        <v/>
      </c>
      <c r="AZ155" s="148" t="str">
        <f>IF(Tbl.Kosten[[#This Row],[Pnr.]]=AZ$7,Tbl.Kosten[[#This Row],[Totaal kosten]],"")</f>
        <v/>
      </c>
      <c r="BA155" s="148" t="str">
        <f>IF(Tbl.Kosten[[#This Row],[Pnr.]]=BA$7,Tbl.Kosten[[#This Row],[Totaal kosten]],"")</f>
        <v/>
      </c>
      <c r="BB155" s="148" t="str">
        <f>IF(Tbl.Kosten[[#This Row],[Pnr.]]=BB$7,Tbl.Kosten[[#This Row],[Totaal kosten]],"")</f>
        <v/>
      </c>
      <c r="BC155" s="148" t="str">
        <f>IF(Tbl.Kosten[[#This Row],[Pnr.]]=BC$7,Tbl.Kosten[[#This Row],[Totaal kosten]],"")</f>
        <v/>
      </c>
      <c r="BD155" s="148" t="str">
        <f>IF(Tbl.Kosten[[#This Row],[Pnr.]]=BD$7,Tbl.Kosten[[#This Row],[Totaal kosten]],"")</f>
        <v/>
      </c>
      <c r="BE155" s="148" t="str">
        <f>IF(Tbl.Kosten[[#This Row],[Pnr.]]=BE$7,Tbl.Kosten[[#This Row],[Totaal kosten]],"")</f>
        <v/>
      </c>
      <c r="BF155" s="148" t="str">
        <f>IF(Tbl.Kosten[[#This Row],[Pnr.]]=BF$7,Tbl.Kosten[[#This Row],[Totaal kosten]],"")</f>
        <v/>
      </c>
      <c r="BG155" s="148" t="str">
        <f>IF(Tbl.Kosten[[#This Row],[Pnr.]]=BG$7,Tbl.Kosten[[#This Row],[Totaal kosten]],"")</f>
        <v/>
      </c>
      <c r="BH155" s="148" t="str">
        <f>IF(Tbl.Kosten[[#This Row],[Pnr.]]=BH$7,Tbl.Kosten[[#This Row],[Totaal kosten]],"")</f>
        <v/>
      </c>
      <c r="BI155" s="148" t="str">
        <f>IF(Tbl.Kosten[[#This Row],[Pnr.]]=BI$7,Tbl.Kosten[[#This Row],[Totaal kosten]],"")</f>
        <v/>
      </c>
      <c r="BJ155" s="148" t="str">
        <f>IF(Tbl.Kosten[[#This Row],[Pnr.]]=BJ$7,Tbl.Kosten[[#This Row],[Totaal kosten]],"")</f>
        <v/>
      </c>
      <c r="BK155" s="148" t="str">
        <f>IF(Tbl.Kosten[[#This Row],[Pnr.]]=BK$7,Tbl.Kosten[[#This Row],[Totaal kosten]],"")</f>
        <v/>
      </c>
      <c r="BL155" s="148" t="str">
        <f>IF(Tbl.Kosten[[#This Row],[Pnr.]]=BL$7,Tbl.Kosten[[#This Row],[Totaal kosten]],"")</f>
        <v/>
      </c>
      <c r="BM155" s="148" t="str">
        <f>IF(Tbl.Kosten[[#This Row],[Pnr.]]=BM$7,Tbl.Kosten[[#This Row],[Totaal kosten]],"")</f>
        <v/>
      </c>
      <c r="BN155" s="148" t="str">
        <f>IF(Tbl.Kosten[[#This Row],[Pnr.]]=BN$7,Tbl.Kosten[[#This Row],[Totaal kosten]],"")</f>
        <v/>
      </c>
      <c r="BO155" s="148" t="str">
        <f>IF(Tbl.Kosten[[#This Row],[Pnr.]]=BO$7,Tbl.Kosten[[#This Row],[Totaal kosten]],"")</f>
        <v/>
      </c>
      <c r="BP155" s="148" t="str">
        <f>IF(Tbl.Kosten[[#This Row],[Pnr.]]=BP$7,Tbl.Kosten[[#This Row],[Totaal kosten]],"")</f>
        <v/>
      </c>
      <c r="BQ155" s="148" t="str">
        <f>IF(Tbl.Kosten[[#This Row],[Pnr.]]=BQ$7,Tbl.Kosten[[#This Row],[Totaal kosten]],"")</f>
        <v/>
      </c>
      <c r="BR155" s="148" t="str">
        <f>IF(Tbl.Kosten[[#This Row],[Pnr.]]=BR$7,Tbl.Kosten[[#This Row],[Totaal kosten]],"")</f>
        <v/>
      </c>
      <c r="BS155" s="148" t="str">
        <f>IF(Tbl.Kosten[[#This Row],[Pnr.]]=BS$7,Tbl.Kosten[[#This Row],[Totaal kosten]],"")</f>
        <v/>
      </c>
      <c r="BT155" s="148" t="str">
        <f>IF(Tbl.Kosten[[#This Row],[Pnr.]]=BT$7,Tbl.Kosten[[#This Row],[Totaal kosten]],"")</f>
        <v/>
      </c>
      <c r="BU155" s="148" t="str">
        <f>IF(Tbl.Kosten[[#This Row],[Pnr.]]=BU$7,Tbl.Kosten[[#This Row],[Totaal kosten]],"")</f>
        <v/>
      </c>
      <c r="BV155" s="148" t="str">
        <f>IF(Tbl.Kosten[[#This Row],[Pnr.]]=BV$7,Tbl.Kosten[[#This Row],[Totaal kosten]],"")</f>
        <v/>
      </c>
      <c r="BW155" s="148" t="str">
        <f>IF(Tbl.Kosten[[#This Row],[Pnr.]]=BW$7,Tbl.Kosten[[#This Row],[Totaal kosten]],"")</f>
        <v/>
      </c>
      <c r="BX155" s="148" t="str">
        <f>IFERROR(_xlfn.XLOOKUP(Tbl.Kosten[[#This Row],[Werkpakketcode]],Tbl.Werkpakketten[Werkpakketcode],Tbl.Werkpakketten[WPnr.],"",0,1),"")</f>
        <v/>
      </c>
      <c r="BY155" s="148" t="str">
        <f>IF(Tbl.Kosten[[#This Row],[WPnr.]]=BY$7,Tbl.Kosten[[#This Row],[Totaal kosten]],"")</f>
        <v/>
      </c>
      <c r="BZ155" s="148" t="str">
        <f>IF(Tbl.Kosten[[#This Row],[WPnr.]]=BZ$7,Tbl.Kosten[[#This Row],[Totaal kosten]],"")</f>
        <v/>
      </c>
      <c r="CA155" s="148" t="str">
        <f>IF(Tbl.Kosten[[#This Row],[WPnr.]]=CA$7,Tbl.Kosten[[#This Row],[Totaal kosten]],"")</f>
        <v/>
      </c>
      <c r="CB155" s="148" t="str">
        <f>IF(Tbl.Kosten[[#This Row],[WPnr.]]=CB$7,Tbl.Kosten[[#This Row],[Totaal kosten]],"")</f>
        <v/>
      </c>
      <c r="CC155" s="148" t="str">
        <f>IF(Tbl.Kosten[[#This Row],[WPnr.]]=CC$7,Tbl.Kosten[[#This Row],[Totaal kosten]],"")</f>
        <v/>
      </c>
      <c r="CD155" s="148" t="str">
        <f>IF(Tbl.Kosten[[#This Row],[WPnr.]]=CD$7,Tbl.Kosten[[#This Row],[Totaal kosten]],"")</f>
        <v/>
      </c>
      <c r="CE155" s="148" t="str">
        <f>IF(Tbl.Kosten[[#This Row],[WPnr.]]=CE$7,Tbl.Kosten[[#This Row],[Totaal kosten]],"")</f>
        <v/>
      </c>
      <c r="CF155" s="148" t="str">
        <f>IF(Tbl.Kosten[[#This Row],[WPnr.]]=CF$7,Tbl.Kosten[[#This Row],[Totaal kosten]],"")</f>
        <v/>
      </c>
      <c r="CG155" s="148" t="str">
        <f>IF(Tbl.Kosten[[#This Row],[WPnr.]]=CG$7,Tbl.Kosten[[#This Row],[Totaal kosten]],"")</f>
        <v/>
      </c>
      <c r="CH155" s="148" t="str">
        <f>IF(Tbl.Kosten[[#This Row],[WPnr.]]=CH$7,Tbl.Kosten[[#This Row],[Totaal kosten]],"")</f>
        <v/>
      </c>
      <c r="CI155" s="148" t="str">
        <f>IF(Tbl.Kosten[[#This Row],[WPnr.]]=CI$7,Tbl.Kosten[[#This Row],[Totaal kosten]],"")</f>
        <v/>
      </c>
      <c r="CJ155" s="148" t="str">
        <f>IF(Tbl.Kosten[[#This Row],[WPnr.]]=CJ$7,Tbl.Kosten[[#This Row],[Totaal kosten]],"")</f>
        <v/>
      </c>
      <c r="CK155" s="148" t="str">
        <f>IF(Tbl.Kosten[[#This Row],[WPnr.]]=CK$7,Tbl.Kosten[[#This Row],[Totaal kosten]],"")</f>
        <v/>
      </c>
      <c r="CL155" s="148" t="str">
        <f>IF(Tbl.Kosten[[#This Row],[WPnr.]]=CL$7,Tbl.Kosten[[#This Row],[Totaal kosten]],"")</f>
        <v/>
      </c>
      <c r="CM155" s="148" t="str">
        <f>IF(Tbl.Kosten[[#This Row],[WPnr.]]=CM$7,Tbl.Kosten[[#This Row],[Totaal kosten]],"")</f>
        <v/>
      </c>
      <c r="CN155" s="148" t="str">
        <f>IF(Tbl.Kosten[[#This Row],[WPnr.]]=CN$7,Tbl.Kosten[[#This Row],[Totaal kosten]],"")</f>
        <v/>
      </c>
      <c r="CO155" s="148" t="str">
        <f>IF(Tbl.Kosten[[#This Row],[WPnr.]]=CO$7,Tbl.Kosten[[#This Row],[Totaal kosten]],"")</f>
        <v/>
      </c>
      <c r="CP155" s="148" t="str">
        <f>IF(Tbl.Kosten[[#This Row],[WPnr.]]=CP$7,Tbl.Kosten[[#This Row],[Totaal kosten]],"")</f>
        <v/>
      </c>
      <c r="CQ155" s="148" t="str">
        <f>IF(Tbl.Kosten[[#This Row],[WPnr.]]=CQ$7,Tbl.Kosten[[#This Row],[Totaal kosten]],"")</f>
        <v/>
      </c>
      <c r="CR155" s="148" t="str">
        <f>IF(Tbl.Kosten[[#This Row],[WPnr.]]=CR$7,Tbl.Kosten[[#This Row],[Totaal kosten]],"")</f>
        <v/>
      </c>
      <c r="CS155" s="148" t="str">
        <f>IF(Tbl.Kosten[[#This Row],[WPnr.]]=CS$7,Tbl.Kosten[[#This Row],[Totaal kosten]],"")</f>
        <v/>
      </c>
      <c r="CT155" s="148" t="str">
        <f>IF(Tbl.Kosten[[#This Row],[WPnr.]]=CT$7,Tbl.Kosten[[#This Row],[Totaal kosten]],"")</f>
        <v/>
      </c>
      <c r="CU155" s="148" t="str">
        <f>IF(Tbl.Kosten[[#This Row],[WPnr.]]=CU$7,Tbl.Kosten[[#This Row],[Totaal kosten]],"")</f>
        <v/>
      </c>
      <c r="CV155" s="148" t="str">
        <f>IF(Tbl.Kosten[[#This Row],[WPnr.]]=CV$7,Tbl.Kosten[[#This Row],[Totaal kosten]],"")</f>
        <v/>
      </c>
      <c r="CW155" s="148" t="str">
        <f>IF(Tbl.Kosten[[#This Row],[WPnr.]]=CW$7,Tbl.Kosten[[#This Row],[Totaal kosten]],"")</f>
        <v/>
      </c>
      <c r="CX155" s="148" t="str">
        <f>IF(Tbl.Kosten[[#This Row],[WPnr.]]=CX$7,Tbl.Kosten[[#This Row],[Totaal kosten]],"")</f>
        <v/>
      </c>
      <c r="CY155" s="148" t="str">
        <f>IF(Tbl.Kosten[[#This Row],[WPnr.]]=CY$7,Tbl.Kosten[[#This Row],[Totaal kosten]],"")</f>
        <v/>
      </c>
      <c r="CZ155" s="148" t="str">
        <f>IF(Tbl.Kosten[[#This Row],[WPnr.]]=CZ$7,Tbl.Kosten[[#This Row],[Totaal kosten]],"")</f>
        <v/>
      </c>
      <c r="DA155" s="148" t="str">
        <f>IF(Tbl.Kosten[[#This Row],[WPnr.]]=DA$7,Tbl.Kosten[[#This Row],[Totaal kosten]],"")</f>
        <v/>
      </c>
      <c r="DB155" s="148" t="str">
        <f>IF(Tbl.Kosten[[#This Row],[WPnr.]]=DB$7,Tbl.Kosten[[#This Row],[Totaal kosten]],"")</f>
        <v/>
      </c>
      <c r="DC155" s="148" t="str">
        <f>IF(Tbl.Kosten[[#This Row],[WPnr.]]=DC$7,Tbl.Kosten[[#This Row],[Totaal kosten]],"")</f>
        <v/>
      </c>
      <c r="DD155" s="148" t="str">
        <f>IF(Tbl.Kosten[[#This Row],[WPnr.]]=DD$7,Tbl.Kosten[[#This Row],[Totaal kosten]],"")</f>
        <v/>
      </c>
      <c r="DE155" s="148" t="str">
        <f>IF(Tbl.Kosten[[#This Row],[WPnr.]]=DE$7,Tbl.Kosten[[#This Row],[Totaal kosten]],"")</f>
        <v/>
      </c>
      <c r="DF155" s="148" t="str">
        <f>IF(Tbl.Kosten[[#This Row],[WPnr.]]=DF$7,Tbl.Kosten[[#This Row],[Totaal kosten]],"")</f>
        <v/>
      </c>
      <c r="DG155" s="148" t="str">
        <f>IF(Tbl.Kosten[[#This Row],[WPnr.]]=DG$7,Tbl.Kosten[[#This Row],[Totaal kosten]],"")</f>
        <v/>
      </c>
      <c r="DH155" s="148" t="str">
        <f>IF(Tbl.Kosten[[#This Row],[WPnr.]]=DH$7,Tbl.Kosten[[#This Row],[Totaal kosten]],"")</f>
        <v/>
      </c>
      <c r="DI155" s="148" t="str">
        <f>IF(Tbl.Kosten[[#This Row],[WPnr.]]=DI$7,Tbl.Kosten[[#This Row],[Totaal kosten]],"")</f>
        <v/>
      </c>
      <c r="DJ155" s="148" t="str">
        <f>IF(Tbl.Kosten[[#This Row],[WPnr.]]=DJ$7,Tbl.Kosten[[#This Row],[Totaal kosten]],"")</f>
        <v/>
      </c>
      <c r="DK155" s="148" t="str">
        <f>IF(Tbl.Kosten[[#This Row],[WPnr.]]=DK$7,Tbl.Kosten[[#This Row],[Totaal kosten]],"")</f>
        <v/>
      </c>
      <c r="DL155" s="148" t="str">
        <f>IF(Tbl.Kosten[[#This Row],[WPnr.]]=DL$7,Tbl.Kosten[[#This Row],[Totaal kosten]],"")</f>
        <v/>
      </c>
      <c r="DM155" s="148" t="str">
        <f>IF(Tbl.Kosten[[#This Row],[WPnr.]]=DM$7,Tbl.Kosten[[#This Row],[Totaal kosten]],"")</f>
        <v/>
      </c>
      <c r="DN155" s="148" t="str">
        <f>IF(Tbl.Kosten[[#This Row],[WPnr.]]=DN$7,Tbl.Kosten[[#This Row],[Totaal kosten]],"")</f>
        <v/>
      </c>
      <c r="DO155" s="148" t="str">
        <f>IF(Tbl.Kosten[[#This Row],[WPnr.]]=DO$7,Tbl.Kosten[[#This Row],[Totaal kosten]],"")</f>
        <v/>
      </c>
      <c r="DP155" s="148" t="str">
        <f>IF(Tbl.Kosten[[#This Row],[WPnr.]]=DP$7,Tbl.Kosten[[#This Row],[Totaal kosten]],"")</f>
        <v/>
      </c>
      <c r="DQ155" s="148" t="str">
        <f>IF(Tbl.Kosten[[#This Row],[WPnr.]]=DQ$7,Tbl.Kosten[[#This Row],[Totaal kosten]],"")</f>
        <v/>
      </c>
      <c r="DR155" s="148" t="str">
        <f>IF(Tbl.Kosten[[#This Row],[WPnr.]]=DR$7,Tbl.Kosten[[#This Row],[Totaal kosten]],"")</f>
        <v/>
      </c>
      <c r="DS155" s="148" t="str">
        <f>IF(Tbl.Kosten[[#This Row],[WPnr.]]=DS$7,Tbl.Kosten[[#This Row],[Totaal kosten]],"")</f>
        <v/>
      </c>
      <c r="DT155" s="148" t="str">
        <f>IF(Tbl.Kosten[[#This Row],[WPnr.]]=DT$7,Tbl.Kosten[[#This Row],[Totaal kosten]],"")</f>
        <v/>
      </c>
      <c r="DU155" s="148" t="str">
        <f>IF(Tbl.Kosten[[#This Row],[WPnr.]]=DU$7,Tbl.Kosten[[#This Row],[Totaal kosten]],"")</f>
        <v/>
      </c>
      <c r="DV155" s="148" t="str">
        <f>IF(Tbl.Kosten[[#This Row],[WPnr.]]=DV$7,Tbl.Kosten[[#This Row],[Totaal kosten]],"")</f>
        <v/>
      </c>
      <c r="DW155" s="150" t="str">
        <f>IFERROR(_xlfn.XLOOKUP(Tbl.Kosten[[#This Row],[Kostensoort]],Tbl.Kostensoorten[Kostensoorten],Tbl.Kostensoorten[KSnr.],"",0,1),"")</f>
        <v/>
      </c>
      <c r="DX155" s="150" t="str">
        <f>IF(Tbl.Kosten[[#This Row],[KSnr.]]=DX$7,Tbl.Kosten[[#This Row],[Totaal kosten]],"")</f>
        <v/>
      </c>
      <c r="DY155" s="150" t="str">
        <f>IF(Tbl.Kosten[[#This Row],[KSnr.]]=DY$7,Tbl.Kosten[[#This Row],[Totaal kosten]],"")</f>
        <v/>
      </c>
      <c r="DZ155" s="150" t="str">
        <f>IF(Tbl.Kosten[[#This Row],[KSnr.]]=DZ$7,Tbl.Kosten[[#This Row],[Totaal kosten]],"")</f>
        <v/>
      </c>
      <c r="EA155" s="150" t="str">
        <f>IF(Tbl.Kosten[[#This Row],[KSnr.]]=EA$7,Tbl.Kosten[[#This Row],[Totaal kosten]],"")</f>
        <v/>
      </c>
      <c r="EB155" s="150" t="str">
        <f>IF(Tbl.Kosten[[#This Row],[KSnr.]]=EB$7,Tbl.Kosten[[#This Row],[Totaal kosten]],"")</f>
        <v/>
      </c>
      <c r="EC155" s="150" t="str">
        <f>IF(Tbl.Kosten[[#This Row],[KSnr.]]=EC$7,Tbl.Kosten[[#This Row],[Totaal kosten]],"")</f>
        <v/>
      </c>
      <c r="ED155" s="150" t="str">
        <f>IF(Tbl.Kosten[[#This Row],[KSnr.]]=ED$7,Tbl.Kosten[[#This Row],[Totaal kosten]],"")</f>
        <v/>
      </c>
      <c r="EE155" s="150" t="str">
        <f>IF(Tbl.Kosten[[#This Row],[KSnr.]]=EE$7,Tbl.Kosten[[#This Row],[Totaal kosten]],"")</f>
        <v/>
      </c>
      <c r="EF155" s="150" t="str">
        <f>IF(Tbl.Kosten[[#This Row],[KSnr.]]=EF$7,Tbl.Kosten[[#This Row],[Totaal kosten]],"")</f>
        <v/>
      </c>
      <c r="EG155" s="150" t="str">
        <f>IF(Tbl.Kosten[[#This Row],[KSnr.]]=EG$7,Tbl.Kosten[[#This Row],[Totaal kosten]],"")</f>
        <v/>
      </c>
      <c r="EH155" s="150" t="str">
        <f>IF(Tbl.Kosten[[#This Row],[KSnr.]]=EH$7,Tbl.Kosten[[#This Row],[Totaal kosten]],"")</f>
        <v/>
      </c>
      <c r="EI155" s="150" t="str">
        <f>IF(Tbl.Kosten[[#This Row],[KSnr.]]=EI$7,Tbl.Kosten[[#This Row],[Totaal kosten]],"")</f>
        <v/>
      </c>
      <c r="EJ155" s="150" t="str">
        <f>IF(Tbl.Kosten[[#This Row],[KSnr.]]=EJ$7,Tbl.Kosten[[#This Row],[Totaal kosten]],"")</f>
        <v/>
      </c>
      <c r="EK155" s="150" t="str">
        <f>IF(Tbl.Kosten[[#This Row],[KSnr.]]=EK$7,Tbl.Kosten[[#This Row],[Totaal kosten]],"")</f>
        <v/>
      </c>
      <c r="EL155" s="150" t="str">
        <f>IF(Tbl.Kosten[[#This Row],[KSnr.]]=EL$7,Tbl.Kosten[[#This Row],[Totaal kosten]],"")</f>
        <v/>
      </c>
      <c r="EM155" s="150" t="str">
        <f>IF(Tbl.Kosten[[#This Row],[KSnr.]]=EM$7,Tbl.Kosten[[#This Row],[Totaal kosten]],"")</f>
        <v/>
      </c>
      <c r="EN155" s="150" t="str">
        <f>IF(Tbl.Kosten[[#This Row],[KSnr.]]=EN$7,Tbl.Kosten[[#This Row],[Totaal kosten]],"")</f>
        <v/>
      </c>
      <c r="EO155" s="150" t="str">
        <f>IF(Tbl.Kosten[[#This Row],[KSnr.]]=EO$7,Tbl.Kosten[[#This Row],[Totaal kosten]],"")</f>
        <v/>
      </c>
      <c r="EP155" s="150" t="str">
        <f>IF(Tbl.Kosten[[#This Row],[KSnr.]]=EP$7,Tbl.Kosten[[#This Row],[Totaal kosten]],"")</f>
        <v/>
      </c>
      <c r="EQ155" s="150" t="str">
        <f>IF(Tbl.Kosten[[#This Row],[KSnr.]]=EQ$7,Tbl.Kosten[[#This Row],[Totaal kosten]],"")</f>
        <v/>
      </c>
      <c r="ER155" s="144" t="str">
        <f>IFERROR(_xlfn.XLOOKUP(Tbl.Kosten[[#This Row],[Subsidieactiviteit]],Tbl.Subsidiehoogte[Subsidieactiviteit],Tbl.Subsidiehoogte[SAnr.],"",0,1),"")</f>
        <v/>
      </c>
      <c r="ES155" s="150" t="str">
        <f>IF(Tbl.Kosten[[#This Row],[Sanr.]]=ES$7,Tbl.Kosten[[#This Row],[Totaal kosten]],"")</f>
        <v/>
      </c>
      <c r="ET155" s="150" t="str">
        <f>IF(Tbl.Kosten[[#This Row],[Sanr.]]=ET$7,Tbl.Kosten[[#This Row],[Totaal kosten]],"")</f>
        <v/>
      </c>
      <c r="EU155" s="150" t="str">
        <f>IF(Tbl.Kosten[[#This Row],[Sanr.]]=EU$7,Tbl.Kosten[[#This Row],[Totaal kosten]],"")</f>
        <v/>
      </c>
      <c r="EV155" s="150" t="str">
        <f>IF(Tbl.Kosten[[#This Row],[Sanr.]]=EV$7,Tbl.Kosten[[#This Row],[Totaal kosten]],"")</f>
        <v/>
      </c>
      <c r="EW155" s="150" t="str">
        <f>IF(Tbl.Kosten[[#This Row],[Sanr.]]=EW$7,Tbl.Kosten[[#This Row],[Totaal kosten]],"")</f>
        <v/>
      </c>
      <c r="EX155" s="150" t="str">
        <f>IF(Tbl.Kosten[[#This Row],[Sanr.]]=EX$7,Tbl.Kosten[[#This Row],[Totaal kosten]],"")</f>
        <v/>
      </c>
      <c r="EY155" s="150" t="str">
        <f>IF(Tbl.Kosten[[#This Row],[Sanr.]]=EY$7,Tbl.Kosten[[#This Row],[Totaal kosten]],"")</f>
        <v/>
      </c>
      <c r="EZ155" s="150" t="str">
        <f>IF(Tbl.Kosten[[#This Row],[Sanr.]]=EZ$7,Tbl.Kosten[[#This Row],[Totaal kosten]],"")</f>
        <v/>
      </c>
      <c r="FA155" s="150" t="str">
        <f>IF(Tbl.Kosten[[#This Row],[Sanr.]]=FA$7,Tbl.Kosten[[#This Row],[Totaal kosten]],"")</f>
        <v/>
      </c>
      <c r="FB155" s="150" t="str">
        <f>IF(Tbl.Kosten[[#This Row],[Sanr.]]=FB$7,Tbl.Kosten[[#This Row],[Totaal kosten]],"")</f>
        <v/>
      </c>
      <c r="FC155" s="150" t="str">
        <f>IF(Tbl.Kosten[[#This Row],[Sanr.]]=FC$7,Tbl.Kosten[[#This Row],[Totaal kosten]],"")</f>
        <v/>
      </c>
      <c r="FD155" s="150" t="str">
        <f>IF(Tbl.Kosten[[#This Row],[Sanr.]]=FD$7,Tbl.Kosten[[#This Row],[Totaal kosten]],"")</f>
        <v/>
      </c>
      <c r="FE155" s="150" t="str">
        <f>IF(Tbl.Kosten[[#This Row],[Sanr.]]=FE$7,Tbl.Kosten[[#This Row],[Totaal kosten]],"")</f>
        <v/>
      </c>
      <c r="FF155" s="150" t="str">
        <f>IF(Tbl.Kosten[[#This Row],[Sanr.]]=FF$7,Tbl.Kosten[[#This Row],[Totaal kosten]],"")</f>
        <v/>
      </c>
      <c r="FG155" s="150" t="str">
        <f>IF(Tbl.Kosten[[#This Row],[Sanr.]]=FG$7,Tbl.Kosten[[#This Row],[Totaal kosten]],"")</f>
        <v/>
      </c>
      <c r="FH155" s="150" t="str">
        <f>IF(Tbl.Kosten[[#This Row],[Sanr.]]=FH$7,Tbl.Kosten[[#This Row],[Totaal kosten]],"")</f>
        <v/>
      </c>
      <c r="FI155" s="150" t="str">
        <f>IF(Tbl.Kosten[[#This Row],[Sanr.]]=FI$7,Tbl.Kosten[[#This Row],[Totaal kosten]],"")</f>
        <v/>
      </c>
      <c r="FJ155" s="150" t="str">
        <f>IF(Tbl.Kosten[[#This Row],[Sanr.]]=FJ$7,Tbl.Kosten[[#This Row],[Totaal kosten]],"")</f>
        <v/>
      </c>
      <c r="FK155" s="150" t="str">
        <f>IF(Tbl.Kosten[[#This Row],[Sanr.]]=FK$7,Tbl.Kosten[[#This Row],[Totaal kosten]],"")</f>
        <v/>
      </c>
      <c r="FL155" s="150" t="str">
        <f>IF(Tbl.Kosten[[#This Row],[Sanr.]]=FL$7,Tbl.Kosten[[#This Row],[Totaal kosten]],"")</f>
        <v/>
      </c>
      <c r="FM155" s="150" t="str">
        <f>IF(Tbl.Kosten[[#This Row],[Sanr.]]=FM$7,Tbl.Kosten[[#This Row],[Totaal kosten]],"")</f>
        <v/>
      </c>
      <c r="FN155" s="150" t="str">
        <f>IF(Tbl.Kosten[[#This Row],[Sanr.]]=FN$7,Tbl.Kosten[[#This Row],[Totaal kosten]],"")</f>
        <v/>
      </c>
      <c r="FO155" s="150" t="str">
        <f>IF(Tbl.Kosten[[#This Row],[Sanr.]]=FO$7,Tbl.Kosten[[#This Row],[Totaal kosten]],"")</f>
        <v/>
      </c>
      <c r="FP155" s="150" t="str">
        <f>IF(Tbl.Kosten[[#This Row],[Sanr.]]=FP$7,Tbl.Kosten[[#This Row],[Totaal kosten]],"")</f>
        <v/>
      </c>
      <c r="FQ155" s="150" t="str">
        <f>IF(Tbl.Kosten[[#This Row],[Sanr.]]=FQ$7,Tbl.Kosten[[#This Row],[Totaal kosten]],"")</f>
        <v/>
      </c>
      <c r="FR155" s="150" t="str">
        <f>IF(Tbl.Kosten[[#This Row],[Sanr.]]=FR$7,Tbl.Kosten[[#This Row],[Totaal kosten]],"")</f>
        <v/>
      </c>
      <c r="FS155" s="150" t="str">
        <f>IF(Tbl.Kosten[[#This Row],[Sanr.]]=FS$7,Tbl.Kosten[[#This Row],[Totaal kosten]],"")</f>
        <v/>
      </c>
      <c r="FT155" s="150" t="str">
        <f>IF(Tbl.Kosten[[#This Row],[Sanr.]]=FT$7,Tbl.Kosten[[#This Row],[Totaal kosten]],"")</f>
        <v/>
      </c>
      <c r="FU155" s="150" t="str">
        <f>IF(Tbl.Kosten[[#This Row],[Sanr.]]=FU$7,Tbl.Kosten[[#This Row],[Totaal kosten]],"")</f>
        <v/>
      </c>
      <c r="FV155" s="150" t="str">
        <f>IF(Tbl.Kosten[[#This Row],[Sanr.]]=FV$7,Tbl.Kosten[[#This Row],[Totaal kosten]],"")</f>
        <v/>
      </c>
      <c r="FW155" s="150" t="str">
        <f>IFERROR(_xlfn.XLOOKUP(Tbl.Kosten[[#This Row],[Activiteitencode]],Tbl.Activiteiten[Activiteitcode],Tbl.Activiteiten[Anr.],"",0,1),"")</f>
        <v/>
      </c>
      <c r="FX155" s="169" t="str">
        <f>_xlfn.CONCAT(Tbl.Kosten[[#This Row],[Pnr.]],Tbl.Kosten[[#This Row],[Sanr.]])</f>
        <v>P1</v>
      </c>
      <c r="FY155" s="150">
        <f>Tbl.Kosten[[#This Row],[Totaal kosten]]-Tbl.Kosten[[#This Row],[Subsidie]]</f>
        <v>0</v>
      </c>
      <c r="FZ155" s="150">
        <f>IF(Tbl.Kosten[[#This Row],[Pnr.]]=FZ$7,Tbl.Kosten[[#This Row],[Te financieren]],"")</f>
        <v>0</v>
      </c>
      <c r="GA155" s="150" t="str">
        <f>IF(Tbl.Kosten[[#This Row],[Pnr.]]=GA$7,Tbl.Kosten[[#This Row],[Te financieren]],"")</f>
        <v/>
      </c>
      <c r="GB155" s="150" t="str">
        <f>IF(Tbl.Kosten[[#This Row],[Pnr.]]=GB$7,Tbl.Kosten[[#This Row],[Te financieren]],"")</f>
        <v/>
      </c>
      <c r="GC155" s="150" t="str">
        <f>IF(Tbl.Kosten[[#This Row],[Pnr.]]=GC$7,Tbl.Kosten[[#This Row],[Te financieren]],"")</f>
        <v/>
      </c>
      <c r="GD155" s="150" t="str">
        <f>IF(Tbl.Kosten[[#This Row],[Pnr.]]=GD$7,Tbl.Kosten[[#This Row],[Te financieren]],"")</f>
        <v/>
      </c>
      <c r="GE155" s="150" t="str">
        <f>IF(Tbl.Kosten[[#This Row],[Pnr.]]=GE$7,Tbl.Kosten[[#This Row],[Te financieren]],"")</f>
        <v/>
      </c>
      <c r="GF155" s="150" t="str">
        <f>IF(Tbl.Kosten[[#This Row],[Pnr.]]=GF$7,Tbl.Kosten[[#This Row],[Te financieren]],"")</f>
        <v/>
      </c>
      <c r="GG155" s="150" t="str">
        <f>IF(Tbl.Kosten[[#This Row],[Pnr.]]=GG$7,Tbl.Kosten[[#This Row],[Te financieren]],"")</f>
        <v/>
      </c>
      <c r="GH155" s="150" t="str">
        <f>IF(Tbl.Kosten[[#This Row],[Pnr.]]=GH$7,Tbl.Kosten[[#This Row],[Te financieren]],"")</f>
        <v/>
      </c>
      <c r="GI155" s="150" t="str">
        <f>IF(Tbl.Kosten[[#This Row],[Pnr.]]=GI$7,Tbl.Kosten[[#This Row],[Te financieren]],"")</f>
        <v/>
      </c>
      <c r="GJ155" s="150" t="str">
        <f>IF(Tbl.Kosten[[#This Row],[Pnr.]]=GJ$7,Tbl.Kosten[[#This Row],[Te financieren]],"")</f>
        <v/>
      </c>
      <c r="GK155" s="150" t="str">
        <f>IF(Tbl.Kosten[[#This Row],[Pnr.]]=GK$7,Tbl.Kosten[[#This Row],[Te financieren]],"")</f>
        <v/>
      </c>
      <c r="GL155" s="150" t="str">
        <f>IF(Tbl.Kosten[[#This Row],[Pnr.]]=GL$7,Tbl.Kosten[[#This Row],[Te financieren]],"")</f>
        <v/>
      </c>
      <c r="GM155" s="150" t="str">
        <f>IF(Tbl.Kosten[[#This Row],[Pnr.]]=GM$7,Tbl.Kosten[[#This Row],[Te financieren]],"")</f>
        <v/>
      </c>
      <c r="GN155" s="150" t="str">
        <f>IF(Tbl.Kosten[[#This Row],[Pnr.]]=GN$7,Tbl.Kosten[[#This Row],[Te financieren]],"")</f>
        <v/>
      </c>
      <c r="GO155" s="150" t="str">
        <f>IF(Tbl.Kosten[[#This Row],[Pnr.]]=GO$7,Tbl.Kosten[[#This Row],[Te financieren]],"")</f>
        <v/>
      </c>
      <c r="GP155" s="150" t="str">
        <f>IF(Tbl.Kosten[[#This Row],[Pnr.]]=GP$7,Tbl.Kosten[[#This Row],[Te financieren]],"")</f>
        <v/>
      </c>
      <c r="GQ155" s="150" t="str">
        <f>IF(Tbl.Kosten[[#This Row],[Pnr.]]=GQ$7,Tbl.Kosten[[#This Row],[Te financieren]],"")</f>
        <v/>
      </c>
      <c r="GR155" s="150" t="str">
        <f>IF(Tbl.Kosten[[#This Row],[Pnr.]]=GR$7,Tbl.Kosten[[#This Row],[Te financieren]],"")</f>
        <v/>
      </c>
      <c r="GS155" s="150" t="str">
        <f>IF(Tbl.Kosten[[#This Row],[Pnr.]]=GS$7,Tbl.Kosten[[#This Row],[Te financieren]],"")</f>
        <v/>
      </c>
      <c r="GT155" s="150" t="str">
        <f>IF(Tbl.Kosten[[#This Row],[Pnr.]]=GT$7,Tbl.Kosten[[#This Row],[Te financieren]],"")</f>
        <v/>
      </c>
      <c r="GU155" s="150" t="str">
        <f>IF(Tbl.Kosten[[#This Row],[Pnr.]]=GU$7,Tbl.Kosten[[#This Row],[Te financieren]],"")</f>
        <v/>
      </c>
      <c r="GV155" s="150" t="str">
        <f>IF(Tbl.Kosten[[#This Row],[Pnr.]]=GV$7,Tbl.Kosten[[#This Row],[Te financieren]],"")</f>
        <v/>
      </c>
      <c r="GW155" s="150" t="str">
        <f>IF(Tbl.Kosten[[#This Row],[Pnr.]]=GW$7,Tbl.Kosten[[#This Row],[Te financieren]],"")</f>
        <v/>
      </c>
      <c r="GX155" s="150" t="str">
        <f>IF(Tbl.Kosten[[#This Row],[Pnr.]]=GX$7,Tbl.Kosten[[#This Row],[Te financieren]],"")</f>
        <v/>
      </c>
      <c r="GY155" s="150" t="str">
        <f>IF(Tbl.Kosten[[#This Row],[Pnr.]]=GY$7,Tbl.Kosten[[#This Row],[Te financieren]],"")</f>
        <v/>
      </c>
      <c r="GZ155" s="150" t="str">
        <f>IF(Tbl.Kosten[[#This Row],[Pnr.]]=GZ$7,Tbl.Kosten[[#This Row],[Te financieren]],"")</f>
        <v/>
      </c>
      <c r="HA155" s="150" t="str">
        <f>IF(Tbl.Kosten[[#This Row],[Pnr.]]=HA$7,Tbl.Kosten[[#This Row],[Te financieren]],"")</f>
        <v/>
      </c>
      <c r="HB155" s="150" t="str">
        <f>IF(Tbl.Kosten[[#This Row],[Pnr.]]=HB$7,Tbl.Kosten[[#This Row],[Te financieren]],"")</f>
        <v/>
      </c>
      <c r="HC155" s="150" t="str">
        <f>IF(Tbl.Kosten[[#This Row],[Pnr.]]=HC$7,Tbl.Kosten[[#This Row],[Te financieren]],"")</f>
        <v/>
      </c>
      <c r="HD155" s="150" t="str">
        <f>IF(Tbl.Kosten[[#This Row],[Pnr.]]=HD$7,Tbl.Kosten[[#This Row],[Te financieren]],"")</f>
        <v/>
      </c>
      <c r="HE155" s="150" t="str">
        <f>IF(Tbl.Kosten[[#This Row],[Pnr.]]=HE$7,Tbl.Kosten[[#This Row],[Te financieren]],"")</f>
        <v/>
      </c>
      <c r="HF155" s="150" t="str">
        <f>IF(Tbl.Kosten[[#This Row],[Pnr.]]=HF$7,Tbl.Kosten[[#This Row],[Te financieren]],"")</f>
        <v/>
      </c>
      <c r="HG155" s="150" t="str">
        <f>IF(Tbl.Kosten[[#This Row],[Pnr.]]=HG$7,Tbl.Kosten[[#This Row],[Te financieren]],"")</f>
        <v/>
      </c>
      <c r="HH155" s="150" t="str">
        <f>IF(Tbl.Kosten[[#This Row],[Pnr.]]=HH$7,Tbl.Kosten[[#This Row],[Te financieren]],"")</f>
        <v/>
      </c>
      <c r="HI155" s="150" t="str">
        <f>IF(Tbl.Kosten[[#This Row],[Pnr.]]=HI$7,Tbl.Kosten[[#This Row],[Te financieren]],"")</f>
        <v/>
      </c>
      <c r="HJ155" s="150" t="str">
        <f>IF(Tbl.Kosten[[#This Row],[Pnr.]]=HJ$7,Tbl.Kosten[[#This Row],[Te financieren]],"")</f>
        <v/>
      </c>
      <c r="HK155" s="150" t="str">
        <f>IF(Tbl.Kosten[[#This Row],[Pnr.]]=HK$7,Tbl.Kosten[[#This Row],[Te financieren]],"")</f>
        <v/>
      </c>
      <c r="HL155" s="150" t="str">
        <f>IF(Tbl.Kosten[[#This Row],[Pnr.]]=HL$7,Tbl.Kosten[[#This Row],[Te financieren]],"")</f>
        <v/>
      </c>
      <c r="HM155" s="150" t="str">
        <f>IF(Tbl.Kosten[[#This Row],[Pnr.]]=HM$7,Tbl.Kosten[[#This Row],[Te financieren]],"")</f>
        <v/>
      </c>
      <c r="HN155" s="150" t="str">
        <f>IF(Tbl.Kosten[[#This Row],[Pnr.]]=HN$7,Tbl.Kosten[[#This Row],[Te financieren]],"")</f>
        <v/>
      </c>
      <c r="HO155" s="150" t="str">
        <f>IF(Tbl.Kosten[[#This Row],[Pnr.]]=HO$7,Tbl.Kosten[[#This Row],[Te financieren]],"")</f>
        <v/>
      </c>
      <c r="HP155" s="150" t="str">
        <f>IF(Tbl.Kosten[[#This Row],[Pnr.]]=HP$7,Tbl.Kosten[[#This Row],[Te financieren]],"")</f>
        <v/>
      </c>
      <c r="HQ155" s="150" t="str">
        <f>IF(Tbl.Kosten[[#This Row],[Pnr.]]=HQ$7,Tbl.Kosten[[#This Row],[Te financieren]],"")</f>
        <v/>
      </c>
      <c r="HR155" s="150" t="str">
        <f>IF(Tbl.Kosten[[#This Row],[Pnr.]]=HR$7,Tbl.Kosten[[#This Row],[Te financieren]],"")</f>
        <v/>
      </c>
      <c r="HS155" s="150" t="str">
        <f>IF(Tbl.Kosten[[#This Row],[Pnr.]]=HS$7,Tbl.Kosten[[#This Row],[Te financieren]],"")</f>
        <v/>
      </c>
      <c r="HT155" s="150" t="str">
        <f>IF(Tbl.Kosten[[#This Row],[Pnr.]]=HT$7,Tbl.Kosten[[#This Row],[Te financieren]],"")</f>
        <v/>
      </c>
      <c r="HU155" s="150" t="str">
        <f>IF(Tbl.Kosten[[#This Row],[Pnr.]]=HU$7,Tbl.Kosten[[#This Row],[Te financieren]],"")</f>
        <v/>
      </c>
      <c r="HV155" s="150" t="str">
        <f>IF(Tbl.Kosten[[#This Row],[Pnr.]]=HV$7,Tbl.Kosten[[#This Row],[Te financieren]],"")</f>
        <v/>
      </c>
      <c r="HW155" s="150" t="str">
        <f>IF(Tbl.Kosten[[#This Row],[Pnr.]]=HW$7,Tbl.Kosten[[#This Row],[Te financieren]],"")</f>
        <v/>
      </c>
    </row>
    <row r="156" spans="2:231" x14ac:dyDescent="0.3">
      <c r="B156" s="134"/>
      <c r="C156" s="137"/>
      <c r="D156" s="136"/>
      <c r="E156" s="261"/>
      <c r="F156" s="135"/>
      <c r="G156" s="11" t="str">
        <f>IF(Tbl.Kosten[[#This Row],[Medewerker e/o 
functie]]&lt;&gt;"",_xlfn.XLOOKUP(Tbl.Kosten[[#This Row],[Medewerker e/o 
functie]],Tbl.Uurtarief[Medewerker en/of functie],Tbl.Uurtarief[Uurtarief],"",0,1),"")</f>
        <v/>
      </c>
      <c r="H156" s="121">
        <f>IFERROR(Tbl.Kosten[[#This Row],[Uren]]*Tbl.Kosten[[#This Row],[Uurtarief]],0)</f>
        <v>0</v>
      </c>
      <c r="I156" s="119" t="str">
        <f>IF(Tbl.Kosten[[#This Row],[Subtotaal uren]]&lt;&gt;0,_xlfn.XLOOKUP(Tbl.Kosten[[#This Row],[Medewerker e/o 
functie]],Tbl.Uurtarief[Medewerker en/of functie],Tbl.Uurtarief[Kostensoort arbeid],"",0,1),"")</f>
        <v/>
      </c>
      <c r="J156" s="137"/>
      <c r="K156" s="135"/>
      <c r="L156" s="139" t="str">
        <f>IF(Tbl.Kosten[[#This Row],[Activum]]&lt;&gt;"",_xlfn.XLOOKUP(Tbl.Kosten[[#This Row],[Activum]],Tbl.Afschrijvingskosten[Activum],Tbl.Afschrijvingskosten[Tarief per afschrijvings-eenheid],"",0,1),"")</f>
        <v/>
      </c>
      <c r="M156" s="122">
        <f>IFERROR(Tbl.Kosten[[#This Row],[Een-
heden]]*Tbl.Kosten[[#This Row],[Afschrijvings-
tarief]],0)</f>
        <v>0</v>
      </c>
      <c r="N156" s="122" t="str">
        <f>IF(Tbl.Kosten[[#This Row],[Subtotaal afschrijving]]&lt;&gt;0,Lijsten!$A$7,"")</f>
        <v/>
      </c>
      <c r="O156" s="140"/>
      <c r="P156" s="135"/>
      <c r="Q156" s="138"/>
      <c r="R156" s="122">
        <f>IFERROR(Tbl.Kosten[[#This Row],[Aantal]]*Tbl.Kosten[[#This Row],[Tarief]],0)</f>
        <v>0</v>
      </c>
      <c r="S156" s="8">
        <f>IFERROR(Tbl.Kosten[[#This Row],[Subtotaal overige kosten]]+Tbl.Kosten[[#This Row],[Subtotaal uren]]+Tbl.Kosten[[#This Row],[Subtotaal afschrijving]],0)</f>
        <v>0</v>
      </c>
      <c r="T156" s="8">
        <f>IFERROR(Tbl.Kosten[[#This Row],[Totaal kosten]]*Tbl.Kosten[[#This Row],[Subsidie%]],0)</f>
        <v>0</v>
      </c>
      <c r="U156" s="4" t="str" cm="1">
        <f t="array" ref="U156">IFERROR(_xlfn.IFS(Tbl.Kosten[[#This Row],[Subtotaal uren]]&lt;&gt;0,Tbl.Kosten[[#This Row],[Kostensoort arbeid]],Tbl.Kosten[[#This Row],[Subtotaal afschrijving]]&lt;&gt;0,Tbl.Kosten[[#This Row],[Kostensoort afschrijving]],Tbl.Kosten[[#This Row],[Subtotaal overige kosten]]&lt;&gt;0,Tbl.Kosten[[#This Row],[Kostensoort overig]]),"")</f>
        <v/>
      </c>
      <c r="V156" s="4" t="str">
        <f>IFERROR(_xlfn.XLOOKUP(Tbl.Kosten[[#This Row],[Activiteitencode]],Tbl.Activiteiten[Activiteitcode],Tbl.Activiteiten[Werkpakketcode],"",0,1),"")</f>
        <v/>
      </c>
      <c r="W156" s="4" t="str">
        <f>IFERROR(_xlfn.XLOOKUP(Tbl.Kosten[[#This Row],[Werkpakketcode]],Tbl.Werkpakketten[Werkpakketcode],Tbl.Werkpakketten[Subsidiabele activiteit],"",0,1),"")</f>
        <v/>
      </c>
      <c r="X156" s="12">
        <f>IFERROR(_xlfn.XLOOKUP(Tbl.Kosten[[#This Row],[Sanr.]],Tbl.Subsidiehoogte[SAnr.],Tbl.Subsidiehoogte[Sub. Percentage],0,0,1),0)</f>
        <v>0</v>
      </c>
      <c r="Y156" s="144" t="str">
        <f>IFERROR(_xlfn.XLOOKUP(Tbl.Kosten[[#This Row],[Partnercode]],Tbl.Projectpartners[Partnercode],Tbl.Projectpartners[PNr.],"",0,1),"")</f>
        <v>P1</v>
      </c>
      <c r="Z156" s="148">
        <f>IF(Tbl.Kosten[[#This Row],[Pnr.]]=Z$7,Tbl.Kosten[[#This Row],[Totaal kosten]],"")</f>
        <v>0</v>
      </c>
      <c r="AA156" s="148" t="str">
        <f>IF(Tbl.Kosten[[#This Row],[Pnr.]]=AA$7,Tbl.Kosten[[#This Row],[Totaal kosten]],"")</f>
        <v/>
      </c>
      <c r="AB156" s="148" t="str">
        <f>IF(Tbl.Kosten[[#This Row],[Pnr.]]=AB$7,Tbl.Kosten[[#This Row],[Totaal kosten]],"")</f>
        <v/>
      </c>
      <c r="AC156" s="148" t="str">
        <f>IF(Tbl.Kosten[[#This Row],[Pnr.]]=AC$7,Tbl.Kosten[[#This Row],[Totaal kosten]],"")</f>
        <v/>
      </c>
      <c r="AD156" s="148" t="str">
        <f>IF(Tbl.Kosten[[#This Row],[Pnr.]]=AD$7,Tbl.Kosten[[#This Row],[Totaal kosten]],"")</f>
        <v/>
      </c>
      <c r="AE156" s="148" t="str">
        <f>IF(Tbl.Kosten[[#This Row],[Pnr.]]=AE$7,Tbl.Kosten[[#This Row],[Totaal kosten]],"")</f>
        <v/>
      </c>
      <c r="AF156" s="148" t="str">
        <f>IF(Tbl.Kosten[[#This Row],[Pnr.]]=AF$7,Tbl.Kosten[[#This Row],[Totaal kosten]],"")</f>
        <v/>
      </c>
      <c r="AG156" s="148" t="str">
        <f>IF(Tbl.Kosten[[#This Row],[Pnr.]]=AG$7,Tbl.Kosten[[#This Row],[Totaal kosten]],"")</f>
        <v/>
      </c>
      <c r="AH156" s="148" t="str">
        <f>IF(Tbl.Kosten[[#This Row],[Pnr.]]=AH$7,Tbl.Kosten[[#This Row],[Totaal kosten]],"")</f>
        <v/>
      </c>
      <c r="AI156" s="148" t="str">
        <f>IF(Tbl.Kosten[[#This Row],[Pnr.]]=AI$7,Tbl.Kosten[[#This Row],[Totaal kosten]],"")</f>
        <v/>
      </c>
      <c r="AJ156" s="148" t="str">
        <f>IF(Tbl.Kosten[[#This Row],[Pnr.]]=AJ$7,Tbl.Kosten[[#This Row],[Totaal kosten]],"")</f>
        <v/>
      </c>
      <c r="AK156" s="148" t="str">
        <f>IF(Tbl.Kosten[[#This Row],[Pnr.]]=AK$7,Tbl.Kosten[[#This Row],[Totaal kosten]],"")</f>
        <v/>
      </c>
      <c r="AL156" s="148" t="str">
        <f>IF(Tbl.Kosten[[#This Row],[Pnr.]]=AL$7,Tbl.Kosten[[#This Row],[Totaal kosten]],"")</f>
        <v/>
      </c>
      <c r="AM156" s="148" t="str">
        <f>IF(Tbl.Kosten[[#This Row],[Pnr.]]=AM$7,Tbl.Kosten[[#This Row],[Totaal kosten]],"")</f>
        <v/>
      </c>
      <c r="AN156" s="148" t="str">
        <f>IF(Tbl.Kosten[[#This Row],[Pnr.]]=AN$7,Tbl.Kosten[[#This Row],[Totaal kosten]],"")</f>
        <v/>
      </c>
      <c r="AO156" s="148" t="str">
        <f>IF(Tbl.Kosten[[#This Row],[Pnr.]]=AO$7,Tbl.Kosten[[#This Row],[Totaal kosten]],"")</f>
        <v/>
      </c>
      <c r="AP156" s="148" t="str">
        <f>IF(Tbl.Kosten[[#This Row],[Pnr.]]=AP$7,Tbl.Kosten[[#This Row],[Totaal kosten]],"")</f>
        <v/>
      </c>
      <c r="AQ156" s="148" t="str">
        <f>IF(Tbl.Kosten[[#This Row],[Pnr.]]=AQ$7,Tbl.Kosten[[#This Row],[Totaal kosten]],"")</f>
        <v/>
      </c>
      <c r="AR156" s="148" t="str">
        <f>IF(Tbl.Kosten[[#This Row],[Pnr.]]=AR$7,Tbl.Kosten[[#This Row],[Totaal kosten]],"")</f>
        <v/>
      </c>
      <c r="AS156" s="148" t="str">
        <f>IF(Tbl.Kosten[[#This Row],[Pnr.]]=AS$7,Tbl.Kosten[[#This Row],[Totaal kosten]],"")</f>
        <v/>
      </c>
      <c r="AT156" s="148" t="str">
        <f>IF(Tbl.Kosten[[#This Row],[Pnr.]]=AT$7,Tbl.Kosten[[#This Row],[Totaal kosten]],"")</f>
        <v/>
      </c>
      <c r="AU156" s="148" t="str">
        <f>IF(Tbl.Kosten[[#This Row],[Pnr.]]=AU$7,Tbl.Kosten[[#This Row],[Totaal kosten]],"")</f>
        <v/>
      </c>
      <c r="AV156" s="148" t="str">
        <f>IF(Tbl.Kosten[[#This Row],[Pnr.]]=AV$7,Tbl.Kosten[[#This Row],[Totaal kosten]],"")</f>
        <v/>
      </c>
      <c r="AW156" s="148" t="str">
        <f>IF(Tbl.Kosten[[#This Row],[Pnr.]]=AW$7,Tbl.Kosten[[#This Row],[Totaal kosten]],"")</f>
        <v/>
      </c>
      <c r="AX156" s="148" t="str">
        <f>IF(Tbl.Kosten[[#This Row],[Pnr.]]=AX$7,Tbl.Kosten[[#This Row],[Totaal kosten]],"")</f>
        <v/>
      </c>
      <c r="AY156" s="148" t="str">
        <f>IF(Tbl.Kosten[[#This Row],[Pnr.]]=AY$7,Tbl.Kosten[[#This Row],[Totaal kosten]],"")</f>
        <v/>
      </c>
      <c r="AZ156" s="148" t="str">
        <f>IF(Tbl.Kosten[[#This Row],[Pnr.]]=AZ$7,Tbl.Kosten[[#This Row],[Totaal kosten]],"")</f>
        <v/>
      </c>
      <c r="BA156" s="148" t="str">
        <f>IF(Tbl.Kosten[[#This Row],[Pnr.]]=BA$7,Tbl.Kosten[[#This Row],[Totaal kosten]],"")</f>
        <v/>
      </c>
      <c r="BB156" s="148" t="str">
        <f>IF(Tbl.Kosten[[#This Row],[Pnr.]]=BB$7,Tbl.Kosten[[#This Row],[Totaal kosten]],"")</f>
        <v/>
      </c>
      <c r="BC156" s="148" t="str">
        <f>IF(Tbl.Kosten[[#This Row],[Pnr.]]=BC$7,Tbl.Kosten[[#This Row],[Totaal kosten]],"")</f>
        <v/>
      </c>
      <c r="BD156" s="148" t="str">
        <f>IF(Tbl.Kosten[[#This Row],[Pnr.]]=BD$7,Tbl.Kosten[[#This Row],[Totaal kosten]],"")</f>
        <v/>
      </c>
      <c r="BE156" s="148" t="str">
        <f>IF(Tbl.Kosten[[#This Row],[Pnr.]]=BE$7,Tbl.Kosten[[#This Row],[Totaal kosten]],"")</f>
        <v/>
      </c>
      <c r="BF156" s="148" t="str">
        <f>IF(Tbl.Kosten[[#This Row],[Pnr.]]=BF$7,Tbl.Kosten[[#This Row],[Totaal kosten]],"")</f>
        <v/>
      </c>
      <c r="BG156" s="148" t="str">
        <f>IF(Tbl.Kosten[[#This Row],[Pnr.]]=BG$7,Tbl.Kosten[[#This Row],[Totaal kosten]],"")</f>
        <v/>
      </c>
      <c r="BH156" s="148" t="str">
        <f>IF(Tbl.Kosten[[#This Row],[Pnr.]]=BH$7,Tbl.Kosten[[#This Row],[Totaal kosten]],"")</f>
        <v/>
      </c>
      <c r="BI156" s="148" t="str">
        <f>IF(Tbl.Kosten[[#This Row],[Pnr.]]=BI$7,Tbl.Kosten[[#This Row],[Totaal kosten]],"")</f>
        <v/>
      </c>
      <c r="BJ156" s="148" t="str">
        <f>IF(Tbl.Kosten[[#This Row],[Pnr.]]=BJ$7,Tbl.Kosten[[#This Row],[Totaal kosten]],"")</f>
        <v/>
      </c>
      <c r="BK156" s="148" t="str">
        <f>IF(Tbl.Kosten[[#This Row],[Pnr.]]=BK$7,Tbl.Kosten[[#This Row],[Totaal kosten]],"")</f>
        <v/>
      </c>
      <c r="BL156" s="148" t="str">
        <f>IF(Tbl.Kosten[[#This Row],[Pnr.]]=BL$7,Tbl.Kosten[[#This Row],[Totaal kosten]],"")</f>
        <v/>
      </c>
      <c r="BM156" s="148" t="str">
        <f>IF(Tbl.Kosten[[#This Row],[Pnr.]]=BM$7,Tbl.Kosten[[#This Row],[Totaal kosten]],"")</f>
        <v/>
      </c>
      <c r="BN156" s="148" t="str">
        <f>IF(Tbl.Kosten[[#This Row],[Pnr.]]=BN$7,Tbl.Kosten[[#This Row],[Totaal kosten]],"")</f>
        <v/>
      </c>
      <c r="BO156" s="148" t="str">
        <f>IF(Tbl.Kosten[[#This Row],[Pnr.]]=BO$7,Tbl.Kosten[[#This Row],[Totaal kosten]],"")</f>
        <v/>
      </c>
      <c r="BP156" s="148" t="str">
        <f>IF(Tbl.Kosten[[#This Row],[Pnr.]]=BP$7,Tbl.Kosten[[#This Row],[Totaal kosten]],"")</f>
        <v/>
      </c>
      <c r="BQ156" s="148" t="str">
        <f>IF(Tbl.Kosten[[#This Row],[Pnr.]]=BQ$7,Tbl.Kosten[[#This Row],[Totaal kosten]],"")</f>
        <v/>
      </c>
      <c r="BR156" s="148" t="str">
        <f>IF(Tbl.Kosten[[#This Row],[Pnr.]]=BR$7,Tbl.Kosten[[#This Row],[Totaal kosten]],"")</f>
        <v/>
      </c>
      <c r="BS156" s="148" t="str">
        <f>IF(Tbl.Kosten[[#This Row],[Pnr.]]=BS$7,Tbl.Kosten[[#This Row],[Totaal kosten]],"")</f>
        <v/>
      </c>
      <c r="BT156" s="148" t="str">
        <f>IF(Tbl.Kosten[[#This Row],[Pnr.]]=BT$7,Tbl.Kosten[[#This Row],[Totaal kosten]],"")</f>
        <v/>
      </c>
      <c r="BU156" s="148" t="str">
        <f>IF(Tbl.Kosten[[#This Row],[Pnr.]]=BU$7,Tbl.Kosten[[#This Row],[Totaal kosten]],"")</f>
        <v/>
      </c>
      <c r="BV156" s="148" t="str">
        <f>IF(Tbl.Kosten[[#This Row],[Pnr.]]=BV$7,Tbl.Kosten[[#This Row],[Totaal kosten]],"")</f>
        <v/>
      </c>
      <c r="BW156" s="148" t="str">
        <f>IF(Tbl.Kosten[[#This Row],[Pnr.]]=BW$7,Tbl.Kosten[[#This Row],[Totaal kosten]],"")</f>
        <v/>
      </c>
      <c r="BX156" s="148" t="str">
        <f>IFERROR(_xlfn.XLOOKUP(Tbl.Kosten[[#This Row],[Werkpakketcode]],Tbl.Werkpakketten[Werkpakketcode],Tbl.Werkpakketten[WPnr.],"",0,1),"")</f>
        <v/>
      </c>
      <c r="BY156" s="148" t="str">
        <f>IF(Tbl.Kosten[[#This Row],[WPnr.]]=BY$7,Tbl.Kosten[[#This Row],[Totaal kosten]],"")</f>
        <v/>
      </c>
      <c r="BZ156" s="148" t="str">
        <f>IF(Tbl.Kosten[[#This Row],[WPnr.]]=BZ$7,Tbl.Kosten[[#This Row],[Totaal kosten]],"")</f>
        <v/>
      </c>
      <c r="CA156" s="148" t="str">
        <f>IF(Tbl.Kosten[[#This Row],[WPnr.]]=CA$7,Tbl.Kosten[[#This Row],[Totaal kosten]],"")</f>
        <v/>
      </c>
      <c r="CB156" s="148" t="str">
        <f>IF(Tbl.Kosten[[#This Row],[WPnr.]]=CB$7,Tbl.Kosten[[#This Row],[Totaal kosten]],"")</f>
        <v/>
      </c>
      <c r="CC156" s="148" t="str">
        <f>IF(Tbl.Kosten[[#This Row],[WPnr.]]=CC$7,Tbl.Kosten[[#This Row],[Totaal kosten]],"")</f>
        <v/>
      </c>
      <c r="CD156" s="148" t="str">
        <f>IF(Tbl.Kosten[[#This Row],[WPnr.]]=CD$7,Tbl.Kosten[[#This Row],[Totaal kosten]],"")</f>
        <v/>
      </c>
      <c r="CE156" s="148" t="str">
        <f>IF(Tbl.Kosten[[#This Row],[WPnr.]]=CE$7,Tbl.Kosten[[#This Row],[Totaal kosten]],"")</f>
        <v/>
      </c>
      <c r="CF156" s="148" t="str">
        <f>IF(Tbl.Kosten[[#This Row],[WPnr.]]=CF$7,Tbl.Kosten[[#This Row],[Totaal kosten]],"")</f>
        <v/>
      </c>
      <c r="CG156" s="148" t="str">
        <f>IF(Tbl.Kosten[[#This Row],[WPnr.]]=CG$7,Tbl.Kosten[[#This Row],[Totaal kosten]],"")</f>
        <v/>
      </c>
      <c r="CH156" s="148" t="str">
        <f>IF(Tbl.Kosten[[#This Row],[WPnr.]]=CH$7,Tbl.Kosten[[#This Row],[Totaal kosten]],"")</f>
        <v/>
      </c>
      <c r="CI156" s="148" t="str">
        <f>IF(Tbl.Kosten[[#This Row],[WPnr.]]=CI$7,Tbl.Kosten[[#This Row],[Totaal kosten]],"")</f>
        <v/>
      </c>
      <c r="CJ156" s="148" t="str">
        <f>IF(Tbl.Kosten[[#This Row],[WPnr.]]=CJ$7,Tbl.Kosten[[#This Row],[Totaal kosten]],"")</f>
        <v/>
      </c>
      <c r="CK156" s="148" t="str">
        <f>IF(Tbl.Kosten[[#This Row],[WPnr.]]=CK$7,Tbl.Kosten[[#This Row],[Totaal kosten]],"")</f>
        <v/>
      </c>
      <c r="CL156" s="148" t="str">
        <f>IF(Tbl.Kosten[[#This Row],[WPnr.]]=CL$7,Tbl.Kosten[[#This Row],[Totaal kosten]],"")</f>
        <v/>
      </c>
      <c r="CM156" s="148" t="str">
        <f>IF(Tbl.Kosten[[#This Row],[WPnr.]]=CM$7,Tbl.Kosten[[#This Row],[Totaal kosten]],"")</f>
        <v/>
      </c>
      <c r="CN156" s="148" t="str">
        <f>IF(Tbl.Kosten[[#This Row],[WPnr.]]=CN$7,Tbl.Kosten[[#This Row],[Totaal kosten]],"")</f>
        <v/>
      </c>
      <c r="CO156" s="148" t="str">
        <f>IF(Tbl.Kosten[[#This Row],[WPnr.]]=CO$7,Tbl.Kosten[[#This Row],[Totaal kosten]],"")</f>
        <v/>
      </c>
      <c r="CP156" s="148" t="str">
        <f>IF(Tbl.Kosten[[#This Row],[WPnr.]]=CP$7,Tbl.Kosten[[#This Row],[Totaal kosten]],"")</f>
        <v/>
      </c>
      <c r="CQ156" s="148" t="str">
        <f>IF(Tbl.Kosten[[#This Row],[WPnr.]]=CQ$7,Tbl.Kosten[[#This Row],[Totaal kosten]],"")</f>
        <v/>
      </c>
      <c r="CR156" s="148" t="str">
        <f>IF(Tbl.Kosten[[#This Row],[WPnr.]]=CR$7,Tbl.Kosten[[#This Row],[Totaal kosten]],"")</f>
        <v/>
      </c>
      <c r="CS156" s="148" t="str">
        <f>IF(Tbl.Kosten[[#This Row],[WPnr.]]=CS$7,Tbl.Kosten[[#This Row],[Totaal kosten]],"")</f>
        <v/>
      </c>
      <c r="CT156" s="148" t="str">
        <f>IF(Tbl.Kosten[[#This Row],[WPnr.]]=CT$7,Tbl.Kosten[[#This Row],[Totaal kosten]],"")</f>
        <v/>
      </c>
      <c r="CU156" s="148" t="str">
        <f>IF(Tbl.Kosten[[#This Row],[WPnr.]]=CU$7,Tbl.Kosten[[#This Row],[Totaal kosten]],"")</f>
        <v/>
      </c>
      <c r="CV156" s="148" t="str">
        <f>IF(Tbl.Kosten[[#This Row],[WPnr.]]=CV$7,Tbl.Kosten[[#This Row],[Totaal kosten]],"")</f>
        <v/>
      </c>
      <c r="CW156" s="148" t="str">
        <f>IF(Tbl.Kosten[[#This Row],[WPnr.]]=CW$7,Tbl.Kosten[[#This Row],[Totaal kosten]],"")</f>
        <v/>
      </c>
      <c r="CX156" s="148" t="str">
        <f>IF(Tbl.Kosten[[#This Row],[WPnr.]]=CX$7,Tbl.Kosten[[#This Row],[Totaal kosten]],"")</f>
        <v/>
      </c>
      <c r="CY156" s="148" t="str">
        <f>IF(Tbl.Kosten[[#This Row],[WPnr.]]=CY$7,Tbl.Kosten[[#This Row],[Totaal kosten]],"")</f>
        <v/>
      </c>
      <c r="CZ156" s="148" t="str">
        <f>IF(Tbl.Kosten[[#This Row],[WPnr.]]=CZ$7,Tbl.Kosten[[#This Row],[Totaal kosten]],"")</f>
        <v/>
      </c>
      <c r="DA156" s="148" t="str">
        <f>IF(Tbl.Kosten[[#This Row],[WPnr.]]=DA$7,Tbl.Kosten[[#This Row],[Totaal kosten]],"")</f>
        <v/>
      </c>
      <c r="DB156" s="148" t="str">
        <f>IF(Tbl.Kosten[[#This Row],[WPnr.]]=DB$7,Tbl.Kosten[[#This Row],[Totaal kosten]],"")</f>
        <v/>
      </c>
      <c r="DC156" s="148" t="str">
        <f>IF(Tbl.Kosten[[#This Row],[WPnr.]]=DC$7,Tbl.Kosten[[#This Row],[Totaal kosten]],"")</f>
        <v/>
      </c>
      <c r="DD156" s="148" t="str">
        <f>IF(Tbl.Kosten[[#This Row],[WPnr.]]=DD$7,Tbl.Kosten[[#This Row],[Totaal kosten]],"")</f>
        <v/>
      </c>
      <c r="DE156" s="148" t="str">
        <f>IF(Tbl.Kosten[[#This Row],[WPnr.]]=DE$7,Tbl.Kosten[[#This Row],[Totaal kosten]],"")</f>
        <v/>
      </c>
      <c r="DF156" s="148" t="str">
        <f>IF(Tbl.Kosten[[#This Row],[WPnr.]]=DF$7,Tbl.Kosten[[#This Row],[Totaal kosten]],"")</f>
        <v/>
      </c>
      <c r="DG156" s="148" t="str">
        <f>IF(Tbl.Kosten[[#This Row],[WPnr.]]=DG$7,Tbl.Kosten[[#This Row],[Totaal kosten]],"")</f>
        <v/>
      </c>
      <c r="DH156" s="148" t="str">
        <f>IF(Tbl.Kosten[[#This Row],[WPnr.]]=DH$7,Tbl.Kosten[[#This Row],[Totaal kosten]],"")</f>
        <v/>
      </c>
      <c r="DI156" s="148" t="str">
        <f>IF(Tbl.Kosten[[#This Row],[WPnr.]]=DI$7,Tbl.Kosten[[#This Row],[Totaal kosten]],"")</f>
        <v/>
      </c>
      <c r="DJ156" s="148" t="str">
        <f>IF(Tbl.Kosten[[#This Row],[WPnr.]]=DJ$7,Tbl.Kosten[[#This Row],[Totaal kosten]],"")</f>
        <v/>
      </c>
      <c r="DK156" s="148" t="str">
        <f>IF(Tbl.Kosten[[#This Row],[WPnr.]]=DK$7,Tbl.Kosten[[#This Row],[Totaal kosten]],"")</f>
        <v/>
      </c>
      <c r="DL156" s="148" t="str">
        <f>IF(Tbl.Kosten[[#This Row],[WPnr.]]=DL$7,Tbl.Kosten[[#This Row],[Totaal kosten]],"")</f>
        <v/>
      </c>
      <c r="DM156" s="148" t="str">
        <f>IF(Tbl.Kosten[[#This Row],[WPnr.]]=DM$7,Tbl.Kosten[[#This Row],[Totaal kosten]],"")</f>
        <v/>
      </c>
      <c r="DN156" s="148" t="str">
        <f>IF(Tbl.Kosten[[#This Row],[WPnr.]]=DN$7,Tbl.Kosten[[#This Row],[Totaal kosten]],"")</f>
        <v/>
      </c>
      <c r="DO156" s="148" t="str">
        <f>IF(Tbl.Kosten[[#This Row],[WPnr.]]=DO$7,Tbl.Kosten[[#This Row],[Totaal kosten]],"")</f>
        <v/>
      </c>
      <c r="DP156" s="148" t="str">
        <f>IF(Tbl.Kosten[[#This Row],[WPnr.]]=DP$7,Tbl.Kosten[[#This Row],[Totaal kosten]],"")</f>
        <v/>
      </c>
      <c r="DQ156" s="148" t="str">
        <f>IF(Tbl.Kosten[[#This Row],[WPnr.]]=DQ$7,Tbl.Kosten[[#This Row],[Totaal kosten]],"")</f>
        <v/>
      </c>
      <c r="DR156" s="148" t="str">
        <f>IF(Tbl.Kosten[[#This Row],[WPnr.]]=DR$7,Tbl.Kosten[[#This Row],[Totaal kosten]],"")</f>
        <v/>
      </c>
      <c r="DS156" s="148" t="str">
        <f>IF(Tbl.Kosten[[#This Row],[WPnr.]]=DS$7,Tbl.Kosten[[#This Row],[Totaal kosten]],"")</f>
        <v/>
      </c>
      <c r="DT156" s="148" t="str">
        <f>IF(Tbl.Kosten[[#This Row],[WPnr.]]=DT$7,Tbl.Kosten[[#This Row],[Totaal kosten]],"")</f>
        <v/>
      </c>
      <c r="DU156" s="148" t="str">
        <f>IF(Tbl.Kosten[[#This Row],[WPnr.]]=DU$7,Tbl.Kosten[[#This Row],[Totaal kosten]],"")</f>
        <v/>
      </c>
      <c r="DV156" s="148" t="str">
        <f>IF(Tbl.Kosten[[#This Row],[WPnr.]]=DV$7,Tbl.Kosten[[#This Row],[Totaal kosten]],"")</f>
        <v/>
      </c>
      <c r="DW156" s="150" t="str">
        <f>IFERROR(_xlfn.XLOOKUP(Tbl.Kosten[[#This Row],[Kostensoort]],Tbl.Kostensoorten[Kostensoorten],Tbl.Kostensoorten[KSnr.],"",0,1),"")</f>
        <v/>
      </c>
      <c r="DX156" s="150" t="str">
        <f>IF(Tbl.Kosten[[#This Row],[KSnr.]]=DX$7,Tbl.Kosten[[#This Row],[Totaal kosten]],"")</f>
        <v/>
      </c>
      <c r="DY156" s="150" t="str">
        <f>IF(Tbl.Kosten[[#This Row],[KSnr.]]=DY$7,Tbl.Kosten[[#This Row],[Totaal kosten]],"")</f>
        <v/>
      </c>
      <c r="DZ156" s="150" t="str">
        <f>IF(Tbl.Kosten[[#This Row],[KSnr.]]=DZ$7,Tbl.Kosten[[#This Row],[Totaal kosten]],"")</f>
        <v/>
      </c>
      <c r="EA156" s="150" t="str">
        <f>IF(Tbl.Kosten[[#This Row],[KSnr.]]=EA$7,Tbl.Kosten[[#This Row],[Totaal kosten]],"")</f>
        <v/>
      </c>
      <c r="EB156" s="150" t="str">
        <f>IF(Tbl.Kosten[[#This Row],[KSnr.]]=EB$7,Tbl.Kosten[[#This Row],[Totaal kosten]],"")</f>
        <v/>
      </c>
      <c r="EC156" s="150" t="str">
        <f>IF(Tbl.Kosten[[#This Row],[KSnr.]]=EC$7,Tbl.Kosten[[#This Row],[Totaal kosten]],"")</f>
        <v/>
      </c>
      <c r="ED156" s="150" t="str">
        <f>IF(Tbl.Kosten[[#This Row],[KSnr.]]=ED$7,Tbl.Kosten[[#This Row],[Totaal kosten]],"")</f>
        <v/>
      </c>
      <c r="EE156" s="150" t="str">
        <f>IF(Tbl.Kosten[[#This Row],[KSnr.]]=EE$7,Tbl.Kosten[[#This Row],[Totaal kosten]],"")</f>
        <v/>
      </c>
      <c r="EF156" s="150" t="str">
        <f>IF(Tbl.Kosten[[#This Row],[KSnr.]]=EF$7,Tbl.Kosten[[#This Row],[Totaal kosten]],"")</f>
        <v/>
      </c>
      <c r="EG156" s="150" t="str">
        <f>IF(Tbl.Kosten[[#This Row],[KSnr.]]=EG$7,Tbl.Kosten[[#This Row],[Totaal kosten]],"")</f>
        <v/>
      </c>
      <c r="EH156" s="150" t="str">
        <f>IF(Tbl.Kosten[[#This Row],[KSnr.]]=EH$7,Tbl.Kosten[[#This Row],[Totaal kosten]],"")</f>
        <v/>
      </c>
      <c r="EI156" s="150" t="str">
        <f>IF(Tbl.Kosten[[#This Row],[KSnr.]]=EI$7,Tbl.Kosten[[#This Row],[Totaal kosten]],"")</f>
        <v/>
      </c>
      <c r="EJ156" s="150" t="str">
        <f>IF(Tbl.Kosten[[#This Row],[KSnr.]]=EJ$7,Tbl.Kosten[[#This Row],[Totaal kosten]],"")</f>
        <v/>
      </c>
      <c r="EK156" s="150" t="str">
        <f>IF(Tbl.Kosten[[#This Row],[KSnr.]]=EK$7,Tbl.Kosten[[#This Row],[Totaal kosten]],"")</f>
        <v/>
      </c>
      <c r="EL156" s="150" t="str">
        <f>IF(Tbl.Kosten[[#This Row],[KSnr.]]=EL$7,Tbl.Kosten[[#This Row],[Totaal kosten]],"")</f>
        <v/>
      </c>
      <c r="EM156" s="150" t="str">
        <f>IF(Tbl.Kosten[[#This Row],[KSnr.]]=EM$7,Tbl.Kosten[[#This Row],[Totaal kosten]],"")</f>
        <v/>
      </c>
      <c r="EN156" s="150" t="str">
        <f>IF(Tbl.Kosten[[#This Row],[KSnr.]]=EN$7,Tbl.Kosten[[#This Row],[Totaal kosten]],"")</f>
        <v/>
      </c>
      <c r="EO156" s="150" t="str">
        <f>IF(Tbl.Kosten[[#This Row],[KSnr.]]=EO$7,Tbl.Kosten[[#This Row],[Totaal kosten]],"")</f>
        <v/>
      </c>
      <c r="EP156" s="150" t="str">
        <f>IF(Tbl.Kosten[[#This Row],[KSnr.]]=EP$7,Tbl.Kosten[[#This Row],[Totaal kosten]],"")</f>
        <v/>
      </c>
      <c r="EQ156" s="150" t="str">
        <f>IF(Tbl.Kosten[[#This Row],[KSnr.]]=EQ$7,Tbl.Kosten[[#This Row],[Totaal kosten]],"")</f>
        <v/>
      </c>
      <c r="ER156" s="144" t="str">
        <f>IFERROR(_xlfn.XLOOKUP(Tbl.Kosten[[#This Row],[Subsidieactiviteit]],Tbl.Subsidiehoogte[Subsidieactiviteit],Tbl.Subsidiehoogte[SAnr.],"",0,1),"")</f>
        <v/>
      </c>
      <c r="ES156" s="150" t="str">
        <f>IF(Tbl.Kosten[[#This Row],[Sanr.]]=ES$7,Tbl.Kosten[[#This Row],[Totaal kosten]],"")</f>
        <v/>
      </c>
      <c r="ET156" s="150" t="str">
        <f>IF(Tbl.Kosten[[#This Row],[Sanr.]]=ET$7,Tbl.Kosten[[#This Row],[Totaal kosten]],"")</f>
        <v/>
      </c>
      <c r="EU156" s="150" t="str">
        <f>IF(Tbl.Kosten[[#This Row],[Sanr.]]=EU$7,Tbl.Kosten[[#This Row],[Totaal kosten]],"")</f>
        <v/>
      </c>
      <c r="EV156" s="150" t="str">
        <f>IF(Tbl.Kosten[[#This Row],[Sanr.]]=EV$7,Tbl.Kosten[[#This Row],[Totaal kosten]],"")</f>
        <v/>
      </c>
      <c r="EW156" s="150" t="str">
        <f>IF(Tbl.Kosten[[#This Row],[Sanr.]]=EW$7,Tbl.Kosten[[#This Row],[Totaal kosten]],"")</f>
        <v/>
      </c>
      <c r="EX156" s="150" t="str">
        <f>IF(Tbl.Kosten[[#This Row],[Sanr.]]=EX$7,Tbl.Kosten[[#This Row],[Totaal kosten]],"")</f>
        <v/>
      </c>
      <c r="EY156" s="150" t="str">
        <f>IF(Tbl.Kosten[[#This Row],[Sanr.]]=EY$7,Tbl.Kosten[[#This Row],[Totaal kosten]],"")</f>
        <v/>
      </c>
      <c r="EZ156" s="150" t="str">
        <f>IF(Tbl.Kosten[[#This Row],[Sanr.]]=EZ$7,Tbl.Kosten[[#This Row],[Totaal kosten]],"")</f>
        <v/>
      </c>
      <c r="FA156" s="150" t="str">
        <f>IF(Tbl.Kosten[[#This Row],[Sanr.]]=FA$7,Tbl.Kosten[[#This Row],[Totaal kosten]],"")</f>
        <v/>
      </c>
      <c r="FB156" s="150" t="str">
        <f>IF(Tbl.Kosten[[#This Row],[Sanr.]]=FB$7,Tbl.Kosten[[#This Row],[Totaal kosten]],"")</f>
        <v/>
      </c>
      <c r="FC156" s="150" t="str">
        <f>IF(Tbl.Kosten[[#This Row],[Sanr.]]=FC$7,Tbl.Kosten[[#This Row],[Totaal kosten]],"")</f>
        <v/>
      </c>
      <c r="FD156" s="150" t="str">
        <f>IF(Tbl.Kosten[[#This Row],[Sanr.]]=FD$7,Tbl.Kosten[[#This Row],[Totaal kosten]],"")</f>
        <v/>
      </c>
      <c r="FE156" s="150" t="str">
        <f>IF(Tbl.Kosten[[#This Row],[Sanr.]]=FE$7,Tbl.Kosten[[#This Row],[Totaal kosten]],"")</f>
        <v/>
      </c>
      <c r="FF156" s="150" t="str">
        <f>IF(Tbl.Kosten[[#This Row],[Sanr.]]=FF$7,Tbl.Kosten[[#This Row],[Totaal kosten]],"")</f>
        <v/>
      </c>
      <c r="FG156" s="150" t="str">
        <f>IF(Tbl.Kosten[[#This Row],[Sanr.]]=FG$7,Tbl.Kosten[[#This Row],[Totaal kosten]],"")</f>
        <v/>
      </c>
      <c r="FH156" s="150" t="str">
        <f>IF(Tbl.Kosten[[#This Row],[Sanr.]]=FH$7,Tbl.Kosten[[#This Row],[Totaal kosten]],"")</f>
        <v/>
      </c>
      <c r="FI156" s="150" t="str">
        <f>IF(Tbl.Kosten[[#This Row],[Sanr.]]=FI$7,Tbl.Kosten[[#This Row],[Totaal kosten]],"")</f>
        <v/>
      </c>
      <c r="FJ156" s="150" t="str">
        <f>IF(Tbl.Kosten[[#This Row],[Sanr.]]=FJ$7,Tbl.Kosten[[#This Row],[Totaal kosten]],"")</f>
        <v/>
      </c>
      <c r="FK156" s="150" t="str">
        <f>IF(Tbl.Kosten[[#This Row],[Sanr.]]=FK$7,Tbl.Kosten[[#This Row],[Totaal kosten]],"")</f>
        <v/>
      </c>
      <c r="FL156" s="150" t="str">
        <f>IF(Tbl.Kosten[[#This Row],[Sanr.]]=FL$7,Tbl.Kosten[[#This Row],[Totaal kosten]],"")</f>
        <v/>
      </c>
      <c r="FM156" s="150" t="str">
        <f>IF(Tbl.Kosten[[#This Row],[Sanr.]]=FM$7,Tbl.Kosten[[#This Row],[Totaal kosten]],"")</f>
        <v/>
      </c>
      <c r="FN156" s="150" t="str">
        <f>IF(Tbl.Kosten[[#This Row],[Sanr.]]=FN$7,Tbl.Kosten[[#This Row],[Totaal kosten]],"")</f>
        <v/>
      </c>
      <c r="FO156" s="150" t="str">
        <f>IF(Tbl.Kosten[[#This Row],[Sanr.]]=FO$7,Tbl.Kosten[[#This Row],[Totaal kosten]],"")</f>
        <v/>
      </c>
      <c r="FP156" s="150" t="str">
        <f>IF(Tbl.Kosten[[#This Row],[Sanr.]]=FP$7,Tbl.Kosten[[#This Row],[Totaal kosten]],"")</f>
        <v/>
      </c>
      <c r="FQ156" s="150" t="str">
        <f>IF(Tbl.Kosten[[#This Row],[Sanr.]]=FQ$7,Tbl.Kosten[[#This Row],[Totaal kosten]],"")</f>
        <v/>
      </c>
      <c r="FR156" s="150" t="str">
        <f>IF(Tbl.Kosten[[#This Row],[Sanr.]]=FR$7,Tbl.Kosten[[#This Row],[Totaal kosten]],"")</f>
        <v/>
      </c>
      <c r="FS156" s="150" t="str">
        <f>IF(Tbl.Kosten[[#This Row],[Sanr.]]=FS$7,Tbl.Kosten[[#This Row],[Totaal kosten]],"")</f>
        <v/>
      </c>
      <c r="FT156" s="150" t="str">
        <f>IF(Tbl.Kosten[[#This Row],[Sanr.]]=FT$7,Tbl.Kosten[[#This Row],[Totaal kosten]],"")</f>
        <v/>
      </c>
      <c r="FU156" s="150" t="str">
        <f>IF(Tbl.Kosten[[#This Row],[Sanr.]]=FU$7,Tbl.Kosten[[#This Row],[Totaal kosten]],"")</f>
        <v/>
      </c>
      <c r="FV156" s="150" t="str">
        <f>IF(Tbl.Kosten[[#This Row],[Sanr.]]=FV$7,Tbl.Kosten[[#This Row],[Totaal kosten]],"")</f>
        <v/>
      </c>
      <c r="FW156" s="150" t="str">
        <f>IFERROR(_xlfn.XLOOKUP(Tbl.Kosten[[#This Row],[Activiteitencode]],Tbl.Activiteiten[Activiteitcode],Tbl.Activiteiten[Anr.],"",0,1),"")</f>
        <v/>
      </c>
      <c r="FX156" s="169" t="str">
        <f>_xlfn.CONCAT(Tbl.Kosten[[#This Row],[Pnr.]],Tbl.Kosten[[#This Row],[Sanr.]])</f>
        <v>P1</v>
      </c>
      <c r="FY156" s="150">
        <f>Tbl.Kosten[[#This Row],[Totaal kosten]]-Tbl.Kosten[[#This Row],[Subsidie]]</f>
        <v>0</v>
      </c>
      <c r="FZ156" s="150">
        <f>IF(Tbl.Kosten[[#This Row],[Pnr.]]=FZ$7,Tbl.Kosten[[#This Row],[Te financieren]],"")</f>
        <v>0</v>
      </c>
      <c r="GA156" s="150" t="str">
        <f>IF(Tbl.Kosten[[#This Row],[Pnr.]]=GA$7,Tbl.Kosten[[#This Row],[Te financieren]],"")</f>
        <v/>
      </c>
      <c r="GB156" s="150" t="str">
        <f>IF(Tbl.Kosten[[#This Row],[Pnr.]]=GB$7,Tbl.Kosten[[#This Row],[Te financieren]],"")</f>
        <v/>
      </c>
      <c r="GC156" s="150" t="str">
        <f>IF(Tbl.Kosten[[#This Row],[Pnr.]]=GC$7,Tbl.Kosten[[#This Row],[Te financieren]],"")</f>
        <v/>
      </c>
      <c r="GD156" s="150" t="str">
        <f>IF(Tbl.Kosten[[#This Row],[Pnr.]]=GD$7,Tbl.Kosten[[#This Row],[Te financieren]],"")</f>
        <v/>
      </c>
      <c r="GE156" s="150" t="str">
        <f>IF(Tbl.Kosten[[#This Row],[Pnr.]]=GE$7,Tbl.Kosten[[#This Row],[Te financieren]],"")</f>
        <v/>
      </c>
      <c r="GF156" s="150" t="str">
        <f>IF(Tbl.Kosten[[#This Row],[Pnr.]]=GF$7,Tbl.Kosten[[#This Row],[Te financieren]],"")</f>
        <v/>
      </c>
      <c r="GG156" s="150" t="str">
        <f>IF(Tbl.Kosten[[#This Row],[Pnr.]]=GG$7,Tbl.Kosten[[#This Row],[Te financieren]],"")</f>
        <v/>
      </c>
      <c r="GH156" s="150" t="str">
        <f>IF(Tbl.Kosten[[#This Row],[Pnr.]]=GH$7,Tbl.Kosten[[#This Row],[Te financieren]],"")</f>
        <v/>
      </c>
      <c r="GI156" s="150" t="str">
        <f>IF(Tbl.Kosten[[#This Row],[Pnr.]]=GI$7,Tbl.Kosten[[#This Row],[Te financieren]],"")</f>
        <v/>
      </c>
      <c r="GJ156" s="150" t="str">
        <f>IF(Tbl.Kosten[[#This Row],[Pnr.]]=GJ$7,Tbl.Kosten[[#This Row],[Te financieren]],"")</f>
        <v/>
      </c>
      <c r="GK156" s="150" t="str">
        <f>IF(Tbl.Kosten[[#This Row],[Pnr.]]=GK$7,Tbl.Kosten[[#This Row],[Te financieren]],"")</f>
        <v/>
      </c>
      <c r="GL156" s="150" t="str">
        <f>IF(Tbl.Kosten[[#This Row],[Pnr.]]=GL$7,Tbl.Kosten[[#This Row],[Te financieren]],"")</f>
        <v/>
      </c>
      <c r="GM156" s="150" t="str">
        <f>IF(Tbl.Kosten[[#This Row],[Pnr.]]=GM$7,Tbl.Kosten[[#This Row],[Te financieren]],"")</f>
        <v/>
      </c>
      <c r="GN156" s="150" t="str">
        <f>IF(Tbl.Kosten[[#This Row],[Pnr.]]=GN$7,Tbl.Kosten[[#This Row],[Te financieren]],"")</f>
        <v/>
      </c>
      <c r="GO156" s="150" t="str">
        <f>IF(Tbl.Kosten[[#This Row],[Pnr.]]=GO$7,Tbl.Kosten[[#This Row],[Te financieren]],"")</f>
        <v/>
      </c>
      <c r="GP156" s="150" t="str">
        <f>IF(Tbl.Kosten[[#This Row],[Pnr.]]=GP$7,Tbl.Kosten[[#This Row],[Te financieren]],"")</f>
        <v/>
      </c>
      <c r="GQ156" s="150" t="str">
        <f>IF(Tbl.Kosten[[#This Row],[Pnr.]]=GQ$7,Tbl.Kosten[[#This Row],[Te financieren]],"")</f>
        <v/>
      </c>
      <c r="GR156" s="150" t="str">
        <f>IF(Tbl.Kosten[[#This Row],[Pnr.]]=GR$7,Tbl.Kosten[[#This Row],[Te financieren]],"")</f>
        <v/>
      </c>
      <c r="GS156" s="150" t="str">
        <f>IF(Tbl.Kosten[[#This Row],[Pnr.]]=GS$7,Tbl.Kosten[[#This Row],[Te financieren]],"")</f>
        <v/>
      </c>
      <c r="GT156" s="150" t="str">
        <f>IF(Tbl.Kosten[[#This Row],[Pnr.]]=GT$7,Tbl.Kosten[[#This Row],[Te financieren]],"")</f>
        <v/>
      </c>
      <c r="GU156" s="150" t="str">
        <f>IF(Tbl.Kosten[[#This Row],[Pnr.]]=GU$7,Tbl.Kosten[[#This Row],[Te financieren]],"")</f>
        <v/>
      </c>
      <c r="GV156" s="150" t="str">
        <f>IF(Tbl.Kosten[[#This Row],[Pnr.]]=GV$7,Tbl.Kosten[[#This Row],[Te financieren]],"")</f>
        <v/>
      </c>
      <c r="GW156" s="150" t="str">
        <f>IF(Tbl.Kosten[[#This Row],[Pnr.]]=GW$7,Tbl.Kosten[[#This Row],[Te financieren]],"")</f>
        <v/>
      </c>
      <c r="GX156" s="150" t="str">
        <f>IF(Tbl.Kosten[[#This Row],[Pnr.]]=GX$7,Tbl.Kosten[[#This Row],[Te financieren]],"")</f>
        <v/>
      </c>
      <c r="GY156" s="150" t="str">
        <f>IF(Tbl.Kosten[[#This Row],[Pnr.]]=GY$7,Tbl.Kosten[[#This Row],[Te financieren]],"")</f>
        <v/>
      </c>
      <c r="GZ156" s="150" t="str">
        <f>IF(Tbl.Kosten[[#This Row],[Pnr.]]=GZ$7,Tbl.Kosten[[#This Row],[Te financieren]],"")</f>
        <v/>
      </c>
      <c r="HA156" s="150" t="str">
        <f>IF(Tbl.Kosten[[#This Row],[Pnr.]]=HA$7,Tbl.Kosten[[#This Row],[Te financieren]],"")</f>
        <v/>
      </c>
      <c r="HB156" s="150" t="str">
        <f>IF(Tbl.Kosten[[#This Row],[Pnr.]]=HB$7,Tbl.Kosten[[#This Row],[Te financieren]],"")</f>
        <v/>
      </c>
      <c r="HC156" s="150" t="str">
        <f>IF(Tbl.Kosten[[#This Row],[Pnr.]]=HC$7,Tbl.Kosten[[#This Row],[Te financieren]],"")</f>
        <v/>
      </c>
      <c r="HD156" s="150" t="str">
        <f>IF(Tbl.Kosten[[#This Row],[Pnr.]]=HD$7,Tbl.Kosten[[#This Row],[Te financieren]],"")</f>
        <v/>
      </c>
      <c r="HE156" s="150" t="str">
        <f>IF(Tbl.Kosten[[#This Row],[Pnr.]]=HE$7,Tbl.Kosten[[#This Row],[Te financieren]],"")</f>
        <v/>
      </c>
      <c r="HF156" s="150" t="str">
        <f>IF(Tbl.Kosten[[#This Row],[Pnr.]]=HF$7,Tbl.Kosten[[#This Row],[Te financieren]],"")</f>
        <v/>
      </c>
      <c r="HG156" s="150" t="str">
        <f>IF(Tbl.Kosten[[#This Row],[Pnr.]]=HG$7,Tbl.Kosten[[#This Row],[Te financieren]],"")</f>
        <v/>
      </c>
      <c r="HH156" s="150" t="str">
        <f>IF(Tbl.Kosten[[#This Row],[Pnr.]]=HH$7,Tbl.Kosten[[#This Row],[Te financieren]],"")</f>
        <v/>
      </c>
      <c r="HI156" s="150" t="str">
        <f>IF(Tbl.Kosten[[#This Row],[Pnr.]]=HI$7,Tbl.Kosten[[#This Row],[Te financieren]],"")</f>
        <v/>
      </c>
      <c r="HJ156" s="150" t="str">
        <f>IF(Tbl.Kosten[[#This Row],[Pnr.]]=HJ$7,Tbl.Kosten[[#This Row],[Te financieren]],"")</f>
        <v/>
      </c>
      <c r="HK156" s="150" t="str">
        <f>IF(Tbl.Kosten[[#This Row],[Pnr.]]=HK$7,Tbl.Kosten[[#This Row],[Te financieren]],"")</f>
        <v/>
      </c>
      <c r="HL156" s="150" t="str">
        <f>IF(Tbl.Kosten[[#This Row],[Pnr.]]=HL$7,Tbl.Kosten[[#This Row],[Te financieren]],"")</f>
        <v/>
      </c>
      <c r="HM156" s="150" t="str">
        <f>IF(Tbl.Kosten[[#This Row],[Pnr.]]=HM$7,Tbl.Kosten[[#This Row],[Te financieren]],"")</f>
        <v/>
      </c>
      <c r="HN156" s="150" t="str">
        <f>IF(Tbl.Kosten[[#This Row],[Pnr.]]=HN$7,Tbl.Kosten[[#This Row],[Te financieren]],"")</f>
        <v/>
      </c>
      <c r="HO156" s="150" t="str">
        <f>IF(Tbl.Kosten[[#This Row],[Pnr.]]=HO$7,Tbl.Kosten[[#This Row],[Te financieren]],"")</f>
        <v/>
      </c>
      <c r="HP156" s="150" t="str">
        <f>IF(Tbl.Kosten[[#This Row],[Pnr.]]=HP$7,Tbl.Kosten[[#This Row],[Te financieren]],"")</f>
        <v/>
      </c>
      <c r="HQ156" s="150" t="str">
        <f>IF(Tbl.Kosten[[#This Row],[Pnr.]]=HQ$7,Tbl.Kosten[[#This Row],[Te financieren]],"")</f>
        <v/>
      </c>
      <c r="HR156" s="150" t="str">
        <f>IF(Tbl.Kosten[[#This Row],[Pnr.]]=HR$7,Tbl.Kosten[[#This Row],[Te financieren]],"")</f>
        <v/>
      </c>
      <c r="HS156" s="150" t="str">
        <f>IF(Tbl.Kosten[[#This Row],[Pnr.]]=HS$7,Tbl.Kosten[[#This Row],[Te financieren]],"")</f>
        <v/>
      </c>
      <c r="HT156" s="150" t="str">
        <f>IF(Tbl.Kosten[[#This Row],[Pnr.]]=HT$7,Tbl.Kosten[[#This Row],[Te financieren]],"")</f>
        <v/>
      </c>
      <c r="HU156" s="150" t="str">
        <f>IF(Tbl.Kosten[[#This Row],[Pnr.]]=HU$7,Tbl.Kosten[[#This Row],[Te financieren]],"")</f>
        <v/>
      </c>
      <c r="HV156" s="150" t="str">
        <f>IF(Tbl.Kosten[[#This Row],[Pnr.]]=HV$7,Tbl.Kosten[[#This Row],[Te financieren]],"")</f>
        <v/>
      </c>
      <c r="HW156" s="150" t="str">
        <f>IF(Tbl.Kosten[[#This Row],[Pnr.]]=HW$7,Tbl.Kosten[[#This Row],[Te financieren]],"")</f>
        <v/>
      </c>
    </row>
    <row r="157" spans="2:231" x14ac:dyDescent="0.3">
      <c r="B157" s="134"/>
      <c r="C157" s="137"/>
      <c r="D157" s="136"/>
      <c r="E157" s="261"/>
      <c r="F157" s="135"/>
      <c r="G157" s="11" t="str">
        <f>IF(Tbl.Kosten[[#This Row],[Medewerker e/o 
functie]]&lt;&gt;"",_xlfn.XLOOKUP(Tbl.Kosten[[#This Row],[Medewerker e/o 
functie]],Tbl.Uurtarief[Medewerker en/of functie],Tbl.Uurtarief[Uurtarief],"",0,1),"")</f>
        <v/>
      </c>
      <c r="H157" s="121">
        <f>IFERROR(Tbl.Kosten[[#This Row],[Uren]]*Tbl.Kosten[[#This Row],[Uurtarief]],0)</f>
        <v>0</v>
      </c>
      <c r="I157" s="119" t="str">
        <f>IF(Tbl.Kosten[[#This Row],[Subtotaal uren]]&lt;&gt;0,_xlfn.XLOOKUP(Tbl.Kosten[[#This Row],[Medewerker e/o 
functie]],Tbl.Uurtarief[Medewerker en/of functie],Tbl.Uurtarief[Kostensoort arbeid],"",0,1),"")</f>
        <v/>
      </c>
      <c r="J157" s="137"/>
      <c r="K157" s="135"/>
      <c r="L157" s="139" t="str">
        <f>IF(Tbl.Kosten[[#This Row],[Activum]]&lt;&gt;"",_xlfn.XLOOKUP(Tbl.Kosten[[#This Row],[Activum]],Tbl.Afschrijvingskosten[Activum],Tbl.Afschrijvingskosten[Tarief per afschrijvings-eenheid],"",0,1),"")</f>
        <v/>
      </c>
      <c r="M157" s="122">
        <f>IFERROR(Tbl.Kosten[[#This Row],[Een-
heden]]*Tbl.Kosten[[#This Row],[Afschrijvings-
tarief]],0)</f>
        <v>0</v>
      </c>
      <c r="N157" s="122" t="str">
        <f>IF(Tbl.Kosten[[#This Row],[Subtotaal afschrijving]]&lt;&gt;0,Lijsten!$A$7,"")</f>
        <v/>
      </c>
      <c r="O157" s="140"/>
      <c r="P157" s="135"/>
      <c r="Q157" s="138"/>
      <c r="R157" s="122">
        <f>IFERROR(Tbl.Kosten[[#This Row],[Aantal]]*Tbl.Kosten[[#This Row],[Tarief]],0)</f>
        <v>0</v>
      </c>
      <c r="S157" s="8">
        <f>IFERROR(Tbl.Kosten[[#This Row],[Subtotaal overige kosten]]+Tbl.Kosten[[#This Row],[Subtotaal uren]]+Tbl.Kosten[[#This Row],[Subtotaal afschrijving]],0)</f>
        <v>0</v>
      </c>
      <c r="T157" s="8">
        <f>IFERROR(Tbl.Kosten[[#This Row],[Totaal kosten]]*Tbl.Kosten[[#This Row],[Subsidie%]],0)</f>
        <v>0</v>
      </c>
      <c r="U157" s="4" t="str" cm="1">
        <f t="array" ref="U157">IFERROR(_xlfn.IFS(Tbl.Kosten[[#This Row],[Subtotaal uren]]&lt;&gt;0,Tbl.Kosten[[#This Row],[Kostensoort arbeid]],Tbl.Kosten[[#This Row],[Subtotaal afschrijving]]&lt;&gt;0,Tbl.Kosten[[#This Row],[Kostensoort afschrijving]],Tbl.Kosten[[#This Row],[Subtotaal overige kosten]]&lt;&gt;0,Tbl.Kosten[[#This Row],[Kostensoort overig]]),"")</f>
        <v/>
      </c>
      <c r="V157" s="4" t="str">
        <f>IFERROR(_xlfn.XLOOKUP(Tbl.Kosten[[#This Row],[Activiteitencode]],Tbl.Activiteiten[Activiteitcode],Tbl.Activiteiten[Werkpakketcode],"",0,1),"")</f>
        <v/>
      </c>
      <c r="W157" s="4" t="str">
        <f>IFERROR(_xlfn.XLOOKUP(Tbl.Kosten[[#This Row],[Werkpakketcode]],Tbl.Werkpakketten[Werkpakketcode],Tbl.Werkpakketten[Subsidiabele activiteit],"",0,1),"")</f>
        <v/>
      </c>
      <c r="X157" s="12">
        <f>IFERROR(_xlfn.XLOOKUP(Tbl.Kosten[[#This Row],[Sanr.]],Tbl.Subsidiehoogte[SAnr.],Tbl.Subsidiehoogte[Sub. Percentage],0,0,1),0)</f>
        <v>0</v>
      </c>
      <c r="Y157" s="144" t="str">
        <f>IFERROR(_xlfn.XLOOKUP(Tbl.Kosten[[#This Row],[Partnercode]],Tbl.Projectpartners[Partnercode],Tbl.Projectpartners[PNr.],"",0,1),"")</f>
        <v>P1</v>
      </c>
      <c r="Z157" s="148">
        <f>IF(Tbl.Kosten[[#This Row],[Pnr.]]=Z$7,Tbl.Kosten[[#This Row],[Totaal kosten]],"")</f>
        <v>0</v>
      </c>
      <c r="AA157" s="148" t="str">
        <f>IF(Tbl.Kosten[[#This Row],[Pnr.]]=AA$7,Tbl.Kosten[[#This Row],[Totaal kosten]],"")</f>
        <v/>
      </c>
      <c r="AB157" s="148" t="str">
        <f>IF(Tbl.Kosten[[#This Row],[Pnr.]]=AB$7,Tbl.Kosten[[#This Row],[Totaal kosten]],"")</f>
        <v/>
      </c>
      <c r="AC157" s="148" t="str">
        <f>IF(Tbl.Kosten[[#This Row],[Pnr.]]=AC$7,Tbl.Kosten[[#This Row],[Totaal kosten]],"")</f>
        <v/>
      </c>
      <c r="AD157" s="148" t="str">
        <f>IF(Tbl.Kosten[[#This Row],[Pnr.]]=AD$7,Tbl.Kosten[[#This Row],[Totaal kosten]],"")</f>
        <v/>
      </c>
      <c r="AE157" s="148" t="str">
        <f>IF(Tbl.Kosten[[#This Row],[Pnr.]]=AE$7,Tbl.Kosten[[#This Row],[Totaal kosten]],"")</f>
        <v/>
      </c>
      <c r="AF157" s="148" t="str">
        <f>IF(Tbl.Kosten[[#This Row],[Pnr.]]=AF$7,Tbl.Kosten[[#This Row],[Totaal kosten]],"")</f>
        <v/>
      </c>
      <c r="AG157" s="148" t="str">
        <f>IF(Tbl.Kosten[[#This Row],[Pnr.]]=AG$7,Tbl.Kosten[[#This Row],[Totaal kosten]],"")</f>
        <v/>
      </c>
      <c r="AH157" s="148" t="str">
        <f>IF(Tbl.Kosten[[#This Row],[Pnr.]]=AH$7,Tbl.Kosten[[#This Row],[Totaal kosten]],"")</f>
        <v/>
      </c>
      <c r="AI157" s="148" t="str">
        <f>IF(Tbl.Kosten[[#This Row],[Pnr.]]=AI$7,Tbl.Kosten[[#This Row],[Totaal kosten]],"")</f>
        <v/>
      </c>
      <c r="AJ157" s="148" t="str">
        <f>IF(Tbl.Kosten[[#This Row],[Pnr.]]=AJ$7,Tbl.Kosten[[#This Row],[Totaal kosten]],"")</f>
        <v/>
      </c>
      <c r="AK157" s="148" t="str">
        <f>IF(Tbl.Kosten[[#This Row],[Pnr.]]=AK$7,Tbl.Kosten[[#This Row],[Totaal kosten]],"")</f>
        <v/>
      </c>
      <c r="AL157" s="148" t="str">
        <f>IF(Tbl.Kosten[[#This Row],[Pnr.]]=AL$7,Tbl.Kosten[[#This Row],[Totaal kosten]],"")</f>
        <v/>
      </c>
      <c r="AM157" s="148" t="str">
        <f>IF(Tbl.Kosten[[#This Row],[Pnr.]]=AM$7,Tbl.Kosten[[#This Row],[Totaal kosten]],"")</f>
        <v/>
      </c>
      <c r="AN157" s="148" t="str">
        <f>IF(Tbl.Kosten[[#This Row],[Pnr.]]=AN$7,Tbl.Kosten[[#This Row],[Totaal kosten]],"")</f>
        <v/>
      </c>
      <c r="AO157" s="148" t="str">
        <f>IF(Tbl.Kosten[[#This Row],[Pnr.]]=AO$7,Tbl.Kosten[[#This Row],[Totaal kosten]],"")</f>
        <v/>
      </c>
      <c r="AP157" s="148" t="str">
        <f>IF(Tbl.Kosten[[#This Row],[Pnr.]]=AP$7,Tbl.Kosten[[#This Row],[Totaal kosten]],"")</f>
        <v/>
      </c>
      <c r="AQ157" s="148" t="str">
        <f>IF(Tbl.Kosten[[#This Row],[Pnr.]]=AQ$7,Tbl.Kosten[[#This Row],[Totaal kosten]],"")</f>
        <v/>
      </c>
      <c r="AR157" s="148" t="str">
        <f>IF(Tbl.Kosten[[#This Row],[Pnr.]]=AR$7,Tbl.Kosten[[#This Row],[Totaal kosten]],"")</f>
        <v/>
      </c>
      <c r="AS157" s="148" t="str">
        <f>IF(Tbl.Kosten[[#This Row],[Pnr.]]=AS$7,Tbl.Kosten[[#This Row],[Totaal kosten]],"")</f>
        <v/>
      </c>
      <c r="AT157" s="148" t="str">
        <f>IF(Tbl.Kosten[[#This Row],[Pnr.]]=AT$7,Tbl.Kosten[[#This Row],[Totaal kosten]],"")</f>
        <v/>
      </c>
      <c r="AU157" s="148" t="str">
        <f>IF(Tbl.Kosten[[#This Row],[Pnr.]]=AU$7,Tbl.Kosten[[#This Row],[Totaal kosten]],"")</f>
        <v/>
      </c>
      <c r="AV157" s="148" t="str">
        <f>IF(Tbl.Kosten[[#This Row],[Pnr.]]=AV$7,Tbl.Kosten[[#This Row],[Totaal kosten]],"")</f>
        <v/>
      </c>
      <c r="AW157" s="148" t="str">
        <f>IF(Tbl.Kosten[[#This Row],[Pnr.]]=AW$7,Tbl.Kosten[[#This Row],[Totaal kosten]],"")</f>
        <v/>
      </c>
      <c r="AX157" s="148" t="str">
        <f>IF(Tbl.Kosten[[#This Row],[Pnr.]]=AX$7,Tbl.Kosten[[#This Row],[Totaal kosten]],"")</f>
        <v/>
      </c>
      <c r="AY157" s="148" t="str">
        <f>IF(Tbl.Kosten[[#This Row],[Pnr.]]=AY$7,Tbl.Kosten[[#This Row],[Totaal kosten]],"")</f>
        <v/>
      </c>
      <c r="AZ157" s="148" t="str">
        <f>IF(Tbl.Kosten[[#This Row],[Pnr.]]=AZ$7,Tbl.Kosten[[#This Row],[Totaal kosten]],"")</f>
        <v/>
      </c>
      <c r="BA157" s="148" t="str">
        <f>IF(Tbl.Kosten[[#This Row],[Pnr.]]=BA$7,Tbl.Kosten[[#This Row],[Totaal kosten]],"")</f>
        <v/>
      </c>
      <c r="BB157" s="148" t="str">
        <f>IF(Tbl.Kosten[[#This Row],[Pnr.]]=BB$7,Tbl.Kosten[[#This Row],[Totaal kosten]],"")</f>
        <v/>
      </c>
      <c r="BC157" s="148" t="str">
        <f>IF(Tbl.Kosten[[#This Row],[Pnr.]]=BC$7,Tbl.Kosten[[#This Row],[Totaal kosten]],"")</f>
        <v/>
      </c>
      <c r="BD157" s="148" t="str">
        <f>IF(Tbl.Kosten[[#This Row],[Pnr.]]=BD$7,Tbl.Kosten[[#This Row],[Totaal kosten]],"")</f>
        <v/>
      </c>
      <c r="BE157" s="148" t="str">
        <f>IF(Tbl.Kosten[[#This Row],[Pnr.]]=BE$7,Tbl.Kosten[[#This Row],[Totaal kosten]],"")</f>
        <v/>
      </c>
      <c r="BF157" s="148" t="str">
        <f>IF(Tbl.Kosten[[#This Row],[Pnr.]]=BF$7,Tbl.Kosten[[#This Row],[Totaal kosten]],"")</f>
        <v/>
      </c>
      <c r="BG157" s="148" t="str">
        <f>IF(Tbl.Kosten[[#This Row],[Pnr.]]=BG$7,Tbl.Kosten[[#This Row],[Totaal kosten]],"")</f>
        <v/>
      </c>
      <c r="BH157" s="148" t="str">
        <f>IF(Tbl.Kosten[[#This Row],[Pnr.]]=BH$7,Tbl.Kosten[[#This Row],[Totaal kosten]],"")</f>
        <v/>
      </c>
      <c r="BI157" s="148" t="str">
        <f>IF(Tbl.Kosten[[#This Row],[Pnr.]]=BI$7,Tbl.Kosten[[#This Row],[Totaal kosten]],"")</f>
        <v/>
      </c>
      <c r="BJ157" s="148" t="str">
        <f>IF(Tbl.Kosten[[#This Row],[Pnr.]]=BJ$7,Tbl.Kosten[[#This Row],[Totaal kosten]],"")</f>
        <v/>
      </c>
      <c r="BK157" s="148" t="str">
        <f>IF(Tbl.Kosten[[#This Row],[Pnr.]]=BK$7,Tbl.Kosten[[#This Row],[Totaal kosten]],"")</f>
        <v/>
      </c>
      <c r="BL157" s="148" t="str">
        <f>IF(Tbl.Kosten[[#This Row],[Pnr.]]=BL$7,Tbl.Kosten[[#This Row],[Totaal kosten]],"")</f>
        <v/>
      </c>
      <c r="BM157" s="148" t="str">
        <f>IF(Tbl.Kosten[[#This Row],[Pnr.]]=BM$7,Tbl.Kosten[[#This Row],[Totaal kosten]],"")</f>
        <v/>
      </c>
      <c r="BN157" s="148" t="str">
        <f>IF(Tbl.Kosten[[#This Row],[Pnr.]]=BN$7,Tbl.Kosten[[#This Row],[Totaal kosten]],"")</f>
        <v/>
      </c>
      <c r="BO157" s="148" t="str">
        <f>IF(Tbl.Kosten[[#This Row],[Pnr.]]=BO$7,Tbl.Kosten[[#This Row],[Totaal kosten]],"")</f>
        <v/>
      </c>
      <c r="BP157" s="148" t="str">
        <f>IF(Tbl.Kosten[[#This Row],[Pnr.]]=BP$7,Tbl.Kosten[[#This Row],[Totaal kosten]],"")</f>
        <v/>
      </c>
      <c r="BQ157" s="148" t="str">
        <f>IF(Tbl.Kosten[[#This Row],[Pnr.]]=BQ$7,Tbl.Kosten[[#This Row],[Totaal kosten]],"")</f>
        <v/>
      </c>
      <c r="BR157" s="148" t="str">
        <f>IF(Tbl.Kosten[[#This Row],[Pnr.]]=BR$7,Tbl.Kosten[[#This Row],[Totaal kosten]],"")</f>
        <v/>
      </c>
      <c r="BS157" s="148" t="str">
        <f>IF(Tbl.Kosten[[#This Row],[Pnr.]]=BS$7,Tbl.Kosten[[#This Row],[Totaal kosten]],"")</f>
        <v/>
      </c>
      <c r="BT157" s="148" t="str">
        <f>IF(Tbl.Kosten[[#This Row],[Pnr.]]=BT$7,Tbl.Kosten[[#This Row],[Totaal kosten]],"")</f>
        <v/>
      </c>
      <c r="BU157" s="148" t="str">
        <f>IF(Tbl.Kosten[[#This Row],[Pnr.]]=BU$7,Tbl.Kosten[[#This Row],[Totaal kosten]],"")</f>
        <v/>
      </c>
      <c r="BV157" s="148" t="str">
        <f>IF(Tbl.Kosten[[#This Row],[Pnr.]]=BV$7,Tbl.Kosten[[#This Row],[Totaal kosten]],"")</f>
        <v/>
      </c>
      <c r="BW157" s="148" t="str">
        <f>IF(Tbl.Kosten[[#This Row],[Pnr.]]=BW$7,Tbl.Kosten[[#This Row],[Totaal kosten]],"")</f>
        <v/>
      </c>
      <c r="BX157" s="148" t="str">
        <f>IFERROR(_xlfn.XLOOKUP(Tbl.Kosten[[#This Row],[Werkpakketcode]],Tbl.Werkpakketten[Werkpakketcode],Tbl.Werkpakketten[WPnr.],"",0,1),"")</f>
        <v/>
      </c>
      <c r="BY157" s="148" t="str">
        <f>IF(Tbl.Kosten[[#This Row],[WPnr.]]=BY$7,Tbl.Kosten[[#This Row],[Totaal kosten]],"")</f>
        <v/>
      </c>
      <c r="BZ157" s="148" t="str">
        <f>IF(Tbl.Kosten[[#This Row],[WPnr.]]=BZ$7,Tbl.Kosten[[#This Row],[Totaal kosten]],"")</f>
        <v/>
      </c>
      <c r="CA157" s="148" t="str">
        <f>IF(Tbl.Kosten[[#This Row],[WPnr.]]=CA$7,Tbl.Kosten[[#This Row],[Totaal kosten]],"")</f>
        <v/>
      </c>
      <c r="CB157" s="148" t="str">
        <f>IF(Tbl.Kosten[[#This Row],[WPnr.]]=CB$7,Tbl.Kosten[[#This Row],[Totaal kosten]],"")</f>
        <v/>
      </c>
      <c r="CC157" s="148" t="str">
        <f>IF(Tbl.Kosten[[#This Row],[WPnr.]]=CC$7,Tbl.Kosten[[#This Row],[Totaal kosten]],"")</f>
        <v/>
      </c>
      <c r="CD157" s="148" t="str">
        <f>IF(Tbl.Kosten[[#This Row],[WPnr.]]=CD$7,Tbl.Kosten[[#This Row],[Totaal kosten]],"")</f>
        <v/>
      </c>
      <c r="CE157" s="148" t="str">
        <f>IF(Tbl.Kosten[[#This Row],[WPnr.]]=CE$7,Tbl.Kosten[[#This Row],[Totaal kosten]],"")</f>
        <v/>
      </c>
      <c r="CF157" s="148" t="str">
        <f>IF(Tbl.Kosten[[#This Row],[WPnr.]]=CF$7,Tbl.Kosten[[#This Row],[Totaal kosten]],"")</f>
        <v/>
      </c>
      <c r="CG157" s="148" t="str">
        <f>IF(Tbl.Kosten[[#This Row],[WPnr.]]=CG$7,Tbl.Kosten[[#This Row],[Totaal kosten]],"")</f>
        <v/>
      </c>
      <c r="CH157" s="148" t="str">
        <f>IF(Tbl.Kosten[[#This Row],[WPnr.]]=CH$7,Tbl.Kosten[[#This Row],[Totaal kosten]],"")</f>
        <v/>
      </c>
      <c r="CI157" s="148" t="str">
        <f>IF(Tbl.Kosten[[#This Row],[WPnr.]]=CI$7,Tbl.Kosten[[#This Row],[Totaal kosten]],"")</f>
        <v/>
      </c>
      <c r="CJ157" s="148" t="str">
        <f>IF(Tbl.Kosten[[#This Row],[WPnr.]]=CJ$7,Tbl.Kosten[[#This Row],[Totaal kosten]],"")</f>
        <v/>
      </c>
      <c r="CK157" s="148" t="str">
        <f>IF(Tbl.Kosten[[#This Row],[WPnr.]]=CK$7,Tbl.Kosten[[#This Row],[Totaal kosten]],"")</f>
        <v/>
      </c>
      <c r="CL157" s="148" t="str">
        <f>IF(Tbl.Kosten[[#This Row],[WPnr.]]=CL$7,Tbl.Kosten[[#This Row],[Totaal kosten]],"")</f>
        <v/>
      </c>
      <c r="CM157" s="148" t="str">
        <f>IF(Tbl.Kosten[[#This Row],[WPnr.]]=CM$7,Tbl.Kosten[[#This Row],[Totaal kosten]],"")</f>
        <v/>
      </c>
      <c r="CN157" s="148" t="str">
        <f>IF(Tbl.Kosten[[#This Row],[WPnr.]]=CN$7,Tbl.Kosten[[#This Row],[Totaal kosten]],"")</f>
        <v/>
      </c>
      <c r="CO157" s="148" t="str">
        <f>IF(Tbl.Kosten[[#This Row],[WPnr.]]=CO$7,Tbl.Kosten[[#This Row],[Totaal kosten]],"")</f>
        <v/>
      </c>
      <c r="CP157" s="148" t="str">
        <f>IF(Tbl.Kosten[[#This Row],[WPnr.]]=CP$7,Tbl.Kosten[[#This Row],[Totaal kosten]],"")</f>
        <v/>
      </c>
      <c r="CQ157" s="148" t="str">
        <f>IF(Tbl.Kosten[[#This Row],[WPnr.]]=CQ$7,Tbl.Kosten[[#This Row],[Totaal kosten]],"")</f>
        <v/>
      </c>
      <c r="CR157" s="148" t="str">
        <f>IF(Tbl.Kosten[[#This Row],[WPnr.]]=CR$7,Tbl.Kosten[[#This Row],[Totaal kosten]],"")</f>
        <v/>
      </c>
      <c r="CS157" s="148" t="str">
        <f>IF(Tbl.Kosten[[#This Row],[WPnr.]]=CS$7,Tbl.Kosten[[#This Row],[Totaal kosten]],"")</f>
        <v/>
      </c>
      <c r="CT157" s="148" t="str">
        <f>IF(Tbl.Kosten[[#This Row],[WPnr.]]=CT$7,Tbl.Kosten[[#This Row],[Totaal kosten]],"")</f>
        <v/>
      </c>
      <c r="CU157" s="148" t="str">
        <f>IF(Tbl.Kosten[[#This Row],[WPnr.]]=CU$7,Tbl.Kosten[[#This Row],[Totaal kosten]],"")</f>
        <v/>
      </c>
      <c r="CV157" s="148" t="str">
        <f>IF(Tbl.Kosten[[#This Row],[WPnr.]]=CV$7,Tbl.Kosten[[#This Row],[Totaal kosten]],"")</f>
        <v/>
      </c>
      <c r="CW157" s="148" t="str">
        <f>IF(Tbl.Kosten[[#This Row],[WPnr.]]=CW$7,Tbl.Kosten[[#This Row],[Totaal kosten]],"")</f>
        <v/>
      </c>
      <c r="CX157" s="148" t="str">
        <f>IF(Tbl.Kosten[[#This Row],[WPnr.]]=CX$7,Tbl.Kosten[[#This Row],[Totaal kosten]],"")</f>
        <v/>
      </c>
      <c r="CY157" s="148" t="str">
        <f>IF(Tbl.Kosten[[#This Row],[WPnr.]]=CY$7,Tbl.Kosten[[#This Row],[Totaal kosten]],"")</f>
        <v/>
      </c>
      <c r="CZ157" s="148" t="str">
        <f>IF(Tbl.Kosten[[#This Row],[WPnr.]]=CZ$7,Tbl.Kosten[[#This Row],[Totaal kosten]],"")</f>
        <v/>
      </c>
      <c r="DA157" s="148" t="str">
        <f>IF(Tbl.Kosten[[#This Row],[WPnr.]]=DA$7,Tbl.Kosten[[#This Row],[Totaal kosten]],"")</f>
        <v/>
      </c>
      <c r="DB157" s="148" t="str">
        <f>IF(Tbl.Kosten[[#This Row],[WPnr.]]=DB$7,Tbl.Kosten[[#This Row],[Totaal kosten]],"")</f>
        <v/>
      </c>
      <c r="DC157" s="148" t="str">
        <f>IF(Tbl.Kosten[[#This Row],[WPnr.]]=DC$7,Tbl.Kosten[[#This Row],[Totaal kosten]],"")</f>
        <v/>
      </c>
      <c r="DD157" s="148" t="str">
        <f>IF(Tbl.Kosten[[#This Row],[WPnr.]]=DD$7,Tbl.Kosten[[#This Row],[Totaal kosten]],"")</f>
        <v/>
      </c>
      <c r="DE157" s="148" t="str">
        <f>IF(Tbl.Kosten[[#This Row],[WPnr.]]=DE$7,Tbl.Kosten[[#This Row],[Totaal kosten]],"")</f>
        <v/>
      </c>
      <c r="DF157" s="148" t="str">
        <f>IF(Tbl.Kosten[[#This Row],[WPnr.]]=DF$7,Tbl.Kosten[[#This Row],[Totaal kosten]],"")</f>
        <v/>
      </c>
      <c r="DG157" s="148" t="str">
        <f>IF(Tbl.Kosten[[#This Row],[WPnr.]]=DG$7,Tbl.Kosten[[#This Row],[Totaal kosten]],"")</f>
        <v/>
      </c>
      <c r="DH157" s="148" t="str">
        <f>IF(Tbl.Kosten[[#This Row],[WPnr.]]=DH$7,Tbl.Kosten[[#This Row],[Totaal kosten]],"")</f>
        <v/>
      </c>
      <c r="DI157" s="148" t="str">
        <f>IF(Tbl.Kosten[[#This Row],[WPnr.]]=DI$7,Tbl.Kosten[[#This Row],[Totaal kosten]],"")</f>
        <v/>
      </c>
      <c r="DJ157" s="148" t="str">
        <f>IF(Tbl.Kosten[[#This Row],[WPnr.]]=DJ$7,Tbl.Kosten[[#This Row],[Totaal kosten]],"")</f>
        <v/>
      </c>
      <c r="DK157" s="148" t="str">
        <f>IF(Tbl.Kosten[[#This Row],[WPnr.]]=DK$7,Tbl.Kosten[[#This Row],[Totaal kosten]],"")</f>
        <v/>
      </c>
      <c r="DL157" s="148" t="str">
        <f>IF(Tbl.Kosten[[#This Row],[WPnr.]]=DL$7,Tbl.Kosten[[#This Row],[Totaal kosten]],"")</f>
        <v/>
      </c>
      <c r="DM157" s="148" t="str">
        <f>IF(Tbl.Kosten[[#This Row],[WPnr.]]=DM$7,Tbl.Kosten[[#This Row],[Totaal kosten]],"")</f>
        <v/>
      </c>
      <c r="DN157" s="148" t="str">
        <f>IF(Tbl.Kosten[[#This Row],[WPnr.]]=DN$7,Tbl.Kosten[[#This Row],[Totaal kosten]],"")</f>
        <v/>
      </c>
      <c r="DO157" s="148" t="str">
        <f>IF(Tbl.Kosten[[#This Row],[WPnr.]]=DO$7,Tbl.Kosten[[#This Row],[Totaal kosten]],"")</f>
        <v/>
      </c>
      <c r="DP157" s="148" t="str">
        <f>IF(Tbl.Kosten[[#This Row],[WPnr.]]=DP$7,Tbl.Kosten[[#This Row],[Totaal kosten]],"")</f>
        <v/>
      </c>
      <c r="DQ157" s="148" t="str">
        <f>IF(Tbl.Kosten[[#This Row],[WPnr.]]=DQ$7,Tbl.Kosten[[#This Row],[Totaal kosten]],"")</f>
        <v/>
      </c>
      <c r="DR157" s="148" t="str">
        <f>IF(Tbl.Kosten[[#This Row],[WPnr.]]=DR$7,Tbl.Kosten[[#This Row],[Totaal kosten]],"")</f>
        <v/>
      </c>
      <c r="DS157" s="148" t="str">
        <f>IF(Tbl.Kosten[[#This Row],[WPnr.]]=DS$7,Tbl.Kosten[[#This Row],[Totaal kosten]],"")</f>
        <v/>
      </c>
      <c r="DT157" s="148" t="str">
        <f>IF(Tbl.Kosten[[#This Row],[WPnr.]]=DT$7,Tbl.Kosten[[#This Row],[Totaal kosten]],"")</f>
        <v/>
      </c>
      <c r="DU157" s="148" t="str">
        <f>IF(Tbl.Kosten[[#This Row],[WPnr.]]=DU$7,Tbl.Kosten[[#This Row],[Totaal kosten]],"")</f>
        <v/>
      </c>
      <c r="DV157" s="148" t="str">
        <f>IF(Tbl.Kosten[[#This Row],[WPnr.]]=DV$7,Tbl.Kosten[[#This Row],[Totaal kosten]],"")</f>
        <v/>
      </c>
      <c r="DW157" s="150" t="str">
        <f>IFERROR(_xlfn.XLOOKUP(Tbl.Kosten[[#This Row],[Kostensoort]],Tbl.Kostensoorten[Kostensoorten],Tbl.Kostensoorten[KSnr.],"",0,1),"")</f>
        <v/>
      </c>
      <c r="DX157" s="150" t="str">
        <f>IF(Tbl.Kosten[[#This Row],[KSnr.]]=DX$7,Tbl.Kosten[[#This Row],[Totaal kosten]],"")</f>
        <v/>
      </c>
      <c r="DY157" s="150" t="str">
        <f>IF(Tbl.Kosten[[#This Row],[KSnr.]]=DY$7,Tbl.Kosten[[#This Row],[Totaal kosten]],"")</f>
        <v/>
      </c>
      <c r="DZ157" s="150" t="str">
        <f>IF(Tbl.Kosten[[#This Row],[KSnr.]]=DZ$7,Tbl.Kosten[[#This Row],[Totaal kosten]],"")</f>
        <v/>
      </c>
      <c r="EA157" s="150" t="str">
        <f>IF(Tbl.Kosten[[#This Row],[KSnr.]]=EA$7,Tbl.Kosten[[#This Row],[Totaal kosten]],"")</f>
        <v/>
      </c>
      <c r="EB157" s="150" t="str">
        <f>IF(Tbl.Kosten[[#This Row],[KSnr.]]=EB$7,Tbl.Kosten[[#This Row],[Totaal kosten]],"")</f>
        <v/>
      </c>
      <c r="EC157" s="150" t="str">
        <f>IF(Tbl.Kosten[[#This Row],[KSnr.]]=EC$7,Tbl.Kosten[[#This Row],[Totaal kosten]],"")</f>
        <v/>
      </c>
      <c r="ED157" s="150" t="str">
        <f>IF(Tbl.Kosten[[#This Row],[KSnr.]]=ED$7,Tbl.Kosten[[#This Row],[Totaal kosten]],"")</f>
        <v/>
      </c>
      <c r="EE157" s="150" t="str">
        <f>IF(Tbl.Kosten[[#This Row],[KSnr.]]=EE$7,Tbl.Kosten[[#This Row],[Totaal kosten]],"")</f>
        <v/>
      </c>
      <c r="EF157" s="150" t="str">
        <f>IF(Tbl.Kosten[[#This Row],[KSnr.]]=EF$7,Tbl.Kosten[[#This Row],[Totaal kosten]],"")</f>
        <v/>
      </c>
      <c r="EG157" s="150" t="str">
        <f>IF(Tbl.Kosten[[#This Row],[KSnr.]]=EG$7,Tbl.Kosten[[#This Row],[Totaal kosten]],"")</f>
        <v/>
      </c>
      <c r="EH157" s="150" t="str">
        <f>IF(Tbl.Kosten[[#This Row],[KSnr.]]=EH$7,Tbl.Kosten[[#This Row],[Totaal kosten]],"")</f>
        <v/>
      </c>
      <c r="EI157" s="150" t="str">
        <f>IF(Tbl.Kosten[[#This Row],[KSnr.]]=EI$7,Tbl.Kosten[[#This Row],[Totaal kosten]],"")</f>
        <v/>
      </c>
      <c r="EJ157" s="150" t="str">
        <f>IF(Tbl.Kosten[[#This Row],[KSnr.]]=EJ$7,Tbl.Kosten[[#This Row],[Totaal kosten]],"")</f>
        <v/>
      </c>
      <c r="EK157" s="150" t="str">
        <f>IF(Tbl.Kosten[[#This Row],[KSnr.]]=EK$7,Tbl.Kosten[[#This Row],[Totaal kosten]],"")</f>
        <v/>
      </c>
      <c r="EL157" s="150" t="str">
        <f>IF(Tbl.Kosten[[#This Row],[KSnr.]]=EL$7,Tbl.Kosten[[#This Row],[Totaal kosten]],"")</f>
        <v/>
      </c>
      <c r="EM157" s="150" t="str">
        <f>IF(Tbl.Kosten[[#This Row],[KSnr.]]=EM$7,Tbl.Kosten[[#This Row],[Totaal kosten]],"")</f>
        <v/>
      </c>
      <c r="EN157" s="150" t="str">
        <f>IF(Tbl.Kosten[[#This Row],[KSnr.]]=EN$7,Tbl.Kosten[[#This Row],[Totaal kosten]],"")</f>
        <v/>
      </c>
      <c r="EO157" s="150" t="str">
        <f>IF(Tbl.Kosten[[#This Row],[KSnr.]]=EO$7,Tbl.Kosten[[#This Row],[Totaal kosten]],"")</f>
        <v/>
      </c>
      <c r="EP157" s="150" t="str">
        <f>IF(Tbl.Kosten[[#This Row],[KSnr.]]=EP$7,Tbl.Kosten[[#This Row],[Totaal kosten]],"")</f>
        <v/>
      </c>
      <c r="EQ157" s="150" t="str">
        <f>IF(Tbl.Kosten[[#This Row],[KSnr.]]=EQ$7,Tbl.Kosten[[#This Row],[Totaal kosten]],"")</f>
        <v/>
      </c>
      <c r="ER157" s="144" t="str">
        <f>IFERROR(_xlfn.XLOOKUP(Tbl.Kosten[[#This Row],[Subsidieactiviteit]],Tbl.Subsidiehoogte[Subsidieactiviteit],Tbl.Subsidiehoogte[SAnr.],"",0,1),"")</f>
        <v/>
      </c>
      <c r="ES157" s="150" t="str">
        <f>IF(Tbl.Kosten[[#This Row],[Sanr.]]=ES$7,Tbl.Kosten[[#This Row],[Totaal kosten]],"")</f>
        <v/>
      </c>
      <c r="ET157" s="150" t="str">
        <f>IF(Tbl.Kosten[[#This Row],[Sanr.]]=ET$7,Tbl.Kosten[[#This Row],[Totaal kosten]],"")</f>
        <v/>
      </c>
      <c r="EU157" s="150" t="str">
        <f>IF(Tbl.Kosten[[#This Row],[Sanr.]]=EU$7,Tbl.Kosten[[#This Row],[Totaal kosten]],"")</f>
        <v/>
      </c>
      <c r="EV157" s="150" t="str">
        <f>IF(Tbl.Kosten[[#This Row],[Sanr.]]=EV$7,Tbl.Kosten[[#This Row],[Totaal kosten]],"")</f>
        <v/>
      </c>
      <c r="EW157" s="150" t="str">
        <f>IF(Tbl.Kosten[[#This Row],[Sanr.]]=EW$7,Tbl.Kosten[[#This Row],[Totaal kosten]],"")</f>
        <v/>
      </c>
      <c r="EX157" s="150" t="str">
        <f>IF(Tbl.Kosten[[#This Row],[Sanr.]]=EX$7,Tbl.Kosten[[#This Row],[Totaal kosten]],"")</f>
        <v/>
      </c>
      <c r="EY157" s="150" t="str">
        <f>IF(Tbl.Kosten[[#This Row],[Sanr.]]=EY$7,Tbl.Kosten[[#This Row],[Totaal kosten]],"")</f>
        <v/>
      </c>
      <c r="EZ157" s="150" t="str">
        <f>IF(Tbl.Kosten[[#This Row],[Sanr.]]=EZ$7,Tbl.Kosten[[#This Row],[Totaal kosten]],"")</f>
        <v/>
      </c>
      <c r="FA157" s="150" t="str">
        <f>IF(Tbl.Kosten[[#This Row],[Sanr.]]=FA$7,Tbl.Kosten[[#This Row],[Totaal kosten]],"")</f>
        <v/>
      </c>
      <c r="FB157" s="150" t="str">
        <f>IF(Tbl.Kosten[[#This Row],[Sanr.]]=FB$7,Tbl.Kosten[[#This Row],[Totaal kosten]],"")</f>
        <v/>
      </c>
      <c r="FC157" s="150" t="str">
        <f>IF(Tbl.Kosten[[#This Row],[Sanr.]]=FC$7,Tbl.Kosten[[#This Row],[Totaal kosten]],"")</f>
        <v/>
      </c>
      <c r="FD157" s="150" t="str">
        <f>IF(Tbl.Kosten[[#This Row],[Sanr.]]=FD$7,Tbl.Kosten[[#This Row],[Totaal kosten]],"")</f>
        <v/>
      </c>
      <c r="FE157" s="150" t="str">
        <f>IF(Tbl.Kosten[[#This Row],[Sanr.]]=FE$7,Tbl.Kosten[[#This Row],[Totaal kosten]],"")</f>
        <v/>
      </c>
      <c r="FF157" s="150" t="str">
        <f>IF(Tbl.Kosten[[#This Row],[Sanr.]]=FF$7,Tbl.Kosten[[#This Row],[Totaal kosten]],"")</f>
        <v/>
      </c>
      <c r="FG157" s="150" t="str">
        <f>IF(Tbl.Kosten[[#This Row],[Sanr.]]=FG$7,Tbl.Kosten[[#This Row],[Totaal kosten]],"")</f>
        <v/>
      </c>
      <c r="FH157" s="150" t="str">
        <f>IF(Tbl.Kosten[[#This Row],[Sanr.]]=FH$7,Tbl.Kosten[[#This Row],[Totaal kosten]],"")</f>
        <v/>
      </c>
      <c r="FI157" s="150" t="str">
        <f>IF(Tbl.Kosten[[#This Row],[Sanr.]]=FI$7,Tbl.Kosten[[#This Row],[Totaal kosten]],"")</f>
        <v/>
      </c>
      <c r="FJ157" s="150" t="str">
        <f>IF(Tbl.Kosten[[#This Row],[Sanr.]]=FJ$7,Tbl.Kosten[[#This Row],[Totaal kosten]],"")</f>
        <v/>
      </c>
      <c r="FK157" s="150" t="str">
        <f>IF(Tbl.Kosten[[#This Row],[Sanr.]]=FK$7,Tbl.Kosten[[#This Row],[Totaal kosten]],"")</f>
        <v/>
      </c>
      <c r="FL157" s="150" t="str">
        <f>IF(Tbl.Kosten[[#This Row],[Sanr.]]=FL$7,Tbl.Kosten[[#This Row],[Totaal kosten]],"")</f>
        <v/>
      </c>
      <c r="FM157" s="150" t="str">
        <f>IF(Tbl.Kosten[[#This Row],[Sanr.]]=FM$7,Tbl.Kosten[[#This Row],[Totaal kosten]],"")</f>
        <v/>
      </c>
      <c r="FN157" s="150" t="str">
        <f>IF(Tbl.Kosten[[#This Row],[Sanr.]]=FN$7,Tbl.Kosten[[#This Row],[Totaal kosten]],"")</f>
        <v/>
      </c>
      <c r="FO157" s="150" t="str">
        <f>IF(Tbl.Kosten[[#This Row],[Sanr.]]=FO$7,Tbl.Kosten[[#This Row],[Totaal kosten]],"")</f>
        <v/>
      </c>
      <c r="FP157" s="150" t="str">
        <f>IF(Tbl.Kosten[[#This Row],[Sanr.]]=FP$7,Tbl.Kosten[[#This Row],[Totaal kosten]],"")</f>
        <v/>
      </c>
      <c r="FQ157" s="150" t="str">
        <f>IF(Tbl.Kosten[[#This Row],[Sanr.]]=FQ$7,Tbl.Kosten[[#This Row],[Totaal kosten]],"")</f>
        <v/>
      </c>
      <c r="FR157" s="150" t="str">
        <f>IF(Tbl.Kosten[[#This Row],[Sanr.]]=FR$7,Tbl.Kosten[[#This Row],[Totaal kosten]],"")</f>
        <v/>
      </c>
      <c r="FS157" s="150" t="str">
        <f>IF(Tbl.Kosten[[#This Row],[Sanr.]]=FS$7,Tbl.Kosten[[#This Row],[Totaal kosten]],"")</f>
        <v/>
      </c>
      <c r="FT157" s="150" t="str">
        <f>IF(Tbl.Kosten[[#This Row],[Sanr.]]=FT$7,Tbl.Kosten[[#This Row],[Totaal kosten]],"")</f>
        <v/>
      </c>
      <c r="FU157" s="150" t="str">
        <f>IF(Tbl.Kosten[[#This Row],[Sanr.]]=FU$7,Tbl.Kosten[[#This Row],[Totaal kosten]],"")</f>
        <v/>
      </c>
      <c r="FV157" s="150" t="str">
        <f>IF(Tbl.Kosten[[#This Row],[Sanr.]]=FV$7,Tbl.Kosten[[#This Row],[Totaal kosten]],"")</f>
        <v/>
      </c>
      <c r="FW157" s="150" t="str">
        <f>IFERROR(_xlfn.XLOOKUP(Tbl.Kosten[[#This Row],[Activiteitencode]],Tbl.Activiteiten[Activiteitcode],Tbl.Activiteiten[Anr.],"",0,1),"")</f>
        <v/>
      </c>
      <c r="FX157" s="169" t="str">
        <f>_xlfn.CONCAT(Tbl.Kosten[[#This Row],[Pnr.]],Tbl.Kosten[[#This Row],[Sanr.]])</f>
        <v>P1</v>
      </c>
      <c r="FY157" s="150">
        <f>Tbl.Kosten[[#This Row],[Totaal kosten]]-Tbl.Kosten[[#This Row],[Subsidie]]</f>
        <v>0</v>
      </c>
      <c r="FZ157" s="150">
        <f>IF(Tbl.Kosten[[#This Row],[Pnr.]]=FZ$7,Tbl.Kosten[[#This Row],[Te financieren]],"")</f>
        <v>0</v>
      </c>
      <c r="GA157" s="150" t="str">
        <f>IF(Tbl.Kosten[[#This Row],[Pnr.]]=GA$7,Tbl.Kosten[[#This Row],[Te financieren]],"")</f>
        <v/>
      </c>
      <c r="GB157" s="150" t="str">
        <f>IF(Tbl.Kosten[[#This Row],[Pnr.]]=GB$7,Tbl.Kosten[[#This Row],[Te financieren]],"")</f>
        <v/>
      </c>
      <c r="GC157" s="150" t="str">
        <f>IF(Tbl.Kosten[[#This Row],[Pnr.]]=GC$7,Tbl.Kosten[[#This Row],[Te financieren]],"")</f>
        <v/>
      </c>
      <c r="GD157" s="150" t="str">
        <f>IF(Tbl.Kosten[[#This Row],[Pnr.]]=GD$7,Tbl.Kosten[[#This Row],[Te financieren]],"")</f>
        <v/>
      </c>
      <c r="GE157" s="150" t="str">
        <f>IF(Tbl.Kosten[[#This Row],[Pnr.]]=GE$7,Tbl.Kosten[[#This Row],[Te financieren]],"")</f>
        <v/>
      </c>
      <c r="GF157" s="150" t="str">
        <f>IF(Tbl.Kosten[[#This Row],[Pnr.]]=GF$7,Tbl.Kosten[[#This Row],[Te financieren]],"")</f>
        <v/>
      </c>
      <c r="GG157" s="150" t="str">
        <f>IF(Tbl.Kosten[[#This Row],[Pnr.]]=GG$7,Tbl.Kosten[[#This Row],[Te financieren]],"")</f>
        <v/>
      </c>
      <c r="GH157" s="150" t="str">
        <f>IF(Tbl.Kosten[[#This Row],[Pnr.]]=GH$7,Tbl.Kosten[[#This Row],[Te financieren]],"")</f>
        <v/>
      </c>
      <c r="GI157" s="150" t="str">
        <f>IF(Tbl.Kosten[[#This Row],[Pnr.]]=GI$7,Tbl.Kosten[[#This Row],[Te financieren]],"")</f>
        <v/>
      </c>
      <c r="GJ157" s="150" t="str">
        <f>IF(Tbl.Kosten[[#This Row],[Pnr.]]=GJ$7,Tbl.Kosten[[#This Row],[Te financieren]],"")</f>
        <v/>
      </c>
      <c r="GK157" s="150" t="str">
        <f>IF(Tbl.Kosten[[#This Row],[Pnr.]]=GK$7,Tbl.Kosten[[#This Row],[Te financieren]],"")</f>
        <v/>
      </c>
      <c r="GL157" s="150" t="str">
        <f>IF(Tbl.Kosten[[#This Row],[Pnr.]]=GL$7,Tbl.Kosten[[#This Row],[Te financieren]],"")</f>
        <v/>
      </c>
      <c r="GM157" s="150" t="str">
        <f>IF(Tbl.Kosten[[#This Row],[Pnr.]]=GM$7,Tbl.Kosten[[#This Row],[Te financieren]],"")</f>
        <v/>
      </c>
      <c r="GN157" s="150" t="str">
        <f>IF(Tbl.Kosten[[#This Row],[Pnr.]]=GN$7,Tbl.Kosten[[#This Row],[Te financieren]],"")</f>
        <v/>
      </c>
      <c r="GO157" s="150" t="str">
        <f>IF(Tbl.Kosten[[#This Row],[Pnr.]]=GO$7,Tbl.Kosten[[#This Row],[Te financieren]],"")</f>
        <v/>
      </c>
      <c r="GP157" s="150" t="str">
        <f>IF(Tbl.Kosten[[#This Row],[Pnr.]]=GP$7,Tbl.Kosten[[#This Row],[Te financieren]],"")</f>
        <v/>
      </c>
      <c r="GQ157" s="150" t="str">
        <f>IF(Tbl.Kosten[[#This Row],[Pnr.]]=GQ$7,Tbl.Kosten[[#This Row],[Te financieren]],"")</f>
        <v/>
      </c>
      <c r="GR157" s="150" t="str">
        <f>IF(Tbl.Kosten[[#This Row],[Pnr.]]=GR$7,Tbl.Kosten[[#This Row],[Te financieren]],"")</f>
        <v/>
      </c>
      <c r="GS157" s="150" t="str">
        <f>IF(Tbl.Kosten[[#This Row],[Pnr.]]=GS$7,Tbl.Kosten[[#This Row],[Te financieren]],"")</f>
        <v/>
      </c>
      <c r="GT157" s="150" t="str">
        <f>IF(Tbl.Kosten[[#This Row],[Pnr.]]=GT$7,Tbl.Kosten[[#This Row],[Te financieren]],"")</f>
        <v/>
      </c>
      <c r="GU157" s="150" t="str">
        <f>IF(Tbl.Kosten[[#This Row],[Pnr.]]=GU$7,Tbl.Kosten[[#This Row],[Te financieren]],"")</f>
        <v/>
      </c>
      <c r="GV157" s="150" t="str">
        <f>IF(Tbl.Kosten[[#This Row],[Pnr.]]=GV$7,Tbl.Kosten[[#This Row],[Te financieren]],"")</f>
        <v/>
      </c>
      <c r="GW157" s="150" t="str">
        <f>IF(Tbl.Kosten[[#This Row],[Pnr.]]=GW$7,Tbl.Kosten[[#This Row],[Te financieren]],"")</f>
        <v/>
      </c>
      <c r="GX157" s="150" t="str">
        <f>IF(Tbl.Kosten[[#This Row],[Pnr.]]=GX$7,Tbl.Kosten[[#This Row],[Te financieren]],"")</f>
        <v/>
      </c>
      <c r="GY157" s="150" t="str">
        <f>IF(Tbl.Kosten[[#This Row],[Pnr.]]=GY$7,Tbl.Kosten[[#This Row],[Te financieren]],"")</f>
        <v/>
      </c>
      <c r="GZ157" s="150" t="str">
        <f>IF(Tbl.Kosten[[#This Row],[Pnr.]]=GZ$7,Tbl.Kosten[[#This Row],[Te financieren]],"")</f>
        <v/>
      </c>
      <c r="HA157" s="150" t="str">
        <f>IF(Tbl.Kosten[[#This Row],[Pnr.]]=HA$7,Tbl.Kosten[[#This Row],[Te financieren]],"")</f>
        <v/>
      </c>
      <c r="HB157" s="150" t="str">
        <f>IF(Tbl.Kosten[[#This Row],[Pnr.]]=HB$7,Tbl.Kosten[[#This Row],[Te financieren]],"")</f>
        <v/>
      </c>
      <c r="HC157" s="150" t="str">
        <f>IF(Tbl.Kosten[[#This Row],[Pnr.]]=HC$7,Tbl.Kosten[[#This Row],[Te financieren]],"")</f>
        <v/>
      </c>
      <c r="HD157" s="150" t="str">
        <f>IF(Tbl.Kosten[[#This Row],[Pnr.]]=HD$7,Tbl.Kosten[[#This Row],[Te financieren]],"")</f>
        <v/>
      </c>
      <c r="HE157" s="150" t="str">
        <f>IF(Tbl.Kosten[[#This Row],[Pnr.]]=HE$7,Tbl.Kosten[[#This Row],[Te financieren]],"")</f>
        <v/>
      </c>
      <c r="HF157" s="150" t="str">
        <f>IF(Tbl.Kosten[[#This Row],[Pnr.]]=HF$7,Tbl.Kosten[[#This Row],[Te financieren]],"")</f>
        <v/>
      </c>
      <c r="HG157" s="150" t="str">
        <f>IF(Tbl.Kosten[[#This Row],[Pnr.]]=HG$7,Tbl.Kosten[[#This Row],[Te financieren]],"")</f>
        <v/>
      </c>
      <c r="HH157" s="150" t="str">
        <f>IF(Tbl.Kosten[[#This Row],[Pnr.]]=HH$7,Tbl.Kosten[[#This Row],[Te financieren]],"")</f>
        <v/>
      </c>
      <c r="HI157" s="150" t="str">
        <f>IF(Tbl.Kosten[[#This Row],[Pnr.]]=HI$7,Tbl.Kosten[[#This Row],[Te financieren]],"")</f>
        <v/>
      </c>
      <c r="HJ157" s="150" t="str">
        <f>IF(Tbl.Kosten[[#This Row],[Pnr.]]=HJ$7,Tbl.Kosten[[#This Row],[Te financieren]],"")</f>
        <v/>
      </c>
      <c r="HK157" s="150" t="str">
        <f>IF(Tbl.Kosten[[#This Row],[Pnr.]]=HK$7,Tbl.Kosten[[#This Row],[Te financieren]],"")</f>
        <v/>
      </c>
      <c r="HL157" s="150" t="str">
        <f>IF(Tbl.Kosten[[#This Row],[Pnr.]]=HL$7,Tbl.Kosten[[#This Row],[Te financieren]],"")</f>
        <v/>
      </c>
      <c r="HM157" s="150" t="str">
        <f>IF(Tbl.Kosten[[#This Row],[Pnr.]]=HM$7,Tbl.Kosten[[#This Row],[Te financieren]],"")</f>
        <v/>
      </c>
      <c r="HN157" s="150" t="str">
        <f>IF(Tbl.Kosten[[#This Row],[Pnr.]]=HN$7,Tbl.Kosten[[#This Row],[Te financieren]],"")</f>
        <v/>
      </c>
      <c r="HO157" s="150" t="str">
        <f>IF(Tbl.Kosten[[#This Row],[Pnr.]]=HO$7,Tbl.Kosten[[#This Row],[Te financieren]],"")</f>
        <v/>
      </c>
      <c r="HP157" s="150" t="str">
        <f>IF(Tbl.Kosten[[#This Row],[Pnr.]]=HP$7,Tbl.Kosten[[#This Row],[Te financieren]],"")</f>
        <v/>
      </c>
      <c r="HQ157" s="150" t="str">
        <f>IF(Tbl.Kosten[[#This Row],[Pnr.]]=HQ$7,Tbl.Kosten[[#This Row],[Te financieren]],"")</f>
        <v/>
      </c>
      <c r="HR157" s="150" t="str">
        <f>IF(Tbl.Kosten[[#This Row],[Pnr.]]=HR$7,Tbl.Kosten[[#This Row],[Te financieren]],"")</f>
        <v/>
      </c>
      <c r="HS157" s="150" t="str">
        <f>IF(Tbl.Kosten[[#This Row],[Pnr.]]=HS$7,Tbl.Kosten[[#This Row],[Te financieren]],"")</f>
        <v/>
      </c>
      <c r="HT157" s="150" t="str">
        <f>IF(Tbl.Kosten[[#This Row],[Pnr.]]=HT$7,Tbl.Kosten[[#This Row],[Te financieren]],"")</f>
        <v/>
      </c>
      <c r="HU157" s="150" t="str">
        <f>IF(Tbl.Kosten[[#This Row],[Pnr.]]=HU$7,Tbl.Kosten[[#This Row],[Te financieren]],"")</f>
        <v/>
      </c>
      <c r="HV157" s="150" t="str">
        <f>IF(Tbl.Kosten[[#This Row],[Pnr.]]=HV$7,Tbl.Kosten[[#This Row],[Te financieren]],"")</f>
        <v/>
      </c>
      <c r="HW157" s="150" t="str">
        <f>IF(Tbl.Kosten[[#This Row],[Pnr.]]=HW$7,Tbl.Kosten[[#This Row],[Te financieren]],"")</f>
        <v/>
      </c>
    </row>
    <row r="158" spans="2:231" x14ac:dyDescent="0.3">
      <c r="B158" s="134"/>
      <c r="C158" s="137"/>
      <c r="D158" s="136"/>
      <c r="E158" s="261"/>
      <c r="F158" s="135"/>
      <c r="G158" s="11" t="str">
        <f>IF(Tbl.Kosten[[#This Row],[Medewerker e/o 
functie]]&lt;&gt;"",_xlfn.XLOOKUP(Tbl.Kosten[[#This Row],[Medewerker e/o 
functie]],Tbl.Uurtarief[Medewerker en/of functie],Tbl.Uurtarief[Uurtarief],"",0,1),"")</f>
        <v/>
      </c>
      <c r="H158" s="121">
        <f>IFERROR(Tbl.Kosten[[#This Row],[Uren]]*Tbl.Kosten[[#This Row],[Uurtarief]],0)</f>
        <v>0</v>
      </c>
      <c r="I158" s="119" t="str">
        <f>IF(Tbl.Kosten[[#This Row],[Subtotaal uren]]&lt;&gt;0,_xlfn.XLOOKUP(Tbl.Kosten[[#This Row],[Medewerker e/o 
functie]],Tbl.Uurtarief[Medewerker en/of functie],Tbl.Uurtarief[Kostensoort arbeid],"",0,1),"")</f>
        <v/>
      </c>
      <c r="J158" s="137"/>
      <c r="K158" s="135"/>
      <c r="L158" s="139" t="str">
        <f>IF(Tbl.Kosten[[#This Row],[Activum]]&lt;&gt;"",_xlfn.XLOOKUP(Tbl.Kosten[[#This Row],[Activum]],Tbl.Afschrijvingskosten[Activum],Tbl.Afschrijvingskosten[Tarief per afschrijvings-eenheid],"",0,1),"")</f>
        <v/>
      </c>
      <c r="M158" s="122">
        <f>IFERROR(Tbl.Kosten[[#This Row],[Een-
heden]]*Tbl.Kosten[[#This Row],[Afschrijvings-
tarief]],0)</f>
        <v>0</v>
      </c>
      <c r="N158" s="122" t="str">
        <f>IF(Tbl.Kosten[[#This Row],[Subtotaal afschrijving]]&lt;&gt;0,Lijsten!$A$7,"")</f>
        <v/>
      </c>
      <c r="O158" s="140"/>
      <c r="P158" s="135"/>
      <c r="Q158" s="138"/>
      <c r="R158" s="122">
        <f>IFERROR(Tbl.Kosten[[#This Row],[Aantal]]*Tbl.Kosten[[#This Row],[Tarief]],0)</f>
        <v>0</v>
      </c>
      <c r="S158" s="8">
        <f>IFERROR(Tbl.Kosten[[#This Row],[Subtotaal overige kosten]]+Tbl.Kosten[[#This Row],[Subtotaal uren]]+Tbl.Kosten[[#This Row],[Subtotaal afschrijving]],0)</f>
        <v>0</v>
      </c>
      <c r="T158" s="8">
        <f>IFERROR(Tbl.Kosten[[#This Row],[Totaal kosten]]*Tbl.Kosten[[#This Row],[Subsidie%]],0)</f>
        <v>0</v>
      </c>
      <c r="U158" s="4" t="str" cm="1">
        <f t="array" ref="U158">IFERROR(_xlfn.IFS(Tbl.Kosten[[#This Row],[Subtotaal uren]]&lt;&gt;0,Tbl.Kosten[[#This Row],[Kostensoort arbeid]],Tbl.Kosten[[#This Row],[Subtotaal afschrijving]]&lt;&gt;0,Tbl.Kosten[[#This Row],[Kostensoort afschrijving]],Tbl.Kosten[[#This Row],[Subtotaal overige kosten]]&lt;&gt;0,Tbl.Kosten[[#This Row],[Kostensoort overig]]),"")</f>
        <v/>
      </c>
      <c r="V158" s="4" t="str">
        <f>IFERROR(_xlfn.XLOOKUP(Tbl.Kosten[[#This Row],[Activiteitencode]],Tbl.Activiteiten[Activiteitcode],Tbl.Activiteiten[Werkpakketcode],"",0,1),"")</f>
        <v/>
      </c>
      <c r="W158" s="4" t="str">
        <f>IFERROR(_xlfn.XLOOKUP(Tbl.Kosten[[#This Row],[Werkpakketcode]],Tbl.Werkpakketten[Werkpakketcode],Tbl.Werkpakketten[Subsidiabele activiteit],"",0,1),"")</f>
        <v/>
      </c>
      <c r="X158" s="12">
        <f>IFERROR(_xlfn.XLOOKUP(Tbl.Kosten[[#This Row],[Sanr.]],Tbl.Subsidiehoogte[SAnr.],Tbl.Subsidiehoogte[Sub. Percentage],0,0,1),0)</f>
        <v>0</v>
      </c>
      <c r="Y158" s="144" t="str">
        <f>IFERROR(_xlfn.XLOOKUP(Tbl.Kosten[[#This Row],[Partnercode]],Tbl.Projectpartners[Partnercode],Tbl.Projectpartners[PNr.],"",0,1),"")</f>
        <v>P1</v>
      </c>
      <c r="Z158" s="148">
        <f>IF(Tbl.Kosten[[#This Row],[Pnr.]]=Z$7,Tbl.Kosten[[#This Row],[Totaal kosten]],"")</f>
        <v>0</v>
      </c>
      <c r="AA158" s="148" t="str">
        <f>IF(Tbl.Kosten[[#This Row],[Pnr.]]=AA$7,Tbl.Kosten[[#This Row],[Totaal kosten]],"")</f>
        <v/>
      </c>
      <c r="AB158" s="148" t="str">
        <f>IF(Tbl.Kosten[[#This Row],[Pnr.]]=AB$7,Tbl.Kosten[[#This Row],[Totaal kosten]],"")</f>
        <v/>
      </c>
      <c r="AC158" s="148" t="str">
        <f>IF(Tbl.Kosten[[#This Row],[Pnr.]]=AC$7,Tbl.Kosten[[#This Row],[Totaal kosten]],"")</f>
        <v/>
      </c>
      <c r="AD158" s="148" t="str">
        <f>IF(Tbl.Kosten[[#This Row],[Pnr.]]=AD$7,Tbl.Kosten[[#This Row],[Totaal kosten]],"")</f>
        <v/>
      </c>
      <c r="AE158" s="148" t="str">
        <f>IF(Tbl.Kosten[[#This Row],[Pnr.]]=AE$7,Tbl.Kosten[[#This Row],[Totaal kosten]],"")</f>
        <v/>
      </c>
      <c r="AF158" s="148" t="str">
        <f>IF(Tbl.Kosten[[#This Row],[Pnr.]]=AF$7,Tbl.Kosten[[#This Row],[Totaal kosten]],"")</f>
        <v/>
      </c>
      <c r="AG158" s="148" t="str">
        <f>IF(Tbl.Kosten[[#This Row],[Pnr.]]=AG$7,Tbl.Kosten[[#This Row],[Totaal kosten]],"")</f>
        <v/>
      </c>
      <c r="AH158" s="148" t="str">
        <f>IF(Tbl.Kosten[[#This Row],[Pnr.]]=AH$7,Tbl.Kosten[[#This Row],[Totaal kosten]],"")</f>
        <v/>
      </c>
      <c r="AI158" s="148" t="str">
        <f>IF(Tbl.Kosten[[#This Row],[Pnr.]]=AI$7,Tbl.Kosten[[#This Row],[Totaal kosten]],"")</f>
        <v/>
      </c>
      <c r="AJ158" s="148" t="str">
        <f>IF(Tbl.Kosten[[#This Row],[Pnr.]]=AJ$7,Tbl.Kosten[[#This Row],[Totaal kosten]],"")</f>
        <v/>
      </c>
      <c r="AK158" s="148" t="str">
        <f>IF(Tbl.Kosten[[#This Row],[Pnr.]]=AK$7,Tbl.Kosten[[#This Row],[Totaal kosten]],"")</f>
        <v/>
      </c>
      <c r="AL158" s="148" t="str">
        <f>IF(Tbl.Kosten[[#This Row],[Pnr.]]=AL$7,Tbl.Kosten[[#This Row],[Totaal kosten]],"")</f>
        <v/>
      </c>
      <c r="AM158" s="148" t="str">
        <f>IF(Tbl.Kosten[[#This Row],[Pnr.]]=AM$7,Tbl.Kosten[[#This Row],[Totaal kosten]],"")</f>
        <v/>
      </c>
      <c r="AN158" s="148" t="str">
        <f>IF(Tbl.Kosten[[#This Row],[Pnr.]]=AN$7,Tbl.Kosten[[#This Row],[Totaal kosten]],"")</f>
        <v/>
      </c>
      <c r="AO158" s="148" t="str">
        <f>IF(Tbl.Kosten[[#This Row],[Pnr.]]=AO$7,Tbl.Kosten[[#This Row],[Totaal kosten]],"")</f>
        <v/>
      </c>
      <c r="AP158" s="148" t="str">
        <f>IF(Tbl.Kosten[[#This Row],[Pnr.]]=AP$7,Tbl.Kosten[[#This Row],[Totaal kosten]],"")</f>
        <v/>
      </c>
      <c r="AQ158" s="148" t="str">
        <f>IF(Tbl.Kosten[[#This Row],[Pnr.]]=AQ$7,Tbl.Kosten[[#This Row],[Totaal kosten]],"")</f>
        <v/>
      </c>
      <c r="AR158" s="148" t="str">
        <f>IF(Tbl.Kosten[[#This Row],[Pnr.]]=AR$7,Tbl.Kosten[[#This Row],[Totaal kosten]],"")</f>
        <v/>
      </c>
      <c r="AS158" s="148" t="str">
        <f>IF(Tbl.Kosten[[#This Row],[Pnr.]]=AS$7,Tbl.Kosten[[#This Row],[Totaal kosten]],"")</f>
        <v/>
      </c>
      <c r="AT158" s="148" t="str">
        <f>IF(Tbl.Kosten[[#This Row],[Pnr.]]=AT$7,Tbl.Kosten[[#This Row],[Totaal kosten]],"")</f>
        <v/>
      </c>
      <c r="AU158" s="148" t="str">
        <f>IF(Tbl.Kosten[[#This Row],[Pnr.]]=AU$7,Tbl.Kosten[[#This Row],[Totaal kosten]],"")</f>
        <v/>
      </c>
      <c r="AV158" s="148" t="str">
        <f>IF(Tbl.Kosten[[#This Row],[Pnr.]]=AV$7,Tbl.Kosten[[#This Row],[Totaal kosten]],"")</f>
        <v/>
      </c>
      <c r="AW158" s="148" t="str">
        <f>IF(Tbl.Kosten[[#This Row],[Pnr.]]=AW$7,Tbl.Kosten[[#This Row],[Totaal kosten]],"")</f>
        <v/>
      </c>
      <c r="AX158" s="148" t="str">
        <f>IF(Tbl.Kosten[[#This Row],[Pnr.]]=AX$7,Tbl.Kosten[[#This Row],[Totaal kosten]],"")</f>
        <v/>
      </c>
      <c r="AY158" s="148" t="str">
        <f>IF(Tbl.Kosten[[#This Row],[Pnr.]]=AY$7,Tbl.Kosten[[#This Row],[Totaal kosten]],"")</f>
        <v/>
      </c>
      <c r="AZ158" s="148" t="str">
        <f>IF(Tbl.Kosten[[#This Row],[Pnr.]]=AZ$7,Tbl.Kosten[[#This Row],[Totaal kosten]],"")</f>
        <v/>
      </c>
      <c r="BA158" s="148" t="str">
        <f>IF(Tbl.Kosten[[#This Row],[Pnr.]]=BA$7,Tbl.Kosten[[#This Row],[Totaal kosten]],"")</f>
        <v/>
      </c>
      <c r="BB158" s="148" t="str">
        <f>IF(Tbl.Kosten[[#This Row],[Pnr.]]=BB$7,Tbl.Kosten[[#This Row],[Totaal kosten]],"")</f>
        <v/>
      </c>
      <c r="BC158" s="148" t="str">
        <f>IF(Tbl.Kosten[[#This Row],[Pnr.]]=BC$7,Tbl.Kosten[[#This Row],[Totaal kosten]],"")</f>
        <v/>
      </c>
      <c r="BD158" s="148" t="str">
        <f>IF(Tbl.Kosten[[#This Row],[Pnr.]]=BD$7,Tbl.Kosten[[#This Row],[Totaal kosten]],"")</f>
        <v/>
      </c>
      <c r="BE158" s="148" t="str">
        <f>IF(Tbl.Kosten[[#This Row],[Pnr.]]=BE$7,Tbl.Kosten[[#This Row],[Totaal kosten]],"")</f>
        <v/>
      </c>
      <c r="BF158" s="148" t="str">
        <f>IF(Tbl.Kosten[[#This Row],[Pnr.]]=BF$7,Tbl.Kosten[[#This Row],[Totaal kosten]],"")</f>
        <v/>
      </c>
      <c r="BG158" s="148" t="str">
        <f>IF(Tbl.Kosten[[#This Row],[Pnr.]]=BG$7,Tbl.Kosten[[#This Row],[Totaal kosten]],"")</f>
        <v/>
      </c>
      <c r="BH158" s="148" t="str">
        <f>IF(Tbl.Kosten[[#This Row],[Pnr.]]=BH$7,Tbl.Kosten[[#This Row],[Totaal kosten]],"")</f>
        <v/>
      </c>
      <c r="BI158" s="148" t="str">
        <f>IF(Tbl.Kosten[[#This Row],[Pnr.]]=BI$7,Tbl.Kosten[[#This Row],[Totaal kosten]],"")</f>
        <v/>
      </c>
      <c r="BJ158" s="148" t="str">
        <f>IF(Tbl.Kosten[[#This Row],[Pnr.]]=BJ$7,Tbl.Kosten[[#This Row],[Totaal kosten]],"")</f>
        <v/>
      </c>
      <c r="BK158" s="148" t="str">
        <f>IF(Tbl.Kosten[[#This Row],[Pnr.]]=BK$7,Tbl.Kosten[[#This Row],[Totaal kosten]],"")</f>
        <v/>
      </c>
      <c r="BL158" s="148" t="str">
        <f>IF(Tbl.Kosten[[#This Row],[Pnr.]]=BL$7,Tbl.Kosten[[#This Row],[Totaal kosten]],"")</f>
        <v/>
      </c>
      <c r="BM158" s="148" t="str">
        <f>IF(Tbl.Kosten[[#This Row],[Pnr.]]=BM$7,Tbl.Kosten[[#This Row],[Totaal kosten]],"")</f>
        <v/>
      </c>
      <c r="BN158" s="148" t="str">
        <f>IF(Tbl.Kosten[[#This Row],[Pnr.]]=BN$7,Tbl.Kosten[[#This Row],[Totaal kosten]],"")</f>
        <v/>
      </c>
      <c r="BO158" s="148" t="str">
        <f>IF(Tbl.Kosten[[#This Row],[Pnr.]]=BO$7,Tbl.Kosten[[#This Row],[Totaal kosten]],"")</f>
        <v/>
      </c>
      <c r="BP158" s="148" t="str">
        <f>IF(Tbl.Kosten[[#This Row],[Pnr.]]=BP$7,Tbl.Kosten[[#This Row],[Totaal kosten]],"")</f>
        <v/>
      </c>
      <c r="BQ158" s="148" t="str">
        <f>IF(Tbl.Kosten[[#This Row],[Pnr.]]=BQ$7,Tbl.Kosten[[#This Row],[Totaal kosten]],"")</f>
        <v/>
      </c>
      <c r="BR158" s="148" t="str">
        <f>IF(Tbl.Kosten[[#This Row],[Pnr.]]=BR$7,Tbl.Kosten[[#This Row],[Totaal kosten]],"")</f>
        <v/>
      </c>
      <c r="BS158" s="148" t="str">
        <f>IF(Tbl.Kosten[[#This Row],[Pnr.]]=BS$7,Tbl.Kosten[[#This Row],[Totaal kosten]],"")</f>
        <v/>
      </c>
      <c r="BT158" s="148" t="str">
        <f>IF(Tbl.Kosten[[#This Row],[Pnr.]]=BT$7,Tbl.Kosten[[#This Row],[Totaal kosten]],"")</f>
        <v/>
      </c>
      <c r="BU158" s="148" t="str">
        <f>IF(Tbl.Kosten[[#This Row],[Pnr.]]=BU$7,Tbl.Kosten[[#This Row],[Totaal kosten]],"")</f>
        <v/>
      </c>
      <c r="BV158" s="148" t="str">
        <f>IF(Tbl.Kosten[[#This Row],[Pnr.]]=BV$7,Tbl.Kosten[[#This Row],[Totaal kosten]],"")</f>
        <v/>
      </c>
      <c r="BW158" s="148" t="str">
        <f>IF(Tbl.Kosten[[#This Row],[Pnr.]]=BW$7,Tbl.Kosten[[#This Row],[Totaal kosten]],"")</f>
        <v/>
      </c>
      <c r="BX158" s="148" t="str">
        <f>IFERROR(_xlfn.XLOOKUP(Tbl.Kosten[[#This Row],[Werkpakketcode]],Tbl.Werkpakketten[Werkpakketcode],Tbl.Werkpakketten[WPnr.],"",0,1),"")</f>
        <v/>
      </c>
      <c r="BY158" s="148" t="str">
        <f>IF(Tbl.Kosten[[#This Row],[WPnr.]]=BY$7,Tbl.Kosten[[#This Row],[Totaal kosten]],"")</f>
        <v/>
      </c>
      <c r="BZ158" s="148" t="str">
        <f>IF(Tbl.Kosten[[#This Row],[WPnr.]]=BZ$7,Tbl.Kosten[[#This Row],[Totaal kosten]],"")</f>
        <v/>
      </c>
      <c r="CA158" s="148" t="str">
        <f>IF(Tbl.Kosten[[#This Row],[WPnr.]]=CA$7,Tbl.Kosten[[#This Row],[Totaal kosten]],"")</f>
        <v/>
      </c>
      <c r="CB158" s="148" t="str">
        <f>IF(Tbl.Kosten[[#This Row],[WPnr.]]=CB$7,Tbl.Kosten[[#This Row],[Totaal kosten]],"")</f>
        <v/>
      </c>
      <c r="CC158" s="148" t="str">
        <f>IF(Tbl.Kosten[[#This Row],[WPnr.]]=CC$7,Tbl.Kosten[[#This Row],[Totaal kosten]],"")</f>
        <v/>
      </c>
      <c r="CD158" s="148" t="str">
        <f>IF(Tbl.Kosten[[#This Row],[WPnr.]]=CD$7,Tbl.Kosten[[#This Row],[Totaal kosten]],"")</f>
        <v/>
      </c>
      <c r="CE158" s="148" t="str">
        <f>IF(Tbl.Kosten[[#This Row],[WPnr.]]=CE$7,Tbl.Kosten[[#This Row],[Totaal kosten]],"")</f>
        <v/>
      </c>
      <c r="CF158" s="148" t="str">
        <f>IF(Tbl.Kosten[[#This Row],[WPnr.]]=CF$7,Tbl.Kosten[[#This Row],[Totaal kosten]],"")</f>
        <v/>
      </c>
      <c r="CG158" s="148" t="str">
        <f>IF(Tbl.Kosten[[#This Row],[WPnr.]]=CG$7,Tbl.Kosten[[#This Row],[Totaal kosten]],"")</f>
        <v/>
      </c>
      <c r="CH158" s="148" t="str">
        <f>IF(Tbl.Kosten[[#This Row],[WPnr.]]=CH$7,Tbl.Kosten[[#This Row],[Totaal kosten]],"")</f>
        <v/>
      </c>
      <c r="CI158" s="148" t="str">
        <f>IF(Tbl.Kosten[[#This Row],[WPnr.]]=CI$7,Tbl.Kosten[[#This Row],[Totaal kosten]],"")</f>
        <v/>
      </c>
      <c r="CJ158" s="148" t="str">
        <f>IF(Tbl.Kosten[[#This Row],[WPnr.]]=CJ$7,Tbl.Kosten[[#This Row],[Totaal kosten]],"")</f>
        <v/>
      </c>
      <c r="CK158" s="148" t="str">
        <f>IF(Tbl.Kosten[[#This Row],[WPnr.]]=CK$7,Tbl.Kosten[[#This Row],[Totaal kosten]],"")</f>
        <v/>
      </c>
      <c r="CL158" s="148" t="str">
        <f>IF(Tbl.Kosten[[#This Row],[WPnr.]]=CL$7,Tbl.Kosten[[#This Row],[Totaal kosten]],"")</f>
        <v/>
      </c>
      <c r="CM158" s="148" t="str">
        <f>IF(Tbl.Kosten[[#This Row],[WPnr.]]=CM$7,Tbl.Kosten[[#This Row],[Totaal kosten]],"")</f>
        <v/>
      </c>
      <c r="CN158" s="148" t="str">
        <f>IF(Tbl.Kosten[[#This Row],[WPnr.]]=CN$7,Tbl.Kosten[[#This Row],[Totaal kosten]],"")</f>
        <v/>
      </c>
      <c r="CO158" s="148" t="str">
        <f>IF(Tbl.Kosten[[#This Row],[WPnr.]]=CO$7,Tbl.Kosten[[#This Row],[Totaal kosten]],"")</f>
        <v/>
      </c>
      <c r="CP158" s="148" t="str">
        <f>IF(Tbl.Kosten[[#This Row],[WPnr.]]=CP$7,Tbl.Kosten[[#This Row],[Totaal kosten]],"")</f>
        <v/>
      </c>
      <c r="CQ158" s="148" t="str">
        <f>IF(Tbl.Kosten[[#This Row],[WPnr.]]=CQ$7,Tbl.Kosten[[#This Row],[Totaal kosten]],"")</f>
        <v/>
      </c>
      <c r="CR158" s="148" t="str">
        <f>IF(Tbl.Kosten[[#This Row],[WPnr.]]=CR$7,Tbl.Kosten[[#This Row],[Totaal kosten]],"")</f>
        <v/>
      </c>
      <c r="CS158" s="148" t="str">
        <f>IF(Tbl.Kosten[[#This Row],[WPnr.]]=CS$7,Tbl.Kosten[[#This Row],[Totaal kosten]],"")</f>
        <v/>
      </c>
      <c r="CT158" s="148" t="str">
        <f>IF(Tbl.Kosten[[#This Row],[WPnr.]]=CT$7,Tbl.Kosten[[#This Row],[Totaal kosten]],"")</f>
        <v/>
      </c>
      <c r="CU158" s="148" t="str">
        <f>IF(Tbl.Kosten[[#This Row],[WPnr.]]=CU$7,Tbl.Kosten[[#This Row],[Totaal kosten]],"")</f>
        <v/>
      </c>
      <c r="CV158" s="148" t="str">
        <f>IF(Tbl.Kosten[[#This Row],[WPnr.]]=CV$7,Tbl.Kosten[[#This Row],[Totaal kosten]],"")</f>
        <v/>
      </c>
      <c r="CW158" s="148" t="str">
        <f>IF(Tbl.Kosten[[#This Row],[WPnr.]]=CW$7,Tbl.Kosten[[#This Row],[Totaal kosten]],"")</f>
        <v/>
      </c>
      <c r="CX158" s="148" t="str">
        <f>IF(Tbl.Kosten[[#This Row],[WPnr.]]=CX$7,Tbl.Kosten[[#This Row],[Totaal kosten]],"")</f>
        <v/>
      </c>
      <c r="CY158" s="148" t="str">
        <f>IF(Tbl.Kosten[[#This Row],[WPnr.]]=CY$7,Tbl.Kosten[[#This Row],[Totaal kosten]],"")</f>
        <v/>
      </c>
      <c r="CZ158" s="148" t="str">
        <f>IF(Tbl.Kosten[[#This Row],[WPnr.]]=CZ$7,Tbl.Kosten[[#This Row],[Totaal kosten]],"")</f>
        <v/>
      </c>
      <c r="DA158" s="148" t="str">
        <f>IF(Tbl.Kosten[[#This Row],[WPnr.]]=DA$7,Tbl.Kosten[[#This Row],[Totaal kosten]],"")</f>
        <v/>
      </c>
      <c r="DB158" s="148" t="str">
        <f>IF(Tbl.Kosten[[#This Row],[WPnr.]]=DB$7,Tbl.Kosten[[#This Row],[Totaal kosten]],"")</f>
        <v/>
      </c>
      <c r="DC158" s="148" t="str">
        <f>IF(Tbl.Kosten[[#This Row],[WPnr.]]=DC$7,Tbl.Kosten[[#This Row],[Totaal kosten]],"")</f>
        <v/>
      </c>
      <c r="DD158" s="148" t="str">
        <f>IF(Tbl.Kosten[[#This Row],[WPnr.]]=DD$7,Tbl.Kosten[[#This Row],[Totaal kosten]],"")</f>
        <v/>
      </c>
      <c r="DE158" s="148" t="str">
        <f>IF(Tbl.Kosten[[#This Row],[WPnr.]]=DE$7,Tbl.Kosten[[#This Row],[Totaal kosten]],"")</f>
        <v/>
      </c>
      <c r="DF158" s="148" t="str">
        <f>IF(Tbl.Kosten[[#This Row],[WPnr.]]=DF$7,Tbl.Kosten[[#This Row],[Totaal kosten]],"")</f>
        <v/>
      </c>
      <c r="DG158" s="148" t="str">
        <f>IF(Tbl.Kosten[[#This Row],[WPnr.]]=DG$7,Tbl.Kosten[[#This Row],[Totaal kosten]],"")</f>
        <v/>
      </c>
      <c r="DH158" s="148" t="str">
        <f>IF(Tbl.Kosten[[#This Row],[WPnr.]]=DH$7,Tbl.Kosten[[#This Row],[Totaal kosten]],"")</f>
        <v/>
      </c>
      <c r="DI158" s="148" t="str">
        <f>IF(Tbl.Kosten[[#This Row],[WPnr.]]=DI$7,Tbl.Kosten[[#This Row],[Totaal kosten]],"")</f>
        <v/>
      </c>
      <c r="DJ158" s="148" t="str">
        <f>IF(Tbl.Kosten[[#This Row],[WPnr.]]=DJ$7,Tbl.Kosten[[#This Row],[Totaal kosten]],"")</f>
        <v/>
      </c>
      <c r="DK158" s="148" t="str">
        <f>IF(Tbl.Kosten[[#This Row],[WPnr.]]=DK$7,Tbl.Kosten[[#This Row],[Totaal kosten]],"")</f>
        <v/>
      </c>
      <c r="DL158" s="148" t="str">
        <f>IF(Tbl.Kosten[[#This Row],[WPnr.]]=DL$7,Tbl.Kosten[[#This Row],[Totaal kosten]],"")</f>
        <v/>
      </c>
      <c r="DM158" s="148" t="str">
        <f>IF(Tbl.Kosten[[#This Row],[WPnr.]]=DM$7,Tbl.Kosten[[#This Row],[Totaal kosten]],"")</f>
        <v/>
      </c>
      <c r="DN158" s="148" t="str">
        <f>IF(Tbl.Kosten[[#This Row],[WPnr.]]=DN$7,Tbl.Kosten[[#This Row],[Totaal kosten]],"")</f>
        <v/>
      </c>
      <c r="DO158" s="148" t="str">
        <f>IF(Tbl.Kosten[[#This Row],[WPnr.]]=DO$7,Tbl.Kosten[[#This Row],[Totaal kosten]],"")</f>
        <v/>
      </c>
      <c r="DP158" s="148" t="str">
        <f>IF(Tbl.Kosten[[#This Row],[WPnr.]]=DP$7,Tbl.Kosten[[#This Row],[Totaal kosten]],"")</f>
        <v/>
      </c>
      <c r="DQ158" s="148" t="str">
        <f>IF(Tbl.Kosten[[#This Row],[WPnr.]]=DQ$7,Tbl.Kosten[[#This Row],[Totaal kosten]],"")</f>
        <v/>
      </c>
      <c r="DR158" s="148" t="str">
        <f>IF(Tbl.Kosten[[#This Row],[WPnr.]]=DR$7,Tbl.Kosten[[#This Row],[Totaal kosten]],"")</f>
        <v/>
      </c>
      <c r="DS158" s="148" t="str">
        <f>IF(Tbl.Kosten[[#This Row],[WPnr.]]=DS$7,Tbl.Kosten[[#This Row],[Totaal kosten]],"")</f>
        <v/>
      </c>
      <c r="DT158" s="148" t="str">
        <f>IF(Tbl.Kosten[[#This Row],[WPnr.]]=DT$7,Tbl.Kosten[[#This Row],[Totaal kosten]],"")</f>
        <v/>
      </c>
      <c r="DU158" s="148" t="str">
        <f>IF(Tbl.Kosten[[#This Row],[WPnr.]]=DU$7,Tbl.Kosten[[#This Row],[Totaal kosten]],"")</f>
        <v/>
      </c>
      <c r="DV158" s="148" t="str">
        <f>IF(Tbl.Kosten[[#This Row],[WPnr.]]=DV$7,Tbl.Kosten[[#This Row],[Totaal kosten]],"")</f>
        <v/>
      </c>
      <c r="DW158" s="150" t="str">
        <f>IFERROR(_xlfn.XLOOKUP(Tbl.Kosten[[#This Row],[Kostensoort]],Tbl.Kostensoorten[Kostensoorten],Tbl.Kostensoorten[KSnr.],"",0,1),"")</f>
        <v/>
      </c>
      <c r="DX158" s="150" t="str">
        <f>IF(Tbl.Kosten[[#This Row],[KSnr.]]=DX$7,Tbl.Kosten[[#This Row],[Totaal kosten]],"")</f>
        <v/>
      </c>
      <c r="DY158" s="150" t="str">
        <f>IF(Tbl.Kosten[[#This Row],[KSnr.]]=DY$7,Tbl.Kosten[[#This Row],[Totaal kosten]],"")</f>
        <v/>
      </c>
      <c r="DZ158" s="150" t="str">
        <f>IF(Tbl.Kosten[[#This Row],[KSnr.]]=DZ$7,Tbl.Kosten[[#This Row],[Totaal kosten]],"")</f>
        <v/>
      </c>
      <c r="EA158" s="150" t="str">
        <f>IF(Tbl.Kosten[[#This Row],[KSnr.]]=EA$7,Tbl.Kosten[[#This Row],[Totaal kosten]],"")</f>
        <v/>
      </c>
      <c r="EB158" s="150" t="str">
        <f>IF(Tbl.Kosten[[#This Row],[KSnr.]]=EB$7,Tbl.Kosten[[#This Row],[Totaal kosten]],"")</f>
        <v/>
      </c>
      <c r="EC158" s="150" t="str">
        <f>IF(Tbl.Kosten[[#This Row],[KSnr.]]=EC$7,Tbl.Kosten[[#This Row],[Totaal kosten]],"")</f>
        <v/>
      </c>
      <c r="ED158" s="150" t="str">
        <f>IF(Tbl.Kosten[[#This Row],[KSnr.]]=ED$7,Tbl.Kosten[[#This Row],[Totaal kosten]],"")</f>
        <v/>
      </c>
      <c r="EE158" s="150" t="str">
        <f>IF(Tbl.Kosten[[#This Row],[KSnr.]]=EE$7,Tbl.Kosten[[#This Row],[Totaal kosten]],"")</f>
        <v/>
      </c>
      <c r="EF158" s="150" t="str">
        <f>IF(Tbl.Kosten[[#This Row],[KSnr.]]=EF$7,Tbl.Kosten[[#This Row],[Totaal kosten]],"")</f>
        <v/>
      </c>
      <c r="EG158" s="150" t="str">
        <f>IF(Tbl.Kosten[[#This Row],[KSnr.]]=EG$7,Tbl.Kosten[[#This Row],[Totaal kosten]],"")</f>
        <v/>
      </c>
      <c r="EH158" s="150" t="str">
        <f>IF(Tbl.Kosten[[#This Row],[KSnr.]]=EH$7,Tbl.Kosten[[#This Row],[Totaal kosten]],"")</f>
        <v/>
      </c>
      <c r="EI158" s="150" t="str">
        <f>IF(Tbl.Kosten[[#This Row],[KSnr.]]=EI$7,Tbl.Kosten[[#This Row],[Totaal kosten]],"")</f>
        <v/>
      </c>
      <c r="EJ158" s="150" t="str">
        <f>IF(Tbl.Kosten[[#This Row],[KSnr.]]=EJ$7,Tbl.Kosten[[#This Row],[Totaal kosten]],"")</f>
        <v/>
      </c>
      <c r="EK158" s="150" t="str">
        <f>IF(Tbl.Kosten[[#This Row],[KSnr.]]=EK$7,Tbl.Kosten[[#This Row],[Totaal kosten]],"")</f>
        <v/>
      </c>
      <c r="EL158" s="150" t="str">
        <f>IF(Tbl.Kosten[[#This Row],[KSnr.]]=EL$7,Tbl.Kosten[[#This Row],[Totaal kosten]],"")</f>
        <v/>
      </c>
      <c r="EM158" s="150" t="str">
        <f>IF(Tbl.Kosten[[#This Row],[KSnr.]]=EM$7,Tbl.Kosten[[#This Row],[Totaal kosten]],"")</f>
        <v/>
      </c>
      <c r="EN158" s="150" t="str">
        <f>IF(Tbl.Kosten[[#This Row],[KSnr.]]=EN$7,Tbl.Kosten[[#This Row],[Totaal kosten]],"")</f>
        <v/>
      </c>
      <c r="EO158" s="150" t="str">
        <f>IF(Tbl.Kosten[[#This Row],[KSnr.]]=EO$7,Tbl.Kosten[[#This Row],[Totaal kosten]],"")</f>
        <v/>
      </c>
      <c r="EP158" s="150" t="str">
        <f>IF(Tbl.Kosten[[#This Row],[KSnr.]]=EP$7,Tbl.Kosten[[#This Row],[Totaal kosten]],"")</f>
        <v/>
      </c>
      <c r="EQ158" s="150" t="str">
        <f>IF(Tbl.Kosten[[#This Row],[KSnr.]]=EQ$7,Tbl.Kosten[[#This Row],[Totaal kosten]],"")</f>
        <v/>
      </c>
      <c r="ER158" s="144" t="str">
        <f>IFERROR(_xlfn.XLOOKUP(Tbl.Kosten[[#This Row],[Subsidieactiviteit]],Tbl.Subsidiehoogte[Subsidieactiviteit],Tbl.Subsidiehoogte[SAnr.],"",0,1),"")</f>
        <v/>
      </c>
      <c r="ES158" s="150" t="str">
        <f>IF(Tbl.Kosten[[#This Row],[Sanr.]]=ES$7,Tbl.Kosten[[#This Row],[Totaal kosten]],"")</f>
        <v/>
      </c>
      <c r="ET158" s="150" t="str">
        <f>IF(Tbl.Kosten[[#This Row],[Sanr.]]=ET$7,Tbl.Kosten[[#This Row],[Totaal kosten]],"")</f>
        <v/>
      </c>
      <c r="EU158" s="150" t="str">
        <f>IF(Tbl.Kosten[[#This Row],[Sanr.]]=EU$7,Tbl.Kosten[[#This Row],[Totaal kosten]],"")</f>
        <v/>
      </c>
      <c r="EV158" s="150" t="str">
        <f>IF(Tbl.Kosten[[#This Row],[Sanr.]]=EV$7,Tbl.Kosten[[#This Row],[Totaal kosten]],"")</f>
        <v/>
      </c>
      <c r="EW158" s="150" t="str">
        <f>IF(Tbl.Kosten[[#This Row],[Sanr.]]=EW$7,Tbl.Kosten[[#This Row],[Totaal kosten]],"")</f>
        <v/>
      </c>
      <c r="EX158" s="150" t="str">
        <f>IF(Tbl.Kosten[[#This Row],[Sanr.]]=EX$7,Tbl.Kosten[[#This Row],[Totaal kosten]],"")</f>
        <v/>
      </c>
      <c r="EY158" s="150" t="str">
        <f>IF(Tbl.Kosten[[#This Row],[Sanr.]]=EY$7,Tbl.Kosten[[#This Row],[Totaal kosten]],"")</f>
        <v/>
      </c>
      <c r="EZ158" s="150" t="str">
        <f>IF(Tbl.Kosten[[#This Row],[Sanr.]]=EZ$7,Tbl.Kosten[[#This Row],[Totaal kosten]],"")</f>
        <v/>
      </c>
      <c r="FA158" s="150" t="str">
        <f>IF(Tbl.Kosten[[#This Row],[Sanr.]]=FA$7,Tbl.Kosten[[#This Row],[Totaal kosten]],"")</f>
        <v/>
      </c>
      <c r="FB158" s="150" t="str">
        <f>IF(Tbl.Kosten[[#This Row],[Sanr.]]=FB$7,Tbl.Kosten[[#This Row],[Totaal kosten]],"")</f>
        <v/>
      </c>
      <c r="FC158" s="150" t="str">
        <f>IF(Tbl.Kosten[[#This Row],[Sanr.]]=FC$7,Tbl.Kosten[[#This Row],[Totaal kosten]],"")</f>
        <v/>
      </c>
      <c r="FD158" s="150" t="str">
        <f>IF(Tbl.Kosten[[#This Row],[Sanr.]]=FD$7,Tbl.Kosten[[#This Row],[Totaal kosten]],"")</f>
        <v/>
      </c>
      <c r="FE158" s="150" t="str">
        <f>IF(Tbl.Kosten[[#This Row],[Sanr.]]=FE$7,Tbl.Kosten[[#This Row],[Totaal kosten]],"")</f>
        <v/>
      </c>
      <c r="FF158" s="150" t="str">
        <f>IF(Tbl.Kosten[[#This Row],[Sanr.]]=FF$7,Tbl.Kosten[[#This Row],[Totaal kosten]],"")</f>
        <v/>
      </c>
      <c r="FG158" s="150" t="str">
        <f>IF(Tbl.Kosten[[#This Row],[Sanr.]]=FG$7,Tbl.Kosten[[#This Row],[Totaal kosten]],"")</f>
        <v/>
      </c>
      <c r="FH158" s="150" t="str">
        <f>IF(Tbl.Kosten[[#This Row],[Sanr.]]=FH$7,Tbl.Kosten[[#This Row],[Totaal kosten]],"")</f>
        <v/>
      </c>
      <c r="FI158" s="150" t="str">
        <f>IF(Tbl.Kosten[[#This Row],[Sanr.]]=FI$7,Tbl.Kosten[[#This Row],[Totaal kosten]],"")</f>
        <v/>
      </c>
      <c r="FJ158" s="150" t="str">
        <f>IF(Tbl.Kosten[[#This Row],[Sanr.]]=FJ$7,Tbl.Kosten[[#This Row],[Totaal kosten]],"")</f>
        <v/>
      </c>
      <c r="FK158" s="150" t="str">
        <f>IF(Tbl.Kosten[[#This Row],[Sanr.]]=FK$7,Tbl.Kosten[[#This Row],[Totaal kosten]],"")</f>
        <v/>
      </c>
      <c r="FL158" s="150" t="str">
        <f>IF(Tbl.Kosten[[#This Row],[Sanr.]]=FL$7,Tbl.Kosten[[#This Row],[Totaal kosten]],"")</f>
        <v/>
      </c>
      <c r="FM158" s="150" t="str">
        <f>IF(Tbl.Kosten[[#This Row],[Sanr.]]=FM$7,Tbl.Kosten[[#This Row],[Totaal kosten]],"")</f>
        <v/>
      </c>
      <c r="FN158" s="150" t="str">
        <f>IF(Tbl.Kosten[[#This Row],[Sanr.]]=FN$7,Tbl.Kosten[[#This Row],[Totaal kosten]],"")</f>
        <v/>
      </c>
      <c r="FO158" s="150" t="str">
        <f>IF(Tbl.Kosten[[#This Row],[Sanr.]]=FO$7,Tbl.Kosten[[#This Row],[Totaal kosten]],"")</f>
        <v/>
      </c>
      <c r="FP158" s="150" t="str">
        <f>IF(Tbl.Kosten[[#This Row],[Sanr.]]=FP$7,Tbl.Kosten[[#This Row],[Totaal kosten]],"")</f>
        <v/>
      </c>
      <c r="FQ158" s="150" t="str">
        <f>IF(Tbl.Kosten[[#This Row],[Sanr.]]=FQ$7,Tbl.Kosten[[#This Row],[Totaal kosten]],"")</f>
        <v/>
      </c>
      <c r="FR158" s="150" t="str">
        <f>IF(Tbl.Kosten[[#This Row],[Sanr.]]=FR$7,Tbl.Kosten[[#This Row],[Totaal kosten]],"")</f>
        <v/>
      </c>
      <c r="FS158" s="150" t="str">
        <f>IF(Tbl.Kosten[[#This Row],[Sanr.]]=FS$7,Tbl.Kosten[[#This Row],[Totaal kosten]],"")</f>
        <v/>
      </c>
      <c r="FT158" s="150" t="str">
        <f>IF(Tbl.Kosten[[#This Row],[Sanr.]]=FT$7,Tbl.Kosten[[#This Row],[Totaal kosten]],"")</f>
        <v/>
      </c>
      <c r="FU158" s="150" t="str">
        <f>IF(Tbl.Kosten[[#This Row],[Sanr.]]=FU$7,Tbl.Kosten[[#This Row],[Totaal kosten]],"")</f>
        <v/>
      </c>
      <c r="FV158" s="150" t="str">
        <f>IF(Tbl.Kosten[[#This Row],[Sanr.]]=FV$7,Tbl.Kosten[[#This Row],[Totaal kosten]],"")</f>
        <v/>
      </c>
      <c r="FW158" s="150" t="str">
        <f>IFERROR(_xlfn.XLOOKUP(Tbl.Kosten[[#This Row],[Activiteitencode]],Tbl.Activiteiten[Activiteitcode],Tbl.Activiteiten[Anr.],"",0,1),"")</f>
        <v/>
      </c>
      <c r="FX158" s="169" t="str">
        <f>_xlfn.CONCAT(Tbl.Kosten[[#This Row],[Pnr.]],Tbl.Kosten[[#This Row],[Sanr.]])</f>
        <v>P1</v>
      </c>
      <c r="FY158" s="150">
        <f>Tbl.Kosten[[#This Row],[Totaal kosten]]-Tbl.Kosten[[#This Row],[Subsidie]]</f>
        <v>0</v>
      </c>
      <c r="FZ158" s="150">
        <f>IF(Tbl.Kosten[[#This Row],[Pnr.]]=FZ$7,Tbl.Kosten[[#This Row],[Te financieren]],"")</f>
        <v>0</v>
      </c>
      <c r="GA158" s="150" t="str">
        <f>IF(Tbl.Kosten[[#This Row],[Pnr.]]=GA$7,Tbl.Kosten[[#This Row],[Te financieren]],"")</f>
        <v/>
      </c>
      <c r="GB158" s="150" t="str">
        <f>IF(Tbl.Kosten[[#This Row],[Pnr.]]=GB$7,Tbl.Kosten[[#This Row],[Te financieren]],"")</f>
        <v/>
      </c>
      <c r="GC158" s="150" t="str">
        <f>IF(Tbl.Kosten[[#This Row],[Pnr.]]=GC$7,Tbl.Kosten[[#This Row],[Te financieren]],"")</f>
        <v/>
      </c>
      <c r="GD158" s="150" t="str">
        <f>IF(Tbl.Kosten[[#This Row],[Pnr.]]=GD$7,Tbl.Kosten[[#This Row],[Te financieren]],"")</f>
        <v/>
      </c>
      <c r="GE158" s="150" t="str">
        <f>IF(Tbl.Kosten[[#This Row],[Pnr.]]=GE$7,Tbl.Kosten[[#This Row],[Te financieren]],"")</f>
        <v/>
      </c>
      <c r="GF158" s="150" t="str">
        <f>IF(Tbl.Kosten[[#This Row],[Pnr.]]=GF$7,Tbl.Kosten[[#This Row],[Te financieren]],"")</f>
        <v/>
      </c>
      <c r="GG158" s="150" t="str">
        <f>IF(Tbl.Kosten[[#This Row],[Pnr.]]=GG$7,Tbl.Kosten[[#This Row],[Te financieren]],"")</f>
        <v/>
      </c>
      <c r="GH158" s="150" t="str">
        <f>IF(Tbl.Kosten[[#This Row],[Pnr.]]=GH$7,Tbl.Kosten[[#This Row],[Te financieren]],"")</f>
        <v/>
      </c>
      <c r="GI158" s="150" t="str">
        <f>IF(Tbl.Kosten[[#This Row],[Pnr.]]=GI$7,Tbl.Kosten[[#This Row],[Te financieren]],"")</f>
        <v/>
      </c>
      <c r="GJ158" s="150" t="str">
        <f>IF(Tbl.Kosten[[#This Row],[Pnr.]]=GJ$7,Tbl.Kosten[[#This Row],[Te financieren]],"")</f>
        <v/>
      </c>
      <c r="GK158" s="150" t="str">
        <f>IF(Tbl.Kosten[[#This Row],[Pnr.]]=GK$7,Tbl.Kosten[[#This Row],[Te financieren]],"")</f>
        <v/>
      </c>
      <c r="GL158" s="150" t="str">
        <f>IF(Tbl.Kosten[[#This Row],[Pnr.]]=GL$7,Tbl.Kosten[[#This Row],[Te financieren]],"")</f>
        <v/>
      </c>
      <c r="GM158" s="150" t="str">
        <f>IF(Tbl.Kosten[[#This Row],[Pnr.]]=GM$7,Tbl.Kosten[[#This Row],[Te financieren]],"")</f>
        <v/>
      </c>
      <c r="GN158" s="150" t="str">
        <f>IF(Tbl.Kosten[[#This Row],[Pnr.]]=GN$7,Tbl.Kosten[[#This Row],[Te financieren]],"")</f>
        <v/>
      </c>
      <c r="GO158" s="150" t="str">
        <f>IF(Tbl.Kosten[[#This Row],[Pnr.]]=GO$7,Tbl.Kosten[[#This Row],[Te financieren]],"")</f>
        <v/>
      </c>
      <c r="GP158" s="150" t="str">
        <f>IF(Tbl.Kosten[[#This Row],[Pnr.]]=GP$7,Tbl.Kosten[[#This Row],[Te financieren]],"")</f>
        <v/>
      </c>
      <c r="GQ158" s="150" t="str">
        <f>IF(Tbl.Kosten[[#This Row],[Pnr.]]=GQ$7,Tbl.Kosten[[#This Row],[Te financieren]],"")</f>
        <v/>
      </c>
      <c r="GR158" s="150" t="str">
        <f>IF(Tbl.Kosten[[#This Row],[Pnr.]]=GR$7,Tbl.Kosten[[#This Row],[Te financieren]],"")</f>
        <v/>
      </c>
      <c r="GS158" s="150" t="str">
        <f>IF(Tbl.Kosten[[#This Row],[Pnr.]]=GS$7,Tbl.Kosten[[#This Row],[Te financieren]],"")</f>
        <v/>
      </c>
      <c r="GT158" s="150" t="str">
        <f>IF(Tbl.Kosten[[#This Row],[Pnr.]]=GT$7,Tbl.Kosten[[#This Row],[Te financieren]],"")</f>
        <v/>
      </c>
      <c r="GU158" s="150" t="str">
        <f>IF(Tbl.Kosten[[#This Row],[Pnr.]]=GU$7,Tbl.Kosten[[#This Row],[Te financieren]],"")</f>
        <v/>
      </c>
      <c r="GV158" s="150" t="str">
        <f>IF(Tbl.Kosten[[#This Row],[Pnr.]]=GV$7,Tbl.Kosten[[#This Row],[Te financieren]],"")</f>
        <v/>
      </c>
      <c r="GW158" s="150" t="str">
        <f>IF(Tbl.Kosten[[#This Row],[Pnr.]]=GW$7,Tbl.Kosten[[#This Row],[Te financieren]],"")</f>
        <v/>
      </c>
      <c r="GX158" s="150" t="str">
        <f>IF(Tbl.Kosten[[#This Row],[Pnr.]]=GX$7,Tbl.Kosten[[#This Row],[Te financieren]],"")</f>
        <v/>
      </c>
      <c r="GY158" s="150" t="str">
        <f>IF(Tbl.Kosten[[#This Row],[Pnr.]]=GY$7,Tbl.Kosten[[#This Row],[Te financieren]],"")</f>
        <v/>
      </c>
      <c r="GZ158" s="150" t="str">
        <f>IF(Tbl.Kosten[[#This Row],[Pnr.]]=GZ$7,Tbl.Kosten[[#This Row],[Te financieren]],"")</f>
        <v/>
      </c>
      <c r="HA158" s="150" t="str">
        <f>IF(Tbl.Kosten[[#This Row],[Pnr.]]=HA$7,Tbl.Kosten[[#This Row],[Te financieren]],"")</f>
        <v/>
      </c>
      <c r="HB158" s="150" t="str">
        <f>IF(Tbl.Kosten[[#This Row],[Pnr.]]=HB$7,Tbl.Kosten[[#This Row],[Te financieren]],"")</f>
        <v/>
      </c>
      <c r="HC158" s="150" t="str">
        <f>IF(Tbl.Kosten[[#This Row],[Pnr.]]=HC$7,Tbl.Kosten[[#This Row],[Te financieren]],"")</f>
        <v/>
      </c>
      <c r="HD158" s="150" t="str">
        <f>IF(Tbl.Kosten[[#This Row],[Pnr.]]=HD$7,Tbl.Kosten[[#This Row],[Te financieren]],"")</f>
        <v/>
      </c>
      <c r="HE158" s="150" t="str">
        <f>IF(Tbl.Kosten[[#This Row],[Pnr.]]=HE$7,Tbl.Kosten[[#This Row],[Te financieren]],"")</f>
        <v/>
      </c>
      <c r="HF158" s="150" t="str">
        <f>IF(Tbl.Kosten[[#This Row],[Pnr.]]=HF$7,Tbl.Kosten[[#This Row],[Te financieren]],"")</f>
        <v/>
      </c>
      <c r="HG158" s="150" t="str">
        <f>IF(Tbl.Kosten[[#This Row],[Pnr.]]=HG$7,Tbl.Kosten[[#This Row],[Te financieren]],"")</f>
        <v/>
      </c>
      <c r="HH158" s="150" t="str">
        <f>IF(Tbl.Kosten[[#This Row],[Pnr.]]=HH$7,Tbl.Kosten[[#This Row],[Te financieren]],"")</f>
        <v/>
      </c>
      <c r="HI158" s="150" t="str">
        <f>IF(Tbl.Kosten[[#This Row],[Pnr.]]=HI$7,Tbl.Kosten[[#This Row],[Te financieren]],"")</f>
        <v/>
      </c>
      <c r="HJ158" s="150" t="str">
        <f>IF(Tbl.Kosten[[#This Row],[Pnr.]]=HJ$7,Tbl.Kosten[[#This Row],[Te financieren]],"")</f>
        <v/>
      </c>
      <c r="HK158" s="150" t="str">
        <f>IF(Tbl.Kosten[[#This Row],[Pnr.]]=HK$7,Tbl.Kosten[[#This Row],[Te financieren]],"")</f>
        <v/>
      </c>
      <c r="HL158" s="150" t="str">
        <f>IF(Tbl.Kosten[[#This Row],[Pnr.]]=HL$7,Tbl.Kosten[[#This Row],[Te financieren]],"")</f>
        <v/>
      </c>
      <c r="HM158" s="150" t="str">
        <f>IF(Tbl.Kosten[[#This Row],[Pnr.]]=HM$7,Tbl.Kosten[[#This Row],[Te financieren]],"")</f>
        <v/>
      </c>
      <c r="HN158" s="150" t="str">
        <f>IF(Tbl.Kosten[[#This Row],[Pnr.]]=HN$7,Tbl.Kosten[[#This Row],[Te financieren]],"")</f>
        <v/>
      </c>
      <c r="HO158" s="150" t="str">
        <f>IF(Tbl.Kosten[[#This Row],[Pnr.]]=HO$7,Tbl.Kosten[[#This Row],[Te financieren]],"")</f>
        <v/>
      </c>
      <c r="HP158" s="150" t="str">
        <f>IF(Tbl.Kosten[[#This Row],[Pnr.]]=HP$7,Tbl.Kosten[[#This Row],[Te financieren]],"")</f>
        <v/>
      </c>
      <c r="HQ158" s="150" t="str">
        <f>IF(Tbl.Kosten[[#This Row],[Pnr.]]=HQ$7,Tbl.Kosten[[#This Row],[Te financieren]],"")</f>
        <v/>
      </c>
      <c r="HR158" s="150" t="str">
        <f>IF(Tbl.Kosten[[#This Row],[Pnr.]]=HR$7,Tbl.Kosten[[#This Row],[Te financieren]],"")</f>
        <v/>
      </c>
      <c r="HS158" s="150" t="str">
        <f>IF(Tbl.Kosten[[#This Row],[Pnr.]]=HS$7,Tbl.Kosten[[#This Row],[Te financieren]],"")</f>
        <v/>
      </c>
      <c r="HT158" s="150" t="str">
        <f>IF(Tbl.Kosten[[#This Row],[Pnr.]]=HT$7,Tbl.Kosten[[#This Row],[Te financieren]],"")</f>
        <v/>
      </c>
      <c r="HU158" s="150" t="str">
        <f>IF(Tbl.Kosten[[#This Row],[Pnr.]]=HU$7,Tbl.Kosten[[#This Row],[Te financieren]],"")</f>
        <v/>
      </c>
      <c r="HV158" s="150" t="str">
        <f>IF(Tbl.Kosten[[#This Row],[Pnr.]]=HV$7,Tbl.Kosten[[#This Row],[Te financieren]],"")</f>
        <v/>
      </c>
      <c r="HW158" s="150" t="str">
        <f>IF(Tbl.Kosten[[#This Row],[Pnr.]]=HW$7,Tbl.Kosten[[#This Row],[Te financieren]],"")</f>
        <v/>
      </c>
    </row>
    <row r="159" spans="2:231" x14ac:dyDescent="0.3">
      <c r="B159" s="134"/>
      <c r="C159" s="137"/>
      <c r="D159" s="136"/>
      <c r="E159" s="261"/>
      <c r="F159" s="135"/>
      <c r="G159" s="11" t="str">
        <f>IF(Tbl.Kosten[[#This Row],[Medewerker e/o 
functie]]&lt;&gt;"",_xlfn.XLOOKUP(Tbl.Kosten[[#This Row],[Medewerker e/o 
functie]],Tbl.Uurtarief[Medewerker en/of functie],Tbl.Uurtarief[Uurtarief],"",0,1),"")</f>
        <v/>
      </c>
      <c r="H159" s="121">
        <f>IFERROR(Tbl.Kosten[[#This Row],[Uren]]*Tbl.Kosten[[#This Row],[Uurtarief]],0)</f>
        <v>0</v>
      </c>
      <c r="I159" s="119" t="str">
        <f>IF(Tbl.Kosten[[#This Row],[Subtotaal uren]]&lt;&gt;0,_xlfn.XLOOKUP(Tbl.Kosten[[#This Row],[Medewerker e/o 
functie]],Tbl.Uurtarief[Medewerker en/of functie],Tbl.Uurtarief[Kostensoort arbeid],"",0,1),"")</f>
        <v/>
      </c>
      <c r="J159" s="137"/>
      <c r="K159" s="135"/>
      <c r="L159" s="139" t="str">
        <f>IF(Tbl.Kosten[[#This Row],[Activum]]&lt;&gt;"",_xlfn.XLOOKUP(Tbl.Kosten[[#This Row],[Activum]],Tbl.Afschrijvingskosten[Activum],Tbl.Afschrijvingskosten[Tarief per afschrijvings-eenheid],"",0,1),"")</f>
        <v/>
      </c>
      <c r="M159" s="122">
        <f>IFERROR(Tbl.Kosten[[#This Row],[Een-
heden]]*Tbl.Kosten[[#This Row],[Afschrijvings-
tarief]],0)</f>
        <v>0</v>
      </c>
      <c r="N159" s="122" t="str">
        <f>IF(Tbl.Kosten[[#This Row],[Subtotaal afschrijving]]&lt;&gt;0,Lijsten!$A$7,"")</f>
        <v/>
      </c>
      <c r="O159" s="140"/>
      <c r="P159" s="135"/>
      <c r="Q159" s="138"/>
      <c r="R159" s="122">
        <f>IFERROR(Tbl.Kosten[[#This Row],[Aantal]]*Tbl.Kosten[[#This Row],[Tarief]],0)</f>
        <v>0</v>
      </c>
      <c r="S159" s="8">
        <f>IFERROR(Tbl.Kosten[[#This Row],[Subtotaal overige kosten]]+Tbl.Kosten[[#This Row],[Subtotaal uren]]+Tbl.Kosten[[#This Row],[Subtotaal afschrijving]],0)</f>
        <v>0</v>
      </c>
      <c r="T159" s="8">
        <f>IFERROR(Tbl.Kosten[[#This Row],[Totaal kosten]]*Tbl.Kosten[[#This Row],[Subsidie%]],0)</f>
        <v>0</v>
      </c>
      <c r="U159" s="4" t="str" cm="1">
        <f t="array" ref="U159">IFERROR(_xlfn.IFS(Tbl.Kosten[[#This Row],[Subtotaal uren]]&lt;&gt;0,Tbl.Kosten[[#This Row],[Kostensoort arbeid]],Tbl.Kosten[[#This Row],[Subtotaal afschrijving]]&lt;&gt;0,Tbl.Kosten[[#This Row],[Kostensoort afschrijving]],Tbl.Kosten[[#This Row],[Subtotaal overige kosten]]&lt;&gt;0,Tbl.Kosten[[#This Row],[Kostensoort overig]]),"")</f>
        <v/>
      </c>
      <c r="V159" s="4" t="str">
        <f>IFERROR(_xlfn.XLOOKUP(Tbl.Kosten[[#This Row],[Activiteitencode]],Tbl.Activiteiten[Activiteitcode],Tbl.Activiteiten[Werkpakketcode],"",0,1),"")</f>
        <v/>
      </c>
      <c r="W159" s="4" t="str">
        <f>IFERROR(_xlfn.XLOOKUP(Tbl.Kosten[[#This Row],[Werkpakketcode]],Tbl.Werkpakketten[Werkpakketcode],Tbl.Werkpakketten[Subsidiabele activiteit],"",0,1),"")</f>
        <v/>
      </c>
      <c r="X159" s="12">
        <f>IFERROR(_xlfn.XLOOKUP(Tbl.Kosten[[#This Row],[Sanr.]],Tbl.Subsidiehoogte[SAnr.],Tbl.Subsidiehoogte[Sub. Percentage],0,0,1),0)</f>
        <v>0</v>
      </c>
      <c r="Y159" s="144" t="str">
        <f>IFERROR(_xlfn.XLOOKUP(Tbl.Kosten[[#This Row],[Partnercode]],Tbl.Projectpartners[Partnercode],Tbl.Projectpartners[PNr.],"",0,1),"")</f>
        <v>P1</v>
      </c>
      <c r="Z159" s="148">
        <f>IF(Tbl.Kosten[[#This Row],[Pnr.]]=Z$7,Tbl.Kosten[[#This Row],[Totaal kosten]],"")</f>
        <v>0</v>
      </c>
      <c r="AA159" s="148" t="str">
        <f>IF(Tbl.Kosten[[#This Row],[Pnr.]]=AA$7,Tbl.Kosten[[#This Row],[Totaal kosten]],"")</f>
        <v/>
      </c>
      <c r="AB159" s="148" t="str">
        <f>IF(Tbl.Kosten[[#This Row],[Pnr.]]=AB$7,Tbl.Kosten[[#This Row],[Totaal kosten]],"")</f>
        <v/>
      </c>
      <c r="AC159" s="148" t="str">
        <f>IF(Tbl.Kosten[[#This Row],[Pnr.]]=AC$7,Tbl.Kosten[[#This Row],[Totaal kosten]],"")</f>
        <v/>
      </c>
      <c r="AD159" s="148" t="str">
        <f>IF(Tbl.Kosten[[#This Row],[Pnr.]]=AD$7,Tbl.Kosten[[#This Row],[Totaal kosten]],"")</f>
        <v/>
      </c>
      <c r="AE159" s="148" t="str">
        <f>IF(Tbl.Kosten[[#This Row],[Pnr.]]=AE$7,Tbl.Kosten[[#This Row],[Totaal kosten]],"")</f>
        <v/>
      </c>
      <c r="AF159" s="148" t="str">
        <f>IF(Tbl.Kosten[[#This Row],[Pnr.]]=AF$7,Tbl.Kosten[[#This Row],[Totaal kosten]],"")</f>
        <v/>
      </c>
      <c r="AG159" s="148" t="str">
        <f>IF(Tbl.Kosten[[#This Row],[Pnr.]]=AG$7,Tbl.Kosten[[#This Row],[Totaal kosten]],"")</f>
        <v/>
      </c>
      <c r="AH159" s="148" t="str">
        <f>IF(Tbl.Kosten[[#This Row],[Pnr.]]=AH$7,Tbl.Kosten[[#This Row],[Totaal kosten]],"")</f>
        <v/>
      </c>
      <c r="AI159" s="148" t="str">
        <f>IF(Tbl.Kosten[[#This Row],[Pnr.]]=AI$7,Tbl.Kosten[[#This Row],[Totaal kosten]],"")</f>
        <v/>
      </c>
      <c r="AJ159" s="148" t="str">
        <f>IF(Tbl.Kosten[[#This Row],[Pnr.]]=AJ$7,Tbl.Kosten[[#This Row],[Totaal kosten]],"")</f>
        <v/>
      </c>
      <c r="AK159" s="148" t="str">
        <f>IF(Tbl.Kosten[[#This Row],[Pnr.]]=AK$7,Tbl.Kosten[[#This Row],[Totaal kosten]],"")</f>
        <v/>
      </c>
      <c r="AL159" s="148" t="str">
        <f>IF(Tbl.Kosten[[#This Row],[Pnr.]]=AL$7,Tbl.Kosten[[#This Row],[Totaal kosten]],"")</f>
        <v/>
      </c>
      <c r="AM159" s="148" t="str">
        <f>IF(Tbl.Kosten[[#This Row],[Pnr.]]=AM$7,Tbl.Kosten[[#This Row],[Totaal kosten]],"")</f>
        <v/>
      </c>
      <c r="AN159" s="148" t="str">
        <f>IF(Tbl.Kosten[[#This Row],[Pnr.]]=AN$7,Tbl.Kosten[[#This Row],[Totaal kosten]],"")</f>
        <v/>
      </c>
      <c r="AO159" s="148" t="str">
        <f>IF(Tbl.Kosten[[#This Row],[Pnr.]]=AO$7,Tbl.Kosten[[#This Row],[Totaal kosten]],"")</f>
        <v/>
      </c>
      <c r="AP159" s="148" t="str">
        <f>IF(Tbl.Kosten[[#This Row],[Pnr.]]=AP$7,Tbl.Kosten[[#This Row],[Totaal kosten]],"")</f>
        <v/>
      </c>
      <c r="AQ159" s="148" t="str">
        <f>IF(Tbl.Kosten[[#This Row],[Pnr.]]=AQ$7,Tbl.Kosten[[#This Row],[Totaal kosten]],"")</f>
        <v/>
      </c>
      <c r="AR159" s="148" t="str">
        <f>IF(Tbl.Kosten[[#This Row],[Pnr.]]=AR$7,Tbl.Kosten[[#This Row],[Totaal kosten]],"")</f>
        <v/>
      </c>
      <c r="AS159" s="148" t="str">
        <f>IF(Tbl.Kosten[[#This Row],[Pnr.]]=AS$7,Tbl.Kosten[[#This Row],[Totaal kosten]],"")</f>
        <v/>
      </c>
      <c r="AT159" s="148" t="str">
        <f>IF(Tbl.Kosten[[#This Row],[Pnr.]]=AT$7,Tbl.Kosten[[#This Row],[Totaal kosten]],"")</f>
        <v/>
      </c>
      <c r="AU159" s="148" t="str">
        <f>IF(Tbl.Kosten[[#This Row],[Pnr.]]=AU$7,Tbl.Kosten[[#This Row],[Totaal kosten]],"")</f>
        <v/>
      </c>
      <c r="AV159" s="148" t="str">
        <f>IF(Tbl.Kosten[[#This Row],[Pnr.]]=AV$7,Tbl.Kosten[[#This Row],[Totaal kosten]],"")</f>
        <v/>
      </c>
      <c r="AW159" s="148" t="str">
        <f>IF(Tbl.Kosten[[#This Row],[Pnr.]]=AW$7,Tbl.Kosten[[#This Row],[Totaal kosten]],"")</f>
        <v/>
      </c>
      <c r="AX159" s="148" t="str">
        <f>IF(Tbl.Kosten[[#This Row],[Pnr.]]=AX$7,Tbl.Kosten[[#This Row],[Totaal kosten]],"")</f>
        <v/>
      </c>
      <c r="AY159" s="148" t="str">
        <f>IF(Tbl.Kosten[[#This Row],[Pnr.]]=AY$7,Tbl.Kosten[[#This Row],[Totaal kosten]],"")</f>
        <v/>
      </c>
      <c r="AZ159" s="148" t="str">
        <f>IF(Tbl.Kosten[[#This Row],[Pnr.]]=AZ$7,Tbl.Kosten[[#This Row],[Totaal kosten]],"")</f>
        <v/>
      </c>
      <c r="BA159" s="148" t="str">
        <f>IF(Tbl.Kosten[[#This Row],[Pnr.]]=BA$7,Tbl.Kosten[[#This Row],[Totaal kosten]],"")</f>
        <v/>
      </c>
      <c r="BB159" s="148" t="str">
        <f>IF(Tbl.Kosten[[#This Row],[Pnr.]]=BB$7,Tbl.Kosten[[#This Row],[Totaal kosten]],"")</f>
        <v/>
      </c>
      <c r="BC159" s="148" t="str">
        <f>IF(Tbl.Kosten[[#This Row],[Pnr.]]=BC$7,Tbl.Kosten[[#This Row],[Totaal kosten]],"")</f>
        <v/>
      </c>
      <c r="BD159" s="148" t="str">
        <f>IF(Tbl.Kosten[[#This Row],[Pnr.]]=BD$7,Tbl.Kosten[[#This Row],[Totaal kosten]],"")</f>
        <v/>
      </c>
      <c r="BE159" s="148" t="str">
        <f>IF(Tbl.Kosten[[#This Row],[Pnr.]]=BE$7,Tbl.Kosten[[#This Row],[Totaal kosten]],"")</f>
        <v/>
      </c>
      <c r="BF159" s="148" t="str">
        <f>IF(Tbl.Kosten[[#This Row],[Pnr.]]=BF$7,Tbl.Kosten[[#This Row],[Totaal kosten]],"")</f>
        <v/>
      </c>
      <c r="BG159" s="148" t="str">
        <f>IF(Tbl.Kosten[[#This Row],[Pnr.]]=BG$7,Tbl.Kosten[[#This Row],[Totaal kosten]],"")</f>
        <v/>
      </c>
      <c r="BH159" s="148" t="str">
        <f>IF(Tbl.Kosten[[#This Row],[Pnr.]]=BH$7,Tbl.Kosten[[#This Row],[Totaal kosten]],"")</f>
        <v/>
      </c>
      <c r="BI159" s="148" t="str">
        <f>IF(Tbl.Kosten[[#This Row],[Pnr.]]=BI$7,Tbl.Kosten[[#This Row],[Totaal kosten]],"")</f>
        <v/>
      </c>
      <c r="BJ159" s="148" t="str">
        <f>IF(Tbl.Kosten[[#This Row],[Pnr.]]=BJ$7,Tbl.Kosten[[#This Row],[Totaal kosten]],"")</f>
        <v/>
      </c>
      <c r="BK159" s="148" t="str">
        <f>IF(Tbl.Kosten[[#This Row],[Pnr.]]=BK$7,Tbl.Kosten[[#This Row],[Totaal kosten]],"")</f>
        <v/>
      </c>
      <c r="BL159" s="148" t="str">
        <f>IF(Tbl.Kosten[[#This Row],[Pnr.]]=BL$7,Tbl.Kosten[[#This Row],[Totaal kosten]],"")</f>
        <v/>
      </c>
      <c r="BM159" s="148" t="str">
        <f>IF(Tbl.Kosten[[#This Row],[Pnr.]]=BM$7,Tbl.Kosten[[#This Row],[Totaal kosten]],"")</f>
        <v/>
      </c>
      <c r="BN159" s="148" t="str">
        <f>IF(Tbl.Kosten[[#This Row],[Pnr.]]=BN$7,Tbl.Kosten[[#This Row],[Totaal kosten]],"")</f>
        <v/>
      </c>
      <c r="BO159" s="148" t="str">
        <f>IF(Tbl.Kosten[[#This Row],[Pnr.]]=BO$7,Tbl.Kosten[[#This Row],[Totaal kosten]],"")</f>
        <v/>
      </c>
      <c r="BP159" s="148" t="str">
        <f>IF(Tbl.Kosten[[#This Row],[Pnr.]]=BP$7,Tbl.Kosten[[#This Row],[Totaal kosten]],"")</f>
        <v/>
      </c>
      <c r="BQ159" s="148" t="str">
        <f>IF(Tbl.Kosten[[#This Row],[Pnr.]]=BQ$7,Tbl.Kosten[[#This Row],[Totaal kosten]],"")</f>
        <v/>
      </c>
      <c r="BR159" s="148" t="str">
        <f>IF(Tbl.Kosten[[#This Row],[Pnr.]]=BR$7,Tbl.Kosten[[#This Row],[Totaal kosten]],"")</f>
        <v/>
      </c>
      <c r="BS159" s="148" t="str">
        <f>IF(Tbl.Kosten[[#This Row],[Pnr.]]=BS$7,Tbl.Kosten[[#This Row],[Totaal kosten]],"")</f>
        <v/>
      </c>
      <c r="BT159" s="148" t="str">
        <f>IF(Tbl.Kosten[[#This Row],[Pnr.]]=BT$7,Tbl.Kosten[[#This Row],[Totaal kosten]],"")</f>
        <v/>
      </c>
      <c r="BU159" s="148" t="str">
        <f>IF(Tbl.Kosten[[#This Row],[Pnr.]]=BU$7,Tbl.Kosten[[#This Row],[Totaal kosten]],"")</f>
        <v/>
      </c>
      <c r="BV159" s="148" t="str">
        <f>IF(Tbl.Kosten[[#This Row],[Pnr.]]=BV$7,Tbl.Kosten[[#This Row],[Totaal kosten]],"")</f>
        <v/>
      </c>
      <c r="BW159" s="148" t="str">
        <f>IF(Tbl.Kosten[[#This Row],[Pnr.]]=BW$7,Tbl.Kosten[[#This Row],[Totaal kosten]],"")</f>
        <v/>
      </c>
      <c r="BX159" s="148" t="str">
        <f>IFERROR(_xlfn.XLOOKUP(Tbl.Kosten[[#This Row],[Werkpakketcode]],Tbl.Werkpakketten[Werkpakketcode],Tbl.Werkpakketten[WPnr.],"",0,1),"")</f>
        <v/>
      </c>
      <c r="BY159" s="148" t="str">
        <f>IF(Tbl.Kosten[[#This Row],[WPnr.]]=BY$7,Tbl.Kosten[[#This Row],[Totaal kosten]],"")</f>
        <v/>
      </c>
      <c r="BZ159" s="148" t="str">
        <f>IF(Tbl.Kosten[[#This Row],[WPnr.]]=BZ$7,Tbl.Kosten[[#This Row],[Totaal kosten]],"")</f>
        <v/>
      </c>
      <c r="CA159" s="148" t="str">
        <f>IF(Tbl.Kosten[[#This Row],[WPnr.]]=CA$7,Tbl.Kosten[[#This Row],[Totaal kosten]],"")</f>
        <v/>
      </c>
      <c r="CB159" s="148" t="str">
        <f>IF(Tbl.Kosten[[#This Row],[WPnr.]]=CB$7,Tbl.Kosten[[#This Row],[Totaal kosten]],"")</f>
        <v/>
      </c>
      <c r="CC159" s="148" t="str">
        <f>IF(Tbl.Kosten[[#This Row],[WPnr.]]=CC$7,Tbl.Kosten[[#This Row],[Totaal kosten]],"")</f>
        <v/>
      </c>
      <c r="CD159" s="148" t="str">
        <f>IF(Tbl.Kosten[[#This Row],[WPnr.]]=CD$7,Tbl.Kosten[[#This Row],[Totaal kosten]],"")</f>
        <v/>
      </c>
      <c r="CE159" s="148" t="str">
        <f>IF(Tbl.Kosten[[#This Row],[WPnr.]]=CE$7,Tbl.Kosten[[#This Row],[Totaal kosten]],"")</f>
        <v/>
      </c>
      <c r="CF159" s="148" t="str">
        <f>IF(Tbl.Kosten[[#This Row],[WPnr.]]=CF$7,Tbl.Kosten[[#This Row],[Totaal kosten]],"")</f>
        <v/>
      </c>
      <c r="CG159" s="148" t="str">
        <f>IF(Tbl.Kosten[[#This Row],[WPnr.]]=CG$7,Tbl.Kosten[[#This Row],[Totaal kosten]],"")</f>
        <v/>
      </c>
      <c r="CH159" s="148" t="str">
        <f>IF(Tbl.Kosten[[#This Row],[WPnr.]]=CH$7,Tbl.Kosten[[#This Row],[Totaal kosten]],"")</f>
        <v/>
      </c>
      <c r="CI159" s="148" t="str">
        <f>IF(Tbl.Kosten[[#This Row],[WPnr.]]=CI$7,Tbl.Kosten[[#This Row],[Totaal kosten]],"")</f>
        <v/>
      </c>
      <c r="CJ159" s="148" t="str">
        <f>IF(Tbl.Kosten[[#This Row],[WPnr.]]=CJ$7,Tbl.Kosten[[#This Row],[Totaal kosten]],"")</f>
        <v/>
      </c>
      <c r="CK159" s="148" t="str">
        <f>IF(Tbl.Kosten[[#This Row],[WPnr.]]=CK$7,Tbl.Kosten[[#This Row],[Totaal kosten]],"")</f>
        <v/>
      </c>
      <c r="CL159" s="148" t="str">
        <f>IF(Tbl.Kosten[[#This Row],[WPnr.]]=CL$7,Tbl.Kosten[[#This Row],[Totaal kosten]],"")</f>
        <v/>
      </c>
      <c r="CM159" s="148" t="str">
        <f>IF(Tbl.Kosten[[#This Row],[WPnr.]]=CM$7,Tbl.Kosten[[#This Row],[Totaal kosten]],"")</f>
        <v/>
      </c>
      <c r="CN159" s="148" t="str">
        <f>IF(Tbl.Kosten[[#This Row],[WPnr.]]=CN$7,Tbl.Kosten[[#This Row],[Totaal kosten]],"")</f>
        <v/>
      </c>
      <c r="CO159" s="148" t="str">
        <f>IF(Tbl.Kosten[[#This Row],[WPnr.]]=CO$7,Tbl.Kosten[[#This Row],[Totaal kosten]],"")</f>
        <v/>
      </c>
      <c r="CP159" s="148" t="str">
        <f>IF(Tbl.Kosten[[#This Row],[WPnr.]]=CP$7,Tbl.Kosten[[#This Row],[Totaal kosten]],"")</f>
        <v/>
      </c>
      <c r="CQ159" s="148" t="str">
        <f>IF(Tbl.Kosten[[#This Row],[WPnr.]]=CQ$7,Tbl.Kosten[[#This Row],[Totaal kosten]],"")</f>
        <v/>
      </c>
      <c r="CR159" s="148" t="str">
        <f>IF(Tbl.Kosten[[#This Row],[WPnr.]]=CR$7,Tbl.Kosten[[#This Row],[Totaal kosten]],"")</f>
        <v/>
      </c>
      <c r="CS159" s="148" t="str">
        <f>IF(Tbl.Kosten[[#This Row],[WPnr.]]=CS$7,Tbl.Kosten[[#This Row],[Totaal kosten]],"")</f>
        <v/>
      </c>
      <c r="CT159" s="148" t="str">
        <f>IF(Tbl.Kosten[[#This Row],[WPnr.]]=CT$7,Tbl.Kosten[[#This Row],[Totaal kosten]],"")</f>
        <v/>
      </c>
      <c r="CU159" s="148" t="str">
        <f>IF(Tbl.Kosten[[#This Row],[WPnr.]]=CU$7,Tbl.Kosten[[#This Row],[Totaal kosten]],"")</f>
        <v/>
      </c>
      <c r="CV159" s="148" t="str">
        <f>IF(Tbl.Kosten[[#This Row],[WPnr.]]=CV$7,Tbl.Kosten[[#This Row],[Totaal kosten]],"")</f>
        <v/>
      </c>
      <c r="CW159" s="148" t="str">
        <f>IF(Tbl.Kosten[[#This Row],[WPnr.]]=CW$7,Tbl.Kosten[[#This Row],[Totaal kosten]],"")</f>
        <v/>
      </c>
      <c r="CX159" s="148" t="str">
        <f>IF(Tbl.Kosten[[#This Row],[WPnr.]]=CX$7,Tbl.Kosten[[#This Row],[Totaal kosten]],"")</f>
        <v/>
      </c>
      <c r="CY159" s="148" t="str">
        <f>IF(Tbl.Kosten[[#This Row],[WPnr.]]=CY$7,Tbl.Kosten[[#This Row],[Totaal kosten]],"")</f>
        <v/>
      </c>
      <c r="CZ159" s="148" t="str">
        <f>IF(Tbl.Kosten[[#This Row],[WPnr.]]=CZ$7,Tbl.Kosten[[#This Row],[Totaal kosten]],"")</f>
        <v/>
      </c>
      <c r="DA159" s="148" t="str">
        <f>IF(Tbl.Kosten[[#This Row],[WPnr.]]=DA$7,Tbl.Kosten[[#This Row],[Totaal kosten]],"")</f>
        <v/>
      </c>
      <c r="DB159" s="148" t="str">
        <f>IF(Tbl.Kosten[[#This Row],[WPnr.]]=DB$7,Tbl.Kosten[[#This Row],[Totaal kosten]],"")</f>
        <v/>
      </c>
      <c r="DC159" s="148" t="str">
        <f>IF(Tbl.Kosten[[#This Row],[WPnr.]]=DC$7,Tbl.Kosten[[#This Row],[Totaal kosten]],"")</f>
        <v/>
      </c>
      <c r="DD159" s="148" t="str">
        <f>IF(Tbl.Kosten[[#This Row],[WPnr.]]=DD$7,Tbl.Kosten[[#This Row],[Totaal kosten]],"")</f>
        <v/>
      </c>
      <c r="DE159" s="148" t="str">
        <f>IF(Tbl.Kosten[[#This Row],[WPnr.]]=DE$7,Tbl.Kosten[[#This Row],[Totaal kosten]],"")</f>
        <v/>
      </c>
      <c r="DF159" s="148" t="str">
        <f>IF(Tbl.Kosten[[#This Row],[WPnr.]]=DF$7,Tbl.Kosten[[#This Row],[Totaal kosten]],"")</f>
        <v/>
      </c>
      <c r="DG159" s="148" t="str">
        <f>IF(Tbl.Kosten[[#This Row],[WPnr.]]=DG$7,Tbl.Kosten[[#This Row],[Totaal kosten]],"")</f>
        <v/>
      </c>
      <c r="DH159" s="148" t="str">
        <f>IF(Tbl.Kosten[[#This Row],[WPnr.]]=DH$7,Tbl.Kosten[[#This Row],[Totaal kosten]],"")</f>
        <v/>
      </c>
      <c r="DI159" s="148" t="str">
        <f>IF(Tbl.Kosten[[#This Row],[WPnr.]]=DI$7,Tbl.Kosten[[#This Row],[Totaal kosten]],"")</f>
        <v/>
      </c>
      <c r="DJ159" s="148" t="str">
        <f>IF(Tbl.Kosten[[#This Row],[WPnr.]]=DJ$7,Tbl.Kosten[[#This Row],[Totaal kosten]],"")</f>
        <v/>
      </c>
      <c r="DK159" s="148" t="str">
        <f>IF(Tbl.Kosten[[#This Row],[WPnr.]]=DK$7,Tbl.Kosten[[#This Row],[Totaal kosten]],"")</f>
        <v/>
      </c>
      <c r="DL159" s="148" t="str">
        <f>IF(Tbl.Kosten[[#This Row],[WPnr.]]=DL$7,Tbl.Kosten[[#This Row],[Totaal kosten]],"")</f>
        <v/>
      </c>
      <c r="DM159" s="148" t="str">
        <f>IF(Tbl.Kosten[[#This Row],[WPnr.]]=DM$7,Tbl.Kosten[[#This Row],[Totaal kosten]],"")</f>
        <v/>
      </c>
      <c r="DN159" s="148" t="str">
        <f>IF(Tbl.Kosten[[#This Row],[WPnr.]]=DN$7,Tbl.Kosten[[#This Row],[Totaal kosten]],"")</f>
        <v/>
      </c>
      <c r="DO159" s="148" t="str">
        <f>IF(Tbl.Kosten[[#This Row],[WPnr.]]=DO$7,Tbl.Kosten[[#This Row],[Totaal kosten]],"")</f>
        <v/>
      </c>
      <c r="DP159" s="148" t="str">
        <f>IF(Tbl.Kosten[[#This Row],[WPnr.]]=DP$7,Tbl.Kosten[[#This Row],[Totaal kosten]],"")</f>
        <v/>
      </c>
      <c r="DQ159" s="148" t="str">
        <f>IF(Tbl.Kosten[[#This Row],[WPnr.]]=DQ$7,Tbl.Kosten[[#This Row],[Totaal kosten]],"")</f>
        <v/>
      </c>
      <c r="DR159" s="148" t="str">
        <f>IF(Tbl.Kosten[[#This Row],[WPnr.]]=DR$7,Tbl.Kosten[[#This Row],[Totaal kosten]],"")</f>
        <v/>
      </c>
      <c r="DS159" s="148" t="str">
        <f>IF(Tbl.Kosten[[#This Row],[WPnr.]]=DS$7,Tbl.Kosten[[#This Row],[Totaal kosten]],"")</f>
        <v/>
      </c>
      <c r="DT159" s="148" t="str">
        <f>IF(Tbl.Kosten[[#This Row],[WPnr.]]=DT$7,Tbl.Kosten[[#This Row],[Totaal kosten]],"")</f>
        <v/>
      </c>
      <c r="DU159" s="148" t="str">
        <f>IF(Tbl.Kosten[[#This Row],[WPnr.]]=DU$7,Tbl.Kosten[[#This Row],[Totaal kosten]],"")</f>
        <v/>
      </c>
      <c r="DV159" s="148" t="str">
        <f>IF(Tbl.Kosten[[#This Row],[WPnr.]]=DV$7,Tbl.Kosten[[#This Row],[Totaal kosten]],"")</f>
        <v/>
      </c>
      <c r="DW159" s="150" t="str">
        <f>IFERROR(_xlfn.XLOOKUP(Tbl.Kosten[[#This Row],[Kostensoort]],Tbl.Kostensoorten[Kostensoorten],Tbl.Kostensoorten[KSnr.],"",0,1),"")</f>
        <v/>
      </c>
      <c r="DX159" s="150" t="str">
        <f>IF(Tbl.Kosten[[#This Row],[KSnr.]]=DX$7,Tbl.Kosten[[#This Row],[Totaal kosten]],"")</f>
        <v/>
      </c>
      <c r="DY159" s="150" t="str">
        <f>IF(Tbl.Kosten[[#This Row],[KSnr.]]=DY$7,Tbl.Kosten[[#This Row],[Totaal kosten]],"")</f>
        <v/>
      </c>
      <c r="DZ159" s="150" t="str">
        <f>IF(Tbl.Kosten[[#This Row],[KSnr.]]=DZ$7,Tbl.Kosten[[#This Row],[Totaal kosten]],"")</f>
        <v/>
      </c>
      <c r="EA159" s="150" t="str">
        <f>IF(Tbl.Kosten[[#This Row],[KSnr.]]=EA$7,Tbl.Kosten[[#This Row],[Totaal kosten]],"")</f>
        <v/>
      </c>
      <c r="EB159" s="150" t="str">
        <f>IF(Tbl.Kosten[[#This Row],[KSnr.]]=EB$7,Tbl.Kosten[[#This Row],[Totaal kosten]],"")</f>
        <v/>
      </c>
      <c r="EC159" s="150" t="str">
        <f>IF(Tbl.Kosten[[#This Row],[KSnr.]]=EC$7,Tbl.Kosten[[#This Row],[Totaal kosten]],"")</f>
        <v/>
      </c>
      <c r="ED159" s="150" t="str">
        <f>IF(Tbl.Kosten[[#This Row],[KSnr.]]=ED$7,Tbl.Kosten[[#This Row],[Totaal kosten]],"")</f>
        <v/>
      </c>
      <c r="EE159" s="150" t="str">
        <f>IF(Tbl.Kosten[[#This Row],[KSnr.]]=EE$7,Tbl.Kosten[[#This Row],[Totaal kosten]],"")</f>
        <v/>
      </c>
      <c r="EF159" s="150" t="str">
        <f>IF(Tbl.Kosten[[#This Row],[KSnr.]]=EF$7,Tbl.Kosten[[#This Row],[Totaal kosten]],"")</f>
        <v/>
      </c>
      <c r="EG159" s="150" t="str">
        <f>IF(Tbl.Kosten[[#This Row],[KSnr.]]=EG$7,Tbl.Kosten[[#This Row],[Totaal kosten]],"")</f>
        <v/>
      </c>
      <c r="EH159" s="150" t="str">
        <f>IF(Tbl.Kosten[[#This Row],[KSnr.]]=EH$7,Tbl.Kosten[[#This Row],[Totaal kosten]],"")</f>
        <v/>
      </c>
      <c r="EI159" s="150" t="str">
        <f>IF(Tbl.Kosten[[#This Row],[KSnr.]]=EI$7,Tbl.Kosten[[#This Row],[Totaal kosten]],"")</f>
        <v/>
      </c>
      <c r="EJ159" s="150" t="str">
        <f>IF(Tbl.Kosten[[#This Row],[KSnr.]]=EJ$7,Tbl.Kosten[[#This Row],[Totaal kosten]],"")</f>
        <v/>
      </c>
      <c r="EK159" s="150" t="str">
        <f>IF(Tbl.Kosten[[#This Row],[KSnr.]]=EK$7,Tbl.Kosten[[#This Row],[Totaal kosten]],"")</f>
        <v/>
      </c>
      <c r="EL159" s="150" t="str">
        <f>IF(Tbl.Kosten[[#This Row],[KSnr.]]=EL$7,Tbl.Kosten[[#This Row],[Totaal kosten]],"")</f>
        <v/>
      </c>
      <c r="EM159" s="150" t="str">
        <f>IF(Tbl.Kosten[[#This Row],[KSnr.]]=EM$7,Tbl.Kosten[[#This Row],[Totaal kosten]],"")</f>
        <v/>
      </c>
      <c r="EN159" s="150" t="str">
        <f>IF(Tbl.Kosten[[#This Row],[KSnr.]]=EN$7,Tbl.Kosten[[#This Row],[Totaal kosten]],"")</f>
        <v/>
      </c>
      <c r="EO159" s="150" t="str">
        <f>IF(Tbl.Kosten[[#This Row],[KSnr.]]=EO$7,Tbl.Kosten[[#This Row],[Totaal kosten]],"")</f>
        <v/>
      </c>
      <c r="EP159" s="150" t="str">
        <f>IF(Tbl.Kosten[[#This Row],[KSnr.]]=EP$7,Tbl.Kosten[[#This Row],[Totaal kosten]],"")</f>
        <v/>
      </c>
      <c r="EQ159" s="150" t="str">
        <f>IF(Tbl.Kosten[[#This Row],[KSnr.]]=EQ$7,Tbl.Kosten[[#This Row],[Totaal kosten]],"")</f>
        <v/>
      </c>
      <c r="ER159" s="144" t="str">
        <f>IFERROR(_xlfn.XLOOKUP(Tbl.Kosten[[#This Row],[Subsidieactiviteit]],Tbl.Subsidiehoogte[Subsidieactiviteit],Tbl.Subsidiehoogte[SAnr.],"",0,1),"")</f>
        <v/>
      </c>
      <c r="ES159" s="150" t="str">
        <f>IF(Tbl.Kosten[[#This Row],[Sanr.]]=ES$7,Tbl.Kosten[[#This Row],[Totaal kosten]],"")</f>
        <v/>
      </c>
      <c r="ET159" s="150" t="str">
        <f>IF(Tbl.Kosten[[#This Row],[Sanr.]]=ET$7,Tbl.Kosten[[#This Row],[Totaal kosten]],"")</f>
        <v/>
      </c>
      <c r="EU159" s="150" t="str">
        <f>IF(Tbl.Kosten[[#This Row],[Sanr.]]=EU$7,Tbl.Kosten[[#This Row],[Totaal kosten]],"")</f>
        <v/>
      </c>
      <c r="EV159" s="150" t="str">
        <f>IF(Tbl.Kosten[[#This Row],[Sanr.]]=EV$7,Tbl.Kosten[[#This Row],[Totaal kosten]],"")</f>
        <v/>
      </c>
      <c r="EW159" s="150" t="str">
        <f>IF(Tbl.Kosten[[#This Row],[Sanr.]]=EW$7,Tbl.Kosten[[#This Row],[Totaal kosten]],"")</f>
        <v/>
      </c>
      <c r="EX159" s="150" t="str">
        <f>IF(Tbl.Kosten[[#This Row],[Sanr.]]=EX$7,Tbl.Kosten[[#This Row],[Totaal kosten]],"")</f>
        <v/>
      </c>
      <c r="EY159" s="150" t="str">
        <f>IF(Tbl.Kosten[[#This Row],[Sanr.]]=EY$7,Tbl.Kosten[[#This Row],[Totaal kosten]],"")</f>
        <v/>
      </c>
      <c r="EZ159" s="150" t="str">
        <f>IF(Tbl.Kosten[[#This Row],[Sanr.]]=EZ$7,Tbl.Kosten[[#This Row],[Totaal kosten]],"")</f>
        <v/>
      </c>
      <c r="FA159" s="150" t="str">
        <f>IF(Tbl.Kosten[[#This Row],[Sanr.]]=FA$7,Tbl.Kosten[[#This Row],[Totaal kosten]],"")</f>
        <v/>
      </c>
      <c r="FB159" s="150" t="str">
        <f>IF(Tbl.Kosten[[#This Row],[Sanr.]]=FB$7,Tbl.Kosten[[#This Row],[Totaal kosten]],"")</f>
        <v/>
      </c>
      <c r="FC159" s="150" t="str">
        <f>IF(Tbl.Kosten[[#This Row],[Sanr.]]=FC$7,Tbl.Kosten[[#This Row],[Totaal kosten]],"")</f>
        <v/>
      </c>
      <c r="FD159" s="150" t="str">
        <f>IF(Tbl.Kosten[[#This Row],[Sanr.]]=FD$7,Tbl.Kosten[[#This Row],[Totaal kosten]],"")</f>
        <v/>
      </c>
      <c r="FE159" s="150" t="str">
        <f>IF(Tbl.Kosten[[#This Row],[Sanr.]]=FE$7,Tbl.Kosten[[#This Row],[Totaal kosten]],"")</f>
        <v/>
      </c>
      <c r="FF159" s="150" t="str">
        <f>IF(Tbl.Kosten[[#This Row],[Sanr.]]=FF$7,Tbl.Kosten[[#This Row],[Totaal kosten]],"")</f>
        <v/>
      </c>
      <c r="FG159" s="150" t="str">
        <f>IF(Tbl.Kosten[[#This Row],[Sanr.]]=FG$7,Tbl.Kosten[[#This Row],[Totaal kosten]],"")</f>
        <v/>
      </c>
      <c r="FH159" s="150" t="str">
        <f>IF(Tbl.Kosten[[#This Row],[Sanr.]]=FH$7,Tbl.Kosten[[#This Row],[Totaal kosten]],"")</f>
        <v/>
      </c>
      <c r="FI159" s="150" t="str">
        <f>IF(Tbl.Kosten[[#This Row],[Sanr.]]=FI$7,Tbl.Kosten[[#This Row],[Totaal kosten]],"")</f>
        <v/>
      </c>
      <c r="FJ159" s="150" t="str">
        <f>IF(Tbl.Kosten[[#This Row],[Sanr.]]=FJ$7,Tbl.Kosten[[#This Row],[Totaal kosten]],"")</f>
        <v/>
      </c>
      <c r="FK159" s="150" t="str">
        <f>IF(Tbl.Kosten[[#This Row],[Sanr.]]=FK$7,Tbl.Kosten[[#This Row],[Totaal kosten]],"")</f>
        <v/>
      </c>
      <c r="FL159" s="150" t="str">
        <f>IF(Tbl.Kosten[[#This Row],[Sanr.]]=FL$7,Tbl.Kosten[[#This Row],[Totaal kosten]],"")</f>
        <v/>
      </c>
      <c r="FM159" s="150" t="str">
        <f>IF(Tbl.Kosten[[#This Row],[Sanr.]]=FM$7,Tbl.Kosten[[#This Row],[Totaal kosten]],"")</f>
        <v/>
      </c>
      <c r="FN159" s="150" t="str">
        <f>IF(Tbl.Kosten[[#This Row],[Sanr.]]=FN$7,Tbl.Kosten[[#This Row],[Totaal kosten]],"")</f>
        <v/>
      </c>
      <c r="FO159" s="150" t="str">
        <f>IF(Tbl.Kosten[[#This Row],[Sanr.]]=FO$7,Tbl.Kosten[[#This Row],[Totaal kosten]],"")</f>
        <v/>
      </c>
      <c r="FP159" s="150" t="str">
        <f>IF(Tbl.Kosten[[#This Row],[Sanr.]]=FP$7,Tbl.Kosten[[#This Row],[Totaal kosten]],"")</f>
        <v/>
      </c>
      <c r="FQ159" s="150" t="str">
        <f>IF(Tbl.Kosten[[#This Row],[Sanr.]]=FQ$7,Tbl.Kosten[[#This Row],[Totaal kosten]],"")</f>
        <v/>
      </c>
      <c r="FR159" s="150" t="str">
        <f>IF(Tbl.Kosten[[#This Row],[Sanr.]]=FR$7,Tbl.Kosten[[#This Row],[Totaal kosten]],"")</f>
        <v/>
      </c>
      <c r="FS159" s="150" t="str">
        <f>IF(Tbl.Kosten[[#This Row],[Sanr.]]=FS$7,Tbl.Kosten[[#This Row],[Totaal kosten]],"")</f>
        <v/>
      </c>
      <c r="FT159" s="150" t="str">
        <f>IF(Tbl.Kosten[[#This Row],[Sanr.]]=FT$7,Tbl.Kosten[[#This Row],[Totaal kosten]],"")</f>
        <v/>
      </c>
      <c r="FU159" s="150" t="str">
        <f>IF(Tbl.Kosten[[#This Row],[Sanr.]]=FU$7,Tbl.Kosten[[#This Row],[Totaal kosten]],"")</f>
        <v/>
      </c>
      <c r="FV159" s="150" t="str">
        <f>IF(Tbl.Kosten[[#This Row],[Sanr.]]=FV$7,Tbl.Kosten[[#This Row],[Totaal kosten]],"")</f>
        <v/>
      </c>
      <c r="FW159" s="150" t="str">
        <f>IFERROR(_xlfn.XLOOKUP(Tbl.Kosten[[#This Row],[Activiteitencode]],Tbl.Activiteiten[Activiteitcode],Tbl.Activiteiten[Anr.],"",0,1),"")</f>
        <v/>
      </c>
      <c r="FX159" s="169" t="str">
        <f>_xlfn.CONCAT(Tbl.Kosten[[#This Row],[Pnr.]],Tbl.Kosten[[#This Row],[Sanr.]])</f>
        <v>P1</v>
      </c>
      <c r="FY159" s="150">
        <f>Tbl.Kosten[[#This Row],[Totaal kosten]]-Tbl.Kosten[[#This Row],[Subsidie]]</f>
        <v>0</v>
      </c>
      <c r="FZ159" s="150">
        <f>IF(Tbl.Kosten[[#This Row],[Pnr.]]=FZ$7,Tbl.Kosten[[#This Row],[Te financieren]],"")</f>
        <v>0</v>
      </c>
      <c r="GA159" s="150" t="str">
        <f>IF(Tbl.Kosten[[#This Row],[Pnr.]]=GA$7,Tbl.Kosten[[#This Row],[Te financieren]],"")</f>
        <v/>
      </c>
      <c r="GB159" s="150" t="str">
        <f>IF(Tbl.Kosten[[#This Row],[Pnr.]]=GB$7,Tbl.Kosten[[#This Row],[Te financieren]],"")</f>
        <v/>
      </c>
      <c r="GC159" s="150" t="str">
        <f>IF(Tbl.Kosten[[#This Row],[Pnr.]]=GC$7,Tbl.Kosten[[#This Row],[Te financieren]],"")</f>
        <v/>
      </c>
      <c r="GD159" s="150" t="str">
        <f>IF(Tbl.Kosten[[#This Row],[Pnr.]]=GD$7,Tbl.Kosten[[#This Row],[Te financieren]],"")</f>
        <v/>
      </c>
      <c r="GE159" s="150" t="str">
        <f>IF(Tbl.Kosten[[#This Row],[Pnr.]]=GE$7,Tbl.Kosten[[#This Row],[Te financieren]],"")</f>
        <v/>
      </c>
      <c r="GF159" s="150" t="str">
        <f>IF(Tbl.Kosten[[#This Row],[Pnr.]]=GF$7,Tbl.Kosten[[#This Row],[Te financieren]],"")</f>
        <v/>
      </c>
      <c r="GG159" s="150" t="str">
        <f>IF(Tbl.Kosten[[#This Row],[Pnr.]]=GG$7,Tbl.Kosten[[#This Row],[Te financieren]],"")</f>
        <v/>
      </c>
      <c r="GH159" s="150" t="str">
        <f>IF(Tbl.Kosten[[#This Row],[Pnr.]]=GH$7,Tbl.Kosten[[#This Row],[Te financieren]],"")</f>
        <v/>
      </c>
      <c r="GI159" s="150" t="str">
        <f>IF(Tbl.Kosten[[#This Row],[Pnr.]]=GI$7,Tbl.Kosten[[#This Row],[Te financieren]],"")</f>
        <v/>
      </c>
      <c r="GJ159" s="150" t="str">
        <f>IF(Tbl.Kosten[[#This Row],[Pnr.]]=GJ$7,Tbl.Kosten[[#This Row],[Te financieren]],"")</f>
        <v/>
      </c>
      <c r="GK159" s="150" t="str">
        <f>IF(Tbl.Kosten[[#This Row],[Pnr.]]=GK$7,Tbl.Kosten[[#This Row],[Te financieren]],"")</f>
        <v/>
      </c>
      <c r="GL159" s="150" t="str">
        <f>IF(Tbl.Kosten[[#This Row],[Pnr.]]=GL$7,Tbl.Kosten[[#This Row],[Te financieren]],"")</f>
        <v/>
      </c>
      <c r="GM159" s="150" t="str">
        <f>IF(Tbl.Kosten[[#This Row],[Pnr.]]=GM$7,Tbl.Kosten[[#This Row],[Te financieren]],"")</f>
        <v/>
      </c>
      <c r="GN159" s="150" t="str">
        <f>IF(Tbl.Kosten[[#This Row],[Pnr.]]=GN$7,Tbl.Kosten[[#This Row],[Te financieren]],"")</f>
        <v/>
      </c>
      <c r="GO159" s="150" t="str">
        <f>IF(Tbl.Kosten[[#This Row],[Pnr.]]=GO$7,Tbl.Kosten[[#This Row],[Te financieren]],"")</f>
        <v/>
      </c>
      <c r="GP159" s="150" t="str">
        <f>IF(Tbl.Kosten[[#This Row],[Pnr.]]=GP$7,Tbl.Kosten[[#This Row],[Te financieren]],"")</f>
        <v/>
      </c>
      <c r="GQ159" s="150" t="str">
        <f>IF(Tbl.Kosten[[#This Row],[Pnr.]]=GQ$7,Tbl.Kosten[[#This Row],[Te financieren]],"")</f>
        <v/>
      </c>
      <c r="GR159" s="150" t="str">
        <f>IF(Tbl.Kosten[[#This Row],[Pnr.]]=GR$7,Tbl.Kosten[[#This Row],[Te financieren]],"")</f>
        <v/>
      </c>
      <c r="GS159" s="150" t="str">
        <f>IF(Tbl.Kosten[[#This Row],[Pnr.]]=GS$7,Tbl.Kosten[[#This Row],[Te financieren]],"")</f>
        <v/>
      </c>
      <c r="GT159" s="150" t="str">
        <f>IF(Tbl.Kosten[[#This Row],[Pnr.]]=GT$7,Tbl.Kosten[[#This Row],[Te financieren]],"")</f>
        <v/>
      </c>
      <c r="GU159" s="150" t="str">
        <f>IF(Tbl.Kosten[[#This Row],[Pnr.]]=GU$7,Tbl.Kosten[[#This Row],[Te financieren]],"")</f>
        <v/>
      </c>
      <c r="GV159" s="150" t="str">
        <f>IF(Tbl.Kosten[[#This Row],[Pnr.]]=GV$7,Tbl.Kosten[[#This Row],[Te financieren]],"")</f>
        <v/>
      </c>
      <c r="GW159" s="150" t="str">
        <f>IF(Tbl.Kosten[[#This Row],[Pnr.]]=GW$7,Tbl.Kosten[[#This Row],[Te financieren]],"")</f>
        <v/>
      </c>
      <c r="GX159" s="150" t="str">
        <f>IF(Tbl.Kosten[[#This Row],[Pnr.]]=GX$7,Tbl.Kosten[[#This Row],[Te financieren]],"")</f>
        <v/>
      </c>
      <c r="GY159" s="150" t="str">
        <f>IF(Tbl.Kosten[[#This Row],[Pnr.]]=GY$7,Tbl.Kosten[[#This Row],[Te financieren]],"")</f>
        <v/>
      </c>
      <c r="GZ159" s="150" t="str">
        <f>IF(Tbl.Kosten[[#This Row],[Pnr.]]=GZ$7,Tbl.Kosten[[#This Row],[Te financieren]],"")</f>
        <v/>
      </c>
      <c r="HA159" s="150" t="str">
        <f>IF(Tbl.Kosten[[#This Row],[Pnr.]]=HA$7,Tbl.Kosten[[#This Row],[Te financieren]],"")</f>
        <v/>
      </c>
      <c r="HB159" s="150" t="str">
        <f>IF(Tbl.Kosten[[#This Row],[Pnr.]]=HB$7,Tbl.Kosten[[#This Row],[Te financieren]],"")</f>
        <v/>
      </c>
      <c r="HC159" s="150" t="str">
        <f>IF(Tbl.Kosten[[#This Row],[Pnr.]]=HC$7,Tbl.Kosten[[#This Row],[Te financieren]],"")</f>
        <v/>
      </c>
      <c r="HD159" s="150" t="str">
        <f>IF(Tbl.Kosten[[#This Row],[Pnr.]]=HD$7,Tbl.Kosten[[#This Row],[Te financieren]],"")</f>
        <v/>
      </c>
      <c r="HE159" s="150" t="str">
        <f>IF(Tbl.Kosten[[#This Row],[Pnr.]]=HE$7,Tbl.Kosten[[#This Row],[Te financieren]],"")</f>
        <v/>
      </c>
      <c r="HF159" s="150" t="str">
        <f>IF(Tbl.Kosten[[#This Row],[Pnr.]]=HF$7,Tbl.Kosten[[#This Row],[Te financieren]],"")</f>
        <v/>
      </c>
      <c r="HG159" s="150" t="str">
        <f>IF(Tbl.Kosten[[#This Row],[Pnr.]]=HG$7,Tbl.Kosten[[#This Row],[Te financieren]],"")</f>
        <v/>
      </c>
      <c r="HH159" s="150" t="str">
        <f>IF(Tbl.Kosten[[#This Row],[Pnr.]]=HH$7,Tbl.Kosten[[#This Row],[Te financieren]],"")</f>
        <v/>
      </c>
      <c r="HI159" s="150" t="str">
        <f>IF(Tbl.Kosten[[#This Row],[Pnr.]]=HI$7,Tbl.Kosten[[#This Row],[Te financieren]],"")</f>
        <v/>
      </c>
      <c r="HJ159" s="150" t="str">
        <f>IF(Tbl.Kosten[[#This Row],[Pnr.]]=HJ$7,Tbl.Kosten[[#This Row],[Te financieren]],"")</f>
        <v/>
      </c>
      <c r="HK159" s="150" t="str">
        <f>IF(Tbl.Kosten[[#This Row],[Pnr.]]=HK$7,Tbl.Kosten[[#This Row],[Te financieren]],"")</f>
        <v/>
      </c>
      <c r="HL159" s="150" t="str">
        <f>IF(Tbl.Kosten[[#This Row],[Pnr.]]=HL$7,Tbl.Kosten[[#This Row],[Te financieren]],"")</f>
        <v/>
      </c>
      <c r="HM159" s="150" t="str">
        <f>IF(Tbl.Kosten[[#This Row],[Pnr.]]=HM$7,Tbl.Kosten[[#This Row],[Te financieren]],"")</f>
        <v/>
      </c>
      <c r="HN159" s="150" t="str">
        <f>IF(Tbl.Kosten[[#This Row],[Pnr.]]=HN$7,Tbl.Kosten[[#This Row],[Te financieren]],"")</f>
        <v/>
      </c>
      <c r="HO159" s="150" t="str">
        <f>IF(Tbl.Kosten[[#This Row],[Pnr.]]=HO$7,Tbl.Kosten[[#This Row],[Te financieren]],"")</f>
        <v/>
      </c>
      <c r="HP159" s="150" t="str">
        <f>IF(Tbl.Kosten[[#This Row],[Pnr.]]=HP$7,Tbl.Kosten[[#This Row],[Te financieren]],"")</f>
        <v/>
      </c>
      <c r="HQ159" s="150" t="str">
        <f>IF(Tbl.Kosten[[#This Row],[Pnr.]]=HQ$7,Tbl.Kosten[[#This Row],[Te financieren]],"")</f>
        <v/>
      </c>
      <c r="HR159" s="150" t="str">
        <f>IF(Tbl.Kosten[[#This Row],[Pnr.]]=HR$7,Tbl.Kosten[[#This Row],[Te financieren]],"")</f>
        <v/>
      </c>
      <c r="HS159" s="150" t="str">
        <f>IF(Tbl.Kosten[[#This Row],[Pnr.]]=HS$7,Tbl.Kosten[[#This Row],[Te financieren]],"")</f>
        <v/>
      </c>
      <c r="HT159" s="150" t="str">
        <f>IF(Tbl.Kosten[[#This Row],[Pnr.]]=HT$7,Tbl.Kosten[[#This Row],[Te financieren]],"")</f>
        <v/>
      </c>
      <c r="HU159" s="150" t="str">
        <f>IF(Tbl.Kosten[[#This Row],[Pnr.]]=HU$7,Tbl.Kosten[[#This Row],[Te financieren]],"")</f>
        <v/>
      </c>
      <c r="HV159" s="150" t="str">
        <f>IF(Tbl.Kosten[[#This Row],[Pnr.]]=HV$7,Tbl.Kosten[[#This Row],[Te financieren]],"")</f>
        <v/>
      </c>
      <c r="HW159" s="150" t="str">
        <f>IF(Tbl.Kosten[[#This Row],[Pnr.]]=HW$7,Tbl.Kosten[[#This Row],[Te financieren]],"")</f>
        <v/>
      </c>
    </row>
    <row r="160" spans="2:231" x14ac:dyDescent="0.3">
      <c r="B160" s="134"/>
      <c r="C160" s="137"/>
      <c r="D160" s="136"/>
      <c r="E160" s="261"/>
      <c r="F160" s="135"/>
      <c r="G160" s="11" t="str">
        <f>IF(Tbl.Kosten[[#This Row],[Medewerker e/o 
functie]]&lt;&gt;"",_xlfn.XLOOKUP(Tbl.Kosten[[#This Row],[Medewerker e/o 
functie]],Tbl.Uurtarief[Medewerker en/of functie],Tbl.Uurtarief[Uurtarief],"",0,1),"")</f>
        <v/>
      </c>
      <c r="H160" s="121">
        <f>IFERROR(Tbl.Kosten[[#This Row],[Uren]]*Tbl.Kosten[[#This Row],[Uurtarief]],0)</f>
        <v>0</v>
      </c>
      <c r="I160" s="119" t="str">
        <f>IF(Tbl.Kosten[[#This Row],[Subtotaal uren]]&lt;&gt;0,_xlfn.XLOOKUP(Tbl.Kosten[[#This Row],[Medewerker e/o 
functie]],Tbl.Uurtarief[Medewerker en/of functie],Tbl.Uurtarief[Kostensoort arbeid],"",0,1),"")</f>
        <v/>
      </c>
      <c r="J160" s="137"/>
      <c r="K160" s="135"/>
      <c r="L160" s="139" t="str">
        <f>IF(Tbl.Kosten[[#This Row],[Activum]]&lt;&gt;"",_xlfn.XLOOKUP(Tbl.Kosten[[#This Row],[Activum]],Tbl.Afschrijvingskosten[Activum],Tbl.Afschrijvingskosten[Tarief per afschrijvings-eenheid],"",0,1),"")</f>
        <v/>
      </c>
      <c r="M160" s="122">
        <f>IFERROR(Tbl.Kosten[[#This Row],[Een-
heden]]*Tbl.Kosten[[#This Row],[Afschrijvings-
tarief]],0)</f>
        <v>0</v>
      </c>
      <c r="N160" s="122" t="str">
        <f>IF(Tbl.Kosten[[#This Row],[Subtotaal afschrijving]]&lt;&gt;0,Lijsten!$A$7,"")</f>
        <v/>
      </c>
      <c r="O160" s="140"/>
      <c r="P160" s="135"/>
      <c r="Q160" s="138"/>
      <c r="R160" s="122">
        <f>IFERROR(Tbl.Kosten[[#This Row],[Aantal]]*Tbl.Kosten[[#This Row],[Tarief]],0)</f>
        <v>0</v>
      </c>
      <c r="S160" s="8">
        <f>IFERROR(Tbl.Kosten[[#This Row],[Subtotaal overige kosten]]+Tbl.Kosten[[#This Row],[Subtotaal uren]]+Tbl.Kosten[[#This Row],[Subtotaal afschrijving]],0)</f>
        <v>0</v>
      </c>
      <c r="T160" s="8">
        <f>IFERROR(Tbl.Kosten[[#This Row],[Totaal kosten]]*Tbl.Kosten[[#This Row],[Subsidie%]],0)</f>
        <v>0</v>
      </c>
      <c r="U160" s="4" t="str" cm="1">
        <f t="array" ref="U160">IFERROR(_xlfn.IFS(Tbl.Kosten[[#This Row],[Subtotaal uren]]&lt;&gt;0,Tbl.Kosten[[#This Row],[Kostensoort arbeid]],Tbl.Kosten[[#This Row],[Subtotaal afschrijving]]&lt;&gt;0,Tbl.Kosten[[#This Row],[Kostensoort afschrijving]],Tbl.Kosten[[#This Row],[Subtotaal overige kosten]]&lt;&gt;0,Tbl.Kosten[[#This Row],[Kostensoort overig]]),"")</f>
        <v/>
      </c>
      <c r="V160" s="4" t="str">
        <f>IFERROR(_xlfn.XLOOKUP(Tbl.Kosten[[#This Row],[Activiteitencode]],Tbl.Activiteiten[Activiteitcode],Tbl.Activiteiten[Werkpakketcode],"",0,1),"")</f>
        <v/>
      </c>
      <c r="W160" s="4" t="str">
        <f>IFERROR(_xlfn.XLOOKUP(Tbl.Kosten[[#This Row],[Werkpakketcode]],Tbl.Werkpakketten[Werkpakketcode],Tbl.Werkpakketten[Subsidiabele activiteit],"",0,1),"")</f>
        <v/>
      </c>
      <c r="X160" s="12">
        <f>IFERROR(_xlfn.XLOOKUP(Tbl.Kosten[[#This Row],[Sanr.]],Tbl.Subsidiehoogte[SAnr.],Tbl.Subsidiehoogte[Sub. Percentage],0,0,1),0)</f>
        <v>0</v>
      </c>
      <c r="Y160" s="144" t="str">
        <f>IFERROR(_xlfn.XLOOKUP(Tbl.Kosten[[#This Row],[Partnercode]],Tbl.Projectpartners[Partnercode],Tbl.Projectpartners[PNr.],"",0,1),"")</f>
        <v>P1</v>
      </c>
      <c r="Z160" s="148">
        <f>IF(Tbl.Kosten[[#This Row],[Pnr.]]=Z$7,Tbl.Kosten[[#This Row],[Totaal kosten]],"")</f>
        <v>0</v>
      </c>
      <c r="AA160" s="148" t="str">
        <f>IF(Tbl.Kosten[[#This Row],[Pnr.]]=AA$7,Tbl.Kosten[[#This Row],[Totaal kosten]],"")</f>
        <v/>
      </c>
      <c r="AB160" s="148" t="str">
        <f>IF(Tbl.Kosten[[#This Row],[Pnr.]]=AB$7,Tbl.Kosten[[#This Row],[Totaal kosten]],"")</f>
        <v/>
      </c>
      <c r="AC160" s="148" t="str">
        <f>IF(Tbl.Kosten[[#This Row],[Pnr.]]=AC$7,Tbl.Kosten[[#This Row],[Totaal kosten]],"")</f>
        <v/>
      </c>
      <c r="AD160" s="148" t="str">
        <f>IF(Tbl.Kosten[[#This Row],[Pnr.]]=AD$7,Tbl.Kosten[[#This Row],[Totaal kosten]],"")</f>
        <v/>
      </c>
      <c r="AE160" s="148" t="str">
        <f>IF(Tbl.Kosten[[#This Row],[Pnr.]]=AE$7,Tbl.Kosten[[#This Row],[Totaal kosten]],"")</f>
        <v/>
      </c>
      <c r="AF160" s="148" t="str">
        <f>IF(Tbl.Kosten[[#This Row],[Pnr.]]=AF$7,Tbl.Kosten[[#This Row],[Totaal kosten]],"")</f>
        <v/>
      </c>
      <c r="AG160" s="148" t="str">
        <f>IF(Tbl.Kosten[[#This Row],[Pnr.]]=AG$7,Tbl.Kosten[[#This Row],[Totaal kosten]],"")</f>
        <v/>
      </c>
      <c r="AH160" s="148" t="str">
        <f>IF(Tbl.Kosten[[#This Row],[Pnr.]]=AH$7,Tbl.Kosten[[#This Row],[Totaal kosten]],"")</f>
        <v/>
      </c>
      <c r="AI160" s="148" t="str">
        <f>IF(Tbl.Kosten[[#This Row],[Pnr.]]=AI$7,Tbl.Kosten[[#This Row],[Totaal kosten]],"")</f>
        <v/>
      </c>
      <c r="AJ160" s="148" t="str">
        <f>IF(Tbl.Kosten[[#This Row],[Pnr.]]=AJ$7,Tbl.Kosten[[#This Row],[Totaal kosten]],"")</f>
        <v/>
      </c>
      <c r="AK160" s="148" t="str">
        <f>IF(Tbl.Kosten[[#This Row],[Pnr.]]=AK$7,Tbl.Kosten[[#This Row],[Totaal kosten]],"")</f>
        <v/>
      </c>
      <c r="AL160" s="148" t="str">
        <f>IF(Tbl.Kosten[[#This Row],[Pnr.]]=AL$7,Tbl.Kosten[[#This Row],[Totaal kosten]],"")</f>
        <v/>
      </c>
      <c r="AM160" s="148" t="str">
        <f>IF(Tbl.Kosten[[#This Row],[Pnr.]]=AM$7,Tbl.Kosten[[#This Row],[Totaal kosten]],"")</f>
        <v/>
      </c>
      <c r="AN160" s="148" t="str">
        <f>IF(Tbl.Kosten[[#This Row],[Pnr.]]=AN$7,Tbl.Kosten[[#This Row],[Totaal kosten]],"")</f>
        <v/>
      </c>
      <c r="AO160" s="148" t="str">
        <f>IF(Tbl.Kosten[[#This Row],[Pnr.]]=AO$7,Tbl.Kosten[[#This Row],[Totaal kosten]],"")</f>
        <v/>
      </c>
      <c r="AP160" s="148" t="str">
        <f>IF(Tbl.Kosten[[#This Row],[Pnr.]]=AP$7,Tbl.Kosten[[#This Row],[Totaal kosten]],"")</f>
        <v/>
      </c>
      <c r="AQ160" s="148" t="str">
        <f>IF(Tbl.Kosten[[#This Row],[Pnr.]]=AQ$7,Tbl.Kosten[[#This Row],[Totaal kosten]],"")</f>
        <v/>
      </c>
      <c r="AR160" s="148" t="str">
        <f>IF(Tbl.Kosten[[#This Row],[Pnr.]]=AR$7,Tbl.Kosten[[#This Row],[Totaal kosten]],"")</f>
        <v/>
      </c>
      <c r="AS160" s="148" t="str">
        <f>IF(Tbl.Kosten[[#This Row],[Pnr.]]=AS$7,Tbl.Kosten[[#This Row],[Totaal kosten]],"")</f>
        <v/>
      </c>
      <c r="AT160" s="148" t="str">
        <f>IF(Tbl.Kosten[[#This Row],[Pnr.]]=AT$7,Tbl.Kosten[[#This Row],[Totaal kosten]],"")</f>
        <v/>
      </c>
      <c r="AU160" s="148" t="str">
        <f>IF(Tbl.Kosten[[#This Row],[Pnr.]]=AU$7,Tbl.Kosten[[#This Row],[Totaal kosten]],"")</f>
        <v/>
      </c>
      <c r="AV160" s="148" t="str">
        <f>IF(Tbl.Kosten[[#This Row],[Pnr.]]=AV$7,Tbl.Kosten[[#This Row],[Totaal kosten]],"")</f>
        <v/>
      </c>
      <c r="AW160" s="148" t="str">
        <f>IF(Tbl.Kosten[[#This Row],[Pnr.]]=AW$7,Tbl.Kosten[[#This Row],[Totaal kosten]],"")</f>
        <v/>
      </c>
      <c r="AX160" s="148" t="str">
        <f>IF(Tbl.Kosten[[#This Row],[Pnr.]]=AX$7,Tbl.Kosten[[#This Row],[Totaal kosten]],"")</f>
        <v/>
      </c>
      <c r="AY160" s="148" t="str">
        <f>IF(Tbl.Kosten[[#This Row],[Pnr.]]=AY$7,Tbl.Kosten[[#This Row],[Totaal kosten]],"")</f>
        <v/>
      </c>
      <c r="AZ160" s="148" t="str">
        <f>IF(Tbl.Kosten[[#This Row],[Pnr.]]=AZ$7,Tbl.Kosten[[#This Row],[Totaal kosten]],"")</f>
        <v/>
      </c>
      <c r="BA160" s="148" t="str">
        <f>IF(Tbl.Kosten[[#This Row],[Pnr.]]=BA$7,Tbl.Kosten[[#This Row],[Totaal kosten]],"")</f>
        <v/>
      </c>
      <c r="BB160" s="148" t="str">
        <f>IF(Tbl.Kosten[[#This Row],[Pnr.]]=BB$7,Tbl.Kosten[[#This Row],[Totaal kosten]],"")</f>
        <v/>
      </c>
      <c r="BC160" s="148" t="str">
        <f>IF(Tbl.Kosten[[#This Row],[Pnr.]]=BC$7,Tbl.Kosten[[#This Row],[Totaal kosten]],"")</f>
        <v/>
      </c>
      <c r="BD160" s="148" t="str">
        <f>IF(Tbl.Kosten[[#This Row],[Pnr.]]=BD$7,Tbl.Kosten[[#This Row],[Totaal kosten]],"")</f>
        <v/>
      </c>
      <c r="BE160" s="148" t="str">
        <f>IF(Tbl.Kosten[[#This Row],[Pnr.]]=BE$7,Tbl.Kosten[[#This Row],[Totaal kosten]],"")</f>
        <v/>
      </c>
      <c r="BF160" s="148" t="str">
        <f>IF(Tbl.Kosten[[#This Row],[Pnr.]]=BF$7,Tbl.Kosten[[#This Row],[Totaal kosten]],"")</f>
        <v/>
      </c>
      <c r="BG160" s="148" t="str">
        <f>IF(Tbl.Kosten[[#This Row],[Pnr.]]=BG$7,Tbl.Kosten[[#This Row],[Totaal kosten]],"")</f>
        <v/>
      </c>
      <c r="BH160" s="148" t="str">
        <f>IF(Tbl.Kosten[[#This Row],[Pnr.]]=BH$7,Tbl.Kosten[[#This Row],[Totaal kosten]],"")</f>
        <v/>
      </c>
      <c r="BI160" s="148" t="str">
        <f>IF(Tbl.Kosten[[#This Row],[Pnr.]]=BI$7,Tbl.Kosten[[#This Row],[Totaal kosten]],"")</f>
        <v/>
      </c>
      <c r="BJ160" s="148" t="str">
        <f>IF(Tbl.Kosten[[#This Row],[Pnr.]]=BJ$7,Tbl.Kosten[[#This Row],[Totaal kosten]],"")</f>
        <v/>
      </c>
      <c r="BK160" s="148" t="str">
        <f>IF(Tbl.Kosten[[#This Row],[Pnr.]]=BK$7,Tbl.Kosten[[#This Row],[Totaal kosten]],"")</f>
        <v/>
      </c>
      <c r="BL160" s="148" t="str">
        <f>IF(Tbl.Kosten[[#This Row],[Pnr.]]=BL$7,Tbl.Kosten[[#This Row],[Totaal kosten]],"")</f>
        <v/>
      </c>
      <c r="BM160" s="148" t="str">
        <f>IF(Tbl.Kosten[[#This Row],[Pnr.]]=BM$7,Tbl.Kosten[[#This Row],[Totaal kosten]],"")</f>
        <v/>
      </c>
      <c r="BN160" s="148" t="str">
        <f>IF(Tbl.Kosten[[#This Row],[Pnr.]]=BN$7,Tbl.Kosten[[#This Row],[Totaal kosten]],"")</f>
        <v/>
      </c>
      <c r="BO160" s="148" t="str">
        <f>IF(Tbl.Kosten[[#This Row],[Pnr.]]=BO$7,Tbl.Kosten[[#This Row],[Totaal kosten]],"")</f>
        <v/>
      </c>
      <c r="BP160" s="148" t="str">
        <f>IF(Tbl.Kosten[[#This Row],[Pnr.]]=BP$7,Tbl.Kosten[[#This Row],[Totaal kosten]],"")</f>
        <v/>
      </c>
      <c r="BQ160" s="148" t="str">
        <f>IF(Tbl.Kosten[[#This Row],[Pnr.]]=BQ$7,Tbl.Kosten[[#This Row],[Totaal kosten]],"")</f>
        <v/>
      </c>
      <c r="BR160" s="148" t="str">
        <f>IF(Tbl.Kosten[[#This Row],[Pnr.]]=BR$7,Tbl.Kosten[[#This Row],[Totaal kosten]],"")</f>
        <v/>
      </c>
      <c r="BS160" s="148" t="str">
        <f>IF(Tbl.Kosten[[#This Row],[Pnr.]]=BS$7,Tbl.Kosten[[#This Row],[Totaal kosten]],"")</f>
        <v/>
      </c>
      <c r="BT160" s="148" t="str">
        <f>IF(Tbl.Kosten[[#This Row],[Pnr.]]=BT$7,Tbl.Kosten[[#This Row],[Totaal kosten]],"")</f>
        <v/>
      </c>
      <c r="BU160" s="148" t="str">
        <f>IF(Tbl.Kosten[[#This Row],[Pnr.]]=BU$7,Tbl.Kosten[[#This Row],[Totaal kosten]],"")</f>
        <v/>
      </c>
      <c r="BV160" s="148" t="str">
        <f>IF(Tbl.Kosten[[#This Row],[Pnr.]]=BV$7,Tbl.Kosten[[#This Row],[Totaal kosten]],"")</f>
        <v/>
      </c>
      <c r="BW160" s="148" t="str">
        <f>IF(Tbl.Kosten[[#This Row],[Pnr.]]=BW$7,Tbl.Kosten[[#This Row],[Totaal kosten]],"")</f>
        <v/>
      </c>
      <c r="BX160" s="148" t="str">
        <f>IFERROR(_xlfn.XLOOKUP(Tbl.Kosten[[#This Row],[Werkpakketcode]],Tbl.Werkpakketten[Werkpakketcode],Tbl.Werkpakketten[WPnr.],"",0,1),"")</f>
        <v/>
      </c>
      <c r="BY160" s="148" t="str">
        <f>IF(Tbl.Kosten[[#This Row],[WPnr.]]=BY$7,Tbl.Kosten[[#This Row],[Totaal kosten]],"")</f>
        <v/>
      </c>
      <c r="BZ160" s="148" t="str">
        <f>IF(Tbl.Kosten[[#This Row],[WPnr.]]=BZ$7,Tbl.Kosten[[#This Row],[Totaal kosten]],"")</f>
        <v/>
      </c>
      <c r="CA160" s="148" t="str">
        <f>IF(Tbl.Kosten[[#This Row],[WPnr.]]=CA$7,Tbl.Kosten[[#This Row],[Totaal kosten]],"")</f>
        <v/>
      </c>
      <c r="CB160" s="148" t="str">
        <f>IF(Tbl.Kosten[[#This Row],[WPnr.]]=CB$7,Tbl.Kosten[[#This Row],[Totaal kosten]],"")</f>
        <v/>
      </c>
      <c r="CC160" s="148" t="str">
        <f>IF(Tbl.Kosten[[#This Row],[WPnr.]]=CC$7,Tbl.Kosten[[#This Row],[Totaal kosten]],"")</f>
        <v/>
      </c>
      <c r="CD160" s="148" t="str">
        <f>IF(Tbl.Kosten[[#This Row],[WPnr.]]=CD$7,Tbl.Kosten[[#This Row],[Totaal kosten]],"")</f>
        <v/>
      </c>
      <c r="CE160" s="148" t="str">
        <f>IF(Tbl.Kosten[[#This Row],[WPnr.]]=CE$7,Tbl.Kosten[[#This Row],[Totaal kosten]],"")</f>
        <v/>
      </c>
      <c r="CF160" s="148" t="str">
        <f>IF(Tbl.Kosten[[#This Row],[WPnr.]]=CF$7,Tbl.Kosten[[#This Row],[Totaal kosten]],"")</f>
        <v/>
      </c>
      <c r="CG160" s="148" t="str">
        <f>IF(Tbl.Kosten[[#This Row],[WPnr.]]=CG$7,Tbl.Kosten[[#This Row],[Totaal kosten]],"")</f>
        <v/>
      </c>
      <c r="CH160" s="148" t="str">
        <f>IF(Tbl.Kosten[[#This Row],[WPnr.]]=CH$7,Tbl.Kosten[[#This Row],[Totaal kosten]],"")</f>
        <v/>
      </c>
      <c r="CI160" s="148" t="str">
        <f>IF(Tbl.Kosten[[#This Row],[WPnr.]]=CI$7,Tbl.Kosten[[#This Row],[Totaal kosten]],"")</f>
        <v/>
      </c>
      <c r="CJ160" s="148" t="str">
        <f>IF(Tbl.Kosten[[#This Row],[WPnr.]]=CJ$7,Tbl.Kosten[[#This Row],[Totaal kosten]],"")</f>
        <v/>
      </c>
      <c r="CK160" s="148" t="str">
        <f>IF(Tbl.Kosten[[#This Row],[WPnr.]]=CK$7,Tbl.Kosten[[#This Row],[Totaal kosten]],"")</f>
        <v/>
      </c>
      <c r="CL160" s="148" t="str">
        <f>IF(Tbl.Kosten[[#This Row],[WPnr.]]=CL$7,Tbl.Kosten[[#This Row],[Totaal kosten]],"")</f>
        <v/>
      </c>
      <c r="CM160" s="148" t="str">
        <f>IF(Tbl.Kosten[[#This Row],[WPnr.]]=CM$7,Tbl.Kosten[[#This Row],[Totaal kosten]],"")</f>
        <v/>
      </c>
      <c r="CN160" s="148" t="str">
        <f>IF(Tbl.Kosten[[#This Row],[WPnr.]]=CN$7,Tbl.Kosten[[#This Row],[Totaal kosten]],"")</f>
        <v/>
      </c>
      <c r="CO160" s="148" t="str">
        <f>IF(Tbl.Kosten[[#This Row],[WPnr.]]=CO$7,Tbl.Kosten[[#This Row],[Totaal kosten]],"")</f>
        <v/>
      </c>
      <c r="CP160" s="148" t="str">
        <f>IF(Tbl.Kosten[[#This Row],[WPnr.]]=CP$7,Tbl.Kosten[[#This Row],[Totaal kosten]],"")</f>
        <v/>
      </c>
      <c r="CQ160" s="148" t="str">
        <f>IF(Tbl.Kosten[[#This Row],[WPnr.]]=CQ$7,Tbl.Kosten[[#This Row],[Totaal kosten]],"")</f>
        <v/>
      </c>
      <c r="CR160" s="148" t="str">
        <f>IF(Tbl.Kosten[[#This Row],[WPnr.]]=CR$7,Tbl.Kosten[[#This Row],[Totaal kosten]],"")</f>
        <v/>
      </c>
      <c r="CS160" s="148" t="str">
        <f>IF(Tbl.Kosten[[#This Row],[WPnr.]]=CS$7,Tbl.Kosten[[#This Row],[Totaal kosten]],"")</f>
        <v/>
      </c>
      <c r="CT160" s="148" t="str">
        <f>IF(Tbl.Kosten[[#This Row],[WPnr.]]=CT$7,Tbl.Kosten[[#This Row],[Totaal kosten]],"")</f>
        <v/>
      </c>
      <c r="CU160" s="148" t="str">
        <f>IF(Tbl.Kosten[[#This Row],[WPnr.]]=CU$7,Tbl.Kosten[[#This Row],[Totaal kosten]],"")</f>
        <v/>
      </c>
      <c r="CV160" s="148" t="str">
        <f>IF(Tbl.Kosten[[#This Row],[WPnr.]]=CV$7,Tbl.Kosten[[#This Row],[Totaal kosten]],"")</f>
        <v/>
      </c>
      <c r="CW160" s="148" t="str">
        <f>IF(Tbl.Kosten[[#This Row],[WPnr.]]=CW$7,Tbl.Kosten[[#This Row],[Totaal kosten]],"")</f>
        <v/>
      </c>
      <c r="CX160" s="148" t="str">
        <f>IF(Tbl.Kosten[[#This Row],[WPnr.]]=CX$7,Tbl.Kosten[[#This Row],[Totaal kosten]],"")</f>
        <v/>
      </c>
      <c r="CY160" s="148" t="str">
        <f>IF(Tbl.Kosten[[#This Row],[WPnr.]]=CY$7,Tbl.Kosten[[#This Row],[Totaal kosten]],"")</f>
        <v/>
      </c>
      <c r="CZ160" s="148" t="str">
        <f>IF(Tbl.Kosten[[#This Row],[WPnr.]]=CZ$7,Tbl.Kosten[[#This Row],[Totaal kosten]],"")</f>
        <v/>
      </c>
      <c r="DA160" s="148" t="str">
        <f>IF(Tbl.Kosten[[#This Row],[WPnr.]]=DA$7,Tbl.Kosten[[#This Row],[Totaal kosten]],"")</f>
        <v/>
      </c>
      <c r="DB160" s="148" t="str">
        <f>IF(Tbl.Kosten[[#This Row],[WPnr.]]=DB$7,Tbl.Kosten[[#This Row],[Totaal kosten]],"")</f>
        <v/>
      </c>
      <c r="DC160" s="148" t="str">
        <f>IF(Tbl.Kosten[[#This Row],[WPnr.]]=DC$7,Tbl.Kosten[[#This Row],[Totaal kosten]],"")</f>
        <v/>
      </c>
      <c r="DD160" s="148" t="str">
        <f>IF(Tbl.Kosten[[#This Row],[WPnr.]]=DD$7,Tbl.Kosten[[#This Row],[Totaal kosten]],"")</f>
        <v/>
      </c>
      <c r="DE160" s="148" t="str">
        <f>IF(Tbl.Kosten[[#This Row],[WPnr.]]=DE$7,Tbl.Kosten[[#This Row],[Totaal kosten]],"")</f>
        <v/>
      </c>
      <c r="DF160" s="148" t="str">
        <f>IF(Tbl.Kosten[[#This Row],[WPnr.]]=DF$7,Tbl.Kosten[[#This Row],[Totaal kosten]],"")</f>
        <v/>
      </c>
      <c r="DG160" s="148" t="str">
        <f>IF(Tbl.Kosten[[#This Row],[WPnr.]]=DG$7,Tbl.Kosten[[#This Row],[Totaal kosten]],"")</f>
        <v/>
      </c>
      <c r="DH160" s="148" t="str">
        <f>IF(Tbl.Kosten[[#This Row],[WPnr.]]=DH$7,Tbl.Kosten[[#This Row],[Totaal kosten]],"")</f>
        <v/>
      </c>
      <c r="DI160" s="148" t="str">
        <f>IF(Tbl.Kosten[[#This Row],[WPnr.]]=DI$7,Tbl.Kosten[[#This Row],[Totaal kosten]],"")</f>
        <v/>
      </c>
      <c r="DJ160" s="148" t="str">
        <f>IF(Tbl.Kosten[[#This Row],[WPnr.]]=DJ$7,Tbl.Kosten[[#This Row],[Totaal kosten]],"")</f>
        <v/>
      </c>
      <c r="DK160" s="148" t="str">
        <f>IF(Tbl.Kosten[[#This Row],[WPnr.]]=DK$7,Tbl.Kosten[[#This Row],[Totaal kosten]],"")</f>
        <v/>
      </c>
      <c r="DL160" s="148" t="str">
        <f>IF(Tbl.Kosten[[#This Row],[WPnr.]]=DL$7,Tbl.Kosten[[#This Row],[Totaal kosten]],"")</f>
        <v/>
      </c>
      <c r="DM160" s="148" t="str">
        <f>IF(Tbl.Kosten[[#This Row],[WPnr.]]=DM$7,Tbl.Kosten[[#This Row],[Totaal kosten]],"")</f>
        <v/>
      </c>
      <c r="DN160" s="148" t="str">
        <f>IF(Tbl.Kosten[[#This Row],[WPnr.]]=DN$7,Tbl.Kosten[[#This Row],[Totaal kosten]],"")</f>
        <v/>
      </c>
      <c r="DO160" s="148" t="str">
        <f>IF(Tbl.Kosten[[#This Row],[WPnr.]]=DO$7,Tbl.Kosten[[#This Row],[Totaal kosten]],"")</f>
        <v/>
      </c>
      <c r="DP160" s="148" t="str">
        <f>IF(Tbl.Kosten[[#This Row],[WPnr.]]=DP$7,Tbl.Kosten[[#This Row],[Totaal kosten]],"")</f>
        <v/>
      </c>
      <c r="DQ160" s="148" t="str">
        <f>IF(Tbl.Kosten[[#This Row],[WPnr.]]=DQ$7,Tbl.Kosten[[#This Row],[Totaal kosten]],"")</f>
        <v/>
      </c>
      <c r="DR160" s="148" t="str">
        <f>IF(Tbl.Kosten[[#This Row],[WPnr.]]=DR$7,Tbl.Kosten[[#This Row],[Totaal kosten]],"")</f>
        <v/>
      </c>
      <c r="DS160" s="148" t="str">
        <f>IF(Tbl.Kosten[[#This Row],[WPnr.]]=DS$7,Tbl.Kosten[[#This Row],[Totaal kosten]],"")</f>
        <v/>
      </c>
      <c r="DT160" s="148" t="str">
        <f>IF(Tbl.Kosten[[#This Row],[WPnr.]]=DT$7,Tbl.Kosten[[#This Row],[Totaal kosten]],"")</f>
        <v/>
      </c>
      <c r="DU160" s="148" t="str">
        <f>IF(Tbl.Kosten[[#This Row],[WPnr.]]=DU$7,Tbl.Kosten[[#This Row],[Totaal kosten]],"")</f>
        <v/>
      </c>
      <c r="DV160" s="148" t="str">
        <f>IF(Tbl.Kosten[[#This Row],[WPnr.]]=DV$7,Tbl.Kosten[[#This Row],[Totaal kosten]],"")</f>
        <v/>
      </c>
      <c r="DW160" s="150" t="str">
        <f>IFERROR(_xlfn.XLOOKUP(Tbl.Kosten[[#This Row],[Kostensoort]],Tbl.Kostensoorten[Kostensoorten],Tbl.Kostensoorten[KSnr.],"",0,1),"")</f>
        <v/>
      </c>
      <c r="DX160" s="150" t="str">
        <f>IF(Tbl.Kosten[[#This Row],[KSnr.]]=DX$7,Tbl.Kosten[[#This Row],[Totaal kosten]],"")</f>
        <v/>
      </c>
      <c r="DY160" s="150" t="str">
        <f>IF(Tbl.Kosten[[#This Row],[KSnr.]]=DY$7,Tbl.Kosten[[#This Row],[Totaal kosten]],"")</f>
        <v/>
      </c>
      <c r="DZ160" s="150" t="str">
        <f>IF(Tbl.Kosten[[#This Row],[KSnr.]]=DZ$7,Tbl.Kosten[[#This Row],[Totaal kosten]],"")</f>
        <v/>
      </c>
      <c r="EA160" s="150" t="str">
        <f>IF(Tbl.Kosten[[#This Row],[KSnr.]]=EA$7,Tbl.Kosten[[#This Row],[Totaal kosten]],"")</f>
        <v/>
      </c>
      <c r="EB160" s="150" t="str">
        <f>IF(Tbl.Kosten[[#This Row],[KSnr.]]=EB$7,Tbl.Kosten[[#This Row],[Totaal kosten]],"")</f>
        <v/>
      </c>
      <c r="EC160" s="150" t="str">
        <f>IF(Tbl.Kosten[[#This Row],[KSnr.]]=EC$7,Tbl.Kosten[[#This Row],[Totaal kosten]],"")</f>
        <v/>
      </c>
      <c r="ED160" s="150" t="str">
        <f>IF(Tbl.Kosten[[#This Row],[KSnr.]]=ED$7,Tbl.Kosten[[#This Row],[Totaal kosten]],"")</f>
        <v/>
      </c>
      <c r="EE160" s="150" t="str">
        <f>IF(Tbl.Kosten[[#This Row],[KSnr.]]=EE$7,Tbl.Kosten[[#This Row],[Totaal kosten]],"")</f>
        <v/>
      </c>
      <c r="EF160" s="150" t="str">
        <f>IF(Tbl.Kosten[[#This Row],[KSnr.]]=EF$7,Tbl.Kosten[[#This Row],[Totaal kosten]],"")</f>
        <v/>
      </c>
      <c r="EG160" s="150" t="str">
        <f>IF(Tbl.Kosten[[#This Row],[KSnr.]]=EG$7,Tbl.Kosten[[#This Row],[Totaal kosten]],"")</f>
        <v/>
      </c>
      <c r="EH160" s="150" t="str">
        <f>IF(Tbl.Kosten[[#This Row],[KSnr.]]=EH$7,Tbl.Kosten[[#This Row],[Totaal kosten]],"")</f>
        <v/>
      </c>
      <c r="EI160" s="150" t="str">
        <f>IF(Tbl.Kosten[[#This Row],[KSnr.]]=EI$7,Tbl.Kosten[[#This Row],[Totaal kosten]],"")</f>
        <v/>
      </c>
      <c r="EJ160" s="150" t="str">
        <f>IF(Tbl.Kosten[[#This Row],[KSnr.]]=EJ$7,Tbl.Kosten[[#This Row],[Totaal kosten]],"")</f>
        <v/>
      </c>
      <c r="EK160" s="150" t="str">
        <f>IF(Tbl.Kosten[[#This Row],[KSnr.]]=EK$7,Tbl.Kosten[[#This Row],[Totaal kosten]],"")</f>
        <v/>
      </c>
      <c r="EL160" s="150" t="str">
        <f>IF(Tbl.Kosten[[#This Row],[KSnr.]]=EL$7,Tbl.Kosten[[#This Row],[Totaal kosten]],"")</f>
        <v/>
      </c>
      <c r="EM160" s="150" t="str">
        <f>IF(Tbl.Kosten[[#This Row],[KSnr.]]=EM$7,Tbl.Kosten[[#This Row],[Totaal kosten]],"")</f>
        <v/>
      </c>
      <c r="EN160" s="150" t="str">
        <f>IF(Tbl.Kosten[[#This Row],[KSnr.]]=EN$7,Tbl.Kosten[[#This Row],[Totaal kosten]],"")</f>
        <v/>
      </c>
      <c r="EO160" s="150" t="str">
        <f>IF(Tbl.Kosten[[#This Row],[KSnr.]]=EO$7,Tbl.Kosten[[#This Row],[Totaal kosten]],"")</f>
        <v/>
      </c>
      <c r="EP160" s="150" t="str">
        <f>IF(Tbl.Kosten[[#This Row],[KSnr.]]=EP$7,Tbl.Kosten[[#This Row],[Totaal kosten]],"")</f>
        <v/>
      </c>
      <c r="EQ160" s="150" t="str">
        <f>IF(Tbl.Kosten[[#This Row],[KSnr.]]=EQ$7,Tbl.Kosten[[#This Row],[Totaal kosten]],"")</f>
        <v/>
      </c>
      <c r="ER160" s="144" t="str">
        <f>IFERROR(_xlfn.XLOOKUP(Tbl.Kosten[[#This Row],[Subsidieactiviteit]],Tbl.Subsidiehoogte[Subsidieactiviteit],Tbl.Subsidiehoogte[SAnr.],"",0,1),"")</f>
        <v/>
      </c>
      <c r="ES160" s="150" t="str">
        <f>IF(Tbl.Kosten[[#This Row],[Sanr.]]=ES$7,Tbl.Kosten[[#This Row],[Totaal kosten]],"")</f>
        <v/>
      </c>
      <c r="ET160" s="150" t="str">
        <f>IF(Tbl.Kosten[[#This Row],[Sanr.]]=ET$7,Tbl.Kosten[[#This Row],[Totaal kosten]],"")</f>
        <v/>
      </c>
      <c r="EU160" s="150" t="str">
        <f>IF(Tbl.Kosten[[#This Row],[Sanr.]]=EU$7,Tbl.Kosten[[#This Row],[Totaal kosten]],"")</f>
        <v/>
      </c>
      <c r="EV160" s="150" t="str">
        <f>IF(Tbl.Kosten[[#This Row],[Sanr.]]=EV$7,Tbl.Kosten[[#This Row],[Totaal kosten]],"")</f>
        <v/>
      </c>
      <c r="EW160" s="150" t="str">
        <f>IF(Tbl.Kosten[[#This Row],[Sanr.]]=EW$7,Tbl.Kosten[[#This Row],[Totaal kosten]],"")</f>
        <v/>
      </c>
      <c r="EX160" s="150" t="str">
        <f>IF(Tbl.Kosten[[#This Row],[Sanr.]]=EX$7,Tbl.Kosten[[#This Row],[Totaal kosten]],"")</f>
        <v/>
      </c>
      <c r="EY160" s="150" t="str">
        <f>IF(Tbl.Kosten[[#This Row],[Sanr.]]=EY$7,Tbl.Kosten[[#This Row],[Totaal kosten]],"")</f>
        <v/>
      </c>
      <c r="EZ160" s="150" t="str">
        <f>IF(Tbl.Kosten[[#This Row],[Sanr.]]=EZ$7,Tbl.Kosten[[#This Row],[Totaal kosten]],"")</f>
        <v/>
      </c>
      <c r="FA160" s="150" t="str">
        <f>IF(Tbl.Kosten[[#This Row],[Sanr.]]=FA$7,Tbl.Kosten[[#This Row],[Totaal kosten]],"")</f>
        <v/>
      </c>
      <c r="FB160" s="150" t="str">
        <f>IF(Tbl.Kosten[[#This Row],[Sanr.]]=FB$7,Tbl.Kosten[[#This Row],[Totaal kosten]],"")</f>
        <v/>
      </c>
      <c r="FC160" s="150" t="str">
        <f>IF(Tbl.Kosten[[#This Row],[Sanr.]]=FC$7,Tbl.Kosten[[#This Row],[Totaal kosten]],"")</f>
        <v/>
      </c>
      <c r="FD160" s="150" t="str">
        <f>IF(Tbl.Kosten[[#This Row],[Sanr.]]=FD$7,Tbl.Kosten[[#This Row],[Totaal kosten]],"")</f>
        <v/>
      </c>
      <c r="FE160" s="150" t="str">
        <f>IF(Tbl.Kosten[[#This Row],[Sanr.]]=FE$7,Tbl.Kosten[[#This Row],[Totaal kosten]],"")</f>
        <v/>
      </c>
      <c r="FF160" s="150" t="str">
        <f>IF(Tbl.Kosten[[#This Row],[Sanr.]]=FF$7,Tbl.Kosten[[#This Row],[Totaal kosten]],"")</f>
        <v/>
      </c>
      <c r="FG160" s="150" t="str">
        <f>IF(Tbl.Kosten[[#This Row],[Sanr.]]=FG$7,Tbl.Kosten[[#This Row],[Totaal kosten]],"")</f>
        <v/>
      </c>
      <c r="FH160" s="150" t="str">
        <f>IF(Tbl.Kosten[[#This Row],[Sanr.]]=FH$7,Tbl.Kosten[[#This Row],[Totaal kosten]],"")</f>
        <v/>
      </c>
      <c r="FI160" s="150" t="str">
        <f>IF(Tbl.Kosten[[#This Row],[Sanr.]]=FI$7,Tbl.Kosten[[#This Row],[Totaal kosten]],"")</f>
        <v/>
      </c>
      <c r="FJ160" s="150" t="str">
        <f>IF(Tbl.Kosten[[#This Row],[Sanr.]]=FJ$7,Tbl.Kosten[[#This Row],[Totaal kosten]],"")</f>
        <v/>
      </c>
      <c r="FK160" s="150" t="str">
        <f>IF(Tbl.Kosten[[#This Row],[Sanr.]]=FK$7,Tbl.Kosten[[#This Row],[Totaal kosten]],"")</f>
        <v/>
      </c>
      <c r="FL160" s="150" t="str">
        <f>IF(Tbl.Kosten[[#This Row],[Sanr.]]=FL$7,Tbl.Kosten[[#This Row],[Totaal kosten]],"")</f>
        <v/>
      </c>
      <c r="FM160" s="150" t="str">
        <f>IF(Tbl.Kosten[[#This Row],[Sanr.]]=FM$7,Tbl.Kosten[[#This Row],[Totaal kosten]],"")</f>
        <v/>
      </c>
      <c r="FN160" s="150" t="str">
        <f>IF(Tbl.Kosten[[#This Row],[Sanr.]]=FN$7,Tbl.Kosten[[#This Row],[Totaal kosten]],"")</f>
        <v/>
      </c>
      <c r="FO160" s="150" t="str">
        <f>IF(Tbl.Kosten[[#This Row],[Sanr.]]=FO$7,Tbl.Kosten[[#This Row],[Totaal kosten]],"")</f>
        <v/>
      </c>
      <c r="FP160" s="150" t="str">
        <f>IF(Tbl.Kosten[[#This Row],[Sanr.]]=FP$7,Tbl.Kosten[[#This Row],[Totaal kosten]],"")</f>
        <v/>
      </c>
      <c r="FQ160" s="150" t="str">
        <f>IF(Tbl.Kosten[[#This Row],[Sanr.]]=FQ$7,Tbl.Kosten[[#This Row],[Totaal kosten]],"")</f>
        <v/>
      </c>
      <c r="FR160" s="150" t="str">
        <f>IF(Tbl.Kosten[[#This Row],[Sanr.]]=FR$7,Tbl.Kosten[[#This Row],[Totaal kosten]],"")</f>
        <v/>
      </c>
      <c r="FS160" s="150" t="str">
        <f>IF(Tbl.Kosten[[#This Row],[Sanr.]]=FS$7,Tbl.Kosten[[#This Row],[Totaal kosten]],"")</f>
        <v/>
      </c>
      <c r="FT160" s="150" t="str">
        <f>IF(Tbl.Kosten[[#This Row],[Sanr.]]=FT$7,Tbl.Kosten[[#This Row],[Totaal kosten]],"")</f>
        <v/>
      </c>
      <c r="FU160" s="150" t="str">
        <f>IF(Tbl.Kosten[[#This Row],[Sanr.]]=FU$7,Tbl.Kosten[[#This Row],[Totaal kosten]],"")</f>
        <v/>
      </c>
      <c r="FV160" s="150" t="str">
        <f>IF(Tbl.Kosten[[#This Row],[Sanr.]]=FV$7,Tbl.Kosten[[#This Row],[Totaal kosten]],"")</f>
        <v/>
      </c>
      <c r="FW160" s="150" t="str">
        <f>IFERROR(_xlfn.XLOOKUP(Tbl.Kosten[[#This Row],[Activiteitencode]],Tbl.Activiteiten[Activiteitcode],Tbl.Activiteiten[Anr.],"",0,1),"")</f>
        <v/>
      </c>
      <c r="FX160" s="169" t="str">
        <f>_xlfn.CONCAT(Tbl.Kosten[[#This Row],[Pnr.]],Tbl.Kosten[[#This Row],[Sanr.]])</f>
        <v>P1</v>
      </c>
      <c r="FY160" s="150">
        <f>Tbl.Kosten[[#This Row],[Totaal kosten]]-Tbl.Kosten[[#This Row],[Subsidie]]</f>
        <v>0</v>
      </c>
      <c r="FZ160" s="150">
        <f>IF(Tbl.Kosten[[#This Row],[Pnr.]]=FZ$7,Tbl.Kosten[[#This Row],[Te financieren]],"")</f>
        <v>0</v>
      </c>
      <c r="GA160" s="150" t="str">
        <f>IF(Tbl.Kosten[[#This Row],[Pnr.]]=GA$7,Tbl.Kosten[[#This Row],[Te financieren]],"")</f>
        <v/>
      </c>
      <c r="GB160" s="150" t="str">
        <f>IF(Tbl.Kosten[[#This Row],[Pnr.]]=GB$7,Tbl.Kosten[[#This Row],[Te financieren]],"")</f>
        <v/>
      </c>
      <c r="GC160" s="150" t="str">
        <f>IF(Tbl.Kosten[[#This Row],[Pnr.]]=GC$7,Tbl.Kosten[[#This Row],[Te financieren]],"")</f>
        <v/>
      </c>
      <c r="GD160" s="150" t="str">
        <f>IF(Tbl.Kosten[[#This Row],[Pnr.]]=GD$7,Tbl.Kosten[[#This Row],[Te financieren]],"")</f>
        <v/>
      </c>
      <c r="GE160" s="150" t="str">
        <f>IF(Tbl.Kosten[[#This Row],[Pnr.]]=GE$7,Tbl.Kosten[[#This Row],[Te financieren]],"")</f>
        <v/>
      </c>
      <c r="GF160" s="150" t="str">
        <f>IF(Tbl.Kosten[[#This Row],[Pnr.]]=GF$7,Tbl.Kosten[[#This Row],[Te financieren]],"")</f>
        <v/>
      </c>
      <c r="GG160" s="150" t="str">
        <f>IF(Tbl.Kosten[[#This Row],[Pnr.]]=GG$7,Tbl.Kosten[[#This Row],[Te financieren]],"")</f>
        <v/>
      </c>
      <c r="GH160" s="150" t="str">
        <f>IF(Tbl.Kosten[[#This Row],[Pnr.]]=GH$7,Tbl.Kosten[[#This Row],[Te financieren]],"")</f>
        <v/>
      </c>
      <c r="GI160" s="150" t="str">
        <f>IF(Tbl.Kosten[[#This Row],[Pnr.]]=GI$7,Tbl.Kosten[[#This Row],[Te financieren]],"")</f>
        <v/>
      </c>
      <c r="GJ160" s="150" t="str">
        <f>IF(Tbl.Kosten[[#This Row],[Pnr.]]=GJ$7,Tbl.Kosten[[#This Row],[Te financieren]],"")</f>
        <v/>
      </c>
      <c r="GK160" s="150" t="str">
        <f>IF(Tbl.Kosten[[#This Row],[Pnr.]]=GK$7,Tbl.Kosten[[#This Row],[Te financieren]],"")</f>
        <v/>
      </c>
      <c r="GL160" s="150" t="str">
        <f>IF(Tbl.Kosten[[#This Row],[Pnr.]]=GL$7,Tbl.Kosten[[#This Row],[Te financieren]],"")</f>
        <v/>
      </c>
      <c r="GM160" s="150" t="str">
        <f>IF(Tbl.Kosten[[#This Row],[Pnr.]]=GM$7,Tbl.Kosten[[#This Row],[Te financieren]],"")</f>
        <v/>
      </c>
      <c r="GN160" s="150" t="str">
        <f>IF(Tbl.Kosten[[#This Row],[Pnr.]]=GN$7,Tbl.Kosten[[#This Row],[Te financieren]],"")</f>
        <v/>
      </c>
      <c r="GO160" s="150" t="str">
        <f>IF(Tbl.Kosten[[#This Row],[Pnr.]]=GO$7,Tbl.Kosten[[#This Row],[Te financieren]],"")</f>
        <v/>
      </c>
      <c r="GP160" s="150" t="str">
        <f>IF(Tbl.Kosten[[#This Row],[Pnr.]]=GP$7,Tbl.Kosten[[#This Row],[Te financieren]],"")</f>
        <v/>
      </c>
      <c r="GQ160" s="150" t="str">
        <f>IF(Tbl.Kosten[[#This Row],[Pnr.]]=GQ$7,Tbl.Kosten[[#This Row],[Te financieren]],"")</f>
        <v/>
      </c>
      <c r="GR160" s="150" t="str">
        <f>IF(Tbl.Kosten[[#This Row],[Pnr.]]=GR$7,Tbl.Kosten[[#This Row],[Te financieren]],"")</f>
        <v/>
      </c>
      <c r="GS160" s="150" t="str">
        <f>IF(Tbl.Kosten[[#This Row],[Pnr.]]=GS$7,Tbl.Kosten[[#This Row],[Te financieren]],"")</f>
        <v/>
      </c>
      <c r="GT160" s="150" t="str">
        <f>IF(Tbl.Kosten[[#This Row],[Pnr.]]=GT$7,Tbl.Kosten[[#This Row],[Te financieren]],"")</f>
        <v/>
      </c>
      <c r="GU160" s="150" t="str">
        <f>IF(Tbl.Kosten[[#This Row],[Pnr.]]=GU$7,Tbl.Kosten[[#This Row],[Te financieren]],"")</f>
        <v/>
      </c>
      <c r="GV160" s="150" t="str">
        <f>IF(Tbl.Kosten[[#This Row],[Pnr.]]=GV$7,Tbl.Kosten[[#This Row],[Te financieren]],"")</f>
        <v/>
      </c>
      <c r="GW160" s="150" t="str">
        <f>IF(Tbl.Kosten[[#This Row],[Pnr.]]=GW$7,Tbl.Kosten[[#This Row],[Te financieren]],"")</f>
        <v/>
      </c>
      <c r="GX160" s="150" t="str">
        <f>IF(Tbl.Kosten[[#This Row],[Pnr.]]=GX$7,Tbl.Kosten[[#This Row],[Te financieren]],"")</f>
        <v/>
      </c>
      <c r="GY160" s="150" t="str">
        <f>IF(Tbl.Kosten[[#This Row],[Pnr.]]=GY$7,Tbl.Kosten[[#This Row],[Te financieren]],"")</f>
        <v/>
      </c>
      <c r="GZ160" s="150" t="str">
        <f>IF(Tbl.Kosten[[#This Row],[Pnr.]]=GZ$7,Tbl.Kosten[[#This Row],[Te financieren]],"")</f>
        <v/>
      </c>
      <c r="HA160" s="150" t="str">
        <f>IF(Tbl.Kosten[[#This Row],[Pnr.]]=HA$7,Tbl.Kosten[[#This Row],[Te financieren]],"")</f>
        <v/>
      </c>
      <c r="HB160" s="150" t="str">
        <f>IF(Tbl.Kosten[[#This Row],[Pnr.]]=HB$7,Tbl.Kosten[[#This Row],[Te financieren]],"")</f>
        <v/>
      </c>
      <c r="HC160" s="150" t="str">
        <f>IF(Tbl.Kosten[[#This Row],[Pnr.]]=HC$7,Tbl.Kosten[[#This Row],[Te financieren]],"")</f>
        <v/>
      </c>
      <c r="HD160" s="150" t="str">
        <f>IF(Tbl.Kosten[[#This Row],[Pnr.]]=HD$7,Tbl.Kosten[[#This Row],[Te financieren]],"")</f>
        <v/>
      </c>
      <c r="HE160" s="150" t="str">
        <f>IF(Tbl.Kosten[[#This Row],[Pnr.]]=HE$7,Tbl.Kosten[[#This Row],[Te financieren]],"")</f>
        <v/>
      </c>
      <c r="HF160" s="150" t="str">
        <f>IF(Tbl.Kosten[[#This Row],[Pnr.]]=HF$7,Tbl.Kosten[[#This Row],[Te financieren]],"")</f>
        <v/>
      </c>
      <c r="HG160" s="150" t="str">
        <f>IF(Tbl.Kosten[[#This Row],[Pnr.]]=HG$7,Tbl.Kosten[[#This Row],[Te financieren]],"")</f>
        <v/>
      </c>
      <c r="HH160" s="150" t="str">
        <f>IF(Tbl.Kosten[[#This Row],[Pnr.]]=HH$7,Tbl.Kosten[[#This Row],[Te financieren]],"")</f>
        <v/>
      </c>
      <c r="HI160" s="150" t="str">
        <f>IF(Tbl.Kosten[[#This Row],[Pnr.]]=HI$7,Tbl.Kosten[[#This Row],[Te financieren]],"")</f>
        <v/>
      </c>
      <c r="HJ160" s="150" t="str">
        <f>IF(Tbl.Kosten[[#This Row],[Pnr.]]=HJ$7,Tbl.Kosten[[#This Row],[Te financieren]],"")</f>
        <v/>
      </c>
      <c r="HK160" s="150" t="str">
        <f>IF(Tbl.Kosten[[#This Row],[Pnr.]]=HK$7,Tbl.Kosten[[#This Row],[Te financieren]],"")</f>
        <v/>
      </c>
      <c r="HL160" s="150" t="str">
        <f>IF(Tbl.Kosten[[#This Row],[Pnr.]]=HL$7,Tbl.Kosten[[#This Row],[Te financieren]],"")</f>
        <v/>
      </c>
      <c r="HM160" s="150" t="str">
        <f>IF(Tbl.Kosten[[#This Row],[Pnr.]]=HM$7,Tbl.Kosten[[#This Row],[Te financieren]],"")</f>
        <v/>
      </c>
      <c r="HN160" s="150" t="str">
        <f>IF(Tbl.Kosten[[#This Row],[Pnr.]]=HN$7,Tbl.Kosten[[#This Row],[Te financieren]],"")</f>
        <v/>
      </c>
      <c r="HO160" s="150" t="str">
        <f>IF(Tbl.Kosten[[#This Row],[Pnr.]]=HO$7,Tbl.Kosten[[#This Row],[Te financieren]],"")</f>
        <v/>
      </c>
      <c r="HP160" s="150" t="str">
        <f>IF(Tbl.Kosten[[#This Row],[Pnr.]]=HP$7,Tbl.Kosten[[#This Row],[Te financieren]],"")</f>
        <v/>
      </c>
      <c r="HQ160" s="150" t="str">
        <f>IF(Tbl.Kosten[[#This Row],[Pnr.]]=HQ$7,Tbl.Kosten[[#This Row],[Te financieren]],"")</f>
        <v/>
      </c>
      <c r="HR160" s="150" t="str">
        <f>IF(Tbl.Kosten[[#This Row],[Pnr.]]=HR$7,Tbl.Kosten[[#This Row],[Te financieren]],"")</f>
        <v/>
      </c>
      <c r="HS160" s="150" t="str">
        <f>IF(Tbl.Kosten[[#This Row],[Pnr.]]=HS$7,Tbl.Kosten[[#This Row],[Te financieren]],"")</f>
        <v/>
      </c>
      <c r="HT160" s="150" t="str">
        <f>IF(Tbl.Kosten[[#This Row],[Pnr.]]=HT$7,Tbl.Kosten[[#This Row],[Te financieren]],"")</f>
        <v/>
      </c>
      <c r="HU160" s="150" t="str">
        <f>IF(Tbl.Kosten[[#This Row],[Pnr.]]=HU$7,Tbl.Kosten[[#This Row],[Te financieren]],"")</f>
        <v/>
      </c>
      <c r="HV160" s="150" t="str">
        <f>IF(Tbl.Kosten[[#This Row],[Pnr.]]=HV$7,Tbl.Kosten[[#This Row],[Te financieren]],"")</f>
        <v/>
      </c>
      <c r="HW160" s="150" t="str">
        <f>IF(Tbl.Kosten[[#This Row],[Pnr.]]=HW$7,Tbl.Kosten[[#This Row],[Te financieren]],"")</f>
        <v/>
      </c>
    </row>
    <row r="161" spans="2:231" x14ac:dyDescent="0.3">
      <c r="B161" s="134"/>
      <c r="C161" s="137"/>
      <c r="D161" s="136"/>
      <c r="E161" s="261"/>
      <c r="F161" s="135"/>
      <c r="G161" s="11" t="str">
        <f>IF(Tbl.Kosten[[#This Row],[Medewerker e/o 
functie]]&lt;&gt;"",_xlfn.XLOOKUP(Tbl.Kosten[[#This Row],[Medewerker e/o 
functie]],Tbl.Uurtarief[Medewerker en/of functie],Tbl.Uurtarief[Uurtarief],"",0,1),"")</f>
        <v/>
      </c>
      <c r="H161" s="121">
        <f>IFERROR(Tbl.Kosten[[#This Row],[Uren]]*Tbl.Kosten[[#This Row],[Uurtarief]],0)</f>
        <v>0</v>
      </c>
      <c r="I161" s="119" t="str">
        <f>IF(Tbl.Kosten[[#This Row],[Subtotaal uren]]&lt;&gt;0,_xlfn.XLOOKUP(Tbl.Kosten[[#This Row],[Medewerker e/o 
functie]],Tbl.Uurtarief[Medewerker en/of functie],Tbl.Uurtarief[Kostensoort arbeid],"",0,1),"")</f>
        <v/>
      </c>
      <c r="J161" s="137"/>
      <c r="K161" s="135"/>
      <c r="L161" s="139" t="str">
        <f>IF(Tbl.Kosten[[#This Row],[Activum]]&lt;&gt;"",_xlfn.XLOOKUP(Tbl.Kosten[[#This Row],[Activum]],Tbl.Afschrijvingskosten[Activum],Tbl.Afschrijvingskosten[Tarief per afschrijvings-eenheid],"",0,1),"")</f>
        <v/>
      </c>
      <c r="M161" s="122">
        <f>IFERROR(Tbl.Kosten[[#This Row],[Een-
heden]]*Tbl.Kosten[[#This Row],[Afschrijvings-
tarief]],0)</f>
        <v>0</v>
      </c>
      <c r="N161" s="122" t="str">
        <f>IF(Tbl.Kosten[[#This Row],[Subtotaal afschrijving]]&lt;&gt;0,Lijsten!$A$7,"")</f>
        <v/>
      </c>
      <c r="O161" s="140"/>
      <c r="P161" s="135"/>
      <c r="Q161" s="138"/>
      <c r="R161" s="122">
        <f>IFERROR(Tbl.Kosten[[#This Row],[Aantal]]*Tbl.Kosten[[#This Row],[Tarief]],0)</f>
        <v>0</v>
      </c>
      <c r="S161" s="8">
        <f>IFERROR(Tbl.Kosten[[#This Row],[Subtotaal overige kosten]]+Tbl.Kosten[[#This Row],[Subtotaal uren]]+Tbl.Kosten[[#This Row],[Subtotaal afschrijving]],0)</f>
        <v>0</v>
      </c>
      <c r="T161" s="8">
        <f>IFERROR(Tbl.Kosten[[#This Row],[Totaal kosten]]*Tbl.Kosten[[#This Row],[Subsidie%]],0)</f>
        <v>0</v>
      </c>
      <c r="U161" s="4" t="str" cm="1">
        <f t="array" ref="U161">IFERROR(_xlfn.IFS(Tbl.Kosten[[#This Row],[Subtotaal uren]]&lt;&gt;0,Tbl.Kosten[[#This Row],[Kostensoort arbeid]],Tbl.Kosten[[#This Row],[Subtotaal afschrijving]]&lt;&gt;0,Tbl.Kosten[[#This Row],[Kostensoort afschrijving]],Tbl.Kosten[[#This Row],[Subtotaal overige kosten]]&lt;&gt;0,Tbl.Kosten[[#This Row],[Kostensoort overig]]),"")</f>
        <v/>
      </c>
      <c r="V161" s="4" t="str">
        <f>IFERROR(_xlfn.XLOOKUP(Tbl.Kosten[[#This Row],[Activiteitencode]],Tbl.Activiteiten[Activiteitcode],Tbl.Activiteiten[Werkpakketcode],"",0,1),"")</f>
        <v/>
      </c>
      <c r="W161" s="4" t="str">
        <f>IFERROR(_xlfn.XLOOKUP(Tbl.Kosten[[#This Row],[Werkpakketcode]],Tbl.Werkpakketten[Werkpakketcode],Tbl.Werkpakketten[Subsidiabele activiteit],"",0,1),"")</f>
        <v/>
      </c>
      <c r="X161" s="12">
        <f>IFERROR(_xlfn.XLOOKUP(Tbl.Kosten[[#This Row],[Sanr.]],Tbl.Subsidiehoogte[SAnr.],Tbl.Subsidiehoogte[Sub. Percentage],0,0,1),0)</f>
        <v>0</v>
      </c>
      <c r="Y161" s="144" t="str">
        <f>IFERROR(_xlfn.XLOOKUP(Tbl.Kosten[[#This Row],[Partnercode]],Tbl.Projectpartners[Partnercode],Tbl.Projectpartners[PNr.],"",0,1),"")</f>
        <v>P1</v>
      </c>
      <c r="Z161" s="148">
        <f>IF(Tbl.Kosten[[#This Row],[Pnr.]]=Z$7,Tbl.Kosten[[#This Row],[Totaal kosten]],"")</f>
        <v>0</v>
      </c>
      <c r="AA161" s="148" t="str">
        <f>IF(Tbl.Kosten[[#This Row],[Pnr.]]=AA$7,Tbl.Kosten[[#This Row],[Totaal kosten]],"")</f>
        <v/>
      </c>
      <c r="AB161" s="148" t="str">
        <f>IF(Tbl.Kosten[[#This Row],[Pnr.]]=AB$7,Tbl.Kosten[[#This Row],[Totaal kosten]],"")</f>
        <v/>
      </c>
      <c r="AC161" s="148" t="str">
        <f>IF(Tbl.Kosten[[#This Row],[Pnr.]]=AC$7,Tbl.Kosten[[#This Row],[Totaal kosten]],"")</f>
        <v/>
      </c>
      <c r="AD161" s="148" t="str">
        <f>IF(Tbl.Kosten[[#This Row],[Pnr.]]=AD$7,Tbl.Kosten[[#This Row],[Totaal kosten]],"")</f>
        <v/>
      </c>
      <c r="AE161" s="148" t="str">
        <f>IF(Tbl.Kosten[[#This Row],[Pnr.]]=AE$7,Tbl.Kosten[[#This Row],[Totaal kosten]],"")</f>
        <v/>
      </c>
      <c r="AF161" s="148" t="str">
        <f>IF(Tbl.Kosten[[#This Row],[Pnr.]]=AF$7,Tbl.Kosten[[#This Row],[Totaal kosten]],"")</f>
        <v/>
      </c>
      <c r="AG161" s="148" t="str">
        <f>IF(Tbl.Kosten[[#This Row],[Pnr.]]=AG$7,Tbl.Kosten[[#This Row],[Totaal kosten]],"")</f>
        <v/>
      </c>
      <c r="AH161" s="148" t="str">
        <f>IF(Tbl.Kosten[[#This Row],[Pnr.]]=AH$7,Tbl.Kosten[[#This Row],[Totaal kosten]],"")</f>
        <v/>
      </c>
      <c r="AI161" s="148" t="str">
        <f>IF(Tbl.Kosten[[#This Row],[Pnr.]]=AI$7,Tbl.Kosten[[#This Row],[Totaal kosten]],"")</f>
        <v/>
      </c>
      <c r="AJ161" s="148" t="str">
        <f>IF(Tbl.Kosten[[#This Row],[Pnr.]]=AJ$7,Tbl.Kosten[[#This Row],[Totaal kosten]],"")</f>
        <v/>
      </c>
      <c r="AK161" s="148" t="str">
        <f>IF(Tbl.Kosten[[#This Row],[Pnr.]]=AK$7,Tbl.Kosten[[#This Row],[Totaal kosten]],"")</f>
        <v/>
      </c>
      <c r="AL161" s="148" t="str">
        <f>IF(Tbl.Kosten[[#This Row],[Pnr.]]=AL$7,Tbl.Kosten[[#This Row],[Totaal kosten]],"")</f>
        <v/>
      </c>
      <c r="AM161" s="148" t="str">
        <f>IF(Tbl.Kosten[[#This Row],[Pnr.]]=AM$7,Tbl.Kosten[[#This Row],[Totaal kosten]],"")</f>
        <v/>
      </c>
      <c r="AN161" s="148" t="str">
        <f>IF(Tbl.Kosten[[#This Row],[Pnr.]]=AN$7,Tbl.Kosten[[#This Row],[Totaal kosten]],"")</f>
        <v/>
      </c>
      <c r="AO161" s="148" t="str">
        <f>IF(Tbl.Kosten[[#This Row],[Pnr.]]=AO$7,Tbl.Kosten[[#This Row],[Totaal kosten]],"")</f>
        <v/>
      </c>
      <c r="AP161" s="148" t="str">
        <f>IF(Tbl.Kosten[[#This Row],[Pnr.]]=AP$7,Tbl.Kosten[[#This Row],[Totaal kosten]],"")</f>
        <v/>
      </c>
      <c r="AQ161" s="148" t="str">
        <f>IF(Tbl.Kosten[[#This Row],[Pnr.]]=AQ$7,Tbl.Kosten[[#This Row],[Totaal kosten]],"")</f>
        <v/>
      </c>
      <c r="AR161" s="148" t="str">
        <f>IF(Tbl.Kosten[[#This Row],[Pnr.]]=AR$7,Tbl.Kosten[[#This Row],[Totaal kosten]],"")</f>
        <v/>
      </c>
      <c r="AS161" s="148" t="str">
        <f>IF(Tbl.Kosten[[#This Row],[Pnr.]]=AS$7,Tbl.Kosten[[#This Row],[Totaal kosten]],"")</f>
        <v/>
      </c>
      <c r="AT161" s="148" t="str">
        <f>IF(Tbl.Kosten[[#This Row],[Pnr.]]=AT$7,Tbl.Kosten[[#This Row],[Totaal kosten]],"")</f>
        <v/>
      </c>
      <c r="AU161" s="148" t="str">
        <f>IF(Tbl.Kosten[[#This Row],[Pnr.]]=AU$7,Tbl.Kosten[[#This Row],[Totaal kosten]],"")</f>
        <v/>
      </c>
      <c r="AV161" s="148" t="str">
        <f>IF(Tbl.Kosten[[#This Row],[Pnr.]]=AV$7,Tbl.Kosten[[#This Row],[Totaal kosten]],"")</f>
        <v/>
      </c>
      <c r="AW161" s="148" t="str">
        <f>IF(Tbl.Kosten[[#This Row],[Pnr.]]=AW$7,Tbl.Kosten[[#This Row],[Totaal kosten]],"")</f>
        <v/>
      </c>
      <c r="AX161" s="148" t="str">
        <f>IF(Tbl.Kosten[[#This Row],[Pnr.]]=AX$7,Tbl.Kosten[[#This Row],[Totaal kosten]],"")</f>
        <v/>
      </c>
      <c r="AY161" s="148" t="str">
        <f>IF(Tbl.Kosten[[#This Row],[Pnr.]]=AY$7,Tbl.Kosten[[#This Row],[Totaal kosten]],"")</f>
        <v/>
      </c>
      <c r="AZ161" s="148" t="str">
        <f>IF(Tbl.Kosten[[#This Row],[Pnr.]]=AZ$7,Tbl.Kosten[[#This Row],[Totaal kosten]],"")</f>
        <v/>
      </c>
      <c r="BA161" s="148" t="str">
        <f>IF(Tbl.Kosten[[#This Row],[Pnr.]]=BA$7,Tbl.Kosten[[#This Row],[Totaal kosten]],"")</f>
        <v/>
      </c>
      <c r="BB161" s="148" t="str">
        <f>IF(Tbl.Kosten[[#This Row],[Pnr.]]=BB$7,Tbl.Kosten[[#This Row],[Totaal kosten]],"")</f>
        <v/>
      </c>
      <c r="BC161" s="148" t="str">
        <f>IF(Tbl.Kosten[[#This Row],[Pnr.]]=BC$7,Tbl.Kosten[[#This Row],[Totaal kosten]],"")</f>
        <v/>
      </c>
      <c r="BD161" s="148" t="str">
        <f>IF(Tbl.Kosten[[#This Row],[Pnr.]]=BD$7,Tbl.Kosten[[#This Row],[Totaal kosten]],"")</f>
        <v/>
      </c>
      <c r="BE161" s="148" t="str">
        <f>IF(Tbl.Kosten[[#This Row],[Pnr.]]=BE$7,Tbl.Kosten[[#This Row],[Totaal kosten]],"")</f>
        <v/>
      </c>
      <c r="BF161" s="148" t="str">
        <f>IF(Tbl.Kosten[[#This Row],[Pnr.]]=BF$7,Tbl.Kosten[[#This Row],[Totaal kosten]],"")</f>
        <v/>
      </c>
      <c r="BG161" s="148" t="str">
        <f>IF(Tbl.Kosten[[#This Row],[Pnr.]]=BG$7,Tbl.Kosten[[#This Row],[Totaal kosten]],"")</f>
        <v/>
      </c>
      <c r="BH161" s="148" t="str">
        <f>IF(Tbl.Kosten[[#This Row],[Pnr.]]=BH$7,Tbl.Kosten[[#This Row],[Totaal kosten]],"")</f>
        <v/>
      </c>
      <c r="BI161" s="148" t="str">
        <f>IF(Tbl.Kosten[[#This Row],[Pnr.]]=BI$7,Tbl.Kosten[[#This Row],[Totaal kosten]],"")</f>
        <v/>
      </c>
      <c r="BJ161" s="148" t="str">
        <f>IF(Tbl.Kosten[[#This Row],[Pnr.]]=BJ$7,Tbl.Kosten[[#This Row],[Totaal kosten]],"")</f>
        <v/>
      </c>
      <c r="BK161" s="148" t="str">
        <f>IF(Tbl.Kosten[[#This Row],[Pnr.]]=BK$7,Tbl.Kosten[[#This Row],[Totaal kosten]],"")</f>
        <v/>
      </c>
      <c r="BL161" s="148" t="str">
        <f>IF(Tbl.Kosten[[#This Row],[Pnr.]]=BL$7,Tbl.Kosten[[#This Row],[Totaal kosten]],"")</f>
        <v/>
      </c>
      <c r="BM161" s="148" t="str">
        <f>IF(Tbl.Kosten[[#This Row],[Pnr.]]=BM$7,Tbl.Kosten[[#This Row],[Totaal kosten]],"")</f>
        <v/>
      </c>
      <c r="BN161" s="148" t="str">
        <f>IF(Tbl.Kosten[[#This Row],[Pnr.]]=BN$7,Tbl.Kosten[[#This Row],[Totaal kosten]],"")</f>
        <v/>
      </c>
      <c r="BO161" s="148" t="str">
        <f>IF(Tbl.Kosten[[#This Row],[Pnr.]]=BO$7,Tbl.Kosten[[#This Row],[Totaal kosten]],"")</f>
        <v/>
      </c>
      <c r="BP161" s="148" t="str">
        <f>IF(Tbl.Kosten[[#This Row],[Pnr.]]=BP$7,Tbl.Kosten[[#This Row],[Totaal kosten]],"")</f>
        <v/>
      </c>
      <c r="BQ161" s="148" t="str">
        <f>IF(Tbl.Kosten[[#This Row],[Pnr.]]=BQ$7,Tbl.Kosten[[#This Row],[Totaal kosten]],"")</f>
        <v/>
      </c>
      <c r="BR161" s="148" t="str">
        <f>IF(Tbl.Kosten[[#This Row],[Pnr.]]=BR$7,Tbl.Kosten[[#This Row],[Totaal kosten]],"")</f>
        <v/>
      </c>
      <c r="BS161" s="148" t="str">
        <f>IF(Tbl.Kosten[[#This Row],[Pnr.]]=BS$7,Tbl.Kosten[[#This Row],[Totaal kosten]],"")</f>
        <v/>
      </c>
      <c r="BT161" s="148" t="str">
        <f>IF(Tbl.Kosten[[#This Row],[Pnr.]]=BT$7,Tbl.Kosten[[#This Row],[Totaal kosten]],"")</f>
        <v/>
      </c>
      <c r="BU161" s="148" t="str">
        <f>IF(Tbl.Kosten[[#This Row],[Pnr.]]=BU$7,Tbl.Kosten[[#This Row],[Totaal kosten]],"")</f>
        <v/>
      </c>
      <c r="BV161" s="148" t="str">
        <f>IF(Tbl.Kosten[[#This Row],[Pnr.]]=BV$7,Tbl.Kosten[[#This Row],[Totaal kosten]],"")</f>
        <v/>
      </c>
      <c r="BW161" s="148" t="str">
        <f>IF(Tbl.Kosten[[#This Row],[Pnr.]]=BW$7,Tbl.Kosten[[#This Row],[Totaal kosten]],"")</f>
        <v/>
      </c>
      <c r="BX161" s="148" t="str">
        <f>IFERROR(_xlfn.XLOOKUP(Tbl.Kosten[[#This Row],[Werkpakketcode]],Tbl.Werkpakketten[Werkpakketcode],Tbl.Werkpakketten[WPnr.],"",0,1),"")</f>
        <v/>
      </c>
      <c r="BY161" s="148" t="str">
        <f>IF(Tbl.Kosten[[#This Row],[WPnr.]]=BY$7,Tbl.Kosten[[#This Row],[Totaal kosten]],"")</f>
        <v/>
      </c>
      <c r="BZ161" s="148" t="str">
        <f>IF(Tbl.Kosten[[#This Row],[WPnr.]]=BZ$7,Tbl.Kosten[[#This Row],[Totaal kosten]],"")</f>
        <v/>
      </c>
      <c r="CA161" s="148" t="str">
        <f>IF(Tbl.Kosten[[#This Row],[WPnr.]]=CA$7,Tbl.Kosten[[#This Row],[Totaal kosten]],"")</f>
        <v/>
      </c>
      <c r="CB161" s="148" t="str">
        <f>IF(Tbl.Kosten[[#This Row],[WPnr.]]=CB$7,Tbl.Kosten[[#This Row],[Totaal kosten]],"")</f>
        <v/>
      </c>
      <c r="CC161" s="148" t="str">
        <f>IF(Tbl.Kosten[[#This Row],[WPnr.]]=CC$7,Tbl.Kosten[[#This Row],[Totaal kosten]],"")</f>
        <v/>
      </c>
      <c r="CD161" s="148" t="str">
        <f>IF(Tbl.Kosten[[#This Row],[WPnr.]]=CD$7,Tbl.Kosten[[#This Row],[Totaal kosten]],"")</f>
        <v/>
      </c>
      <c r="CE161" s="148" t="str">
        <f>IF(Tbl.Kosten[[#This Row],[WPnr.]]=CE$7,Tbl.Kosten[[#This Row],[Totaal kosten]],"")</f>
        <v/>
      </c>
      <c r="CF161" s="148" t="str">
        <f>IF(Tbl.Kosten[[#This Row],[WPnr.]]=CF$7,Tbl.Kosten[[#This Row],[Totaal kosten]],"")</f>
        <v/>
      </c>
      <c r="CG161" s="148" t="str">
        <f>IF(Tbl.Kosten[[#This Row],[WPnr.]]=CG$7,Tbl.Kosten[[#This Row],[Totaal kosten]],"")</f>
        <v/>
      </c>
      <c r="CH161" s="148" t="str">
        <f>IF(Tbl.Kosten[[#This Row],[WPnr.]]=CH$7,Tbl.Kosten[[#This Row],[Totaal kosten]],"")</f>
        <v/>
      </c>
      <c r="CI161" s="148" t="str">
        <f>IF(Tbl.Kosten[[#This Row],[WPnr.]]=CI$7,Tbl.Kosten[[#This Row],[Totaal kosten]],"")</f>
        <v/>
      </c>
      <c r="CJ161" s="148" t="str">
        <f>IF(Tbl.Kosten[[#This Row],[WPnr.]]=CJ$7,Tbl.Kosten[[#This Row],[Totaal kosten]],"")</f>
        <v/>
      </c>
      <c r="CK161" s="148" t="str">
        <f>IF(Tbl.Kosten[[#This Row],[WPnr.]]=CK$7,Tbl.Kosten[[#This Row],[Totaal kosten]],"")</f>
        <v/>
      </c>
      <c r="CL161" s="148" t="str">
        <f>IF(Tbl.Kosten[[#This Row],[WPnr.]]=CL$7,Tbl.Kosten[[#This Row],[Totaal kosten]],"")</f>
        <v/>
      </c>
      <c r="CM161" s="148" t="str">
        <f>IF(Tbl.Kosten[[#This Row],[WPnr.]]=CM$7,Tbl.Kosten[[#This Row],[Totaal kosten]],"")</f>
        <v/>
      </c>
      <c r="CN161" s="148" t="str">
        <f>IF(Tbl.Kosten[[#This Row],[WPnr.]]=CN$7,Tbl.Kosten[[#This Row],[Totaal kosten]],"")</f>
        <v/>
      </c>
      <c r="CO161" s="148" t="str">
        <f>IF(Tbl.Kosten[[#This Row],[WPnr.]]=CO$7,Tbl.Kosten[[#This Row],[Totaal kosten]],"")</f>
        <v/>
      </c>
      <c r="CP161" s="148" t="str">
        <f>IF(Tbl.Kosten[[#This Row],[WPnr.]]=CP$7,Tbl.Kosten[[#This Row],[Totaal kosten]],"")</f>
        <v/>
      </c>
      <c r="CQ161" s="148" t="str">
        <f>IF(Tbl.Kosten[[#This Row],[WPnr.]]=CQ$7,Tbl.Kosten[[#This Row],[Totaal kosten]],"")</f>
        <v/>
      </c>
      <c r="CR161" s="148" t="str">
        <f>IF(Tbl.Kosten[[#This Row],[WPnr.]]=CR$7,Tbl.Kosten[[#This Row],[Totaal kosten]],"")</f>
        <v/>
      </c>
      <c r="CS161" s="148" t="str">
        <f>IF(Tbl.Kosten[[#This Row],[WPnr.]]=CS$7,Tbl.Kosten[[#This Row],[Totaal kosten]],"")</f>
        <v/>
      </c>
      <c r="CT161" s="148" t="str">
        <f>IF(Tbl.Kosten[[#This Row],[WPnr.]]=CT$7,Tbl.Kosten[[#This Row],[Totaal kosten]],"")</f>
        <v/>
      </c>
      <c r="CU161" s="148" t="str">
        <f>IF(Tbl.Kosten[[#This Row],[WPnr.]]=CU$7,Tbl.Kosten[[#This Row],[Totaal kosten]],"")</f>
        <v/>
      </c>
      <c r="CV161" s="148" t="str">
        <f>IF(Tbl.Kosten[[#This Row],[WPnr.]]=CV$7,Tbl.Kosten[[#This Row],[Totaal kosten]],"")</f>
        <v/>
      </c>
      <c r="CW161" s="148" t="str">
        <f>IF(Tbl.Kosten[[#This Row],[WPnr.]]=CW$7,Tbl.Kosten[[#This Row],[Totaal kosten]],"")</f>
        <v/>
      </c>
      <c r="CX161" s="148" t="str">
        <f>IF(Tbl.Kosten[[#This Row],[WPnr.]]=CX$7,Tbl.Kosten[[#This Row],[Totaal kosten]],"")</f>
        <v/>
      </c>
      <c r="CY161" s="148" t="str">
        <f>IF(Tbl.Kosten[[#This Row],[WPnr.]]=CY$7,Tbl.Kosten[[#This Row],[Totaal kosten]],"")</f>
        <v/>
      </c>
      <c r="CZ161" s="148" t="str">
        <f>IF(Tbl.Kosten[[#This Row],[WPnr.]]=CZ$7,Tbl.Kosten[[#This Row],[Totaal kosten]],"")</f>
        <v/>
      </c>
      <c r="DA161" s="148" t="str">
        <f>IF(Tbl.Kosten[[#This Row],[WPnr.]]=DA$7,Tbl.Kosten[[#This Row],[Totaal kosten]],"")</f>
        <v/>
      </c>
      <c r="DB161" s="148" t="str">
        <f>IF(Tbl.Kosten[[#This Row],[WPnr.]]=DB$7,Tbl.Kosten[[#This Row],[Totaal kosten]],"")</f>
        <v/>
      </c>
      <c r="DC161" s="148" t="str">
        <f>IF(Tbl.Kosten[[#This Row],[WPnr.]]=DC$7,Tbl.Kosten[[#This Row],[Totaal kosten]],"")</f>
        <v/>
      </c>
      <c r="DD161" s="148" t="str">
        <f>IF(Tbl.Kosten[[#This Row],[WPnr.]]=DD$7,Tbl.Kosten[[#This Row],[Totaal kosten]],"")</f>
        <v/>
      </c>
      <c r="DE161" s="148" t="str">
        <f>IF(Tbl.Kosten[[#This Row],[WPnr.]]=DE$7,Tbl.Kosten[[#This Row],[Totaal kosten]],"")</f>
        <v/>
      </c>
      <c r="DF161" s="148" t="str">
        <f>IF(Tbl.Kosten[[#This Row],[WPnr.]]=DF$7,Tbl.Kosten[[#This Row],[Totaal kosten]],"")</f>
        <v/>
      </c>
      <c r="DG161" s="148" t="str">
        <f>IF(Tbl.Kosten[[#This Row],[WPnr.]]=DG$7,Tbl.Kosten[[#This Row],[Totaal kosten]],"")</f>
        <v/>
      </c>
      <c r="DH161" s="148" t="str">
        <f>IF(Tbl.Kosten[[#This Row],[WPnr.]]=DH$7,Tbl.Kosten[[#This Row],[Totaal kosten]],"")</f>
        <v/>
      </c>
      <c r="DI161" s="148" t="str">
        <f>IF(Tbl.Kosten[[#This Row],[WPnr.]]=DI$7,Tbl.Kosten[[#This Row],[Totaal kosten]],"")</f>
        <v/>
      </c>
      <c r="DJ161" s="148" t="str">
        <f>IF(Tbl.Kosten[[#This Row],[WPnr.]]=DJ$7,Tbl.Kosten[[#This Row],[Totaal kosten]],"")</f>
        <v/>
      </c>
      <c r="DK161" s="148" t="str">
        <f>IF(Tbl.Kosten[[#This Row],[WPnr.]]=DK$7,Tbl.Kosten[[#This Row],[Totaal kosten]],"")</f>
        <v/>
      </c>
      <c r="DL161" s="148" t="str">
        <f>IF(Tbl.Kosten[[#This Row],[WPnr.]]=DL$7,Tbl.Kosten[[#This Row],[Totaal kosten]],"")</f>
        <v/>
      </c>
      <c r="DM161" s="148" t="str">
        <f>IF(Tbl.Kosten[[#This Row],[WPnr.]]=DM$7,Tbl.Kosten[[#This Row],[Totaal kosten]],"")</f>
        <v/>
      </c>
      <c r="DN161" s="148" t="str">
        <f>IF(Tbl.Kosten[[#This Row],[WPnr.]]=DN$7,Tbl.Kosten[[#This Row],[Totaal kosten]],"")</f>
        <v/>
      </c>
      <c r="DO161" s="148" t="str">
        <f>IF(Tbl.Kosten[[#This Row],[WPnr.]]=DO$7,Tbl.Kosten[[#This Row],[Totaal kosten]],"")</f>
        <v/>
      </c>
      <c r="DP161" s="148" t="str">
        <f>IF(Tbl.Kosten[[#This Row],[WPnr.]]=DP$7,Tbl.Kosten[[#This Row],[Totaal kosten]],"")</f>
        <v/>
      </c>
      <c r="DQ161" s="148" t="str">
        <f>IF(Tbl.Kosten[[#This Row],[WPnr.]]=DQ$7,Tbl.Kosten[[#This Row],[Totaal kosten]],"")</f>
        <v/>
      </c>
      <c r="DR161" s="148" t="str">
        <f>IF(Tbl.Kosten[[#This Row],[WPnr.]]=DR$7,Tbl.Kosten[[#This Row],[Totaal kosten]],"")</f>
        <v/>
      </c>
      <c r="DS161" s="148" t="str">
        <f>IF(Tbl.Kosten[[#This Row],[WPnr.]]=DS$7,Tbl.Kosten[[#This Row],[Totaal kosten]],"")</f>
        <v/>
      </c>
      <c r="DT161" s="148" t="str">
        <f>IF(Tbl.Kosten[[#This Row],[WPnr.]]=DT$7,Tbl.Kosten[[#This Row],[Totaal kosten]],"")</f>
        <v/>
      </c>
      <c r="DU161" s="148" t="str">
        <f>IF(Tbl.Kosten[[#This Row],[WPnr.]]=DU$7,Tbl.Kosten[[#This Row],[Totaal kosten]],"")</f>
        <v/>
      </c>
      <c r="DV161" s="148" t="str">
        <f>IF(Tbl.Kosten[[#This Row],[WPnr.]]=DV$7,Tbl.Kosten[[#This Row],[Totaal kosten]],"")</f>
        <v/>
      </c>
      <c r="DW161" s="150" t="str">
        <f>IFERROR(_xlfn.XLOOKUP(Tbl.Kosten[[#This Row],[Kostensoort]],Tbl.Kostensoorten[Kostensoorten],Tbl.Kostensoorten[KSnr.],"",0,1),"")</f>
        <v/>
      </c>
      <c r="DX161" s="150" t="str">
        <f>IF(Tbl.Kosten[[#This Row],[KSnr.]]=DX$7,Tbl.Kosten[[#This Row],[Totaal kosten]],"")</f>
        <v/>
      </c>
      <c r="DY161" s="150" t="str">
        <f>IF(Tbl.Kosten[[#This Row],[KSnr.]]=DY$7,Tbl.Kosten[[#This Row],[Totaal kosten]],"")</f>
        <v/>
      </c>
      <c r="DZ161" s="150" t="str">
        <f>IF(Tbl.Kosten[[#This Row],[KSnr.]]=DZ$7,Tbl.Kosten[[#This Row],[Totaal kosten]],"")</f>
        <v/>
      </c>
      <c r="EA161" s="150" t="str">
        <f>IF(Tbl.Kosten[[#This Row],[KSnr.]]=EA$7,Tbl.Kosten[[#This Row],[Totaal kosten]],"")</f>
        <v/>
      </c>
      <c r="EB161" s="150" t="str">
        <f>IF(Tbl.Kosten[[#This Row],[KSnr.]]=EB$7,Tbl.Kosten[[#This Row],[Totaal kosten]],"")</f>
        <v/>
      </c>
      <c r="EC161" s="150" t="str">
        <f>IF(Tbl.Kosten[[#This Row],[KSnr.]]=EC$7,Tbl.Kosten[[#This Row],[Totaal kosten]],"")</f>
        <v/>
      </c>
      <c r="ED161" s="150" t="str">
        <f>IF(Tbl.Kosten[[#This Row],[KSnr.]]=ED$7,Tbl.Kosten[[#This Row],[Totaal kosten]],"")</f>
        <v/>
      </c>
      <c r="EE161" s="150" t="str">
        <f>IF(Tbl.Kosten[[#This Row],[KSnr.]]=EE$7,Tbl.Kosten[[#This Row],[Totaal kosten]],"")</f>
        <v/>
      </c>
      <c r="EF161" s="150" t="str">
        <f>IF(Tbl.Kosten[[#This Row],[KSnr.]]=EF$7,Tbl.Kosten[[#This Row],[Totaal kosten]],"")</f>
        <v/>
      </c>
      <c r="EG161" s="150" t="str">
        <f>IF(Tbl.Kosten[[#This Row],[KSnr.]]=EG$7,Tbl.Kosten[[#This Row],[Totaal kosten]],"")</f>
        <v/>
      </c>
      <c r="EH161" s="150" t="str">
        <f>IF(Tbl.Kosten[[#This Row],[KSnr.]]=EH$7,Tbl.Kosten[[#This Row],[Totaal kosten]],"")</f>
        <v/>
      </c>
      <c r="EI161" s="150" t="str">
        <f>IF(Tbl.Kosten[[#This Row],[KSnr.]]=EI$7,Tbl.Kosten[[#This Row],[Totaal kosten]],"")</f>
        <v/>
      </c>
      <c r="EJ161" s="150" t="str">
        <f>IF(Tbl.Kosten[[#This Row],[KSnr.]]=EJ$7,Tbl.Kosten[[#This Row],[Totaal kosten]],"")</f>
        <v/>
      </c>
      <c r="EK161" s="150" t="str">
        <f>IF(Tbl.Kosten[[#This Row],[KSnr.]]=EK$7,Tbl.Kosten[[#This Row],[Totaal kosten]],"")</f>
        <v/>
      </c>
      <c r="EL161" s="150" t="str">
        <f>IF(Tbl.Kosten[[#This Row],[KSnr.]]=EL$7,Tbl.Kosten[[#This Row],[Totaal kosten]],"")</f>
        <v/>
      </c>
      <c r="EM161" s="150" t="str">
        <f>IF(Tbl.Kosten[[#This Row],[KSnr.]]=EM$7,Tbl.Kosten[[#This Row],[Totaal kosten]],"")</f>
        <v/>
      </c>
      <c r="EN161" s="150" t="str">
        <f>IF(Tbl.Kosten[[#This Row],[KSnr.]]=EN$7,Tbl.Kosten[[#This Row],[Totaal kosten]],"")</f>
        <v/>
      </c>
      <c r="EO161" s="150" t="str">
        <f>IF(Tbl.Kosten[[#This Row],[KSnr.]]=EO$7,Tbl.Kosten[[#This Row],[Totaal kosten]],"")</f>
        <v/>
      </c>
      <c r="EP161" s="150" t="str">
        <f>IF(Tbl.Kosten[[#This Row],[KSnr.]]=EP$7,Tbl.Kosten[[#This Row],[Totaal kosten]],"")</f>
        <v/>
      </c>
      <c r="EQ161" s="150" t="str">
        <f>IF(Tbl.Kosten[[#This Row],[KSnr.]]=EQ$7,Tbl.Kosten[[#This Row],[Totaal kosten]],"")</f>
        <v/>
      </c>
      <c r="ER161" s="144" t="str">
        <f>IFERROR(_xlfn.XLOOKUP(Tbl.Kosten[[#This Row],[Subsidieactiviteit]],Tbl.Subsidiehoogte[Subsidieactiviteit],Tbl.Subsidiehoogte[SAnr.],"",0,1),"")</f>
        <v/>
      </c>
      <c r="ES161" s="150" t="str">
        <f>IF(Tbl.Kosten[[#This Row],[Sanr.]]=ES$7,Tbl.Kosten[[#This Row],[Totaal kosten]],"")</f>
        <v/>
      </c>
      <c r="ET161" s="150" t="str">
        <f>IF(Tbl.Kosten[[#This Row],[Sanr.]]=ET$7,Tbl.Kosten[[#This Row],[Totaal kosten]],"")</f>
        <v/>
      </c>
      <c r="EU161" s="150" t="str">
        <f>IF(Tbl.Kosten[[#This Row],[Sanr.]]=EU$7,Tbl.Kosten[[#This Row],[Totaal kosten]],"")</f>
        <v/>
      </c>
      <c r="EV161" s="150" t="str">
        <f>IF(Tbl.Kosten[[#This Row],[Sanr.]]=EV$7,Tbl.Kosten[[#This Row],[Totaal kosten]],"")</f>
        <v/>
      </c>
      <c r="EW161" s="150" t="str">
        <f>IF(Tbl.Kosten[[#This Row],[Sanr.]]=EW$7,Tbl.Kosten[[#This Row],[Totaal kosten]],"")</f>
        <v/>
      </c>
      <c r="EX161" s="150" t="str">
        <f>IF(Tbl.Kosten[[#This Row],[Sanr.]]=EX$7,Tbl.Kosten[[#This Row],[Totaal kosten]],"")</f>
        <v/>
      </c>
      <c r="EY161" s="150" t="str">
        <f>IF(Tbl.Kosten[[#This Row],[Sanr.]]=EY$7,Tbl.Kosten[[#This Row],[Totaal kosten]],"")</f>
        <v/>
      </c>
      <c r="EZ161" s="150" t="str">
        <f>IF(Tbl.Kosten[[#This Row],[Sanr.]]=EZ$7,Tbl.Kosten[[#This Row],[Totaal kosten]],"")</f>
        <v/>
      </c>
      <c r="FA161" s="150" t="str">
        <f>IF(Tbl.Kosten[[#This Row],[Sanr.]]=FA$7,Tbl.Kosten[[#This Row],[Totaal kosten]],"")</f>
        <v/>
      </c>
      <c r="FB161" s="150" t="str">
        <f>IF(Tbl.Kosten[[#This Row],[Sanr.]]=FB$7,Tbl.Kosten[[#This Row],[Totaal kosten]],"")</f>
        <v/>
      </c>
      <c r="FC161" s="150" t="str">
        <f>IF(Tbl.Kosten[[#This Row],[Sanr.]]=FC$7,Tbl.Kosten[[#This Row],[Totaal kosten]],"")</f>
        <v/>
      </c>
      <c r="FD161" s="150" t="str">
        <f>IF(Tbl.Kosten[[#This Row],[Sanr.]]=FD$7,Tbl.Kosten[[#This Row],[Totaal kosten]],"")</f>
        <v/>
      </c>
      <c r="FE161" s="150" t="str">
        <f>IF(Tbl.Kosten[[#This Row],[Sanr.]]=FE$7,Tbl.Kosten[[#This Row],[Totaal kosten]],"")</f>
        <v/>
      </c>
      <c r="FF161" s="150" t="str">
        <f>IF(Tbl.Kosten[[#This Row],[Sanr.]]=FF$7,Tbl.Kosten[[#This Row],[Totaal kosten]],"")</f>
        <v/>
      </c>
      <c r="FG161" s="150" t="str">
        <f>IF(Tbl.Kosten[[#This Row],[Sanr.]]=FG$7,Tbl.Kosten[[#This Row],[Totaal kosten]],"")</f>
        <v/>
      </c>
      <c r="FH161" s="150" t="str">
        <f>IF(Tbl.Kosten[[#This Row],[Sanr.]]=FH$7,Tbl.Kosten[[#This Row],[Totaal kosten]],"")</f>
        <v/>
      </c>
      <c r="FI161" s="150" t="str">
        <f>IF(Tbl.Kosten[[#This Row],[Sanr.]]=FI$7,Tbl.Kosten[[#This Row],[Totaal kosten]],"")</f>
        <v/>
      </c>
      <c r="FJ161" s="150" t="str">
        <f>IF(Tbl.Kosten[[#This Row],[Sanr.]]=FJ$7,Tbl.Kosten[[#This Row],[Totaal kosten]],"")</f>
        <v/>
      </c>
      <c r="FK161" s="150" t="str">
        <f>IF(Tbl.Kosten[[#This Row],[Sanr.]]=FK$7,Tbl.Kosten[[#This Row],[Totaal kosten]],"")</f>
        <v/>
      </c>
      <c r="FL161" s="150" t="str">
        <f>IF(Tbl.Kosten[[#This Row],[Sanr.]]=FL$7,Tbl.Kosten[[#This Row],[Totaal kosten]],"")</f>
        <v/>
      </c>
      <c r="FM161" s="150" t="str">
        <f>IF(Tbl.Kosten[[#This Row],[Sanr.]]=FM$7,Tbl.Kosten[[#This Row],[Totaal kosten]],"")</f>
        <v/>
      </c>
      <c r="FN161" s="150" t="str">
        <f>IF(Tbl.Kosten[[#This Row],[Sanr.]]=FN$7,Tbl.Kosten[[#This Row],[Totaal kosten]],"")</f>
        <v/>
      </c>
      <c r="FO161" s="150" t="str">
        <f>IF(Tbl.Kosten[[#This Row],[Sanr.]]=FO$7,Tbl.Kosten[[#This Row],[Totaal kosten]],"")</f>
        <v/>
      </c>
      <c r="FP161" s="150" t="str">
        <f>IF(Tbl.Kosten[[#This Row],[Sanr.]]=FP$7,Tbl.Kosten[[#This Row],[Totaal kosten]],"")</f>
        <v/>
      </c>
      <c r="FQ161" s="150" t="str">
        <f>IF(Tbl.Kosten[[#This Row],[Sanr.]]=FQ$7,Tbl.Kosten[[#This Row],[Totaal kosten]],"")</f>
        <v/>
      </c>
      <c r="FR161" s="150" t="str">
        <f>IF(Tbl.Kosten[[#This Row],[Sanr.]]=FR$7,Tbl.Kosten[[#This Row],[Totaal kosten]],"")</f>
        <v/>
      </c>
      <c r="FS161" s="150" t="str">
        <f>IF(Tbl.Kosten[[#This Row],[Sanr.]]=FS$7,Tbl.Kosten[[#This Row],[Totaal kosten]],"")</f>
        <v/>
      </c>
      <c r="FT161" s="150" t="str">
        <f>IF(Tbl.Kosten[[#This Row],[Sanr.]]=FT$7,Tbl.Kosten[[#This Row],[Totaal kosten]],"")</f>
        <v/>
      </c>
      <c r="FU161" s="150" t="str">
        <f>IF(Tbl.Kosten[[#This Row],[Sanr.]]=FU$7,Tbl.Kosten[[#This Row],[Totaal kosten]],"")</f>
        <v/>
      </c>
      <c r="FV161" s="150" t="str">
        <f>IF(Tbl.Kosten[[#This Row],[Sanr.]]=FV$7,Tbl.Kosten[[#This Row],[Totaal kosten]],"")</f>
        <v/>
      </c>
      <c r="FW161" s="150" t="str">
        <f>IFERROR(_xlfn.XLOOKUP(Tbl.Kosten[[#This Row],[Activiteitencode]],Tbl.Activiteiten[Activiteitcode],Tbl.Activiteiten[Anr.],"",0,1),"")</f>
        <v/>
      </c>
      <c r="FX161" s="169" t="str">
        <f>_xlfn.CONCAT(Tbl.Kosten[[#This Row],[Pnr.]],Tbl.Kosten[[#This Row],[Sanr.]])</f>
        <v>P1</v>
      </c>
      <c r="FY161" s="150">
        <f>Tbl.Kosten[[#This Row],[Totaal kosten]]-Tbl.Kosten[[#This Row],[Subsidie]]</f>
        <v>0</v>
      </c>
      <c r="FZ161" s="150">
        <f>IF(Tbl.Kosten[[#This Row],[Pnr.]]=FZ$7,Tbl.Kosten[[#This Row],[Te financieren]],"")</f>
        <v>0</v>
      </c>
      <c r="GA161" s="150" t="str">
        <f>IF(Tbl.Kosten[[#This Row],[Pnr.]]=GA$7,Tbl.Kosten[[#This Row],[Te financieren]],"")</f>
        <v/>
      </c>
      <c r="GB161" s="150" t="str">
        <f>IF(Tbl.Kosten[[#This Row],[Pnr.]]=GB$7,Tbl.Kosten[[#This Row],[Te financieren]],"")</f>
        <v/>
      </c>
      <c r="GC161" s="150" t="str">
        <f>IF(Tbl.Kosten[[#This Row],[Pnr.]]=GC$7,Tbl.Kosten[[#This Row],[Te financieren]],"")</f>
        <v/>
      </c>
      <c r="GD161" s="150" t="str">
        <f>IF(Tbl.Kosten[[#This Row],[Pnr.]]=GD$7,Tbl.Kosten[[#This Row],[Te financieren]],"")</f>
        <v/>
      </c>
      <c r="GE161" s="150" t="str">
        <f>IF(Tbl.Kosten[[#This Row],[Pnr.]]=GE$7,Tbl.Kosten[[#This Row],[Te financieren]],"")</f>
        <v/>
      </c>
      <c r="GF161" s="150" t="str">
        <f>IF(Tbl.Kosten[[#This Row],[Pnr.]]=GF$7,Tbl.Kosten[[#This Row],[Te financieren]],"")</f>
        <v/>
      </c>
      <c r="GG161" s="150" t="str">
        <f>IF(Tbl.Kosten[[#This Row],[Pnr.]]=GG$7,Tbl.Kosten[[#This Row],[Te financieren]],"")</f>
        <v/>
      </c>
      <c r="GH161" s="150" t="str">
        <f>IF(Tbl.Kosten[[#This Row],[Pnr.]]=GH$7,Tbl.Kosten[[#This Row],[Te financieren]],"")</f>
        <v/>
      </c>
      <c r="GI161" s="150" t="str">
        <f>IF(Tbl.Kosten[[#This Row],[Pnr.]]=GI$7,Tbl.Kosten[[#This Row],[Te financieren]],"")</f>
        <v/>
      </c>
      <c r="GJ161" s="150" t="str">
        <f>IF(Tbl.Kosten[[#This Row],[Pnr.]]=GJ$7,Tbl.Kosten[[#This Row],[Te financieren]],"")</f>
        <v/>
      </c>
      <c r="GK161" s="150" t="str">
        <f>IF(Tbl.Kosten[[#This Row],[Pnr.]]=GK$7,Tbl.Kosten[[#This Row],[Te financieren]],"")</f>
        <v/>
      </c>
      <c r="GL161" s="150" t="str">
        <f>IF(Tbl.Kosten[[#This Row],[Pnr.]]=GL$7,Tbl.Kosten[[#This Row],[Te financieren]],"")</f>
        <v/>
      </c>
      <c r="GM161" s="150" t="str">
        <f>IF(Tbl.Kosten[[#This Row],[Pnr.]]=GM$7,Tbl.Kosten[[#This Row],[Te financieren]],"")</f>
        <v/>
      </c>
      <c r="GN161" s="150" t="str">
        <f>IF(Tbl.Kosten[[#This Row],[Pnr.]]=GN$7,Tbl.Kosten[[#This Row],[Te financieren]],"")</f>
        <v/>
      </c>
      <c r="GO161" s="150" t="str">
        <f>IF(Tbl.Kosten[[#This Row],[Pnr.]]=GO$7,Tbl.Kosten[[#This Row],[Te financieren]],"")</f>
        <v/>
      </c>
      <c r="GP161" s="150" t="str">
        <f>IF(Tbl.Kosten[[#This Row],[Pnr.]]=GP$7,Tbl.Kosten[[#This Row],[Te financieren]],"")</f>
        <v/>
      </c>
      <c r="GQ161" s="150" t="str">
        <f>IF(Tbl.Kosten[[#This Row],[Pnr.]]=GQ$7,Tbl.Kosten[[#This Row],[Te financieren]],"")</f>
        <v/>
      </c>
      <c r="GR161" s="150" t="str">
        <f>IF(Tbl.Kosten[[#This Row],[Pnr.]]=GR$7,Tbl.Kosten[[#This Row],[Te financieren]],"")</f>
        <v/>
      </c>
      <c r="GS161" s="150" t="str">
        <f>IF(Tbl.Kosten[[#This Row],[Pnr.]]=GS$7,Tbl.Kosten[[#This Row],[Te financieren]],"")</f>
        <v/>
      </c>
      <c r="GT161" s="150" t="str">
        <f>IF(Tbl.Kosten[[#This Row],[Pnr.]]=GT$7,Tbl.Kosten[[#This Row],[Te financieren]],"")</f>
        <v/>
      </c>
      <c r="GU161" s="150" t="str">
        <f>IF(Tbl.Kosten[[#This Row],[Pnr.]]=GU$7,Tbl.Kosten[[#This Row],[Te financieren]],"")</f>
        <v/>
      </c>
      <c r="GV161" s="150" t="str">
        <f>IF(Tbl.Kosten[[#This Row],[Pnr.]]=GV$7,Tbl.Kosten[[#This Row],[Te financieren]],"")</f>
        <v/>
      </c>
      <c r="GW161" s="150" t="str">
        <f>IF(Tbl.Kosten[[#This Row],[Pnr.]]=GW$7,Tbl.Kosten[[#This Row],[Te financieren]],"")</f>
        <v/>
      </c>
      <c r="GX161" s="150" t="str">
        <f>IF(Tbl.Kosten[[#This Row],[Pnr.]]=GX$7,Tbl.Kosten[[#This Row],[Te financieren]],"")</f>
        <v/>
      </c>
      <c r="GY161" s="150" t="str">
        <f>IF(Tbl.Kosten[[#This Row],[Pnr.]]=GY$7,Tbl.Kosten[[#This Row],[Te financieren]],"")</f>
        <v/>
      </c>
      <c r="GZ161" s="150" t="str">
        <f>IF(Tbl.Kosten[[#This Row],[Pnr.]]=GZ$7,Tbl.Kosten[[#This Row],[Te financieren]],"")</f>
        <v/>
      </c>
      <c r="HA161" s="150" t="str">
        <f>IF(Tbl.Kosten[[#This Row],[Pnr.]]=HA$7,Tbl.Kosten[[#This Row],[Te financieren]],"")</f>
        <v/>
      </c>
      <c r="HB161" s="150" t="str">
        <f>IF(Tbl.Kosten[[#This Row],[Pnr.]]=HB$7,Tbl.Kosten[[#This Row],[Te financieren]],"")</f>
        <v/>
      </c>
      <c r="HC161" s="150" t="str">
        <f>IF(Tbl.Kosten[[#This Row],[Pnr.]]=HC$7,Tbl.Kosten[[#This Row],[Te financieren]],"")</f>
        <v/>
      </c>
      <c r="HD161" s="150" t="str">
        <f>IF(Tbl.Kosten[[#This Row],[Pnr.]]=HD$7,Tbl.Kosten[[#This Row],[Te financieren]],"")</f>
        <v/>
      </c>
      <c r="HE161" s="150" t="str">
        <f>IF(Tbl.Kosten[[#This Row],[Pnr.]]=HE$7,Tbl.Kosten[[#This Row],[Te financieren]],"")</f>
        <v/>
      </c>
      <c r="HF161" s="150" t="str">
        <f>IF(Tbl.Kosten[[#This Row],[Pnr.]]=HF$7,Tbl.Kosten[[#This Row],[Te financieren]],"")</f>
        <v/>
      </c>
      <c r="HG161" s="150" t="str">
        <f>IF(Tbl.Kosten[[#This Row],[Pnr.]]=HG$7,Tbl.Kosten[[#This Row],[Te financieren]],"")</f>
        <v/>
      </c>
      <c r="HH161" s="150" t="str">
        <f>IF(Tbl.Kosten[[#This Row],[Pnr.]]=HH$7,Tbl.Kosten[[#This Row],[Te financieren]],"")</f>
        <v/>
      </c>
      <c r="HI161" s="150" t="str">
        <f>IF(Tbl.Kosten[[#This Row],[Pnr.]]=HI$7,Tbl.Kosten[[#This Row],[Te financieren]],"")</f>
        <v/>
      </c>
      <c r="HJ161" s="150" t="str">
        <f>IF(Tbl.Kosten[[#This Row],[Pnr.]]=HJ$7,Tbl.Kosten[[#This Row],[Te financieren]],"")</f>
        <v/>
      </c>
      <c r="HK161" s="150" t="str">
        <f>IF(Tbl.Kosten[[#This Row],[Pnr.]]=HK$7,Tbl.Kosten[[#This Row],[Te financieren]],"")</f>
        <v/>
      </c>
      <c r="HL161" s="150" t="str">
        <f>IF(Tbl.Kosten[[#This Row],[Pnr.]]=HL$7,Tbl.Kosten[[#This Row],[Te financieren]],"")</f>
        <v/>
      </c>
      <c r="HM161" s="150" t="str">
        <f>IF(Tbl.Kosten[[#This Row],[Pnr.]]=HM$7,Tbl.Kosten[[#This Row],[Te financieren]],"")</f>
        <v/>
      </c>
      <c r="HN161" s="150" t="str">
        <f>IF(Tbl.Kosten[[#This Row],[Pnr.]]=HN$7,Tbl.Kosten[[#This Row],[Te financieren]],"")</f>
        <v/>
      </c>
      <c r="HO161" s="150" t="str">
        <f>IF(Tbl.Kosten[[#This Row],[Pnr.]]=HO$7,Tbl.Kosten[[#This Row],[Te financieren]],"")</f>
        <v/>
      </c>
      <c r="HP161" s="150" t="str">
        <f>IF(Tbl.Kosten[[#This Row],[Pnr.]]=HP$7,Tbl.Kosten[[#This Row],[Te financieren]],"")</f>
        <v/>
      </c>
      <c r="HQ161" s="150" t="str">
        <f>IF(Tbl.Kosten[[#This Row],[Pnr.]]=HQ$7,Tbl.Kosten[[#This Row],[Te financieren]],"")</f>
        <v/>
      </c>
      <c r="HR161" s="150" t="str">
        <f>IF(Tbl.Kosten[[#This Row],[Pnr.]]=HR$7,Tbl.Kosten[[#This Row],[Te financieren]],"")</f>
        <v/>
      </c>
      <c r="HS161" s="150" t="str">
        <f>IF(Tbl.Kosten[[#This Row],[Pnr.]]=HS$7,Tbl.Kosten[[#This Row],[Te financieren]],"")</f>
        <v/>
      </c>
      <c r="HT161" s="150" t="str">
        <f>IF(Tbl.Kosten[[#This Row],[Pnr.]]=HT$7,Tbl.Kosten[[#This Row],[Te financieren]],"")</f>
        <v/>
      </c>
      <c r="HU161" s="150" t="str">
        <f>IF(Tbl.Kosten[[#This Row],[Pnr.]]=HU$7,Tbl.Kosten[[#This Row],[Te financieren]],"")</f>
        <v/>
      </c>
      <c r="HV161" s="150" t="str">
        <f>IF(Tbl.Kosten[[#This Row],[Pnr.]]=HV$7,Tbl.Kosten[[#This Row],[Te financieren]],"")</f>
        <v/>
      </c>
      <c r="HW161" s="150" t="str">
        <f>IF(Tbl.Kosten[[#This Row],[Pnr.]]=HW$7,Tbl.Kosten[[#This Row],[Te financieren]],"")</f>
        <v/>
      </c>
    </row>
    <row r="162" spans="2:231" x14ac:dyDescent="0.3">
      <c r="B162" s="134"/>
      <c r="C162" s="137"/>
      <c r="D162" s="136"/>
      <c r="E162" s="261"/>
      <c r="F162" s="135"/>
      <c r="G162" s="11" t="str">
        <f>IF(Tbl.Kosten[[#This Row],[Medewerker e/o 
functie]]&lt;&gt;"",_xlfn.XLOOKUP(Tbl.Kosten[[#This Row],[Medewerker e/o 
functie]],Tbl.Uurtarief[Medewerker en/of functie],Tbl.Uurtarief[Uurtarief],"",0,1),"")</f>
        <v/>
      </c>
      <c r="H162" s="121">
        <f>IFERROR(Tbl.Kosten[[#This Row],[Uren]]*Tbl.Kosten[[#This Row],[Uurtarief]],0)</f>
        <v>0</v>
      </c>
      <c r="I162" s="119" t="str">
        <f>IF(Tbl.Kosten[[#This Row],[Subtotaal uren]]&lt;&gt;0,_xlfn.XLOOKUP(Tbl.Kosten[[#This Row],[Medewerker e/o 
functie]],Tbl.Uurtarief[Medewerker en/of functie],Tbl.Uurtarief[Kostensoort arbeid],"",0,1),"")</f>
        <v/>
      </c>
      <c r="J162" s="137"/>
      <c r="K162" s="135"/>
      <c r="L162" s="139" t="str">
        <f>IF(Tbl.Kosten[[#This Row],[Activum]]&lt;&gt;"",_xlfn.XLOOKUP(Tbl.Kosten[[#This Row],[Activum]],Tbl.Afschrijvingskosten[Activum],Tbl.Afschrijvingskosten[Tarief per afschrijvings-eenheid],"",0,1),"")</f>
        <v/>
      </c>
      <c r="M162" s="122">
        <f>IFERROR(Tbl.Kosten[[#This Row],[Een-
heden]]*Tbl.Kosten[[#This Row],[Afschrijvings-
tarief]],0)</f>
        <v>0</v>
      </c>
      <c r="N162" s="122" t="str">
        <f>IF(Tbl.Kosten[[#This Row],[Subtotaal afschrijving]]&lt;&gt;0,Lijsten!$A$7,"")</f>
        <v/>
      </c>
      <c r="O162" s="140"/>
      <c r="P162" s="135"/>
      <c r="Q162" s="138"/>
      <c r="R162" s="122">
        <f>IFERROR(Tbl.Kosten[[#This Row],[Aantal]]*Tbl.Kosten[[#This Row],[Tarief]],0)</f>
        <v>0</v>
      </c>
      <c r="S162" s="8">
        <f>IFERROR(Tbl.Kosten[[#This Row],[Subtotaal overige kosten]]+Tbl.Kosten[[#This Row],[Subtotaal uren]]+Tbl.Kosten[[#This Row],[Subtotaal afschrijving]],0)</f>
        <v>0</v>
      </c>
      <c r="T162" s="8">
        <f>IFERROR(Tbl.Kosten[[#This Row],[Totaal kosten]]*Tbl.Kosten[[#This Row],[Subsidie%]],0)</f>
        <v>0</v>
      </c>
      <c r="U162" s="4" t="str" cm="1">
        <f t="array" ref="U162">IFERROR(_xlfn.IFS(Tbl.Kosten[[#This Row],[Subtotaal uren]]&lt;&gt;0,Tbl.Kosten[[#This Row],[Kostensoort arbeid]],Tbl.Kosten[[#This Row],[Subtotaal afschrijving]]&lt;&gt;0,Tbl.Kosten[[#This Row],[Kostensoort afschrijving]],Tbl.Kosten[[#This Row],[Subtotaal overige kosten]]&lt;&gt;0,Tbl.Kosten[[#This Row],[Kostensoort overig]]),"")</f>
        <v/>
      </c>
      <c r="V162" s="4" t="str">
        <f>IFERROR(_xlfn.XLOOKUP(Tbl.Kosten[[#This Row],[Activiteitencode]],Tbl.Activiteiten[Activiteitcode],Tbl.Activiteiten[Werkpakketcode],"",0,1),"")</f>
        <v/>
      </c>
      <c r="W162" s="4" t="str">
        <f>IFERROR(_xlfn.XLOOKUP(Tbl.Kosten[[#This Row],[Werkpakketcode]],Tbl.Werkpakketten[Werkpakketcode],Tbl.Werkpakketten[Subsidiabele activiteit],"",0,1),"")</f>
        <v/>
      </c>
      <c r="X162" s="12">
        <f>IFERROR(_xlfn.XLOOKUP(Tbl.Kosten[[#This Row],[Sanr.]],Tbl.Subsidiehoogte[SAnr.],Tbl.Subsidiehoogte[Sub. Percentage],0,0,1),0)</f>
        <v>0</v>
      </c>
      <c r="Y162" s="144" t="str">
        <f>IFERROR(_xlfn.XLOOKUP(Tbl.Kosten[[#This Row],[Partnercode]],Tbl.Projectpartners[Partnercode],Tbl.Projectpartners[PNr.],"",0,1),"")</f>
        <v>P1</v>
      </c>
      <c r="Z162" s="148">
        <f>IF(Tbl.Kosten[[#This Row],[Pnr.]]=Z$7,Tbl.Kosten[[#This Row],[Totaal kosten]],"")</f>
        <v>0</v>
      </c>
      <c r="AA162" s="148" t="str">
        <f>IF(Tbl.Kosten[[#This Row],[Pnr.]]=AA$7,Tbl.Kosten[[#This Row],[Totaal kosten]],"")</f>
        <v/>
      </c>
      <c r="AB162" s="148" t="str">
        <f>IF(Tbl.Kosten[[#This Row],[Pnr.]]=AB$7,Tbl.Kosten[[#This Row],[Totaal kosten]],"")</f>
        <v/>
      </c>
      <c r="AC162" s="148" t="str">
        <f>IF(Tbl.Kosten[[#This Row],[Pnr.]]=AC$7,Tbl.Kosten[[#This Row],[Totaal kosten]],"")</f>
        <v/>
      </c>
      <c r="AD162" s="148" t="str">
        <f>IF(Tbl.Kosten[[#This Row],[Pnr.]]=AD$7,Tbl.Kosten[[#This Row],[Totaal kosten]],"")</f>
        <v/>
      </c>
      <c r="AE162" s="148" t="str">
        <f>IF(Tbl.Kosten[[#This Row],[Pnr.]]=AE$7,Tbl.Kosten[[#This Row],[Totaal kosten]],"")</f>
        <v/>
      </c>
      <c r="AF162" s="148" t="str">
        <f>IF(Tbl.Kosten[[#This Row],[Pnr.]]=AF$7,Tbl.Kosten[[#This Row],[Totaal kosten]],"")</f>
        <v/>
      </c>
      <c r="AG162" s="148" t="str">
        <f>IF(Tbl.Kosten[[#This Row],[Pnr.]]=AG$7,Tbl.Kosten[[#This Row],[Totaal kosten]],"")</f>
        <v/>
      </c>
      <c r="AH162" s="148" t="str">
        <f>IF(Tbl.Kosten[[#This Row],[Pnr.]]=AH$7,Tbl.Kosten[[#This Row],[Totaal kosten]],"")</f>
        <v/>
      </c>
      <c r="AI162" s="148" t="str">
        <f>IF(Tbl.Kosten[[#This Row],[Pnr.]]=AI$7,Tbl.Kosten[[#This Row],[Totaal kosten]],"")</f>
        <v/>
      </c>
      <c r="AJ162" s="148" t="str">
        <f>IF(Tbl.Kosten[[#This Row],[Pnr.]]=AJ$7,Tbl.Kosten[[#This Row],[Totaal kosten]],"")</f>
        <v/>
      </c>
      <c r="AK162" s="148" t="str">
        <f>IF(Tbl.Kosten[[#This Row],[Pnr.]]=AK$7,Tbl.Kosten[[#This Row],[Totaal kosten]],"")</f>
        <v/>
      </c>
      <c r="AL162" s="148" t="str">
        <f>IF(Tbl.Kosten[[#This Row],[Pnr.]]=AL$7,Tbl.Kosten[[#This Row],[Totaal kosten]],"")</f>
        <v/>
      </c>
      <c r="AM162" s="148" t="str">
        <f>IF(Tbl.Kosten[[#This Row],[Pnr.]]=AM$7,Tbl.Kosten[[#This Row],[Totaal kosten]],"")</f>
        <v/>
      </c>
      <c r="AN162" s="148" t="str">
        <f>IF(Tbl.Kosten[[#This Row],[Pnr.]]=AN$7,Tbl.Kosten[[#This Row],[Totaal kosten]],"")</f>
        <v/>
      </c>
      <c r="AO162" s="148" t="str">
        <f>IF(Tbl.Kosten[[#This Row],[Pnr.]]=AO$7,Tbl.Kosten[[#This Row],[Totaal kosten]],"")</f>
        <v/>
      </c>
      <c r="AP162" s="148" t="str">
        <f>IF(Tbl.Kosten[[#This Row],[Pnr.]]=AP$7,Tbl.Kosten[[#This Row],[Totaal kosten]],"")</f>
        <v/>
      </c>
      <c r="AQ162" s="148" t="str">
        <f>IF(Tbl.Kosten[[#This Row],[Pnr.]]=AQ$7,Tbl.Kosten[[#This Row],[Totaal kosten]],"")</f>
        <v/>
      </c>
      <c r="AR162" s="148" t="str">
        <f>IF(Tbl.Kosten[[#This Row],[Pnr.]]=AR$7,Tbl.Kosten[[#This Row],[Totaal kosten]],"")</f>
        <v/>
      </c>
      <c r="AS162" s="148" t="str">
        <f>IF(Tbl.Kosten[[#This Row],[Pnr.]]=AS$7,Tbl.Kosten[[#This Row],[Totaal kosten]],"")</f>
        <v/>
      </c>
      <c r="AT162" s="148" t="str">
        <f>IF(Tbl.Kosten[[#This Row],[Pnr.]]=AT$7,Tbl.Kosten[[#This Row],[Totaal kosten]],"")</f>
        <v/>
      </c>
      <c r="AU162" s="148" t="str">
        <f>IF(Tbl.Kosten[[#This Row],[Pnr.]]=AU$7,Tbl.Kosten[[#This Row],[Totaal kosten]],"")</f>
        <v/>
      </c>
      <c r="AV162" s="148" t="str">
        <f>IF(Tbl.Kosten[[#This Row],[Pnr.]]=AV$7,Tbl.Kosten[[#This Row],[Totaal kosten]],"")</f>
        <v/>
      </c>
      <c r="AW162" s="148" t="str">
        <f>IF(Tbl.Kosten[[#This Row],[Pnr.]]=AW$7,Tbl.Kosten[[#This Row],[Totaal kosten]],"")</f>
        <v/>
      </c>
      <c r="AX162" s="148" t="str">
        <f>IF(Tbl.Kosten[[#This Row],[Pnr.]]=AX$7,Tbl.Kosten[[#This Row],[Totaal kosten]],"")</f>
        <v/>
      </c>
      <c r="AY162" s="148" t="str">
        <f>IF(Tbl.Kosten[[#This Row],[Pnr.]]=AY$7,Tbl.Kosten[[#This Row],[Totaal kosten]],"")</f>
        <v/>
      </c>
      <c r="AZ162" s="148" t="str">
        <f>IF(Tbl.Kosten[[#This Row],[Pnr.]]=AZ$7,Tbl.Kosten[[#This Row],[Totaal kosten]],"")</f>
        <v/>
      </c>
      <c r="BA162" s="148" t="str">
        <f>IF(Tbl.Kosten[[#This Row],[Pnr.]]=BA$7,Tbl.Kosten[[#This Row],[Totaal kosten]],"")</f>
        <v/>
      </c>
      <c r="BB162" s="148" t="str">
        <f>IF(Tbl.Kosten[[#This Row],[Pnr.]]=BB$7,Tbl.Kosten[[#This Row],[Totaal kosten]],"")</f>
        <v/>
      </c>
      <c r="BC162" s="148" t="str">
        <f>IF(Tbl.Kosten[[#This Row],[Pnr.]]=BC$7,Tbl.Kosten[[#This Row],[Totaal kosten]],"")</f>
        <v/>
      </c>
      <c r="BD162" s="148" t="str">
        <f>IF(Tbl.Kosten[[#This Row],[Pnr.]]=BD$7,Tbl.Kosten[[#This Row],[Totaal kosten]],"")</f>
        <v/>
      </c>
      <c r="BE162" s="148" t="str">
        <f>IF(Tbl.Kosten[[#This Row],[Pnr.]]=BE$7,Tbl.Kosten[[#This Row],[Totaal kosten]],"")</f>
        <v/>
      </c>
      <c r="BF162" s="148" t="str">
        <f>IF(Tbl.Kosten[[#This Row],[Pnr.]]=BF$7,Tbl.Kosten[[#This Row],[Totaal kosten]],"")</f>
        <v/>
      </c>
      <c r="BG162" s="148" t="str">
        <f>IF(Tbl.Kosten[[#This Row],[Pnr.]]=BG$7,Tbl.Kosten[[#This Row],[Totaal kosten]],"")</f>
        <v/>
      </c>
      <c r="BH162" s="148" t="str">
        <f>IF(Tbl.Kosten[[#This Row],[Pnr.]]=BH$7,Tbl.Kosten[[#This Row],[Totaal kosten]],"")</f>
        <v/>
      </c>
      <c r="BI162" s="148" t="str">
        <f>IF(Tbl.Kosten[[#This Row],[Pnr.]]=BI$7,Tbl.Kosten[[#This Row],[Totaal kosten]],"")</f>
        <v/>
      </c>
      <c r="BJ162" s="148" t="str">
        <f>IF(Tbl.Kosten[[#This Row],[Pnr.]]=BJ$7,Tbl.Kosten[[#This Row],[Totaal kosten]],"")</f>
        <v/>
      </c>
      <c r="BK162" s="148" t="str">
        <f>IF(Tbl.Kosten[[#This Row],[Pnr.]]=BK$7,Tbl.Kosten[[#This Row],[Totaal kosten]],"")</f>
        <v/>
      </c>
      <c r="BL162" s="148" t="str">
        <f>IF(Tbl.Kosten[[#This Row],[Pnr.]]=BL$7,Tbl.Kosten[[#This Row],[Totaal kosten]],"")</f>
        <v/>
      </c>
      <c r="BM162" s="148" t="str">
        <f>IF(Tbl.Kosten[[#This Row],[Pnr.]]=BM$7,Tbl.Kosten[[#This Row],[Totaal kosten]],"")</f>
        <v/>
      </c>
      <c r="BN162" s="148" t="str">
        <f>IF(Tbl.Kosten[[#This Row],[Pnr.]]=BN$7,Tbl.Kosten[[#This Row],[Totaal kosten]],"")</f>
        <v/>
      </c>
      <c r="BO162" s="148" t="str">
        <f>IF(Tbl.Kosten[[#This Row],[Pnr.]]=BO$7,Tbl.Kosten[[#This Row],[Totaal kosten]],"")</f>
        <v/>
      </c>
      <c r="BP162" s="148" t="str">
        <f>IF(Tbl.Kosten[[#This Row],[Pnr.]]=BP$7,Tbl.Kosten[[#This Row],[Totaal kosten]],"")</f>
        <v/>
      </c>
      <c r="BQ162" s="148" t="str">
        <f>IF(Tbl.Kosten[[#This Row],[Pnr.]]=BQ$7,Tbl.Kosten[[#This Row],[Totaal kosten]],"")</f>
        <v/>
      </c>
      <c r="BR162" s="148" t="str">
        <f>IF(Tbl.Kosten[[#This Row],[Pnr.]]=BR$7,Tbl.Kosten[[#This Row],[Totaal kosten]],"")</f>
        <v/>
      </c>
      <c r="BS162" s="148" t="str">
        <f>IF(Tbl.Kosten[[#This Row],[Pnr.]]=BS$7,Tbl.Kosten[[#This Row],[Totaal kosten]],"")</f>
        <v/>
      </c>
      <c r="BT162" s="148" t="str">
        <f>IF(Tbl.Kosten[[#This Row],[Pnr.]]=BT$7,Tbl.Kosten[[#This Row],[Totaal kosten]],"")</f>
        <v/>
      </c>
      <c r="BU162" s="148" t="str">
        <f>IF(Tbl.Kosten[[#This Row],[Pnr.]]=BU$7,Tbl.Kosten[[#This Row],[Totaal kosten]],"")</f>
        <v/>
      </c>
      <c r="BV162" s="148" t="str">
        <f>IF(Tbl.Kosten[[#This Row],[Pnr.]]=BV$7,Tbl.Kosten[[#This Row],[Totaal kosten]],"")</f>
        <v/>
      </c>
      <c r="BW162" s="148" t="str">
        <f>IF(Tbl.Kosten[[#This Row],[Pnr.]]=BW$7,Tbl.Kosten[[#This Row],[Totaal kosten]],"")</f>
        <v/>
      </c>
      <c r="BX162" s="148" t="str">
        <f>IFERROR(_xlfn.XLOOKUP(Tbl.Kosten[[#This Row],[Werkpakketcode]],Tbl.Werkpakketten[Werkpakketcode],Tbl.Werkpakketten[WPnr.],"",0,1),"")</f>
        <v/>
      </c>
      <c r="BY162" s="148" t="str">
        <f>IF(Tbl.Kosten[[#This Row],[WPnr.]]=BY$7,Tbl.Kosten[[#This Row],[Totaal kosten]],"")</f>
        <v/>
      </c>
      <c r="BZ162" s="148" t="str">
        <f>IF(Tbl.Kosten[[#This Row],[WPnr.]]=BZ$7,Tbl.Kosten[[#This Row],[Totaal kosten]],"")</f>
        <v/>
      </c>
      <c r="CA162" s="148" t="str">
        <f>IF(Tbl.Kosten[[#This Row],[WPnr.]]=CA$7,Tbl.Kosten[[#This Row],[Totaal kosten]],"")</f>
        <v/>
      </c>
      <c r="CB162" s="148" t="str">
        <f>IF(Tbl.Kosten[[#This Row],[WPnr.]]=CB$7,Tbl.Kosten[[#This Row],[Totaal kosten]],"")</f>
        <v/>
      </c>
      <c r="CC162" s="148" t="str">
        <f>IF(Tbl.Kosten[[#This Row],[WPnr.]]=CC$7,Tbl.Kosten[[#This Row],[Totaal kosten]],"")</f>
        <v/>
      </c>
      <c r="CD162" s="148" t="str">
        <f>IF(Tbl.Kosten[[#This Row],[WPnr.]]=CD$7,Tbl.Kosten[[#This Row],[Totaal kosten]],"")</f>
        <v/>
      </c>
      <c r="CE162" s="148" t="str">
        <f>IF(Tbl.Kosten[[#This Row],[WPnr.]]=CE$7,Tbl.Kosten[[#This Row],[Totaal kosten]],"")</f>
        <v/>
      </c>
      <c r="CF162" s="148" t="str">
        <f>IF(Tbl.Kosten[[#This Row],[WPnr.]]=CF$7,Tbl.Kosten[[#This Row],[Totaal kosten]],"")</f>
        <v/>
      </c>
      <c r="CG162" s="148" t="str">
        <f>IF(Tbl.Kosten[[#This Row],[WPnr.]]=CG$7,Tbl.Kosten[[#This Row],[Totaal kosten]],"")</f>
        <v/>
      </c>
      <c r="CH162" s="148" t="str">
        <f>IF(Tbl.Kosten[[#This Row],[WPnr.]]=CH$7,Tbl.Kosten[[#This Row],[Totaal kosten]],"")</f>
        <v/>
      </c>
      <c r="CI162" s="148" t="str">
        <f>IF(Tbl.Kosten[[#This Row],[WPnr.]]=CI$7,Tbl.Kosten[[#This Row],[Totaal kosten]],"")</f>
        <v/>
      </c>
      <c r="CJ162" s="148" t="str">
        <f>IF(Tbl.Kosten[[#This Row],[WPnr.]]=CJ$7,Tbl.Kosten[[#This Row],[Totaal kosten]],"")</f>
        <v/>
      </c>
      <c r="CK162" s="148" t="str">
        <f>IF(Tbl.Kosten[[#This Row],[WPnr.]]=CK$7,Tbl.Kosten[[#This Row],[Totaal kosten]],"")</f>
        <v/>
      </c>
      <c r="CL162" s="148" t="str">
        <f>IF(Tbl.Kosten[[#This Row],[WPnr.]]=CL$7,Tbl.Kosten[[#This Row],[Totaal kosten]],"")</f>
        <v/>
      </c>
      <c r="CM162" s="148" t="str">
        <f>IF(Tbl.Kosten[[#This Row],[WPnr.]]=CM$7,Tbl.Kosten[[#This Row],[Totaal kosten]],"")</f>
        <v/>
      </c>
      <c r="CN162" s="148" t="str">
        <f>IF(Tbl.Kosten[[#This Row],[WPnr.]]=CN$7,Tbl.Kosten[[#This Row],[Totaal kosten]],"")</f>
        <v/>
      </c>
      <c r="CO162" s="148" t="str">
        <f>IF(Tbl.Kosten[[#This Row],[WPnr.]]=CO$7,Tbl.Kosten[[#This Row],[Totaal kosten]],"")</f>
        <v/>
      </c>
      <c r="CP162" s="148" t="str">
        <f>IF(Tbl.Kosten[[#This Row],[WPnr.]]=CP$7,Tbl.Kosten[[#This Row],[Totaal kosten]],"")</f>
        <v/>
      </c>
      <c r="CQ162" s="148" t="str">
        <f>IF(Tbl.Kosten[[#This Row],[WPnr.]]=CQ$7,Tbl.Kosten[[#This Row],[Totaal kosten]],"")</f>
        <v/>
      </c>
      <c r="CR162" s="148" t="str">
        <f>IF(Tbl.Kosten[[#This Row],[WPnr.]]=CR$7,Tbl.Kosten[[#This Row],[Totaal kosten]],"")</f>
        <v/>
      </c>
      <c r="CS162" s="148" t="str">
        <f>IF(Tbl.Kosten[[#This Row],[WPnr.]]=CS$7,Tbl.Kosten[[#This Row],[Totaal kosten]],"")</f>
        <v/>
      </c>
      <c r="CT162" s="148" t="str">
        <f>IF(Tbl.Kosten[[#This Row],[WPnr.]]=CT$7,Tbl.Kosten[[#This Row],[Totaal kosten]],"")</f>
        <v/>
      </c>
      <c r="CU162" s="148" t="str">
        <f>IF(Tbl.Kosten[[#This Row],[WPnr.]]=CU$7,Tbl.Kosten[[#This Row],[Totaal kosten]],"")</f>
        <v/>
      </c>
      <c r="CV162" s="148" t="str">
        <f>IF(Tbl.Kosten[[#This Row],[WPnr.]]=CV$7,Tbl.Kosten[[#This Row],[Totaal kosten]],"")</f>
        <v/>
      </c>
      <c r="CW162" s="148" t="str">
        <f>IF(Tbl.Kosten[[#This Row],[WPnr.]]=CW$7,Tbl.Kosten[[#This Row],[Totaal kosten]],"")</f>
        <v/>
      </c>
      <c r="CX162" s="148" t="str">
        <f>IF(Tbl.Kosten[[#This Row],[WPnr.]]=CX$7,Tbl.Kosten[[#This Row],[Totaal kosten]],"")</f>
        <v/>
      </c>
      <c r="CY162" s="148" t="str">
        <f>IF(Tbl.Kosten[[#This Row],[WPnr.]]=CY$7,Tbl.Kosten[[#This Row],[Totaal kosten]],"")</f>
        <v/>
      </c>
      <c r="CZ162" s="148" t="str">
        <f>IF(Tbl.Kosten[[#This Row],[WPnr.]]=CZ$7,Tbl.Kosten[[#This Row],[Totaal kosten]],"")</f>
        <v/>
      </c>
      <c r="DA162" s="148" t="str">
        <f>IF(Tbl.Kosten[[#This Row],[WPnr.]]=DA$7,Tbl.Kosten[[#This Row],[Totaal kosten]],"")</f>
        <v/>
      </c>
      <c r="DB162" s="148" t="str">
        <f>IF(Tbl.Kosten[[#This Row],[WPnr.]]=DB$7,Tbl.Kosten[[#This Row],[Totaal kosten]],"")</f>
        <v/>
      </c>
      <c r="DC162" s="148" t="str">
        <f>IF(Tbl.Kosten[[#This Row],[WPnr.]]=DC$7,Tbl.Kosten[[#This Row],[Totaal kosten]],"")</f>
        <v/>
      </c>
      <c r="DD162" s="148" t="str">
        <f>IF(Tbl.Kosten[[#This Row],[WPnr.]]=DD$7,Tbl.Kosten[[#This Row],[Totaal kosten]],"")</f>
        <v/>
      </c>
      <c r="DE162" s="148" t="str">
        <f>IF(Tbl.Kosten[[#This Row],[WPnr.]]=DE$7,Tbl.Kosten[[#This Row],[Totaal kosten]],"")</f>
        <v/>
      </c>
      <c r="DF162" s="148" t="str">
        <f>IF(Tbl.Kosten[[#This Row],[WPnr.]]=DF$7,Tbl.Kosten[[#This Row],[Totaal kosten]],"")</f>
        <v/>
      </c>
      <c r="DG162" s="148" t="str">
        <f>IF(Tbl.Kosten[[#This Row],[WPnr.]]=DG$7,Tbl.Kosten[[#This Row],[Totaal kosten]],"")</f>
        <v/>
      </c>
      <c r="DH162" s="148" t="str">
        <f>IF(Tbl.Kosten[[#This Row],[WPnr.]]=DH$7,Tbl.Kosten[[#This Row],[Totaal kosten]],"")</f>
        <v/>
      </c>
      <c r="DI162" s="148" t="str">
        <f>IF(Tbl.Kosten[[#This Row],[WPnr.]]=DI$7,Tbl.Kosten[[#This Row],[Totaal kosten]],"")</f>
        <v/>
      </c>
      <c r="DJ162" s="148" t="str">
        <f>IF(Tbl.Kosten[[#This Row],[WPnr.]]=DJ$7,Tbl.Kosten[[#This Row],[Totaal kosten]],"")</f>
        <v/>
      </c>
      <c r="DK162" s="148" t="str">
        <f>IF(Tbl.Kosten[[#This Row],[WPnr.]]=DK$7,Tbl.Kosten[[#This Row],[Totaal kosten]],"")</f>
        <v/>
      </c>
      <c r="DL162" s="148" t="str">
        <f>IF(Tbl.Kosten[[#This Row],[WPnr.]]=DL$7,Tbl.Kosten[[#This Row],[Totaal kosten]],"")</f>
        <v/>
      </c>
      <c r="DM162" s="148" t="str">
        <f>IF(Tbl.Kosten[[#This Row],[WPnr.]]=DM$7,Tbl.Kosten[[#This Row],[Totaal kosten]],"")</f>
        <v/>
      </c>
      <c r="DN162" s="148" t="str">
        <f>IF(Tbl.Kosten[[#This Row],[WPnr.]]=DN$7,Tbl.Kosten[[#This Row],[Totaal kosten]],"")</f>
        <v/>
      </c>
      <c r="DO162" s="148" t="str">
        <f>IF(Tbl.Kosten[[#This Row],[WPnr.]]=DO$7,Tbl.Kosten[[#This Row],[Totaal kosten]],"")</f>
        <v/>
      </c>
      <c r="DP162" s="148" t="str">
        <f>IF(Tbl.Kosten[[#This Row],[WPnr.]]=DP$7,Tbl.Kosten[[#This Row],[Totaal kosten]],"")</f>
        <v/>
      </c>
      <c r="DQ162" s="148" t="str">
        <f>IF(Tbl.Kosten[[#This Row],[WPnr.]]=DQ$7,Tbl.Kosten[[#This Row],[Totaal kosten]],"")</f>
        <v/>
      </c>
      <c r="DR162" s="148" t="str">
        <f>IF(Tbl.Kosten[[#This Row],[WPnr.]]=DR$7,Tbl.Kosten[[#This Row],[Totaal kosten]],"")</f>
        <v/>
      </c>
      <c r="DS162" s="148" t="str">
        <f>IF(Tbl.Kosten[[#This Row],[WPnr.]]=DS$7,Tbl.Kosten[[#This Row],[Totaal kosten]],"")</f>
        <v/>
      </c>
      <c r="DT162" s="148" t="str">
        <f>IF(Tbl.Kosten[[#This Row],[WPnr.]]=DT$7,Tbl.Kosten[[#This Row],[Totaal kosten]],"")</f>
        <v/>
      </c>
      <c r="DU162" s="148" t="str">
        <f>IF(Tbl.Kosten[[#This Row],[WPnr.]]=DU$7,Tbl.Kosten[[#This Row],[Totaal kosten]],"")</f>
        <v/>
      </c>
      <c r="DV162" s="148" t="str">
        <f>IF(Tbl.Kosten[[#This Row],[WPnr.]]=DV$7,Tbl.Kosten[[#This Row],[Totaal kosten]],"")</f>
        <v/>
      </c>
      <c r="DW162" s="150" t="str">
        <f>IFERROR(_xlfn.XLOOKUP(Tbl.Kosten[[#This Row],[Kostensoort]],Tbl.Kostensoorten[Kostensoorten],Tbl.Kostensoorten[KSnr.],"",0,1),"")</f>
        <v/>
      </c>
      <c r="DX162" s="150" t="str">
        <f>IF(Tbl.Kosten[[#This Row],[KSnr.]]=DX$7,Tbl.Kosten[[#This Row],[Totaal kosten]],"")</f>
        <v/>
      </c>
      <c r="DY162" s="150" t="str">
        <f>IF(Tbl.Kosten[[#This Row],[KSnr.]]=DY$7,Tbl.Kosten[[#This Row],[Totaal kosten]],"")</f>
        <v/>
      </c>
      <c r="DZ162" s="150" t="str">
        <f>IF(Tbl.Kosten[[#This Row],[KSnr.]]=DZ$7,Tbl.Kosten[[#This Row],[Totaal kosten]],"")</f>
        <v/>
      </c>
      <c r="EA162" s="150" t="str">
        <f>IF(Tbl.Kosten[[#This Row],[KSnr.]]=EA$7,Tbl.Kosten[[#This Row],[Totaal kosten]],"")</f>
        <v/>
      </c>
      <c r="EB162" s="150" t="str">
        <f>IF(Tbl.Kosten[[#This Row],[KSnr.]]=EB$7,Tbl.Kosten[[#This Row],[Totaal kosten]],"")</f>
        <v/>
      </c>
      <c r="EC162" s="150" t="str">
        <f>IF(Tbl.Kosten[[#This Row],[KSnr.]]=EC$7,Tbl.Kosten[[#This Row],[Totaal kosten]],"")</f>
        <v/>
      </c>
      <c r="ED162" s="150" t="str">
        <f>IF(Tbl.Kosten[[#This Row],[KSnr.]]=ED$7,Tbl.Kosten[[#This Row],[Totaal kosten]],"")</f>
        <v/>
      </c>
      <c r="EE162" s="150" t="str">
        <f>IF(Tbl.Kosten[[#This Row],[KSnr.]]=EE$7,Tbl.Kosten[[#This Row],[Totaal kosten]],"")</f>
        <v/>
      </c>
      <c r="EF162" s="150" t="str">
        <f>IF(Tbl.Kosten[[#This Row],[KSnr.]]=EF$7,Tbl.Kosten[[#This Row],[Totaal kosten]],"")</f>
        <v/>
      </c>
      <c r="EG162" s="150" t="str">
        <f>IF(Tbl.Kosten[[#This Row],[KSnr.]]=EG$7,Tbl.Kosten[[#This Row],[Totaal kosten]],"")</f>
        <v/>
      </c>
      <c r="EH162" s="150" t="str">
        <f>IF(Tbl.Kosten[[#This Row],[KSnr.]]=EH$7,Tbl.Kosten[[#This Row],[Totaal kosten]],"")</f>
        <v/>
      </c>
      <c r="EI162" s="150" t="str">
        <f>IF(Tbl.Kosten[[#This Row],[KSnr.]]=EI$7,Tbl.Kosten[[#This Row],[Totaal kosten]],"")</f>
        <v/>
      </c>
      <c r="EJ162" s="150" t="str">
        <f>IF(Tbl.Kosten[[#This Row],[KSnr.]]=EJ$7,Tbl.Kosten[[#This Row],[Totaal kosten]],"")</f>
        <v/>
      </c>
      <c r="EK162" s="150" t="str">
        <f>IF(Tbl.Kosten[[#This Row],[KSnr.]]=EK$7,Tbl.Kosten[[#This Row],[Totaal kosten]],"")</f>
        <v/>
      </c>
      <c r="EL162" s="150" t="str">
        <f>IF(Tbl.Kosten[[#This Row],[KSnr.]]=EL$7,Tbl.Kosten[[#This Row],[Totaal kosten]],"")</f>
        <v/>
      </c>
      <c r="EM162" s="150" t="str">
        <f>IF(Tbl.Kosten[[#This Row],[KSnr.]]=EM$7,Tbl.Kosten[[#This Row],[Totaal kosten]],"")</f>
        <v/>
      </c>
      <c r="EN162" s="150" t="str">
        <f>IF(Tbl.Kosten[[#This Row],[KSnr.]]=EN$7,Tbl.Kosten[[#This Row],[Totaal kosten]],"")</f>
        <v/>
      </c>
      <c r="EO162" s="150" t="str">
        <f>IF(Tbl.Kosten[[#This Row],[KSnr.]]=EO$7,Tbl.Kosten[[#This Row],[Totaal kosten]],"")</f>
        <v/>
      </c>
      <c r="EP162" s="150" t="str">
        <f>IF(Tbl.Kosten[[#This Row],[KSnr.]]=EP$7,Tbl.Kosten[[#This Row],[Totaal kosten]],"")</f>
        <v/>
      </c>
      <c r="EQ162" s="150" t="str">
        <f>IF(Tbl.Kosten[[#This Row],[KSnr.]]=EQ$7,Tbl.Kosten[[#This Row],[Totaal kosten]],"")</f>
        <v/>
      </c>
      <c r="ER162" s="144" t="str">
        <f>IFERROR(_xlfn.XLOOKUP(Tbl.Kosten[[#This Row],[Subsidieactiviteit]],Tbl.Subsidiehoogte[Subsidieactiviteit],Tbl.Subsidiehoogte[SAnr.],"",0,1),"")</f>
        <v/>
      </c>
      <c r="ES162" s="150" t="str">
        <f>IF(Tbl.Kosten[[#This Row],[Sanr.]]=ES$7,Tbl.Kosten[[#This Row],[Totaal kosten]],"")</f>
        <v/>
      </c>
      <c r="ET162" s="150" t="str">
        <f>IF(Tbl.Kosten[[#This Row],[Sanr.]]=ET$7,Tbl.Kosten[[#This Row],[Totaal kosten]],"")</f>
        <v/>
      </c>
      <c r="EU162" s="150" t="str">
        <f>IF(Tbl.Kosten[[#This Row],[Sanr.]]=EU$7,Tbl.Kosten[[#This Row],[Totaal kosten]],"")</f>
        <v/>
      </c>
      <c r="EV162" s="150" t="str">
        <f>IF(Tbl.Kosten[[#This Row],[Sanr.]]=EV$7,Tbl.Kosten[[#This Row],[Totaal kosten]],"")</f>
        <v/>
      </c>
      <c r="EW162" s="150" t="str">
        <f>IF(Tbl.Kosten[[#This Row],[Sanr.]]=EW$7,Tbl.Kosten[[#This Row],[Totaal kosten]],"")</f>
        <v/>
      </c>
      <c r="EX162" s="150" t="str">
        <f>IF(Tbl.Kosten[[#This Row],[Sanr.]]=EX$7,Tbl.Kosten[[#This Row],[Totaal kosten]],"")</f>
        <v/>
      </c>
      <c r="EY162" s="150" t="str">
        <f>IF(Tbl.Kosten[[#This Row],[Sanr.]]=EY$7,Tbl.Kosten[[#This Row],[Totaal kosten]],"")</f>
        <v/>
      </c>
      <c r="EZ162" s="150" t="str">
        <f>IF(Tbl.Kosten[[#This Row],[Sanr.]]=EZ$7,Tbl.Kosten[[#This Row],[Totaal kosten]],"")</f>
        <v/>
      </c>
      <c r="FA162" s="150" t="str">
        <f>IF(Tbl.Kosten[[#This Row],[Sanr.]]=FA$7,Tbl.Kosten[[#This Row],[Totaal kosten]],"")</f>
        <v/>
      </c>
      <c r="FB162" s="150" t="str">
        <f>IF(Tbl.Kosten[[#This Row],[Sanr.]]=FB$7,Tbl.Kosten[[#This Row],[Totaal kosten]],"")</f>
        <v/>
      </c>
      <c r="FC162" s="150" t="str">
        <f>IF(Tbl.Kosten[[#This Row],[Sanr.]]=FC$7,Tbl.Kosten[[#This Row],[Totaal kosten]],"")</f>
        <v/>
      </c>
      <c r="FD162" s="150" t="str">
        <f>IF(Tbl.Kosten[[#This Row],[Sanr.]]=FD$7,Tbl.Kosten[[#This Row],[Totaal kosten]],"")</f>
        <v/>
      </c>
      <c r="FE162" s="150" t="str">
        <f>IF(Tbl.Kosten[[#This Row],[Sanr.]]=FE$7,Tbl.Kosten[[#This Row],[Totaal kosten]],"")</f>
        <v/>
      </c>
      <c r="FF162" s="150" t="str">
        <f>IF(Tbl.Kosten[[#This Row],[Sanr.]]=FF$7,Tbl.Kosten[[#This Row],[Totaal kosten]],"")</f>
        <v/>
      </c>
      <c r="FG162" s="150" t="str">
        <f>IF(Tbl.Kosten[[#This Row],[Sanr.]]=FG$7,Tbl.Kosten[[#This Row],[Totaal kosten]],"")</f>
        <v/>
      </c>
      <c r="FH162" s="150" t="str">
        <f>IF(Tbl.Kosten[[#This Row],[Sanr.]]=FH$7,Tbl.Kosten[[#This Row],[Totaal kosten]],"")</f>
        <v/>
      </c>
      <c r="FI162" s="150" t="str">
        <f>IF(Tbl.Kosten[[#This Row],[Sanr.]]=FI$7,Tbl.Kosten[[#This Row],[Totaal kosten]],"")</f>
        <v/>
      </c>
      <c r="FJ162" s="150" t="str">
        <f>IF(Tbl.Kosten[[#This Row],[Sanr.]]=FJ$7,Tbl.Kosten[[#This Row],[Totaal kosten]],"")</f>
        <v/>
      </c>
      <c r="FK162" s="150" t="str">
        <f>IF(Tbl.Kosten[[#This Row],[Sanr.]]=FK$7,Tbl.Kosten[[#This Row],[Totaal kosten]],"")</f>
        <v/>
      </c>
      <c r="FL162" s="150" t="str">
        <f>IF(Tbl.Kosten[[#This Row],[Sanr.]]=FL$7,Tbl.Kosten[[#This Row],[Totaal kosten]],"")</f>
        <v/>
      </c>
      <c r="FM162" s="150" t="str">
        <f>IF(Tbl.Kosten[[#This Row],[Sanr.]]=FM$7,Tbl.Kosten[[#This Row],[Totaal kosten]],"")</f>
        <v/>
      </c>
      <c r="FN162" s="150" t="str">
        <f>IF(Tbl.Kosten[[#This Row],[Sanr.]]=FN$7,Tbl.Kosten[[#This Row],[Totaal kosten]],"")</f>
        <v/>
      </c>
      <c r="FO162" s="150" t="str">
        <f>IF(Tbl.Kosten[[#This Row],[Sanr.]]=FO$7,Tbl.Kosten[[#This Row],[Totaal kosten]],"")</f>
        <v/>
      </c>
      <c r="FP162" s="150" t="str">
        <f>IF(Tbl.Kosten[[#This Row],[Sanr.]]=FP$7,Tbl.Kosten[[#This Row],[Totaal kosten]],"")</f>
        <v/>
      </c>
      <c r="FQ162" s="150" t="str">
        <f>IF(Tbl.Kosten[[#This Row],[Sanr.]]=FQ$7,Tbl.Kosten[[#This Row],[Totaal kosten]],"")</f>
        <v/>
      </c>
      <c r="FR162" s="150" t="str">
        <f>IF(Tbl.Kosten[[#This Row],[Sanr.]]=FR$7,Tbl.Kosten[[#This Row],[Totaal kosten]],"")</f>
        <v/>
      </c>
      <c r="FS162" s="150" t="str">
        <f>IF(Tbl.Kosten[[#This Row],[Sanr.]]=FS$7,Tbl.Kosten[[#This Row],[Totaal kosten]],"")</f>
        <v/>
      </c>
      <c r="FT162" s="150" t="str">
        <f>IF(Tbl.Kosten[[#This Row],[Sanr.]]=FT$7,Tbl.Kosten[[#This Row],[Totaal kosten]],"")</f>
        <v/>
      </c>
      <c r="FU162" s="150" t="str">
        <f>IF(Tbl.Kosten[[#This Row],[Sanr.]]=FU$7,Tbl.Kosten[[#This Row],[Totaal kosten]],"")</f>
        <v/>
      </c>
      <c r="FV162" s="150" t="str">
        <f>IF(Tbl.Kosten[[#This Row],[Sanr.]]=FV$7,Tbl.Kosten[[#This Row],[Totaal kosten]],"")</f>
        <v/>
      </c>
      <c r="FW162" s="150" t="str">
        <f>IFERROR(_xlfn.XLOOKUP(Tbl.Kosten[[#This Row],[Activiteitencode]],Tbl.Activiteiten[Activiteitcode],Tbl.Activiteiten[Anr.],"",0,1),"")</f>
        <v/>
      </c>
      <c r="FX162" s="169" t="str">
        <f>_xlfn.CONCAT(Tbl.Kosten[[#This Row],[Pnr.]],Tbl.Kosten[[#This Row],[Sanr.]])</f>
        <v>P1</v>
      </c>
      <c r="FY162" s="150">
        <f>Tbl.Kosten[[#This Row],[Totaal kosten]]-Tbl.Kosten[[#This Row],[Subsidie]]</f>
        <v>0</v>
      </c>
      <c r="FZ162" s="150">
        <f>IF(Tbl.Kosten[[#This Row],[Pnr.]]=FZ$7,Tbl.Kosten[[#This Row],[Te financieren]],"")</f>
        <v>0</v>
      </c>
      <c r="GA162" s="150" t="str">
        <f>IF(Tbl.Kosten[[#This Row],[Pnr.]]=GA$7,Tbl.Kosten[[#This Row],[Te financieren]],"")</f>
        <v/>
      </c>
      <c r="GB162" s="150" t="str">
        <f>IF(Tbl.Kosten[[#This Row],[Pnr.]]=GB$7,Tbl.Kosten[[#This Row],[Te financieren]],"")</f>
        <v/>
      </c>
      <c r="GC162" s="150" t="str">
        <f>IF(Tbl.Kosten[[#This Row],[Pnr.]]=GC$7,Tbl.Kosten[[#This Row],[Te financieren]],"")</f>
        <v/>
      </c>
      <c r="GD162" s="150" t="str">
        <f>IF(Tbl.Kosten[[#This Row],[Pnr.]]=GD$7,Tbl.Kosten[[#This Row],[Te financieren]],"")</f>
        <v/>
      </c>
      <c r="GE162" s="150" t="str">
        <f>IF(Tbl.Kosten[[#This Row],[Pnr.]]=GE$7,Tbl.Kosten[[#This Row],[Te financieren]],"")</f>
        <v/>
      </c>
      <c r="GF162" s="150" t="str">
        <f>IF(Tbl.Kosten[[#This Row],[Pnr.]]=GF$7,Tbl.Kosten[[#This Row],[Te financieren]],"")</f>
        <v/>
      </c>
      <c r="GG162" s="150" t="str">
        <f>IF(Tbl.Kosten[[#This Row],[Pnr.]]=GG$7,Tbl.Kosten[[#This Row],[Te financieren]],"")</f>
        <v/>
      </c>
      <c r="GH162" s="150" t="str">
        <f>IF(Tbl.Kosten[[#This Row],[Pnr.]]=GH$7,Tbl.Kosten[[#This Row],[Te financieren]],"")</f>
        <v/>
      </c>
      <c r="GI162" s="150" t="str">
        <f>IF(Tbl.Kosten[[#This Row],[Pnr.]]=GI$7,Tbl.Kosten[[#This Row],[Te financieren]],"")</f>
        <v/>
      </c>
      <c r="GJ162" s="150" t="str">
        <f>IF(Tbl.Kosten[[#This Row],[Pnr.]]=GJ$7,Tbl.Kosten[[#This Row],[Te financieren]],"")</f>
        <v/>
      </c>
      <c r="GK162" s="150" t="str">
        <f>IF(Tbl.Kosten[[#This Row],[Pnr.]]=GK$7,Tbl.Kosten[[#This Row],[Te financieren]],"")</f>
        <v/>
      </c>
      <c r="GL162" s="150" t="str">
        <f>IF(Tbl.Kosten[[#This Row],[Pnr.]]=GL$7,Tbl.Kosten[[#This Row],[Te financieren]],"")</f>
        <v/>
      </c>
      <c r="GM162" s="150" t="str">
        <f>IF(Tbl.Kosten[[#This Row],[Pnr.]]=GM$7,Tbl.Kosten[[#This Row],[Te financieren]],"")</f>
        <v/>
      </c>
      <c r="GN162" s="150" t="str">
        <f>IF(Tbl.Kosten[[#This Row],[Pnr.]]=GN$7,Tbl.Kosten[[#This Row],[Te financieren]],"")</f>
        <v/>
      </c>
      <c r="GO162" s="150" t="str">
        <f>IF(Tbl.Kosten[[#This Row],[Pnr.]]=GO$7,Tbl.Kosten[[#This Row],[Te financieren]],"")</f>
        <v/>
      </c>
      <c r="GP162" s="150" t="str">
        <f>IF(Tbl.Kosten[[#This Row],[Pnr.]]=GP$7,Tbl.Kosten[[#This Row],[Te financieren]],"")</f>
        <v/>
      </c>
      <c r="GQ162" s="150" t="str">
        <f>IF(Tbl.Kosten[[#This Row],[Pnr.]]=GQ$7,Tbl.Kosten[[#This Row],[Te financieren]],"")</f>
        <v/>
      </c>
      <c r="GR162" s="150" t="str">
        <f>IF(Tbl.Kosten[[#This Row],[Pnr.]]=GR$7,Tbl.Kosten[[#This Row],[Te financieren]],"")</f>
        <v/>
      </c>
      <c r="GS162" s="150" t="str">
        <f>IF(Tbl.Kosten[[#This Row],[Pnr.]]=GS$7,Tbl.Kosten[[#This Row],[Te financieren]],"")</f>
        <v/>
      </c>
      <c r="GT162" s="150" t="str">
        <f>IF(Tbl.Kosten[[#This Row],[Pnr.]]=GT$7,Tbl.Kosten[[#This Row],[Te financieren]],"")</f>
        <v/>
      </c>
      <c r="GU162" s="150" t="str">
        <f>IF(Tbl.Kosten[[#This Row],[Pnr.]]=GU$7,Tbl.Kosten[[#This Row],[Te financieren]],"")</f>
        <v/>
      </c>
      <c r="GV162" s="150" t="str">
        <f>IF(Tbl.Kosten[[#This Row],[Pnr.]]=GV$7,Tbl.Kosten[[#This Row],[Te financieren]],"")</f>
        <v/>
      </c>
      <c r="GW162" s="150" t="str">
        <f>IF(Tbl.Kosten[[#This Row],[Pnr.]]=GW$7,Tbl.Kosten[[#This Row],[Te financieren]],"")</f>
        <v/>
      </c>
      <c r="GX162" s="150" t="str">
        <f>IF(Tbl.Kosten[[#This Row],[Pnr.]]=GX$7,Tbl.Kosten[[#This Row],[Te financieren]],"")</f>
        <v/>
      </c>
      <c r="GY162" s="150" t="str">
        <f>IF(Tbl.Kosten[[#This Row],[Pnr.]]=GY$7,Tbl.Kosten[[#This Row],[Te financieren]],"")</f>
        <v/>
      </c>
      <c r="GZ162" s="150" t="str">
        <f>IF(Tbl.Kosten[[#This Row],[Pnr.]]=GZ$7,Tbl.Kosten[[#This Row],[Te financieren]],"")</f>
        <v/>
      </c>
      <c r="HA162" s="150" t="str">
        <f>IF(Tbl.Kosten[[#This Row],[Pnr.]]=HA$7,Tbl.Kosten[[#This Row],[Te financieren]],"")</f>
        <v/>
      </c>
      <c r="HB162" s="150" t="str">
        <f>IF(Tbl.Kosten[[#This Row],[Pnr.]]=HB$7,Tbl.Kosten[[#This Row],[Te financieren]],"")</f>
        <v/>
      </c>
      <c r="HC162" s="150" t="str">
        <f>IF(Tbl.Kosten[[#This Row],[Pnr.]]=HC$7,Tbl.Kosten[[#This Row],[Te financieren]],"")</f>
        <v/>
      </c>
      <c r="HD162" s="150" t="str">
        <f>IF(Tbl.Kosten[[#This Row],[Pnr.]]=HD$7,Tbl.Kosten[[#This Row],[Te financieren]],"")</f>
        <v/>
      </c>
      <c r="HE162" s="150" t="str">
        <f>IF(Tbl.Kosten[[#This Row],[Pnr.]]=HE$7,Tbl.Kosten[[#This Row],[Te financieren]],"")</f>
        <v/>
      </c>
      <c r="HF162" s="150" t="str">
        <f>IF(Tbl.Kosten[[#This Row],[Pnr.]]=HF$7,Tbl.Kosten[[#This Row],[Te financieren]],"")</f>
        <v/>
      </c>
      <c r="HG162" s="150" t="str">
        <f>IF(Tbl.Kosten[[#This Row],[Pnr.]]=HG$7,Tbl.Kosten[[#This Row],[Te financieren]],"")</f>
        <v/>
      </c>
      <c r="HH162" s="150" t="str">
        <f>IF(Tbl.Kosten[[#This Row],[Pnr.]]=HH$7,Tbl.Kosten[[#This Row],[Te financieren]],"")</f>
        <v/>
      </c>
      <c r="HI162" s="150" t="str">
        <f>IF(Tbl.Kosten[[#This Row],[Pnr.]]=HI$7,Tbl.Kosten[[#This Row],[Te financieren]],"")</f>
        <v/>
      </c>
      <c r="HJ162" s="150" t="str">
        <f>IF(Tbl.Kosten[[#This Row],[Pnr.]]=HJ$7,Tbl.Kosten[[#This Row],[Te financieren]],"")</f>
        <v/>
      </c>
      <c r="HK162" s="150" t="str">
        <f>IF(Tbl.Kosten[[#This Row],[Pnr.]]=HK$7,Tbl.Kosten[[#This Row],[Te financieren]],"")</f>
        <v/>
      </c>
      <c r="HL162" s="150" t="str">
        <f>IF(Tbl.Kosten[[#This Row],[Pnr.]]=HL$7,Tbl.Kosten[[#This Row],[Te financieren]],"")</f>
        <v/>
      </c>
      <c r="HM162" s="150" t="str">
        <f>IF(Tbl.Kosten[[#This Row],[Pnr.]]=HM$7,Tbl.Kosten[[#This Row],[Te financieren]],"")</f>
        <v/>
      </c>
      <c r="HN162" s="150" t="str">
        <f>IF(Tbl.Kosten[[#This Row],[Pnr.]]=HN$7,Tbl.Kosten[[#This Row],[Te financieren]],"")</f>
        <v/>
      </c>
      <c r="HO162" s="150" t="str">
        <f>IF(Tbl.Kosten[[#This Row],[Pnr.]]=HO$7,Tbl.Kosten[[#This Row],[Te financieren]],"")</f>
        <v/>
      </c>
      <c r="HP162" s="150" t="str">
        <f>IF(Tbl.Kosten[[#This Row],[Pnr.]]=HP$7,Tbl.Kosten[[#This Row],[Te financieren]],"")</f>
        <v/>
      </c>
      <c r="HQ162" s="150" t="str">
        <f>IF(Tbl.Kosten[[#This Row],[Pnr.]]=HQ$7,Tbl.Kosten[[#This Row],[Te financieren]],"")</f>
        <v/>
      </c>
      <c r="HR162" s="150" t="str">
        <f>IF(Tbl.Kosten[[#This Row],[Pnr.]]=HR$7,Tbl.Kosten[[#This Row],[Te financieren]],"")</f>
        <v/>
      </c>
      <c r="HS162" s="150" t="str">
        <f>IF(Tbl.Kosten[[#This Row],[Pnr.]]=HS$7,Tbl.Kosten[[#This Row],[Te financieren]],"")</f>
        <v/>
      </c>
      <c r="HT162" s="150" t="str">
        <f>IF(Tbl.Kosten[[#This Row],[Pnr.]]=HT$7,Tbl.Kosten[[#This Row],[Te financieren]],"")</f>
        <v/>
      </c>
      <c r="HU162" s="150" t="str">
        <f>IF(Tbl.Kosten[[#This Row],[Pnr.]]=HU$7,Tbl.Kosten[[#This Row],[Te financieren]],"")</f>
        <v/>
      </c>
      <c r="HV162" s="150" t="str">
        <f>IF(Tbl.Kosten[[#This Row],[Pnr.]]=HV$7,Tbl.Kosten[[#This Row],[Te financieren]],"")</f>
        <v/>
      </c>
      <c r="HW162" s="150" t="str">
        <f>IF(Tbl.Kosten[[#This Row],[Pnr.]]=HW$7,Tbl.Kosten[[#This Row],[Te financieren]],"")</f>
        <v/>
      </c>
    </row>
    <row r="163" spans="2:231" x14ac:dyDescent="0.3">
      <c r="B163" s="134"/>
      <c r="C163" s="137"/>
      <c r="D163" s="136"/>
      <c r="E163" s="261"/>
      <c r="F163" s="135"/>
      <c r="G163" s="11" t="str">
        <f>IF(Tbl.Kosten[[#This Row],[Medewerker e/o 
functie]]&lt;&gt;"",_xlfn.XLOOKUP(Tbl.Kosten[[#This Row],[Medewerker e/o 
functie]],Tbl.Uurtarief[Medewerker en/of functie],Tbl.Uurtarief[Uurtarief],"",0,1),"")</f>
        <v/>
      </c>
      <c r="H163" s="121">
        <f>IFERROR(Tbl.Kosten[[#This Row],[Uren]]*Tbl.Kosten[[#This Row],[Uurtarief]],0)</f>
        <v>0</v>
      </c>
      <c r="I163" s="119" t="str">
        <f>IF(Tbl.Kosten[[#This Row],[Subtotaal uren]]&lt;&gt;0,_xlfn.XLOOKUP(Tbl.Kosten[[#This Row],[Medewerker e/o 
functie]],Tbl.Uurtarief[Medewerker en/of functie],Tbl.Uurtarief[Kostensoort arbeid],"",0,1),"")</f>
        <v/>
      </c>
      <c r="J163" s="137"/>
      <c r="K163" s="135"/>
      <c r="L163" s="139" t="str">
        <f>IF(Tbl.Kosten[[#This Row],[Activum]]&lt;&gt;"",_xlfn.XLOOKUP(Tbl.Kosten[[#This Row],[Activum]],Tbl.Afschrijvingskosten[Activum],Tbl.Afschrijvingskosten[Tarief per afschrijvings-eenheid],"",0,1),"")</f>
        <v/>
      </c>
      <c r="M163" s="122">
        <f>IFERROR(Tbl.Kosten[[#This Row],[Een-
heden]]*Tbl.Kosten[[#This Row],[Afschrijvings-
tarief]],0)</f>
        <v>0</v>
      </c>
      <c r="N163" s="122" t="str">
        <f>IF(Tbl.Kosten[[#This Row],[Subtotaal afschrijving]]&lt;&gt;0,Lijsten!$A$7,"")</f>
        <v/>
      </c>
      <c r="O163" s="140"/>
      <c r="P163" s="135"/>
      <c r="Q163" s="138"/>
      <c r="R163" s="122">
        <f>IFERROR(Tbl.Kosten[[#This Row],[Aantal]]*Tbl.Kosten[[#This Row],[Tarief]],0)</f>
        <v>0</v>
      </c>
      <c r="S163" s="8">
        <f>IFERROR(Tbl.Kosten[[#This Row],[Subtotaal overige kosten]]+Tbl.Kosten[[#This Row],[Subtotaal uren]]+Tbl.Kosten[[#This Row],[Subtotaal afschrijving]],0)</f>
        <v>0</v>
      </c>
      <c r="T163" s="8">
        <f>IFERROR(Tbl.Kosten[[#This Row],[Totaal kosten]]*Tbl.Kosten[[#This Row],[Subsidie%]],0)</f>
        <v>0</v>
      </c>
      <c r="U163" s="4" t="str" cm="1">
        <f t="array" ref="U163">IFERROR(_xlfn.IFS(Tbl.Kosten[[#This Row],[Subtotaal uren]]&lt;&gt;0,Tbl.Kosten[[#This Row],[Kostensoort arbeid]],Tbl.Kosten[[#This Row],[Subtotaal afschrijving]]&lt;&gt;0,Tbl.Kosten[[#This Row],[Kostensoort afschrijving]],Tbl.Kosten[[#This Row],[Subtotaal overige kosten]]&lt;&gt;0,Tbl.Kosten[[#This Row],[Kostensoort overig]]),"")</f>
        <v/>
      </c>
      <c r="V163" s="4" t="str">
        <f>IFERROR(_xlfn.XLOOKUP(Tbl.Kosten[[#This Row],[Activiteitencode]],Tbl.Activiteiten[Activiteitcode],Tbl.Activiteiten[Werkpakketcode],"",0,1),"")</f>
        <v/>
      </c>
      <c r="W163" s="4" t="str">
        <f>IFERROR(_xlfn.XLOOKUP(Tbl.Kosten[[#This Row],[Werkpakketcode]],Tbl.Werkpakketten[Werkpakketcode],Tbl.Werkpakketten[Subsidiabele activiteit],"",0,1),"")</f>
        <v/>
      </c>
      <c r="X163" s="12">
        <f>IFERROR(_xlfn.XLOOKUP(Tbl.Kosten[[#This Row],[Sanr.]],Tbl.Subsidiehoogte[SAnr.],Tbl.Subsidiehoogte[Sub. Percentage],0,0,1),0)</f>
        <v>0</v>
      </c>
      <c r="Y163" s="144" t="str">
        <f>IFERROR(_xlfn.XLOOKUP(Tbl.Kosten[[#This Row],[Partnercode]],Tbl.Projectpartners[Partnercode],Tbl.Projectpartners[PNr.],"",0,1),"")</f>
        <v>P1</v>
      </c>
      <c r="Z163" s="148">
        <f>IF(Tbl.Kosten[[#This Row],[Pnr.]]=Z$7,Tbl.Kosten[[#This Row],[Totaal kosten]],"")</f>
        <v>0</v>
      </c>
      <c r="AA163" s="148" t="str">
        <f>IF(Tbl.Kosten[[#This Row],[Pnr.]]=AA$7,Tbl.Kosten[[#This Row],[Totaal kosten]],"")</f>
        <v/>
      </c>
      <c r="AB163" s="148" t="str">
        <f>IF(Tbl.Kosten[[#This Row],[Pnr.]]=AB$7,Tbl.Kosten[[#This Row],[Totaal kosten]],"")</f>
        <v/>
      </c>
      <c r="AC163" s="148" t="str">
        <f>IF(Tbl.Kosten[[#This Row],[Pnr.]]=AC$7,Tbl.Kosten[[#This Row],[Totaal kosten]],"")</f>
        <v/>
      </c>
      <c r="AD163" s="148" t="str">
        <f>IF(Tbl.Kosten[[#This Row],[Pnr.]]=AD$7,Tbl.Kosten[[#This Row],[Totaal kosten]],"")</f>
        <v/>
      </c>
      <c r="AE163" s="148" t="str">
        <f>IF(Tbl.Kosten[[#This Row],[Pnr.]]=AE$7,Tbl.Kosten[[#This Row],[Totaal kosten]],"")</f>
        <v/>
      </c>
      <c r="AF163" s="148" t="str">
        <f>IF(Tbl.Kosten[[#This Row],[Pnr.]]=AF$7,Tbl.Kosten[[#This Row],[Totaal kosten]],"")</f>
        <v/>
      </c>
      <c r="AG163" s="148" t="str">
        <f>IF(Tbl.Kosten[[#This Row],[Pnr.]]=AG$7,Tbl.Kosten[[#This Row],[Totaal kosten]],"")</f>
        <v/>
      </c>
      <c r="AH163" s="148" t="str">
        <f>IF(Tbl.Kosten[[#This Row],[Pnr.]]=AH$7,Tbl.Kosten[[#This Row],[Totaal kosten]],"")</f>
        <v/>
      </c>
      <c r="AI163" s="148" t="str">
        <f>IF(Tbl.Kosten[[#This Row],[Pnr.]]=AI$7,Tbl.Kosten[[#This Row],[Totaal kosten]],"")</f>
        <v/>
      </c>
      <c r="AJ163" s="148" t="str">
        <f>IF(Tbl.Kosten[[#This Row],[Pnr.]]=AJ$7,Tbl.Kosten[[#This Row],[Totaal kosten]],"")</f>
        <v/>
      </c>
      <c r="AK163" s="148" t="str">
        <f>IF(Tbl.Kosten[[#This Row],[Pnr.]]=AK$7,Tbl.Kosten[[#This Row],[Totaal kosten]],"")</f>
        <v/>
      </c>
      <c r="AL163" s="148" t="str">
        <f>IF(Tbl.Kosten[[#This Row],[Pnr.]]=AL$7,Tbl.Kosten[[#This Row],[Totaal kosten]],"")</f>
        <v/>
      </c>
      <c r="AM163" s="148" t="str">
        <f>IF(Tbl.Kosten[[#This Row],[Pnr.]]=AM$7,Tbl.Kosten[[#This Row],[Totaal kosten]],"")</f>
        <v/>
      </c>
      <c r="AN163" s="148" t="str">
        <f>IF(Tbl.Kosten[[#This Row],[Pnr.]]=AN$7,Tbl.Kosten[[#This Row],[Totaal kosten]],"")</f>
        <v/>
      </c>
      <c r="AO163" s="148" t="str">
        <f>IF(Tbl.Kosten[[#This Row],[Pnr.]]=AO$7,Tbl.Kosten[[#This Row],[Totaal kosten]],"")</f>
        <v/>
      </c>
      <c r="AP163" s="148" t="str">
        <f>IF(Tbl.Kosten[[#This Row],[Pnr.]]=AP$7,Tbl.Kosten[[#This Row],[Totaal kosten]],"")</f>
        <v/>
      </c>
      <c r="AQ163" s="148" t="str">
        <f>IF(Tbl.Kosten[[#This Row],[Pnr.]]=AQ$7,Tbl.Kosten[[#This Row],[Totaal kosten]],"")</f>
        <v/>
      </c>
      <c r="AR163" s="148" t="str">
        <f>IF(Tbl.Kosten[[#This Row],[Pnr.]]=AR$7,Tbl.Kosten[[#This Row],[Totaal kosten]],"")</f>
        <v/>
      </c>
      <c r="AS163" s="148" t="str">
        <f>IF(Tbl.Kosten[[#This Row],[Pnr.]]=AS$7,Tbl.Kosten[[#This Row],[Totaal kosten]],"")</f>
        <v/>
      </c>
      <c r="AT163" s="148" t="str">
        <f>IF(Tbl.Kosten[[#This Row],[Pnr.]]=AT$7,Tbl.Kosten[[#This Row],[Totaal kosten]],"")</f>
        <v/>
      </c>
      <c r="AU163" s="148" t="str">
        <f>IF(Tbl.Kosten[[#This Row],[Pnr.]]=AU$7,Tbl.Kosten[[#This Row],[Totaal kosten]],"")</f>
        <v/>
      </c>
      <c r="AV163" s="148" t="str">
        <f>IF(Tbl.Kosten[[#This Row],[Pnr.]]=AV$7,Tbl.Kosten[[#This Row],[Totaal kosten]],"")</f>
        <v/>
      </c>
      <c r="AW163" s="148" t="str">
        <f>IF(Tbl.Kosten[[#This Row],[Pnr.]]=AW$7,Tbl.Kosten[[#This Row],[Totaal kosten]],"")</f>
        <v/>
      </c>
      <c r="AX163" s="148" t="str">
        <f>IF(Tbl.Kosten[[#This Row],[Pnr.]]=AX$7,Tbl.Kosten[[#This Row],[Totaal kosten]],"")</f>
        <v/>
      </c>
      <c r="AY163" s="148" t="str">
        <f>IF(Tbl.Kosten[[#This Row],[Pnr.]]=AY$7,Tbl.Kosten[[#This Row],[Totaal kosten]],"")</f>
        <v/>
      </c>
      <c r="AZ163" s="148" t="str">
        <f>IF(Tbl.Kosten[[#This Row],[Pnr.]]=AZ$7,Tbl.Kosten[[#This Row],[Totaal kosten]],"")</f>
        <v/>
      </c>
      <c r="BA163" s="148" t="str">
        <f>IF(Tbl.Kosten[[#This Row],[Pnr.]]=BA$7,Tbl.Kosten[[#This Row],[Totaal kosten]],"")</f>
        <v/>
      </c>
      <c r="BB163" s="148" t="str">
        <f>IF(Tbl.Kosten[[#This Row],[Pnr.]]=BB$7,Tbl.Kosten[[#This Row],[Totaal kosten]],"")</f>
        <v/>
      </c>
      <c r="BC163" s="148" t="str">
        <f>IF(Tbl.Kosten[[#This Row],[Pnr.]]=BC$7,Tbl.Kosten[[#This Row],[Totaal kosten]],"")</f>
        <v/>
      </c>
      <c r="BD163" s="148" t="str">
        <f>IF(Tbl.Kosten[[#This Row],[Pnr.]]=BD$7,Tbl.Kosten[[#This Row],[Totaal kosten]],"")</f>
        <v/>
      </c>
      <c r="BE163" s="148" t="str">
        <f>IF(Tbl.Kosten[[#This Row],[Pnr.]]=BE$7,Tbl.Kosten[[#This Row],[Totaal kosten]],"")</f>
        <v/>
      </c>
      <c r="BF163" s="148" t="str">
        <f>IF(Tbl.Kosten[[#This Row],[Pnr.]]=BF$7,Tbl.Kosten[[#This Row],[Totaal kosten]],"")</f>
        <v/>
      </c>
      <c r="BG163" s="148" t="str">
        <f>IF(Tbl.Kosten[[#This Row],[Pnr.]]=BG$7,Tbl.Kosten[[#This Row],[Totaal kosten]],"")</f>
        <v/>
      </c>
      <c r="BH163" s="148" t="str">
        <f>IF(Tbl.Kosten[[#This Row],[Pnr.]]=BH$7,Tbl.Kosten[[#This Row],[Totaal kosten]],"")</f>
        <v/>
      </c>
      <c r="BI163" s="148" t="str">
        <f>IF(Tbl.Kosten[[#This Row],[Pnr.]]=BI$7,Tbl.Kosten[[#This Row],[Totaal kosten]],"")</f>
        <v/>
      </c>
      <c r="BJ163" s="148" t="str">
        <f>IF(Tbl.Kosten[[#This Row],[Pnr.]]=BJ$7,Tbl.Kosten[[#This Row],[Totaal kosten]],"")</f>
        <v/>
      </c>
      <c r="BK163" s="148" t="str">
        <f>IF(Tbl.Kosten[[#This Row],[Pnr.]]=BK$7,Tbl.Kosten[[#This Row],[Totaal kosten]],"")</f>
        <v/>
      </c>
      <c r="BL163" s="148" t="str">
        <f>IF(Tbl.Kosten[[#This Row],[Pnr.]]=BL$7,Tbl.Kosten[[#This Row],[Totaal kosten]],"")</f>
        <v/>
      </c>
      <c r="BM163" s="148" t="str">
        <f>IF(Tbl.Kosten[[#This Row],[Pnr.]]=BM$7,Tbl.Kosten[[#This Row],[Totaal kosten]],"")</f>
        <v/>
      </c>
      <c r="BN163" s="148" t="str">
        <f>IF(Tbl.Kosten[[#This Row],[Pnr.]]=BN$7,Tbl.Kosten[[#This Row],[Totaal kosten]],"")</f>
        <v/>
      </c>
      <c r="BO163" s="148" t="str">
        <f>IF(Tbl.Kosten[[#This Row],[Pnr.]]=BO$7,Tbl.Kosten[[#This Row],[Totaal kosten]],"")</f>
        <v/>
      </c>
      <c r="BP163" s="148" t="str">
        <f>IF(Tbl.Kosten[[#This Row],[Pnr.]]=BP$7,Tbl.Kosten[[#This Row],[Totaal kosten]],"")</f>
        <v/>
      </c>
      <c r="BQ163" s="148" t="str">
        <f>IF(Tbl.Kosten[[#This Row],[Pnr.]]=BQ$7,Tbl.Kosten[[#This Row],[Totaal kosten]],"")</f>
        <v/>
      </c>
      <c r="BR163" s="148" t="str">
        <f>IF(Tbl.Kosten[[#This Row],[Pnr.]]=BR$7,Tbl.Kosten[[#This Row],[Totaal kosten]],"")</f>
        <v/>
      </c>
      <c r="BS163" s="148" t="str">
        <f>IF(Tbl.Kosten[[#This Row],[Pnr.]]=BS$7,Tbl.Kosten[[#This Row],[Totaal kosten]],"")</f>
        <v/>
      </c>
      <c r="BT163" s="148" t="str">
        <f>IF(Tbl.Kosten[[#This Row],[Pnr.]]=BT$7,Tbl.Kosten[[#This Row],[Totaal kosten]],"")</f>
        <v/>
      </c>
      <c r="BU163" s="148" t="str">
        <f>IF(Tbl.Kosten[[#This Row],[Pnr.]]=BU$7,Tbl.Kosten[[#This Row],[Totaal kosten]],"")</f>
        <v/>
      </c>
      <c r="BV163" s="148" t="str">
        <f>IF(Tbl.Kosten[[#This Row],[Pnr.]]=BV$7,Tbl.Kosten[[#This Row],[Totaal kosten]],"")</f>
        <v/>
      </c>
      <c r="BW163" s="148" t="str">
        <f>IF(Tbl.Kosten[[#This Row],[Pnr.]]=BW$7,Tbl.Kosten[[#This Row],[Totaal kosten]],"")</f>
        <v/>
      </c>
      <c r="BX163" s="148" t="str">
        <f>IFERROR(_xlfn.XLOOKUP(Tbl.Kosten[[#This Row],[Werkpakketcode]],Tbl.Werkpakketten[Werkpakketcode],Tbl.Werkpakketten[WPnr.],"",0,1),"")</f>
        <v/>
      </c>
      <c r="BY163" s="148" t="str">
        <f>IF(Tbl.Kosten[[#This Row],[WPnr.]]=BY$7,Tbl.Kosten[[#This Row],[Totaal kosten]],"")</f>
        <v/>
      </c>
      <c r="BZ163" s="148" t="str">
        <f>IF(Tbl.Kosten[[#This Row],[WPnr.]]=BZ$7,Tbl.Kosten[[#This Row],[Totaal kosten]],"")</f>
        <v/>
      </c>
      <c r="CA163" s="148" t="str">
        <f>IF(Tbl.Kosten[[#This Row],[WPnr.]]=CA$7,Tbl.Kosten[[#This Row],[Totaal kosten]],"")</f>
        <v/>
      </c>
      <c r="CB163" s="148" t="str">
        <f>IF(Tbl.Kosten[[#This Row],[WPnr.]]=CB$7,Tbl.Kosten[[#This Row],[Totaal kosten]],"")</f>
        <v/>
      </c>
      <c r="CC163" s="148" t="str">
        <f>IF(Tbl.Kosten[[#This Row],[WPnr.]]=CC$7,Tbl.Kosten[[#This Row],[Totaal kosten]],"")</f>
        <v/>
      </c>
      <c r="CD163" s="148" t="str">
        <f>IF(Tbl.Kosten[[#This Row],[WPnr.]]=CD$7,Tbl.Kosten[[#This Row],[Totaal kosten]],"")</f>
        <v/>
      </c>
      <c r="CE163" s="148" t="str">
        <f>IF(Tbl.Kosten[[#This Row],[WPnr.]]=CE$7,Tbl.Kosten[[#This Row],[Totaal kosten]],"")</f>
        <v/>
      </c>
      <c r="CF163" s="148" t="str">
        <f>IF(Tbl.Kosten[[#This Row],[WPnr.]]=CF$7,Tbl.Kosten[[#This Row],[Totaal kosten]],"")</f>
        <v/>
      </c>
      <c r="CG163" s="148" t="str">
        <f>IF(Tbl.Kosten[[#This Row],[WPnr.]]=CG$7,Tbl.Kosten[[#This Row],[Totaal kosten]],"")</f>
        <v/>
      </c>
      <c r="CH163" s="148" t="str">
        <f>IF(Tbl.Kosten[[#This Row],[WPnr.]]=CH$7,Tbl.Kosten[[#This Row],[Totaal kosten]],"")</f>
        <v/>
      </c>
      <c r="CI163" s="148" t="str">
        <f>IF(Tbl.Kosten[[#This Row],[WPnr.]]=CI$7,Tbl.Kosten[[#This Row],[Totaal kosten]],"")</f>
        <v/>
      </c>
      <c r="CJ163" s="148" t="str">
        <f>IF(Tbl.Kosten[[#This Row],[WPnr.]]=CJ$7,Tbl.Kosten[[#This Row],[Totaal kosten]],"")</f>
        <v/>
      </c>
      <c r="CK163" s="148" t="str">
        <f>IF(Tbl.Kosten[[#This Row],[WPnr.]]=CK$7,Tbl.Kosten[[#This Row],[Totaal kosten]],"")</f>
        <v/>
      </c>
      <c r="CL163" s="148" t="str">
        <f>IF(Tbl.Kosten[[#This Row],[WPnr.]]=CL$7,Tbl.Kosten[[#This Row],[Totaal kosten]],"")</f>
        <v/>
      </c>
      <c r="CM163" s="148" t="str">
        <f>IF(Tbl.Kosten[[#This Row],[WPnr.]]=CM$7,Tbl.Kosten[[#This Row],[Totaal kosten]],"")</f>
        <v/>
      </c>
      <c r="CN163" s="148" t="str">
        <f>IF(Tbl.Kosten[[#This Row],[WPnr.]]=CN$7,Tbl.Kosten[[#This Row],[Totaal kosten]],"")</f>
        <v/>
      </c>
      <c r="CO163" s="148" t="str">
        <f>IF(Tbl.Kosten[[#This Row],[WPnr.]]=CO$7,Tbl.Kosten[[#This Row],[Totaal kosten]],"")</f>
        <v/>
      </c>
      <c r="CP163" s="148" t="str">
        <f>IF(Tbl.Kosten[[#This Row],[WPnr.]]=CP$7,Tbl.Kosten[[#This Row],[Totaal kosten]],"")</f>
        <v/>
      </c>
      <c r="CQ163" s="148" t="str">
        <f>IF(Tbl.Kosten[[#This Row],[WPnr.]]=CQ$7,Tbl.Kosten[[#This Row],[Totaal kosten]],"")</f>
        <v/>
      </c>
      <c r="CR163" s="148" t="str">
        <f>IF(Tbl.Kosten[[#This Row],[WPnr.]]=CR$7,Tbl.Kosten[[#This Row],[Totaal kosten]],"")</f>
        <v/>
      </c>
      <c r="CS163" s="148" t="str">
        <f>IF(Tbl.Kosten[[#This Row],[WPnr.]]=CS$7,Tbl.Kosten[[#This Row],[Totaal kosten]],"")</f>
        <v/>
      </c>
      <c r="CT163" s="148" t="str">
        <f>IF(Tbl.Kosten[[#This Row],[WPnr.]]=CT$7,Tbl.Kosten[[#This Row],[Totaal kosten]],"")</f>
        <v/>
      </c>
      <c r="CU163" s="148" t="str">
        <f>IF(Tbl.Kosten[[#This Row],[WPnr.]]=CU$7,Tbl.Kosten[[#This Row],[Totaal kosten]],"")</f>
        <v/>
      </c>
      <c r="CV163" s="148" t="str">
        <f>IF(Tbl.Kosten[[#This Row],[WPnr.]]=CV$7,Tbl.Kosten[[#This Row],[Totaal kosten]],"")</f>
        <v/>
      </c>
      <c r="CW163" s="148" t="str">
        <f>IF(Tbl.Kosten[[#This Row],[WPnr.]]=CW$7,Tbl.Kosten[[#This Row],[Totaal kosten]],"")</f>
        <v/>
      </c>
      <c r="CX163" s="148" t="str">
        <f>IF(Tbl.Kosten[[#This Row],[WPnr.]]=CX$7,Tbl.Kosten[[#This Row],[Totaal kosten]],"")</f>
        <v/>
      </c>
      <c r="CY163" s="148" t="str">
        <f>IF(Tbl.Kosten[[#This Row],[WPnr.]]=CY$7,Tbl.Kosten[[#This Row],[Totaal kosten]],"")</f>
        <v/>
      </c>
      <c r="CZ163" s="148" t="str">
        <f>IF(Tbl.Kosten[[#This Row],[WPnr.]]=CZ$7,Tbl.Kosten[[#This Row],[Totaal kosten]],"")</f>
        <v/>
      </c>
      <c r="DA163" s="148" t="str">
        <f>IF(Tbl.Kosten[[#This Row],[WPnr.]]=DA$7,Tbl.Kosten[[#This Row],[Totaal kosten]],"")</f>
        <v/>
      </c>
      <c r="DB163" s="148" t="str">
        <f>IF(Tbl.Kosten[[#This Row],[WPnr.]]=DB$7,Tbl.Kosten[[#This Row],[Totaal kosten]],"")</f>
        <v/>
      </c>
      <c r="DC163" s="148" t="str">
        <f>IF(Tbl.Kosten[[#This Row],[WPnr.]]=DC$7,Tbl.Kosten[[#This Row],[Totaal kosten]],"")</f>
        <v/>
      </c>
      <c r="DD163" s="148" t="str">
        <f>IF(Tbl.Kosten[[#This Row],[WPnr.]]=DD$7,Tbl.Kosten[[#This Row],[Totaal kosten]],"")</f>
        <v/>
      </c>
      <c r="DE163" s="148" t="str">
        <f>IF(Tbl.Kosten[[#This Row],[WPnr.]]=DE$7,Tbl.Kosten[[#This Row],[Totaal kosten]],"")</f>
        <v/>
      </c>
      <c r="DF163" s="148" t="str">
        <f>IF(Tbl.Kosten[[#This Row],[WPnr.]]=DF$7,Tbl.Kosten[[#This Row],[Totaal kosten]],"")</f>
        <v/>
      </c>
      <c r="DG163" s="148" t="str">
        <f>IF(Tbl.Kosten[[#This Row],[WPnr.]]=DG$7,Tbl.Kosten[[#This Row],[Totaal kosten]],"")</f>
        <v/>
      </c>
      <c r="DH163" s="148" t="str">
        <f>IF(Tbl.Kosten[[#This Row],[WPnr.]]=DH$7,Tbl.Kosten[[#This Row],[Totaal kosten]],"")</f>
        <v/>
      </c>
      <c r="DI163" s="148" t="str">
        <f>IF(Tbl.Kosten[[#This Row],[WPnr.]]=DI$7,Tbl.Kosten[[#This Row],[Totaal kosten]],"")</f>
        <v/>
      </c>
      <c r="DJ163" s="148" t="str">
        <f>IF(Tbl.Kosten[[#This Row],[WPnr.]]=DJ$7,Tbl.Kosten[[#This Row],[Totaal kosten]],"")</f>
        <v/>
      </c>
      <c r="DK163" s="148" t="str">
        <f>IF(Tbl.Kosten[[#This Row],[WPnr.]]=DK$7,Tbl.Kosten[[#This Row],[Totaal kosten]],"")</f>
        <v/>
      </c>
      <c r="DL163" s="148" t="str">
        <f>IF(Tbl.Kosten[[#This Row],[WPnr.]]=DL$7,Tbl.Kosten[[#This Row],[Totaal kosten]],"")</f>
        <v/>
      </c>
      <c r="DM163" s="148" t="str">
        <f>IF(Tbl.Kosten[[#This Row],[WPnr.]]=DM$7,Tbl.Kosten[[#This Row],[Totaal kosten]],"")</f>
        <v/>
      </c>
      <c r="DN163" s="148" t="str">
        <f>IF(Tbl.Kosten[[#This Row],[WPnr.]]=DN$7,Tbl.Kosten[[#This Row],[Totaal kosten]],"")</f>
        <v/>
      </c>
      <c r="DO163" s="148" t="str">
        <f>IF(Tbl.Kosten[[#This Row],[WPnr.]]=DO$7,Tbl.Kosten[[#This Row],[Totaal kosten]],"")</f>
        <v/>
      </c>
      <c r="DP163" s="148" t="str">
        <f>IF(Tbl.Kosten[[#This Row],[WPnr.]]=DP$7,Tbl.Kosten[[#This Row],[Totaal kosten]],"")</f>
        <v/>
      </c>
      <c r="DQ163" s="148" t="str">
        <f>IF(Tbl.Kosten[[#This Row],[WPnr.]]=DQ$7,Tbl.Kosten[[#This Row],[Totaal kosten]],"")</f>
        <v/>
      </c>
      <c r="DR163" s="148" t="str">
        <f>IF(Tbl.Kosten[[#This Row],[WPnr.]]=DR$7,Tbl.Kosten[[#This Row],[Totaal kosten]],"")</f>
        <v/>
      </c>
      <c r="DS163" s="148" t="str">
        <f>IF(Tbl.Kosten[[#This Row],[WPnr.]]=DS$7,Tbl.Kosten[[#This Row],[Totaal kosten]],"")</f>
        <v/>
      </c>
      <c r="DT163" s="148" t="str">
        <f>IF(Tbl.Kosten[[#This Row],[WPnr.]]=DT$7,Tbl.Kosten[[#This Row],[Totaal kosten]],"")</f>
        <v/>
      </c>
      <c r="DU163" s="148" t="str">
        <f>IF(Tbl.Kosten[[#This Row],[WPnr.]]=DU$7,Tbl.Kosten[[#This Row],[Totaal kosten]],"")</f>
        <v/>
      </c>
      <c r="DV163" s="148" t="str">
        <f>IF(Tbl.Kosten[[#This Row],[WPnr.]]=DV$7,Tbl.Kosten[[#This Row],[Totaal kosten]],"")</f>
        <v/>
      </c>
      <c r="DW163" s="150" t="str">
        <f>IFERROR(_xlfn.XLOOKUP(Tbl.Kosten[[#This Row],[Kostensoort]],Tbl.Kostensoorten[Kostensoorten],Tbl.Kostensoorten[KSnr.],"",0,1),"")</f>
        <v/>
      </c>
      <c r="DX163" s="150" t="str">
        <f>IF(Tbl.Kosten[[#This Row],[KSnr.]]=DX$7,Tbl.Kosten[[#This Row],[Totaal kosten]],"")</f>
        <v/>
      </c>
      <c r="DY163" s="150" t="str">
        <f>IF(Tbl.Kosten[[#This Row],[KSnr.]]=DY$7,Tbl.Kosten[[#This Row],[Totaal kosten]],"")</f>
        <v/>
      </c>
      <c r="DZ163" s="150" t="str">
        <f>IF(Tbl.Kosten[[#This Row],[KSnr.]]=DZ$7,Tbl.Kosten[[#This Row],[Totaal kosten]],"")</f>
        <v/>
      </c>
      <c r="EA163" s="150" t="str">
        <f>IF(Tbl.Kosten[[#This Row],[KSnr.]]=EA$7,Tbl.Kosten[[#This Row],[Totaal kosten]],"")</f>
        <v/>
      </c>
      <c r="EB163" s="150" t="str">
        <f>IF(Tbl.Kosten[[#This Row],[KSnr.]]=EB$7,Tbl.Kosten[[#This Row],[Totaal kosten]],"")</f>
        <v/>
      </c>
      <c r="EC163" s="150" t="str">
        <f>IF(Tbl.Kosten[[#This Row],[KSnr.]]=EC$7,Tbl.Kosten[[#This Row],[Totaal kosten]],"")</f>
        <v/>
      </c>
      <c r="ED163" s="150" t="str">
        <f>IF(Tbl.Kosten[[#This Row],[KSnr.]]=ED$7,Tbl.Kosten[[#This Row],[Totaal kosten]],"")</f>
        <v/>
      </c>
      <c r="EE163" s="150" t="str">
        <f>IF(Tbl.Kosten[[#This Row],[KSnr.]]=EE$7,Tbl.Kosten[[#This Row],[Totaal kosten]],"")</f>
        <v/>
      </c>
      <c r="EF163" s="150" t="str">
        <f>IF(Tbl.Kosten[[#This Row],[KSnr.]]=EF$7,Tbl.Kosten[[#This Row],[Totaal kosten]],"")</f>
        <v/>
      </c>
      <c r="EG163" s="150" t="str">
        <f>IF(Tbl.Kosten[[#This Row],[KSnr.]]=EG$7,Tbl.Kosten[[#This Row],[Totaal kosten]],"")</f>
        <v/>
      </c>
      <c r="EH163" s="150" t="str">
        <f>IF(Tbl.Kosten[[#This Row],[KSnr.]]=EH$7,Tbl.Kosten[[#This Row],[Totaal kosten]],"")</f>
        <v/>
      </c>
      <c r="EI163" s="150" t="str">
        <f>IF(Tbl.Kosten[[#This Row],[KSnr.]]=EI$7,Tbl.Kosten[[#This Row],[Totaal kosten]],"")</f>
        <v/>
      </c>
      <c r="EJ163" s="150" t="str">
        <f>IF(Tbl.Kosten[[#This Row],[KSnr.]]=EJ$7,Tbl.Kosten[[#This Row],[Totaal kosten]],"")</f>
        <v/>
      </c>
      <c r="EK163" s="150" t="str">
        <f>IF(Tbl.Kosten[[#This Row],[KSnr.]]=EK$7,Tbl.Kosten[[#This Row],[Totaal kosten]],"")</f>
        <v/>
      </c>
      <c r="EL163" s="150" t="str">
        <f>IF(Tbl.Kosten[[#This Row],[KSnr.]]=EL$7,Tbl.Kosten[[#This Row],[Totaal kosten]],"")</f>
        <v/>
      </c>
      <c r="EM163" s="150" t="str">
        <f>IF(Tbl.Kosten[[#This Row],[KSnr.]]=EM$7,Tbl.Kosten[[#This Row],[Totaal kosten]],"")</f>
        <v/>
      </c>
      <c r="EN163" s="150" t="str">
        <f>IF(Tbl.Kosten[[#This Row],[KSnr.]]=EN$7,Tbl.Kosten[[#This Row],[Totaal kosten]],"")</f>
        <v/>
      </c>
      <c r="EO163" s="150" t="str">
        <f>IF(Tbl.Kosten[[#This Row],[KSnr.]]=EO$7,Tbl.Kosten[[#This Row],[Totaal kosten]],"")</f>
        <v/>
      </c>
      <c r="EP163" s="150" t="str">
        <f>IF(Tbl.Kosten[[#This Row],[KSnr.]]=EP$7,Tbl.Kosten[[#This Row],[Totaal kosten]],"")</f>
        <v/>
      </c>
      <c r="EQ163" s="150" t="str">
        <f>IF(Tbl.Kosten[[#This Row],[KSnr.]]=EQ$7,Tbl.Kosten[[#This Row],[Totaal kosten]],"")</f>
        <v/>
      </c>
      <c r="ER163" s="144" t="str">
        <f>IFERROR(_xlfn.XLOOKUP(Tbl.Kosten[[#This Row],[Subsidieactiviteit]],Tbl.Subsidiehoogte[Subsidieactiviteit],Tbl.Subsidiehoogte[SAnr.],"",0,1),"")</f>
        <v/>
      </c>
      <c r="ES163" s="150" t="str">
        <f>IF(Tbl.Kosten[[#This Row],[Sanr.]]=ES$7,Tbl.Kosten[[#This Row],[Totaal kosten]],"")</f>
        <v/>
      </c>
      <c r="ET163" s="150" t="str">
        <f>IF(Tbl.Kosten[[#This Row],[Sanr.]]=ET$7,Tbl.Kosten[[#This Row],[Totaal kosten]],"")</f>
        <v/>
      </c>
      <c r="EU163" s="150" t="str">
        <f>IF(Tbl.Kosten[[#This Row],[Sanr.]]=EU$7,Tbl.Kosten[[#This Row],[Totaal kosten]],"")</f>
        <v/>
      </c>
      <c r="EV163" s="150" t="str">
        <f>IF(Tbl.Kosten[[#This Row],[Sanr.]]=EV$7,Tbl.Kosten[[#This Row],[Totaal kosten]],"")</f>
        <v/>
      </c>
      <c r="EW163" s="150" t="str">
        <f>IF(Tbl.Kosten[[#This Row],[Sanr.]]=EW$7,Tbl.Kosten[[#This Row],[Totaal kosten]],"")</f>
        <v/>
      </c>
      <c r="EX163" s="150" t="str">
        <f>IF(Tbl.Kosten[[#This Row],[Sanr.]]=EX$7,Tbl.Kosten[[#This Row],[Totaal kosten]],"")</f>
        <v/>
      </c>
      <c r="EY163" s="150" t="str">
        <f>IF(Tbl.Kosten[[#This Row],[Sanr.]]=EY$7,Tbl.Kosten[[#This Row],[Totaal kosten]],"")</f>
        <v/>
      </c>
      <c r="EZ163" s="150" t="str">
        <f>IF(Tbl.Kosten[[#This Row],[Sanr.]]=EZ$7,Tbl.Kosten[[#This Row],[Totaal kosten]],"")</f>
        <v/>
      </c>
      <c r="FA163" s="150" t="str">
        <f>IF(Tbl.Kosten[[#This Row],[Sanr.]]=FA$7,Tbl.Kosten[[#This Row],[Totaal kosten]],"")</f>
        <v/>
      </c>
      <c r="FB163" s="150" t="str">
        <f>IF(Tbl.Kosten[[#This Row],[Sanr.]]=FB$7,Tbl.Kosten[[#This Row],[Totaal kosten]],"")</f>
        <v/>
      </c>
      <c r="FC163" s="150" t="str">
        <f>IF(Tbl.Kosten[[#This Row],[Sanr.]]=FC$7,Tbl.Kosten[[#This Row],[Totaal kosten]],"")</f>
        <v/>
      </c>
      <c r="FD163" s="150" t="str">
        <f>IF(Tbl.Kosten[[#This Row],[Sanr.]]=FD$7,Tbl.Kosten[[#This Row],[Totaal kosten]],"")</f>
        <v/>
      </c>
      <c r="FE163" s="150" t="str">
        <f>IF(Tbl.Kosten[[#This Row],[Sanr.]]=FE$7,Tbl.Kosten[[#This Row],[Totaal kosten]],"")</f>
        <v/>
      </c>
      <c r="FF163" s="150" t="str">
        <f>IF(Tbl.Kosten[[#This Row],[Sanr.]]=FF$7,Tbl.Kosten[[#This Row],[Totaal kosten]],"")</f>
        <v/>
      </c>
      <c r="FG163" s="150" t="str">
        <f>IF(Tbl.Kosten[[#This Row],[Sanr.]]=FG$7,Tbl.Kosten[[#This Row],[Totaal kosten]],"")</f>
        <v/>
      </c>
      <c r="FH163" s="150" t="str">
        <f>IF(Tbl.Kosten[[#This Row],[Sanr.]]=FH$7,Tbl.Kosten[[#This Row],[Totaal kosten]],"")</f>
        <v/>
      </c>
      <c r="FI163" s="150" t="str">
        <f>IF(Tbl.Kosten[[#This Row],[Sanr.]]=FI$7,Tbl.Kosten[[#This Row],[Totaal kosten]],"")</f>
        <v/>
      </c>
      <c r="FJ163" s="150" t="str">
        <f>IF(Tbl.Kosten[[#This Row],[Sanr.]]=FJ$7,Tbl.Kosten[[#This Row],[Totaal kosten]],"")</f>
        <v/>
      </c>
      <c r="FK163" s="150" t="str">
        <f>IF(Tbl.Kosten[[#This Row],[Sanr.]]=FK$7,Tbl.Kosten[[#This Row],[Totaal kosten]],"")</f>
        <v/>
      </c>
      <c r="FL163" s="150" t="str">
        <f>IF(Tbl.Kosten[[#This Row],[Sanr.]]=FL$7,Tbl.Kosten[[#This Row],[Totaal kosten]],"")</f>
        <v/>
      </c>
      <c r="FM163" s="150" t="str">
        <f>IF(Tbl.Kosten[[#This Row],[Sanr.]]=FM$7,Tbl.Kosten[[#This Row],[Totaal kosten]],"")</f>
        <v/>
      </c>
      <c r="FN163" s="150" t="str">
        <f>IF(Tbl.Kosten[[#This Row],[Sanr.]]=FN$7,Tbl.Kosten[[#This Row],[Totaal kosten]],"")</f>
        <v/>
      </c>
      <c r="FO163" s="150" t="str">
        <f>IF(Tbl.Kosten[[#This Row],[Sanr.]]=FO$7,Tbl.Kosten[[#This Row],[Totaal kosten]],"")</f>
        <v/>
      </c>
      <c r="FP163" s="150" t="str">
        <f>IF(Tbl.Kosten[[#This Row],[Sanr.]]=FP$7,Tbl.Kosten[[#This Row],[Totaal kosten]],"")</f>
        <v/>
      </c>
      <c r="FQ163" s="150" t="str">
        <f>IF(Tbl.Kosten[[#This Row],[Sanr.]]=FQ$7,Tbl.Kosten[[#This Row],[Totaal kosten]],"")</f>
        <v/>
      </c>
      <c r="FR163" s="150" t="str">
        <f>IF(Tbl.Kosten[[#This Row],[Sanr.]]=FR$7,Tbl.Kosten[[#This Row],[Totaal kosten]],"")</f>
        <v/>
      </c>
      <c r="FS163" s="150" t="str">
        <f>IF(Tbl.Kosten[[#This Row],[Sanr.]]=FS$7,Tbl.Kosten[[#This Row],[Totaal kosten]],"")</f>
        <v/>
      </c>
      <c r="FT163" s="150" t="str">
        <f>IF(Tbl.Kosten[[#This Row],[Sanr.]]=FT$7,Tbl.Kosten[[#This Row],[Totaal kosten]],"")</f>
        <v/>
      </c>
      <c r="FU163" s="150" t="str">
        <f>IF(Tbl.Kosten[[#This Row],[Sanr.]]=FU$7,Tbl.Kosten[[#This Row],[Totaal kosten]],"")</f>
        <v/>
      </c>
      <c r="FV163" s="150" t="str">
        <f>IF(Tbl.Kosten[[#This Row],[Sanr.]]=FV$7,Tbl.Kosten[[#This Row],[Totaal kosten]],"")</f>
        <v/>
      </c>
      <c r="FW163" s="150" t="str">
        <f>IFERROR(_xlfn.XLOOKUP(Tbl.Kosten[[#This Row],[Activiteitencode]],Tbl.Activiteiten[Activiteitcode],Tbl.Activiteiten[Anr.],"",0,1),"")</f>
        <v/>
      </c>
      <c r="FX163" s="169" t="str">
        <f>_xlfn.CONCAT(Tbl.Kosten[[#This Row],[Pnr.]],Tbl.Kosten[[#This Row],[Sanr.]])</f>
        <v>P1</v>
      </c>
      <c r="FY163" s="150">
        <f>Tbl.Kosten[[#This Row],[Totaal kosten]]-Tbl.Kosten[[#This Row],[Subsidie]]</f>
        <v>0</v>
      </c>
      <c r="FZ163" s="150">
        <f>IF(Tbl.Kosten[[#This Row],[Pnr.]]=FZ$7,Tbl.Kosten[[#This Row],[Te financieren]],"")</f>
        <v>0</v>
      </c>
      <c r="GA163" s="150" t="str">
        <f>IF(Tbl.Kosten[[#This Row],[Pnr.]]=GA$7,Tbl.Kosten[[#This Row],[Te financieren]],"")</f>
        <v/>
      </c>
      <c r="GB163" s="150" t="str">
        <f>IF(Tbl.Kosten[[#This Row],[Pnr.]]=GB$7,Tbl.Kosten[[#This Row],[Te financieren]],"")</f>
        <v/>
      </c>
      <c r="GC163" s="150" t="str">
        <f>IF(Tbl.Kosten[[#This Row],[Pnr.]]=GC$7,Tbl.Kosten[[#This Row],[Te financieren]],"")</f>
        <v/>
      </c>
      <c r="GD163" s="150" t="str">
        <f>IF(Tbl.Kosten[[#This Row],[Pnr.]]=GD$7,Tbl.Kosten[[#This Row],[Te financieren]],"")</f>
        <v/>
      </c>
      <c r="GE163" s="150" t="str">
        <f>IF(Tbl.Kosten[[#This Row],[Pnr.]]=GE$7,Tbl.Kosten[[#This Row],[Te financieren]],"")</f>
        <v/>
      </c>
      <c r="GF163" s="150" t="str">
        <f>IF(Tbl.Kosten[[#This Row],[Pnr.]]=GF$7,Tbl.Kosten[[#This Row],[Te financieren]],"")</f>
        <v/>
      </c>
      <c r="GG163" s="150" t="str">
        <f>IF(Tbl.Kosten[[#This Row],[Pnr.]]=GG$7,Tbl.Kosten[[#This Row],[Te financieren]],"")</f>
        <v/>
      </c>
      <c r="GH163" s="150" t="str">
        <f>IF(Tbl.Kosten[[#This Row],[Pnr.]]=GH$7,Tbl.Kosten[[#This Row],[Te financieren]],"")</f>
        <v/>
      </c>
      <c r="GI163" s="150" t="str">
        <f>IF(Tbl.Kosten[[#This Row],[Pnr.]]=GI$7,Tbl.Kosten[[#This Row],[Te financieren]],"")</f>
        <v/>
      </c>
      <c r="GJ163" s="150" t="str">
        <f>IF(Tbl.Kosten[[#This Row],[Pnr.]]=GJ$7,Tbl.Kosten[[#This Row],[Te financieren]],"")</f>
        <v/>
      </c>
      <c r="GK163" s="150" t="str">
        <f>IF(Tbl.Kosten[[#This Row],[Pnr.]]=GK$7,Tbl.Kosten[[#This Row],[Te financieren]],"")</f>
        <v/>
      </c>
      <c r="GL163" s="150" t="str">
        <f>IF(Tbl.Kosten[[#This Row],[Pnr.]]=GL$7,Tbl.Kosten[[#This Row],[Te financieren]],"")</f>
        <v/>
      </c>
      <c r="GM163" s="150" t="str">
        <f>IF(Tbl.Kosten[[#This Row],[Pnr.]]=GM$7,Tbl.Kosten[[#This Row],[Te financieren]],"")</f>
        <v/>
      </c>
      <c r="GN163" s="150" t="str">
        <f>IF(Tbl.Kosten[[#This Row],[Pnr.]]=GN$7,Tbl.Kosten[[#This Row],[Te financieren]],"")</f>
        <v/>
      </c>
      <c r="GO163" s="150" t="str">
        <f>IF(Tbl.Kosten[[#This Row],[Pnr.]]=GO$7,Tbl.Kosten[[#This Row],[Te financieren]],"")</f>
        <v/>
      </c>
      <c r="GP163" s="150" t="str">
        <f>IF(Tbl.Kosten[[#This Row],[Pnr.]]=GP$7,Tbl.Kosten[[#This Row],[Te financieren]],"")</f>
        <v/>
      </c>
      <c r="GQ163" s="150" t="str">
        <f>IF(Tbl.Kosten[[#This Row],[Pnr.]]=GQ$7,Tbl.Kosten[[#This Row],[Te financieren]],"")</f>
        <v/>
      </c>
      <c r="GR163" s="150" t="str">
        <f>IF(Tbl.Kosten[[#This Row],[Pnr.]]=GR$7,Tbl.Kosten[[#This Row],[Te financieren]],"")</f>
        <v/>
      </c>
      <c r="GS163" s="150" t="str">
        <f>IF(Tbl.Kosten[[#This Row],[Pnr.]]=GS$7,Tbl.Kosten[[#This Row],[Te financieren]],"")</f>
        <v/>
      </c>
      <c r="GT163" s="150" t="str">
        <f>IF(Tbl.Kosten[[#This Row],[Pnr.]]=GT$7,Tbl.Kosten[[#This Row],[Te financieren]],"")</f>
        <v/>
      </c>
      <c r="GU163" s="150" t="str">
        <f>IF(Tbl.Kosten[[#This Row],[Pnr.]]=GU$7,Tbl.Kosten[[#This Row],[Te financieren]],"")</f>
        <v/>
      </c>
      <c r="GV163" s="150" t="str">
        <f>IF(Tbl.Kosten[[#This Row],[Pnr.]]=GV$7,Tbl.Kosten[[#This Row],[Te financieren]],"")</f>
        <v/>
      </c>
      <c r="GW163" s="150" t="str">
        <f>IF(Tbl.Kosten[[#This Row],[Pnr.]]=GW$7,Tbl.Kosten[[#This Row],[Te financieren]],"")</f>
        <v/>
      </c>
      <c r="GX163" s="150" t="str">
        <f>IF(Tbl.Kosten[[#This Row],[Pnr.]]=GX$7,Tbl.Kosten[[#This Row],[Te financieren]],"")</f>
        <v/>
      </c>
      <c r="GY163" s="150" t="str">
        <f>IF(Tbl.Kosten[[#This Row],[Pnr.]]=GY$7,Tbl.Kosten[[#This Row],[Te financieren]],"")</f>
        <v/>
      </c>
      <c r="GZ163" s="150" t="str">
        <f>IF(Tbl.Kosten[[#This Row],[Pnr.]]=GZ$7,Tbl.Kosten[[#This Row],[Te financieren]],"")</f>
        <v/>
      </c>
      <c r="HA163" s="150" t="str">
        <f>IF(Tbl.Kosten[[#This Row],[Pnr.]]=HA$7,Tbl.Kosten[[#This Row],[Te financieren]],"")</f>
        <v/>
      </c>
      <c r="HB163" s="150" t="str">
        <f>IF(Tbl.Kosten[[#This Row],[Pnr.]]=HB$7,Tbl.Kosten[[#This Row],[Te financieren]],"")</f>
        <v/>
      </c>
      <c r="HC163" s="150" t="str">
        <f>IF(Tbl.Kosten[[#This Row],[Pnr.]]=HC$7,Tbl.Kosten[[#This Row],[Te financieren]],"")</f>
        <v/>
      </c>
      <c r="HD163" s="150" t="str">
        <f>IF(Tbl.Kosten[[#This Row],[Pnr.]]=HD$7,Tbl.Kosten[[#This Row],[Te financieren]],"")</f>
        <v/>
      </c>
      <c r="HE163" s="150" t="str">
        <f>IF(Tbl.Kosten[[#This Row],[Pnr.]]=HE$7,Tbl.Kosten[[#This Row],[Te financieren]],"")</f>
        <v/>
      </c>
      <c r="HF163" s="150" t="str">
        <f>IF(Tbl.Kosten[[#This Row],[Pnr.]]=HF$7,Tbl.Kosten[[#This Row],[Te financieren]],"")</f>
        <v/>
      </c>
      <c r="HG163" s="150" t="str">
        <f>IF(Tbl.Kosten[[#This Row],[Pnr.]]=HG$7,Tbl.Kosten[[#This Row],[Te financieren]],"")</f>
        <v/>
      </c>
      <c r="HH163" s="150" t="str">
        <f>IF(Tbl.Kosten[[#This Row],[Pnr.]]=HH$7,Tbl.Kosten[[#This Row],[Te financieren]],"")</f>
        <v/>
      </c>
      <c r="HI163" s="150" t="str">
        <f>IF(Tbl.Kosten[[#This Row],[Pnr.]]=HI$7,Tbl.Kosten[[#This Row],[Te financieren]],"")</f>
        <v/>
      </c>
      <c r="HJ163" s="150" t="str">
        <f>IF(Tbl.Kosten[[#This Row],[Pnr.]]=HJ$7,Tbl.Kosten[[#This Row],[Te financieren]],"")</f>
        <v/>
      </c>
      <c r="HK163" s="150" t="str">
        <f>IF(Tbl.Kosten[[#This Row],[Pnr.]]=HK$7,Tbl.Kosten[[#This Row],[Te financieren]],"")</f>
        <v/>
      </c>
      <c r="HL163" s="150" t="str">
        <f>IF(Tbl.Kosten[[#This Row],[Pnr.]]=HL$7,Tbl.Kosten[[#This Row],[Te financieren]],"")</f>
        <v/>
      </c>
      <c r="HM163" s="150" t="str">
        <f>IF(Tbl.Kosten[[#This Row],[Pnr.]]=HM$7,Tbl.Kosten[[#This Row],[Te financieren]],"")</f>
        <v/>
      </c>
      <c r="HN163" s="150" t="str">
        <f>IF(Tbl.Kosten[[#This Row],[Pnr.]]=HN$7,Tbl.Kosten[[#This Row],[Te financieren]],"")</f>
        <v/>
      </c>
      <c r="HO163" s="150" t="str">
        <f>IF(Tbl.Kosten[[#This Row],[Pnr.]]=HO$7,Tbl.Kosten[[#This Row],[Te financieren]],"")</f>
        <v/>
      </c>
      <c r="HP163" s="150" t="str">
        <f>IF(Tbl.Kosten[[#This Row],[Pnr.]]=HP$7,Tbl.Kosten[[#This Row],[Te financieren]],"")</f>
        <v/>
      </c>
      <c r="HQ163" s="150" t="str">
        <f>IF(Tbl.Kosten[[#This Row],[Pnr.]]=HQ$7,Tbl.Kosten[[#This Row],[Te financieren]],"")</f>
        <v/>
      </c>
      <c r="HR163" s="150" t="str">
        <f>IF(Tbl.Kosten[[#This Row],[Pnr.]]=HR$7,Tbl.Kosten[[#This Row],[Te financieren]],"")</f>
        <v/>
      </c>
      <c r="HS163" s="150" t="str">
        <f>IF(Tbl.Kosten[[#This Row],[Pnr.]]=HS$7,Tbl.Kosten[[#This Row],[Te financieren]],"")</f>
        <v/>
      </c>
      <c r="HT163" s="150" t="str">
        <f>IF(Tbl.Kosten[[#This Row],[Pnr.]]=HT$7,Tbl.Kosten[[#This Row],[Te financieren]],"")</f>
        <v/>
      </c>
      <c r="HU163" s="150" t="str">
        <f>IF(Tbl.Kosten[[#This Row],[Pnr.]]=HU$7,Tbl.Kosten[[#This Row],[Te financieren]],"")</f>
        <v/>
      </c>
      <c r="HV163" s="150" t="str">
        <f>IF(Tbl.Kosten[[#This Row],[Pnr.]]=HV$7,Tbl.Kosten[[#This Row],[Te financieren]],"")</f>
        <v/>
      </c>
      <c r="HW163" s="150" t="str">
        <f>IF(Tbl.Kosten[[#This Row],[Pnr.]]=HW$7,Tbl.Kosten[[#This Row],[Te financieren]],"")</f>
        <v/>
      </c>
    </row>
    <row r="164" spans="2:231" x14ac:dyDescent="0.3">
      <c r="B164" s="134"/>
      <c r="C164" s="137"/>
      <c r="D164" s="136"/>
      <c r="E164" s="261"/>
      <c r="F164" s="135"/>
      <c r="G164" s="11" t="str">
        <f>IF(Tbl.Kosten[[#This Row],[Medewerker e/o 
functie]]&lt;&gt;"",_xlfn.XLOOKUP(Tbl.Kosten[[#This Row],[Medewerker e/o 
functie]],Tbl.Uurtarief[Medewerker en/of functie],Tbl.Uurtarief[Uurtarief],"",0,1),"")</f>
        <v/>
      </c>
      <c r="H164" s="121">
        <f>IFERROR(Tbl.Kosten[[#This Row],[Uren]]*Tbl.Kosten[[#This Row],[Uurtarief]],0)</f>
        <v>0</v>
      </c>
      <c r="I164" s="119" t="str">
        <f>IF(Tbl.Kosten[[#This Row],[Subtotaal uren]]&lt;&gt;0,_xlfn.XLOOKUP(Tbl.Kosten[[#This Row],[Medewerker e/o 
functie]],Tbl.Uurtarief[Medewerker en/of functie],Tbl.Uurtarief[Kostensoort arbeid],"",0,1),"")</f>
        <v/>
      </c>
      <c r="J164" s="137"/>
      <c r="K164" s="135"/>
      <c r="L164" s="139" t="str">
        <f>IF(Tbl.Kosten[[#This Row],[Activum]]&lt;&gt;"",_xlfn.XLOOKUP(Tbl.Kosten[[#This Row],[Activum]],Tbl.Afschrijvingskosten[Activum],Tbl.Afschrijvingskosten[Tarief per afschrijvings-eenheid],"",0,1),"")</f>
        <v/>
      </c>
      <c r="M164" s="122">
        <f>IFERROR(Tbl.Kosten[[#This Row],[Een-
heden]]*Tbl.Kosten[[#This Row],[Afschrijvings-
tarief]],0)</f>
        <v>0</v>
      </c>
      <c r="N164" s="122" t="str">
        <f>IF(Tbl.Kosten[[#This Row],[Subtotaal afschrijving]]&lt;&gt;0,Lijsten!$A$7,"")</f>
        <v/>
      </c>
      <c r="O164" s="140"/>
      <c r="P164" s="135"/>
      <c r="Q164" s="138"/>
      <c r="R164" s="122">
        <f>IFERROR(Tbl.Kosten[[#This Row],[Aantal]]*Tbl.Kosten[[#This Row],[Tarief]],0)</f>
        <v>0</v>
      </c>
      <c r="S164" s="8">
        <f>IFERROR(Tbl.Kosten[[#This Row],[Subtotaal overige kosten]]+Tbl.Kosten[[#This Row],[Subtotaal uren]]+Tbl.Kosten[[#This Row],[Subtotaal afschrijving]],0)</f>
        <v>0</v>
      </c>
      <c r="T164" s="8">
        <f>IFERROR(Tbl.Kosten[[#This Row],[Totaal kosten]]*Tbl.Kosten[[#This Row],[Subsidie%]],0)</f>
        <v>0</v>
      </c>
      <c r="U164" s="4" t="str" cm="1">
        <f t="array" ref="U164">IFERROR(_xlfn.IFS(Tbl.Kosten[[#This Row],[Subtotaal uren]]&lt;&gt;0,Tbl.Kosten[[#This Row],[Kostensoort arbeid]],Tbl.Kosten[[#This Row],[Subtotaal afschrijving]]&lt;&gt;0,Tbl.Kosten[[#This Row],[Kostensoort afschrijving]],Tbl.Kosten[[#This Row],[Subtotaal overige kosten]]&lt;&gt;0,Tbl.Kosten[[#This Row],[Kostensoort overig]]),"")</f>
        <v/>
      </c>
      <c r="V164" s="4" t="str">
        <f>IFERROR(_xlfn.XLOOKUP(Tbl.Kosten[[#This Row],[Activiteitencode]],Tbl.Activiteiten[Activiteitcode],Tbl.Activiteiten[Werkpakketcode],"",0,1),"")</f>
        <v/>
      </c>
      <c r="W164" s="4" t="str">
        <f>IFERROR(_xlfn.XLOOKUP(Tbl.Kosten[[#This Row],[Werkpakketcode]],Tbl.Werkpakketten[Werkpakketcode],Tbl.Werkpakketten[Subsidiabele activiteit],"",0,1),"")</f>
        <v/>
      </c>
      <c r="X164" s="12">
        <f>IFERROR(_xlfn.XLOOKUP(Tbl.Kosten[[#This Row],[Sanr.]],Tbl.Subsidiehoogte[SAnr.],Tbl.Subsidiehoogte[Sub. Percentage],0,0,1),0)</f>
        <v>0</v>
      </c>
      <c r="Y164" s="144" t="str">
        <f>IFERROR(_xlfn.XLOOKUP(Tbl.Kosten[[#This Row],[Partnercode]],Tbl.Projectpartners[Partnercode],Tbl.Projectpartners[PNr.],"",0,1),"")</f>
        <v>P1</v>
      </c>
      <c r="Z164" s="148">
        <f>IF(Tbl.Kosten[[#This Row],[Pnr.]]=Z$7,Tbl.Kosten[[#This Row],[Totaal kosten]],"")</f>
        <v>0</v>
      </c>
      <c r="AA164" s="148" t="str">
        <f>IF(Tbl.Kosten[[#This Row],[Pnr.]]=AA$7,Tbl.Kosten[[#This Row],[Totaal kosten]],"")</f>
        <v/>
      </c>
      <c r="AB164" s="148" t="str">
        <f>IF(Tbl.Kosten[[#This Row],[Pnr.]]=AB$7,Tbl.Kosten[[#This Row],[Totaal kosten]],"")</f>
        <v/>
      </c>
      <c r="AC164" s="148" t="str">
        <f>IF(Tbl.Kosten[[#This Row],[Pnr.]]=AC$7,Tbl.Kosten[[#This Row],[Totaal kosten]],"")</f>
        <v/>
      </c>
      <c r="AD164" s="148" t="str">
        <f>IF(Tbl.Kosten[[#This Row],[Pnr.]]=AD$7,Tbl.Kosten[[#This Row],[Totaal kosten]],"")</f>
        <v/>
      </c>
      <c r="AE164" s="148" t="str">
        <f>IF(Tbl.Kosten[[#This Row],[Pnr.]]=AE$7,Tbl.Kosten[[#This Row],[Totaal kosten]],"")</f>
        <v/>
      </c>
      <c r="AF164" s="148" t="str">
        <f>IF(Tbl.Kosten[[#This Row],[Pnr.]]=AF$7,Tbl.Kosten[[#This Row],[Totaal kosten]],"")</f>
        <v/>
      </c>
      <c r="AG164" s="148" t="str">
        <f>IF(Tbl.Kosten[[#This Row],[Pnr.]]=AG$7,Tbl.Kosten[[#This Row],[Totaal kosten]],"")</f>
        <v/>
      </c>
      <c r="AH164" s="148" t="str">
        <f>IF(Tbl.Kosten[[#This Row],[Pnr.]]=AH$7,Tbl.Kosten[[#This Row],[Totaal kosten]],"")</f>
        <v/>
      </c>
      <c r="AI164" s="148" t="str">
        <f>IF(Tbl.Kosten[[#This Row],[Pnr.]]=AI$7,Tbl.Kosten[[#This Row],[Totaal kosten]],"")</f>
        <v/>
      </c>
      <c r="AJ164" s="148" t="str">
        <f>IF(Tbl.Kosten[[#This Row],[Pnr.]]=AJ$7,Tbl.Kosten[[#This Row],[Totaal kosten]],"")</f>
        <v/>
      </c>
      <c r="AK164" s="148" t="str">
        <f>IF(Tbl.Kosten[[#This Row],[Pnr.]]=AK$7,Tbl.Kosten[[#This Row],[Totaal kosten]],"")</f>
        <v/>
      </c>
      <c r="AL164" s="148" t="str">
        <f>IF(Tbl.Kosten[[#This Row],[Pnr.]]=AL$7,Tbl.Kosten[[#This Row],[Totaal kosten]],"")</f>
        <v/>
      </c>
      <c r="AM164" s="148" t="str">
        <f>IF(Tbl.Kosten[[#This Row],[Pnr.]]=AM$7,Tbl.Kosten[[#This Row],[Totaal kosten]],"")</f>
        <v/>
      </c>
      <c r="AN164" s="148" t="str">
        <f>IF(Tbl.Kosten[[#This Row],[Pnr.]]=AN$7,Tbl.Kosten[[#This Row],[Totaal kosten]],"")</f>
        <v/>
      </c>
      <c r="AO164" s="148" t="str">
        <f>IF(Tbl.Kosten[[#This Row],[Pnr.]]=AO$7,Tbl.Kosten[[#This Row],[Totaal kosten]],"")</f>
        <v/>
      </c>
      <c r="AP164" s="148" t="str">
        <f>IF(Tbl.Kosten[[#This Row],[Pnr.]]=AP$7,Tbl.Kosten[[#This Row],[Totaal kosten]],"")</f>
        <v/>
      </c>
      <c r="AQ164" s="148" t="str">
        <f>IF(Tbl.Kosten[[#This Row],[Pnr.]]=AQ$7,Tbl.Kosten[[#This Row],[Totaal kosten]],"")</f>
        <v/>
      </c>
      <c r="AR164" s="148" t="str">
        <f>IF(Tbl.Kosten[[#This Row],[Pnr.]]=AR$7,Tbl.Kosten[[#This Row],[Totaal kosten]],"")</f>
        <v/>
      </c>
      <c r="AS164" s="148" t="str">
        <f>IF(Tbl.Kosten[[#This Row],[Pnr.]]=AS$7,Tbl.Kosten[[#This Row],[Totaal kosten]],"")</f>
        <v/>
      </c>
      <c r="AT164" s="148" t="str">
        <f>IF(Tbl.Kosten[[#This Row],[Pnr.]]=AT$7,Tbl.Kosten[[#This Row],[Totaal kosten]],"")</f>
        <v/>
      </c>
      <c r="AU164" s="148" t="str">
        <f>IF(Tbl.Kosten[[#This Row],[Pnr.]]=AU$7,Tbl.Kosten[[#This Row],[Totaal kosten]],"")</f>
        <v/>
      </c>
      <c r="AV164" s="148" t="str">
        <f>IF(Tbl.Kosten[[#This Row],[Pnr.]]=AV$7,Tbl.Kosten[[#This Row],[Totaal kosten]],"")</f>
        <v/>
      </c>
      <c r="AW164" s="148" t="str">
        <f>IF(Tbl.Kosten[[#This Row],[Pnr.]]=AW$7,Tbl.Kosten[[#This Row],[Totaal kosten]],"")</f>
        <v/>
      </c>
      <c r="AX164" s="148" t="str">
        <f>IF(Tbl.Kosten[[#This Row],[Pnr.]]=AX$7,Tbl.Kosten[[#This Row],[Totaal kosten]],"")</f>
        <v/>
      </c>
      <c r="AY164" s="148" t="str">
        <f>IF(Tbl.Kosten[[#This Row],[Pnr.]]=AY$7,Tbl.Kosten[[#This Row],[Totaal kosten]],"")</f>
        <v/>
      </c>
      <c r="AZ164" s="148" t="str">
        <f>IF(Tbl.Kosten[[#This Row],[Pnr.]]=AZ$7,Tbl.Kosten[[#This Row],[Totaal kosten]],"")</f>
        <v/>
      </c>
      <c r="BA164" s="148" t="str">
        <f>IF(Tbl.Kosten[[#This Row],[Pnr.]]=BA$7,Tbl.Kosten[[#This Row],[Totaal kosten]],"")</f>
        <v/>
      </c>
      <c r="BB164" s="148" t="str">
        <f>IF(Tbl.Kosten[[#This Row],[Pnr.]]=BB$7,Tbl.Kosten[[#This Row],[Totaal kosten]],"")</f>
        <v/>
      </c>
      <c r="BC164" s="148" t="str">
        <f>IF(Tbl.Kosten[[#This Row],[Pnr.]]=BC$7,Tbl.Kosten[[#This Row],[Totaal kosten]],"")</f>
        <v/>
      </c>
      <c r="BD164" s="148" t="str">
        <f>IF(Tbl.Kosten[[#This Row],[Pnr.]]=BD$7,Tbl.Kosten[[#This Row],[Totaal kosten]],"")</f>
        <v/>
      </c>
      <c r="BE164" s="148" t="str">
        <f>IF(Tbl.Kosten[[#This Row],[Pnr.]]=BE$7,Tbl.Kosten[[#This Row],[Totaal kosten]],"")</f>
        <v/>
      </c>
      <c r="BF164" s="148" t="str">
        <f>IF(Tbl.Kosten[[#This Row],[Pnr.]]=BF$7,Tbl.Kosten[[#This Row],[Totaal kosten]],"")</f>
        <v/>
      </c>
      <c r="BG164" s="148" t="str">
        <f>IF(Tbl.Kosten[[#This Row],[Pnr.]]=BG$7,Tbl.Kosten[[#This Row],[Totaal kosten]],"")</f>
        <v/>
      </c>
      <c r="BH164" s="148" t="str">
        <f>IF(Tbl.Kosten[[#This Row],[Pnr.]]=BH$7,Tbl.Kosten[[#This Row],[Totaal kosten]],"")</f>
        <v/>
      </c>
      <c r="BI164" s="148" t="str">
        <f>IF(Tbl.Kosten[[#This Row],[Pnr.]]=BI$7,Tbl.Kosten[[#This Row],[Totaal kosten]],"")</f>
        <v/>
      </c>
      <c r="BJ164" s="148" t="str">
        <f>IF(Tbl.Kosten[[#This Row],[Pnr.]]=BJ$7,Tbl.Kosten[[#This Row],[Totaal kosten]],"")</f>
        <v/>
      </c>
      <c r="BK164" s="148" t="str">
        <f>IF(Tbl.Kosten[[#This Row],[Pnr.]]=BK$7,Tbl.Kosten[[#This Row],[Totaal kosten]],"")</f>
        <v/>
      </c>
      <c r="BL164" s="148" t="str">
        <f>IF(Tbl.Kosten[[#This Row],[Pnr.]]=BL$7,Tbl.Kosten[[#This Row],[Totaal kosten]],"")</f>
        <v/>
      </c>
      <c r="BM164" s="148" t="str">
        <f>IF(Tbl.Kosten[[#This Row],[Pnr.]]=BM$7,Tbl.Kosten[[#This Row],[Totaal kosten]],"")</f>
        <v/>
      </c>
      <c r="BN164" s="148" t="str">
        <f>IF(Tbl.Kosten[[#This Row],[Pnr.]]=BN$7,Tbl.Kosten[[#This Row],[Totaal kosten]],"")</f>
        <v/>
      </c>
      <c r="BO164" s="148" t="str">
        <f>IF(Tbl.Kosten[[#This Row],[Pnr.]]=BO$7,Tbl.Kosten[[#This Row],[Totaal kosten]],"")</f>
        <v/>
      </c>
      <c r="BP164" s="148" t="str">
        <f>IF(Tbl.Kosten[[#This Row],[Pnr.]]=BP$7,Tbl.Kosten[[#This Row],[Totaal kosten]],"")</f>
        <v/>
      </c>
      <c r="BQ164" s="148" t="str">
        <f>IF(Tbl.Kosten[[#This Row],[Pnr.]]=BQ$7,Tbl.Kosten[[#This Row],[Totaal kosten]],"")</f>
        <v/>
      </c>
      <c r="BR164" s="148" t="str">
        <f>IF(Tbl.Kosten[[#This Row],[Pnr.]]=BR$7,Tbl.Kosten[[#This Row],[Totaal kosten]],"")</f>
        <v/>
      </c>
      <c r="BS164" s="148" t="str">
        <f>IF(Tbl.Kosten[[#This Row],[Pnr.]]=BS$7,Tbl.Kosten[[#This Row],[Totaal kosten]],"")</f>
        <v/>
      </c>
      <c r="BT164" s="148" t="str">
        <f>IF(Tbl.Kosten[[#This Row],[Pnr.]]=BT$7,Tbl.Kosten[[#This Row],[Totaal kosten]],"")</f>
        <v/>
      </c>
      <c r="BU164" s="148" t="str">
        <f>IF(Tbl.Kosten[[#This Row],[Pnr.]]=BU$7,Tbl.Kosten[[#This Row],[Totaal kosten]],"")</f>
        <v/>
      </c>
      <c r="BV164" s="148" t="str">
        <f>IF(Tbl.Kosten[[#This Row],[Pnr.]]=BV$7,Tbl.Kosten[[#This Row],[Totaal kosten]],"")</f>
        <v/>
      </c>
      <c r="BW164" s="148" t="str">
        <f>IF(Tbl.Kosten[[#This Row],[Pnr.]]=BW$7,Tbl.Kosten[[#This Row],[Totaal kosten]],"")</f>
        <v/>
      </c>
      <c r="BX164" s="148" t="str">
        <f>IFERROR(_xlfn.XLOOKUP(Tbl.Kosten[[#This Row],[Werkpakketcode]],Tbl.Werkpakketten[Werkpakketcode],Tbl.Werkpakketten[WPnr.],"",0,1),"")</f>
        <v/>
      </c>
      <c r="BY164" s="148" t="str">
        <f>IF(Tbl.Kosten[[#This Row],[WPnr.]]=BY$7,Tbl.Kosten[[#This Row],[Totaal kosten]],"")</f>
        <v/>
      </c>
      <c r="BZ164" s="148" t="str">
        <f>IF(Tbl.Kosten[[#This Row],[WPnr.]]=BZ$7,Tbl.Kosten[[#This Row],[Totaal kosten]],"")</f>
        <v/>
      </c>
      <c r="CA164" s="148" t="str">
        <f>IF(Tbl.Kosten[[#This Row],[WPnr.]]=CA$7,Tbl.Kosten[[#This Row],[Totaal kosten]],"")</f>
        <v/>
      </c>
      <c r="CB164" s="148" t="str">
        <f>IF(Tbl.Kosten[[#This Row],[WPnr.]]=CB$7,Tbl.Kosten[[#This Row],[Totaal kosten]],"")</f>
        <v/>
      </c>
      <c r="CC164" s="148" t="str">
        <f>IF(Tbl.Kosten[[#This Row],[WPnr.]]=CC$7,Tbl.Kosten[[#This Row],[Totaal kosten]],"")</f>
        <v/>
      </c>
      <c r="CD164" s="148" t="str">
        <f>IF(Tbl.Kosten[[#This Row],[WPnr.]]=CD$7,Tbl.Kosten[[#This Row],[Totaal kosten]],"")</f>
        <v/>
      </c>
      <c r="CE164" s="148" t="str">
        <f>IF(Tbl.Kosten[[#This Row],[WPnr.]]=CE$7,Tbl.Kosten[[#This Row],[Totaal kosten]],"")</f>
        <v/>
      </c>
      <c r="CF164" s="148" t="str">
        <f>IF(Tbl.Kosten[[#This Row],[WPnr.]]=CF$7,Tbl.Kosten[[#This Row],[Totaal kosten]],"")</f>
        <v/>
      </c>
      <c r="CG164" s="148" t="str">
        <f>IF(Tbl.Kosten[[#This Row],[WPnr.]]=CG$7,Tbl.Kosten[[#This Row],[Totaal kosten]],"")</f>
        <v/>
      </c>
      <c r="CH164" s="148" t="str">
        <f>IF(Tbl.Kosten[[#This Row],[WPnr.]]=CH$7,Tbl.Kosten[[#This Row],[Totaal kosten]],"")</f>
        <v/>
      </c>
      <c r="CI164" s="148" t="str">
        <f>IF(Tbl.Kosten[[#This Row],[WPnr.]]=CI$7,Tbl.Kosten[[#This Row],[Totaal kosten]],"")</f>
        <v/>
      </c>
      <c r="CJ164" s="148" t="str">
        <f>IF(Tbl.Kosten[[#This Row],[WPnr.]]=CJ$7,Tbl.Kosten[[#This Row],[Totaal kosten]],"")</f>
        <v/>
      </c>
      <c r="CK164" s="148" t="str">
        <f>IF(Tbl.Kosten[[#This Row],[WPnr.]]=CK$7,Tbl.Kosten[[#This Row],[Totaal kosten]],"")</f>
        <v/>
      </c>
      <c r="CL164" s="148" t="str">
        <f>IF(Tbl.Kosten[[#This Row],[WPnr.]]=CL$7,Tbl.Kosten[[#This Row],[Totaal kosten]],"")</f>
        <v/>
      </c>
      <c r="CM164" s="148" t="str">
        <f>IF(Tbl.Kosten[[#This Row],[WPnr.]]=CM$7,Tbl.Kosten[[#This Row],[Totaal kosten]],"")</f>
        <v/>
      </c>
      <c r="CN164" s="148" t="str">
        <f>IF(Tbl.Kosten[[#This Row],[WPnr.]]=CN$7,Tbl.Kosten[[#This Row],[Totaal kosten]],"")</f>
        <v/>
      </c>
      <c r="CO164" s="148" t="str">
        <f>IF(Tbl.Kosten[[#This Row],[WPnr.]]=CO$7,Tbl.Kosten[[#This Row],[Totaal kosten]],"")</f>
        <v/>
      </c>
      <c r="CP164" s="148" t="str">
        <f>IF(Tbl.Kosten[[#This Row],[WPnr.]]=CP$7,Tbl.Kosten[[#This Row],[Totaal kosten]],"")</f>
        <v/>
      </c>
      <c r="CQ164" s="148" t="str">
        <f>IF(Tbl.Kosten[[#This Row],[WPnr.]]=CQ$7,Tbl.Kosten[[#This Row],[Totaal kosten]],"")</f>
        <v/>
      </c>
      <c r="CR164" s="148" t="str">
        <f>IF(Tbl.Kosten[[#This Row],[WPnr.]]=CR$7,Tbl.Kosten[[#This Row],[Totaal kosten]],"")</f>
        <v/>
      </c>
      <c r="CS164" s="148" t="str">
        <f>IF(Tbl.Kosten[[#This Row],[WPnr.]]=CS$7,Tbl.Kosten[[#This Row],[Totaal kosten]],"")</f>
        <v/>
      </c>
      <c r="CT164" s="148" t="str">
        <f>IF(Tbl.Kosten[[#This Row],[WPnr.]]=CT$7,Tbl.Kosten[[#This Row],[Totaal kosten]],"")</f>
        <v/>
      </c>
      <c r="CU164" s="148" t="str">
        <f>IF(Tbl.Kosten[[#This Row],[WPnr.]]=CU$7,Tbl.Kosten[[#This Row],[Totaal kosten]],"")</f>
        <v/>
      </c>
      <c r="CV164" s="148" t="str">
        <f>IF(Tbl.Kosten[[#This Row],[WPnr.]]=CV$7,Tbl.Kosten[[#This Row],[Totaal kosten]],"")</f>
        <v/>
      </c>
      <c r="CW164" s="148" t="str">
        <f>IF(Tbl.Kosten[[#This Row],[WPnr.]]=CW$7,Tbl.Kosten[[#This Row],[Totaal kosten]],"")</f>
        <v/>
      </c>
      <c r="CX164" s="148" t="str">
        <f>IF(Tbl.Kosten[[#This Row],[WPnr.]]=CX$7,Tbl.Kosten[[#This Row],[Totaal kosten]],"")</f>
        <v/>
      </c>
      <c r="CY164" s="148" t="str">
        <f>IF(Tbl.Kosten[[#This Row],[WPnr.]]=CY$7,Tbl.Kosten[[#This Row],[Totaal kosten]],"")</f>
        <v/>
      </c>
      <c r="CZ164" s="148" t="str">
        <f>IF(Tbl.Kosten[[#This Row],[WPnr.]]=CZ$7,Tbl.Kosten[[#This Row],[Totaal kosten]],"")</f>
        <v/>
      </c>
      <c r="DA164" s="148" t="str">
        <f>IF(Tbl.Kosten[[#This Row],[WPnr.]]=DA$7,Tbl.Kosten[[#This Row],[Totaal kosten]],"")</f>
        <v/>
      </c>
      <c r="DB164" s="148" t="str">
        <f>IF(Tbl.Kosten[[#This Row],[WPnr.]]=DB$7,Tbl.Kosten[[#This Row],[Totaal kosten]],"")</f>
        <v/>
      </c>
      <c r="DC164" s="148" t="str">
        <f>IF(Tbl.Kosten[[#This Row],[WPnr.]]=DC$7,Tbl.Kosten[[#This Row],[Totaal kosten]],"")</f>
        <v/>
      </c>
      <c r="DD164" s="148" t="str">
        <f>IF(Tbl.Kosten[[#This Row],[WPnr.]]=DD$7,Tbl.Kosten[[#This Row],[Totaal kosten]],"")</f>
        <v/>
      </c>
      <c r="DE164" s="148" t="str">
        <f>IF(Tbl.Kosten[[#This Row],[WPnr.]]=DE$7,Tbl.Kosten[[#This Row],[Totaal kosten]],"")</f>
        <v/>
      </c>
      <c r="DF164" s="148" t="str">
        <f>IF(Tbl.Kosten[[#This Row],[WPnr.]]=DF$7,Tbl.Kosten[[#This Row],[Totaal kosten]],"")</f>
        <v/>
      </c>
      <c r="DG164" s="148" t="str">
        <f>IF(Tbl.Kosten[[#This Row],[WPnr.]]=DG$7,Tbl.Kosten[[#This Row],[Totaal kosten]],"")</f>
        <v/>
      </c>
      <c r="DH164" s="148" t="str">
        <f>IF(Tbl.Kosten[[#This Row],[WPnr.]]=DH$7,Tbl.Kosten[[#This Row],[Totaal kosten]],"")</f>
        <v/>
      </c>
      <c r="DI164" s="148" t="str">
        <f>IF(Tbl.Kosten[[#This Row],[WPnr.]]=DI$7,Tbl.Kosten[[#This Row],[Totaal kosten]],"")</f>
        <v/>
      </c>
      <c r="DJ164" s="148" t="str">
        <f>IF(Tbl.Kosten[[#This Row],[WPnr.]]=DJ$7,Tbl.Kosten[[#This Row],[Totaal kosten]],"")</f>
        <v/>
      </c>
      <c r="DK164" s="148" t="str">
        <f>IF(Tbl.Kosten[[#This Row],[WPnr.]]=DK$7,Tbl.Kosten[[#This Row],[Totaal kosten]],"")</f>
        <v/>
      </c>
      <c r="DL164" s="148" t="str">
        <f>IF(Tbl.Kosten[[#This Row],[WPnr.]]=DL$7,Tbl.Kosten[[#This Row],[Totaal kosten]],"")</f>
        <v/>
      </c>
      <c r="DM164" s="148" t="str">
        <f>IF(Tbl.Kosten[[#This Row],[WPnr.]]=DM$7,Tbl.Kosten[[#This Row],[Totaal kosten]],"")</f>
        <v/>
      </c>
      <c r="DN164" s="148" t="str">
        <f>IF(Tbl.Kosten[[#This Row],[WPnr.]]=DN$7,Tbl.Kosten[[#This Row],[Totaal kosten]],"")</f>
        <v/>
      </c>
      <c r="DO164" s="148" t="str">
        <f>IF(Tbl.Kosten[[#This Row],[WPnr.]]=DO$7,Tbl.Kosten[[#This Row],[Totaal kosten]],"")</f>
        <v/>
      </c>
      <c r="DP164" s="148" t="str">
        <f>IF(Tbl.Kosten[[#This Row],[WPnr.]]=DP$7,Tbl.Kosten[[#This Row],[Totaal kosten]],"")</f>
        <v/>
      </c>
      <c r="DQ164" s="148" t="str">
        <f>IF(Tbl.Kosten[[#This Row],[WPnr.]]=DQ$7,Tbl.Kosten[[#This Row],[Totaal kosten]],"")</f>
        <v/>
      </c>
      <c r="DR164" s="148" t="str">
        <f>IF(Tbl.Kosten[[#This Row],[WPnr.]]=DR$7,Tbl.Kosten[[#This Row],[Totaal kosten]],"")</f>
        <v/>
      </c>
      <c r="DS164" s="148" t="str">
        <f>IF(Tbl.Kosten[[#This Row],[WPnr.]]=DS$7,Tbl.Kosten[[#This Row],[Totaal kosten]],"")</f>
        <v/>
      </c>
      <c r="DT164" s="148" t="str">
        <f>IF(Tbl.Kosten[[#This Row],[WPnr.]]=DT$7,Tbl.Kosten[[#This Row],[Totaal kosten]],"")</f>
        <v/>
      </c>
      <c r="DU164" s="148" t="str">
        <f>IF(Tbl.Kosten[[#This Row],[WPnr.]]=DU$7,Tbl.Kosten[[#This Row],[Totaal kosten]],"")</f>
        <v/>
      </c>
      <c r="DV164" s="148" t="str">
        <f>IF(Tbl.Kosten[[#This Row],[WPnr.]]=DV$7,Tbl.Kosten[[#This Row],[Totaal kosten]],"")</f>
        <v/>
      </c>
      <c r="DW164" s="150" t="str">
        <f>IFERROR(_xlfn.XLOOKUP(Tbl.Kosten[[#This Row],[Kostensoort]],Tbl.Kostensoorten[Kostensoorten],Tbl.Kostensoorten[KSnr.],"",0,1),"")</f>
        <v/>
      </c>
      <c r="DX164" s="150" t="str">
        <f>IF(Tbl.Kosten[[#This Row],[KSnr.]]=DX$7,Tbl.Kosten[[#This Row],[Totaal kosten]],"")</f>
        <v/>
      </c>
      <c r="DY164" s="150" t="str">
        <f>IF(Tbl.Kosten[[#This Row],[KSnr.]]=DY$7,Tbl.Kosten[[#This Row],[Totaal kosten]],"")</f>
        <v/>
      </c>
      <c r="DZ164" s="150" t="str">
        <f>IF(Tbl.Kosten[[#This Row],[KSnr.]]=DZ$7,Tbl.Kosten[[#This Row],[Totaal kosten]],"")</f>
        <v/>
      </c>
      <c r="EA164" s="150" t="str">
        <f>IF(Tbl.Kosten[[#This Row],[KSnr.]]=EA$7,Tbl.Kosten[[#This Row],[Totaal kosten]],"")</f>
        <v/>
      </c>
      <c r="EB164" s="150" t="str">
        <f>IF(Tbl.Kosten[[#This Row],[KSnr.]]=EB$7,Tbl.Kosten[[#This Row],[Totaal kosten]],"")</f>
        <v/>
      </c>
      <c r="EC164" s="150" t="str">
        <f>IF(Tbl.Kosten[[#This Row],[KSnr.]]=EC$7,Tbl.Kosten[[#This Row],[Totaal kosten]],"")</f>
        <v/>
      </c>
      <c r="ED164" s="150" t="str">
        <f>IF(Tbl.Kosten[[#This Row],[KSnr.]]=ED$7,Tbl.Kosten[[#This Row],[Totaal kosten]],"")</f>
        <v/>
      </c>
      <c r="EE164" s="150" t="str">
        <f>IF(Tbl.Kosten[[#This Row],[KSnr.]]=EE$7,Tbl.Kosten[[#This Row],[Totaal kosten]],"")</f>
        <v/>
      </c>
      <c r="EF164" s="150" t="str">
        <f>IF(Tbl.Kosten[[#This Row],[KSnr.]]=EF$7,Tbl.Kosten[[#This Row],[Totaal kosten]],"")</f>
        <v/>
      </c>
      <c r="EG164" s="150" t="str">
        <f>IF(Tbl.Kosten[[#This Row],[KSnr.]]=EG$7,Tbl.Kosten[[#This Row],[Totaal kosten]],"")</f>
        <v/>
      </c>
      <c r="EH164" s="150" t="str">
        <f>IF(Tbl.Kosten[[#This Row],[KSnr.]]=EH$7,Tbl.Kosten[[#This Row],[Totaal kosten]],"")</f>
        <v/>
      </c>
      <c r="EI164" s="150" t="str">
        <f>IF(Tbl.Kosten[[#This Row],[KSnr.]]=EI$7,Tbl.Kosten[[#This Row],[Totaal kosten]],"")</f>
        <v/>
      </c>
      <c r="EJ164" s="150" t="str">
        <f>IF(Tbl.Kosten[[#This Row],[KSnr.]]=EJ$7,Tbl.Kosten[[#This Row],[Totaal kosten]],"")</f>
        <v/>
      </c>
      <c r="EK164" s="150" t="str">
        <f>IF(Tbl.Kosten[[#This Row],[KSnr.]]=EK$7,Tbl.Kosten[[#This Row],[Totaal kosten]],"")</f>
        <v/>
      </c>
      <c r="EL164" s="150" t="str">
        <f>IF(Tbl.Kosten[[#This Row],[KSnr.]]=EL$7,Tbl.Kosten[[#This Row],[Totaal kosten]],"")</f>
        <v/>
      </c>
      <c r="EM164" s="150" t="str">
        <f>IF(Tbl.Kosten[[#This Row],[KSnr.]]=EM$7,Tbl.Kosten[[#This Row],[Totaal kosten]],"")</f>
        <v/>
      </c>
      <c r="EN164" s="150" t="str">
        <f>IF(Tbl.Kosten[[#This Row],[KSnr.]]=EN$7,Tbl.Kosten[[#This Row],[Totaal kosten]],"")</f>
        <v/>
      </c>
      <c r="EO164" s="150" t="str">
        <f>IF(Tbl.Kosten[[#This Row],[KSnr.]]=EO$7,Tbl.Kosten[[#This Row],[Totaal kosten]],"")</f>
        <v/>
      </c>
      <c r="EP164" s="150" t="str">
        <f>IF(Tbl.Kosten[[#This Row],[KSnr.]]=EP$7,Tbl.Kosten[[#This Row],[Totaal kosten]],"")</f>
        <v/>
      </c>
      <c r="EQ164" s="150" t="str">
        <f>IF(Tbl.Kosten[[#This Row],[KSnr.]]=EQ$7,Tbl.Kosten[[#This Row],[Totaal kosten]],"")</f>
        <v/>
      </c>
      <c r="ER164" s="144" t="str">
        <f>IFERROR(_xlfn.XLOOKUP(Tbl.Kosten[[#This Row],[Subsidieactiviteit]],Tbl.Subsidiehoogte[Subsidieactiviteit],Tbl.Subsidiehoogte[SAnr.],"",0,1),"")</f>
        <v/>
      </c>
      <c r="ES164" s="150" t="str">
        <f>IF(Tbl.Kosten[[#This Row],[Sanr.]]=ES$7,Tbl.Kosten[[#This Row],[Totaal kosten]],"")</f>
        <v/>
      </c>
      <c r="ET164" s="150" t="str">
        <f>IF(Tbl.Kosten[[#This Row],[Sanr.]]=ET$7,Tbl.Kosten[[#This Row],[Totaal kosten]],"")</f>
        <v/>
      </c>
      <c r="EU164" s="150" t="str">
        <f>IF(Tbl.Kosten[[#This Row],[Sanr.]]=EU$7,Tbl.Kosten[[#This Row],[Totaal kosten]],"")</f>
        <v/>
      </c>
      <c r="EV164" s="150" t="str">
        <f>IF(Tbl.Kosten[[#This Row],[Sanr.]]=EV$7,Tbl.Kosten[[#This Row],[Totaal kosten]],"")</f>
        <v/>
      </c>
      <c r="EW164" s="150" t="str">
        <f>IF(Tbl.Kosten[[#This Row],[Sanr.]]=EW$7,Tbl.Kosten[[#This Row],[Totaal kosten]],"")</f>
        <v/>
      </c>
      <c r="EX164" s="150" t="str">
        <f>IF(Tbl.Kosten[[#This Row],[Sanr.]]=EX$7,Tbl.Kosten[[#This Row],[Totaal kosten]],"")</f>
        <v/>
      </c>
      <c r="EY164" s="150" t="str">
        <f>IF(Tbl.Kosten[[#This Row],[Sanr.]]=EY$7,Tbl.Kosten[[#This Row],[Totaal kosten]],"")</f>
        <v/>
      </c>
      <c r="EZ164" s="150" t="str">
        <f>IF(Tbl.Kosten[[#This Row],[Sanr.]]=EZ$7,Tbl.Kosten[[#This Row],[Totaal kosten]],"")</f>
        <v/>
      </c>
      <c r="FA164" s="150" t="str">
        <f>IF(Tbl.Kosten[[#This Row],[Sanr.]]=FA$7,Tbl.Kosten[[#This Row],[Totaal kosten]],"")</f>
        <v/>
      </c>
      <c r="FB164" s="150" t="str">
        <f>IF(Tbl.Kosten[[#This Row],[Sanr.]]=FB$7,Tbl.Kosten[[#This Row],[Totaal kosten]],"")</f>
        <v/>
      </c>
      <c r="FC164" s="150" t="str">
        <f>IF(Tbl.Kosten[[#This Row],[Sanr.]]=FC$7,Tbl.Kosten[[#This Row],[Totaal kosten]],"")</f>
        <v/>
      </c>
      <c r="FD164" s="150" t="str">
        <f>IF(Tbl.Kosten[[#This Row],[Sanr.]]=FD$7,Tbl.Kosten[[#This Row],[Totaal kosten]],"")</f>
        <v/>
      </c>
      <c r="FE164" s="150" t="str">
        <f>IF(Tbl.Kosten[[#This Row],[Sanr.]]=FE$7,Tbl.Kosten[[#This Row],[Totaal kosten]],"")</f>
        <v/>
      </c>
      <c r="FF164" s="150" t="str">
        <f>IF(Tbl.Kosten[[#This Row],[Sanr.]]=FF$7,Tbl.Kosten[[#This Row],[Totaal kosten]],"")</f>
        <v/>
      </c>
      <c r="FG164" s="150" t="str">
        <f>IF(Tbl.Kosten[[#This Row],[Sanr.]]=FG$7,Tbl.Kosten[[#This Row],[Totaal kosten]],"")</f>
        <v/>
      </c>
      <c r="FH164" s="150" t="str">
        <f>IF(Tbl.Kosten[[#This Row],[Sanr.]]=FH$7,Tbl.Kosten[[#This Row],[Totaal kosten]],"")</f>
        <v/>
      </c>
      <c r="FI164" s="150" t="str">
        <f>IF(Tbl.Kosten[[#This Row],[Sanr.]]=FI$7,Tbl.Kosten[[#This Row],[Totaal kosten]],"")</f>
        <v/>
      </c>
      <c r="FJ164" s="150" t="str">
        <f>IF(Tbl.Kosten[[#This Row],[Sanr.]]=FJ$7,Tbl.Kosten[[#This Row],[Totaal kosten]],"")</f>
        <v/>
      </c>
      <c r="FK164" s="150" t="str">
        <f>IF(Tbl.Kosten[[#This Row],[Sanr.]]=FK$7,Tbl.Kosten[[#This Row],[Totaal kosten]],"")</f>
        <v/>
      </c>
      <c r="FL164" s="150" t="str">
        <f>IF(Tbl.Kosten[[#This Row],[Sanr.]]=FL$7,Tbl.Kosten[[#This Row],[Totaal kosten]],"")</f>
        <v/>
      </c>
      <c r="FM164" s="150" t="str">
        <f>IF(Tbl.Kosten[[#This Row],[Sanr.]]=FM$7,Tbl.Kosten[[#This Row],[Totaal kosten]],"")</f>
        <v/>
      </c>
      <c r="FN164" s="150" t="str">
        <f>IF(Tbl.Kosten[[#This Row],[Sanr.]]=FN$7,Tbl.Kosten[[#This Row],[Totaal kosten]],"")</f>
        <v/>
      </c>
      <c r="FO164" s="150" t="str">
        <f>IF(Tbl.Kosten[[#This Row],[Sanr.]]=FO$7,Tbl.Kosten[[#This Row],[Totaal kosten]],"")</f>
        <v/>
      </c>
      <c r="FP164" s="150" t="str">
        <f>IF(Tbl.Kosten[[#This Row],[Sanr.]]=FP$7,Tbl.Kosten[[#This Row],[Totaal kosten]],"")</f>
        <v/>
      </c>
      <c r="FQ164" s="150" t="str">
        <f>IF(Tbl.Kosten[[#This Row],[Sanr.]]=FQ$7,Tbl.Kosten[[#This Row],[Totaal kosten]],"")</f>
        <v/>
      </c>
      <c r="FR164" s="150" t="str">
        <f>IF(Tbl.Kosten[[#This Row],[Sanr.]]=FR$7,Tbl.Kosten[[#This Row],[Totaal kosten]],"")</f>
        <v/>
      </c>
      <c r="FS164" s="150" t="str">
        <f>IF(Tbl.Kosten[[#This Row],[Sanr.]]=FS$7,Tbl.Kosten[[#This Row],[Totaal kosten]],"")</f>
        <v/>
      </c>
      <c r="FT164" s="150" t="str">
        <f>IF(Tbl.Kosten[[#This Row],[Sanr.]]=FT$7,Tbl.Kosten[[#This Row],[Totaal kosten]],"")</f>
        <v/>
      </c>
      <c r="FU164" s="150" t="str">
        <f>IF(Tbl.Kosten[[#This Row],[Sanr.]]=FU$7,Tbl.Kosten[[#This Row],[Totaal kosten]],"")</f>
        <v/>
      </c>
      <c r="FV164" s="150" t="str">
        <f>IF(Tbl.Kosten[[#This Row],[Sanr.]]=FV$7,Tbl.Kosten[[#This Row],[Totaal kosten]],"")</f>
        <v/>
      </c>
      <c r="FW164" s="150" t="str">
        <f>IFERROR(_xlfn.XLOOKUP(Tbl.Kosten[[#This Row],[Activiteitencode]],Tbl.Activiteiten[Activiteitcode],Tbl.Activiteiten[Anr.],"",0,1),"")</f>
        <v/>
      </c>
      <c r="FX164" s="169" t="str">
        <f>_xlfn.CONCAT(Tbl.Kosten[[#This Row],[Pnr.]],Tbl.Kosten[[#This Row],[Sanr.]])</f>
        <v>P1</v>
      </c>
      <c r="FY164" s="150">
        <f>Tbl.Kosten[[#This Row],[Totaal kosten]]-Tbl.Kosten[[#This Row],[Subsidie]]</f>
        <v>0</v>
      </c>
      <c r="FZ164" s="150">
        <f>IF(Tbl.Kosten[[#This Row],[Pnr.]]=FZ$7,Tbl.Kosten[[#This Row],[Te financieren]],"")</f>
        <v>0</v>
      </c>
      <c r="GA164" s="150" t="str">
        <f>IF(Tbl.Kosten[[#This Row],[Pnr.]]=GA$7,Tbl.Kosten[[#This Row],[Te financieren]],"")</f>
        <v/>
      </c>
      <c r="GB164" s="150" t="str">
        <f>IF(Tbl.Kosten[[#This Row],[Pnr.]]=GB$7,Tbl.Kosten[[#This Row],[Te financieren]],"")</f>
        <v/>
      </c>
      <c r="GC164" s="150" t="str">
        <f>IF(Tbl.Kosten[[#This Row],[Pnr.]]=GC$7,Tbl.Kosten[[#This Row],[Te financieren]],"")</f>
        <v/>
      </c>
      <c r="GD164" s="150" t="str">
        <f>IF(Tbl.Kosten[[#This Row],[Pnr.]]=GD$7,Tbl.Kosten[[#This Row],[Te financieren]],"")</f>
        <v/>
      </c>
      <c r="GE164" s="150" t="str">
        <f>IF(Tbl.Kosten[[#This Row],[Pnr.]]=GE$7,Tbl.Kosten[[#This Row],[Te financieren]],"")</f>
        <v/>
      </c>
      <c r="GF164" s="150" t="str">
        <f>IF(Tbl.Kosten[[#This Row],[Pnr.]]=GF$7,Tbl.Kosten[[#This Row],[Te financieren]],"")</f>
        <v/>
      </c>
      <c r="GG164" s="150" t="str">
        <f>IF(Tbl.Kosten[[#This Row],[Pnr.]]=GG$7,Tbl.Kosten[[#This Row],[Te financieren]],"")</f>
        <v/>
      </c>
      <c r="GH164" s="150" t="str">
        <f>IF(Tbl.Kosten[[#This Row],[Pnr.]]=GH$7,Tbl.Kosten[[#This Row],[Te financieren]],"")</f>
        <v/>
      </c>
      <c r="GI164" s="150" t="str">
        <f>IF(Tbl.Kosten[[#This Row],[Pnr.]]=GI$7,Tbl.Kosten[[#This Row],[Te financieren]],"")</f>
        <v/>
      </c>
      <c r="GJ164" s="150" t="str">
        <f>IF(Tbl.Kosten[[#This Row],[Pnr.]]=GJ$7,Tbl.Kosten[[#This Row],[Te financieren]],"")</f>
        <v/>
      </c>
      <c r="GK164" s="150" t="str">
        <f>IF(Tbl.Kosten[[#This Row],[Pnr.]]=GK$7,Tbl.Kosten[[#This Row],[Te financieren]],"")</f>
        <v/>
      </c>
      <c r="GL164" s="150" t="str">
        <f>IF(Tbl.Kosten[[#This Row],[Pnr.]]=GL$7,Tbl.Kosten[[#This Row],[Te financieren]],"")</f>
        <v/>
      </c>
      <c r="GM164" s="150" t="str">
        <f>IF(Tbl.Kosten[[#This Row],[Pnr.]]=GM$7,Tbl.Kosten[[#This Row],[Te financieren]],"")</f>
        <v/>
      </c>
      <c r="GN164" s="150" t="str">
        <f>IF(Tbl.Kosten[[#This Row],[Pnr.]]=GN$7,Tbl.Kosten[[#This Row],[Te financieren]],"")</f>
        <v/>
      </c>
      <c r="GO164" s="150" t="str">
        <f>IF(Tbl.Kosten[[#This Row],[Pnr.]]=GO$7,Tbl.Kosten[[#This Row],[Te financieren]],"")</f>
        <v/>
      </c>
      <c r="GP164" s="150" t="str">
        <f>IF(Tbl.Kosten[[#This Row],[Pnr.]]=GP$7,Tbl.Kosten[[#This Row],[Te financieren]],"")</f>
        <v/>
      </c>
      <c r="GQ164" s="150" t="str">
        <f>IF(Tbl.Kosten[[#This Row],[Pnr.]]=GQ$7,Tbl.Kosten[[#This Row],[Te financieren]],"")</f>
        <v/>
      </c>
      <c r="GR164" s="150" t="str">
        <f>IF(Tbl.Kosten[[#This Row],[Pnr.]]=GR$7,Tbl.Kosten[[#This Row],[Te financieren]],"")</f>
        <v/>
      </c>
      <c r="GS164" s="150" t="str">
        <f>IF(Tbl.Kosten[[#This Row],[Pnr.]]=GS$7,Tbl.Kosten[[#This Row],[Te financieren]],"")</f>
        <v/>
      </c>
      <c r="GT164" s="150" t="str">
        <f>IF(Tbl.Kosten[[#This Row],[Pnr.]]=GT$7,Tbl.Kosten[[#This Row],[Te financieren]],"")</f>
        <v/>
      </c>
      <c r="GU164" s="150" t="str">
        <f>IF(Tbl.Kosten[[#This Row],[Pnr.]]=GU$7,Tbl.Kosten[[#This Row],[Te financieren]],"")</f>
        <v/>
      </c>
      <c r="GV164" s="150" t="str">
        <f>IF(Tbl.Kosten[[#This Row],[Pnr.]]=GV$7,Tbl.Kosten[[#This Row],[Te financieren]],"")</f>
        <v/>
      </c>
      <c r="GW164" s="150" t="str">
        <f>IF(Tbl.Kosten[[#This Row],[Pnr.]]=GW$7,Tbl.Kosten[[#This Row],[Te financieren]],"")</f>
        <v/>
      </c>
      <c r="GX164" s="150" t="str">
        <f>IF(Tbl.Kosten[[#This Row],[Pnr.]]=GX$7,Tbl.Kosten[[#This Row],[Te financieren]],"")</f>
        <v/>
      </c>
      <c r="GY164" s="150" t="str">
        <f>IF(Tbl.Kosten[[#This Row],[Pnr.]]=GY$7,Tbl.Kosten[[#This Row],[Te financieren]],"")</f>
        <v/>
      </c>
      <c r="GZ164" s="150" t="str">
        <f>IF(Tbl.Kosten[[#This Row],[Pnr.]]=GZ$7,Tbl.Kosten[[#This Row],[Te financieren]],"")</f>
        <v/>
      </c>
      <c r="HA164" s="150" t="str">
        <f>IF(Tbl.Kosten[[#This Row],[Pnr.]]=HA$7,Tbl.Kosten[[#This Row],[Te financieren]],"")</f>
        <v/>
      </c>
      <c r="HB164" s="150" t="str">
        <f>IF(Tbl.Kosten[[#This Row],[Pnr.]]=HB$7,Tbl.Kosten[[#This Row],[Te financieren]],"")</f>
        <v/>
      </c>
      <c r="HC164" s="150" t="str">
        <f>IF(Tbl.Kosten[[#This Row],[Pnr.]]=HC$7,Tbl.Kosten[[#This Row],[Te financieren]],"")</f>
        <v/>
      </c>
      <c r="HD164" s="150" t="str">
        <f>IF(Tbl.Kosten[[#This Row],[Pnr.]]=HD$7,Tbl.Kosten[[#This Row],[Te financieren]],"")</f>
        <v/>
      </c>
      <c r="HE164" s="150" t="str">
        <f>IF(Tbl.Kosten[[#This Row],[Pnr.]]=HE$7,Tbl.Kosten[[#This Row],[Te financieren]],"")</f>
        <v/>
      </c>
      <c r="HF164" s="150" t="str">
        <f>IF(Tbl.Kosten[[#This Row],[Pnr.]]=HF$7,Tbl.Kosten[[#This Row],[Te financieren]],"")</f>
        <v/>
      </c>
      <c r="HG164" s="150" t="str">
        <f>IF(Tbl.Kosten[[#This Row],[Pnr.]]=HG$7,Tbl.Kosten[[#This Row],[Te financieren]],"")</f>
        <v/>
      </c>
      <c r="HH164" s="150" t="str">
        <f>IF(Tbl.Kosten[[#This Row],[Pnr.]]=HH$7,Tbl.Kosten[[#This Row],[Te financieren]],"")</f>
        <v/>
      </c>
      <c r="HI164" s="150" t="str">
        <f>IF(Tbl.Kosten[[#This Row],[Pnr.]]=HI$7,Tbl.Kosten[[#This Row],[Te financieren]],"")</f>
        <v/>
      </c>
      <c r="HJ164" s="150" t="str">
        <f>IF(Tbl.Kosten[[#This Row],[Pnr.]]=HJ$7,Tbl.Kosten[[#This Row],[Te financieren]],"")</f>
        <v/>
      </c>
      <c r="HK164" s="150" t="str">
        <f>IF(Tbl.Kosten[[#This Row],[Pnr.]]=HK$7,Tbl.Kosten[[#This Row],[Te financieren]],"")</f>
        <v/>
      </c>
      <c r="HL164" s="150" t="str">
        <f>IF(Tbl.Kosten[[#This Row],[Pnr.]]=HL$7,Tbl.Kosten[[#This Row],[Te financieren]],"")</f>
        <v/>
      </c>
      <c r="HM164" s="150" t="str">
        <f>IF(Tbl.Kosten[[#This Row],[Pnr.]]=HM$7,Tbl.Kosten[[#This Row],[Te financieren]],"")</f>
        <v/>
      </c>
      <c r="HN164" s="150" t="str">
        <f>IF(Tbl.Kosten[[#This Row],[Pnr.]]=HN$7,Tbl.Kosten[[#This Row],[Te financieren]],"")</f>
        <v/>
      </c>
      <c r="HO164" s="150" t="str">
        <f>IF(Tbl.Kosten[[#This Row],[Pnr.]]=HO$7,Tbl.Kosten[[#This Row],[Te financieren]],"")</f>
        <v/>
      </c>
      <c r="HP164" s="150" t="str">
        <f>IF(Tbl.Kosten[[#This Row],[Pnr.]]=HP$7,Tbl.Kosten[[#This Row],[Te financieren]],"")</f>
        <v/>
      </c>
      <c r="HQ164" s="150" t="str">
        <f>IF(Tbl.Kosten[[#This Row],[Pnr.]]=HQ$7,Tbl.Kosten[[#This Row],[Te financieren]],"")</f>
        <v/>
      </c>
      <c r="HR164" s="150" t="str">
        <f>IF(Tbl.Kosten[[#This Row],[Pnr.]]=HR$7,Tbl.Kosten[[#This Row],[Te financieren]],"")</f>
        <v/>
      </c>
      <c r="HS164" s="150" t="str">
        <f>IF(Tbl.Kosten[[#This Row],[Pnr.]]=HS$7,Tbl.Kosten[[#This Row],[Te financieren]],"")</f>
        <v/>
      </c>
      <c r="HT164" s="150" t="str">
        <f>IF(Tbl.Kosten[[#This Row],[Pnr.]]=HT$7,Tbl.Kosten[[#This Row],[Te financieren]],"")</f>
        <v/>
      </c>
      <c r="HU164" s="150" t="str">
        <f>IF(Tbl.Kosten[[#This Row],[Pnr.]]=HU$7,Tbl.Kosten[[#This Row],[Te financieren]],"")</f>
        <v/>
      </c>
      <c r="HV164" s="150" t="str">
        <f>IF(Tbl.Kosten[[#This Row],[Pnr.]]=HV$7,Tbl.Kosten[[#This Row],[Te financieren]],"")</f>
        <v/>
      </c>
      <c r="HW164" s="150" t="str">
        <f>IF(Tbl.Kosten[[#This Row],[Pnr.]]=HW$7,Tbl.Kosten[[#This Row],[Te financieren]],"")</f>
        <v/>
      </c>
    </row>
    <row r="165" spans="2:231" x14ac:dyDescent="0.3">
      <c r="B165" s="134"/>
      <c r="C165" s="137"/>
      <c r="D165" s="136"/>
      <c r="E165" s="261"/>
      <c r="F165" s="135"/>
      <c r="G165" s="11" t="str">
        <f>IF(Tbl.Kosten[[#This Row],[Medewerker e/o 
functie]]&lt;&gt;"",_xlfn.XLOOKUP(Tbl.Kosten[[#This Row],[Medewerker e/o 
functie]],Tbl.Uurtarief[Medewerker en/of functie],Tbl.Uurtarief[Uurtarief],"",0,1),"")</f>
        <v/>
      </c>
      <c r="H165" s="121">
        <f>IFERROR(Tbl.Kosten[[#This Row],[Uren]]*Tbl.Kosten[[#This Row],[Uurtarief]],0)</f>
        <v>0</v>
      </c>
      <c r="I165" s="119" t="str">
        <f>IF(Tbl.Kosten[[#This Row],[Subtotaal uren]]&lt;&gt;0,_xlfn.XLOOKUP(Tbl.Kosten[[#This Row],[Medewerker e/o 
functie]],Tbl.Uurtarief[Medewerker en/of functie],Tbl.Uurtarief[Kostensoort arbeid],"",0,1),"")</f>
        <v/>
      </c>
      <c r="J165" s="137"/>
      <c r="K165" s="135"/>
      <c r="L165" s="139" t="str">
        <f>IF(Tbl.Kosten[[#This Row],[Activum]]&lt;&gt;"",_xlfn.XLOOKUP(Tbl.Kosten[[#This Row],[Activum]],Tbl.Afschrijvingskosten[Activum],Tbl.Afschrijvingskosten[Tarief per afschrijvings-eenheid],"",0,1),"")</f>
        <v/>
      </c>
      <c r="M165" s="122">
        <f>IFERROR(Tbl.Kosten[[#This Row],[Een-
heden]]*Tbl.Kosten[[#This Row],[Afschrijvings-
tarief]],0)</f>
        <v>0</v>
      </c>
      <c r="N165" s="122" t="str">
        <f>IF(Tbl.Kosten[[#This Row],[Subtotaal afschrijving]]&lt;&gt;0,Lijsten!$A$7,"")</f>
        <v/>
      </c>
      <c r="O165" s="140"/>
      <c r="P165" s="135"/>
      <c r="Q165" s="138"/>
      <c r="R165" s="122">
        <f>IFERROR(Tbl.Kosten[[#This Row],[Aantal]]*Tbl.Kosten[[#This Row],[Tarief]],0)</f>
        <v>0</v>
      </c>
      <c r="S165" s="8">
        <f>IFERROR(Tbl.Kosten[[#This Row],[Subtotaal overige kosten]]+Tbl.Kosten[[#This Row],[Subtotaal uren]]+Tbl.Kosten[[#This Row],[Subtotaal afschrijving]],0)</f>
        <v>0</v>
      </c>
      <c r="T165" s="8">
        <f>IFERROR(Tbl.Kosten[[#This Row],[Totaal kosten]]*Tbl.Kosten[[#This Row],[Subsidie%]],0)</f>
        <v>0</v>
      </c>
      <c r="U165" s="4" t="str" cm="1">
        <f t="array" ref="U165">IFERROR(_xlfn.IFS(Tbl.Kosten[[#This Row],[Subtotaal uren]]&lt;&gt;0,Tbl.Kosten[[#This Row],[Kostensoort arbeid]],Tbl.Kosten[[#This Row],[Subtotaal afschrijving]]&lt;&gt;0,Tbl.Kosten[[#This Row],[Kostensoort afschrijving]],Tbl.Kosten[[#This Row],[Subtotaal overige kosten]]&lt;&gt;0,Tbl.Kosten[[#This Row],[Kostensoort overig]]),"")</f>
        <v/>
      </c>
      <c r="V165" s="4" t="str">
        <f>IFERROR(_xlfn.XLOOKUP(Tbl.Kosten[[#This Row],[Activiteitencode]],Tbl.Activiteiten[Activiteitcode],Tbl.Activiteiten[Werkpakketcode],"",0,1),"")</f>
        <v/>
      </c>
      <c r="W165" s="4" t="str">
        <f>IFERROR(_xlfn.XLOOKUP(Tbl.Kosten[[#This Row],[Werkpakketcode]],Tbl.Werkpakketten[Werkpakketcode],Tbl.Werkpakketten[Subsidiabele activiteit],"",0,1),"")</f>
        <v/>
      </c>
      <c r="X165" s="12">
        <f>IFERROR(_xlfn.XLOOKUP(Tbl.Kosten[[#This Row],[Sanr.]],Tbl.Subsidiehoogte[SAnr.],Tbl.Subsidiehoogte[Sub. Percentage],0,0,1),0)</f>
        <v>0</v>
      </c>
      <c r="Y165" s="144" t="str">
        <f>IFERROR(_xlfn.XLOOKUP(Tbl.Kosten[[#This Row],[Partnercode]],Tbl.Projectpartners[Partnercode],Tbl.Projectpartners[PNr.],"",0,1),"")</f>
        <v>P1</v>
      </c>
      <c r="Z165" s="148">
        <f>IF(Tbl.Kosten[[#This Row],[Pnr.]]=Z$7,Tbl.Kosten[[#This Row],[Totaal kosten]],"")</f>
        <v>0</v>
      </c>
      <c r="AA165" s="148" t="str">
        <f>IF(Tbl.Kosten[[#This Row],[Pnr.]]=AA$7,Tbl.Kosten[[#This Row],[Totaal kosten]],"")</f>
        <v/>
      </c>
      <c r="AB165" s="148" t="str">
        <f>IF(Tbl.Kosten[[#This Row],[Pnr.]]=AB$7,Tbl.Kosten[[#This Row],[Totaal kosten]],"")</f>
        <v/>
      </c>
      <c r="AC165" s="148" t="str">
        <f>IF(Tbl.Kosten[[#This Row],[Pnr.]]=AC$7,Tbl.Kosten[[#This Row],[Totaal kosten]],"")</f>
        <v/>
      </c>
      <c r="AD165" s="148" t="str">
        <f>IF(Tbl.Kosten[[#This Row],[Pnr.]]=AD$7,Tbl.Kosten[[#This Row],[Totaal kosten]],"")</f>
        <v/>
      </c>
      <c r="AE165" s="148" t="str">
        <f>IF(Tbl.Kosten[[#This Row],[Pnr.]]=AE$7,Tbl.Kosten[[#This Row],[Totaal kosten]],"")</f>
        <v/>
      </c>
      <c r="AF165" s="148" t="str">
        <f>IF(Tbl.Kosten[[#This Row],[Pnr.]]=AF$7,Tbl.Kosten[[#This Row],[Totaal kosten]],"")</f>
        <v/>
      </c>
      <c r="AG165" s="148" t="str">
        <f>IF(Tbl.Kosten[[#This Row],[Pnr.]]=AG$7,Tbl.Kosten[[#This Row],[Totaal kosten]],"")</f>
        <v/>
      </c>
      <c r="AH165" s="148" t="str">
        <f>IF(Tbl.Kosten[[#This Row],[Pnr.]]=AH$7,Tbl.Kosten[[#This Row],[Totaal kosten]],"")</f>
        <v/>
      </c>
      <c r="AI165" s="148" t="str">
        <f>IF(Tbl.Kosten[[#This Row],[Pnr.]]=AI$7,Tbl.Kosten[[#This Row],[Totaal kosten]],"")</f>
        <v/>
      </c>
      <c r="AJ165" s="148" t="str">
        <f>IF(Tbl.Kosten[[#This Row],[Pnr.]]=AJ$7,Tbl.Kosten[[#This Row],[Totaal kosten]],"")</f>
        <v/>
      </c>
      <c r="AK165" s="148" t="str">
        <f>IF(Tbl.Kosten[[#This Row],[Pnr.]]=AK$7,Tbl.Kosten[[#This Row],[Totaal kosten]],"")</f>
        <v/>
      </c>
      <c r="AL165" s="148" t="str">
        <f>IF(Tbl.Kosten[[#This Row],[Pnr.]]=AL$7,Tbl.Kosten[[#This Row],[Totaal kosten]],"")</f>
        <v/>
      </c>
      <c r="AM165" s="148" t="str">
        <f>IF(Tbl.Kosten[[#This Row],[Pnr.]]=AM$7,Tbl.Kosten[[#This Row],[Totaal kosten]],"")</f>
        <v/>
      </c>
      <c r="AN165" s="148" t="str">
        <f>IF(Tbl.Kosten[[#This Row],[Pnr.]]=AN$7,Tbl.Kosten[[#This Row],[Totaal kosten]],"")</f>
        <v/>
      </c>
      <c r="AO165" s="148" t="str">
        <f>IF(Tbl.Kosten[[#This Row],[Pnr.]]=AO$7,Tbl.Kosten[[#This Row],[Totaal kosten]],"")</f>
        <v/>
      </c>
      <c r="AP165" s="148" t="str">
        <f>IF(Tbl.Kosten[[#This Row],[Pnr.]]=AP$7,Tbl.Kosten[[#This Row],[Totaal kosten]],"")</f>
        <v/>
      </c>
      <c r="AQ165" s="148" t="str">
        <f>IF(Tbl.Kosten[[#This Row],[Pnr.]]=AQ$7,Tbl.Kosten[[#This Row],[Totaal kosten]],"")</f>
        <v/>
      </c>
      <c r="AR165" s="148" t="str">
        <f>IF(Tbl.Kosten[[#This Row],[Pnr.]]=AR$7,Tbl.Kosten[[#This Row],[Totaal kosten]],"")</f>
        <v/>
      </c>
      <c r="AS165" s="148" t="str">
        <f>IF(Tbl.Kosten[[#This Row],[Pnr.]]=AS$7,Tbl.Kosten[[#This Row],[Totaal kosten]],"")</f>
        <v/>
      </c>
      <c r="AT165" s="148" t="str">
        <f>IF(Tbl.Kosten[[#This Row],[Pnr.]]=AT$7,Tbl.Kosten[[#This Row],[Totaal kosten]],"")</f>
        <v/>
      </c>
      <c r="AU165" s="148" t="str">
        <f>IF(Tbl.Kosten[[#This Row],[Pnr.]]=AU$7,Tbl.Kosten[[#This Row],[Totaal kosten]],"")</f>
        <v/>
      </c>
      <c r="AV165" s="148" t="str">
        <f>IF(Tbl.Kosten[[#This Row],[Pnr.]]=AV$7,Tbl.Kosten[[#This Row],[Totaal kosten]],"")</f>
        <v/>
      </c>
      <c r="AW165" s="148" t="str">
        <f>IF(Tbl.Kosten[[#This Row],[Pnr.]]=AW$7,Tbl.Kosten[[#This Row],[Totaal kosten]],"")</f>
        <v/>
      </c>
      <c r="AX165" s="148" t="str">
        <f>IF(Tbl.Kosten[[#This Row],[Pnr.]]=AX$7,Tbl.Kosten[[#This Row],[Totaal kosten]],"")</f>
        <v/>
      </c>
      <c r="AY165" s="148" t="str">
        <f>IF(Tbl.Kosten[[#This Row],[Pnr.]]=AY$7,Tbl.Kosten[[#This Row],[Totaal kosten]],"")</f>
        <v/>
      </c>
      <c r="AZ165" s="148" t="str">
        <f>IF(Tbl.Kosten[[#This Row],[Pnr.]]=AZ$7,Tbl.Kosten[[#This Row],[Totaal kosten]],"")</f>
        <v/>
      </c>
      <c r="BA165" s="148" t="str">
        <f>IF(Tbl.Kosten[[#This Row],[Pnr.]]=BA$7,Tbl.Kosten[[#This Row],[Totaal kosten]],"")</f>
        <v/>
      </c>
      <c r="BB165" s="148" t="str">
        <f>IF(Tbl.Kosten[[#This Row],[Pnr.]]=BB$7,Tbl.Kosten[[#This Row],[Totaal kosten]],"")</f>
        <v/>
      </c>
      <c r="BC165" s="148" t="str">
        <f>IF(Tbl.Kosten[[#This Row],[Pnr.]]=BC$7,Tbl.Kosten[[#This Row],[Totaal kosten]],"")</f>
        <v/>
      </c>
      <c r="BD165" s="148" t="str">
        <f>IF(Tbl.Kosten[[#This Row],[Pnr.]]=BD$7,Tbl.Kosten[[#This Row],[Totaal kosten]],"")</f>
        <v/>
      </c>
      <c r="BE165" s="148" t="str">
        <f>IF(Tbl.Kosten[[#This Row],[Pnr.]]=BE$7,Tbl.Kosten[[#This Row],[Totaal kosten]],"")</f>
        <v/>
      </c>
      <c r="BF165" s="148" t="str">
        <f>IF(Tbl.Kosten[[#This Row],[Pnr.]]=BF$7,Tbl.Kosten[[#This Row],[Totaal kosten]],"")</f>
        <v/>
      </c>
      <c r="BG165" s="148" t="str">
        <f>IF(Tbl.Kosten[[#This Row],[Pnr.]]=BG$7,Tbl.Kosten[[#This Row],[Totaal kosten]],"")</f>
        <v/>
      </c>
      <c r="BH165" s="148" t="str">
        <f>IF(Tbl.Kosten[[#This Row],[Pnr.]]=BH$7,Tbl.Kosten[[#This Row],[Totaal kosten]],"")</f>
        <v/>
      </c>
      <c r="BI165" s="148" t="str">
        <f>IF(Tbl.Kosten[[#This Row],[Pnr.]]=BI$7,Tbl.Kosten[[#This Row],[Totaal kosten]],"")</f>
        <v/>
      </c>
      <c r="BJ165" s="148" t="str">
        <f>IF(Tbl.Kosten[[#This Row],[Pnr.]]=BJ$7,Tbl.Kosten[[#This Row],[Totaal kosten]],"")</f>
        <v/>
      </c>
      <c r="BK165" s="148" t="str">
        <f>IF(Tbl.Kosten[[#This Row],[Pnr.]]=BK$7,Tbl.Kosten[[#This Row],[Totaal kosten]],"")</f>
        <v/>
      </c>
      <c r="BL165" s="148" t="str">
        <f>IF(Tbl.Kosten[[#This Row],[Pnr.]]=BL$7,Tbl.Kosten[[#This Row],[Totaal kosten]],"")</f>
        <v/>
      </c>
      <c r="BM165" s="148" t="str">
        <f>IF(Tbl.Kosten[[#This Row],[Pnr.]]=BM$7,Tbl.Kosten[[#This Row],[Totaal kosten]],"")</f>
        <v/>
      </c>
      <c r="BN165" s="148" t="str">
        <f>IF(Tbl.Kosten[[#This Row],[Pnr.]]=BN$7,Tbl.Kosten[[#This Row],[Totaal kosten]],"")</f>
        <v/>
      </c>
      <c r="BO165" s="148" t="str">
        <f>IF(Tbl.Kosten[[#This Row],[Pnr.]]=BO$7,Tbl.Kosten[[#This Row],[Totaal kosten]],"")</f>
        <v/>
      </c>
      <c r="BP165" s="148" t="str">
        <f>IF(Tbl.Kosten[[#This Row],[Pnr.]]=BP$7,Tbl.Kosten[[#This Row],[Totaal kosten]],"")</f>
        <v/>
      </c>
      <c r="BQ165" s="148" t="str">
        <f>IF(Tbl.Kosten[[#This Row],[Pnr.]]=BQ$7,Tbl.Kosten[[#This Row],[Totaal kosten]],"")</f>
        <v/>
      </c>
      <c r="BR165" s="148" t="str">
        <f>IF(Tbl.Kosten[[#This Row],[Pnr.]]=BR$7,Tbl.Kosten[[#This Row],[Totaal kosten]],"")</f>
        <v/>
      </c>
      <c r="BS165" s="148" t="str">
        <f>IF(Tbl.Kosten[[#This Row],[Pnr.]]=BS$7,Tbl.Kosten[[#This Row],[Totaal kosten]],"")</f>
        <v/>
      </c>
      <c r="BT165" s="148" t="str">
        <f>IF(Tbl.Kosten[[#This Row],[Pnr.]]=BT$7,Tbl.Kosten[[#This Row],[Totaal kosten]],"")</f>
        <v/>
      </c>
      <c r="BU165" s="148" t="str">
        <f>IF(Tbl.Kosten[[#This Row],[Pnr.]]=BU$7,Tbl.Kosten[[#This Row],[Totaal kosten]],"")</f>
        <v/>
      </c>
      <c r="BV165" s="148" t="str">
        <f>IF(Tbl.Kosten[[#This Row],[Pnr.]]=BV$7,Tbl.Kosten[[#This Row],[Totaal kosten]],"")</f>
        <v/>
      </c>
      <c r="BW165" s="148" t="str">
        <f>IF(Tbl.Kosten[[#This Row],[Pnr.]]=BW$7,Tbl.Kosten[[#This Row],[Totaal kosten]],"")</f>
        <v/>
      </c>
      <c r="BX165" s="148" t="str">
        <f>IFERROR(_xlfn.XLOOKUP(Tbl.Kosten[[#This Row],[Werkpakketcode]],Tbl.Werkpakketten[Werkpakketcode],Tbl.Werkpakketten[WPnr.],"",0,1),"")</f>
        <v/>
      </c>
      <c r="BY165" s="148" t="str">
        <f>IF(Tbl.Kosten[[#This Row],[WPnr.]]=BY$7,Tbl.Kosten[[#This Row],[Totaal kosten]],"")</f>
        <v/>
      </c>
      <c r="BZ165" s="148" t="str">
        <f>IF(Tbl.Kosten[[#This Row],[WPnr.]]=BZ$7,Tbl.Kosten[[#This Row],[Totaal kosten]],"")</f>
        <v/>
      </c>
      <c r="CA165" s="148" t="str">
        <f>IF(Tbl.Kosten[[#This Row],[WPnr.]]=CA$7,Tbl.Kosten[[#This Row],[Totaal kosten]],"")</f>
        <v/>
      </c>
      <c r="CB165" s="148" t="str">
        <f>IF(Tbl.Kosten[[#This Row],[WPnr.]]=CB$7,Tbl.Kosten[[#This Row],[Totaal kosten]],"")</f>
        <v/>
      </c>
      <c r="CC165" s="148" t="str">
        <f>IF(Tbl.Kosten[[#This Row],[WPnr.]]=CC$7,Tbl.Kosten[[#This Row],[Totaal kosten]],"")</f>
        <v/>
      </c>
      <c r="CD165" s="148" t="str">
        <f>IF(Tbl.Kosten[[#This Row],[WPnr.]]=CD$7,Tbl.Kosten[[#This Row],[Totaal kosten]],"")</f>
        <v/>
      </c>
      <c r="CE165" s="148" t="str">
        <f>IF(Tbl.Kosten[[#This Row],[WPnr.]]=CE$7,Tbl.Kosten[[#This Row],[Totaal kosten]],"")</f>
        <v/>
      </c>
      <c r="CF165" s="148" t="str">
        <f>IF(Tbl.Kosten[[#This Row],[WPnr.]]=CF$7,Tbl.Kosten[[#This Row],[Totaal kosten]],"")</f>
        <v/>
      </c>
      <c r="CG165" s="148" t="str">
        <f>IF(Tbl.Kosten[[#This Row],[WPnr.]]=CG$7,Tbl.Kosten[[#This Row],[Totaal kosten]],"")</f>
        <v/>
      </c>
      <c r="CH165" s="148" t="str">
        <f>IF(Tbl.Kosten[[#This Row],[WPnr.]]=CH$7,Tbl.Kosten[[#This Row],[Totaal kosten]],"")</f>
        <v/>
      </c>
      <c r="CI165" s="148" t="str">
        <f>IF(Tbl.Kosten[[#This Row],[WPnr.]]=CI$7,Tbl.Kosten[[#This Row],[Totaal kosten]],"")</f>
        <v/>
      </c>
      <c r="CJ165" s="148" t="str">
        <f>IF(Tbl.Kosten[[#This Row],[WPnr.]]=CJ$7,Tbl.Kosten[[#This Row],[Totaal kosten]],"")</f>
        <v/>
      </c>
      <c r="CK165" s="148" t="str">
        <f>IF(Tbl.Kosten[[#This Row],[WPnr.]]=CK$7,Tbl.Kosten[[#This Row],[Totaal kosten]],"")</f>
        <v/>
      </c>
      <c r="CL165" s="148" t="str">
        <f>IF(Tbl.Kosten[[#This Row],[WPnr.]]=CL$7,Tbl.Kosten[[#This Row],[Totaal kosten]],"")</f>
        <v/>
      </c>
      <c r="CM165" s="148" t="str">
        <f>IF(Tbl.Kosten[[#This Row],[WPnr.]]=CM$7,Tbl.Kosten[[#This Row],[Totaal kosten]],"")</f>
        <v/>
      </c>
      <c r="CN165" s="148" t="str">
        <f>IF(Tbl.Kosten[[#This Row],[WPnr.]]=CN$7,Tbl.Kosten[[#This Row],[Totaal kosten]],"")</f>
        <v/>
      </c>
      <c r="CO165" s="148" t="str">
        <f>IF(Tbl.Kosten[[#This Row],[WPnr.]]=CO$7,Tbl.Kosten[[#This Row],[Totaal kosten]],"")</f>
        <v/>
      </c>
      <c r="CP165" s="148" t="str">
        <f>IF(Tbl.Kosten[[#This Row],[WPnr.]]=CP$7,Tbl.Kosten[[#This Row],[Totaal kosten]],"")</f>
        <v/>
      </c>
      <c r="CQ165" s="148" t="str">
        <f>IF(Tbl.Kosten[[#This Row],[WPnr.]]=CQ$7,Tbl.Kosten[[#This Row],[Totaal kosten]],"")</f>
        <v/>
      </c>
      <c r="CR165" s="148" t="str">
        <f>IF(Tbl.Kosten[[#This Row],[WPnr.]]=CR$7,Tbl.Kosten[[#This Row],[Totaal kosten]],"")</f>
        <v/>
      </c>
      <c r="CS165" s="148" t="str">
        <f>IF(Tbl.Kosten[[#This Row],[WPnr.]]=CS$7,Tbl.Kosten[[#This Row],[Totaal kosten]],"")</f>
        <v/>
      </c>
      <c r="CT165" s="148" t="str">
        <f>IF(Tbl.Kosten[[#This Row],[WPnr.]]=CT$7,Tbl.Kosten[[#This Row],[Totaal kosten]],"")</f>
        <v/>
      </c>
      <c r="CU165" s="148" t="str">
        <f>IF(Tbl.Kosten[[#This Row],[WPnr.]]=CU$7,Tbl.Kosten[[#This Row],[Totaal kosten]],"")</f>
        <v/>
      </c>
      <c r="CV165" s="148" t="str">
        <f>IF(Tbl.Kosten[[#This Row],[WPnr.]]=CV$7,Tbl.Kosten[[#This Row],[Totaal kosten]],"")</f>
        <v/>
      </c>
      <c r="CW165" s="148" t="str">
        <f>IF(Tbl.Kosten[[#This Row],[WPnr.]]=CW$7,Tbl.Kosten[[#This Row],[Totaal kosten]],"")</f>
        <v/>
      </c>
      <c r="CX165" s="148" t="str">
        <f>IF(Tbl.Kosten[[#This Row],[WPnr.]]=CX$7,Tbl.Kosten[[#This Row],[Totaal kosten]],"")</f>
        <v/>
      </c>
      <c r="CY165" s="148" t="str">
        <f>IF(Tbl.Kosten[[#This Row],[WPnr.]]=CY$7,Tbl.Kosten[[#This Row],[Totaal kosten]],"")</f>
        <v/>
      </c>
      <c r="CZ165" s="148" t="str">
        <f>IF(Tbl.Kosten[[#This Row],[WPnr.]]=CZ$7,Tbl.Kosten[[#This Row],[Totaal kosten]],"")</f>
        <v/>
      </c>
      <c r="DA165" s="148" t="str">
        <f>IF(Tbl.Kosten[[#This Row],[WPnr.]]=DA$7,Tbl.Kosten[[#This Row],[Totaal kosten]],"")</f>
        <v/>
      </c>
      <c r="DB165" s="148" t="str">
        <f>IF(Tbl.Kosten[[#This Row],[WPnr.]]=DB$7,Tbl.Kosten[[#This Row],[Totaal kosten]],"")</f>
        <v/>
      </c>
      <c r="DC165" s="148" t="str">
        <f>IF(Tbl.Kosten[[#This Row],[WPnr.]]=DC$7,Tbl.Kosten[[#This Row],[Totaal kosten]],"")</f>
        <v/>
      </c>
      <c r="DD165" s="148" t="str">
        <f>IF(Tbl.Kosten[[#This Row],[WPnr.]]=DD$7,Tbl.Kosten[[#This Row],[Totaal kosten]],"")</f>
        <v/>
      </c>
      <c r="DE165" s="148" t="str">
        <f>IF(Tbl.Kosten[[#This Row],[WPnr.]]=DE$7,Tbl.Kosten[[#This Row],[Totaal kosten]],"")</f>
        <v/>
      </c>
      <c r="DF165" s="148" t="str">
        <f>IF(Tbl.Kosten[[#This Row],[WPnr.]]=DF$7,Tbl.Kosten[[#This Row],[Totaal kosten]],"")</f>
        <v/>
      </c>
      <c r="DG165" s="148" t="str">
        <f>IF(Tbl.Kosten[[#This Row],[WPnr.]]=DG$7,Tbl.Kosten[[#This Row],[Totaal kosten]],"")</f>
        <v/>
      </c>
      <c r="DH165" s="148" t="str">
        <f>IF(Tbl.Kosten[[#This Row],[WPnr.]]=DH$7,Tbl.Kosten[[#This Row],[Totaal kosten]],"")</f>
        <v/>
      </c>
      <c r="DI165" s="148" t="str">
        <f>IF(Tbl.Kosten[[#This Row],[WPnr.]]=DI$7,Tbl.Kosten[[#This Row],[Totaal kosten]],"")</f>
        <v/>
      </c>
      <c r="DJ165" s="148" t="str">
        <f>IF(Tbl.Kosten[[#This Row],[WPnr.]]=DJ$7,Tbl.Kosten[[#This Row],[Totaal kosten]],"")</f>
        <v/>
      </c>
      <c r="DK165" s="148" t="str">
        <f>IF(Tbl.Kosten[[#This Row],[WPnr.]]=DK$7,Tbl.Kosten[[#This Row],[Totaal kosten]],"")</f>
        <v/>
      </c>
      <c r="DL165" s="148" t="str">
        <f>IF(Tbl.Kosten[[#This Row],[WPnr.]]=DL$7,Tbl.Kosten[[#This Row],[Totaal kosten]],"")</f>
        <v/>
      </c>
      <c r="DM165" s="148" t="str">
        <f>IF(Tbl.Kosten[[#This Row],[WPnr.]]=DM$7,Tbl.Kosten[[#This Row],[Totaal kosten]],"")</f>
        <v/>
      </c>
      <c r="DN165" s="148" t="str">
        <f>IF(Tbl.Kosten[[#This Row],[WPnr.]]=DN$7,Tbl.Kosten[[#This Row],[Totaal kosten]],"")</f>
        <v/>
      </c>
      <c r="DO165" s="148" t="str">
        <f>IF(Tbl.Kosten[[#This Row],[WPnr.]]=DO$7,Tbl.Kosten[[#This Row],[Totaal kosten]],"")</f>
        <v/>
      </c>
      <c r="DP165" s="148" t="str">
        <f>IF(Tbl.Kosten[[#This Row],[WPnr.]]=DP$7,Tbl.Kosten[[#This Row],[Totaal kosten]],"")</f>
        <v/>
      </c>
      <c r="DQ165" s="148" t="str">
        <f>IF(Tbl.Kosten[[#This Row],[WPnr.]]=DQ$7,Tbl.Kosten[[#This Row],[Totaal kosten]],"")</f>
        <v/>
      </c>
      <c r="DR165" s="148" t="str">
        <f>IF(Tbl.Kosten[[#This Row],[WPnr.]]=DR$7,Tbl.Kosten[[#This Row],[Totaal kosten]],"")</f>
        <v/>
      </c>
      <c r="DS165" s="148" t="str">
        <f>IF(Tbl.Kosten[[#This Row],[WPnr.]]=DS$7,Tbl.Kosten[[#This Row],[Totaal kosten]],"")</f>
        <v/>
      </c>
      <c r="DT165" s="148" t="str">
        <f>IF(Tbl.Kosten[[#This Row],[WPnr.]]=DT$7,Tbl.Kosten[[#This Row],[Totaal kosten]],"")</f>
        <v/>
      </c>
      <c r="DU165" s="148" t="str">
        <f>IF(Tbl.Kosten[[#This Row],[WPnr.]]=DU$7,Tbl.Kosten[[#This Row],[Totaal kosten]],"")</f>
        <v/>
      </c>
      <c r="DV165" s="148" t="str">
        <f>IF(Tbl.Kosten[[#This Row],[WPnr.]]=DV$7,Tbl.Kosten[[#This Row],[Totaal kosten]],"")</f>
        <v/>
      </c>
      <c r="DW165" s="150" t="str">
        <f>IFERROR(_xlfn.XLOOKUP(Tbl.Kosten[[#This Row],[Kostensoort]],Tbl.Kostensoorten[Kostensoorten],Tbl.Kostensoorten[KSnr.],"",0,1),"")</f>
        <v/>
      </c>
      <c r="DX165" s="150" t="str">
        <f>IF(Tbl.Kosten[[#This Row],[KSnr.]]=DX$7,Tbl.Kosten[[#This Row],[Totaal kosten]],"")</f>
        <v/>
      </c>
      <c r="DY165" s="150" t="str">
        <f>IF(Tbl.Kosten[[#This Row],[KSnr.]]=DY$7,Tbl.Kosten[[#This Row],[Totaal kosten]],"")</f>
        <v/>
      </c>
      <c r="DZ165" s="150" t="str">
        <f>IF(Tbl.Kosten[[#This Row],[KSnr.]]=DZ$7,Tbl.Kosten[[#This Row],[Totaal kosten]],"")</f>
        <v/>
      </c>
      <c r="EA165" s="150" t="str">
        <f>IF(Tbl.Kosten[[#This Row],[KSnr.]]=EA$7,Tbl.Kosten[[#This Row],[Totaal kosten]],"")</f>
        <v/>
      </c>
      <c r="EB165" s="150" t="str">
        <f>IF(Tbl.Kosten[[#This Row],[KSnr.]]=EB$7,Tbl.Kosten[[#This Row],[Totaal kosten]],"")</f>
        <v/>
      </c>
      <c r="EC165" s="150" t="str">
        <f>IF(Tbl.Kosten[[#This Row],[KSnr.]]=EC$7,Tbl.Kosten[[#This Row],[Totaal kosten]],"")</f>
        <v/>
      </c>
      <c r="ED165" s="150" t="str">
        <f>IF(Tbl.Kosten[[#This Row],[KSnr.]]=ED$7,Tbl.Kosten[[#This Row],[Totaal kosten]],"")</f>
        <v/>
      </c>
      <c r="EE165" s="150" t="str">
        <f>IF(Tbl.Kosten[[#This Row],[KSnr.]]=EE$7,Tbl.Kosten[[#This Row],[Totaal kosten]],"")</f>
        <v/>
      </c>
      <c r="EF165" s="150" t="str">
        <f>IF(Tbl.Kosten[[#This Row],[KSnr.]]=EF$7,Tbl.Kosten[[#This Row],[Totaal kosten]],"")</f>
        <v/>
      </c>
      <c r="EG165" s="150" t="str">
        <f>IF(Tbl.Kosten[[#This Row],[KSnr.]]=EG$7,Tbl.Kosten[[#This Row],[Totaal kosten]],"")</f>
        <v/>
      </c>
      <c r="EH165" s="150" t="str">
        <f>IF(Tbl.Kosten[[#This Row],[KSnr.]]=EH$7,Tbl.Kosten[[#This Row],[Totaal kosten]],"")</f>
        <v/>
      </c>
      <c r="EI165" s="150" t="str">
        <f>IF(Tbl.Kosten[[#This Row],[KSnr.]]=EI$7,Tbl.Kosten[[#This Row],[Totaal kosten]],"")</f>
        <v/>
      </c>
      <c r="EJ165" s="150" t="str">
        <f>IF(Tbl.Kosten[[#This Row],[KSnr.]]=EJ$7,Tbl.Kosten[[#This Row],[Totaal kosten]],"")</f>
        <v/>
      </c>
      <c r="EK165" s="150" t="str">
        <f>IF(Tbl.Kosten[[#This Row],[KSnr.]]=EK$7,Tbl.Kosten[[#This Row],[Totaal kosten]],"")</f>
        <v/>
      </c>
      <c r="EL165" s="150" t="str">
        <f>IF(Tbl.Kosten[[#This Row],[KSnr.]]=EL$7,Tbl.Kosten[[#This Row],[Totaal kosten]],"")</f>
        <v/>
      </c>
      <c r="EM165" s="150" t="str">
        <f>IF(Tbl.Kosten[[#This Row],[KSnr.]]=EM$7,Tbl.Kosten[[#This Row],[Totaal kosten]],"")</f>
        <v/>
      </c>
      <c r="EN165" s="150" t="str">
        <f>IF(Tbl.Kosten[[#This Row],[KSnr.]]=EN$7,Tbl.Kosten[[#This Row],[Totaal kosten]],"")</f>
        <v/>
      </c>
      <c r="EO165" s="150" t="str">
        <f>IF(Tbl.Kosten[[#This Row],[KSnr.]]=EO$7,Tbl.Kosten[[#This Row],[Totaal kosten]],"")</f>
        <v/>
      </c>
      <c r="EP165" s="150" t="str">
        <f>IF(Tbl.Kosten[[#This Row],[KSnr.]]=EP$7,Tbl.Kosten[[#This Row],[Totaal kosten]],"")</f>
        <v/>
      </c>
      <c r="EQ165" s="150" t="str">
        <f>IF(Tbl.Kosten[[#This Row],[KSnr.]]=EQ$7,Tbl.Kosten[[#This Row],[Totaal kosten]],"")</f>
        <v/>
      </c>
      <c r="ER165" s="144" t="str">
        <f>IFERROR(_xlfn.XLOOKUP(Tbl.Kosten[[#This Row],[Subsidieactiviteit]],Tbl.Subsidiehoogte[Subsidieactiviteit],Tbl.Subsidiehoogte[SAnr.],"",0,1),"")</f>
        <v/>
      </c>
      <c r="ES165" s="150" t="str">
        <f>IF(Tbl.Kosten[[#This Row],[Sanr.]]=ES$7,Tbl.Kosten[[#This Row],[Totaal kosten]],"")</f>
        <v/>
      </c>
      <c r="ET165" s="150" t="str">
        <f>IF(Tbl.Kosten[[#This Row],[Sanr.]]=ET$7,Tbl.Kosten[[#This Row],[Totaal kosten]],"")</f>
        <v/>
      </c>
      <c r="EU165" s="150" t="str">
        <f>IF(Tbl.Kosten[[#This Row],[Sanr.]]=EU$7,Tbl.Kosten[[#This Row],[Totaal kosten]],"")</f>
        <v/>
      </c>
      <c r="EV165" s="150" t="str">
        <f>IF(Tbl.Kosten[[#This Row],[Sanr.]]=EV$7,Tbl.Kosten[[#This Row],[Totaal kosten]],"")</f>
        <v/>
      </c>
      <c r="EW165" s="150" t="str">
        <f>IF(Tbl.Kosten[[#This Row],[Sanr.]]=EW$7,Tbl.Kosten[[#This Row],[Totaal kosten]],"")</f>
        <v/>
      </c>
      <c r="EX165" s="150" t="str">
        <f>IF(Tbl.Kosten[[#This Row],[Sanr.]]=EX$7,Tbl.Kosten[[#This Row],[Totaal kosten]],"")</f>
        <v/>
      </c>
      <c r="EY165" s="150" t="str">
        <f>IF(Tbl.Kosten[[#This Row],[Sanr.]]=EY$7,Tbl.Kosten[[#This Row],[Totaal kosten]],"")</f>
        <v/>
      </c>
      <c r="EZ165" s="150" t="str">
        <f>IF(Tbl.Kosten[[#This Row],[Sanr.]]=EZ$7,Tbl.Kosten[[#This Row],[Totaal kosten]],"")</f>
        <v/>
      </c>
      <c r="FA165" s="150" t="str">
        <f>IF(Tbl.Kosten[[#This Row],[Sanr.]]=FA$7,Tbl.Kosten[[#This Row],[Totaal kosten]],"")</f>
        <v/>
      </c>
      <c r="FB165" s="150" t="str">
        <f>IF(Tbl.Kosten[[#This Row],[Sanr.]]=FB$7,Tbl.Kosten[[#This Row],[Totaal kosten]],"")</f>
        <v/>
      </c>
      <c r="FC165" s="150" t="str">
        <f>IF(Tbl.Kosten[[#This Row],[Sanr.]]=FC$7,Tbl.Kosten[[#This Row],[Totaal kosten]],"")</f>
        <v/>
      </c>
      <c r="FD165" s="150" t="str">
        <f>IF(Tbl.Kosten[[#This Row],[Sanr.]]=FD$7,Tbl.Kosten[[#This Row],[Totaal kosten]],"")</f>
        <v/>
      </c>
      <c r="FE165" s="150" t="str">
        <f>IF(Tbl.Kosten[[#This Row],[Sanr.]]=FE$7,Tbl.Kosten[[#This Row],[Totaal kosten]],"")</f>
        <v/>
      </c>
      <c r="FF165" s="150" t="str">
        <f>IF(Tbl.Kosten[[#This Row],[Sanr.]]=FF$7,Tbl.Kosten[[#This Row],[Totaal kosten]],"")</f>
        <v/>
      </c>
      <c r="FG165" s="150" t="str">
        <f>IF(Tbl.Kosten[[#This Row],[Sanr.]]=FG$7,Tbl.Kosten[[#This Row],[Totaal kosten]],"")</f>
        <v/>
      </c>
      <c r="FH165" s="150" t="str">
        <f>IF(Tbl.Kosten[[#This Row],[Sanr.]]=FH$7,Tbl.Kosten[[#This Row],[Totaal kosten]],"")</f>
        <v/>
      </c>
      <c r="FI165" s="150" t="str">
        <f>IF(Tbl.Kosten[[#This Row],[Sanr.]]=FI$7,Tbl.Kosten[[#This Row],[Totaal kosten]],"")</f>
        <v/>
      </c>
      <c r="FJ165" s="150" t="str">
        <f>IF(Tbl.Kosten[[#This Row],[Sanr.]]=FJ$7,Tbl.Kosten[[#This Row],[Totaal kosten]],"")</f>
        <v/>
      </c>
      <c r="FK165" s="150" t="str">
        <f>IF(Tbl.Kosten[[#This Row],[Sanr.]]=FK$7,Tbl.Kosten[[#This Row],[Totaal kosten]],"")</f>
        <v/>
      </c>
      <c r="FL165" s="150" t="str">
        <f>IF(Tbl.Kosten[[#This Row],[Sanr.]]=FL$7,Tbl.Kosten[[#This Row],[Totaal kosten]],"")</f>
        <v/>
      </c>
      <c r="FM165" s="150" t="str">
        <f>IF(Tbl.Kosten[[#This Row],[Sanr.]]=FM$7,Tbl.Kosten[[#This Row],[Totaal kosten]],"")</f>
        <v/>
      </c>
      <c r="FN165" s="150" t="str">
        <f>IF(Tbl.Kosten[[#This Row],[Sanr.]]=FN$7,Tbl.Kosten[[#This Row],[Totaal kosten]],"")</f>
        <v/>
      </c>
      <c r="FO165" s="150" t="str">
        <f>IF(Tbl.Kosten[[#This Row],[Sanr.]]=FO$7,Tbl.Kosten[[#This Row],[Totaal kosten]],"")</f>
        <v/>
      </c>
      <c r="FP165" s="150" t="str">
        <f>IF(Tbl.Kosten[[#This Row],[Sanr.]]=FP$7,Tbl.Kosten[[#This Row],[Totaal kosten]],"")</f>
        <v/>
      </c>
      <c r="FQ165" s="150" t="str">
        <f>IF(Tbl.Kosten[[#This Row],[Sanr.]]=FQ$7,Tbl.Kosten[[#This Row],[Totaal kosten]],"")</f>
        <v/>
      </c>
      <c r="FR165" s="150" t="str">
        <f>IF(Tbl.Kosten[[#This Row],[Sanr.]]=FR$7,Tbl.Kosten[[#This Row],[Totaal kosten]],"")</f>
        <v/>
      </c>
      <c r="FS165" s="150" t="str">
        <f>IF(Tbl.Kosten[[#This Row],[Sanr.]]=FS$7,Tbl.Kosten[[#This Row],[Totaal kosten]],"")</f>
        <v/>
      </c>
      <c r="FT165" s="150" t="str">
        <f>IF(Tbl.Kosten[[#This Row],[Sanr.]]=FT$7,Tbl.Kosten[[#This Row],[Totaal kosten]],"")</f>
        <v/>
      </c>
      <c r="FU165" s="150" t="str">
        <f>IF(Tbl.Kosten[[#This Row],[Sanr.]]=FU$7,Tbl.Kosten[[#This Row],[Totaal kosten]],"")</f>
        <v/>
      </c>
      <c r="FV165" s="150" t="str">
        <f>IF(Tbl.Kosten[[#This Row],[Sanr.]]=FV$7,Tbl.Kosten[[#This Row],[Totaal kosten]],"")</f>
        <v/>
      </c>
      <c r="FW165" s="150" t="str">
        <f>IFERROR(_xlfn.XLOOKUP(Tbl.Kosten[[#This Row],[Activiteitencode]],Tbl.Activiteiten[Activiteitcode],Tbl.Activiteiten[Anr.],"",0,1),"")</f>
        <v/>
      </c>
      <c r="FX165" s="169" t="str">
        <f>_xlfn.CONCAT(Tbl.Kosten[[#This Row],[Pnr.]],Tbl.Kosten[[#This Row],[Sanr.]])</f>
        <v>P1</v>
      </c>
      <c r="FY165" s="150">
        <f>Tbl.Kosten[[#This Row],[Totaal kosten]]-Tbl.Kosten[[#This Row],[Subsidie]]</f>
        <v>0</v>
      </c>
      <c r="FZ165" s="150">
        <f>IF(Tbl.Kosten[[#This Row],[Pnr.]]=FZ$7,Tbl.Kosten[[#This Row],[Te financieren]],"")</f>
        <v>0</v>
      </c>
      <c r="GA165" s="150" t="str">
        <f>IF(Tbl.Kosten[[#This Row],[Pnr.]]=GA$7,Tbl.Kosten[[#This Row],[Te financieren]],"")</f>
        <v/>
      </c>
      <c r="GB165" s="150" t="str">
        <f>IF(Tbl.Kosten[[#This Row],[Pnr.]]=GB$7,Tbl.Kosten[[#This Row],[Te financieren]],"")</f>
        <v/>
      </c>
      <c r="GC165" s="150" t="str">
        <f>IF(Tbl.Kosten[[#This Row],[Pnr.]]=GC$7,Tbl.Kosten[[#This Row],[Te financieren]],"")</f>
        <v/>
      </c>
      <c r="GD165" s="150" t="str">
        <f>IF(Tbl.Kosten[[#This Row],[Pnr.]]=GD$7,Tbl.Kosten[[#This Row],[Te financieren]],"")</f>
        <v/>
      </c>
      <c r="GE165" s="150" t="str">
        <f>IF(Tbl.Kosten[[#This Row],[Pnr.]]=GE$7,Tbl.Kosten[[#This Row],[Te financieren]],"")</f>
        <v/>
      </c>
      <c r="GF165" s="150" t="str">
        <f>IF(Tbl.Kosten[[#This Row],[Pnr.]]=GF$7,Tbl.Kosten[[#This Row],[Te financieren]],"")</f>
        <v/>
      </c>
      <c r="GG165" s="150" t="str">
        <f>IF(Tbl.Kosten[[#This Row],[Pnr.]]=GG$7,Tbl.Kosten[[#This Row],[Te financieren]],"")</f>
        <v/>
      </c>
      <c r="GH165" s="150" t="str">
        <f>IF(Tbl.Kosten[[#This Row],[Pnr.]]=GH$7,Tbl.Kosten[[#This Row],[Te financieren]],"")</f>
        <v/>
      </c>
      <c r="GI165" s="150" t="str">
        <f>IF(Tbl.Kosten[[#This Row],[Pnr.]]=GI$7,Tbl.Kosten[[#This Row],[Te financieren]],"")</f>
        <v/>
      </c>
      <c r="GJ165" s="150" t="str">
        <f>IF(Tbl.Kosten[[#This Row],[Pnr.]]=GJ$7,Tbl.Kosten[[#This Row],[Te financieren]],"")</f>
        <v/>
      </c>
      <c r="GK165" s="150" t="str">
        <f>IF(Tbl.Kosten[[#This Row],[Pnr.]]=GK$7,Tbl.Kosten[[#This Row],[Te financieren]],"")</f>
        <v/>
      </c>
      <c r="GL165" s="150" t="str">
        <f>IF(Tbl.Kosten[[#This Row],[Pnr.]]=GL$7,Tbl.Kosten[[#This Row],[Te financieren]],"")</f>
        <v/>
      </c>
      <c r="GM165" s="150" t="str">
        <f>IF(Tbl.Kosten[[#This Row],[Pnr.]]=GM$7,Tbl.Kosten[[#This Row],[Te financieren]],"")</f>
        <v/>
      </c>
      <c r="GN165" s="150" t="str">
        <f>IF(Tbl.Kosten[[#This Row],[Pnr.]]=GN$7,Tbl.Kosten[[#This Row],[Te financieren]],"")</f>
        <v/>
      </c>
      <c r="GO165" s="150" t="str">
        <f>IF(Tbl.Kosten[[#This Row],[Pnr.]]=GO$7,Tbl.Kosten[[#This Row],[Te financieren]],"")</f>
        <v/>
      </c>
      <c r="GP165" s="150" t="str">
        <f>IF(Tbl.Kosten[[#This Row],[Pnr.]]=GP$7,Tbl.Kosten[[#This Row],[Te financieren]],"")</f>
        <v/>
      </c>
      <c r="GQ165" s="150" t="str">
        <f>IF(Tbl.Kosten[[#This Row],[Pnr.]]=GQ$7,Tbl.Kosten[[#This Row],[Te financieren]],"")</f>
        <v/>
      </c>
      <c r="GR165" s="150" t="str">
        <f>IF(Tbl.Kosten[[#This Row],[Pnr.]]=GR$7,Tbl.Kosten[[#This Row],[Te financieren]],"")</f>
        <v/>
      </c>
      <c r="GS165" s="150" t="str">
        <f>IF(Tbl.Kosten[[#This Row],[Pnr.]]=GS$7,Tbl.Kosten[[#This Row],[Te financieren]],"")</f>
        <v/>
      </c>
      <c r="GT165" s="150" t="str">
        <f>IF(Tbl.Kosten[[#This Row],[Pnr.]]=GT$7,Tbl.Kosten[[#This Row],[Te financieren]],"")</f>
        <v/>
      </c>
      <c r="GU165" s="150" t="str">
        <f>IF(Tbl.Kosten[[#This Row],[Pnr.]]=GU$7,Tbl.Kosten[[#This Row],[Te financieren]],"")</f>
        <v/>
      </c>
      <c r="GV165" s="150" t="str">
        <f>IF(Tbl.Kosten[[#This Row],[Pnr.]]=GV$7,Tbl.Kosten[[#This Row],[Te financieren]],"")</f>
        <v/>
      </c>
      <c r="GW165" s="150" t="str">
        <f>IF(Tbl.Kosten[[#This Row],[Pnr.]]=GW$7,Tbl.Kosten[[#This Row],[Te financieren]],"")</f>
        <v/>
      </c>
      <c r="GX165" s="150" t="str">
        <f>IF(Tbl.Kosten[[#This Row],[Pnr.]]=GX$7,Tbl.Kosten[[#This Row],[Te financieren]],"")</f>
        <v/>
      </c>
      <c r="GY165" s="150" t="str">
        <f>IF(Tbl.Kosten[[#This Row],[Pnr.]]=GY$7,Tbl.Kosten[[#This Row],[Te financieren]],"")</f>
        <v/>
      </c>
      <c r="GZ165" s="150" t="str">
        <f>IF(Tbl.Kosten[[#This Row],[Pnr.]]=GZ$7,Tbl.Kosten[[#This Row],[Te financieren]],"")</f>
        <v/>
      </c>
      <c r="HA165" s="150" t="str">
        <f>IF(Tbl.Kosten[[#This Row],[Pnr.]]=HA$7,Tbl.Kosten[[#This Row],[Te financieren]],"")</f>
        <v/>
      </c>
      <c r="HB165" s="150" t="str">
        <f>IF(Tbl.Kosten[[#This Row],[Pnr.]]=HB$7,Tbl.Kosten[[#This Row],[Te financieren]],"")</f>
        <v/>
      </c>
      <c r="HC165" s="150" t="str">
        <f>IF(Tbl.Kosten[[#This Row],[Pnr.]]=HC$7,Tbl.Kosten[[#This Row],[Te financieren]],"")</f>
        <v/>
      </c>
      <c r="HD165" s="150" t="str">
        <f>IF(Tbl.Kosten[[#This Row],[Pnr.]]=HD$7,Tbl.Kosten[[#This Row],[Te financieren]],"")</f>
        <v/>
      </c>
      <c r="HE165" s="150" t="str">
        <f>IF(Tbl.Kosten[[#This Row],[Pnr.]]=HE$7,Tbl.Kosten[[#This Row],[Te financieren]],"")</f>
        <v/>
      </c>
      <c r="HF165" s="150" t="str">
        <f>IF(Tbl.Kosten[[#This Row],[Pnr.]]=HF$7,Tbl.Kosten[[#This Row],[Te financieren]],"")</f>
        <v/>
      </c>
      <c r="HG165" s="150" t="str">
        <f>IF(Tbl.Kosten[[#This Row],[Pnr.]]=HG$7,Tbl.Kosten[[#This Row],[Te financieren]],"")</f>
        <v/>
      </c>
      <c r="HH165" s="150" t="str">
        <f>IF(Tbl.Kosten[[#This Row],[Pnr.]]=HH$7,Tbl.Kosten[[#This Row],[Te financieren]],"")</f>
        <v/>
      </c>
      <c r="HI165" s="150" t="str">
        <f>IF(Tbl.Kosten[[#This Row],[Pnr.]]=HI$7,Tbl.Kosten[[#This Row],[Te financieren]],"")</f>
        <v/>
      </c>
      <c r="HJ165" s="150" t="str">
        <f>IF(Tbl.Kosten[[#This Row],[Pnr.]]=HJ$7,Tbl.Kosten[[#This Row],[Te financieren]],"")</f>
        <v/>
      </c>
      <c r="HK165" s="150" t="str">
        <f>IF(Tbl.Kosten[[#This Row],[Pnr.]]=HK$7,Tbl.Kosten[[#This Row],[Te financieren]],"")</f>
        <v/>
      </c>
      <c r="HL165" s="150" t="str">
        <f>IF(Tbl.Kosten[[#This Row],[Pnr.]]=HL$7,Tbl.Kosten[[#This Row],[Te financieren]],"")</f>
        <v/>
      </c>
      <c r="HM165" s="150" t="str">
        <f>IF(Tbl.Kosten[[#This Row],[Pnr.]]=HM$7,Tbl.Kosten[[#This Row],[Te financieren]],"")</f>
        <v/>
      </c>
      <c r="HN165" s="150" t="str">
        <f>IF(Tbl.Kosten[[#This Row],[Pnr.]]=HN$7,Tbl.Kosten[[#This Row],[Te financieren]],"")</f>
        <v/>
      </c>
      <c r="HO165" s="150" t="str">
        <f>IF(Tbl.Kosten[[#This Row],[Pnr.]]=HO$7,Tbl.Kosten[[#This Row],[Te financieren]],"")</f>
        <v/>
      </c>
      <c r="HP165" s="150" t="str">
        <f>IF(Tbl.Kosten[[#This Row],[Pnr.]]=HP$7,Tbl.Kosten[[#This Row],[Te financieren]],"")</f>
        <v/>
      </c>
      <c r="HQ165" s="150" t="str">
        <f>IF(Tbl.Kosten[[#This Row],[Pnr.]]=HQ$7,Tbl.Kosten[[#This Row],[Te financieren]],"")</f>
        <v/>
      </c>
      <c r="HR165" s="150" t="str">
        <f>IF(Tbl.Kosten[[#This Row],[Pnr.]]=HR$7,Tbl.Kosten[[#This Row],[Te financieren]],"")</f>
        <v/>
      </c>
      <c r="HS165" s="150" t="str">
        <f>IF(Tbl.Kosten[[#This Row],[Pnr.]]=HS$7,Tbl.Kosten[[#This Row],[Te financieren]],"")</f>
        <v/>
      </c>
      <c r="HT165" s="150" t="str">
        <f>IF(Tbl.Kosten[[#This Row],[Pnr.]]=HT$7,Tbl.Kosten[[#This Row],[Te financieren]],"")</f>
        <v/>
      </c>
      <c r="HU165" s="150" t="str">
        <f>IF(Tbl.Kosten[[#This Row],[Pnr.]]=HU$7,Tbl.Kosten[[#This Row],[Te financieren]],"")</f>
        <v/>
      </c>
      <c r="HV165" s="150" t="str">
        <f>IF(Tbl.Kosten[[#This Row],[Pnr.]]=HV$7,Tbl.Kosten[[#This Row],[Te financieren]],"")</f>
        <v/>
      </c>
      <c r="HW165" s="150" t="str">
        <f>IF(Tbl.Kosten[[#This Row],[Pnr.]]=HW$7,Tbl.Kosten[[#This Row],[Te financieren]],"")</f>
        <v/>
      </c>
    </row>
    <row r="166" spans="2:231" x14ac:dyDescent="0.3">
      <c r="B166" s="134"/>
      <c r="C166" s="137"/>
      <c r="D166" s="136"/>
      <c r="E166" s="261"/>
      <c r="F166" s="135"/>
      <c r="G166" s="11" t="str">
        <f>IF(Tbl.Kosten[[#This Row],[Medewerker e/o 
functie]]&lt;&gt;"",_xlfn.XLOOKUP(Tbl.Kosten[[#This Row],[Medewerker e/o 
functie]],Tbl.Uurtarief[Medewerker en/of functie],Tbl.Uurtarief[Uurtarief],"",0,1),"")</f>
        <v/>
      </c>
      <c r="H166" s="121">
        <f>IFERROR(Tbl.Kosten[[#This Row],[Uren]]*Tbl.Kosten[[#This Row],[Uurtarief]],0)</f>
        <v>0</v>
      </c>
      <c r="I166" s="119" t="str">
        <f>IF(Tbl.Kosten[[#This Row],[Subtotaal uren]]&lt;&gt;0,_xlfn.XLOOKUP(Tbl.Kosten[[#This Row],[Medewerker e/o 
functie]],Tbl.Uurtarief[Medewerker en/of functie],Tbl.Uurtarief[Kostensoort arbeid],"",0,1),"")</f>
        <v/>
      </c>
      <c r="J166" s="137"/>
      <c r="K166" s="135"/>
      <c r="L166" s="139" t="str">
        <f>IF(Tbl.Kosten[[#This Row],[Activum]]&lt;&gt;"",_xlfn.XLOOKUP(Tbl.Kosten[[#This Row],[Activum]],Tbl.Afschrijvingskosten[Activum],Tbl.Afschrijvingskosten[Tarief per afschrijvings-eenheid],"",0,1),"")</f>
        <v/>
      </c>
      <c r="M166" s="122">
        <f>IFERROR(Tbl.Kosten[[#This Row],[Een-
heden]]*Tbl.Kosten[[#This Row],[Afschrijvings-
tarief]],0)</f>
        <v>0</v>
      </c>
      <c r="N166" s="122" t="str">
        <f>IF(Tbl.Kosten[[#This Row],[Subtotaal afschrijving]]&lt;&gt;0,Lijsten!$A$7,"")</f>
        <v/>
      </c>
      <c r="O166" s="140"/>
      <c r="P166" s="135"/>
      <c r="Q166" s="138"/>
      <c r="R166" s="122">
        <f>IFERROR(Tbl.Kosten[[#This Row],[Aantal]]*Tbl.Kosten[[#This Row],[Tarief]],0)</f>
        <v>0</v>
      </c>
      <c r="S166" s="8">
        <f>IFERROR(Tbl.Kosten[[#This Row],[Subtotaal overige kosten]]+Tbl.Kosten[[#This Row],[Subtotaal uren]]+Tbl.Kosten[[#This Row],[Subtotaal afschrijving]],0)</f>
        <v>0</v>
      </c>
      <c r="T166" s="8">
        <f>IFERROR(Tbl.Kosten[[#This Row],[Totaal kosten]]*Tbl.Kosten[[#This Row],[Subsidie%]],0)</f>
        <v>0</v>
      </c>
      <c r="U166" s="4" t="str" cm="1">
        <f t="array" ref="U166">IFERROR(_xlfn.IFS(Tbl.Kosten[[#This Row],[Subtotaal uren]]&lt;&gt;0,Tbl.Kosten[[#This Row],[Kostensoort arbeid]],Tbl.Kosten[[#This Row],[Subtotaal afschrijving]]&lt;&gt;0,Tbl.Kosten[[#This Row],[Kostensoort afschrijving]],Tbl.Kosten[[#This Row],[Subtotaal overige kosten]]&lt;&gt;0,Tbl.Kosten[[#This Row],[Kostensoort overig]]),"")</f>
        <v/>
      </c>
      <c r="V166" s="4" t="str">
        <f>IFERROR(_xlfn.XLOOKUP(Tbl.Kosten[[#This Row],[Activiteitencode]],Tbl.Activiteiten[Activiteitcode],Tbl.Activiteiten[Werkpakketcode],"",0,1),"")</f>
        <v/>
      </c>
      <c r="W166" s="4" t="str">
        <f>IFERROR(_xlfn.XLOOKUP(Tbl.Kosten[[#This Row],[Werkpakketcode]],Tbl.Werkpakketten[Werkpakketcode],Tbl.Werkpakketten[Subsidiabele activiteit],"",0,1),"")</f>
        <v/>
      </c>
      <c r="X166" s="12">
        <f>IFERROR(_xlfn.XLOOKUP(Tbl.Kosten[[#This Row],[Sanr.]],Tbl.Subsidiehoogte[SAnr.],Tbl.Subsidiehoogte[Sub. Percentage],0,0,1),0)</f>
        <v>0</v>
      </c>
      <c r="Y166" s="144" t="str">
        <f>IFERROR(_xlfn.XLOOKUP(Tbl.Kosten[[#This Row],[Partnercode]],Tbl.Projectpartners[Partnercode],Tbl.Projectpartners[PNr.],"",0,1),"")</f>
        <v>P1</v>
      </c>
      <c r="Z166" s="148">
        <f>IF(Tbl.Kosten[[#This Row],[Pnr.]]=Z$7,Tbl.Kosten[[#This Row],[Totaal kosten]],"")</f>
        <v>0</v>
      </c>
      <c r="AA166" s="148" t="str">
        <f>IF(Tbl.Kosten[[#This Row],[Pnr.]]=AA$7,Tbl.Kosten[[#This Row],[Totaal kosten]],"")</f>
        <v/>
      </c>
      <c r="AB166" s="148" t="str">
        <f>IF(Tbl.Kosten[[#This Row],[Pnr.]]=AB$7,Tbl.Kosten[[#This Row],[Totaal kosten]],"")</f>
        <v/>
      </c>
      <c r="AC166" s="148" t="str">
        <f>IF(Tbl.Kosten[[#This Row],[Pnr.]]=AC$7,Tbl.Kosten[[#This Row],[Totaal kosten]],"")</f>
        <v/>
      </c>
      <c r="AD166" s="148" t="str">
        <f>IF(Tbl.Kosten[[#This Row],[Pnr.]]=AD$7,Tbl.Kosten[[#This Row],[Totaal kosten]],"")</f>
        <v/>
      </c>
      <c r="AE166" s="148" t="str">
        <f>IF(Tbl.Kosten[[#This Row],[Pnr.]]=AE$7,Tbl.Kosten[[#This Row],[Totaal kosten]],"")</f>
        <v/>
      </c>
      <c r="AF166" s="148" t="str">
        <f>IF(Tbl.Kosten[[#This Row],[Pnr.]]=AF$7,Tbl.Kosten[[#This Row],[Totaal kosten]],"")</f>
        <v/>
      </c>
      <c r="AG166" s="148" t="str">
        <f>IF(Tbl.Kosten[[#This Row],[Pnr.]]=AG$7,Tbl.Kosten[[#This Row],[Totaal kosten]],"")</f>
        <v/>
      </c>
      <c r="AH166" s="148" t="str">
        <f>IF(Tbl.Kosten[[#This Row],[Pnr.]]=AH$7,Tbl.Kosten[[#This Row],[Totaal kosten]],"")</f>
        <v/>
      </c>
      <c r="AI166" s="148" t="str">
        <f>IF(Tbl.Kosten[[#This Row],[Pnr.]]=AI$7,Tbl.Kosten[[#This Row],[Totaal kosten]],"")</f>
        <v/>
      </c>
      <c r="AJ166" s="148" t="str">
        <f>IF(Tbl.Kosten[[#This Row],[Pnr.]]=AJ$7,Tbl.Kosten[[#This Row],[Totaal kosten]],"")</f>
        <v/>
      </c>
      <c r="AK166" s="148" t="str">
        <f>IF(Tbl.Kosten[[#This Row],[Pnr.]]=AK$7,Tbl.Kosten[[#This Row],[Totaal kosten]],"")</f>
        <v/>
      </c>
      <c r="AL166" s="148" t="str">
        <f>IF(Tbl.Kosten[[#This Row],[Pnr.]]=AL$7,Tbl.Kosten[[#This Row],[Totaal kosten]],"")</f>
        <v/>
      </c>
      <c r="AM166" s="148" t="str">
        <f>IF(Tbl.Kosten[[#This Row],[Pnr.]]=AM$7,Tbl.Kosten[[#This Row],[Totaal kosten]],"")</f>
        <v/>
      </c>
      <c r="AN166" s="148" t="str">
        <f>IF(Tbl.Kosten[[#This Row],[Pnr.]]=AN$7,Tbl.Kosten[[#This Row],[Totaal kosten]],"")</f>
        <v/>
      </c>
      <c r="AO166" s="148" t="str">
        <f>IF(Tbl.Kosten[[#This Row],[Pnr.]]=AO$7,Tbl.Kosten[[#This Row],[Totaal kosten]],"")</f>
        <v/>
      </c>
      <c r="AP166" s="148" t="str">
        <f>IF(Tbl.Kosten[[#This Row],[Pnr.]]=AP$7,Tbl.Kosten[[#This Row],[Totaal kosten]],"")</f>
        <v/>
      </c>
      <c r="AQ166" s="148" t="str">
        <f>IF(Tbl.Kosten[[#This Row],[Pnr.]]=AQ$7,Tbl.Kosten[[#This Row],[Totaal kosten]],"")</f>
        <v/>
      </c>
      <c r="AR166" s="148" t="str">
        <f>IF(Tbl.Kosten[[#This Row],[Pnr.]]=AR$7,Tbl.Kosten[[#This Row],[Totaal kosten]],"")</f>
        <v/>
      </c>
      <c r="AS166" s="148" t="str">
        <f>IF(Tbl.Kosten[[#This Row],[Pnr.]]=AS$7,Tbl.Kosten[[#This Row],[Totaal kosten]],"")</f>
        <v/>
      </c>
      <c r="AT166" s="148" t="str">
        <f>IF(Tbl.Kosten[[#This Row],[Pnr.]]=AT$7,Tbl.Kosten[[#This Row],[Totaal kosten]],"")</f>
        <v/>
      </c>
      <c r="AU166" s="148" t="str">
        <f>IF(Tbl.Kosten[[#This Row],[Pnr.]]=AU$7,Tbl.Kosten[[#This Row],[Totaal kosten]],"")</f>
        <v/>
      </c>
      <c r="AV166" s="148" t="str">
        <f>IF(Tbl.Kosten[[#This Row],[Pnr.]]=AV$7,Tbl.Kosten[[#This Row],[Totaal kosten]],"")</f>
        <v/>
      </c>
      <c r="AW166" s="148" t="str">
        <f>IF(Tbl.Kosten[[#This Row],[Pnr.]]=AW$7,Tbl.Kosten[[#This Row],[Totaal kosten]],"")</f>
        <v/>
      </c>
      <c r="AX166" s="148" t="str">
        <f>IF(Tbl.Kosten[[#This Row],[Pnr.]]=AX$7,Tbl.Kosten[[#This Row],[Totaal kosten]],"")</f>
        <v/>
      </c>
      <c r="AY166" s="148" t="str">
        <f>IF(Tbl.Kosten[[#This Row],[Pnr.]]=AY$7,Tbl.Kosten[[#This Row],[Totaal kosten]],"")</f>
        <v/>
      </c>
      <c r="AZ166" s="148" t="str">
        <f>IF(Tbl.Kosten[[#This Row],[Pnr.]]=AZ$7,Tbl.Kosten[[#This Row],[Totaal kosten]],"")</f>
        <v/>
      </c>
      <c r="BA166" s="148" t="str">
        <f>IF(Tbl.Kosten[[#This Row],[Pnr.]]=BA$7,Tbl.Kosten[[#This Row],[Totaal kosten]],"")</f>
        <v/>
      </c>
      <c r="BB166" s="148" t="str">
        <f>IF(Tbl.Kosten[[#This Row],[Pnr.]]=BB$7,Tbl.Kosten[[#This Row],[Totaal kosten]],"")</f>
        <v/>
      </c>
      <c r="BC166" s="148" t="str">
        <f>IF(Tbl.Kosten[[#This Row],[Pnr.]]=BC$7,Tbl.Kosten[[#This Row],[Totaal kosten]],"")</f>
        <v/>
      </c>
      <c r="BD166" s="148" t="str">
        <f>IF(Tbl.Kosten[[#This Row],[Pnr.]]=BD$7,Tbl.Kosten[[#This Row],[Totaal kosten]],"")</f>
        <v/>
      </c>
      <c r="BE166" s="148" t="str">
        <f>IF(Tbl.Kosten[[#This Row],[Pnr.]]=BE$7,Tbl.Kosten[[#This Row],[Totaal kosten]],"")</f>
        <v/>
      </c>
      <c r="BF166" s="148" t="str">
        <f>IF(Tbl.Kosten[[#This Row],[Pnr.]]=BF$7,Tbl.Kosten[[#This Row],[Totaal kosten]],"")</f>
        <v/>
      </c>
      <c r="BG166" s="148" t="str">
        <f>IF(Tbl.Kosten[[#This Row],[Pnr.]]=BG$7,Tbl.Kosten[[#This Row],[Totaal kosten]],"")</f>
        <v/>
      </c>
      <c r="BH166" s="148" t="str">
        <f>IF(Tbl.Kosten[[#This Row],[Pnr.]]=BH$7,Tbl.Kosten[[#This Row],[Totaal kosten]],"")</f>
        <v/>
      </c>
      <c r="BI166" s="148" t="str">
        <f>IF(Tbl.Kosten[[#This Row],[Pnr.]]=BI$7,Tbl.Kosten[[#This Row],[Totaal kosten]],"")</f>
        <v/>
      </c>
      <c r="BJ166" s="148" t="str">
        <f>IF(Tbl.Kosten[[#This Row],[Pnr.]]=BJ$7,Tbl.Kosten[[#This Row],[Totaal kosten]],"")</f>
        <v/>
      </c>
      <c r="BK166" s="148" t="str">
        <f>IF(Tbl.Kosten[[#This Row],[Pnr.]]=BK$7,Tbl.Kosten[[#This Row],[Totaal kosten]],"")</f>
        <v/>
      </c>
      <c r="BL166" s="148" t="str">
        <f>IF(Tbl.Kosten[[#This Row],[Pnr.]]=BL$7,Tbl.Kosten[[#This Row],[Totaal kosten]],"")</f>
        <v/>
      </c>
      <c r="BM166" s="148" t="str">
        <f>IF(Tbl.Kosten[[#This Row],[Pnr.]]=BM$7,Tbl.Kosten[[#This Row],[Totaal kosten]],"")</f>
        <v/>
      </c>
      <c r="BN166" s="148" t="str">
        <f>IF(Tbl.Kosten[[#This Row],[Pnr.]]=BN$7,Tbl.Kosten[[#This Row],[Totaal kosten]],"")</f>
        <v/>
      </c>
      <c r="BO166" s="148" t="str">
        <f>IF(Tbl.Kosten[[#This Row],[Pnr.]]=BO$7,Tbl.Kosten[[#This Row],[Totaal kosten]],"")</f>
        <v/>
      </c>
      <c r="BP166" s="148" t="str">
        <f>IF(Tbl.Kosten[[#This Row],[Pnr.]]=BP$7,Tbl.Kosten[[#This Row],[Totaal kosten]],"")</f>
        <v/>
      </c>
      <c r="BQ166" s="148" t="str">
        <f>IF(Tbl.Kosten[[#This Row],[Pnr.]]=BQ$7,Tbl.Kosten[[#This Row],[Totaal kosten]],"")</f>
        <v/>
      </c>
      <c r="BR166" s="148" t="str">
        <f>IF(Tbl.Kosten[[#This Row],[Pnr.]]=BR$7,Tbl.Kosten[[#This Row],[Totaal kosten]],"")</f>
        <v/>
      </c>
      <c r="BS166" s="148" t="str">
        <f>IF(Tbl.Kosten[[#This Row],[Pnr.]]=BS$7,Tbl.Kosten[[#This Row],[Totaal kosten]],"")</f>
        <v/>
      </c>
      <c r="BT166" s="148" t="str">
        <f>IF(Tbl.Kosten[[#This Row],[Pnr.]]=BT$7,Tbl.Kosten[[#This Row],[Totaal kosten]],"")</f>
        <v/>
      </c>
      <c r="BU166" s="148" t="str">
        <f>IF(Tbl.Kosten[[#This Row],[Pnr.]]=BU$7,Tbl.Kosten[[#This Row],[Totaal kosten]],"")</f>
        <v/>
      </c>
      <c r="BV166" s="148" t="str">
        <f>IF(Tbl.Kosten[[#This Row],[Pnr.]]=BV$7,Tbl.Kosten[[#This Row],[Totaal kosten]],"")</f>
        <v/>
      </c>
      <c r="BW166" s="148" t="str">
        <f>IF(Tbl.Kosten[[#This Row],[Pnr.]]=BW$7,Tbl.Kosten[[#This Row],[Totaal kosten]],"")</f>
        <v/>
      </c>
      <c r="BX166" s="148" t="str">
        <f>IFERROR(_xlfn.XLOOKUP(Tbl.Kosten[[#This Row],[Werkpakketcode]],Tbl.Werkpakketten[Werkpakketcode],Tbl.Werkpakketten[WPnr.],"",0,1),"")</f>
        <v/>
      </c>
      <c r="BY166" s="148" t="str">
        <f>IF(Tbl.Kosten[[#This Row],[WPnr.]]=BY$7,Tbl.Kosten[[#This Row],[Totaal kosten]],"")</f>
        <v/>
      </c>
      <c r="BZ166" s="148" t="str">
        <f>IF(Tbl.Kosten[[#This Row],[WPnr.]]=BZ$7,Tbl.Kosten[[#This Row],[Totaal kosten]],"")</f>
        <v/>
      </c>
      <c r="CA166" s="148" t="str">
        <f>IF(Tbl.Kosten[[#This Row],[WPnr.]]=CA$7,Tbl.Kosten[[#This Row],[Totaal kosten]],"")</f>
        <v/>
      </c>
      <c r="CB166" s="148" t="str">
        <f>IF(Tbl.Kosten[[#This Row],[WPnr.]]=CB$7,Tbl.Kosten[[#This Row],[Totaal kosten]],"")</f>
        <v/>
      </c>
      <c r="CC166" s="148" t="str">
        <f>IF(Tbl.Kosten[[#This Row],[WPnr.]]=CC$7,Tbl.Kosten[[#This Row],[Totaal kosten]],"")</f>
        <v/>
      </c>
      <c r="CD166" s="148" t="str">
        <f>IF(Tbl.Kosten[[#This Row],[WPnr.]]=CD$7,Tbl.Kosten[[#This Row],[Totaal kosten]],"")</f>
        <v/>
      </c>
      <c r="CE166" s="148" t="str">
        <f>IF(Tbl.Kosten[[#This Row],[WPnr.]]=CE$7,Tbl.Kosten[[#This Row],[Totaal kosten]],"")</f>
        <v/>
      </c>
      <c r="CF166" s="148" t="str">
        <f>IF(Tbl.Kosten[[#This Row],[WPnr.]]=CF$7,Tbl.Kosten[[#This Row],[Totaal kosten]],"")</f>
        <v/>
      </c>
      <c r="CG166" s="148" t="str">
        <f>IF(Tbl.Kosten[[#This Row],[WPnr.]]=CG$7,Tbl.Kosten[[#This Row],[Totaal kosten]],"")</f>
        <v/>
      </c>
      <c r="CH166" s="148" t="str">
        <f>IF(Tbl.Kosten[[#This Row],[WPnr.]]=CH$7,Tbl.Kosten[[#This Row],[Totaal kosten]],"")</f>
        <v/>
      </c>
      <c r="CI166" s="148" t="str">
        <f>IF(Tbl.Kosten[[#This Row],[WPnr.]]=CI$7,Tbl.Kosten[[#This Row],[Totaal kosten]],"")</f>
        <v/>
      </c>
      <c r="CJ166" s="148" t="str">
        <f>IF(Tbl.Kosten[[#This Row],[WPnr.]]=CJ$7,Tbl.Kosten[[#This Row],[Totaal kosten]],"")</f>
        <v/>
      </c>
      <c r="CK166" s="148" t="str">
        <f>IF(Tbl.Kosten[[#This Row],[WPnr.]]=CK$7,Tbl.Kosten[[#This Row],[Totaal kosten]],"")</f>
        <v/>
      </c>
      <c r="CL166" s="148" t="str">
        <f>IF(Tbl.Kosten[[#This Row],[WPnr.]]=CL$7,Tbl.Kosten[[#This Row],[Totaal kosten]],"")</f>
        <v/>
      </c>
      <c r="CM166" s="148" t="str">
        <f>IF(Tbl.Kosten[[#This Row],[WPnr.]]=CM$7,Tbl.Kosten[[#This Row],[Totaal kosten]],"")</f>
        <v/>
      </c>
      <c r="CN166" s="148" t="str">
        <f>IF(Tbl.Kosten[[#This Row],[WPnr.]]=CN$7,Tbl.Kosten[[#This Row],[Totaal kosten]],"")</f>
        <v/>
      </c>
      <c r="CO166" s="148" t="str">
        <f>IF(Tbl.Kosten[[#This Row],[WPnr.]]=CO$7,Tbl.Kosten[[#This Row],[Totaal kosten]],"")</f>
        <v/>
      </c>
      <c r="CP166" s="148" t="str">
        <f>IF(Tbl.Kosten[[#This Row],[WPnr.]]=CP$7,Tbl.Kosten[[#This Row],[Totaal kosten]],"")</f>
        <v/>
      </c>
      <c r="CQ166" s="148" t="str">
        <f>IF(Tbl.Kosten[[#This Row],[WPnr.]]=CQ$7,Tbl.Kosten[[#This Row],[Totaal kosten]],"")</f>
        <v/>
      </c>
      <c r="CR166" s="148" t="str">
        <f>IF(Tbl.Kosten[[#This Row],[WPnr.]]=CR$7,Tbl.Kosten[[#This Row],[Totaal kosten]],"")</f>
        <v/>
      </c>
      <c r="CS166" s="148" t="str">
        <f>IF(Tbl.Kosten[[#This Row],[WPnr.]]=CS$7,Tbl.Kosten[[#This Row],[Totaal kosten]],"")</f>
        <v/>
      </c>
      <c r="CT166" s="148" t="str">
        <f>IF(Tbl.Kosten[[#This Row],[WPnr.]]=CT$7,Tbl.Kosten[[#This Row],[Totaal kosten]],"")</f>
        <v/>
      </c>
      <c r="CU166" s="148" t="str">
        <f>IF(Tbl.Kosten[[#This Row],[WPnr.]]=CU$7,Tbl.Kosten[[#This Row],[Totaal kosten]],"")</f>
        <v/>
      </c>
      <c r="CV166" s="148" t="str">
        <f>IF(Tbl.Kosten[[#This Row],[WPnr.]]=CV$7,Tbl.Kosten[[#This Row],[Totaal kosten]],"")</f>
        <v/>
      </c>
      <c r="CW166" s="148" t="str">
        <f>IF(Tbl.Kosten[[#This Row],[WPnr.]]=CW$7,Tbl.Kosten[[#This Row],[Totaal kosten]],"")</f>
        <v/>
      </c>
      <c r="CX166" s="148" t="str">
        <f>IF(Tbl.Kosten[[#This Row],[WPnr.]]=CX$7,Tbl.Kosten[[#This Row],[Totaal kosten]],"")</f>
        <v/>
      </c>
      <c r="CY166" s="148" t="str">
        <f>IF(Tbl.Kosten[[#This Row],[WPnr.]]=CY$7,Tbl.Kosten[[#This Row],[Totaal kosten]],"")</f>
        <v/>
      </c>
      <c r="CZ166" s="148" t="str">
        <f>IF(Tbl.Kosten[[#This Row],[WPnr.]]=CZ$7,Tbl.Kosten[[#This Row],[Totaal kosten]],"")</f>
        <v/>
      </c>
      <c r="DA166" s="148" t="str">
        <f>IF(Tbl.Kosten[[#This Row],[WPnr.]]=DA$7,Tbl.Kosten[[#This Row],[Totaal kosten]],"")</f>
        <v/>
      </c>
      <c r="DB166" s="148" t="str">
        <f>IF(Tbl.Kosten[[#This Row],[WPnr.]]=DB$7,Tbl.Kosten[[#This Row],[Totaal kosten]],"")</f>
        <v/>
      </c>
      <c r="DC166" s="148" t="str">
        <f>IF(Tbl.Kosten[[#This Row],[WPnr.]]=DC$7,Tbl.Kosten[[#This Row],[Totaal kosten]],"")</f>
        <v/>
      </c>
      <c r="DD166" s="148" t="str">
        <f>IF(Tbl.Kosten[[#This Row],[WPnr.]]=DD$7,Tbl.Kosten[[#This Row],[Totaal kosten]],"")</f>
        <v/>
      </c>
      <c r="DE166" s="148" t="str">
        <f>IF(Tbl.Kosten[[#This Row],[WPnr.]]=DE$7,Tbl.Kosten[[#This Row],[Totaal kosten]],"")</f>
        <v/>
      </c>
      <c r="DF166" s="148" t="str">
        <f>IF(Tbl.Kosten[[#This Row],[WPnr.]]=DF$7,Tbl.Kosten[[#This Row],[Totaal kosten]],"")</f>
        <v/>
      </c>
      <c r="DG166" s="148" t="str">
        <f>IF(Tbl.Kosten[[#This Row],[WPnr.]]=DG$7,Tbl.Kosten[[#This Row],[Totaal kosten]],"")</f>
        <v/>
      </c>
      <c r="DH166" s="148" t="str">
        <f>IF(Tbl.Kosten[[#This Row],[WPnr.]]=DH$7,Tbl.Kosten[[#This Row],[Totaal kosten]],"")</f>
        <v/>
      </c>
      <c r="DI166" s="148" t="str">
        <f>IF(Tbl.Kosten[[#This Row],[WPnr.]]=DI$7,Tbl.Kosten[[#This Row],[Totaal kosten]],"")</f>
        <v/>
      </c>
      <c r="DJ166" s="148" t="str">
        <f>IF(Tbl.Kosten[[#This Row],[WPnr.]]=DJ$7,Tbl.Kosten[[#This Row],[Totaal kosten]],"")</f>
        <v/>
      </c>
      <c r="DK166" s="148" t="str">
        <f>IF(Tbl.Kosten[[#This Row],[WPnr.]]=DK$7,Tbl.Kosten[[#This Row],[Totaal kosten]],"")</f>
        <v/>
      </c>
      <c r="DL166" s="148" t="str">
        <f>IF(Tbl.Kosten[[#This Row],[WPnr.]]=DL$7,Tbl.Kosten[[#This Row],[Totaal kosten]],"")</f>
        <v/>
      </c>
      <c r="DM166" s="148" t="str">
        <f>IF(Tbl.Kosten[[#This Row],[WPnr.]]=DM$7,Tbl.Kosten[[#This Row],[Totaal kosten]],"")</f>
        <v/>
      </c>
      <c r="DN166" s="148" t="str">
        <f>IF(Tbl.Kosten[[#This Row],[WPnr.]]=DN$7,Tbl.Kosten[[#This Row],[Totaal kosten]],"")</f>
        <v/>
      </c>
      <c r="DO166" s="148" t="str">
        <f>IF(Tbl.Kosten[[#This Row],[WPnr.]]=DO$7,Tbl.Kosten[[#This Row],[Totaal kosten]],"")</f>
        <v/>
      </c>
      <c r="DP166" s="148" t="str">
        <f>IF(Tbl.Kosten[[#This Row],[WPnr.]]=DP$7,Tbl.Kosten[[#This Row],[Totaal kosten]],"")</f>
        <v/>
      </c>
      <c r="DQ166" s="148" t="str">
        <f>IF(Tbl.Kosten[[#This Row],[WPnr.]]=DQ$7,Tbl.Kosten[[#This Row],[Totaal kosten]],"")</f>
        <v/>
      </c>
      <c r="DR166" s="148" t="str">
        <f>IF(Tbl.Kosten[[#This Row],[WPnr.]]=DR$7,Tbl.Kosten[[#This Row],[Totaal kosten]],"")</f>
        <v/>
      </c>
      <c r="DS166" s="148" t="str">
        <f>IF(Tbl.Kosten[[#This Row],[WPnr.]]=DS$7,Tbl.Kosten[[#This Row],[Totaal kosten]],"")</f>
        <v/>
      </c>
      <c r="DT166" s="148" t="str">
        <f>IF(Tbl.Kosten[[#This Row],[WPnr.]]=DT$7,Tbl.Kosten[[#This Row],[Totaal kosten]],"")</f>
        <v/>
      </c>
      <c r="DU166" s="148" t="str">
        <f>IF(Tbl.Kosten[[#This Row],[WPnr.]]=DU$7,Tbl.Kosten[[#This Row],[Totaal kosten]],"")</f>
        <v/>
      </c>
      <c r="DV166" s="148" t="str">
        <f>IF(Tbl.Kosten[[#This Row],[WPnr.]]=DV$7,Tbl.Kosten[[#This Row],[Totaal kosten]],"")</f>
        <v/>
      </c>
      <c r="DW166" s="150" t="str">
        <f>IFERROR(_xlfn.XLOOKUP(Tbl.Kosten[[#This Row],[Kostensoort]],Tbl.Kostensoorten[Kostensoorten],Tbl.Kostensoorten[KSnr.],"",0,1),"")</f>
        <v/>
      </c>
      <c r="DX166" s="150" t="str">
        <f>IF(Tbl.Kosten[[#This Row],[KSnr.]]=DX$7,Tbl.Kosten[[#This Row],[Totaal kosten]],"")</f>
        <v/>
      </c>
      <c r="DY166" s="150" t="str">
        <f>IF(Tbl.Kosten[[#This Row],[KSnr.]]=DY$7,Tbl.Kosten[[#This Row],[Totaal kosten]],"")</f>
        <v/>
      </c>
      <c r="DZ166" s="150" t="str">
        <f>IF(Tbl.Kosten[[#This Row],[KSnr.]]=DZ$7,Tbl.Kosten[[#This Row],[Totaal kosten]],"")</f>
        <v/>
      </c>
      <c r="EA166" s="150" t="str">
        <f>IF(Tbl.Kosten[[#This Row],[KSnr.]]=EA$7,Tbl.Kosten[[#This Row],[Totaal kosten]],"")</f>
        <v/>
      </c>
      <c r="EB166" s="150" t="str">
        <f>IF(Tbl.Kosten[[#This Row],[KSnr.]]=EB$7,Tbl.Kosten[[#This Row],[Totaal kosten]],"")</f>
        <v/>
      </c>
      <c r="EC166" s="150" t="str">
        <f>IF(Tbl.Kosten[[#This Row],[KSnr.]]=EC$7,Tbl.Kosten[[#This Row],[Totaal kosten]],"")</f>
        <v/>
      </c>
      <c r="ED166" s="150" t="str">
        <f>IF(Tbl.Kosten[[#This Row],[KSnr.]]=ED$7,Tbl.Kosten[[#This Row],[Totaal kosten]],"")</f>
        <v/>
      </c>
      <c r="EE166" s="150" t="str">
        <f>IF(Tbl.Kosten[[#This Row],[KSnr.]]=EE$7,Tbl.Kosten[[#This Row],[Totaal kosten]],"")</f>
        <v/>
      </c>
      <c r="EF166" s="150" t="str">
        <f>IF(Tbl.Kosten[[#This Row],[KSnr.]]=EF$7,Tbl.Kosten[[#This Row],[Totaal kosten]],"")</f>
        <v/>
      </c>
      <c r="EG166" s="150" t="str">
        <f>IF(Tbl.Kosten[[#This Row],[KSnr.]]=EG$7,Tbl.Kosten[[#This Row],[Totaal kosten]],"")</f>
        <v/>
      </c>
      <c r="EH166" s="150" t="str">
        <f>IF(Tbl.Kosten[[#This Row],[KSnr.]]=EH$7,Tbl.Kosten[[#This Row],[Totaal kosten]],"")</f>
        <v/>
      </c>
      <c r="EI166" s="150" t="str">
        <f>IF(Tbl.Kosten[[#This Row],[KSnr.]]=EI$7,Tbl.Kosten[[#This Row],[Totaal kosten]],"")</f>
        <v/>
      </c>
      <c r="EJ166" s="150" t="str">
        <f>IF(Tbl.Kosten[[#This Row],[KSnr.]]=EJ$7,Tbl.Kosten[[#This Row],[Totaal kosten]],"")</f>
        <v/>
      </c>
      <c r="EK166" s="150" t="str">
        <f>IF(Tbl.Kosten[[#This Row],[KSnr.]]=EK$7,Tbl.Kosten[[#This Row],[Totaal kosten]],"")</f>
        <v/>
      </c>
      <c r="EL166" s="150" t="str">
        <f>IF(Tbl.Kosten[[#This Row],[KSnr.]]=EL$7,Tbl.Kosten[[#This Row],[Totaal kosten]],"")</f>
        <v/>
      </c>
      <c r="EM166" s="150" t="str">
        <f>IF(Tbl.Kosten[[#This Row],[KSnr.]]=EM$7,Tbl.Kosten[[#This Row],[Totaal kosten]],"")</f>
        <v/>
      </c>
      <c r="EN166" s="150" t="str">
        <f>IF(Tbl.Kosten[[#This Row],[KSnr.]]=EN$7,Tbl.Kosten[[#This Row],[Totaal kosten]],"")</f>
        <v/>
      </c>
      <c r="EO166" s="150" t="str">
        <f>IF(Tbl.Kosten[[#This Row],[KSnr.]]=EO$7,Tbl.Kosten[[#This Row],[Totaal kosten]],"")</f>
        <v/>
      </c>
      <c r="EP166" s="150" t="str">
        <f>IF(Tbl.Kosten[[#This Row],[KSnr.]]=EP$7,Tbl.Kosten[[#This Row],[Totaal kosten]],"")</f>
        <v/>
      </c>
      <c r="EQ166" s="150" t="str">
        <f>IF(Tbl.Kosten[[#This Row],[KSnr.]]=EQ$7,Tbl.Kosten[[#This Row],[Totaal kosten]],"")</f>
        <v/>
      </c>
      <c r="ER166" s="144" t="str">
        <f>IFERROR(_xlfn.XLOOKUP(Tbl.Kosten[[#This Row],[Subsidieactiviteit]],Tbl.Subsidiehoogte[Subsidieactiviteit],Tbl.Subsidiehoogte[SAnr.],"",0,1),"")</f>
        <v/>
      </c>
      <c r="ES166" s="150" t="str">
        <f>IF(Tbl.Kosten[[#This Row],[Sanr.]]=ES$7,Tbl.Kosten[[#This Row],[Totaal kosten]],"")</f>
        <v/>
      </c>
      <c r="ET166" s="150" t="str">
        <f>IF(Tbl.Kosten[[#This Row],[Sanr.]]=ET$7,Tbl.Kosten[[#This Row],[Totaal kosten]],"")</f>
        <v/>
      </c>
      <c r="EU166" s="150" t="str">
        <f>IF(Tbl.Kosten[[#This Row],[Sanr.]]=EU$7,Tbl.Kosten[[#This Row],[Totaal kosten]],"")</f>
        <v/>
      </c>
      <c r="EV166" s="150" t="str">
        <f>IF(Tbl.Kosten[[#This Row],[Sanr.]]=EV$7,Tbl.Kosten[[#This Row],[Totaal kosten]],"")</f>
        <v/>
      </c>
      <c r="EW166" s="150" t="str">
        <f>IF(Tbl.Kosten[[#This Row],[Sanr.]]=EW$7,Tbl.Kosten[[#This Row],[Totaal kosten]],"")</f>
        <v/>
      </c>
      <c r="EX166" s="150" t="str">
        <f>IF(Tbl.Kosten[[#This Row],[Sanr.]]=EX$7,Tbl.Kosten[[#This Row],[Totaal kosten]],"")</f>
        <v/>
      </c>
      <c r="EY166" s="150" t="str">
        <f>IF(Tbl.Kosten[[#This Row],[Sanr.]]=EY$7,Tbl.Kosten[[#This Row],[Totaal kosten]],"")</f>
        <v/>
      </c>
      <c r="EZ166" s="150" t="str">
        <f>IF(Tbl.Kosten[[#This Row],[Sanr.]]=EZ$7,Tbl.Kosten[[#This Row],[Totaal kosten]],"")</f>
        <v/>
      </c>
      <c r="FA166" s="150" t="str">
        <f>IF(Tbl.Kosten[[#This Row],[Sanr.]]=FA$7,Tbl.Kosten[[#This Row],[Totaal kosten]],"")</f>
        <v/>
      </c>
      <c r="FB166" s="150" t="str">
        <f>IF(Tbl.Kosten[[#This Row],[Sanr.]]=FB$7,Tbl.Kosten[[#This Row],[Totaal kosten]],"")</f>
        <v/>
      </c>
      <c r="FC166" s="150" t="str">
        <f>IF(Tbl.Kosten[[#This Row],[Sanr.]]=FC$7,Tbl.Kosten[[#This Row],[Totaal kosten]],"")</f>
        <v/>
      </c>
      <c r="FD166" s="150" t="str">
        <f>IF(Tbl.Kosten[[#This Row],[Sanr.]]=FD$7,Tbl.Kosten[[#This Row],[Totaal kosten]],"")</f>
        <v/>
      </c>
      <c r="FE166" s="150" t="str">
        <f>IF(Tbl.Kosten[[#This Row],[Sanr.]]=FE$7,Tbl.Kosten[[#This Row],[Totaal kosten]],"")</f>
        <v/>
      </c>
      <c r="FF166" s="150" t="str">
        <f>IF(Tbl.Kosten[[#This Row],[Sanr.]]=FF$7,Tbl.Kosten[[#This Row],[Totaal kosten]],"")</f>
        <v/>
      </c>
      <c r="FG166" s="150" t="str">
        <f>IF(Tbl.Kosten[[#This Row],[Sanr.]]=FG$7,Tbl.Kosten[[#This Row],[Totaal kosten]],"")</f>
        <v/>
      </c>
      <c r="FH166" s="150" t="str">
        <f>IF(Tbl.Kosten[[#This Row],[Sanr.]]=FH$7,Tbl.Kosten[[#This Row],[Totaal kosten]],"")</f>
        <v/>
      </c>
      <c r="FI166" s="150" t="str">
        <f>IF(Tbl.Kosten[[#This Row],[Sanr.]]=FI$7,Tbl.Kosten[[#This Row],[Totaal kosten]],"")</f>
        <v/>
      </c>
      <c r="FJ166" s="150" t="str">
        <f>IF(Tbl.Kosten[[#This Row],[Sanr.]]=FJ$7,Tbl.Kosten[[#This Row],[Totaal kosten]],"")</f>
        <v/>
      </c>
      <c r="FK166" s="150" t="str">
        <f>IF(Tbl.Kosten[[#This Row],[Sanr.]]=FK$7,Tbl.Kosten[[#This Row],[Totaal kosten]],"")</f>
        <v/>
      </c>
      <c r="FL166" s="150" t="str">
        <f>IF(Tbl.Kosten[[#This Row],[Sanr.]]=FL$7,Tbl.Kosten[[#This Row],[Totaal kosten]],"")</f>
        <v/>
      </c>
      <c r="FM166" s="150" t="str">
        <f>IF(Tbl.Kosten[[#This Row],[Sanr.]]=FM$7,Tbl.Kosten[[#This Row],[Totaal kosten]],"")</f>
        <v/>
      </c>
      <c r="FN166" s="150" t="str">
        <f>IF(Tbl.Kosten[[#This Row],[Sanr.]]=FN$7,Tbl.Kosten[[#This Row],[Totaal kosten]],"")</f>
        <v/>
      </c>
      <c r="FO166" s="150" t="str">
        <f>IF(Tbl.Kosten[[#This Row],[Sanr.]]=FO$7,Tbl.Kosten[[#This Row],[Totaal kosten]],"")</f>
        <v/>
      </c>
      <c r="FP166" s="150" t="str">
        <f>IF(Tbl.Kosten[[#This Row],[Sanr.]]=FP$7,Tbl.Kosten[[#This Row],[Totaal kosten]],"")</f>
        <v/>
      </c>
      <c r="FQ166" s="150" t="str">
        <f>IF(Tbl.Kosten[[#This Row],[Sanr.]]=FQ$7,Tbl.Kosten[[#This Row],[Totaal kosten]],"")</f>
        <v/>
      </c>
      <c r="FR166" s="150" t="str">
        <f>IF(Tbl.Kosten[[#This Row],[Sanr.]]=FR$7,Tbl.Kosten[[#This Row],[Totaal kosten]],"")</f>
        <v/>
      </c>
      <c r="FS166" s="150" t="str">
        <f>IF(Tbl.Kosten[[#This Row],[Sanr.]]=FS$7,Tbl.Kosten[[#This Row],[Totaal kosten]],"")</f>
        <v/>
      </c>
      <c r="FT166" s="150" t="str">
        <f>IF(Tbl.Kosten[[#This Row],[Sanr.]]=FT$7,Tbl.Kosten[[#This Row],[Totaal kosten]],"")</f>
        <v/>
      </c>
      <c r="FU166" s="150" t="str">
        <f>IF(Tbl.Kosten[[#This Row],[Sanr.]]=FU$7,Tbl.Kosten[[#This Row],[Totaal kosten]],"")</f>
        <v/>
      </c>
      <c r="FV166" s="150" t="str">
        <f>IF(Tbl.Kosten[[#This Row],[Sanr.]]=FV$7,Tbl.Kosten[[#This Row],[Totaal kosten]],"")</f>
        <v/>
      </c>
      <c r="FW166" s="150" t="str">
        <f>IFERROR(_xlfn.XLOOKUP(Tbl.Kosten[[#This Row],[Activiteitencode]],Tbl.Activiteiten[Activiteitcode],Tbl.Activiteiten[Anr.],"",0,1),"")</f>
        <v/>
      </c>
      <c r="FX166" s="169" t="str">
        <f>_xlfn.CONCAT(Tbl.Kosten[[#This Row],[Pnr.]],Tbl.Kosten[[#This Row],[Sanr.]])</f>
        <v>P1</v>
      </c>
      <c r="FY166" s="150">
        <f>Tbl.Kosten[[#This Row],[Totaal kosten]]-Tbl.Kosten[[#This Row],[Subsidie]]</f>
        <v>0</v>
      </c>
      <c r="FZ166" s="150">
        <f>IF(Tbl.Kosten[[#This Row],[Pnr.]]=FZ$7,Tbl.Kosten[[#This Row],[Te financieren]],"")</f>
        <v>0</v>
      </c>
      <c r="GA166" s="150" t="str">
        <f>IF(Tbl.Kosten[[#This Row],[Pnr.]]=GA$7,Tbl.Kosten[[#This Row],[Te financieren]],"")</f>
        <v/>
      </c>
      <c r="GB166" s="150" t="str">
        <f>IF(Tbl.Kosten[[#This Row],[Pnr.]]=GB$7,Tbl.Kosten[[#This Row],[Te financieren]],"")</f>
        <v/>
      </c>
      <c r="GC166" s="150" t="str">
        <f>IF(Tbl.Kosten[[#This Row],[Pnr.]]=GC$7,Tbl.Kosten[[#This Row],[Te financieren]],"")</f>
        <v/>
      </c>
      <c r="GD166" s="150" t="str">
        <f>IF(Tbl.Kosten[[#This Row],[Pnr.]]=GD$7,Tbl.Kosten[[#This Row],[Te financieren]],"")</f>
        <v/>
      </c>
      <c r="GE166" s="150" t="str">
        <f>IF(Tbl.Kosten[[#This Row],[Pnr.]]=GE$7,Tbl.Kosten[[#This Row],[Te financieren]],"")</f>
        <v/>
      </c>
      <c r="GF166" s="150" t="str">
        <f>IF(Tbl.Kosten[[#This Row],[Pnr.]]=GF$7,Tbl.Kosten[[#This Row],[Te financieren]],"")</f>
        <v/>
      </c>
      <c r="GG166" s="150" t="str">
        <f>IF(Tbl.Kosten[[#This Row],[Pnr.]]=GG$7,Tbl.Kosten[[#This Row],[Te financieren]],"")</f>
        <v/>
      </c>
      <c r="GH166" s="150" t="str">
        <f>IF(Tbl.Kosten[[#This Row],[Pnr.]]=GH$7,Tbl.Kosten[[#This Row],[Te financieren]],"")</f>
        <v/>
      </c>
      <c r="GI166" s="150" t="str">
        <f>IF(Tbl.Kosten[[#This Row],[Pnr.]]=GI$7,Tbl.Kosten[[#This Row],[Te financieren]],"")</f>
        <v/>
      </c>
      <c r="GJ166" s="150" t="str">
        <f>IF(Tbl.Kosten[[#This Row],[Pnr.]]=GJ$7,Tbl.Kosten[[#This Row],[Te financieren]],"")</f>
        <v/>
      </c>
      <c r="GK166" s="150" t="str">
        <f>IF(Tbl.Kosten[[#This Row],[Pnr.]]=GK$7,Tbl.Kosten[[#This Row],[Te financieren]],"")</f>
        <v/>
      </c>
      <c r="GL166" s="150" t="str">
        <f>IF(Tbl.Kosten[[#This Row],[Pnr.]]=GL$7,Tbl.Kosten[[#This Row],[Te financieren]],"")</f>
        <v/>
      </c>
      <c r="GM166" s="150" t="str">
        <f>IF(Tbl.Kosten[[#This Row],[Pnr.]]=GM$7,Tbl.Kosten[[#This Row],[Te financieren]],"")</f>
        <v/>
      </c>
      <c r="GN166" s="150" t="str">
        <f>IF(Tbl.Kosten[[#This Row],[Pnr.]]=GN$7,Tbl.Kosten[[#This Row],[Te financieren]],"")</f>
        <v/>
      </c>
      <c r="GO166" s="150" t="str">
        <f>IF(Tbl.Kosten[[#This Row],[Pnr.]]=GO$7,Tbl.Kosten[[#This Row],[Te financieren]],"")</f>
        <v/>
      </c>
      <c r="GP166" s="150" t="str">
        <f>IF(Tbl.Kosten[[#This Row],[Pnr.]]=GP$7,Tbl.Kosten[[#This Row],[Te financieren]],"")</f>
        <v/>
      </c>
      <c r="GQ166" s="150" t="str">
        <f>IF(Tbl.Kosten[[#This Row],[Pnr.]]=GQ$7,Tbl.Kosten[[#This Row],[Te financieren]],"")</f>
        <v/>
      </c>
      <c r="GR166" s="150" t="str">
        <f>IF(Tbl.Kosten[[#This Row],[Pnr.]]=GR$7,Tbl.Kosten[[#This Row],[Te financieren]],"")</f>
        <v/>
      </c>
      <c r="GS166" s="150" t="str">
        <f>IF(Tbl.Kosten[[#This Row],[Pnr.]]=GS$7,Tbl.Kosten[[#This Row],[Te financieren]],"")</f>
        <v/>
      </c>
      <c r="GT166" s="150" t="str">
        <f>IF(Tbl.Kosten[[#This Row],[Pnr.]]=GT$7,Tbl.Kosten[[#This Row],[Te financieren]],"")</f>
        <v/>
      </c>
      <c r="GU166" s="150" t="str">
        <f>IF(Tbl.Kosten[[#This Row],[Pnr.]]=GU$7,Tbl.Kosten[[#This Row],[Te financieren]],"")</f>
        <v/>
      </c>
      <c r="GV166" s="150" t="str">
        <f>IF(Tbl.Kosten[[#This Row],[Pnr.]]=GV$7,Tbl.Kosten[[#This Row],[Te financieren]],"")</f>
        <v/>
      </c>
      <c r="GW166" s="150" t="str">
        <f>IF(Tbl.Kosten[[#This Row],[Pnr.]]=GW$7,Tbl.Kosten[[#This Row],[Te financieren]],"")</f>
        <v/>
      </c>
      <c r="GX166" s="150" t="str">
        <f>IF(Tbl.Kosten[[#This Row],[Pnr.]]=GX$7,Tbl.Kosten[[#This Row],[Te financieren]],"")</f>
        <v/>
      </c>
      <c r="GY166" s="150" t="str">
        <f>IF(Tbl.Kosten[[#This Row],[Pnr.]]=GY$7,Tbl.Kosten[[#This Row],[Te financieren]],"")</f>
        <v/>
      </c>
      <c r="GZ166" s="150" t="str">
        <f>IF(Tbl.Kosten[[#This Row],[Pnr.]]=GZ$7,Tbl.Kosten[[#This Row],[Te financieren]],"")</f>
        <v/>
      </c>
      <c r="HA166" s="150" t="str">
        <f>IF(Tbl.Kosten[[#This Row],[Pnr.]]=HA$7,Tbl.Kosten[[#This Row],[Te financieren]],"")</f>
        <v/>
      </c>
      <c r="HB166" s="150" t="str">
        <f>IF(Tbl.Kosten[[#This Row],[Pnr.]]=HB$7,Tbl.Kosten[[#This Row],[Te financieren]],"")</f>
        <v/>
      </c>
      <c r="HC166" s="150" t="str">
        <f>IF(Tbl.Kosten[[#This Row],[Pnr.]]=HC$7,Tbl.Kosten[[#This Row],[Te financieren]],"")</f>
        <v/>
      </c>
      <c r="HD166" s="150" t="str">
        <f>IF(Tbl.Kosten[[#This Row],[Pnr.]]=HD$7,Tbl.Kosten[[#This Row],[Te financieren]],"")</f>
        <v/>
      </c>
      <c r="HE166" s="150" t="str">
        <f>IF(Tbl.Kosten[[#This Row],[Pnr.]]=HE$7,Tbl.Kosten[[#This Row],[Te financieren]],"")</f>
        <v/>
      </c>
      <c r="HF166" s="150" t="str">
        <f>IF(Tbl.Kosten[[#This Row],[Pnr.]]=HF$7,Tbl.Kosten[[#This Row],[Te financieren]],"")</f>
        <v/>
      </c>
      <c r="HG166" s="150" t="str">
        <f>IF(Tbl.Kosten[[#This Row],[Pnr.]]=HG$7,Tbl.Kosten[[#This Row],[Te financieren]],"")</f>
        <v/>
      </c>
      <c r="HH166" s="150" t="str">
        <f>IF(Tbl.Kosten[[#This Row],[Pnr.]]=HH$7,Tbl.Kosten[[#This Row],[Te financieren]],"")</f>
        <v/>
      </c>
      <c r="HI166" s="150" t="str">
        <f>IF(Tbl.Kosten[[#This Row],[Pnr.]]=HI$7,Tbl.Kosten[[#This Row],[Te financieren]],"")</f>
        <v/>
      </c>
      <c r="HJ166" s="150" t="str">
        <f>IF(Tbl.Kosten[[#This Row],[Pnr.]]=HJ$7,Tbl.Kosten[[#This Row],[Te financieren]],"")</f>
        <v/>
      </c>
      <c r="HK166" s="150" t="str">
        <f>IF(Tbl.Kosten[[#This Row],[Pnr.]]=HK$7,Tbl.Kosten[[#This Row],[Te financieren]],"")</f>
        <v/>
      </c>
      <c r="HL166" s="150" t="str">
        <f>IF(Tbl.Kosten[[#This Row],[Pnr.]]=HL$7,Tbl.Kosten[[#This Row],[Te financieren]],"")</f>
        <v/>
      </c>
      <c r="HM166" s="150" t="str">
        <f>IF(Tbl.Kosten[[#This Row],[Pnr.]]=HM$7,Tbl.Kosten[[#This Row],[Te financieren]],"")</f>
        <v/>
      </c>
      <c r="HN166" s="150" t="str">
        <f>IF(Tbl.Kosten[[#This Row],[Pnr.]]=HN$7,Tbl.Kosten[[#This Row],[Te financieren]],"")</f>
        <v/>
      </c>
      <c r="HO166" s="150" t="str">
        <f>IF(Tbl.Kosten[[#This Row],[Pnr.]]=HO$7,Tbl.Kosten[[#This Row],[Te financieren]],"")</f>
        <v/>
      </c>
      <c r="HP166" s="150" t="str">
        <f>IF(Tbl.Kosten[[#This Row],[Pnr.]]=HP$7,Tbl.Kosten[[#This Row],[Te financieren]],"")</f>
        <v/>
      </c>
      <c r="HQ166" s="150" t="str">
        <f>IF(Tbl.Kosten[[#This Row],[Pnr.]]=HQ$7,Tbl.Kosten[[#This Row],[Te financieren]],"")</f>
        <v/>
      </c>
      <c r="HR166" s="150" t="str">
        <f>IF(Tbl.Kosten[[#This Row],[Pnr.]]=HR$7,Tbl.Kosten[[#This Row],[Te financieren]],"")</f>
        <v/>
      </c>
      <c r="HS166" s="150" t="str">
        <f>IF(Tbl.Kosten[[#This Row],[Pnr.]]=HS$7,Tbl.Kosten[[#This Row],[Te financieren]],"")</f>
        <v/>
      </c>
      <c r="HT166" s="150" t="str">
        <f>IF(Tbl.Kosten[[#This Row],[Pnr.]]=HT$7,Tbl.Kosten[[#This Row],[Te financieren]],"")</f>
        <v/>
      </c>
      <c r="HU166" s="150" t="str">
        <f>IF(Tbl.Kosten[[#This Row],[Pnr.]]=HU$7,Tbl.Kosten[[#This Row],[Te financieren]],"")</f>
        <v/>
      </c>
      <c r="HV166" s="150" t="str">
        <f>IF(Tbl.Kosten[[#This Row],[Pnr.]]=HV$7,Tbl.Kosten[[#This Row],[Te financieren]],"")</f>
        <v/>
      </c>
      <c r="HW166" s="150" t="str">
        <f>IF(Tbl.Kosten[[#This Row],[Pnr.]]=HW$7,Tbl.Kosten[[#This Row],[Te financieren]],"")</f>
        <v/>
      </c>
    </row>
    <row r="167" spans="2:231" x14ac:dyDescent="0.3">
      <c r="B167" s="134"/>
      <c r="C167" s="137"/>
      <c r="D167" s="136"/>
      <c r="E167" s="261"/>
      <c r="F167" s="135"/>
      <c r="G167" s="11" t="str">
        <f>IF(Tbl.Kosten[[#This Row],[Medewerker e/o 
functie]]&lt;&gt;"",_xlfn.XLOOKUP(Tbl.Kosten[[#This Row],[Medewerker e/o 
functie]],Tbl.Uurtarief[Medewerker en/of functie],Tbl.Uurtarief[Uurtarief],"",0,1),"")</f>
        <v/>
      </c>
      <c r="H167" s="121">
        <f>IFERROR(Tbl.Kosten[[#This Row],[Uren]]*Tbl.Kosten[[#This Row],[Uurtarief]],0)</f>
        <v>0</v>
      </c>
      <c r="I167" s="119" t="str">
        <f>IF(Tbl.Kosten[[#This Row],[Subtotaal uren]]&lt;&gt;0,_xlfn.XLOOKUP(Tbl.Kosten[[#This Row],[Medewerker e/o 
functie]],Tbl.Uurtarief[Medewerker en/of functie],Tbl.Uurtarief[Kostensoort arbeid],"",0,1),"")</f>
        <v/>
      </c>
      <c r="J167" s="137"/>
      <c r="K167" s="135"/>
      <c r="L167" s="139" t="str">
        <f>IF(Tbl.Kosten[[#This Row],[Activum]]&lt;&gt;"",_xlfn.XLOOKUP(Tbl.Kosten[[#This Row],[Activum]],Tbl.Afschrijvingskosten[Activum],Tbl.Afschrijvingskosten[Tarief per afschrijvings-eenheid],"",0,1),"")</f>
        <v/>
      </c>
      <c r="M167" s="122">
        <f>IFERROR(Tbl.Kosten[[#This Row],[Een-
heden]]*Tbl.Kosten[[#This Row],[Afschrijvings-
tarief]],0)</f>
        <v>0</v>
      </c>
      <c r="N167" s="122" t="str">
        <f>IF(Tbl.Kosten[[#This Row],[Subtotaal afschrijving]]&lt;&gt;0,Lijsten!$A$7,"")</f>
        <v/>
      </c>
      <c r="O167" s="140"/>
      <c r="P167" s="135"/>
      <c r="Q167" s="138"/>
      <c r="R167" s="122">
        <f>IFERROR(Tbl.Kosten[[#This Row],[Aantal]]*Tbl.Kosten[[#This Row],[Tarief]],0)</f>
        <v>0</v>
      </c>
      <c r="S167" s="8">
        <f>IFERROR(Tbl.Kosten[[#This Row],[Subtotaal overige kosten]]+Tbl.Kosten[[#This Row],[Subtotaal uren]]+Tbl.Kosten[[#This Row],[Subtotaal afschrijving]],0)</f>
        <v>0</v>
      </c>
      <c r="T167" s="8">
        <f>IFERROR(Tbl.Kosten[[#This Row],[Totaal kosten]]*Tbl.Kosten[[#This Row],[Subsidie%]],0)</f>
        <v>0</v>
      </c>
      <c r="U167" s="4" t="str" cm="1">
        <f t="array" ref="U167">IFERROR(_xlfn.IFS(Tbl.Kosten[[#This Row],[Subtotaal uren]]&lt;&gt;0,Tbl.Kosten[[#This Row],[Kostensoort arbeid]],Tbl.Kosten[[#This Row],[Subtotaal afschrijving]]&lt;&gt;0,Tbl.Kosten[[#This Row],[Kostensoort afschrijving]],Tbl.Kosten[[#This Row],[Subtotaal overige kosten]]&lt;&gt;0,Tbl.Kosten[[#This Row],[Kostensoort overig]]),"")</f>
        <v/>
      </c>
      <c r="V167" s="4" t="str">
        <f>IFERROR(_xlfn.XLOOKUP(Tbl.Kosten[[#This Row],[Activiteitencode]],Tbl.Activiteiten[Activiteitcode],Tbl.Activiteiten[Werkpakketcode],"",0,1),"")</f>
        <v/>
      </c>
      <c r="W167" s="4" t="str">
        <f>IFERROR(_xlfn.XLOOKUP(Tbl.Kosten[[#This Row],[Werkpakketcode]],Tbl.Werkpakketten[Werkpakketcode],Tbl.Werkpakketten[Subsidiabele activiteit],"",0,1),"")</f>
        <v/>
      </c>
      <c r="X167" s="12">
        <f>IFERROR(_xlfn.XLOOKUP(Tbl.Kosten[[#This Row],[Sanr.]],Tbl.Subsidiehoogte[SAnr.],Tbl.Subsidiehoogte[Sub. Percentage],0,0,1),0)</f>
        <v>0</v>
      </c>
      <c r="Y167" s="144" t="str">
        <f>IFERROR(_xlfn.XLOOKUP(Tbl.Kosten[[#This Row],[Partnercode]],Tbl.Projectpartners[Partnercode],Tbl.Projectpartners[PNr.],"",0,1),"")</f>
        <v>P1</v>
      </c>
      <c r="Z167" s="148">
        <f>IF(Tbl.Kosten[[#This Row],[Pnr.]]=Z$7,Tbl.Kosten[[#This Row],[Totaal kosten]],"")</f>
        <v>0</v>
      </c>
      <c r="AA167" s="148" t="str">
        <f>IF(Tbl.Kosten[[#This Row],[Pnr.]]=AA$7,Tbl.Kosten[[#This Row],[Totaal kosten]],"")</f>
        <v/>
      </c>
      <c r="AB167" s="148" t="str">
        <f>IF(Tbl.Kosten[[#This Row],[Pnr.]]=AB$7,Tbl.Kosten[[#This Row],[Totaal kosten]],"")</f>
        <v/>
      </c>
      <c r="AC167" s="148" t="str">
        <f>IF(Tbl.Kosten[[#This Row],[Pnr.]]=AC$7,Tbl.Kosten[[#This Row],[Totaal kosten]],"")</f>
        <v/>
      </c>
      <c r="AD167" s="148" t="str">
        <f>IF(Tbl.Kosten[[#This Row],[Pnr.]]=AD$7,Tbl.Kosten[[#This Row],[Totaal kosten]],"")</f>
        <v/>
      </c>
      <c r="AE167" s="148" t="str">
        <f>IF(Tbl.Kosten[[#This Row],[Pnr.]]=AE$7,Tbl.Kosten[[#This Row],[Totaal kosten]],"")</f>
        <v/>
      </c>
      <c r="AF167" s="148" t="str">
        <f>IF(Tbl.Kosten[[#This Row],[Pnr.]]=AF$7,Tbl.Kosten[[#This Row],[Totaal kosten]],"")</f>
        <v/>
      </c>
      <c r="AG167" s="148" t="str">
        <f>IF(Tbl.Kosten[[#This Row],[Pnr.]]=AG$7,Tbl.Kosten[[#This Row],[Totaal kosten]],"")</f>
        <v/>
      </c>
      <c r="AH167" s="148" t="str">
        <f>IF(Tbl.Kosten[[#This Row],[Pnr.]]=AH$7,Tbl.Kosten[[#This Row],[Totaal kosten]],"")</f>
        <v/>
      </c>
      <c r="AI167" s="148" t="str">
        <f>IF(Tbl.Kosten[[#This Row],[Pnr.]]=AI$7,Tbl.Kosten[[#This Row],[Totaal kosten]],"")</f>
        <v/>
      </c>
      <c r="AJ167" s="148" t="str">
        <f>IF(Tbl.Kosten[[#This Row],[Pnr.]]=AJ$7,Tbl.Kosten[[#This Row],[Totaal kosten]],"")</f>
        <v/>
      </c>
      <c r="AK167" s="148" t="str">
        <f>IF(Tbl.Kosten[[#This Row],[Pnr.]]=AK$7,Tbl.Kosten[[#This Row],[Totaal kosten]],"")</f>
        <v/>
      </c>
      <c r="AL167" s="148" t="str">
        <f>IF(Tbl.Kosten[[#This Row],[Pnr.]]=AL$7,Tbl.Kosten[[#This Row],[Totaal kosten]],"")</f>
        <v/>
      </c>
      <c r="AM167" s="148" t="str">
        <f>IF(Tbl.Kosten[[#This Row],[Pnr.]]=AM$7,Tbl.Kosten[[#This Row],[Totaal kosten]],"")</f>
        <v/>
      </c>
      <c r="AN167" s="148" t="str">
        <f>IF(Tbl.Kosten[[#This Row],[Pnr.]]=AN$7,Tbl.Kosten[[#This Row],[Totaal kosten]],"")</f>
        <v/>
      </c>
      <c r="AO167" s="148" t="str">
        <f>IF(Tbl.Kosten[[#This Row],[Pnr.]]=AO$7,Tbl.Kosten[[#This Row],[Totaal kosten]],"")</f>
        <v/>
      </c>
      <c r="AP167" s="148" t="str">
        <f>IF(Tbl.Kosten[[#This Row],[Pnr.]]=AP$7,Tbl.Kosten[[#This Row],[Totaal kosten]],"")</f>
        <v/>
      </c>
      <c r="AQ167" s="148" t="str">
        <f>IF(Tbl.Kosten[[#This Row],[Pnr.]]=AQ$7,Tbl.Kosten[[#This Row],[Totaal kosten]],"")</f>
        <v/>
      </c>
      <c r="AR167" s="148" t="str">
        <f>IF(Tbl.Kosten[[#This Row],[Pnr.]]=AR$7,Tbl.Kosten[[#This Row],[Totaal kosten]],"")</f>
        <v/>
      </c>
      <c r="AS167" s="148" t="str">
        <f>IF(Tbl.Kosten[[#This Row],[Pnr.]]=AS$7,Tbl.Kosten[[#This Row],[Totaal kosten]],"")</f>
        <v/>
      </c>
      <c r="AT167" s="148" t="str">
        <f>IF(Tbl.Kosten[[#This Row],[Pnr.]]=AT$7,Tbl.Kosten[[#This Row],[Totaal kosten]],"")</f>
        <v/>
      </c>
      <c r="AU167" s="148" t="str">
        <f>IF(Tbl.Kosten[[#This Row],[Pnr.]]=AU$7,Tbl.Kosten[[#This Row],[Totaal kosten]],"")</f>
        <v/>
      </c>
      <c r="AV167" s="148" t="str">
        <f>IF(Tbl.Kosten[[#This Row],[Pnr.]]=AV$7,Tbl.Kosten[[#This Row],[Totaal kosten]],"")</f>
        <v/>
      </c>
      <c r="AW167" s="148" t="str">
        <f>IF(Tbl.Kosten[[#This Row],[Pnr.]]=AW$7,Tbl.Kosten[[#This Row],[Totaal kosten]],"")</f>
        <v/>
      </c>
      <c r="AX167" s="148" t="str">
        <f>IF(Tbl.Kosten[[#This Row],[Pnr.]]=AX$7,Tbl.Kosten[[#This Row],[Totaal kosten]],"")</f>
        <v/>
      </c>
      <c r="AY167" s="148" t="str">
        <f>IF(Tbl.Kosten[[#This Row],[Pnr.]]=AY$7,Tbl.Kosten[[#This Row],[Totaal kosten]],"")</f>
        <v/>
      </c>
      <c r="AZ167" s="148" t="str">
        <f>IF(Tbl.Kosten[[#This Row],[Pnr.]]=AZ$7,Tbl.Kosten[[#This Row],[Totaal kosten]],"")</f>
        <v/>
      </c>
      <c r="BA167" s="148" t="str">
        <f>IF(Tbl.Kosten[[#This Row],[Pnr.]]=BA$7,Tbl.Kosten[[#This Row],[Totaal kosten]],"")</f>
        <v/>
      </c>
      <c r="BB167" s="148" t="str">
        <f>IF(Tbl.Kosten[[#This Row],[Pnr.]]=BB$7,Tbl.Kosten[[#This Row],[Totaal kosten]],"")</f>
        <v/>
      </c>
      <c r="BC167" s="148" t="str">
        <f>IF(Tbl.Kosten[[#This Row],[Pnr.]]=BC$7,Tbl.Kosten[[#This Row],[Totaal kosten]],"")</f>
        <v/>
      </c>
      <c r="BD167" s="148" t="str">
        <f>IF(Tbl.Kosten[[#This Row],[Pnr.]]=BD$7,Tbl.Kosten[[#This Row],[Totaal kosten]],"")</f>
        <v/>
      </c>
      <c r="BE167" s="148" t="str">
        <f>IF(Tbl.Kosten[[#This Row],[Pnr.]]=BE$7,Tbl.Kosten[[#This Row],[Totaal kosten]],"")</f>
        <v/>
      </c>
      <c r="BF167" s="148" t="str">
        <f>IF(Tbl.Kosten[[#This Row],[Pnr.]]=BF$7,Tbl.Kosten[[#This Row],[Totaal kosten]],"")</f>
        <v/>
      </c>
      <c r="BG167" s="148" t="str">
        <f>IF(Tbl.Kosten[[#This Row],[Pnr.]]=BG$7,Tbl.Kosten[[#This Row],[Totaal kosten]],"")</f>
        <v/>
      </c>
      <c r="BH167" s="148" t="str">
        <f>IF(Tbl.Kosten[[#This Row],[Pnr.]]=BH$7,Tbl.Kosten[[#This Row],[Totaal kosten]],"")</f>
        <v/>
      </c>
      <c r="BI167" s="148" t="str">
        <f>IF(Tbl.Kosten[[#This Row],[Pnr.]]=BI$7,Tbl.Kosten[[#This Row],[Totaal kosten]],"")</f>
        <v/>
      </c>
      <c r="BJ167" s="148" t="str">
        <f>IF(Tbl.Kosten[[#This Row],[Pnr.]]=BJ$7,Tbl.Kosten[[#This Row],[Totaal kosten]],"")</f>
        <v/>
      </c>
      <c r="BK167" s="148" t="str">
        <f>IF(Tbl.Kosten[[#This Row],[Pnr.]]=BK$7,Tbl.Kosten[[#This Row],[Totaal kosten]],"")</f>
        <v/>
      </c>
      <c r="BL167" s="148" t="str">
        <f>IF(Tbl.Kosten[[#This Row],[Pnr.]]=BL$7,Tbl.Kosten[[#This Row],[Totaal kosten]],"")</f>
        <v/>
      </c>
      <c r="BM167" s="148" t="str">
        <f>IF(Tbl.Kosten[[#This Row],[Pnr.]]=BM$7,Tbl.Kosten[[#This Row],[Totaal kosten]],"")</f>
        <v/>
      </c>
      <c r="BN167" s="148" t="str">
        <f>IF(Tbl.Kosten[[#This Row],[Pnr.]]=BN$7,Tbl.Kosten[[#This Row],[Totaal kosten]],"")</f>
        <v/>
      </c>
      <c r="BO167" s="148" t="str">
        <f>IF(Tbl.Kosten[[#This Row],[Pnr.]]=BO$7,Tbl.Kosten[[#This Row],[Totaal kosten]],"")</f>
        <v/>
      </c>
      <c r="BP167" s="148" t="str">
        <f>IF(Tbl.Kosten[[#This Row],[Pnr.]]=BP$7,Tbl.Kosten[[#This Row],[Totaal kosten]],"")</f>
        <v/>
      </c>
      <c r="BQ167" s="148" t="str">
        <f>IF(Tbl.Kosten[[#This Row],[Pnr.]]=BQ$7,Tbl.Kosten[[#This Row],[Totaal kosten]],"")</f>
        <v/>
      </c>
      <c r="BR167" s="148" t="str">
        <f>IF(Tbl.Kosten[[#This Row],[Pnr.]]=BR$7,Tbl.Kosten[[#This Row],[Totaal kosten]],"")</f>
        <v/>
      </c>
      <c r="BS167" s="148" t="str">
        <f>IF(Tbl.Kosten[[#This Row],[Pnr.]]=BS$7,Tbl.Kosten[[#This Row],[Totaal kosten]],"")</f>
        <v/>
      </c>
      <c r="BT167" s="148" t="str">
        <f>IF(Tbl.Kosten[[#This Row],[Pnr.]]=BT$7,Tbl.Kosten[[#This Row],[Totaal kosten]],"")</f>
        <v/>
      </c>
      <c r="BU167" s="148" t="str">
        <f>IF(Tbl.Kosten[[#This Row],[Pnr.]]=BU$7,Tbl.Kosten[[#This Row],[Totaal kosten]],"")</f>
        <v/>
      </c>
      <c r="BV167" s="148" t="str">
        <f>IF(Tbl.Kosten[[#This Row],[Pnr.]]=BV$7,Tbl.Kosten[[#This Row],[Totaal kosten]],"")</f>
        <v/>
      </c>
      <c r="BW167" s="148" t="str">
        <f>IF(Tbl.Kosten[[#This Row],[Pnr.]]=BW$7,Tbl.Kosten[[#This Row],[Totaal kosten]],"")</f>
        <v/>
      </c>
      <c r="BX167" s="148" t="str">
        <f>IFERROR(_xlfn.XLOOKUP(Tbl.Kosten[[#This Row],[Werkpakketcode]],Tbl.Werkpakketten[Werkpakketcode],Tbl.Werkpakketten[WPnr.],"",0,1),"")</f>
        <v/>
      </c>
      <c r="BY167" s="148" t="str">
        <f>IF(Tbl.Kosten[[#This Row],[WPnr.]]=BY$7,Tbl.Kosten[[#This Row],[Totaal kosten]],"")</f>
        <v/>
      </c>
      <c r="BZ167" s="148" t="str">
        <f>IF(Tbl.Kosten[[#This Row],[WPnr.]]=BZ$7,Tbl.Kosten[[#This Row],[Totaal kosten]],"")</f>
        <v/>
      </c>
      <c r="CA167" s="148" t="str">
        <f>IF(Tbl.Kosten[[#This Row],[WPnr.]]=CA$7,Tbl.Kosten[[#This Row],[Totaal kosten]],"")</f>
        <v/>
      </c>
      <c r="CB167" s="148" t="str">
        <f>IF(Tbl.Kosten[[#This Row],[WPnr.]]=CB$7,Tbl.Kosten[[#This Row],[Totaal kosten]],"")</f>
        <v/>
      </c>
      <c r="CC167" s="148" t="str">
        <f>IF(Tbl.Kosten[[#This Row],[WPnr.]]=CC$7,Tbl.Kosten[[#This Row],[Totaal kosten]],"")</f>
        <v/>
      </c>
      <c r="CD167" s="148" t="str">
        <f>IF(Tbl.Kosten[[#This Row],[WPnr.]]=CD$7,Tbl.Kosten[[#This Row],[Totaal kosten]],"")</f>
        <v/>
      </c>
      <c r="CE167" s="148" t="str">
        <f>IF(Tbl.Kosten[[#This Row],[WPnr.]]=CE$7,Tbl.Kosten[[#This Row],[Totaal kosten]],"")</f>
        <v/>
      </c>
      <c r="CF167" s="148" t="str">
        <f>IF(Tbl.Kosten[[#This Row],[WPnr.]]=CF$7,Tbl.Kosten[[#This Row],[Totaal kosten]],"")</f>
        <v/>
      </c>
      <c r="CG167" s="148" t="str">
        <f>IF(Tbl.Kosten[[#This Row],[WPnr.]]=CG$7,Tbl.Kosten[[#This Row],[Totaal kosten]],"")</f>
        <v/>
      </c>
      <c r="CH167" s="148" t="str">
        <f>IF(Tbl.Kosten[[#This Row],[WPnr.]]=CH$7,Tbl.Kosten[[#This Row],[Totaal kosten]],"")</f>
        <v/>
      </c>
      <c r="CI167" s="148" t="str">
        <f>IF(Tbl.Kosten[[#This Row],[WPnr.]]=CI$7,Tbl.Kosten[[#This Row],[Totaal kosten]],"")</f>
        <v/>
      </c>
      <c r="CJ167" s="148" t="str">
        <f>IF(Tbl.Kosten[[#This Row],[WPnr.]]=CJ$7,Tbl.Kosten[[#This Row],[Totaal kosten]],"")</f>
        <v/>
      </c>
      <c r="CK167" s="148" t="str">
        <f>IF(Tbl.Kosten[[#This Row],[WPnr.]]=CK$7,Tbl.Kosten[[#This Row],[Totaal kosten]],"")</f>
        <v/>
      </c>
      <c r="CL167" s="148" t="str">
        <f>IF(Tbl.Kosten[[#This Row],[WPnr.]]=CL$7,Tbl.Kosten[[#This Row],[Totaal kosten]],"")</f>
        <v/>
      </c>
      <c r="CM167" s="148" t="str">
        <f>IF(Tbl.Kosten[[#This Row],[WPnr.]]=CM$7,Tbl.Kosten[[#This Row],[Totaal kosten]],"")</f>
        <v/>
      </c>
      <c r="CN167" s="148" t="str">
        <f>IF(Tbl.Kosten[[#This Row],[WPnr.]]=CN$7,Tbl.Kosten[[#This Row],[Totaal kosten]],"")</f>
        <v/>
      </c>
      <c r="CO167" s="148" t="str">
        <f>IF(Tbl.Kosten[[#This Row],[WPnr.]]=CO$7,Tbl.Kosten[[#This Row],[Totaal kosten]],"")</f>
        <v/>
      </c>
      <c r="CP167" s="148" t="str">
        <f>IF(Tbl.Kosten[[#This Row],[WPnr.]]=CP$7,Tbl.Kosten[[#This Row],[Totaal kosten]],"")</f>
        <v/>
      </c>
      <c r="CQ167" s="148" t="str">
        <f>IF(Tbl.Kosten[[#This Row],[WPnr.]]=CQ$7,Tbl.Kosten[[#This Row],[Totaal kosten]],"")</f>
        <v/>
      </c>
      <c r="CR167" s="148" t="str">
        <f>IF(Tbl.Kosten[[#This Row],[WPnr.]]=CR$7,Tbl.Kosten[[#This Row],[Totaal kosten]],"")</f>
        <v/>
      </c>
      <c r="CS167" s="148" t="str">
        <f>IF(Tbl.Kosten[[#This Row],[WPnr.]]=CS$7,Tbl.Kosten[[#This Row],[Totaal kosten]],"")</f>
        <v/>
      </c>
      <c r="CT167" s="148" t="str">
        <f>IF(Tbl.Kosten[[#This Row],[WPnr.]]=CT$7,Tbl.Kosten[[#This Row],[Totaal kosten]],"")</f>
        <v/>
      </c>
      <c r="CU167" s="148" t="str">
        <f>IF(Tbl.Kosten[[#This Row],[WPnr.]]=CU$7,Tbl.Kosten[[#This Row],[Totaal kosten]],"")</f>
        <v/>
      </c>
      <c r="CV167" s="148" t="str">
        <f>IF(Tbl.Kosten[[#This Row],[WPnr.]]=CV$7,Tbl.Kosten[[#This Row],[Totaal kosten]],"")</f>
        <v/>
      </c>
      <c r="CW167" s="148" t="str">
        <f>IF(Tbl.Kosten[[#This Row],[WPnr.]]=CW$7,Tbl.Kosten[[#This Row],[Totaal kosten]],"")</f>
        <v/>
      </c>
      <c r="CX167" s="148" t="str">
        <f>IF(Tbl.Kosten[[#This Row],[WPnr.]]=CX$7,Tbl.Kosten[[#This Row],[Totaal kosten]],"")</f>
        <v/>
      </c>
      <c r="CY167" s="148" t="str">
        <f>IF(Tbl.Kosten[[#This Row],[WPnr.]]=CY$7,Tbl.Kosten[[#This Row],[Totaal kosten]],"")</f>
        <v/>
      </c>
      <c r="CZ167" s="148" t="str">
        <f>IF(Tbl.Kosten[[#This Row],[WPnr.]]=CZ$7,Tbl.Kosten[[#This Row],[Totaal kosten]],"")</f>
        <v/>
      </c>
      <c r="DA167" s="148" t="str">
        <f>IF(Tbl.Kosten[[#This Row],[WPnr.]]=DA$7,Tbl.Kosten[[#This Row],[Totaal kosten]],"")</f>
        <v/>
      </c>
      <c r="DB167" s="148" t="str">
        <f>IF(Tbl.Kosten[[#This Row],[WPnr.]]=DB$7,Tbl.Kosten[[#This Row],[Totaal kosten]],"")</f>
        <v/>
      </c>
      <c r="DC167" s="148" t="str">
        <f>IF(Tbl.Kosten[[#This Row],[WPnr.]]=DC$7,Tbl.Kosten[[#This Row],[Totaal kosten]],"")</f>
        <v/>
      </c>
      <c r="DD167" s="148" t="str">
        <f>IF(Tbl.Kosten[[#This Row],[WPnr.]]=DD$7,Tbl.Kosten[[#This Row],[Totaal kosten]],"")</f>
        <v/>
      </c>
      <c r="DE167" s="148" t="str">
        <f>IF(Tbl.Kosten[[#This Row],[WPnr.]]=DE$7,Tbl.Kosten[[#This Row],[Totaal kosten]],"")</f>
        <v/>
      </c>
      <c r="DF167" s="148" t="str">
        <f>IF(Tbl.Kosten[[#This Row],[WPnr.]]=DF$7,Tbl.Kosten[[#This Row],[Totaal kosten]],"")</f>
        <v/>
      </c>
      <c r="DG167" s="148" t="str">
        <f>IF(Tbl.Kosten[[#This Row],[WPnr.]]=DG$7,Tbl.Kosten[[#This Row],[Totaal kosten]],"")</f>
        <v/>
      </c>
      <c r="DH167" s="148" t="str">
        <f>IF(Tbl.Kosten[[#This Row],[WPnr.]]=DH$7,Tbl.Kosten[[#This Row],[Totaal kosten]],"")</f>
        <v/>
      </c>
      <c r="DI167" s="148" t="str">
        <f>IF(Tbl.Kosten[[#This Row],[WPnr.]]=DI$7,Tbl.Kosten[[#This Row],[Totaal kosten]],"")</f>
        <v/>
      </c>
      <c r="DJ167" s="148" t="str">
        <f>IF(Tbl.Kosten[[#This Row],[WPnr.]]=DJ$7,Tbl.Kosten[[#This Row],[Totaal kosten]],"")</f>
        <v/>
      </c>
      <c r="DK167" s="148" t="str">
        <f>IF(Tbl.Kosten[[#This Row],[WPnr.]]=DK$7,Tbl.Kosten[[#This Row],[Totaal kosten]],"")</f>
        <v/>
      </c>
      <c r="DL167" s="148" t="str">
        <f>IF(Tbl.Kosten[[#This Row],[WPnr.]]=DL$7,Tbl.Kosten[[#This Row],[Totaal kosten]],"")</f>
        <v/>
      </c>
      <c r="DM167" s="148" t="str">
        <f>IF(Tbl.Kosten[[#This Row],[WPnr.]]=DM$7,Tbl.Kosten[[#This Row],[Totaal kosten]],"")</f>
        <v/>
      </c>
      <c r="DN167" s="148" t="str">
        <f>IF(Tbl.Kosten[[#This Row],[WPnr.]]=DN$7,Tbl.Kosten[[#This Row],[Totaal kosten]],"")</f>
        <v/>
      </c>
      <c r="DO167" s="148" t="str">
        <f>IF(Tbl.Kosten[[#This Row],[WPnr.]]=DO$7,Tbl.Kosten[[#This Row],[Totaal kosten]],"")</f>
        <v/>
      </c>
      <c r="DP167" s="148" t="str">
        <f>IF(Tbl.Kosten[[#This Row],[WPnr.]]=DP$7,Tbl.Kosten[[#This Row],[Totaal kosten]],"")</f>
        <v/>
      </c>
      <c r="DQ167" s="148" t="str">
        <f>IF(Tbl.Kosten[[#This Row],[WPnr.]]=DQ$7,Tbl.Kosten[[#This Row],[Totaal kosten]],"")</f>
        <v/>
      </c>
      <c r="DR167" s="148" t="str">
        <f>IF(Tbl.Kosten[[#This Row],[WPnr.]]=DR$7,Tbl.Kosten[[#This Row],[Totaal kosten]],"")</f>
        <v/>
      </c>
      <c r="DS167" s="148" t="str">
        <f>IF(Tbl.Kosten[[#This Row],[WPnr.]]=DS$7,Tbl.Kosten[[#This Row],[Totaal kosten]],"")</f>
        <v/>
      </c>
      <c r="DT167" s="148" t="str">
        <f>IF(Tbl.Kosten[[#This Row],[WPnr.]]=DT$7,Tbl.Kosten[[#This Row],[Totaal kosten]],"")</f>
        <v/>
      </c>
      <c r="DU167" s="148" t="str">
        <f>IF(Tbl.Kosten[[#This Row],[WPnr.]]=DU$7,Tbl.Kosten[[#This Row],[Totaal kosten]],"")</f>
        <v/>
      </c>
      <c r="DV167" s="148" t="str">
        <f>IF(Tbl.Kosten[[#This Row],[WPnr.]]=DV$7,Tbl.Kosten[[#This Row],[Totaal kosten]],"")</f>
        <v/>
      </c>
      <c r="DW167" s="150" t="str">
        <f>IFERROR(_xlfn.XLOOKUP(Tbl.Kosten[[#This Row],[Kostensoort]],Tbl.Kostensoorten[Kostensoorten],Tbl.Kostensoorten[KSnr.],"",0,1),"")</f>
        <v/>
      </c>
      <c r="DX167" s="150" t="str">
        <f>IF(Tbl.Kosten[[#This Row],[KSnr.]]=DX$7,Tbl.Kosten[[#This Row],[Totaal kosten]],"")</f>
        <v/>
      </c>
      <c r="DY167" s="150" t="str">
        <f>IF(Tbl.Kosten[[#This Row],[KSnr.]]=DY$7,Tbl.Kosten[[#This Row],[Totaal kosten]],"")</f>
        <v/>
      </c>
      <c r="DZ167" s="150" t="str">
        <f>IF(Tbl.Kosten[[#This Row],[KSnr.]]=DZ$7,Tbl.Kosten[[#This Row],[Totaal kosten]],"")</f>
        <v/>
      </c>
      <c r="EA167" s="150" t="str">
        <f>IF(Tbl.Kosten[[#This Row],[KSnr.]]=EA$7,Tbl.Kosten[[#This Row],[Totaal kosten]],"")</f>
        <v/>
      </c>
      <c r="EB167" s="150" t="str">
        <f>IF(Tbl.Kosten[[#This Row],[KSnr.]]=EB$7,Tbl.Kosten[[#This Row],[Totaal kosten]],"")</f>
        <v/>
      </c>
      <c r="EC167" s="150" t="str">
        <f>IF(Tbl.Kosten[[#This Row],[KSnr.]]=EC$7,Tbl.Kosten[[#This Row],[Totaal kosten]],"")</f>
        <v/>
      </c>
      <c r="ED167" s="150" t="str">
        <f>IF(Tbl.Kosten[[#This Row],[KSnr.]]=ED$7,Tbl.Kosten[[#This Row],[Totaal kosten]],"")</f>
        <v/>
      </c>
      <c r="EE167" s="150" t="str">
        <f>IF(Tbl.Kosten[[#This Row],[KSnr.]]=EE$7,Tbl.Kosten[[#This Row],[Totaal kosten]],"")</f>
        <v/>
      </c>
      <c r="EF167" s="150" t="str">
        <f>IF(Tbl.Kosten[[#This Row],[KSnr.]]=EF$7,Tbl.Kosten[[#This Row],[Totaal kosten]],"")</f>
        <v/>
      </c>
      <c r="EG167" s="150" t="str">
        <f>IF(Tbl.Kosten[[#This Row],[KSnr.]]=EG$7,Tbl.Kosten[[#This Row],[Totaal kosten]],"")</f>
        <v/>
      </c>
      <c r="EH167" s="150" t="str">
        <f>IF(Tbl.Kosten[[#This Row],[KSnr.]]=EH$7,Tbl.Kosten[[#This Row],[Totaal kosten]],"")</f>
        <v/>
      </c>
      <c r="EI167" s="150" t="str">
        <f>IF(Tbl.Kosten[[#This Row],[KSnr.]]=EI$7,Tbl.Kosten[[#This Row],[Totaal kosten]],"")</f>
        <v/>
      </c>
      <c r="EJ167" s="150" t="str">
        <f>IF(Tbl.Kosten[[#This Row],[KSnr.]]=EJ$7,Tbl.Kosten[[#This Row],[Totaal kosten]],"")</f>
        <v/>
      </c>
      <c r="EK167" s="150" t="str">
        <f>IF(Tbl.Kosten[[#This Row],[KSnr.]]=EK$7,Tbl.Kosten[[#This Row],[Totaal kosten]],"")</f>
        <v/>
      </c>
      <c r="EL167" s="150" t="str">
        <f>IF(Tbl.Kosten[[#This Row],[KSnr.]]=EL$7,Tbl.Kosten[[#This Row],[Totaal kosten]],"")</f>
        <v/>
      </c>
      <c r="EM167" s="150" t="str">
        <f>IF(Tbl.Kosten[[#This Row],[KSnr.]]=EM$7,Tbl.Kosten[[#This Row],[Totaal kosten]],"")</f>
        <v/>
      </c>
      <c r="EN167" s="150" t="str">
        <f>IF(Tbl.Kosten[[#This Row],[KSnr.]]=EN$7,Tbl.Kosten[[#This Row],[Totaal kosten]],"")</f>
        <v/>
      </c>
      <c r="EO167" s="150" t="str">
        <f>IF(Tbl.Kosten[[#This Row],[KSnr.]]=EO$7,Tbl.Kosten[[#This Row],[Totaal kosten]],"")</f>
        <v/>
      </c>
      <c r="EP167" s="150" t="str">
        <f>IF(Tbl.Kosten[[#This Row],[KSnr.]]=EP$7,Tbl.Kosten[[#This Row],[Totaal kosten]],"")</f>
        <v/>
      </c>
      <c r="EQ167" s="150" t="str">
        <f>IF(Tbl.Kosten[[#This Row],[KSnr.]]=EQ$7,Tbl.Kosten[[#This Row],[Totaal kosten]],"")</f>
        <v/>
      </c>
      <c r="ER167" s="144" t="str">
        <f>IFERROR(_xlfn.XLOOKUP(Tbl.Kosten[[#This Row],[Subsidieactiviteit]],Tbl.Subsidiehoogte[Subsidieactiviteit],Tbl.Subsidiehoogte[SAnr.],"",0,1),"")</f>
        <v/>
      </c>
      <c r="ES167" s="150" t="str">
        <f>IF(Tbl.Kosten[[#This Row],[Sanr.]]=ES$7,Tbl.Kosten[[#This Row],[Totaal kosten]],"")</f>
        <v/>
      </c>
      <c r="ET167" s="150" t="str">
        <f>IF(Tbl.Kosten[[#This Row],[Sanr.]]=ET$7,Tbl.Kosten[[#This Row],[Totaal kosten]],"")</f>
        <v/>
      </c>
      <c r="EU167" s="150" t="str">
        <f>IF(Tbl.Kosten[[#This Row],[Sanr.]]=EU$7,Tbl.Kosten[[#This Row],[Totaal kosten]],"")</f>
        <v/>
      </c>
      <c r="EV167" s="150" t="str">
        <f>IF(Tbl.Kosten[[#This Row],[Sanr.]]=EV$7,Tbl.Kosten[[#This Row],[Totaal kosten]],"")</f>
        <v/>
      </c>
      <c r="EW167" s="150" t="str">
        <f>IF(Tbl.Kosten[[#This Row],[Sanr.]]=EW$7,Tbl.Kosten[[#This Row],[Totaal kosten]],"")</f>
        <v/>
      </c>
      <c r="EX167" s="150" t="str">
        <f>IF(Tbl.Kosten[[#This Row],[Sanr.]]=EX$7,Tbl.Kosten[[#This Row],[Totaal kosten]],"")</f>
        <v/>
      </c>
      <c r="EY167" s="150" t="str">
        <f>IF(Tbl.Kosten[[#This Row],[Sanr.]]=EY$7,Tbl.Kosten[[#This Row],[Totaal kosten]],"")</f>
        <v/>
      </c>
      <c r="EZ167" s="150" t="str">
        <f>IF(Tbl.Kosten[[#This Row],[Sanr.]]=EZ$7,Tbl.Kosten[[#This Row],[Totaal kosten]],"")</f>
        <v/>
      </c>
      <c r="FA167" s="150" t="str">
        <f>IF(Tbl.Kosten[[#This Row],[Sanr.]]=FA$7,Tbl.Kosten[[#This Row],[Totaal kosten]],"")</f>
        <v/>
      </c>
      <c r="FB167" s="150" t="str">
        <f>IF(Tbl.Kosten[[#This Row],[Sanr.]]=FB$7,Tbl.Kosten[[#This Row],[Totaal kosten]],"")</f>
        <v/>
      </c>
      <c r="FC167" s="150" t="str">
        <f>IF(Tbl.Kosten[[#This Row],[Sanr.]]=FC$7,Tbl.Kosten[[#This Row],[Totaal kosten]],"")</f>
        <v/>
      </c>
      <c r="FD167" s="150" t="str">
        <f>IF(Tbl.Kosten[[#This Row],[Sanr.]]=FD$7,Tbl.Kosten[[#This Row],[Totaal kosten]],"")</f>
        <v/>
      </c>
      <c r="FE167" s="150" t="str">
        <f>IF(Tbl.Kosten[[#This Row],[Sanr.]]=FE$7,Tbl.Kosten[[#This Row],[Totaal kosten]],"")</f>
        <v/>
      </c>
      <c r="FF167" s="150" t="str">
        <f>IF(Tbl.Kosten[[#This Row],[Sanr.]]=FF$7,Tbl.Kosten[[#This Row],[Totaal kosten]],"")</f>
        <v/>
      </c>
      <c r="FG167" s="150" t="str">
        <f>IF(Tbl.Kosten[[#This Row],[Sanr.]]=FG$7,Tbl.Kosten[[#This Row],[Totaal kosten]],"")</f>
        <v/>
      </c>
      <c r="FH167" s="150" t="str">
        <f>IF(Tbl.Kosten[[#This Row],[Sanr.]]=FH$7,Tbl.Kosten[[#This Row],[Totaal kosten]],"")</f>
        <v/>
      </c>
      <c r="FI167" s="150" t="str">
        <f>IF(Tbl.Kosten[[#This Row],[Sanr.]]=FI$7,Tbl.Kosten[[#This Row],[Totaal kosten]],"")</f>
        <v/>
      </c>
      <c r="FJ167" s="150" t="str">
        <f>IF(Tbl.Kosten[[#This Row],[Sanr.]]=FJ$7,Tbl.Kosten[[#This Row],[Totaal kosten]],"")</f>
        <v/>
      </c>
      <c r="FK167" s="150" t="str">
        <f>IF(Tbl.Kosten[[#This Row],[Sanr.]]=FK$7,Tbl.Kosten[[#This Row],[Totaal kosten]],"")</f>
        <v/>
      </c>
      <c r="FL167" s="150" t="str">
        <f>IF(Tbl.Kosten[[#This Row],[Sanr.]]=FL$7,Tbl.Kosten[[#This Row],[Totaal kosten]],"")</f>
        <v/>
      </c>
      <c r="FM167" s="150" t="str">
        <f>IF(Tbl.Kosten[[#This Row],[Sanr.]]=FM$7,Tbl.Kosten[[#This Row],[Totaal kosten]],"")</f>
        <v/>
      </c>
      <c r="FN167" s="150" t="str">
        <f>IF(Tbl.Kosten[[#This Row],[Sanr.]]=FN$7,Tbl.Kosten[[#This Row],[Totaal kosten]],"")</f>
        <v/>
      </c>
      <c r="FO167" s="150" t="str">
        <f>IF(Tbl.Kosten[[#This Row],[Sanr.]]=FO$7,Tbl.Kosten[[#This Row],[Totaal kosten]],"")</f>
        <v/>
      </c>
      <c r="FP167" s="150" t="str">
        <f>IF(Tbl.Kosten[[#This Row],[Sanr.]]=FP$7,Tbl.Kosten[[#This Row],[Totaal kosten]],"")</f>
        <v/>
      </c>
      <c r="FQ167" s="150" t="str">
        <f>IF(Tbl.Kosten[[#This Row],[Sanr.]]=FQ$7,Tbl.Kosten[[#This Row],[Totaal kosten]],"")</f>
        <v/>
      </c>
      <c r="FR167" s="150" t="str">
        <f>IF(Tbl.Kosten[[#This Row],[Sanr.]]=FR$7,Tbl.Kosten[[#This Row],[Totaal kosten]],"")</f>
        <v/>
      </c>
      <c r="FS167" s="150" t="str">
        <f>IF(Tbl.Kosten[[#This Row],[Sanr.]]=FS$7,Tbl.Kosten[[#This Row],[Totaal kosten]],"")</f>
        <v/>
      </c>
      <c r="FT167" s="150" t="str">
        <f>IF(Tbl.Kosten[[#This Row],[Sanr.]]=FT$7,Tbl.Kosten[[#This Row],[Totaal kosten]],"")</f>
        <v/>
      </c>
      <c r="FU167" s="150" t="str">
        <f>IF(Tbl.Kosten[[#This Row],[Sanr.]]=FU$7,Tbl.Kosten[[#This Row],[Totaal kosten]],"")</f>
        <v/>
      </c>
      <c r="FV167" s="150" t="str">
        <f>IF(Tbl.Kosten[[#This Row],[Sanr.]]=FV$7,Tbl.Kosten[[#This Row],[Totaal kosten]],"")</f>
        <v/>
      </c>
      <c r="FW167" s="150" t="str">
        <f>IFERROR(_xlfn.XLOOKUP(Tbl.Kosten[[#This Row],[Activiteitencode]],Tbl.Activiteiten[Activiteitcode],Tbl.Activiteiten[Anr.],"",0,1),"")</f>
        <v/>
      </c>
      <c r="FX167" s="169" t="str">
        <f>_xlfn.CONCAT(Tbl.Kosten[[#This Row],[Pnr.]],Tbl.Kosten[[#This Row],[Sanr.]])</f>
        <v>P1</v>
      </c>
      <c r="FY167" s="150">
        <f>Tbl.Kosten[[#This Row],[Totaal kosten]]-Tbl.Kosten[[#This Row],[Subsidie]]</f>
        <v>0</v>
      </c>
      <c r="FZ167" s="150">
        <f>IF(Tbl.Kosten[[#This Row],[Pnr.]]=FZ$7,Tbl.Kosten[[#This Row],[Te financieren]],"")</f>
        <v>0</v>
      </c>
      <c r="GA167" s="150" t="str">
        <f>IF(Tbl.Kosten[[#This Row],[Pnr.]]=GA$7,Tbl.Kosten[[#This Row],[Te financieren]],"")</f>
        <v/>
      </c>
      <c r="GB167" s="150" t="str">
        <f>IF(Tbl.Kosten[[#This Row],[Pnr.]]=GB$7,Tbl.Kosten[[#This Row],[Te financieren]],"")</f>
        <v/>
      </c>
      <c r="GC167" s="150" t="str">
        <f>IF(Tbl.Kosten[[#This Row],[Pnr.]]=GC$7,Tbl.Kosten[[#This Row],[Te financieren]],"")</f>
        <v/>
      </c>
      <c r="GD167" s="150" t="str">
        <f>IF(Tbl.Kosten[[#This Row],[Pnr.]]=GD$7,Tbl.Kosten[[#This Row],[Te financieren]],"")</f>
        <v/>
      </c>
      <c r="GE167" s="150" t="str">
        <f>IF(Tbl.Kosten[[#This Row],[Pnr.]]=GE$7,Tbl.Kosten[[#This Row],[Te financieren]],"")</f>
        <v/>
      </c>
      <c r="GF167" s="150" t="str">
        <f>IF(Tbl.Kosten[[#This Row],[Pnr.]]=GF$7,Tbl.Kosten[[#This Row],[Te financieren]],"")</f>
        <v/>
      </c>
      <c r="GG167" s="150" t="str">
        <f>IF(Tbl.Kosten[[#This Row],[Pnr.]]=GG$7,Tbl.Kosten[[#This Row],[Te financieren]],"")</f>
        <v/>
      </c>
      <c r="GH167" s="150" t="str">
        <f>IF(Tbl.Kosten[[#This Row],[Pnr.]]=GH$7,Tbl.Kosten[[#This Row],[Te financieren]],"")</f>
        <v/>
      </c>
      <c r="GI167" s="150" t="str">
        <f>IF(Tbl.Kosten[[#This Row],[Pnr.]]=GI$7,Tbl.Kosten[[#This Row],[Te financieren]],"")</f>
        <v/>
      </c>
      <c r="GJ167" s="150" t="str">
        <f>IF(Tbl.Kosten[[#This Row],[Pnr.]]=GJ$7,Tbl.Kosten[[#This Row],[Te financieren]],"")</f>
        <v/>
      </c>
      <c r="GK167" s="150" t="str">
        <f>IF(Tbl.Kosten[[#This Row],[Pnr.]]=GK$7,Tbl.Kosten[[#This Row],[Te financieren]],"")</f>
        <v/>
      </c>
      <c r="GL167" s="150" t="str">
        <f>IF(Tbl.Kosten[[#This Row],[Pnr.]]=GL$7,Tbl.Kosten[[#This Row],[Te financieren]],"")</f>
        <v/>
      </c>
      <c r="GM167" s="150" t="str">
        <f>IF(Tbl.Kosten[[#This Row],[Pnr.]]=GM$7,Tbl.Kosten[[#This Row],[Te financieren]],"")</f>
        <v/>
      </c>
      <c r="GN167" s="150" t="str">
        <f>IF(Tbl.Kosten[[#This Row],[Pnr.]]=GN$7,Tbl.Kosten[[#This Row],[Te financieren]],"")</f>
        <v/>
      </c>
      <c r="GO167" s="150" t="str">
        <f>IF(Tbl.Kosten[[#This Row],[Pnr.]]=GO$7,Tbl.Kosten[[#This Row],[Te financieren]],"")</f>
        <v/>
      </c>
      <c r="GP167" s="150" t="str">
        <f>IF(Tbl.Kosten[[#This Row],[Pnr.]]=GP$7,Tbl.Kosten[[#This Row],[Te financieren]],"")</f>
        <v/>
      </c>
      <c r="GQ167" s="150" t="str">
        <f>IF(Tbl.Kosten[[#This Row],[Pnr.]]=GQ$7,Tbl.Kosten[[#This Row],[Te financieren]],"")</f>
        <v/>
      </c>
      <c r="GR167" s="150" t="str">
        <f>IF(Tbl.Kosten[[#This Row],[Pnr.]]=GR$7,Tbl.Kosten[[#This Row],[Te financieren]],"")</f>
        <v/>
      </c>
      <c r="GS167" s="150" t="str">
        <f>IF(Tbl.Kosten[[#This Row],[Pnr.]]=GS$7,Tbl.Kosten[[#This Row],[Te financieren]],"")</f>
        <v/>
      </c>
      <c r="GT167" s="150" t="str">
        <f>IF(Tbl.Kosten[[#This Row],[Pnr.]]=GT$7,Tbl.Kosten[[#This Row],[Te financieren]],"")</f>
        <v/>
      </c>
      <c r="GU167" s="150" t="str">
        <f>IF(Tbl.Kosten[[#This Row],[Pnr.]]=GU$7,Tbl.Kosten[[#This Row],[Te financieren]],"")</f>
        <v/>
      </c>
      <c r="GV167" s="150" t="str">
        <f>IF(Tbl.Kosten[[#This Row],[Pnr.]]=GV$7,Tbl.Kosten[[#This Row],[Te financieren]],"")</f>
        <v/>
      </c>
      <c r="GW167" s="150" t="str">
        <f>IF(Tbl.Kosten[[#This Row],[Pnr.]]=GW$7,Tbl.Kosten[[#This Row],[Te financieren]],"")</f>
        <v/>
      </c>
      <c r="GX167" s="150" t="str">
        <f>IF(Tbl.Kosten[[#This Row],[Pnr.]]=GX$7,Tbl.Kosten[[#This Row],[Te financieren]],"")</f>
        <v/>
      </c>
      <c r="GY167" s="150" t="str">
        <f>IF(Tbl.Kosten[[#This Row],[Pnr.]]=GY$7,Tbl.Kosten[[#This Row],[Te financieren]],"")</f>
        <v/>
      </c>
      <c r="GZ167" s="150" t="str">
        <f>IF(Tbl.Kosten[[#This Row],[Pnr.]]=GZ$7,Tbl.Kosten[[#This Row],[Te financieren]],"")</f>
        <v/>
      </c>
      <c r="HA167" s="150" t="str">
        <f>IF(Tbl.Kosten[[#This Row],[Pnr.]]=HA$7,Tbl.Kosten[[#This Row],[Te financieren]],"")</f>
        <v/>
      </c>
      <c r="HB167" s="150" t="str">
        <f>IF(Tbl.Kosten[[#This Row],[Pnr.]]=HB$7,Tbl.Kosten[[#This Row],[Te financieren]],"")</f>
        <v/>
      </c>
      <c r="HC167" s="150" t="str">
        <f>IF(Tbl.Kosten[[#This Row],[Pnr.]]=HC$7,Tbl.Kosten[[#This Row],[Te financieren]],"")</f>
        <v/>
      </c>
      <c r="HD167" s="150" t="str">
        <f>IF(Tbl.Kosten[[#This Row],[Pnr.]]=HD$7,Tbl.Kosten[[#This Row],[Te financieren]],"")</f>
        <v/>
      </c>
      <c r="HE167" s="150" t="str">
        <f>IF(Tbl.Kosten[[#This Row],[Pnr.]]=HE$7,Tbl.Kosten[[#This Row],[Te financieren]],"")</f>
        <v/>
      </c>
      <c r="HF167" s="150" t="str">
        <f>IF(Tbl.Kosten[[#This Row],[Pnr.]]=HF$7,Tbl.Kosten[[#This Row],[Te financieren]],"")</f>
        <v/>
      </c>
      <c r="HG167" s="150" t="str">
        <f>IF(Tbl.Kosten[[#This Row],[Pnr.]]=HG$7,Tbl.Kosten[[#This Row],[Te financieren]],"")</f>
        <v/>
      </c>
      <c r="HH167" s="150" t="str">
        <f>IF(Tbl.Kosten[[#This Row],[Pnr.]]=HH$7,Tbl.Kosten[[#This Row],[Te financieren]],"")</f>
        <v/>
      </c>
      <c r="HI167" s="150" t="str">
        <f>IF(Tbl.Kosten[[#This Row],[Pnr.]]=HI$7,Tbl.Kosten[[#This Row],[Te financieren]],"")</f>
        <v/>
      </c>
      <c r="HJ167" s="150" t="str">
        <f>IF(Tbl.Kosten[[#This Row],[Pnr.]]=HJ$7,Tbl.Kosten[[#This Row],[Te financieren]],"")</f>
        <v/>
      </c>
      <c r="HK167" s="150" t="str">
        <f>IF(Tbl.Kosten[[#This Row],[Pnr.]]=HK$7,Tbl.Kosten[[#This Row],[Te financieren]],"")</f>
        <v/>
      </c>
      <c r="HL167" s="150" t="str">
        <f>IF(Tbl.Kosten[[#This Row],[Pnr.]]=HL$7,Tbl.Kosten[[#This Row],[Te financieren]],"")</f>
        <v/>
      </c>
      <c r="HM167" s="150" t="str">
        <f>IF(Tbl.Kosten[[#This Row],[Pnr.]]=HM$7,Tbl.Kosten[[#This Row],[Te financieren]],"")</f>
        <v/>
      </c>
      <c r="HN167" s="150" t="str">
        <f>IF(Tbl.Kosten[[#This Row],[Pnr.]]=HN$7,Tbl.Kosten[[#This Row],[Te financieren]],"")</f>
        <v/>
      </c>
      <c r="HO167" s="150" t="str">
        <f>IF(Tbl.Kosten[[#This Row],[Pnr.]]=HO$7,Tbl.Kosten[[#This Row],[Te financieren]],"")</f>
        <v/>
      </c>
      <c r="HP167" s="150" t="str">
        <f>IF(Tbl.Kosten[[#This Row],[Pnr.]]=HP$7,Tbl.Kosten[[#This Row],[Te financieren]],"")</f>
        <v/>
      </c>
      <c r="HQ167" s="150" t="str">
        <f>IF(Tbl.Kosten[[#This Row],[Pnr.]]=HQ$7,Tbl.Kosten[[#This Row],[Te financieren]],"")</f>
        <v/>
      </c>
      <c r="HR167" s="150" t="str">
        <f>IF(Tbl.Kosten[[#This Row],[Pnr.]]=HR$7,Tbl.Kosten[[#This Row],[Te financieren]],"")</f>
        <v/>
      </c>
      <c r="HS167" s="150" t="str">
        <f>IF(Tbl.Kosten[[#This Row],[Pnr.]]=HS$7,Tbl.Kosten[[#This Row],[Te financieren]],"")</f>
        <v/>
      </c>
      <c r="HT167" s="150" t="str">
        <f>IF(Tbl.Kosten[[#This Row],[Pnr.]]=HT$7,Tbl.Kosten[[#This Row],[Te financieren]],"")</f>
        <v/>
      </c>
      <c r="HU167" s="150" t="str">
        <f>IF(Tbl.Kosten[[#This Row],[Pnr.]]=HU$7,Tbl.Kosten[[#This Row],[Te financieren]],"")</f>
        <v/>
      </c>
      <c r="HV167" s="150" t="str">
        <f>IF(Tbl.Kosten[[#This Row],[Pnr.]]=HV$7,Tbl.Kosten[[#This Row],[Te financieren]],"")</f>
        <v/>
      </c>
      <c r="HW167" s="150" t="str">
        <f>IF(Tbl.Kosten[[#This Row],[Pnr.]]=HW$7,Tbl.Kosten[[#This Row],[Te financieren]],"")</f>
        <v/>
      </c>
    </row>
    <row r="168" spans="2:231" x14ac:dyDescent="0.3">
      <c r="B168" s="134"/>
      <c r="C168" s="137"/>
      <c r="D168" s="136"/>
      <c r="E168" s="261"/>
      <c r="F168" s="135"/>
      <c r="G168" s="11" t="str">
        <f>IF(Tbl.Kosten[[#This Row],[Medewerker e/o 
functie]]&lt;&gt;"",_xlfn.XLOOKUP(Tbl.Kosten[[#This Row],[Medewerker e/o 
functie]],Tbl.Uurtarief[Medewerker en/of functie],Tbl.Uurtarief[Uurtarief],"",0,1),"")</f>
        <v/>
      </c>
      <c r="H168" s="121">
        <f>IFERROR(Tbl.Kosten[[#This Row],[Uren]]*Tbl.Kosten[[#This Row],[Uurtarief]],0)</f>
        <v>0</v>
      </c>
      <c r="I168" s="119" t="str">
        <f>IF(Tbl.Kosten[[#This Row],[Subtotaal uren]]&lt;&gt;0,_xlfn.XLOOKUP(Tbl.Kosten[[#This Row],[Medewerker e/o 
functie]],Tbl.Uurtarief[Medewerker en/of functie],Tbl.Uurtarief[Kostensoort arbeid],"",0,1),"")</f>
        <v/>
      </c>
      <c r="J168" s="137"/>
      <c r="K168" s="135"/>
      <c r="L168" s="139" t="str">
        <f>IF(Tbl.Kosten[[#This Row],[Activum]]&lt;&gt;"",_xlfn.XLOOKUP(Tbl.Kosten[[#This Row],[Activum]],Tbl.Afschrijvingskosten[Activum],Tbl.Afschrijvingskosten[Tarief per afschrijvings-eenheid],"",0,1),"")</f>
        <v/>
      </c>
      <c r="M168" s="122">
        <f>IFERROR(Tbl.Kosten[[#This Row],[Een-
heden]]*Tbl.Kosten[[#This Row],[Afschrijvings-
tarief]],0)</f>
        <v>0</v>
      </c>
      <c r="N168" s="122" t="str">
        <f>IF(Tbl.Kosten[[#This Row],[Subtotaal afschrijving]]&lt;&gt;0,Lijsten!$A$7,"")</f>
        <v/>
      </c>
      <c r="O168" s="140"/>
      <c r="P168" s="135"/>
      <c r="Q168" s="138"/>
      <c r="R168" s="122">
        <f>IFERROR(Tbl.Kosten[[#This Row],[Aantal]]*Tbl.Kosten[[#This Row],[Tarief]],0)</f>
        <v>0</v>
      </c>
      <c r="S168" s="8">
        <f>IFERROR(Tbl.Kosten[[#This Row],[Subtotaal overige kosten]]+Tbl.Kosten[[#This Row],[Subtotaal uren]]+Tbl.Kosten[[#This Row],[Subtotaal afschrijving]],0)</f>
        <v>0</v>
      </c>
      <c r="T168" s="8">
        <f>IFERROR(Tbl.Kosten[[#This Row],[Totaal kosten]]*Tbl.Kosten[[#This Row],[Subsidie%]],0)</f>
        <v>0</v>
      </c>
      <c r="U168" s="4" t="str" cm="1">
        <f t="array" ref="U168">IFERROR(_xlfn.IFS(Tbl.Kosten[[#This Row],[Subtotaal uren]]&lt;&gt;0,Tbl.Kosten[[#This Row],[Kostensoort arbeid]],Tbl.Kosten[[#This Row],[Subtotaal afschrijving]]&lt;&gt;0,Tbl.Kosten[[#This Row],[Kostensoort afschrijving]],Tbl.Kosten[[#This Row],[Subtotaal overige kosten]]&lt;&gt;0,Tbl.Kosten[[#This Row],[Kostensoort overig]]),"")</f>
        <v/>
      </c>
      <c r="V168" s="4" t="str">
        <f>IFERROR(_xlfn.XLOOKUP(Tbl.Kosten[[#This Row],[Activiteitencode]],Tbl.Activiteiten[Activiteitcode],Tbl.Activiteiten[Werkpakketcode],"",0,1),"")</f>
        <v/>
      </c>
      <c r="W168" s="4" t="str">
        <f>IFERROR(_xlfn.XLOOKUP(Tbl.Kosten[[#This Row],[Werkpakketcode]],Tbl.Werkpakketten[Werkpakketcode],Tbl.Werkpakketten[Subsidiabele activiteit],"",0,1),"")</f>
        <v/>
      </c>
      <c r="X168" s="12">
        <f>IFERROR(_xlfn.XLOOKUP(Tbl.Kosten[[#This Row],[Sanr.]],Tbl.Subsidiehoogte[SAnr.],Tbl.Subsidiehoogte[Sub. Percentage],0,0,1),0)</f>
        <v>0</v>
      </c>
      <c r="Y168" s="144" t="str">
        <f>IFERROR(_xlfn.XLOOKUP(Tbl.Kosten[[#This Row],[Partnercode]],Tbl.Projectpartners[Partnercode],Tbl.Projectpartners[PNr.],"",0,1),"")</f>
        <v>P1</v>
      </c>
      <c r="Z168" s="148">
        <f>IF(Tbl.Kosten[[#This Row],[Pnr.]]=Z$7,Tbl.Kosten[[#This Row],[Totaal kosten]],"")</f>
        <v>0</v>
      </c>
      <c r="AA168" s="148" t="str">
        <f>IF(Tbl.Kosten[[#This Row],[Pnr.]]=AA$7,Tbl.Kosten[[#This Row],[Totaal kosten]],"")</f>
        <v/>
      </c>
      <c r="AB168" s="148" t="str">
        <f>IF(Tbl.Kosten[[#This Row],[Pnr.]]=AB$7,Tbl.Kosten[[#This Row],[Totaal kosten]],"")</f>
        <v/>
      </c>
      <c r="AC168" s="148" t="str">
        <f>IF(Tbl.Kosten[[#This Row],[Pnr.]]=AC$7,Tbl.Kosten[[#This Row],[Totaal kosten]],"")</f>
        <v/>
      </c>
      <c r="AD168" s="148" t="str">
        <f>IF(Tbl.Kosten[[#This Row],[Pnr.]]=AD$7,Tbl.Kosten[[#This Row],[Totaal kosten]],"")</f>
        <v/>
      </c>
      <c r="AE168" s="148" t="str">
        <f>IF(Tbl.Kosten[[#This Row],[Pnr.]]=AE$7,Tbl.Kosten[[#This Row],[Totaal kosten]],"")</f>
        <v/>
      </c>
      <c r="AF168" s="148" t="str">
        <f>IF(Tbl.Kosten[[#This Row],[Pnr.]]=AF$7,Tbl.Kosten[[#This Row],[Totaal kosten]],"")</f>
        <v/>
      </c>
      <c r="AG168" s="148" t="str">
        <f>IF(Tbl.Kosten[[#This Row],[Pnr.]]=AG$7,Tbl.Kosten[[#This Row],[Totaal kosten]],"")</f>
        <v/>
      </c>
      <c r="AH168" s="148" t="str">
        <f>IF(Tbl.Kosten[[#This Row],[Pnr.]]=AH$7,Tbl.Kosten[[#This Row],[Totaal kosten]],"")</f>
        <v/>
      </c>
      <c r="AI168" s="148" t="str">
        <f>IF(Tbl.Kosten[[#This Row],[Pnr.]]=AI$7,Tbl.Kosten[[#This Row],[Totaal kosten]],"")</f>
        <v/>
      </c>
      <c r="AJ168" s="148" t="str">
        <f>IF(Tbl.Kosten[[#This Row],[Pnr.]]=AJ$7,Tbl.Kosten[[#This Row],[Totaal kosten]],"")</f>
        <v/>
      </c>
      <c r="AK168" s="148" t="str">
        <f>IF(Tbl.Kosten[[#This Row],[Pnr.]]=AK$7,Tbl.Kosten[[#This Row],[Totaal kosten]],"")</f>
        <v/>
      </c>
      <c r="AL168" s="148" t="str">
        <f>IF(Tbl.Kosten[[#This Row],[Pnr.]]=AL$7,Tbl.Kosten[[#This Row],[Totaal kosten]],"")</f>
        <v/>
      </c>
      <c r="AM168" s="148" t="str">
        <f>IF(Tbl.Kosten[[#This Row],[Pnr.]]=AM$7,Tbl.Kosten[[#This Row],[Totaal kosten]],"")</f>
        <v/>
      </c>
      <c r="AN168" s="148" t="str">
        <f>IF(Tbl.Kosten[[#This Row],[Pnr.]]=AN$7,Tbl.Kosten[[#This Row],[Totaal kosten]],"")</f>
        <v/>
      </c>
      <c r="AO168" s="148" t="str">
        <f>IF(Tbl.Kosten[[#This Row],[Pnr.]]=AO$7,Tbl.Kosten[[#This Row],[Totaal kosten]],"")</f>
        <v/>
      </c>
      <c r="AP168" s="148" t="str">
        <f>IF(Tbl.Kosten[[#This Row],[Pnr.]]=AP$7,Tbl.Kosten[[#This Row],[Totaal kosten]],"")</f>
        <v/>
      </c>
      <c r="AQ168" s="148" t="str">
        <f>IF(Tbl.Kosten[[#This Row],[Pnr.]]=AQ$7,Tbl.Kosten[[#This Row],[Totaal kosten]],"")</f>
        <v/>
      </c>
      <c r="AR168" s="148" t="str">
        <f>IF(Tbl.Kosten[[#This Row],[Pnr.]]=AR$7,Tbl.Kosten[[#This Row],[Totaal kosten]],"")</f>
        <v/>
      </c>
      <c r="AS168" s="148" t="str">
        <f>IF(Tbl.Kosten[[#This Row],[Pnr.]]=AS$7,Tbl.Kosten[[#This Row],[Totaal kosten]],"")</f>
        <v/>
      </c>
      <c r="AT168" s="148" t="str">
        <f>IF(Tbl.Kosten[[#This Row],[Pnr.]]=AT$7,Tbl.Kosten[[#This Row],[Totaal kosten]],"")</f>
        <v/>
      </c>
      <c r="AU168" s="148" t="str">
        <f>IF(Tbl.Kosten[[#This Row],[Pnr.]]=AU$7,Tbl.Kosten[[#This Row],[Totaal kosten]],"")</f>
        <v/>
      </c>
      <c r="AV168" s="148" t="str">
        <f>IF(Tbl.Kosten[[#This Row],[Pnr.]]=AV$7,Tbl.Kosten[[#This Row],[Totaal kosten]],"")</f>
        <v/>
      </c>
      <c r="AW168" s="148" t="str">
        <f>IF(Tbl.Kosten[[#This Row],[Pnr.]]=AW$7,Tbl.Kosten[[#This Row],[Totaal kosten]],"")</f>
        <v/>
      </c>
      <c r="AX168" s="148" t="str">
        <f>IF(Tbl.Kosten[[#This Row],[Pnr.]]=AX$7,Tbl.Kosten[[#This Row],[Totaal kosten]],"")</f>
        <v/>
      </c>
      <c r="AY168" s="148" t="str">
        <f>IF(Tbl.Kosten[[#This Row],[Pnr.]]=AY$7,Tbl.Kosten[[#This Row],[Totaal kosten]],"")</f>
        <v/>
      </c>
      <c r="AZ168" s="148" t="str">
        <f>IF(Tbl.Kosten[[#This Row],[Pnr.]]=AZ$7,Tbl.Kosten[[#This Row],[Totaal kosten]],"")</f>
        <v/>
      </c>
      <c r="BA168" s="148" t="str">
        <f>IF(Tbl.Kosten[[#This Row],[Pnr.]]=BA$7,Tbl.Kosten[[#This Row],[Totaal kosten]],"")</f>
        <v/>
      </c>
      <c r="BB168" s="148" t="str">
        <f>IF(Tbl.Kosten[[#This Row],[Pnr.]]=BB$7,Tbl.Kosten[[#This Row],[Totaal kosten]],"")</f>
        <v/>
      </c>
      <c r="BC168" s="148" t="str">
        <f>IF(Tbl.Kosten[[#This Row],[Pnr.]]=BC$7,Tbl.Kosten[[#This Row],[Totaal kosten]],"")</f>
        <v/>
      </c>
      <c r="BD168" s="148" t="str">
        <f>IF(Tbl.Kosten[[#This Row],[Pnr.]]=BD$7,Tbl.Kosten[[#This Row],[Totaal kosten]],"")</f>
        <v/>
      </c>
      <c r="BE168" s="148" t="str">
        <f>IF(Tbl.Kosten[[#This Row],[Pnr.]]=BE$7,Tbl.Kosten[[#This Row],[Totaal kosten]],"")</f>
        <v/>
      </c>
      <c r="BF168" s="148" t="str">
        <f>IF(Tbl.Kosten[[#This Row],[Pnr.]]=BF$7,Tbl.Kosten[[#This Row],[Totaal kosten]],"")</f>
        <v/>
      </c>
      <c r="BG168" s="148" t="str">
        <f>IF(Tbl.Kosten[[#This Row],[Pnr.]]=BG$7,Tbl.Kosten[[#This Row],[Totaal kosten]],"")</f>
        <v/>
      </c>
      <c r="BH168" s="148" t="str">
        <f>IF(Tbl.Kosten[[#This Row],[Pnr.]]=BH$7,Tbl.Kosten[[#This Row],[Totaal kosten]],"")</f>
        <v/>
      </c>
      <c r="BI168" s="148" t="str">
        <f>IF(Tbl.Kosten[[#This Row],[Pnr.]]=BI$7,Tbl.Kosten[[#This Row],[Totaal kosten]],"")</f>
        <v/>
      </c>
      <c r="BJ168" s="148" t="str">
        <f>IF(Tbl.Kosten[[#This Row],[Pnr.]]=BJ$7,Tbl.Kosten[[#This Row],[Totaal kosten]],"")</f>
        <v/>
      </c>
      <c r="BK168" s="148" t="str">
        <f>IF(Tbl.Kosten[[#This Row],[Pnr.]]=BK$7,Tbl.Kosten[[#This Row],[Totaal kosten]],"")</f>
        <v/>
      </c>
      <c r="BL168" s="148" t="str">
        <f>IF(Tbl.Kosten[[#This Row],[Pnr.]]=BL$7,Tbl.Kosten[[#This Row],[Totaal kosten]],"")</f>
        <v/>
      </c>
      <c r="BM168" s="148" t="str">
        <f>IF(Tbl.Kosten[[#This Row],[Pnr.]]=BM$7,Tbl.Kosten[[#This Row],[Totaal kosten]],"")</f>
        <v/>
      </c>
      <c r="BN168" s="148" t="str">
        <f>IF(Tbl.Kosten[[#This Row],[Pnr.]]=BN$7,Tbl.Kosten[[#This Row],[Totaal kosten]],"")</f>
        <v/>
      </c>
      <c r="BO168" s="148" t="str">
        <f>IF(Tbl.Kosten[[#This Row],[Pnr.]]=BO$7,Tbl.Kosten[[#This Row],[Totaal kosten]],"")</f>
        <v/>
      </c>
      <c r="BP168" s="148" t="str">
        <f>IF(Tbl.Kosten[[#This Row],[Pnr.]]=BP$7,Tbl.Kosten[[#This Row],[Totaal kosten]],"")</f>
        <v/>
      </c>
      <c r="BQ168" s="148" t="str">
        <f>IF(Tbl.Kosten[[#This Row],[Pnr.]]=BQ$7,Tbl.Kosten[[#This Row],[Totaal kosten]],"")</f>
        <v/>
      </c>
      <c r="BR168" s="148" t="str">
        <f>IF(Tbl.Kosten[[#This Row],[Pnr.]]=BR$7,Tbl.Kosten[[#This Row],[Totaal kosten]],"")</f>
        <v/>
      </c>
      <c r="BS168" s="148" t="str">
        <f>IF(Tbl.Kosten[[#This Row],[Pnr.]]=BS$7,Tbl.Kosten[[#This Row],[Totaal kosten]],"")</f>
        <v/>
      </c>
      <c r="BT168" s="148" t="str">
        <f>IF(Tbl.Kosten[[#This Row],[Pnr.]]=BT$7,Tbl.Kosten[[#This Row],[Totaal kosten]],"")</f>
        <v/>
      </c>
      <c r="BU168" s="148" t="str">
        <f>IF(Tbl.Kosten[[#This Row],[Pnr.]]=BU$7,Tbl.Kosten[[#This Row],[Totaal kosten]],"")</f>
        <v/>
      </c>
      <c r="BV168" s="148" t="str">
        <f>IF(Tbl.Kosten[[#This Row],[Pnr.]]=BV$7,Tbl.Kosten[[#This Row],[Totaal kosten]],"")</f>
        <v/>
      </c>
      <c r="BW168" s="148" t="str">
        <f>IF(Tbl.Kosten[[#This Row],[Pnr.]]=BW$7,Tbl.Kosten[[#This Row],[Totaal kosten]],"")</f>
        <v/>
      </c>
      <c r="BX168" s="148" t="str">
        <f>IFERROR(_xlfn.XLOOKUP(Tbl.Kosten[[#This Row],[Werkpakketcode]],Tbl.Werkpakketten[Werkpakketcode],Tbl.Werkpakketten[WPnr.],"",0,1),"")</f>
        <v/>
      </c>
      <c r="BY168" s="148" t="str">
        <f>IF(Tbl.Kosten[[#This Row],[WPnr.]]=BY$7,Tbl.Kosten[[#This Row],[Totaal kosten]],"")</f>
        <v/>
      </c>
      <c r="BZ168" s="148" t="str">
        <f>IF(Tbl.Kosten[[#This Row],[WPnr.]]=BZ$7,Tbl.Kosten[[#This Row],[Totaal kosten]],"")</f>
        <v/>
      </c>
      <c r="CA168" s="148" t="str">
        <f>IF(Tbl.Kosten[[#This Row],[WPnr.]]=CA$7,Tbl.Kosten[[#This Row],[Totaal kosten]],"")</f>
        <v/>
      </c>
      <c r="CB168" s="148" t="str">
        <f>IF(Tbl.Kosten[[#This Row],[WPnr.]]=CB$7,Tbl.Kosten[[#This Row],[Totaal kosten]],"")</f>
        <v/>
      </c>
      <c r="CC168" s="148" t="str">
        <f>IF(Tbl.Kosten[[#This Row],[WPnr.]]=CC$7,Tbl.Kosten[[#This Row],[Totaal kosten]],"")</f>
        <v/>
      </c>
      <c r="CD168" s="148" t="str">
        <f>IF(Tbl.Kosten[[#This Row],[WPnr.]]=CD$7,Tbl.Kosten[[#This Row],[Totaal kosten]],"")</f>
        <v/>
      </c>
      <c r="CE168" s="148" t="str">
        <f>IF(Tbl.Kosten[[#This Row],[WPnr.]]=CE$7,Tbl.Kosten[[#This Row],[Totaal kosten]],"")</f>
        <v/>
      </c>
      <c r="CF168" s="148" t="str">
        <f>IF(Tbl.Kosten[[#This Row],[WPnr.]]=CF$7,Tbl.Kosten[[#This Row],[Totaal kosten]],"")</f>
        <v/>
      </c>
      <c r="CG168" s="148" t="str">
        <f>IF(Tbl.Kosten[[#This Row],[WPnr.]]=CG$7,Tbl.Kosten[[#This Row],[Totaal kosten]],"")</f>
        <v/>
      </c>
      <c r="CH168" s="148" t="str">
        <f>IF(Tbl.Kosten[[#This Row],[WPnr.]]=CH$7,Tbl.Kosten[[#This Row],[Totaal kosten]],"")</f>
        <v/>
      </c>
      <c r="CI168" s="148" t="str">
        <f>IF(Tbl.Kosten[[#This Row],[WPnr.]]=CI$7,Tbl.Kosten[[#This Row],[Totaal kosten]],"")</f>
        <v/>
      </c>
      <c r="CJ168" s="148" t="str">
        <f>IF(Tbl.Kosten[[#This Row],[WPnr.]]=CJ$7,Tbl.Kosten[[#This Row],[Totaal kosten]],"")</f>
        <v/>
      </c>
      <c r="CK168" s="148" t="str">
        <f>IF(Tbl.Kosten[[#This Row],[WPnr.]]=CK$7,Tbl.Kosten[[#This Row],[Totaal kosten]],"")</f>
        <v/>
      </c>
      <c r="CL168" s="148" t="str">
        <f>IF(Tbl.Kosten[[#This Row],[WPnr.]]=CL$7,Tbl.Kosten[[#This Row],[Totaal kosten]],"")</f>
        <v/>
      </c>
      <c r="CM168" s="148" t="str">
        <f>IF(Tbl.Kosten[[#This Row],[WPnr.]]=CM$7,Tbl.Kosten[[#This Row],[Totaal kosten]],"")</f>
        <v/>
      </c>
      <c r="CN168" s="148" t="str">
        <f>IF(Tbl.Kosten[[#This Row],[WPnr.]]=CN$7,Tbl.Kosten[[#This Row],[Totaal kosten]],"")</f>
        <v/>
      </c>
      <c r="CO168" s="148" t="str">
        <f>IF(Tbl.Kosten[[#This Row],[WPnr.]]=CO$7,Tbl.Kosten[[#This Row],[Totaal kosten]],"")</f>
        <v/>
      </c>
      <c r="CP168" s="148" t="str">
        <f>IF(Tbl.Kosten[[#This Row],[WPnr.]]=CP$7,Tbl.Kosten[[#This Row],[Totaal kosten]],"")</f>
        <v/>
      </c>
      <c r="CQ168" s="148" t="str">
        <f>IF(Tbl.Kosten[[#This Row],[WPnr.]]=CQ$7,Tbl.Kosten[[#This Row],[Totaal kosten]],"")</f>
        <v/>
      </c>
      <c r="CR168" s="148" t="str">
        <f>IF(Tbl.Kosten[[#This Row],[WPnr.]]=CR$7,Tbl.Kosten[[#This Row],[Totaal kosten]],"")</f>
        <v/>
      </c>
      <c r="CS168" s="148" t="str">
        <f>IF(Tbl.Kosten[[#This Row],[WPnr.]]=CS$7,Tbl.Kosten[[#This Row],[Totaal kosten]],"")</f>
        <v/>
      </c>
      <c r="CT168" s="148" t="str">
        <f>IF(Tbl.Kosten[[#This Row],[WPnr.]]=CT$7,Tbl.Kosten[[#This Row],[Totaal kosten]],"")</f>
        <v/>
      </c>
      <c r="CU168" s="148" t="str">
        <f>IF(Tbl.Kosten[[#This Row],[WPnr.]]=CU$7,Tbl.Kosten[[#This Row],[Totaal kosten]],"")</f>
        <v/>
      </c>
      <c r="CV168" s="148" t="str">
        <f>IF(Tbl.Kosten[[#This Row],[WPnr.]]=CV$7,Tbl.Kosten[[#This Row],[Totaal kosten]],"")</f>
        <v/>
      </c>
      <c r="CW168" s="148" t="str">
        <f>IF(Tbl.Kosten[[#This Row],[WPnr.]]=CW$7,Tbl.Kosten[[#This Row],[Totaal kosten]],"")</f>
        <v/>
      </c>
      <c r="CX168" s="148" t="str">
        <f>IF(Tbl.Kosten[[#This Row],[WPnr.]]=CX$7,Tbl.Kosten[[#This Row],[Totaal kosten]],"")</f>
        <v/>
      </c>
      <c r="CY168" s="148" t="str">
        <f>IF(Tbl.Kosten[[#This Row],[WPnr.]]=CY$7,Tbl.Kosten[[#This Row],[Totaal kosten]],"")</f>
        <v/>
      </c>
      <c r="CZ168" s="148" t="str">
        <f>IF(Tbl.Kosten[[#This Row],[WPnr.]]=CZ$7,Tbl.Kosten[[#This Row],[Totaal kosten]],"")</f>
        <v/>
      </c>
      <c r="DA168" s="148" t="str">
        <f>IF(Tbl.Kosten[[#This Row],[WPnr.]]=DA$7,Tbl.Kosten[[#This Row],[Totaal kosten]],"")</f>
        <v/>
      </c>
      <c r="DB168" s="148" t="str">
        <f>IF(Tbl.Kosten[[#This Row],[WPnr.]]=DB$7,Tbl.Kosten[[#This Row],[Totaal kosten]],"")</f>
        <v/>
      </c>
      <c r="DC168" s="148" t="str">
        <f>IF(Tbl.Kosten[[#This Row],[WPnr.]]=DC$7,Tbl.Kosten[[#This Row],[Totaal kosten]],"")</f>
        <v/>
      </c>
      <c r="DD168" s="148" t="str">
        <f>IF(Tbl.Kosten[[#This Row],[WPnr.]]=DD$7,Tbl.Kosten[[#This Row],[Totaal kosten]],"")</f>
        <v/>
      </c>
      <c r="DE168" s="148" t="str">
        <f>IF(Tbl.Kosten[[#This Row],[WPnr.]]=DE$7,Tbl.Kosten[[#This Row],[Totaal kosten]],"")</f>
        <v/>
      </c>
      <c r="DF168" s="148" t="str">
        <f>IF(Tbl.Kosten[[#This Row],[WPnr.]]=DF$7,Tbl.Kosten[[#This Row],[Totaal kosten]],"")</f>
        <v/>
      </c>
      <c r="DG168" s="148" t="str">
        <f>IF(Tbl.Kosten[[#This Row],[WPnr.]]=DG$7,Tbl.Kosten[[#This Row],[Totaal kosten]],"")</f>
        <v/>
      </c>
      <c r="DH168" s="148" t="str">
        <f>IF(Tbl.Kosten[[#This Row],[WPnr.]]=DH$7,Tbl.Kosten[[#This Row],[Totaal kosten]],"")</f>
        <v/>
      </c>
      <c r="DI168" s="148" t="str">
        <f>IF(Tbl.Kosten[[#This Row],[WPnr.]]=DI$7,Tbl.Kosten[[#This Row],[Totaal kosten]],"")</f>
        <v/>
      </c>
      <c r="DJ168" s="148" t="str">
        <f>IF(Tbl.Kosten[[#This Row],[WPnr.]]=DJ$7,Tbl.Kosten[[#This Row],[Totaal kosten]],"")</f>
        <v/>
      </c>
      <c r="DK168" s="148" t="str">
        <f>IF(Tbl.Kosten[[#This Row],[WPnr.]]=DK$7,Tbl.Kosten[[#This Row],[Totaal kosten]],"")</f>
        <v/>
      </c>
      <c r="DL168" s="148" t="str">
        <f>IF(Tbl.Kosten[[#This Row],[WPnr.]]=DL$7,Tbl.Kosten[[#This Row],[Totaal kosten]],"")</f>
        <v/>
      </c>
      <c r="DM168" s="148" t="str">
        <f>IF(Tbl.Kosten[[#This Row],[WPnr.]]=DM$7,Tbl.Kosten[[#This Row],[Totaal kosten]],"")</f>
        <v/>
      </c>
      <c r="DN168" s="148" t="str">
        <f>IF(Tbl.Kosten[[#This Row],[WPnr.]]=DN$7,Tbl.Kosten[[#This Row],[Totaal kosten]],"")</f>
        <v/>
      </c>
      <c r="DO168" s="148" t="str">
        <f>IF(Tbl.Kosten[[#This Row],[WPnr.]]=DO$7,Tbl.Kosten[[#This Row],[Totaal kosten]],"")</f>
        <v/>
      </c>
      <c r="DP168" s="148" t="str">
        <f>IF(Tbl.Kosten[[#This Row],[WPnr.]]=DP$7,Tbl.Kosten[[#This Row],[Totaal kosten]],"")</f>
        <v/>
      </c>
      <c r="DQ168" s="148" t="str">
        <f>IF(Tbl.Kosten[[#This Row],[WPnr.]]=DQ$7,Tbl.Kosten[[#This Row],[Totaal kosten]],"")</f>
        <v/>
      </c>
      <c r="DR168" s="148" t="str">
        <f>IF(Tbl.Kosten[[#This Row],[WPnr.]]=DR$7,Tbl.Kosten[[#This Row],[Totaal kosten]],"")</f>
        <v/>
      </c>
      <c r="DS168" s="148" t="str">
        <f>IF(Tbl.Kosten[[#This Row],[WPnr.]]=DS$7,Tbl.Kosten[[#This Row],[Totaal kosten]],"")</f>
        <v/>
      </c>
      <c r="DT168" s="148" t="str">
        <f>IF(Tbl.Kosten[[#This Row],[WPnr.]]=DT$7,Tbl.Kosten[[#This Row],[Totaal kosten]],"")</f>
        <v/>
      </c>
      <c r="DU168" s="148" t="str">
        <f>IF(Tbl.Kosten[[#This Row],[WPnr.]]=DU$7,Tbl.Kosten[[#This Row],[Totaal kosten]],"")</f>
        <v/>
      </c>
      <c r="DV168" s="148" t="str">
        <f>IF(Tbl.Kosten[[#This Row],[WPnr.]]=DV$7,Tbl.Kosten[[#This Row],[Totaal kosten]],"")</f>
        <v/>
      </c>
      <c r="DW168" s="150" t="str">
        <f>IFERROR(_xlfn.XLOOKUP(Tbl.Kosten[[#This Row],[Kostensoort]],Tbl.Kostensoorten[Kostensoorten],Tbl.Kostensoorten[KSnr.],"",0,1),"")</f>
        <v/>
      </c>
      <c r="DX168" s="150" t="str">
        <f>IF(Tbl.Kosten[[#This Row],[KSnr.]]=DX$7,Tbl.Kosten[[#This Row],[Totaal kosten]],"")</f>
        <v/>
      </c>
      <c r="DY168" s="150" t="str">
        <f>IF(Tbl.Kosten[[#This Row],[KSnr.]]=DY$7,Tbl.Kosten[[#This Row],[Totaal kosten]],"")</f>
        <v/>
      </c>
      <c r="DZ168" s="150" t="str">
        <f>IF(Tbl.Kosten[[#This Row],[KSnr.]]=DZ$7,Tbl.Kosten[[#This Row],[Totaal kosten]],"")</f>
        <v/>
      </c>
      <c r="EA168" s="150" t="str">
        <f>IF(Tbl.Kosten[[#This Row],[KSnr.]]=EA$7,Tbl.Kosten[[#This Row],[Totaal kosten]],"")</f>
        <v/>
      </c>
      <c r="EB168" s="150" t="str">
        <f>IF(Tbl.Kosten[[#This Row],[KSnr.]]=EB$7,Tbl.Kosten[[#This Row],[Totaal kosten]],"")</f>
        <v/>
      </c>
      <c r="EC168" s="150" t="str">
        <f>IF(Tbl.Kosten[[#This Row],[KSnr.]]=EC$7,Tbl.Kosten[[#This Row],[Totaal kosten]],"")</f>
        <v/>
      </c>
      <c r="ED168" s="150" t="str">
        <f>IF(Tbl.Kosten[[#This Row],[KSnr.]]=ED$7,Tbl.Kosten[[#This Row],[Totaal kosten]],"")</f>
        <v/>
      </c>
      <c r="EE168" s="150" t="str">
        <f>IF(Tbl.Kosten[[#This Row],[KSnr.]]=EE$7,Tbl.Kosten[[#This Row],[Totaal kosten]],"")</f>
        <v/>
      </c>
      <c r="EF168" s="150" t="str">
        <f>IF(Tbl.Kosten[[#This Row],[KSnr.]]=EF$7,Tbl.Kosten[[#This Row],[Totaal kosten]],"")</f>
        <v/>
      </c>
      <c r="EG168" s="150" t="str">
        <f>IF(Tbl.Kosten[[#This Row],[KSnr.]]=EG$7,Tbl.Kosten[[#This Row],[Totaal kosten]],"")</f>
        <v/>
      </c>
      <c r="EH168" s="150" t="str">
        <f>IF(Tbl.Kosten[[#This Row],[KSnr.]]=EH$7,Tbl.Kosten[[#This Row],[Totaal kosten]],"")</f>
        <v/>
      </c>
      <c r="EI168" s="150" t="str">
        <f>IF(Tbl.Kosten[[#This Row],[KSnr.]]=EI$7,Tbl.Kosten[[#This Row],[Totaal kosten]],"")</f>
        <v/>
      </c>
      <c r="EJ168" s="150" t="str">
        <f>IF(Tbl.Kosten[[#This Row],[KSnr.]]=EJ$7,Tbl.Kosten[[#This Row],[Totaal kosten]],"")</f>
        <v/>
      </c>
      <c r="EK168" s="150" t="str">
        <f>IF(Tbl.Kosten[[#This Row],[KSnr.]]=EK$7,Tbl.Kosten[[#This Row],[Totaal kosten]],"")</f>
        <v/>
      </c>
      <c r="EL168" s="150" t="str">
        <f>IF(Tbl.Kosten[[#This Row],[KSnr.]]=EL$7,Tbl.Kosten[[#This Row],[Totaal kosten]],"")</f>
        <v/>
      </c>
      <c r="EM168" s="150" t="str">
        <f>IF(Tbl.Kosten[[#This Row],[KSnr.]]=EM$7,Tbl.Kosten[[#This Row],[Totaal kosten]],"")</f>
        <v/>
      </c>
      <c r="EN168" s="150" t="str">
        <f>IF(Tbl.Kosten[[#This Row],[KSnr.]]=EN$7,Tbl.Kosten[[#This Row],[Totaal kosten]],"")</f>
        <v/>
      </c>
      <c r="EO168" s="150" t="str">
        <f>IF(Tbl.Kosten[[#This Row],[KSnr.]]=EO$7,Tbl.Kosten[[#This Row],[Totaal kosten]],"")</f>
        <v/>
      </c>
      <c r="EP168" s="150" t="str">
        <f>IF(Tbl.Kosten[[#This Row],[KSnr.]]=EP$7,Tbl.Kosten[[#This Row],[Totaal kosten]],"")</f>
        <v/>
      </c>
      <c r="EQ168" s="150" t="str">
        <f>IF(Tbl.Kosten[[#This Row],[KSnr.]]=EQ$7,Tbl.Kosten[[#This Row],[Totaal kosten]],"")</f>
        <v/>
      </c>
      <c r="ER168" s="144" t="str">
        <f>IFERROR(_xlfn.XLOOKUP(Tbl.Kosten[[#This Row],[Subsidieactiviteit]],Tbl.Subsidiehoogte[Subsidieactiviteit],Tbl.Subsidiehoogte[SAnr.],"",0,1),"")</f>
        <v/>
      </c>
      <c r="ES168" s="150" t="str">
        <f>IF(Tbl.Kosten[[#This Row],[Sanr.]]=ES$7,Tbl.Kosten[[#This Row],[Totaal kosten]],"")</f>
        <v/>
      </c>
      <c r="ET168" s="150" t="str">
        <f>IF(Tbl.Kosten[[#This Row],[Sanr.]]=ET$7,Tbl.Kosten[[#This Row],[Totaal kosten]],"")</f>
        <v/>
      </c>
      <c r="EU168" s="150" t="str">
        <f>IF(Tbl.Kosten[[#This Row],[Sanr.]]=EU$7,Tbl.Kosten[[#This Row],[Totaal kosten]],"")</f>
        <v/>
      </c>
      <c r="EV168" s="150" t="str">
        <f>IF(Tbl.Kosten[[#This Row],[Sanr.]]=EV$7,Tbl.Kosten[[#This Row],[Totaal kosten]],"")</f>
        <v/>
      </c>
      <c r="EW168" s="150" t="str">
        <f>IF(Tbl.Kosten[[#This Row],[Sanr.]]=EW$7,Tbl.Kosten[[#This Row],[Totaal kosten]],"")</f>
        <v/>
      </c>
      <c r="EX168" s="150" t="str">
        <f>IF(Tbl.Kosten[[#This Row],[Sanr.]]=EX$7,Tbl.Kosten[[#This Row],[Totaal kosten]],"")</f>
        <v/>
      </c>
      <c r="EY168" s="150" t="str">
        <f>IF(Tbl.Kosten[[#This Row],[Sanr.]]=EY$7,Tbl.Kosten[[#This Row],[Totaal kosten]],"")</f>
        <v/>
      </c>
      <c r="EZ168" s="150" t="str">
        <f>IF(Tbl.Kosten[[#This Row],[Sanr.]]=EZ$7,Tbl.Kosten[[#This Row],[Totaal kosten]],"")</f>
        <v/>
      </c>
      <c r="FA168" s="150" t="str">
        <f>IF(Tbl.Kosten[[#This Row],[Sanr.]]=FA$7,Tbl.Kosten[[#This Row],[Totaal kosten]],"")</f>
        <v/>
      </c>
      <c r="FB168" s="150" t="str">
        <f>IF(Tbl.Kosten[[#This Row],[Sanr.]]=FB$7,Tbl.Kosten[[#This Row],[Totaal kosten]],"")</f>
        <v/>
      </c>
      <c r="FC168" s="150" t="str">
        <f>IF(Tbl.Kosten[[#This Row],[Sanr.]]=FC$7,Tbl.Kosten[[#This Row],[Totaal kosten]],"")</f>
        <v/>
      </c>
      <c r="FD168" s="150" t="str">
        <f>IF(Tbl.Kosten[[#This Row],[Sanr.]]=FD$7,Tbl.Kosten[[#This Row],[Totaal kosten]],"")</f>
        <v/>
      </c>
      <c r="FE168" s="150" t="str">
        <f>IF(Tbl.Kosten[[#This Row],[Sanr.]]=FE$7,Tbl.Kosten[[#This Row],[Totaal kosten]],"")</f>
        <v/>
      </c>
      <c r="FF168" s="150" t="str">
        <f>IF(Tbl.Kosten[[#This Row],[Sanr.]]=FF$7,Tbl.Kosten[[#This Row],[Totaal kosten]],"")</f>
        <v/>
      </c>
      <c r="FG168" s="150" t="str">
        <f>IF(Tbl.Kosten[[#This Row],[Sanr.]]=FG$7,Tbl.Kosten[[#This Row],[Totaal kosten]],"")</f>
        <v/>
      </c>
      <c r="FH168" s="150" t="str">
        <f>IF(Tbl.Kosten[[#This Row],[Sanr.]]=FH$7,Tbl.Kosten[[#This Row],[Totaal kosten]],"")</f>
        <v/>
      </c>
      <c r="FI168" s="150" t="str">
        <f>IF(Tbl.Kosten[[#This Row],[Sanr.]]=FI$7,Tbl.Kosten[[#This Row],[Totaal kosten]],"")</f>
        <v/>
      </c>
      <c r="FJ168" s="150" t="str">
        <f>IF(Tbl.Kosten[[#This Row],[Sanr.]]=FJ$7,Tbl.Kosten[[#This Row],[Totaal kosten]],"")</f>
        <v/>
      </c>
      <c r="FK168" s="150" t="str">
        <f>IF(Tbl.Kosten[[#This Row],[Sanr.]]=FK$7,Tbl.Kosten[[#This Row],[Totaal kosten]],"")</f>
        <v/>
      </c>
      <c r="FL168" s="150" t="str">
        <f>IF(Tbl.Kosten[[#This Row],[Sanr.]]=FL$7,Tbl.Kosten[[#This Row],[Totaal kosten]],"")</f>
        <v/>
      </c>
      <c r="FM168" s="150" t="str">
        <f>IF(Tbl.Kosten[[#This Row],[Sanr.]]=FM$7,Tbl.Kosten[[#This Row],[Totaal kosten]],"")</f>
        <v/>
      </c>
      <c r="FN168" s="150" t="str">
        <f>IF(Tbl.Kosten[[#This Row],[Sanr.]]=FN$7,Tbl.Kosten[[#This Row],[Totaal kosten]],"")</f>
        <v/>
      </c>
      <c r="FO168" s="150" t="str">
        <f>IF(Tbl.Kosten[[#This Row],[Sanr.]]=FO$7,Tbl.Kosten[[#This Row],[Totaal kosten]],"")</f>
        <v/>
      </c>
      <c r="FP168" s="150" t="str">
        <f>IF(Tbl.Kosten[[#This Row],[Sanr.]]=FP$7,Tbl.Kosten[[#This Row],[Totaal kosten]],"")</f>
        <v/>
      </c>
      <c r="FQ168" s="150" t="str">
        <f>IF(Tbl.Kosten[[#This Row],[Sanr.]]=FQ$7,Tbl.Kosten[[#This Row],[Totaal kosten]],"")</f>
        <v/>
      </c>
      <c r="FR168" s="150" t="str">
        <f>IF(Tbl.Kosten[[#This Row],[Sanr.]]=FR$7,Tbl.Kosten[[#This Row],[Totaal kosten]],"")</f>
        <v/>
      </c>
      <c r="FS168" s="150" t="str">
        <f>IF(Tbl.Kosten[[#This Row],[Sanr.]]=FS$7,Tbl.Kosten[[#This Row],[Totaal kosten]],"")</f>
        <v/>
      </c>
      <c r="FT168" s="150" t="str">
        <f>IF(Tbl.Kosten[[#This Row],[Sanr.]]=FT$7,Tbl.Kosten[[#This Row],[Totaal kosten]],"")</f>
        <v/>
      </c>
      <c r="FU168" s="150" t="str">
        <f>IF(Tbl.Kosten[[#This Row],[Sanr.]]=FU$7,Tbl.Kosten[[#This Row],[Totaal kosten]],"")</f>
        <v/>
      </c>
      <c r="FV168" s="150" t="str">
        <f>IF(Tbl.Kosten[[#This Row],[Sanr.]]=FV$7,Tbl.Kosten[[#This Row],[Totaal kosten]],"")</f>
        <v/>
      </c>
      <c r="FW168" s="150" t="str">
        <f>IFERROR(_xlfn.XLOOKUP(Tbl.Kosten[[#This Row],[Activiteitencode]],Tbl.Activiteiten[Activiteitcode],Tbl.Activiteiten[Anr.],"",0,1),"")</f>
        <v/>
      </c>
      <c r="FX168" s="169" t="str">
        <f>_xlfn.CONCAT(Tbl.Kosten[[#This Row],[Pnr.]],Tbl.Kosten[[#This Row],[Sanr.]])</f>
        <v>P1</v>
      </c>
      <c r="FY168" s="150">
        <f>Tbl.Kosten[[#This Row],[Totaal kosten]]-Tbl.Kosten[[#This Row],[Subsidie]]</f>
        <v>0</v>
      </c>
      <c r="FZ168" s="150">
        <f>IF(Tbl.Kosten[[#This Row],[Pnr.]]=FZ$7,Tbl.Kosten[[#This Row],[Te financieren]],"")</f>
        <v>0</v>
      </c>
      <c r="GA168" s="150" t="str">
        <f>IF(Tbl.Kosten[[#This Row],[Pnr.]]=GA$7,Tbl.Kosten[[#This Row],[Te financieren]],"")</f>
        <v/>
      </c>
      <c r="GB168" s="150" t="str">
        <f>IF(Tbl.Kosten[[#This Row],[Pnr.]]=GB$7,Tbl.Kosten[[#This Row],[Te financieren]],"")</f>
        <v/>
      </c>
      <c r="GC168" s="150" t="str">
        <f>IF(Tbl.Kosten[[#This Row],[Pnr.]]=GC$7,Tbl.Kosten[[#This Row],[Te financieren]],"")</f>
        <v/>
      </c>
      <c r="GD168" s="150" t="str">
        <f>IF(Tbl.Kosten[[#This Row],[Pnr.]]=GD$7,Tbl.Kosten[[#This Row],[Te financieren]],"")</f>
        <v/>
      </c>
      <c r="GE168" s="150" t="str">
        <f>IF(Tbl.Kosten[[#This Row],[Pnr.]]=GE$7,Tbl.Kosten[[#This Row],[Te financieren]],"")</f>
        <v/>
      </c>
      <c r="GF168" s="150" t="str">
        <f>IF(Tbl.Kosten[[#This Row],[Pnr.]]=GF$7,Tbl.Kosten[[#This Row],[Te financieren]],"")</f>
        <v/>
      </c>
      <c r="GG168" s="150" t="str">
        <f>IF(Tbl.Kosten[[#This Row],[Pnr.]]=GG$7,Tbl.Kosten[[#This Row],[Te financieren]],"")</f>
        <v/>
      </c>
      <c r="GH168" s="150" t="str">
        <f>IF(Tbl.Kosten[[#This Row],[Pnr.]]=GH$7,Tbl.Kosten[[#This Row],[Te financieren]],"")</f>
        <v/>
      </c>
      <c r="GI168" s="150" t="str">
        <f>IF(Tbl.Kosten[[#This Row],[Pnr.]]=GI$7,Tbl.Kosten[[#This Row],[Te financieren]],"")</f>
        <v/>
      </c>
      <c r="GJ168" s="150" t="str">
        <f>IF(Tbl.Kosten[[#This Row],[Pnr.]]=GJ$7,Tbl.Kosten[[#This Row],[Te financieren]],"")</f>
        <v/>
      </c>
      <c r="GK168" s="150" t="str">
        <f>IF(Tbl.Kosten[[#This Row],[Pnr.]]=GK$7,Tbl.Kosten[[#This Row],[Te financieren]],"")</f>
        <v/>
      </c>
      <c r="GL168" s="150" t="str">
        <f>IF(Tbl.Kosten[[#This Row],[Pnr.]]=GL$7,Tbl.Kosten[[#This Row],[Te financieren]],"")</f>
        <v/>
      </c>
      <c r="GM168" s="150" t="str">
        <f>IF(Tbl.Kosten[[#This Row],[Pnr.]]=GM$7,Tbl.Kosten[[#This Row],[Te financieren]],"")</f>
        <v/>
      </c>
      <c r="GN168" s="150" t="str">
        <f>IF(Tbl.Kosten[[#This Row],[Pnr.]]=GN$7,Tbl.Kosten[[#This Row],[Te financieren]],"")</f>
        <v/>
      </c>
      <c r="GO168" s="150" t="str">
        <f>IF(Tbl.Kosten[[#This Row],[Pnr.]]=GO$7,Tbl.Kosten[[#This Row],[Te financieren]],"")</f>
        <v/>
      </c>
      <c r="GP168" s="150" t="str">
        <f>IF(Tbl.Kosten[[#This Row],[Pnr.]]=GP$7,Tbl.Kosten[[#This Row],[Te financieren]],"")</f>
        <v/>
      </c>
      <c r="GQ168" s="150" t="str">
        <f>IF(Tbl.Kosten[[#This Row],[Pnr.]]=GQ$7,Tbl.Kosten[[#This Row],[Te financieren]],"")</f>
        <v/>
      </c>
      <c r="GR168" s="150" t="str">
        <f>IF(Tbl.Kosten[[#This Row],[Pnr.]]=GR$7,Tbl.Kosten[[#This Row],[Te financieren]],"")</f>
        <v/>
      </c>
      <c r="GS168" s="150" t="str">
        <f>IF(Tbl.Kosten[[#This Row],[Pnr.]]=GS$7,Tbl.Kosten[[#This Row],[Te financieren]],"")</f>
        <v/>
      </c>
      <c r="GT168" s="150" t="str">
        <f>IF(Tbl.Kosten[[#This Row],[Pnr.]]=GT$7,Tbl.Kosten[[#This Row],[Te financieren]],"")</f>
        <v/>
      </c>
      <c r="GU168" s="150" t="str">
        <f>IF(Tbl.Kosten[[#This Row],[Pnr.]]=GU$7,Tbl.Kosten[[#This Row],[Te financieren]],"")</f>
        <v/>
      </c>
      <c r="GV168" s="150" t="str">
        <f>IF(Tbl.Kosten[[#This Row],[Pnr.]]=GV$7,Tbl.Kosten[[#This Row],[Te financieren]],"")</f>
        <v/>
      </c>
      <c r="GW168" s="150" t="str">
        <f>IF(Tbl.Kosten[[#This Row],[Pnr.]]=GW$7,Tbl.Kosten[[#This Row],[Te financieren]],"")</f>
        <v/>
      </c>
      <c r="GX168" s="150" t="str">
        <f>IF(Tbl.Kosten[[#This Row],[Pnr.]]=GX$7,Tbl.Kosten[[#This Row],[Te financieren]],"")</f>
        <v/>
      </c>
      <c r="GY168" s="150" t="str">
        <f>IF(Tbl.Kosten[[#This Row],[Pnr.]]=GY$7,Tbl.Kosten[[#This Row],[Te financieren]],"")</f>
        <v/>
      </c>
      <c r="GZ168" s="150" t="str">
        <f>IF(Tbl.Kosten[[#This Row],[Pnr.]]=GZ$7,Tbl.Kosten[[#This Row],[Te financieren]],"")</f>
        <v/>
      </c>
      <c r="HA168" s="150" t="str">
        <f>IF(Tbl.Kosten[[#This Row],[Pnr.]]=HA$7,Tbl.Kosten[[#This Row],[Te financieren]],"")</f>
        <v/>
      </c>
      <c r="HB168" s="150" t="str">
        <f>IF(Tbl.Kosten[[#This Row],[Pnr.]]=HB$7,Tbl.Kosten[[#This Row],[Te financieren]],"")</f>
        <v/>
      </c>
      <c r="HC168" s="150" t="str">
        <f>IF(Tbl.Kosten[[#This Row],[Pnr.]]=HC$7,Tbl.Kosten[[#This Row],[Te financieren]],"")</f>
        <v/>
      </c>
      <c r="HD168" s="150" t="str">
        <f>IF(Tbl.Kosten[[#This Row],[Pnr.]]=HD$7,Tbl.Kosten[[#This Row],[Te financieren]],"")</f>
        <v/>
      </c>
      <c r="HE168" s="150" t="str">
        <f>IF(Tbl.Kosten[[#This Row],[Pnr.]]=HE$7,Tbl.Kosten[[#This Row],[Te financieren]],"")</f>
        <v/>
      </c>
      <c r="HF168" s="150" t="str">
        <f>IF(Tbl.Kosten[[#This Row],[Pnr.]]=HF$7,Tbl.Kosten[[#This Row],[Te financieren]],"")</f>
        <v/>
      </c>
      <c r="HG168" s="150" t="str">
        <f>IF(Tbl.Kosten[[#This Row],[Pnr.]]=HG$7,Tbl.Kosten[[#This Row],[Te financieren]],"")</f>
        <v/>
      </c>
      <c r="HH168" s="150" t="str">
        <f>IF(Tbl.Kosten[[#This Row],[Pnr.]]=HH$7,Tbl.Kosten[[#This Row],[Te financieren]],"")</f>
        <v/>
      </c>
      <c r="HI168" s="150" t="str">
        <f>IF(Tbl.Kosten[[#This Row],[Pnr.]]=HI$7,Tbl.Kosten[[#This Row],[Te financieren]],"")</f>
        <v/>
      </c>
      <c r="HJ168" s="150" t="str">
        <f>IF(Tbl.Kosten[[#This Row],[Pnr.]]=HJ$7,Tbl.Kosten[[#This Row],[Te financieren]],"")</f>
        <v/>
      </c>
      <c r="HK168" s="150" t="str">
        <f>IF(Tbl.Kosten[[#This Row],[Pnr.]]=HK$7,Tbl.Kosten[[#This Row],[Te financieren]],"")</f>
        <v/>
      </c>
      <c r="HL168" s="150" t="str">
        <f>IF(Tbl.Kosten[[#This Row],[Pnr.]]=HL$7,Tbl.Kosten[[#This Row],[Te financieren]],"")</f>
        <v/>
      </c>
      <c r="HM168" s="150" t="str">
        <f>IF(Tbl.Kosten[[#This Row],[Pnr.]]=HM$7,Tbl.Kosten[[#This Row],[Te financieren]],"")</f>
        <v/>
      </c>
      <c r="HN168" s="150" t="str">
        <f>IF(Tbl.Kosten[[#This Row],[Pnr.]]=HN$7,Tbl.Kosten[[#This Row],[Te financieren]],"")</f>
        <v/>
      </c>
      <c r="HO168" s="150" t="str">
        <f>IF(Tbl.Kosten[[#This Row],[Pnr.]]=HO$7,Tbl.Kosten[[#This Row],[Te financieren]],"")</f>
        <v/>
      </c>
      <c r="HP168" s="150" t="str">
        <f>IF(Tbl.Kosten[[#This Row],[Pnr.]]=HP$7,Tbl.Kosten[[#This Row],[Te financieren]],"")</f>
        <v/>
      </c>
      <c r="HQ168" s="150" t="str">
        <f>IF(Tbl.Kosten[[#This Row],[Pnr.]]=HQ$7,Tbl.Kosten[[#This Row],[Te financieren]],"")</f>
        <v/>
      </c>
      <c r="HR168" s="150" t="str">
        <f>IF(Tbl.Kosten[[#This Row],[Pnr.]]=HR$7,Tbl.Kosten[[#This Row],[Te financieren]],"")</f>
        <v/>
      </c>
      <c r="HS168" s="150" t="str">
        <f>IF(Tbl.Kosten[[#This Row],[Pnr.]]=HS$7,Tbl.Kosten[[#This Row],[Te financieren]],"")</f>
        <v/>
      </c>
      <c r="HT168" s="150" t="str">
        <f>IF(Tbl.Kosten[[#This Row],[Pnr.]]=HT$7,Tbl.Kosten[[#This Row],[Te financieren]],"")</f>
        <v/>
      </c>
      <c r="HU168" s="150" t="str">
        <f>IF(Tbl.Kosten[[#This Row],[Pnr.]]=HU$7,Tbl.Kosten[[#This Row],[Te financieren]],"")</f>
        <v/>
      </c>
      <c r="HV168" s="150" t="str">
        <f>IF(Tbl.Kosten[[#This Row],[Pnr.]]=HV$7,Tbl.Kosten[[#This Row],[Te financieren]],"")</f>
        <v/>
      </c>
      <c r="HW168" s="150" t="str">
        <f>IF(Tbl.Kosten[[#This Row],[Pnr.]]=HW$7,Tbl.Kosten[[#This Row],[Te financieren]],"")</f>
        <v/>
      </c>
    </row>
    <row r="169" spans="2:231" x14ac:dyDescent="0.3">
      <c r="B169" s="134"/>
      <c r="C169" s="137"/>
      <c r="D169" s="136"/>
      <c r="E169" s="261"/>
      <c r="F169" s="135"/>
      <c r="G169" s="11" t="str">
        <f>IF(Tbl.Kosten[[#This Row],[Medewerker e/o 
functie]]&lt;&gt;"",_xlfn.XLOOKUP(Tbl.Kosten[[#This Row],[Medewerker e/o 
functie]],Tbl.Uurtarief[Medewerker en/of functie],Tbl.Uurtarief[Uurtarief],"",0,1),"")</f>
        <v/>
      </c>
      <c r="H169" s="121">
        <f>IFERROR(Tbl.Kosten[[#This Row],[Uren]]*Tbl.Kosten[[#This Row],[Uurtarief]],0)</f>
        <v>0</v>
      </c>
      <c r="I169" s="119" t="str">
        <f>IF(Tbl.Kosten[[#This Row],[Subtotaal uren]]&lt;&gt;0,_xlfn.XLOOKUP(Tbl.Kosten[[#This Row],[Medewerker e/o 
functie]],Tbl.Uurtarief[Medewerker en/of functie],Tbl.Uurtarief[Kostensoort arbeid],"",0,1),"")</f>
        <v/>
      </c>
      <c r="J169" s="137"/>
      <c r="K169" s="135"/>
      <c r="L169" s="139" t="str">
        <f>IF(Tbl.Kosten[[#This Row],[Activum]]&lt;&gt;"",_xlfn.XLOOKUP(Tbl.Kosten[[#This Row],[Activum]],Tbl.Afschrijvingskosten[Activum],Tbl.Afschrijvingskosten[Tarief per afschrijvings-eenheid],"",0,1),"")</f>
        <v/>
      </c>
      <c r="M169" s="122">
        <f>IFERROR(Tbl.Kosten[[#This Row],[Een-
heden]]*Tbl.Kosten[[#This Row],[Afschrijvings-
tarief]],0)</f>
        <v>0</v>
      </c>
      <c r="N169" s="122" t="str">
        <f>IF(Tbl.Kosten[[#This Row],[Subtotaal afschrijving]]&lt;&gt;0,Lijsten!$A$7,"")</f>
        <v/>
      </c>
      <c r="O169" s="140"/>
      <c r="P169" s="135"/>
      <c r="Q169" s="138"/>
      <c r="R169" s="122">
        <f>IFERROR(Tbl.Kosten[[#This Row],[Aantal]]*Tbl.Kosten[[#This Row],[Tarief]],0)</f>
        <v>0</v>
      </c>
      <c r="S169" s="8">
        <f>IFERROR(Tbl.Kosten[[#This Row],[Subtotaal overige kosten]]+Tbl.Kosten[[#This Row],[Subtotaal uren]]+Tbl.Kosten[[#This Row],[Subtotaal afschrijving]],0)</f>
        <v>0</v>
      </c>
      <c r="T169" s="8">
        <f>IFERROR(Tbl.Kosten[[#This Row],[Totaal kosten]]*Tbl.Kosten[[#This Row],[Subsidie%]],0)</f>
        <v>0</v>
      </c>
      <c r="U169" s="4" t="str" cm="1">
        <f t="array" ref="U169">IFERROR(_xlfn.IFS(Tbl.Kosten[[#This Row],[Subtotaal uren]]&lt;&gt;0,Tbl.Kosten[[#This Row],[Kostensoort arbeid]],Tbl.Kosten[[#This Row],[Subtotaal afschrijving]]&lt;&gt;0,Tbl.Kosten[[#This Row],[Kostensoort afschrijving]],Tbl.Kosten[[#This Row],[Subtotaal overige kosten]]&lt;&gt;0,Tbl.Kosten[[#This Row],[Kostensoort overig]]),"")</f>
        <v/>
      </c>
      <c r="V169" s="4" t="str">
        <f>IFERROR(_xlfn.XLOOKUP(Tbl.Kosten[[#This Row],[Activiteitencode]],Tbl.Activiteiten[Activiteitcode],Tbl.Activiteiten[Werkpakketcode],"",0,1),"")</f>
        <v/>
      </c>
      <c r="W169" s="4" t="str">
        <f>IFERROR(_xlfn.XLOOKUP(Tbl.Kosten[[#This Row],[Werkpakketcode]],Tbl.Werkpakketten[Werkpakketcode],Tbl.Werkpakketten[Subsidiabele activiteit],"",0,1),"")</f>
        <v/>
      </c>
      <c r="X169" s="12">
        <f>IFERROR(_xlfn.XLOOKUP(Tbl.Kosten[[#This Row],[Sanr.]],Tbl.Subsidiehoogte[SAnr.],Tbl.Subsidiehoogte[Sub. Percentage],0,0,1),0)</f>
        <v>0</v>
      </c>
      <c r="Y169" s="144" t="str">
        <f>IFERROR(_xlfn.XLOOKUP(Tbl.Kosten[[#This Row],[Partnercode]],Tbl.Projectpartners[Partnercode],Tbl.Projectpartners[PNr.],"",0,1),"")</f>
        <v>P1</v>
      </c>
      <c r="Z169" s="148">
        <f>IF(Tbl.Kosten[[#This Row],[Pnr.]]=Z$7,Tbl.Kosten[[#This Row],[Totaal kosten]],"")</f>
        <v>0</v>
      </c>
      <c r="AA169" s="148" t="str">
        <f>IF(Tbl.Kosten[[#This Row],[Pnr.]]=AA$7,Tbl.Kosten[[#This Row],[Totaal kosten]],"")</f>
        <v/>
      </c>
      <c r="AB169" s="148" t="str">
        <f>IF(Tbl.Kosten[[#This Row],[Pnr.]]=AB$7,Tbl.Kosten[[#This Row],[Totaal kosten]],"")</f>
        <v/>
      </c>
      <c r="AC169" s="148" t="str">
        <f>IF(Tbl.Kosten[[#This Row],[Pnr.]]=AC$7,Tbl.Kosten[[#This Row],[Totaal kosten]],"")</f>
        <v/>
      </c>
      <c r="AD169" s="148" t="str">
        <f>IF(Tbl.Kosten[[#This Row],[Pnr.]]=AD$7,Tbl.Kosten[[#This Row],[Totaal kosten]],"")</f>
        <v/>
      </c>
      <c r="AE169" s="148" t="str">
        <f>IF(Tbl.Kosten[[#This Row],[Pnr.]]=AE$7,Tbl.Kosten[[#This Row],[Totaal kosten]],"")</f>
        <v/>
      </c>
      <c r="AF169" s="148" t="str">
        <f>IF(Tbl.Kosten[[#This Row],[Pnr.]]=AF$7,Tbl.Kosten[[#This Row],[Totaal kosten]],"")</f>
        <v/>
      </c>
      <c r="AG169" s="148" t="str">
        <f>IF(Tbl.Kosten[[#This Row],[Pnr.]]=AG$7,Tbl.Kosten[[#This Row],[Totaal kosten]],"")</f>
        <v/>
      </c>
      <c r="AH169" s="148" t="str">
        <f>IF(Tbl.Kosten[[#This Row],[Pnr.]]=AH$7,Tbl.Kosten[[#This Row],[Totaal kosten]],"")</f>
        <v/>
      </c>
      <c r="AI169" s="148" t="str">
        <f>IF(Tbl.Kosten[[#This Row],[Pnr.]]=AI$7,Tbl.Kosten[[#This Row],[Totaal kosten]],"")</f>
        <v/>
      </c>
      <c r="AJ169" s="148" t="str">
        <f>IF(Tbl.Kosten[[#This Row],[Pnr.]]=AJ$7,Tbl.Kosten[[#This Row],[Totaal kosten]],"")</f>
        <v/>
      </c>
      <c r="AK169" s="148" t="str">
        <f>IF(Tbl.Kosten[[#This Row],[Pnr.]]=AK$7,Tbl.Kosten[[#This Row],[Totaal kosten]],"")</f>
        <v/>
      </c>
      <c r="AL169" s="148" t="str">
        <f>IF(Tbl.Kosten[[#This Row],[Pnr.]]=AL$7,Tbl.Kosten[[#This Row],[Totaal kosten]],"")</f>
        <v/>
      </c>
      <c r="AM169" s="148" t="str">
        <f>IF(Tbl.Kosten[[#This Row],[Pnr.]]=AM$7,Tbl.Kosten[[#This Row],[Totaal kosten]],"")</f>
        <v/>
      </c>
      <c r="AN169" s="148" t="str">
        <f>IF(Tbl.Kosten[[#This Row],[Pnr.]]=AN$7,Tbl.Kosten[[#This Row],[Totaal kosten]],"")</f>
        <v/>
      </c>
      <c r="AO169" s="148" t="str">
        <f>IF(Tbl.Kosten[[#This Row],[Pnr.]]=AO$7,Tbl.Kosten[[#This Row],[Totaal kosten]],"")</f>
        <v/>
      </c>
      <c r="AP169" s="148" t="str">
        <f>IF(Tbl.Kosten[[#This Row],[Pnr.]]=AP$7,Tbl.Kosten[[#This Row],[Totaal kosten]],"")</f>
        <v/>
      </c>
      <c r="AQ169" s="148" t="str">
        <f>IF(Tbl.Kosten[[#This Row],[Pnr.]]=AQ$7,Tbl.Kosten[[#This Row],[Totaal kosten]],"")</f>
        <v/>
      </c>
      <c r="AR169" s="148" t="str">
        <f>IF(Tbl.Kosten[[#This Row],[Pnr.]]=AR$7,Tbl.Kosten[[#This Row],[Totaal kosten]],"")</f>
        <v/>
      </c>
      <c r="AS169" s="148" t="str">
        <f>IF(Tbl.Kosten[[#This Row],[Pnr.]]=AS$7,Tbl.Kosten[[#This Row],[Totaal kosten]],"")</f>
        <v/>
      </c>
      <c r="AT169" s="148" t="str">
        <f>IF(Tbl.Kosten[[#This Row],[Pnr.]]=AT$7,Tbl.Kosten[[#This Row],[Totaal kosten]],"")</f>
        <v/>
      </c>
      <c r="AU169" s="148" t="str">
        <f>IF(Tbl.Kosten[[#This Row],[Pnr.]]=AU$7,Tbl.Kosten[[#This Row],[Totaal kosten]],"")</f>
        <v/>
      </c>
      <c r="AV169" s="148" t="str">
        <f>IF(Tbl.Kosten[[#This Row],[Pnr.]]=AV$7,Tbl.Kosten[[#This Row],[Totaal kosten]],"")</f>
        <v/>
      </c>
      <c r="AW169" s="148" t="str">
        <f>IF(Tbl.Kosten[[#This Row],[Pnr.]]=AW$7,Tbl.Kosten[[#This Row],[Totaal kosten]],"")</f>
        <v/>
      </c>
      <c r="AX169" s="148" t="str">
        <f>IF(Tbl.Kosten[[#This Row],[Pnr.]]=AX$7,Tbl.Kosten[[#This Row],[Totaal kosten]],"")</f>
        <v/>
      </c>
      <c r="AY169" s="148" t="str">
        <f>IF(Tbl.Kosten[[#This Row],[Pnr.]]=AY$7,Tbl.Kosten[[#This Row],[Totaal kosten]],"")</f>
        <v/>
      </c>
      <c r="AZ169" s="148" t="str">
        <f>IF(Tbl.Kosten[[#This Row],[Pnr.]]=AZ$7,Tbl.Kosten[[#This Row],[Totaal kosten]],"")</f>
        <v/>
      </c>
      <c r="BA169" s="148" t="str">
        <f>IF(Tbl.Kosten[[#This Row],[Pnr.]]=BA$7,Tbl.Kosten[[#This Row],[Totaal kosten]],"")</f>
        <v/>
      </c>
      <c r="BB169" s="148" t="str">
        <f>IF(Tbl.Kosten[[#This Row],[Pnr.]]=BB$7,Tbl.Kosten[[#This Row],[Totaal kosten]],"")</f>
        <v/>
      </c>
      <c r="BC169" s="148" t="str">
        <f>IF(Tbl.Kosten[[#This Row],[Pnr.]]=BC$7,Tbl.Kosten[[#This Row],[Totaal kosten]],"")</f>
        <v/>
      </c>
      <c r="BD169" s="148" t="str">
        <f>IF(Tbl.Kosten[[#This Row],[Pnr.]]=BD$7,Tbl.Kosten[[#This Row],[Totaal kosten]],"")</f>
        <v/>
      </c>
      <c r="BE169" s="148" t="str">
        <f>IF(Tbl.Kosten[[#This Row],[Pnr.]]=BE$7,Tbl.Kosten[[#This Row],[Totaal kosten]],"")</f>
        <v/>
      </c>
      <c r="BF169" s="148" t="str">
        <f>IF(Tbl.Kosten[[#This Row],[Pnr.]]=BF$7,Tbl.Kosten[[#This Row],[Totaal kosten]],"")</f>
        <v/>
      </c>
      <c r="BG169" s="148" t="str">
        <f>IF(Tbl.Kosten[[#This Row],[Pnr.]]=BG$7,Tbl.Kosten[[#This Row],[Totaal kosten]],"")</f>
        <v/>
      </c>
      <c r="BH169" s="148" t="str">
        <f>IF(Tbl.Kosten[[#This Row],[Pnr.]]=BH$7,Tbl.Kosten[[#This Row],[Totaal kosten]],"")</f>
        <v/>
      </c>
      <c r="BI169" s="148" t="str">
        <f>IF(Tbl.Kosten[[#This Row],[Pnr.]]=BI$7,Tbl.Kosten[[#This Row],[Totaal kosten]],"")</f>
        <v/>
      </c>
      <c r="BJ169" s="148" t="str">
        <f>IF(Tbl.Kosten[[#This Row],[Pnr.]]=BJ$7,Tbl.Kosten[[#This Row],[Totaal kosten]],"")</f>
        <v/>
      </c>
      <c r="BK169" s="148" t="str">
        <f>IF(Tbl.Kosten[[#This Row],[Pnr.]]=BK$7,Tbl.Kosten[[#This Row],[Totaal kosten]],"")</f>
        <v/>
      </c>
      <c r="BL169" s="148" t="str">
        <f>IF(Tbl.Kosten[[#This Row],[Pnr.]]=BL$7,Tbl.Kosten[[#This Row],[Totaal kosten]],"")</f>
        <v/>
      </c>
      <c r="BM169" s="148" t="str">
        <f>IF(Tbl.Kosten[[#This Row],[Pnr.]]=BM$7,Tbl.Kosten[[#This Row],[Totaal kosten]],"")</f>
        <v/>
      </c>
      <c r="BN169" s="148" t="str">
        <f>IF(Tbl.Kosten[[#This Row],[Pnr.]]=BN$7,Tbl.Kosten[[#This Row],[Totaal kosten]],"")</f>
        <v/>
      </c>
      <c r="BO169" s="148" t="str">
        <f>IF(Tbl.Kosten[[#This Row],[Pnr.]]=BO$7,Tbl.Kosten[[#This Row],[Totaal kosten]],"")</f>
        <v/>
      </c>
      <c r="BP169" s="148" t="str">
        <f>IF(Tbl.Kosten[[#This Row],[Pnr.]]=BP$7,Tbl.Kosten[[#This Row],[Totaal kosten]],"")</f>
        <v/>
      </c>
      <c r="BQ169" s="148" t="str">
        <f>IF(Tbl.Kosten[[#This Row],[Pnr.]]=BQ$7,Tbl.Kosten[[#This Row],[Totaal kosten]],"")</f>
        <v/>
      </c>
      <c r="BR169" s="148" t="str">
        <f>IF(Tbl.Kosten[[#This Row],[Pnr.]]=BR$7,Tbl.Kosten[[#This Row],[Totaal kosten]],"")</f>
        <v/>
      </c>
      <c r="BS169" s="148" t="str">
        <f>IF(Tbl.Kosten[[#This Row],[Pnr.]]=BS$7,Tbl.Kosten[[#This Row],[Totaal kosten]],"")</f>
        <v/>
      </c>
      <c r="BT169" s="148" t="str">
        <f>IF(Tbl.Kosten[[#This Row],[Pnr.]]=BT$7,Tbl.Kosten[[#This Row],[Totaal kosten]],"")</f>
        <v/>
      </c>
      <c r="BU169" s="148" t="str">
        <f>IF(Tbl.Kosten[[#This Row],[Pnr.]]=BU$7,Tbl.Kosten[[#This Row],[Totaal kosten]],"")</f>
        <v/>
      </c>
      <c r="BV169" s="148" t="str">
        <f>IF(Tbl.Kosten[[#This Row],[Pnr.]]=BV$7,Tbl.Kosten[[#This Row],[Totaal kosten]],"")</f>
        <v/>
      </c>
      <c r="BW169" s="148" t="str">
        <f>IF(Tbl.Kosten[[#This Row],[Pnr.]]=BW$7,Tbl.Kosten[[#This Row],[Totaal kosten]],"")</f>
        <v/>
      </c>
      <c r="BX169" s="148" t="str">
        <f>IFERROR(_xlfn.XLOOKUP(Tbl.Kosten[[#This Row],[Werkpakketcode]],Tbl.Werkpakketten[Werkpakketcode],Tbl.Werkpakketten[WPnr.],"",0,1),"")</f>
        <v/>
      </c>
      <c r="BY169" s="148" t="str">
        <f>IF(Tbl.Kosten[[#This Row],[WPnr.]]=BY$7,Tbl.Kosten[[#This Row],[Totaal kosten]],"")</f>
        <v/>
      </c>
      <c r="BZ169" s="148" t="str">
        <f>IF(Tbl.Kosten[[#This Row],[WPnr.]]=BZ$7,Tbl.Kosten[[#This Row],[Totaal kosten]],"")</f>
        <v/>
      </c>
      <c r="CA169" s="148" t="str">
        <f>IF(Tbl.Kosten[[#This Row],[WPnr.]]=CA$7,Tbl.Kosten[[#This Row],[Totaal kosten]],"")</f>
        <v/>
      </c>
      <c r="CB169" s="148" t="str">
        <f>IF(Tbl.Kosten[[#This Row],[WPnr.]]=CB$7,Tbl.Kosten[[#This Row],[Totaal kosten]],"")</f>
        <v/>
      </c>
      <c r="CC169" s="148" t="str">
        <f>IF(Tbl.Kosten[[#This Row],[WPnr.]]=CC$7,Tbl.Kosten[[#This Row],[Totaal kosten]],"")</f>
        <v/>
      </c>
      <c r="CD169" s="148" t="str">
        <f>IF(Tbl.Kosten[[#This Row],[WPnr.]]=CD$7,Tbl.Kosten[[#This Row],[Totaal kosten]],"")</f>
        <v/>
      </c>
      <c r="CE169" s="148" t="str">
        <f>IF(Tbl.Kosten[[#This Row],[WPnr.]]=CE$7,Tbl.Kosten[[#This Row],[Totaal kosten]],"")</f>
        <v/>
      </c>
      <c r="CF169" s="148" t="str">
        <f>IF(Tbl.Kosten[[#This Row],[WPnr.]]=CF$7,Tbl.Kosten[[#This Row],[Totaal kosten]],"")</f>
        <v/>
      </c>
      <c r="CG169" s="148" t="str">
        <f>IF(Tbl.Kosten[[#This Row],[WPnr.]]=CG$7,Tbl.Kosten[[#This Row],[Totaal kosten]],"")</f>
        <v/>
      </c>
      <c r="CH169" s="148" t="str">
        <f>IF(Tbl.Kosten[[#This Row],[WPnr.]]=CH$7,Tbl.Kosten[[#This Row],[Totaal kosten]],"")</f>
        <v/>
      </c>
      <c r="CI169" s="148" t="str">
        <f>IF(Tbl.Kosten[[#This Row],[WPnr.]]=CI$7,Tbl.Kosten[[#This Row],[Totaal kosten]],"")</f>
        <v/>
      </c>
      <c r="CJ169" s="148" t="str">
        <f>IF(Tbl.Kosten[[#This Row],[WPnr.]]=CJ$7,Tbl.Kosten[[#This Row],[Totaal kosten]],"")</f>
        <v/>
      </c>
      <c r="CK169" s="148" t="str">
        <f>IF(Tbl.Kosten[[#This Row],[WPnr.]]=CK$7,Tbl.Kosten[[#This Row],[Totaal kosten]],"")</f>
        <v/>
      </c>
      <c r="CL169" s="148" t="str">
        <f>IF(Tbl.Kosten[[#This Row],[WPnr.]]=CL$7,Tbl.Kosten[[#This Row],[Totaal kosten]],"")</f>
        <v/>
      </c>
      <c r="CM169" s="148" t="str">
        <f>IF(Tbl.Kosten[[#This Row],[WPnr.]]=CM$7,Tbl.Kosten[[#This Row],[Totaal kosten]],"")</f>
        <v/>
      </c>
      <c r="CN169" s="148" t="str">
        <f>IF(Tbl.Kosten[[#This Row],[WPnr.]]=CN$7,Tbl.Kosten[[#This Row],[Totaal kosten]],"")</f>
        <v/>
      </c>
      <c r="CO169" s="148" t="str">
        <f>IF(Tbl.Kosten[[#This Row],[WPnr.]]=CO$7,Tbl.Kosten[[#This Row],[Totaal kosten]],"")</f>
        <v/>
      </c>
      <c r="CP169" s="148" t="str">
        <f>IF(Tbl.Kosten[[#This Row],[WPnr.]]=CP$7,Tbl.Kosten[[#This Row],[Totaal kosten]],"")</f>
        <v/>
      </c>
      <c r="CQ169" s="148" t="str">
        <f>IF(Tbl.Kosten[[#This Row],[WPnr.]]=CQ$7,Tbl.Kosten[[#This Row],[Totaal kosten]],"")</f>
        <v/>
      </c>
      <c r="CR169" s="148" t="str">
        <f>IF(Tbl.Kosten[[#This Row],[WPnr.]]=CR$7,Tbl.Kosten[[#This Row],[Totaal kosten]],"")</f>
        <v/>
      </c>
      <c r="CS169" s="148" t="str">
        <f>IF(Tbl.Kosten[[#This Row],[WPnr.]]=CS$7,Tbl.Kosten[[#This Row],[Totaal kosten]],"")</f>
        <v/>
      </c>
      <c r="CT169" s="148" t="str">
        <f>IF(Tbl.Kosten[[#This Row],[WPnr.]]=CT$7,Tbl.Kosten[[#This Row],[Totaal kosten]],"")</f>
        <v/>
      </c>
      <c r="CU169" s="148" t="str">
        <f>IF(Tbl.Kosten[[#This Row],[WPnr.]]=CU$7,Tbl.Kosten[[#This Row],[Totaal kosten]],"")</f>
        <v/>
      </c>
      <c r="CV169" s="148" t="str">
        <f>IF(Tbl.Kosten[[#This Row],[WPnr.]]=CV$7,Tbl.Kosten[[#This Row],[Totaal kosten]],"")</f>
        <v/>
      </c>
      <c r="CW169" s="148" t="str">
        <f>IF(Tbl.Kosten[[#This Row],[WPnr.]]=CW$7,Tbl.Kosten[[#This Row],[Totaal kosten]],"")</f>
        <v/>
      </c>
      <c r="CX169" s="148" t="str">
        <f>IF(Tbl.Kosten[[#This Row],[WPnr.]]=CX$7,Tbl.Kosten[[#This Row],[Totaal kosten]],"")</f>
        <v/>
      </c>
      <c r="CY169" s="148" t="str">
        <f>IF(Tbl.Kosten[[#This Row],[WPnr.]]=CY$7,Tbl.Kosten[[#This Row],[Totaal kosten]],"")</f>
        <v/>
      </c>
      <c r="CZ169" s="148" t="str">
        <f>IF(Tbl.Kosten[[#This Row],[WPnr.]]=CZ$7,Tbl.Kosten[[#This Row],[Totaal kosten]],"")</f>
        <v/>
      </c>
      <c r="DA169" s="148" t="str">
        <f>IF(Tbl.Kosten[[#This Row],[WPnr.]]=DA$7,Tbl.Kosten[[#This Row],[Totaal kosten]],"")</f>
        <v/>
      </c>
      <c r="DB169" s="148" t="str">
        <f>IF(Tbl.Kosten[[#This Row],[WPnr.]]=DB$7,Tbl.Kosten[[#This Row],[Totaal kosten]],"")</f>
        <v/>
      </c>
      <c r="DC169" s="148" t="str">
        <f>IF(Tbl.Kosten[[#This Row],[WPnr.]]=DC$7,Tbl.Kosten[[#This Row],[Totaal kosten]],"")</f>
        <v/>
      </c>
      <c r="DD169" s="148" t="str">
        <f>IF(Tbl.Kosten[[#This Row],[WPnr.]]=DD$7,Tbl.Kosten[[#This Row],[Totaal kosten]],"")</f>
        <v/>
      </c>
      <c r="DE169" s="148" t="str">
        <f>IF(Tbl.Kosten[[#This Row],[WPnr.]]=DE$7,Tbl.Kosten[[#This Row],[Totaal kosten]],"")</f>
        <v/>
      </c>
      <c r="DF169" s="148" t="str">
        <f>IF(Tbl.Kosten[[#This Row],[WPnr.]]=DF$7,Tbl.Kosten[[#This Row],[Totaal kosten]],"")</f>
        <v/>
      </c>
      <c r="DG169" s="148" t="str">
        <f>IF(Tbl.Kosten[[#This Row],[WPnr.]]=DG$7,Tbl.Kosten[[#This Row],[Totaal kosten]],"")</f>
        <v/>
      </c>
      <c r="DH169" s="148" t="str">
        <f>IF(Tbl.Kosten[[#This Row],[WPnr.]]=DH$7,Tbl.Kosten[[#This Row],[Totaal kosten]],"")</f>
        <v/>
      </c>
      <c r="DI169" s="148" t="str">
        <f>IF(Tbl.Kosten[[#This Row],[WPnr.]]=DI$7,Tbl.Kosten[[#This Row],[Totaal kosten]],"")</f>
        <v/>
      </c>
      <c r="DJ169" s="148" t="str">
        <f>IF(Tbl.Kosten[[#This Row],[WPnr.]]=DJ$7,Tbl.Kosten[[#This Row],[Totaal kosten]],"")</f>
        <v/>
      </c>
      <c r="DK169" s="148" t="str">
        <f>IF(Tbl.Kosten[[#This Row],[WPnr.]]=DK$7,Tbl.Kosten[[#This Row],[Totaal kosten]],"")</f>
        <v/>
      </c>
      <c r="DL169" s="148" t="str">
        <f>IF(Tbl.Kosten[[#This Row],[WPnr.]]=DL$7,Tbl.Kosten[[#This Row],[Totaal kosten]],"")</f>
        <v/>
      </c>
      <c r="DM169" s="148" t="str">
        <f>IF(Tbl.Kosten[[#This Row],[WPnr.]]=DM$7,Tbl.Kosten[[#This Row],[Totaal kosten]],"")</f>
        <v/>
      </c>
      <c r="DN169" s="148" t="str">
        <f>IF(Tbl.Kosten[[#This Row],[WPnr.]]=DN$7,Tbl.Kosten[[#This Row],[Totaal kosten]],"")</f>
        <v/>
      </c>
      <c r="DO169" s="148" t="str">
        <f>IF(Tbl.Kosten[[#This Row],[WPnr.]]=DO$7,Tbl.Kosten[[#This Row],[Totaal kosten]],"")</f>
        <v/>
      </c>
      <c r="DP169" s="148" t="str">
        <f>IF(Tbl.Kosten[[#This Row],[WPnr.]]=DP$7,Tbl.Kosten[[#This Row],[Totaal kosten]],"")</f>
        <v/>
      </c>
      <c r="DQ169" s="148" t="str">
        <f>IF(Tbl.Kosten[[#This Row],[WPnr.]]=DQ$7,Tbl.Kosten[[#This Row],[Totaal kosten]],"")</f>
        <v/>
      </c>
      <c r="DR169" s="148" t="str">
        <f>IF(Tbl.Kosten[[#This Row],[WPnr.]]=DR$7,Tbl.Kosten[[#This Row],[Totaal kosten]],"")</f>
        <v/>
      </c>
      <c r="DS169" s="148" t="str">
        <f>IF(Tbl.Kosten[[#This Row],[WPnr.]]=DS$7,Tbl.Kosten[[#This Row],[Totaal kosten]],"")</f>
        <v/>
      </c>
      <c r="DT169" s="148" t="str">
        <f>IF(Tbl.Kosten[[#This Row],[WPnr.]]=DT$7,Tbl.Kosten[[#This Row],[Totaal kosten]],"")</f>
        <v/>
      </c>
      <c r="DU169" s="148" t="str">
        <f>IF(Tbl.Kosten[[#This Row],[WPnr.]]=DU$7,Tbl.Kosten[[#This Row],[Totaal kosten]],"")</f>
        <v/>
      </c>
      <c r="DV169" s="148" t="str">
        <f>IF(Tbl.Kosten[[#This Row],[WPnr.]]=DV$7,Tbl.Kosten[[#This Row],[Totaal kosten]],"")</f>
        <v/>
      </c>
      <c r="DW169" s="150" t="str">
        <f>IFERROR(_xlfn.XLOOKUP(Tbl.Kosten[[#This Row],[Kostensoort]],Tbl.Kostensoorten[Kostensoorten],Tbl.Kostensoorten[KSnr.],"",0,1),"")</f>
        <v/>
      </c>
      <c r="DX169" s="150" t="str">
        <f>IF(Tbl.Kosten[[#This Row],[KSnr.]]=DX$7,Tbl.Kosten[[#This Row],[Totaal kosten]],"")</f>
        <v/>
      </c>
      <c r="DY169" s="150" t="str">
        <f>IF(Tbl.Kosten[[#This Row],[KSnr.]]=DY$7,Tbl.Kosten[[#This Row],[Totaal kosten]],"")</f>
        <v/>
      </c>
      <c r="DZ169" s="150" t="str">
        <f>IF(Tbl.Kosten[[#This Row],[KSnr.]]=DZ$7,Tbl.Kosten[[#This Row],[Totaal kosten]],"")</f>
        <v/>
      </c>
      <c r="EA169" s="150" t="str">
        <f>IF(Tbl.Kosten[[#This Row],[KSnr.]]=EA$7,Tbl.Kosten[[#This Row],[Totaal kosten]],"")</f>
        <v/>
      </c>
      <c r="EB169" s="150" t="str">
        <f>IF(Tbl.Kosten[[#This Row],[KSnr.]]=EB$7,Tbl.Kosten[[#This Row],[Totaal kosten]],"")</f>
        <v/>
      </c>
      <c r="EC169" s="150" t="str">
        <f>IF(Tbl.Kosten[[#This Row],[KSnr.]]=EC$7,Tbl.Kosten[[#This Row],[Totaal kosten]],"")</f>
        <v/>
      </c>
      <c r="ED169" s="150" t="str">
        <f>IF(Tbl.Kosten[[#This Row],[KSnr.]]=ED$7,Tbl.Kosten[[#This Row],[Totaal kosten]],"")</f>
        <v/>
      </c>
      <c r="EE169" s="150" t="str">
        <f>IF(Tbl.Kosten[[#This Row],[KSnr.]]=EE$7,Tbl.Kosten[[#This Row],[Totaal kosten]],"")</f>
        <v/>
      </c>
      <c r="EF169" s="150" t="str">
        <f>IF(Tbl.Kosten[[#This Row],[KSnr.]]=EF$7,Tbl.Kosten[[#This Row],[Totaal kosten]],"")</f>
        <v/>
      </c>
      <c r="EG169" s="150" t="str">
        <f>IF(Tbl.Kosten[[#This Row],[KSnr.]]=EG$7,Tbl.Kosten[[#This Row],[Totaal kosten]],"")</f>
        <v/>
      </c>
      <c r="EH169" s="150" t="str">
        <f>IF(Tbl.Kosten[[#This Row],[KSnr.]]=EH$7,Tbl.Kosten[[#This Row],[Totaal kosten]],"")</f>
        <v/>
      </c>
      <c r="EI169" s="150" t="str">
        <f>IF(Tbl.Kosten[[#This Row],[KSnr.]]=EI$7,Tbl.Kosten[[#This Row],[Totaal kosten]],"")</f>
        <v/>
      </c>
      <c r="EJ169" s="150" t="str">
        <f>IF(Tbl.Kosten[[#This Row],[KSnr.]]=EJ$7,Tbl.Kosten[[#This Row],[Totaal kosten]],"")</f>
        <v/>
      </c>
      <c r="EK169" s="150" t="str">
        <f>IF(Tbl.Kosten[[#This Row],[KSnr.]]=EK$7,Tbl.Kosten[[#This Row],[Totaal kosten]],"")</f>
        <v/>
      </c>
      <c r="EL169" s="150" t="str">
        <f>IF(Tbl.Kosten[[#This Row],[KSnr.]]=EL$7,Tbl.Kosten[[#This Row],[Totaal kosten]],"")</f>
        <v/>
      </c>
      <c r="EM169" s="150" t="str">
        <f>IF(Tbl.Kosten[[#This Row],[KSnr.]]=EM$7,Tbl.Kosten[[#This Row],[Totaal kosten]],"")</f>
        <v/>
      </c>
      <c r="EN169" s="150" t="str">
        <f>IF(Tbl.Kosten[[#This Row],[KSnr.]]=EN$7,Tbl.Kosten[[#This Row],[Totaal kosten]],"")</f>
        <v/>
      </c>
      <c r="EO169" s="150" t="str">
        <f>IF(Tbl.Kosten[[#This Row],[KSnr.]]=EO$7,Tbl.Kosten[[#This Row],[Totaal kosten]],"")</f>
        <v/>
      </c>
      <c r="EP169" s="150" t="str">
        <f>IF(Tbl.Kosten[[#This Row],[KSnr.]]=EP$7,Tbl.Kosten[[#This Row],[Totaal kosten]],"")</f>
        <v/>
      </c>
      <c r="EQ169" s="150" t="str">
        <f>IF(Tbl.Kosten[[#This Row],[KSnr.]]=EQ$7,Tbl.Kosten[[#This Row],[Totaal kosten]],"")</f>
        <v/>
      </c>
      <c r="ER169" s="144" t="str">
        <f>IFERROR(_xlfn.XLOOKUP(Tbl.Kosten[[#This Row],[Subsidieactiviteit]],Tbl.Subsidiehoogte[Subsidieactiviteit],Tbl.Subsidiehoogte[SAnr.],"",0,1),"")</f>
        <v/>
      </c>
      <c r="ES169" s="150" t="str">
        <f>IF(Tbl.Kosten[[#This Row],[Sanr.]]=ES$7,Tbl.Kosten[[#This Row],[Totaal kosten]],"")</f>
        <v/>
      </c>
      <c r="ET169" s="150" t="str">
        <f>IF(Tbl.Kosten[[#This Row],[Sanr.]]=ET$7,Tbl.Kosten[[#This Row],[Totaal kosten]],"")</f>
        <v/>
      </c>
      <c r="EU169" s="150" t="str">
        <f>IF(Tbl.Kosten[[#This Row],[Sanr.]]=EU$7,Tbl.Kosten[[#This Row],[Totaal kosten]],"")</f>
        <v/>
      </c>
      <c r="EV169" s="150" t="str">
        <f>IF(Tbl.Kosten[[#This Row],[Sanr.]]=EV$7,Tbl.Kosten[[#This Row],[Totaal kosten]],"")</f>
        <v/>
      </c>
      <c r="EW169" s="150" t="str">
        <f>IF(Tbl.Kosten[[#This Row],[Sanr.]]=EW$7,Tbl.Kosten[[#This Row],[Totaal kosten]],"")</f>
        <v/>
      </c>
      <c r="EX169" s="150" t="str">
        <f>IF(Tbl.Kosten[[#This Row],[Sanr.]]=EX$7,Tbl.Kosten[[#This Row],[Totaal kosten]],"")</f>
        <v/>
      </c>
      <c r="EY169" s="150" t="str">
        <f>IF(Tbl.Kosten[[#This Row],[Sanr.]]=EY$7,Tbl.Kosten[[#This Row],[Totaal kosten]],"")</f>
        <v/>
      </c>
      <c r="EZ169" s="150" t="str">
        <f>IF(Tbl.Kosten[[#This Row],[Sanr.]]=EZ$7,Tbl.Kosten[[#This Row],[Totaal kosten]],"")</f>
        <v/>
      </c>
      <c r="FA169" s="150" t="str">
        <f>IF(Tbl.Kosten[[#This Row],[Sanr.]]=FA$7,Tbl.Kosten[[#This Row],[Totaal kosten]],"")</f>
        <v/>
      </c>
      <c r="FB169" s="150" t="str">
        <f>IF(Tbl.Kosten[[#This Row],[Sanr.]]=FB$7,Tbl.Kosten[[#This Row],[Totaal kosten]],"")</f>
        <v/>
      </c>
      <c r="FC169" s="150" t="str">
        <f>IF(Tbl.Kosten[[#This Row],[Sanr.]]=FC$7,Tbl.Kosten[[#This Row],[Totaal kosten]],"")</f>
        <v/>
      </c>
      <c r="FD169" s="150" t="str">
        <f>IF(Tbl.Kosten[[#This Row],[Sanr.]]=FD$7,Tbl.Kosten[[#This Row],[Totaal kosten]],"")</f>
        <v/>
      </c>
      <c r="FE169" s="150" t="str">
        <f>IF(Tbl.Kosten[[#This Row],[Sanr.]]=FE$7,Tbl.Kosten[[#This Row],[Totaal kosten]],"")</f>
        <v/>
      </c>
      <c r="FF169" s="150" t="str">
        <f>IF(Tbl.Kosten[[#This Row],[Sanr.]]=FF$7,Tbl.Kosten[[#This Row],[Totaal kosten]],"")</f>
        <v/>
      </c>
      <c r="FG169" s="150" t="str">
        <f>IF(Tbl.Kosten[[#This Row],[Sanr.]]=FG$7,Tbl.Kosten[[#This Row],[Totaal kosten]],"")</f>
        <v/>
      </c>
      <c r="FH169" s="150" t="str">
        <f>IF(Tbl.Kosten[[#This Row],[Sanr.]]=FH$7,Tbl.Kosten[[#This Row],[Totaal kosten]],"")</f>
        <v/>
      </c>
      <c r="FI169" s="150" t="str">
        <f>IF(Tbl.Kosten[[#This Row],[Sanr.]]=FI$7,Tbl.Kosten[[#This Row],[Totaal kosten]],"")</f>
        <v/>
      </c>
      <c r="FJ169" s="150" t="str">
        <f>IF(Tbl.Kosten[[#This Row],[Sanr.]]=FJ$7,Tbl.Kosten[[#This Row],[Totaal kosten]],"")</f>
        <v/>
      </c>
      <c r="FK169" s="150" t="str">
        <f>IF(Tbl.Kosten[[#This Row],[Sanr.]]=FK$7,Tbl.Kosten[[#This Row],[Totaal kosten]],"")</f>
        <v/>
      </c>
      <c r="FL169" s="150" t="str">
        <f>IF(Tbl.Kosten[[#This Row],[Sanr.]]=FL$7,Tbl.Kosten[[#This Row],[Totaal kosten]],"")</f>
        <v/>
      </c>
      <c r="FM169" s="150" t="str">
        <f>IF(Tbl.Kosten[[#This Row],[Sanr.]]=FM$7,Tbl.Kosten[[#This Row],[Totaal kosten]],"")</f>
        <v/>
      </c>
      <c r="FN169" s="150" t="str">
        <f>IF(Tbl.Kosten[[#This Row],[Sanr.]]=FN$7,Tbl.Kosten[[#This Row],[Totaal kosten]],"")</f>
        <v/>
      </c>
      <c r="FO169" s="150" t="str">
        <f>IF(Tbl.Kosten[[#This Row],[Sanr.]]=FO$7,Tbl.Kosten[[#This Row],[Totaal kosten]],"")</f>
        <v/>
      </c>
      <c r="FP169" s="150" t="str">
        <f>IF(Tbl.Kosten[[#This Row],[Sanr.]]=FP$7,Tbl.Kosten[[#This Row],[Totaal kosten]],"")</f>
        <v/>
      </c>
      <c r="FQ169" s="150" t="str">
        <f>IF(Tbl.Kosten[[#This Row],[Sanr.]]=FQ$7,Tbl.Kosten[[#This Row],[Totaal kosten]],"")</f>
        <v/>
      </c>
      <c r="FR169" s="150" t="str">
        <f>IF(Tbl.Kosten[[#This Row],[Sanr.]]=FR$7,Tbl.Kosten[[#This Row],[Totaal kosten]],"")</f>
        <v/>
      </c>
      <c r="FS169" s="150" t="str">
        <f>IF(Tbl.Kosten[[#This Row],[Sanr.]]=FS$7,Tbl.Kosten[[#This Row],[Totaal kosten]],"")</f>
        <v/>
      </c>
      <c r="FT169" s="150" t="str">
        <f>IF(Tbl.Kosten[[#This Row],[Sanr.]]=FT$7,Tbl.Kosten[[#This Row],[Totaal kosten]],"")</f>
        <v/>
      </c>
      <c r="FU169" s="150" t="str">
        <f>IF(Tbl.Kosten[[#This Row],[Sanr.]]=FU$7,Tbl.Kosten[[#This Row],[Totaal kosten]],"")</f>
        <v/>
      </c>
      <c r="FV169" s="150" t="str">
        <f>IF(Tbl.Kosten[[#This Row],[Sanr.]]=FV$7,Tbl.Kosten[[#This Row],[Totaal kosten]],"")</f>
        <v/>
      </c>
      <c r="FW169" s="150" t="str">
        <f>IFERROR(_xlfn.XLOOKUP(Tbl.Kosten[[#This Row],[Activiteitencode]],Tbl.Activiteiten[Activiteitcode],Tbl.Activiteiten[Anr.],"",0,1),"")</f>
        <v/>
      </c>
      <c r="FX169" s="169" t="str">
        <f>_xlfn.CONCAT(Tbl.Kosten[[#This Row],[Pnr.]],Tbl.Kosten[[#This Row],[Sanr.]])</f>
        <v>P1</v>
      </c>
      <c r="FY169" s="150">
        <f>Tbl.Kosten[[#This Row],[Totaal kosten]]-Tbl.Kosten[[#This Row],[Subsidie]]</f>
        <v>0</v>
      </c>
      <c r="FZ169" s="150">
        <f>IF(Tbl.Kosten[[#This Row],[Pnr.]]=FZ$7,Tbl.Kosten[[#This Row],[Te financieren]],"")</f>
        <v>0</v>
      </c>
      <c r="GA169" s="150" t="str">
        <f>IF(Tbl.Kosten[[#This Row],[Pnr.]]=GA$7,Tbl.Kosten[[#This Row],[Te financieren]],"")</f>
        <v/>
      </c>
      <c r="GB169" s="150" t="str">
        <f>IF(Tbl.Kosten[[#This Row],[Pnr.]]=GB$7,Tbl.Kosten[[#This Row],[Te financieren]],"")</f>
        <v/>
      </c>
      <c r="GC169" s="150" t="str">
        <f>IF(Tbl.Kosten[[#This Row],[Pnr.]]=GC$7,Tbl.Kosten[[#This Row],[Te financieren]],"")</f>
        <v/>
      </c>
      <c r="GD169" s="150" t="str">
        <f>IF(Tbl.Kosten[[#This Row],[Pnr.]]=GD$7,Tbl.Kosten[[#This Row],[Te financieren]],"")</f>
        <v/>
      </c>
      <c r="GE169" s="150" t="str">
        <f>IF(Tbl.Kosten[[#This Row],[Pnr.]]=GE$7,Tbl.Kosten[[#This Row],[Te financieren]],"")</f>
        <v/>
      </c>
      <c r="GF169" s="150" t="str">
        <f>IF(Tbl.Kosten[[#This Row],[Pnr.]]=GF$7,Tbl.Kosten[[#This Row],[Te financieren]],"")</f>
        <v/>
      </c>
      <c r="GG169" s="150" t="str">
        <f>IF(Tbl.Kosten[[#This Row],[Pnr.]]=GG$7,Tbl.Kosten[[#This Row],[Te financieren]],"")</f>
        <v/>
      </c>
      <c r="GH169" s="150" t="str">
        <f>IF(Tbl.Kosten[[#This Row],[Pnr.]]=GH$7,Tbl.Kosten[[#This Row],[Te financieren]],"")</f>
        <v/>
      </c>
      <c r="GI169" s="150" t="str">
        <f>IF(Tbl.Kosten[[#This Row],[Pnr.]]=GI$7,Tbl.Kosten[[#This Row],[Te financieren]],"")</f>
        <v/>
      </c>
      <c r="GJ169" s="150" t="str">
        <f>IF(Tbl.Kosten[[#This Row],[Pnr.]]=GJ$7,Tbl.Kosten[[#This Row],[Te financieren]],"")</f>
        <v/>
      </c>
      <c r="GK169" s="150" t="str">
        <f>IF(Tbl.Kosten[[#This Row],[Pnr.]]=GK$7,Tbl.Kosten[[#This Row],[Te financieren]],"")</f>
        <v/>
      </c>
      <c r="GL169" s="150" t="str">
        <f>IF(Tbl.Kosten[[#This Row],[Pnr.]]=GL$7,Tbl.Kosten[[#This Row],[Te financieren]],"")</f>
        <v/>
      </c>
      <c r="GM169" s="150" t="str">
        <f>IF(Tbl.Kosten[[#This Row],[Pnr.]]=GM$7,Tbl.Kosten[[#This Row],[Te financieren]],"")</f>
        <v/>
      </c>
      <c r="GN169" s="150" t="str">
        <f>IF(Tbl.Kosten[[#This Row],[Pnr.]]=GN$7,Tbl.Kosten[[#This Row],[Te financieren]],"")</f>
        <v/>
      </c>
      <c r="GO169" s="150" t="str">
        <f>IF(Tbl.Kosten[[#This Row],[Pnr.]]=GO$7,Tbl.Kosten[[#This Row],[Te financieren]],"")</f>
        <v/>
      </c>
      <c r="GP169" s="150" t="str">
        <f>IF(Tbl.Kosten[[#This Row],[Pnr.]]=GP$7,Tbl.Kosten[[#This Row],[Te financieren]],"")</f>
        <v/>
      </c>
      <c r="GQ169" s="150" t="str">
        <f>IF(Tbl.Kosten[[#This Row],[Pnr.]]=GQ$7,Tbl.Kosten[[#This Row],[Te financieren]],"")</f>
        <v/>
      </c>
      <c r="GR169" s="150" t="str">
        <f>IF(Tbl.Kosten[[#This Row],[Pnr.]]=GR$7,Tbl.Kosten[[#This Row],[Te financieren]],"")</f>
        <v/>
      </c>
      <c r="GS169" s="150" t="str">
        <f>IF(Tbl.Kosten[[#This Row],[Pnr.]]=GS$7,Tbl.Kosten[[#This Row],[Te financieren]],"")</f>
        <v/>
      </c>
      <c r="GT169" s="150" t="str">
        <f>IF(Tbl.Kosten[[#This Row],[Pnr.]]=GT$7,Tbl.Kosten[[#This Row],[Te financieren]],"")</f>
        <v/>
      </c>
      <c r="GU169" s="150" t="str">
        <f>IF(Tbl.Kosten[[#This Row],[Pnr.]]=GU$7,Tbl.Kosten[[#This Row],[Te financieren]],"")</f>
        <v/>
      </c>
      <c r="GV169" s="150" t="str">
        <f>IF(Tbl.Kosten[[#This Row],[Pnr.]]=GV$7,Tbl.Kosten[[#This Row],[Te financieren]],"")</f>
        <v/>
      </c>
      <c r="GW169" s="150" t="str">
        <f>IF(Tbl.Kosten[[#This Row],[Pnr.]]=GW$7,Tbl.Kosten[[#This Row],[Te financieren]],"")</f>
        <v/>
      </c>
      <c r="GX169" s="150" t="str">
        <f>IF(Tbl.Kosten[[#This Row],[Pnr.]]=GX$7,Tbl.Kosten[[#This Row],[Te financieren]],"")</f>
        <v/>
      </c>
      <c r="GY169" s="150" t="str">
        <f>IF(Tbl.Kosten[[#This Row],[Pnr.]]=GY$7,Tbl.Kosten[[#This Row],[Te financieren]],"")</f>
        <v/>
      </c>
      <c r="GZ169" s="150" t="str">
        <f>IF(Tbl.Kosten[[#This Row],[Pnr.]]=GZ$7,Tbl.Kosten[[#This Row],[Te financieren]],"")</f>
        <v/>
      </c>
      <c r="HA169" s="150" t="str">
        <f>IF(Tbl.Kosten[[#This Row],[Pnr.]]=HA$7,Tbl.Kosten[[#This Row],[Te financieren]],"")</f>
        <v/>
      </c>
      <c r="HB169" s="150" t="str">
        <f>IF(Tbl.Kosten[[#This Row],[Pnr.]]=HB$7,Tbl.Kosten[[#This Row],[Te financieren]],"")</f>
        <v/>
      </c>
      <c r="HC169" s="150" t="str">
        <f>IF(Tbl.Kosten[[#This Row],[Pnr.]]=HC$7,Tbl.Kosten[[#This Row],[Te financieren]],"")</f>
        <v/>
      </c>
      <c r="HD169" s="150" t="str">
        <f>IF(Tbl.Kosten[[#This Row],[Pnr.]]=HD$7,Tbl.Kosten[[#This Row],[Te financieren]],"")</f>
        <v/>
      </c>
      <c r="HE169" s="150" t="str">
        <f>IF(Tbl.Kosten[[#This Row],[Pnr.]]=HE$7,Tbl.Kosten[[#This Row],[Te financieren]],"")</f>
        <v/>
      </c>
      <c r="HF169" s="150" t="str">
        <f>IF(Tbl.Kosten[[#This Row],[Pnr.]]=HF$7,Tbl.Kosten[[#This Row],[Te financieren]],"")</f>
        <v/>
      </c>
      <c r="HG169" s="150" t="str">
        <f>IF(Tbl.Kosten[[#This Row],[Pnr.]]=HG$7,Tbl.Kosten[[#This Row],[Te financieren]],"")</f>
        <v/>
      </c>
      <c r="HH169" s="150" t="str">
        <f>IF(Tbl.Kosten[[#This Row],[Pnr.]]=HH$7,Tbl.Kosten[[#This Row],[Te financieren]],"")</f>
        <v/>
      </c>
      <c r="HI169" s="150" t="str">
        <f>IF(Tbl.Kosten[[#This Row],[Pnr.]]=HI$7,Tbl.Kosten[[#This Row],[Te financieren]],"")</f>
        <v/>
      </c>
      <c r="HJ169" s="150" t="str">
        <f>IF(Tbl.Kosten[[#This Row],[Pnr.]]=HJ$7,Tbl.Kosten[[#This Row],[Te financieren]],"")</f>
        <v/>
      </c>
      <c r="HK169" s="150" t="str">
        <f>IF(Tbl.Kosten[[#This Row],[Pnr.]]=HK$7,Tbl.Kosten[[#This Row],[Te financieren]],"")</f>
        <v/>
      </c>
      <c r="HL169" s="150" t="str">
        <f>IF(Tbl.Kosten[[#This Row],[Pnr.]]=HL$7,Tbl.Kosten[[#This Row],[Te financieren]],"")</f>
        <v/>
      </c>
      <c r="HM169" s="150" t="str">
        <f>IF(Tbl.Kosten[[#This Row],[Pnr.]]=HM$7,Tbl.Kosten[[#This Row],[Te financieren]],"")</f>
        <v/>
      </c>
      <c r="HN169" s="150" t="str">
        <f>IF(Tbl.Kosten[[#This Row],[Pnr.]]=HN$7,Tbl.Kosten[[#This Row],[Te financieren]],"")</f>
        <v/>
      </c>
      <c r="HO169" s="150" t="str">
        <f>IF(Tbl.Kosten[[#This Row],[Pnr.]]=HO$7,Tbl.Kosten[[#This Row],[Te financieren]],"")</f>
        <v/>
      </c>
      <c r="HP169" s="150" t="str">
        <f>IF(Tbl.Kosten[[#This Row],[Pnr.]]=HP$7,Tbl.Kosten[[#This Row],[Te financieren]],"")</f>
        <v/>
      </c>
      <c r="HQ169" s="150" t="str">
        <f>IF(Tbl.Kosten[[#This Row],[Pnr.]]=HQ$7,Tbl.Kosten[[#This Row],[Te financieren]],"")</f>
        <v/>
      </c>
      <c r="HR169" s="150" t="str">
        <f>IF(Tbl.Kosten[[#This Row],[Pnr.]]=HR$7,Tbl.Kosten[[#This Row],[Te financieren]],"")</f>
        <v/>
      </c>
      <c r="HS169" s="150" t="str">
        <f>IF(Tbl.Kosten[[#This Row],[Pnr.]]=HS$7,Tbl.Kosten[[#This Row],[Te financieren]],"")</f>
        <v/>
      </c>
      <c r="HT169" s="150" t="str">
        <f>IF(Tbl.Kosten[[#This Row],[Pnr.]]=HT$7,Tbl.Kosten[[#This Row],[Te financieren]],"")</f>
        <v/>
      </c>
      <c r="HU169" s="150" t="str">
        <f>IF(Tbl.Kosten[[#This Row],[Pnr.]]=HU$7,Tbl.Kosten[[#This Row],[Te financieren]],"")</f>
        <v/>
      </c>
      <c r="HV169" s="150" t="str">
        <f>IF(Tbl.Kosten[[#This Row],[Pnr.]]=HV$7,Tbl.Kosten[[#This Row],[Te financieren]],"")</f>
        <v/>
      </c>
      <c r="HW169" s="150" t="str">
        <f>IF(Tbl.Kosten[[#This Row],[Pnr.]]=HW$7,Tbl.Kosten[[#This Row],[Te financieren]],"")</f>
        <v/>
      </c>
    </row>
    <row r="170" spans="2:231" x14ac:dyDescent="0.3">
      <c r="B170" s="134"/>
      <c r="C170" s="137"/>
      <c r="D170" s="136"/>
      <c r="E170" s="261"/>
      <c r="F170" s="135"/>
      <c r="G170" s="11" t="str">
        <f>IF(Tbl.Kosten[[#This Row],[Medewerker e/o 
functie]]&lt;&gt;"",_xlfn.XLOOKUP(Tbl.Kosten[[#This Row],[Medewerker e/o 
functie]],Tbl.Uurtarief[Medewerker en/of functie],Tbl.Uurtarief[Uurtarief],"",0,1),"")</f>
        <v/>
      </c>
      <c r="H170" s="121">
        <f>IFERROR(Tbl.Kosten[[#This Row],[Uren]]*Tbl.Kosten[[#This Row],[Uurtarief]],0)</f>
        <v>0</v>
      </c>
      <c r="I170" s="119" t="str">
        <f>IF(Tbl.Kosten[[#This Row],[Subtotaal uren]]&lt;&gt;0,_xlfn.XLOOKUP(Tbl.Kosten[[#This Row],[Medewerker e/o 
functie]],Tbl.Uurtarief[Medewerker en/of functie],Tbl.Uurtarief[Kostensoort arbeid],"",0,1),"")</f>
        <v/>
      </c>
      <c r="J170" s="137"/>
      <c r="K170" s="135"/>
      <c r="L170" s="139" t="str">
        <f>IF(Tbl.Kosten[[#This Row],[Activum]]&lt;&gt;"",_xlfn.XLOOKUP(Tbl.Kosten[[#This Row],[Activum]],Tbl.Afschrijvingskosten[Activum],Tbl.Afschrijvingskosten[Tarief per afschrijvings-eenheid],"",0,1),"")</f>
        <v/>
      </c>
      <c r="M170" s="122">
        <f>IFERROR(Tbl.Kosten[[#This Row],[Een-
heden]]*Tbl.Kosten[[#This Row],[Afschrijvings-
tarief]],0)</f>
        <v>0</v>
      </c>
      <c r="N170" s="122" t="str">
        <f>IF(Tbl.Kosten[[#This Row],[Subtotaal afschrijving]]&lt;&gt;0,Lijsten!$A$7,"")</f>
        <v/>
      </c>
      <c r="O170" s="140"/>
      <c r="P170" s="135"/>
      <c r="Q170" s="138"/>
      <c r="R170" s="122">
        <f>IFERROR(Tbl.Kosten[[#This Row],[Aantal]]*Tbl.Kosten[[#This Row],[Tarief]],0)</f>
        <v>0</v>
      </c>
      <c r="S170" s="8">
        <f>IFERROR(Tbl.Kosten[[#This Row],[Subtotaal overige kosten]]+Tbl.Kosten[[#This Row],[Subtotaal uren]]+Tbl.Kosten[[#This Row],[Subtotaal afschrijving]],0)</f>
        <v>0</v>
      </c>
      <c r="T170" s="8">
        <f>IFERROR(Tbl.Kosten[[#This Row],[Totaal kosten]]*Tbl.Kosten[[#This Row],[Subsidie%]],0)</f>
        <v>0</v>
      </c>
      <c r="U170" s="4" t="str" cm="1">
        <f t="array" ref="U170">IFERROR(_xlfn.IFS(Tbl.Kosten[[#This Row],[Subtotaal uren]]&lt;&gt;0,Tbl.Kosten[[#This Row],[Kostensoort arbeid]],Tbl.Kosten[[#This Row],[Subtotaal afschrijving]]&lt;&gt;0,Tbl.Kosten[[#This Row],[Kostensoort afschrijving]],Tbl.Kosten[[#This Row],[Subtotaal overige kosten]]&lt;&gt;0,Tbl.Kosten[[#This Row],[Kostensoort overig]]),"")</f>
        <v/>
      </c>
      <c r="V170" s="4" t="str">
        <f>IFERROR(_xlfn.XLOOKUP(Tbl.Kosten[[#This Row],[Activiteitencode]],Tbl.Activiteiten[Activiteitcode],Tbl.Activiteiten[Werkpakketcode],"",0,1),"")</f>
        <v/>
      </c>
      <c r="W170" s="4" t="str">
        <f>IFERROR(_xlfn.XLOOKUP(Tbl.Kosten[[#This Row],[Werkpakketcode]],Tbl.Werkpakketten[Werkpakketcode],Tbl.Werkpakketten[Subsidiabele activiteit],"",0,1),"")</f>
        <v/>
      </c>
      <c r="X170" s="12">
        <f>IFERROR(_xlfn.XLOOKUP(Tbl.Kosten[[#This Row],[Sanr.]],Tbl.Subsidiehoogte[SAnr.],Tbl.Subsidiehoogte[Sub. Percentage],0,0,1),0)</f>
        <v>0</v>
      </c>
      <c r="Y170" s="144" t="str">
        <f>IFERROR(_xlfn.XLOOKUP(Tbl.Kosten[[#This Row],[Partnercode]],Tbl.Projectpartners[Partnercode],Tbl.Projectpartners[PNr.],"",0,1),"")</f>
        <v>P1</v>
      </c>
      <c r="Z170" s="148">
        <f>IF(Tbl.Kosten[[#This Row],[Pnr.]]=Z$7,Tbl.Kosten[[#This Row],[Totaal kosten]],"")</f>
        <v>0</v>
      </c>
      <c r="AA170" s="148" t="str">
        <f>IF(Tbl.Kosten[[#This Row],[Pnr.]]=AA$7,Tbl.Kosten[[#This Row],[Totaal kosten]],"")</f>
        <v/>
      </c>
      <c r="AB170" s="148" t="str">
        <f>IF(Tbl.Kosten[[#This Row],[Pnr.]]=AB$7,Tbl.Kosten[[#This Row],[Totaal kosten]],"")</f>
        <v/>
      </c>
      <c r="AC170" s="148" t="str">
        <f>IF(Tbl.Kosten[[#This Row],[Pnr.]]=AC$7,Tbl.Kosten[[#This Row],[Totaal kosten]],"")</f>
        <v/>
      </c>
      <c r="AD170" s="148" t="str">
        <f>IF(Tbl.Kosten[[#This Row],[Pnr.]]=AD$7,Tbl.Kosten[[#This Row],[Totaal kosten]],"")</f>
        <v/>
      </c>
      <c r="AE170" s="148" t="str">
        <f>IF(Tbl.Kosten[[#This Row],[Pnr.]]=AE$7,Tbl.Kosten[[#This Row],[Totaal kosten]],"")</f>
        <v/>
      </c>
      <c r="AF170" s="148" t="str">
        <f>IF(Tbl.Kosten[[#This Row],[Pnr.]]=AF$7,Tbl.Kosten[[#This Row],[Totaal kosten]],"")</f>
        <v/>
      </c>
      <c r="AG170" s="148" t="str">
        <f>IF(Tbl.Kosten[[#This Row],[Pnr.]]=AG$7,Tbl.Kosten[[#This Row],[Totaal kosten]],"")</f>
        <v/>
      </c>
      <c r="AH170" s="148" t="str">
        <f>IF(Tbl.Kosten[[#This Row],[Pnr.]]=AH$7,Tbl.Kosten[[#This Row],[Totaal kosten]],"")</f>
        <v/>
      </c>
      <c r="AI170" s="148" t="str">
        <f>IF(Tbl.Kosten[[#This Row],[Pnr.]]=AI$7,Tbl.Kosten[[#This Row],[Totaal kosten]],"")</f>
        <v/>
      </c>
      <c r="AJ170" s="148" t="str">
        <f>IF(Tbl.Kosten[[#This Row],[Pnr.]]=AJ$7,Tbl.Kosten[[#This Row],[Totaal kosten]],"")</f>
        <v/>
      </c>
      <c r="AK170" s="148" t="str">
        <f>IF(Tbl.Kosten[[#This Row],[Pnr.]]=AK$7,Tbl.Kosten[[#This Row],[Totaal kosten]],"")</f>
        <v/>
      </c>
      <c r="AL170" s="148" t="str">
        <f>IF(Tbl.Kosten[[#This Row],[Pnr.]]=AL$7,Tbl.Kosten[[#This Row],[Totaal kosten]],"")</f>
        <v/>
      </c>
      <c r="AM170" s="148" t="str">
        <f>IF(Tbl.Kosten[[#This Row],[Pnr.]]=AM$7,Tbl.Kosten[[#This Row],[Totaal kosten]],"")</f>
        <v/>
      </c>
      <c r="AN170" s="148" t="str">
        <f>IF(Tbl.Kosten[[#This Row],[Pnr.]]=AN$7,Tbl.Kosten[[#This Row],[Totaal kosten]],"")</f>
        <v/>
      </c>
      <c r="AO170" s="148" t="str">
        <f>IF(Tbl.Kosten[[#This Row],[Pnr.]]=AO$7,Tbl.Kosten[[#This Row],[Totaal kosten]],"")</f>
        <v/>
      </c>
      <c r="AP170" s="148" t="str">
        <f>IF(Tbl.Kosten[[#This Row],[Pnr.]]=AP$7,Tbl.Kosten[[#This Row],[Totaal kosten]],"")</f>
        <v/>
      </c>
      <c r="AQ170" s="148" t="str">
        <f>IF(Tbl.Kosten[[#This Row],[Pnr.]]=AQ$7,Tbl.Kosten[[#This Row],[Totaal kosten]],"")</f>
        <v/>
      </c>
      <c r="AR170" s="148" t="str">
        <f>IF(Tbl.Kosten[[#This Row],[Pnr.]]=AR$7,Tbl.Kosten[[#This Row],[Totaal kosten]],"")</f>
        <v/>
      </c>
      <c r="AS170" s="148" t="str">
        <f>IF(Tbl.Kosten[[#This Row],[Pnr.]]=AS$7,Tbl.Kosten[[#This Row],[Totaal kosten]],"")</f>
        <v/>
      </c>
      <c r="AT170" s="148" t="str">
        <f>IF(Tbl.Kosten[[#This Row],[Pnr.]]=AT$7,Tbl.Kosten[[#This Row],[Totaal kosten]],"")</f>
        <v/>
      </c>
      <c r="AU170" s="148" t="str">
        <f>IF(Tbl.Kosten[[#This Row],[Pnr.]]=AU$7,Tbl.Kosten[[#This Row],[Totaal kosten]],"")</f>
        <v/>
      </c>
      <c r="AV170" s="148" t="str">
        <f>IF(Tbl.Kosten[[#This Row],[Pnr.]]=AV$7,Tbl.Kosten[[#This Row],[Totaal kosten]],"")</f>
        <v/>
      </c>
      <c r="AW170" s="148" t="str">
        <f>IF(Tbl.Kosten[[#This Row],[Pnr.]]=AW$7,Tbl.Kosten[[#This Row],[Totaal kosten]],"")</f>
        <v/>
      </c>
      <c r="AX170" s="148" t="str">
        <f>IF(Tbl.Kosten[[#This Row],[Pnr.]]=AX$7,Tbl.Kosten[[#This Row],[Totaal kosten]],"")</f>
        <v/>
      </c>
      <c r="AY170" s="148" t="str">
        <f>IF(Tbl.Kosten[[#This Row],[Pnr.]]=AY$7,Tbl.Kosten[[#This Row],[Totaal kosten]],"")</f>
        <v/>
      </c>
      <c r="AZ170" s="148" t="str">
        <f>IF(Tbl.Kosten[[#This Row],[Pnr.]]=AZ$7,Tbl.Kosten[[#This Row],[Totaal kosten]],"")</f>
        <v/>
      </c>
      <c r="BA170" s="148" t="str">
        <f>IF(Tbl.Kosten[[#This Row],[Pnr.]]=BA$7,Tbl.Kosten[[#This Row],[Totaal kosten]],"")</f>
        <v/>
      </c>
      <c r="BB170" s="148" t="str">
        <f>IF(Tbl.Kosten[[#This Row],[Pnr.]]=BB$7,Tbl.Kosten[[#This Row],[Totaal kosten]],"")</f>
        <v/>
      </c>
      <c r="BC170" s="148" t="str">
        <f>IF(Tbl.Kosten[[#This Row],[Pnr.]]=BC$7,Tbl.Kosten[[#This Row],[Totaal kosten]],"")</f>
        <v/>
      </c>
      <c r="BD170" s="148" t="str">
        <f>IF(Tbl.Kosten[[#This Row],[Pnr.]]=BD$7,Tbl.Kosten[[#This Row],[Totaal kosten]],"")</f>
        <v/>
      </c>
      <c r="BE170" s="148" t="str">
        <f>IF(Tbl.Kosten[[#This Row],[Pnr.]]=BE$7,Tbl.Kosten[[#This Row],[Totaal kosten]],"")</f>
        <v/>
      </c>
      <c r="BF170" s="148" t="str">
        <f>IF(Tbl.Kosten[[#This Row],[Pnr.]]=BF$7,Tbl.Kosten[[#This Row],[Totaal kosten]],"")</f>
        <v/>
      </c>
      <c r="BG170" s="148" t="str">
        <f>IF(Tbl.Kosten[[#This Row],[Pnr.]]=BG$7,Tbl.Kosten[[#This Row],[Totaal kosten]],"")</f>
        <v/>
      </c>
      <c r="BH170" s="148" t="str">
        <f>IF(Tbl.Kosten[[#This Row],[Pnr.]]=BH$7,Tbl.Kosten[[#This Row],[Totaal kosten]],"")</f>
        <v/>
      </c>
      <c r="BI170" s="148" t="str">
        <f>IF(Tbl.Kosten[[#This Row],[Pnr.]]=BI$7,Tbl.Kosten[[#This Row],[Totaal kosten]],"")</f>
        <v/>
      </c>
      <c r="BJ170" s="148" t="str">
        <f>IF(Tbl.Kosten[[#This Row],[Pnr.]]=BJ$7,Tbl.Kosten[[#This Row],[Totaal kosten]],"")</f>
        <v/>
      </c>
      <c r="BK170" s="148" t="str">
        <f>IF(Tbl.Kosten[[#This Row],[Pnr.]]=BK$7,Tbl.Kosten[[#This Row],[Totaal kosten]],"")</f>
        <v/>
      </c>
      <c r="BL170" s="148" t="str">
        <f>IF(Tbl.Kosten[[#This Row],[Pnr.]]=BL$7,Tbl.Kosten[[#This Row],[Totaal kosten]],"")</f>
        <v/>
      </c>
      <c r="BM170" s="148" t="str">
        <f>IF(Tbl.Kosten[[#This Row],[Pnr.]]=BM$7,Tbl.Kosten[[#This Row],[Totaal kosten]],"")</f>
        <v/>
      </c>
      <c r="BN170" s="148" t="str">
        <f>IF(Tbl.Kosten[[#This Row],[Pnr.]]=BN$7,Tbl.Kosten[[#This Row],[Totaal kosten]],"")</f>
        <v/>
      </c>
      <c r="BO170" s="148" t="str">
        <f>IF(Tbl.Kosten[[#This Row],[Pnr.]]=BO$7,Tbl.Kosten[[#This Row],[Totaal kosten]],"")</f>
        <v/>
      </c>
      <c r="BP170" s="148" t="str">
        <f>IF(Tbl.Kosten[[#This Row],[Pnr.]]=BP$7,Tbl.Kosten[[#This Row],[Totaal kosten]],"")</f>
        <v/>
      </c>
      <c r="BQ170" s="148" t="str">
        <f>IF(Tbl.Kosten[[#This Row],[Pnr.]]=BQ$7,Tbl.Kosten[[#This Row],[Totaal kosten]],"")</f>
        <v/>
      </c>
      <c r="BR170" s="148" t="str">
        <f>IF(Tbl.Kosten[[#This Row],[Pnr.]]=BR$7,Tbl.Kosten[[#This Row],[Totaal kosten]],"")</f>
        <v/>
      </c>
      <c r="BS170" s="148" t="str">
        <f>IF(Tbl.Kosten[[#This Row],[Pnr.]]=BS$7,Tbl.Kosten[[#This Row],[Totaal kosten]],"")</f>
        <v/>
      </c>
      <c r="BT170" s="148" t="str">
        <f>IF(Tbl.Kosten[[#This Row],[Pnr.]]=BT$7,Tbl.Kosten[[#This Row],[Totaal kosten]],"")</f>
        <v/>
      </c>
      <c r="BU170" s="148" t="str">
        <f>IF(Tbl.Kosten[[#This Row],[Pnr.]]=BU$7,Tbl.Kosten[[#This Row],[Totaal kosten]],"")</f>
        <v/>
      </c>
      <c r="BV170" s="148" t="str">
        <f>IF(Tbl.Kosten[[#This Row],[Pnr.]]=BV$7,Tbl.Kosten[[#This Row],[Totaal kosten]],"")</f>
        <v/>
      </c>
      <c r="BW170" s="148" t="str">
        <f>IF(Tbl.Kosten[[#This Row],[Pnr.]]=BW$7,Tbl.Kosten[[#This Row],[Totaal kosten]],"")</f>
        <v/>
      </c>
      <c r="BX170" s="148" t="str">
        <f>IFERROR(_xlfn.XLOOKUP(Tbl.Kosten[[#This Row],[Werkpakketcode]],Tbl.Werkpakketten[Werkpakketcode],Tbl.Werkpakketten[WPnr.],"",0,1),"")</f>
        <v/>
      </c>
      <c r="BY170" s="148" t="str">
        <f>IF(Tbl.Kosten[[#This Row],[WPnr.]]=BY$7,Tbl.Kosten[[#This Row],[Totaal kosten]],"")</f>
        <v/>
      </c>
      <c r="BZ170" s="148" t="str">
        <f>IF(Tbl.Kosten[[#This Row],[WPnr.]]=BZ$7,Tbl.Kosten[[#This Row],[Totaal kosten]],"")</f>
        <v/>
      </c>
      <c r="CA170" s="148" t="str">
        <f>IF(Tbl.Kosten[[#This Row],[WPnr.]]=CA$7,Tbl.Kosten[[#This Row],[Totaal kosten]],"")</f>
        <v/>
      </c>
      <c r="CB170" s="148" t="str">
        <f>IF(Tbl.Kosten[[#This Row],[WPnr.]]=CB$7,Tbl.Kosten[[#This Row],[Totaal kosten]],"")</f>
        <v/>
      </c>
      <c r="CC170" s="148" t="str">
        <f>IF(Tbl.Kosten[[#This Row],[WPnr.]]=CC$7,Tbl.Kosten[[#This Row],[Totaal kosten]],"")</f>
        <v/>
      </c>
      <c r="CD170" s="148" t="str">
        <f>IF(Tbl.Kosten[[#This Row],[WPnr.]]=CD$7,Tbl.Kosten[[#This Row],[Totaal kosten]],"")</f>
        <v/>
      </c>
      <c r="CE170" s="148" t="str">
        <f>IF(Tbl.Kosten[[#This Row],[WPnr.]]=CE$7,Tbl.Kosten[[#This Row],[Totaal kosten]],"")</f>
        <v/>
      </c>
      <c r="CF170" s="148" t="str">
        <f>IF(Tbl.Kosten[[#This Row],[WPnr.]]=CF$7,Tbl.Kosten[[#This Row],[Totaal kosten]],"")</f>
        <v/>
      </c>
      <c r="CG170" s="148" t="str">
        <f>IF(Tbl.Kosten[[#This Row],[WPnr.]]=CG$7,Tbl.Kosten[[#This Row],[Totaal kosten]],"")</f>
        <v/>
      </c>
      <c r="CH170" s="148" t="str">
        <f>IF(Tbl.Kosten[[#This Row],[WPnr.]]=CH$7,Tbl.Kosten[[#This Row],[Totaal kosten]],"")</f>
        <v/>
      </c>
      <c r="CI170" s="148" t="str">
        <f>IF(Tbl.Kosten[[#This Row],[WPnr.]]=CI$7,Tbl.Kosten[[#This Row],[Totaal kosten]],"")</f>
        <v/>
      </c>
      <c r="CJ170" s="148" t="str">
        <f>IF(Tbl.Kosten[[#This Row],[WPnr.]]=CJ$7,Tbl.Kosten[[#This Row],[Totaal kosten]],"")</f>
        <v/>
      </c>
      <c r="CK170" s="148" t="str">
        <f>IF(Tbl.Kosten[[#This Row],[WPnr.]]=CK$7,Tbl.Kosten[[#This Row],[Totaal kosten]],"")</f>
        <v/>
      </c>
      <c r="CL170" s="148" t="str">
        <f>IF(Tbl.Kosten[[#This Row],[WPnr.]]=CL$7,Tbl.Kosten[[#This Row],[Totaal kosten]],"")</f>
        <v/>
      </c>
      <c r="CM170" s="148" t="str">
        <f>IF(Tbl.Kosten[[#This Row],[WPnr.]]=CM$7,Tbl.Kosten[[#This Row],[Totaal kosten]],"")</f>
        <v/>
      </c>
      <c r="CN170" s="148" t="str">
        <f>IF(Tbl.Kosten[[#This Row],[WPnr.]]=CN$7,Tbl.Kosten[[#This Row],[Totaal kosten]],"")</f>
        <v/>
      </c>
      <c r="CO170" s="148" t="str">
        <f>IF(Tbl.Kosten[[#This Row],[WPnr.]]=CO$7,Tbl.Kosten[[#This Row],[Totaal kosten]],"")</f>
        <v/>
      </c>
      <c r="CP170" s="148" t="str">
        <f>IF(Tbl.Kosten[[#This Row],[WPnr.]]=CP$7,Tbl.Kosten[[#This Row],[Totaal kosten]],"")</f>
        <v/>
      </c>
      <c r="CQ170" s="148" t="str">
        <f>IF(Tbl.Kosten[[#This Row],[WPnr.]]=CQ$7,Tbl.Kosten[[#This Row],[Totaal kosten]],"")</f>
        <v/>
      </c>
      <c r="CR170" s="148" t="str">
        <f>IF(Tbl.Kosten[[#This Row],[WPnr.]]=CR$7,Tbl.Kosten[[#This Row],[Totaal kosten]],"")</f>
        <v/>
      </c>
      <c r="CS170" s="148" t="str">
        <f>IF(Tbl.Kosten[[#This Row],[WPnr.]]=CS$7,Tbl.Kosten[[#This Row],[Totaal kosten]],"")</f>
        <v/>
      </c>
      <c r="CT170" s="148" t="str">
        <f>IF(Tbl.Kosten[[#This Row],[WPnr.]]=CT$7,Tbl.Kosten[[#This Row],[Totaal kosten]],"")</f>
        <v/>
      </c>
      <c r="CU170" s="148" t="str">
        <f>IF(Tbl.Kosten[[#This Row],[WPnr.]]=CU$7,Tbl.Kosten[[#This Row],[Totaal kosten]],"")</f>
        <v/>
      </c>
      <c r="CV170" s="148" t="str">
        <f>IF(Tbl.Kosten[[#This Row],[WPnr.]]=CV$7,Tbl.Kosten[[#This Row],[Totaal kosten]],"")</f>
        <v/>
      </c>
      <c r="CW170" s="148" t="str">
        <f>IF(Tbl.Kosten[[#This Row],[WPnr.]]=CW$7,Tbl.Kosten[[#This Row],[Totaal kosten]],"")</f>
        <v/>
      </c>
      <c r="CX170" s="148" t="str">
        <f>IF(Tbl.Kosten[[#This Row],[WPnr.]]=CX$7,Tbl.Kosten[[#This Row],[Totaal kosten]],"")</f>
        <v/>
      </c>
      <c r="CY170" s="148" t="str">
        <f>IF(Tbl.Kosten[[#This Row],[WPnr.]]=CY$7,Tbl.Kosten[[#This Row],[Totaal kosten]],"")</f>
        <v/>
      </c>
      <c r="CZ170" s="148" t="str">
        <f>IF(Tbl.Kosten[[#This Row],[WPnr.]]=CZ$7,Tbl.Kosten[[#This Row],[Totaal kosten]],"")</f>
        <v/>
      </c>
      <c r="DA170" s="148" t="str">
        <f>IF(Tbl.Kosten[[#This Row],[WPnr.]]=DA$7,Tbl.Kosten[[#This Row],[Totaal kosten]],"")</f>
        <v/>
      </c>
      <c r="DB170" s="148" t="str">
        <f>IF(Tbl.Kosten[[#This Row],[WPnr.]]=DB$7,Tbl.Kosten[[#This Row],[Totaal kosten]],"")</f>
        <v/>
      </c>
      <c r="DC170" s="148" t="str">
        <f>IF(Tbl.Kosten[[#This Row],[WPnr.]]=DC$7,Tbl.Kosten[[#This Row],[Totaal kosten]],"")</f>
        <v/>
      </c>
      <c r="DD170" s="148" t="str">
        <f>IF(Tbl.Kosten[[#This Row],[WPnr.]]=DD$7,Tbl.Kosten[[#This Row],[Totaal kosten]],"")</f>
        <v/>
      </c>
      <c r="DE170" s="148" t="str">
        <f>IF(Tbl.Kosten[[#This Row],[WPnr.]]=DE$7,Tbl.Kosten[[#This Row],[Totaal kosten]],"")</f>
        <v/>
      </c>
      <c r="DF170" s="148" t="str">
        <f>IF(Tbl.Kosten[[#This Row],[WPnr.]]=DF$7,Tbl.Kosten[[#This Row],[Totaal kosten]],"")</f>
        <v/>
      </c>
      <c r="DG170" s="148" t="str">
        <f>IF(Tbl.Kosten[[#This Row],[WPnr.]]=DG$7,Tbl.Kosten[[#This Row],[Totaal kosten]],"")</f>
        <v/>
      </c>
      <c r="DH170" s="148" t="str">
        <f>IF(Tbl.Kosten[[#This Row],[WPnr.]]=DH$7,Tbl.Kosten[[#This Row],[Totaal kosten]],"")</f>
        <v/>
      </c>
      <c r="DI170" s="148" t="str">
        <f>IF(Tbl.Kosten[[#This Row],[WPnr.]]=DI$7,Tbl.Kosten[[#This Row],[Totaal kosten]],"")</f>
        <v/>
      </c>
      <c r="DJ170" s="148" t="str">
        <f>IF(Tbl.Kosten[[#This Row],[WPnr.]]=DJ$7,Tbl.Kosten[[#This Row],[Totaal kosten]],"")</f>
        <v/>
      </c>
      <c r="DK170" s="148" t="str">
        <f>IF(Tbl.Kosten[[#This Row],[WPnr.]]=DK$7,Tbl.Kosten[[#This Row],[Totaal kosten]],"")</f>
        <v/>
      </c>
      <c r="DL170" s="148" t="str">
        <f>IF(Tbl.Kosten[[#This Row],[WPnr.]]=DL$7,Tbl.Kosten[[#This Row],[Totaal kosten]],"")</f>
        <v/>
      </c>
      <c r="DM170" s="148" t="str">
        <f>IF(Tbl.Kosten[[#This Row],[WPnr.]]=DM$7,Tbl.Kosten[[#This Row],[Totaal kosten]],"")</f>
        <v/>
      </c>
      <c r="DN170" s="148" t="str">
        <f>IF(Tbl.Kosten[[#This Row],[WPnr.]]=DN$7,Tbl.Kosten[[#This Row],[Totaal kosten]],"")</f>
        <v/>
      </c>
      <c r="DO170" s="148" t="str">
        <f>IF(Tbl.Kosten[[#This Row],[WPnr.]]=DO$7,Tbl.Kosten[[#This Row],[Totaal kosten]],"")</f>
        <v/>
      </c>
      <c r="DP170" s="148" t="str">
        <f>IF(Tbl.Kosten[[#This Row],[WPnr.]]=DP$7,Tbl.Kosten[[#This Row],[Totaal kosten]],"")</f>
        <v/>
      </c>
      <c r="DQ170" s="148" t="str">
        <f>IF(Tbl.Kosten[[#This Row],[WPnr.]]=DQ$7,Tbl.Kosten[[#This Row],[Totaal kosten]],"")</f>
        <v/>
      </c>
      <c r="DR170" s="148" t="str">
        <f>IF(Tbl.Kosten[[#This Row],[WPnr.]]=DR$7,Tbl.Kosten[[#This Row],[Totaal kosten]],"")</f>
        <v/>
      </c>
      <c r="DS170" s="148" t="str">
        <f>IF(Tbl.Kosten[[#This Row],[WPnr.]]=DS$7,Tbl.Kosten[[#This Row],[Totaal kosten]],"")</f>
        <v/>
      </c>
      <c r="DT170" s="148" t="str">
        <f>IF(Tbl.Kosten[[#This Row],[WPnr.]]=DT$7,Tbl.Kosten[[#This Row],[Totaal kosten]],"")</f>
        <v/>
      </c>
      <c r="DU170" s="148" t="str">
        <f>IF(Tbl.Kosten[[#This Row],[WPnr.]]=DU$7,Tbl.Kosten[[#This Row],[Totaal kosten]],"")</f>
        <v/>
      </c>
      <c r="DV170" s="148" t="str">
        <f>IF(Tbl.Kosten[[#This Row],[WPnr.]]=DV$7,Tbl.Kosten[[#This Row],[Totaal kosten]],"")</f>
        <v/>
      </c>
      <c r="DW170" s="150" t="str">
        <f>IFERROR(_xlfn.XLOOKUP(Tbl.Kosten[[#This Row],[Kostensoort]],Tbl.Kostensoorten[Kostensoorten],Tbl.Kostensoorten[KSnr.],"",0,1),"")</f>
        <v/>
      </c>
      <c r="DX170" s="150" t="str">
        <f>IF(Tbl.Kosten[[#This Row],[KSnr.]]=DX$7,Tbl.Kosten[[#This Row],[Totaal kosten]],"")</f>
        <v/>
      </c>
      <c r="DY170" s="150" t="str">
        <f>IF(Tbl.Kosten[[#This Row],[KSnr.]]=DY$7,Tbl.Kosten[[#This Row],[Totaal kosten]],"")</f>
        <v/>
      </c>
      <c r="DZ170" s="150" t="str">
        <f>IF(Tbl.Kosten[[#This Row],[KSnr.]]=DZ$7,Tbl.Kosten[[#This Row],[Totaal kosten]],"")</f>
        <v/>
      </c>
      <c r="EA170" s="150" t="str">
        <f>IF(Tbl.Kosten[[#This Row],[KSnr.]]=EA$7,Tbl.Kosten[[#This Row],[Totaal kosten]],"")</f>
        <v/>
      </c>
      <c r="EB170" s="150" t="str">
        <f>IF(Tbl.Kosten[[#This Row],[KSnr.]]=EB$7,Tbl.Kosten[[#This Row],[Totaal kosten]],"")</f>
        <v/>
      </c>
      <c r="EC170" s="150" t="str">
        <f>IF(Tbl.Kosten[[#This Row],[KSnr.]]=EC$7,Tbl.Kosten[[#This Row],[Totaal kosten]],"")</f>
        <v/>
      </c>
      <c r="ED170" s="150" t="str">
        <f>IF(Tbl.Kosten[[#This Row],[KSnr.]]=ED$7,Tbl.Kosten[[#This Row],[Totaal kosten]],"")</f>
        <v/>
      </c>
      <c r="EE170" s="150" t="str">
        <f>IF(Tbl.Kosten[[#This Row],[KSnr.]]=EE$7,Tbl.Kosten[[#This Row],[Totaal kosten]],"")</f>
        <v/>
      </c>
      <c r="EF170" s="150" t="str">
        <f>IF(Tbl.Kosten[[#This Row],[KSnr.]]=EF$7,Tbl.Kosten[[#This Row],[Totaal kosten]],"")</f>
        <v/>
      </c>
      <c r="EG170" s="150" t="str">
        <f>IF(Tbl.Kosten[[#This Row],[KSnr.]]=EG$7,Tbl.Kosten[[#This Row],[Totaal kosten]],"")</f>
        <v/>
      </c>
      <c r="EH170" s="150" t="str">
        <f>IF(Tbl.Kosten[[#This Row],[KSnr.]]=EH$7,Tbl.Kosten[[#This Row],[Totaal kosten]],"")</f>
        <v/>
      </c>
      <c r="EI170" s="150" t="str">
        <f>IF(Tbl.Kosten[[#This Row],[KSnr.]]=EI$7,Tbl.Kosten[[#This Row],[Totaal kosten]],"")</f>
        <v/>
      </c>
      <c r="EJ170" s="150" t="str">
        <f>IF(Tbl.Kosten[[#This Row],[KSnr.]]=EJ$7,Tbl.Kosten[[#This Row],[Totaal kosten]],"")</f>
        <v/>
      </c>
      <c r="EK170" s="150" t="str">
        <f>IF(Tbl.Kosten[[#This Row],[KSnr.]]=EK$7,Tbl.Kosten[[#This Row],[Totaal kosten]],"")</f>
        <v/>
      </c>
      <c r="EL170" s="150" t="str">
        <f>IF(Tbl.Kosten[[#This Row],[KSnr.]]=EL$7,Tbl.Kosten[[#This Row],[Totaal kosten]],"")</f>
        <v/>
      </c>
      <c r="EM170" s="150" t="str">
        <f>IF(Tbl.Kosten[[#This Row],[KSnr.]]=EM$7,Tbl.Kosten[[#This Row],[Totaal kosten]],"")</f>
        <v/>
      </c>
      <c r="EN170" s="150" t="str">
        <f>IF(Tbl.Kosten[[#This Row],[KSnr.]]=EN$7,Tbl.Kosten[[#This Row],[Totaal kosten]],"")</f>
        <v/>
      </c>
      <c r="EO170" s="150" t="str">
        <f>IF(Tbl.Kosten[[#This Row],[KSnr.]]=EO$7,Tbl.Kosten[[#This Row],[Totaal kosten]],"")</f>
        <v/>
      </c>
      <c r="EP170" s="150" t="str">
        <f>IF(Tbl.Kosten[[#This Row],[KSnr.]]=EP$7,Tbl.Kosten[[#This Row],[Totaal kosten]],"")</f>
        <v/>
      </c>
      <c r="EQ170" s="150" t="str">
        <f>IF(Tbl.Kosten[[#This Row],[KSnr.]]=EQ$7,Tbl.Kosten[[#This Row],[Totaal kosten]],"")</f>
        <v/>
      </c>
      <c r="ER170" s="144" t="str">
        <f>IFERROR(_xlfn.XLOOKUP(Tbl.Kosten[[#This Row],[Subsidieactiviteit]],Tbl.Subsidiehoogte[Subsidieactiviteit],Tbl.Subsidiehoogte[SAnr.],"",0,1),"")</f>
        <v/>
      </c>
      <c r="ES170" s="150" t="str">
        <f>IF(Tbl.Kosten[[#This Row],[Sanr.]]=ES$7,Tbl.Kosten[[#This Row],[Totaal kosten]],"")</f>
        <v/>
      </c>
      <c r="ET170" s="150" t="str">
        <f>IF(Tbl.Kosten[[#This Row],[Sanr.]]=ET$7,Tbl.Kosten[[#This Row],[Totaal kosten]],"")</f>
        <v/>
      </c>
      <c r="EU170" s="150" t="str">
        <f>IF(Tbl.Kosten[[#This Row],[Sanr.]]=EU$7,Tbl.Kosten[[#This Row],[Totaal kosten]],"")</f>
        <v/>
      </c>
      <c r="EV170" s="150" t="str">
        <f>IF(Tbl.Kosten[[#This Row],[Sanr.]]=EV$7,Tbl.Kosten[[#This Row],[Totaal kosten]],"")</f>
        <v/>
      </c>
      <c r="EW170" s="150" t="str">
        <f>IF(Tbl.Kosten[[#This Row],[Sanr.]]=EW$7,Tbl.Kosten[[#This Row],[Totaal kosten]],"")</f>
        <v/>
      </c>
      <c r="EX170" s="150" t="str">
        <f>IF(Tbl.Kosten[[#This Row],[Sanr.]]=EX$7,Tbl.Kosten[[#This Row],[Totaal kosten]],"")</f>
        <v/>
      </c>
      <c r="EY170" s="150" t="str">
        <f>IF(Tbl.Kosten[[#This Row],[Sanr.]]=EY$7,Tbl.Kosten[[#This Row],[Totaal kosten]],"")</f>
        <v/>
      </c>
      <c r="EZ170" s="150" t="str">
        <f>IF(Tbl.Kosten[[#This Row],[Sanr.]]=EZ$7,Tbl.Kosten[[#This Row],[Totaal kosten]],"")</f>
        <v/>
      </c>
      <c r="FA170" s="150" t="str">
        <f>IF(Tbl.Kosten[[#This Row],[Sanr.]]=FA$7,Tbl.Kosten[[#This Row],[Totaal kosten]],"")</f>
        <v/>
      </c>
      <c r="FB170" s="150" t="str">
        <f>IF(Tbl.Kosten[[#This Row],[Sanr.]]=FB$7,Tbl.Kosten[[#This Row],[Totaal kosten]],"")</f>
        <v/>
      </c>
      <c r="FC170" s="150" t="str">
        <f>IF(Tbl.Kosten[[#This Row],[Sanr.]]=FC$7,Tbl.Kosten[[#This Row],[Totaal kosten]],"")</f>
        <v/>
      </c>
      <c r="FD170" s="150" t="str">
        <f>IF(Tbl.Kosten[[#This Row],[Sanr.]]=FD$7,Tbl.Kosten[[#This Row],[Totaal kosten]],"")</f>
        <v/>
      </c>
      <c r="FE170" s="150" t="str">
        <f>IF(Tbl.Kosten[[#This Row],[Sanr.]]=FE$7,Tbl.Kosten[[#This Row],[Totaal kosten]],"")</f>
        <v/>
      </c>
      <c r="FF170" s="150" t="str">
        <f>IF(Tbl.Kosten[[#This Row],[Sanr.]]=FF$7,Tbl.Kosten[[#This Row],[Totaal kosten]],"")</f>
        <v/>
      </c>
      <c r="FG170" s="150" t="str">
        <f>IF(Tbl.Kosten[[#This Row],[Sanr.]]=FG$7,Tbl.Kosten[[#This Row],[Totaal kosten]],"")</f>
        <v/>
      </c>
      <c r="FH170" s="150" t="str">
        <f>IF(Tbl.Kosten[[#This Row],[Sanr.]]=FH$7,Tbl.Kosten[[#This Row],[Totaal kosten]],"")</f>
        <v/>
      </c>
      <c r="FI170" s="150" t="str">
        <f>IF(Tbl.Kosten[[#This Row],[Sanr.]]=FI$7,Tbl.Kosten[[#This Row],[Totaal kosten]],"")</f>
        <v/>
      </c>
      <c r="FJ170" s="150" t="str">
        <f>IF(Tbl.Kosten[[#This Row],[Sanr.]]=FJ$7,Tbl.Kosten[[#This Row],[Totaal kosten]],"")</f>
        <v/>
      </c>
      <c r="FK170" s="150" t="str">
        <f>IF(Tbl.Kosten[[#This Row],[Sanr.]]=FK$7,Tbl.Kosten[[#This Row],[Totaal kosten]],"")</f>
        <v/>
      </c>
      <c r="FL170" s="150" t="str">
        <f>IF(Tbl.Kosten[[#This Row],[Sanr.]]=FL$7,Tbl.Kosten[[#This Row],[Totaal kosten]],"")</f>
        <v/>
      </c>
      <c r="FM170" s="150" t="str">
        <f>IF(Tbl.Kosten[[#This Row],[Sanr.]]=FM$7,Tbl.Kosten[[#This Row],[Totaal kosten]],"")</f>
        <v/>
      </c>
      <c r="FN170" s="150" t="str">
        <f>IF(Tbl.Kosten[[#This Row],[Sanr.]]=FN$7,Tbl.Kosten[[#This Row],[Totaal kosten]],"")</f>
        <v/>
      </c>
      <c r="FO170" s="150" t="str">
        <f>IF(Tbl.Kosten[[#This Row],[Sanr.]]=FO$7,Tbl.Kosten[[#This Row],[Totaal kosten]],"")</f>
        <v/>
      </c>
      <c r="FP170" s="150" t="str">
        <f>IF(Tbl.Kosten[[#This Row],[Sanr.]]=FP$7,Tbl.Kosten[[#This Row],[Totaal kosten]],"")</f>
        <v/>
      </c>
      <c r="FQ170" s="150" t="str">
        <f>IF(Tbl.Kosten[[#This Row],[Sanr.]]=FQ$7,Tbl.Kosten[[#This Row],[Totaal kosten]],"")</f>
        <v/>
      </c>
      <c r="FR170" s="150" t="str">
        <f>IF(Tbl.Kosten[[#This Row],[Sanr.]]=FR$7,Tbl.Kosten[[#This Row],[Totaal kosten]],"")</f>
        <v/>
      </c>
      <c r="FS170" s="150" t="str">
        <f>IF(Tbl.Kosten[[#This Row],[Sanr.]]=FS$7,Tbl.Kosten[[#This Row],[Totaal kosten]],"")</f>
        <v/>
      </c>
      <c r="FT170" s="150" t="str">
        <f>IF(Tbl.Kosten[[#This Row],[Sanr.]]=FT$7,Tbl.Kosten[[#This Row],[Totaal kosten]],"")</f>
        <v/>
      </c>
      <c r="FU170" s="150" t="str">
        <f>IF(Tbl.Kosten[[#This Row],[Sanr.]]=FU$7,Tbl.Kosten[[#This Row],[Totaal kosten]],"")</f>
        <v/>
      </c>
      <c r="FV170" s="150" t="str">
        <f>IF(Tbl.Kosten[[#This Row],[Sanr.]]=FV$7,Tbl.Kosten[[#This Row],[Totaal kosten]],"")</f>
        <v/>
      </c>
      <c r="FW170" s="150" t="str">
        <f>IFERROR(_xlfn.XLOOKUP(Tbl.Kosten[[#This Row],[Activiteitencode]],Tbl.Activiteiten[Activiteitcode],Tbl.Activiteiten[Anr.],"",0,1),"")</f>
        <v/>
      </c>
      <c r="FX170" s="169" t="str">
        <f>_xlfn.CONCAT(Tbl.Kosten[[#This Row],[Pnr.]],Tbl.Kosten[[#This Row],[Sanr.]])</f>
        <v>P1</v>
      </c>
      <c r="FY170" s="150">
        <f>Tbl.Kosten[[#This Row],[Totaal kosten]]-Tbl.Kosten[[#This Row],[Subsidie]]</f>
        <v>0</v>
      </c>
      <c r="FZ170" s="150">
        <f>IF(Tbl.Kosten[[#This Row],[Pnr.]]=FZ$7,Tbl.Kosten[[#This Row],[Te financieren]],"")</f>
        <v>0</v>
      </c>
      <c r="GA170" s="150" t="str">
        <f>IF(Tbl.Kosten[[#This Row],[Pnr.]]=GA$7,Tbl.Kosten[[#This Row],[Te financieren]],"")</f>
        <v/>
      </c>
      <c r="GB170" s="150" t="str">
        <f>IF(Tbl.Kosten[[#This Row],[Pnr.]]=GB$7,Tbl.Kosten[[#This Row],[Te financieren]],"")</f>
        <v/>
      </c>
      <c r="GC170" s="150" t="str">
        <f>IF(Tbl.Kosten[[#This Row],[Pnr.]]=GC$7,Tbl.Kosten[[#This Row],[Te financieren]],"")</f>
        <v/>
      </c>
      <c r="GD170" s="150" t="str">
        <f>IF(Tbl.Kosten[[#This Row],[Pnr.]]=GD$7,Tbl.Kosten[[#This Row],[Te financieren]],"")</f>
        <v/>
      </c>
      <c r="GE170" s="150" t="str">
        <f>IF(Tbl.Kosten[[#This Row],[Pnr.]]=GE$7,Tbl.Kosten[[#This Row],[Te financieren]],"")</f>
        <v/>
      </c>
      <c r="GF170" s="150" t="str">
        <f>IF(Tbl.Kosten[[#This Row],[Pnr.]]=GF$7,Tbl.Kosten[[#This Row],[Te financieren]],"")</f>
        <v/>
      </c>
      <c r="GG170" s="150" t="str">
        <f>IF(Tbl.Kosten[[#This Row],[Pnr.]]=GG$7,Tbl.Kosten[[#This Row],[Te financieren]],"")</f>
        <v/>
      </c>
      <c r="GH170" s="150" t="str">
        <f>IF(Tbl.Kosten[[#This Row],[Pnr.]]=GH$7,Tbl.Kosten[[#This Row],[Te financieren]],"")</f>
        <v/>
      </c>
      <c r="GI170" s="150" t="str">
        <f>IF(Tbl.Kosten[[#This Row],[Pnr.]]=GI$7,Tbl.Kosten[[#This Row],[Te financieren]],"")</f>
        <v/>
      </c>
      <c r="GJ170" s="150" t="str">
        <f>IF(Tbl.Kosten[[#This Row],[Pnr.]]=GJ$7,Tbl.Kosten[[#This Row],[Te financieren]],"")</f>
        <v/>
      </c>
      <c r="GK170" s="150" t="str">
        <f>IF(Tbl.Kosten[[#This Row],[Pnr.]]=GK$7,Tbl.Kosten[[#This Row],[Te financieren]],"")</f>
        <v/>
      </c>
      <c r="GL170" s="150" t="str">
        <f>IF(Tbl.Kosten[[#This Row],[Pnr.]]=GL$7,Tbl.Kosten[[#This Row],[Te financieren]],"")</f>
        <v/>
      </c>
      <c r="GM170" s="150" t="str">
        <f>IF(Tbl.Kosten[[#This Row],[Pnr.]]=GM$7,Tbl.Kosten[[#This Row],[Te financieren]],"")</f>
        <v/>
      </c>
      <c r="GN170" s="150" t="str">
        <f>IF(Tbl.Kosten[[#This Row],[Pnr.]]=GN$7,Tbl.Kosten[[#This Row],[Te financieren]],"")</f>
        <v/>
      </c>
      <c r="GO170" s="150" t="str">
        <f>IF(Tbl.Kosten[[#This Row],[Pnr.]]=GO$7,Tbl.Kosten[[#This Row],[Te financieren]],"")</f>
        <v/>
      </c>
      <c r="GP170" s="150" t="str">
        <f>IF(Tbl.Kosten[[#This Row],[Pnr.]]=GP$7,Tbl.Kosten[[#This Row],[Te financieren]],"")</f>
        <v/>
      </c>
      <c r="GQ170" s="150" t="str">
        <f>IF(Tbl.Kosten[[#This Row],[Pnr.]]=GQ$7,Tbl.Kosten[[#This Row],[Te financieren]],"")</f>
        <v/>
      </c>
      <c r="GR170" s="150" t="str">
        <f>IF(Tbl.Kosten[[#This Row],[Pnr.]]=GR$7,Tbl.Kosten[[#This Row],[Te financieren]],"")</f>
        <v/>
      </c>
      <c r="GS170" s="150" t="str">
        <f>IF(Tbl.Kosten[[#This Row],[Pnr.]]=GS$7,Tbl.Kosten[[#This Row],[Te financieren]],"")</f>
        <v/>
      </c>
      <c r="GT170" s="150" t="str">
        <f>IF(Tbl.Kosten[[#This Row],[Pnr.]]=GT$7,Tbl.Kosten[[#This Row],[Te financieren]],"")</f>
        <v/>
      </c>
      <c r="GU170" s="150" t="str">
        <f>IF(Tbl.Kosten[[#This Row],[Pnr.]]=GU$7,Tbl.Kosten[[#This Row],[Te financieren]],"")</f>
        <v/>
      </c>
      <c r="GV170" s="150" t="str">
        <f>IF(Tbl.Kosten[[#This Row],[Pnr.]]=GV$7,Tbl.Kosten[[#This Row],[Te financieren]],"")</f>
        <v/>
      </c>
      <c r="GW170" s="150" t="str">
        <f>IF(Tbl.Kosten[[#This Row],[Pnr.]]=GW$7,Tbl.Kosten[[#This Row],[Te financieren]],"")</f>
        <v/>
      </c>
      <c r="GX170" s="150" t="str">
        <f>IF(Tbl.Kosten[[#This Row],[Pnr.]]=GX$7,Tbl.Kosten[[#This Row],[Te financieren]],"")</f>
        <v/>
      </c>
      <c r="GY170" s="150" t="str">
        <f>IF(Tbl.Kosten[[#This Row],[Pnr.]]=GY$7,Tbl.Kosten[[#This Row],[Te financieren]],"")</f>
        <v/>
      </c>
      <c r="GZ170" s="150" t="str">
        <f>IF(Tbl.Kosten[[#This Row],[Pnr.]]=GZ$7,Tbl.Kosten[[#This Row],[Te financieren]],"")</f>
        <v/>
      </c>
      <c r="HA170" s="150" t="str">
        <f>IF(Tbl.Kosten[[#This Row],[Pnr.]]=HA$7,Tbl.Kosten[[#This Row],[Te financieren]],"")</f>
        <v/>
      </c>
      <c r="HB170" s="150" t="str">
        <f>IF(Tbl.Kosten[[#This Row],[Pnr.]]=HB$7,Tbl.Kosten[[#This Row],[Te financieren]],"")</f>
        <v/>
      </c>
      <c r="HC170" s="150" t="str">
        <f>IF(Tbl.Kosten[[#This Row],[Pnr.]]=HC$7,Tbl.Kosten[[#This Row],[Te financieren]],"")</f>
        <v/>
      </c>
      <c r="HD170" s="150" t="str">
        <f>IF(Tbl.Kosten[[#This Row],[Pnr.]]=HD$7,Tbl.Kosten[[#This Row],[Te financieren]],"")</f>
        <v/>
      </c>
      <c r="HE170" s="150" t="str">
        <f>IF(Tbl.Kosten[[#This Row],[Pnr.]]=HE$7,Tbl.Kosten[[#This Row],[Te financieren]],"")</f>
        <v/>
      </c>
      <c r="HF170" s="150" t="str">
        <f>IF(Tbl.Kosten[[#This Row],[Pnr.]]=HF$7,Tbl.Kosten[[#This Row],[Te financieren]],"")</f>
        <v/>
      </c>
      <c r="HG170" s="150" t="str">
        <f>IF(Tbl.Kosten[[#This Row],[Pnr.]]=HG$7,Tbl.Kosten[[#This Row],[Te financieren]],"")</f>
        <v/>
      </c>
      <c r="HH170" s="150" t="str">
        <f>IF(Tbl.Kosten[[#This Row],[Pnr.]]=HH$7,Tbl.Kosten[[#This Row],[Te financieren]],"")</f>
        <v/>
      </c>
      <c r="HI170" s="150" t="str">
        <f>IF(Tbl.Kosten[[#This Row],[Pnr.]]=HI$7,Tbl.Kosten[[#This Row],[Te financieren]],"")</f>
        <v/>
      </c>
      <c r="HJ170" s="150" t="str">
        <f>IF(Tbl.Kosten[[#This Row],[Pnr.]]=HJ$7,Tbl.Kosten[[#This Row],[Te financieren]],"")</f>
        <v/>
      </c>
      <c r="HK170" s="150" t="str">
        <f>IF(Tbl.Kosten[[#This Row],[Pnr.]]=HK$7,Tbl.Kosten[[#This Row],[Te financieren]],"")</f>
        <v/>
      </c>
      <c r="HL170" s="150" t="str">
        <f>IF(Tbl.Kosten[[#This Row],[Pnr.]]=HL$7,Tbl.Kosten[[#This Row],[Te financieren]],"")</f>
        <v/>
      </c>
      <c r="HM170" s="150" t="str">
        <f>IF(Tbl.Kosten[[#This Row],[Pnr.]]=HM$7,Tbl.Kosten[[#This Row],[Te financieren]],"")</f>
        <v/>
      </c>
      <c r="HN170" s="150" t="str">
        <f>IF(Tbl.Kosten[[#This Row],[Pnr.]]=HN$7,Tbl.Kosten[[#This Row],[Te financieren]],"")</f>
        <v/>
      </c>
      <c r="HO170" s="150" t="str">
        <f>IF(Tbl.Kosten[[#This Row],[Pnr.]]=HO$7,Tbl.Kosten[[#This Row],[Te financieren]],"")</f>
        <v/>
      </c>
      <c r="HP170" s="150" t="str">
        <f>IF(Tbl.Kosten[[#This Row],[Pnr.]]=HP$7,Tbl.Kosten[[#This Row],[Te financieren]],"")</f>
        <v/>
      </c>
      <c r="HQ170" s="150" t="str">
        <f>IF(Tbl.Kosten[[#This Row],[Pnr.]]=HQ$7,Tbl.Kosten[[#This Row],[Te financieren]],"")</f>
        <v/>
      </c>
      <c r="HR170" s="150" t="str">
        <f>IF(Tbl.Kosten[[#This Row],[Pnr.]]=HR$7,Tbl.Kosten[[#This Row],[Te financieren]],"")</f>
        <v/>
      </c>
      <c r="HS170" s="150" t="str">
        <f>IF(Tbl.Kosten[[#This Row],[Pnr.]]=HS$7,Tbl.Kosten[[#This Row],[Te financieren]],"")</f>
        <v/>
      </c>
      <c r="HT170" s="150" t="str">
        <f>IF(Tbl.Kosten[[#This Row],[Pnr.]]=HT$7,Tbl.Kosten[[#This Row],[Te financieren]],"")</f>
        <v/>
      </c>
      <c r="HU170" s="150" t="str">
        <f>IF(Tbl.Kosten[[#This Row],[Pnr.]]=HU$7,Tbl.Kosten[[#This Row],[Te financieren]],"")</f>
        <v/>
      </c>
      <c r="HV170" s="150" t="str">
        <f>IF(Tbl.Kosten[[#This Row],[Pnr.]]=HV$7,Tbl.Kosten[[#This Row],[Te financieren]],"")</f>
        <v/>
      </c>
      <c r="HW170" s="150" t="str">
        <f>IF(Tbl.Kosten[[#This Row],[Pnr.]]=HW$7,Tbl.Kosten[[#This Row],[Te financieren]],"")</f>
        <v/>
      </c>
    </row>
    <row r="171" spans="2:231" x14ac:dyDescent="0.3">
      <c r="B171" s="134"/>
      <c r="C171" s="137"/>
      <c r="D171" s="136"/>
      <c r="E171" s="261"/>
      <c r="F171" s="135"/>
      <c r="G171" s="11" t="str">
        <f>IF(Tbl.Kosten[[#This Row],[Medewerker e/o 
functie]]&lt;&gt;"",_xlfn.XLOOKUP(Tbl.Kosten[[#This Row],[Medewerker e/o 
functie]],Tbl.Uurtarief[Medewerker en/of functie],Tbl.Uurtarief[Uurtarief],"",0,1),"")</f>
        <v/>
      </c>
      <c r="H171" s="121">
        <f>IFERROR(Tbl.Kosten[[#This Row],[Uren]]*Tbl.Kosten[[#This Row],[Uurtarief]],0)</f>
        <v>0</v>
      </c>
      <c r="I171" s="119" t="str">
        <f>IF(Tbl.Kosten[[#This Row],[Subtotaal uren]]&lt;&gt;0,_xlfn.XLOOKUP(Tbl.Kosten[[#This Row],[Medewerker e/o 
functie]],Tbl.Uurtarief[Medewerker en/of functie],Tbl.Uurtarief[Kostensoort arbeid],"",0,1),"")</f>
        <v/>
      </c>
      <c r="J171" s="137"/>
      <c r="K171" s="135"/>
      <c r="L171" s="139" t="str">
        <f>IF(Tbl.Kosten[[#This Row],[Activum]]&lt;&gt;"",_xlfn.XLOOKUP(Tbl.Kosten[[#This Row],[Activum]],Tbl.Afschrijvingskosten[Activum],Tbl.Afschrijvingskosten[Tarief per afschrijvings-eenheid],"",0,1),"")</f>
        <v/>
      </c>
      <c r="M171" s="122">
        <f>IFERROR(Tbl.Kosten[[#This Row],[Een-
heden]]*Tbl.Kosten[[#This Row],[Afschrijvings-
tarief]],0)</f>
        <v>0</v>
      </c>
      <c r="N171" s="122" t="str">
        <f>IF(Tbl.Kosten[[#This Row],[Subtotaal afschrijving]]&lt;&gt;0,Lijsten!$A$7,"")</f>
        <v/>
      </c>
      <c r="O171" s="140"/>
      <c r="P171" s="135"/>
      <c r="Q171" s="138"/>
      <c r="R171" s="122">
        <f>IFERROR(Tbl.Kosten[[#This Row],[Aantal]]*Tbl.Kosten[[#This Row],[Tarief]],0)</f>
        <v>0</v>
      </c>
      <c r="S171" s="8">
        <f>IFERROR(Tbl.Kosten[[#This Row],[Subtotaal overige kosten]]+Tbl.Kosten[[#This Row],[Subtotaal uren]]+Tbl.Kosten[[#This Row],[Subtotaal afschrijving]],0)</f>
        <v>0</v>
      </c>
      <c r="T171" s="8">
        <f>IFERROR(Tbl.Kosten[[#This Row],[Totaal kosten]]*Tbl.Kosten[[#This Row],[Subsidie%]],0)</f>
        <v>0</v>
      </c>
      <c r="U171" s="4" t="str" cm="1">
        <f t="array" ref="U171">IFERROR(_xlfn.IFS(Tbl.Kosten[[#This Row],[Subtotaal uren]]&lt;&gt;0,Tbl.Kosten[[#This Row],[Kostensoort arbeid]],Tbl.Kosten[[#This Row],[Subtotaal afschrijving]]&lt;&gt;0,Tbl.Kosten[[#This Row],[Kostensoort afschrijving]],Tbl.Kosten[[#This Row],[Subtotaal overige kosten]]&lt;&gt;0,Tbl.Kosten[[#This Row],[Kostensoort overig]]),"")</f>
        <v/>
      </c>
      <c r="V171" s="4" t="str">
        <f>IFERROR(_xlfn.XLOOKUP(Tbl.Kosten[[#This Row],[Activiteitencode]],Tbl.Activiteiten[Activiteitcode],Tbl.Activiteiten[Werkpakketcode],"",0,1),"")</f>
        <v/>
      </c>
      <c r="W171" s="4" t="str">
        <f>IFERROR(_xlfn.XLOOKUP(Tbl.Kosten[[#This Row],[Werkpakketcode]],Tbl.Werkpakketten[Werkpakketcode],Tbl.Werkpakketten[Subsidiabele activiteit],"",0,1),"")</f>
        <v/>
      </c>
      <c r="X171" s="12">
        <f>IFERROR(_xlfn.XLOOKUP(Tbl.Kosten[[#This Row],[Sanr.]],Tbl.Subsidiehoogte[SAnr.],Tbl.Subsidiehoogte[Sub. Percentage],0,0,1),0)</f>
        <v>0</v>
      </c>
      <c r="Y171" s="144" t="str">
        <f>IFERROR(_xlfn.XLOOKUP(Tbl.Kosten[[#This Row],[Partnercode]],Tbl.Projectpartners[Partnercode],Tbl.Projectpartners[PNr.],"",0,1),"")</f>
        <v>P1</v>
      </c>
      <c r="Z171" s="148">
        <f>IF(Tbl.Kosten[[#This Row],[Pnr.]]=Z$7,Tbl.Kosten[[#This Row],[Totaal kosten]],"")</f>
        <v>0</v>
      </c>
      <c r="AA171" s="148" t="str">
        <f>IF(Tbl.Kosten[[#This Row],[Pnr.]]=AA$7,Tbl.Kosten[[#This Row],[Totaal kosten]],"")</f>
        <v/>
      </c>
      <c r="AB171" s="148" t="str">
        <f>IF(Tbl.Kosten[[#This Row],[Pnr.]]=AB$7,Tbl.Kosten[[#This Row],[Totaal kosten]],"")</f>
        <v/>
      </c>
      <c r="AC171" s="148" t="str">
        <f>IF(Tbl.Kosten[[#This Row],[Pnr.]]=AC$7,Tbl.Kosten[[#This Row],[Totaal kosten]],"")</f>
        <v/>
      </c>
      <c r="AD171" s="148" t="str">
        <f>IF(Tbl.Kosten[[#This Row],[Pnr.]]=AD$7,Tbl.Kosten[[#This Row],[Totaal kosten]],"")</f>
        <v/>
      </c>
      <c r="AE171" s="148" t="str">
        <f>IF(Tbl.Kosten[[#This Row],[Pnr.]]=AE$7,Tbl.Kosten[[#This Row],[Totaal kosten]],"")</f>
        <v/>
      </c>
      <c r="AF171" s="148" t="str">
        <f>IF(Tbl.Kosten[[#This Row],[Pnr.]]=AF$7,Tbl.Kosten[[#This Row],[Totaal kosten]],"")</f>
        <v/>
      </c>
      <c r="AG171" s="148" t="str">
        <f>IF(Tbl.Kosten[[#This Row],[Pnr.]]=AG$7,Tbl.Kosten[[#This Row],[Totaal kosten]],"")</f>
        <v/>
      </c>
      <c r="AH171" s="148" t="str">
        <f>IF(Tbl.Kosten[[#This Row],[Pnr.]]=AH$7,Tbl.Kosten[[#This Row],[Totaal kosten]],"")</f>
        <v/>
      </c>
      <c r="AI171" s="148" t="str">
        <f>IF(Tbl.Kosten[[#This Row],[Pnr.]]=AI$7,Tbl.Kosten[[#This Row],[Totaal kosten]],"")</f>
        <v/>
      </c>
      <c r="AJ171" s="148" t="str">
        <f>IF(Tbl.Kosten[[#This Row],[Pnr.]]=AJ$7,Tbl.Kosten[[#This Row],[Totaal kosten]],"")</f>
        <v/>
      </c>
      <c r="AK171" s="148" t="str">
        <f>IF(Tbl.Kosten[[#This Row],[Pnr.]]=AK$7,Tbl.Kosten[[#This Row],[Totaal kosten]],"")</f>
        <v/>
      </c>
      <c r="AL171" s="148" t="str">
        <f>IF(Tbl.Kosten[[#This Row],[Pnr.]]=AL$7,Tbl.Kosten[[#This Row],[Totaal kosten]],"")</f>
        <v/>
      </c>
      <c r="AM171" s="148" t="str">
        <f>IF(Tbl.Kosten[[#This Row],[Pnr.]]=AM$7,Tbl.Kosten[[#This Row],[Totaal kosten]],"")</f>
        <v/>
      </c>
      <c r="AN171" s="148" t="str">
        <f>IF(Tbl.Kosten[[#This Row],[Pnr.]]=AN$7,Tbl.Kosten[[#This Row],[Totaal kosten]],"")</f>
        <v/>
      </c>
      <c r="AO171" s="148" t="str">
        <f>IF(Tbl.Kosten[[#This Row],[Pnr.]]=AO$7,Tbl.Kosten[[#This Row],[Totaal kosten]],"")</f>
        <v/>
      </c>
      <c r="AP171" s="148" t="str">
        <f>IF(Tbl.Kosten[[#This Row],[Pnr.]]=AP$7,Tbl.Kosten[[#This Row],[Totaal kosten]],"")</f>
        <v/>
      </c>
      <c r="AQ171" s="148" t="str">
        <f>IF(Tbl.Kosten[[#This Row],[Pnr.]]=AQ$7,Tbl.Kosten[[#This Row],[Totaal kosten]],"")</f>
        <v/>
      </c>
      <c r="AR171" s="148" t="str">
        <f>IF(Tbl.Kosten[[#This Row],[Pnr.]]=AR$7,Tbl.Kosten[[#This Row],[Totaal kosten]],"")</f>
        <v/>
      </c>
      <c r="AS171" s="148" t="str">
        <f>IF(Tbl.Kosten[[#This Row],[Pnr.]]=AS$7,Tbl.Kosten[[#This Row],[Totaal kosten]],"")</f>
        <v/>
      </c>
      <c r="AT171" s="148" t="str">
        <f>IF(Tbl.Kosten[[#This Row],[Pnr.]]=AT$7,Tbl.Kosten[[#This Row],[Totaal kosten]],"")</f>
        <v/>
      </c>
      <c r="AU171" s="148" t="str">
        <f>IF(Tbl.Kosten[[#This Row],[Pnr.]]=AU$7,Tbl.Kosten[[#This Row],[Totaal kosten]],"")</f>
        <v/>
      </c>
      <c r="AV171" s="148" t="str">
        <f>IF(Tbl.Kosten[[#This Row],[Pnr.]]=AV$7,Tbl.Kosten[[#This Row],[Totaal kosten]],"")</f>
        <v/>
      </c>
      <c r="AW171" s="148" t="str">
        <f>IF(Tbl.Kosten[[#This Row],[Pnr.]]=AW$7,Tbl.Kosten[[#This Row],[Totaal kosten]],"")</f>
        <v/>
      </c>
      <c r="AX171" s="148" t="str">
        <f>IF(Tbl.Kosten[[#This Row],[Pnr.]]=AX$7,Tbl.Kosten[[#This Row],[Totaal kosten]],"")</f>
        <v/>
      </c>
      <c r="AY171" s="148" t="str">
        <f>IF(Tbl.Kosten[[#This Row],[Pnr.]]=AY$7,Tbl.Kosten[[#This Row],[Totaal kosten]],"")</f>
        <v/>
      </c>
      <c r="AZ171" s="148" t="str">
        <f>IF(Tbl.Kosten[[#This Row],[Pnr.]]=AZ$7,Tbl.Kosten[[#This Row],[Totaal kosten]],"")</f>
        <v/>
      </c>
      <c r="BA171" s="148" t="str">
        <f>IF(Tbl.Kosten[[#This Row],[Pnr.]]=BA$7,Tbl.Kosten[[#This Row],[Totaal kosten]],"")</f>
        <v/>
      </c>
      <c r="BB171" s="148" t="str">
        <f>IF(Tbl.Kosten[[#This Row],[Pnr.]]=BB$7,Tbl.Kosten[[#This Row],[Totaal kosten]],"")</f>
        <v/>
      </c>
      <c r="BC171" s="148" t="str">
        <f>IF(Tbl.Kosten[[#This Row],[Pnr.]]=BC$7,Tbl.Kosten[[#This Row],[Totaal kosten]],"")</f>
        <v/>
      </c>
      <c r="BD171" s="148" t="str">
        <f>IF(Tbl.Kosten[[#This Row],[Pnr.]]=BD$7,Tbl.Kosten[[#This Row],[Totaal kosten]],"")</f>
        <v/>
      </c>
      <c r="BE171" s="148" t="str">
        <f>IF(Tbl.Kosten[[#This Row],[Pnr.]]=BE$7,Tbl.Kosten[[#This Row],[Totaal kosten]],"")</f>
        <v/>
      </c>
      <c r="BF171" s="148" t="str">
        <f>IF(Tbl.Kosten[[#This Row],[Pnr.]]=BF$7,Tbl.Kosten[[#This Row],[Totaal kosten]],"")</f>
        <v/>
      </c>
      <c r="BG171" s="148" t="str">
        <f>IF(Tbl.Kosten[[#This Row],[Pnr.]]=BG$7,Tbl.Kosten[[#This Row],[Totaal kosten]],"")</f>
        <v/>
      </c>
      <c r="BH171" s="148" t="str">
        <f>IF(Tbl.Kosten[[#This Row],[Pnr.]]=BH$7,Tbl.Kosten[[#This Row],[Totaal kosten]],"")</f>
        <v/>
      </c>
      <c r="BI171" s="148" t="str">
        <f>IF(Tbl.Kosten[[#This Row],[Pnr.]]=BI$7,Tbl.Kosten[[#This Row],[Totaal kosten]],"")</f>
        <v/>
      </c>
      <c r="BJ171" s="148" t="str">
        <f>IF(Tbl.Kosten[[#This Row],[Pnr.]]=BJ$7,Tbl.Kosten[[#This Row],[Totaal kosten]],"")</f>
        <v/>
      </c>
      <c r="BK171" s="148" t="str">
        <f>IF(Tbl.Kosten[[#This Row],[Pnr.]]=BK$7,Tbl.Kosten[[#This Row],[Totaal kosten]],"")</f>
        <v/>
      </c>
      <c r="BL171" s="148" t="str">
        <f>IF(Tbl.Kosten[[#This Row],[Pnr.]]=BL$7,Tbl.Kosten[[#This Row],[Totaal kosten]],"")</f>
        <v/>
      </c>
      <c r="BM171" s="148" t="str">
        <f>IF(Tbl.Kosten[[#This Row],[Pnr.]]=BM$7,Tbl.Kosten[[#This Row],[Totaal kosten]],"")</f>
        <v/>
      </c>
      <c r="BN171" s="148" t="str">
        <f>IF(Tbl.Kosten[[#This Row],[Pnr.]]=BN$7,Tbl.Kosten[[#This Row],[Totaal kosten]],"")</f>
        <v/>
      </c>
      <c r="BO171" s="148" t="str">
        <f>IF(Tbl.Kosten[[#This Row],[Pnr.]]=BO$7,Tbl.Kosten[[#This Row],[Totaal kosten]],"")</f>
        <v/>
      </c>
      <c r="BP171" s="148" t="str">
        <f>IF(Tbl.Kosten[[#This Row],[Pnr.]]=BP$7,Tbl.Kosten[[#This Row],[Totaal kosten]],"")</f>
        <v/>
      </c>
      <c r="BQ171" s="148" t="str">
        <f>IF(Tbl.Kosten[[#This Row],[Pnr.]]=BQ$7,Tbl.Kosten[[#This Row],[Totaal kosten]],"")</f>
        <v/>
      </c>
      <c r="BR171" s="148" t="str">
        <f>IF(Tbl.Kosten[[#This Row],[Pnr.]]=BR$7,Tbl.Kosten[[#This Row],[Totaal kosten]],"")</f>
        <v/>
      </c>
      <c r="BS171" s="148" t="str">
        <f>IF(Tbl.Kosten[[#This Row],[Pnr.]]=BS$7,Tbl.Kosten[[#This Row],[Totaal kosten]],"")</f>
        <v/>
      </c>
      <c r="BT171" s="148" t="str">
        <f>IF(Tbl.Kosten[[#This Row],[Pnr.]]=BT$7,Tbl.Kosten[[#This Row],[Totaal kosten]],"")</f>
        <v/>
      </c>
      <c r="BU171" s="148" t="str">
        <f>IF(Tbl.Kosten[[#This Row],[Pnr.]]=BU$7,Tbl.Kosten[[#This Row],[Totaal kosten]],"")</f>
        <v/>
      </c>
      <c r="BV171" s="148" t="str">
        <f>IF(Tbl.Kosten[[#This Row],[Pnr.]]=BV$7,Tbl.Kosten[[#This Row],[Totaal kosten]],"")</f>
        <v/>
      </c>
      <c r="BW171" s="148" t="str">
        <f>IF(Tbl.Kosten[[#This Row],[Pnr.]]=BW$7,Tbl.Kosten[[#This Row],[Totaal kosten]],"")</f>
        <v/>
      </c>
      <c r="BX171" s="148" t="str">
        <f>IFERROR(_xlfn.XLOOKUP(Tbl.Kosten[[#This Row],[Werkpakketcode]],Tbl.Werkpakketten[Werkpakketcode],Tbl.Werkpakketten[WPnr.],"",0,1),"")</f>
        <v/>
      </c>
      <c r="BY171" s="148" t="str">
        <f>IF(Tbl.Kosten[[#This Row],[WPnr.]]=BY$7,Tbl.Kosten[[#This Row],[Totaal kosten]],"")</f>
        <v/>
      </c>
      <c r="BZ171" s="148" t="str">
        <f>IF(Tbl.Kosten[[#This Row],[WPnr.]]=BZ$7,Tbl.Kosten[[#This Row],[Totaal kosten]],"")</f>
        <v/>
      </c>
      <c r="CA171" s="148" t="str">
        <f>IF(Tbl.Kosten[[#This Row],[WPnr.]]=CA$7,Tbl.Kosten[[#This Row],[Totaal kosten]],"")</f>
        <v/>
      </c>
      <c r="CB171" s="148" t="str">
        <f>IF(Tbl.Kosten[[#This Row],[WPnr.]]=CB$7,Tbl.Kosten[[#This Row],[Totaal kosten]],"")</f>
        <v/>
      </c>
      <c r="CC171" s="148" t="str">
        <f>IF(Tbl.Kosten[[#This Row],[WPnr.]]=CC$7,Tbl.Kosten[[#This Row],[Totaal kosten]],"")</f>
        <v/>
      </c>
      <c r="CD171" s="148" t="str">
        <f>IF(Tbl.Kosten[[#This Row],[WPnr.]]=CD$7,Tbl.Kosten[[#This Row],[Totaal kosten]],"")</f>
        <v/>
      </c>
      <c r="CE171" s="148" t="str">
        <f>IF(Tbl.Kosten[[#This Row],[WPnr.]]=CE$7,Tbl.Kosten[[#This Row],[Totaal kosten]],"")</f>
        <v/>
      </c>
      <c r="CF171" s="148" t="str">
        <f>IF(Tbl.Kosten[[#This Row],[WPnr.]]=CF$7,Tbl.Kosten[[#This Row],[Totaal kosten]],"")</f>
        <v/>
      </c>
      <c r="CG171" s="148" t="str">
        <f>IF(Tbl.Kosten[[#This Row],[WPnr.]]=CG$7,Tbl.Kosten[[#This Row],[Totaal kosten]],"")</f>
        <v/>
      </c>
      <c r="CH171" s="148" t="str">
        <f>IF(Tbl.Kosten[[#This Row],[WPnr.]]=CH$7,Tbl.Kosten[[#This Row],[Totaal kosten]],"")</f>
        <v/>
      </c>
      <c r="CI171" s="148" t="str">
        <f>IF(Tbl.Kosten[[#This Row],[WPnr.]]=CI$7,Tbl.Kosten[[#This Row],[Totaal kosten]],"")</f>
        <v/>
      </c>
      <c r="CJ171" s="148" t="str">
        <f>IF(Tbl.Kosten[[#This Row],[WPnr.]]=CJ$7,Tbl.Kosten[[#This Row],[Totaal kosten]],"")</f>
        <v/>
      </c>
      <c r="CK171" s="148" t="str">
        <f>IF(Tbl.Kosten[[#This Row],[WPnr.]]=CK$7,Tbl.Kosten[[#This Row],[Totaal kosten]],"")</f>
        <v/>
      </c>
      <c r="CL171" s="148" t="str">
        <f>IF(Tbl.Kosten[[#This Row],[WPnr.]]=CL$7,Tbl.Kosten[[#This Row],[Totaal kosten]],"")</f>
        <v/>
      </c>
      <c r="CM171" s="148" t="str">
        <f>IF(Tbl.Kosten[[#This Row],[WPnr.]]=CM$7,Tbl.Kosten[[#This Row],[Totaal kosten]],"")</f>
        <v/>
      </c>
      <c r="CN171" s="148" t="str">
        <f>IF(Tbl.Kosten[[#This Row],[WPnr.]]=CN$7,Tbl.Kosten[[#This Row],[Totaal kosten]],"")</f>
        <v/>
      </c>
      <c r="CO171" s="148" t="str">
        <f>IF(Tbl.Kosten[[#This Row],[WPnr.]]=CO$7,Tbl.Kosten[[#This Row],[Totaal kosten]],"")</f>
        <v/>
      </c>
      <c r="CP171" s="148" t="str">
        <f>IF(Tbl.Kosten[[#This Row],[WPnr.]]=CP$7,Tbl.Kosten[[#This Row],[Totaal kosten]],"")</f>
        <v/>
      </c>
      <c r="CQ171" s="148" t="str">
        <f>IF(Tbl.Kosten[[#This Row],[WPnr.]]=CQ$7,Tbl.Kosten[[#This Row],[Totaal kosten]],"")</f>
        <v/>
      </c>
      <c r="CR171" s="148" t="str">
        <f>IF(Tbl.Kosten[[#This Row],[WPnr.]]=CR$7,Tbl.Kosten[[#This Row],[Totaal kosten]],"")</f>
        <v/>
      </c>
      <c r="CS171" s="148" t="str">
        <f>IF(Tbl.Kosten[[#This Row],[WPnr.]]=CS$7,Tbl.Kosten[[#This Row],[Totaal kosten]],"")</f>
        <v/>
      </c>
      <c r="CT171" s="148" t="str">
        <f>IF(Tbl.Kosten[[#This Row],[WPnr.]]=CT$7,Tbl.Kosten[[#This Row],[Totaal kosten]],"")</f>
        <v/>
      </c>
      <c r="CU171" s="148" t="str">
        <f>IF(Tbl.Kosten[[#This Row],[WPnr.]]=CU$7,Tbl.Kosten[[#This Row],[Totaal kosten]],"")</f>
        <v/>
      </c>
      <c r="CV171" s="148" t="str">
        <f>IF(Tbl.Kosten[[#This Row],[WPnr.]]=CV$7,Tbl.Kosten[[#This Row],[Totaal kosten]],"")</f>
        <v/>
      </c>
      <c r="CW171" s="148" t="str">
        <f>IF(Tbl.Kosten[[#This Row],[WPnr.]]=CW$7,Tbl.Kosten[[#This Row],[Totaal kosten]],"")</f>
        <v/>
      </c>
      <c r="CX171" s="148" t="str">
        <f>IF(Tbl.Kosten[[#This Row],[WPnr.]]=CX$7,Tbl.Kosten[[#This Row],[Totaal kosten]],"")</f>
        <v/>
      </c>
      <c r="CY171" s="148" t="str">
        <f>IF(Tbl.Kosten[[#This Row],[WPnr.]]=CY$7,Tbl.Kosten[[#This Row],[Totaal kosten]],"")</f>
        <v/>
      </c>
      <c r="CZ171" s="148" t="str">
        <f>IF(Tbl.Kosten[[#This Row],[WPnr.]]=CZ$7,Tbl.Kosten[[#This Row],[Totaal kosten]],"")</f>
        <v/>
      </c>
      <c r="DA171" s="148" t="str">
        <f>IF(Tbl.Kosten[[#This Row],[WPnr.]]=DA$7,Tbl.Kosten[[#This Row],[Totaal kosten]],"")</f>
        <v/>
      </c>
      <c r="DB171" s="148" t="str">
        <f>IF(Tbl.Kosten[[#This Row],[WPnr.]]=DB$7,Tbl.Kosten[[#This Row],[Totaal kosten]],"")</f>
        <v/>
      </c>
      <c r="DC171" s="148" t="str">
        <f>IF(Tbl.Kosten[[#This Row],[WPnr.]]=DC$7,Tbl.Kosten[[#This Row],[Totaal kosten]],"")</f>
        <v/>
      </c>
      <c r="DD171" s="148" t="str">
        <f>IF(Tbl.Kosten[[#This Row],[WPnr.]]=DD$7,Tbl.Kosten[[#This Row],[Totaal kosten]],"")</f>
        <v/>
      </c>
      <c r="DE171" s="148" t="str">
        <f>IF(Tbl.Kosten[[#This Row],[WPnr.]]=DE$7,Tbl.Kosten[[#This Row],[Totaal kosten]],"")</f>
        <v/>
      </c>
      <c r="DF171" s="148" t="str">
        <f>IF(Tbl.Kosten[[#This Row],[WPnr.]]=DF$7,Tbl.Kosten[[#This Row],[Totaal kosten]],"")</f>
        <v/>
      </c>
      <c r="DG171" s="148" t="str">
        <f>IF(Tbl.Kosten[[#This Row],[WPnr.]]=DG$7,Tbl.Kosten[[#This Row],[Totaal kosten]],"")</f>
        <v/>
      </c>
      <c r="DH171" s="148" t="str">
        <f>IF(Tbl.Kosten[[#This Row],[WPnr.]]=DH$7,Tbl.Kosten[[#This Row],[Totaal kosten]],"")</f>
        <v/>
      </c>
      <c r="DI171" s="148" t="str">
        <f>IF(Tbl.Kosten[[#This Row],[WPnr.]]=DI$7,Tbl.Kosten[[#This Row],[Totaal kosten]],"")</f>
        <v/>
      </c>
      <c r="DJ171" s="148" t="str">
        <f>IF(Tbl.Kosten[[#This Row],[WPnr.]]=DJ$7,Tbl.Kosten[[#This Row],[Totaal kosten]],"")</f>
        <v/>
      </c>
      <c r="DK171" s="148" t="str">
        <f>IF(Tbl.Kosten[[#This Row],[WPnr.]]=DK$7,Tbl.Kosten[[#This Row],[Totaal kosten]],"")</f>
        <v/>
      </c>
      <c r="DL171" s="148" t="str">
        <f>IF(Tbl.Kosten[[#This Row],[WPnr.]]=DL$7,Tbl.Kosten[[#This Row],[Totaal kosten]],"")</f>
        <v/>
      </c>
      <c r="DM171" s="148" t="str">
        <f>IF(Tbl.Kosten[[#This Row],[WPnr.]]=DM$7,Tbl.Kosten[[#This Row],[Totaal kosten]],"")</f>
        <v/>
      </c>
      <c r="DN171" s="148" t="str">
        <f>IF(Tbl.Kosten[[#This Row],[WPnr.]]=DN$7,Tbl.Kosten[[#This Row],[Totaal kosten]],"")</f>
        <v/>
      </c>
      <c r="DO171" s="148" t="str">
        <f>IF(Tbl.Kosten[[#This Row],[WPnr.]]=DO$7,Tbl.Kosten[[#This Row],[Totaal kosten]],"")</f>
        <v/>
      </c>
      <c r="DP171" s="148" t="str">
        <f>IF(Tbl.Kosten[[#This Row],[WPnr.]]=DP$7,Tbl.Kosten[[#This Row],[Totaal kosten]],"")</f>
        <v/>
      </c>
      <c r="DQ171" s="148" t="str">
        <f>IF(Tbl.Kosten[[#This Row],[WPnr.]]=DQ$7,Tbl.Kosten[[#This Row],[Totaal kosten]],"")</f>
        <v/>
      </c>
      <c r="DR171" s="148" t="str">
        <f>IF(Tbl.Kosten[[#This Row],[WPnr.]]=DR$7,Tbl.Kosten[[#This Row],[Totaal kosten]],"")</f>
        <v/>
      </c>
      <c r="DS171" s="148" t="str">
        <f>IF(Tbl.Kosten[[#This Row],[WPnr.]]=DS$7,Tbl.Kosten[[#This Row],[Totaal kosten]],"")</f>
        <v/>
      </c>
      <c r="DT171" s="148" t="str">
        <f>IF(Tbl.Kosten[[#This Row],[WPnr.]]=DT$7,Tbl.Kosten[[#This Row],[Totaal kosten]],"")</f>
        <v/>
      </c>
      <c r="DU171" s="148" t="str">
        <f>IF(Tbl.Kosten[[#This Row],[WPnr.]]=DU$7,Tbl.Kosten[[#This Row],[Totaal kosten]],"")</f>
        <v/>
      </c>
      <c r="DV171" s="148" t="str">
        <f>IF(Tbl.Kosten[[#This Row],[WPnr.]]=DV$7,Tbl.Kosten[[#This Row],[Totaal kosten]],"")</f>
        <v/>
      </c>
      <c r="DW171" s="150" t="str">
        <f>IFERROR(_xlfn.XLOOKUP(Tbl.Kosten[[#This Row],[Kostensoort]],Tbl.Kostensoorten[Kostensoorten],Tbl.Kostensoorten[KSnr.],"",0,1),"")</f>
        <v/>
      </c>
      <c r="DX171" s="150" t="str">
        <f>IF(Tbl.Kosten[[#This Row],[KSnr.]]=DX$7,Tbl.Kosten[[#This Row],[Totaal kosten]],"")</f>
        <v/>
      </c>
      <c r="DY171" s="150" t="str">
        <f>IF(Tbl.Kosten[[#This Row],[KSnr.]]=DY$7,Tbl.Kosten[[#This Row],[Totaal kosten]],"")</f>
        <v/>
      </c>
      <c r="DZ171" s="150" t="str">
        <f>IF(Tbl.Kosten[[#This Row],[KSnr.]]=DZ$7,Tbl.Kosten[[#This Row],[Totaal kosten]],"")</f>
        <v/>
      </c>
      <c r="EA171" s="150" t="str">
        <f>IF(Tbl.Kosten[[#This Row],[KSnr.]]=EA$7,Tbl.Kosten[[#This Row],[Totaal kosten]],"")</f>
        <v/>
      </c>
      <c r="EB171" s="150" t="str">
        <f>IF(Tbl.Kosten[[#This Row],[KSnr.]]=EB$7,Tbl.Kosten[[#This Row],[Totaal kosten]],"")</f>
        <v/>
      </c>
      <c r="EC171" s="150" t="str">
        <f>IF(Tbl.Kosten[[#This Row],[KSnr.]]=EC$7,Tbl.Kosten[[#This Row],[Totaal kosten]],"")</f>
        <v/>
      </c>
      <c r="ED171" s="150" t="str">
        <f>IF(Tbl.Kosten[[#This Row],[KSnr.]]=ED$7,Tbl.Kosten[[#This Row],[Totaal kosten]],"")</f>
        <v/>
      </c>
      <c r="EE171" s="150" t="str">
        <f>IF(Tbl.Kosten[[#This Row],[KSnr.]]=EE$7,Tbl.Kosten[[#This Row],[Totaal kosten]],"")</f>
        <v/>
      </c>
      <c r="EF171" s="150" t="str">
        <f>IF(Tbl.Kosten[[#This Row],[KSnr.]]=EF$7,Tbl.Kosten[[#This Row],[Totaal kosten]],"")</f>
        <v/>
      </c>
      <c r="EG171" s="150" t="str">
        <f>IF(Tbl.Kosten[[#This Row],[KSnr.]]=EG$7,Tbl.Kosten[[#This Row],[Totaal kosten]],"")</f>
        <v/>
      </c>
      <c r="EH171" s="150" t="str">
        <f>IF(Tbl.Kosten[[#This Row],[KSnr.]]=EH$7,Tbl.Kosten[[#This Row],[Totaal kosten]],"")</f>
        <v/>
      </c>
      <c r="EI171" s="150" t="str">
        <f>IF(Tbl.Kosten[[#This Row],[KSnr.]]=EI$7,Tbl.Kosten[[#This Row],[Totaal kosten]],"")</f>
        <v/>
      </c>
      <c r="EJ171" s="150" t="str">
        <f>IF(Tbl.Kosten[[#This Row],[KSnr.]]=EJ$7,Tbl.Kosten[[#This Row],[Totaal kosten]],"")</f>
        <v/>
      </c>
      <c r="EK171" s="150" t="str">
        <f>IF(Tbl.Kosten[[#This Row],[KSnr.]]=EK$7,Tbl.Kosten[[#This Row],[Totaal kosten]],"")</f>
        <v/>
      </c>
      <c r="EL171" s="150" t="str">
        <f>IF(Tbl.Kosten[[#This Row],[KSnr.]]=EL$7,Tbl.Kosten[[#This Row],[Totaal kosten]],"")</f>
        <v/>
      </c>
      <c r="EM171" s="150" t="str">
        <f>IF(Tbl.Kosten[[#This Row],[KSnr.]]=EM$7,Tbl.Kosten[[#This Row],[Totaal kosten]],"")</f>
        <v/>
      </c>
      <c r="EN171" s="150" t="str">
        <f>IF(Tbl.Kosten[[#This Row],[KSnr.]]=EN$7,Tbl.Kosten[[#This Row],[Totaal kosten]],"")</f>
        <v/>
      </c>
      <c r="EO171" s="150" t="str">
        <f>IF(Tbl.Kosten[[#This Row],[KSnr.]]=EO$7,Tbl.Kosten[[#This Row],[Totaal kosten]],"")</f>
        <v/>
      </c>
      <c r="EP171" s="150" t="str">
        <f>IF(Tbl.Kosten[[#This Row],[KSnr.]]=EP$7,Tbl.Kosten[[#This Row],[Totaal kosten]],"")</f>
        <v/>
      </c>
      <c r="EQ171" s="150" t="str">
        <f>IF(Tbl.Kosten[[#This Row],[KSnr.]]=EQ$7,Tbl.Kosten[[#This Row],[Totaal kosten]],"")</f>
        <v/>
      </c>
      <c r="ER171" s="144" t="str">
        <f>IFERROR(_xlfn.XLOOKUP(Tbl.Kosten[[#This Row],[Subsidieactiviteit]],Tbl.Subsidiehoogte[Subsidieactiviteit],Tbl.Subsidiehoogte[SAnr.],"",0,1),"")</f>
        <v/>
      </c>
      <c r="ES171" s="150" t="str">
        <f>IF(Tbl.Kosten[[#This Row],[Sanr.]]=ES$7,Tbl.Kosten[[#This Row],[Totaal kosten]],"")</f>
        <v/>
      </c>
      <c r="ET171" s="150" t="str">
        <f>IF(Tbl.Kosten[[#This Row],[Sanr.]]=ET$7,Tbl.Kosten[[#This Row],[Totaal kosten]],"")</f>
        <v/>
      </c>
      <c r="EU171" s="150" t="str">
        <f>IF(Tbl.Kosten[[#This Row],[Sanr.]]=EU$7,Tbl.Kosten[[#This Row],[Totaal kosten]],"")</f>
        <v/>
      </c>
      <c r="EV171" s="150" t="str">
        <f>IF(Tbl.Kosten[[#This Row],[Sanr.]]=EV$7,Tbl.Kosten[[#This Row],[Totaal kosten]],"")</f>
        <v/>
      </c>
      <c r="EW171" s="150" t="str">
        <f>IF(Tbl.Kosten[[#This Row],[Sanr.]]=EW$7,Tbl.Kosten[[#This Row],[Totaal kosten]],"")</f>
        <v/>
      </c>
      <c r="EX171" s="150" t="str">
        <f>IF(Tbl.Kosten[[#This Row],[Sanr.]]=EX$7,Tbl.Kosten[[#This Row],[Totaal kosten]],"")</f>
        <v/>
      </c>
      <c r="EY171" s="150" t="str">
        <f>IF(Tbl.Kosten[[#This Row],[Sanr.]]=EY$7,Tbl.Kosten[[#This Row],[Totaal kosten]],"")</f>
        <v/>
      </c>
      <c r="EZ171" s="150" t="str">
        <f>IF(Tbl.Kosten[[#This Row],[Sanr.]]=EZ$7,Tbl.Kosten[[#This Row],[Totaal kosten]],"")</f>
        <v/>
      </c>
      <c r="FA171" s="150" t="str">
        <f>IF(Tbl.Kosten[[#This Row],[Sanr.]]=FA$7,Tbl.Kosten[[#This Row],[Totaal kosten]],"")</f>
        <v/>
      </c>
      <c r="FB171" s="150" t="str">
        <f>IF(Tbl.Kosten[[#This Row],[Sanr.]]=FB$7,Tbl.Kosten[[#This Row],[Totaal kosten]],"")</f>
        <v/>
      </c>
      <c r="FC171" s="150" t="str">
        <f>IF(Tbl.Kosten[[#This Row],[Sanr.]]=FC$7,Tbl.Kosten[[#This Row],[Totaal kosten]],"")</f>
        <v/>
      </c>
      <c r="FD171" s="150" t="str">
        <f>IF(Tbl.Kosten[[#This Row],[Sanr.]]=FD$7,Tbl.Kosten[[#This Row],[Totaal kosten]],"")</f>
        <v/>
      </c>
      <c r="FE171" s="150" t="str">
        <f>IF(Tbl.Kosten[[#This Row],[Sanr.]]=FE$7,Tbl.Kosten[[#This Row],[Totaal kosten]],"")</f>
        <v/>
      </c>
      <c r="FF171" s="150" t="str">
        <f>IF(Tbl.Kosten[[#This Row],[Sanr.]]=FF$7,Tbl.Kosten[[#This Row],[Totaal kosten]],"")</f>
        <v/>
      </c>
      <c r="FG171" s="150" t="str">
        <f>IF(Tbl.Kosten[[#This Row],[Sanr.]]=FG$7,Tbl.Kosten[[#This Row],[Totaal kosten]],"")</f>
        <v/>
      </c>
      <c r="FH171" s="150" t="str">
        <f>IF(Tbl.Kosten[[#This Row],[Sanr.]]=FH$7,Tbl.Kosten[[#This Row],[Totaal kosten]],"")</f>
        <v/>
      </c>
      <c r="FI171" s="150" t="str">
        <f>IF(Tbl.Kosten[[#This Row],[Sanr.]]=FI$7,Tbl.Kosten[[#This Row],[Totaal kosten]],"")</f>
        <v/>
      </c>
      <c r="FJ171" s="150" t="str">
        <f>IF(Tbl.Kosten[[#This Row],[Sanr.]]=FJ$7,Tbl.Kosten[[#This Row],[Totaal kosten]],"")</f>
        <v/>
      </c>
      <c r="FK171" s="150" t="str">
        <f>IF(Tbl.Kosten[[#This Row],[Sanr.]]=FK$7,Tbl.Kosten[[#This Row],[Totaal kosten]],"")</f>
        <v/>
      </c>
      <c r="FL171" s="150" t="str">
        <f>IF(Tbl.Kosten[[#This Row],[Sanr.]]=FL$7,Tbl.Kosten[[#This Row],[Totaal kosten]],"")</f>
        <v/>
      </c>
      <c r="FM171" s="150" t="str">
        <f>IF(Tbl.Kosten[[#This Row],[Sanr.]]=FM$7,Tbl.Kosten[[#This Row],[Totaal kosten]],"")</f>
        <v/>
      </c>
      <c r="FN171" s="150" t="str">
        <f>IF(Tbl.Kosten[[#This Row],[Sanr.]]=FN$7,Tbl.Kosten[[#This Row],[Totaal kosten]],"")</f>
        <v/>
      </c>
      <c r="FO171" s="150" t="str">
        <f>IF(Tbl.Kosten[[#This Row],[Sanr.]]=FO$7,Tbl.Kosten[[#This Row],[Totaal kosten]],"")</f>
        <v/>
      </c>
      <c r="FP171" s="150" t="str">
        <f>IF(Tbl.Kosten[[#This Row],[Sanr.]]=FP$7,Tbl.Kosten[[#This Row],[Totaal kosten]],"")</f>
        <v/>
      </c>
      <c r="FQ171" s="150" t="str">
        <f>IF(Tbl.Kosten[[#This Row],[Sanr.]]=FQ$7,Tbl.Kosten[[#This Row],[Totaal kosten]],"")</f>
        <v/>
      </c>
      <c r="FR171" s="150" t="str">
        <f>IF(Tbl.Kosten[[#This Row],[Sanr.]]=FR$7,Tbl.Kosten[[#This Row],[Totaal kosten]],"")</f>
        <v/>
      </c>
      <c r="FS171" s="150" t="str">
        <f>IF(Tbl.Kosten[[#This Row],[Sanr.]]=FS$7,Tbl.Kosten[[#This Row],[Totaal kosten]],"")</f>
        <v/>
      </c>
      <c r="FT171" s="150" t="str">
        <f>IF(Tbl.Kosten[[#This Row],[Sanr.]]=FT$7,Tbl.Kosten[[#This Row],[Totaal kosten]],"")</f>
        <v/>
      </c>
      <c r="FU171" s="150" t="str">
        <f>IF(Tbl.Kosten[[#This Row],[Sanr.]]=FU$7,Tbl.Kosten[[#This Row],[Totaal kosten]],"")</f>
        <v/>
      </c>
      <c r="FV171" s="150" t="str">
        <f>IF(Tbl.Kosten[[#This Row],[Sanr.]]=FV$7,Tbl.Kosten[[#This Row],[Totaal kosten]],"")</f>
        <v/>
      </c>
      <c r="FW171" s="150" t="str">
        <f>IFERROR(_xlfn.XLOOKUP(Tbl.Kosten[[#This Row],[Activiteitencode]],Tbl.Activiteiten[Activiteitcode],Tbl.Activiteiten[Anr.],"",0,1),"")</f>
        <v/>
      </c>
      <c r="FX171" s="169" t="str">
        <f>_xlfn.CONCAT(Tbl.Kosten[[#This Row],[Pnr.]],Tbl.Kosten[[#This Row],[Sanr.]])</f>
        <v>P1</v>
      </c>
      <c r="FY171" s="150">
        <f>Tbl.Kosten[[#This Row],[Totaal kosten]]-Tbl.Kosten[[#This Row],[Subsidie]]</f>
        <v>0</v>
      </c>
      <c r="FZ171" s="150">
        <f>IF(Tbl.Kosten[[#This Row],[Pnr.]]=FZ$7,Tbl.Kosten[[#This Row],[Te financieren]],"")</f>
        <v>0</v>
      </c>
      <c r="GA171" s="150" t="str">
        <f>IF(Tbl.Kosten[[#This Row],[Pnr.]]=GA$7,Tbl.Kosten[[#This Row],[Te financieren]],"")</f>
        <v/>
      </c>
      <c r="GB171" s="150" t="str">
        <f>IF(Tbl.Kosten[[#This Row],[Pnr.]]=GB$7,Tbl.Kosten[[#This Row],[Te financieren]],"")</f>
        <v/>
      </c>
      <c r="GC171" s="150" t="str">
        <f>IF(Tbl.Kosten[[#This Row],[Pnr.]]=GC$7,Tbl.Kosten[[#This Row],[Te financieren]],"")</f>
        <v/>
      </c>
      <c r="GD171" s="150" t="str">
        <f>IF(Tbl.Kosten[[#This Row],[Pnr.]]=GD$7,Tbl.Kosten[[#This Row],[Te financieren]],"")</f>
        <v/>
      </c>
      <c r="GE171" s="150" t="str">
        <f>IF(Tbl.Kosten[[#This Row],[Pnr.]]=GE$7,Tbl.Kosten[[#This Row],[Te financieren]],"")</f>
        <v/>
      </c>
      <c r="GF171" s="150" t="str">
        <f>IF(Tbl.Kosten[[#This Row],[Pnr.]]=GF$7,Tbl.Kosten[[#This Row],[Te financieren]],"")</f>
        <v/>
      </c>
      <c r="GG171" s="150" t="str">
        <f>IF(Tbl.Kosten[[#This Row],[Pnr.]]=GG$7,Tbl.Kosten[[#This Row],[Te financieren]],"")</f>
        <v/>
      </c>
      <c r="GH171" s="150" t="str">
        <f>IF(Tbl.Kosten[[#This Row],[Pnr.]]=GH$7,Tbl.Kosten[[#This Row],[Te financieren]],"")</f>
        <v/>
      </c>
      <c r="GI171" s="150" t="str">
        <f>IF(Tbl.Kosten[[#This Row],[Pnr.]]=GI$7,Tbl.Kosten[[#This Row],[Te financieren]],"")</f>
        <v/>
      </c>
      <c r="GJ171" s="150" t="str">
        <f>IF(Tbl.Kosten[[#This Row],[Pnr.]]=GJ$7,Tbl.Kosten[[#This Row],[Te financieren]],"")</f>
        <v/>
      </c>
      <c r="GK171" s="150" t="str">
        <f>IF(Tbl.Kosten[[#This Row],[Pnr.]]=GK$7,Tbl.Kosten[[#This Row],[Te financieren]],"")</f>
        <v/>
      </c>
      <c r="GL171" s="150" t="str">
        <f>IF(Tbl.Kosten[[#This Row],[Pnr.]]=GL$7,Tbl.Kosten[[#This Row],[Te financieren]],"")</f>
        <v/>
      </c>
      <c r="GM171" s="150" t="str">
        <f>IF(Tbl.Kosten[[#This Row],[Pnr.]]=GM$7,Tbl.Kosten[[#This Row],[Te financieren]],"")</f>
        <v/>
      </c>
      <c r="GN171" s="150" t="str">
        <f>IF(Tbl.Kosten[[#This Row],[Pnr.]]=GN$7,Tbl.Kosten[[#This Row],[Te financieren]],"")</f>
        <v/>
      </c>
      <c r="GO171" s="150" t="str">
        <f>IF(Tbl.Kosten[[#This Row],[Pnr.]]=GO$7,Tbl.Kosten[[#This Row],[Te financieren]],"")</f>
        <v/>
      </c>
      <c r="GP171" s="150" t="str">
        <f>IF(Tbl.Kosten[[#This Row],[Pnr.]]=GP$7,Tbl.Kosten[[#This Row],[Te financieren]],"")</f>
        <v/>
      </c>
      <c r="GQ171" s="150" t="str">
        <f>IF(Tbl.Kosten[[#This Row],[Pnr.]]=GQ$7,Tbl.Kosten[[#This Row],[Te financieren]],"")</f>
        <v/>
      </c>
      <c r="GR171" s="150" t="str">
        <f>IF(Tbl.Kosten[[#This Row],[Pnr.]]=GR$7,Tbl.Kosten[[#This Row],[Te financieren]],"")</f>
        <v/>
      </c>
      <c r="GS171" s="150" t="str">
        <f>IF(Tbl.Kosten[[#This Row],[Pnr.]]=GS$7,Tbl.Kosten[[#This Row],[Te financieren]],"")</f>
        <v/>
      </c>
      <c r="GT171" s="150" t="str">
        <f>IF(Tbl.Kosten[[#This Row],[Pnr.]]=GT$7,Tbl.Kosten[[#This Row],[Te financieren]],"")</f>
        <v/>
      </c>
      <c r="GU171" s="150" t="str">
        <f>IF(Tbl.Kosten[[#This Row],[Pnr.]]=GU$7,Tbl.Kosten[[#This Row],[Te financieren]],"")</f>
        <v/>
      </c>
      <c r="GV171" s="150" t="str">
        <f>IF(Tbl.Kosten[[#This Row],[Pnr.]]=GV$7,Tbl.Kosten[[#This Row],[Te financieren]],"")</f>
        <v/>
      </c>
      <c r="GW171" s="150" t="str">
        <f>IF(Tbl.Kosten[[#This Row],[Pnr.]]=GW$7,Tbl.Kosten[[#This Row],[Te financieren]],"")</f>
        <v/>
      </c>
      <c r="GX171" s="150" t="str">
        <f>IF(Tbl.Kosten[[#This Row],[Pnr.]]=GX$7,Tbl.Kosten[[#This Row],[Te financieren]],"")</f>
        <v/>
      </c>
      <c r="GY171" s="150" t="str">
        <f>IF(Tbl.Kosten[[#This Row],[Pnr.]]=GY$7,Tbl.Kosten[[#This Row],[Te financieren]],"")</f>
        <v/>
      </c>
      <c r="GZ171" s="150" t="str">
        <f>IF(Tbl.Kosten[[#This Row],[Pnr.]]=GZ$7,Tbl.Kosten[[#This Row],[Te financieren]],"")</f>
        <v/>
      </c>
      <c r="HA171" s="150" t="str">
        <f>IF(Tbl.Kosten[[#This Row],[Pnr.]]=HA$7,Tbl.Kosten[[#This Row],[Te financieren]],"")</f>
        <v/>
      </c>
      <c r="HB171" s="150" t="str">
        <f>IF(Tbl.Kosten[[#This Row],[Pnr.]]=HB$7,Tbl.Kosten[[#This Row],[Te financieren]],"")</f>
        <v/>
      </c>
      <c r="HC171" s="150" t="str">
        <f>IF(Tbl.Kosten[[#This Row],[Pnr.]]=HC$7,Tbl.Kosten[[#This Row],[Te financieren]],"")</f>
        <v/>
      </c>
      <c r="HD171" s="150" t="str">
        <f>IF(Tbl.Kosten[[#This Row],[Pnr.]]=HD$7,Tbl.Kosten[[#This Row],[Te financieren]],"")</f>
        <v/>
      </c>
      <c r="HE171" s="150" t="str">
        <f>IF(Tbl.Kosten[[#This Row],[Pnr.]]=HE$7,Tbl.Kosten[[#This Row],[Te financieren]],"")</f>
        <v/>
      </c>
      <c r="HF171" s="150" t="str">
        <f>IF(Tbl.Kosten[[#This Row],[Pnr.]]=HF$7,Tbl.Kosten[[#This Row],[Te financieren]],"")</f>
        <v/>
      </c>
      <c r="HG171" s="150" t="str">
        <f>IF(Tbl.Kosten[[#This Row],[Pnr.]]=HG$7,Tbl.Kosten[[#This Row],[Te financieren]],"")</f>
        <v/>
      </c>
      <c r="HH171" s="150" t="str">
        <f>IF(Tbl.Kosten[[#This Row],[Pnr.]]=HH$7,Tbl.Kosten[[#This Row],[Te financieren]],"")</f>
        <v/>
      </c>
      <c r="HI171" s="150" t="str">
        <f>IF(Tbl.Kosten[[#This Row],[Pnr.]]=HI$7,Tbl.Kosten[[#This Row],[Te financieren]],"")</f>
        <v/>
      </c>
      <c r="HJ171" s="150" t="str">
        <f>IF(Tbl.Kosten[[#This Row],[Pnr.]]=HJ$7,Tbl.Kosten[[#This Row],[Te financieren]],"")</f>
        <v/>
      </c>
      <c r="HK171" s="150" t="str">
        <f>IF(Tbl.Kosten[[#This Row],[Pnr.]]=HK$7,Tbl.Kosten[[#This Row],[Te financieren]],"")</f>
        <v/>
      </c>
      <c r="HL171" s="150" t="str">
        <f>IF(Tbl.Kosten[[#This Row],[Pnr.]]=HL$7,Tbl.Kosten[[#This Row],[Te financieren]],"")</f>
        <v/>
      </c>
      <c r="HM171" s="150" t="str">
        <f>IF(Tbl.Kosten[[#This Row],[Pnr.]]=HM$7,Tbl.Kosten[[#This Row],[Te financieren]],"")</f>
        <v/>
      </c>
      <c r="HN171" s="150" t="str">
        <f>IF(Tbl.Kosten[[#This Row],[Pnr.]]=HN$7,Tbl.Kosten[[#This Row],[Te financieren]],"")</f>
        <v/>
      </c>
      <c r="HO171" s="150" t="str">
        <f>IF(Tbl.Kosten[[#This Row],[Pnr.]]=HO$7,Tbl.Kosten[[#This Row],[Te financieren]],"")</f>
        <v/>
      </c>
      <c r="HP171" s="150" t="str">
        <f>IF(Tbl.Kosten[[#This Row],[Pnr.]]=HP$7,Tbl.Kosten[[#This Row],[Te financieren]],"")</f>
        <v/>
      </c>
      <c r="HQ171" s="150" t="str">
        <f>IF(Tbl.Kosten[[#This Row],[Pnr.]]=HQ$7,Tbl.Kosten[[#This Row],[Te financieren]],"")</f>
        <v/>
      </c>
      <c r="HR171" s="150" t="str">
        <f>IF(Tbl.Kosten[[#This Row],[Pnr.]]=HR$7,Tbl.Kosten[[#This Row],[Te financieren]],"")</f>
        <v/>
      </c>
      <c r="HS171" s="150" t="str">
        <f>IF(Tbl.Kosten[[#This Row],[Pnr.]]=HS$7,Tbl.Kosten[[#This Row],[Te financieren]],"")</f>
        <v/>
      </c>
      <c r="HT171" s="150" t="str">
        <f>IF(Tbl.Kosten[[#This Row],[Pnr.]]=HT$7,Tbl.Kosten[[#This Row],[Te financieren]],"")</f>
        <v/>
      </c>
      <c r="HU171" s="150" t="str">
        <f>IF(Tbl.Kosten[[#This Row],[Pnr.]]=HU$7,Tbl.Kosten[[#This Row],[Te financieren]],"")</f>
        <v/>
      </c>
      <c r="HV171" s="150" t="str">
        <f>IF(Tbl.Kosten[[#This Row],[Pnr.]]=HV$7,Tbl.Kosten[[#This Row],[Te financieren]],"")</f>
        <v/>
      </c>
      <c r="HW171" s="150" t="str">
        <f>IF(Tbl.Kosten[[#This Row],[Pnr.]]=HW$7,Tbl.Kosten[[#This Row],[Te financieren]],"")</f>
        <v/>
      </c>
    </row>
    <row r="172" spans="2:231" x14ac:dyDescent="0.3">
      <c r="B172" s="134"/>
      <c r="C172" s="137"/>
      <c r="D172" s="136"/>
      <c r="E172" s="261"/>
      <c r="F172" s="135"/>
      <c r="G172" s="11" t="str">
        <f>IF(Tbl.Kosten[[#This Row],[Medewerker e/o 
functie]]&lt;&gt;"",_xlfn.XLOOKUP(Tbl.Kosten[[#This Row],[Medewerker e/o 
functie]],Tbl.Uurtarief[Medewerker en/of functie],Tbl.Uurtarief[Uurtarief],"",0,1),"")</f>
        <v/>
      </c>
      <c r="H172" s="121">
        <f>IFERROR(Tbl.Kosten[[#This Row],[Uren]]*Tbl.Kosten[[#This Row],[Uurtarief]],0)</f>
        <v>0</v>
      </c>
      <c r="I172" s="119" t="str">
        <f>IF(Tbl.Kosten[[#This Row],[Subtotaal uren]]&lt;&gt;0,_xlfn.XLOOKUP(Tbl.Kosten[[#This Row],[Medewerker e/o 
functie]],Tbl.Uurtarief[Medewerker en/of functie],Tbl.Uurtarief[Kostensoort arbeid],"",0,1),"")</f>
        <v/>
      </c>
      <c r="J172" s="137"/>
      <c r="K172" s="135"/>
      <c r="L172" s="139" t="str">
        <f>IF(Tbl.Kosten[[#This Row],[Activum]]&lt;&gt;"",_xlfn.XLOOKUP(Tbl.Kosten[[#This Row],[Activum]],Tbl.Afschrijvingskosten[Activum],Tbl.Afschrijvingskosten[Tarief per afschrijvings-eenheid],"",0,1),"")</f>
        <v/>
      </c>
      <c r="M172" s="122">
        <f>IFERROR(Tbl.Kosten[[#This Row],[Een-
heden]]*Tbl.Kosten[[#This Row],[Afschrijvings-
tarief]],0)</f>
        <v>0</v>
      </c>
      <c r="N172" s="122" t="str">
        <f>IF(Tbl.Kosten[[#This Row],[Subtotaal afschrijving]]&lt;&gt;0,Lijsten!$A$7,"")</f>
        <v/>
      </c>
      <c r="O172" s="140"/>
      <c r="P172" s="135"/>
      <c r="Q172" s="138"/>
      <c r="R172" s="122">
        <f>IFERROR(Tbl.Kosten[[#This Row],[Aantal]]*Tbl.Kosten[[#This Row],[Tarief]],0)</f>
        <v>0</v>
      </c>
      <c r="S172" s="8">
        <f>IFERROR(Tbl.Kosten[[#This Row],[Subtotaal overige kosten]]+Tbl.Kosten[[#This Row],[Subtotaal uren]]+Tbl.Kosten[[#This Row],[Subtotaal afschrijving]],0)</f>
        <v>0</v>
      </c>
      <c r="T172" s="8">
        <f>IFERROR(Tbl.Kosten[[#This Row],[Totaal kosten]]*Tbl.Kosten[[#This Row],[Subsidie%]],0)</f>
        <v>0</v>
      </c>
      <c r="U172" s="4" t="str" cm="1">
        <f t="array" ref="U172">IFERROR(_xlfn.IFS(Tbl.Kosten[[#This Row],[Subtotaal uren]]&lt;&gt;0,Tbl.Kosten[[#This Row],[Kostensoort arbeid]],Tbl.Kosten[[#This Row],[Subtotaal afschrijving]]&lt;&gt;0,Tbl.Kosten[[#This Row],[Kostensoort afschrijving]],Tbl.Kosten[[#This Row],[Subtotaal overige kosten]]&lt;&gt;0,Tbl.Kosten[[#This Row],[Kostensoort overig]]),"")</f>
        <v/>
      </c>
      <c r="V172" s="4" t="str">
        <f>IFERROR(_xlfn.XLOOKUP(Tbl.Kosten[[#This Row],[Activiteitencode]],Tbl.Activiteiten[Activiteitcode],Tbl.Activiteiten[Werkpakketcode],"",0,1),"")</f>
        <v/>
      </c>
      <c r="W172" s="4" t="str">
        <f>IFERROR(_xlfn.XLOOKUP(Tbl.Kosten[[#This Row],[Werkpakketcode]],Tbl.Werkpakketten[Werkpakketcode],Tbl.Werkpakketten[Subsidiabele activiteit],"",0,1),"")</f>
        <v/>
      </c>
      <c r="X172" s="12">
        <f>IFERROR(_xlfn.XLOOKUP(Tbl.Kosten[[#This Row],[Sanr.]],Tbl.Subsidiehoogte[SAnr.],Tbl.Subsidiehoogte[Sub. Percentage],0,0,1),0)</f>
        <v>0</v>
      </c>
      <c r="Y172" s="144" t="str">
        <f>IFERROR(_xlfn.XLOOKUP(Tbl.Kosten[[#This Row],[Partnercode]],Tbl.Projectpartners[Partnercode],Tbl.Projectpartners[PNr.],"",0,1),"")</f>
        <v>P1</v>
      </c>
      <c r="Z172" s="148">
        <f>IF(Tbl.Kosten[[#This Row],[Pnr.]]=Z$7,Tbl.Kosten[[#This Row],[Totaal kosten]],"")</f>
        <v>0</v>
      </c>
      <c r="AA172" s="148" t="str">
        <f>IF(Tbl.Kosten[[#This Row],[Pnr.]]=AA$7,Tbl.Kosten[[#This Row],[Totaal kosten]],"")</f>
        <v/>
      </c>
      <c r="AB172" s="148" t="str">
        <f>IF(Tbl.Kosten[[#This Row],[Pnr.]]=AB$7,Tbl.Kosten[[#This Row],[Totaal kosten]],"")</f>
        <v/>
      </c>
      <c r="AC172" s="148" t="str">
        <f>IF(Tbl.Kosten[[#This Row],[Pnr.]]=AC$7,Tbl.Kosten[[#This Row],[Totaal kosten]],"")</f>
        <v/>
      </c>
      <c r="AD172" s="148" t="str">
        <f>IF(Tbl.Kosten[[#This Row],[Pnr.]]=AD$7,Tbl.Kosten[[#This Row],[Totaal kosten]],"")</f>
        <v/>
      </c>
      <c r="AE172" s="148" t="str">
        <f>IF(Tbl.Kosten[[#This Row],[Pnr.]]=AE$7,Tbl.Kosten[[#This Row],[Totaal kosten]],"")</f>
        <v/>
      </c>
      <c r="AF172" s="148" t="str">
        <f>IF(Tbl.Kosten[[#This Row],[Pnr.]]=AF$7,Tbl.Kosten[[#This Row],[Totaal kosten]],"")</f>
        <v/>
      </c>
      <c r="AG172" s="148" t="str">
        <f>IF(Tbl.Kosten[[#This Row],[Pnr.]]=AG$7,Tbl.Kosten[[#This Row],[Totaal kosten]],"")</f>
        <v/>
      </c>
      <c r="AH172" s="148" t="str">
        <f>IF(Tbl.Kosten[[#This Row],[Pnr.]]=AH$7,Tbl.Kosten[[#This Row],[Totaal kosten]],"")</f>
        <v/>
      </c>
      <c r="AI172" s="148" t="str">
        <f>IF(Tbl.Kosten[[#This Row],[Pnr.]]=AI$7,Tbl.Kosten[[#This Row],[Totaal kosten]],"")</f>
        <v/>
      </c>
      <c r="AJ172" s="148" t="str">
        <f>IF(Tbl.Kosten[[#This Row],[Pnr.]]=AJ$7,Tbl.Kosten[[#This Row],[Totaal kosten]],"")</f>
        <v/>
      </c>
      <c r="AK172" s="148" t="str">
        <f>IF(Tbl.Kosten[[#This Row],[Pnr.]]=AK$7,Tbl.Kosten[[#This Row],[Totaal kosten]],"")</f>
        <v/>
      </c>
      <c r="AL172" s="148" t="str">
        <f>IF(Tbl.Kosten[[#This Row],[Pnr.]]=AL$7,Tbl.Kosten[[#This Row],[Totaal kosten]],"")</f>
        <v/>
      </c>
      <c r="AM172" s="148" t="str">
        <f>IF(Tbl.Kosten[[#This Row],[Pnr.]]=AM$7,Tbl.Kosten[[#This Row],[Totaal kosten]],"")</f>
        <v/>
      </c>
      <c r="AN172" s="148" t="str">
        <f>IF(Tbl.Kosten[[#This Row],[Pnr.]]=AN$7,Tbl.Kosten[[#This Row],[Totaal kosten]],"")</f>
        <v/>
      </c>
      <c r="AO172" s="148" t="str">
        <f>IF(Tbl.Kosten[[#This Row],[Pnr.]]=AO$7,Tbl.Kosten[[#This Row],[Totaal kosten]],"")</f>
        <v/>
      </c>
      <c r="AP172" s="148" t="str">
        <f>IF(Tbl.Kosten[[#This Row],[Pnr.]]=AP$7,Tbl.Kosten[[#This Row],[Totaal kosten]],"")</f>
        <v/>
      </c>
      <c r="AQ172" s="148" t="str">
        <f>IF(Tbl.Kosten[[#This Row],[Pnr.]]=AQ$7,Tbl.Kosten[[#This Row],[Totaal kosten]],"")</f>
        <v/>
      </c>
      <c r="AR172" s="148" t="str">
        <f>IF(Tbl.Kosten[[#This Row],[Pnr.]]=AR$7,Tbl.Kosten[[#This Row],[Totaal kosten]],"")</f>
        <v/>
      </c>
      <c r="AS172" s="148" t="str">
        <f>IF(Tbl.Kosten[[#This Row],[Pnr.]]=AS$7,Tbl.Kosten[[#This Row],[Totaal kosten]],"")</f>
        <v/>
      </c>
      <c r="AT172" s="148" t="str">
        <f>IF(Tbl.Kosten[[#This Row],[Pnr.]]=AT$7,Tbl.Kosten[[#This Row],[Totaal kosten]],"")</f>
        <v/>
      </c>
      <c r="AU172" s="148" t="str">
        <f>IF(Tbl.Kosten[[#This Row],[Pnr.]]=AU$7,Tbl.Kosten[[#This Row],[Totaal kosten]],"")</f>
        <v/>
      </c>
      <c r="AV172" s="148" t="str">
        <f>IF(Tbl.Kosten[[#This Row],[Pnr.]]=AV$7,Tbl.Kosten[[#This Row],[Totaal kosten]],"")</f>
        <v/>
      </c>
      <c r="AW172" s="148" t="str">
        <f>IF(Tbl.Kosten[[#This Row],[Pnr.]]=AW$7,Tbl.Kosten[[#This Row],[Totaal kosten]],"")</f>
        <v/>
      </c>
      <c r="AX172" s="148" t="str">
        <f>IF(Tbl.Kosten[[#This Row],[Pnr.]]=AX$7,Tbl.Kosten[[#This Row],[Totaal kosten]],"")</f>
        <v/>
      </c>
      <c r="AY172" s="148" t="str">
        <f>IF(Tbl.Kosten[[#This Row],[Pnr.]]=AY$7,Tbl.Kosten[[#This Row],[Totaal kosten]],"")</f>
        <v/>
      </c>
      <c r="AZ172" s="148" t="str">
        <f>IF(Tbl.Kosten[[#This Row],[Pnr.]]=AZ$7,Tbl.Kosten[[#This Row],[Totaal kosten]],"")</f>
        <v/>
      </c>
      <c r="BA172" s="148" t="str">
        <f>IF(Tbl.Kosten[[#This Row],[Pnr.]]=BA$7,Tbl.Kosten[[#This Row],[Totaal kosten]],"")</f>
        <v/>
      </c>
      <c r="BB172" s="148" t="str">
        <f>IF(Tbl.Kosten[[#This Row],[Pnr.]]=BB$7,Tbl.Kosten[[#This Row],[Totaal kosten]],"")</f>
        <v/>
      </c>
      <c r="BC172" s="148" t="str">
        <f>IF(Tbl.Kosten[[#This Row],[Pnr.]]=BC$7,Tbl.Kosten[[#This Row],[Totaal kosten]],"")</f>
        <v/>
      </c>
      <c r="BD172" s="148" t="str">
        <f>IF(Tbl.Kosten[[#This Row],[Pnr.]]=BD$7,Tbl.Kosten[[#This Row],[Totaal kosten]],"")</f>
        <v/>
      </c>
      <c r="BE172" s="148" t="str">
        <f>IF(Tbl.Kosten[[#This Row],[Pnr.]]=BE$7,Tbl.Kosten[[#This Row],[Totaal kosten]],"")</f>
        <v/>
      </c>
      <c r="BF172" s="148" t="str">
        <f>IF(Tbl.Kosten[[#This Row],[Pnr.]]=BF$7,Tbl.Kosten[[#This Row],[Totaal kosten]],"")</f>
        <v/>
      </c>
      <c r="BG172" s="148" t="str">
        <f>IF(Tbl.Kosten[[#This Row],[Pnr.]]=BG$7,Tbl.Kosten[[#This Row],[Totaal kosten]],"")</f>
        <v/>
      </c>
      <c r="BH172" s="148" t="str">
        <f>IF(Tbl.Kosten[[#This Row],[Pnr.]]=BH$7,Tbl.Kosten[[#This Row],[Totaal kosten]],"")</f>
        <v/>
      </c>
      <c r="BI172" s="148" t="str">
        <f>IF(Tbl.Kosten[[#This Row],[Pnr.]]=BI$7,Tbl.Kosten[[#This Row],[Totaal kosten]],"")</f>
        <v/>
      </c>
      <c r="BJ172" s="148" t="str">
        <f>IF(Tbl.Kosten[[#This Row],[Pnr.]]=BJ$7,Tbl.Kosten[[#This Row],[Totaal kosten]],"")</f>
        <v/>
      </c>
      <c r="BK172" s="148" t="str">
        <f>IF(Tbl.Kosten[[#This Row],[Pnr.]]=BK$7,Tbl.Kosten[[#This Row],[Totaal kosten]],"")</f>
        <v/>
      </c>
      <c r="BL172" s="148" t="str">
        <f>IF(Tbl.Kosten[[#This Row],[Pnr.]]=BL$7,Tbl.Kosten[[#This Row],[Totaal kosten]],"")</f>
        <v/>
      </c>
      <c r="BM172" s="148" t="str">
        <f>IF(Tbl.Kosten[[#This Row],[Pnr.]]=BM$7,Tbl.Kosten[[#This Row],[Totaal kosten]],"")</f>
        <v/>
      </c>
      <c r="BN172" s="148" t="str">
        <f>IF(Tbl.Kosten[[#This Row],[Pnr.]]=BN$7,Tbl.Kosten[[#This Row],[Totaal kosten]],"")</f>
        <v/>
      </c>
      <c r="BO172" s="148" t="str">
        <f>IF(Tbl.Kosten[[#This Row],[Pnr.]]=BO$7,Tbl.Kosten[[#This Row],[Totaal kosten]],"")</f>
        <v/>
      </c>
      <c r="BP172" s="148" t="str">
        <f>IF(Tbl.Kosten[[#This Row],[Pnr.]]=BP$7,Tbl.Kosten[[#This Row],[Totaal kosten]],"")</f>
        <v/>
      </c>
      <c r="BQ172" s="148" t="str">
        <f>IF(Tbl.Kosten[[#This Row],[Pnr.]]=BQ$7,Tbl.Kosten[[#This Row],[Totaal kosten]],"")</f>
        <v/>
      </c>
      <c r="BR172" s="148" t="str">
        <f>IF(Tbl.Kosten[[#This Row],[Pnr.]]=BR$7,Tbl.Kosten[[#This Row],[Totaal kosten]],"")</f>
        <v/>
      </c>
      <c r="BS172" s="148" t="str">
        <f>IF(Tbl.Kosten[[#This Row],[Pnr.]]=BS$7,Tbl.Kosten[[#This Row],[Totaal kosten]],"")</f>
        <v/>
      </c>
      <c r="BT172" s="148" t="str">
        <f>IF(Tbl.Kosten[[#This Row],[Pnr.]]=BT$7,Tbl.Kosten[[#This Row],[Totaal kosten]],"")</f>
        <v/>
      </c>
      <c r="BU172" s="148" t="str">
        <f>IF(Tbl.Kosten[[#This Row],[Pnr.]]=BU$7,Tbl.Kosten[[#This Row],[Totaal kosten]],"")</f>
        <v/>
      </c>
      <c r="BV172" s="148" t="str">
        <f>IF(Tbl.Kosten[[#This Row],[Pnr.]]=BV$7,Tbl.Kosten[[#This Row],[Totaal kosten]],"")</f>
        <v/>
      </c>
      <c r="BW172" s="148" t="str">
        <f>IF(Tbl.Kosten[[#This Row],[Pnr.]]=BW$7,Tbl.Kosten[[#This Row],[Totaal kosten]],"")</f>
        <v/>
      </c>
      <c r="BX172" s="148" t="str">
        <f>IFERROR(_xlfn.XLOOKUP(Tbl.Kosten[[#This Row],[Werkpakketcode]],Tbl.Werkpakketten[Werkpakketcode],Tbl.Werkpakketten[WPnr.],"",0,1),"")</f>
        <v/>
      </c>
      <c r="BY172" s="148" t="str">
        <f>IF(Tbl.Kosten[[#This Row],[WPnr.]]=BY$7,Tbl.Kosten[[#This Row],[Totaal kosten]],"")</f>
        <v/>
      </c>
      <c r="BZ172" s="148" t="str">
        <f>IF(Tbl.Kosten[[#This Row],[WPnr.]]=BZ$7,Tbl.Kosten[[#This Row],[Totaal kosten]],"")</f>
        <v/>
      </c>
      <c r="CA172" s="148" t="str">
        <f>IF(Tbl.Kosten[[#This Row],[WPnr.]]=CA$7,Tbl.Kosten[[#This Row],[Totaal kosten]],"")</f>
        <v/>
      </c>
      <c r="CB172" s="148" t="str">
        <f>IF(Tbl.Kosten[[#This Row],[WPnr.]]=CB$7,Tbl.Kosten[[#This Row],[Totaal kosten]],"")</f>
        <v/>
      </c>
      <c r="CC172" s="148" t="str">
        <f>IF(Tbl.Kosten[[#This Row],[WPnr.]]=CC$7,Tbl.Kosten[[#This Row],[Totaal kosten]],"")</f>
        <v/>
      </c>
      <c r="CD172" s="148" t="str">
        <f>IF(Tbl.Kosten[[#This Row],[WPnr.]]=CD$7,Tbl.Kosten[[#This Row],[Totaal kosten]],"")</f>
        <v/>
      </c>
      <c r="CE172" s="148" t="str">
        <f>IF(Tbl.Kosten[[#This Row],[WPnr.]]=CE$7,Tbl.Kosten[[#This Row],[Totaal kosten]],"")</f>
        <v/>
      </c>
      <c r="CF172" s="148" t="str">
        <f>IF(Tbl.Kosten[[#This Row],[WPnr.]]=CF$7,Tbl.Kosten[[#This Row],[Totaal kosten]],"")</f>
        <v/>
      </c>
      <c r="CG172" s="148" t="str">
        <f>IF(Tbl.Kosten[[#This Row],[WPnr.]]=CG$7,Tbl.Kosten[[#This Row],[Totaal kosten]],"")</f>
        <v/>
      </c>
      <c r="CH172" s="148" t="str">
        <f>IF(Tbl.Kosten[[#This Row],[WPnr.]]=CH$7,Tbl.Kosten[[#This Row],[Totaal kosten]],"")</f>
        <v/>
      </c>
      <c r="CI172" s="148" t="str">
        <f>IF(Tbl.Kosten[[#This Row],[WPnr.]]=CI$7,Tbl.Kosten[[#This Row],[Totaal kosten]],"")</f>
        <v/>
      </c>
      <c r="CJ172" s="148" t="str">
        <f>IF(Tbl.Kosten[[#This Row],[WPnr.]]=CJ$7,Tbl.Kosten[[#This Row],[Totaal kosten]],"")</f>
        <v/>
      </c>
      <c r="CK172" s="148" t="str">
        <f>IF(Tbl.Kosten[[#This Row],[WPnr.]]=CK$7,Tbl.Kosten[[#This Row],[Totaal kosten]],"")</f>
        <v/>
      </c>
      <c r="CL172" s="148" t="str">
        <f>IF(Tbl.Kosten[[#This Row],[WPnr.]]=CL$7,Tbl.Kosten[[#This Row],[Totaal kosten]],"")</f>
        <v/>
      </c>
      <c r="CM172" s="148" t="str">
        <f>IF(Tbl.Kosten[[#This Row],[WPnr.]]=CM$7,Tbl.Kosten[[#This Row],[Totaal kosten]],"")</f>
        <v/>
      </c>
      <c r="CN172" s="148" t="str">
        <f>IF(Tbl.Kosten[[#This Row],[WPnr.]]=CN$7,Tbl.Kosten[[#This Row],[Totaal kosten]],"")</f>
        <v/>
      </c>
      <c r="CO172" s="148" t="str">
        <f>IF(Tbl.Kosten[[#This Row],[WPnr.]]=CO$7,Tbl.Kosten[[#This Row],[Totaal kosten]],"")</f>
        <v/>
      </c>
      <c r="CP172" s="148" t="str">
        <f>IF(Tbl.Kosten[[#This Row],[WPnr.]]=CP$7,Tbl.Kosten[[#This Row],[Totaal kosten]],"")</f>
        <v/>
      </c>
      <c r="CQ172" s="148" t="str">
        <f>IF(Tbl.Kosten[[#This Row],[WPnr.]]=CQ$7,Tbl.Kosten[[#This Row],[Totaal kosten]],"")</f>
        <v/>
      </c>
      <c r="CR172" s="148" t="str">
        <f>IF(Tbl.Kosten[[#This Row],[WPnr.]]=CR$7,Tbl.Kosten[[#This Row],[Totaal kosten]],"")</f>
        <v/>
      </c>
      <c r="CS172" s="148" t="str">
        <f>IF(Tbl.Kosten[[#This Row],[WPnr.]]=CS$7,Tbl.Kosten[[#This Row],[Totaal kosten]],"")</f>
        <v/>
      </c>
      <c r="CT172" s="148" t="str">
        <f>IF(Tbl.Kosten[[#This Row],[WPnr.]]=CT$7,Tbl.Kosten[[#This Row],[Totaal kosten]],"")</f>
        <v/>
      </c>
      <c r="CU172" s="148" t="str">
        <f>IF(Tbl.Kosten[[#This Row],[WPnr.]]=CU$7,Tbl.Kosten[[#This Row],[Totaal kosten]],"")</f>
        <v/>
      </c>
      <c r="CV172" s="148" t="str">
        <f>IF(Tbl.Kosten[[#This Row],[WPnr.]]=CV$7,Tbl.Kosten[[#This Row],[Totaal kosten]],"")</f>
        <v/>
      </c>
      <c r="CW172" s="148" t="str">
        <f>IF(Tbl.Kosten[[#This Row],[WPnr.]]=CW$7,Tbl.Kosten[[#This Row],[Totaal kosten]],"")</f>
        <v/>
      </c>
      <c r="CX172" s="148" t="str">
        <f>IF(Tbl.Kosten[[#This Row],[WPnr.]]=CX$7,Tbl.Kosten[[#This Row],[Totaal kosten]],"")</f>
        <v/>
      </c>
      <c r="CY172" s="148" t="str">
        <f>IF(Tbl.Kosten[[#This Row],[WPnr.]]=CY$7,Tbl.Kosten[[#This Row],[Totaal kosten]],"")</f>
        <v/>
      </c>
      <c r="CZ172" s="148" t="str">
        <f>IF(Tbl.Kosten[[#This Row],[WPnr.]]=CZ$7,Tbl.Kosten[[#This Row],[Totaal kosten]],"")</f>
        <v/>
      </c>
      <c r="DA172" s="148" t="str">
        <f>IF(Tbl.Kosten[[#This Row],[WPnr.]]=DA$7,Tbl.Kosten[[#This Row],[Totaal kosten]],"")</f>
        <v/>
      </c>
      <c r="DB172" s="148" t="str">
        <f>IF(Tbl.Kosten[[#This Row],[WPnr.]]=DB$7,Tbl.Kosten[[#This Row],[Totaal kosten]],"")</f>
        <v/>
      </c>
      <c r="DC172" s="148" t="str">
        <f>IF(Tbl.Kosten[[#This Row],[WPnr.]]=DC$7,Tbl.Kosten[[#This Row],[Totaal kosten]],"")</f>
        <v/>
      </c>
      <c r="DD172" s="148" t="str">
        <f>IF(Tbl.Kosten[[#This Row],[WPnr.]]=DD$7,Tbl.Kosten[[#This Row],[Totaal kosten]],"")</f>
        <v/>
      </c>
      <c r="DE172" s="148" t="str">
        <f>IF(Tbl.Kosten[[#This Row],[WPnr.]]=DE$7,Tbl.Kosten[[#This Row],[Totaal kosten]],"")</f>
        <v/>
      </c>
      <c r="DF172" s="148" t="str">
        <f>IF(Tbl.Kosten[[#This Row],[WPnr.]]=DF$7,Tbl.Kosten[[#This Row],[Totaal kosten]],"")</f>
        <v/>
      </c>
      <c r="DG172" s="148" t="str">
        <f>IF(Tbl.Kosten[[#This Row],[WPnr.]]=DG$7,Tbl.Kosten[[#This Row],[Totaal kosten]],"")</f>
        <v/>
      </c>
      <c r="DH172" s="148" t="str">
        <f>IF(Tbl.Kosten[[#This Row],[WPnr.]]=DH$7,Tbl.Kosten[[#This Row],[Totaal kosten]],"")</f>
        <v/>
      </c>
      <c r="DI172" s="148" t="str">
        <f>IF(Tbl.Kosten[[#This Row],[WPnr.]]=DI$7,Tbl.Kosten[[#This Row],[Totaal kosten]],"")</f>
        <v/>
      </c>
      <c r="DJ172" s="148" t="str">
        <f>IF(Tbl.Kosten[[#This Row],[WPnr.]]=DJ$7,Tbl.Kosten[[#This Row],[Totaal kosten]],"")</f>
        <v/>
      </c>
      <c r="DK172" s="148" t="str">
        <f>IF(Tbl.Kosten[[#This Row],[WPnr.]]=DK$7,Tbl.Kosten[[#This Row],[Totaal kosten]],"")</f>
        <v/>
      </c>
      <c r="DL172" s="148" t="str">
        <f>IF(Tbl.Kosten[[#This Row],[WPnr.]]=DL$7,Tbl.Kosten[[#This Row],[Totaal kosten]],"")</f>
        <v/>
      </c>
      <c r="DM172" s="148" t="str">
        <f>IF(Tbl.Kosten[[#This Row],[WPnr.]]=DM$7,Tbl.Kosten[[#This Row],[Totaal kosten]],"")</f>
        <v/>
      </c>
      <c r="DN172" s="148" t="str">
        <f>IF(Tbl.Kosten[[#This Row],[WPnr.]]=DN$7,Tbl.Kosten[[#This Row],[Totaal kosten]],"")</f>
        <v/>
      </c>
      <c r="DO172" s="148" t="str">
        <f>IF(Tbl.Kosten[[#This Row],[WPnr.]]=DO$7,Tbl.Kosten[[#This Row],[Totaal kosten]],"")</f>
        <v/>
      </c>
      <c r="DP172" s="148" t="str">
        <f>IF(Tbl.Kosten[[#This Row],[WPnr.]]=DP$7,Tbl.Kosten[[#This Row],[Totaal kosten]],"")</f>
        <v/>
      </c>
      <c r="DQ172" s="148" t="str">
        <f>IF(Tbl.Kosten[[#This Row],[WPnr.]]=DQ$7,Tbl.Kosten[[#This Row],[Totaal kosten]],"")</f>
        <v/>
      </c>
      <c r="DR172" s="148" t="str">
        <f>IF(Tbl.Kosten[[#This Row],[WPnr.]]=DR$7,Tbl.Kosten[[#This Row],[Totaal kosten]],"")</f>
        <v/>
      </c>
      <c r="DS172" s="148" t="str">
        <f>IF(Tbl.Kosten[[#This Row],[WPnr.]]=DS$7,Tbl.Kosten[[#This Row],[Totaal kosten]],"")</f>
        <v/>
      </c>
      <c r="DT172" s="148" t="str">
        <f>IF(Tbl.Kosten[[#This Row],[WPnr.]]=DT$7,Tbl.Kosten[[#This Row],[Totaal kosten]],"")</f>
        <v/>
      </c>
      <c r="DU172" s="148" t="str">
        <f>IF(Tbl.Kosten[[#This Row],[WPnr.]]=DU$7,Tbl.Kosten[[#This Row],[Totaal kosten]],"")</f>
        <v/>
      </c>
      <c r="DV172" s="148" t="str">
        <f>IF(Tbl.Kosten[[#This Row],[WPnr.]]=DV$7,Tbl.Kosten[[#This Row],[Totaal kosten]],"")</f>
        <v/>
      </c>
      <c r="DW172" s="150" t="str">
        <f>IFERROR(_xlfn.XLOOKUP(Tbl.Kosten[[#This Row],[Kostensoort]],Tbl.Kostensoorten[Kostensoorten],Tbl.Kostensoorten[KSnr.],"",0,1),"")</f>
        <v/>
      </c>
      <c r="DX172" s="150" t="str">
        <f>IF(Tbl.Kosten[[#This Row],[KSnr.]]=DX$7,Tbl.Kosten[[#This Row],[Totaal kosten]],"")</f>
        <v/>
      </c>
      <c r="DY172" s="150" t="str">
        <f>IF(Tbl.Kosten[[#This Row],[KSnr.]]=DY$7,Tbl.Kosten[[#This Row],[Totaal kosten]],"")</f>
        <v/>
      </c>
      <c r="DZ172" s="150" t="str">
        <f>IF(Tbl.Kosten[[#This Row],[KSnr.]]=DZ$7,Tbl.Kosten[[#This Row],[Totaal kosten]],"")</f>
        <v/>
      </c>
      <c r="EA172" s="150" t="str">
        <f>IF(Tbl.Kosten[[#This Row],[KSnr.]]=EA$7,Tbl.Kosten[[#This Row],[Totaal kosten]],"")</f>
        <v/>
      </c>
      <c r="EB172" s="150" t="str">
        <f>IF(Tbl.Kosten[[#This Row],[KSnr.]]=EB$7,Tbl.Kosten[[#This Row],[Totaal kosten]],"")</f>
        <v/>
      </c>
      <c r="EC172" s="150" t="str">
        <f>IF(Tbl.Kosten[[#This Row],[KSnr.]]=EC$7,Tbl.Kosten[[#This Row],[Totaal kosten]],"")</f>
        <v/>
      </c>
      <c r="ED172" s="150" t="str">
        <f>IF(Tbl.Kosten[[#This Row],[KSnr.]]=ED$7,Tbl.Kosten[[#This Row],[Totaal kosten]],"")</f>
        <v/>
      </c>
      <c r="EE172" s="150" t="str">
        <f>IF(Tbl.Kosten[[#This Row],[KSnr.]]=EE$7,Tbl.Kosten[[#This Row],[Totaal kosten]],"")</f>
        <v/>
      </c>
      <c r="EF172" s="150" t="str">
        <f>IF(Tbl.Kosten[[#This Row],[KSnr.]]=EF$7,Tbl.Kosten[[#This Row],[Totaal kosten]],"")</f>
        <v/>
      </c>
      <c r="EG172" s="150" t="str">
        <f>IF(Tbl.Kosten[[#This Row],[KSnr.]]=EG$7,Tbl.Kosten[[#This Row],[Totaal kosten]],"")</f>
        <v/>
      </c>
      <c r="EH172" s="150" t="str">
        <f>IF(Tbl.Kosten[[#This Row],[KSnr.]]=EH$7,Tbl.Kosten[[#This Row],[Totaal kosten]],"")</f>
        <v/>
      </c>
      <c r="EI172" s="150" t="str">
        <f>IF(Tbl.Kosten[[#This Row],[KSnr.]]=EI$7,Tbl.Kosten[[#This Row],[Totaal kosten]],"")</f>
        <v/>
      </c>
      <c r="EJ172" s="150" t="str">
        <f>IF(Tbl.Kosten[[#This Row],[KSnr.]]=EJ$7,Tbl.Kosten[[#This Row],[Totaal kosten]],"")</f>
        <v/>
      </c>
      <c r="EK172" s="150" t="str">
        <f>IF(Tbl.Kosten[[#This Row],[KSnr.]]=EK$7,Tbl.Kosten[[#This Row],[Totaal kosten]],"")</f>
        <v/>
      </c>
      <c r="EL172" s="150" t="str">
        <f>IF(Tbl.Kosten[[#This Row],[KSnr.]]=EL$7,Tbl.Kosten[[#This Row],[Totaal kosten]],"")</f>
        <v/>
      </c>
      <c r="EM172" s="150" t="str">
        <f>IF(Tbl.Kosten[[#This Row],[KSnr.]]=EM$7,Tbl.Kosten[[#This Row],[Totaal kosten]],"")</f>
        <v/>
      </c>
      <c r="EN172" s="150" t="str">
        <f>IF(Tbl.Kosten[[#This Row],[KSnr.]]=EN$7,Tbl.Kosten[[#This Row],[Totaal kosten]],"")</f>
        <v/>
      </c>
      <c r="EO172" s="150" t="str">
        <f>IF(Tbl.Kosten[[#This Row],[KSnr.]]=EO$7,Tbl.Kosten[[#This Row],[Totaal kosten]],"")</f>
        <v/>
      </c>
      <c r="EP172" s="150" t="str">
        <f>IF(Tbl.Kosten[[#This Row],[KSnr.]]=EP$7,Tbl.Kosten[[#This Row],[Totaal kosten]],"")</f>
        <v/>
      </c>
      <c r="EQ172" s="150" t="str">
        <f>IF(Tbl.Kosten[[#This Row],[KSnr.]]=EQ$7,Tbl.Kosten[[#This Row],[Totaal kosten]],"")</f>
        <v/>
      </c>
      <c r="ER172" s="144" t="str">
        <f>IFERROR(_xlfn.XLOOKUP(Tbl.Kosten[[#This Row],[Subsidieactiviteit]],Tbl.Subsidiehoogte[Subsidieactiviteit],Tbl.Subsidiehoogte[SAnr.],"",0,1),"")</f>
        <v/>
      </c>
      <c r="ES172" s="150" t="str">
        <f>IF(Tbl.Kosten[[#This Row],[Sanr.]]=ES$7,Tbl.Kosten[[#This Row],[Totaal kosten]],"")</f>
        <v/>
      </c>
      <c r="ET172" s="150" t="str">
        <f>IF(Tbl.Kosten[[#This Row],[Sanr.]]=ET$7,Tbl.Kosten[[#This Row],[Totaal kosten]],"")</f>
        <v/>
      </c>
      <c r="EU172" s="150" t="str">
        <f>IF(Tbl.Kosten[[#This Row],[Sanr.]]=EU$7,Tbl.Kosten[[#This Row],[Totaal kosten]],"")</f>
        <v/>
      </c>
      <c r="EV172" s="150" t="str">
        <f>IF(Tbl.Kosten[[#This Row],[Sanr.]]=EV$7,Tbl.Kosten[[#This Row],[Totaal kosten]],"")</f>
        <v/>
      </c>
      <c r="EW172" s="150" t="str">
        <f>IF(Tbl.Kosten[[#This Row],[Sanr.]]=EW$7,Tbl.Kosten[[#This Row],[Totaal kosten]],"")</f>
        <v/>
      </c>
      <c r="EX172" s="150" t="str">
        <f>IF(Tbl.Kosten[[#This Row],[Sanr.]]=EX$7,Tbl.Kosten[[#This Row],[Totaal kosten]],"")</f>
        <v/>
      </c>
      <c r="EY172" s="150" t="str">
        <f>IF(Tbl.Kosten[[#This Row],[Sanr.]]=EY$7,Tbl.Kosten[[#This Row],[Totaal kosten]],"")</f>
        <v/>
      </c>
      <c r="EZ172" s="150" t="str">
        <f>IF(Tbl.Kosten[[#This Row],[Sanr.]]=EZ$7,Tbl.Kosten[[#This Row],[Totaal kosten]],"")</f>
        <v/>
      </c>
      <c r="FA172" s="150" t="str">
        <f>IF(Tbl.Kosten[[#This Row],[Sanr.]]=FA$7,Tbl.Kosten[[#This Row],[Totaal kosten]],"")</f>
        <v/>
      </c>
      <c r="FB172" s="150" t="str">
        <f>IF(Tbl.Kosten[[#This Row],[Sanr.]]=FB$7,Tbl.Kosten[[#This Row],[Totaal kosten]],"")</f>
        <v/>
      </c>
      <c r="FC172" s="150" t="str">
        <f>IF(Tbl.Kosten[[#This Row],[Sanr.]]=FC$7,Tbl.Kosten[[#This Row],[Totaal kosten]],"")</f>
        <v/>
      </c>
      <c r="FD172" s="150" t="str">
        <f>IF(Tbl.Kosten[[#This Row],[Sanr.]]=FD$7,Tbl.Kosten[[#This Row],[Totaal kosten]],"")</f>
        <v/>
      </c>
      <c r="FE172" s="150" t="str">
        <f>IF(Tbl.Kosten[[#This Row],[Sanr.]]=FE$7,Tbl.Kosten[[#This Row],[Totaal kosten]],"")</f>
        <v/>
      </c>
      <c r="FF172" s="150" t="str">
        <f>IF(Tbl.Kosten[[#This Row],[Sanr.]]=FF$7,Tbl.Kosten[[#This Row],[Totaal kosten]],"")</f>
        <v/>
      </c>
      <c r="FG172" s="150" t="str">
        <f>IF(Tbl.Kosten[[#This Row],[Sanr.]]=FG$7,Tbl.Kosten[[#This Row],[Totaal kosten]],"")</f>
        <v/>
      </c>
      <c r="FH172" s="150" t="str">
        <f>IF(Tbl.Kosten[[#This Row],[Sanr.]]=FH$7,Tbl.Kosten[[#This Row],[Totaal kosten]],"")</f>
        <v/>
      </c>
      <c r="FI172" s="150" t="str">
        <f>IF(Tbl.Kosten[[#This Row],[Sanr.]]=FI$7,Tbl.Kosten[[#This Row],[Totaal kosten]],"")</f>
        <v/>
      </c>
      <c r="FJ172" s="150" t="str">
        <f>IF(Tbl.Kosten[[#This Row],[Sanr.]]=FJ$7,Tbl.Kosten[[#This Row],[Totaal kosten]],"")</f>
        <v/>
      </c>
      <c r="FK172" s="150" t="str">
        <f>IF(Tbl.Kosten[[#This Row],[Sanr.]]=FK$7,Tbl.Kosten[[#This Row],[Totaal kosten]],"")</f>
        <v/>
      </c>
      <c r="FL172" s="150" t="str">
        <f>IF(Tbl.Kosten[[#This Row],[Sanr.]]=FL$7,Tbl.Kosten[[#This Row],[Totaal kosten]],"")</f>
        <v/>
      </c>
      <c r="FM172" s="150" t="str">
        <f>IF(Tbl.Kosten[[#This Row],[Sanr.]]=FM$7,Tbl.Kosten[[#This Row],[Totaal kosten]],"")</f>
        <v/>
      </c>
      <c r="FN172" s="150" t="str">
        <f>IF(Tbl.Kosten[[#This Row],[Sanr.]]=FN$7,Tbl.Kosten[[#This Row],[Totaal kosten]],"")</f>
        <v/>
      </c>
      <c r="FO172" s="150" t="str">
        <f>IF(Tbl.Kosten[[#This Row],[Sanr.]]=FO$7,Tbl.Kosten[[#This Row],[Totaal kosten]],"")</f>
        <v/>
      </c>
      <c r="FP172" s="150" t="str">
        <f>IF(Tbl.Kosten[[#This Row],[Sanr.]]=FP$7,Tbl.Kosten[[#This Row],[Totaal kosten]],"")</f>
        <v/>
      </c>
      <c r="FQ172" s="150" t="str">
        <f>IF(Tbl.Kosten[[#This Row],[Sanr.]]=FQ$7,Tbl.Kosten[[#This Row],[Totaal kosten]],"")</f>
        <v/>
      </c>
      <c r="FR172" s="150" t="str">
        <f>IF(Tbl.Kosten[[#This Row],[Sanr.]]=FR$7,Tbl.Kosten[[#This Row],[Totaal kosten]],"")</f>
        <v/>
      </c>
      <c r="FS172" s="150" t="str">
        <f>IF(Tbl.Kosten[[#This Row],[Sanr.]]=FS$7,Tbl.Kosten[[#This Row],[Totaal kosten]],"")</f>
        <v/>
      </c>
      <c r="FT172" s="150" t="str">
        <f>IF(Tbl.Kosten[[#This Row],[Sanr.]]=FT$7,Tbl.Kosten[[#This Row],[Totaal kosten]],"")</f>
        <v/>
      </c>
      <c r="FU172" s="150" t="str">
        <f>IF(Tbl.Kosten[[#This Row],[Sanr.]]=FU$7,Tbl.Kosten[[#This Row],[Totaal kosten]],"")</f>
        <v/>
      </c>
      <c r="FV172" s="150" t="str">
        <f>IF(Tbl.Kosten[[#This Row],[Sanr.]]=FV$7,Tbl.Kosten[[#This Row],[Totaal kosten]],"")</f>
        <v/>
      </c>
      <c r="FW172" s="150" t="str">
        <f>IFERROR(_xlfn.XLOOKUP(Tbl.Kosten[[#This Row],[Activiteitencode]],Tbl.Activiteiten[Activiteitcode],Tbl.Activiteiten[Anr.],"",0,1),"")</f>
        <v/>
      </c>
      <c r="FX172" s="169" t="str">
        <f>_xlfn.CONCAT(Tbl.Kosten[[#This Row],[Pnr.]],Tbl.Kosten[[#This Row],[Sanr.]])</f>
        <v>P1</v>
      </c>
      <c r="FY172" s="150">
        <f>Tbl.Kosten[[#This Row],[Totaal kosten]]-Tbl.Kosten[[#This Row],[Subsidie]]</f>
        <v>0</v>
      </c>
      <c r="FZ172" s="150">
        <f>IF(Tbl.Kosten[[#This Row],[Pnr.]]=FZ$7,Tbl.Kosten[[#This Row],[Te financieren]],"")</f>
        <v>0</v>
      </c>
      <c r="GA172" s="150" t="str">
        <f>IF(Tbl.Kosten[[#This Row],[Pnr.]]=GA$7,Tbl.Kosten[[#This Row],[Te financieren]],"")</f>
        <v/>
      </c>
      <c r="GB172" s="150" t="str">
        <f>IF(Tbl.Kosten[[#This Row],[Pnr.]]=GB$7,Tbl.Kosten[[#This Row],[Te financieren]],"")</f>
        <v/>
      </c>
      <c r="GC172" s="150" t="str">
        <f>IF(Tbl.Kosten[[#This Row],[Pnr.]]=GC$7,Tbl.Kosten[[#This Row],[Te financieren]],"")</f>
        <v/>
      </c>
      <c r="GD172" s="150" t="str">
        <f>IF(Tbl.Kosten[[#This Row],[Pnr.]]=GD$7,Tbl.Kosten[[#This Row],[Te financieren]],"")</f>
        <v/>
      </c>
      <c r="GE172" s="150" t="str">
        <f>IF(Tbl.Kosten[[#This Row],[Pnr.]]=GE$7,Tbl.Kosten[[#This Row],[Te financieren]],"")</f>
        <v/>
      </c>
      <c r="GF172" s="150" t="str">
        <f>IF(Tbl.Kosten[[#This Row],[Pnr.]]=GF$7,Tbl.Kosten[[#This Row],[Te financieren]],"")</f>
        <v/>
      </c>
      <c r="GG172" s="150" t="str">
        <f>IF(Tbl.Kosten[[#This Row],[Pnr.]]=GG$7,Tbl.Kosten[[#This Row],[Te financieren]],"")</f>
        <v/>
      </c>
      <c r="GH172" s="150" t="str">
        <f>IF(Tbl.Kosten[[#This Row],[Pnr.]]=GH$7,Tbl.Kosten[[#This Row],[Te financieren]],"")</f>
        <v/>
      </c>
      <c r="GI172" s="150" t="str">
        <f>IF(Tbl.Kosten[[#This Row],[Pnr.]]=GI$7,Tbl.Kosten[[#This Row],[Te financieren]],"")</f>
        <v/>
      </c>
      <c r="GJ172" s="150" t="str">
        <f>IF(Tbl.Kosten[[#This Row],[Pnr.]]=GJ$7,Tbl.Kosten[[#This Row],[Te financieren]],"")</f>
        <v/>
      </c>
      <c r="GK172" s="150" t="str">
        <f>IF(Tbl.Kosten[[#This Row],[Pnr.]]=GK$7,Tbl.Kosten[[#This Row],[Te financieren]],"")</f>
        <v/>
      </c>
      <c r="GL172" s="150" t="str">
        <f>IF(Tbl.Kosten[[#This Row],[Pnr.]]=GL$7,Tbl.Kosten[[#This Row],[Te financieren]],"")</f>
        <v/>
      </c>
      <c r="GM172" s="150" t="str">
        <f>IF(Tbl.Kosten[[#This Row],[Pnr.]]=GM$7,Tbl.Kosten[[#This Row],[Te financieren]],"")</f>
        <v/>
      </c>
      <c r="GN172" s="150" t="str">
        <f>IF(Tbl.Kosten[[#This Row],[Pnr.]]=GN$7,Tbl.Kosten[[#This Row],[Te financieren]],"")</f>
        <v/>
      </c>
      <c r="GO172" s="150" t="str">
        <f>IF(Tbl.Kosten[[#This Row],[Pnr.]]=GO$7,Tbl.Kosten[[#This Row],[Te financieren]],"")</f>
        <v/>
      </c>
      <c r="GP172" s="150" t="str">
        <f>IF(Tbl.Kosten[[#This Row],[Pnr.]]=GP$7,Tbl.Kosten[[#This Row],[Te financieren]],"")</f>
        <v/>
      </c>
      <c r="GQ172" s="150" t="str">
        <f>IF(Tbl.Kosten[[#This Row],[Pnr.]]=GQ$7,Tbl.Kosten[[#This Row],[Te financieren]],"")</f>
        <v/>
      </c>
      <c r="GR172" s="150" t="str">
        <f>IF(Tbl.Kosten[[#This Row],[Pnr.]]=GR$7,Tbl.Kosten[[#This Row],[Te financieren]],"")</f>
        <v/>
      </c>
      <c r="GS172" s="150" t="str">
        <f>IF(Tbl.Kosten[[#This Row],[Pnr.]]=GS$7,Tbl.Kosten[[#This Row],[Te financieren]],"")</f>
        <v/>
      </c>
      <c r="GT172" s="150" t="str">
        <f>IF(Tbl.Kosten[[#This Row],[Pnr.]]=GT$7,Tbl.Kosten[[#This Row],[Te financieren]],"")</f>
        <v/>
      </c>
      <c r="GU172" s="150" t="str">
        <f>IF(Tbl.Kosten[[#This Row],[Pnr.]]=GU$7,Tbl.Kosten[[#This Row],[Te financieren]],"")</f>
        <v/>
      </c>
      <c r="GV172" s="150" t="str">
        <f>IF(Tbl.Kosten[[#This Row],[Pnr.]]=GV$7,Tbl.Kosten[[#This Row],[Te financieren]],"")</f>
        <v/>
      </c>
      <c r="GW172" s="150" t="str">
        <f>IF(Tbl.Kosten[[#This Row],[Pnr.]]=GW$7,Tbl.Kosten[[#This Row],[Te financieren]],"")</f>
        <v/>
      </c>
      <c r="GX172" s="150" t="str">
        <f>IF(Tbl.Kosten[[#This Row],[Pnr.]]=GX$7,Tbl.Kosten[[#This Row],[Te financieren]],"")</f>
        <v/>
      </c>
      <c r="GY172" s="150" t="str">
        <f>IF(Tbl.Kosten[[#This Row],[Pnr.]]=GY$7,Tbl.Kosten[[#This Row],[Te financieren]],"")</f>
        <v/>
      </c>
      <c r="GZ172" s="150" t="str">
        <f>IF(Tbl.Kosten[[#This Row],[Pnr.]]=GZ$7,Tbl.Kosten[[#This Row],[Te financieren]],"")</f>
        <v/>
      </c>
      <c r="HA172" s="150" t="str">
        <f>IF(Tbl.Kosten[[#This Row],[Pnr.]]=HA$7,Tbl.Kosten[[#This Row],[Te financieren]],"")</f>
        <v/>
      </c>
      <c r="HB172" s="150" t="str">
        <f>IF(Tbl.Kosten[[#This Row],[Pnr.]]=HB$7,Tbl.Kosten[[#This Row],[Te financieren]],"")</f>
        <v/>
      </c>
      <c r="HC172" s="150" t="str">
        <f>IF(Tbl.Kosten[[#This Row],[Pnr.]]=HC$7,Tbl.Kosten[[#This Row],[Te financieren]],"")</f>
        <v/>
      </c>
      <c r="HD172" s="150" t="str">
        <f>IF(Tbl.Kosten[[#This Row],[Pnr.]]=HD$7,Tbl.Kosten[[#This Row],[Te financieren]],"")</f>
        <v/>
      </c>
      <c r="HE172" s="150" t="str">
        <f>IF(Tbl.Kosten[[#This Row],[Pnr.]]=HE$7,Tbl.Kosten[[#This Row],[Te financieren]],"")</f>
        <v/>
      </c>
      <c r="HF172" s="150" t="str">
        <f>IF(Tbl.Kosten[[#This Row],[Pnr.]]=HF$7,Tbl.Kosten[[#This Row],[Te financieren]],"")</f>
        <v/>
      </c>
      <c r="HG172" s="150" t="str">
        <f>IF(Tbl.Kosten[[#This Row],[Pnr.]]=HG$7,Tbl.Kosten[[#This Row],[Te financieren]],"")</f>
        <v/>
      </c>
      <c r="HH172" s="150" t="str">
        <f>IF(Tbl.Kosten[[#This Row],[Pnr.]]=HH$7,Tbl.Kosten[[#This Row],[Te financieren]],"")</f>
        <v/>
      </c>
      <c r="HI172" s="150" t="str">
        <f>IF(Tbl.Kosten[[#This Row],[Pnr.]]=HI$7,Tbl.Kosten[[#This Row],[Te financieren]],"")</f>
        <v/>
      </c>
      <c r="HJ172" s="150" t="str">
        <f>IF(Tbl.Kosten[[#This Row],[Pnr.]]=HJ$7,Tbl.Kosten[[#This Row],[Te financieren]],"")</f>
        <v/>
      </c>
      <c r="HK172" s="150" t="str">
        <f>IF(Tbl.Kosten[[#This Row],[Pnr.]]=HK$7,Tbl.Kosten[[#This Row],[Te financieren]],"")</f>
        <v/>
      </c>
      <c r="HL172" s="150" t="str">
        <f>IF(Tbl.Kosten[[#This Row],[Pnr.]]=HL$7,Tbl.Kosten[[#This Row],[Te financieren]],"")</f>
        <v/>
      </c>
      <c r="HM172" s="150" t="str">
        <f>IF(Tbl.Kosten[[#This Row],[Pnr.]]=HM$7,Tbl.Kosten[[#This Row],[Te financieren]],"")</f>
        <v/>
      </c>
      <c r="HN172" s="150" t="str">
        <f>IF(Tbl.Kosten[[#This Row],[Pnr.]]=HN$7,Tbl.Kosten[[#This Row],[Te financieren]],"")</f>
        <v/>
      </c>
      <c r="HO172" s="150" t="str">
        <f>IF(Tbl.Kosten[[#This Row],[Pnr.]]=HO$7,Tbl.Kosten[[#This Row],[Te financieren]],"")</f>
        <v/>
      </c>
      <c r="HP172" s="150" t="str">
        <f>IF(Tbl.Kosten[[#This Row],[Pnr.]]=HP$7,Tbl.Kosten[[#This Row],[Te financieren]],"")</f>
        <v/>
      </c>
      <c r="HQ172" s="150" t="str">
        <f>IF(Tbl.Kosten[[#This Row],[Pnr.]]=HQ$7,Tbl.Kosten[[#This Row],[Te financieren]],"")</f>
        <v/>
      </c>
      <c r="HR172" s="150" t="str">
        <f>IF(Tbl.Kosten[[#This Row],[Pnr.]]=HR$7,Tbl.Kosten[[#This Row],[Te financieren]],"")</f>
        <v/>
      </c>
      <c r="HS172" s="150" t="str">
        <f>IF(Tbl.Kosten[[#This Row],[Pnr.]]=HS$7,Tbl.Kosten[[#This Row],[Te financieren]],"")</f>
        <v/>
      </c>
      <c r="HT172" s="150" t="str">
        <f>IF(Tbl.Kosten[[#This Row],[Pnr.]]=HT$7,Tbl.Kosten[[#This Row],[Te financieren]],"")</f>
        <v/>
      </c>
      <c r="HU172" s="150" t="str">
        <f>IF(Tbl.Kosten[[#This Row],[Pnr.]]=HU$7,Tbl.Kosten[[#This Row],[Te financieren]],"")</f>
        <v/>
      </c>
      <c r="HV172" s="150" t="str">
        <f>IF(Tbl.Kosten[[#This Row],[Pnr.]]=HV$7,Tbl.Kosten[[#This Row],[Te financieren]],"")</f>
        <v/>
      </c>
      <c r="HW172" s="150" t="str">
        <f>IF(Tbl.Kosten[[#This Row],[Pnr.]]=HW$7,Tbl.Kosten[[#This Row],[Te financieren]],"")</f>
        <v/>
      </c>
    </row>
    <row r="173" spans="2:231" x14ac:dyDescent="0.3">
      <c r="B173" s="134"/>
      <c r="C173" s="137"/>
      <c r="D173" s="136"/>
      <c r="E173" s="261"/>
      <c r="F173" s="135"/>
      <c r="G173" s="11" t="str">
        <f>IF(Tbl.Kosten[[#This Row],[Medewerker e/o 
functie]]&lt;&gt;"",_xlfn.XLOOKUP(Tbl.Kosten[[#This Row],[Medewerker e/o 
functie]],Tbl.Uurtarief[Medewerker en/of functie],Tbl.Uurtarief[Uurtarief],"",0,1),"")</f>
        <v/>
      </c>
      <c r="H173" s="121">
        <f>IFERROR(Tbl.Kosten[[#This Row],[Uren]]*Tbl.Kosten[[#This Row],[Uurtarief]],0)</f>
        <v>0</v>
      </c>
      <c r="I173" s="119" t="str">
        <f>IF(Tbl.Kosten[[#This Row],[Subtotaal uren]]&lt;&gt;0,_xlfn.XLOOKUP(Tbl.Kosten[[#This Row],[Medewerker e/o 
functie]],Tbl.Uurtarief[Medewerker en/of functie],Tbl.Uurtarief[Kostensoort arbeid],"",0,1),"")</f>
        <v/>
      </c>
      <c r="J173" s="137"/>
      <c r="K173" s="135"/>
      <c r="L173" s="139" t="str">
        <f>IF(Tbl.Kosten[[#This Row],[Activum]]&lt;&gt;"",_xlfn.XLOOKUP(Tbl.Kosten[[#This Row],[Activum]],Tbl.Afschrijvingskosten[Activum],Tbl.Afschrijvingskosten[Tarief per afschrijvings-eenheid],"",0,1),"")</f>
        <v/>
      </c>
      <c r="M173" s="122">
        <f>IFERROR(Tbl.Kosten[[#This Row],[Een-
heden]]*Tbl.Kosten[[#This Row],[Afschrijvings-
tarief]],0)</f>
        <v>0</v>
      </c>
      <c r="N173" s="122" t="str">
        <f>IF(Tbl.Kosten[[#This Row],[Subtotaal afschrijving]]&lt;&gt;0,Lijsten!$A$7,"")</f>
        <v/>
      </c>
      <c r="O173" s="140"/>
      <c r="P173" s="135"/>
      <c r="Q173" s="138"/>
      <c r="R173" s="122">
        <f>IFERROR(Tbl.Kosten[[#This Row],[Aantal]]*Tbl.Kosten[[#This Row],[Tarief]],0)</f>
        <v>0</v>
      </c>
      <c r="S173" s="8">
        <f>IFERROR(Tbl.Kosten[[#This Row],[Subtotaal overige kosten]]+Tbl.Kosten[[#This Row],[Subtotaal uren]]+Tbl.Kosten[[#This Row],[Subtotaal afschrijving]],0)</f>
        <v>0</v>
      </c>
      <c r="T173" s="8">
        <f>IFERROR(Tbl.Kosten[[#This Row],[Totaal kosten]]*Tbl.Kosten[[#This Row],[Subsidie%]],0)</f>
        <v>0</v>
      </c>
      <c r="U173" s="4" t="str" cm="1">
        <f t="array" ref="U173">IFERROR(_xlfn.IFS(Tbl.Kosten[[#This Row],[Subtotaal uren]]&lt;&gt;0,Tbl.Kosten[[#This Row],[Kostensoort arbeid]],Tbl.Kosten[[#This Row],[Subtotaal afschrijving]]&lt;&gt;0,Tbl.Kosten[[#This Row],[Kostensoort afschrijving]],Tbl.Kosten[[#This Row],[Subtotaal overige kosten]]&lt;&gt;0,Tbl.Kosten[[#This Row],[Kostensoort overig]]),"")</f>
        <v/>
      </c>
      <c r="V173" s="4" t="str">
        <f>IFERROR(_xlfn.XLOOKUP(Tbl.Kosten[[#This Row],[Activiteitencode]],Tbl.Activiteiten[Activiteitcode],Tbl.Activiteiten[Werkpakketcode],"",0,1),"")</f>
        <v/>
      </c>
      <c r="W173" s="4" t="str">
        <f>IFERROR(_xlfn.XLOOKUP(Tbl.Kosten[[#This Row],[Werkpakketcode]],Tbl.Werkpakketten[Werkpakketcode],Tbl.Werkpakketten[Subsidiabele activiteit],"",0,1),"")</f>
        <v/>
      </c>
      <c r="X173" s="12">
        <f>IFERROR(_xlfn.XLOOKUP(Tbl.Kosten[[#This Row],[Sanr.]],Tbl.Subsidiehoogte[SAnr.],Tbl.Subsidiehoogte[Sub. Percentage],0,0,1),0)</f>
        <v>0</v>
      </c>
      <c r="Y173" s="144" t="str">
        <f>IFERROR(_xlfn.XLOOKUP(Tbl.Kosten[[#This Row],[Partnercode]],Tbl.Projectpartners[Partnercode],Tbl.Projectpartners[PNr.],"",0,1),"")</f>
        <v>P1</v>
      </c>
      <c r="Z173" s="148">
        <f>IF(Tbl.Kosten[[#This Row],[Pnr.]]=Z$7,Tbl.Kosten[[#This Row],[Totaal kosten]],"")</f>
        <v>0</v>
      </c>
      <c r="AA173" s="148" t="str">
        <f>IF(Tbl.Kosten[[#This Row],[Pnr.]]=AA$7,Tbl.Kosten[[#This Row],[Totaal kosten]],"")</f>
        <v/>
      </c>
      <c r="AB173" s="148" t="str">
        <f>IF(Tbl.Kosten[[#This Row],[Pnr.]]=AB$7,Tbl.Kosten[[#This Row],[Totaal kosten]],"")</f>
        <v/>
      </c>
      <c r="AC173" s="148" t="str">
        <f>IF(Tbl.Kosten[[#This Row],[Pnr.]]=AC$7,Tbl.Kosten[[#This Row],[Totaal kosten]],"")</f>
        <v/>
      </c>
      <c r="AD173" s="148" t="str">
        <f>IF(Tbl.Kosten[[#This Row],[Pnr.]]=AD$7,Tbl.Kosten[[#This Row],[Totaal kosten]],"")</f>
        <v/>
      </c>
      <c r="AE173" s="148" t="str">
        <f>IF(Tbl.Kosten[[#This Row],[Pnr.]]=AE$7,Tbl.Kosten[[#This Row],[Totaal kosten]],"")</f>
        <v/>
      </c>
      <c r="AF173" s="148" t="str">
        <f>IF(Tbl.Kosten[[#This Row],[Pnr.]]=AF$7,Tbl.Kosten[[#This Row],[Totaal kosten]],"")</f>
        <v/>
      </c>
      <c r="AG173" s="148" t="str">
        <f>IF(Tbl.Kosten[[#This Row],[Pnr.]]=AG$7,Tbl.Kosten[[#This Row],[Totaal kosten]],"")</f>
        <v/>
      </c>
      <c r="AH173" s="148" t="str">
        <f>IF(Tbl.Kosten[[#This Row],[Pnr.]]=AH$7,Tbl.Kosten[[#This Row],[Totaal kosten]],"")</f>
        <v/>
      </c>
      <c r="AI173" s="148" t="str">
        <f>IF(Tbl.Kosten[[#This Row],[Pnr.]]=AI$7,Tbl.Kosten[[#This Row],[Totaal kosten]],"")</f>
        <v/>
      </c>
      <c r="AJ173" s="148" t="str">
        <f>IF(Tbl.Kosten[[#This Row],[Pnr.]]=AJ$7,Tbl.Kosten[[#This Row],[Totaal kosten]],"")</f>
        <v/>
      </c>
      <c r="AK173" s="148" t="str">
        <f>IF(Tbl.Kosten[[#This Row],[Pnr.]]=AK$7,Tbl.Kosten[[#This Row],[Totaal kosten]],"")</f>
        <v/>
      </c>
      <c r="AL173" s="148" t="str">
        <f>IF(Tbl.Kosten[[#This Row],[Pnr.]]=AL$7,Tbl.Kosten[[#This Row],[Totaal kosten]],"")</f>
        <v/>
      </c>
      <c r="AM173" s="148" t="str">
        <f>IF(Tbl.Kosten[[#This Row],[Pnr.]]=AM$7,Tbl.Kosten[[#This Row],[Totaal kosten]],"")</f>
        <v/>
      </c>
      <c r="AN173" s="148" t="str">
        <f>IF(Tbl.Kosten[[#This Row],[Pnr.]]=AN$7,Tbl.Kosten[[#This Row],[Totaal kosten]],"")</f>
        <v/>
      </c>
      <c r="AO173" s="148" t="str">
        <f>IF(Tbl.Kosten[[#This Row],[Pnr.]]=AO$7,Tbl.Kosten[[#This Row],[Totaal kosten]],"")</f>
        <v/>
      </c>
      <c r="AP173" s="148" t="str">
        <f>IF(Tbl.Kosten[[#This Row],[Pnr.]]=AP$7,Tbl.Kosten[[#This Row],[Totaal kosten]],"")</f>
        <v/>
      </c>
      <c r="AQ173" s="148" t="str">
        <f>IF(Tbl.Kosten[[#This Row],[Pnr.]]=AQ$7,Tbl.Kosten[[#This Row],[Totaal kosten]],"")</f>
        <v/>
      </c>
      <c r="AR173" s="148" t="str">
        <f>IF(Tbl.Kosten[[#This Row],[Pnr.]]=AR$7,Tbl.Kosten[[#This Row],[Totaal kosten]],"")</f>
        <v/>
      </c>
      <c r="AS173" s="148" t="str">
        <f>IF(Tbl.Kosten[[#This Row],[Pnr.]]=AS$7,Tbl.Kosten[[#This Row],[Totaal kosten]],"")</f>
        <v/>
      </c>
      <c r="AT173" s="148" t="str">
        <f>IF(Tbl.Kosten[[#This Row],[Pnr.]]=AT$7,Tbl.Kosten[[#This Row],[Totaal kosten]],"")</f>
        <v/>
      </c>
      <c r="AU173" s="148" t="str">
        <f>IF(Tbl.Kosten[[#This Row],[Pnr.]]=AU$7,Tbl.Kosten[[#This Row],[Totaal kosten]],"")</f>
        <v/>
      </c>
      <c r="AV173" s="148" t="str">
        <f>IF(Tbl.Kosten[[#This Row],[Pnr.]]=AV$7,Tbl.Kosten[[#This Row],[Totaal kosten]],"")</f>
        <v/>
      </c>
      <c r="AW173" s="148" t="str">
        <f>IF(Tbl.Kosten[[#This Row],[Pnr.]]=AW$7,Tbl.Kosten[[#This Row],[Totaal kosten]],"")</f>
        <v/>
      </c>
      <c r="AX173" s="148" t="str">
        <f>IF(Tbl.Kosten[[#This Row],[Pnr.]]=AX$7,Tbl.Kosten[[#This Row],[Totaal kosten]],"")</f>
        <v/>
      </c>
      <c r="AY173" s="148" t="str">
        <f>IF(Tbl.Kosten[[#This Row],[Pnr.]]=AY$7,Tbl.Kosten[[#This Row],[Totaal kosten]],"")</f>
        <v/>
      </c>
      <c r="AZ173" s="148" t="str">
        <f>IF(Tbl.Kosten[[#This Row],[Pnr.]]=AZ$7,Tbl.Kosten[[#This Row],[Totaal kosten]],"")</f>
        <v/>
      </c>
      <c r="BA173" s="148" t="str">
        <f>IF(Tbl.Kosten[[#This Row],[Pnr.]]=BA$7,Tbl.Kosten[[#This Row],[Totaal kosten]],"")</f>
        <v/>
      </c>
      <c r="BB173" s="148" t="str">
        <f>IF(Tbl.Kosten[[#This Row],[Pnr.]]=BB$7,Tbl.Kosten[[#This Row],[Totaal kosten]],"")</f>
        <v/>
      </c>
      <c r="BC173" s="148" t="str">
        <f>IF(Tbl.Kosten[[#This Row],[Pnr.]]=BC$7,Tbl.Kosten[[#This Row],[Totaal kosten]],"")</f>
        <v/>
      </c>
      <c r="BD173" s="148" t="str">
        <f>IF(Tbl.Kosten[[#This Row],[Pnr.]]=BD$7,Tbl.Kosten[[#This Row],[Totaal kosten]],"")</f>
        <v/>
      </c>
      <c r="BE173" s="148" t="str">
        <f>IF(Tbl.Kosten[[#This Row],[Pnr.]]=BE$7,Tbl.Kosten[[#This Row],[Totaal kosten]],"")</f>
        <v/>
      </c>
      <c r="BF173" s="148" t="str">
        <f>IF(Tbl.Kosten[[#This Row],[Pnr.]]=BF$7,Tbl.Kosten[[#This Row],[Totaal kosten]],"")</f>
        <v/>
      </c>
      <c r="BG173" s="148" t="str">
        <f>IF(Tbl.Kosten[[#This Row],[Pnr.]]=BG$7,Tbl.Kosten[[#This Row],[Totaal kosten]],"")</f>
        <v/>
      </c>
      <c r="BH173" s="148" t="str">
        <f>IF(Tbl.Kosten[[#This Row],[Pnr.]]=BH$7,Tbl.Kosten[[#This Row],[Totaal kosten]],"")</f>
        <v/>
      </c>
      <c r="BI173" s="148" t="str">
        <f>IF(Tbl.Kosten[[#This Row],[Pnr.]]=BI$7,Tbl.Kosten[[#This Row],[Totaal kosten]],"")</f>
        <v/>
      </c>
      <c r="BJ173" s="148" t="str">
        <f>IF(Tbl.Kosten[[#This Row],[Pnr.]]=BJ$7,Tbl.Kosten[[#This Row],[Totaal kosten]],"")</f>
        <v/>
      </c>
      <c r="BK173" s="148" t="str">
        <f>IF(Tbl.Kosten[[#This Row],[Pnr.]]=BK$7,Tbl.Kosten[[#This Row],[Totaal kosten]],"")</f>
        <v/>
      </c>
      <c r="BL173" s="148" t="str">
        <f>IF(Tbl.Kosten[[#This Row],[Pnr.]]=BL$7,Tbl.Kosten[[#This Row],[Totaal kosten]],"")</f>
        <v/>
      </c>
      <c r="BM173" s="148" t="str">
        <f>IF(Tbl.Kosten[[#This Row],[Pnr.]]=BM$7,Tbl.Kosten[[#This Row],[Totaal kosten]],"")</f>
        <v/>
      </c>
      <c r="BN173" s="148" t="str">
        <f>IF(Tbl.Kosten[[#This Row],[Pnr.]]=BN$7,Tbl.Kosten[[#This Row],[Totaal kosten]],"")</f>
        <v/>
      </c>
      <c r="BO173" s="148" t="str">
        <f>IF(Tbl.Kosten[[#This Row],[Pnr.]]=BO$7,Tbl.Kosten[[#This Row],[Totaal kosten]],"")</f>
        <v/>
      </c>
      <c r="BP173" s="148" t="str">
        <f>IF(Tbl.Kosten[[#This Row],[Pnr.]]=BP$7,Tbl.Kosten[[#This Row],[Totaal kosten]],"")</f>
        <v/>
      </c>
      <c r="BQ173" s="148" t="str">
        <f>IF(Tbl.Kosten[[#This Row],[Pnr.]]=BQ$7,Tbl.Kosten[[#This Row],[Totaal kosten]],"")</f>
        <v/>
      </c>
      <c r="BR173" s="148" t="str">
        <f>IF(Tbl.Kosten[[#This Row],[Pnr.]]=BR$7,Tbl.Kosten[[#This Row],[Totaal kosten]],"")</f>
        <v/>
      </c>
      <c r="BS173" s="148" t="str">
        <f>IF(Tbl.Kosten[[#This Row],[Pnr.]]=BS$7,Tbl.Kosten[[#This Row],[Totaal kosten]],"")</f>
        <v/>
      </c>
      <c r="BT173" s="148" t="str">
        <f>IF(Tbl.Kosten[[#This Row],[Pnr.]]=BT$7,Tbl.Kosten[[#This Row],[Totaal kosten]],"")</f>
        <v/>
      </c>
      <c r="BU173" s="148" t="str">
        <f>IF(Tbl.Kosten[[#This Row],[Pnr.]]=BU$7,Tbl.Kosten[[#This Row],[Totaal kosten]],"")</f>
        <v/>
      </c>
      <c r="BV173" s="148" t="str">
        <f>IF(Tbl.Kosten[[#This Row],[Pnr.]]=BV$7,Tbl.Kosten[[#This Row],[Totaal kosten]],"")</f>
        <v/>
      </c>
      <c r="BW173" s="148" t="str">
        <f>IF(Tbl.Kosten[[#This Row],[Pnr.]]=BW$7,Tbl.Kosten[[#This Row],[Totaal kosten]],"")</f>
        <v/>
      </c>
      <c r="BX173" s="148" t="str">
        <f>IFERROR(_xlfn.XLOOKUP(Tbl.Kosten[[#This Row],[Werkpakketcode]],Tbl.Werkpakketten[Werkpakketcode],Tbl.Werkpakketten[WPnr.],"",0,1),"")</f>
        <v/>
      </c>
      <c r="BY173" s="148" t="str">
        <f>IF(Tbl.Kosten[[#This Row],[WPnr.]]=BY$7,Tbl.Kosten[[#This Row],[Totaal kosten]],"")</f>
        <v/>
      </c>
      <c r="BZ173" s="148" t="str">
        <f>IF(Tbl.Kosten[[#This Row],[WPnr.]]=BZ$7,Tbl.Kosten[[#This Row],[Totaal kosten]],"")</f>
        <v/>
      </c>
      <c r="CA173" s="148" t="str">
        <f>IF(Tbl.Kosten[[#This Row],[WPnr.]]=CA$7,Tbl.Kosten[[#This Row],[Totaal kosten]],"")</f>
        <v/>
      </c>
      <c r="CB173" s="148" t="str">
        <f>IF(Tbl.Kosten[[#This Row],[WPnr.]]=CB$7,Tbl.Kosten[[#This Row],[Totaal kosten]],"")</f>
        <v/>
      </c>
      <c r="CC173" s="148" t="str">
        <f>IF(Tbl.Kosten[[#This Row],[WPnr.]]=CC$7,Tbl.Kosten[[#This Row],[Totaal kosten]],"")</f>
        <v/>
      </c>
      <c r="CD173" s="148" t="str">
        <f>IF(Tbl.Kosten[[#This Row],[WPnr.]]=CD$7,Tbl.Kosten[[#This Row],[Totaal kosten]],"")</f>
        <v/>
      </c>
      <c r="CE173" s="148" t="str">
        <f>IF(Tbl.Kosten[[#This Row],[WPnr.]]=CE$7,Tbl.Kosten[[#This Row],[Totaal kosten]],"")</f>
        <v/>
      </c>
      <c r="CF173" s="148" t="str">
        <f>IF(Tbl.Kosten[[#This Row],[WPnr.]]=CF$7,Tbl.Kosten[[#This Row],[Totaal kosten]],"")</f>
        <v/>
      </c>
      <c r="CG173" s="148" t="str">
        <f>IF(Tbl.Kosten[[#This Row],[WPnr.]]=CG$7,Tbl.Kosten[[#This Row],[Totaal kosten]],"")</f>
        <v/>
      </c>
      <c r="CH173" s="148" t="str">
        <f>IF(Tbl.Kosten[[#This Row],[WPnr.]]=CH$7,Tbl.Kosten[[#This Row],[Totaal kosten]],"")</f>
        <v/>
      </c>
      <c r="CI173" s="148" t="str">
        <f>IF(Tbl.Kosten[[#This Row],[WPnr.]]=CI$7,Tbl.Kosten[[#This Row],[Totaal kosten]],"")</f>
        <v/>
      </c>
      <c r="CJ173" s="148" t="str">
        <f>IF(Tbl.Kosten[[#This Row],[WPnr.]]=CJ$7,Tbl.Kosten[[#This Row],[Totaal kosten]],"")</f>
        <v/>
      </c>
      <c r="CK173" s="148" t="str">
        <f>IF(Tbl.Kosten[[#This Row],[WPnr.]]=CK$7,Tbl.Kosten[[#This Row],[Totaal kosten]],"")</f>
        <v/>
      </c>
      <c r="CL173" s="148" t="str">
        <f>IF(Tbl.Kosten[[#This Row],[WPnr.]]=CL$7,Tbl.Kosten[[#This Row],[Totaal kosten]],"")</f>
        <v/>
      </c>
      <c r="CM173" s="148" t="str">
        <f>IF(Tbl.Kosten[[#This Row],[WPnr.]]=CM$7,Tbl.Kosten[[#This Row],[Totaal kosten]],"")</f>
        <v/>
      </c>
      <c r="CN173" s="148" t="str">
        <f>IF(Tbl.Kosten[[#This Row],[WPnr.]]=CN$7,Tbl.Kosten[[#This Row],[Totaal kosten]],"")</f>
        <v/>
      </c>
      <c r="CO173" s="148" t="str">
        <f>IF(Tbl.Kosten[[#This Row],[WPnr.]]=CO$7,Tbl.Kosten[[#This Row],[Totaal kosten]],"")</f>
        <v/>
      </c>
      <c r="CP173" s="148" t="str">
        <f>IF(Tbl.Kosten[[#This Row],[WPnr.]]=CP$7,Tbl.Kosten[[#This Row],[Totaal kosten]],"")</f>
        <v/>
      </c>
      <c r="CQ173" s="148" t="str">
        <f>IF(Tbl.Kosten[[#This Row],[WPnr.]]=CQ$7,Tbl.Kosten[[#This Row],[Totaal kosten]],"")</f>
        <v/>
      </c>
      <c r="CR173" s="148" t="str">
        <f>IF(Tbl.Kosten[[#This Row],[WPnr.]]=CR$7,Tbl.Kosten[[#This Row],[Totaal kosten]],"")</f>
        <v/>
      </c>
      <c r="CS173" s="148" t="str">
        <f>IF(Tbl.Kosten[[#This Row],[WPnr.]]=CS$7,Tbl.Kosten[[#This Row],[Totaal kosten]],"")</f>
        <v/>
      </c>
      <c r="CT173" s="148" t="str">
        <f>IF(Tbl.Kosten[[#This Row],[WPnr.]]=CT$7,Tbl.Kosten[[#This Row],[Totaal kosten]],"")</f>
        <v/>
      </c>
      <c r="CU173" s="148" t="str">
        <f>IF(Tbl.Kosten[[#This Row],[WPnr.]]=CU$7,Tbl.Kosten[[#This Row],[Totaal kosten]],"")</f>
        <v/>
      </c>
      <c r="CV173" s="148" t="str">
        <f>IF(Tbl.Kosten[[#This Row],[WPnr.]]=CV$7,Tbl.Kosten[[#This Row],[Totaal kosten]],"")</f>
        <v/>
      </c>
      <c r="CW173" s="148" t="str">
        <f>IF(Tbl.Kosten[[#This Row],[WPnr.]]=CW$7,Tbl.Kosten[[#This Row],[Totaal kosten]],"")</f>
        <v/>
      </c>
      <c r="CX173" s="148" t="str">
        <f>IF(Tbl.Kosten[[#This Row],[WPnr.]]=CX$7,Tbl.Kosten[[#This Row],[Totaal kosten]],"")</f>
        <v/>
      </c>
      <c r="CY173" s="148" t="str">
        <f>IF(Tbl.Kosten[[#This Row],[WPnr.]]=CY$7,Tbl.Kosten[[#This Row],[Totaal kosten]],"")</f>
        <v/>
      </c>
      <c r="CZ173" s="148" t="str">
        <f>IF(Tbl.Kosten[[#This Row],[WPnr.]]=CZ$7,Tbl.Kosten[[#This Row],[Totaal kosten]],"")</f>
        <v/>
      </c>
      <c r="DA173" s="148" t="str">
        <f>IF(Tbl.Kosten[[#This Row],[WPnr.]]=DA$7,Tbl.Kosten[[#This Row],[Totaal kosten]],"")</f>
        <v/>
      </c>
      <c r="DB173" s="148" t="str">
        <f>IF(Tbl.Kosten[[#This Row],[WPnr.]]=DB$7,Tbl.Kosten[[#This Row],[Totaal kosten]],"")</f>
        <v/>
      </c>
      <c r="DC173" s="148" t="str">
        <f>IF(Tbl.Kosten[[#This Row],[WPnr.]]=DC$7,Tbl.Kosten[[#This Row],[Totaal kosten]],"")</f>
        <v/>
      </c>
      <c r="DD173" s="148" t="str">
        <f>IF(Tbl.Kosten[[#This Row],[WPnr.]]=DD$7,Tbl.Kosten[[#This Row],[Totaal kosten]],"")</f>
        <v/>
      </c>
      <c r="DE173" s="148" t="str">
        <f>IF(Tbl.Kosten[[#This Row],[WPnr.]]=DE$7,Tbl.Kosten[[#This Row],[Totaal kosten]],"")</f>
        <v/>
      </c>
      <c r="DF173" s="148" t="str">
        <f>IF(Tbl.Kosten[[#This Row],[WPnr.]]=DF$7,Tbl.Kosten[[#This Row],[Totaal kosten]],"")</f>
        <v/>
      </c>
      <c r="DG173" s="148" t="str">
        <f>IF(Tbl.Kosten[[#This Row],[WPnr.]]=DG$7,Tbl.Kosten[[#This Row],[Totaal kosten]],"")</f>
        <v/>
      </c>
      <c r="DH173" s="148" t="str">
        <f>IF(Tbl.Kosten[[#This Row],[WPnr.]]=DH$7,Tbl.Kosten[[#This Row],[Totaal kosten]],"")</f>
        <v/>
      </c>
      <c r="DI173" s="148" t="str">
        <f>IF(Tbl.Kosten[[#This Row],[WPnr.]]=DI$7,Tbl.Kosten[[#This Row],[Totaal kosten]],"")</f>
        <v/>
      </c>
      <c r="DJ173" s="148" t="str">
        <f>IF(Tbl.Kosten[[#This Row],[WPnr.]]=DJ$7,Tbl.Kosten[[#This Row],[Totaal kosten]],"")</f>
        <v/>
      </c>
      <c r="DK173" s="148" t="str">
        <f>IF(Tbl.Kosten[[#This Row],[WPnr.]]=DK$7,Tbl.Kosten[[#This Row],[Totaal kosten]],"")</f>
        <v/>
      </c>
      <c r="DL173" s="148" t="str">
        <f>IF(Tbl.Kosten[[#This Row],[WPnr.]]=DL$7,Tbl.Kosten[[#This Row],[Totaal kosten]],"")</f>
        <v/>
      </c>
      <c r="DM173" s="148" t="str">
        <f>IF(Tbl.Kosten[[#This Row],[WPnr.]]=DM$7,Tbl.Kosten[[#This Row],[Totaal kosten]],"")</f>
        <v/>
      </c>
      <c r="DN173" s="148" t="str">
        <f>IF(Tbl.Kosten[[#This Row],[WPnr.]]=DN$7,Tbl.Kosten[[#This Row],[Totaal kosten]],"")</f>
        <v/>
      </c>
      <c r="DO173" s="148" t="str">
        <f>IF(Tbl.Kosten[[#This Row],[WPnr.]]=DO$7,Tbl.Kosten[[#This Row],[Totaal kosten]],"")</f>
        <v/>
      </c>
      <c r="DP173" s="148" t="str">
        <f>IF(Tbl.Kosten[[#This Row],[WPnr.]]=DP$7,Tbl.Kosten[[#This Row],[Totaal kosten]],"")</f>
        <v/>
      </c>
      <c r="DQ173" s="148" t="str">
        <f>IF(Tbl.Kosten[[#This Row],[WPnr.]]=DQ$7,Tbl.Kosten[[#This Row],[Totaal kosten]],"")</f>
        <v/>
      </c>
      <c r="DR173" s="148" t="str">
        <f>IF(Tbl.Kosten[[#This Row],[WPnr.]]=DR$7,Tbl.Kosten[[#This Row],[Totaal kosten]],"")</f>
        <v/>
      </c>
      <c r="DS173" s="148" t="str">
        <f>IF(Tbl.Kosten[[#This Row],[WPnr.]]=DS$7,Tbl.Kosten[[#This Row],[Totaal kosten]],"")</f>
        <v/>
      </c>
      <c r="DT173" s="148" t="str">
        <f>IF(Tbl.Kosten[[#This Row],[WPnr.]]=DT$7,Tbl.Kosten[[#This Row],[Totaal kosten]],"")</f>
        <v/>
      </c>
      <c r="DU173" s="148" t="str">
        <f>IF(Tbl.Kosten[[#This Row],[WPnr.]]=DU$7,Tbl.Kosten[[#This Row],[Totaal kosten]],"")</f>
        <v/>
      </c>
      <c r="DV173" s="148" t="str">
        <f>IF(Tbl.Kosten[[#This Row],[WPnr.]]=DV$7,Tbl.Kosten[[#This Row],[Totaal kosten]],"")</f>
        <v/>
      </c>
      <c r="DW173" s="150" t="str">
        <f>IFERROR(_xlfn.XLOOKUP(Tbl.Kosten[[#This Row],[Kostensoort]],Tbl.Kostensoorten[Kostensoorten],Tbl.Kostensoorten[KSnr.],"",0,1),"")</f>
        <v/>
      </c>
      <c r="DX173" s="150" t="str">
        <f>IF(Tbl.Kosten[[#This Row],[KSnr.]]=DX$7,Tbl.Kosten[[#This Row],[Totaal kosten]],"")</f>
        <v/>
      </c>
      <c r="DY173" s="150" t="str">
        <f>IF(Tbl.Kosten[[#This Row],[KSnr.]]=DY$7,Tbl.Kosten[[#This Row],[Totaal kosten]],"")</f>
        <v/>
      </c>
      <c r="DZ173" s="150" t="str">
        <f>IF(Tbl.Kosten[[#This Row],[KSnr.]]=DZ$7,Tbl.Kosten[[#This Row],[Totaal kosten]],"")</f>
        <v/>
      </c>
      <c r="EA173" s="150" t="str">
        <f>IF(Tbl.Kosten[[#This Row],[KSnr.]]=EA$7,Tbl.Kosten[[#This Row],[Totaal kosten]],"")</f>
        <v/>
      </c>
      <c r="EB173" s="150" t="str">
        <f>IF(Tbl.Kosten[[#This Row],[KSnr.]]=EB$7,Tbl.Kosten[[#This Row],[Totaal kosten]],"")</f>
        <v/>
      </c>
      <c r="EC173" s="150" t="str">
        <f>IF(Tbl.Kosten[[#This Row],[KSnr.]]=EC$7,Tbl.Kosten[[#This Row],[Totaal kosten]],"")</f>
        <v/>
      </c>
      <c r="ED173" s="150" t="str">
        <f>IF(Tbl.Kosten[[#This Row],[KSnr.]]=ED$7,Tbl.Kosten[[#This Row],[Totaal kosten]],"")</f>
        <v/>
      </c>
      <c r="EE173" s="150" t="str">
        <f>IF(Tbl.Kosten[[#This Row],[KSnr.]]=EE$7,Tbl.Kosten[[#This Row],[Totaal kosten]],"")</f>
        <v/>
      </c>
      <c r="EF173" s="150" t="str">
        <f>IF(Tbl.Kosten[[#This Row],[KSnr.]]=EF$7,Tbl.Kosten[[#This Row],[Totaal kosten]],"")</f>
        <v/>
      </c>
      <c r="EG173" s="150" t="str">
        <f>IF(Tbl.Kosten[[#This Row],[KSnr.]]=EG$7,Tbl.Kosten[[#This Row],[Totaal kosten]],"")</f>
        <v/>
      </c>
      <c r="EH173" s="150" t="str">
        <f>IF(Tbl.Kosten[[#This Row],[KSnr.]]=EH$7,Tbl.Kosten[[#This Row],[Totaal kosten]],"")</f>
        <v/>
      </c>
      <c r="EI173" s="150" t="str">
        <f>IF(Tbl.Kosten[[#This Row],[KSnr.]]=EI$7,Tbl.Kosten[[#This Row],[Totaal kosten]],"")</f>
        <v/>
      </c>
      <c r="EJ173" s="150" t="str">
        <f>IF(Tbl.Kosten[[#This Row],[KSnr.]]=EJ$7,Tbl.Kosten[[#This Row],[Totaal kosten]],"")</f>
        <v/>
      </c>
      <c r="EK173" s="150" t="str">
        <f>IF(Tbl.Kosten[[#This Row],[KSnr.]]=EK$7,Tbl.Kosten[[#This Row],[Totaal kosten]],"")</f>
        <v/>
      </c>
      <c r="EL173" s="150" t="str">
        <f>IF(Tbl.Kosten[[#This Row],[KSnr.]]=EL$7,Tbl.Kosten[[#This Row],[Totaal kosten]],"")</f>
        <v/>
      </c>
      <c r="EM173" s="150" t="str">
        <f>IF(Tbl.Kosten[[#This Row],[KSnr.]]=EM$7,Tbl.Kosten[[#This Row],[Totaal kosten]],"")</f>
        <v/>
      </c>
      <c r="EN173" s="150" t="str">
        <f>IF(Tbl.Kosten[[#This Row],[KSnr.]]=EN$7,Tbl.Kosten[[#This Row],[Totaal kosten]],"")</f>
        <v/>
      </c>
      <c r="EO173" s="150" t="str">
        <f>IF(Tbl.Kosten[[#This Row],[KSnr.]]=EO$7,Tbl.Kosten[[#This Row],[Totaal kosten]],"")</f>
        <v/>
      </c>
      <c r="EP173" s="150" t="str">
        <f>IF(Tbl.Kosten[[#This Row],[KSnr.]]=EP$7,Tbl.Kosten[[#This Row],[Totaal kosten]],"")</f>
        <v/>
      </c>
      <c r="EQ173" s="150" t="str">
        <f>IF(Tbl.Kosten[[#This Row],[KSnr.]]=EQ$7,Tbl.Kosten[[#This Row],[Totaal kosten]],"")</f>
        <v/>
      </c>
      <c r="ER173" s="144" t="str">
        <f>IFERROR(_xlfn.XLOOKUP(Tbl.Kosten[[#This Row],[Subsidieactiviteit]],Tbl.Subsidiehoogte[Subsidieactiviteit],Tbl.Subsidiehoogte[SAnr.],"",0,1),"")</f>
        <v/>
      </c>
      <c r="ES173" s="150" t="str">
        <f>IF(Tbl.Kosten[[#This Row],[Sanr.]]=ES$7,Tbl.Kosten[[#This Row],[Totaal kosten]],"")</f>
        <v/>
      </c>
      <c r="ET173" s="150" t="str">
        <f>IF(Tbl.Kosten[[#This Row],[Sanr.]]=ET$7,Tbl.Kosten[[#This Row],[Totaal kosten]],"")</f>
        <v/>
      </c>
      <c r="EU173" s="150" t="str">
        <f>IF(Tbl.Kosten[[#This Row],[Sanr.]]=EU$7,Tbl.Kosten[[#This Row],[Totaal kosten]],"")</f>
        <v/>
      </c>
      <c r="EV173" s="150" t="str">
        <f>IF(Tbl.Kosten[[#This Row],[Sanr.]]=EV$7,Tbl.Kosten[[#This Row],[Totaal kosten]],"")</f>
        <v/>
      </c>
      <c r="EW173" s="150" t="str">
        <f>IF(Tbl.Kosten[[#This Row],[Sanr.]]=EW$7,Tbl.Kosten[[#This Row],[Totaal kosten]],"")</f>
        <v/>
      </c>
      <c r="EX173" s="150" t="str">
        <f>IF(Tbl.Kosten[[#This Row],[Sanr.]]=EX$7,Tbl.Kosten[[#This Row],[Totaal kosten]],"")</f>
        <v/>
      </c>
      <c r="EY173" s="150" t="str">
        <f>IF(Tbl.Kosten[[#This Row],[Sanr.]]=EY$7,Tbl.Kosten[[#This Row],[Totaal kosten]],"")</f>
        <v/>
      </c>
      <c r="EZ173" s="150" t="str">
        <f>IF(Tbl.Kosten[[#This Row],[Sanr.]]=EZ$7,Tbl.Kosten[[#This Row],[Totaal kosten]],"")</f>
        <v/>
      </c>
      <c r="FA173" s="150" t="str">
        <f>IF(Tbl.Kosten[[#This Row],[Sanr.]]=FA$7,Tbl.Kosten[[#This Row],[Totaal kosten]],"")</f>
        <v/>
      </c>
      <c r="FB173" s="150" t="str">
        <f>IF(Tbl.Kosten[[#This Row],[Sanr.]]=FB$7,Tbl.Kosten[[#This Row],[Totaal kosten]],"")</f>
        <v/>
      </c>
      <c r="FC173" s="150" t="str">
        <f>IF(Tbl.Kosten[[#This Row],[Sanr.]]=FC$7,Tbl.Kosten[[#This Row],[Totaal kosten]],"")</f>
        <v/>
      </c>
      <c r="FD173" s="150" t="str">
        <f>IF(Tbl.Kosten[[#This Row],[Sanr.]]=FD$7,Tbl.Kosten[[#This Row],[Totaal kosten]],"")</f>
        <v/>
      </c>
      <c r="FE173" s="150" t="str">
        <f>IF(Tbl.Kosten[[#This Row],[Sanr.]]=FE$7,Tbl.Kosten[[#This Row],[Totaal kosten]],"")</f>
        <v/>
      </c>
      <c r="FF173" s="150" t="str">
        <f>IF(Tbl.Kosten[[#This Row],[Sanr.]]=FF$7,Tbl.Kosten[[#This Row],[Totaal kosten]],"")</f>
        <v/>
      </c>
      <c r="FG173" s="150" t="str">
        <f>IF(Tbl.Kosten[[#This Row],[Sanr.]]=FG$7,Tbl.Kosten[[#This Row],[Totaal kosten]],"")</f>
        <v/>
      </c>
      <c r="FH173" s="150" t="str">
        <f>IF(Tbl.Kosten[[#This Row],[Sanr.]]=FH$7,Tbl.Kosten[[#This Row],[Totaal kosten]],"")</f>
        <v/>
      </c>
      <c r="FI173" s="150" t="str">
        <f>IF(Tbl.Kosten[[#This Row],[Sanr.]]=FI$7,Tbl.Kosten[[#This Row],[Totaal kosten]],"")</f>
        <v/>
      </c>
      <c r="FJ173" s="150" t="str">
        <f>IF(Tbl.Kosten[[#This Row],[Sanr.]]=FJ$7,Tbl.Kosten[[#This Row],[Totaal kosten]],"")</f>
        <v/>
      </c>
      <c r="FK173" s="150" t="str">
        <f>IF(Tbl.Kosten[[#This Row],[Sanr.]]=FK$7,Tbl.Kosten[[#This Row],[Totaal kosten]],"")</f>
        <v/>
      </c>
      <c r="FL173" s="150" t="str">
        <f>IF(Tbl.Kosten[[#This Row],[Sanr.]]=FL$7,Tbl.Kosten[[#This Row],[Totaal kosten]],"")</f>
        <v/>
      </c>
      <c r="FM173" s="150" t="str">
        <f>IF(Tbl.Kosten[[#This Row],[Sanr.]]=FM$7,Tbl.Kosten[[#This Row],[Totaal kosten]],"")</f>
        <v/>
      </c>
      <c r="FN173" s="150" t="str">
        <f>IF(Tbl.Kosten[[#This Row],[Sanr.]]=FN$7,Tbl.Kosten[[#This Row],[Totaal kosten]],"")</f>
        <v/>
      </c>
      <c r="FO173" s="150" t="str">
        <f>IF(Tbl.Kosten[[#This Row],[Sanr.]]=FO$7,Tbl.Kosten[[#This Row],[Totaal kosten]],"")</f>
        <v/>
      </c>
      <c r="FP173" s="150" t="str">
        <f>IF(Tbl.Kosten[[#This Row],[Sanr.]]=FP$7,Tbl.Kosten[[#This Row],[Totaal kosten]],"")</f>
        <v/>
      </c>
      <c r="FQ173" s="150" t="str">
        <f>IF(Tbl.Kosten[[#This Row],[Sanr.]]=FQ$7,Tbl.Kosten[[#This Row],[Totaal kosten]],"")</f>
        <v/>
      </c>
      <c r="FR173" s="150" t="str">
        <f>IF(Tbl.Kosten[[#This Row],[Sanr.]]=FR$7,Tbl.Kosten[[#This Row],[Totaal kosten]],"")</f>
        <v/>
      </c>
      <c r="FS173" s="150" t="str">
        <f>IF(Tbl.Kosten[[#This Row],[Sanr.]]=FS$7,Tbl.Kosten[[#This Row],[Totaal kosten]],"")</f>
        <v/>
      </c>
      <c r="FT173" s="150" t="str">
        <f>IF(Tbl.Kosten[[#This Row],[Sanr.]]=FT$7,Tbl.Kosten[[#This Row],[Totaal kosten]],"")</f>
        <v/>
      </c>
      <c r="FU173" s="150" t="str">
        <f>IF(Tbl.Kosten[[#This Row],[Sanr.]]=FU$7,Tbl.Kosten[[#This Row],[Totaal kosten]],"")</f>
        <v/>
      </c>
      <c r="FV173" s="150" t="str">
        <f>IF(Tbl.Kosten[[#This Row],[Sanr.]]=FV$7,Tbl.Kosten[[#This Row],[Totaal kosten]],"")</f>
        <v/>
      </c>
      <c r="FW173" s="150" t="str">
        <f>IFERROR(_xlfn.XLOOKUP(Tbl.Kosten[[#This Row],[Activiteitencode]],Tbl.Activiteiten[Activiteitcode],Tbl.Activiteiten[Anr.],"",0,1),"")</f>
        <v/>
      </c>
      <c r="FX173" s="169" t="str">
        <f>_xlfn.CONCAT(Tbl.Kosten[[#This Row],[Pnr.]],Tbl.Kosten[[#This Row],[Sanr.]])</f>
        <v>P1</v>
      </c>
      <c r="FY173" s="150">
        <f>Tbl.Kosten[[#This Row],[Totaal kosten]]-Tbl.Kosten[[#This Row],[Subsidie]]</f>
        <v>0</v>
      </c>
      <c r="FZ173" s="150">
        <f>IF(Tbl.Kosten[[#This Row],[Pnr.]]=FZ$7,Tbl.Kosten[[#This Row],[Te financieren]],"")</f>
        <v>0</v>
      </c>
      <c r="GA173" s="150" t="str">
        <f>IF(Tbl.Kosten[[#This Row],[Pnr.]]=GA$7,Tbl.Kosten[[#This Row],[Te financieren]],"")</f>
        <v/>
      </c>
      <c r="GB173" s="150" t="str">
        <f>IF(Tbl.Kosten[[#This Row],[Pnr.]]=GB$7,Tbl.Kosten[[#This Row],[Te financieren]],"")</f>
        <v/>
      </c>
      <c r="GC173" s="150" t="str">
        <f>IF(Tbl.Kosten[[#This Row],[Pnr.]]=GC$7,Tbl.Kosten[[#This Row],[Te financieren]],"")</f>
        <v/>
      </c>
      <c r="GD173" s="150" t="str">
        <f>IF(Tbl.Kosten[[#This Row],[Pnr.]]=GD$7,Tbl.Kosten[[#This Row],[Te financieren]],"")</f>
        <v/>
      </c>
      <c r="GE173" s="150" t="str">
        <f>IF(Tbl.Kosten[[#This Row],[Pnr.]]=GE$7,Tbl.Kosten[[#This Row],[Te financieren]],"")</f>
        <v/>
      </c>
      <c r="GF173" s="150" t="str">
        <f>IF(Tbl.Kosten[[#This Row],[Pnr.]]=GF$7,Tbl.Kosten[[#This Row],[Te financieren]],"")</f>
        <v/>
      </c>
      <c r="GG173" s="150" t="str">
        <f>IF(Tbl.Kosten[[#This Row],[Pnr.]]=GG$7,Tbl.Kosten[[#This Row],[Te financieren]],"")</f>
        <v/>
      </c>
      <c r="GH173" s="150" t="str">
        <f>IF(Tbl.Kosten[[#This Row],[Pnr.]]=GH$7,Tbl.Kosten[[#This Row],[Te financieren]],"")</f>
        <v/>
      </c>
      <c r="GI173" s="150" t="str">
        <f>IF(Tbl.Kosten[[#This Row],[Pnr.]]=GI$7,Tbl.Kosten[[#This Row],[Te financieren]],"")</f>
        <v/>
      </c>
      <c r="GJ173" s="150" t="str">
        <f>IF(Tbl.Kosten[[#This Row],[Pnr.]]=GJ$7,Tbl.Kosten[[#This Row],[Te financieren]],"")</f>
        <v/>
      </c>
      <c r="GK173" s="150" t="str">
        <f>IF(Tbl.Kosten[[#This Row],[Pnr.]]=GK$7,Tbl.Kosten[[#This Row],[Te financieren]],"")</f>
        <v/>
      </c>
      <c r="GL173" s="150" t="str">
        <f>IF(Tbl.Kosten[[#This Row],[Pnr.]]=GL$7,Tbl.Kosten[[#This Row],[Te financieren]],"")</f>
        <v/>
      </c>
      <c r="GM173" s="150" t="str">
        <f>IF(Tbl.Kosten[[#This Row],[Pnr.]]=GM$7,Tbl.Kosten[[#This Row],[Te financieren]],"")</f>
        <v/>
      </c>
      <c r="GN173" s="150" t="str">
        <f>IF(Tbl.Kosten[[#This Row],[Pnr.]]=GN$7,Tbl.Kosten[[#This Row],[Te financieren]],"")</f>
        <v/>
      </c>
      <c r="GO173" s="150" t="str">
        <f>IF(Tbl.Kosten[[#This Row],[Pnr.]]=GO$7,Tbl.Kosten[[#This Row],[Te financieren]],"")</f>
        <v/>
      </c>
      <c r="GP173" s="150" t="str">
        <f>IF(Tbl.Kosten[[#This Row],[Pnr.]]=GP$7,Tbl.Kosten[[#This Row],[Te financieren]],"")</f>
        <v/>
      </c>
      <c r="GQ173" s="150" t="str">
        <f>IF(Tbl.Kosten[[#This Row],[Pnr.]]=GQ$7,Tbl.Kosten[[#This Row],[Te financieren]],"")</f>
        <v/>
      </c>
      <c r="GR173" s="150" t="str">
        <f>IF(Tbl.Kosten[[#This Row],[Pnr.]]=GR$7,Tbl.Kosten[[#This Row],[Te financieren]],"")</f>
        <v/>
      </c>
      <c r="GS173" s="150" t="str">
        <f>IF(Tbl.Kosten[[#This Row],[Pnr.]]=GS$7,Tbl.Kosten[[#This Row],[Te financieren]],"")</f>
        <v/>
      </c>
      <c r="GT173" s="150" t="str">
        <f>IF(Tbl.Kosten[[#This Row],[Pnr.]]=GT$7,Tbl.Kosten[[#This Row],[Te financieren]],"")</f>
        <v/>
      </c>
      <c r="GU173" s="150" t="str">
        <f>IF(Tbl.Kosten[[#This Row],[Pnr.]]=GU$7,Tbl.Kosten[[#This Row],[Te financieren]],"")</f>
        <v/>
      </c>
      <c r="GV173" s="150" t="str">
        <f>IF(Tbl.Kosten[[#This Row],[Pnr.]]=GV$7,Tbl.Kosten[[#This Row],[Te financieren]],"")</f>
        <v/>
      </c>
      <c r="GW173" s="150" t="str">
        <f>IF(Tbl.Kosten[[#This Row],[Pnr.]]=GW$7,Tbl.Kosten[[#This Row],[Te financieren]],"")</f>
        <v/>
      </c>
      <c r="GX173" s="150" t="str">
        <f>IF(Tbl.Kosten[[#This Row],[Pnr.]]=GX$7,Tbl.Kosten[[#This Row],[Te financieren]],"")</f>
        <v/>
      </c>
      <c r="GY173" s="150" t="str">
        <f>IF(Tbl.Kosten[[#This Row],[Pnr.]]=GY$7,Tbl.Kosten[[#This Row],[Te financieren]],"")</f>
        <v/>
      </c>
      <c r="GZ173" s="150" t="str">
        <f>IF(Tbl.Kosten[[#This Row],[Pnr.]]=GZ$7,Tbl.Kosten[[#This Row],[Te financieren]],"")</f>
        <v/>
      </c>
      <c r="HA173" s="150" t="str">
        <f>IF(Tbl.Kosten[[#This Row],[Pnr.]]=HA$7,Tbl.Kosten[[#This Row],[Te financieren]],"")</f>
        <v/>
      </c>
      <c r="HB173" s="150" t="str">
        <f>IF(Tbl.Kosten[[#This Row],[Pnr.]]=HB$7,Tbl.Kosten[[#This Row],[Te financieren]],"")</f>
        <v/>
      </c>
      <c r="HC173" s="150" t="str">
        <f>IF(Tbl.Kosten[[#This Row],[Pnr.]]=HC$7,Tbl.Kosten[[#This Row],[Te financieren]],"")</f>
        <v/>
      </c>
      <c r="HD173" s="150" t="str">
        <f>IF(Tbl.Kosten[[#This Row],[Pnr.]]=HD$7,Tbl.Kosten[[#This Row],[Te financieren]],"")</f>
        <v/>
      </c>
      <c r="HE173" s="150" t="str">
        <f>IF(Tbl.Kosten[[#This Row],[Pnr.]]=HE$7,Tbl.Kosten[[#This Row],[Te financieren]],"")</f>
        <v/>
      </c>
      <c r="HF173" s="150" t="str">
        <f>IF(Tbl.Kosten[[#This Row],[Pnr.]]=HF$7,Tbl.Kosten[[#This Row],[Te financieren]],"")</f>
        <v/>
      </c>
      <c r="HG173" s="150" t="str">
        <f>IF(Tbl.Kosten[[#This Row],[Pnr.]]=HG$7,Tbl.Kosten[[#This Row],[Te financieren]],"")</f>
        <v/>
      </c>
      <c r="HH173" s="150" t="str">
        <f>IF(Tbl.Kosten[[#This Row],[Pnr.]]=HH$7,Tbl.Kosten[[#This Row],[Te financieren]],"")</f>
        <v/>
      </c>
      <c r="HI173" s="150" t="str">
        <f>IF(Tbl.Kosten[[#This Row],[Pnr.]]=HI$7,Tbl.Kosten[[#This Row],[Te financieren]],"")</f>
        <v/>
      </c>
      <c r="HJ173" s="150" t="str">
        <f>IF(Tbl.Kosten[[#This Row],[Pnr.]]=HJ$7,Tbl.Kosten[[#This Row],[Te financieren]],"")</f>
        <v/>
      </c>
      <c r="HK173" s="150" t="str">
        <f>IF(Tbl.Kosten[[#This Row],[Pnr.]]=HK$7,Tbl.Kosten[[#This Row],[Te financieren]],"")</f>
        <v/>
      </c>
      <c r="HL173" s="150" t="str">
        <f>IF(Tbl.Kosten[[#This Row],[Pnr.]]=HL$7,Tbl.Kosten[[#This Row],[Te financieren]],"")</f>
        <v/>
      </c>
      <c r="HM173" s="150" t="str">
        <f>IF(Tbl.Kosten[[#This Row],[Pnr.]]=HM$7,Tbl.Kosten[[#This Row],[Te financieren]],"")</f>
        <v/>
      </c>
      <c r="HN173" s="150" t="str">
        <f>IF(Tbl.Kosten[[#This Row],[Pnr.]]=HN$7,Tbl.Kosten[[#This Row],[Te financieren]],"")</f>
        <v/>
      </c>
      <c r="HO173" s="150" t="str">
        <f>IF(Tbl.Kosten[[#This Row],[Pnr.]]=HO$7,Tbl.Kosten[[#This Row],[Te financieren]],"")</f>
        <v/>
      </c>
      <c r="HP173" s="150" t="str">
        <f>IF(Tbl.Kosten[[#This Row],[Pnr.]]=HP$7,Tbl.Kosten[[#This Row],[Te financieren]],"")</f>
        <v/>
      </c>
      <c r="HQ173" s="150" t="str">
        <f>IF(Tbl.Kosten[[#This Row],[Pnr.]]=HQ$7,Tbl.Kosten[[#This Row],[Te financieren]],"")</f>
        <v/>
      </c>
      <c r="HR173" s="150" t="str">
        <f>IF(Tbl.Kosten[[#This Row],[Pnr.]]=HR$7,Tbl.Kosten[[#This Row],[Te financieren]],"")</f>
        <v/>
      </c>
      <c r="HS173" s="150" t="str">
        <f>IF(Tbl.Kosten[[#This Row],[Pnr.]]=HS$7,Tbl.Kosten[[#This Row],[Te financieren]],"")</f>
        <v/>
      </c>
      <c r="HT173" s="150" t="str">
        <f>IF(Tbl.Kosten[[#This Row],[Pnr.]]=HT$7,Tbl.Kosten[[#This Row],[Te financieren]],"")</f>
        <v/>
      </c>
      <c r="HU173" s="150" t="str">
        <f>IF(Tbl.Kosten[[#This Row],[Pnr.]]=HU$7,Tbl.Kosten[[#This Row],[Te financieren]],"")</f>
        <v/>
      </c>
      <c r="HV173" s="150" t="str">
        <f>IF(Tbl.Kosten[[#This Row],[Pnr.]]=HV$7,Tbl.Kosten[[#This Row],[Te financieren]],"")</f>
        <v/>
      </c>
      <c r="HW173" s="150" t="str">
        <f>IF(Tbl.Kosten[[#This Row],[Pnr.]]=HW$7,Tbl.Kosten[[#This Row],[Te financieren]],"")</f>
        <v/>
      </c>
    </row>
    <row r="174" spans="2:231" x14ac:dyDescent="0.3">
      <c r="B174" s="134"/>
      <c r="C174" s="137"/>
      <c r="D174" s="136"/>
      <c r="E174" s="261"/>
      <c r="F174" s="135"/>
      <c r="G174" s="11" t="str">
        <f>IF(Tbl.Kosten[[#This Row],[Medewerker e/o 
functie]]&lt;&gt;"",_xlfn.XLOOKUP(Tbl.Kosten[[#This Row],[Medewerker e/o 
functie]],Tbl.Uurtarief[Medewerker en/of functie],Tbl.Uurtarief[Uurtarief],"",0,1),"")</f>
        <v/>
      </c>
      <c r="H174" s="121">
        <f>IFERROR(Tbl.Kosten[[#This Row],[Uren]]*Tbl.Kosten[[#This Row],[Uurtarief]],0)</f>
        <v>0</v>
      </c>
      <c r="I174" s="119" t="str">
        <f>IF(Tbl.Kosten[[#This Row],[Subtotaal uren]]&lt;&gt;0,_xlfn.XLOOKUP(Tbl.Kosten[[#This Row],[Medewerker e/o 
functie]],Tbl.Uurtarief[Medewerker en/of functie],Tbl.Uurtarief[Kostensoort arbeid],"",0,1),"")</f>
        <v/>
      </c>
      <c r="J174" s="137"/>
      <c r="K174" s="135"/>
      <c r="L174" s="139" t="str">
        <f>IF(Tbl.Kosten[[#This Row],[Activum]]&lt;&gt;"",_xlfn.XLOOKUP(Tbl.Kosten[[#This Row],[Activum]],Tbl.Afschrijvingskosten[Activum],Tbl.Afschrijvingskosten[Tarief per afschrijvings-eenheid],"",0,1),"")</f>
        <v/>
      </c>
      <c r="M174" s="122">
        <f>IFERROR(Tbl.Kosten[[#This Row],[Een-
heden]]*Tbl.Kosten[[#This Row],[Afschrijvings-
tarief]],0)</f>
        <v>0</v>
      </c>
      <c r="N174" s="122" t="str">
        <f>IF(Tbl.Kosten[[#This Row],[Subtotaal afschrijving]]&lt;&gt;0,Lijsten!$A$7,"")</f>
        <v/>
      </c>
      <c r="O174" s="140"/>
      <c r="P174" s="135"/>
      <c r="Q174" s="138"/>
      <c r="R174" s="122">
        <f>IFERROR(Tbl.Kosten[[#This Row],[Aantal]]*Tbl.Kosten[[#This Row],[Tarief]],0)</f>
        <v>0</v>
      </c>
      <c r="S174" s="8">
        <f>IFERROR(Tbl.Kosten[[#This Row],[Subtotaal overige kosten]]+Tbl.Kosten[[#This Row],[Subtotaal uren]]+Tbl.Kosten[[#This Row],[Subtotaal afschrijving]],0)</f>
        <v>0</v>
      </c>
      <c r="T174" s="8">
        <f>IFERROR(Tbl.Kosten[[#This Row],[Totaal kosten]]*Tbl.Kosten[[#This Row],[Subsidie%]],0)</f>
        <v>0</v>
      </c>
      <c r="U174" s="4" t="str" cm="1">
        <f t="array" ref="U174">IFERROR(_xlfn.IFS(Tbl.Kosten[[#This Row],[Subtotaal uren]]&lt;&gt;0,Tbl.Kosten[[#This Row],[Kostensoort arbeid]],Tbl.Kosten[[#This Row],[Subtotaal afschrijving]]&lt;&gt;0,Tbl.Kosten[[#This Row],[Kostensoort afschrijving]],Tbl.Kosten[[#This Row],[Subtotaal overige kosten]]&lt;&gt;0,Tbl.Kosten[[#This Row],[Kostensoort overig]]),"")</f>
        <v/>
      </c>
      <c r="V174" s="4" t="str">
        <f>IFERROR(_xlfn.XLOOKUP(Tbl.Kosten[[#This Row],[Activiteitencode]],Tbl.Activiteiten[Activiteitcode],Tbl.Activiteiten[Werkpakketcode],"",0,1),"")</f>
        <v/>
      </c>
      <c r="W174" s="4" t="str">
        <f>IFERROR(_xlfn.XLOOKUP(Tbl.Kosten[[#This Row],[Werkpakketcode]],Tbl.Werkpakketten[Werkpakketcode],Tbl.Werkpakketten[Subsidiabele activiteit],"",0,1),"")</f>
        <v/>
      </c>
      <c r="X174" s="12">
        <f>IFERROR(_xlfn.XLOOKUP(Tbl.Kosten[[#This Row],[Sanr.]],Tbl.Subsidiehoogte[SAnr.],Tbl.Subsidiehoogte[Sub. Percentage],0,0,1),0)</f>
        <v>0</v>
      </c>
      <c r="Y174" s="144" t="str">
        <f>IFERROR(_xlfn.XLOOKUP(Tbl.Kosten[[#This Row],[Partnercode]],Tbl.Projectpartners[Partnercode],Tbl.Projectpartners[PNr.],"",0,1),"")</f>
        <v>P1</v>
      </c>
      <c r="Z174" s="148">
        <f>IF(Tbl.Kosten[[#This Row],[Pnr.]]=Z$7,Tbl.Kosten[[#This Row],[Totaal kosten]],"")</f>
        <v>0</v>
      </c>
      <c r="AA174" s="148" t="str">
        <f>IF(Tbl.Kosten[[#This Row],[Pnr.]]=AA$7,Tbl.Kosten[[#This Row],[Totaal kosten]],"")</f>
        <v/>
      </c>
      <c r="AB174" s="148" t="str">
        <f>IF(Tbl.Kosten[[#This Row],[Pnr.]]=AB$7,Tbl.Kosten[[#This Row],[Totaal kosten]],"")</f>
        <v/>
      </c>
      <c r="AC174" s="148" t="str">
        <f>IF(Tbl.Kosten[[#This Row],[Pnr.]]=AC$7,Tbl.Kosten[[#This Row],[Totaal kosten]],"")</f>
        <v/>
      </c>
      <c r="AD174" s="148" t="str">
        <f>IF(Tbl.Kosten[[#This Row],[Pnr.]]=AD$7,Tbl.Kosten[[#This Row],[Totaal kosten]],"")</f>
        <v/>
      </c>
      <c r="AE174" s="148" t="str">
        <f>IF(Tbl.Kosten[[#This Row],[Pnr.]]=AE$7,Tbl.Kosten[[#This Row],[Totaal kosten]],"")</f>
        <v/>
      </c>
      <c r="AF174" s="148" t="str">
        <f>IF(Tbl.Kosten[[#This Row],[Pnr.]]=AF$7,Tbl.Kosten[[#This Row],[Totaal kosten]],"")</f>
        <v/>
      </c>
      <c r="AG174" s="148" t="str">
        <f>IF(Tbl.Kosten[[#This Row],[Pnr.]]=AG$7,Tbl.Kosten[[#This Row],[Totaal kosten]],"")</f>
        <v/>
      </c>
      <c r="AH174" s="148" t="str">
        <f>IF(Tbl.Kosten[[#This Row],[Pnr.]]=AH$7,Tbl.Kosten[[#This Row],[Totaal kosten]],"")</f>
        <v/>
      </c>
      <c r="AI174" s="148" t="str">
        <f>IF(Tbl.Kosten[[#This Row],[Pnr.]]=AI$7,Tbl.Kosten[[#This Row],[Totaal kosten]],"")</f>
        <v/>
      </c>
      <c r="AJ174" s="148" t="str">
        <f>IF(Tbl.Kosten[[#This Row],[Pnr.]]=AJ$7,Tbl.Kosten[[#This Row],[Totaal kosten]],"")</f>
        <v/>
      </c>
      <c r="AK174" s="148" t="str">
        <f>IF(Tbl.Kosten[[#This Row],[Pnr.]]=AK$7,Tbl.Kosten[[#This Row],[Totaal kosten]],"")</f>
        <v/>
      </c>
      <c r="AL174" s="148" t="str">
        <f>IF(Tbl.Kosten[[#This Row],[Pnr.]]=AL$7,Tbl.Kosten[[#This Row],[Totaal kosten]],"")</f>
        <v/>
      </c>
      <c r="AM174" s="148" t="str">
        <f>IF(Tbl.Kosten[[#This Row],[Pnr.]]=AM$7,Tbl.Kosten[[#This Row],[Totaal kosten]],"")</f>
        <v/>
      </c>
      <c r="AN174" s="148" t="str">
        <f>IF(Tbl.Kosten[[#This Row],[Pnr.]]=AN$7,Tbl.Kosten[[#This Row],[Totaal kosten]],"")</f>
        <v/>
      </c>
      <c r="AO174" s="148" t="str">
        <f>IF(Tbl.Kosten[[#This Row],[Pnr.]]=AO$7,Tbl.Kosten[[#This Row],[Totaal kosten]],"")</f>
        <v/>
      </c>
      <c r="AP174" s="148" t="str">
        <f>IF(Tbl.Kosten[[#This Row],[Pnr.]]=AP$7,Tbl.Kosten[[#This Row],[Totaal kosten]],"")</f>
        <v/>
      </c>
      <c r="AQ174" s="148" t="str">
        <f>IF(Tbl.Kosten[[#This Row],[Pnr.]]=AQ$7,Tbl.Kosten[[#This Row],[Totaal kosten]],"")</f>
        <v/>
      </c>
      <c r="AR174" s="148" t="str">
        <f>IF(Tbl.Kosten[[#This Row],[Pnr.]]=AR$7,Tbl.Kosten[[#This Row],[Totaal kosten]],"")</f>
        <v/>
      </c>
      <c r="AS174" s="148" t="str">
        <f>IF(Tbl.Kosten[[#This Row],[Pnr.]]=AS$7,Tbl.Kosten[[#This Row],[Totaal kosten]],"")</f>
        <v/>
      </c>
      <c r="AT174" s="148" t="str">
        <f>IF(Tbl.Kosten[[#This Row],[Pnr.]]=AT$7,Tbl.Kosten[[#This Row],[Totaal kosten]],"")</f>
        <v/>
      </c>
      <c r="AU174" s="148" t="str">
        <f>IF(Tbl.Kosten[[#This Row],[Pnr.]]=AU$7,Tbl.Kosten[[#This Row],[Totaal kosten]],"")</f>
        <v/>
      </c>
      <c r="AV174" s="148" t="str">
        <f>IF(Tbl.Kosten[[#This Row],[Pnr.]]=AV$7,Tbl.Kosten[[#This Row],[Totaal kosten]],"")</f>
        <v/>
      </c>
      <c r="AW174" s="148" t="str">
        <f>IF(Tbl.Kosten[[#This Row],[Pnr.]]=AW$7,Tbl.Kosten[[#This Row],[Totaal kosten]],"")</f>
        <v/>
      </c>
      <c r="AX174" s="148" t="str">
        <f>IF(Tbl.Kosten[[#This Row],[Pnr.]]=AX$7,Tbl.Kosten[[#This Row],[Totaal kosten]],"")</f>
        <v/>
      </c>
      <c r="AY174" s="148" t="str">
        <f>IF(Tbl.Kosten[[#This Row],[Pnr.]]=AY$7,Tbl.Kosten[[#This Row],[Totaal kosten]],"")</f>
        <v/>
      </c>
      <c r="AZ174" s="148" t="str">
        <f>IF(Tbl.Kosten[[#This Row],[Pnr.]]=AZ$7,Tbl.Kosten[[#This Row],[Totaal kosten]],"")</f>
        <v/>
      </c>
      <c r="BA174" s="148" t="str">
        <f>IF(Tbl.Kosten[[#This Row],[Pnr.]]=BA$7,Tbl.Kosten[[#This Row],[Totaal kosten]],"")</f>
        <v/>
      </c>
      <c r="BB174" s="148" t="str">
        <f>IF(Tbl.Kosten[[#This Row],[Pnr.]]=BB$7,Tbl.Kosten[[#This Row],[Totaal kosten]],"")</f>
        <v/>
      </c>
      <c r="BC174" s="148" t="str">
        <f>IF(Tbl.Kosten[[#This Row],[Pnr.]]=BC$7,Tbl.Kosten[[#This Row],[Totaal kosten]],"")</f>
        <v/>
      </c>
      <c r="BD174" s="148" t="str">
        <f>IF(Tbl.Kosten[[#This Row],[Pnr.]]=BD$7,Tbl.Kosten[[#This Row],[Totaal kosten]],"")</f>
        <v/>
      </c>
      <c r="BE174" s="148" t="str">
        <f>IF(Tbl.Kosten[[#This Row],[Pnr.]]=BE$7,Tbl.Kosten[[#This Row],[Totaal kosten]],"")</f>
        <v/>
      </c>
      <c r="BF174" s="148" t="str">
        <f>IF(Tbl.Kosten[[#This Row],[Pnr.]]=BF$7,Tbl.Kosten[[#This Row],[Totaal kosten]],"")</f>
        <v/>
      </c>
      <c r="BG174" s="148" t="str">
        <f>IF(Tbl.Kosten[[#This Row],[Pnr.]]=BG$7,Tbl.Kosten[[#This Row],[Totaal kosten]],"")</f>
        <v/>
      </c>
      <c r="BH174" s="148" t="str">
        <f>IF(Tbl.Kosten[[#This Row],[Pnr.]]=BH$7,Tbl.Kosten[[#This Row],[Totaal kosten]],"")</f>
        <v/>
      </c>
      <c r="BI174" s="148" t="str">
        <f>IF(Tbl.Kosten[[#This Row],[Pnr.]]=BI$7,Tbl.Kosten[[#This Row],[Totaal kosten]],"")</f>
        <v/>
      </c>
      <c r="BJ174" s="148" t="str">
        <f>IF(Tbl.Kosten[[#This Row],[Pnr.]]=BJ$7,Tbl.Kosten[[#This Row],[Totaal kosten]],"")</f>
        <v/>
      </c>
      <c r="BK174" s="148" t="str">
        <f>IF(Tbl.Kosten[[#This Row],[Pnr.]]=BK$7,Tbl.Kosten[[#This Row],[Totaal kosten]],"")</f>
        <v/>
      </c>
      <c r="BL174" s="148" t="str">
        <f>IF(Tbl.Kosten[[#This Row],[Pnr.]]=BL$7,Tbl.Kosten[[#This Row],[Totaal kosten]],"")</f>
        <v/>
      </c>
      <c r="BM174" s="148" t="str">
        <f>IF(Tbl.Kosten[[#This Row],[Pnr.]]=BM$7,Tbl.Kosten[[#This Row],[Totaal kosten]],"")</f>
        <v/>
      </c>
      <c r="BN174" s="148" t="str">
        <f>IF(Tbl.Kosten[[#This Row],[Pnr.]]=BN$7,Tbl.Kosten[[#This Row],[Totaal kosten]],"")</f>
        <v/>
      </c>
      <c r="BO174" s="148" t="str">
        <f>IF(Tbl.Kosten[[#This Row],[Pnr.]]=BO$7,Tbl.Kosten[[#This Row],[Totaal kosten]],"")</f>
        <v/>
      </c>
      <c r="BP174" s="148" t="str">
        <f>IF(Tbl.Kosten[[#This Row],[Pnr.]]=BP$7,Tbl.Kosten[[#This Row],[Totaal kosten]],"")</f>
        <v/>
      </c>
      <c r="BQ174" s="148" t="str">
        <f>IF(Tbl.Kosten[[#This Row],[Pnr.]]=BQ$7,Tbl.Kosten[[#This Row],[Totaal kosten]],"")</f>
        <v/>
      </c>
      <c r="BR174" s="148" t="str">
        <f>IF(Tbl.Kosten[[#This Row],[Pnr.]]=BR$7,Tbl.Kosten[[#This Row],[Totaal kosten]],"")</f>
        <v/>
      </c>
      <c r="BS174" s="148" t="str">
        <f>IF(Tbl.Kosten[[#This Row],[Pnr.]]=BS$7,Tbl.Kosten[[#This Row],[Totaal kosten]],"")</f>
        <v/>
      </c>
      <c r="BT174" s="148" t="str">
        <f>IF(Tbl.Kosten[[#This Row],[Pnr.]]=BT$7,Tbl.Kosten[[#This Row],[Totaal kosten]],"")</f>
        <v/>
      </c>
      <c r="BU174" s="148" t="str">
        <f>IF(Tbl.Kosten[[#This Row],[Pnr.]]=BU$7,Tbl.Kosten[[#This Row],[Totaal kosten]],"")</f>
        <v/>
      </c>
      <c r="BV174" s="148" t="str">
        <f>IF(Tbl.Kosten[[#This Row],[Pnr.]]=BV$7,Tbl.Kosten[[#This Row],[Totaal kosten]],"")</f>
        <v/>
      </c>
      <c r="BW174" s="148" t="str">
        <f>IF(Tbl.Kosten[[#This Row],[Pnr.]]=BW$7,Tbl.Kosten[[#This Row],[Totaal kosten]],"")</f>
        <v/>
      </c>
      <c r="BX174" s="148" t="str">
        <f>IFERROR(_xlfn.XLOOKUP(Tbl.Kosten[[#This Row],[Werkpakketcode]],Tbl.Werkpakketten[Werkpakketcode],Tbl.Werkpakketten[WPnr.],"",0,1),"")</f>
        <v/>
      </c>
      <c r="BY174" s="148" t="str">
        <f>IF(Tbl.Kosten[[#This Row],[WPnr.]]=BY$7,Tbl.Kosten[[#This Row],[Totaal kosten]],"")</f>
        <v/>
      </c>
      <c r="BZ174" s="148" t="str">
        <f>IF(Tbl.Kosten[[#This Row],[WPnr.]]=BZ$7,Tbl.Kosten[[#This Row],[Totaal kosten]],"")</f>
        <v/>
      </c>
      <c r="CA174" s="148" t="str">
        <f>IF(Tbl.Kosten[[#This Row],[WPnr.]]=CA$7,Tbl.Kosten[[#This Row],[Totaal kosten]],"")</f>
        <v/>
      </c>
      <c r="CB174" s="148" t="str">
        <f>IF(Tbl.Kosten[[#This Row],[WPnr.]]=CB$7,Tbl.Kosten[[#This Row],[Totaal kosten]],"")</f>
        <v/>
      </c>
      <c r="CC174" s="148" t="str">
        <f>IF(Tbl.Kosten[[#This Row],[WPnr.]]=CC$7,Tbl.Kosten[[#This Row],[Totaal kosten]],"")</f>
        <v/>
      </c>
      <c r="CD174" s="148" t="str">
        <f>IF(Tbl.Kosten[[#This Row],[WPnr.]]=CD$7,Tbl.Kosten[[#This Row],[Totaal kosten]],"")</f>
        <v/>
      </c>
      <c r="CE174" s="148" t="str">
        <f>IF(Tbl.Kosten[[#This Row],[WPnr.]]=CE$7,Tbl.Kosten[[#This Row],[Totaal kosten]],"")</f>
        <v/>
      </c>
      <c r="CF174" s="148" t="str">
        <f>IF(Tbl.Kosten[[#This Row],[WPnr.]]=CF$7,Tbl.Kosten[[#This Row],[Totaal kosten]],"")</f>
        <v/>
      </c>
      <c r="CG174" s="148" t="str">
        <f>IF(Tbl.Kosten[[#This Row],[WPnr.]]=CG$7,Tbl.Kosten[[#This Row],[Totaal kosten]],"")</f>
        <v/>
      </c>
      <c r="CH174" s="148" t="str">
        <f>IF(Tbl.Kosten[[#This Row],[WPnr.]]=CH$7,Tbl.Kosten[[#This Row],[Totaal kosten]],"")</f>
        <v/>
      </c>
      <c r="CI174" s="148" t="str">
        <f>IF(Tbl.Kosten[[#This Row],[WPnr.]]=CI$7,Tbl.Kosten[[#This Row],[Totaal kosten]],"")</f>
        <v/>
      </c>
      <c r="CJ174" s="148" t="str">
        <f>IF(Tbl.Kosten[[#This Row],[WPnr.]]=CJ$7,Tbl.Kosten[[#This Row],[Totaal kosten]],"")</f>
        <v/>
      </c>
      <c r="CK174" s="148" t="str">
        <f>IF(Tbl.Kosten[[#This Row],[WPnr.]]=CK$7,Tbl.Kosten[[#This Row],[Totaal kosten]],"")</f>
        <v/>
      </c>
      <c r="CL174" s="148" t="str">
        <f>IF(Tbl.Kosten[[#This Row],[WPnr.]]=CL$7,Tbl.Kosten[[#This Row],[Totaal kosten]],"")</f>
        <v/>
      </c>
      <c r="CM174" s="148" t="str">
        <f>IF(Tbl.Kosten[[#This Row],[WPnr.]]=CM$7,Tbl.Kosten[[#This Row],[Totaal kosten]],"")</f>
        <v/>
      </c>
      <c r="CN174" s="148" t="str">
        <f>IF(Tbl.Kosten[[#This Row],[WPnr.]]=CN$7,Tbl.Kosten[[#This Row],[Totaal kosten]],"")</f>
        <v/>
      </c>
      <c r="CO174" s="148" t="str">
        <f>IF(Tbl.Kosten[[#This Row],[WPnr.]]=CO$7,Tbl.Kosten[[#This Row],[Totaal kosten]],"")</f>
        <v/>
      </c>
      <c r="CP174" s="148" t="str">
        <f>IF(Tbl.Kosten[[#This Row],[WPnr.]]=CP$7,Tbl.Kosten[[#This Row],[Totaal kosten]],"")</f>
        <v/>
      </c>
      <c r="CQ174" s="148" t="str">
        <f>IF(Tbl.Kosten[[#This Row],[WPnr.]]=CQ$7,Tbl.Kosten[[#This Row],[Totaal kosten]],"")</f>
        <v/>
      </c>
      <c r="CR174" s="148" t="str">
        <f>IF(Tbl.Kosten[[#This Row],[WPnr.]]=CR$7,Tbl.Kosten[[#This Row],[Totaal kosten]],"")</f>
        <v/>
      </c>
      <c r="CS174" s="148" t="str">
        <f>IF(Tbl.Kosten[[#This Row],[WPnr.]]=CS$7,Tbl.Kosten[[#This Row],[Totaal kosten]],"")</f>
        <v/>
      </c>
      <c r="CT174" s="148" t="str">
        <f>IF(Tbl.Kosten[[#This Row],[WPnr.]]=CT$7,Tbl.Kosten[[#This Row],[Totaal kosten]],"")</f>
        <v/>
      </c>
      <c r="CU174" s="148" t="str">
        <f>IF(Tbl.Kosten[[#This Row],[WPnr.]]=CU$7,Tbl.Kosten[[#This Row],[Totaal kosten]],"")</f>
        <v/>
      </c>
      <c r="CV174" s="148" t="str">
        <f>IF(Tbl.Kosten[[#This Row],[WPnr.]]=CV$7,Tbl.Kosten[[#This Row],[Totaal kosten]],"")</f>
        <v/>
      </c>
      <c r="CW174" s="148" t="str">
        <f>IF(Tbl.Kosten[[#This Row],[WPnr.]]=CW$7,Tbl.Kosten[[#This Row],[Totaal kosten]],"")</f>
        <v/>
      </c>
      <c r="CX174" s="148" t="str">
        <f>IF(Tbl.Kosten[[#This Row],[WPnr.]]=CX$7,Tbl.Kosten[[#This Row],[Totaal kosten]],"")</f>
        <v/>
      </c>
      <c r="CY174" s="148" t="str">
        <f>IF(Tbl.Kosten[[#This Row],[WPnr.]]=CY$7,Tbl.Kosten[[#This Row],[Totaal kosten]],"")</f>
        <v/>
      </c>
      <c r="CZ174" s="148" t="str">
        <f>IF(Tbl.Kosten[[#This Row],[WPnr.]]=CZ$7,Tbl.Kosten[[#This Row],[Totaal kosten]],"")</f>
        <v/>
      </c>
      <c r="DA174" s="148" t="str">
        <f>IF(Tbl.Kosten[[#This Row],[WPnr.]]=DA$7,Tbl.Kosten[[#This Row],[Totaal kosten]],"")</f>
        <v/>
      </c>
      <c r="DB174" s="148" t="str">
        <f>IF(Tbl.Kosten[[#This Row],[WPnr.]]=DB$7,Tbl.Kosten[[#This Row],[Totaal kosten]],"")</f>
        <v/>
      </c>
      <c r="DC174" s="148" t="str">
        <f>IF(Tbl.Kosten[[#This Row],[WPnr.]]=DC$7,Tbl.Kosten[[#This Row],[Totaal kosten]],"")</f>
        <v/>
      </c>
      <c r="DD174" s="148" t="str">
        <f>IF(Tbl.Kosten[[#This Row],[WPnr.]]=DD$7,Tbl.Kosten[[#This Row],[Totaal kosten]],"")</f>
        <v/>
      </c>
      <c r="DE174" s="148" t="str">
        <f>IF(Tbl.Kosten[[#This Row],[WPnr.]]=DE$7,Tbl.Kosten[[#This Row],[Totaal kosten]],"")</f>
        <v/>
      </c>
      <c r="DF174" s="148" t="str">
        <f>IF(Tbl.Kosten[[#This Row],[WPnr.]]=DF$7,Tbl.Kosten[[#This Row],[Totaal kosten]],"")</f>
        <v/>
      </c>
      <c r="DG174" s="148" t="str">
        <f>IF(Tbl.Kosten[[#This Row],[WPnr.]]=DG$7,Tbl.Kosten[[#This Row],[Totaal kosten]],"")</f>
        <v/>
      </c>
      <c r="DH174" s="148" t="str">
        <f>IF(Tbl.Kosten[[#This Row],[WPnr.]]=DH$7,Tbl.Kosten[[#This Row],[Totaal kosten]],"")</f>
        <v/>
      </c>
      <c r="DI174" s="148" t="str">
        <f>IF(Tbl.Kosten[[#This Row],[WPnr.]]=DI$7,Tbl.Kosten[[#This Row],[Totaal kosten]],"")</f>
        <v/>
      </c>
      <c r="DJ174" s="148" t="str">
        <f>IF(Tbl.Kosten[[#This Row],[WPnr.]]=DJ$7,Tbl.Kosten[[#This Row],[Totaal kosten]],"")</f>
        <v/>
      </c>
      <c r="DK174" s="148" t="str">
        <f>IF(Tbl.Kosten[[#This Row],[WPnr.]]=DK$7,Tbl.Kosten[[#This Row],[Totaal kosten]],"")</f>
        <v/>
      </c>
      <c r="DL174" s="148" t="str">
        <f>IF(Tbl.Kosten[[#This Row],[WPnr.]]=DL$7,Tbl.Kosten[[#This Row],[Totaal kosten]],"")</f>
        <v/>
      </c>
      <c r="DM174" s="148" t="str">
        <f>IF(Tbl.Kosten[[#This Row],[WPnr.]]=DM$7,Tbl.Kosten[[#This Row],[Totaal kosten]],"")</f>
        <v/>
      </c>
      <c r="DN174" s="148" t="str">
        <f>IF(Tbl.Kosten[[#This Row],[WPnr.]]=DN$7,Tbl.Kosten[[#This Row],[Totaal kosten]],"")</f>
        <v/>
      </c>
      <c r="DO174" s="148" t="str">
        <f>IF(Tbl.Kosten[[#This Row],[WPnr.]]=DO$7,Tbl.Kosten[[#This Row],[Totaal kosten]],"")</f>
        <v/>
      </c>
      <c r="DP174" s="148" t="str">
        <f>IF(Tbl.Kosten[[#This Row],[WPnr.]]=DP$7,Tbl.Kosten[[#This Row],[Totaal kosten]],"")</f>
        <v/>
      </c>
      <c r="DQ174" s="148" t="str">
        <f>IF(Tbl.Kosten[[#This Row],[WPnr.]]=DQ$7,Tbl.Kosten[[#This Row],[Totaal kosten]],"")</f>
        <v/>
      </c>
      <c r="DR174" s="148" t="str">
        <f>IF(Tbl.Kosten[[#This Row],[WPnr.]]=DR$7,Tbl.Kosten[[#This Row],[Totaal kosten]],"")</f>
        <v/>
      </c>
      <c r="DS174" s="148" t="str">
        <f>IF(Tbl.Kosten[[#This Row],[WPnr.]]=DS$7,Tbl.Kosten[[#This Row],[Totaal kosten]],"")</f>
        <v/>
      </c>
      <c r="DT174" s="148" t="str">
        <f>IF(Tbl.Kosten[[#This Row],[WPnr.]]=DT$7,Tbl.Kosten[[#This Row],[Totaal kosten]],"")</f>
        <v/>
      </c>
      <c r="DU174" s="148" t="str">
        <f>IF(Tbl.Kosten[[#This Row],[WPnr.]]=DU$7,Tbl.Kosten[[#This Row],[Totaal kosten]],"")</f>
        <v/>
      </c>
      <c r="DV174" s="148" t="str">
        <f>IF(Tbl.Kosten[[#This Row],[WPnr.]]=DV$7,Tbl.Kosten[[#This Row],[Totaal kosten]],"")</f>
        <v/>
      </c>
      <c r="DW174" s="150" t="str">
        <f>IFERROR(_xlfn.XLOOKUP(Tbl.Kosten[[#This Row],[Kostensoort]],Tbl.Kostensoorten[Kostensoorten],Tbl.Kostensoorten[KSnr.],"",0,1),"")</f>
        <v/>
      </c>
      <c r="DX174" s="150" t="str">
        <f>IF(Tbl.Kosten[[#This Row],[KSnr.]]=DX$7,Tbl.Kosten[[#This Row],[Totaal kosten]],"")</f>
        <v/>
      </c>
      <c r="DY174" s="150" t="str">
        <f>IF(Tbl.Kosten[[#This Row],[KSnr.]]=DY$7,Tbl.Kosten[[#This Row],[Totaal kosten]],"")</f>
        <v/>
      </c>
      <c r="DZ174" s="150" t="str">
        <f>IF(Tbl.Kosten[[#This Row],[KSnr.]]=DZ$7,Tbl.Kosten[[#This Row],[Totaal kosten]],"")</f>
        <v/>
      </c>
      <c r="EA174" s="150" t="str">
        <f>IF(Tbl.Kosten[[#This Row],[KSnr.]]=EA$7,Tbl.Kosten[[#This Row],[Totaal kosten]],"")</f>
        <v/>
      </c>
      <c r="EB174" s="150" t="str">
        <f>IF(Tbl.Kosten[[#This Row],[KSnr.]]=EB$7,Tbl.Kosten[[#This Row],[Totaal kosten]],"")</f>
        <v/>
      </c>
      <c r="EC174" s="150" t="str">
        <f>IF(Tbl.Kosten[[#This Row],[KSnr.]]=EC$7,Tbl.Kosten[[#This Row],[Totaal kosten]],"")</f>
        <v/>
      </c>
      <c r="ED174" s="150" t="str">
        <f>IF(Tbl.Kosten[[#This Row],[KSnr.]]=ED$7,Tbl.Kosten[[#This Row],[Totaal kosten]],"")</f>
        <v/>
      </c>
      <c r="EE174" s="150" t="str">
        <f>IF(Tbl.Kosten[[#This Row],[KSnr.]]=EE$7,Tbl.Kosten[[#This Row],[Totaal kosten]],"")</f>
        <v/>
      </c>
      <c r="EF174" s="150" t="str">
        <f>IF(Tbl.Kosten[[#This Row],[KSnr.]]=EF$7,Tbl.Kosten[[#This Row],[Totaal kosten]],"")</f>
        <v/>
      </c>
      <c r="EG174" s="150" t="str">
        <f>IF(Tbl.Kosten[[#This Row],[KSnr.]]=EG$7,Tbl.Kosten[[#This Row],[Totaal kosten]],"")</f>
        <v/>
      </c>
      <c r="EH174" s="150" t="str">
        <f>IF(Tbl.Kosten[[#This Row],[KSnr.]]=EH$7,Tbl.Kosten[[#This Row],[Totaal kosten]],"")</f>
        <v/>
      </c>
      <c r="EI174" s="150" t="str">
        <f>IF(Tbl.Kosten[[#This Row],[KSnr.]]=EI$7,Tbl.Kosten[[#This Row],[Totaal kosten]],"")</f>
        <v/>
      </c>
      <c r="EJ174" s="150" t="str">
        <f>IF(Tbl.Kosten[[#This Row],[KSnr.]]=EJ$7,Tbl.Kosten[[#This Row],[Totaal kosten]],"")</f>
        <v/>
      </c>
      <c r="EK174" s="150" t="str">
        <f>IF(Tbl.Kosten[[#This Row],[KSnr.]]=EK$7,Tbl.Kosten[[#This Row],[Totaal kosten]],"")</f>
        <v/>
      </c>
      <c r="EL174" s="150" t="str">
        <f>IF(Tbl.Kosten[[#This Row],[KSnr.]]=EL$7,Tbl.Kosten[[#This Row],[Totaal kosten]],"")</f>
        <v/>
      </c>
      <c r="EM174" s="150" t="str">
        <f>IF(Tbl.Kosten[[#This Row],[KSnr.]]=EM$7,Tbl.Kosten[[#This Row],[Totaal kosten]],"")</f>
        <v/>
      </c>
      <c r="EN174" s="150" t="str">
        <f>IF(Tbl.Kosten[[#This Row],[KSnr.]]=EN$7,Tbl.Kosten[[#This Row],[Totaal kosten]],"")</f>
        <v/>
      </c>
      <c r="EO174" s="150" t="str">
        <f>IF(Tbl.Kosten[[#This Row],[KSnr.]]=EO$7,Tbl.Kosten[[#This Row],[Totaal kosten]],"")</f>
        <v/>
      </c>
      <c r="EP174" s="150" t="str">
        <f>IF(Tbl.Kosten[[#This Row],[KSnr.]]=EP$7,Tbl.Kosten[[#This Row],[Totaal kosten]],"")</f>
        <v/>
      </c>
      <c r="EQ174" s="150" t="str">
        <f>IF(Tbl.Kosten[[#This Row],[KSnr.]]=EQ$7,Tbl.Kosten[[#This Row],[Totaal kosten]],"")</f>
        <v/>
      </c>
      <c r="ER174" s="144" t="str">
        <f>IFERROR(_xlfn.XLOOKUP(Tbl.Kosten[[#This Row],[Subsidieactiviteit]],Tbl.Subsidiehoogte[Subsidieactiviteit],Tbl.Subsidiehoogte[SAnr.],"",0,1),"")</f>
        <v/>
      </c>
      <c r="ES174" s="150" t="str">
        <f>IF(Tbl.Kosten[[#This Row],[Sanr.]]=ES$7,Tbl.Kosten[[#This Row],[Totaal kosten]],"")</f>
        <v/>
      </c>
      <c r="ET174" s="150" t="str">
        <f>IF(Tbl.Kosten[[#This Row],[Sanr.]]=ET$7,Tbl.Kosten[[#This Row],[Totaal kosten]],"")</f>
        <v/>
      </c>
      <c r="EU174" s="150" t="str">
        <f>IF(Tbl.Kosten[[#This Row],[Sanr.]]=EU$7,Tbl.Kosten[[#This Row],[Totaal kosten]],"")</f>
        <v/>
      </c>
      <c r="EV174" s="150" t="str">
        <f>IF(Tbl.Kosten[[#This Row],[Sanr.]]=EV$7,Tbl.Kosten[[#This Row],[Totaal kosten]],"")</f>
        <v/>
      </c>
      <c r="EW174" s="150" t="str">
        <f>IF(Tbl.Kosten[[#This Row],[Sanr.]]=EW$7,Tbl.Kosten[[#This Row],[Totaal kosten]],"")</f>
        <v/>
      </c>
      <c r="EX174" s="150" t="str">
        <f>IF(Tbl.Kosten[[#This Row],[Sanr.]]=EX$7,Tbl.Kosten[[#This Row],[Totaal kosten]],"")</f>
        <v/>
      </c>
      <c r="EY174" s="150" t="str">
        <f>IF(Tbl.Kosten[[#This Row],[Sanr.]]=EY$7,Tbl.Kosten[[#This Row],[Totaal kosten]],"")</f>
        <v/>
      </c>
      <c r="EZ174" s="150" t="str">
        <f>IF(Tbl.Kosten[[#This Row],[Sanr.]]=EZ$7,Tbl.Kosten[[#This Row],[Totaal kosten]],"")</f>
        <v/>
      </c>
      <c r="FA174" s="150" t="str">
        <f>IF(Tbl.Kosten[[#This Row],[Sanr.]]=FA$7,Tbl.Kosten[[#This Row],[Totaal kosten]],"")</f>
        <v/>
      </c>
      <c r="FB174" s="150" t="str">
        <f>IF(Tbl.Kosten[[#This Row],[Sanr.]]=FB$7,Tbl.Kosten[[#This Row],[Totaal kosten]],"")</f>
        <v/>
      </c>
      <c r="FC174" s="150" t="str">
        <f>IF(Tbl.Kosten[[#This Row],[Sanr.]]=FC$7,Tbl.Kosten[[#This Row],[Totaal kosten]],"")</f>
        <v/>
      </c>
      <c r="FD174" s="150" t="str">
        <f>IF(Tbl.Kosten[[#This Row],[Sanr.]]=FD$7,Tbl.Kosten[[#This Row],[Totaal kosten]],"")</f>
        <v/>
      </c>
      <c r="FE174" s="150" t="str">
        <f>IF(Tbl.Kosten[[#This Row],[Sanr.]]=FE$7,Tbl.Kosten[[#This Row],[Totaal kosten]],"")</f>
        <v/>
      </c>
      <c r="FF174" s="150" t="str">
        <f>IF(Tbl.Kosten[[#This Row],[Sanr.]]=FF$7,Tbl.Kosten[[#This Row],[Totaal kosten]],"")</f>
        <v/>
      </c>
      <c r="FG174" s="150" t="str">
        <f>IF(Tbl.Kosten[[#This Row],[Sanr.]]=FG$7,Tbl.Kosten[[#This Row],[Totaal kosten]],"")</f>
        <v/>
      </c>
      <c r="FH174" s="150" t="str">
        <f>IF(Tbl.Kosten[[#This Row],[Sanr.]]=FH$7,Tbl.Kosten[[#This Row],[Totaal kosten]],"")</f>
        <v/>
      </c>
      <c r="FI174" s="150" t="str">
        <f>IF(Tbl.Kosten[[#This Row],[Sanr.]]=FI$7,Tbl.Kosten[[#This Row],[Totaal kosten]],"")</f>
        <v/>
      </c>
      <c r="FJ174" s="150" t="str">
        <f>IF(Tbl.Kosten[[#This Row],[Sanr.]]=FJ$7,Tbl.Kosten[[#This Row],[Totaal kosten]],"")</f>
        <v/>
      </c>
      <c r="FK174" s="150" t="str">
        <f>IF(Tbl.Kosten[[#This Row],[Sanr.]]=FK$7,Tbl.Kosten[[#This Row],[Totaal kosten]],"")</f>
        <v/>
      </c>
      <c r="FL174" s="150" t="str">
        <f>IF(Tbl.Kosten[[#This Row],[Sanr.]]=FL$7,Tbl.Kosten[[#This Row],[Totaal kosten]],"")</f>
        <v/>
      </c>
      <c r="FM174" s="150" t="str">
        <f>IF(Tbl.Kosten[[#This Row],[Sanr.]]=FM$7,Tbl.Kosten[[#This Row],[Totaal kosten]],"")</f>
        <v/>
      </c>
      <c r="FN174" s="150" t="str">
        <f>IF(Tbl.Kosten[[#This Row],[Sanr.]]=FN$7,Tbl.Kosten[[#This Row],[Totaal kosten]],"")</f>
        <v/>
      </c>
      <c r="FO174" s="150" t="str">
        <f>IF(Tbl.Kosten[[#This Row],[Sanr.]]=FO$7,Tbl.Kosten[[#This Row],[Totaal kosten]],"")</f>
        <v/>
      </c>
      <c r="FP174" s="150" t="str">
        <f>IF(Tbl.Kosten[[#This Row],[Sanr.]]=FP$7,Tbl.Kosten[[#This Row],[Totaal kosten]],"")</f>
        <v/>
      </c>
      <c r="FQ174" s="150" t="str">
        <f>IF(Tbl.Kosten[[#This Row],[Sanr.]]=FQ$7,Tbl.Kosten[[#This Row],[Totaal kosten]],"")</f>
        <v/>
      </c>
      <c r="FR174" s="150" t="str">
        <f>IF(Tbl.Kosten[[#This Row],[Sanr.]]=FR$7,Tbl.Kosten[[#This Row],[Totaal kosten]],"")</f>
        <v/>
      </c>
      <c r="FS174" s="150" t="str">
        <f>IF(Tbl.Kosten[[#This Row],[Sanr.]]=FS$7,Tbl.Kosten[[#This Row],[Totaal kosten]],"")</f>
        <v/>
      </c>
      <c r="FT174" s="150" t="str">
        <f>IF(Tbl.Kosten[[#This Row],[Sanr.]]=FT$7,Tbl.Kosten[[#This Row],[Totaal kosten]],"")</f>
        <v/>
      </c>
      <c r="FU174" s="150" t="str">
        <f>IF(Tbl.Kosten[[#This Row],[Sanr.]]=FU$7,Tbl.Kosten[[#This Row],[Totaal kosten]],"")</f>
        <v/>
      </c>
      <c r="FV174" s="150" t="str">
        <f>IF(Tbl.Kosten[[#This Row],[Sanr.]]=FV$7,Tbl.Kosten[[#This Row],[Totaal kosten]],"")</f>
        <v/>
      </c>
      <c r="FW174" s="150" t="str">
        <f>IFERROR(_xlfn.XLOOKUP(Tbl.Kosten[[#This Row],[Activiteitencode]],Tbl.Activiteiten[Activiteitcode],Tbl.Activiteiten[Anr.],"",0,1),"")</f>
        <v/>
      </c>
      <c r="FX174" s="169" t="str">
        <f>_xlfn.CONCAT(Tbl.Kosten[[#This Row],[Pnr.]],Tbl.Kosten[[#This Row],[Sanr.]])</f>
        <v>P1</v>
      </c>
      <c r="FY174" s="150">
        <f>Tbl.Kosten[[#This Row],[Totaal kosten]]-Tbl.Kosten[[#This Row],[Subsidie]]</f>
        <v>0</v>
      </c>
      <c r="FZ174" s="150">
        <f>IF(Tbl.Kosten[[#This Row],[Pnr.]]=FZ$7,Tbl.Kosten[[#This Row],[Te financieren]],"")</f>
        <v>0</v>
      </c>
      <c r="GA174" s="150" t="str">
        <f>IF(Tbl.Kosten[[#This Row],[Pnr.]]=GA$7,Tbl.Kosten[[#This Row],[Te financieren]],"")</f>
        <v/>
      </c>
      <c r="GB174" s="150" t="str">
        <f>IF(Tbl.Kosten[[#This Row],[Pnr.]]=GB$7,Tbl.Kosten[[#This Row],[Te financieren]],"")</f>
        <v/>
      </c>
      <c r="GC174" s="150" t="str">
        <f>IF(Tbl.Kosten[[#This Row],[Pnr.]]=GC$7,Tbl.Kosten[[#This Row],[Te financieren]],"")</f>
        <v/>
      </c>
      <c r="GD174" s="150" t="str">
        <f>IF(Tbl.Kosten[[#This Row],[Pnr.]]=GD$7,Tbl.Kosten[[#This Row],[Te financieren]],"")</f>
        <v/>
      </c>
      <c r="GE174" s="150" t="str">
        <f>IF(Tbl.Kosten[[#This Row],[Pnr.]]=GE$7,Tbl.Kosten[[#This Row],[Te financieren]],"")</f>
        <v/>
      </c>
      <c r="GF174" s="150" t="str">
        <f>IF(Tbl.Kosten[[#This Row],[Pnr.]]=GF$7,Tbl.Kosten[[#This Row],[Te financieren]],"")</f>
        <v/>
      </c>
      <c r="GG174" s="150" t="str">
        <f>IF(Tbl.Kosten[[#This Row],[Pnr.]]=GG$7,Tbl.Kosten[[#This Row],[Te financieren]],"")</f>
        <v/>
      </c>
      <c r="GH174" s="150" t="str">
        <f>IF(Tbl.Kosten[[#This Row],[Pnr.]]=GH$7,Tbl.Kosten[[#This Row],[Te financieren]],"")</f>
        <v/>
      </c>
      <c r="GI174" s="150" t="str">
        <f>IF(Tbl.Kosten[[#This Row],[Pnr.]]=GI$7,Tbl.Kosten[[#This Row],[Te financieren]],"")</f>
        <v/>
      </c>
      <c r="GJ174" s="150" t="str">
        <f>IF(Tbl.Kosten[[#This Row],[Pnr.]]=GJ$7,Tbl.Kosten[[#This Row],[Te financieren]],"")</f>
        <v/>
      </c>
      <c r="GK174" s="150" t="str">
        <f>IF(Tbl.Kosten[[#This Row],[Pnr.]]=GK$7,Tbl.Kosten[[#This Row],[Te financieren]],"")</f>
        <v/>
      </c>
      <c r="GL174" s="150" t="str">
        <f>IF(Tbl.Kosten[[#This Row],[Pnr.]]=GL$7,Tbl.Kosten[[#This Row],[Te financieren]],"")</f>
        <v/>
      </c>
      <c r="GM174" s="150" t="str">
        <f>IF(Tbl.Kosten[[#This Row],[Pnr.]]=GM$7,Tbl.Kosten[[#This Row],[Te financieren]],"")</f>
        <v/>
      </c>
      <c r="GN174" s="150" t="str">
        <f>IF(Tbl.Kosten[[#This Row],[Pnr.]]=GN$7,Tbl.Kosten[[#This Row],[Te financieren]],"")</f>
        <v/>
      </c>
      <c r="GO174" s="150" t="str">
        <f>IF(Tbl.Kosten[[#This Row],[Pnr.]]=GO$7,Tbl.Kosten[[#This Row],[Te financieren]],"")</f>
        <v/>
      </c>
      <c r="GP174" s="150" t="str">
        <f>IF(Tbl.Kosten[[#This Row],[Pnr.]]=GP$7,Tbl.Kosten[[#This Row],[Te financieren]],"")</f>
        <v/>
      </c>
      <c r="GQ174" s="150" t="str">
        <f>IF(Tbl.Kosten[[#This Row],[Pnr.]]=GQ$7,Tbl.Kosten[[#This Row],[Te financieren]],"")</f>
        <v/>
      </c>
      <c r="GR174" s="150" t="str">
        <f>IF(Tbl.Kosten[[#This Row],[Pnr.]]=GR$7,Tbl.Kosten[[#This Row],[Te financieren]],"")</f>
        <v/>
      </c>
      <c r="GS174" s="150" t="str">
        <f>IF(Tbl.Kosten[[#This Row],[Pnr.]]=GS$7,Tbl.Kosten[[#This Row],[Te financieren]],"")</f>
        <v/>
      </c>
      <c r="GT174" s="150" t="str">
        <f>IF(Tbl.Kosten[[#This Row],[Pnr.]]=GT$7,Tbl.Kosten[[#This Row],[Te financieren]],"")</f>
        <v/>
      </c>
      <c r="GU174" s="150" t="str">
        <f>IF(Tbl.Kosten[[#This Row],[Pnr.]]=GU$7,Tbl.Kosten[[#This Row],[Te financieren]],"")</f>
        <v/>
      </c>
      <c r="GV174" s="150" t="str">
        <f>IF(Tbl.Kosten[[#This Row],[Pnr.]]=GV$7,Tbl.Kosten[[#This Row],[Te financieren]],"")</f>
        <v/>
      </c>
      <c r="GW174" s="150" t="str">
        <f>IF(Tbl.Kosten[[#This Row],[Pnr.]]=GW$7,Tbl.Kosten[[#This Row],[Te financieren]],"")</f>
        <v/>
      </c>
      <c r="GX174" s="150" t="str">
        <f>IF(Tbl.Kosten[[#This Row],[Pnr.]]=GX$7,Tbl.Kosten[[#This Row],[Te financieren]],"")</f>
        <v/>
      </c>
      <c r="GY174" s="150" t="str">
        <f>IF(Tbl.Kosten[[#This Row],[Pnr.]]=GY$7,Tbl.Kosten[[#This Row],[Te financieren]],"")</f>
        <v/>
      </c>
      <c r="GZ174" s="150" t="str">
        <f>IF(Tbl.Kosten[[#This Row],[Pnr.]]=GZ$7,Tbl.Kosten[[#This Row],[Te financieren]],"")</f>
        <v/>
      </c>
      <c r="HA174" s="150" t="str">
        <f>IF(Tbl.Kosten[[#This Row],[Pnr.]]=HA$7,Tbl.Kosten[[#This Row],[Te financieren]],"")</f>
        <v/>
      </c>
      <c r="HB174" s="150" t="str">
        <f>IF(Tbl.Kosten[[#This Row],[Pnr.]]=HB$7,Tbl.Kosten[[#This Row],[Te financieren]],"")</f>
        <v/>
      </c>
      <c r="HC174" s="150" t="str">
        <f>IF(Tbl.Kosten[[#This Row],[Pnr.]]=HC$7,Tbl.Kosten[[#This Row],[Te financieren]],"")</f>
        <v/>
      </c>
      <c r="HD174" s="150" t="str">
        <f>IF(Tbl.Kosten[[#This Row],[Pnr.]]=HD$7,Tbl.Kosten[[#This Row],[Te financieren]],"")</f>
        <v/>
      </c>
      <c r="HE174" s="150" t="str">
        <f>IF(Tbl.Kosten[[#This Row],[Pnr.]]=HE$7,Tbl.Kosten[[#This Row],[Te financieren]],"")</f>
        <v/>
      </c>
      <c r="HF174" s="150" t="str">
        <f>IF(Tbl.Kosten[[#This Row],[Pnr.]]=HF$7,Tbl.Kosten[[#This Row],[Te financieren]],"")</f>
        <v/>
      </c>
      <c r="HG174" s="150" t="str">
        <f>IF(Tbl.Kosten[[#This Row],[Pnr.]]=HG$7,Tbl.Kosten[[#This Row],[Te financieren]],"")</f>
        <v/>
      </c>
      <c r="HH174" s="150" t="str">
        <f>IF(Tbl.Kosten[[#This Row],[Pnr.]]=HH$7,Tbl.Kosten[[#This Row],[Te financieren]],"")</f>
        <v/>
      </c>
      <c r="HI174" s="150" t="str">
        <f>IF(Tbl.Kosten[[#This Row],[Pnr.]]=HI$7,Tbl.Kosten[[#This Row],[Te financieren]],"")</f>
        <v/>
      </c>
      <c r="HJ174" s="150" t="str">
        <f>IF(Tbl.Kosten[[#This Row],[Pnr.]]=HJ$7,Tbl.Kosten[[#This Row],[Te financieren]],"")</f>
        <v/>
      </c>
      <c r="HK174" s="150" t="str">
        <f>IF(Tbl.Kosten[[#This Row],[Pnr.]]=HK$7,Tbl.Kosten[[#This Row],[Te financieren]],"")</f>
        <v/>
      </c>
      <c r="HL174" s="150" t="str">
        <f>IF(Tbl.Kosten[[#This Row],[Pnr.]]=HL$7,Tbl.Kosten[[#This Row],[Te financieren]],"")</f>
        <v/>
      </c>
      <c r="HM174" s="150" t="str">
        <f>IF(Tbl.Kosten[[#This Row],[Pnr.]]=HM$7,Tbl.Kosten[[#This Row],[Te financieren]],"")</f>
        <v/>
      </c>
      <c r="HN174" s="150" t="str">
        <f>IF(Tbl.Kosten[[#This Row],[Pnr.]]=HN$7,Tbl.Kosten[[#This Row],[Te financieren]],"")</f>
        <v/>
      </c>
      <c r="HO174" s="150" t="str">
        <f>IF(Tbl.Kosten[[#This Row],[Pnr.]]=HO$7,Tbl.Kosten[[#This Row],[Te financieren]],"")</f>
        <v/>
      </c>
      <c r="HP174" s="150" t="str">
        <f>IF(Tbl.Kosten[[#This Row],[Pnr.]]=HP$7,Tbl.Kosten[[#This Row],[Te financieren]],"")</f>
        <v/>
      </c>
      <c r="HQ174" s="150" t="str">
        <f>IF(Tbl.Kosten[[#This Row],[Pnr.]]=HQ$7,Tbl.Kosten[[#This Row],[Te financieren]],"")</f>
        <v/>
      </c>
      <c r="HR174" s="150" t="str">
        <f>IF(Tbl.Kosten[[#This Row],[Pnr.]]=HR$7,Tbl.Kosten[[#This Row],[Te financieren]],"")</f>
        <v/>
      </c>
      <c r="HS174" s="150" t="str">
        <f>IF(Tbl.Kosten[[#This Row],[Pnr.]]=HS$7,Tbl.Kosten[[#This Row],[Te financieren]],"")</f>
        <v/>
      </c>
      <c r="HT174" s="150" t="str">
        <f>IF(Tbl.Kosten[[#This Row],[Pnr.]]=HT$7,Tbl.Kosten[[#This Row],[Te financieren]],"")</f>
        <v/>
      </c>
      <c r="HU174" s="150" t="str">
        <f>IF(Tbl.Kosten[[#This Row],[Pnr.]]=HU$7,Tbl.Kosten[[#This Row],[Te financieren]],"")</f>
        <v/>
      </c>
      <c r="HV174" s="150" t="str">
        <f>IF(Tbl.Kosten[[#This Row],[Pnr.]]=HV$7,Tbl.Kosten[[#This Row],[Te financieren]],"")</f>
        <v/>
      </c>
      <c r="HW174" s="150" t="str">
        <f>IF(Tbl.Kosten[[#This Row],[Pnr.]]=HW$7,Tbl.Kosten[[#This Row],[Te financieren]],"")</f>
        <v/>
      </c>
    </row>
    <row r="175" spans="2:231" x14ac:dyDescent="0.3">
      <c r="B175" s="134"/>
      <c r="C175" s="137"/>
      <c r="D175" s="136"/>
      <c r="E175" s="261"/>
      <c r="F175" s="135"/>
      <c r="G175" s="11" t="str">
        <f>IF(Tbl.Kosten[[#This Row],[Medewerker e/o 
functie]]&lt;&gt;"",_xlfn.XLOOKUP(Tbl.Kosten[[#This Row],[Medewerker e/o 
functie]],Tbl.Uurtarief[Medewerker en/of functie],Tbl.Uurtarief[Uurtarief],"",0,1),"")</f>
        <v/>
      </c>
      <c r="H175" s="121">
        <f>IFERROR(Tbl.Kosten[[#This Row],[Uren]]*Tbl.Kosten[[#This Row],[Uurtarief]],0)</f>
        <v>0</v>
      </c>
      <c r="I175" s="119" t="str">
        <f>IF(Tbl.Kosten[[#This Row],[Subtotaal uren]]&lt;&gt;0,_xlfn.XLOOKUP(Tbl.Kosten[[#This Row],[Medewerker e/o 
functie]],Tbl.Uurtarief[Medewerker en/of functie],Tbl.Uurtarief[Kostensoort arbeid],"",0,1),"")</f>
        <v/>
      </c>
      <c r="J175" s="137"/>
      <c r="K175" s="135"/>
      <c r="L175" s="139" t="str">
        <f>IF(Tbl.Kosten[[#This Row],[Activum]]&lt;&gt;"",_xlfn.XLOOKUP(Tbl.Kosten[[#This Row],[Activum]],Tbl.Afschrijvingskosten[Activum],Tbl.Afschrijvingskosten[Tarief per afschrijvings-eenheid],"",0,1),"")</f>
        <v/>
      </c>
      <c r="M175" s="122">
        <f>IFERROR(Tbl.Kosten[[#This Row],[Een-
heden]]*Tbl.Kosten[[#This Row],[Afschrijvings-
tarief]],0)</f>
        <v>0</v>
      </c>
      <c r="N175" s="122" t="str">
        <f>IF(Tbl.Kosten[[#This Row],[Subtotaal afschrijving]]&lt;&gt;0,Lijsten!$A$7,"")</f>
        <v/>
      </c>
      <c r="O175" s="140"/>
      <c r="P175" s="135"/>
      <c r="Q175" s="138"/>
      <c r="R175" s="122">
        <f>IFERROR(Tbl.Kosten[[#This Row],[Aantal]]*Tbl.Kosten[[#This Row],[Tarief]],0)</f>
        <v>0</v>
      </c>
      <c r="S175" s="8">
        <f>IFERROR(Tbl.Kosten[[#This Row],[Subtotaal overige kosten]]+Tbl.Kosten[[#This Row],[Subtotaal uren]]+Tbl.Kosten[[#This Row],[Subtotaal afschrijving]],0)</f>
        <v>0</v>
      </c>
      <c r="T175" s="8">
        <f>IFERROR(Tbl.Kosten[[#This Row],[Totaal kosten]]*Tbl.Kosten[[#This Row],[Subsidie%]],0)</f>
        <v>0</v>
      </c>
      <c r="U175" s="4" t="str" cm="1">
        <f t="array" ref="U175">IFERROR(_xlfn.IFS(Tbl.Kosten[[#This Row],[Subtotaal uren]]&lt;&gt;0,Tbl.Kosten[[#This Row],[Kostensoort arbeid]],Tbl.Kosten[[#This Row],[Subtotaal afschrijving]]&lt;&gt;0,Tbl.Kosten[[#This Row],[Kostensoort afschrijving]],Tbl.Kosten[[#This Row],[Subtotaal overige kosten]]&lt;&gt;0,Tbl.Kosten[[#This Row],[Kostensoort overig]]),"")</f>
        <v/>
      </c>
      <c r="V175" s="4" t="str">
        <f>IFERROR(_xlfn.XLOOKUP(Tbl.Kosten[[#This Row],[Activiteitencode]],Tbl.Activiteiten[Activiteitcode],Tbl.Activiteiten[Werkpakketcode],"",0,1),"")</f>
        <v/>
      </c>
      <c r="W175" s="4" t="str">
        <f>IFERROR(_xlfn.XLOOKUP(Tbl.Kosten[[#This Row],[Werkpakketcode]],Tbl.Werkpakketten[Werkpakketcode],Tbl.Werkpakketten[Subsidiabele activiteit],"",0,1),"")</f>
        <v/>
      </c>
      <c r="X175" s="12">
        <f>IFERROR(_xlfn.XLOOKUP(Tbl.Kosten[[#This Row],[Sanr.]],Tbl.Subsidiehoogte[SAnr.],Tbl.Subsidiehoogte[Sub. Percentage],0,0,1),0)</f>
        <v>0</v>
      </c>
      <c r="Y175" s="144" t="str">
        <f>IFERROR(_xlfn.XLOOKUP(Tbl.Kosten[[#This Row],[Partnercode]],Tbl.Projectpartners[Partnercode],Tbl.Projectpartners[PNr.],"",0,1),"")</f>
        <v>P1</v>
      </c>
      <c r="Z175" s="148">
        <f>IF(Tbl.Kosten[[#This Row],[Pnr.]]=Z$7,Tbl.Kosten[[#This Row],[Totaal kosten]],"")</f>
        <v>0</v>
      </c>
      <c r="AA175" s="148" t="str">
        <f>IF(Tbl.Kosten[[#This Row],[Pnr.]]=AA$7,Tbl.Kosten[[#This Row],[Totaal kosten]],"")</f>
        <v/>
      </c>
      <c r="AB175" s="148" t="str">
        <f>IF(Tbl.Kosten[[#This Row],[Pnr.]]=AB$7,Tbl.Kosten[[#This Row],[Totaal kosten]],"")</f>
        <v/>
      </c>
      <c r="AC175" s="148" t="str">
        <f>IF(Tbl.Kosten[[#This Row],[Pnr.]]=AC$7,Tbl.Kosten[[#This Row],[Totaal kosten]],"")</f>
        <v/>
      </c>
      <c r="AD175" s="148" t="str">
        <f>IF(Tbl.Kosten[[#This Row],[Pnr.]]=AD$7,Tbl.Kosten[[#This Row],[Totaal kosten]],"")</f>
        <v/>
      </c>
      <c r="AE175" s="148" t="str">
        <f>IF(Tbl.Kosten[[#This Row],[Pnr.]]=AE$7,Tbl.Kosten[[#This Row],[Totaal kosten]],"")</f>
        <v/>
      </c>
      <c r="AF175" s="148" t="str">
        <f>IF(Tbl.Kosten[[#This Row],[Pnr.]]=AF$7,Tbl.Kosten[[#This Row],[Totaal kosten]],"")</f>
        <v/>
      </c>
      <c r="AG175" s="148" t="str">
        <f>IF(Tbl.Kosten[[#This Row],[Pnr.]]=AG$7,Tbl.Kosten[[#This Row],[Totaal kosten]],"")</f>
        <v/>
      </c>
      <c r="AH175" s="148" t="str">
        <f>IF(Tbl.Kosten[[#This Row],[Pnr.]]=AH$7,Tbl.Kosten[[#This Row],[Totaal kosten]],"")</f>
        <v/>
      </c>
      <c r="AI175" s="148" t="str">
        <f>IF(Tbl.Kosten[[#This Row],[Pnr.]]=AI$7,Tbl.Kosten[[#This Row],[Totaal kosten]],"")</f>
        <v/>
      </c>
      <c r="AJ175" s="148" t="str">
        <f>IF(Tbl.Kosten[[#This Row],[Pnr.]]=AJ$7,Tbl.Kosten[[#This Row],[Totaal kosten]],"")</f>
        <v/>
      </c>
      <c r="AK175" s="148" t="str">
        <f>IF(Tbl.Kosten[[#This Row],[Pnr.]]=AK$7,Tbl.Kosten[[#This Row],[Totaal kosten]],"")</f>
        <v/>
      </c>
      <c r="AL175" s="148" t="str">
        <f>IF(Tbl.Kosten[[#This Row],[Pnr.]]=AL$7,Tbl.Kosten[[#This Row],[Totaal kosten]],"")</f>
        <v/>
      </c>
      <c r="AM175" s="148" t="str">
        <f>IF(Tbl.Kosten[[#This Row],[Pnr.]]=AM$7,Tbl.Kosten[[#This Row],[Totaal kosten]],"")</f>
        <v/>
      </c>
      <c r="AN175" s="148" t="str">
        <f>IF(Tbl.Kosten[[#This Row],[Pnr.]]=AN$7,Tbl.Kosten[[#This Row],[Totaal kosten]],"")</f>
        <v/>
      </c>
      <c r="AO175" s="148" t="str">
        <f>IF(Tbl.Kosten[[#This Row],[Pnr.]]=AO$7,Tbl.Kosten[[#This Row],[Totaal kosten]],"")</f>
        <v/>
      </c>
      <c r="AP175" s="148" t="str">
        <f>IF(Tbl.Kosten[[#This Row],[Pnr.]]=AP$7,Tbl.Kosten[[#This Row],[Totaal kosten]],"")</f>
        <v/>
      </c>
      <c r="AQ175" s="148" t="str">
        <f>IF(Tbl.Kosten[[#This Row],[Pnr.]]=AQ$7,Tbl.Kosten[[#This Row],[Totaal kosten]],"")</f>
        <v/>
      </c>
      <c r="AR175" s="148" t="str">
        <f>IF(Tbl.Kosten[[#This Row],[Pnr.]]=AR$7,Tbl.Kosten[[#This Row],[Totaal kosten]],"")</f>
        <v/>
      </c>
      <c r="AS175" s="148" t="str">
        <f>IF(Tbl.Kosten[[#This Row],[Pnr.]]=AS$7,Tbl.Kosten[[#This Row],[Totaal kosten]],"")</f>
        <v/>
      </c>
      <c r="AT175" s="148" t="str">
        <f>IF(Tbl.Kosten[[#This Row],[Pnr.]]=AT$7,Tbl.Kosten[[#This Row],[Totaal kosten]],"")</f>
        <v/>
      </c>
      <c r="AU175" s="148" t="str">
        <f>IF(Tbl.Kosten[[#This Row],[Pnr.]]=AU$7,Tbl.Kosten[[#This Row],[Totaal kosten]],"")</f>
        <v/>
      </c>
      <c r="AV175" s="148" t="str">
        <f>IF(Tbl.Kosten[[#This Row],[Pnr.]]=AV$7,Tbl.Kosten[[#This Row],[Totaal kosten]],"")</f>
        <v/>
      </c>
      <c r="AW175" s="148" t="str">
        <f>IF(Tbl.Kosten[[#This Row],[Pnr.]]=AW$7,Tbl.Kosten[[#This Row],[Totaal kosten]],"")</f>
        <v/>
      </c>
      <c r="AX175" s="148" t="str">
        <f>IF(Tbl.Kosten[[#This Row],[Pnr.]]=AX$7,Tbl.Kosten[[#This Row],[Totaal kosten]],"")</f>
        <v/>
      </c>
      <c r="AY175" s="148" t="str">
        <f>IF(Tbl.Kosten[[#This Row],[Pnr.]]=AY$7,Tbl.Kosten[[#This Row],[Totaal kosten]],"")</f>
        <v/>
      </c>
      <c r="AZ175" s="148" t="str">
        <f>IF(Tbl.Kosten[[#This Row],[Pnr.]]=AZ$7,Tbl.Kosten[[#This Row],[Totaal kosten]],"")</f>
        <v/>
      </c>
      <c r="BA175" s="148" t="str">
        <f>IF(Tbl.Kosten[[#This Row],[Pnr.]]=BA$7,Tbl.Kosten[[#This Row],[Totaal kosten]],"")</f>
        <v/>
      </c>
      <c r="BB175" s="148" t="str">
        <f>IF(Tbl.Kosten[[#This Row],[Pnr.]]=BB$7,Tbl.Kosten[[#This Row],[Totaal kosten]],"")</f>
        <v/>
      </c>
      <c r="BC175" s="148" t="str">
        <f>IF(Tbl.Kosten[[#This Row],[Pnr.]]=BC$7,Tbl.Kosten[[#This Row],[Totaal kosten]],"")</f>
        <v/>
      </c>
      <c r="BD175" s="148" t="str">
        <f>IF(Tbl.Kosten[[#This Row],[Pnr.]]=BD$7,Tbl.Kosten[[#This Row],[Totaal kosten]],"")</f>
        <v/>
      </c>
      <c r="BE175" s="148" t="str">
        <f>IF(Tbl.Kosten[[#This Row],[Pnr.]]=BE$7,Tbl.Kosten[[#This Row],[Totaal kosten]],"")</f>
        <v/>
      </c>
      <c r="BF175" s="148" t="str">
        <f>IF(Tbl.Kosten[[#This Row],[Pnr.]]=BF$7,Tbl.Kosten[[#This Row],[Totaal kosten]],"")</f>
        <v/>
      </c>
      <c r="BG175" s="148" t="str">
        <f>IF(Tbl.Kosten[[#This Row],[Pnr.]]=BG$7,Tbl.Kosten[[#This Row],[Totaal kosten]],"")</f>
        <v/>
      </c>
      <c r="BH175" s="148" t="str">
        <f>IF(Tbl.Kosten[[#This Row],[Pnr.]]=BH$7,Tbl.Kosten[[#This Row],[Totaal kosten]],"")</f>
        <v/>
      </c>
      <c r="BI175" s="148" t="str">
        <f>IF(Tbl.Kosten[[#This Row],[Pnr.]]=BI$7,Tbl.Kosten[[#This Row],[Totaal kosten]],"")</f>
        <v/>
      </c>
      <c r="BJ175" s="148" t="str">
        <f>IF(Tbl.Kosten[[#This Row],[Pnr.]]=BJ$7,Tbl.Kosten[[#This Row],[Totaal kosten]],"")</f>
        <v/>
      </c>
      <c r="BK175" s="148" t="str">
        <f>IF(Tbl.Kosten[[#This Row],[Pnr.]]=BK$7,Tbl.Kosten[[#This Row],[Totaal kosten]],"")</f>
        <v/>
      </c>
      <c r="BL175" s="148" t="str">
        <f>IF(Tbl.Kosten[[#This Row],[Pnr.]]=BL$7,Tbl.Kosten[[#This Row],[Totaal kosten]],"")</f>
        <v/>
      </c>
      <c r="BM175" s="148" t="str">
        <f>IF(Tbl.Kosten[[#This Row],[Pnr.]]=BM$7,Tbl.Kosten[[#This Row],[Totaal kosten]],"")</f>
        <v/>
      </c>
      <c r="BN175" s="148" t="str">
        <f>IF(Tbl.Kosten[[#This Row],[Pnr.]]=BN$7,Tbl.Kosten[[#This Row],[Totaal kosten]],"")</f>
        <v/>
      </c>
      <c r="BO175" s="148" t="str">
        <f>IF(Tbl.Kosten[[#This Row],[Pnr.]]=BO$7,Tbl.Kosten[[#This Row],[Totaal kosten]],"")</f>
        <v/>
      </c>
      <c r="BP175" s="148" t="str">
        <f>IF(Tbl.Kosten[[#This Row],[Pnr.]]=BP$7,Tbl.Kosten[[#This Row],[Totaal kosten]],"")</f>
        <v/>
      </c>
      <c r="BQ175" s="148" t="str">
        <f>IF(Tbl.Kosten[[#This Row],[Pnr.]]=BQ$7,Tbl.Kosten[[#This Row],[Totaal kosten]],"")</f>
        <v/>
      </c>
      <c r="BR175" s="148" t="str">
        <f>IF(Tbl.Kosten[[#This Row],[Pnr.]]=BR$7,Tbl.Kosten[[#This Row],[Totaal kosten]],"")</f>
        <v/>
      </c>
      <c r="BS175" s="148" t="str">
        <f>IF(Tbl.Kosten[[#This Row],[Pnr.]]=BS$7,Tbl.Kosten[[#This Row],[Totaal kosten]],"")</f>
        <v/>
      </c>
      <c r="BT175" s="148" t="str">
        <f>IF(Tbl.Kosten[[#This Row],[Pnr.]]=BT$7,Tbl.Kosten[[#This Row],[Totaal kosten]],"")</f>
        <v/>
      </c>
      <c r="BU175" s="148" t="str">
        <f>IF(Tbl.Kosten[[#This Row],[Pnr.]]=BU$7,Tbl.Kosten[[#This Row],[Totaal kosten]],"")</f>
        <v/>
      </c>
      <c r="BV175" s="148" t="str">
        <f>IF(Tbl.Kosten[[#This Row],[Pnr.]]=BV$7,Tbl.Kosten[[#This Row],[Totaal kosten]],"")</f>
        <v/>
      </c>
      <c r="BW175" s="148" t="str">
        <f>IF(Tbl.Kosten[[#This Row],[Pnr.]]=BW$7,Tbl.Kosten[[#This Row],[Totaal kosten]],"")</f>
        <v/>
      </c>
      <c r="BX175" s="148" t="str">
        <f>IFERROR(_xlfn.XLOOKUP(Tbl.Kosten[[#This Row],[Werkpakketcode]],Tbl.Werkpakketten[Werkpakketcode],Tbl.Werkpakketten[WPnr.],"",0,1),"")</f>
        <v/>
      </c>
      <c r="BY175" s="148" t="str">
        <f>IF(Tbl.Kosten[[#This Row],[WPnr.]]=BY$7,Tbl.Kosten[[#This Row],[Totaal kosten]],"")</f>
        <v/>
      </c>
      <c r="BZ175" s="148" t="str">
        <f>IF(Tbl.Kosten[[#This Row],[WPnr.]]=BZ$7,Tbl.Kosten[[#This Row],[Totaal kosten]],"")</f>
        <v/>
      </c>
      <c r="CA175" s="148" t="str">
        <f>IF(Tbl.Kosten[[#This Row],[WPnr.]]=CA$7,Tbl.Kosten[[#This Row],[Totaal kosten]],"")</f>
        <v/>
      </c>
      <c r="CB175" s="148" t="str">
        <f>IF(Tbl.Kosten[[#This Row],[WPnr.]]=CB$7,Tbl.Kosten[[#This Row],[Totaal kosten]],"")</f>
        <v/>
      </c>
      <c r="CC175" s="148" t="str">
        <f>IF(Tbl.Kosten[[#This Row],[WPnr.]]=CC$7,Tbl.Kosten[[#This Row],[Totaal kosten]],"")</f>
        <v/>
      </c>
      <c r="CD175" s="148" t="str">
        <f>IF(Tbl.Kosten[[#This Row],[WPnr.]]=CD$7,Tbl.Kosten[[#This Row],[Totaal kosten]],"")</f>
        <v/>
      </c>
      <c r="CE175" s="148" t="str">
        <f>IF(Tbl.Kosten[[#This Row],[WPnr.]]=CE$7,Tbl.Kosten[[#This Row],[Totaal kosten]],"")</f>
        <v/>
      </c>
      <c r="CF175" s="148" t="str">
        <f>IF(Tbl.Kosten[[#This Row],[WPnr.]]=CF$7,Tbl.Kosten[[#This Row],[Totaal kosten]],"")</f>
        <v/>
      </c>
      <c r="CG175" s="148" t="str">
        <f>IF(Tbl.Kosten[[#This Row],[WPnr.]]=CG$7,Tbl.Kosten[[#This Row],[Totaal kosten]],"")</f>
        <v/>
      </c>
      <c r="CH175" s="148" t="str">
        <f>IF(Tbl.Kosten[[#This Row],[WPnr.]]=CH$7,Tbl.Kosten[[#This Row],[Totaal kosten]],"")</f>
        <v/>
      </c>
      <c r="CI175" s="148" t="str">
        <f>IF(Tbl.Kosten[[#This Row],[WPnr.]]=CI$7,Tbl.Kosten[[#This Row],[Totaal kosten]],"")</f>
        <v/>
      </c>
      <c r="CJ175" s="148" t="str">
        <f>IF(Tbl.Kosten[[#This Row],[WPnr.]]=CJ$7,Tbl.Kosten[[#This Row],[Totaal kosten]],"")</f>
        <v/>
      </c>
      <c r="CK175" s="148" t="str">
        <f>IF(Tbl.Kosten[[#This Row],[WPnr.]]=CK$7,Tbl.Kosten[[#This Row],[Totaal kosten]],"")</f>
        <v/>
      </c>
      <c r="CL175" s="148" t="str">
        <f>IF(Tbl.Kosten[[#This Row],[WPnr.]]=CL$7,Tbl.Kosten[[#This Row],[Totaal kosten]],"")</f>
        <v/>
      </c>
      <c r="CM175" s="148" t="str">
        <f>IF(Tbl.Kosten[[#This Row],[WPnr.]]=CM$7,Tbl.Kosten[[#This Row],[Totaal kosten]],"")</f>
        <v/>
      </c>
      <c r="CN175" s="148" t="str">
        <f>IF(Tbl.Kosten[[#This Row],[WPnr.]]=CN$7,Tbl.Kosten[[#This Row],[Totaal kosten]],"")</f>
        <v/>
      </c>
      <c r="CO175" s="148" t="str">
        <f>IF(Tbl.Kosten[[#This Row],[WPnr.]]=CO$7,Tbl.Kosten[[#This Row],[Totaal kosten]],"")</f>
        <v/>
      </c>
      <c r="CP175" s="148" t="str">
        <f>IF(Tbl.Kosten[[#This Row],[WPnr.]]=CP$7,Tbl.Kosten[[#This Row],[Totaal kosten]],"")</f>
        <v/>
      </c>
      <c r="CQ175" s="148" t="str">
        <f>IF(Tbl.Kosten[[#This Row],[WPnr.]]=CQ$7,Tbl.Kosten[[#This Row],[Totaal kosten]],"")</f>
        <v/>
      </c>
      <c r="CR175" s="148" t="str">
        <f>IF(Tbl.Kosten[[#This Row],[WPnr.]]=CR$7,Tbl.Kosten[[#This Row],[Totaal kosten]],"")</f>
        <v/>
      </c>
      <c r="CS175" s="148" t="str">
        <f>IF(Tbl.Kosten[[#This Row],[WPnr.]]=CS$7,Tbl.Kosten[[#This Row],[Totaal kosten]],"")</f>
        <v/>
      </c>
      <c r="CT175" s="148" t="str">
        <f>IF(Tbl.Kosten[[#This Row],[WPnr.]]=CT$7,Tbl.Kosten[[#This Row],[Totaal kosten]],"")</f>
        <v/>
      </c>
      <c r="CU175" s="148" t="str">
        <f>IF(Tbl.Kosten[[#This Row],[WPnr.]]=CU$7,Tbl.Kosten[[#This Row],[Totaal kosten]],"")</f>
        <v/>
      </c>
      <c r="CV175" s="148" t="str">
        <f>IF(Tbl.Kosten[[#This Row],[WPnr.]]=CV$7,Tbl.Kosten[[#This Row],[Totaal kosten]],"")</f>
        <v/>
      </c>
      <c r="CW175" s="148" t="str">
        <f>IF(Tbl.Kosten[[#This Row],[WPnr.]]=CW$7,Tbl.Kosten[[#This Row],[Totaal kosten]],"")</f>
        <v/>
      </c>
      <c r="CX175" s="148" t="str">
        <f>IF(Tbl.Kosten[[#This Row],[WPnr.]]=CX$7,Tbl.Kosten[[#This Row],[Totaal kosten]],"")</f>
        <v/>
      </c>
      <c r="CY175" s="148" t="str">
        <f>IF(Tbl.Kosten[[#This Row],[WPnr.]]=CY$7,Tbl.Kosten[[#This Row],[Totaal kosten]],"")</f>
        <v/>
      </c>
      <c r="CZ175" s="148" t="str">
        <f>IF(Tbl.Kosten[[#This Row],[WPnr.]]=CZ$7,Tbl.Kosten[[#This Row],[Totaal kosten]],"")</f>
        <v/>
      </c>
      <c r="DA175" s="148" t="str">
        <f>IF(Tbl.Kosten[[#This Row],[WPnr.]]=DA$7,Tbl.Kosten[[#This Row],[Totaal kosten]],"")</f>
        <v/>
      </c>
      <c r="DB175" s="148" t="str">
        <f>IF(Tbl.Kosten[[#This Row],[WPnr.]]=DB$7,Tbl.Kosten[[#This Row],[Totaal kosten]],"")</f>
        <v/>
      </c>
      <c r="DC175" s="148" t="str">
        <f>IF(Tbl.Kosten[[#This Row],[WPnr.]]=DC$7,Tbl.Kosten[[#This Row],[Totaal kosten]],"")</f>
        <v/>
      </c>
      <c r="DD175" s="148" t="str">
        <f>IF(Tbl.Kosten[[#This Row],[WPnr.]]=DD$7,Tbl.Kosten[[#This Row],[Totaal kosten]],"")</f>
        <v/>
      </c>
      <c r="DE175" s="148" t="str">
        <f>IF(Tbl.Kosten[[#This Row],[WPnr.]]=DE$7,Tbl.Kosten[[#This Row],[Totaal kosten]],"")</f>
        <v/>
      </c>
      <c r="DF175" s="148" t="str">
        <f>IF(Tbl.Kosten[[#This Row],[WPnr.]]=DF$7,Tbl.Kosten[[#This Row],[Totaal kosten]],"")</f>
        <v/>
      </c>
      <c r="DG175" s="148" t="str">
        <f>IF(Tbl.Kosten[[#This Row],[WPnr.]]=DG$7,Tbl.Kosten[[#This Row],[Totaal kosten]],"")</f>
        <v/>
      </c>
      <c r="DH175" s="148" t="str">
        <f>IF(Tbl.Kosten[[#This Row],[WPnr.]]=DH$7,Tbl.Kosten[[#This Row],[Totaal kosten]],"")</f>
        <v/>
      </c>
      <c r="DI175" s="148" t="str">
        <f>IF(Tbl.Kosten[[#This Row],[WPnr.]]=DI$7,Tbl.Kosten[[#This Row],[Totaal kosten]],"")</f>
        <v/>
      </c>
      <c r="DJ175" s="148" t="str">
        <f>IF(Tbl.Kosten[[#This Row],[WPnr.]]=DJ$7,Tbl.Kosten[[#This Row],[Totaal kosten]],"")</f>
        <v/>
      </c>
      <c r="DK175" s="148" t="str">
        <f>IF(Tbl.Kosten[[#This Row],[WPnr.]]=DK$7,Tbl.Kosten[[#This Row],[Totaal kosten]],"")</f>
        <v/>
      </c>
      <c r="DL175" s="148" t="str">
        <f>IF(Tbl.Kosten[[#This Row],[WPnr.]]=DL$7,Tbl.Kosten[[#This Row],[Totaal kosten]],"")</f>
        <v/>
      </c>
      <c r="DM175" s="148" t="str">
        <f>IF(Tbl.Kosten[[#This Row],[WPnr.]]=DM$7,Tbl.Kosten[[#This Row],[Totaal kosten]],"")</f>
        <v/>
      </c>
      <c r="DN175" s="148" t="str">
        <f>IF(Tbl.Kosten[[#This Row],[WPnr.]]=DN$7,Tbl.Kosten[[#This Row],[Totaal kosten]],"")</f>
        <v/>
      </c>
      <c r="DO175" s="148" t="str">
        <f>IF(Tbl.Kosten[[#This Row],[WPnr.]]=DO$7,Tbl.Kosten[[#This Row],[Totaal kosten]],"")</f>
        <v/>
      </c>
      <c r="DP175" s="148" t="str">
        <f>IF(Tbl.Kosten[[#This Row],[WPnr.]]=DP$7,Tbl.Kosten[[#This Row],[Totaal kosten]],"")</f>
        <v/>
      </c>
      <c r="DQ175" s="148" t="str">
        <f>IF(Tbl.Kosten[[#This Row],[WPnr.]]=DQ$7,Tbl.Kosten[[#This Row],[Totaal kosten]],"")</f>
        <v/>
      </c>
      <c r="DR175" s="148" t="str">
        <f>IF(Tbl.Kosten[[#This Row],[WPnr.]]=DR$7,Tbl.Kosten[[#This Row],[Totaal kosten]],"")</f>
        <v/>
      </c>
      <c r="DS175" s="148" t="str">
        <f>IF(Tbl.Kosten[[#This Row],[WPnr.]]=DS$7,Tbl.Kosten[[#This Row],[Totaal kosten]],"")</f>
        <v/>
      </c>
      <c r="DT175" s="148" t="str">
        <f>IF(Tbl.Kosten[[#This Row],[WPnr.]]=DT$7,Tbl.Kosten[[#This Row],[Totaal kosten]],"")</f>
        <v/>
      </c>
      <c r="DU175" s="148" t="str">
        <f>IF(Tbl.Kosten[[#This Row],[WPnr.]]=DU$7,Tbl.Kosten[[#This Row],[Totaal kosten]],"")</f>
        <v/>
      </c>
      <c r="DV175" s="148" t="str">
        <f>IF(Tbl.Kosten[[#This Row],[WPnr.]]=DV$7,Tbl.Kosten[[#This Row],[Totaal kosten]],"")</f>
        <v/>
      </c>
      <c r="DW175" s="150" t="str">
        <f>IFERROR(_xlfn.XLOOKUP(Tbl.Kosten[[#This Row],[Kostensoort]],Tbl.Kostensoorten[Kostensoorten],Tbl.Kostensoorten[KSnr.],"",0,1),"")</f>
        <v/>
      </c>
      <c r="DX175" s="150" t="str">
        <f>IF(Tbl.Kosten[[#This Row],[KSnr.]]=DX$7,Tbl.Kosten[[#This Row],[Totaal kosten]],"")</f>
        <v/>
      </c>
      <c r="DY175" s="150" t="str">
        <f>IF(Tbl.Kosten[[#This Row],[KSnr.]]=DY$7,Tbl.Kosten[[#This Row],[Totaal kosten]],"")</f>
        <v/>
      </c>
      <c r="DZ175" s="150" t="str">
        <f>IF(Tbl.Kosten[[#This Row],[KSnr.]]=DZ$7,Tbl.Kosten[[#This Row],[Totaal kosten]],"")</f>
        <v/>
      </c>
      <c r="EA175" s="150" t="str">
        <f>IF(Tbl.Kosten[[#This Row],[KSnr.]]=EA$7,Tbl.Kosten[[#This Row],[Totaal kosten]],"")</f>
        <v/>
      </c>
      <c r="EB175" s="150" t="str">
        <f>IF(Tbl.Kosten[[#This Row],[KSnr.]]=EB$7,Tbl.Kosten[[#This Row],[Totaal kosten]],"")</f>
        <v/>
      </c>
      <c r="EC175" s="150" t="str">
        <f>IF(Tbl.Kosten[[#This Row],[KSnr.]]=EC$7,Tbl.Kosten[[#This Row],[Totaal kosten]],"")</f>
        <v/>
      </c>
      <c r="ED175" s="150" t="str">
        <f>IF(Tbl.Kosten[[#This Row],[KSnr.]]=ED$7,Tbl.Kosten[[#This Row],[Totaal kosten]],"")</f>
        <v/>
      </c>
      <c r="EE175" s="150" t="str">
        <f>IF(Tbl.Kosten[[#This Row],[KSnr.]]=EE$7,Tbl.Kosten[[#This Row],[Totaal kosten]],"")</f>
        <v/>
      </c>
      <c r="EF175" s="150" t="str">
        <f>IF(Tbl.Kosten[[#This Row],[KSnr.]]=EF$7,Tbl.Kosten[[#This Row],[Totaal kosten]],"")</f>
        <v/>
      </c>
      <c r="EG175" s="150" t="str">
        <f>IF(Tbl.Kosten[[#This Row],[KSnr.]]=EG$7,Tbl.Kosten[[#This Row],[Totaal kosten]],"")</f>
        <v/>
      </c>
      <c r="EH175" s="150" t="str">
        <f>IF(Tbl.Kosten[[#This Row],[KSnr.]]=EH$7,Tbl.Kosten[[#This Row],[Totaal kosten]],"")</f>
        <v/>
      </c>
      <c r="EI175" s="150" t="str">
        <f>IF(Tbl.Kosten[[#This Row],[KSnr.]]=EI$7,Tbl.Kosten[[#This Row],[Totaal kosten]],"")</f>
        <v/>
      </c>
      <c r="EJ175" s="150" t="str">
        <f>IF(Tbl.Kosten[[#This Row],[KSnr.]]=EJ$7,Tbl.Kosten[[#This Row],[Totaal kosten]],"")</f>
        <v/>
      </c>
      <c r="EK175" s="150" t="str">
        <f>IF(Tbl.Kosten[[#This Row],[KSnr.]]=EK$7,Tbl.Kosten[[#This Row],[Totaal kosten]],"")</f>
        <v/>
      </c>
      <c r="EL175" s="150" t="str">
        <f>IF(Tbl.Kosten[[#This Row],[KSnr.]]=EL$7,Tbl.Kosten[[#This Row],[Totaal kosten]],"")</f>
        <v/>
      </c>
      <c r="EM175" s="150" t="str">
        <f>IF(Tbl.Kosten[[#This Row],[KSnr.]]=EM$7,Tbl.Kosten[[#This Row],[Totaal kosten]],"")</f>
        <v/>
      </c>
      <c r="EN175" s="150" t="str">
        <f>IF(Tbl.Kosten[[#This Row],[KSnr.]]=EN$7,Tbl.Kosten[[#This Row],[Totaal kosten]],"")</f>
        <v/>
      </c>
      <c r="EO175" s="150" t="str">
        <f>IF(Tbl.Kosten[[#This Row],[KSnr.]]=EO$7,Tbl.Kosten[[#This Row],[Totaal kosten]],"")</f>
        <v/>
      </c>
      <c r="EP175" s="150" t="str">
        <f>IF(Tbl.Kosten[[#This Row],[KSnr.]]=EP$7,Tbl.Kosten[[#This Row],[Totaal kosten]],"")</f>
        <v/>
      </c>
      <c r="EQ175" s="150" t="str">
        <f>IF(Tbl.Kosten[[#This Row],[KSnr.]]=EQ$7,Tbl.Kosten[[#This Row],[Totaal kosten]],"")</f>
        <v/>
      </c>
      <c r="ER175" s="144" t="str">
        <f>IFERROR(_xlfn.XLOOKUP(Tbl.Kosten[[#This Row],[Subsidieactiviteit]],Tbl.Subsidiehoogte[Subsidieactiviteit],Tbl.Subsidiehoogte[SAnr.],"",0,1),"")</f>
        <v/>
      </c>
      <c r="ES175" s="150" t="str">
        <f>IF(Tbl.Kosten[[#This Row],[Sanr.]]=ES$7,Tbl.Kosten[[#This Row],[Totaal kosten]],"")</f>
        <v/>
      </c>
      <c r="ET175" s="150" t="str">
        <f>IF(Tbl.Kosten[[#This Row],[Sanr.]]=ET$7,Tbl.Kosten[[#This Row],[Totaal kosten]],"")</f>
        <v/>
      </c>
      <c r="EU175" s="150" t="str">
        <f>IF(Tbl.Kosten[[#This Row],[Sanr.]]=EU$7,Tbl.Kosten[[#This Row],[Totaal kosten]],"")</f>
        <v/>
      </c>
      <c r="EV175" s="150" t="str">
        <f>IF(Tbl.Kosten[[#This Row],[Sanr.]]=EV$7,Tbl.Kosten[[#This Row],[Totaal kosten]],"")</f>
        <v/>
      </c>
      <c r="EW175" s="150" t="str">
        <f>IF(Tbl.Kosten[[#This Row],[Sanr.]]=EW$7,Tbl.Kosten[[#This Row],[Totaal kosten]],"")</f>
        <v/>
      </c>
      <c r="EX175" s="150" t="str">
        <f>IF(Tbl.Kosten[[#This Row],[Sanr.]]=EX$7,Tbl.Kosten[[#This Row],[Totaal kosten]],"")</f>
        <v/>
      </c>
      <c r="EY175" s="150" t="str">
        <f>IF(Tbl.Kosten[[#This Row],[Sanr.]]=EY$7,Tbl.Kosten[[#This Row],[Totaal kosten]],"")</f>
        <v/>
      </c>
      <c r="EZ175" s="150" t="str">
        <f>IF(Tbl.Kosten[[#This Row],[Sanr.]]=EZ$7,Tbl.Kosten[[#This Row],[Totaal kosten]],"")</f>
        <v/>
      </c>
      <c r="FA175" s="150" t="str">
        <f>IF(Tbl.Kosten[[#This Row],[Sanr.]]=FA$7,Tbl.Kosten[[#This Row],[Totaal kosten]],"")</f>
        <v/>
      </c>
      <c r="FB175" s="150" t="str">
        <f>IF(Tbl.Kosten[[#This Row],[Sanr.]]=FB$7,Tbl.Kosten[[#This Row],[Totaal kosten]],"")</f>
        <v/>
      </c>
      <c r="FC175" s="150" t="str">
        <f>IF(Tbl.Kosten[[#This Row],[Sanr.]]=FC$7,Tbl.Kosten[[#This Row],[Totaal kosten]],"")</f>
        <v/>
      </c>
      <c r="FD175" s="150" t="str">
        <f>IF(Tbl.Kosten[[#This Row],[Sanr.]]=FD$7,Tbl.Kosten[[#This Row],[Totaal kosten]],"")</f>
        <v/>
      </c>
      <c r="FE175" s="150" t="str">
        <f>IF(Tbl.Kosten[[#This Row],[Sanr.]]=FE$7,Tbl.Kosten[[#This Row],[Totaal kosten]],"")</f>
        <v/>
      </c>
      <c r="FF175" s="150" t="str">
        <f>IF(Tbl.Kosten[[#This Row],[Sanr.]]=FF$7,Tbl.Kosten[[#This Row],[Totaal kosten]],"")</f>
        <v/>
      </c>
      <c r="FG175" s="150" t="str">
        <f>IF(Tbl.Kosten[[#This Row],[Sanr.]]=FG$7,Tbl.Kosten[[#This Row],[Totaal kosten]],"")</f>
        <v/>
      </c>
      <c r="FH175" s="150" t="str">
        <f>IF(Tbl.Kosten[[#This Row],[Sanr.]]=FH$7,Tbl.Kosten[[#This Row],[Totaal kosten]],"")</f>
        <v/>
      </c>
      <c r="FI175" s="150" t="str">
        <f>IF(Tbl.Kosten[[#This Row],[Sanr.]]=FI$7,Tbl.Kosten[[#This Row],[Totaal kosten]],"")</f>
        <v/>
      </c>
      <c r="FJ175" s="150" t="str">
        <f>IF(Tbl.Kosten[[#This Row],[Sanr.]]=FJ$7,Tbl.Kosten[[#This Row],[Totaal kosten]],"")</f>
        <v/>
      </c>
      <c r="FK175" s="150" t="str">
        <f>IF(Tbl.Kosten[[#This Row],[Sanr.]]=FK$7,Tbl.Kosten[[#This Row],[Totaal kosten]],"")</f>
        <v/>
      </c>
      <c r="FL175" s="150" t="str">
        <f>IF(Tbl.Kosten[[#This Row],[Sanr.]]=FL$7,Tbl.Kosten[[#This Row],[Totaal kosten]],"")</f>
        <v/>
      </c>
      <c r="FM175" s="150" t="str">
        <f>IF(Tbl.Kosten[[#This Row],[Sanr.]]=FM$7,Tbl.Kosten[[#This Row],[Totaal kosten]],"")</f>
        <v/>
      </c>
      <c r="FN175" s="150" t="str">
        <f>IF(Tbl.Kosten[[#This Row],[Sanr.]]=FN$7,Tbl.Kosten[[#This Row],[Totaal kosten]],"")</f>
        <v/>
      </c>
      <c r="FO175" s="150" t="str">
        <f>IF(Tbl.Kosten[[#This Row],[Sanr.]]=FO$7,Tbl.Kosten[[#This Row],[Totaal kosten]],"")</f>
        <v/>
      </c>
      <c r="FP175" s="150" t="str">
        <f>IF(Tbl.Kosten[[#This Row],[Sanr.]]=FP$7,Tbl.Kosten[[#This Row],[Totaal kosten]],"")</f>
        <v/>
      </c>
      <c r="FQ175" s="150" t="str">
        <f>IF(Tbl.Kosten[[#This Row],[Sanr.]]=FQ$7,Tbl.Kosten[[#This Row],[Totaal kosten]],"")</f>
        <v/>
      </c>
      <c r="FR175" s="150" t="str">
        <f>IF(Tbl.Kosten[[#This Row],[Sanr.]]=FR$7,Tbl.Kosten[[#This Row],[Totaal kosten]],"")</f>
        <v/>
      </c>
      <c r="FS175" s="150" t="str">
        <f>IF(Tbl.Kosten[[#This Row],[Sanr.]]=FS$7,Tbl.Kosten[[#This Row],[Totaal kosten]],"")</f>
        <v/>
      </c>
      <c r="FT175" s="150" t="str">
        <f>IF(Tbl.Kosten[[#This Row],[Sanr.]]=FT$7,Tbl.Kosten[[#This Row],[Totaal kosten]],"")</f>
        <v/>
      </c>
      <c r="FU175" s="150" t="str">
        <f>IF(Tbl.Kosten[[#This Row],[Sanr.]]=FU$7,Tbl.Kosten[[#This Row],[Totaal kosten]],"")</f>
        <v/>
      </c>
      <c r="FV175" s="150" t="str">
        <f>IF(Tbl.Kosten[[#This Row],[Sanr.]]=FV$7,Tbl.Kosten[[#This Row],[Totaal kosten]],"")</f>
        <v/>
      </c>
      <c r="FW175" s="150" t="str">
        <f>IFERROR(_xlfn.XLOOKUP(Tbl.Kosten[[#This Row],[Activiteitencode]],Tbl.Activiteiten[Activiteitcode],Tbl.Activiteiten[Anr.],"",0,1),"")</f>
        <v/>
      </c>
      <c r="FX175" s="169" t="str">
        <f>_xlfn.CONCAT(Tbl.Kosten[[#This Row],[Pnr.]],Tbl.Kosten[[#This Row],[Sanr.]])</f>
        <v>P1</v>
      </c>
      <c r="FY175" s="150">
        <f>Tbl.Kosten[[#This Row],[Totaal kosten]]-Tbl.Kosten[[#This Row],[Subsidie]]</f>
        <v>0</v>
      </c>
      <c r="FZ175" s="150">
        <f>IF(Tbl.Kosten[[#This Row],[Pnr.]]=FZ$7,Tbl.Kosten[[#This Row],[Te financieren]],"")</f>
        <v>0</v>
      </c>
      <c r="GA175" s="150" t="str">
        <f>IF(Tbl.Kosten[[#This Row],[Pnr.]]=GA$7,Tbl.Kosten[[#This Row],[Te financieren]],"")</f>
        <v/>
      </c>
      <c r="GB175" s="150" t="str">
        <f>IF(Tbl.Kosten[[#This Row],[Pnr.]]=GB$7,Tbl.Kosten[[#This Row],[Te financieren]],"")</f>
        <v/>
      </c>
      <c r="GC175" s="150" t="str">
        <f>IF(Tbl.Kosten[[#This Row],[Pnr.]]=GC$7,Tbl.Kosten[[#This Row],[Te financieren]],"")</f>
        <v/>
      </c>
      <c r="GD175" s="150" t="str">
        <f>IF(Tbl.Kosten[[#This Row],[Pnr.]]=GD$7,Tbl.Kosten[[#This Row],[Te financieren]],"")</f>
        <v/>
      </c>
      <c r="GE175" s="150" t="str">
        <f>IF(Tbl.Kosten[[#This Row],[Pnr.]]=GE$7,Tbl.Kosten[[#This Row],[Te financieren]],"")</f>
        <v/>
      </c>
      <c r="GF175" s="150" t="str">
        <f>IF(Tbl.Kosten[[#This Row],[Pnr.]]=GF$7,Tbl.Kosten[[#This Row],[Te financieren]],"")</f>
        <v/>
      </c>
      <c r="GG175" s="150" t="str">
        <f>IF(Tbl.Kosten[[#This Row],[Pnr.]]=GG$7,Tbl.Kosten[[#This Row],[Te financieren]],"")</f>
        <v/>
      </c>
      <c r="GH175" s="150" t="str">
        <f>IF(Tbl.Kosten[[#This Row],[Pnr.]]=GH$7,Tbl.Kosten[[#This Row],[Te financieren]],"")</f>
        <v/>
      </c>
      <c r="GI175" s="150" t="str">
        <f>IF(Tbl.Kosten[[#This Row],[Pnr.]]=GI$7,Tbl.Kosten[[#This Row],[Te financieren]],"")</f>
        <v/>
      </c>
      <c r="GJ175" s="150" t="str">
        <f>IF(Tbl.Kosten[[#This Row],[Pnr.]]=GJ$7,Tbl.Kosten[[#This Row],[Te financieren]],"")</f>
        <v/>
      </c>
      <c r="GK175" s="150" t="str">
        <f>IF(Tbl.Kosten[[#This Row],[Pnr.]]=GK$7,Tbl.Kosten[[#This Row],[Te financieren]],"")</f>
        <v/>
      </c>
      <c r="GL175" s="150" t="str">
        <f>IF(Tbl.Kosten[[#This Row],[Pnr.]]=GL$7,Tbl.Kosten[[#This Row],[Te financieren]],"")</f>
        <v/>
      </c>
      <c r="GM175" s="150" t="str">
        <f>IF(Tbl.Kosten[[#This Row],[Pnr.]]=GM$7,Tbl.Kosten[[#This Row],[Te financieren]],"")</f>
        <v/>
      </c>
      <c r="GN175" s="150" t="str">
        <f>IF(Tbl.Kosten[[#This Row],[Pnr.]]=GN$7,Tbl.Kosten[[#This Row],[Te financieren]],"")</f>
        <v/>
      </c>
      <c r="GO175" s="150" t="str">
        <f>IF(Tbl.Kosten[[#This Row],[Pnr.]]=GO$7,Tbl.Kosten[[#This Row],[Te financieren]],"")</f>
        <v/>
      </c>
      <c r="GP175" s="150" t="str">
        <f>IF(Tbl.Kosten[[#This Row],[Pnr.]]=GP$7,Tbl.Kosten[[#This Row],[Te financieren]],"")</f>
        <v/>
      </c>
      <c r="GQ175" s="150" t="str">
        <f>IF(Tbl.Kosten[[#This Row],[Pnr.]]=GQ$7,Tbl.Kosten[[#This Row],[Te financieren]],"")</f>
        <v/>
      </c>
      <c r="GR175" s="150" t="str">
        <f>IF(Tbl.Kosten[[#This Row],[Pnr.]]=GR$7,Tbl.Kosten[[#This Row],[Te financieren]],"")</f>
        <v/>
      </c>
      <c r="GS175" s="150" t="str">
        <f>IF(Tbl.Kosten[[#This Row],[Pnr.]]=GS$7,Tbl.Kosten[[#This Row],[Te financieren]],"")</f>
        <v/>
      </c>
      <c r="GT175" s="150" t="str">
        <f>IF(Tbl.Kosten[[#This Row],[Pnr.]]=GT$7,Tbl.Kosten[[#This Row],[Te financieren]],"")</f>
        <v/>
      </c>
      <c r="GU175" s="150" t="str">
        <f>IF(Tbl.Kosten[[#This Row],[Pnr.]]=GU$7,Tbl.Kosten[[#This Row],[Te financieren]],"")</f>
        <v/>
      </c>
      <c r="GV175" s="150" t="str">
        <f>IF(Tbl.Kosten[[#This Row],[Pnr.]]=GV$7,Tbl.Kosten[[#This Row],[Te financieren]],"")</f>
        <v/>
      </c>
      <c r="GW175" s="150" t="str">
        <f>IF(Tbl.Kosten[[#This Row],[Pnr.]]=GW$7,Tbl.Kosten[[#This Row],[Te financieren]],"")</f>
        <v/>
      </c>
      <c r="GX175" s="150" t="str">
        <f>IF(Tbl.Kosten[[#This Row],[Pnr.]]=GX$7,Tbl.Kosten[[#This Row],[Te financieren]],"")</f>
        <v/>
      </c>
      <c r="GY175" s="150" t="str">
        <f>IF(Tbl.Kosten[[#This Row],[Pnr.]]=GY$7,Tbl.Kosten[[#This Row],[Te financieren]],"")</f>
        <v/>
      </c>
      <c r="GZ175" s="150" t="str">
        <f>IF(Tbl.Kosten[[#This Row],[Pnr.]]=GZ$7,Tbl.Kosten[[#This Row],[Te financieren]],"")</f>
        <v/>
      </c>
      <c r="HA175" s="150" t="str">
        <f>IF(Tbl.Kosten[[#This Row],[Pnr.]]=HA$7,Tbl.Kosten[[#This Row],[Te financieren]],"")</f>
        <v/>
      </c>
      <c r="HB175" s="150" t="str">
        <f>IF(Tbl.Kosten[[#This Row],[Pnr.]]=HB$7,Tbl.Kosten[[#This Row],[Te financieren]],"")</f>
        <v/>
      </c>
      <c r="HC175" s="150" t="str">
        <f>IF(Tbl.Kosten[[#This Row],[Pnr.]]=HC$7,Tbl.Kosten[[#This Row],[Te financieren]],"")</f>
        <v/>
      </c>
      <c r="HD175" s="150" t="str">
        <f>IF(Tbl.Kosten[[#This Row],[Pnr.]]=HD$7,Tbl.Kosten[[#This Row],[Te financieren]],"")</f>
        <v/>
      </c>
      <c r="HE175" s="150" t="str">
        <f>IF(Tbl.Kosten[[#This Row],[Pnr.]]=HE$7,Tbl.Kosten[[#This Row],[Te financieren]],"")</f>
        <v/>
      </c>
      <c r="HF175" s="150" t="str">
        <f>IF(Tbl.Kosten[[#This Row],[Pnr.]]=HF$7,Tbl.Kosten[[#This Row],[Te financieren]],"")</f>
        <v/>
      </c>
      <c r="HG175" s="150" t="str">
        <f>IF(Tbl.Kosten[[#This Row],[Pnr.]]=HG$7,Tbl.Kosten[[#This Row],[Te financieren]],"")</f>
        <v/>
      </c>
      <c r="HH175" s="150" t="str">
        <f>IF(Tbl.Kosten[[#This Row],[Pnr.]]=HH$7,Tbl.Kosten[[#This Row],[Te financieren]],"")</f>
        <v/>
      </c>
      <c r="HI175" s="150" t="str">
        <f>IF(Tbl.Kosten[[#This Row],[Pnr.]]=HI$7,Tbl.Kosten[[#This Row],[Te financieren]],"")</f>
        <v/>
      </c>
      <c r="HJ175" s="150" t="str">
        <f>IF(Tbl.Kosten[[#This Row],[Pnr.]]=HJ$7,Tbl.Kosten[[#This Row],[Te financieren]],"")</f>
        <v/>
      </c>
      <c r="HK175" s="150" t="str">
        <f>IF(Tbl.Kosten[[#This Row],[Pnr.]]=HK$7,Tbl.Kosten[[#This Row],[Te financieren]],"")</f>
        <v/>
      </c>
      <c r="HL175" s="150" t="str">
        <f>IF(Tbl.Kosten[[#This Row],[Pnr.]]=HL$7,Tbl.Kosten[[#This Row],[Te financieren]],"")</f>
        <v/>
      </c>
      <c r="HM175" s="150" t="str">
        <f>IF(Tbl.Kosten[[#This Row],[Pnr.]]=HM$7,Tbl.Kosten[[#This Row],[Te financieren]],"")</f>
        <v/>
      </c>
      <c r="HN175" s="150" t="str">
        <f>IF(Tbl.Kosten[[#This Row],[Pnr.]]=HN$7,Tbl.Kosten[[#This Row],[Te financieren]],"")</f>
        <v/>
      </c>
      <c r="HO175" s="150" t="str">
        <f>IF(Tbl.Kosten[[#This Row],[Pnr.]]=HO$7,Tbl.Kosten[[#This Row],[Te financieren]],"")</f>
        <v/>
      </c>
      <c r="HP175" s="150" t="str">
        <f>IF(Tbl.Kosten[[#This Row],[Pnr.]]=HP$7,Tbl.Kosten[[#This Row],[Te financieren]],"")</f>
        <v/>
      </c>
      <c r="HQ175" s="150" t="str">
        <f>IF(Tbl.Kosten[[#This Row],[Pnr.]]=HQ$7,Tbl.Kosten[[#This Row],[Te financieren]],"")</f>
        <v/>
      </c>
      <c r="HR175" s="150" t="str">
        <f>IF(Tbl.Kosten[[#This Row],[Pnr.]]=HR$7,Tbl.Kosten[[#This Row],[Te financieren]],"")</f>
        <v/>
      </c>
      <c r="HS175" s="150" t="str">
        <f>IF(Tbl.Kosten[[#This Row],[Pnr.]]=HS$7,Tbl.Kosten[[#This Row],[Te financieren]],"")</f>
        <v/>
      </c>
      <c r="HT175" s="150" t="str">
        <f>IF(Tbl.Kosten[[#This Row],[Pnr.]]=HT$7,Tbl.Kosten[[#This Row],[Te financieren]],"")</f>
        <v/>
      </c>
      <c r="HU175" s="150" t="str">
        <f>IF(Tbl.Kosten[[#This Row],[Pnr.]]=HU$7,Tbl.Kosten[[#This Row],[Te financieren]],"")</f>
        <v/>
      </c>
      <c r="HV175" s="150" t="str">
        <f>IF(Tbl.Kosten[[#This Row],[Pnr.]]=HV$7,Tbl.Kosten[[#This Row],[Te financieren]],"")</f>
        <v/>
      </c>
      <c r="HW175" s="150" t="str">
        <f>IF(Tbl.Kosten[[#This Row],[Pnr.]]=HW$7,Tbl.Kosten[[#This Row],[Te financieren]],"")</f>
        <v/>
      </c>
    </row>
    <row r="176" spans="2:231" x14ac:dyDescent="0.3">
      <c r="B176" s="134"/>
      <c r="C176" s="137"/>
      <c r="D176" s="136"/>
      <c r="E176" s="261"/>
      <c r="F176" s="135"/>
      <c r="G176" s="11" t="str">
        <f>IF(Tbl.Kosten[[#This Row],[Medewerker e/o 
functie]]&lt;&gt;"",_xlfn.XLOOKUP(Tbl.Kosten[[#This Row],[Medewerker e/o 
functie]],Tbl.Uurtarief[Medewerker en/of functie],Tbl.Uurtarief[Uurtarief],"",0,1),"")</f>
        <v/>
      </c>
      <c r="H176" s="121">
        <f>IFERROR(Tbl.Kosten[[#This Row],[Uren]]*Tbl.Kosten[[#This Row],[Uurtarief]],0)</f>
        <v>0</v>
      </c>
      <c r="I176" s="119" t="str">
        <f>IF(Tbl.Kosten[[#This Row],[Subtotaal uren]]&lt;&gt;0,_xlfn.XLOOKUP(Tbl.Kosten[[#This Row],[Medewerker e/o 
functie]],Tbl.Uurtarief[Medewerker en/of functie],Tbl.Uurtarief[Kostensoort arbeid],"",0,1),"")</f>
        <v/>
      </c>
      <c r="J176" s="137"/>
      <c r="K176" s="135"/>
      <c r="L176" s="139" t="str">
        <f>IF(Tbl.Kosten[[#This Row],[Activum]]&lt;&gt;"",_xlfn.XLOOKUP(Tbl.Kosten[[#This Row],[Activum]],Tbl.Afschrijvingskosten[Activum],Tbl.Afschrijvingskosten[Tarief per afschrijvings-eenheid],"",0,1),"")</f>
        <v/>
      </c>
      <c r="M176" s="122">
        <f>IFERROR(Tbl.Kosten[[#This Row],[Een-
heden]]*Tbl.Kosten[[#This Row],[Afschrijvings-
tarief]],0)</f>
        <v>0</v>
      </c>
      <c r="N176" s="122" t="str">
        <f>IF(Tbl.Kosten[[#This Row],[Subtotaal afschrijving]]&lt;&gt;0,Lijsten!$A$7,"")</f>
        <v/>
      </c>
      <c r="O176" s="140"/>
      <c r="P176" s="135"/>
      <c r="Q176" s="138"/>
      <c r="R176" s="122">
        <f>IFERROR(Tbl.Kosten[[#This Row],[Aantal]]*Tbl.Kosten[[#This Row],[Tarief]],0)</f>
        <v>0</v>
      </c>
      <c r="S176" s="8">
        <f>IFERROR(Tbl.Kosten[[#This Row],[Subtotaal overige kosten]]+Tbl.Kosten[[#This Row],[Subtotaal uren]]+Tbl.Kosten[[#This Row],[Subtotaal afschrijving]],0)</f>
        <v>0</v>
      </c>
      <c r="T176" s="8">
        <f>IFERROR(Tbl.Kosten[[#This Row],[Totaal kosten]]*Tbl.Kosten[[#This Row],[Subsidie%]],0)</f>
        <v>0</v>
      </c>
      <c r="U176" s="4" t="str" cm="1">
        <f t="array" ref="U176">IFERROR(_xlfn.IFS(Tbl.Kosten[[#This Row],[Subtotaal uren]]&lt;&gt;0,Tbl.Kosten[[#This Row],[Kostensoort arbeid]],Tbl.Kosten[[#This Row],[Subtotaal afschrijving]]&lt;&gt;0,Tbl.Kosten[[#This Row],[Kostensoort afschrijving]],Tbl.Kosten[[#This Row],[Subtotaal overige kosten]]&lt;&gt;0,Tbl.Kosten[[#This Row],[Kostensoort overig]]),"")</f>
        <v/>
      </c>
      <c r="V176" s="4" t="str">
        <f>IFERROR(_xlfn.XLOOKUP(Tbl.Kosten[[#This Row],[Activiteitencode]],Tbl.Activiteiten[Activiteitcode],Tbl.Activiteiten[Werkpakketcode],"",0,1),"")</f>
        <v/>
      </c>
      <c r="W176" s="4" t="str">
        <f>IFERROR(_xlfn.XLOOKUP(Tbl.Kosten[[#This Row],[Werkpakketcode]],Tbl.Werkpakketten[Werkpakketcode],Tbl.Werkpakketten[Subsidiabele activiteit],"",0,1),"")</f>
        <v/>
      </c>
      <c r="X176" s="12">
        <f>IFERROR(_xlfn.XLOOKUP(Tbl.Kosten[[#This Row],[Sanr.]],Tbl.Subsidiehoogte[SAnr.],Tbl.Subsidiehoogte[Sub. Percentage],0,0,1),0)</f>
        <v>0</v>
      </c>
      <c r="Y176" s="144" t="str">
        <f>IFERROR(_xlfn.XLOOKUP(Tbl.Kosten[[#This Row],[Partnercode]],Tbl.Projectpartners[Partnercode],Tbl.Projectpartners[PNr.],"",0,1),"")</f>
        <v>P1</v>
      </c>
      <c r="Z176" s="148">
        <f>IF(Tbl.Kosten[[#This Row],[Pnr.]]=Z$7,Tbl.Kosten[[#This Row],[Totaal kosten]],"")</f>
        <v>0</v>
      </c>
      <c r="AA176" s="148" t="str">
        <f>IF(Tbl.Kosten[[#This Row],[Pnr.]]=AA$7,Tbl.Kosten[[#This Row],[Totaal kosten]],"")</f>
        <v/>
      </c>
      <c r="AB176" s="148" t="str">
        <f>IF(Tbl.Kosten[[#This Row],[Pnr.]]=AB$7,Tbl.Kosten[[#This Row],[Totaal kosten]],"")</f>
        <v/>
      </c>
      <c r="AC176" s="148" t="str">
        <f>IF(Tbl.Kosten[[#This Row],[Pnr.]]=AC$7,Tbl.Kosten[[#This Row],[Totaal kosten]],"")</f>
        <v/>
      </c>
      <c r="AD176" s="148" t="str">
        <f>IF(Tbl.Kosten[[#This Row],[Pnr.]]=AD$7,Tbl.Kosten[[#This Row],[Totaal kosten]],"")</f>
        <v/>
      </c>
      <c r="AE176" s="148" t="str">
        <f>IF(Tbl.Kosten[[#This Row],[Pnr.]]=AE$7,Tbl.Kosten[[#This Row],[Totaal kosten]],"")</f>
        <v/>
      </c>
      <c r="AF176" s="148" t="str">
        <f>IF(Tbl.Kosten[[#This Row],[Pnr.]]=AF$7,Tbl.Kosten[[#This Row],[Totaal kosten]],"")</f>
        <v/>
      </c>
      <c r="AG176" s="148" t="str">
        <f>IF(Tbl.Kosten[[#This Row],[Pnr.]]=AG$7,Tbl.Kosten[[#This Row],[Totaal kosten]],"")</f>
        <v/>
      </c>
      <c r="AH176" s="148" t="str">
        <f>IF(Tbl.Kosten[[#This Row],[Pnr.]]=AH$7,Tbl.Kosten[[#This Row],[Totaal kosten]],"")</f>
        <v/>
      </c>
      <c r="AI176" s="148" t="str">
        <f>IF(Tbl.Kosten[[#This Row],[Pnr.]]=AI$7,Tbl.Kosten[[#This Row],[Totaal kosten]],"")</f>
        <v/>
      </c>
      <c r="AJ176" s="148" t="str">
        <f>IF(Tbl.Kosten[[#This Row],[Pnr.]]=AJ$7,Tbl.Kosten[[#This Row],[Totaal kosten]],"")</f>
        <v/>
      </c>
      <c r="AK176" s="148" t="str">
        <f>IF(Tbl.Kosten[[#This Row],[Pnr.]]=AK$7,Tbl.Kosten[[#This Row],[Totaal kosten]],"")</f>
        <v/>
      </c>
      <c r="AL176" s="148" t="str">
        <f>IF(Tbl.Kosten[[#This Row],[Pnr.]]=AL$7,Tbl.Kosten[[#This Row],[Totaal kosten]],"")</f>
        <v/>
      </c>
      <c r="AM176" s="148" t="str">
        <f>IF(Tbl.Kosten[[#This Row],[Pnr.]]=AM$7,Tbl.Kosten[[#This Row],[Totaal kosten]],"")</f>
        <v/>
      </c>
      <c r="AN176" s="148" t="str">
        <f>IF(Tbl.Kosten[[#This Row],[Pnr.]]=AN$7,Tbl.Kosten[[#This Row],[Totaal kosten]],"")</f>
        <v/>
      </c>
      <c r="AO176" s="148" t="str">
        <f>IF(Tbl.Kosten[[#This Row],[Pnr.]]=AO$7,Tbl.Kosten[[#This Row],[Totaal kosten]],"")</f>
        <v/>
      </c>
      <c r="AP176" s="148" t="str">
        <f>IF(Tbl.Kosten[[#This Row],[Pnr.]]=AP$7,Tbl.Kosten[[#This Row],[Totaal kosten]],"")</f>
        <v/>
      </c>
      <c r="AQ176" s="148" t="str">
        <f>IF(Tbl.Kosten[[#This Row],[Pnr.]]=AQ$7,Tbl.Kosten[[#This Row],[Totaal kosten]],"")</f>
        <v/>
      </c>
      <c r="AR176" s="148" t="str">
        <f>IF(Tbl.Kosten[[#This Row],[Pnr.]]=AR$7,Tbl.Kosten[[#This Row],[Totaal kosten]],"")</f>
        <v/>
      </c>
      <c r="AS176" s="148" t="str">
        <f>IF(Tbl.Kosten[[#This Row],[Pnr.]]=AS$7,Tbl.Kosten[[#This Row],[Totaal kosten]],"")</f>
        <v/>
      </c>
      <c r="AT176" s="148" t="str">
        <f>IF(Tbl.Kosten[[#This Row],[Pnr.]]=AT$7,Tbl.Kosten[[#This Row],[Totaal kosten]],"")</f>
        <v/>
      </c>
      <c r="AU176" s="148" t="str">
        <f>IF(Tbl.Kosten[[#This Row],[Pnr.]]=AU$7,Tbl.Kosten[[#This Row],[Totaal kosten]],"")</f>
        <v/>
      </c>
      <c r="AV176" s="148" t="str">
        <f>IF(Tbl.Kosten[[#This Row],[Pnr.]]=AV$7,Tbl.Kosten[[#This Row],[Totaal kosten]],"")</f>
        <v/>
      </c>
      <c r="AW176" s="148" t="str">
        <f>IF(Tbl.Kosten[[#This Row],[Pnr.]]=AW$7,Tbl.Kosten[[#This Row],[Totaal kosten]],"")</f>
        <v/>
      </c>
      <c r="AX176" s="148" t="str">
        <f>IF(Tbl.Kosten[[#This Row],[Pnr.]]=AX$7,Tbl.Kosten[[#This Row],[Totaal kosten]],"")</f>
        <v/>
      </c>
      <c r="AY176" s="148" t="str">
        <f>IF(Tbl.Kosten[[#This Row],[Pnr.]]=AY$7,Tbl.Kosten[[#This Row],[Totaal kosten]],"")</f>
        <v/>
      </c>
      <c r="AZ176" s="148" t="str">
        <f>IF(Tbl.Kosten[[#This Row],[Pnr.]]=AZ$7,Tbl.Kosten[[#This Row],[Totaal kosten]],"")</f>
        <v/>
      </c>
      <c r="BA176" s="148" t="str">
        <f>IF(Tbl.Kosten[[#This Row],[Pnr.]]=BA$7,Tbl.Kosten[[#This Row],[Totaal kosten]],"")</f>
        <v/>
      </c>
      <c r="BB176" s="148" t="str">
        <f>IF(Tbl.Kosten[[#This Row],[Pnr.]]=BB$7,Tbl.Kosten[[#This Row],[Totaal kosten]],"")</f>
        <v/>
      </c>
      <c r="BC176" s="148" t="str">
        <f>IF(Tbl.Kosten[[#This Row],[Pnr.]]=BC$7,Tbl.Kosten[[#This Row],[Totaal kosten]],"")</f>
        <v/>
      </c>
      <c r="BD176" s="148" t="str">
        <f>IF(Tbl.Kosten[[#This Row],[Pnr.]]=BD$7,Tbl.Kosten[[#This Row],[Totaal kosten]],"")</f>
        <v/>
      </c>
      <c r="BE176" s="148" t="str">
        <f>IF(Tbl.Kosten[[#This Row],[Pnr.]]=BE$7,Tbl.Kosten[[#This Row],[Totaal kosten]],"")</f>
        <v/>
      </c>
      <c r="BF176" s="148" t="str">
        <f>IF(Tbl.Kosten[[#This Row],[Pnr.]]=BF$7,Tbl.Kosten[[#This Row],[Totaal kosten]],"")</f>
        <v/>
      </c>
      <c r="BG176" s="148" t="str">
        <f>IF(Tbl.Kosten[[#This Row],[Pnr.]]=BG$7,Tbl.Kosten[[#This Row],[Totaal kosten]],"")</f>
        <v/>
      </c>
      <c r="BH176" s="148" t="str">
        <f>IF(Tbl.Kosten[[#This Row],[Pnr.]]=BH$7,Tbl.Kosten[[#This Row],[Totaal kosten]],"")</f>
        <v/>
      </c>
      <c r="BI176" s="148" t="str">
        <f>IF(Tbl.Kosten[[#This Row],[Pnr.]]=BI$7,Tbl.Kosten[[#This Row],[Totaal kosten]],"")</f>
        <v/>
      </c>
      <c r="BJ176" s="148" t="str">
        <f>IF(Tbl.Kosten[[#This Row],[Pnr.]]=BJ$7,Tbl.Kosten[[#This Row],[Totaal kosten]],"")</f>
        <v/>
      </c>
      <c r="BK176" s="148" t="str">
        <f>IF(Tbl.Kosten[[#This Row],[Pnr.]]=BK$7,Tbl.Kosten[[#This Row],[Totaal kosten]],"")</f>
        <v/>
      </c>
      <c r="BL176" s="148" t="str">
        <f>IF(Tbl.Kosten[[#This Row],[Pnr.]]=BL$7,Tbl.Kosten[[#This Row],[Totaal kosten]],"")</f>
        <v/>
      </c>
      <c r="BM176" s="148" t="str">
        <f>IF(Tbl.Kosten[[#This Row],[Pnr.]]=BM$7,Tbl.Kosten[[#This Row],[Totaal kosten]],"")</f>
        <v/>
      </c>
      <c r="BN176" s="148" t="str">
        <f>IF(Tbl.Kosten[[#This Row],[Pnr.]]=BN$7,Tbl.Kosten[[#This Row],[Totaal kosten]],"")</f>
        <v/>
      </c>
      <c r="BO176" s="148" t="str">
        <f>IF(Tbl.Kosten[[#This Row],[Pnr.]]=BO$7,Tbl.Kosten[[#This Row],[Totaal kosten]],"")</f>
        <v/>
      </c>
      <c r="BP176" s="148" t="str">
        <f>IF(Tbl.Kosten[[#This Row],[Pnr.]]=BP$7,Tbl.Kosten[[#This Row],[Totaal kosten]],"")</f>
        <v/>
      </c>
      <c r="BQ176" s="148" t="str">
        <f>IF(Tbl.Kosten[[#This Row],[Pnr.]]=BQ$7,Tbl.Kosten[[#This Row],[Totaal kosten]],"")</f>
        <v/>
      </c>
      <c r="BR176" s="148" t="str">
        <f>IF(Tbl.Kosten[[#This Row],[Pnr.]]=BR$7,Tbl.Kosten[[#This Row],[Totaal kosten]],"")</f>
        <v/>
      </c>
      <c r="BS176" s="148" t="str">
        <f>IF(Tbl.Kosten[[#This Row],[Pnr.]]=BS$7,Tbl.Kosten[[#This Row],[Totaal kosten]],"")</f>
        <v/>
      </c>
      <c r="BT176" s="148" t="str">
        <f>IF(Tbl.Kosten[[#This Row],[Pnr.]]=BT$7,Tbl.Kosten[[#This Row],[Totaal kosten]],"")</f>
        <v/>
      </c>
      <c r="BU176" s="148" t="str">
        <f>IF(Tbl.Kosten[[#This Row],[Pnr.]]=BU$7,Tbl.Kosten[[#This Row],[Totaal kosten]],"")</f>
        <v/>
      </c>
      <c r="BV176" s="148" t="str">
        <f>IF(Tbl.Kosten[[#This Row],[Pnr.]]=BV$7,Tbl.Kosten[[#This Row],[Totaal kosten]],"")</f>
        <v/>
      </c>
      <c r="BW176" s="148" t="str">
        <f>IF(Tbl.Kosten[[#This Row],[Pnr.]]=BW$7,Tbl.Kosten[[#This Row],[Totaal kosten]],"")</f>
        <v/>
      </c>
      <c r="BX176" s="148" t="str">
        <f>IFERROR(_xlfn.XLOOKUP(Tbl.Kosten[[#This Row],[Werkpakketcode]],Tbl.Werkpakketten[Werkpakketcode],Tbl.Werkpakketten[WPnr.],"",0,1),"")</f>
        <v/>
      </c>
      <c r="BY176" s="148" t="str">
        <f>IF(Tbl.Kosten[[#This Row],[WPnr.]]=BY$7,Tbl.Kosten[[#This Row],[Totaal kosten]],"")</f>
        <v/>
      </c>
      <c r="BZ176" s="148" t="str">
        <f>IF(Tbl.Kosten[[#This Row],[WPnr.]]=BZ$7,Tbl.Kosten[[#This Row],[Totaal kosten]],"")</f>
        <v/>
      </c>
      <c r="CA176" s="148" t="str">
        <f>IF(Tbl.Kosten[[#This Row],[WPnr.]]=CA$7,Tbl.Kosten[[#This Row],[Totaal kosten]],"")</f>
        <v/>
      </c>
      <c r="CB176" s="148" t="str">
        <f>IF(Tbl.Kosten[[#This Row],[WPnr.]]=CB$7,Tbl.Kosten[[#This Row],[Totaal kosten]],"")</f>
        <v/>
      </c>
      <c r="CC176" s="148" t="str">
        <f>IF(Tbl.Kosten[[#This Row],[WPnr.]]=CC$7,Tbl.Kosten[[#This Row],[Totaal kosten]],"")</f>
        <v/>
      </c>
      <c r="CD176" s="148" t="str">
        <f>IF(Tbl.Kosten[[#This Row],[WPnr.]]=CD$7,Tbl.Kosten[[#This Row],[Totaal kosten]],"")</f>
        <v/>
      </c>
      <c r="CE176" s="148" t="str">
        <f>IF(Tbl.Kosten[[#This Row],[WPnr.]]=CE$7,Tbl.Kosten[[#This Row],[Totaal kosten]],"")</f>
        <v/>
      </c>
      <c r="CF176" s="148" t="str">
        <f>IF(Tbl.Kosten[[#This Row],[WPnr.]]=CF$7,Tbl.Kosten[[#This Row],[Totaal kosten]],"")</f>
        <v/>
      </c>
      <c r="CG176" s="148" t="str">
        <f>IF(Tbl.Kosten[[#This Row],[WPnr.]]=CG$7,Tbl.Kosten[[#This Row],[Totaal kosten]],"")</f>
        <v/>
      </c>
      <c r="CH176" s="148" t="str">
        <f>IF(Tbl.Kosten[[#This Row],[WPnr.]]=CH$7,Tbl.Kosten[[#This Row],[Totaal kosten]],"")</f>
        <v/>
      </c>
      <c r="CI176" s="148" t="str">
        <f>IF(Tbl.Kosten[[#This Row],[WPnr.]]=CI$7,Tbl.Kosten[[#This Row],[Totaal kosten]],"")</f>
        <v/>
      </c>
      <c r="CJ176" s="148" t="str">
        <f>IF(Tbl.Kosten[[#This Row],[WPnr.]]=CJ$7,Tbl.Kosten[[#This Row],[Totaal kosten]],"")</f>
        <v/>
      </c>
      <c r="CK176" s="148" t="str">
        <f>IF(Tbl.Kosten[[#This Row],[WPnr.]]=CK$7,Tbl.Kosten[[#This Row],[Totaal kosten]],"")</f>
        <v/>
      </c>
      <c r="CL176" s="148" t="str">
        <f>IF(Tbl.Kosten[[#This Row],[WPnr.]]=CL$7,Tbl.Kosten[[#This Row],[Totaal kosten]],"")</f>
        <v/>
      </c>
      <c r="CM176" s="148" t="str">
        <f>IF(Tbl.Kosten[[#This Row],[WPnr.]]=CM$7,Tbl.Kosten[[#This Row],[Totaal kosten]],"")</f>
        <v/>
      </c>
      <c r="CN176" s="148" t="str">
        <f>IF(Tbl.Kosten[[#This Row],[WPnr.]]=CN$7,Tbl.Kosten[[#This Row],[Totaal kosten]],"")</f>
        <v/>
      </c>
      <c r="CO176" s="148" t="str">
        <f>IF(Tbl.Kosten[[#This Row],[WPnr.]]=CO$7,Tbl.Kosten[[#This Row],[Totaal kosten]],"")</f>
        <v/>
      </c>
      <c r="CP176" s="148" t="str">
        <f>IF(Tbl.Kosten[[#This Row],[WPnr.]]=CP$7,Tbl.Kosten[[#This Row],[Totaal kosten]],"")</f>
        <v/>
      </c>
      <c r="CQ176" s="148" t="str">
        <f>IF(Tbl.Kosten[[#This Row],[WPnr.]]=CQ$7,Tbl.Kosten[[#This Row],[Totaal kosten]],"")</f>
        <v/>
      </c>
      <c r="CR176" s="148" t="str">
        <f>IF(Tbl.Kosten[[#This Row],[WPnr.]]=CR$7,Tbl.Kosten[[#This Row],[Totaal kosten]],"")</f>
        <v/>
      </c>
      <c r="CS176" s="148" t="str">
        <f>IF(Tbl.Kosten[[#This Row],[WPnr.]]=CS$7,Tbl.Kosten[[#This Row],[Totaal kosten]],"")</f>
        <v/>
      </c>
      <c r="CT176" s="148" t="str">
        <f>IF(Tbl.Kosten[[#This Row],[WPnr.]]=CT$7,Tbl.Kosten[[#This Row],[Totaal kosten]],"")</f>
        <v/>
      </c>
      <c r="CU176" s="148" t="str">
        <f>IF(Tbl.Kosten[[#This Row],[WPnr.]]=CU$7,Tbl.Kosten[[#This Row],[Totaal kosten]],"")</f>
        <v/>
      </c>
      <c r="CV176" s="148" t="str">
        <f>IF(Tbl.Kosten[[#This Row],[WPnr.]]=CV$7,Tbl.Kosten[[#This Row],[Totaal kosten]],"")</f>
        <v/>
      </c>
      <c r="CW176" s="148" t="str">
        <f>IF(Tbl.Kosten[[#This Row],[WPnr.]]=CW$7,Tbl.Kosten[[#This Row],[Totaal kosten]],"")</f>
        <v/>
      </c>
      <c r="CX176" s="148" t="str">
        <f>IF(Tbl.Kosten[[#This Row],[WPnr.]]=CX$7,Tbl.Kosten[[#This Row],[Totaal kosten]],"")</f>
        <v/>
      </c>
      <c r="CY176" s="148" t="str">
        <f>IF(Tbl.Kosten[[#This Row],[WPnr.]]=CY$7,Tbl.Kosten[[#This Row],[Totaal kosten]],"")</f>
        <v/>
      </c>
      <c r="CZ176" s="148" t="str">
        <f>IF(Tbl.Kosten[[#This Row],[WPnr.]]=CZ$7,Tbl.Kosten[[#This Row],[Totaal kosten]],"")</f>
        <v/>
      </c>
      <c r="DA176" s="148" t="str">
        <f>IF(Tbl.Kosten[[#This Row],[WPnr.]]=DA$7,Tbl.Kosten[[#This Row],[Totaal kosten]],"")</f>
        <v/>
      </c>
      <c r="DB176" s="148" t="str">
        <f>IF(Tbl.Kosten[[#This Row],[WPnr.]]=DB$7,Tbl.Kosten[[#This Row],[Totaal kosten]],"")</f>
        <v/>
      </c>
      <c r="DC176" s="148" t="str">
        <f>IF(Tbl.Kosten[[#This Row],[WPnr.]]=DC$7,Tbl.Kosten[[#This Row],[Totaal kosten]],"")</f>
        <v/>
      </c>
      <c r="DD176" s="148" t="str">
        <f>IF(Tbl.Kosten[[#This Row],[WPnr.]]=DD$7,Tbl.Kosten[[#This Row],[Totaal kosten]],"")</f>
        <v/>
      </c>
      <c r="DE176" s="148" t="str">
        <f>IF(Tbl.Kosten[[#This Row],[WPnr.]]=DE$7,Tbl.Kosten[[#This Row],[Totaal kosten]],"")</f>
        <v/>
      </c>
      <c r="DF176" s="148" t="str">
        <f>IF(Tbl.Kosten[[#This Row],[WPnr.]]=DF$7,Tbl.Kosten[[#This Row],[Totaal kosten]],"")</f>
        <v/>
      </c>
      <c r="DG176" s="148" t="str">
        <f>IF(Tbl.Kosten[[#This Row],[WPnr.]]=DG$7,Tbl.Kosten[[#This Row],[Totaal kosten]],"")</f>
        <v/>
      </c>
      <c r="DH176" s="148" t="str">
        <f>IF(Tbl.Kosten[[#This Row],[WPnr.]]=DH$7,Tbl.Kosten[[#This Row],[Totaal kosten]],"")</f>
        <v/>
      </c>
      <c r="DI176" s="148" t="str">
        <f>IF(Tbl.Kosten[[#This Row],[WPnr.]]=DI$7,Tbl.Kosten[[#This Row],[Totaal kosten]],"")</f>
        <v/>
      </c>
      <c r="DJ176" s="148" t="str">
        <f>IF(Tbl.Kosten[[#This Row],[WPnr.]]=DJ$7,Tbl.Kosten[[#This Row],[Totaal kosten]],"")</f>
        <v/>
      </c>
      <c r="DK176" s="148" t="str">
        <f>IF(Tbl.Kosten[[#This Row],[WPnr.]]=DK$7,Tbl.Kosten[[#This Row],[Totaal kosten]],"")</f>
        <v/>
      </c>
      <c r="DL176" s="148" t="str">
        <f>IF(Tbl.Kosten[[#This Row],[WPnr.]]=DL$7,Tbl.Kosten[[#This Row],[Totaal kosten]],"")</f>
        <v/>
      </c>
      <c r="DM176" s="148" t="str">
        <f>IF(Tbl.Kosten[[#This Row],[WPnr.]]=DM$7,Tbl.Kosten[[#This Row],[Totaal kosten]],"")</f>
        <v/>
      </c>
      <c r="DN176" s="148" t="str">
        <f>IF(Tbl.Kosten[[#This Row],[WPnr.]]=DN$7,Tbl.Kosten[[#This Row],[Totaal kosten]],"")</f>
        <v/>
      </c>
      <c r="DO176" s="148" t="str">
        <f>IF(Tbl.Kosten[[#This Row],[WPnr.]]=DO$7,Tbl.Kosten[[#This Row],[Totaal kosten]],"")</f>
        <v/>
      </c>
      <c r="DP176" s="148" t="str">
        <f>IF(Tbl.Kosten[[#This Row],[WPnr.]]=DP$7,Tbl.Kosten[[#This Row],[Totaal kosten]],"")</f>
        <v/>
      </c>
      <c r="DQ176" s="148" t="str">
        <f>IF(Tbl.Kosten[[#This Row],[WPnr.]]=DQ$7,Tbl.Kosten[[#This Row],[Totaal kosten]],"")</f>
        <v/>
      </c>
      <c r="DR176" s="148" t="str">
        <f>IF(Tbl.Kosten[[#This Row],[WPnr.]]=DR$7,Tbl.Kosten[[#This Row],[Totaal kosten]],"")</f>
        <v/>
      </c>
      <c r="DS176" s="148" t="str">
        <f>IF(Tbl.Kosten[[#This Row],[WPnr.]]=DS$7,Tbl.Kosten[[#This Row],[Totaal kosten]],"")</f>
        <v/>
      </c>
      <c r="DT176" s="148" t="str">
        <f>IF(Tbl.Kosten[[#This Row],[WPnr.]]=DT$7,Tbl.Kosten[[#This Row],[Totaal kosten]],"")</f>
        <v/>
      </c>
      <c r="DU176" s="148" t="str">
        <f>IF(Tbl.Kosten[[#This Row],[WPnr.]]=DU$7,Tbl.Kosten[[#This Row],[Totaal kosten]],"")</f>
        <v/>
      </c>
      <c r="DV176" s="148" t="str">
        <f>IF(Tbl.Kosten[[#This Row],[WPnr.]]=DV$7,Tbl.Kosten[[#This Row],[Totaal kosten]],"")</f>
        <v/>
      </c>
      <c r="DW176" s="150" t="str">
        <f>IFERROR(_xlfn.XLOOKUP(Tbl.Kosten[[#This Row],[Kostensoort]],Tbl.Kostensoorten[Kostensoorten],Tbl.Kostensoorten[KSnr.],"",0,1),"")</f>
        <v/>
      </c>
      <c r="DX176" s="150" t="str">
        <f>IF(Tbl.Kosten[[#This Row],[KSnr.]]=DX$7,Tbl.Kosten[[#This Row],[Totaal kosten]],"")</f>
        <v/>
      </c>
      <c r="DY176" s="150" t="str">
        <f>IF(Tbl.Kosten[[#This Row],[KSnr.]]=DY$7,Tbl.Kosten[[#This Row],[Totaal kosten]],"")</f>
        <v/>
      </c>
      <c r="DZ176" s="150" t="str">
        <f>IF(Tbl.Kosten[[#This Row],[KSnr.]]=DZ$7,Tbl.Kosten[[#This Row],[Totaal kosten]],"")</f>
        <v/>
      </c>
      <c r="EA176" s="150" t="str">
        <f>IF(Tbl.Kosten[[#This Row],[KSnr.]]=EA$7,Tbl.Kosten[[#This Row],[Totaal kosten]],"")</f>
        <v/>
      </c>
      <c r="EB176" s="150" t="str">
        <f>IF(Tbl.Kosten[[#This Row],[KSnr.]]=EB$7,Tbl.Kosten[[#This Row],[Totaal kosten]],"")</f>
        <v/>
      </c>
      <c r="EC176" s="150" t="str">
        <f>IF(Tbl.Kosten[[#This Row],[KSnr.]]=EC$7,Tbl.Kosten[[#This Row],[Totaal kosten]],"")</f>
        <v/>
      </c>
      <c r="ED176" s="150" t="str">
        <f>IF(Tbl.Kosten[[#This Row],[KSnr.]]=ED$7,Tbl.Kosten[[#This Row],[Totaal kosten]],"")</f>
        <v/>
      </c>
      <c r="EE176" s="150" t="str">
        <f>IF(Tbl.Kosten[[#This Row],[KSnr.]]=EE$7,Tbl.Kosten[[#This Row],[Totaal kosten]],"")</f>
        <v/>
      </c>
      <c r="EF176" s="150" t="str">
        <f>IF(Tbl.Kosten[[#This Row],[KSnr.]]=EF$7,Tbl.Kosten[[#This Row],[Totaal kosten]],"")</f>
        <v/>
      </c>
      <c r="EG176" s="150" t="str">
        <f>IF(Tbl.Kosten[[#This Row],[KSnr.]]=EG$7,Tbl.Kosten[[#This Row],[Totaal kosten]],"")</f>
        <v/>
      </c>
      <c r="EH176" s="150" t="str">
        <f>IF(Tbl.Kosten[[#This Row],[KSnr.]]=EH$7,Tbl.Kosten[[#This Row],[Totaal kosten]],"")</f>
        <v/>
      </c>
      <c r="EI176" s="150" t="str">
        <f>IF(Tbl.Kosten[[#This Row],[KSnr.]]=EI$7,Tbl.Kosten[[#This Row],[Totaal kosten]],"")</f>
        <v/>
      </c>
      <c r="EJ176" s="150" t="str">
        <f>IF(Tbl.Kosten[[#This Row],[KSnr.]]=EJ$7,Tbl.Kosten[[#This Row],[Totaal kosten]],"")</f>
        <v/>
      </c>
      <c r="EK176" s="150" t="str">
        <f>IF(Tbl.Kosten[[#This Row],[KSnr.]]=EK$7,Tbl.Kosten[[#This Row],[Totaal kosten]],"")</f>
        <v/>
      </c>
      <c r="EL176" s="150" t="str">
        <f>IF(Tbl.Kosten[[#This Row],[KSnr.]]=EL$7,Tbl.Kosten[[#This Row],[Totaal kosten]],"")</f>
        <v/>
      </c>
      <c r="EM176" s="150" t="str">
        <f>IF(Tbl.Kosten[[#This Row],[KSnr.]]=EM$7,Tbl.Kosten[[#This Row],[Totaal kosten]],"")</f>
        <v/>
      </c>
      <c r="EN176" s="150" t="str">
        <f>IF(Tbl.Kosten[[#This Row],[KSnr.]]=EN$7,Tbl.Kosten[[#This Row],[Totaal kosten]],"")</f>
        <v/>
      </c>
      <c r="EO176" s="150" t="str">
        <f>IF(Tbl.Kosten[[#This Row],[KSnr.]]=EO$7,Tbl.Kosten[[#This Row],[Totaal kosten]],"")</f>
        <v/>
      </c>
      <c r="EP176" s="150" t="str">
        <f>IF(Tbl.Kosten[[#This Row],[KSnr.]]=EP$7,Tbl.Kosten[[#This Row],[Totaal kosten]],"")</f>
        <v/>
      </c>
      <c r="EQ176" s="150" t="str">
        <f>IF(Tbl.Kosten[[#This Row],[KSnr.]]=EQ$7,Tbl.Kosten[[#This Row],[Totaal kosten]],"")</f>
        <v/>
      </c>
      <c r="ER176" s="144" t="str">
        <f>IFERROR(_xlfn.XLOOKUP(Tbl.Kosten[[#This Row],[Subsidieactiviteit]],Tbl.Subsidiehoogte[Subsidieactiviteit],Tbl.Subsidiehoogte[SAnr.],"",0,1),"")</f>
        <v/>
      </c>
      <c r="ES176" s="150" t="str">
        <f>IF(Tbl.Kosten[[#This Row],[Sanr.]]=ES$7,Tbl.Kosten[[#This Row],[Totaal kosten]],"")</f>
        <v/>
      </c>
      <c r="ET176" s="150" t="str">
        <f>IF(Tbl.Kosten[[#This Row],[Sanr.]]=ET$7,Tbl.Kosten[[#This Row],[Totaal kosten]],"")</f>
        <v/>
      </c>
      <c r="EU176" s="150" t="str">
        <f>IF(Tbl.Kosten[[#This Row],[Sanr.]]=EU$7,Tbl.Kosten[[#This Row],[Totaal kosten]],"")</f>
        <v/>
      </c>
      <c r="EV176" s="150" t="str">
        <f>IF(Tbl.Kosten[[#This Row],[Sanr.]]=EV$7,Tbl.Kosten[[#This Row],[Totaal kosten]],"")</f>
        <v/>
      </c>
      <c r="EW176" s="150" t="str">
        <f>IF(Tbl.Kosten[[#This Row],[Sanr.]]=EW$7,Tbl.Kosten[[#This Row],[Totaal kosten]],"")</f>
        <v/>
      </c>
      <c r="EX176" s="150" t="str">
        <f>IF(Tbl.Kosten[[#This Row],[Sanr.]]=EX$7,Tbl.Kosten[[#This Row],[Totaal kosten]],"")</f>
        <v/>
      </c>
      <c r="EY176" s="150" t="str">
        <f>IF(Tbl.Kosten[[#This Row],[Sanr.]]=EY$7,Tbl.Kosten[[#This Row],[Totaal kosten]],"")</f>
        <v/>
      </c>
      <c r="EZ176" s="150" t="str">
        <f>IF(Tbl.Kosten[[#This Row],[Sanr.]]=EZ$7,Tbl.Kosten[[#This Row],[Totaal kosten]],"")</f>
        <v/>
      </c>
      <c r="FA176" s="150" t="str">
        <f>IF(Tbl.Kosten[[#This Row],[Sanr.]]=FA$7,Tbl.Kosten[[#This Row],[Totaal kosten]],"")</f>
        <v/>
      </c>
      <c r="FB176" s="150" t="str">
        <f>IF(Tbl.Kosten[[#This Row],[Sanr.]]=FB$7,Tbl.Kosten[[#This Row],[Totaal kosten]],"")</f>
        <v/>
      </c>
      <c r="FC176" s="150" t="str">
        <f>IF(Tbl.Kosten[[#This Row],[Sanr.]]=FC$7,Tbl.Kosten[[#This Row],[Totaal kosten]],"")</f>
        <v/>
      </c>
      <c r="FD176" s="150" t="str">
        <f>IF(Tbl.Kosten[[#This Row],[Sanr.]]=FD$7,Tbl.Kosten[[#This Row],[Totaal kosten]],"")</f>
        <v/>
      </c>
      <c r="FE176" s="150" t="str">
        <f>IF(Tbl.Kosten[[#This Row],[Sanr.]]=FE$7,Tbl.Kosten[[#This Row],[Totaal kosten]],"")</f>
        <v/>
      </c>
      <c r="FF176" s="150" t="str">
        <f>IF(Tbl.Kosten[[#This Row],[Sanr.]]=FF$7,Tbl.Kosten[[#This Row],[Totaal kosten]],"")</f>
        <v/>
      </c>
      <c r="FG176" s="150" t="str">
        <f>IF(Tbl.Kosten[[#This Row],[Sanr.]]=FG$7,Tbl.Kosten[[#This Row],[Totaal kosten]],"")</f>
        <v/>
      </c>
      <c r="FH176" s="150" t="str">
        <f>IF(Tbl.Kosten[[#This Row],[Sanr.]]=FH$7,Tbl.Kosten[[#This Row],[Totaal kosten]],"")</f>
        <v/>
      </c>
      <c r="FI176" s="150" t="str">
        <f>IF(Tbl.Kosten[[#This Row],[Sanr.]]=FI$7,Tbl.Kosten[[#This Row],[Totaal kosten]],"")</f>
        <v/>
      </c>
      <c r="FJ176" s="150" t="str">
        <f>IF(Tbl.Kosten[[#This Row],[Sanr.]]=FJ$7,Tbl.Kosten[[#This Row],[Totaal kosten]],"")</f>
        <v/>
      </c>
      <c r="FK176" s="150" t="str">
        <f>IF(Tbl.Kosten[[#This Row],[Sanr.]]=FK$7,Tbl.Kosten[[#This Row],[Totaal kosten]],"")</f>
        <v/>
      </c>
      <c r="FL176" s="150" t="str">
        <f>IF(Tbl.Kosten[[#This Row],[Sanr.]]=FL$7,Tbl.Kosten[[#This Row],[Totaal kosten]],"")</f>
        <v/>
      </c>
      <c r="FM176" s="150" t="str">
        <f>IF(Tbl.Kosten[[#This Row],[Sanr.]]=FM$7,Tbl.Kosten[[#This Row],[Totaal kosten]],"")</f>
        <v/>
      </c>
      <c r="FN176" s="150" t="str">
        <f>IF(Tbl.Kosten[[#This Row],[Sanr.]]=FN$7,Tbl.Kosten[[#This Row],[Totaal kosten]],"")</f>
        <v/>
      </c>
      <c r="FO176" s="150" t="str">
        <f>IF(Tbl.Kosten[[#This Row],[Sanr.]]=FO$7,Tbl.Kosten[[#This Row],[Totaal kosten]],"")</f>
        <v/>
      </c>
      <c r="FP176" s="150" t="str">
        <f>IF(Tbl.Kosten[[#This Row],[Sanr.]]=FP$7,Tbl.Kosten[[#This Row],[Totaal kosten]],"")</f>
        <v/>
      </c>
      <c r="FQ176" s="150" t="str">
        <f>IF(Tbl.Kosten[[#This Row],[Sanr.]]=FQ$7,Tbl.Kosten[[#This Row],[Totaal kosten]],"")</f>
        <v/>
      </c>
      <c r="FR176" s="150" t="str">
        <f>IF(Tbl.Kosten[[#This Row],[Sanr.]]=FR$7,Tbl.Kosten[[#This Row],[Totaal kosten]],"")</f>
        <v/>
      </c>
      <c r="FS176" s="150" t="str">
        <f>IF(Tbl.Kosten[[#This Row],[Sanr.]]=FS$7,Tbl.Kosten[[#This Row],[Totaal kosten]],"")</f>
        <v/>
      </c>
      <c r="FT176" s="150" t="str">
        <f>IF(Tbl.Kosten[[#This Row],[Sanr.]]=FT$7,Tbl.Kosten[[#This Row],[Totaal kosten]],"")</f>
        <v/>
      </c>
      <c r="FU176" s="150" t="str">
        <f>IF(Tbl.Kosten[[#This Row],[Sanr.]]=FU$7,Tbl.Kosten[[#This Row],[Totaal kosten]],"")</f>
        <v/>
      </c>
      <c r="FV176" s="150" t="str">
        <f>IF(Tbl.Kosten[[#This Row],[Sanr.]]=FV$7,Tbl.Kosten[[#This Row],[Totaal kosten]],"")</f>
        <v/>
      </c>
      <c r="FW176" s="150" t="str">
        <f>IFERROR(_xlfn.XLOOKUP(Tbl.Kosten[[#This Row],[Activiteitencode]],Tbl.Activiteiten[Activiteitcode],Tbl.Activiteiten[Anr.],"",0,1),"")</f>
        <v/>
      </c>
      <c r="FX176" s="169" t="str">
        <f>_xlfn.CONCAT(Tbl.Kosten[[#This Row],[Pnr.]],Tbl.Kosten[[#This Row],[Sanr.]])</f>
        <v>P1</v>
      </c>
      <c r="FY176" s="150">
        <f>Tbl.Kosten[[#This Row],[Totaal kosten]]-Tbl.Kosten[[#This Row],[Subsidie]]</f>
        <v>0</v>
      </c>
      <c r="FZ176" s="150">
        <f>IF(Tbl.Kosten[[#This Row],[Pnr.]]=FZ$7,Tbl.Kosten[[#This Row],[Te financieren]],"")</f>
        <v>0</v>
      </c>
      <c r="GA176" s="150" t="str">
        <f>IF(Tbl.Kosten[[#This Row],[Pnr.]]=GA$7,Tbl.Kosten[[#This Row],[Te financieren]],"")</f>
        <v/>
      </c>
      <c r="GB176" s="150" t="str">
        <f>IF(Tbl.Kosten[[#This Row],[Pnr.]]=GB$7,Tbl.Kosten[[#This Row],[Te financieren]],"")</f>
        <v/>
      </c>
      <c r="GC176" s="150" t="str">
        <f>IF(Tbl.Kosten[[#This Row],[Pnr.]]=GC$7,Tbl.Kosten[[#This Row],[Te financieren]],"")</f>
        <v/>
      </c>
      <c r="GD176" s="150" t="str">
        <f>IF(Tbl.Kosten[[#This Row],[Pnr.]]=GD$7,Tbl.Kosten[[#This Row],[Te financieren]],"")</f>
        <v/>
      </c>
      <c r="GE176" s="150" t="str">
        <f>IF(Tbl.Kosten[[#This Row],[Pnr.]]=GE$7,Tbl.Kosten[[#This Row],[Te financieren]],"")</f>
        <v/>
      </c>
      <c r="GF176" s="150" t="str">
        <f>IF(Tbl.Kosten[[#This Row],[Pnr.]]=GF$7,Tbl.Kosten[[#This Row],[Te financieren]],"")</f>
        <v/>
      </c>
      <c r="GG176" s="150" t="str">
        <f>IF(Tbl.Kosten[[#This Row],[Pnr.]]=GG$7,Tbl.Kosten[[#This Row],[Te financieren]],"")</f>
        <v/>
      </c>
      <c r="GH176" s="150" t="str">
        <f>IF(Tbl.Kosten[[#This Row],[Pnr.]]=GH$7,Tbl.Kosten[[#This Row],[Te financieren]],"")</f>
        <v/>
      </c>
      <c r="GI176" s="150" t="str">
        <f>IF(Tbl.Kosten[[#This Row],[Pnr.]]=GI$7,Tbl.Kosten[[#This Row],[Te financieren]],"")</f>
        <v/>
      </c>
      <c r="GJ176" s="150" t="str">
        <f>IF(Tbl.Kosten[[#This Row],[Pnr.]]=GJ$7,Tbl.Kosten[[#This Row],[Te financieren]],"")</f>
        <v/>
      </c>
      <c r="GK176" s="150" t="str">
        <f>IF(Tbl.Kosten[[#This Row],[Pnr.]]=GK$7,Tbl.Kosten[[#This Row],[Te financieren]],"")</f>
        <v/>
      </c>
      <c r="GL176" s="150" t="str">
        <f>IF(Tbl.Kosten[[#This Row],[Pnr.]]=GL$7,Tbl.Kosten[[#This Row],[Te financieren]],"")</f>
        <v/>
      </c>
      <c r="GM176" s="150" t="str">
        <f>IF(Tbl.Kosten[[#This Row],[Pnr.]]=GM$7,Tbl.Kosten[[#This Row],[Te financieren]],"")</f>
        <v/>
      </c>
      <c r="GN176" s="150" t="str">
        <f>IF(Tbl.Kosten[[#This Row],[Pnr.]]=GN$7,Tbl.Kosten[[#This Row],[Te financieren]],"")</f>
        <v/>
      </c>
      <c r="GO176" s="150" t="str">
        <f>IF(Tbl.Kosten[[#This Row],[Pnr.]]=GO$7,Tbl.Kosten[[#This Row],[Te financieren]],"")</f>
        <v/>
      </c>
      <c r="GP176" s="150" t="str">
        <f>IF(Tbl.Kosten[[#This Row],[Pnr.]]=GP$7,Tbl.Kosten[[#This Row],[Te financieren]],"")</f>
        <v/>
      </c>
      <c r="GQ176" s="150" t="str">
        <f>IF(Tbl.Kosten[[#This Row],[Pnr.]]=GQ$7,Tbl.Kosten[[#This Row],[Te financieren]],"")</f>
        <v/>
      </c>
      <c r="GR176" s="150" t="str">
        <f>IF(Tbl.Kosten[[#This Row],[Pnr.]]=GR$7,Tbl.Kosten[[#This Row],[Te financieren]],"")</f>
        <v/>
      </c>
      <c r="GS176" s="150" t="str">
        <f>IF(Tbl.Kosten[[#This Row],[Pnr.]]=GS$7,Tbl.Kosten[[#This Row],[Te financieren]],"")</f>
        <v/>
      </c>
      <c r="GT176" s="150" t="str">
        <f>IF(Tbl.Kosten[[#This Row],[Pnr.]]=GT$7,Tbl.Kosten[[#This Row],[Te financieren]],"")</f>
        <v/>
      </c>
      <c r="GU176" s="150" t="str">
        <f>IF(Tbl.Kosten[[#This Row],[Pnr.]]=GU$7,Tbl.Kosten[[#This Row],[Te financieren]],"")</f>
        <v/>
      </c>
      <c r="GV176" s="150" t="str">
        <f>IF(Tbl.Kosten[[#This Row],[Pnr.]]=GV$7,Tbl.Kosten[[#This Row],[Te financieren]],"")</f>
        <v/>
      </c>
      <c r="GW176" s="150" t="str">
        <f>IF(Tbl.Kosten[[#This Row],[Pnr.]]=GW$7,Tbl.Kosten[[#This Row],[Te financieren]],"")</f>
        <v/>
      </c>
      <c r="GX176" s="150" t="str">
        <f>IF(Tbl.Kosten[[#This Row],[Pnr.]]=GX$7,Tbl.Kosten[[#This Row],[Te financieren]],"")</f>
        <v/>
      </c>
      <c r="GY176" s="150" t="str">
        <f>IF(Tbl.Kosten[[#This Row],[Pnr.]]=GY$7,Tbl.Kosten[[#This Row],[Te financieren]],"")</f>
        <v/>
      </c>
      <c r="GZ176" s="150" t="str">
        <f>IF(Tbl.Kosten[[#This Row],[Pnr.]]=GZ$7,Tbl.Kosten[[#This Row],[Te financieren]],"")</f>
        <v/>
      </c>
      <c r="HA176" s="150" t="str">
        <f>IF(Tbl.Kosten[[#This Row],[Pnr.]]=HA$7,Tbl.Kosten[[#This Row],[Te financieren]],"")</f>
        <v/>
      </c>
      <c r="HB176" s="150" t="str">
        <f>IF(Tbl.Kosten[[#This Row],[Pnr.]]=HB$7,Tbl.Kosten[[#This Row],[Te financieren]],"")</f>
        <v/>
      </c>
      <c r="HC176" s="150" t="str">
        <f>IF(Tbl.Kosten[[#This Row],[Pnr.]]=HC$7,Tbl.Kosten[[#This Row],[Te financieren]],"")</f>
        <v/>
      </c>
      <c r="HD176" s="150" t="str">
        <f>IF(Tbl.Kosten[[#This Row],[Pnr.]]=HD$7,Tbl.Kosten[[#This Row],[Te financieren]],"")</f>
        <v/>
      </c>
      <c r="HE176" s="150" t="str">
        <f>IF(Tbl.Kosten[[#This Row],[Pnr.]]=HE$7,Tbl.Kosten[[#This Row],[Te financieren]],"")</f>
        <v/>
      </c>
      <c r="HF176" s="150" t="str">
        <f>IF(Tbl.Kosten[[#This Row],[Pnr.]]=HF$7,Tbl.Kosten[[#This Row],[Te financieren]],"")</f>
        <v/>
      </c>
      <c r="HG176" s="150" t="str">
        <f>IF(Tbl.Kosten[[#This Row],[Pnr.]]=HG$7,Tbl.Kosten[[#This Row],[Te financieren]],"")</f>
        <v/>
      </c>
      <c r="HH176" s="150" t="str">
        <f>IF(Tbl.Kosten[[#This Row],[Pnr.]]=HH$7,Tbl.Kosten[[#This Row],[Te financieren]],"")</f>
        <v/>
      </c>
      <c r="HI176" s="150" t="str">
        <f>IF(Tbl.Kosten[[#This Row],[Pnr.]]=HI$7,Tbl.Kosten[[#This Row],[Te financieren]],"")</f>
        <v/>
      </c>
      <c r="HJ176" s="150" t="str">
        <f>IF(Tbl.Kosten[[#This Row],[Pnr.]]=HJ$7,Tbl.Kosten[[#This Row],[Te financieren]],"")</f>
        <v/>
      </c>
      <c r="HK176" s="150" t="str">
        <f>IF(Tbl.Kosten[[#This Row],[Pnr.]]=HK$7,Tbl.Kosten[[#This Row],[Te financieren]],"")</f>
        <v/>
      </c>
      <c r="HL176" s="150" t="str">
        <f>IF(Tbl.Kosten[[#This Row],[Pnr.]]=HL$7,Tbl.Kosten[[#This Row],[Te financieren]],"")</f>
        <v/>
      </c>
      <c r="HM176" s="150" t="str">
        <f>IF(Tbl.Kosten[[#This Row],[Pnr.]]=HM$7,Tbl.Kosten[[#This Row],[Te financieren]],"")</f>
        <v/>
      </c>
      <c r="HN176" s="150" t="str">
        <f>IF(Tbl.Kosten[[#This Row],[Pnr.]]=HN$7,Tbl.Kosten[[#This Row],[Te financieren]],"")</f>
        <v/>
      </c>
      <c r="HO176" s="150" t="str">
        <f>IF(Tbl.Kosten[[#This Row],[Pnr.]]=HO$7,Tbl.Kosten[[#This Row],[Te financieren]],"")</f>
        <v/>
      </c>
      <c r="HP176" s="150" t="str">
        <f>IF(Tbl.Kosten[[#This Row],[Pnr.]]=HP$7,Tbl.Kosten[[#This Row],[Te financieren]],"")</f>
        <v/>
      </c>
      <c r="HQ176" s="150" t="str">
        <f>IF(Tbl.Kosten[[#This Row],[Pnr.]]=HQ$7,Tbl.Kosten[[#This Row],[Te financieren]],"")</f>
        <v/>
      </c>
      <c r="HR176" s="150" t="str">
        <f>IF(Tbl.Kosten[[#This Row],[Pnr.]]=HR$7,Tbl.Kosten[[#This Row],[Te financieren]],"")</f>
        <v/>
      </c>
      <c r="HS176" s="150" t="str">
        <f>IF(Tbl.Kosten[[#This Row],[Pnr.]]=HS$7,Tbl.Kosten[[#This Row],[Te financieren]],"")</f>
        <v/>
      </c>
      <c r="HT176" s="150" t="str">
        <f>IF(Tbl.Kosten[[#This Row],[Pnr.]]=HT$7,Tbl.Kosten[[#This Row],[Te financieren]],"")</f>
        <v/>
      </c>
      <c r="HU176" s="150" t="str">
        <f>IF(Tbl.Kosten[[#This Row],[Pnr.]]=HU$7,Tbl.Kosten[[#This Row],[Te financieren]],"")</f>
        <v/>
      </c>
      <c r="HV176" s="150" t="str">
        <f>IF(Tbl.Kosten[[#This Row],[Pnr.]]=HV$7,Tbl.Kosten[[#This Row],[Te financieren]],"")</f>
        <v/>
      </c>
      <c r="HW176" s="150" t="str">
        <f>IF(Tbl.Kosten[[#This Row],[Pnr.]]=HW$7,Tbl.Kosten[[#This Row],[Te financieren]],"")</f>
        <v/>
      </c>
    </row>
    <row r="177" spans="2:231" x14ac:dyDescent="0.3">
      <c r="B177" s="134"/>
      <c r="C177" s="137"/>
      <c r="D177" s="136"/>
      <c r="E177" s="261"/>
      <c r="F177" s="135"/>
      <c r="G177" s="11" t="str">
        <f>IF(Tbl.Kosten[[#This Row],[Medewerker e/o 
functie]]&lt;&gt;"",_xlfn.XLOOKUP(Tbl.Kosten[[#This Row],[Medewerker e/o 
functie]],Tbl.Uurtarief[Medewerker en/of functie],Tbl.Uurtarief[Uurtarief],"",0,1),"")</f>
        <v/>
      </c>
      <c r="H177" s="121">
        <f>IFERROR(Tbl.Kosten[[#This Row],[Uren]]*Tbl.Kosten[[#This Row],[Uurtarief]],0)</f>
        <v>0</v>
      </c>
      <c r="I177" s="119" t="str">
        <f>IF(Tbl.Kosten[[#This Row],[Subtotaal uren]]&lt;&gt;0,_xlfn.XLOOKUP(Tbl.Kosten[[#This Row],[Medewerker e/o 
functie]],Tbl.Uurtarief[Medewerker en/of functie],Tbl.Uurtarief[Kostensoort arbeid],"",0,1),"")</f>
        <v/>
      </c>
      <c r="J177" s="137"/>
      <c r="K177" s="135"/>
      <c r="L177" s="139" t="str">
        <f>IF(Tbl.Kosten[[#This Row],[Activum]]&lt;&gt;"",_xlfn.XLOOKUP(Tbl.Kosten[[#This Row],[Activum]],Tbl.Afschrijvingskosten[Activum],Tbl.Afschrijvingskosten[Tarief per afschrijvings-eenheid],"",0,1),"")</f>
        <v/>
      </c>
      <c r="M177" s="122">
        <f>IFERROR(Tbl.Kosten[[#This Row],[Een-
heden]]*Tbl.Kosten[[#This Row],[Afschrijvings-
tarief]],0)</f>
        <v>0</v>
      </c>
      <c r="N177" s="122" t="str">
        <f>IF(Tbl.Kosten[[#This Row],[Subtotaal afschrijving]]&lt;&gt;0,Lijsten!$A$7,"")</f>
        <v/>
      </c>
      <c r="O177" s="140"/>
      <c r="P177" s="135"/>
      <c r="Q177" s="138"/>
      <c r="R177" s="122">
        <f>IFERROR(Tbl.Kosten[[#This Row],[Aantal]]*Tbl.Kosten[[#This Row],[Tarief]],0)</f>
        <v>0</v>
      </c>
      <c r="S177" s="8">
        <f>IFERROR(Tbl.Kosten[[#This Row],[Subtotaal overige kosten]]+Tbl.Kosten[[#This Row],[Subtotaal uren]]+Tbl.Kosten[[#This Row],[Subtotaal afschrijving]],0)</f>
        <v>0</v>
      </c>
      <c r="T177" s="8">
        <f>IFERROR(Tbl.Kosten[[#This Row],[Totaal kosten]]*Tbl.Kosten[[#This Row],[Subsidie%]],0)</f>
        <v>0</v>
      </c>
      <c r="U177" s="4" t="str" cm="1">
        <f t="array" ref="U177">IFERROR(_xlfn.IFS(Tbl.Kosten[[#This Row],[Subtotaal uren]]&lt;&gt;0,Tbl.Kosten[[#This Row],[Kostensoort arbeid]],Tbl.Kosten[[#This Row],[Subtotaal afschrijving]]&lt;&gt;0,Tbl.Kosten[[#This Row],[Kostensoort afschrijving]],Tbl.Kosten[[#This Row],[Subtotaal overige kosten]]&lt;&gt;0,Tbl.Kosten[[#This Row],[Kostensoort overig]]),"")</f>
        <v/>
      </c>
      <c r="V177" s="4" t="str">
        <f>IFERROR(_xlfn.XLOOKUP(Tbl.Kosten[[#This Row],[Activiteitencode]],Tbl.Activiteiten[Activiteitcode],Tbl.Activiteiten[Werkpakketcode],"",0,1),"")</f>
        <v/>
      </c>
      <c r="W177" s="4" t="str">
        <f>IFERROR(_xlfn.XLOOKUP(Tbl.Kosten[[#This Row],[Werkpakketcode]],Tbl.Werkpakketten[Werkpakketcode],Tbl.Werkpakketten[Subsidiabele activiteit],"",0,1),"")</f>
        <v/>
      </c>
      <c r="X177" s="12">
        <f>IFERROR(_xlfn.XLOOKUP(Tbl.Kosten[[#This Row],[Sanr.]],Tbl.Subsidiehoogte[SAnr.],Tbl.Subsidiehoogte[Sub. Percentage],0,0,1),0)</f>
        <v>0</v>
      </c>
      <c r="Y177" s="144" t="str">
        <f>IFERROR(_xlfn.XLOOKUP(Tbl.Kosten[[#This Row],[Partnercode]],Tbl.Projectpartners[Partnercode],Tbl.Projectpartners[PNr.],"",0,1),"")</f>
        <v>P1</v>
      </c>
      <c r="Z177" s="148">
        <f>IF(Tbl.Kosten[[#This Row],[Pnr.]]=Z$7,Tbl.Kosten[[#This Row],[Totaal kosten]],"")</f>
        <v>0</v>
      </c>
      <c r="AA177" s="148" t="str">
        <f>IF(Tbl.Kosten[[#This Row],[Pnr.]]=AA$7,Tbl.Kosten[[#This Row],[Totaal kosten]],"")</f>
        <v/>
      </c>
      <c r="AB177" s="148" t="str">
        <f>IF(Tbl.Kosten[[#This Row],[Pnr.]]=AB$7,Tbl.Kosten[[#This Row],[Totaal kosten]],"")</f>
        <v/>
      </c>
      <c r="AC177" s="148" t="str">
        <f>IF(Tbl.Kosten[[#This Row],[Pnr.]]=AC$7,Tbl.Kosten[[#This Row],[Totaal kosten]],"")</f>
        <v/>
      </c>
      <c r="AD177" s="148" t="str">
        <f>IF(Tbl.Kosten[[#This Row],[Pnr.]]=AD$7,Tbl.Kosten[[#This Row],[Totaal kosten]],"")</f>
        <v/>
      </c>
      <c r="AE177" s="148" t="str">
        <f>IF(Tbl.Kosten[[#This Row],[Pnr.]]=AE$7,Tbl.Kosten[[#This Row],[Totaal kosten]],"")</f>
        <v/>
      </c>
      <c r="AF177" s="148" t="str">
        <f>IF(Tbl.Kosten[[#This Row],[Pnr.]]=AF$7,Tbl.Kosten[[#This Row],[Totaal kosten]],"")</f>
        <v/>
      </c>
      <c r="AG177" s="148" t="str">
        <f>IF(Tbl.Kosten[[#This Row],[Pnr.]]=AG$7,Tbl.Kosten[[#This Row],[Totaal kosten]],"")</f>
        <v/>
      </c>
      <c r="AH177" s="148" t="str">
        <f>IF(Tbl.Kosten[[#This Row],[Pnr.]]=AH$7,Tbl.Kosten[[#This Row],[Totaal kosten]],"")</f>
        <v/>
      </c>
      <c r="AI177" s="148" t="str">
        <f>IF(Tbl.Kosten[[#This Row],[Pnr.]]=AI$7,Tbl.Kosten[[#This Row],[Totaal kosten]],"")</f>
        <v/>
      </c>
      <c r="AJ177" s="148" t="str">
        <f>IF(Tbl.Kosten[[#This Row],[Pnr.]]=AJ$7,Tbl.Kosten[[#This Row],[Totaal kosten]],"")</f>
        <v/>
      </c>
      <c r="AK177" s="148" t="str">
        <f>IF(Tbl.Kosten[[#This Row],[Pnr.]]=AK$7,Tbl.Kosten[[#This Row],[Totaal kosten]],"")</f>
        <v/>
      </c>
      <c r="AL177" s="148" t="str">
        <f>IF(Tbl.Kosten[[#This Row],[Pnr.]]=AL$7,Tbl.Kosten[[#This Row],[Totaal kosten]],"")</f>
        <v/>
      </c>
      <c r="AM177" s="148" t="str">
        <f>IF(Tbl.Kosten[[#This Row],[Pnr.]]=AM$7,Tbl.Kosten[[#This Row],[Totaal kosten]],"")</f>
        <v/>
      </c>
      <c r="AN177" s="148" t="str">
        <f>IF(Tbl.Kosten[[#This Row],[Pnr.]]=AN$7,Tbl.Kosten[[#This Row],[Totaal kosten]],"")</f>
        <v/>
      </c>
      <c r="AO177" s="148" t="str">
        <f>IF(Tbl.Kosten[[#This Row],[Pnr.]]=AO$7,Tbl.Kosten[[#This Row],[Totaal kosten]],"")</f>
        <v/>
      </c>
      <c r="AP177" s="148" t="str">
        <f>IF(Tbl.Kosten[[#This Row],[Pnr.]]=AP$7,Tbl.Kosten[[#This Row],[Totaal kosten]],"")</f>
        <v/>
      </c>
      <c r="AQ177" s="148" t="str">
        <f>IF(Tbl.Kosten[[#This Row],[Pnr.]]=AQ$7,Tbl.Kosten[[#This Row],[Totaal kosten]],"")</f>
        <v/>
      </c>
      <c r="AR177" s="148" t="str">
        <f>IF(Tbl.Kosten[[#This Row],[Pnr.]]=AR$7,Tbl.Kosten[[#This Row],[Totaal kosten]],"")</f>
        <v/>
      </c>
      <c r="AS177" s="148" t="str">
        <f>IF(Tbl.Kosten[[#This Row],[Pnr.]]=AS$7,Tbl.Kosten[[#This Row],[Totaal kosten]],"")</f>
        <v/>
      </c>
      <c r="AT177" s="148" t="str">
        <f>IF(Tbl.Kosten[[#This Row],[Pnr.]]=AT$7,Tbl.Kosten[[#This Row],[Totaal kosten]],"")</f>
        <v/>
      </c>
      <c r="AU177" s="148" t="str">
        <f>IF(Tbl.Kosten[[#This Row],[Pnr.]]=AU$7,Tbl.Kosten[[#This Row],[Totaal kosten]],"")</f>
        <v/>
      </c>
      <c r="AV177" s="148" t="str">
        <f>IF(Tbl.Kosten[[#This Row],[Pnr.]]=AV$7,Tbl.Kosten[[#This Row],[Totaal kosten]],"")</f>
        <v/>
      </c>
      <c r="AW177" s="148" t="str">
        <f>IF(Tbl.Kosten[[#This Row],[Pnr.]]=AW$7,Tbl.Kosten[[#This Row],[Totaal kosten]],"")</f>
        <v/>
      </c>
      <c r="AX177" s="148" t="str">
        <f>IF(Tbl.Kosten[[#This Row],[Pnr.]]=AX$7,Tbl.Kosten[[#This Row],[Totaal kosten]],"")</f>
        <v/>
      </c>
      <c r="AY177" s="148" t="str">
        <f>IF(Tbl.Kosten[[#This Row],[Pnr.]]=AY$7,Tbl.Kosten[[#This Row],[Totaal kosten]],"")</f>
        <v/>
      </c>
      <c r="AZ177" s="148" t="str">
        <f>IF(Tbl.Kosten[[#This Row],[Pnr.]]=AZ$7,Tbl.Kosten[[#This Row],[Totaal kosten]],"")</f>
        <v/>
      </c>
      <c r="BA177" s="148" t="str">
        <f>IF(Tbl.Kosten[[#This Row],[Pnr.]]=BA$7,Tbl.Kosten[[#This Row],[Totaal kosten]],"")</f>
        <v/>
      </c>
      <c r="BB177" s="148" t="str">
        <f>IF(Tbl.Kosten[[#This Row],[Pnr.]]=BB$7,Tbl.Kosten[[#This Row],[Totaal kosten]],"")</f>
        <v/>
      </c>
      <c r="BC177" s="148" t="str">
        <f>IF(Tbl.Kosten[[#This Row],[Pnr.]]=BC$7,Tbl.Kosten[[#This Row],[Totaal kosten]],"")</f>
        <v/>
      </c>
      <c r="BD177" s="148" t="str">
        <f>IF(Tbl.Kosten[[#This Row],[Pnr.]]=BD$7,Tbl.Kosten[[#This Row],[Totaal kosten]],"")</f>
        <v/>
      </c>
      <c r="BE177" s="148" t="str">
        <f>IF(Tbl.Kosten[[#This Row],[Pnr.]]=BE$7,Tbl.Kosten[[#This Row],[Totaal kosten]],"")</f>
        <v/>
      </c>
      <c r="BF177" s="148" t="str">
        <f>IF(Tbl.Kosten[[#This Row],[Pnr.]]=BF$7,Tbl.Kosten[[#This Row],[Totaal kosten]],"")</f>
        <v/>
      </c>
      <c r="BG177" s="148" t="str">
        <f>IF(Tbl.Kosten[[#This Row],[Pnr.]]=BG$7,Tbl.Kosten[[#This Row],[Totaal kosten]],"")</f>
        <v/>
      </c>
      <c r="BH177" s="148" t="str">
        <f>IF(Tbl.Kosten[[#This Row],[Pnr.]]=BH$7,Tbl.Kosten[[#This Row],[Totaal kosten]],"")</f>
        <v/>
      </c>
      <c r="BI177" s="148" t="str">
        <f>IF(Tbl.Kosten[[#This Row],[Pnr.]]=BI$7,Tbl.Kosten[[#This Row],[Totaal kosten]],"")</f>
        <v/>
      </c>
      <c r="BJ177" s="148" t="str">
        <f>IF(Tbl.Kosten[[#This Row],[Pnr.]]=BJ$7,Tbl.Kosten[[#This Row],[Totaal kosten]],"")</f>
        <v/>
      </c>
      <c r="BK177" s="148" t="str">
        <f>IF(Tbl.Kosten[[#This Row],[Pnr.]]=BK$7,Tbl.Kosten[[#This Row],[Totaal kosten]],"")</f>
        <v/>
      </c>
      <c r="BL177" s="148" t="str">
        <f>IF(Tbl.Kosten[[#This Row],[Pnr.]]=BL$7,Tbl.Kosten[[#This Row],[Totaal kosten]],"")</f>
        <v/>
      </c>
      <c r="BM177" s="148" t="str">
        <f>IF(Tbl.Kosten[[#This Row],[Pnr.]]=BM$7,Tbl.Kosten[[#This Row],[Totaal kosten]],"")</f>
        <v/>
      </c>
      <c r="BN177" s="148" t="str">
        <f>IF(Tbl.Kosten[[#This Row],[Pnr.]]=BN$7,Tbl.Kosten[[#This Row],[Totaal kosten]],"")</f>
        <v/>
      </c>
      <c r="BO177" s="148" t="str">
        <f>IF(Tbl.Kosten[[#This Row],[Pnr.]]=BO$7,Tbl.Kosten[[#This Row],[Totaal kosten]],"")</f>
        <v/>
      </c>
      <c r="BP177" s="148" t="str">
        <f>IF(Tbl.Kosten[[#This Row],[Pnr.]]=BP$7,Tbl.Kosten[[#This Row],[Totaal kosten]],"")</f>
        <v/>
      </c>
      <c r="BQ177" s="148" t="str">
        <f>IF(Tbl.Kosten[[#This Row],[Pnr.]]=BQ$7,Tbl.Kosten[[#This Row],[Totaal kosten]],"")</f>
        <v/>
      </c>
      <c r="BR177" s="148" t="str">
        <f>IF(Tbl.Kosten[[#This Row],[Pnr.]]=BR$7,Tbl.Kosten[[#This Row],[Totaal kosten]],"")</f>
        <v/>
      </c>
      <c r="BS177" s="148" t="str">
        <f>IF(Tbl.Kosten[[#This Row],[Pnr.]]=BS$7,Tbl.Kosten[[#This Row],[Totaal kosten]],"")</f>
        <v/>
      </c>
      <c r="BT177" s="148" t="str">
        <f>IF(Tbl.Kosten[[#This Row],[Pnr.]]=BT$7,Tbl.Kosten[[#This Row],[Totaal kosten]],"")</f>
        <v/>
      </c>
      <c r="BU177" s="148" t="str">
        <f>IF(Tbl.Kosten[[#This Row],[Pnr.]]=BU$7,Tbl.Kosten[[#This Row],[Totaal kosten]],"")</f>
        <v/>
      </c>
      <c r="BV177" s="148" t="str">
        <f>IF(Tbl.Kosten[[#This Row],[Pnr.]]=BV$7,Tbl.Kosten[[#This Row],[Totaal kosten]],"")</f>
        <v/>
      </c>
      <c r="BW177" s="148" t="str">
        <f>IF(Tbl.Kosten[[#This Row],[Pnr.]]=BW$7,Tbl.Kosten[[#This Row],[Totaal kosten]],"")</f>
        <v/>
      </c>
      <c r="BX177" s="148" t="str">
        <f>IFERROR(_xlfn.XLOOKUP(Tbl.Kosten[[#This Row],[Werkpakketcode]],Tbl.Werkpakketten[Werkpakketcode],Tbl.Werkpakketten[WPnr.],"",0,1),"")</f>
        <v/>
      </c>
      <c r="BY177" s="148" t="str">
        <f>IF(Tbl.Kosten[[#This Row],[WPnr.]]=BY$7,Tbl.Kosten[[#This Row],[Totaal kosten]],"")</f>
        <v/>
      </c>
      <c r="BZ177" s="148" t="str">
        <f>IF(Tbl.Kosten[[#This Row],[WPnr.]]=BZ$7,Tbl.Kosten[[#This Row],[Totaal kosten]],"")</f>
        <v/>
      </c>
      <c r="CA177" s="148" t="str">
        <f>IF(Tbl.Kosten[[#This Row],[WPnr.]]=CA$7,Tbl.Kosten[[#This Row],[Totaal kosten]],"")</f>
        <v/>
      </c>
      <c r="CB177" s="148" t="str">
        <f>IF(Tbl.Kosten[[#This Row],[WPnr.]]=CB$7,Tbl.Kosten[[#This Row],[Totaal kosten]],"")</f>
        <v/>
      </c>
      <c r="CC177" s="148" t="str">
        <f>IF(Tbl.Kosten[[#This Row],[WPnr.]]=CC$7,Tbl.Kosten[[#This Row],[Totaal kosten]],"")</f>
        <v/>
      </c>
      <c r="CD177" s="148" t="str">
        <f>IF(Tbl.Kosten[[#This Row],[WPnr.]]=CD$7,Tbl.Kosten[[#This Row],[Totaal kosten]],"")</f>
        <v/>
      </c>
      <c r="CE177" s="148" t="str">
        <f>IF(Tbl.Kosten[[#This Row],[WPnr.]]=CE$7,Tbl.Kosten[[#This Row],[Totaal kosten]],"")</f>
        <v/>
      </c>
      <c r="CF177" s="148" t="str">
        <f>IF(Tbl.Kosten[[#This Row],[WPnr.]]=CF$7,Tbl.Kosten[[#This Row],[Totaal kosten]],"")</f>
        <v/>
      </c>
      <c r="CG177" s="148" t="str">
        <f>IF(Tbl.Kosten[[#This Row],[WPnr.]]=CG$7,Tbl.Kosten[[#This Row],[Totaal kosten]],"")</f>
        <v/>
      </c>
      <c r="CH177" s="148" t="str">
        <f>IF(Tbl.Kosten[[#This Row],[WPnr.]]=CH$7,Tbl.Kosten[[#This Row],[Totaal kosten]],"")</f>
        <v/>
      </c>
      <c r="CI177" s="148" t="str">
        <f>IF(Tbl.Kosten[[#This Row],[WPnr.]]=CI$7,Tbl.Kosten[[#This Row],[Totaal kosten]],"")</f>
        <v/>
      </c>
      <c r="CJ177" s="148" t="str">
        <f>IF(Tbl.Kosten[[#This Row],[WPnr.]]=CJ$7,Tbl.Kosten[[#This Row],[Totaal kosten]],"")</f>
        <v/>
      </c>
      <c r="CK177" s="148" t="str">
        <f>IF(Tbl.Kosten[[#This Row],[WPnr.]]=CK$7,Tbl.Kosten[[#This Row],[Totaal kosten]],"")</f>
        <v/>
      </c>
      <c r="CL177" s="148" t="str">
        <f>IF(Tbl.Kosten[[#This Row],[WPnr.]]=CL$7,Tbl.Kosten[[#This Row],[Totaal kosten]],"")</f>
        <v/>
      </c>
      <c r="CM177" s="148" t="str">
        <f>IF(Tbl.Kosten[[#This Row],[WPnr.]]=CM$7,Tbl.Kosten[[#This Row],[Totaal kosten]],"")</f>
        <v/>
      </c>
      <c r="CN177" s="148" t="str">
        <f>IF(Tbl.Kosten[[#This Row],[WPnr.]]=CN$7,Tbl.Kosten[[#This Row],[Totaal kosten]],"")</f>
        <v/>
      </c>
      <c r="CO177" s="148" t="str">
        <f>IF(Tbl.Kosten[[#This Row],[WPnr.]]=CO$7,Tbl.Kosten[[#This Row],[Totaal kosten]],"")</f>
        <v/>
      </c>
      <c r="CP177" s="148" t="str">
        <f>IF(Tbl.Kosten[[#This Row],[WPnr.]]=CP$7,Tbl.Kosten[[#This Row],[Totaal kosten]],"")</f>
        <v/>
      </c>
      <c r="CQ177" s="148" t="str">
        <f>IF(Tbl.Kosten[[#This Row],[WPnr.]]=CQ$7,Tbl.Kosten[[#This Row],[Totaal kosten]],"")</f>
        <v/>
      </c>
      <c r="CR177" s="148" t="str">
        <f>IF(Tbl.Kosten[[#This Row],[WPnr.]]=CR$7,Tbl.Kosten[[#This Row],[Totaal kosten]],"")</f>
        <v/>
      </c>
      <c r="CS177" s="148" t="str">
        <f>IF(Tbl.Kosten[[#This Row],[WPnr.]]=CS$7,Tbl.Kosten[[#This Row],[Totaal kosten]],"")</f>
        <v/>
      </c>
      <c r="CT177" s="148" t="str">
        <f>IF(Tbl.Kosten[[#This Row],[WPnr.]]=CT$7,Tbl.Kosten[[#This Row],[Totaal kosten]],"")</f>
        <v/>
      </c>
      <c r="CU177" s="148" t="str">
        <f>IF(Tbl.Kosten[[#This Row],[WPnr.]]=CU$7,Tbl.Kosten[[#This Row],[Totaal kosten]],"")</f>
        <v/>
      </c>
      <c r="CV177" s="148" t="str">
        <f>IF(Tbl.Kosten[[#This Row],[WPnr.]]=CV$7,Tbl.Kosten[[#This Row],[Totaal kosten]],"")</f>
        <v/>
      </c>
      <c r="CW177" s="148" t="str">
        <f>IF(Tbl.Kosten[[#This Row],[WPnr.]]=CW$7,Tbl.Kosten[[#This Row],[Totaal kosten]],"")</f>
        <v/>
      </c>
      <c r="CX177" s="148" t="str">
        <f>IF(Tbl.Kosten[[#This Row],[WPnr.]]=CX$7,Tbl.Kosten[[#This Row],[Totaal kosten]],"")</f>
        <v/>
      </c>
      <c r="CY177" s="148" t="str">
        <f>IF(Tbl.Kosten[[#This Row],[WPnr.]]=CY$7,Tbl.Kosten[[#This Row],[Totaal kosten]],"")</f>
        <v/>
      </c>
      <c r="CZ177" s="148" t="str">
        <f>IF(Tbl.Kosten[[#This Row],[WPnr.]]=CZ$7,Tbl.Kosten[[#This Row],[Totaal kosten]],"")</f>
        <v/>
      </c>
      <c r="DA177" s="148" t="str">
        <f>IF(Tbl.Kosten[[#This Row],[WPnr.]]=DA$7,Tbl.Kosten[[#This Row],[Totaal kosten]],"")</f>
        <v/>
      </c>
      <c r="DB177" s="148" t="str">
        <f>IF(Tbl.Kosten[[#This Row],[WPnr.]]=DB$7,Tbl.Kosten[[#This Row],[Totaal kosten]],"")</f>
        <v/>
      </c>
      <c r="DC177" s="148" t="str">
        <f>IF(Tbl.Kosten[[#This Row],[WPnr.]]=DC$7,Tbl.Kosten[[#This Row],[Totaal kosten]],"")</f>
        <v/>
      </c>
      <c r="DD177" s="148" t="str">
        <f>IF(Tbl.Kosten[[#This Row],[WPnr.]]=DD$7,Tbl.Kosten[[#This Row],[Totaal kosten]],"")</f>
        <v/>
      </c>
      <c r="DE177" s="148" t="str">
        <f>IF(Tbl.Kosten[[#This Row],[WPnr.]]=DE$7,Tbl.Kosten[[#This Row],[Totaal kosten]],"")</f>
        <v/>
      </c>
      <c r="DF177" s="148" t="str">
        <f>IF(Tbl.Kosten[[#This Row],[WPnr.]]=DF$7,Tbl.Kosten[[#This Row],[Totaal kosten]],"")</f>
        <v/>
      </c>
      <c r="DG177" s="148" t="str">
        <f>IF(Tbl.Kosten[[#This Row],[WPnr.]]=DG$7,Tbl.Kosten[[#This Row],[Totaal kosten]],"")</f>
        <v/>
      </c>
      <c r="DH177" s="148" t="str">
        <f>IF(Tbl.Kosten[[#This Row],[WPnr.]]=DH$7,Tbl.Kosten[[#This Row],[Totaal kosten]],"")</f>
        <v/>
      </c>
      <c r="DI177" s="148" t="str">
        <f>IF(Tbl.Kosten[[#This Row],[WPnr.]]=DI$7,Tbl.Kosten[[#This Row],[Totaal kosten]],"")</f>
        <v/>
      </c>
      <c r="DJ177" s="148" t="str">
        <f>IF(Tbl.Kosten[[#This Row],[WPnr.]]=DJ$7,Tbl.Kosten[[#This Row],[Totaal kosten]],"")</f>
        <v/>
      </c>
      <c r="DK177" s="148" t="str">
        <f>IF(Tbl.Kosten[[#This Row],[WPnr.]]=DK$7,Tbl.Kosten[[#This Row],[Totaal kosten]],"")</f>
        <v/>
      </c>
      <c r="DL177" s="148" t="str">
        <f>IF(Tbl.Kosten[[#This Row],[WPnr.]]=DL$7,Tbl.Kosten[[#This Row],[Totaal kosten]],"")</f>
        <v/>
      </c>
      <c r="DM177" s="148" t="str">
        <f>IF(Tbl.Kosten[[#This Row],[WPnr.]]=DM$7,Tbl.Kosten[[#This Row],[Totaal kosten]],"")</f>
        <v/>
      </c>
      <c r="DN177" s="148" t="str">
        <f>IF(Tbl.Kosten[[#This Row],[WPnr.]]=DN$7,Tbl.Kosten[[#This Row],[Totaal kosten]],"")</f>
        <v/>
      </c>
      <c r="DO177" s="148" t="str">
        <f>IF(Tbl.Kosten[[#This Row],[WPnr.]]=DO$7,Tbl.Kosten[[#This Row],[Totaal kosten]],"")</f>
        <v/>
      </c>
      <c r="DP177" s="148" t="str">
        <f>IF(Tbl.Kosten[[#This Row],[WPnr.]]=DP$7,Tbl.Kosten[[#This Row],[Totaal kosten]],"")</f>
        <v/>
      </c>
      <c r="DQ177" s="148" t="str">
        <f>IF(Tbl.Kosten[[#This Row],[WPnr.]]=DQ$7,Tbl.Kosten[[#This Row],[Totaal kosten]],"")</f>
        <v/>
      </c>
      <c r="DR177" s="148" t="str">
        <f>IF(Tbl.Kosten[[#This Row],[WPnr.]]=DR$7,Tbl.Kosten[[#This Row],[Totaal kosten]],"")</f>
        <v/>
      </c>
      <c r="DS177" s="148" t="str">
        <f>IF(Tbl.Kosten[[#This Row],[WPnr.]]=DS$7,Tbl.Kosten[[#This Row],[Totaal kosten]],"")</f>
        <v/>
      </c>
      <c r="DT177" s="148" t="str">
        <f>IF(Tbl.Kosten[[#This Row],[WPnr.]]=DT$7,Tbl.Kosten[[#This Row],[Totaal kosten]],"")</f>
        <v/>
      </c>
      <c r="DU177" s="148" t="str">
        <f>IF(Tbl.Kosten[[#This Row],[WPnr.]]=DU$7,Tbl.Kosten[[#This Row],[Totaal kosten]],"")</f>
        <v/>
      </c>
      <c r="DV177" s="148" t="str">
        <f>IF(Tbl.Kosten[[#This Row],[WPnr.]]=DV$7,Tbl.Kosten[[#This Row],[Totaal kosten]],"")</f>
        <v/>
      </c>
      <c r="DW177" s="150" t="str">
        <f>IFERROR(_xlfn.XLOOKUP(Tbl.Kosten[[#This Row],[Kostensoort]],Tbl.Kostensoorten[Kostensoorten],Tbl.Kostensoorten[KSnr.],"",0,1),"")</f>
        <v/>
      </c>
      <c r="DX177" s="150" t="str">
        <f>IF(Tbl.Kosten[[#This Row],[KSnr.]]=DX$7,Tbl.Kosten[[#This Row],[Totaal kosten]],"")</f>
        <v/>
      </c>
      <c r="DY177" s="150" t="str">
        <f>IF(Tbl.Kosten[[#This Row],[KSnr.]]=DY$7,Tbl.Kosten[[#This Row],[Totaal kosten]],"")</f>
        <v/>
      </c>
      <c r="DZ177" s="150" t="str">
        <f>IF(Tbl.Kosten[[#This Row],[KSnr.]]=DZ$7,Tbl.Kosten[[#This Row],[Totaal kosten]],"")</f>
        <v/>
      </c>
      <c r="EA177" s="150" t="str">
        <f>IF(Tbl.Kosten[[#This Row],[KSnr.]]=EA$7,Tbl.Kosten[[#This Row],[Totaal kosten]],"")</f>
        <v/>
      </c>
      <c r="EB177" s="150" t="str">
        <f>IF(Tbl.Kosten[[#This Row],[KSnr.]]=EB$7,Tbl.Kosten[[#This Row],[Totaal kosten]],"")</f>
        <v/>
      </c>
      <c r="EC177" s="150" t="str">
        <f>IF(Tbl.Kosten[[#This Row],[KSnr.]]=EC$7,Tbl.Kosten[[#This Row],[Totaal kosten]],"")</f>
        <v/>
      </c>
      <c r="ED177" s="150" t="str">
        <f>IF(Tbl.Kosten[[#This Row],[KSnr.]]=ED$7,Tbl.Kosten[[#This Row],[Totaal kosten]],"")</f>
        <v/>
      </c>
      <c r="EE177" s="150" t="str">
        <f>IF(Tbl.Kosten[[#This Row],[KSnr.]]=EE$7,Tbl.Kosten[[#This Row],[Totaal kosten]],"")</f>
        <v/>
      </c>
      <c r="EF177" s="150" t="str">
        <f>IF(Tbl.Kosten[[#This Row],[KSnr.]]=EF$7,Tbl.Kosten[[#This Row],[Totaal kosten]],"")</f>
        <v/>
      </c>
      <c r="EG177" s="150" t="str">
        <f>IF(Tbl.Kosten[[#This Row],[KSnr.]]=EG$7,Tbl.Kosten[[#This Row],[Totaal kosten]],"")</f>
        <v/>
      </c>
      <c r="EH177" s="150" t="str">
        <f>IF(Tbl.Kosten[[#This Row],[KSnr.]]=EH$7,Tbl.Kosten[[#This Row],[Totaal kosten]],"")</f>
        <v/>
      </c>
      <c r="EI177" s="150" t="str">
        <f>IF(Tbl.Kosten[[#This Row],[KSnr.]]=EI$7,Tbl.Kosten[[#This Row],[Totaal kosten]],"")</f>
        <v/>
      </c>
      <c r="EJ177" s="150" t="str">
        <f>IF(Tbl.Kosten[[#This Row],[KSnr.]]=EJ$7,Tbl.Kosten[[#This Row],[Totaal kosten]],"")</f>
        <v/>
      </c>
      <c r="EK177" s="150" t="str">
        <f>IF(Tbl.Kosten[[#This Row],[KSnr.]]=EK$7,Tbl.Kosten[[#This Row],[Totaal kosten]],"")</f>
        <v/>
      </c>
      <c r="EL177" s="150" t="str">
        <f>IF(Tbl.Kosten[[#This Row],[KSnr.]]=EL$7,Tbl.Kosten[[#This Row],[Totaal kosten]],"")</f>
        <v/>
      </c>
      <c r="EM177" s="150" t="str">
        <f>IF(Tbl.Kosten[[#This Row],[KSnr.]]=EM$7,Tbl.Kosten[[#This Row],[Totaal kosten]],"")</f>
        <v/>
      </c>
      <c r="EN177" s="150" t="str">
        <f>IF(Tbl.Kosten[[#This Row],[KSnr.]]=EN$7,Tbl.Kosten[[#This Row],[Totaal kosten]],"")</f>
        <v/>
      </c>
      <c r="EO177" s="150" t="str">
        <f>IF(Tbl.Kosten[[#This Row],[KSnr.]]=EO$7,Tbl.Kosten[[#This Row],[Totaal kosten]],"")</f>
        <v/>
      </c>
      <c r="EP177" s="150" t="str">
        <f>IF(Tbl.Kosten[[#This Row],[KSnr.]]=EP$7,Tbl.Kosten[[#This Row],[Totaal kosten]],"")</f>
        <v/>
      </c>
      <c r="EQ177" s="150" t="str">
        <f>IF(Tbl.Kosten[[#This Row],[KSnr.]]=EQ$7,Tbl.Kosten[[#This Row],[Totaal kosten]],"")</f>
        <v/>
      </c>
      <c r="ER177" s="144" t="str">
        <f>IFERROR(_xlfn.XLOOKUP(Tbl.Kosten[[#This Row],[Subsidieactiviteit]],Tbl.Subsidiehoogte[Subsidieactiviteit],Tbl.Subsidiehoogte[SAnr.],"",0,1),"")</f>
        <v/>
      </c>
      <c r="ES177" s="150" t="str">
        <f>IF(Tbl.Kosten[[#This Row],[Sanr.]]=ES$7,Tbl.Kosten[[#This Row],[Totaal kosten]],"")</f>
        <v/>
      </c>
      <c r="ET177" s="150" t="str">
        <f>IF(Tbl.Kosten[[#This Row],[Sanr.]]=ET$7,Tbl.Kosten[[#This Row],[Totaal kosten]],"")</f>
        <v/>
      </c>
      <c r="EU177" s="150" t="str">
        <f>IF(Tbl.Kosten[[#This Row],[Sanr.]]=EU$7,Tbl.Kosten[[#This Row],[Totaal kosten]],"")</f>
        <v/>
      </c>
      <c r="EV177" s="150" t="str">
        <f>IF(Tbl.Kosten[[#This Row],[Sanr.]]=EV$7,Tbl.Kosten[[#This Row],[Totaal kosten]],"")</f>
        <v/>
      </c>
      <c r="EW177" s="150" t="str">
        <f>IF(Tbl.Kosten[[#This Row],[Sanr.]]=EW$7,Tbl.Kosten[[#This Row],[Totaal kosten]],"")</f>
        <v/>
      </c>
      <c r="EX177" s="150" t="str">
        <f>IF(Tbl.Kosten[[#This Row],[Sanr.]]=EX$7,Tbl.Kosten[[#This Row],[Totaal kosten]],"")</f>
        <v/>
      </c>
      <c r="EY177" s="150" t="str">
        <f>IF(Tbl.Kosten[[#This Row],[Sanr.]]=EY$7,Tbl.Kosten[[#This Row],[Totaal kosten]],"")</f>
        <v/>
      </c>
      <c r="EZ177" s="150" t="str">
        <f>IF(Tbl.Kosten[[#This Row],[Sanr.]]=EZ$7,Tbl.Kosten[[#This Row],[Totaal kosten]],"")</f>
        <v/>
      </c>
      <c r="FA177" s="150" t="str">
        <f>IF(Tbl.Kosten[[#This Row],[Sanr.]]=FA$7,Tbl.Kosten[[#This Row],[Totaal kosten]],"")</f>
        <v/>
      </c>
      <c r="FB177" s="150" t="str">
        <f>IF(Tbl.Kosten[[#This Row],[Sanr.]]=FB$7,Tbl.Kosten[[#This Row],[Totaal kosten]],"")</f>
        <v/>
      </c>
      <c r="FC177" s="150" t="str">
        <f>IF(Tbl.Kosten[[#This Row],[Sanr.]]=FC$7,Tbl.Kosten[[#This Row],[Totaal kosten]],"")</f>
        <v/>
      </c>
      <c r="FD177" s="150" t="str">
        <f>IF(Tbl.Kosten[[#This Row],[Sanr.]]=FD$7,Tbl.Kosten[[#This Row],[Totaal kosten]],"")</f>
        <v/>
      </c>
      <c r="FE177" s="150" t="str">
        <f>IF(Tbl.Kosten[[#This Row],[Sanr.]]=FE$7,Tbl.Kosten[[#This Row],[Totaal kosten]],"")</f>
        <v/>
      </c>
      <c r="FF177" s="150" t="str">
        <f>IF(Tbl.Kosten[[#This Row],[Sanr.]]=FF$7,Tbl.Kosten[[#This Row],[Totaal kosten]],"")</f>
        <v/>
      </c>
      <c r="FG177" s="150" t="str">
        <f>IF(Tbl.Kosten[[#This Row],[Sanr.]]=FG$7,Tbl.Kosten[[#This Row],[Totaal kosten]],"")</f>
        <v/>
      </c>
      <c r="FH177" s="150" t="str">
        <f>IF(Tbl.Kosten[[#This Row],[Sanr.]]=FH$7,Tbl.Kosten[[#This Row],[Totaal kosten]],"")</f>
        <v/>
      </c>
      <c r="FI177" s="150" t="str">
        <f>IF(Tbl.Kosten[[#This Row],[Sanr.]]=FI$7,Tbl.Kosten[[#This Row],[Totaal kosten]],"")</f>
        <v/>
      </c>
      <c r="FJ177" s="150" t="str">
        <f>IF(Tbl.Kosten[[#This Row],[Sanr.]]=FJ$7,Tbl.Kosten[[#This Row],[Totaal kosten]],"")</f>
        <v/>
      </c>
      <c r="FK177" s="150" t="str">
        <f>IF(Tbl.Kosten[[#This Row],[Sanr.]]=FK$7,Tbl.Kosten[[#This Row],[Totaal kosten]],"")</f>
        <v/>
      </c>
      <c r="FL177" s="150" t="str">
        <f>IF(Tbl.Kosten[[#This Row],[Sanr.]]=FL$7,Tbl.Kosten[[#This Row],[Totaal kosten]],"")</f>
        <v/>
      </c>
      <c r="FM177" s="150" t="str">
        <f>IF(Tbl.Kosten[[#This Row],[Sanr.]]=FM$7,Tbl.Kosten[[#This Row],[Totaal kosten]],"")</f>
        <v/>
      </c>
      <c r="FN177" s="150" t="str">
        <f>IF(Tbl.Kosten[[#This Row],[Sanr.]]=FN$7,Tbl.Kosten[[#This Row],[Totaal kosten]],"")</f>
        <v/>
      </c>
      <c r="FO177" s="150" t="str">
        <f>IF(Tbl.Kosten[[#This Row],[Sanr.]]=FO$7,Tbl.Kosten[[#This Row],[Totaal kosten]],"")</f>
        <v/>
      </c>
      <c r="FP177" s="150" t="str">
        <f>IF(Tbl.Kosten[[#This Row],[Sanr.]]=FP$7,Tbl.Kosten[[#This Row],[Totaal kosten]],"")</f>
        <v/>
      </c>
      <c r="FQ177" s="150" t="str">
        <f>IF(Tbl.Kosten[[#This Row],[Sanr.]]=FQ$7,Tbl.Kosten[[#This Row],[Totaal kosten]],"")</f>
        <v/>
      </c>
      <c r="FR177" s="150" t="str">
        <f>IF(Tbl.Kosten[[#This Row],[Sanr.]]=FR$7,Tbl.Kosten[[#This Row],[Totaal kosten]],"")</f>
        <v/>
      </c>
      <c r="FS177" s="150" t="str">
        <f>IF(Tbl.Kosten[[#This Row],[Sanr.]]=FS$7,Tbl.Kosten[[#This Row],[Totaal kosten]],"")</f>
        <v/>
      </c>
      <c r="FT177" s="150" t="str">
        <f>IF(Tbl.Kosten[[#This Row],[Sanr.]]=FT$7,Tbl.Kosten[[#This Row],[Totaal kosten]],"")</f>
        <v/>
      </c>
      <c r="FU177" s="150" t="str">
        <f>IF(Tbl.Kosten[[#This Row],[Sanr.]]=FU$7,Tbl.Kosten[[#This Row],[Totaal kosten]],"")</f>
        <v/>
      </c>
      <c r="FV177" s="150" t="str">
        <f>IF(Tbl.Kosten[[#This Row],[Sanr.]]=FV$7,Tbl.Kosten[[#This Row],[Totaal kosten]],"")</f>
        <v/>
      </c>
      <c r="FW177" s="150" t="str">
        <f>IFERROR(_xlfn.XLOOKUP(Tbl.Kosten[[#This Row],[Activiteitencode]],Tbl.Activiteiten[Activiteitcode],Tbl.Activiteiten[Anr.],"",0,1),"")</f>
        <v/>
      </c>
      <c r="FX177" s="169" t="str">
        <f>_xlfn.CONCAT(Tbl.Kosten[[#This Row],[Pnr.]],Tbl.Kosten[[#This Row],[Sanr.]])</f>
        <v>P1</v>
      </c>
      <c r="FY177" s="150">
        <f>Tbl.Kosten[[#This Row],[Totaal kosten]]-Tbl.Kosten[[#This Row],[Subsidie]]</f>
        <v>0</v>
      </c>
      <c r="FZ177" s="150">
        <f>IF(Tbl.Kosten[[#This Row],[Pnr.]]=FZ$7,Tbl.Kosten[[#This Row],[Te financieren]],"")</f>
        <v>0</v>
      </c>
      <c r="GA177" s="150" t="str">
        <f>IF(Tbl.Kosten[[#This Row],[Pnr.]]=GA$7,Tbl.Kosten[[#This Row],[Te financieren]],"")</f>
        <v/>
      </c>
      <c r="GB177" s="150" t="str">
        <f>IF(Tbl.Kosten[[#This Row],[Pnr.]]=GB$7,Tbl.Kosten[[#This Row],[Te financieren]],"")</f>
        <v/>
      </c>
      <c r="GC177" s="150" t="str">
        <f>IF(Tbl.Kosten[[#This Row],[Pnr.]]=GC$7,Tbl.Kosten[[#This Row],[Te financieren]],"")</f>
        <v/>
      </c>
      <c r="GD177" s="150" t="str">
        <f>IF(Tbl.Kosten[[#This Row],[Pnr.]]=GD$7,Tbl.Kosten[[#This Row],[Te financieren]],"")</f>
        <v/>
      </c>
      <c r="GE177" s="150" t="str">
        <f>IF(Tbl.Kosten[[#This Row],[Pnr.]]=GE$7,Tbl.Kosten[[#This Row],[Te financieren]],"")</f>
        <v/>
      </c>
      <c r="GF177" s="150" t="str">
        <f>IF(Tbl.Kosten[[#This Row],[Pnr.]]=GF$7,Tbl.Kosten[[#This Row],[Te financieren]],"")</f>
        <v/>
      </c>
      <c r="GG177" s="150" t="str">
        <f>IF(Tbl.Kosten[[#This Row],[Pnr.]]=GG$7,Tbl.Kosten[[#This Row],[Te financieren]],"")</f>
        <v/>
      </c>
      <c r="GH177" s="150" t="str">
        <f>IF(Tbl.Kosten[[#This Row],[Pnr.]]=GH$7,Tbl.Kosten[[#This Row],[Te financieren]],"")</f>
        <v/>
      </c>
      <c r="GI177" s="150" t="str">
        <f>IF(Tbl.Kosten[[#This Row],[Pnr.]]=GI$7,Tbl.Kosten[[#This Row],[Te financieren]],"")</f>
        <v/>
      </c>
      <c r="GJ177" s="150" t="str">
        <f>IF(Tbl.Kosten[[#This Row],[Pnr.]]=GJ$7,Tbl.Kosten[[#This Row],[Te financieren]],"")</f>
        <v/>
      </c>
      <c r="GK177" s="150" t="str">
        <f>IF(Tbl.Kosten[[#This Row],[Pnr.]]=GK$7,Tbl.Kosten[[#This Row],[Te financieren]],"")</f>
        <v/>
      </c>
      <c r="GL177" s="150" t="str">
        <f>IF(Tbl.Kosten[[#This Row],[Pnr.]]=GL$7,Tbl.Kosten[[#This Row],[Te financieren]],"")</f>
        <v/>
      </c>
      <c r="GM177" s="150" t="str">
        <f>IF(Tbl.Kosten[[#This Row],[Pnr.]]=GM$7,Tbl.Kosten[[#This Row],[Te financieren]],"")</f>
        <v/>
      </c>
      <c r="GN177" s="150" t="str">
        <f>IF(Tbl.Kosten[[#This Row],[Pnr.]]=GN$7,Tbl.Kosten[[#This Row],[Te financieren]],"")</f>
        <v/>
      </c>
      <c r="GO177" s="150" t="str">
        <f>IF(Tbl.Kosten[[#This Row],[Pnr.]]=GO$7,Tbl.Kosten[[#This Row],[Te financieren]],"")</f>
        <v/>
      </c>
      <c r="GP177" s="150" t="str">
        <f>IF(Tbl.Kosten[[#This Row],[Pnr.]]=GP$7,Tbl.Kosten[[#This Row],[Te financieren]],"")</f>
        <v/>
      </c>
      <c r="GQ177" s="150" t="str">
        <f>IF(Tbl.Kosten[[#This Row],[Pnr.]]=GQ$7,Tbl.Kosten[[#This Row],[Te financieren]],"")</f>
        <v/>
      </c>
      <c r="GR177" s="150" t="str">
        <f>IF(Tbl.Kosten[[#This Row],[Pnr.]]=GR$7,Tbl.Kosten[[#This Row],[Te financieren]],"")</f>
        <v/>
      </c>
      <c r="GS177" s="150" t="str">
        <f>IF(Tbl.Kosten[[#This Row],[Pnr.]]=GS$7,Tbl.Kosten[[#This Row],[Te financieren]],"")</f>
        <v/>
      </c>
      <c r="GT177" s="150" t="str">
        <f>IF(Tbl.Kosten[[#This Row],[Pnr.]]=GT$7,Tbl.Kosten[[#This Row],[Te financieren]],"")</f>
        <v/>
      </c>
      <c r="GU177" s="150" t="str">
        <f>IF(Tbl.Kosten[[#This Row],[Pnr.]]=GU$7,Tbl.Kosten[[#This Row],[Te financieren]],"")</f>
        <v/>
      </c>
      <c r="GV177" s="150" t="str">
        <f>IF(Tbl.Kosten[[#This Row],[Pnr.]]=GV$7,Tbl.Kosten[[#This Row],[Te financieren]],"")</f>
        <v/>
      </c>
      <c r="GW177" s="150" t="str">
        <f>IF(Tbl.Kosten[[#This Row],[Pnr.]]=GW$7,Tbl.Kosten[[#This Row],[Te financieren]],"")</f>
        <v/>
      </c>
      <c r="GX177" s="150" t="str">
        <f>IF(Tbl.Kosten[[#This Row],[Pnr.]]=GX$7,Tbl.Kosten[[#This Row],[Te financieren]],"")</f>
        <v/>
      </c>
      <c r="GY177" s="150" t="str">
        <f>IF(Tbl.Kosten[[#This Row],[Pnr.]]=GY$7,Tbl.Kosten[[#This Row],[Te financieren]],"")</f>
        <v/>
      </c>
      <c r="GZ177" s="150" t="str">
        <f>IF(Tbl.Kosten[[#This Row],[Pnr.]]=GZ$7,Tbl.Kosten[[#This Row],[Te financieren]],"")</f>
        <v/>
      </c>
      <c r="HA177" s="150" t="str">
        <f>IF(Tbl.Kosten[[#This Row],[Pnr.]]=HA$7,Tbl.Kosten[[#This Row],[Te financieren]],"")</f>
        <v/>
      </c>
      <c r="HB177" s="150" t="str">
        <f>IF(Tbl.Kosten[[#This Row],[Pnr.]]=HB$7,Tbl.Kosten[[#This Row],[Te financieren]],"")</f>
        <v/>
      </c>
      <c r="HC177" s="150" t="str">
        <f>IF(Tbl.Kosten[[#This Row],[Pnr.]]=HC$7,Tbl.Kosten[[#This Row],[Te financieren]],"")</f>
        <v/>
      </c>
      <c r="HD177" s="150" t="str">
        <f>IF(Tbl.Kosten[[#This Row],[Pnr.]]=HD$7,Tbl.Kosten[[#This Row],[Te financieren]],"")</f>
        <v/>
      </c>
      <c r="HE177" s="150" t="str">
        <f>IF(Tbl.Kosten[[#This Row],[Pnr.]]=HE$7,Tbl.Kosten[[#This Row],[Te financieren]],"")</f>
        <v/>
      </c>
      <c r="HF177" s="150" t="str">
        <f>IF(Tbl.Kosten[[#This Row],[Pnr.]]=HF$7,Tbl.Kosten[[#This Row],[Te financieren]],"")</f>
        <v/>
      </c>
      <c r="HG177" s="150" t="str">
        <f>IF(Tbl.Kosten[[#This Row],[Pnr.]]=HG$7,Tbl.Kosten[[#This Row],[Te financieren]],"")</f>
        <v/>
      </c>
      <c r="HH177" s="150" t="str">
        <f>IF(Tbl.Kosten[[#This Row],[Pnr.]]=HH$7,Tbl.Kosten[[#This Row],[Te financieren]],"")</f>
        <v/>
      </c>
      <c r="HI177" s="150" t="str">
        <f>IF(Tbl.Kosten[[#This Row],[Pnr.]]=HI$7,Tbl.Kosten[[#This Row],[Te financieren]],"")</f>
        <v/>
      </c>
      <c r="HJ177" s="150" t="str">
        <f>IF(Tbl.Kosten[[#This Row],[Pnr.]]=HJ$7,Tbl.Kosten[[#This Row],[Te financieren]],"")</f>
        <v/>
      </c>
      <c r="HK177" s="150" t="str">
        <f>IF(Tbl.Kosten[[#This Row],[Pnr.]]=HK$7,Tbl.Kosten[[#This Row],[Te financieren]],"")</f>
        <v/>
      </c>
      <c r="HL177" s="150" t="str">
        <f>IF(Tbl.Kosten[[#This Row],[Pnr.]]=HL$7,Tbl.Kosten[[#This Row],[Te financieren]],"")</f>
        <v/>
      </c>
      <c r="HM177" s="150" t="str">
        <f>IF(Tbl.Kosten[[#This Row],[Pnr.]]=HM$7,Tbl.Kosten[[#This Row],[Te financieren]],"")</f>
        <v/>
      </c>
      <c r="HN177" s="150" t="str">
        <f>IF(Tbl.Kosten[[#This Row],[Pnr.]]=HN$7,Tbl.Kosten[[#This Row],[Te financieren]],"")</f>
        <v/>
      </c>
      <c r="HO177" s="150" t="str">
        <f>IF(Tbl.Kosten[[#This Row],[Pnr.]]=HO$7,Tbl.Kosten[[#This Row],[Te financieren]],"")</f>
        <v/>
      </c>
      <c r="HP177" s="150" t="str">
        <f>IF(Tbl.Kosten[[#This Row],[Pnr.]]=HP$7,Tbl.Kosten[[#This Row],[Te financieren]],"")</f>
        <v/>
      </c>
      <c r="HQ177" s="150" t="str">
        <f>IF(Tbl.Kosten[[#This Row],[Pnr.]]=HQ$7,Tbl.Kosten[[#This Row],[Te financieren]],"")</f>
        <v/>
      </c>
      <c r="HR177" s="150" t="str">
        <f>IF(Tbl.Kosten[[#This Row],[Pnr.]]=HR$7,Tbl.Kosten[[#This Row],[Te financieren]],"")</f>
        <v/>
      </c>
      <c r="HS177" s="150" t="str">
        <f>IF(Tbl.Kosten[[#This Row],[Pnr.]]=HS$7,Tbl.Kosten[[#This Row],[Te financieren]],"")</f>
        <v/>
      </c>
      <c r="HT177" s="150" t="str">
        <f>IF(Tbl.Kosten[[#This Row],[Pnr.]]=HT$7,Tbl.Kosten[[#This Row],[Te financieren]],"")</f>
        <v/>
      </c>
      <c r="HU177" s="150" t="str">
        <f>IF(Tbl.Kosten[[#This Row],[Pnr.]]=HU$7,Tbl.Kosten[[#This Row],[Te financieren]],"")</f>
        <v/>
      </c>
      <c r="HV177" s="150" t="str">
        <f>IF(Tbl.Kosten[[#This Row],[Pnr.]]=HV$7,Tbl.Kosten[[#This Row],[Te financieren]],"")</f>
        <v/>
      </c>
      <c r="HW177" s="150" t="str">
        <f>IF(Tbl.Kosten[[#This Row],[Pnr.]]=HW$7,Tbl.Kosten[[#This Row],[Te financieren]],"")</f>
        <v/>
      </c>
    </row>
    <row r="178" spans="2:231" x14ac:dyDescent="0.3">
      <c r="B178" s="134"/>
      <c r="C178" s="137"/>
      <c r="D178" s="136"/>
      <c r="E178" s="261"/>
      <c r="F178" s="135"/>
      <c r="G178" s="11" t="str">
        <f>IF(Tbl.Kosten[[#This Row],[Medewerker e/o 
functie]]&lt;&gt;"",_xlfn.XLOOKUP(Tbl.Kosten[[#This Row],[Medewerker e/o 
functie]],Tbl.Uurtarief[Medewerker en/of functie],Tbl.Uurtarief[Uurtarief],"",0,1),"")</f>
        <v/>
      </c>
      <c r="H178" s="121">
        <f>IFERROR(Tbl.Kosten[[#This Row],[Uren]]*Tbl.Kosten[[#This Row],[Uurtarief]],0)</f>
        <v>0</v>
      </c>
      <c r="I178" s="119" t="str">
        <f>IF(Tbl.Kosten[[#This Row],[Subtotaal uren]]&lt;&gt;0,_xlfn.XLOOKUP(Tbl.Kosten[[#This Row],[Medewerker e/o 
functie]],Tbl.Uurtarief[Medewerker en/of functie],Tbl.Uurtarief[Kostensoort arbeid],"",0,1),"")</f>
        <v/>
      </c>
      <c r="J178" s="137"/>
      <c r="K178" s="135"/>
      <c r="L178" s="139" t="str">
        <f>IF(Tbl.Kosten[[#This Row],[Activum]]&lt;&gt;"",_xlfn.XLOOKUP(Tbl.Kosten[[#This Row],[Activum]],Tbl.Afschrijvingskosten[Activum],Tbl.Afschrijvingskosten[Tarief per afschrijvings-eenheid],"",0,1),"")</f>
        <v/>
      </c>
      <c r="M178" s="122">
        <f>IFERROR(Tbl.Kosten[[#This Row],[Een-
heden]]*Tbl.Kosten[[#This Row],[Afschrijvings-
tarief]],0)</f>
        <v>0</v>
      </c>
      <c r="N178" s="122" t="str">
        <f>IF(Tbl.Kosten[[#This Row],[Subtotaal afschrijving]]&lt;&gt;0,Lijsten!$A$7,"")</f>
        <v/>
      </c>
      <c r="O178" s="140"/>
      <c r="P178" s="135"/>
      <c r="Q178" s="138"/>
      <c r="R178" s="122">
        <f>IFERROR(Tbl.Kosten[[#This Row],[Aantal]]*Tbl.Kosten[[#This Row],[Tarief]],0)</f>
        <v>0</v>
      </c>
      <c r="S178" s="8">
        <f>IFERROR(Tbl.Kosten[[#This Row],[Subtotaal overige kosten]]+Tbl.Kosten[[#This Row],[Subtotaal uren]]+Tbl.Kosten[[#This Row],[Subtotaal afschrijving]],0)</f>
        <v>0</v>
      </c>
      <c r="T178" s="8">
        <f>IFERROR(Tbl.Kosten[[#This Row],[Totaal kosten]]*Tbl.Kosten[[#This Row],[Subsidie%]],0)</f>
        <v>0</v>
      </c>
      <c r="U178" s="4" t="str" cm="1">
        <f t="array" ref="U178">IFERROR(_xlfn.IFS(Tbl.Kosten[[#This Row],[Subtotaal uren]]&lt;&gt;0,Tbl.Kosten[[#This Row],[Kostensoort arbeid]],Tbl.Kosten[[#This Row],[Subtotaal afschrijving]]&lt;&gt;0,Tbl.Kosten[[#This Row],[Kostensoort afschrijving]],Tbl.Kosten[[#This Row],[Subtotaal overige kosten]]&lt;&gt;0,Tbl.Kosten[[#This Row],[Kostensoort overig]]),"")</f>
        <v/>
      </c>
      <c r="V178" s="4" t="str">
        <f>IFERROR(_xlfn.XLOOKUP(Tbl.Kosten[[#This Row],[Activiteitencode]],Tbl.Activiteiten[Activiteitcode],Tbl.Activiteiten[Werkpakketcode],"",0,1),"")</f>
        <v/>
      </c>
      <c r="W178" s="4" t="str">
        <f>IFERROR(_xlfn.XLOOKUP(Tbl.Kosten[[#This Row],[Werkpakketcode]],Tbl.Werkpakketten[Werkpakketcode],Tbl.Werkpakketten[Subsidiabele activiteit],"",0,1),"")</f>
        <v/>
      </c>
      <c r="X178" s="12">
        <f>IFERROR(_xlfn.XLOOKUP(Tbl.Kosten[[#This Row],[Sanr.]],Tbl.Subsidiehoogte[SAnr.],Tbl.Subsidiehoogte[Sub. Percentage],0,0,1),0)</f>
        <v>0</v>
      </c>
      <c r="Y178" s="144" t="str">
        <f>IFERROR(_xlfn.XLOOKUP(Tbl.Kosten[[#This Row],[Partnercode]],Tbl.Projectpartners[Partnercode],Tbl.Projectpartners[PNr.],"",0,1),"")</f>
        <v>P1</v>
      </c>
      <c r="Z178" s="148">
        <f>IF(Tbl.Kosten[[#This Row],[Pnr.]]=Z$7,Tbl.Kosten[[#This Row],[Totaal kosten]],"")</f>
        <v>0</v>
      </c>
      <c r="AA178" s="148" t="str">
        <f>IF(Tbl.Kosten[[#This Row],[Pnr.]]=AA$7,Tbl.Kosten[[#This Row],[Totaal kosten]],"")</f>
        <v/>
      </c>
      <c r="AB178" s="148" t="str">
        <f>IF(Tbl.Kosten[[#This Row],[Pnr.]]=AB$7,Tbl.Kosten[[#This Row],[Totaal kosten]],"")</f>
        <v/>
      </c>
      <c r="AC178" s="148" t="str">
        <f>IF(Tbl.Kosten[[#This Row],[Pnr.]]=AC$7,Tbl.Kosten[[#This Row],[Totaal kosten]],"")</f>
        <v/>
      </c>
      <c r="AD178" s="148" t="str">
        <f>IF(Tbl.Kosten[[#This Row],[Pnr.]]=AD$7,Tbl.Kosten[[#This Row],[Totaal kosten]],"")</f>
        <v/>
      </c>
      <c r="AE178" s="148" t="str">
        <f>IF(Tbl.Kosten[[#This Row],[Pnr.]]=AE$7,Tbl.Kosten[[#This Row],[Totaal kosten]],"")</f>
        <v/>
      </c>
      <c r="AF178" s="148" t="str">
        <f>IF(Tbl.Kosten[[#This Row],[Pnr.]]=AF$7,Tbl.Kosten[[#This Row],[Totaal kosten]],"")</f>
        <v/>
      </c>
      <c r="AG178" s="148" t="str">
        <f>IF(Tbl.Kosten[[#This Row],[Pnr.]]=AG$7,Tbl.Kosten[[#This Row],[Totaal kosten]],"")</f>
        <v/>
      </c>
      <c r="AH178" s="148" t="str">
        <f>IF(Tbl.Kosten[[#This Row],[Pnr.]]=AH$7,Tbl.Kosten[[#This Row],[Totaal kosten]],"")</f>
        <v/>
      </c>
      <c r="AI178" s="148" t="str">
        <f>IF(Tbl.Kosten[[#This Row],[Pnr.]]=AI$7,Tbl.Kosten[[#This Row],[Totaal kosten]],"")</f>
        <v/>
      </c>
      <c r="AJ178" s="148" t="str">
        <f>IF(Tbl.Kosten[[#This Row],[Pnr.]]=AJ$7,Tbl.Kosten[[#This Row],[Totaal kosten]],"")</f>
        <v/>
      </c>
      <c r="AK178" s="148" t="str">
        <f>IF(Tbl.Kosten[[#This Row],[Pnr.]]=AK$7,Tbl.Kosten[[#This Row],[Totaal kosten]],"")</f>
        <v/>
      </c>
      <c r="AL178" s="148" t="str">
        <f>IF(Tbl.Kosten[[#This Row],[Pnr.]]=AL$7,Tbl.Kosten[[#This Row],[Totaal kosten]],"")</f>
        <v/>
      </c>
      <c r="AM178" s="148" t="str">
        <f>IF(Tbl.Kosten[[#This Row],[Pnr.]]=AM$7,Tbl.Kosten[[#This Row],[Totaal kosten]],"")</f>
        <v/>
      </c>
      <c r="AN178" s="148" t="str">
        <f>IF(Tbl.Kosten[[#This Row],[Pnr.]]=AN$7,Tbl.Kosten[[#This Row],[Totaal kosten]],"")</f>
        <v/>
      </c>
      <c r="AO178" s="148" t="str">
        <f>IF(Tbl.Kosten[[#This Row],[Pnr.]]=AO$7,Tbl.Kosten[[#This Row],[Totaal kosten]],"")</f>
        <v/>
      </c>
      <c r="AP178" s="148" t="str">
        <f>IF(Tbl.Kosten[[#This Row],[Pnr.]]=AP$7,Tbl.Kosten[[#This Row],[Totaal kosten]],"")</f>
        <v/>
      </c>
      <c r="AQ178" s="148" t="str">
        <f>IF(Tbl.Kosten[[#This Row],[Pnr.]]=AQ$7,Tbl.Kosten[[#This Row],[Totaal kosten]],"")</f>
        <v/>
      </c>
      <c r="AR178" s="148" t="str">
        <f>IF(Tbl.Kosten[[#This Row],[Pnr.]]=AR$7,Tbl.Kosten[[#This Row],[Totaal kosten]],"")</f>
        <v/>
      </c>
      <c r="AS178" s="148" t="str">
        <f>IF(Tbl.Kosten[[#This Row],[Pnr.]]=AS$7,Tbl.Kosten[[#This Row],[Totaal kosten]],"")</f>
        <v/>
      </c>
      <c r="AT178" s="148" t="str">
        <f>IF(Tbl.Kosten[[#This Row],[Pnr.]]=AT$7,Tbl.Kosten[[#This Row],[Totaal kosten]],"")</f>
        <v/>
      </c>
      <c r="AU178" s="148" t="str">
        <f>IF(Tbl.Kosten[[#This Row],[Pnr.]]=AU$7,Tbl.Kosten[[#This Row],[Totaal kosten]],"")</f>
        <v/>
      </c>
      <c r="AV178" s="148" t="str">
        <f>IF(Tbl.Kosten[[#This Row],[Pnr.]]=AV$7,Tbl.Kosten[[#This Row],[Totaal kosten]],"")</f>
        <v/>
      </c>
      <c r="AW178" s="148" t="str">
        <f>IF(Tbl.Kosten[[#This Row],[Pnr.]]=AW$7,Tbl.Kosten[[#This Row],[Totaal kosten]],"")</f>
        <v/>
      </c>
      <c r="AX178" s="148" t="str">
        <f>IF(Tbl.Kosten[[#This Row],[Pnr.]]=AX$7,Tbl.Kosten[[#This Row],[Totaal kosten]],"")</f>
        <v/>
      </c>
      <c r="AY178" s="148" t="str">
        <f>IF(Tbl.Kosten[[#This Row],[Pnr.]]=AY$7,Tbl.Kosten[[#This Row],[Totaal kosten]],"")</f>
        <v/>
      </c>
      <c r="AZ178" s="148" t="str">
        <f>IF(Tbl.Kosten[[#This Row],[Pnr.]]=AZ$7,Tbl.Kosten[[#This Row],[Totaal kosten]],"")</f>
        <v/>
      </c>
      <c r="BA178" s="148" t="str">
        <f>IF(Tbl.Kosten[[#This Row],[Pnr.]]=BA$7,Tbl.Kosten[[#This Row],[Totaal kosten]],"")</f>
        <v/>
      </c>
      <c r="BB178" s="148" t="str">
        <f>IF(Tbl.Kosten[[#This Row],[Pnr.]]=BB$7,Tbl.Kosten[[#This Row],[Totaal kosten]],"")</f>
        <v/>
      </c>
      <c r="BC178" s="148" t="str">
        <f>IF(Tbl.Kosten[[#This Row],[Pnr.]]=BC$7,Tbl.Kosten[[#This Row],[Totaal kosten]],"")</f>
        <v/>
      </c>
      <c r="BD178" s="148" t="str">
        <f>IF(Tbl.Kosten[[#This Row],[Pnr.]]=BD$7,Tbl.Kosten[[#This Row],[Totaal kosten]],"")</f>
        <v/>
      </c>
      <c r="BE178" s="148" t="str">
        <f>IF(Tbl.Kosten[[#This Row],[Pnr.]]=BE$7,Tbl.Kosten[[#This Row],[Totaal kosten]],"")</f>
        <v/>
      </c>
      <c r="BF178" s="148" t="str">
        <f>IF(Tbl.Kosten[[#This Row],[Pnr.]]=BF$7,Tbl.Kosten[[#This Row],[Totaal kosten]],"")</f>
        <v/>
      </c>
      <c r="BG178" s="148" t="str">
        <f>IF(Tbl.Kosten[[#This Row],[Pnr.]]=BG$7,Tbl.Kosten[[#This Row],[Totaal kosten]],"")</f>
        <v/>
      </c>
      <c r="BH178" s="148" t="str">
        <f>IF(Tbl.Kosten[[#This Row],[Pnr.]]=BH$7,Tbl.Kosten[[#This Row],[Totaal kosten]],"")</f>
        <v/>
      </c>
      <c r="BI178" s="148" t="str">
        <f>IF(Tbl.Kosten[[#This Row],[Pnr.]]=BI$7,Tbl.Kosten[[#This Row],[Totaal kosten]],"")</f>
        <v/>
      </c>
      <c r="BJ178" s="148" t="str">
        <f>IF(Tbl.Kosten[[#This Row],[Pnr.]]=BJ$7,Tbl.Kosten[[#This Row],[Totaal kosten]],"")</f>
        <v/>
      </c>
      <c r="BK178" s="148" t="str">
        <f>IF(Tbl.Kosten[[#This Row],[Pnr.]]=BK$7,Tbl.Kosten[[#This Row],[Totaal kosten]],"")</f>
        <v/>
      </c>
      <c r="BL178" s="148" t="str">
        <f>IF(Tbl.Kosten[[#This Row],[Pnr.]]=BL$7,Tbl.Kosten[[#This Row],[Totaal kosten]],"")</f>
        <v/>
      </c>
      <c r="BM178" s="148" t="str">
        <f>IF(Tbl.Kosten[[#This Row],[Pnr.]]=BM$7,Tbl.Kosten[[#This Row],[Totaal kosten]],"")</f>
        <v/>
      </c>
      <c r="BN178" s="148" t="str">
        <f>IF(Tbl.Kosten[[#This Row],[Pnr.]]=BN$7,Tbl.Kosten[[#This Row],[Totaal kosten]],"")</f>
        <v/>
      </c>
      <c r="BO178" s="148" t="str">
        <f>IF(Tbl.Kosten[[#This Row],[Pnr.]]=BO$7,Tbl.Kosten[[#This Row],[Totaal kosten]],"")</f>
        <v/>
      </c>
      <c r="BP178" s="148" t="str">
        <f>IF(Tbl.Kosten[[#This Row],[Pnr.]]=BP$7,Tbl.Kosten[[#This Row],[Totaal kosten]],"")</f>
        <v/>
      </c>
      <c r="BQ178" s="148" t="str">
        <f>IF(Tbl.Kosten[[#This Row],[Pnr.]]=BQ$7,Tbl.Kosten[[#This Row],[Totaal kosten]],"")</f>
        <v/>
      </c>
      <c r="BR178" s="148" t="str">
        <f>IF(Tbl.Kosten[[#This Row],[Pnr.]]=BR$7,Tbl.Kosten[[#This Row],[Totaal kosten]],"")</f>
        <v/>
      </c>
      <c r="BS178" s="148" t="str">
        <f>IF(Tbl.Kosten[[#This Row],[Pnr.]]=BS$7,Tbl.Kosten[[#This Row],[Totaal kosten]],"")</f>
        <v/>
      </c>
      <c r="BT178" s="148" t="str">
        <f>IF(Tbl.Kosten[[#This Row],[Pnr.]]=BT$7,Tbl.Kosten[[#This Row],[Totaal kosten]],"")</f>
        <v/>
      </c>
      <c r="BU178" s="148" t="str">
        <f>IF(Tbl.Kosten[[#This Row],[Pnr.]]=BU$7,Tbl.Kosten[[#This Row],[Totaal kosten]],"")</f>
        <v/>
      </c>
      <c r="BV178" s="148" t="str">
        <f>IF(Tbl.Kosten[[#This Row],[Pnr.]]=BV$7,Tbl.Kosten[[#This Row],[Totaal kosten]],"")</f>
        <v/>
      </c>
      <c r="BW178" s="148" t="str">
        <f>IF(Tbl.Kosten[[#This Row],[Pnr.]]=BW$7,Tbl.Kosten[[#This Row],[Totaal kosten]],"")</f>
        <v/>
      </c>
      <c r="BX178" s="148" t="str">
        <f>IFERROR(_xlfn.XLOOKUP(Tbl.Kosten[[#This Row],[Werkpakketcode]],Tbl.Werkpakketten[Werkpakketcode],Tbl.Werkpakketten[WPnr.],"",0,1),"")</f>
        <v/>
      </c>
      <c r="BY178" s="148" t="str">
        <f>IF(Tbl.Kosten[[#This Row],[WPnr.]]=BY$7,Tbl.Kosten[[#This Row],[Totaal kosten]],"")</f>
        <v/>
      </c>
      <c r="BZ178" s="148" t="str">
        <f>IF(Tbl.Kosten[[#This Row],[WPnr.]]=BZ$7,Tbl.Kosten[[#This Row],[Totaal kosten]],"")</f>
        <v/>
      </c>
      <c r="CA178" s="148" t="str">
        <f>IF(Tbl.Kosten[[#This Row],[WPnr.]]=CA$7,Tbl.Kosten[[#This Row],[Totaal kosten]],"")</f>
        <v/>
      </c>
      <c r="CB178" s="148" t="str">
        <f>IF(Tbl.Kosten[[#This Row],[WPnr.]]=CB$7,Tbl.Kosten[[#This Row],[Totaal kosten]],"")</f>
        <v/>
      </c>
      <c r="CC178" s="148" t="str">
        <f>IF(Tbl.Kosten[[#This Row],[WPnr.]]=CC$7,Tbl.Kosten[[#This Row],[Totaal kosten]],"")</f>
        <v/>
      </c>
      <c r="CD178" s="148" t="str">
        <f>IF(Tbl.Kosten[[#This Row],[WPnr.]]=CD$7,Tbl.Kosten[[#This Row],[Totaal kosten]],"")</f>
        <v/>
      </c>
      <c r="CE178" s="148" t="str">
        <f>IF(Tbl.Kosten[[#This Row],[WPnr.]]=CE$7,Tbl.Kosten[[#This Row],[Totaal kosten]],"")</f>
        <v/>
      </c>
      <c r="CF178" s="148" t="str">
        <f>IF(Tbl.Kosten[[#This Row],[WPnr.]]=CF$7,Tbl.Kosten[[#This Row],[Totaal kosten]],"")</f>
        <v/>
      </c>
      <c r="CG178" s="148" t="str">
        <f>IF(Tbl.Kosten[[#This Row],[WPnr.]]=CG$7,Tbl.Kosten[[#This Row],[Totaal kosten]],"")</f>
        <v/>
      </c>
      <c r="CH178" s="148" t="str">
        <f>IF(Tbl.Kosten[[#This Row],[WPnr.]]=CH$7,Tbl.Kosten[[#This Row],[Totaal kosten]],"")</f>
        <v/>
      </c>
      <c r="CI178" s="148" t="str">
        <f>IF(Tbl.Kosten[[#This Row],[WPnr.]]=CI$7,Tbl.Kosten[[#This Row],[Totaal kosten]],"")</f>
        <v/>
      </c>
      <c r="CJ178" s="148" t="str">
        <f>IF(Tbl.Kosten[[#This Row],[WPnr.]]=CJ$7,Tbl.Kosten[[#This Row],[Totaal kosten]],"")</f>
        <v/>
      </c>
      <c r="CK178" s="148" t="str">
        <f>IF(Tbl.Kosten[[#This Row],[WPnr.]]=CK$7,Tbl.Kosten[[#This Row],[Totaal kosten]],"")</f>
        <v/>
      </c>
      <c r="CL178" s="148" t="str">
        <f>IF(Tbl.Kosten[[#This Row],[WPnr.]]=CL$7,Tbl.Kosten[[#This Row],[Totaal kosten]],"")</f>
        <v/>
      </c>
      <c r="CM178" s="148" t="str">
        <f>IF(Tbl.Kosten[[#This Row],[WPnr.]]=CM$7,Tbl.Kosten[[#This Row],[Totaal kosten]],"")</f>
        <v/>
      </c>
      <c r="CN178" s="148" t="str">
        <f>IF(Tbl.Kosten[[#This Row],[WPnr.]]=CN$7,Tbl.Kosten[[#This Row],[Totaal kosten]],"")</f>
        <v/>
      </c>
      <c r="CO178" s="148" t="str">
        <f>IF(Tbl.Kosten[[#This Row],[WPnr.]]=CO$7,Tbl.Kosten[[#This Row],[Totaal kosten]],"")</f>
        <v/>
      </c>
      <c r="CP178" s="148" t="str">
        <f>IF(Tbl.Kosten[[#This Row],[WPnr.]]=CP$7,Tbl.Kosten[[#This Row],[Totaal kosten]],"")</f>
        <v/>
      </c>
      <c r="CQ178" s="148" t="str">
        <f>IF(Tbl.Kosten[[#This Row],[WPnr.]]=CQ$7,Tbl.Kosten[[#This Row],[Totaal kosten]],"")</f>
        <v/>
      </c>
      <c r="CR178" s="148" t="str">
        <f>IF(Tbl.Kosten[[#This Row],[WPnr.]]=CR$7,Tbl.Kosten[[#This Row],[Totaal kosten]],"")</f>
        <v/>
      </c>
      <c r="CS178" s="148" t="str">
        <f>IF(Tbl.Kosten[[#This Row],[WPnr.]]=CS$7,Tbl.Kosten[[#This Row],[Totaal kosten]],"")</f>
        <v/>
      </c>
      <c r="CT178" s="148" t="str">
        <f>IF(Tbl.Kosten[[#This Row],[WPnr.]]=CT$7,Tbl.Kosten[[#This Row],[Totaal kosten]],"")</f>
        <v/>
      </c>
      <c r="CU178" s="148" t="str">
        <f>IF(Tbl.Kosten[[#This Row],[WPnr.]]=CU$7,Tbl.Kosten[[#This Row],[Totaal kosten]],"")</f>
        <v/>
      </c>
      <c r="CV178" s="148" t="str">
        <f>IF(Tbl.Kosten[[#This Row],[WPnr.]]=CV$7,Tbl.Kosten[[#This Row],[Totaal kosten]],"")</f>
        <v/>
      </c>
      <c r="CW178" s="148" t="str">
        <f>IF(Tbl.Kosten[[#This Row],[WPnr.]]=CW$7,Tbl.Kosten[[#This Row],[Totaal kosten]],"")</f>
        <v/>
      </c>
      <c r="CX178" s="148" t="str">
        <f>IF(Tbl.Kosten[[#This Row],[WPnr.]]=CX$7,Tbl.Kosten[[#This Row],[Totaal kosten]],"")</f>
        <v/>
      </c>
      <c r="CY178" s="148" t="str">
        <f>IF(Tbl.Kosten[[#This Row],[WPnr.]]=CY$7,Tbl.Kosten[[#This Row],[Totaal kosten]],"")</f>
        <v/>
      </c>
      <c r="CZ178" s="148" t="str">
        <f>IF(Tbl.Kosten[[#This Row],[WPnr.]]=CZ$7,Tbl.Kosten[[#This Row],[Totaal kosten]],"")</f>
        <v/>
      </c>
      <c r="DA178" s="148" t="str">
        <f>IF(Tbl.Kosten[[#This Row],[WPnr.]]=DA$7,Tbl.Kosten[[#This Row],[Totaal kosten]],"")</f>
        <v/>
      </c>
      <c r="DB178" s="148" t="str">
        <f>IF(Tbl.Kosten[[#This Row],[WPnr.]]=DB$7,Tbl.Kosten[[#This Row],[Totaal kosten]],"")</f>
        <v/>
      </c>
      <c r="DC178" s="148" t="str">
        <f>IF(Tbl.Kosten[[#This Row],[WPnr.]]=DC$7,Tbl.Kosten[[#This Row],[Totaal kosten]],"")</f>
        <v/>
      </c>
      <c r="DD178" s="148" t="str">
        <f>IF(Tbl.Kosten[[#This Row],[WPnr.]]=DD$7,Tbl.Kosten[[#This Row],[Totaal kosten]],"")</f>
        <v/>
      </c>
      <c r="DE178" s="148" t="str">
        <f>IF(Tbl.Kosten[[#This Row],[WPnr.]]=DE$7,Tbl.Kosten[[#This Row],[Totaal kosten]],"")</f>
        <v/>
      </c>
      <c r="DF178" s="148" t="str">
        <f>IF(Tbl.Kosten[[#This Row],[WPnr.]]=DF$7,Tbl.Kosten[[#This Row],[Totaal kosten]],"")</f>
        <v/>
      </c>
      <c r="DG178" s="148" t="str">
        <f>IF(Tbl.Kosten[[#This Row],[WPnr.]]=DG$7,Tbl.Kosten[[#This Row],[Totaal kosten]],"")</f>
        <v/>
      </c>
      <c r="DH178" s="148" t="str">
        <f>IF(Tbl.Kosten[[#This Row],[WPnr.]]=DH$7,Tbl.Kosten[[#This Row],[Totaal kosten]],"")</f>
        <v/>
      </c>
      <c r="DI178" s="148" t="str">
        <f>IF(Tbl.Kosten[[#This Row],[WPnr.]]=DI$7,Tbl.Kosten[[#This Row],[Totaal kosten]],"")</f>
        <v/>
      </c>
      <c r="DJ178" s="148" t="str">
        <f>IF(Tbl.Kosten[[#This Row],[WPnr.]]=DJ$7,Tbl.Kosten[[#This Row],[Totaal kosten]],"")</f>
        <v/>
      </c>
      <c r="DK178" s="148" t="str">
        <f>IF(Tbl.Kosten[[#This Row],[WPnr.]]=DK$7,Tbl.Kosten[[#This Row],[Totaal kosten]],"")</f>
        <v/>
      </c>
      <c r="DL178" s="148" t="str">
        <f>IF(Tbl.Kosten[[#This Row],[WPnr.]]=DL$7,Tbl.Kosten[[#This Row],[Totaal kosten]],"")</f>
        <v/>
      </c>
      <c r="DM178" s="148" t="str">
        <f>IF(Tbl.Kosten[[#This Row],[WPnr.]]=DM$7,Tbl.Kosten[[#This Row],[Totaal kosten]],"")</f>
        <v/>
      </c>
      <c r="DN178" s="148" t="str">
        <f>IF(Tbl.Kosten[[#This Row],[WPnr.]]=DN$7,Tbl.Kosten[[#This Row],[Totaal kosten]],"")</f>
        <v/>
      </c>
      <c r="DO178" s="148" t="str">
        <f>IF(Tbl.Kosten[[#This Row],[WPnr.]]=DO$7,Tbl.Kosten[[#This Row],[Totaal kosten]],"")</f>
        <v/>
      </c>
      <c r="DP178" s="148" t="str">
        <f>IF(Tbl.Kosten[[#This Row],[WPnr.]]=DP$7,Tbl.Kosten[[#This Row],[Totaal kosten]],"")</f>
        <v/>
      </c>
      <c r="DQ178" s="148" t="str">
        <f>IF(Tbl.Kosten[[#This Row],[WPnr.]]=DQ$7,Tbl.Kosten[[#This Row],[Totaal kosten]],"")</f>
        <v/>
      </c>
      <c r="DR178" s="148" t="str">
        <f>IF(Tbl.Kosten[[#This Row],[WPnr.]]=DR$7,Tbl.Kosten[[#This Row],[Totaal kosten]],"")</f>
        <v/>
      </c>
      <c r="DS178" s="148" t="str">
        <f>IF(Tbl.Kosten[[#This Row],[WPnr.]]=DS$7,Tbl.Kosten[[#This Row],[Totaal kosten]],"")</f>
        <v/>
      </c>
      <c r="DT178" s="148" t="str">
        <f>IF(Tbl.Kosten[[#This Row],[WPnr.]]=DT$7,Tbl.Kosten[[#This Row],[Totaal kosten]],"")</f>
        <v/>
      </c>
      <c r="DU178" s="148" t="str">
        <f>IF(Tbl.Kosten[[#This Row],[WPnr.]]=DU$7,Tbl.Kosten[[#This Row],[Totaal kosten]],"")</f>
        <v/>
      </c>
      <c r="DV178" s="148" t="str">
        <f>IF(Tbl.Kosten[[#This Row],[WPnr.]]=DV$7,Tbl.Kosten[[#This Row],[Totaal kosten]],"")</f>
        <v/>
      </c>
      <c r="DW178" s="150" t="str">
        <f>IFERROR(_xlfn.XLOOKUP(Tbl.Kosten[[#This Row],[Kostensoort]],Tbl.Kostensoorten[Kostensoorten],Tbl.Kostensoorten[KSnr.],"",0,1),"")</f>
        <v/>
      </c>
      <c r="DX178" s="150" t="str">
        <f>IF(Tbl.Kosten[[#This Row],[KSnr.]]=DX$7,Tbl.Kosten[[#This Row],[Totaal kosten]],"")</f>
        <v/>
      </c>
      <c r="DY178" s="150" t="str">
        <f>IF(Tbl.Kosten[[#This Row],[KSnr.]]=DY$7,Tbl.Kosten[[#This Row],[Totaal kosten]],"")</f>
        <v/>
      </c>
      <c r="DZ178" s="150" t="str">
        <f>IF(Tbl.Kosten[[#This Row],[KSnr.]]=DZ$7,Tbl.Kosten[[#This Row],[Totaal kosten]],"")</f>
        <v/>
      </c>
      <c r="EA178" s="150" t="str">
        <f>IF(Tbl.Kosten[[#This Row],[KSnr.]]=EA$7,Tbl.Kosten[[#This Row],[Totaal kosten]],"")</f>
        <v/>
      </c>
      <c r="EB178" s="150" t="str">
        <f>IF(Tbl.Kosten[[#This Row],[KSnr.]]=EB$7,Tbl.Kosten[[#This Row],[Totaal kosten]],"")</f>
        <v/>
      </c>
      <c r="EC178" s="150" t="str">
        <f>IF(Tbl.Kosten[[#This Row],[KSnr.]]=EC$7,Tbl.Kosten[[#This Row],[Totaal kosten]],"")</f>
        <v/>
      </c>
      <c r="ED178" s="150" t="str">
        <f>IF(Tbl.Kosten[[#This Row],[KSnr.]]=ED$7,Tbl.Kosten[[#This Row],[Totaal kosten]],"")</f>
        <v/>
      </c>
      <c r="EE178" s="150" t="str">
        <f>IF(Tbl.Kosten[[#This Row],[KSnr.]]=EE$7,Tbl.Kosten[[#This Row],[Totaal kosten]],"")</f>
        <v/>
      </c>
      <c r="EF178" s="150" t="str">
        <f>IF(Tbl.Kosten[[#This Row],[KSnr.]]=EF$7,Tbl.Kosten[[#This Row],[Totaal kosten]],"")</f>
        <v/>
      </c>
      <c r="EG178" s="150" t="str">
        <f>IF(Tbl.Kosten[[#This Row],[KSnr.]]=EG$7,Tbl.Kosten[[#This Row],[Totaal kosten]],"")</f>
        <v/>
      </c>
      <c r="EH178" s="150" t="str">
        <f>IF(Tbl.Kosten[[#This Row],[KSnr.]]=EH$7,Tbl.Kosten[[#This Row],[Totaal kosten]],"")</f>
        <v/>
      </c>
      <c r="EI178" s="150" t="str">
        <f>IF(Tbl.Kosten[[#This Row],[KSnr.]]=EI$7,Tbl.Kosten[[#This Row],[Totaal kosten]],"")</f>
        <v/>
      </c>
      <c r="EJ178" s="150" t="str">
        <f>IF(Tbl.Kosten[[#This Row],[KSnr.]]=EJ$7,Tbl.Kosten[[#This Row],[Totaal kosten]],"")</f>
        <v/>
      </c>
      <c r="EK178" s="150" t="str">
        <f>IF(Tbl.Kosten[[#This Row],[KSnr.]]=EK$7,Tbl.Kosten[[#This Row],[Totaal kosten]],"")</f>
        <v/>
      </c>
      <c r="EL178" s="150" t="str">
        <f>IF(Tbl.Kosten[[#This Row],[KSnr.]]=EL$7,Tbl.Kosten[[#This Row],[Totaal kosten]],"")</f>
        <v/>
      </c>
      <c r="EM178" s="150" t="str">
        <f>IF(Tbl.Kosten[[#This Row],[KSnr.]]=EM$7,Tbl.Kosten[[#This Row],[Totaal kosten]],"")</f>
        <v/>
      </c>
      <c r="EN178" s="150" t="str">
        <f>IF(Tbl.Kosten[[#This Row],[KSnr.]]=EN$7,Tbl.Kosten[[#This Row],[Totaal kosten]],"")</f>
        <v/>
      </c>
      <c r="EO178" s="150" t="str">
        <f>IF(Tbl.Kosten[[#This Row],[KSnr.]]=EO$7,Tbl.Kosten[[#This Row],[Totaal kosten]],"")</f>
        <v/>
      </c>
      <c r="EP178" s="150" t="str">
        <f>IF(Tbl.Kosten[[#This Row],[KSnr.]]=EP$7,Tbl.Kosten[[#This Row],[Totaal kosten]],"")</f>
        <v/>
      </c>
      <c r="EQ178" s="150" t="str">
        <f>IF(Tbl.Kosten[[#This Row],[KSnr.]]=EQ$7,Tbl.Kosten[[#This Row],[Totaal kosten]],"")</f>
        <v/>
      </c>
      <c r="ER178" s="144" t="str">
        <f>IFERROR(_xlfn.XLOOKUP(Tbl.Kosten[[#This Row],[Subsidieactiviteit]],Tbl.Subsidiehoogte[Subsidieactiviteit],Tbl.Subsidiehoogte[SAnr.],"",0,1),"")</f>
        <v/>
      </c>
      <c r="ES178" s="150" t="str">
        <f>IF(Tbl.Kosten[[#This Row],[Sanr.]]=ES$7,Tbl.Kosten[[#This Row],[Totaal kosten]],"")</f>
        <v/>
      </c>
      <c r="ET178" s="150" t="str">
        <f>IF(Tbl.Kosten[[#This Row],[Sanr.]]=ET$7,Tbl.Kosten[[#This Row],[Totaal kosten]],"")</f>
        <v/>
      </c>
      <c r="EU178" s="150" t="str">
        <f>IF(Tbl.Kosten[[#This Row],[Sanr.]]=EU$7,Tbl.Kosten[[#This Row],[Totaal kosten]],"")</f>
        <v/>
      </c>
      <c r="EV178" s="150" t="str">
        <f>IF(Tbl.Kosten[[#This Row],[Sanr.]]=EV$7,Tbl.Kosten[[#This Row],[Totaal kosten]],"")</f>
        <v/>
      </c>
      <c r="EW178" s="150" t="str">
        <f>IF(Tbl.Kosten[[#This Row],[Sanr.]]=EW$7,Tbl.Kosten[[#This Row],[Totaal kosten]],"")</f>
        <v/>
      </c>
      <c r="EX178" s="150" t="str">
        <f>IF(Tbl.Kosten[[#This Row],[Sanr.]]=EX$7,Tbl.Kosten[[#This Row],[Totaal kosten]],"")</f>
        <v/>
      </c>
      <c r="EY178" s="150" t="str">
        <f>IF(Tbl.Kosten[[#This Row],[Sanr.]]=EY$7,Tbl.Kosten[[#This Row],[Totaal kosten]],"")</f>
        <v/>
      </c>
      <c r="EZ178" s="150" t="str">
        <f>IF(Tbl.Kosten[[#This Row],[Sanr.]]=EZ$7,Tbl.Kosten[[#This Row],[Totaal kosten]],"")</f>
        <v/>
      </c>
      <c r="FA178" s="150" t="str">
        <f>IF(Tbl.Kosten[[#This Row],[Sanr.]]=FA$7,Tbl.Kosten[[#This Row],[Totaal kosten]],"")</f>
        <v/>
      </c>
      <c r="FB178" s="150" t="str">
        <f>IF(Tbl.Kosten[[#This Row],[Sanr.]]=FB$7,Tbl.Kosten[[#This Row],[Totaal kosten]],"")</f>
        <v/>
      </c>
      <c r="FC178" s="150" t="str">
        <f>IF(Tbl.Kosten[[#This Row],[Sanr.]]=FC$7,Tbl.Kosten[[#This Row],[Totaal kosten]],"")</f>
        <v/>
      </c>
      <c r="FD178" s="150" t="str">
        <f>IF(Tbl.Kosten[[#This Row],[Sanr.]]=FD$7,Tbl.Kosten[[#This Row],[Totaal kosten]],"")</f>
        <v/>
      </c>
      <c r="FE178" s="150" t="str">
        <f>IF(Tbl.Kosten[[#This Row],[Sanr.]]=FE$7,Tbl.Kosten[[#This Row],[Totaal kosten]],"")</f>
        <v/>
      </c>
      <c r="FF178" s="150" t="str">
        <f>IF(Tbl.Kosten[[#This Row],[Sanr.]]=FF$7,Tbl.Kosten[[#This Row],[Totaal kosten]],"")</f>
        <v/>
      </c>
      <c r="FG178" s="150" t="str">
        <f>IF(Tbl.Kosten[[#This Row],[Sanr.]]=FG$7,Tbl.Kosten[[#This Row],[Totaal kosten]],"")</f>
        <v/>
      </c>
      <c r="FH178" s="150" t="str">
        <f>IF(Tbl.Kosten[[#This Row],[Sanr.]]=FH$7,Tbl.Kosten[[#This Row],[Totaal kosten]],"")</f>
        <v/>
      </c>
      <c r="FI178" s="150" t="str">
        <f>IF(Tbl.Kosten[[#This Row],[Sanr.]]=FI$7,Tbl.Kosten[[#This Row],[Totaal kosten]],"")</f>
        <v/>
      </c>
      <c r="FJ178" s="150" t="str">
        <f>IF(Tbl.Kosten[[#This Row],[Sanr.]]=FJ$7,Tbl.Kosten[[#This Row],[Totaal kosten]],"")</f>
        <v/>
      </c>
      <c r="FK178" s="150" t="str">
        <f>IF(Tbl.Kosten[[#This Row],[Sanr.]]=FK$7,Tbl.Kosten[[#This Row],[Totaal kosten]],"")</f>
        <v/>
      </c>
      <c r="FL178" s="150" t="str">
        <f>IF(Tbl.Kosten[[#This Row],[Sanr.]]=FL$7,Tbl.Kosten[[#This Row],[Totaal kosten]],"")</f>
        <v/>
      </c>
      <c r="FM178" s="150" t="str">
        <f>IF(Tbl.Kosten[[#This Row],[Sanr.]]=FM$7,Tbl.Kosten[[#This Row],[Totaal kosten]],"")</f>
        <v/>
      </c>
      <c r="FN178" s="150" t="str">
        <f>IF(Tbl.Kosten[[#This Row],[Sanr.]]=FN$7,Tbl.Kosten[[#This Row],[Totaal kosten]],"")</f>
        <v/>
      </c>
      <c r="FO178" s="150" t="str">
        <f>IF(Tbl.Kosten[[#This Row],[Sanr.]]=FO$7,Tbl.Kosten[[#This Row],[Totaal kosten]],"")</f>
        <v/>
      </c>
      <c r="FP178" s="150" t="str">
        <f>IF(Tbl.Kosten[[#This Row],[Sanr.]]=FP$7,Tbl.Kosten[[#This Row],[Totaal kosten]],"")</f>
        <v/>
      </c>
      <c r="FQ178" s="150" t="str">
        <f>IF(Tbl.Kosten[[#This Row],[Sanr.]]=FQ$7,Tbl.Kosten[[#This Row],[Totaal kosten]],"")</f>
        <v/>
      </c>
      <c r="FR178" s="150" t="str">
        <f>IF(Tbl.Kosten[[#This Row],[Sanr.]]=FR$7,Tbl.Kosten[[#This Row],[Totaal kosten]],"")</f>
        <v/>
      </c>
      <c r="FS178" s="150" t="str">
        <f>IF(Tbl.Kosten[[#This Row],[Sanr.]]=FS$7,Tbl.Kosten[[#This Row],[Totaal kosten]],"")</f>
        <v/>
      </c>
      <c r="FT178" s="150" t="str">
        <f>IF(Tbl.Kosten[[#This Row],[Sanr.]]=FT$7,Tbl.Kosten[[#This Row],[Totaal kosten]],"")</f>
        <v/>
      </c>
      <c r="FU178" s="150" t="str">
        <f>IF(Tbl.Kosten[[#This Row],[Sanr.]]=FU$7,Tbl.Kosten[[#This Row],[Totaal kosten]],"")</f>
        <v/>
      </c>
      <c r="FV178" s="150" t="str">
        <f>IF(Tbl.Kosten[[#This Row],[Sanr.]]=FV$7,Tbl.Kosten[[#This Row],[Totaal kosten]],"")</f>
        <v/>
      </c>
      <c r="FW178" s="150" t="str">
        <f>IFERROR(_xlfn.XLOOKUP(Tbl.Kosten[[#This Row],[Activiteitencode]],Tbl.Activiteiten[Activiteitcode],Tbl.Activiteiten[Anr.],"",0,1),"")</f>
        <v/>
      </c>
      <c r="FX178" s="169" t="str">
        <f>_xlfn.CONCAT(Tbl.Kosten[[#This Row],[Pnr.]],Tbl.Kosten[[#This Row],[Sanr.]])</f>
        <v>P1</v>
      </c>
      <c r="FY178" s="150">
        <f>Tbl.Kosten[[#This Row],[Totaal kosten]]-Tbl.Kosten[[#This Row],[Subsidie]]</f>
        <v>0</v>
      </c>
      <c r="FZ178" s="150">
        <f>IF(Tbl.Kosten[[#This Row],[Pnr.]]=FZ$7,Tbl.Kosten[[#This Row],[Te financieren]],"")</f>
        <v>0</v>
      </c>
      <c r="GA178" s="150" t="str">
        <f>IF(Tbl.Kosten[[#This Row],[Pnr.]]=GA$7,Tbl.Kosten[[#This Row],[Te financieren]],"")</f>
        <v/>
      </c>
      <c r="GB178" s="150" t="str">
        <f>IF(Tbl.Kosten[[#This Row],[Pnr.]]=GB$7,Tbl.Kosten[[#This Row],[Te financieren]],"")</f>
        <v/>
      </c>
      <c r="GC178" s="150" t="str">
        <f>IF(Tbl.Kosten[[#This Row],[Pnr.]]=GC$7,Tbl.Kosten[[#This Row],[Te financieren]],"")</f>
        <v/>
      </c>
      <c r="GD178" s="150" t="str">
        <f>IF(Tbl.Kosten[[#This Row],[Pnr.]]=GD$7,Tbl.Kosten[[#This Row],[Te financieren]],"")</f>
        <v/>
      </c>
      <c r="GE178" s="150" t="str">
        <f>IF(Tbl.Kosten[[#This Row],[Pnr.]]=GE$7,Tbl.Kosten[[#This Row],[Te financieren]],"")</f>
        <v/>
      </c>
      <c r="GF178" s="150" t="str">
        <f>IF(Tbl.Kosten[[#This Row],[Pnr.]]=GF$7,Tbl.Kosten[[#This Row],[Te financieren]],"")</f>
        <v/>
      </c>
      <c r="GG178" s="150" t="str">
        <f>IF(Tbl.Kosten[[#This Row],[Pnr.]]=GG$7,Tbl.Kosten[[#This Row],[Te financieren]],"")</f>
        <v/>
      </c>
      <c r="GH178" s="150" t="str">
        <f>IF(Tbl.Kosten[[#This Row],[Pnr.]]=GH$7,Tbl.Kosten[[#This Row],[Te financieren]],"")</f>
        <v/>
      </c>
      <c r="GI178" s="150" t="str">
        <f>IF(Tbl.Kosten[[#This Row],[Pnr.]]=GI$7,Tbl.Kosten[[#This Row],[Te financieren]],"")</f>
        <v/>
      </c>
      <c r="GJ178" s="150" t="str">
        <f>IF(Tbl.Kosten[[#This Row],[Pnr.]]=GJ$7,Tbl.Kosten[[#This Row],[Te financieren]],"")</f>
        <v/>
      </c>
      <c r="GK178" s="150" t="str">
        <f>IF(Tbl.Kosten[[#This Row],[Pnr.]]=GK$7,Tbl.Kosten[[#This Row],[Te financieren]],"")</f>
        <v/>
      </c>
      <c r="GL178" s="150" t="str">
        <f>IF(Tbl.Kosten[[#This Row],[Pnr.]]=GL$7,Tbl.Kosten[[#This Row],[Te financieren]],"")</f>
        <v/>
      </c>
      <c r="GM178" s="150" t="str">
        <f>IF(Tbl.Kosten[[#This Row],[Pnr.]]=GM$7,Tbl.Kosten[[#This Row],[Te financieren]],"")</f>
        <v/>
      </c>
      <c r="GN178" s="150" t="str">
        <f>IF(Tbl.Kosten[[#This Row],[Pnr.]]=GN$7,Tbl.Kosten[[#This Row],[Te financieren]],"")</f>
        <v/>
      </c>
      <c r="GO178" s="150" t="str">
        <f>IF(Tbl.Kosten[[#This Row],[Pnr.]]=GO$7,Tbl.Kosten[[#This Row],[Te financieren]],"")</f>
        <v/>
      </c>
      <c r="GP178" s="150" t="str">
        <f>IF(Tbl.Kosten[[#This Row],[Pnr.]]=GP$7,Tbl.Kosten[[#This Row],[Te financieren]],"")</f>
        <v/>
      </c>
      <c r="GQ178" s="150" t="str">
        <f>IF(Tbl.Kosten[[#This Row],[Pnr.]]=GQ$7,Tbl.Kosten[[#This Row],[Te financieren]],"")</f>
        <v/>
      </c>
      <c r="GR178" s="150" t="str">
        <f>IF(Tbl.Kosten[[#This Row],[Pnr.]]=GR$7,Tbl.Kosten[[#This Row],[Te financieren]],"")</f>
        <v/>
      </c>
      <c r="GS178" s="150" t="str">
        <f>IF(Tbl.Kosten[[#This Row],[Pnr.]]=GS$7,Tbl.Kosten[[#This Row],[Te financieren]],"")</f>
        <v/>
      </c>
      <c r="GT178" s="150" t="str">
        <f>IF(Tbl.Kosten[[#This Row],[Pnr.]]=GT$7,Tbl.Kosten[[#This Row],[Te financieren]],"")</f>
        <v/>
      </c>
      <c r="GU178" s="150" t="str">
        <f>IF(Tbl.Kosten[[#This Row],[Pnr.]]=GU$7,Tbl.Kosten[[#This Row],[Te financieren]],"")</f>
        <v/>
      </c>
      <c r="GV178" s="150" t="str">
        <f>IF(Tbl.Kosten[[#This Row],[Pnr.]]=GV$7,Tbl.Kosten[[#This Row],[Te financieren]],"")</f>
        <v/>
      </c>
      <c r="GW178" s="150" t="str">
        <f>IF(Tbl.Kosten[[#This Row],[Pnr.]]=GW$7,Tbl.Kosten[[#This Row],[Te financieren]],"")</f>
        <v/>
      </c>
      <c r="GX178" s="150" t="str">
        <f>IF(Tbl.Kosten[[#This Row],[Pnr.]]=GX$7,Tbl.Kosten[[#This Row],[Te financieren]],"")</f>
        <v/>
      </c>
      <c r="GY178" s="150" t="str">
        <f>IF(Tbl.Kosten[[#This Row],[Pnr.]]=GY$7,Tbl.Kosten[[#This Row],[Te financieren]],"")</f>
        <v/>
      </c>
      <c r="GZ178" s="150" t="str">
        <f>IF(Tbl.Kosten[[#This Row],[Pnr.]]=GZ$7,Tbl.Kosten[[#This Row],[Te financieren]],"")</f>
        <v/>
      </c>
      <c r="HA178" s="150" t="str">
        <f>IF(Tbl.Kosten[[#This Row],[Pnr.]]=HA$7,Tbl.Kosten[[#This Row],[Te financieren]],"")</f>
        <v/>
      </c>
      <c r="HB178" s="150" t="str">
        <f>IF(Tbl.Kosten[[#This Row],[Pnr.]]=HB$7,Tbl.Kosten[[#This Row],[Te financieren]],"")</f>
        <v/>
      </c>
      <c r="HC178" s="150" t="str">
        <f>IF(Tbl.Kosten[[#This Row],[Pnr.]]=HC$7,Tbl.Kosten[[#This Row],[Te financieren]],"")</f>
        <v/>
      </c>
      <c r="HD178" s="150" t="str">
        <f>IF(Tbl.Kosten[[#This Row],[Pnr.]]=HD$7,Tbl.Kosten[[#This Row],[Te financieren]],"")</f>
        <v/>
      </c>
      <c r="HE178" s="150" t="str">
        <f>IF(Tbl.Kosten[[#This Row],[Pnr.]]=HE$7,Tbl.Kosten[[#This Row],[Te financieren]],"")</f>
        <v/>
      </c>
      <c r="HF178" s="150" t="str">
        <f>IF(Tbl.Kosten[[#This Row],[Pnr.]]=HF$7,Tbl.Kosten[[#This Row],[Te financieren]],"")</f>
        <v/>
      </c>
      <c r="HG178" s="150" t="str">
        <f>IF(Tbl.Kosten[[#This Row],[Pnr.]]=HG$7,Tbl.Kosten[[#This Row],[Te financieren]],"")</f>
        <v/>
      </c>
      <c r="HH178" s="150" t="str">
        <f>IF(Tbl.Kosten[[#This Row],[Pnr.]]=HH$7,Tbl.Kosten[[#This Row],[Te financieren]],"")</f>
        <v/>
      </c>
      <c r="HI178" s="150" t="str">
        <f>IF(Tbl.Kosten[[#This Row],[Pnr.]]=HI$7,Tbl.Kosten[[#This Row],[Te financieren]],"")</f>
        <v/>
      </c>
      <c r="HJ178" s="150" t="str">
        <f>IF(Tbl.Kosten[[#This Row],[Pnr.]]=HJ$7,Tbl.Kosten[[#This Row],[Te financieren]],"")</f>
        <v/>
      </c>
      <c r="HK178" s="150" t="str">
        <f>IF(Tbl.Kosten[[#This Row],[Pnr.]]=HK$7,Tbl.Kosten[[#This Row],[Te financieren]],"")</f>
        <v/>
      </c>
      <c r="HL178" s="150" t="str">
        <f>IF(Tbl.Kosten[[#This Row],[Pnr.]]=HL$7,Tbl.Kosten[[#This Row],[Te financieren]],"")</f>
        <v/>
      </c>
      <c r="HM178" s="150" t="str">
        <f>IF(Tbl.Kosten[[#This Row],[Pnr.]]=HM$7,Tbl.Kosten[[#This Row],[Te financieren]],"")</f>
        <v/>
      </c>
      <c r="HN178" s="150" t="str">
        <f>IF(Tbl.Kosten[[#This Row],[Pnr.]]=HN$7,Tbl.Kosten[[#This Row],[Te financieren]],"")</f>
        <v/>
      </c>
      <c r="HO178" s="150" t="str">
        <f>IF(Tbl.Kosten[[#This Row],[Pnr.]]=HO$7,Tbl.Kosten[[#This Row],[Te financieren]],"")</f>
        <v/>
      </c>
      <c r="HP178" s="150" t="str">
        <f>IF(Tbl.Kosten[[#This Row],[Pnr.]]=HP$7,Tbl.Kosten[[#This Row],[Te financieren]],"")</f>
        <v/>
      </c>
      <c r="HQ178" s="150" t="str">
        <f>IF(Tbl.Kosten[[#This Row],[Pnr.]]=HQ$7,Tbl.Kosten[[#This Row],[Te financieren]],"")</f>
        <v/>
      </c>
      <c r="HR178" s="150" t="str">
        <f>IF(Tbl.Kosten[[#This Row],[Pnr.]]=HR$7,Tbl.Kosten[[#This Row],[Te financieren]],"")</f>
        <v/>
      </c>
      <c r="HS178" s="150" t="str">
        <f>IF(Tbl.Kosten[[#This Row],[Pnr.]]=HS$7,Tbl.Kosten[[#This Row],[Te financieren]],"")</f>
        <v/>
      </c>
      <c r="HT178" s="150" t="str">
        <f>IF(Tbl.Kosten[[#This Row],[Pnr.]]=HT$7,Tbl.Kosten[[#This Row],[Te financieren]],"")</f>
        <v/>
      </c>
      <c r="HU178" s="150" t="str">
        <f>IF(Tbl.Kosten[[#This Row],[Pnr.]]=HU$7,Tbl.Kosten[[#This Row],[Te financieren]],"")</f>
        <v/>
      </c>
      <c r="HV178" s="150" t="str">
        <f>IF(Tbl.Kosten[[#This Row],[Pnr.]]=HV$7,Tbl.Kosten[[#This Row],[Te financieren]],"")</f>
        <v/>
      </c>
      <c r="HW178" s="150" t="str">
        <f>IF(Tbl.Kosten[[#This Row],[Pnr.]]=HW$7,Tbl.Kosten[[#This Row],[Te financieren]],"")</f>
        <v/>
      </c>
    </row>
    <row r="179" spans="2:231" x14ac:dyDescent="0.3">
      <c r="B179" s="134"/>
      <c r="C179" s="137"/>
      <c r="D179" s="136"/>
      <c r="E179" s="261"/>
      <c r="F179" s="135"/>
      <c r="G179" s="11" t="str">
        <f>IF(Tbl.Kosten[[#This Row],[Medewerker e/o 
functie]]&lt;&gt;"",_xlfn.XLOOKUP(Tbl.Kosten[[#This Row],[Medewerker e/o 
functie]],Tbl.Uurtarief[Medewerker en/of functie],Tbl.Uurtarief[Uurtarief],"",0,1),"")</f>
        <v/>
      </c>
      <c r="H179" s="121">
        <f>IFERROR(Tbl.Kosten[[#This Row],[Uren]]*Tbl.Kosten[[#This Row],[Uurtarief]],0)</f>
        <v>0</v>
      </c>
      <c r="I179" s="119" t="str">
        <f>IF(Tbl.Kosten[[#This Row],[Subtotaal uren]]&lt;&gt;0,_xlfn.XLOOKUP(Tbl.Kosten[[#This Row],[Medewerker e/o 
functie]],Tbl.Uurtarief[Medewerker en/of functie],Tbl.Uurtarief[Kostensoort arbeid],"",0,1),"")</f>
        <v/>
      </c>
      <c r="J179" s="137"/>
      <c r="K179" s="135"/>
      <c r="L179" s="139" t="str">
        <f>IF(Tbl.Kosten[[#This Row],[Activum]]&lt;&gt;"",_xlfn.XLOOKUP(Tbl.Kosten[[#This Row],[Activum]],Tbl.Afschrijvingskosten[Activum],Tbl.Afschrijvingskosten[Tarief per afschrijvings-eenheid],"",0,1),"")</f>
        <v/>
      </c>
      <c r="M179" s="122">
        <f>IFERROR(Tbl.Kosten[[#This Row],[Een-
heden]]*Tbl.Kosten[[#This Row],[Afschrijvings-
tarief]],0)</f>
        <v>0</v>
      </c>
      <c r="N179" s="122" t="str">
        <f>IF(Tbl.Kosten[[#This Row],[Subtotaal afschrijving]]&lt;&gt;0,Lijsten!$A$7,"")</f>
        <v/>
      </c>
      <c r="O179" s="140"/>
      <c r="P179" s="135"/>
      <c r="Q179" s="138"/>
      <c r="R179" s="122">
        <f>IFERROR(Tbl.Kosten[[#This Row],[Aantal]]*Tbl.Kosten[[#This Row],[Tarief]],0)</f>
        <v>0</v>
      </c>
      <c r="S179" s="8">
        <f>IFERROR(Tbl.Kosten[[#This Row],[Subtotaal overige kosten]]+Tbl.Kosten[[#This Row],[Subtotaal uren]]+Tbl.Kosten[[#This Row],[Subtotaal afschrijving]],0)</f>
        <v>0</v>
      </c>
      <c r="T179" s="8">
        <f>IFERROR(Tbl.Kosten[[#This Row],[Totaal kosten]]*Tbl.Kosten[[#This Row],[Subsidie%]],0)</f>
        <v>0</v>
      </c>
      <c r="U179" s="4" t="str" cm="1">
        <f t="array" ref="U179">IFERROR(_xlfn.IFS(Tbl.Kosten[[#This Row],[Subtotaal uren]]&lt;&gt;0,Tbl.Kosten[[#This Row],[Kostensoort arbeid]],Tbl.Kosten[[#This Row],[Subtotaal afschrijving]]&lt;&gt;0,Tbl.Kosten[[#This Row],[Kostensoort afschrijving]],Tbl.Kosten[[#This Row],[Subtotaal overige kosten]]&lt;&gt;0,Tbl.Kosten[[#This Row],[Kostensoort overig]]),"")</f>
        <v/>
      </c>
      <c r="V179" s="4" t="str">
        <f>IFERROR(_xlfn.XLOOKUP(Tbl.Kosten[[#This Row],[Activiteitencode]],Tbl.Activiteiten[Activiteitcode],Tbl.Activiteiten[Werkpakketcode],"",0,1),"")</f>
        <v/>
      </c>
      <c r="W179" s="4" t="str">
        <f>IFERROR(_xlfn.XLOOKUP(Tbl.Kosten[[#This Row],[Werkpakketcode]],Tbl.Werkpakketten[Werkpakketcode],Tbl.Werkpakketten[Subsidiabele activiteit],"",0,1),"")</f>
        <v/>
      </c>
      <c r="X179" s="12">
        <f>IFERROR(_xlfn.XLOOKUP(Tbl.Kosten[[#This Row],[Sanr.]],Tbl.Subsidiehoogte[SAnr.],Tbl.Subsidiehoogte[Sub. Percentage],0,0,1),0)</f>
        <v>0</v>
      </c>
      <c r="Y179" s="144" t="str">
        <f>IFERROR(_xlfn.XLOOKUP(Tbl.Kosten[[#This Row],[Partnercode]],Tbl.Projectpartners[Partnercode],Tbl.Projectpartners[PNr.],"",0,1),"")</f>
        <v>P1</v>
      </c>
      <c r="Z179" s="148">
        <f>IF(Tbl.Kosten[[#This Row],[Pnr.]]=Z$7,Tbl.Kosten[[#This Row],[Totaal kosten]],"")</f>
        <v>0</v>
      </c>
      <c r="AA179" s="148" t="str">
        <f>IF(Tbl.Kosten[[#This Row],[Pnr.]]=AA$7,Tbl.Kosten[[#This Row],[Totaal kosten]],"")</f>
        <v/>
      </c>
      <c r="AB179" s="148" t="str">
        <f>IF(Tbl.Kosten[[#This Row],[Pnr.]]=AB$7,Tbl.Kosten[[#This Row],[Totaal kosten]],"")</f>
        <v/>
      </c>
      <c r="AC179" s="148" t="str">
        <f>IF(Tbl.Kosten[[#This Row],[Pnr.]]=AC$7,Tbl.Kosten[[#This Row],[Totaal kosten]],"")</f>
        <v/>
      </c>
      <c r="AD179" s="148" t="str">
        <f>IF(Tbl.Kosten[[#This Row],[Pnr.]]=AD$7,Tbl.Kosten[[#This Row],[Totaal kosten]],"")</f>
        <v/>
      </c>
      <c r="AE179" s="148" t="str">
        <f>IF(Tbl.Kosten[[#This Row],[Pnr.]]=AE$7,Tbl.Kosten[[#This Row],[Totaal kosten]],"")</f>
        <v/>
      </c>
      <c r="AF179" s="148" t="str">
        <f>IF(Tbl.Kosten[[#This Row],[Pnr.]]=AF$7,Tbl.Kosten[[#This Row],[Totaal kosten]],"")</f>
        <v/>
      </c>
      <c r="AG179" s="148" t="str">
        <f>IF(Tbl.Kosten[[#This Row],[Pnr.]]=AG$7,Tbl.Kosten[[#This Row],[Totaal kosten]],"")</f>
        <v/>
      </c>
      <c r="AH179" s="148" t="str">
        <f>IF(Tbl.Kosten[[#This Row],[Pnr.]]=AH$7,Tbl.Kosten[[#This Row],[Totaal kosten]],"")</f>
        <v/>
      </c>
      <c r="AI179" s="148" t="str">
        <f>IF(Tbl.Kosten[[#This Row],[Pnr.]]=AI$7,Tbl.Kosten[[#This Row],[Totaal kosten]],"")</f>
        <v/>
      </c>
      <c r="AJ179" s="148" t="str">
        <f>IF(Tbl.Kosten[[#This Row],[Pnr.]]=AJ$7,Tbl.Kosten[[#This Row],[Totaal kosten]],"")</f>
        <v/>
      </c>
      <c r="AK179" s="148" t="str">
        <f>IF(Tbl.Kosten[[#This Row],[Pnr.]]=AK$7,Tbl.Kosten[[#This Row],[Totaal kosten]],"")</f>
        <v/>
      </c>
      <c r="AL179" s="148" t="str">
        <f>IF(Tbl.Kosten[[#This Row],[Pnr.]]=AL$7,Tbl.Kosten[[#This Row],[Totaal kosten]],"")</f>
        <v/>
      </c>
      <c r="AM179" s="148" t="str">
        <f>IF(Tbl.Kosten[[#This Row],[Pnr.]]=AM$7,Tbl.Kosten[[#This Row],[Totaal kosten]],"")</f>
        <v/>
      </c>
      <c r="AN179" s="148" t="str">
        <f>IF(Tbl.Kosten[[#This Row],[Pnr.]]=AN$7,Tbl.Kosten[[#This Row],[Totaal kosten]],"")</f>
        <v/>
      </c>
      <c r="AO179" s="148" t="str">
        <f>IF(Tbl.Kosten[[#This Row],[Pnr.]]=AO$7,Tbl.Kosten[[#This Row],[Totaal kosten]],"")</f>
        <v/>
      </c>
      <c r="AP179" s="148" t="str">
        <f>IF(Tbl.Kosten[[#This Row],[Pnr.]]=AP$7,Tbl.Kosten[[#This Row],[Totaal kosten]],"")</f>
        <v/>
      </c>
      <c r="AQ179" s="148" t="str">
        <f>IF(Tbl.Kosten[[#This Row],[Pnr.]]=AQ$7,Tbl.Kosten[[#This Row],[Totaal kosten]],"")</f>
        <v/>
      </c>
      <c r="AR179" s="148" t="str">
        <f>IF(Tbl.Kosten[[#This Row],[Pnr.]]=AR$7,Tbl.Kosten[[#This Row],[Totaal kosten]],"")</f>
        <v/>
      </c>
      <c r="AS179" s="148" t="str">
        <f>IF(Tbl.Kosten[[#This Row],[Pnr.]]=AS$7,Tbl.Kosten[[#This Row],[Totaal kosten]],"")</f>
        <v/>
      </c>
      <c r="AT179" s="148" t="str">
        <f>IF(Tbl.Kosten[[#This Row],[Pnr.]]=AT$7,Tbl.Kosten[[#This Row],[Totaal kosten]],"")</f>
        <v/>
      </c>
      <c r="AU179" s="148" t="str">
        <f>IF(Tbl.Kosten[[#This Row],[Pnr.]]=AU$7,Tbl.Kosten[[#This Row],[Totaal kosten]],"")</f>
        <v/>
      </c>
      <c r="AV179" s="148" t="str">
        <f>IF(Tbl.Kosten[[#This Row],[Pnr.]]=AV$7,Tbl.Kosten[[#This Row],[Totaal kosten]],"")</f>
        <v/>
      </c>
      <c r="AW179" s="148" t="str">
        <f>IF(Tbl.Kosten[[#This Row],[Pnr.]]=AW$7,Tbl.Kosten[[#This Row],[Totaal kosten]],"")</f>
        <v/>
      </c>
      <c r="AX179" s="148" t="str">
        <f>IF(Tbl.Kosten[[#This Row],[Pnr.]]=AX$7,Tbl.Kosten[[#This Row],[Totaal kosten]],"")</f>
        <v/>
      </c>
      <c r="AY179" s="148" t="str">
        <f>IF(Tbl.Kosten[[#This Row],[Pnr.]]=AY$7,Tbl.Kosten[[#This Row],[Totaal kosten]],"")</f>
        <v/>
      </c>
      <c r="AZ179" s="148" t="str">
        <f>IF(Tbl.Kosten[[#This Row],[Pnr.]]=AZ$7,Tbl.Kosten[[#This Row],[Totaal kosten]],"")</f>
        <v/>
      </c>
      <c r="BA179" s="148" t="str">
        <f>IF(Tbl.Kosten[[#This Row],[Pnr.]]=BA$7,Tbl.Kosten[[#This Row],[Totaal kosten]],"")</f>
        <v/>
      </c>
      <c r="BB179" s="148" t="str">
        <f>IF(Tbl.Kosten[[#This Row],[Pnr.]]=BB$7,Tbl.Kosten[[#This Row],[Totaal kosten]],"")</f>
        <v/>
      </c>
      <c r="BC179" s="148" t="str">
        <f>IF(Tbl.Kosten[[#This Row],[Pnr.]]=BC$7,Tbl.Kosten[[#This Row],[Totaal kosten]],"")</f>
        <v/>
      </c>
      <c r="BD179" s="148" t="str">
        <f>IF(Tbl.Kosten[[#This Row],[Pnr.]]=BD$7,Tbl.Kosten[[#This Row],[Totaal kosten]],"")</f>
        <v/>
      </c>
      <c r="BE179" s="148" t="str">
        <f>IF(Tbl.Kosten[[#This Row],[Pnr.]]=BE$7,Tbl.Kosten[[#This Row],[Totaal kosten]],"")</f>
        <v/>
      </c>
      <c r="BF179" s="148" t="str">
        <f>IF(Tbl.Kosten[[#This Row],[Pnr.]]=BF$7,Tbl.Kosten[[#This Row],[Totaal kosten]],"")</f>
        <v/>
      </c>
      <c r="BG179" s="148" t="str">
        <f>IF(Tbl.Kosten[[#This Row],[Pnr.]]=BG$7,Tbl.Kosten[[#This Row],[Totaal kosten]],"")</f>
        <v/>
      </c>
      <c r="BH179" s="148" t="str">
        <f>IF(Tbl.Kosten[[#This Row],[Pnr.]]=BH$7,Tbl.Kosten[[#This Row],[Totaal kosten]],"")</f>
        <v/>
      </c>
      <c r="BI179" s="148" t="str">
        <f>IF(Tbl.Kosten[[#This Row],[Pnr.]]=BI$7,Tbl.Kosten[[#This Row],[Totaal kosten]],"")</f>
        <v/>
      </c>
      <c r="BJ179" s="148" t="str">
        <f>IF(Tbl.Kosten[[#This Row],[Pnr.]]=BJ$7,Tbl.Kosten[[#This Row],[Totaal kosten]],"")</f>
        <v/>
      </c>
      <c r="BK179" s="148" t="str">
        <f>IF(Tbl.Kosten[[#This Row],[Pnr.]]=BK$7,Tbl.Kosten[[#This Row],[Totaal kosten]],"")</f>
        <v/>
      </c>
      <c r="BL179" s="148" t="str">
        <f>IF(Tbl.Kosten[[#This Row],[Pnr.]]=BL$7,Tbl.Kosten[[#This Row],[Totaal kosten]],"")</f>
        <v/>
      </c>
      <c r="BM179" s="148" t="str">
        <f>IF(Tbl.Kosten[[#This Row],[Pnr.]]=BM$7,Tbl.Kosten[[#This Row],[Totaal kosten]],"")</f>
        <v/>
      </c>
      <c r="BN179" s="148" t="str">
        <f>IF(Tbl.Kosten[[#This Row],[Pnr.]]=BN$7,Tbl.Kosten[[#This Row],[Totaal kosten]],"")</f>
        <v/>
      </c>
      <c r="BO179" s="148" t="str">
        <f>IF(Tbl.Kosten[[#This Row],[Pnr.]]=BO$7,Tbl.Kosten[[#This Row],[Totaal kosten]],"")</f>
        <v/>
      </c>
      <c r="BP179" s="148" t="str">
        <f>IF(Tbl.Kosten[[#This Row],[Pnr.]]=BP$7,Tbl.Kosten[[#This Row],[Totaal kosten]],"")</f>
        <v/>
      </c>
      <c r="BQ179" s="148" t="str">
        <f>IF(Tbl.Kosten[[#This Row],[Pnr.]]=BQ$7,Tbl.Kosten[[#This Row],[Totaal kosten]],"")</f>
        <v/>
      </c>
      <c r="BR179" s="148" t="str">
        <f>IF(Tbl.Kosten[[#This Row],[Pnr.]]=BR$7,Tbl.Kosten[[#This Row],[Totaal kosten]],"")</f>
        <v/>
      </c>
      <c r="BS179" s="148" t="str">
        <f>IF(Tbl.Kosten[[#This Row],[Pnr.]]=BS$7,Tbl.Kosten[[#This Row],[Totaal kosten]],"")</f>
        <v/>
      </c>
      <c r="BT179" s="148" t="str">
        <f>IF(Tbl.Kosten[[#This Row],[Pnr.]]=BT$7,Tbl.Kosten[[#This Row],[Totaal kosten]],"")</f>
        <v/>
      </c>
      <c r="BU179" s="148" t="str">
        <f>IF(Tbl.Kosten[[#This Row],[Pnr.]]=BU$7,Tbl.Kosten[[#This Row],[Totaal kosten]],"")</f>
        <v/>
      </c>
      <c r="BV179" s="148" t="str">
        <f>IF(Tbl.Kosten[[#This Row],[Pnr.]]=BV$7,Tbl.Kosten[[#This Row],[Totaal kosten]],"")</f>
        <v/>
      </c>
      <c r="BW179" s="148" t="str">
        <f>IF(Tbl.Kosten[[#This Row],[Pnr.]]=BW$7,Tbl.Kosten[[#This Row],[Totaal kosten]],"")</f>
        <v/>
      </c>
      <c r="BX179" s="148" t="str">
        <f>IFERROR(_xlfn.XLOOKUP(Tbl.Kosten[[#This Row],[Werkpakketcode]],Tbl.Werkpakketten[Werkpakketcode],Tbl.Werkpakketten[WPnr.],"",0,1),"")</f>
        <v/>
      </c>
      <c r="BY179" s="148" t="str">
        <f>IF(Tbl.Kosten[[#This Row],[WPnr.]]=BY$7,Tbl.Kosten[[#This Row],[Totaal kosten]],"")</f>
        <v/>
      </c>
      <c r="BZ179" s="148" t="str">
        <f>IF(Tbl.Kosten[[#This Row],[WPnr.]]=BZ$7,Tbl.Kosten[[#This Row],[Totaal kosten]],"")</f>
        <v/>
      </c>
      <c r="CA179" s="148" t="str">
        <f>IF(Tbl.Kosten[[#This Row],[WPnr.]]=CA$7,Tbl.Kosten[[#This Row],[Totaal kosten]],"")</f>
        <v/>
      </c>
      <c r="CB179" s="148" t="str">
        <f>IF(Tbl.Kosten[[#This Row],[WPnr.]]=CB$7,Tbl.Kosten[[#This Row],[Totaal kosten]],"")</f>
        <v/>
      </c>
      <c r="CC179" s="148" t="str">
        <f>IF(Tbl.Kosten[[#This Row],[WPnr.]]=CC$7,Tbl.Kosten[[#This Row],[Totaal kosten]],"")</f>
        <v/>
      </c>
      <c r="CD179" s="148" t="str">
        <f>IF(Tbl.Kosten[[#This Row],[WPnr.]]=CD$7,Tbl.Kosten[[#This Row],[Totaal kosten]],"")</f>
        <v/>
      </c>
      <c r="CE179" s="148" t="str">
        <f>IF(Tbl.Kosten[[#This Row],[WPnr.]]=CE$7,Tbl.Kosten[[#This Row],[Totaal kosten]],"")</f>
        <v/>
      </c>
      <c r="CF179" s="148" t="str">
        <f>IF(Tbl.Kosten[[#This Row],[WPnr.]]=CF$7,Tbl.Kosten[[#This Row],[Totaal kosten]],"")</f>
        <v/>
      </c>
      <c r="CG179" s="148" t="str">
        <f>IF(Tbl.Kosten[[#This Row],[WPnr.]]=CG$7,Tbl.Kosten[[#This Row],[Totaal kosten]],"")</f>
        <v/>
      </c>
      <c r="CH179" s="148" t="str">
        <f>IF(Tbl.Kosten[[#This Row],[WPnr.]]=CH$7,Tbl.Kosten[[#This Row],[Totaal kosten]],"")</f>
        <v/>
      </c>
      <c r="CI179" s="148" t="str">
        <f>IF(Tbl.Kosten[[#This Row],[WPnr.]]=CI$7,Tbl.Kosten[[#This Row],[Totaal kosten]],"")</f>
        <v/>
      </c>
      <c r="CJ179" s="148" t="str">
        <f>IF(Tbl.Kosten[[#This Row],[WPnr.]]=CJ$7,Tbl.Kosten[[#This Row],[Totaal kosten]],"")</f>
        <v/>
      </c>
      <c r="CK179" s="148" t="str">
        <f>IF(Tbl.Kosten[[#This Row],[WPnr.]]=CK$7,Tbl.Kosten[[#This Row],[Totaal kosten]],"")</f>
        <v/>
      </c>
      <c r="CL179" s="148" t="str">
        <f>IF(Tbl.Kosten[[#This Row],[WPnr.]]=CL$7,Tbl.Kosten[[#This Row],[Totaal kosten]],"")</f>
        <v/>
      </c>
      <c r="CM179" s="148" t="str">
        <f>IF(Tbl.Kosten[[#This Row],[WPnr.]]=CM$7,Tbl.Kosten[[#This Row],[Totaal kosten]],"")</f>
        <v/>
      </c>
      <c r="CN179" s="148" t="str">
        <f>IF(Tbl.Kosten[[#This Row],[WPnr.]]=CN$7,Tbl.Kosten[[#This Row],[Totaal kosten]],"")</f>
        <v/>
      </c>
      <c r="CO179" s="148" t="str">
        <f>IF(Tbl.Kosten[[#This Row],[WPnr.]]=CO$7,Tbl.Kosten[[#This Row],[Totaal kosten]],"")</f>
        <v/>
      </c>
      <c r="CP179" s="148" t="str">
        <f>IF(Tbl.Kosten[[#This Row],[WPnr.]]=CP$7,Tbl.Kosten[[#This Row],[Totaal kosten]],"")</f>
        <v/>
      </c>
      <c r="CQ179" s="148" t="str">
        <f>IF(Tbl.Kosten[[#This Row],[WPnr.]]=CQ$7,Tbl.Kosten[[#This Row],[Totaal kosten]],"")</f>
        <v/>
      </c>
      <c r="CR179" s="148" t="str">
        <f>IF(Tbl.Kosten[[#This Row],[WPnr.]]=CR$7,Tbl.Kosten[[#This Row],[Totaal kosten]],"")</f>
        <v/>
      </c>
      <c r="CS179" s="148" t="str">
        <f>IF(Tbl.Kosten[[#This Row],[WPnr.]]=CS$7,Tbl.Kosten[[#This Row],[Totaal kosten]],"")</f>
        <v/>
      </c>
      <c r="CT179" s="148" t="str">
        <f>IF(Tbl.Kosten[[#This Row],[WPnr.]]=CT$7,Tbl.Kosten[[#This Row],[Totaal kosten]],"")</f>
        <v/>
      </c>
      <c r="CU179" s="148" t="str">
        <f>IF(Tbl.Kosten[[#This Row],[WPnr.]]=CU$7,Tbl.Kosten[[#This Row],[Totaal kosten]],"")</f>
        <v/>
      </c>
      <c r="CV179" s="148" t="str">
        <f>IF(Tbl.Kosten[[#This Row],[WPnr.]]=CV$7,Tbl.Kosten[[#This Row],[Totaal kosten]],"")</f>
        <v/>
      </c>
      <c r="CW179" s="148" t="str">
        <f>IF(Tbl.Kosten[[#This Row],[WPnr.]]=CW$7,Tbl.Kosten[[#This Row],[Totaal kosten]],"")</f>
        <v/>
      </c>
      <c r="CX179" s="148" t="str">
        <f>IF(Tbl.Kosten[[#This Row],[WPnr.]]=CX$7,Tbl.Kosten[[#This Row],[Totaal kosten]],"")</f>
        <v/>
      </c>
      <c r="CY179" s="148" t="str">
        <f>IF(Tbl.Kosten[[#This Row],[WPnr.]]=CY$7,Tbl.Kosten[[#This Row],[Totaal kosten]],"")</f>
        <v/>
      </c>
      <c r="CZ179" s="148" t="str">
        <f>IF(Tbl.Kosten[[#This Row],[WPnr.]]=CZ$7,Tbl.Kosten[[#This Row],[Totaal kosten]],"")</f>
        <v/>
      </c>
      <c r="DA179" s="148" t="str">
        <f>IF(Tbl.Kosten[[#This Row],[WPnr.]]=DA$7,Tbl.Kosten[[#This Row],[Totaal kosten]],"")</f>
        <v/>
      </c>
      <c r="DB179" s="148" t="str">
        <f>IF(Tbl.Kosten[[#This Row],[WPnr.]]=DB$7,Tbl.Kosten[[#This Row],[Totaal kosten]],"")</f>
        <v/>
      </c>
      <c r="DC179" s="148" t="str">
        <f>IF(Tbl.Kosten[[#This Row],[WPnr.]]=DC$7,Tbl.Kosten[[#This Row],[Totaal kosten]],"")</f>
        <v/>
      </c>
      <c r="DD179" s="148" t="str">
        <f>IF(Tbl.Kosten[[#This Row],[WPnr.]]=DD$7,Tbl.Kosten[[#This Row],[Totaal kosten]],"")</f>
        <v/>
      </c>
      <c r="DE179" s="148" t="str">
        <f>IF(Tbl.Kosten[[#This Row],[WPnr.]]=DE$7,Tbl.Kosten[[#This Row],[Totaal kosten]],"")</f>
        <v/>
      </c>
      <c r="DF179" s="148" t="str">
        <f>IF(Tbl.Kosten[[#This Row],[WPnr.]]=DF$7,Tbl.Kosten[[#This Row],[Totaal kosten]],"")</f>
        <v/>
      </c>
      <c r="DG179" s="148" t="str">
        <f>IF(Tbl.Kosten[[#This Row],[WPnr.]]=DG$7,Tbl.Kosten[[#This Row],[Totaal kosten]],"")</f>
        <v/>
      </c>
      <c r="DH179" s="148" t="str">
        <f>IF(Tbl.Kosten[[#This Row],[WPnr.]]=DH$7,Tbl.Kosten[[#This Row],[Totaal kosten]],"")</f>
        <v/>
      </c>
      <c r="DI179" s="148" t="str">
        <f>IF(Tbl.Kosten[[#This Row],[WPnr.]]=DI$7,Tbl.Kosten[[#This Row],[Totaal kosten]],"")</f>
        <v/>
      </c>
      <c r="DJ179" s="148" t="str">
        <f>IF(Tbl.Kosten[[#This Row],[WPnr.]]=DJ$7,Tbl.Kosten[[#This Row],[Totaal kosten]],"")</f>
        <v/>
      </c>
      <c r="DK179" s="148" t="str">
        <f>IF(Tbl.Kosten[[#This Row],[WPnr.]]=DK$7,Tbl.Kosten[[#This Row],[Totaal kosten]],"")</f>
        <v/>
      </c>
      <c r="DL179" s="148" t="str">
        <f>IF(Tbl.Kosten[[#This Row],[WPnr.]]=DL$7,Tbl.Kosten[[#This Row],[Totaal kosten]],"")</f>
        <v/>
      </c>
      <c r="DM179" s="148" t="str">
        <f>IF(Tbl.Kosten[[#This Row],[WPnr.]]=DM$7,Tbl.Kosten[[#This Row],[Totaal kosten]],"")</f>
        <v/>
      </c>
      <c r="DN179" s="148" t="str">
        <f>IF(Tbl.Kosten[[#This Row],[WPnr.]]=DN$7,Tbl.Kosten[[#This Row],[Totaal kosten]],"")</f>
        <v/>
      </c>
      <c r="DO179" s="148" t="str">
        <f>IF(Tbl.Kosten[[#This Row],[WPnr.]]=DO$7,Tbl.Kosten[[#This Row],[Totaal kosten]],"")</f>
        <v/>
      </c>
      <c r="DP179" s="148" t="str">
        <f>IF(Tbl.Kosten[[#This Row],[WPnr.]]=DP$7,Tbl.Kosten[[#This Row],[Totaal kosten]],"")</f>
        <v/>
      </c>
      <c r="DQ179" s="148" t="str">
        <f>IF(Tbl.Kosten[[#This Row],[WPnr.]]=DQ$7,Tbl.Kosten[[#This Row],[Totaal kosten]],"")</f>
        <v/>
      </c>
      <c r="DR179" s="148" t="str">
        <f>IF(Tbl.Kosten[[#This Row],[WPnr.]]=DR$7,Tbl.Kosten[[#This Row],[Totaal kosten]],"")</f>
        <v/>
      </c>
      <c r="DS179" s="148" t="str">
        <f>IF(Tbl.Kosten[[#This Row],[WPnr.]]=DS$7,Tbl.Kosten[[#This Row],[Totaal kosten]],"")</f>
        <v/>
      </c>
      <c r="DT179" s="148" t="str">
        <f>IF(Tbl.Kosten[[#This Row],[WPnr.]]=DT$7,Tbl.Kosten[[#This Row],[Totaal kosten]],"")</f>
        <v/>
      </c>
      <c r="DU179" s="148" t="str">
        <f>IF(Tbl.Kosten[[#This Row],[WPnr.]]=DU$7,Tbl.Kosten[[#This Row],[Totaal kosten]],"")</f>
        <v/>
      </c>
      <c r="DV179" s="148" t="str">
        <f>IF(Tbl.Kosten[[#This Row],[WPnr.]]=DV$7,Tbl.Kosten[[#This Row],[Totaal kosten]],"")</f>
        <v/>
      </c>
      <c r="DW179" s="150" t="str">
        <f>IFERROR(_xlfn.XLOOKUP(Tbl.Kosten[[#This Row],[Kostensoort]],Tbl.Kostensoorten[Kostensoorten],Tbl.Kostensoorten[KSnr.],"",0,1),"")</f>
        <v/>
      </c>
      <c r="DX179" s="150" t="str">
        <f>IF(Tbl.Kosten[[#This Row],[KSnr.]]=DX$7,Tbl.Kosten[[#This Row],[Totaal kosten]],"")</f>
        <v/>
      </c>
      <c r="DY179" s="150" t="str">
        <f>IF(Tbl.Kosten[[#This Row],[KSnr.]]=DY$7,Tbl.Kosten[[#This Row],[Totaal kosten]],"")</f>
        <v/>
      </c>
      <c r="DZ179" s="150" t="str">
        <f>IF(Tbl.Kosten[[#This Row],[KSnr.]]=DZ$7,Tbl.Kosten[[#This Row],[Totaal kosten]],"")</f>
        <v/>
      </c>
      <c r="EA179" s="150" t="str">
        <f>IF(Tbl.Kosten[[#This Row],[KSnr.]]=EA$7,Tbl.Kosten[[#This Row],[Totaal kosten]],"")</f>
        <v/>
      </c>
      <c r="EB179" s="150" t="str">
        <f>IF(Tbl.Kosten[[#This Row],[KSnr.]]=EB$7,Tbl.Kosten[[#This Row],[Totaal kosten]],"")</f>
        <v/>
      </c>
      <c r="EC179" s="150" t="str">
        <f>IF(Tbl.Kosten[[#This Row],[KSnr.]]=EC$7,Tbl.Kosten[[#This Row],[Totaal kosten]],"")</f>
        <v/>
      </c>
      <c r="ED179" s="150" t="str">
        <f>IF(Tbl.Kosten[[#This Row],[KSnr.]]=ED$7,Tbl.Kosten[[#This Row],[Totaal kosten]],"")</f>
        <v/>
      </c>
      <c r="EE179" s="150" t="str">
        <f>IF(Tbl.Kosten[[#This Row],[KSnr.]]=EE$7,Tbl.Kosten[[#This Row],[Totaal kosten]],"")</f>
        <v/>
      </c>
      <c r="EF179" s="150" t="str">
        <f>IF(Tbl.Kosten[[#This Row],[KSnr.]]=EF$7,Tbl.Kosten[[#This Row],[Totaal kosten]],"")</f>
        <v/>
      </c>
      <c r="EG179" s="150" t="str">
        <f>IF(Tbl.Kosten[[#This Row],[KSnr.]]=EG$7,Tbl.Kosten[[#This Row],[Totaal kosten]],"")</f>
        <v/>
      </c>
      <c r="EH179" s="150" t="str">
        <f>IF(Tbl.Kosten[[#This Row],[KSnr.]]=EH$7,Tbl.Kosten[[#This Row],[Totaal kosten]],"")</f>
        <v/>
      </c>
      <c r="EI179" s="150" t="str">
        <f>IF(Tbl.Kosten[[#This Row],[KSnr.]]=EI$7,Tbl.Kosten[[#This Row],[Totaal kosten]],"")</f>
        <v/>
      </c>
      <c r="EJ179" s="150" t="str">
        <f>IF(Tbl.Kosten[[#This Row],[KSnr.]]=EJ$7,Tbl.Kosten[[#This Row],[Totaal kosten]],"")</f>
        <v/>
      </c>
      <c r="EK179" s="150" t="str">
        <f>IF(Tbl.Kosten[[#This Row],[KSnr.]]=EK$7,Tbl.Kosten[[#This Row],[Totaal kosten]],"")</f>
        <v/>
      </c>
      <c r="EL179" s="150" t="str">
        <f>IF(Tbl.Kosten[[#This Row],[KSnr.]]=EL$7,Tbl.Kosten[[#This Row],[Totaal kosten]],"")</f>
        <v/>
      </c>
      <c r="EM179" s="150" t="str">
        <f>IF(Tbl.Kosten[[#This Row],[KSnr.]]=EM$7,Tbl.Kosten[[#This Row],[Totaal kosten]],"")</f>
        <v/>
      </c>
      <c r="EN179" s="150" t="str">
        <f>IF(Tbl.Kosten[[#This Row],[KSnr.]]=EN$7,Tbl.Kosten[[#This Row],[Totaal kosten]],"")</f>
        <v/>
      </c>
      <c r="EO179" s="150" t="str">
        <f>IF(Tbl.Kosten[[#This Row],[KSnr.]]=EO$7,Tbl.Kosten[[#This Row],[Totaal kosten]],"")</f>
        <v/>
      </c>
      <c r="EP179" s="150" t="str">
        <f>IF(Tbl.Kosten[[#This Row],[KSnr.]]=EP$7,Tbl.Kosten[[#This Row],[Totaal kosten]],"")</f>
        <v/>
      </c>
      <c r="EQ179" s="150" t="str">
        <f>IF(Tbl.Kosten[[#This Row],[KSnr.]]=EQ$7,Tbl.Kosten[[#This Row],[Totaal kosten]],"")</f>
        <v/>
      </c>
      <c r="ER179" s="144" t="str">
        <f>IFERROR(_xlfn.XLOOKUP(Tbl.Kosten[[#This Row],[Subsidieactiviteit]],Tbl.Subsidiehoogte[Subsidieactiviteit],Tbl.Subsidiehoogte[SAnr.],"",0,1),"")</f>
        <v/>
      </c>
      <c r="ES179" s="150" t="str">
        <f>IF(Tbl.Kosten[[#This Row],[Sanr.]]=ES$7,Tbl.Kosten[[#This Row],[Totaal kosten]],"")</f>
        <v/>
      </c>
      <c r="ET179" s="150" t="str">
        <f>IF(Tbl.Kosten[[#This Row],[Sanr.]]=ET$7,Tbl.Kosten[[#This Row],[Totaal kosten]],"")</f>
        <v/>
      </c>
      <c r="EU179" s="150" t="str">
        <f>IF(Tbl.Kosten[[#This Row],[Sanr.]]=EU$7,Tbl.Kosten[[#This Row],[Totaal kosten]],"")</f>
        <v/>
      </c>
      <c r="EV179" s="150" t="str">
        <f>IF(Tbl.Kosten[[#This Row],[Sanr.]]=EV$7,Tbl.Kosten[[#This Row],[Totaal kosten]],"")</f>
        <v/>
      </c>
      <c r="EW179" s="150" t="str">
        <f>IF(Tbl.Kosten[[#This Row],[Sanr.]]=EW$7,Tbl.Kosten[[#This Row],[Totaal kosten]],"")</f>
        <v/>
      </c>
      <c r="EX179" s="150" t="str">
        <f>IF(Tbl.Kosten[[#This Row],[Sanr.]]=EX$7,Tbl.Kosten[[#This Row],[Totaal kosten]],"")</f>
        <v/>
      </c>
      <c r="EY179" s="150" t="str">
        <f>IF(Tbl.Kosten[[#This Row],[Sanr.]]=EY$7,Tbl.Kosten[[#This Row],[Totaal kosten]],"")</f>
        <v/>
      </c>
      <c r="EZ179" s="150" t="str">
        <f>IF(Tbl.Kosten[[#This Row],[Sanr.]]=EZ$7,Tbl.Kosten[[#This Row],[Totaal kosten]],"")</f>
        <v/>
      </c>
      <c r="FA179" s="150" t="str">
        <f>IF(Tbl.Kosten[[#This Row],[Sanr.]]=FA$7,Tbl.Kosten[[#This Row],[Totaal kosten]],"")</f>
        <v/>
      </c>
      <c r="FB179" s="150" t="str">
        <f>IF(Tbl.Kosten[[#This Row],[Sanr.]]=FB$7,Tbl.Kosten[[#This Row],[Totaal kosten]],"")</f>
        <v/>
      </c>
      <c r="FC179" s="150" t="str">
        <f>IF(Tbl.Kosten[[#This Row],[Sanr.]]=FC$7,Tbl.Kosten[[#This Row],[Totaal kosten]],"")</f>
        <v/>
      </c>
      <c r="FD179" s="150" t="str">
        <f>IF(Tbl.Kosten[[#This Row],[Sanr.]]=FD$7,Tbl.Kosten[[#This Row],[Totaal kosten]],"")</f>
        <v/>
      </c>
      <c r="FE179" s="150" t="str">
        <f>IF(Tbl.Kosten[[#This Row],[Sanr.]]=FE$7,Tbl.Kosten[[#This Row],[Totaal kosten]],"")</f>
        <v/>
      </c>
      <c r="FF179" s="150" t="str">
        <f>IF(Tbl.Kosten[[#This Row],[Sanr.]]=FF$7,Tbl.Kosten[[#This Row],[Totaal kosten]],"")</f>
        <v/>
      </c>
      <c r="FG179" s="150" t="str">
        <f>IF(Tbl.Kosten[[#This Row],[Sanr.]]=FG$7,Tbl.Kosten[[#This Row],[Totaal kosten]],"")</f>
        <v/>
      </c>
      <c r="FH179" s="150" t="str">
        <f>IF(Tbl.Kosten[[#This Row],[Sanr.]]=FH$7,Tbl.Kosten[[#This Row],[Totaal kosten]],"")</f>
        <v/>
      </c>
      <c r="FI179" s="150" t="str">
        <f>IF(Tbl.Kosten[[#This Row],[Sanr.]]=FI$7,Tbl.Kosten[[#This Row],[Totaal kosten]],"")</f>
        <v/>
      </c>
      <c r="FJ179" s="150" t="str">
        <f>IF(Tbl.Kosten[[#This Row],[Sanr.]]=FJ$7,Tbl.Kosten[[#This Row],[Totaal kosten]],"")</f>
        <v/>
      </c>
      <c r="FK179" s="150" t="str">
        <f>IF(Tbl.Kosten[[#This Row],[Sanr.]]=FK$7,Tbl.Kosten[[#This Row],[Totaal kosten]],"")</f>
        <v/>
      </c>
      <c r="FL179" s="150" t="str">
        <f>IF(Tbl.Kosten[[#This Row],[Sanr.]]=FL$7,Tbl.Kosten[[#This Row],[Totaal kosten]],"")</f>
        <v/>
      </c>
      <c r="FM179" s="150" t="str">
        <f>IF(Tbl.Kosten[[#This Row],[Sanr.]]=FM$7,Tbl.Kosten[[#This Row],[Totaal kosten]],"")</f>
        <v/>
      </c>
      <c r="FN179" s="150" t="str">
        <f>IF(Tbl.Kosten[[#This Row],[Sanr.]]=FN$7,Tbl.Kosten[[#This Row],[Totaal kosten]],"")</f>
        <v/>
      </c>
      <c r="FO179" s="150" t="str">
        <f>IF(Tbl.Kosten[[#This Row],[Sanr.]]=FO$7,Tbl.Kosten[[#This Row],[Totaal kosten]],"")</f>
        <v/>
      </c>
      <c r="FP179" s="150" t="str">
        <f>IF(Tbl.Kosten[[#This Row],[Sanr.]]=FP$7,Tbl.Kosten[[#This Row],[Totaal kosten]],"")</f>
        <v/>
      </c>
      <c r="FQ179" s="150" t="str">
        <f>IF(Tbl.Kosten[[#This Row],[Sanr.]]=FQ$7,Tbl.Kosten[[#This Row],[Totaal kosten]],"")</f>
        <v/>
      </c>
      <c r="FR179" s="150" t="str">
        <f>IF(Tbl.Kosten[[#This Row],[Sanr.]]=FR$7,Tbl.Kosten[[#This Row],[Totaal kosten]],"")</f>
        <v/>
      </c>
      <c r="FS179" s="150" t="str">
        <f>IF(Tbl.Kosten[[#This Row],[Sanr.]]=FS$7,Tbl.Kosten[[#This Row],[Totaal kosten]],"")</f>
        <v/>
      </c>
      <c r="FT179" s="150" t="str">
        <f>IF(Tbl.Kosten[[#This Row],[Sanr.]]=FT$7,Tbl.Kosten[[#This Row],[Totaal kosten]],"")</f>
        <v/>
      </c>
      <c r="FU179" s="150" t="str">
        <f>IF(Tbl.Kosten[[#This Row],[Sanr.]]=FU$7,Tbl.Kosten[[#This Row],[Totaal kosten]],"")</f>
        <v/>
      </c>
      <c r="FV179" s="150" t="str">
        <f>IF(Tbl.Kosten[[#This Row],[Sanr.]]=FV$7,Tbl.Kosten[[#This Row],[Totaal kosten]],"")</f>
        <v/>
      </c>
      <c r="FW179" s="150" t="str">
        <f>IFERROR(_xlfn.XLOOKUP(Tbl.Kosten[[#This Row],[Activiteitencode]],Tbl.Activiteiten[Activiteitcode],Tbl.Activiteiten[Anr.],"",0,1),"")</f>
        <v/>
      </c>
      <c r="FX179" s="169" t="str">
        <f>_xlfn.CONCAT(Tbl.Kosten[[#This Row],[Pnr.]],Tbl.Kosten[[#This Row],[Sanr.]])</f>
        <v>P1</v>
      </c>
      <c r="FY179" s="150">
        <f>Tbl.Kosten[[#This Row],[Totaal kosten]]-Tbl.Kosten[[#This Row],[Subsidie]]</f>
        <v>0</v>
      </c>
      <c r="FZ179" s="150">
        <f>IF(Tbl.Kosten[[#This Row],[Pnr.]]=FZ$7,Tbl.Kosten[[#This Row],[Te financieren]],"")</f>
        <v>0</v>
      </c>
      <c r="GA179" s="150" t="str">
        <f>IF(Tbl.Kosten[[#This Row],[Pnr.]]=GA$7,Tbl.Kosten[[#This Row],[Te financieren]],"")</f>
        <v/>
      </c>
      <c r="GB179" s="150" t="str">
        <f>IF(Tbl.Kosten[[#This Row],[Pnr.]]=GB$7,Tbl.Kosten[[#This Row],[Te financieren]],"")</f>
        <v/>
      </c>
      <c r="GC179" s="150" t="str">
        <f>IF(Tbl.Kosten[[#This Row],[Pnr.]]=GC$7,Tbl.Kosten[[#This Row],[Te financieren]],"")</f>
        <v/>
      </c>
      <c r="GD179" s="150" t="str">
        <f>IF(Tbl.Kosten[[#This Row],[Pnr.]]=GD$7,Tbl.Kosten[[#This Row],[Te financieren]],"")</f>
        <v/>
      </c>
      <c r="GE179" s="150" t="str">
        <f>IF(Tbl.Kosten[[#This Row],[Pnr.]]=GE$7,Tbl.Kosten[[#This Row],[Te financieren]],"")</f>
        <v/>
      </c>
      <c r="GF179" s="150" t="str">
        <f>IF(Tbl.Kosten[[#This Row],[Pnr.]]=GF$7,Tbl.Kosten[[#This Row],[Te financieren]],"")</f>
        <v/>
      </c>
      <c r="GG179" s="150" t="str">
        <f>IF(Tbl.Kosten[[#This Row],[Pnr.]]=GG$7,Tbl.Kosten[[#This Row],[Te financieren]],"")</f>
        <v/>
      </c>
      <c r="GH179" s="150" t="str">
        <f>IF(Tbl.Kosten[[#This Row],[Pnr.]]=GH$7,Tbl.Kosten[[#This Row],[Te financieren]],"")</f>
        <v/>
      </c>
      <c r="GI179" s="150" t="str">
        <f>IF(Tbl.Kosten[[#This Row],[Pnr.]]=GI$7,Tbl.Kosten[[#This Row],[Te financieren]],"")</f>
        <v/>
      </c>
      <c r="GJ179" s="150" t="str">
        <f>IF(Tbl.Kosten[[#This Row],[Pnr.]]=GJ$7,Tbl.Kosten[[#This Row],[Te financieren]],"")</f>
        <v/>
      </c>
      <c r="GK179" s="150" t="str">
        <f>IF(Tbl.Kosten[[#This Row],[Pnr.]]=GK$7,Tbl.Kosten[[#This Row],[Te financieren]],"")</f>
        <v/>
      </c>
      <c r="GL179" s="150" t="str">
        <f>IF(Tbl.Kosten[[#This Row],[Pnr.]]=GL$7,Tbl.Kosten[[#This Row],[Te financieren]],"")</f>
        <v/>
      </c>
      <c r="GM179" s="150" t="str">
        <f>IF(Tbl.Kosten[[#This Row],[Pnr.]]=GM$7,Tbl.Kosten[[#This Row],[Te financieren]],"")</f>
        <v/>
      </c>
      <c r="GN179" s="150" t="str">
        <f>IF(Tbl.Kosten[[#This Row],[Pnr.]]=GN$7,Tbl.Kosten[[#This Row],[Te financieren]],"")</f>
        <v/>
      </c>
      <c r="GO179" s="150" t="str">
        <f>IF(Tbl.Kosten[[#This Row],[Pnr.]]=GO$7,Tbl.Kosten[[#This Row],[Te financieren]],"")</f>
        <v/>
      </c>
      <c r="GP179" s="150" t="str">
        <f>IF(Tbl.Kosten[[#This Row],[Pnr.]]=GP$7,Tbl.Kosten[[#This Row],[Te financieren]],"")</f>
        <v/>
      </c>
      <c r="GQ179" s="150" t="str">
        <f>IF(Tbl.Kosten[[#This Row],[Pnr.]]=GQ$7,Tbl.Kosten[[#This Row],[Te financieren]],"")</f>
        <v/>
      </c>
      <c r="GR179" s="150" t="str">
        <f>IF(Tbl.Kosten[[#This Row],[Pnr.]]=GR$7,Tbl.Kosten[[#This Row],[Te financieren]],"")</f>
        <v/>
      </c>
      <c r="GS179" s="150" t="str">
        <f>IF(Tbl.Kosten[[#This Row],[Pnr.]]=GS$7,Tbl.Kosten[[#This Row],[Te financieren]],"")</f>
        <v/>
      </c>
      <c r="GT179" s="150" t="str">
        <f>IF(Tbl.Kosten[[#This Row],[Pnr.]]=GT$7,Tbl.Kosten[[#This Row],[Te financieren]],"")</f>
        <v/>
      </c>
      <c r="GU179" s="150" t="str">
        <f>IF(Tbl.Kosten[[#This Row],[Pnr.]]=GU$7,Tbl.Kosten[[#This Row],[Te financieren]],"")</f>
        <v/>
      </c>
      <c r="GV179" s="150" t="str">
        <f>IF(Tbl.Kosten[[#This Row],[Pnr.]]=GV$7,Tbl.Kosten[[#This Row],[Te financieren]],"")</f>
        <v/>
      </c>
      <c r="GW179" s="150" t="str">
        <f>IF(Tbl.Kosten[[#This Row],[Pnr.]]=GW$7,Tbl.Kosten[[#This Row],[Te financieren]],"")</f>
        <v/>
      </c>
      <c r="GX179" s="150" t="str">
        <f>IF(Tbl.Kosten[[#This Row],[Pnr.]]=GX$7,Tbl.Kosten[[#This Row],[Te financieren]],"")</f>
        <v/>
      </c>
      <c r="GY179" s="150" t="str">
        <f>IF(Tbl.Kosten[[#This Row],[Pnr.]]=GY$7,Tbl.Kosten[[#This Row],[Te financieren]],"")</f>
        <v/>
      </c>
      <c r="GZ179" s="150" t="str">
        <f>IF(Tbl.Kosten[[#This Row],[Pnr.]]=GZ$7,Tbl.Kosten[[#This Row],[Te financieren]],"")</f>
        <v/>
      </c>
      <c r="HA179" s="150" t="str">
        <f>IF(Tbl.Kosten[[#This Row],[Pnr.]]=HA$7,Tbl.Kosten[[#This Row],[Te financieren]],"")</f>
        <v/>
      </c>
      <c r="HB179" s="150" t="str">
        <f>IF(Tbl.Kosten[[#This Row],[Pnr.]]=HB$7,Tbl.Kosten[[#This Row],[Te financieren]],"")</f>
        <v/>
      </c>
      <c r="HC179" s="150" t="str">
        <f>IF(Tbl.Kosten[[#This Row],[Pnr.]]=HC$7,Tbl.Kosten[[#This Row],[Te financieren]],"")</f>
        <v/>
      </c>
      <c r="HD179" s="150" t="str">
        <f>IF(Tbl.Kosten[[#This Row],[Pnr.]]=HD$7,Tbl.Kosten[[#This Row],[Te financieren]],"")</f>
        <v/>
      </c>
      <c r="HE179" s="150" t="str">
        <f>IF(Tbl.Kosten[[#This Row],[Pnr.]]=HE$7,Tbl.Kosten[[#This Row],[Te financieren]],"")</f>
        <v/>
      </c>
      <c r="HF179" s="150" t="str">
        <f>IF(Tbl.Kosten[[#This Row],[Pnr.]]=HF$7,Tbl.Kosten[[#This Row],[Te financieren]],"")</f>
        <v/>
      </c>
      <c r="HG179" s="150" t="str">
        <f>IF(Tbl.Kosten[[#This Row],[Pnr.]]=HG$7,Tbl.Kosten[[#This Row],[Te financieren]],"")</f>
        <v/>
      </c>
      <c r="HH179" s="150" t="str">
        <f>IF(Tbl.Kosten[[#This Row],[Pnr.]]=HH$7,Tbl.Kosten[[#This Row],[Te financieren]],"")</f>
        <v/>
      </c>
      <c r="HI179" s="150" t="str">
        <f>IF(Tbl.Kosten[[#This Row],[Pnr.]]=HI$7,Tbl.Kosten[[#This Row],[Te financieren]],"")</f>
        <v/>
      </c>
      <c r="HJ179" s="150" t="str">
        <f>IF(Tbl.Kosten[[#This Row],[Pnr.]]=HJ$7,Tbl.Kosten[[#This Row],[Te financieren]],"")</f>
        <v/>
      </c>
      <c r="HK179" s="150" t="str">
        <f>IF(Tbl.Kosten[[#This Row],[Pnr.]]=HK$7,Tbl.Kosten[[#This Row],[Te financieren]],"")</f>
        <v/>
      </c>
      <c r="HL179" s="150" t="str">
        <f>IF(Tbl.Kosten[[#This Row],[Pnr.]]=HL$7,Tbl.Kosten[[#This Row],[Te financieren]],"")</f>
        <v/>
      </c>
      <c r="HM179" s="150" t="str">
        <f>IF(Tbl.Kosten[[#This Row],[Pnr.]]=HM$7,Tbl.Kosten[[#This Row],[Te financieren]],"")</f>
        <v/>
      </c>
      <c r="HN179" s="150" t="str">
        <f>IF(Tbl.Kosten[[#This Row],[Pnr.]]=HN$7,Tbl.Kosten[[#This Row],[Te financieren]],"")</f>
        <v/>
      </c>
      <c r="HO179" s="150" t="str">
        <f>IF(Tbl.Kosten[[#This Row],[Pnr.]]=HO$7,Tbl.Kosten[[#This Row],[Te financieren]],"")</f>
        <v/>
      </c>
      <c r="HP179" s="150" t="str">
        <f>IF(Tbl.Kosten[[#This Row],[Pnr.]]=HP$7,Tbl.Kosten[[#This Row],[Te financieren]],"")</f>
        <v/>
      </c>
      <c r="HQ179" s="150" t="str">
        <f>IF(Tbl.Kosten[[#This Row],[Pnr.]]=HQ$7,Tbl.Kosten[[#This Row],[Te financieren]],"")</f>
        <v/>
      </c>
      <c r="HR179" s="150" t="str">
        <f>IF(Tbl.Kosten[[#This Row],[Pnr.]]=HR$7,Tbl.Kosten[[#This Row],[Te financieren]],"")</f>
        <v/>
      </c>
      <c r="HS179" s="150" t="str">
        <f>IF(Tbl.Kosten[[#This Row],[Pnr.]]=HS$7,Tbl.Kosten[[#This Row],[Te financieren]],"")</f>
        <v/>
      </c>
      <c r="HT179" s="150" t="str">
        <f>IF(Tbl.Kosten[[#This Row],[Pnr.]]=HT$7,Tbl.Kosten[[#This Row],[Te financieren]],"")</f>
        <v/>
      </c>
      <c r="HU179" s="150" t="str">
        <f>IF(Tbl.Kosten[[#This Row],[Pnr.]]=HU$7,Tbl.Kosten[[#This Row],[Te financieren]],"")</f>
        <v/>
      </c>
      <c r="HV179" s="150" t="str">
        <f>IF(Tbl.Kosten[[#This Row],[Pnr.]]=HV$7,Tbl.Kosten[[#This Row],[Te financieren]],"")</f>
        <v/>
      </c>
      <c r="HW179" s="150" t="str">
        <f>IF(Tbl.Kosten[[#This Row],[Pnr.]]=HW$7,Tbl.Kosten[[#This Row],[Te financieren]],"")</f>
        <v/>
      </c>
    </row>
    <row r="180" spans="2:231" x14ac:dyDescent="0.3">
      <c r="B180" s="134"/>
      <c r="C180" s="137"/>
      <c r="D180" s="136"/>
      <c r="E180" s="261"/>
      <c r="F180" s="135"/>
      <c r="G180" s="11" t="str">
        <f>IF(Tbl.Kosten[[#This Row],[Medewerker e/o 
functie]]&lt;&gt;"",_xlfn.XLOOKUP(Tbl.Kosten[[#This Row],[Medewerker e/o 
functie]],Tbl.Uurtarief[Medewerker en/of functie],Tbl.Uurtarief[Uurtarief],"",0,1),"")</f>
        <v/>
      </c>
      <c r="H180" s="121">
        <f>IFERROR(Tbl.Kosten[[#This Row],[Uren]]*Tbl.Kosten[[#This Row],[Uurtarief]],0)</f>
        <v>0</v>
      </c>
      <c r="I180" s="119" t="str">
        <f>IF(Tbl.Kosten[[#This Row],[Subtotaal uren]]&lt;&gt;0,_xlfn.XLOOKUP(Tbl.Kosten[[#This Row],[Medewerker e/o 
functie]],Tbl.Uurtarief[Medewerker en/of functie],Tbl.Uurtarief[Kostensoort arbeid],"",0,1),"")</f>
        <v/>
      </c>
      <c r="J180" s="137"/>
      <c r="K180" s="135"/>
      <c r="L180" s="139" t="str">
        <f>IF(Tbl.Kosten[[#This Row],[Activum]]&lt;&gt;"",_xlfn.XLOOKUP(Tbl.Kosten[[#This Row],[Activum]],Tbl.Afschrijvingskosten[Activum],Tbl.Afschrijvingskosten[Tarief per afschrijvings-eenheid],"",0,1),"")</f>
        <v/>
      </c>
      <c r="M180" s="122">
        <f>IFERROR(Tbl.Kosten[[#This Row],[Een-
heden]]*Tbl.Kosten[[#This Row],[Afschrijvings-
tarief]],0)</f>
        <v>0</v>
      </c>
      <c r="N180" s="122" t="str">
        <f>IF(Tbl.Kosten[[#This Row],[Subtotaal afschrijving]]&lt;&gt;0,Lijsten!$A$7,"")</f>
        <v/>
      </c>
      <c r="O180" s="140"/>
      <c r="P180" s="135"/>
      <c r="Q180" s="138"/>
      <c r="R180" s="122">
        <f>IFERROR(Tbl.Kosten[[#This Row],[Aantal]]*Tbl.Kosten[[#This Row],[Tarief]],0)</f>
        <v>0</v>
      </c>
      <c r="S180" s="8">
        <f>IFERROR(Tbl.Kosten[[#This Row],[Subtotaal overige kosten]]+Tbl.Kosten[[#This Row],[Subtotaal uren]]+Tbl.Kosten[[#This Row],[Subtotaal afschrijving]],0)</f>
        <v>0</v>
      </c>
      <c r="T180" s="8">
        <f>IFERROR(Tbl.Kosten[[#This Row],[Totaal kosten]]*Tbl.Kosten[[#This Row],[Subsidie%]],0)</f>
        <v>0</v>
      </c>
      <c r="U180" s="4" t="str" cm="1">
        <f t="array" ref="U180">IFERROR(_xlfn.IFS(Tbl.Kosten[[#This Row],[Subtotaal uren]]&lt;&gt;0,Tbl.Kosten[[#This Row],[Kostensoort arbeid]],Tbl.Kosten[[#This Row],[Subtotaal afschrijving]]&lt;&gt;0,Tbl.Kosten[[#This Row],[Kostensoort afschrijving]],Tbl.Kosten[[#This Row],[Subtotaal overige kosten]]&lt;&gt;0,Tbl.Kosten[[#This Row],[Kostensoort overig]]),"")</f>
        <v/>
      </c>
      <c r="V180" s="4" t="str">
        <f>IFERROR(_xlfn.XLOOKUP(Tbl.Kosten[[#This Row],[Activiteitencode]],Tbl.Activiteiten[Activiteitcode],Tbl.Activiteiten[Werkpakketcode],"",0,1),"")</f>
        <v/>
      </c>
      <c r="W180" s="4" t="str">
        <f>IFERROR(_xlfn.XLOOKUP(Tbl.Kosten[[#This Row],[Werkpakketcode]],Tbl.Werkpakketten[Werkpakketcode],Tbl.Werkpakketten[Subsidiabele activiteit],"",0,1),"")</f>
        <v/>
      </c>
      <c r="X180" s="12">
        <f>IFERROR(_xlfn.XLOOKUP(Tbl.Kosten[[#This Row],[Sanr.]],Tbl.Subsidiehoogte[SAnr.],Tbl.Subsidiehoogte[Sub. Percentage],0,0,1),0)</f>
        <v>0</v>
      </c>
      <c r="Y180" s="144" t="str">
        <f>IFERROR(_xlfn.XLOOKUP(Tbl.Kosten[[#This Row],[Partnercode]],Tbl.Projectpartners[Partnercode],Tbl.Projectpartners[PNr.],"",0,1),"")</f>
        <v>P1</v>
      </c>
      <c r="Z180" s="148">
        <f>IF(Tbl.Kosten[[#This Row],[Pnr.]]=Z$7,Tbl.Kosten[[#This Row],[Totaal kosten]],"")</f>
        <v>0</v>
      </c>
      <c r="AA180" s="148" t="str">
        <f>IF(Tbl.Kosten[[#This Row],[Pnr.]]=AA$7,Tbl.Kosten[[#This Row],[Totaal kosten]],"")</f>
        <v/>
      </c>
      <c r="AB180" s="148" t="str">
        <f>IF(Tbl.Kosten[[#This Row],[Pnr.]]=AB$7,Tbl.Kosten[[#This Row],[Totaal kosten]],"")</f>
        <v/>
      </c>
      <c r="AC180" s="148" t="str">
        <f>IF(Tbl.Kosten[[#This Row],[Pnr.]]=AC$7,Tbl.Kosten[[#This Row],[Totaal kosten]],"")</f>
        <v/>
      </c>
      <c r="AD180" s="148" t="str">
        <f>IF(Tbl.Kosten[[#This Row],[Pnr.]]=AD$7,Tbl.Kosten[[#This Row],[Totaal kosten]],"")</f>
        <v/>
      </c>
      <c r="AE180" s="148" t="str">
        <f>IF(Tbl.Kosten[[#This Row],[Pnr.]]=AE$7,Tbl.Kosten[[#This Row],[Totaal kosten]],"")</f>
        <v/>
      </c>
      <c r="AF180" s="148" t="str">
        <f>IF(Tbl.Kosten[[#This Row],[Pnr.]]=AF$7,Tbl.Kosten[[#This Row],[Totaal kosten]],"")</f>
        <v/>
      </c>
      <c r="AG180" s="148" t="str">
        <f>IF(Tbl.Kosten[[#This Row],[Pnr.]]=AG$7,Tbl.Kosten[[#This Row],[Totaal kosten]],"")</f>
        <v/>
      </c>
      <c r="AH180" s="148" t="str">
        <f>IF(Tbl.Kosten[[#This Row],[Pnr.]]=AH$7,Tbl.Kosten[[#This Row],[Totaal kosten]],"")</f>
        <v/>
      </c>
      <c r="AI180" s="148" t="str">
        <f>IF(Tbl.Kosten[[#This Row],[Pnr.]]=AI$7,Tbl.Kosten[[#This Row],[Totaal kosten]],"")</f>
        <v/>
      </c>
      <c r="AJ180" s="148" t="str">
        <f>IF(Tbl.Kosten[[#This Row],[Pnr.]]=AJ$7,Tbl.Kosten[[#This Row],[Totaal kosten]],"")</f>
        <v/>
      </c>
      <c r="AK180" s="148" t="str">
        <f>IF(Tbl.Kosten[[#This Row],[Pnr.]]=AK$7,Tbl.Kosten[[#This Row],[Totaal kosten]],"")</f>
        <v/>
      </c>
      <c r="AL180" s="148" t="str">
        <f>IF(Tbl.Kosten[[#This Row],[Pnr.]]=AL$7,Tbl.Kosten[[#This Row],[Totaal kosten]],"")</f>
        <v/>
      </c>
      <c r="AM180" s="148" t="str">
        <f>IF(Tbl.Kosten[[#This Row],[Pnr.]]=AM$7,Tbl.Kosten[[#This Row],[Totaal kosten]],"")</f>
        <v/>
      </c>
      <c r="AN180" s="148" t="str">
        <f>IF(Tbl.Kosten[[#This Row],[Pnr.]]=AN$7,Tbl.Kosten[[#This Row],[Totaal kosten]],"")</f>
        <v/>
      </c>
      <c r="AO180" s="148" t="str">
        <f>IF(Tbl.Kosten[[#This Row],[Pnr.]]=AO$7,Tbl.Kosten[[#This Row],[Totaal kosten]],"")</f>
        <v/>
      </c>
      <c r="AP180" s="148" t="str">
        <f>IF(Tbl.Kosten[[#This Row],[Pnr.]]=AP$7,Tbl.Kosten[[#This Row],[Totaal kosten]],"")</f>
        <v/>
      </c>
      <c r="AQ180" s="148" t="str">
        <f>IF(Tbl.Kosten[[#This Row],[Pnr.]]=AQ$7,Tbl.Kosten[[#This Row],[Totaal kosten]],"")</f>
        <v/>
      </c>
      <c r="AR180" s="148" t="str">
        <f>IF(Tbl.Kosten[[#This Row],[Pnr.]]=AR$7,Tbl.Kosten[[#This Row],[Totaal kosten]],"")</f>
        <v/>
      </c>
      <c r="AS180" s="148" t="str">
        <f>IF(Tbl.Kosten[[#This Row],[Pnr.]]=AS$7,Tbl.Kosten[[#This Row],[Totaal kosten]],"")</f>
        <v/>
      </c>
      <c r="AT180" s="148" t="str">
        <f>IF(Tbl.Kosten[[#This Row],[Pnr.]]=AT$7,Tbl.Kosten[[#This Row],[Totaal kosten]],"")</f>
        <v/>
      </c>
      <c r="AU180" s="148" t="str">
        <f>IF(Tbl.Kosten[[#This Row],[Pnr.]]=AU$7,Tbl.Kosten[[#This Row],[Totaal kosten]],"")</f>
        <v/>
      </c>
      <c r="AV180" s="148" t="str">
        <f>IF(Tbl.Kosten[[#This Row],[Pnr.]]=AV$7,Tbl.Kosten[[#This Row],[Totaal kosten]],"")</f>
        <v/>
      </c>
      <c r="AW180" s="148" t="str">
        <f>IF(Tbl.Kosten[[#This Row],[Pnr.]]=AW$7,Tbl.Kosten[[#This Row],[Totaal kosten]],"")</f>
        <v/>
      </c>
      <c r="AX180" s="148" t="str">
        <f>IF(Tbl.Kosten[[#This Row],[Pnr.]]=AX$7,Tbl.Kosten[[#This Row],[Totaal kosten]],"")</f>
        <v/>
      </c>
      <c r="AY180" s="148" t="str">
        <f>IF(Tbl.Kosten[[#This Row],[Pnr.]]=AY$7,Tbl.Kosten[[#This Row],[Totaal kosten]],"")</f>
        <v/>
      </c>
      <c r="AZ180" s="148" t="str">
        <f>IF(Tbl.Kosten[[#This Row],[Pnr.]]=AZ$7,Tbl.Kosten[[#This Row],[Totaal kosten]],"")</f>
        <v/>
      </c>
      <c r="BA180" s="148" t="str">
        <f>IF(Tbl.Kosten[[#This Row],[Pnr.]]=BA$7,Tbl.Kosten[[#This Row],[Totaal kosten]],"")</f>
        <v/>
      </c>
      <c r="BB180" s="148" t="str">
        <f>IF(Tbl.Kosten[[#This Row],[Pnr.]]=BB$7,Tbl.Kosten[[#This Row],[Totaal kosten]],"")</f>
        <v/>
      </c>
      <c r="BC180" s="148" t="str">
        <f>IF(Tbl.Kosten[[#This Row],[Pnr.]]=BC$7,Tbl.Kosten[[#This Row],[Totaal kosten]],"")</f>
        <v/>
      </c>
      <c r="BD180" s="148" t="str">
        <f>IF(Tbl.Kosten[[#This Row],[Pnr.]]=BD$7,Tbl.Kosten[[#This Row],[Totaal kosten]],"")</f>
        <v/>
      </c>
      <c r="BE180" s="148" t="str">
        <f>IF(Tbl.Kosten[[#This Row],[Pnr.]]=BE$7,Tbl.Kosten[[#This Row],[Totaal kosten]],"")</f>
        <v/>
      </c>
      <c r="BF180" s="148" t="str">
        <f>IF(Tbl.Kosten[[#This Row],[Pnr.]]=BF$7,Tbl.Kosten[[#This Row],[Totaal kosten]],"")</f>
        <v/>
      </c>
      <c r="BG180" s="148" t="str">
        <f>IF(Tbl.Kosten[[#This Row],[Pnr.]]=BG$7,Tbl.Kosten[[#This Row],[Totaal kosten]],"")</f>
        <v/>
      </c>
      <c r="BH180" s="148" t="str">
        <f>IF(Tbl.Kosten[[#This Row],[Pnr.]]=BH$7,Tbl.Kosten[[#This Row],[Totaal kosten]],"")</f>
        <v/>
      </c>
      <c r="BI180" s="148" t="str">
        <f>IF(Tbl.Kosten[[#This Row],[Pnr.]]=BI$7,Tbl.Kosten[[#This Row],[Totaal kosten]],"")</f>
        <v/>
      </c>
      <c r="BJ180" s="148" t="str">
        <f>IF(Tbl.Kosten[[#This Row],[Pnr.]]=BJ$7,Tbl.Kosten[[#This Row],[Totaal kosten]],"")</f>
        <v/>
      </c>
      <c r="BK180" s="148" t="str">
        <f>IF(Tbl.Kosten[[#This Row],[Pnr.]]=BK$7,Tbl.Kosten[[#This Row],[Totaal kosten]],"")</f>
        <v/>
      </c>
      <c r="BL180" s="148" t="str">
        <f>IF(Tbl.Kosten[[#This Row],[Pnr.]]=BL$7,Tbl.Kosten[[#This Row],[Totaal kosten]],"")</f>
        <v/>
      </c>
      <c r="BM180" s="148" t="str">
        <f>IF(Tbl.Kosten[[#This Row],[Pnr.]]=BM$7,Tbl.Kosten[[#This Row],[Totaal kosten]],"")</f>
        <v/>
      </c>
      <c r="BN180" s="148" t="str">
        <f>IF(Tbl.Kosten[[#This Row],[Pnr.]]=BN$7,Tbl.Kosten[[#This Row],[Totaal kosten]],"")</f>
        <v/>
      </c>
      <c r="BO180" s="148" t="str">
        <f>IF(Tbl.Kosten[[#This Row],[Pnr.]]=BO$7,Tbl.Kosten[[#This Row],[Totaal kosten]],"")</f>
        <v/>
      </c>
      <c r="BP180" s="148" t="str">
        <f>IF(Tbl.Kosten[[#This Row],[Pnr.]]=BP$7,Tbl.Kosten[[#This Row],[Totaal kosten]],"")</f>
        <v/>
      </c>
      <c r="BQ180" s="148" t="str">
        <f>IF(Tbl.Kosten[[#This Row],[Pnr.]]=BQ$7,Tbl.Kosten[[#This Row],[Totaal kosten]],"")</f>
        <v/>
      </c>
      <c r="BR180" s="148" t="str">
        <f>IF(Tbl.Kosten[[#This Row],[Pnr.]]=BR$7,Tbl.Kosten[[#This Row],[Totaal kosten]],"")</f>
        <v/>
      </c>
      <c r="BS180" s="148" t="str">
        <f>IF(Tbl.Kosten[[#This Row],[Pnr.]]=BS$7,Tbl.Kosten[[#This Row],[Totaal kosten]],"")</f>
        <v/>
      </c>
      <c r="BT180" s="148" t="str">
        <f>IF(Tbl.Kosten[[#This Row],[Pnr.]]=BT$7,Tbl.Kosten[[#This Row],[Totaal kosten]],"")</f>
        <v/>
      </c>
      <c r="BU180" s="148" t="str">
        <f>IF(Tbl.Kosten[[#This Row],[Pnr.]]=BU$7,Tbl.Kosten[[#This Row],[Totaal kosten]],"")</f>
        <v/>
      </c>
      <c r="BV180" s="148" t="str">
        <f>IF(Tbl.Kosten[[#This Row],[Pnr.]]=BV$7,Tbl.Kosten[[#This Row],[Totaal kosten]],"")</f>
        <v/>
      </c>
      <c r="BW180" s="148" t="str">
        <f>IF(Tbl.Kosten[[#This Row],[Pnr.]]=BW$7,Tbl.Kosten[[#This Row],[Totaal kosten]],"")</f>
        <v/>
      </c>
      <c r="BX180" s="148" t="str">
        <f>IFERROR(_xlfn.XLOOKUP(Tbl.Kosten[[#This Row],[Werkpakketcode]],Tbl.Werkpakketten[Werkpakketcode],Tbl.Werkpakketten[WPnr.],"",0,1),"")</f>
        <v/>
      </c>
      <c r="BY180" s="148" t="str">
        <f>IF(Tbl.Kosten[[#This Row],[WPnr.]]=BY$7,Tbl.Kosten[[#This Row],[Totaal kosten]],"")</f>
        <v/>
      </c>
      <c r="BZ180" s="148" t="str">
        <f>IF(Tbl.Kosten[[#This Row],[WPnr.]]=BZ$7,Tbl.Kosten[[#This Row],[Totaal kosten]],"")</f>
        <v/>
      </c>
      <c r="CA180" s="148" t="str">
        <f>IF(Tbl.Kosten[[#This Row],[WPnr.]]=CA$7,Tbl.Kosten[[#This Row],[Totaal kosten]],"")</f>
        <v/>
      </c>
      <c r="CB180" s="148" t="str">
        <f>IF(Tbl.Kosten[[#This Row],[WPnr.]]=CB$7,Tbl.Kosten[[#This Row],[Totaal kosten]],"")</f>
        <v/>
      </c>
      <c r="CC180" s="148" t="str">
        <f>IF(Tbl.Kosten[[#This Row],[WPnr.]]=CC$7,Tbl.Kosten[[#This Row],[Totaal kosten]],"")</f>
        <v/>
      </c>
      <c r="CD180" s="148" t="str">
        <f>IF(Tbl.Kosten[[#This Row],[WPnr.]]=CD$7,Tbl.Kosten[[#This Row],[Totaal kosten]],"")</f>
        <v/>
      </c>
      <c r="CE180" s="148" t="str">
        <f>IF(Tbl.Kosten[[#This Row],[WPnr.]]=CE$7,Tbl.Kosten[[#This Row],[Totaal kosten]],"")</f>
        <v/>
      </c>
      <c r="CF180" s="148" t="str">
        <f>IF(Tbl.Kosten[[#This Row],[WPnr.]]=CF$7,Tbl.Kosten[[#This Row],[Totaal kosten]],"")</f>
        <v/>
      </c>
      <c r="CG180" s="148" t="str">
        <f>IF(Tbl.Kosten[[#This Row],[WPnr.]]=CG$7,Tbl.Kosten[[#This Row],[Totaal kosten]],"")</f>
        <v/>
      </c>
      <c r="CH180" s="148" t="str">
        <f>IF(Tbl.Kosten[[#This Row],[WPnr.]]=CH$7,Tbl.Kosten[[#This Row],[Totaal kosten]],"")</f>
        <v/>
      </c>
      <c r="CI180" s="148" t="str">
        <f>IF(Tbl.Kosten[[#This Row],[WPnr.]]=CI$7,Tbl.Kosten[[#This Row],[Totaal kosten]],"")</f>
        <v/>
      </c>
      <c r="CJ180" s="148" t="str">
        <f>IF(Tbl.Kosten[[#This Row],[WPnr.]]=CJ$7,Tbl.Kosten[[#This Row],[Totaal kosten]],"")</f>
        <v/>
      </c>
      <c r="CK180" s="148" t="str">
        <f>IF(Tbl.Kosten[[#This Row],[WPnr.]]=CK$7,Tbl.Kosten[[#This Row],[Totaal kosten]],"")</f>
        <v/>
      </c>
      <c r="CL180" s="148" t="str">
        <f>IF(Tbl.Kosten[[#This Row],[WPnr.]]=CL$7,Tbl.Kosten[[#This Row],[Totaal kosten]],"")</f>
        <v/>
      </c>
      <c r="CM180" s="148" t="str">
        <f>IF(Tbl.Kosten[[#This Row],[WPnr.]]=CM$7,Tbl.Kosten[[#This Row],[Totaal kosten]],"")</f>
        <v/>
      </c>
      <c r="CN180" s="148" t="str">
        <f>IF(Tbl.Kosten[[#This Row],[WPnr.]]=CN$7,Tbl.Kosten[[#This Row],[Totaal kosten]],"")</f>
        <v/>
      </c>
      <c r="CO180" s="148" t="str">
        <f>IF(Tbl.Kosten[[#This Row],[WPnr.]]=CO$7,Tbl.Kosten[[#This Row],[Totaal kosten]],"")</f>
        <v/>
      </c>
      <c r="CP180" s="148" t="str">
        <f>IF(Tbl.Kosten[[#This Row],[WPnr.]]=CP$7,Tbl.Kosten[[#This Row],[Totaal kosten]],"")</f>
        <v/>
      </c>
      <c r="CQ180" s="148" t="str">
        <f>IF(Tbl.Kosten[[#This Row],[WPnr.]]=CQ$7,Tbl.Kosten[[#This Row],[Totaal kosten]],"")</f>
        <v/>
      </c>
      <c r="CR180" s="148" t="str">
        <f>IF(Tbl.Kosten[[#This Row],[WPnr.]]=CR$7,Tbl.Kosten[[#This Row],[Totaal kosten]],"")</f>
        <v/>
      </c>
      <c r="CS180" s="148" t="str">
        <f>IF(Tbl.Kosten[[#This Row],[WPnr.]]=CS$7,Tbl.Kosten[[#This Row],[Totaal kosten]],"")</f>
        <v/>
      </c>
      <c r="CT180" s="148" t="str">
        <f>IF(Tbl.Kosten[[#This Row],[WPnr.]]=CT$7,Tbl.Kosten[[#This Row],[Totaal kosten]],"")</f>
        <v/>
      </c>
      <c r="CU180" s="148" t="str">
        <f>IF(Tbl.Kosten[[#This Row],[WPnr.]]=CU$7,Tbl.Kosten[[#This Row],[Totaal kosten]],"")</f>
        <v/>
      </c>
      <c r="CV180" s="148" t="str">
        <f>IF(Tbl.Kosten[[#This Row],[WPnr.]]=CV$7,Tbl.Kosten[[#This Row],[Totaal kosten]],"")</f>
        <v/>
      </c>
      <c r="CW180" s="148" t="str">
        <f>IF(Tbl.Kosten[[#This Row],[WPnr.]]=CW$7,Tbl.Kosten[[#This Row],[Totaal kosten]],"")</f>
        <v/>
      </c>
      <c r="CX180" s="148" t="str">
        <f>IF(Tbl.Kosten[[#This Row],[WPnr.]]=CX$7,Tbl.Kosten[[#This Row],[Totaal kosten]],"")</f>
        <v/>
      </c>
      <c r="CY180" s="148" t="str">
        <f>IF(Tbl.Kosten[[#This Row],[WPnr.]]=CY$7,Tbl.Kosten[[#This Row],[Totaal kosten]],"")</f>
        <v/>
      </c>
      <c r="CZ180" s="148" t="str">
        <f>IF(Tbl.Kosten[[#This Row],[WPnr.]]=CZ$7,Tbl.Kosten[[#This Row],[Totaal kosten]],"")</f>
        <v/>
      </c>
      <c r="DA180" s="148" t="str">
        <f>IF(Tbl.Kosten[[#This Row],[WPnr.]]=DA$7,Tbl.Kosten[[#This Row],[Totaal kosten]],"")</f>
        <v/>
      </c>
      <c r="DB180" s="148" t="str">
        <f>IF(Tbl.Kosten[[#This Row],[WPnr.]]=DB$7,Tbl.Kosten[[#This Row],[Totaal kosten]],"")</f>
        <v/>
      </c>
      <c r="DC180" s="148" t="str">
        <f>IF(Tbl.Kosten[[#This Row],[WPnr.]]=DC$7,Tbl.Kosten[[#This Row],[Totaal kosten]],"")</f>
        <v/>
      </c>
      <c r="DD180" s="148" t="str">
        <f>IF(Tbl.Kosten[[#This Row],[WPnr.]]=DD$7,Tbl.Kosten[[#This Row],[Totaal kosten]],"")</f>
        <v/>
      </c>
      <c r="DE180" s="148" t="str">
        <f>IF(Tbl.Kosten[[#This Row],[WPnr.]]=DE$7,Tbl.Kosten[[#This Row],[Totaal kosten]],"")</f>
        <v/>
      </c>
      <c r="DF180" s="148" t="str">
        <f>IF(Tbl.Kosten[[#This Row],[WPnr.]]=DF$7,Tbl.Kosten[[#This Row],[Totaal kosten]],"")</f>
        <v/>
      </c>
      <c r="DG180" s="148" t="str">
        <f>IF(Tbl.Kosten[[#This Row],[WPnr.]]=DG$7,Tbl.Kosten[[#This Row],[Totaal kosten]],"")</f>
        <v/>
      </c>
      <c r="DH180" s="148" t="str">
        <f>IF(Tbl.Kosten[[#This Row],[WPnr.]]=DH$7,Tbl.Kosten[[#This Row],[Totaal kosten]],"")</f>
        <v/>
      </c>
      <c r="DI180" s="148" t="str">
        <f>IF(Tbl.Kosten[[#This Row],[WPnr.]]=DI$7,Tbl.Kosten[[#This Row],[Totaal kosten]],"")</f>
        <v/>
      </c>
      <c r="DJ180" s="148" t="str">
        <f>IF(Tbl.Kosten[[#This Row],[WPnr.]]=DJ$7,Tbl.Kosten[[#This Row],[Totaal kosten]],"")</f>
        <v/>
      </c>
      <c r="DK180" s="148" t="str">
        <f>IF(Tbl.Kosten[[#This Row],[WPnr.]]=DK$7,Tbl.Kosten[[#This Row],[Totaal kosten]],"")</f>
        <v/>
      </c>
      <c r="DL180" s="148" t="str">
        <f>IF(Tbl.Kosten[[#This Row],[WPnr.]]=DL$7,Tbl.Kosten[[#This Row],[Totaal kosten]],"")</f>
        <v/>
      </c>
      <c r="DM180" s="148" t="str">
        <f>IF(Tbl.Kosten[[#This Row],[WPnr.]]=DM$7,Tbl.Kosten[[#This Row],[Totaal kosten]],"")</f>
        <v/>
      </c>
      <c r="DN180" s="148" t="str">
        <f>IF(Tbl.Kosten[[#This Row],[WPnr.]]=DN$7,Tbl.Kosten[[#This Row],[Totaal kosten]],"")</f>
        <v/>
      </c>
      <c r="DO180" s="148" t="str">
        <f>IF(Tbl.Kosten[[#This Row],[WPnr.]]=DO$7,Tbl.Kosten[[#This Row],[Totaal kosten]],"")</f>
        <v/>
      </c>
      <c r="DP180" s="148" t="str">
        <f>IF(Tbl.Kosten[[#This Row],[WPnr.]]=DP$7,Tbl.Kosten[[#This Row],[Totaal kosten]],"")</f>
        <v/>
      </c>
      <c r="DQ180" s="148" t="str">
        <f>IF(Tbl.Kosten[[#This Row],[WPnr.]]=DQ$7,Tbl.Kosten[[#This Row],[Totaal kosten]],"")</f>
        <v/>
      </c>
      <c r="DR180" s="148" t="str">
        <f>IF(Tbl.Kosten[[#This Row],[WPnr.]]=DR$7,Tbl.Kosten[[#This Row],[Totaal kosten]],"")</f>
        <v/>
      </c>
      <c r="DS180" s="148" t="str">
        <f>IF(Tbl.Kosten[[#This Row],[WPnr.]]=DS$7,Tbl.Kosten[[#This Row],[Totaal kosten]],"")</f>
        <v/>
      </c>
      <c r="DT180" s="148" t="str">
        <f>IF(Tbl.Kosten[[#This Row],[WPnr.]]=DT$7,Tbl.Kosten[[#This Row],[Totaal kosten]],"")</f>
        <v/>
      </c>
      <c r="DU180" s="148" t="str">
        <f>IF(Tbl.Kosten[[#This Row],[WPnr.]]=DU$7,Tbl.Kosten[[#This Row],[Totaal kosten]],"")</f>
        <v/>
      </c>
      <c r="DV180" s="148" t="str">
        <f>IF(Tbl.Kosten[[#This Row],[WPnr.]]=DV$7,Tbl.Kosten[[#This Row],[Totaal kosten]],"")</f>
        <v/>
      </c>
      <c r="DW180" s="150" t="str">
        <f>IFERROR(_xlfn.XLOOKUP(Tbl.Kosten[[#This Row],[Kostensoort]],Tbl.Kostensoorten[Kostensoorten],Tbl.Kostensoorten[KSnr.],"",0,1),"")</f>
        <v/>
      </c>
      <c r="DX180" s="150" t="str">
        <f>IF(Tbl.Kosten[[#This Row],[KSnr.]]=DX$7,Tbl.Kosten[[#This Row],[Totaal kosten]],"")</f>
        <v/>
      </c>
      <c r="DY180" s="150" t="str">
        <f>IF(Tbl.Kosten[[#This Row],[KSnr.]]=DY$7,Tbl.Kosten[[#This Row],[Totaal kosten]],"")</f>
        <v/>
      </c>
      <c r="DZ180" s="150" t="str">
        <f>IF(Tbl.Kosten[[#This Row],[KSnr.]]=DZ$7,Tbl.Kosten[[#This Row],[Totaal kosten]],"")</f>
        <v/>
      </c>
      <c r="EA180" s="150" t="str">
        <f>IF(Tbl.Kosten[[#This Row],[KSnr.]]=EA$7,Tbl.Kosten[[#This Row],[Totaal kosten]],"")</f>
        <v/>
      </c>
      <c r="EB180" s="150" t="str">
        <f>IF(Tbl.Kosten[[#This Row],[KSnr.]]=EB$7,Tbl.Kosten[[#This Row],[Totaal kosten]],"")</f>
        <v/>
      </c>
      <c r="EC180" s="150" t="str">
        <f>IF(Tbl.Kosten[[#This Row],[KSnr.]]=EC$7,Tbl.Kosten[[#This Row],[Totaal kosten]],"")</f>
        <v/>
      </c>
      <c r="ED180" s="150" t="str">
        <f>IF(Tbl.Kosten[[#This Row],[KSnr.]]=ED$7,Tbl.Kosten[[#This Row],[Totaal kosten]],"")</f>
        <v/>
      </c>
      <c r="EE180" s="150" t="str">
        <f>IF(Tbl.Kosten[[#This Row],[KSnr.]]=EE$7,Tbl.Kosten[[#This Row],[Totaal kosten]],"")</f>
        <v/>
      </c>
      <c r="EF180" s="150" t="str">
        <f>IF(Tbl.Kosten[[#This Row],[KSnr.]]=EF$7,Tbl.Kosten[[#This Row],[Totaal kosten]],"")</f>
        <v/>
      </c>
      <c r="EG180" s="150" t="str">
        <f>IF(Tbl.Kosten[[#This Row],[KSnr.]]=EG$7,Tbl.Kosten[[#This Row],[Totaal kosten]],"")</f>
        <v/>
      </c>
      <c r="EH180" s="150" t="str">
        <f>IF(Tbl.Kosten[[#This Row],[KSnr.]]=EH$7,Tbl.Kosten[[#This Row],[Totaal kosten]],"")</f>
        <v/>
      </c>
      <c r="EI180" s="150" t="str">
        <f>IF(Tbl.Kosten[[#This Row],[KSnr.]]=EI$7,Tbl.Kosten[[#This Row],[Totaal kosten]],"")</f>
        <v/>
      </c>
      <c r="EJ180" s="150" t="str">
        <f>IF(Tbl.Kosten[[#This Row],[KSnr.]]=EJ$7,Tbl.Kosten[[#This Row],[Totaal kosten]],"")</f>
        <v/>
      </c>
      <c r="EK180" s="150" t="str">
        <f>IF(Tbl.Kosten[[#This Row],[KSnr.]]=EK$7,Tbl.Kosten[[#This Row],[Totaal kosten]],"")</f>
        <v/>
      </c>
      <c r="EL180" s="150" t="str">
        <f>IF(Tbl.Kosten[[#This Row],[KSnr.]]=EL$7,Tbl.Kosten[[#This Row],[Totaal kosten]],"")</f>
        <v/>
      </c>
      <c r="EM180" s="150" t="str">
        <f>IF(Tbl.Kosten[[#This Row],[KSnr.]]=EM$7,Tbl.Kosten[[#This Row],[Totaal kosten]],"")</f>
        <v/>
      </c>
      <c r="EN180" s="150" t="str">
        <f>IF(Tbl.Kosten[[#This Row],[KSnr.]]=EN$7,Tbl.Kosten[[#This Row],[Totaal kosten]],"")</f>
        <v/>
      </c>
      <c r="EO180" s="150" t="str">
        <f>IF(Tbl.Kosten[[#This Row],[KSnr.]]=EO$7,Tbl.Kosten[[#This Row],[Totaal kosten]],"")</f>
        <v/>
      </c>
      <c r="EP180" s="150" t="str">
        <f>IF(Tbl.Kosten[[#This Row],[KSnr.]]=EP$7,Tbl.Kosten[[#This Row],[Totaal kosten]],"")</f>
        <v/>
      </c>
      <c r="EQ180" s="150" t="str">
        <f>IF(Tbl.Kosten[[#This Row],[KSnr.]]=EQ$7,Tbl.Kosten[[#This Row],[Totaal kosten]],"")</f>
        <v/>
      </c>
      <c r="ER180" s="144" t="str">
        <f>IFERROR(_xlfn.XLOOKUP(Tbl.Kosten[[#This Row],[Subsidieactiviteit]],Tbl.Subsidiehoogte[Subsidieactiviteit],Tbl.Subsidiehoogte[SAnr.],"",0,1),"")</f>
        <v/>
      </c>
      <c r="ES180" s="150" t="str">
        <f>IF(Tbl.Kosten[[#This Row],[Sanr.]]=ES$7,Tbl.Kosten[[#This Row],[Totaal kosten]],"")</f>
        <v/>
      </c>
      <c r="ET180" s="150" t="str">
        <f>IF(Tbl.Kosten[[#This Row],[Sanr.]]=ET$7,Tbl.Kosten[[#This Row],[Totaal kosten]],"")</f>
        <v/>
      </c>
      <c r="EU180" s="150" t="str">
        <f>IF(Tbl.Kosten[[#This Row],[Sanr.]]=EU$7,Tbl.Kosten[[#This Row],[Totaal kosten]],"")</f>
        <v/>
      </c>
      <c r="EV180" s="150" t="str">
        <f>IF(Tbl.Kosten[[#This Row],[Sanr.]]=EV$7,Tbl.Kosten[[#This Row],[Totaal kosten]],"")</f>
        <v/>
      </c>
      <c r="EW180" s="150" t="str">
        <f>IF(Tbl.Kosten[[#This Row],[Sanr.]]=EW$7,Tbl.Kosten[[#This Row],[Totaal kosten]],"")</f>
        <v/>
      </c>
      <c r="EX180" s="150" t="str">
        <f>IF(Tbl.Kosten[[#This Row],[Sanr.]]=EX$7,Tbl.Kosten[[#This Row],[Totaal kosten]],"")</f>
        <v/>
      </c>
      <c r="EY180" s="150" t="str">
        <f>IF(Tbl.Kosten[[#This Row],[Sanr.]]=EY$7,Tbl.Kosten[[#This Row],[Totaal kosten]],"")</f>
        <v/>
      </c>
      <c r="EZ180" s="150" t="str">
        <f>IF(Tbl.Kosten[[#This Row],[Sanr.]]=EZ$7,Tbl.Kosten[[#This Row],[Totaal kosten]],"")</f>
        <v/>
      </c>
      <c r="FA180" s="150" t="str">
        <f>IF(Tbl.Kosten[[#This Row],[Sanr.]]=FA$7,Tbl.Kosten[[#This Row],[Totaal kosten]],"")</f>
        <v/>
      </c>
      <c r="FB180" s="150" t="str">
        <f>IF(Tbl.Kosten[[#This Row],[Sanr.]]=FB$7,Tbl.Kosten[[#This Row],[Totaal kosten]],"")</f>
        <v/>
      </c>
      <c r="FC180" s="150" t="str">
        <f>IF(Tbl.Kosten[[#This Row],[Sanr.]]=FC$7,Tbl.Kosten[[#This Row],[Totaal kosten]],"")</f>
        <v/>
      </c>
      <c r="FD180" s="150" t="str">
        <f>IF(Tbl.Kosten[[#This Row],[Sanr.]]=FD$7,Tbl.Kosten[[#This Row],[Totaal kosten]],"")</f>
        <v/>
      </c>
      <c r="FE180" s="150" t="str">
        <f>IF(Tbl.Kosten[[#This Row],[Sanr.]]=FE$7,Tbl.Kosten[[#This Row],[Totaal kosten]],"")</f>
        <v/>
      </c>
      <c r="FF180" s="150" t="str">
        <f>IF(Tbl.Kosten[[#This Row],[Sanr.]]=FF$7,Tbl.Kosten[[#This Row],[Totaal kosten]],"")</f>
        <v/>
      </c>
      <c r="FG180" s="150" t="str">
        <f>IF(Tbl.Kosten[[#This Row],[Sanr.]]=FG$7,Tbl.Kosten[[#This Row],[Totaal kosten]],"")</f>
        <v/>
      </c>
      <c r="FH180" s="150" t="str">
        <f>IF(Tbl.Kosten[[#This Row],[Sanr.]]=FH$7,Tbl.Kosten[[#This Row],[Totaal kosten]],"")</f>
        <v/>
      </c>
      <c r="FI180" s="150" t="str">
        <f>IF(Tbl.Kosten[[#This Row],[Sanr.]]=FI$7,Tbl.Kosten[[#This Row],[Totaal kosten]],"")</f>
        <v/>
      </c>
      <c r="FJ180" s="150" t="str">
        <f>IF(Tbl.Kosten[[#This Row],[Sanr.]]=FJ$7,Tbl.Kosten[[#This Row],[Totaal kosten]],"")</f>
        <v/>
      </c>
      <c r="FK180" s="150" t="str">
        <f>IF(Tbl.Kosten[[#This Row],[Sanr.]]=FK$7,Tbl.Kosten[[#This Row],[Totaal kosten]],"")</f>
        <v/>
      </c>
      <c r="FL180" s="150" t="str">
        <f>IF(Tbl.Kosten[[#This Row],[Sanr.]]=FL$7,Tbl.Kosten[[#This Row],[Totaal kosten]],"")</f>
        <v/>
      </c>
      <c r="FM180" s="150" t="str">
        <f>IF(Tbl.Kosten[[#This Row],[Sanr.]]=FM$7,Tbl.Kosten[[#This Row],[Totaal kosten]],"")</f>
        <v/>
      </c>
      <c r="FN180" s="150" t="str">
        <f>IF(Tbl.Kosten[[#This Row],[Sanr.]]=FN$7,Tbl.Kosten[[#This Row],[Totaal kosten]],"")</f>
        <v/>
      </c>
      <c r="FO180" s="150" t="str">
        <f>IF(Tbl.Kosten[[#This Row],[Sanr.]]=FO$7,Tbl.Kosten[[#This Row],[Totaal kosten]],"")</f>
        <v/>
      </c>
      <c r="FP180" s="150" t="str">
        <f>IF(Tbl.Kosten[[#This Row],[Sanr.]]=FP$7,Tbl.Kosten[[#This Row],[Totaal kosten]],"")</f>
        <v/>
      </c>
      <c r="FQ180" s="150" t="str">
        <f>IF(Tbl.Kosten[[#This Row],[Sanr.]]=FQ$7,Tbl.Kosten[[#This Row],[Totaal kosten]],"")</f>
        <v/>
      </c>
      <c r="FR180" s="150" t="str">
        <f>IF(Tbl.Kosten[[#This Row],[Sanr.]]=FR$7,Tbl.Kosten[[#This Row],[Totaal kosten]],"")</f>
        <v/>
      </c>
      <c r="FS180" s="150" t="str">
        <f>IF(Tbl.Kosten[[#This Row],[Sanr.]]=FS$7,Tbl.Kosten[[#This Row],[Totaal kosten]],"")</f>
        <v/>
      </c>
      <c r="FT180" s="150" t="str">
        <f>IF(Tbl.Kosten[[#This Row],[Sanr.]]=FT$7,Tbl.Kosten[[#This Row],[Totaal kosten]],"")</f>
        <v/>
      </c>
      <c r="FU180" s="150" t="str">
        <f>IF(Tbl.Kosten[[#This Row],[Sanr.]]=FU$7,Tbl.Kosten[[#This Row],[Totaal kosten]],"")</f>
        <v/>
      </c>
      <c r="FV180" s="150" t="str">
        <f>IF(Tbl.Kosten[[#This Row],[Sanr.]]=FV$7,Tbl.Kosten[[#This Row],[Totaal kosten]],"")</f>
        <v/>
      </c>
      <c r="FW180" s="150" t="str">
        <f>IFERROR(_xlfn.XLOOKUP(Tbl.Kosten[[#This Row],[Activiteitencode]],Tbl.Activiteiten[Activiteitcode],Tbl.Activiteiten[Anr.],"",0,1),"")</f>
        <v/>
      </c>
      <c r="FX180" s="169" t="str">
        <f>_xlfn.CONCAT(Tbl.Kosten[[#This Row],[Pnr.]],Tbl.Kosten[[#This Row],[Sanr.]])</f>
        <v>P1</v>
      </c>
      <c r="FY180" s="150">
        <f>Tbl.Kosten[[#This Row],[Totaal kosten]]-Tbl.Kosten[[#This Row],[Subsidie]]</f>
        <v>0</v>
      </c>
      <c r="FZ180" s="150">
        <f>IF(Tbl.Kosten[[#This Row],[Pnr.]]=FZ$7,Tbl.Kosten[[#This Row],[Te financieren]],"")</f>
        <v>0</v>
      </c>
      <c r="GA180" s="150" t="str">
        <f>IF(Tbl.Kosten[[#This Row],[Pnr.]]=GA$7,Tbl.Kosten[[#This Row],[Te financieren]],"")</f>
        <v/>
      </c>
      <c r="GB180" s="150" t="str">
        <f>IF(Tbl.Kosten[[#This Row],[Pnr.]]=GB$7,Tbl.Kosten[[#This Row],[Te financieren]],"")</f>
        <v/>
      </c>
      <c r="GC180" s="150" t="str">
        <f>IF(Tbl.Kosten[[#This Row],[Pnr.]]=GC$7,Tbl.Kosten[[#This Row],[Te financieren]],"")</f>
        <v/>
      </c>
      <c r="GD180" s="150" t="str">
        <f>IF(Tbl.Kosten[[#This Row],[Pnr.]]=GD$7,Tbl.Kosten[[#This Row],[Te financieren]],"")</f>
        <v/>
      </c>
      <c r="GE180" s="150" t="str">
        <f>IF(Tbl.Kosten[[#This Row],[Pnr.]]=GE$7,Tbl.Kosten[[#This Row],[Te financieren]],"")</f>
        <v/>
      </c>
      <c r="GF180" s="150" t="str">
        <f>IF(Tbl.Kosten[[#This Row],[Pnr.]]=GF$7,Tbl.Kosten[[#This Row],[Te financieren]],"")</f>
        <v/>
      </c>
      <c r="GG180" s="150" t="str">
        <f>IF(Tbl.Kosten[[#This Row],[Pnr.]]=GG$7,Tbl.Kosten[[#This Row],[Te financieren]],"")</f>
        <v/>
      </c>
      <c r="GH180" s="150" t="str">
        <f>IF(Tbl.Kosten[[#This Row],[Pnr.]]=GH$7,Tbl.Kosten[[#This Row],[Te financieren]],"")</f>
        <v/>
      </c>
      <c r="GI180" s="150" t="str">
        <f>IF(Tbl.Kosten[[#This Row],[Pnr.]]=GI$7,Tbl.Kosten[[#This Row],[Te financieren]],"")</f>
        <v/>
      </c>
      <c r="GJ180" s="150" t="str">
        <f>IF(Tbl.Kosten[[#This Row],[Pnr.]]=GJ$7,Tbl.Kosten[[#This Row],[Te financieren]],"")</f>
        <v/>
      </c>
      <c r="GK180" s="150" t="str">
        <f>IF(Tbl.Kosten[[#This Row],[Pnr.]]=GK$7,Tbl.Kosten[[#This Row],[Te financieren]],"")</f>
        <v/>
      </c>
      <c r="GL180" s="150" t="str">
        <f>IF(Tbl.Kosten[[#This Row],[Pnr.]]=GL$7,Tbl.Kosten[[#This Row],[Te financieren]],"")</f>
        <v/>
      </c>
      <c r="GM180" s="150" t="str">
        <f>IF(Tbl.Kosten[[#This Row],[Pnr.]]=GM$7,Tbl.Kosten[[#This Row],[Te financieren]],"")</f>
        <v/>
      </c>
      <c r="GN180" s="150" t="str">
        <f>IF(Tbl.Kosten[[#This Row],[Pnr.]]=GN$7,Tbl.Kosten[[#This Row],[Te financieren]],"")</f>
        <v/>
      </c>
      <c r="GO180" s="150" t="str">
        <f>IF(Tbl.Kosten[[#This Row],[Pnr.]]=GO$7,Tbl.Kosten[[#This Row],[Te financieren]],"")</f>
        <v/>
      </c>
      <c r="GP180" s="150" t="str">
        <f>IF(Tbl.Kosten[[#This Row],[Pnr.]]=GP$7,Tbl.Kosten[[#This Row],[Te financieren]],"")</f>
        <v/>
      </c>
      <c r="GQ180" s="150" t="str">
        <f>IF(Tbl.Kosten[[#This Row],[Pnr.]]=GQ$7,Tbl.Kosten[[#This Row],[Te financieren]],"")</f>
        <v/>
      </c>
      <c r="GR180" s="150" t="str">
        <f>IF(Tbl.Kosten[[#This Row],[Pnr.]]=GR$7,Tbl.Kosten[[#This Row],[Te financieren]],"")</f>
        <v/>
      </c>
      <c r="GS180" s="150" t="str">
        <f>IF(Tbl.Kosten[[#This Row],[Pnr.]]=GS$7,Tbl.Kosten[[#This Row],[Te financieren]],"")</f>
        <v/>
      </c>
      <c r="GT180" s="150" t="str">
        <f>IF(Tbl.Kosten[[#This Row],[Pnr.]]=GT$7,Tbl.Kosten[[#This Row],[Te financieren]],"")</f>
        <v/>
      </c>
      <c r="GU180" s="150" t="str">
        <f>IF(Tbl.Kosten[[#This Row],[Pnr.]]=GU$7,Tbl.Kosten[[#This Row],[Te financieren]],"")</f>
        <v/>
      </c>
      <c r="GV180" s="150" t="str">
        <f>IF(Tbl.Kosten[[#This Row],[Pnr.]]=GV$7,Tbl.Kosten[[#This Row],[Te financieren]],"")</f>
        <v/>
      </c>
      <c r="GW180" s="150" t="str">
        <f>IF(Tbl.Kosten[[#This Row],[Pnr.]]=GW$7,Tbl.Kosten[[#This Row],[Te financieren]],"")</f>
        <v/>
      </c>
      <c r="GX180" s="150" t="str">
        <f>IF(Tbl.Kosten[[#This Row],[Pnr.]]=GX$7,Tbl.Kosten[[#This Row],[Te financieren]],"")</f>
        <v/>
      </c>
      <c r="GY180" s="150" t="str">
        <f>IF(Tbl.Kosten[[#This Row],[Pnr.]]=GY$7,Tbl.Kosten[[#This Row],[Te financieren]],"")</f>
        <v/>
      </c>
      <c r="GZ180" s="150" t="str">
        <f>IF(Tbl.Kosten[[#This Row],[Pnr.]]=GZ$7,Tbl.Kosten[[#This Row],[Te financieren]],"")</f>
        <v/>
      </c>
      <c r="HA180" s="150" t="str">
        <f>IF(Tbl.Kosten[[#This Row],[Pnr.]]=HA$7,Tbl.Kosten[[#This Row],[Te financieren]],"")</f>
        <v/>
      </c>
      <c r="HB180" s="150" t="str">
        <f>IF(Tbl.Kosten[[#This Row],[Pnr.]]=HB$7,Tbl.Kosten[[#This Row],[Te financieren]],"")</f>
        <v/>
      </c>
      <c r="HC180" s="150" t="str">
        <f>IF(Tbl.Kosten[[#This Row],[Pnr.]]=HC$7,Tbl.Kosten[[#This Row],[Te financieren]],"")</f>
        <v/>
      </c>
      <c r="HD180" s="150" t="str">
        <f>IF(Tbl.Kosten[[#This Row],[Pnr.]]=HD$7,Tbl.Kosten[[#This Row],[Te financieren]],"")</f>
        <v/>
      </c>
      <c r="HE180" s="150" t="str">
        <f>IF(Tbl.Kosten[[#This Row],[Pnr.]]=HE$7,Tbl.Kosten[[#This Row],[Te financieren]],"")</f>
        <v/>
      </c>
      <c r="HF180" s="150" t="str">
        <f>IF(Tbl.Kosten[[#This Row],[Pnr.]]=HF$7,Tbl.Kosten[[#This Row],[Te financieren]],"")</f>
        <v/>
      </c>
      <c r="HG180" s="150" t="str">
        <f>IF(Tbl.Kosten[[#This Row],[Pnr.]]=HG$7,Tbl.Kosten[[#This Row],[Te financieren]],"")</f>
        <v/>
      </c>
      <c r="HH180" s="150" t="str">
        <f>IF(Tbl.Kosten[[#This Row],[Pnr.]]=HH$7,Tbl.Kosten[[#This Row],[Te financieren]],"")</f>
        <v/>
      </c>
      <c r="HI180" s="150" t="str">
        <f>IF(Tbl.Kosten[[#This Row],[Pnr.]]=HI$7,Tbl.Kosten[[#This Row],[Te financieren]],"")</f>
        <v/>
      </c>
      <c r="HJ180" s="150" t="str">
        <f>IF(Tbl.Kosten[[#This Row],[Pnr.]]=HJ$7,Tbl.Kosten[[#This Row],[Te financieren]],"")</f>
        <v/>
      </c>
      <c r="HK180" s="150" t="str">
        <f>IF(Tbl.Kosten[[#This Row],[Pnr.]]=HK$7,Tbl.Kosten[[#This Row],[Te financieren]],"")</f>
        <v/>
      </c>
      <c r="HL180" s="150" t="str">
        <f>IF(Tbl.Kosten[[#This Row],[Pnr.]]=HL$7,Tbl.Kosten[[#This Row],[Te financieren]],"")</f>
        <v/>
      </c>
      <c r="HM180" s="150" t="str">
        <f>IF(Tbl.Kosten[[#This Row],[Pnr.]]=HM$7,Tbl.Kosten[[#This Row],[Te financieren]],"")</f>
        <v/>
      </c>
      <c r="HN180" s="150" t="str">
        <f>IF(Tbl.Kosten[[#This Row],[Pnr.]]=HN$7,Tbl.Kosten[[#This Row],[Te financieren]],"")</f>
        <v/>
      </c>
      <c r="HO180" s="150" t="str">
        <f>IF(Tbl.Kosten[[#This Row],[Pnr.]]=HO$7,Tbl.Kosten[[#This Row],[Te financieren]],"")</f>
        <v/>
      </c>
      <c r="HP180" s="150" t="str">
        <f>IF(Tbl.Kosten[[#This Row],[Pnr.]]=HP$7,Tbl.Kosten[[#This Row],[Te financieren]],"")</f>
        <v/>
      </c>
      <c r="HQ180" s="150" t="str">
        <f>IF(Tbl.Kosten[[#This Row],[Pnr.]]=HQ$7,Tbl.Kosten[[#This Row],[Te financieren]],"")</f>
        <v/>
      </c>
      <c r="HR180" s="150" t="str">
        <f>IF(Tbl.Kosten[[#This Row],[Pnr.]]=HR$7,Tbl.Kosten[[#This Row],[Te financieren]],"")</f>
        <v/>
      </c>
      <c r="HS180" s="150" t="str">
        <f>IF(Tbl.Kosten[[#This Row],[Pnr.]]=HS$7,Tbl.Kosten[[#This Row],[Te financieren]],"")</f>
        <v/>
      </c>
      <c r="HT180" s="150" t="str">
        <f>IF(Tbl.Kosten[[#This Row],[Pnr.]]=HT$7,Tbl.Kosten[[#This Row],[Te financieren]],"")</f>
        <v/>
      </c>
      <c r="HU180" s="150" t="str">
        <f>IF(Tbl.Kosten[[#This Row],[Pnr.]]=HU$7,Tbl.Kosten[[#This Row],[Te financieren]],"")</f>
        <v/>
      </c>
      <c r="HV180" s="150" t="str">
        <f>IF(Tbl.Kosten[[#This Row],[Pnr.]]=HV$7,Tbl.Kosten[[#This Row],[Te financieren]],"")</f>
        <v/>
      </c>
      <c r="HW180" s="150" t="str">
        <f>IF(Tbl.Kosten[[#This Row],[Pnr.]]=HW$7,Tbl.Kosten[[#This Row],[Te financieren]],"")</f>
        <v/>
      </c>
    </row>
    <row r="181" spans="2:231" x14ac:dyDescent="0.3">
      <c r="B181" s="134"/>
      <c r="C181" s="137"/>
      <c r="D181" s="136"/>
      <c r="E181" s="261"/>
      <c r="F181" s="135"/>
      <c r="G181" s="11" t="str">
        <f>IF(Tbl.Kosten[[#This Row],[Medewerker e/o 
functie]]&lt;&gt;"",_xlfn.XLOOKUP(Tbl.Kosten[[#This Row],[Medewerker e/o 
functie]],Tbl.Uurtarief[Medewerker en/of functie],Tbl.Uurtarief[Uurtarief],"",0,1),"")</f>
        <v/>
      </c>
      <c r="H181" s="121">
        <f>IFERROR(Tbl.Kosten[[#This Row],[Uren]]*Tbl.Kosten[[#This Row],[Uurtarief]],0)</f>
        <v>0</v>
      </c>
      <c r="I181" s="119" t="str">
        <f>IF(Tbl.Kosten[[#This Row],[Subtotaal uren]]&lt;&gt;0,_xlfn.XLOOKUP(Tbl.Kosten[[#This Row],[Medewerker e/o 
functie]],Tbl.Uurtarief[Medewerker en/of functie],Tbl.Uurtarief[Kostensoort arbeid],"",0,1),"")</f>
        <v/>
      </c>
      <c r="J181" s="137"/>
      <c r="K181" s="135"/>
      <c r="L181" s="139" t="str">
        <f>IF(Tbl.Kosten[[#This Row],[Activum]]&lt;&gt;"",_xlfn.XLOOKUP(Tbl.Kosten[[#This Row],[Activum]],Tbl.Afschrijvingskosten[Activum],Tbl.Afschrijvingskosten[Tarief per afschrijvings-eenheid],"",0,1),"")</f>
        <v/>
      </c>
      <c r="M181" s="122">
        <f>IFERROR(Tbl.Kosten[[#This Row],[Een-
heden]]*Tbl.Kosten[[#This Row],[Afschrijvings-
tarief]],0)</f>
        <v>0</v>
      </c>
      <c r="N181" s="122" t="str">
        <f>IF(Tbl.Kosten[[#This Row],[Subtotaal afschrijving]]&lt;&gt;0,Lijsten!$A$7,"")</f>
        <v/>
      </c>
      <c r="O181" s="140"/>
      <c r="P181" s="135"/>
      <c r="Q181" s="138"/>
      <c r="R181" s="122">
        <f>IFERROR(Tbl.Kosten[[#This Row],[Aantal]]*Tbl.Kosten[[#This Row],[Tarief]],0)</f>
        <v>0</v>
      </c>
      <c r="S181" s="8">
        <f>IFERROR(Tbl.Kosten[[#This Row],[Subtotaal overige kosten]]+Tbl.Kosten[[#This Row],[Subtotaal uren]]+Tbl.Kosten[[#This Row],[Subtotaal afschrijving]],0)</f>
        <v>0</v>
      </c>
      <c r="T181" s="8">
        <f>IFERROR(Tbl.Kosten[[#This Row],[Totaal kosten]]*Tbl.Kosten[[#This Row],[Subsidie%]],0)</f>
        <v>0</v>
      </c>
      <c r="U181" s="4" t="str" cm="1">
        <f t="array" ref="U181">IFERROR(_xlfn.IFS(Tbl.Kosten[[#This Row],[Subtotaal uren]]&lt;&gt;0,Tbl.Kosten[[#This Row],[Kostensoort arbeid]],Tbl.Kosten[[#This Row],[Subtotaal afschrijving]]&lt;&gt;0,Tbl.Kosten[[#This Row],[Kostensoort afschrijving]],Tbl.Kosten[[#This Row],[Subtotaal overige kosten]]&lt;&gt;0,Tbl.Kosten[[#This Row],[Kostensoort overig]]),"")</f>
        <v/>
      </c>
      <c r="V181" s="4" t="str">
        <f>IFERROR(_xlfn.XLOOKUP(Tbl.Kosten[[#This Row],[Activiteitencode]],Tbl.Activiteiten[Activiteitcode],Tbl.Activiteiten[Werkpakketcode],"",0,1),"")</f>
        <v/>
      </c>
      <c r="W181" s="4" t="str">
        <f>IFERROR(_xlfn.XLOOKUP(Tbl.Kosten[[#This Row],[Werkpakketcode]],Tbl.Werkpakketten[Werkpakketcode],Tbl.Werkpakketten[Subsidiabele activiteit],"",0,1),"")</f>
        <v/>
      </c>
      <c r="X181" s="12">
        <f>IFERROR(_xlfn.XLOOKUP(Tbl.Kosten[[#This Row],[Sanr.]],Tbl.Subsidiehoogte[SAnr.],Tbl.Subsidiehoogte[Sub. Percentage],0,0,1),0)</f>
        <v>0</v>
      </c>
      <c r="Y181" s="144" t="str">
        <f>IFERROR(_xlfn.XLOOKUP(Tbl.Kosten[[#This Row],[Partnercode]],Tbl.Projectpartners[Partnercode],Tbl.Projectpartners[PNr.],"",0,1),"")</f>
        <v>P1</v>
      </c>
      <c r="Z181" s="148">
        <f>IF(Tbl.Kosten[[#This Row],[Pnr.]]=Z$7,Tbl.Kosten[[#This Row],[Totaal kosten]],"")</f>
        <v>0</v>
      </c>
      <c r="AA181" s="148" t="str">
        <f>IF(Tbl.Kosten[[#This Row],[Pnr.]]=AA$7,Tbl.Kosten[[#This Row],[Totaal kosten]],"")</f>
        <v/>
      </c>
      <c r="AB181" s="148" t="str">
        <f>IF(Tbl.Kosten[[#This Row],[Pnr.]]=AB$7,Tbl.Kosten[[#This Row],[Totaal kosten]],"")</f>
        <v/>
      </c>
      <c r="AC181" s="148" t="str">
        <f>IF(Tbl.Kosten[[#This Row],[Pnr.]]=AC$7,Tbl.Kosten[[#This Row],[Totaal kosten]],"")</f>
        <v/>
      </c>
      <c r="AD181" s="148" t="str">
        <f>IF(Tbl.Kosten[[#This Row],[Pnr.]]=AD$7,Tbl.Kosten[[#This Row],[Totaal kosten]],"")</f>
        <v/>
      </c>
      <c r="AE181" s="148" t="str">
        <f>IF(Tbl.Kosten[[#This Row],[Pnr.]]=AE$7,Tbl.Kosten[[#This Row],[Totaal kosten]],"")</f>
        <v/>
      </c>
      <c r="AF181" s="148" t="str">
        <f>IF(Tbl.Kosten[[#This Row],[Pnr.]]=AF$7,Tbl.Kosten[[#This Row],[Totaal kosten]],"")</f>
        <v/>
      </c>
      <c r="AG181" s="148" t="str">
        <f>IF(Tbl.Kosten[[#This Row],[Pnr.]]=AG$7,Tbl.Kosten[[#This Row],[Totaal kosten]],"")</f>
        <v/>
      </c>
      <c r="AH181" s="148" t="str">
        <f>IF(Tbl.Kosten[[#This Row],[Pnr.]]=AH$7,Tbl.Kosten[[#This Row],[Totaal kosten]],"")</f>
        <v/>
      </c>
      <c r="AI181" s="148" t="str">
        <f>IF(Tbl.Kosten[[#This Row],[Pnr.]]=AI$7,Tbl.Kosten[[#This Row],[Totaal kosten]],"")</f>
        <v/>
      </c>
      <c r="AJ181" s="148" t="str">
        <f>IF(Tbl.Kosten[[#This Row],[Pnr.]]=AJ$7,Tbl.Kosten[[#This Row],[Totaal kosten]],"")</f>
        <v/>
      </c>
      <c r="AK181" s="148" t="str">
        <f>IF(Tbl.Kosten[[#This Row],[Pnr.]]=AK$7,Tbl.Kosten[[#This Row],[Totaal kosten]],"")</f>
        <v/>
      </c>
      <c r="AL181" s="148" t="str">
        <f>IF(Tbl.Kosten[[#This Row],[Pnr.]]=AL$7,Tbl.Kosten[[#This Row],[Totaal kosten]],"")</f>
        <v/>
      </c>
      <c r="AM181" s="148" t="str">
        <f>IF(Tbl.Kosten[[#This Row],[Pnr.]]=AM$7,Tbl.Kosten[[#This Row],[Totaal kosten]],"")</f>
        <v/>
      </c>
      <c r="AN181" s="148" t="str">
        <f>IF(Tbl.Kosten[[#This Row],[Pnr.]]=AN$7,Tbl.Kosten[[#This Row],[Totaal kosten]],"")</f>
        <v/>
      </c>
      <c r="AO181" s="148" t="str">
        <f>IF(Tbl.Kosten[[#This Row],[Pnr.]]=AO$7,Tbl.Kosten[[#This Row],[Totaal kosten]],"")</f>
        <v/>
      </c>
      <c r="AP181" s="148" t="str">
        <f>IF(Tbl.Kosten[[#This Row],[Pnr.]]=AP$7,Tbl.Kosten[[#This Row],[Totaal kosten]],"")</f>
        <v/>
      </c>
      <c r="AQ181" s="148" t="str">
        <f>IF(Tbl.Kosten[[#This Row],[Pnr.]]=AQ$7,Tbl.Kosten[[#This Row],[Totaal kosten]],"")</f>
        <v/>
      </c>
      <c r="AR181" s="148" t="str">
        <f>IF(Tbl.Kosten[[#This Row],[Pnr.]]=AR$7,Tbl.Kosten[[#This Row],[Totaal kosten]],"")</f>
        <v/>
      </c>
      <c r="AS181" s="148" t="str">
        <f>IF(Tbl.Kosten[[#This Row],[Pnr.]]=AS$7,Tbl.Kosten[[#This Row],[Totaal kosten]],"")</f>
        <v/>
      </c>
      <c r="AT181" s="148" t="str">
        <f>IF(Tbl.Kosten[[#This Row],[Pnr.]]=AT$7,Tbl.Kosten[[#This Row],[Totaal kosten]],"")</f>
        <v/>
      </c>
      <c r="AU181" s="148" t="str">
        <f>IF(Tbl.Kosten[[#This Row],[Pnr.]]=AU$7,Tbl.Kosten[[#This Row],[Totaal kosten]],"")</f>
        <v/>
      </c>
      <c r="AV181" s="148" t="str">
        <f>IF(Tbl.Kosten[[#This Row],[Pnr.]]=AV$7,Tbl.Kosten[[#This Row],[Totaal kosten]],"")</f>
        <v/>
      </c>
      <c r="AW181" s="148" t="str">
        <f>IF(Tbl.Kosten[[#This Row],[Pnr.]]=AW$7,Tbl.Kosten[[#This Row],[Totaal kosten]],"")</f>
        <v/>
      </c>
      <c r="AX181" s="148" t="str">
        <f>IF(Tbl.Kosten[[#This Row],[Pnr.]]=AX$7,Tbl.Kosten[[#This Row],[Totaal kosten]],"")</f>
        <v/>
      </c>
      <c r="AY181" s="148" t="str">
        <f>IF(Tbl.Kosten[[#This Row],[Pnr.]]=AY$7,Tbl.Kosten[[#This Row],[Totaal kosten]],"")</f>
        <v/>
      </c>
      <c r="AZ181" s="148" t="str">
        <f>IF(Tbl.Kosten[[#This Row],[Pnr.]]=AZ$7,Tbl.Kosten[[#This Row],[Totaal kosten]],"")</f>
        <v/>
      </c>
      <c r="BA181" s="148" t="str">
        <f>IF(Tbl.Kosten[[#This Row],[Pnr.]]=BA$7,Tbl.Kosten[[#This Row],[Totaal kosten]],"")</f>
        <v/>
      </c>
      <c r="BB181" s="148" t="str">
        <f>IF(Tbl.Kosten[[#This Row],[Pnr.]]=BB$7,Tbl.Kosten[[#This Row],[Totaal kosten]],"")</f>
        <v/>
      </c>
      <c r="BC181" s="148" t="str">
        <f>IF(Tbl.Kosten[[#This Row],[Pnr.]]=BC$7,Tbl.Kosten[[#This Row],[Totaal kosten]],"")</f>
        <v/>
      </c>
      <c r="BD181" s="148" t="str">
        <f>IF(Tbl.Kosten[[#This Row],[Pnr.]]=BD$7,Tbl.Kosten[[#This Row],[Totaal kosten]],"")</f>
        <v/>
      </c>
      <c r="BE181" s="148" t="str">
        <f>IF(Tbl.Kosten[[#This Row],[Pnr.]]=BE$7,Tbl.Kosten[[#This Row],[Totaal kosten]],"")</f>
        <v/>
      </c>
      <c r="BF181" s="148" t="str">
        <f>IF(Tbl.Kosten[[#This Row],[Pnr.]]=BF$7,Tbl.Kosten[[#This Row],[Totaal kosten]],"")</f>
        <v/>
      </c>
      <c r="BG181" s="148" t="str">
        <f>IF(Tbl.Kosten[[#This Row],[Pnr.]]=BG$7,Tbl.Kosten[[#This Row],[Totaal kosten]],"")</f>
        <v/>
      </c>
      <c r="BH181" s="148" t="str">
        <f>IF(Tbl.Kosten[[#This Row],[Pnr.]]=BH$7,Tbl.Kosten[[#This Row],[Totaal kosten]],"")</f>
        <v/>
      </c>
      <c r="BI181" s="148" t="str">
        <f>IF(Tbl.Kosten[[#This Row],[Pnr.]]=BI$7,Tbl.Kosten[[#This Row],[Totaal kosten]],"")</f>
        <v/>
      </c>
      <c r="BJ181" s="148" t="str">
        <f>IF(Tbl.Kosten[[#This Row],[Pnr.]]=BJ$7,Tbl.Kosten[[#This Row],[Totaal kosten]],"")</f>
        <v/>
      </c>
      <c r="BK181" s="148" t="str">
        <f>IF(Tbl.Kosten[[#This Row],[Pnr.]]=BK$7,Tbl.Kosten[[#This Row],[Totaal kosten]],"")</f>
        <v/>
      </c>
      <c r="BL181" s="148" t="str">
        <f>IF(Tbl.Kosten[[#This Row],[Pnr.]]=BL$7,Tbl.Kosten[[#This Row],[Totaal kosten]],"")</f>
        <v/>
      </c>
      <c r="BM181" s="148" t="str">
        <f>IF(Tbl.Kosten[[#This Row],[Pnr.]]=BM$7,Tbl.Kosten[[#This Row],[Totaal kosten]],"")</f>
        <v/>
      </c>
      <c r="BN181" s="148" t="str">
        <f>IF(Tbl.Kosten[[#This Row],[Pnr.]]=BN$7,Tbl.Kosten[[#This Row],[Totaal kosten]],"")</f>
        <v/>
      </c>
      <c r="BO181" s="148" t="str">
        <f>IF(Tbl.Kosten[[#This Row],[Pnr.]]=BO$7,Tbl.Kosten[[#This Row],[Totaal kosten]],"")</f>
        <v/>
      </c>
      <c r="BP181" s="148" t="str">
        <f>IF(Tbl.Kosten[[#This Row],[Pnr.]]=BP$7,Tbl.Kosten[[#This Row],[Totaal kosten]],"")</f>
        <v/>
      </c>
      <c r="BQ181" s="148" t="str">
        <f>IF(Tbl.Kosten[[#This Row],[Pnr.]]=BQ$7,Tbl.Kosten[[#This Row],[Totaal kosten]],"")</f>
        <v/>
      </c>
      <c r="BR181" s="148" t="str">
        <f>IF(Tbl.Kosten[[#This Row],[Pnr.]]=BR$7,Tbl.Kosten[[#This Row],[Totaal kosten]],"")</f>
        <v/>
      </c>
      <c r="BS181" s="148" t="str">
        <f>IF(Tbl.Kosten[[#This Row],[Pnr.]]=BS$7,Tbl.Kosten[[#This Row],[Totaal kosten]],"")</f>
        <v/>
      </c>
      <c r="BT181" s="148" t="str">
        <f>IF(Tbl.Kosten[[#This Row],[Pnr.]]=BT$7,Tbl.Kosten[[#This Row],[Totaal kosten]],"")</f>
        <v/>
      </c>
      <c r="BU181" s="148" t="str">
        <f>IF(Tbl.Kosten[[#This Row],[Pnr.]]=BU$7,Tbl.Kosten[[#This Row],[Totaal kosten]],"")</f>
        <v/>
      </c>
      <c r="BV181" s="148" t="str">
        <f>IF(Tbl.Kosten[[#This Row],[Pnr.]]=BV$7,Tbl.Kosten[[#This Row],[Totaal kosten]],"")</f>
        <v/>
      </c>
      <c r="BW181" s="148" t="str">
        <f>IF(Tbl.Kosten[[#This Row],[Pnr.]]=BW$7,Tbl.Kosten[[#This Row],[Totaal kosten]],"")</f>
        <v/>
      </c>
      <c r="BX181" s="148" t="str">
        <f>IFERROR(_xlfn.XLOOKUP(Tbl.Kosten[[#This Row],[Werkpakketcode]],Tbl.Werkpakketten[Werkpakketcode],Tbl.Werkpakketten[WPnr.],"",0,1),"")</f>
        <v/>
      </c>
      <c r="BY181" s="148" t="str">
        <f>IF(Tbl.Kosten[[#This Row],[WPnr.]]=BY$7,Tbl.Kosten[[#This Row],[Totaal kosten]],"")</f>
        <v/>
      </c>
      <c r="BZ181" s="148" t="str">
        <f>IF(Tbl.Kosten[[#This Row],[WPnr.]]=BZ$7,Tbl.Kosten[[#This Row],[Totaal kosten]],"")</f>
        <v/>
      </c>
      <c r="CA181" s="148" t="str">
        <f>IF(Tbl.Kosten[[#This Row],[WPnr.]]=CA$7,Tbl.Kosten[[#This Row],[Totaal kosten]],"")</f>
        <v/>
      </c>
      <c r="CB181" s="148" t="str">
        <f>IF(Tbl.Kosten[[#This Row],[WPnr.]]=CB$7,Tbl.Kosten[[#This Row],[Totaal kosten]],"")</f>
        <v/>
      </c>
      <c r="CC181" s="148" t="str">
        <f>IF(Tbl.Kosten[[#This Row],[WPnr.]]=CC$7,Tbl.Kosten[[#This Row],[Totaal kosten]],"")</f>
        <v/>
      </c>
      <c r="CD181" s="148" t="str">
        <f>IF(Tbl.Kosten[[#This Row],[WPnr.]]=CD$7,Tbl.Kosten[[#This Row],[Totaal kosten]],"")</f>
        <v/>
      </c>
      <c r="CE181" s="148" t="str">
        <f>IF(Tbl.Kosten[[#This Row],[WPnr.]]=CE$7,Tbl.Kosten[[#This Row],[Totaal kosten]],"")</f>
        <v/>
      </c>
      <c r="CF181" s="148" t="str">
        <f>IF(Tbl.Kosten[[#This Row],[WPnr.]]=CF$7,Tbl.Kosten[[#This Row],[Totaal kosten]],"")</f>
        <v/>
      </c>
      <c r="CG181" s="148" t="str">
        <f>IF(Tbl.Kosten[[#This Row],[WPnr.]]=CG$7,Tbl.Kosten[[#This Row],[Totaal kosten]],"")</f>
        <v/>
      </c>
      <c r="CH181" s="148" t="str">
        <f>IF(Tbl.Kosten[[#This Row],[WPnr.]]=CH$7,Tbl.Kosten[[#This Row],[Totaal kosten]],"")</f>
        <v/>
      </c>
      <c r="CI181" s="148" t="str">
        <f>IF(Tbl.Kosten[[#This Row],[WPnr.]]=CI$7,Tbl.Kosten[[#This Row],[Totaal kosten]],"")</f>
        <v/>
      </c>
      <c r="CJ181" s="148" t="str">
        <f>IF(Tbl.Kosten[[#This Row],[WPnr.]]=CJ$7,Tbl.Kosten[[#This Row],[Totaal kosten]],"")</f>
        <v/>
      </c>
      <c r="CK181" s="148" t="str">
        <f>IF(Tbl.Kosten[[#This Row],[WPnr.]]=CK$7,Tbl.Kosten[[#This Row],[Totaal kosten]],"")</f>
        <v/>
      </c>
      <c r="CL181" s="148" t="str">
        <f>IF(Tbl.Kosten[[#This Row],[WPnr.]]=CL$7,Tbl.Kosten[[#This Row],[Totaal kosten]],"")</f>
        <v/>
      </c>
      <c r="CM181" s="148" t="str">
        <f>IF(Tbl.Kosten[[#This Row],[WPnr.]]=CM$7,Tbl.Kosten[[#This Row],[Totaal kosten]],"")</f>
        <v/>
      </c>
      <c r="CN181" s="148" t="str">
        <f>IF(Tbl.Kosten[[#This Row],[WPnr.]]=CN$7,Tbl.Kosten[[#This Row],[Totaal kosten]],"")</f>
        <v/>
      </c>
      <c r="CO181" s="148" t="str">
        <f>IF(Tbl.Kosten[[#This Row],[WPnr.]]=CO$7,Tbl.Kosten[[#This Row],[Totaal kosten]],"")</f>
        <v/>
      </c>
      <c r="CP181" s="148" t="str">
        <f>IF(Tbl.Kosten[[#This Row],[WPnr.]]=CP$7,Tbl.Kosten[[#This Row],[Totaal kosten]],"")</f>
        <v/>
      </c>
      <c r="CQ181" s="148" t="str">
        <f>IF(Tbl.Kosten[[#This Row],[WPnr.]]=CQ$7,Tbl.Kosten[[#This Row],[Totaal kosten]],"")</f>
        <v/>
      </c>
      <c r="CR181" s="148" t="str">
        <f>IF(Tbl.Kosten[[#This Row],[WPnr.]]=CR$7,Tbl.Kosten[[#This Row],[Totaal kosten]],"")</f>
        <v/>
      </c>
      <c r="CS181" s="148" t="str">
        <f>IF(Tbl.Kosten[[#This Row],[WPnr.]]=CS$7,Tbl.Kosten[[#This Row],[Totaal kosten]],"")</f>
        <v/>
      </c>
      <c r="CT181" s="148" t="str">
        <f>IF(Tbl.Kosten[[#This Row],[WPnr.]]=CT$7,Tbl.Kosten[[#This Row],[Totaal kosten]],"")</f>
        <v/>
      </c>
      <c r="CU181" s="148" t="str">
        <f>IF(Tbl.Kosten[[#This Row],[WPnr.]]=CU$7,Tbl.Kosten[[#This Row],[Totaal kosten]],"")</f>
        <v/>
      </c>
      <c r="CV181" s="148" t="str">
        <f>IF(Tbl.Kosten[[#This Row],[WPnr.]]=CV$7,Tbl.Kosten[[#This Row],[Totaal kosten]],"")</f>
        <v/>
      </c>
      <c r="CW181" s="148" t="str">
        <f>IF(Tbl.Kosten[[#This Row],[WPnr.]]=CW$7,Tbl.Kosten[[#This Row],[Totaal kosten]],"")</f>
        <v/>
      </c>
      <c r="CX181" s="148" t="str">
        <f>IF(Tbl.Kosten[[#This Row],[WPnr.]]=CX$7,Tbl.Kosten[[#This Row],[Totaal kosten]],"")</f>
        <v/>
      </c>
      <c r="CY181" s="148" t="str">
        <f>IF(Tbl.Kosten[[#This Row],[WPnr.]]=CY$7,Tbl.Kosten[[#This Row],[Totaal kosten]],"")</f>
        <v/>
      </c>
      <c r="CZ181" s="148" t="str">
        <f>IF(Tbl.Kosten[[#This Row],[WPnr.]]=CZ$7,Tbl.Kosten[[#This Row],[Totaal kosten]],"")</f>
        <v/>
      </c>
      <c r="DA181" s="148" t="str">
        <f>IF(Tbl.Kosten[[#This Row],[WPnr.]]=DA$7,Tbl.Kosten[[#This Row],[Totaal kosten]],"")</f>
        <v/>
      </c>
      <c r="DB181" s="148" t="str">
        <f>IF(Tbl.Kosten[[#This Row],[WPnr.]]=DB$7,Tbl.Kosten[[#This Row],[Totaal kosten]],"")</f>
        <v/>
      </c>
      <c r="DC181" s="148" t="str">
        <f>IF(Tbl.Kosten[[#This Row],[WPnr.]]=DC$7,Tbl.Kosten[[#This Row],[Totaal kosten]],"")</f>
        <v/>
      </c>
      <c r="DD181" s="148" t="str">
        <f>IF(Tbl.Kosten[[#This Row],[WPnr.]]=DD$7,Tbl.Kosten[[#This Row],[Totaal kosten]],"")</f>
        <v/>
      </c>
      <c r="DE181" s="148" t="str">
        <f>IF(Tbl.Kosten[[#This Row],[WPnr.]]=DE$7,Tbl.Kosten[[#This Row],[Totaal kosten]],"")</f>
        <v/>
      </c>
      <c r="DF181" s="148" t="str">
        <f>IF(Tbl.Kosten[[#This Row],[WPnr.]]=DF$7,Tbl.Kosten[[#This Row],[Totaal kosten]],"")</f>
        <v/>
      </c>
      <c r="DG181" s="148" t="str">
        <f>IF(Tbl.Kosten[[#This Row],[WPnr.]]=DG$7,Tbl.Kosten[[#This Row],[Totaal kosten]],"")</f>
        <v/>
      </c>
      <c r="DH181" s="148" t="str">
        <f>IF(Tbl.Kosten[[#This Row],[WPnr.]]=DH$7,Tbl.Kosten[[#This Row],[Totaal kosten]],"")</f>
        <v/>
      </c>
      <c r="DI181" s="148" t="str">
        <f>IF(Tbl.Kosten[[#This Row],[WPnr.]]=DI$7,Tbl.Kosten[[#This Row],[Totaal kosten]],"")</f>
        <v/>
      </c>
      <c r="DJ181" s="148" t="str">
        <f>IF(Tbl.Kosten[[#This Row],[WPnr.]]=DJ$7,Tbl.Kosten[[#This Row],[Totaal kosten]],"")</f>
        <v/>
      </c>
      <c r="DK181" s="148" t="str">
        <f>IF(Tbl.Kosten[[#This Row],[WPnr.]]=DK$7,Tbl.Kosten[[#This Row],[Totaal kosten]],"")</f>
        <v/>
      </c>
      <c r="DL181" s="148" t="str">
        <f>IF(Tbl.Kosten[[#This Row],[WPnr.]]=DL$7,Tbl.Kosten[[#This Row],[Totaal kosten]],"")</f>
        <v/>
      </c>
      <c r="DM181" s="148" t="str">
        <f>IF(Tbl.Kosten[[#This Row],[WPnr.]]=DM$7,Tbl.Kosten[[#This Row],[Totaal kosten]],"")</f>
        <v/>
      </c>
      <c r="DN181" s="148" t="str">
        <f>IF(Tbl.Kosten[[#This Row],[WPnr.]]=DN$7,Tbl.Kosten[[#This Row],[Totaal kosten]],"")</f>
        <v/>
      </c>
      <c r="DO181" s="148" t="str">
        <f>IF(Tbl.Kosten[[#This Row],[WPnr.]]=DO$7,Tbl.Kosten[[#This Row],[Totaal kosten]],"")</f>
        <v/>
      </c>
      <c r="DP181" s="148" t="str">
        <f>IF(Tbl.Kosten[[#This Row],[WPnr.]]=DP$7,Tbl.Kosten[[#This Row],[Totaal kosten]],"")</f>
        <v/>
      </c>
      <c r="DQ181" s="148" t="str">
        <f>IF(Tbl.Kosten[[#This Row],[WPnr.]]=DQ$7,Tbl.Kosten[[#This Row],[Totaal kosten]],"")</f>
        <v/>
      </c>
      <c r="DR181" s="148" t="str">
        <f>IF(Tbl.Kosten[[#This Row],[WPnr.]]=DR$7,Tbl.Kosten[[#This Row],[Totaal kosten]],"")</f>
        <v/>
      </c>
      <c r="DS181" s="148" t="str">
        <f>IF(Tbl.Kosten[[#This Row],[WPnr.]]=DS$7,Tbl.Kosten[[#This Row],[Totaal kosten]],"")</f>
        <v/>
      </c>
      <c r="DT181" s="148" t="str">
        <f>IF(Tbl.Kosten[[#This Row],[WPnr.]]=DT$7,Tbl.Kosten[[#This Row],[Totaal kosten]],"")</f>
        <v/>
      </c>
      <c r="DU181" s="148" t="str">
        <f>IF(Tbl.Kosten[[#This Row],[WPnr.]]=DU$7,Tbl.Kosten[[#This Row],[Totaal kosten]],"")</f>
        <v/>
      </c>
      <c r="DV181" s="148" t="str">
        <f>IF(Tbl.Kosten[[#This Row],[WPnr.]]=DV$7,Tbl.Kosten[[#This Row],[Totaal kosten]],"")</f>
        <v/>
      </c>
      <c r="DW181" s="150" t="str">
        <f>IFERROR(_xlfn.XLOOKUP(Tbl.Kosten[[#This Row],[Kostensoort]],Tbl.Kostensoorten[Kostensoorten],Tbl.Kostensoorten[KSnr.],"",0,1),"")</f>
        <v/>
      </c>
      <c r="DX181" s="150" t="str">
        <f>IF(Tbl.Kosten[[#This Row],[KSnr.]]=DX$7,Tbl.Kosten[[#This Row],[Totaal kosten]],"")</f>
        <v/>
      </c>
      <c r="DY181" s="150" t="str">
        <f>IF(Tbl.Kosten[[#This Row],[KSnr.]]=DY$7,Tbl.Kosten[[#This Row],[Totaal kosten]],"")</f>
        <v/>
      </c>
      <c r="DZ181" s="150" t="str">
        <f>IF(Tbl.Kosten[[#This Row],[KSnr.]]=DZ$7,Tbl.Kosten[[#This Row],[Totaal kosten]],"")</f>
        <v/>
      </c>
      <c r="EA181" s="150" t="str">
        <f>IF(Tbl.Kosten[[#This Row],[KSnr.]]=EA$7,Tbl.Kosten[[#This Row],[Totaal kosten]],"")</f>
        <v/>
      </c>
      <c r="EB181" s="150" t="str">
        <f>IF(Tbl.Kosten[[#This Row],[KSnr.]]=EB$7,Tbl.Kosten[[#This Row],[Totaal kosten]],"")</f>
        <v/>
      </c>
      <c r="EC181" s="150" t="str">
        <f>IF(Tbl.Kosten[[#This Row],[KSnr.]]=EC$7,Tbl.Kosten[[#This Row],[Totaal kosten]],"")</f>
        <v/>
      </c>
      <c r="ED181" s="150" t="str">
        <f>IF(Tbl.Kosten[[#This Row],[KSnr.]]=ED$7,Tbl.Kosten[[#This Row],[Totaal kosten]],"")</f>
        <v/>
      </c>
      <c r="EE181" s="150" t="str">
        <f>IF(Tbl.Kosten[[#This Row],[KSnr.]]=EE$7,Tbl.Kosten[[#This Row],[Totaal kosten]],"")</f>
        <v/>
      </c>
      <c r="EF181" s="150" t="str">
        <f>IF(Tbl.Kosten[[#This Row],[KSnr.]]=EF$7,Tbl.Kosten[[#This Row],[Totaal kosten]],"")</f>
        <v/>
      </c>
      <c r="EG181" s="150" t="str">
        <f>IF(Tbl.Kosten[[#This Row],[KSnr.]]=EG$7,Tbl.Kosten[[#This Row],[Totaal kosten]],"")</f>
        <v/>
      </c>
      <c r="EH181" s="150" t="str">
        <f>IF(Tbl.Kosten[[#This Row],[KSnr.]]=EH$7,Tbl.Kosten[[#This Row],[Totaal kosten]],"")</f>
        <v/>
      </c>
      <c r="EI181" s="150" t="str">
        <f>IF(Tbl.Kosten[[#This Row],[KSnr.]]=EI$7,Tbl.Kosten[[#This Row],[Totaal kosten]],"")</f>
        <v/>
      </c>
      <c r="EJ181" s="150" t="str">
        <f>IF(Tbl.Kosten[[#This Row],[KSnr.]]=EJ$7,Tbl.Kosten[[#This Row],[Totaal kosten]],"")</f>
        <v/>
      </c>
      <c r="EK181" s="150" t="str">
        <f>IF(Tbl.Kosten[[#This Row],[KSnr.]]=EK$7,Tbl.Kosten[[#This Row],[Totaal kosten]],"")</f>
        <v/>
      </c>
      <c r="EL181" s="150" t="str">
        <f>IF(Tbl.Kosten[[#This Row],[KSnr.]]=EL$7,Tbl.Kosten[[#This Row],[Totaal kosten]],"")</f>
        <v/>
      </c>
      <c r="EM181" s="150" t="str">
        <f>IF(Tbl.Kosten[[#This Row],[KSnr.]]=EM$7,Tbl.Kosten[[#This Row],[Totaal kosten]],"")</f>
        <v/>
      </c>
      <c r="EN181" s="150" t="str">
        <f>IF(Tbl.Kosten[[#This Row],[KSnr.]]=EN$7,Tbl.Kosten[[#This Row],[Totaal kosten]],"")</f>
        <v/>
      </c>
      <c r="EO181" s="150" t="str">
        <f>IF(Tbl.Kosten[[#This Row],[KSnr.]]=EO$7,Tbl.Kosten[[#This Row],[Totaal kosten]],"")</f>
        <v/>
      </c>
      <c r="EP181" s="150" t="str">
        <f>IF(Tbl.Kosten[[#This Row],[KSnr.]]=EP$7,Tbl.Kosten[[#This Row],[Totaal kosten]],"")</f>
        <v/>
      </c>
      <c r="EQ181" s="150" t="str">
        <f>IF(Tbl.Kosten[[#This Row],[KSnr.]]=EQ$7,Tbl.Kosten[[#This Row],[Totaal kosten]],"")</f>
        <v/>
      </c>
      <c r="ER181" s="144" t="str">
        <f>IFERROR(_xlfn.XLOOKUP(Tbl.Kosten[[#This Row],[Subsidieactiviteit]],Tbl.Subsidiehoogte[Subsidieactiviteit],Tbl.Subsidiehoogte[SAnr.],"",0,1),"")</f>
        <v/>
      </c>
      <c r="ES181" s="150" t="str">
        <f>IF(Tbl.Kosten[[#This Row],[Sanr.]]=ES$7,Tbl.Kosten[[#This Row],[Totaal kosten]],"")</f>
        <v/>
      </c>
      <c r="ET181" s="150" t="str">
        <f>IF(Tbl.Kosten[[#This Row],[Sanr.]]=ET$7,Tbl.Kosten[[#This Row],[Totaal kosten]],"")</f>
        <v/>
      </c>
      <c r="EU181" s="150" t="str">
        <f>IF(Tbl.Kosten[[#This Row],[Sanr.]]=EU$7,Tbl.Kosten[[#This Row],[Totaal kosten]],"")</f>
        <v/>
      </c>
      <c r="EV181" s="150" t="str">
        <f>IF(Tbl.Kosten[[#This Row],[Sanr.]]=EV$7,Tbl.Kosten[[#This Row],[Totaal kosten]],"")</f>
        <v/>
      </c>
      <c r="EW181" s="150" t="str">
        <f>IF(Tbl.Kosten[[#This Row],[Sanr.]]=EW$7,Tbl.Kosten[[#This Row],[Totaal kosten]],"")</f>
        <v/>
      </c>
      <c r="EX181" s="150" t="str">
        <f>IF(Tbl.Kosten[[#This Row],[Sanr.]]=EX$7,Tbl.Kosten[[#This Row],[Totaal kosten]],"")</f>
        <v/>
      </c>
      <c r="EY181" s="150" t="str">
        <f>IF(Tbl.Kosten[[#This Row],[Sanr.]]=EY$7,Tbl.Kosten[[#This Row],[Totaal kosten]],"")</f>
        <v/>
      </c>
      <c r="EZ181" s="150" t="str">
        <f>IF(Tbl.Kosten[[#This Row],[Sanr.]]=EZ$7,Tbl.Kosten[[#This Row],[Totaal kosten]],"")</f>
        <v/>
      </c>
      <c r="FA181" s="150" t="str">
        <f>IF(Tbl.Kosten[[#This Row],[Sanr.]]=FA$7,Tbl.Kosten[[#This Row],[Totaal kosten]],"")</f>
        <v/>
      </c>
      <c r="FB181" s="150" t="str">
        <f>IF(Tbl.Kosten[[#This Row],[Sanr.]]=FB$7,Tbl.Kosten[[#This Row],[Totaal kosten]],"")</f>
        <v/>
      </c>
      <c r="FC181" s="150" t="str">
        <f>IF(Tbl.Kosten[[#This Row],[Sanr.]]=FC$7,Tbl.Kosten[[#This Row],[Totaal kosten]],"")</f>
        <v/>
      </c>
      <c r="FD181" s="150" t="str">
        <f>IF(Tbl.Kosten[[#This Row],[Sanr.]]=FD$7,Tbl.Kosten[[#This Row],[Totaal kosten]],"")</f>
        <v/>
      </c>
      <c r="FE181" s="150" t="str">
        <f>IF(Tbl.Kosten[[#This Row],[Sanr.]]=FE$7,Tbl.Kosten[[#This Row],[Totaal kosten]],"")</f>
        <v/>
      </c>
      <c r="FF181" s="150" t="str">
        <f>IF(Tbl.Kosten[[#This Row],[Sanr.]]=FF$7,Tbl.Kosten[[#This Row],[Totaal kosten]],"")</f>
        <v/>
      </c>
      <c r="FG181" s="150" t="str">
        <f>IF(Tbl.Kosten[[#This Row],[Sanr.]]=FG$7,Tbl.Kosten[[#This Row],[Totaal kosten]],"")</f>
        <v/>
      </c>
      <c r="FH181" s="150" t="str">
        <f>IF(Tbl.Kosten[[#This Row],[Sanr.]]=FH$7,Tbl.Kosten[[#This Row],[Totaal kosten]],"")</f>
        <v/>
      </c>
      <c r="FI181" s="150" t="str">
        <f>IF(Tbl.Kosten[[#This Row],[Sanr.]]=FI$7,Tbl.Kosten[[#This Row],[Totaal kosten]],"")</f>
        <v/>
      </c>
      <c r="FJ181" s="150" t="str">
        <f>IF(Tbl.Kosten[[#This Row],[Sanr.]]=FJ$7,Tbl.Kosten[[#This Row],[Totaal kosten]],"")</f>
        <v/>
      </c>
      <c r="FK181" s="150" t="str">
        <f>IF(Tbl.Kosten[[#This Row],[Sanr.]]=FK$7,Tbl.Kosten[[#This Row],[Totaal kosten]],"")</f>
        <v/>
      </c>
      <c r="FL181" s="150" t="str">
        <f>IF(Tbl.Kosten[[#This Row],[Sanr.]]=FL$7,Tbl.Kosten[[#This Row],[Totaal kosten]],"")</f>
        <v/>
      </c>
      <c r="FM181" s="150" t="str">
        <f>IF(Tbl.Kosten[[#This Row],[Sanr.]]=FM$7,Tbl.Kosten[[#This Row],[Totaal kosten]],"")</f>
        <v/>
      </c>
      <c r="FN181" s="150" t="str">
        <f>IF(Tbl.Kosten[[#This Row],[Sanr.]]=FN$7,Tbl.Kosten[[#This Row],[Totaal kosten]],"")</f>
        <v/>
      </c>
      <c r="FO181" s="150" t="str">
        <f>IF(Tbl.Kosten[[#This Row],[Sanr.]]=FO$7,Tbl.Kosten[[#This Row],[Totaal kosten]],"")</f>
        <v/>
      </c>
      <c r="FP181" s="150" t="str">
        <f>IF(Tbl.Kosten[[#This Row],[Sanr.]]=FP$7,Tbl.Kosten[[#This Row],[Totaal kosten]],"")</f>
        <v/>
      </c>
      <c r="FQ181" s="150" t="str">
        <f>IF(Tbl.Kosten[[#This Row],[Sanr.]]=FQ$7,Tbl.Kosten[[#This Row],[Totaal kosten]],"")</f>
        <v/>
      </c>
      <c r="FR181" s="150" t="str">
        <f>IF(Tbl.Kosten[[#This Row],[Sanr.]]=FR$7,Tbl.Kosten[[#This Row],[Totaal kosten]],"")</f>
        <v/>
      </c>
      <c r="FS181" s="150" t="str">
        <f>IF(Tbl.Kosten[[#This Row],[Sanr.]]=FS$7,Tbl.Kosten[[#This Row],[Totaal kosten]],"")</f>
        <v/>
      </c>
      <c r="FT181" s="150" t="str">
        <f>IF(Tbl.Kosten[[#This Row],[Sanr.]]=FT$7,Tbl.Kosten[[#This Row],[Totaal kosten]],"")</f>
        <v/>
      </c>
      <c r="FU181" s="150" t="str">
        <f>IF(Tbl.Kosten[[#This Row],[Sanr.]]=FU$7,Tbl.Kosten[[#This Row],[Totaal kosten]],"")</f>
        <v/>
      </c>
      <c r="FV181" s="150" t="str">
        <f>IF(Tbl.Kosten[[#This Row],[Sanr.]]=FV$7,Tbl.Kosten[[#This Row],[Totaal kosten]],"")</f>
        <v/>
      </c>
      <c r="FW181" s="150" t="str">
        <f>IFERROR(_xlfn.XLOOKUP(Tbl.Kosten[[#This Row],[Activiteitencode]],Tbl.Activiteiten[Activiteitcode],Tbl.Activiteiten[Anr.],"",0,1),"")</f>
        <v/>
      </c>
      <c r="FX181" s="169" t="str">
        <f>_xlfn.CONCAT(Tbl.Kosten[[#This Row],[Pnr.]],Tbl.Kosten[[#This Row],[Sanr.]])</f>
        <v>P1</v>
      </c>
      <c r="FY181" s="150">
        <f>Tbl.Kosten[[#This Row],[Totaal kosten]]-Tbl.Kosten[[#This Row],[Subsidie]]</f>
        <v>0</v>
      </c>
      <c r="FZ181" s="150">
        <f>IF(Tbl.Kosten[[#This Row],[Pnr.]]=FZ$7,Tbl.Kosten[[#This Row],[Te financieren]],"")</f>
        <v>0</v>
      </c>
      <c r="GA181" s="150" t="str">
        <f>IF(Tbl.Kosten[[#This Row],[Pnr.]]=GA$7,Tbl.Kosten[[#This Row],[Te financieren]],"")</f>
        <v/>
      </c>
      <c r="GB181" s="150" t="str">
        <f>IF(Tbl.Kosten[[#This Row],[Pnr.]]=GB$7,Tbl.Kosten[[#This Row],[Te financieren]],"")</f>
        <v/>
      </c>
      <c r="GC181" s="150" t="str">
        <f>IF(Tbl.Kosten[[#This Row],[Pnr.]]=GC$7,Tbl.Kosten[[#This Row],[Te financieren]],"")</f>
        <v/>
      </c>
      <c r="GD181" s="150" t="str">
        <f>IF(Tbl.Kosten[[#This Row],[Pnr.]]=GD$7,Tbl.Kosten[[#This Row],[Te financieren]],"")</f>
        <v/>
      </c>
      <c r="GE181" s="150" t="str">
        <f>IF(Tbl.Kosten[[#This Row],[Pnr.]]=GE$7,Tbl.Kosten[[#This Row],[Te financieren]],"")</f>
        <v/>
      </c>
      <c r="GF181" s="150" t="str">
        <f>IF(Tbl.Kosten[[#This Row],[Pnr.]]=GF$7,Tbl.Kosten[[#This Row],[Te financieren]],"")</f>
        <v/>
      </c>
      <c r="GG181" s="150" t="str">
        <f>IF(Tbl.Kosten[[#This Row],[Pnr.]]=GG$7,Tbl.Kosten[[#This Row],[Te financieren]],"")</f>
        <v/>
      </c>
      <c r="GH181" s="150" t="str">
        <f>IF(Tbl.Kosten[[#This Row],[Pnr.]]=GH$7,Tbl.Kosten[[#This Row],[Te financieren]],"")</f>
        <v/>
      </c>
      <c r="GI181" s="150" t="str">
        <f>IF(Tbl.Kosten[[#This Row],[Pnr.]]=GI$7,Tbl.Kosten[[#This Row],[Te financieren]],"")</f>
        <v/>
      </c>
      <c r="GJ181" s="150" t="str">
        <f>IF(Tbl.Kosten[[#This Row],[Pnr.]]=GJ$7,Tbl.Kosten[[#This Row],[Te financieren]],"")</f>
        <v/>
      </c>
      <c r="GK181" s="150" t="str">
        <f>IF(Tbl.Kosten[[#This Row],[Pnr.]]=GK$7,Tbl.Kosten[[#This Row],[Te financieren]],"")</f>
        <v/>
      </c>
      <c r="GL181" s="150" t="str">
        <f>IF(Tbl.Kosten[[#This Row],[Pnr.]]=GL$7,Tbl.Kosten[[#This Row],[Te financieren]],"")</f>
        <v/>
      </c>
      <c r="GM181" s="150" t="str">
        <f>IF(Tbl.Kosten[[#This Row],[Pnr.]]=GM$7,Tbl.Kosten[[#This Row],[Te financieren]],"")</f>
        <v/>
      </c>
      <c r="GN181" s="150" t="str">
        <f>IF(Tbl.Kosten[[#This Row],[Pnr.]]=GN$7,Tbl.Kosten[[#This Row],[Te financieren]],"")</f>
        <v/>
      </c>
      <c r="GO181" s="150" t="str">
        <f>IF(Tbl.Kosten[[#This Row],[Pnr.]]=GO$7,Tbl.Kosten[[#This Row],[Te financieren]],"")</f>
        <v/>
      </c>
      <c r="GP181" s="150" t="str">
        <f>IF(Tbl.Kosten[[#This Row],[Pnr.]]=GP$7,Tbl.Kosten[[#This Row],[Te financieren]],"")</f>
        <v/>
      </c>
      <c r="GQ181" s="150" t="str">
        <f>IF(Tbl.Kosten[[#This Row],[Pnr.]]=GQ$7,Tbl.Kosten[[#This Row],[Te financieren]],"")</f>
        <v/>
      </c>
      <c r="GR181" s="150" t="str">
        <f>IF(Tbl.Kosten[[#This Row],[Pnr.]]=GR$7,Tbl.Kosten[[#This Row],[Te financieren]],"")</f>
        <v/>
      </c>
      <c r="GS181" s="150" t="str">
        <f>IF(Tbl.Kosten[[#This Row],[Pnr.]]=GS$7,Tbl.Kosten[[#This Row],[Te financieren]],"")</f>
        <v/>
      </c>
      <c r="GT181" s="150" t="str">
        <f>IF(Tbl.Kosten[[#This Row],[Pnr.]]=GT$7,Tbl.Kosten[[#This Row],[Te financieren]],"")</f>
        <v/>
      </c>
      <c r="GU181" s="150" t="str">
        <f>IF(Tbl.Kosten[[#This Row],[Pnr.]]=GU$7,Tbl.Kosten[[#This Row],[Te financieren]],"")</f>
        <v/>
      </c>
      <c r="GV181" s="150" t="str">
        <f>IF(Tbl.Kosten[[#This Row],[Pnr.]]=GV$7,Tbl.Kosten[[#This Row],[Te financieren]],"")</f>
        <v/>
      </c>
      <c r="GW181" s="150" t="str">
        <f>IF(Tbl.Kosten[[#This Row],[Pnr.]]=GW$7,Tbl.Kosten[[#This Row],[Te financieren]],"")</f>
        <v/>
      </c>
      <c r="GX181" s="150" t="str">
        <f>IF(Tbl.Kosten[[#This Row],[Pnr.]]=GX$7,Tbl.Kosten[[#This Row],[Te financieren]],"")</f>
        <v/>
      </c>
      <c r="GY181" s="150" t="str">
        <f>IF(Tbl.Kosten[[#This Row],[Pnr.]]=GY$7,Tbl.Kosten[[#This Row],[Te financieren]],"")</f>
        <v/>
      </c>
      <c r="GZ181" s="150" t="str">
        <f>IF(Tbl.Kosten[[#This Row],[Pnr.]]=GZ$7,Tbl.Kosten[[#This Row],[Te financieren]],"")</f>
        <v/>
      </c>
      <c r="HA181" s="150" t="str">
        <f>IF(Tbl.Kosten[[#This Row],[Pnr.]]=HA$7,Tbl.Kosten[[#This Row],[Te financieren]],"")</f>
        <v/>
      </c>
      <c r="HB181" s="150" t="str">
        <f>IF(Tbl.Kosten[[#This Row],[Pnr.]]=HB$7,Tbl.Kosten[[#This Row],[Te financieren]],"")</f>
        <v/>
      </c>
      <c r="HC181" s="150" t="str">
        <f>IF(Tbl.Kosten[[#This Row],[Pnr.]]=HC$7,Tbl.Kosten[[#This Row],[Te financieren]],"")</f>
        <v/>
      </c>
      <c r="HD181" s="150" t="str">
        <f>IF(Tbl.Kosten[[#This Row],[Pnr.]]=HD$7,Tbl.Kosten[[#This Row],[Te financieren]],"")</f>
        <v/>
      </c>
      <c r="HE181" s="150" t="str">
        <f>IF(Tbl.Kosten[[#This Row],[Pnr.]]=HE$7,Tbl.Kosten[[#This Row],[Te financieren]],"")</f>
        <v/>
      </c>
      <c r="HF181" s="150" t="str">
        <f>IF(Tbl.Kosten[[#This Row],[Pnr.]]=HF$7,Tbl.Kosten[[#This Row],[Te financieren]],"")</f>
        <v/>
      </c>
      <c r="HG181" s="150" t="str">
        <f>IF(Tbl.Kosten[[#This Row],[Pnr.]]=HG$7,Tbl.Kosten[[#This Row],[Te financieren]],"")</f>
        <v/>
      </c>
      <c r="HH181" s="150" t="str">
        <f>IF(Tbl.Kosten[[#This Row],[Pnr.]]=HH$7,Tbl.Kosten[[#This Row],[Te financieren]],"")</f>
        <v/>
      </c>
      <c r="HI181" s="150" t="str">
        <f>IF(Tbl.Kosten[[#This Row],[Pnr.]]=HI$7,Tbl.Kosten[[#This Row],[Te financieren]],"")</f>
        <v/>
      </c>
      <c r="HJ181" s="150" t="str">
        <f>IF(Tbl.Kosten[[#This Row],[Pnr.]]=HJ$7,Tbl.Kosten[[#This Row],[Te financieren]],"")</f>
        <v/>
      </c>
      <c r="HK181" s="150" t="str">
        <f>IF(Tbl.Kosten[[#This Row],[Pnr.]]=HK$7,Tbl.Kosten[[#This Row],[Te financieren]],"")</f>
        <v/>
      </c>
      <c r="HL181" s="150" t="str">
        <f>IF(Tbl.Kosten[[#This Row],[Pnr.]]=HL$7,Tbl.Kosten[[#This Row],[Te financieren]],"")</f>
        <v/>
      </c>
      <c r="HM181" s="150" t="str">
        <f>IF(Tbl.Kosten[[#This Row],[Pnr.]]=HM$7,Tbl.Kosten[[#This Row],[Te financieren]],"")</f>
        <v/>
      </c>
      <c r="HN181" s="150" t="str">
        <f>IF(Tbl.Kosten[[#This Row],[Pnr.]]=HN$7,Tbl.Kosten[[#This Row],[Te financieren]],"")</f>
        <v/>
      </c>
      <c r="HO181" s="150" t="str">
        <f>IF(Tbl.Kosten[[#This Row],[Pnr.]]=HO$7,Tbl.Kosten[[#This Row],[Te financieren]],"")</f>
        <v/>
      </c>
      <c r="HP181" s="150" t="str">
        <f>IF(Tbl.Kosten[[#This Row],[Pnr.]]=HP$7,Tbl.Kosten[[#This Row],[Te financieren]],"")</f>
        <v/>
      </c>
      <c r="HQ181" s="150" t="str">
        <f>IF(Tbl.Kosten[[#This Row],[Pnr.]]=HQ$7,Tbl.Kosten[[#This Row],[Te financieren]],"")</f>
        <v/>
      </c>
      <c r="HR181" s="150" t="str">
        <f>IF(Tbl.Kosten[[#This Row],[Pnr.]]=HR$7,Tbl.Kosten[[#This Row],[Te financieren]],"")</f>
        <v/>
      </c>
      <c r="HS181" s="150" t="str">
        <f>IF(Tbl.Kosten[[#This Row],[Pnr.]]=HS$7,Tbl.Kosten[[#This Row],[Te financieren]],"")</f>
        <v/>
      </c>
      <c r="HT181" s="150" t="str">
        <f>IF(Tbl.Kosten[[#This Row],[Pnr.]]=HT$7,Tbl.Kosten[[#This Row],[Te financieren]],"")</f>
        <v/>
      </c>
      <c r="HU181" s="150" t="str">
        <f>IF(Tbl.Kosten[[#This Row],[Pnr.]]=HU$7,Tbl.Kosten[[#This Row],[Te financieren]],"")</f>
        <v/>
      </c>
      <c r="HV181" s="150" t="str">
        <f>IF(Tbl.Kosten[[#This Row],[Pnr.]]=HV$7,Tbl.Kosten[[#This Row],[Te financieren]],"")</f>
        <v/>
      </c>
      <c r="HW181" s="150" t="str">
        <f>IF(Tbl.Kosten[[#This Row],[Pnr.]]=HW$7,Tbl.Kosten[[#This Row],[Te financieren]],"")</f>
        <v/>
      </c>
    </row>
    <row r="182" spans="2:231" x14ac:dyDescent="0.3">
      <c r="B182" s="134"/>
      <c r="C182" s="137"/>
      <c r="D182" s="136"/>
      <c r="E182" s="261"/>
      <c r="F182" s="135"/>
      <c r="G182" s="11" t="str">
        <f>IF(Tbl.Kosten[[#This Row],[Medewerker e/o 
functie]]&lt;&gt;"",_xlfn.XLOOKUP(Tbl.Kosten[[#This Row],[Medewerker e/o 
functie]],Tbl.Uurtarief[Medewerker en/of functie],Tbl.Uurtarief[Uurtarief],"",0,1),"")</f>
        <v/>
      </c>
      <c r="H182" s="121">
        <f>IFERROR(Tbl.Kosten[[#This Row],[Uren]]*Tbl.Kosten[[#This Row],[Uurtarief]],0)</f>
        <v>0</v>
      </c>
      <c r="I182" s="119" t="str">
        <f>IF(Tbl.Kosten[[#This Row],[Subtotaal uren]]&lt;&gt;0,_xlfn.XLOOKUP(Tbl.Kosten[[#This Row],[Medewerker e/o 
functie]],Tbl.Uurtarief[Medewerker en/of functie],Tbl.Uurtarief[Kostensoort arbeid],"",0,1),"")</f>
        <v/>
      </c>
      <c r="J182" s="137"/>
      <c r="K182" s="135"/>
      <c r="L182" s="139" t="str">
        <f>IF(Tbl.Kosten[[#This Row],[Activum]]&lt;&gt;"",_xlfn.XLOOKUP(Tbl.Kosten[[#This Row],[Activum]],Tbl.Afschrijvingskosten[Activum],Tbl.Afschrijvingskosten[Tarief per afschrijvings-eenheid],"",0,1),"")</f>
        <v/>
      </c>
      <c r="M182" s="122">
        <f>IFERROR(Tbl.Kosten[[#This Row],[Een-
heden]]*Tbl.Kosten[[#This Row],[Afschrijvings-
tarief]],0)</f>
        <v>0</v>
      </c>
      <c r="N182" s="122" t="str">
        <f>IF(Tbl.Kosten[[#This Row],[Subtotaal afschrijving]]&lt;&gt;0,Lijsten!$A$7,"")</f>
        <v/>
      </c>
      <c r="O182" s="140"/>
      <c r="P182" s="135"/>
      <c r="Q182" s="138"/>
      <c r="R182" s="122">
        <f>IFERROR(Tbl.Kosten[[#This Row],[Aantal]]*Tbl.Kosten[[#This Row],[Tarief]],0)</f>
        <v>0</v>
      </c>
      <c r="S182" s="8">
        <f>IFERROR(Tbl.Kosten[[#This Row],[Subtotaal overige kosten]]+Tbl.Kosten[[#This Row],[Subtotaal uren]]+Tbl.Kosten[[#This Row],[Subtotaal afschrijving]],0)</f>
        <v>0</v>
      </c>
      <c r="T182" s="8">
        <f>IFERROR(Tbl.Kosten[[#This Row],[Totaal kosten]]*Tbl.Kosten[[#This Row],[Subsidie%]],0)</f>
        <v>0</v>
      </c>
      <c r="U182" s="4" t="str" cm="1">
        <f t="array" ref="U182">IFERROR(_xlfn.IFS(Tbl.Kosten[[#This Row],[Subtotaal uren]]&lt;&gt;0,Tbl.Kosten[[#This Row],[Kostensoort arbeid]],Tbl.Kosten[[#This Row],[Subtotaal afschrijving]]&lt;&gt;0,Tbl.Kosten[[#This Row],[Kostensoort afschrijving]],Tbl.Kosten[[#This Row],[Subtotaal overige kosten]]&lt;&gt;0,Tbl.Kosten[[#This Row],[Kostensoort overig]]),"")</f>
        <v/>
      </c>
      <c r="V182" s="4" t="str">
        <f>IFERROR(_xlfn.XLOOKUP(Tbl.Kosten[[#This Row],[Activiteitencode]],Tbl.Activiteiten[Activiteitcode],Tbl.Activiteiten[Werkpakketcode],"",0,1),"")</f>
        <v/>
      </c>
      <c r="W182" s="4" t="str">
        <f>IFERROR(_xlfn.XLOOKUP(Tbl.Kosten[[#This Row],[Werkpakketcode]],Tbl.Werkpakketten[Werkpakketcode],Tbl.Werkpakketten[Subsidiabele activiteit],"",0,1),"")</f>
        <v/>
      </c>
      <c r="X182" s="12">
        <f>IFERROR(_xlfn.XLOOKUP(Tbl.Kosten[[#This Row],[Sanr.]],Tbl.Subsidiehoogte[SAnr.],Tbl.Subsidiehoogte[Sub. Percentage],0,0,1),0)</f>
        <v>0</v>
      </c>
      <c r="Y182" s="144" t="str">
        <f>IFERROR(_xlfn.XLOOKUP(Tbl.Kosten[[#This Row],[Partnercode]],Tbl.Projectpartners[Partnercode],Tbl.Projectpartners[PNr.],"",0,1),"")</f>
        <v>P1</v>
      </c>
      <c r="Z182" s="148">
        <f>IF(Tbl.Kosten[[#This Row],[Pnr.]]=Z$7,Tbl.Kosten[[#This Row],[Totaal kosten]],"")</f>
        <v>0</v>
      </c>
      <c r="AA182" s="148" t="str">
        <f>IF(Tbl.Kosten[[#This Row],[Pnr.]]=AA$7,Tbl.Kosten[[#This Row],[Totaal kosten]],"")</f>
        <v/>
      </c>
      <c r="AB182" s="148" t="str">
        <f>IF(Tbl.Kosten[[#This Row],[Pnr.]]=AB$7,Tbl.Kosten[[#This Row],[Totaal kosten]],"")</f>
        <v/>
      </c>
      <c r="AC182" s="148" t="str">
        <f>IF(Tbl.Kosten[[#This Row],[Pnr.]]=AC$7,Tbl.Kosten[[#This Row],[Totaal kosten]],"")</f>
        <v/>
      </c>
      <c r="AD182" s="148" t="str">
        <f>IF(Tbl.Kosten[[#This Row],[Pnr.]]=AD$7,Tbl.Kosten[[#This Row],[Totaal kosten]],"")</f>
        <v/>
      </c>
      <c r="AE182" s="148" t="str">
        <f>IF(Tbl.Kosten[[#This Row],[Pnr.]]=AE$7,Tbl.Kosten[[#This Row],[Totaal kosten]],"")</f>
        <v/>
      </c>
      <c r="AF182" s="148" t="str">
        <f>IF(Tbl.Kosten[[#This Row],[Pnr.]]=AF$7,Tbl.Kosten[[#This Row],[Totaal kosten]],"")</f>
        <v/>
      </c>
      <c r="AG182" s="148" t="str">
        <f>IF(Tbl.Kosten[[#This Row],[Pnr.]]=AG$7,Tbl.Kosten[[#This Row],[Totaal kosten]],"")</f>
        <v/>
      </c>
      <c r="AH182" s="148" t="str">
        <f>IF(Tbl.Kosten[[#This Row],[Pnr.]]=AH$7,Tbl.Kosten[[#This Row],[Totaal kosten]],"")</f>
        <v/>
      </c>
      <c r="AI182" s="148" t="str">
        <f>IF(Tbl.Kosten[[#This Row],[Pnr.]]=AI$7,Tbl.Kosten[[#This Row],[Totaal kosten]],"")</f>
        <v/>
      </c>
      <c r="AJ182" s="148" t="str">
        <f>IF(Tbl.Kosten[[#This Row],[Pnr.]]=AJ$7,Tbl.Kosten[[#This Row],[Totaal kosten]],"")</f>
        <v/>
      </c>
      <c r="AK182" s="148" t="str">
        <f>IF(Tbl.Kosten[[#This Row],[Pnr.]]=AK$7,Tbl.Kosten[[#This Row],[Totaal kosten]],"")</f>
        <v/>
      </c>
      <c r="AL182" s="148" t="str">
        <f>IF(Tbl.Kosten[[#This Row],[Pnr.]]=AL$7,Tbl.Kosten[[#This Row],[Totaal kosten]],"")</f>
        <v/>
      </c>
      <c r="AM182" s="148" t="str">
        <f>IF(Tbl.Kosten[[#This Row],[Pnr.]]=AM$7,Tbl.Kosten[[#This Row],[Totaal kosten]],"")</f>
        <v/>
      </c>
      <c r="AN182" s="148" t="str">
        <f>IF(Tbl.Kosten[[#This Row],[Pnr.]]=AN$7,Tbl.Kosten[[#This Row],[Totaal kosten]],"")</f>
        <v/>
      </c>
      <c r="AO182" s="148" t="str">
        <f>IF(Tbl.Kosten[[#This Row],[Pnr.]]=AO$7,Tbl.Kosten[[#This Row],[Totaal kosten]],"")</f>
        <v/>
      </c>
      <c r="AP182" s="148" t="str">
        <f>IF(Tbl.Kosten[[#This Row],[Pnr.]]=AP$7,Tbl.Kosten[[#This Row],[Totaal kosten]],"")</f>
        <v/>
      </c>
      <c r="AQ182" s="148" t="str">
        <f>IF(Tbl.Kosten[[#This Row],[Pnr.]]=AQ$7,Tbl.Kosten[[#This Row],[Totaal kosten]],"")</f>
        <v/>
      </c>
      <c r="AR182" s="148" t="str">
        <f>IF(Tbl.Kosten[[#This Row],[Pnr.]]=AR$7,Tbl.Kosten[[#This Row],[Totaal kosten]],"")</f>
        <v/>
      </c>
      <c r="AS182" s="148" t="str">
        <f>IF(Tbl.Kosten[[#This Row],[Pnr.]]=AS$7,Tbl.Kosten[[#This Row],[Totaal kosten]],"")</f>
        <v/>
      </c>
      <c r="AT182" s="148" t="str">
        <f>IF(Tbl.Kosten[[#This Row],[Pnr.]]=AT$7,Tbl.Kosten[[#This Row],[Totaal kosten]],"")</f>
        <v/>
      </c>
      <c r="AU182" s="148" t="str">
        <f>IF(Tbl.Kosten[[#This Row],[Pnr.]]=AU$7,Tbl.Kosten[[#This Row],[Totaal kosten]],"")</f>
        <v/>
      </c>
      <c r="AV182" s="148" t="str">
        <f>IF(Tbl.Kosten[[#This Row],[Pnr.]]=AV$7,Tbl.Kosten[[#This Row],[Totaal kosten]],"")</f>
        <v/>
      </c>
      <c r="AW182" s="148" t="str">
        <f>IF(Tbl.Kosten[[#This Row],[Pnr.]]=AW$7,Tbl.Kosten[[#This Row],[Totaal kosten]],"")</f>
        <v/>
      </c>
      <c r="AX182" s="148" t="str">
        <f>IF(Tbl.Kosten[[#This Row],[Pnr.]]=AX$7,Tbl.Kosten[[#This Row],[Totaal kosten]],"")</f>
        <v/>
      </c>
      <c r="AY182" s="148" t="str">
        <f>IF(Tbl.Kosten[[#This Row],[Pnr.]]=AY$7,Tbl.Kosten[[#This Row],[Totaal kosten]],"")</f>
        <v/>
      </c>
      <c r="AZ182" s="148" t="str">
        <f>IF(Tbl.Kosten[[#This Row],[Pnr.]]=AZ$7,Tbl.Kosten[[#This Row],[Totaal kosten]],"")</f>
        <v/>
      </c>
      <c r="BA182" s="148" t="str">
        <f>IF(Tbl.Kosten[[#This Row],[Pnr.]]=BA$7,Tbl.Kosten[[#This Row],[Totaal kosten]],"")</f>
        <v/>
      </c>
      <c r="BB182" s="148" t="str">
        <f>IF(Tbl.Kosten[[#This Row],[Pnr.]]=BB$7,Tbl.Kosten[[#This Row],[Totaal kosten]],"")</f>
        <v/>
      </c>
      <c r="BC182" s="148" t="str">
        <f>IF(Tbl.Kosten[[#This Row],[Pnr.]]=BC$7,Tbl.Kosten[[#This Row],[Totaal kosten]],"")</f>
        <v/>
      </c>
      <c r="BD182" s="148" t="str">
        <f>IF(Tbl.Kosten[[#This Row],[Pnr.]]=BD$7,Tbl.Kosten[[#This Row],[Totaal kosten]],"")</f>
        <v/>
      </c>
      <c r="BE182" s="148" t="str">
        <f>IF(Tbl.Kosten[[#This Row],[Pnr.]]=BE$7,Tbl.Kosten[[#This Row],[Totaal kosten]],"")</f>
        <v/>
      </c>
      <c r="BF182" s="148" t="str">
        <f>IF(Tbl.Kosten[[#This Row],[Pnr.]]=BF$7,Tbl.Kosten[[#This Row],[Totaal kosten]],"")</f>
        <v/>
      </c>
      <c r="BG182" s="148" t="str">
        <f>IF(Tbl.Kosten[[#This Row],[Pnr.]]=BG$7,Tbl.Kosten[[#This Row],[Totaal kosten]],"")</f>
        <v/>
      </c>
      <c r="BH182" s="148" t="str">
        <f>IF(Tbl.Kosten[[#This Row],[Pnr.]]=BH$7,Tbl.Kosten[[#This Row],[Totaal kosten]],"")</f>
        <v/>
      </c>
      <c r="BI182" s="148" t="str">
        <f>IF(Tbl.Kosten[[#This Row],[Pnr.]]=BI$7,Tbl.Kosten[[#This Row],[Totaal kosten]],"")</f>
        <v/>
      </c>
      <c r="BJ182" s="148" t="str">
        <f>IF(Tbl.Kosten[[#This Row],[Pnr.]]=BJ$7,Tbl.Kosten[[#This Row],[Totaal kosten]],"")</f>
        <v/>
      </c>
      <c r="BK182" s="148" t="str">
        <f>IF(Tbl.Kosten[[#This Row],[Pnr.]]=BK$7,Tbl.Kosten[[#This Row],[Totaal kosten]],"")</f>
        <v/>
      </c>
      <c r="BL182" s="148" t="str">
        <f>IF(Tbl.Kosten[[#This Row],[Pnr.]]=BL$7,Tbl.Kosten[[#This Row],[Totaal kosten]],"")</f>
        <v/>
      </c>
      <c r="BM182" s="148" t="str">
        <f>IF(Tbl.Kosten[[#This Row],[Pnr.]]=BM$7,Tbl.Kosten[[#This Row],[Totaal kosten]],"")</f>
        <v/>
      </c>
      <c r="BN182" s="148" t="str">
        <f>IF(Tbl.Kosten[[#This Row],[Pnr.]]=BN$7,Tbl.Kosten[[#This Row],[Totaal kosten]],"")</f>
        <v/>
      </c>
      <c r="BO182" s="148" t="str">
        <f>IF(Tbl.Kosten[[#This Row],[Pnr.]]=BO$7,Tbl.Kosten[[#This Row],[Totaal kosten]],"")</f>
        <v/>
      </c>
      <c r="BP182" s="148" t="str">
        <f>IF(Tbl.Kosten[[#This Row],[Pnr.]]=BP$7,Tbl.Kosten[[#This Row],[Totaal kosten]],"")</f>
        <v/>
      </c>
      <c r="BQ182" s="148" t="str">
        <f>IF(Tbl.Kosten[[#This Row],[Pnr.]]=BQ$7,Tbl.Kosten[[#This Row],[Totaal kosten]],"")</f>
        <v/>
      </c>
      <c r="BR182" s="148" t="str">
        <f>IF(Tbl.Kosten[[#This Row],[Pnr.]]=BR$7,Tbl.Kosten[[#This Row],[Totaal kosten]],"")</f>
        <v/>
      </c>
      <c r="BS182" s="148" t="str">
        <f>IF(Tbl.Kosten[[#This Row],[Pnr.]]=BS$7,Tbl.Kosten[[#This Row],[Totaal kosten]],"")</f>
        <v/>
      </c>
      <c r="BT182" s="148" t="str">
        <f>IF(Tbl.Kosten[[#This Row],[Pnr.]]=BT$7,Tbl.Kosten[[#This Row],[Totaal kosten]],"")</f>
        <v/>
      </c>
      <c r="BU182" s="148" t="str">
        <f>IF(Tbl.Kosten[[#This Row],[Pnr.]]=BU$7,Tbl.Kosten[[#This Row],[Totaal kosten]],"")</f>
        <v/>
      </c>
      <c r="BV182" s="148" t="str">
        <f>IF(Tbl.Kosten[[#This Row],[Pnr.]]=BV$7,Tbl.Kosten[[#This Row],[Totaal kosten]],"")</f>
        <v/>
      </c>
      <c r="BW182" s="148" t="str">
        <f>IF(Tbl.Kosten[[#This Row],[Pnr.]]=BW$7,Tbl.Kosten[[#This Row],[Totaal kosten]],"")</f>
        <v/>
      </c>
      <c r="BX182" s="148" t="str">
        <f>IFERROR(_xlfn.XLOOKUP(Tbl.Kosten[[#This Row],[Werkpakketcode]],Tbl.Werkpakketten[Werkpakketcode],Tbl.Werkpakketten[WPnr.],"",0,1),"")</f>
        <v/>
      </c>
      <c r="BY182" s="148" t="str">
        <f>IF(Tbl.Kosten[[#This Row],[WPnr.]]=BY$7,Tbl.Kosten[[#This Row],[Totaal kosten]],"")</f>
        <v/>
      </c>
      <c r="BZ182" s="148" t="str">
        <f>IF(Tbl.Kosten[[#This Row],[WPnr.]]=BZ$7,Tbl.Kosten[[#This Row],[Totaal kosten]],"")</f>
        <v/>
      </c>
      <c r="CA182" s="148" t="str">
        <f>IF(Tbl.Kosten[[#This Row],[WPnr.]]=CA$7,Tbl.Kosten[[#This Row],[Totaal kosten]],"")</f>
        <v/>
      </c>
      <c r="CB182" s="148" t="str">
        <f>IF(Tbl.Kosten[[#This Row],[WPnr.]]=CB$7,Tbl.Kosten[[#This Row],[Totaal kosten]],"")</f>
        <v/>
      </c>
      <c r="CC182" s="148" t="str">
        <f>IF(Tbl.Kosten[[#This Row],[WPnr.]]=CC$7,Tbl.Kosten[[#This Row],[Totaal kosten]],"")</f>
        <v/>
      </c>
      <c r="CD182" s="148" t="str">
        <f>IF(Tbl.Kosten[[#This Row],[WPnr.]]=CD$7,Tbl.Kosten[[#This Row],[Totaal kosten]],"")</f>
        <v/>
      </c>
      <c r="CE182" s="148" t="str">
        <f>IF(Tbl.Kosten[[#This Row],[WPnr.]]=CE$7,Tbl.Kosten[[#This Row],[Totaal kosten]],"")</f>
        <v/>
      </c>
      <c r="CF182" s="148" t="str">
        <f>IF(Tbl.Kosten[[#This Row],[WPnr.]]=CF$7,Tbl.Kosten[[#This Row],[Totaal kosten]],"")</f>
        <v/>
      </c>
      <c r="CG182" s="148" t="str">
        <f>IF(Tbl.Kosten[[#This Row],[WPnr.]]=CG$7,Tbl.Kosten[[#This Row],[Totaal kosten]],"")</f>
        <v/>
      </c>
      <c r="CH182" s="148" t="str">
        <f>IF(Tbl.Kosten[[#This Row],[WPnr.]]=CH$7,Tbl.Kosten[[#This Row],[Totaal kosten]],"")</f>
        <v/>
      </c>
      <c r="CI182" s="148" t="str">
        <f>IF(Tbl.Kosten[[#This Row],[WPnr.]]=CI$7,Tbl.Kosten[[#This Row],[Totaal kosten]],"")</f>
        <v/>
      </c>
      <c r="CJ182" s="148" t="str">
        <f>IF(Tbl.Kosten[[#This Row],[WPnr.]]=CJ$7,Tbl.Kosten[[#This Row],[Totaal kosten]],"")</f>
        <v/>
      </c>
      <c r="CK182" s="148" t="str">
        <f>IF(Tbl.Kosten[[#This Row],[WPnr.]]=CK$7,Tbl.Kosten[[#This Row],[Totaal kosten]],"")</f>
        <v/>
      </c>
      <c r="CL182" s="148" t="str">
        <f>IF(Tbl.Kosten[[#This Row],[WPnr.]]=CL$7,Tbl.Kosten[[#This Row],[Totaal kosten]],"")</f>
        <v/>
      </c>
      <c r="CM182" s="148" t="str">
        <f>IF(Tbl.Kosten[[#This Row],[WPnr.]]=CM$7,Tbl.Kosten[[#This Row],[Totaal kosten]],"")</f>
        <v/>
      </c>
      <c r="CN182" s="148" t="str">
        <f>IF(Tbl.Kosten[[#This Row],[WPnr.]]=CN$7,Tbl.Kosten[[#This Row],[Totaal kosten]],"")</f>
        <v/>
      </c>
      <c r="CO182" s="148" t="str">
        <f>IF(Tbl.Kosten[[#This Row],[WPnr.]]=CO$7,Tbl.Kosten[[#This Row],[Totaal kosten]],"")</f>
        <v/>
      </c>
      <c r="CP182" s="148" t="str">
        <f>IF(Tbl.Kosten[[#This Row],[WPnr.]]=CP$7,Tbl.Kosten[[#This Row],[Totaal kosten]],"")</f>
        <v/>
      </c>
      <c r="CQ182" s="148" t="str">
        <f>IF(Tbl.Kosten[[#This Row],[WPnr.]]=CQ$7,Tbl.Kosten[[#This Row],[Totaal kosten]],"")</f>
        <v/>
      </c>
      <c r="CR182" s="148" t="str">
        <f>IF(Tbl.Kosten[[#This Row],[WPnr.]]=CR$7,Tbl.Kosten[[#This Row],[Totaal kosten]],"")</f>
        <v/>
      </c>
      <c r="CS182" s="148" t="str">
        <f>IF(Tbl.Kosten[[#This Row],[WPnr.]]=CS$7,Tbl.Kosten[[#This Row],[Totaal kosten]],"")</f>
        <v/>
      </c>
      <c r="CT182" s="148" t="str">
        <f>IF(Tbl.Kosten[[#This Row],[WPnr.]]=CT$7,Tbl.Kosten[[#This Row],[Totaal kosten]],"")</f>
        <v/>
      </c>
      <c r="CU182" s="148" t="str">
        <f>IF(Tbl.Kosten[[#This Row],[WPnr.]]=CU$7,Tbl.Kosten[[#This Row],[Totaal kosten]],"")</f>
        <v/>
      </c>
      <c r="CV182" s="148" t="str">
        <f>IF(Tbl.Kosten[[#This Row],[WPnr.]]=CV$7,Tbl.Kosten[[#This Row],[Totaal kosten]],"")</f>
        <v/>
      </c>
      <c r="CW182" s="148" t="str">
        <f>IF(Tbl.Kosten[[#This Row],[WPnr.]]=CW$7,Tbl.Kosten[[#This Row],[Totaal kosten]],"")</f>
        <v/>
      </c>
      <c r="CX182" s="148" t="str">
        <f>IF(Tbl.Kosten[[#This Row],[WPnr.]]=CX$7,Tbl.Kosten[[#This Row],[Totaal kosten]],"")</f>
        <v/>
      </c>
      <c r="CY182" s="148" t="str">
        <f>IF(Tbl.Kosten[[#This Row],[WPnr.]]=CY$7,Tbl.Kosten[[#This Row],[Totaal kosten]],"")</f>
        <v/>
      </c>
      <c r="CZ182" s="148" t="str">
        <f>IF(Tbl.Kosten[[#This Row],[WPnr.]]=CZ$7,Tbl.Kosten[[#This Row],[Totaal kosten]],"")</f>
        <v/>
      </c>
      <c r="DA182" s="148" t="str">
        <f>IF(Tbl.Kosten[[#This Row],[WPnr.]]=DA$7,Tbl.Kosten[[#This Row],[Totaal kosten]],"")</f>
        <v/>
      </c>
      <c r="DB182" s="148" t="str">
        <f>IF(Tbl.Kosten[[#This Row],[WPnr.]]=DB$7,Tbl.Kosten[[#This Row],[Totaal kosten]],"")</f>
        <v/>
      </c>
      <c r="DC182" s="148" t="str">
        <f>IF(Tbl.Kosten[[#This Row],[WPnr.]]=DC$7,Tbl.Kosten[[#This Row],[Totaal kosten]],"")</f>
        <v/>
      </c>
      <c r="DD182" s="148" t="str">
        <f>IF(Tbl.Kosten[[#This Row],[WPnr.]]=DD$7,Tbl.Kosten[[#This Row],[Totaal kosten]],"")</f>
        <v/>
      </c>
      <c r="DE182" s="148" t="str">
        <f>IF(Tbl.Kosten[[#This Row],[WPnr.]]=DE$7,Tbl.Kosten[[#This Row],[Totaal kosten]],"")</f>
        <v/>
      </c>
      <c r="DF182" s="148" t="str">
        <f>IF(Tbl.Kosten[[#This Row],[WPnr.]]=DF$7,Tbl.Kosten[[#This Row],[Totaal kosten]],"")</f>
        <v/>
      </c>
      <c r="DG182" s="148" t="str">
        <f>IF(Tbl.Kosten[[#This Row],[WPnr.]]=DG$7,Tbl.Kosten[[#This Row],[Totaal kosten]],"")</f>
        <v/>
      </c>
      <c r="DH182" s="148" t="str">
        <f>IF(Tbl.Kosten[[#This Row],[WPnr.]]=DH$7,Tbl.Kosten[[#This Row],[Totaal kosten]],"")</f>
        <v/>
      </c>
      <c r="DI182" s="148" t="str">
        <f>IF(Tbl.Kosten[[#This Row],[WPnr.]]=DI$7,Tbl.Kosten[[#This Row],[Totaal kosten]],"")</f>
        <v/>
      </c>
      <c r="DJ182" s="148" t="str">
        <f>IF(Tbl.Kosten[[#This Row],[WPnr.]]=DJ$7,Tbl.Kosten[[#This Row],[Totaal kosten]],"")</f>
        <v/>
      </c>
      <c r="DK182" s="148" t="str">
        <f>IF(Tbl.Kosten[[#This Row],[WPnr.]]=DK$7,Tbl.Kosten[[#This Row],[Totaal kosten]],"")</f>
        <v/>
      </c>
      <c r="DL182" s="148" t="str">
        <f>IF(Tbl.Kosten[[#This Row],[WPnr.]]=DL$7,Tbl.Kosten[[#This Row],[Totaal kosten]],"")</f>
        <v/>
      </c>
      <c r="DM182" s="148" t="str">
        <f>IF(Tbl.Kosten[[#This Row],[WPnr.]]=DM$7,Tbl.Kosten[[#This Row],[Totaal kosten]],"")</f>
        <v/>
      </c>
      <c r="DN182" s="148" t="str">
        <f>IF(Tbl.Kosten[[#This Row],[WPnr.]]=DN$7,Tbl.Kosten[[#This Row],[Totaal kosten]],"")</f>
        <v/>
      </c>
      <c r="DO182" s="148" t="str">
        <f>IF(Tbl.Kosten[[#This Row],[WPnr.]]=DO$7,Tbl.Kosten[[#This Row],[Totaal kosten]],"")</f>
        <v/>
      </c>
      <c r="DP182" s="148" t="str">
        <f>IF(Tbl.Kosten[[#This Row],[WPnr.]]=DP$7,Tbl.Kosten[[#This Row],[Totaal kosten]],"")</f>
        <v/>
      </c>
      <c r="DQ182" s="148" t="str">
        <f>IF(Tbl.Kosten[[#This Row],[WPnr.]]=DQ$7,Tbl.Kosten[[#This Row],[Totaal kosten]],"")</f>
        <v/>
      </c>
      <c r="DR182" s="148" t="str">
        <f>IF(Tbl.Kosten[[#This Row],[WPnr.]]=DR$7,Tbl.Kosten[[#This Row],[Totaal kosten]],"")</f>
        <v/>
      </c>
      <c r="DS182" s="148" t="str">
        <f>IF(Tbl.Kosten[[#This Row],[WPnr.]]=DS$7,Tbl.Kosten[[#This Row],[Totaal kosten]],"")</f>
        <v/>
      </c>
      <c r="DT182" s="148" t="str">
        <f>IF(Tbl.Kosten[[#This Row],[WPnr.]]=DT$7,Tbl.Kosten[[#This Row],[Totaal kosten]],"")</f>
        <v/>
      </c>
      <c r="DU182" s="148" t="str">
        <f>IF(Tbl.Kosten[[#This Row],[WPnr.]]=DU$7,Tbl.Kosten[[#This Row],[Totaal kosten]],"")</f>
        <v/>
      </c>
      <c r="DV182" s="148" t="str">
        <f>IF(Tbl.Kosten[[#This Row],[WPnr.]]=DV$7,Tbl.Kosten[[#This Row],[Totaal kosten]],"")</f>
        <v/>
      </c>
      <c r="DW182" s="150" t="str">
        <f>IFERROR(_xlfn.XLOOKUP(Tbl.Kosten[[#This Row],[Kostensoort]],Tbl.Kostensoorten[Kostensoorten],Tbl.Kostensoorten[KSnr.],"",0,1),"")</f>
        <v/>
      </c>
      <c r="DX182" s="150" t="str">
        <f>IF(Tbl.Kosten[[#This Row],[KSnr.]]=DX$7,Tbl.Kosten[[#This Row],[Totaal kosten]],"")</f>
        <v/>
      </c>
      <c r="DY182" s="150" t="str">
        <f>IF(Tbl.Kosten[[#This Row],[KSnr.]]=DY$7,Tbl.Kosten[[#This Row],[Totaal kosten]],"")</f>
        <v/>
      </c>
      <c r="DZ182" s="150" t="str">
        <f>IF(Tbl.Kosten[[#This Row],[KSnr.]]=DZ$7,Tbl.Kosten[[#This Row],[Totaal kosten]],"")</f>
        <v/>
      </c>
      <c r="EA182" s="150" t="str">
        <f>IF(Tbl.Kosten[[#This Row],[KSnr.]]=EA$7,Tbl.Kosten[[#This Row],[Totaal kosten]],"")</f>
        <v/>
      </c>
      <c r="EB182" s="150" t="str">
        <f>IF(Tbl.Kosten[[#This Row],[KSnr.]]=EB$7,Tbl.Kosten[[#This Row],[Totaal kosten]],"")</f>
        <v/>
      </c>
      <c r="EC182" s="150" t="str">
        <f>IF(Tbl.Kosten[[#This Row],[KSnr.]]=EC$7,Tbl.Kosten[[#This Row],[Totaal kosten]],"")</f>
        <v/>
      </c>
      <c r="ED182" s="150" t="str">
        <f>IF(Tbl.Kosten[[#This Row],[KSnr.]]=ED$7,Tbl.Kosten[[#This Row],[Totaal kosten]],"")</f>
        <v/>
      </c>
      <c r="EE182" s="150" t="str">
        <f>IF(Tbl.Kosten[[#This Row],[KSnr.]]=EE$7,Tbl.Kosten[[#This Row],[Totaal kosten]],"")</f>
        <v/>
      </c>
      <c r="EF182" s="150" t="str">
        <f>IF(Tbl.Kosten[[#This Row],[KSnr.]]=EF$7,Tbl.Kosten[[#This Row],[Totaal kosten]],"")</f>
        <v/>
      </c>
      <c r="EG182" s="150" t="str">
        <f>IF(Tbl.Kosten[[#This Row],[KSnr.]]=EG$7,Tbl.Kosten[[#This Row],[Totaal kosten]],"")</f>
        <v/>
      </c>
      <c r="EH182" s="150" t="str">
        <f>IF(Tbl.Kosten[[#This Row],[KSnr.]]=EH$7,Tbl.Kosten[[#This Row],[Totaal kosten]],"")</f>
        <v/>
      </c>
      <c r="EI182" s="150" t="str">
        <f>IF(Tbl.Kosten[[#This Row],[KSnr.]]=EI$7,Tbl.Kosten[[#This Row],[Totaal kosten]],"")</f>
        <v/>
      </c>
      <c r="EJ182" s="150" t="str">
        <f>IF(Tbl.Kosten[[#This Row],[KSnr.]]=EJ$7,Tbl.Kosten[[#This Row],[Totaal kosten]],"")</f>
        <v/>
      </c>
      <c r="EK182" s="150" t="str">
        <f>IF(Tbl.Kosten[[#This Row],[KSnr.]]=EK$7,Tbl.Kosten[[#This Row],[Totaal kosten]],"")</f>
        <v/>
      </c>
      <c r="EL182" s="150" t="str">
        <f>IF(Tbl.Kosten[[#This Row],[KSnr.]]=EL$7,Tbl.Kosten[[#This Row],[Totaal kosten]],"")</f>
        <v/>
      </c>
      <c r="EM182" s="150" t="str">
        <f>IF(Tbl.Kosten[[#This Row],[KSnr.]]=EM$7,Tbl.Kosten[[#This Row],[Totaal kosten]],"")</f>
        <v/>
      </c>
      <c r="EN182" s="150" t="str">
        <f>IF(Tbl.Kosten[[#This Row],[KSnr.]]=EN$7,Tbl.Kosten[[#This Row],[Totaal kosten]],"")</f>
        <v/>
      </c>
      <c r="EO182" s="150" t="str">
        <f>IF(Tbl.Kosten[[#This Row],[KSnr.]]=EO$7,Tbl.Kosten[[#This Row],[Totaal kosten]],"")</f>
        <v/>
      </c>
      <c r="EP182" s="150" t="str">
        <f>IF(Tbl.Kosten[[#This Row],[KSnr.]]=EP$7,Tbl.Kosten[[#This Row],[Totaal kosten]],"")</f>
        <v/>
      </c>
      <c r="EQ182" s="150" t="str">
        <f>IF(Tbl.Kosten[[#This Row],[KSnr.]]=EQ$7,Tbl.Kosten[[#This Row],[Totaal kosten]],"")</f>
        <v/>
      </c>
      <c r="ER182" s="144" t="str">
        <f>IFERROR(_xlfn.XLOOKUP(Tbl.Kosten[[#This Row],[Subsidieactiviteit]],Tbl.Subsidiehoogte[Subsidieactiviteit],Tbl.Subsidiehoogte[SAnr.],"",0,1),"")</f>
        <v/>
      </c>
      <c r="ES182" s="150" t="str">
        <f>IF(Tbl.Kosten[[#This Row],[Sanr.]]=ES$7,Tbl.Kosten[[#This Row],[Totaal kosten]],"")</f>
        <v/>
      </c>
      <c r="ET182" s="150" t="str">
        <f>IF(Tbl.Kosten[[#This Row],[Sanr.]]=ET$7,Tbl.Kosten[[#This Row],[Totaal kosten]],"")</f>
        <v/>
      </c>
      <c r="EU182" s="150" t="str">
        <f>IF(Tbl.Kosten[[#This Row],[Sanr.]]=EU$7,Tbl.Kosten[[#This Row],[Totaal kosten]],"")</f>
        <v/>
      </c>
      <c r="EV182" s="150" t="str">
        <f>IF(Tbl.Kosten[[#This Row],[Sanr.]]=EV$7,Tbl.Kosten[[#This Row],[Totaal kosten]],"")</f>
        <v/>
      </c>
      <c r="EW182" s="150" t="str">
        <f>IF(Tbl.Kosten[[#This Row],[Sanr.]]=EW$7,Tbl.Kosten[[#This Row],[Totaal kosten]],"")</f>
        <v/>
      </c>
      <c r="EX182" s="150" t="str">
        <f>IF(Tbl.Kosten[[#This Row],[Sanr.]]=EX$7,Tbl.Kosten[[#This Row],[Totaal kosten]],"")</f>
        <v/>
      </c>
      <c r="EY182" s="150" t="str">
        <f>IF(Tbl.Kosten[[#This Row],[Sanr.]]=EY$7,Tbl.Kosten[[#This Row],[Totaal kosten]],"")</f>
        <v/>
      </c>
      <c r="EZ182" s="150" t="str">
        <f>IF(Tbl.Kosten[[#This Row],[Sanr.]]=EZ$7,Tbl.Kosten[[#This Row],[Totaal kosten]],"")</f>
        <v/>
      </c>
      <c r="FA182" s="150" t="str">
        <f>IF(Tbl.Kosten[[#This Row],[Sanr.]]=FA$7,Tbl.Kosten[[#This Row],[Totaal kosten]],"")</f>
        <v/>
      </c>
      <c r="FB182" s="150" t="str">
        <f>IF(Tbl.Kosten[[#This Row],[Sanr.]]=FB$7,Tbl.Kosten[[#This Row],[Totaal kosten]],"")</f>
        <v/>
      </c>
      <c r="FC182" s="150" t="str">
        <f>IF(Tbl.Kosten[[#This Row],[Sanr.]]=FC$7,Tbl.Kosten[[#This Row],[Totaal kosten]],"")</f>
        <v/>
      </c>
      <c r="FD182" s="150" t="str">
        <f>IF(Tbl.Kosten[[#This Row],[Sanr.]]=FD$7,Tbl.Kosten[[#This Row],[Totaal kosten]],"")</f>
        <v/>
      </c>
      <c r="FE182" s="150" t="str">
        <f>IF(Tbl.Kosten[[#This Row],[Sanr.]]=FE$7,Tbl.Kosten[[#This Row],[Totaal kosten]],"")</f>
        <v/>
      </c>
      <c r="FF182" s="150" t="str">
        <f>IF(Tbl.Kosten[[#This Row],[Sanr.]]=FF$7,Tbl.Kosten[[#This Row],[Totaal kosten]],"")</f>
        <v/>
      </c>
      <c r="FG182" s="150" t="str">
        <f>IF(Tbl.Kosten[[#This Row],[Sanr.]]=FG$7,Tbl.Kosten[[#This Row],[Totaal kosten]],"")</f>
        <v/>
      </c>
      <c r="FH182" s="150" t="str">
        <f>IF(Tbl.Kosten[[#This Row],[Sanr.]]=FH$7,Tbl.Kosten[[#This Row],[Totaal kosten]],"")</f>
        <v/>
      </c>
      <c r="FI182" s="150" t="str">
        <f>IF(Tbl.Kosten[[#This Row],[Sanr.]]=FI$7,Tbl.Kosten[[#This Row],[Totaal kosten]],"")</f>
        <v/>
      </c>
      <c r="FJ182" s="150" t="str">
        <f>IF(Tbl.Kosten[[#This Row],[Sanr.]]=FJ$7,Tbl.Kosten[[#This Row],[Totaal kosten]],"")</f>
        <v/>
      </c>
      <c r="FK182" s="150" t="str">
        <f>IF(Tbl.Kosten[[#This Row],[Sanr.]]=FK$7,Tbl.Kosten[[#This Row],[Totaal kosten]],"")</f>
        <v/>
      </c>
      <c r="FL182" s="150" t="str">
        <f>IF(Tbl.Kosten[[#This Row],[Sanr.]]=FL$7,Tbl.Kosten[[#This Row],[Totaal kosten]],"")</f>
        <v/>
      </c>
      <c r="FM182" s="150" t="str">
        <f>IF(Tbl.Kosten[[#This Row],[Sanr.]]=FM$7,Tbl.Kosten[[#This Row],[Totaal kosten]],"")</f>
        <v/>
      </c>
      <c r="FN182" s="150" t="str">
        <f>IF(Tbl.Kosten[[#This Row],[Sanr.]]=FN$7,Tbl.Kosten[[#This Row],[Totaal kosten]],"")</f>
        <v/>
      </c>
      <c r="FO182" s="150" t="str">
        <f>IF(Tbl.Kosten[[#This Row],[Sanr.]]=FO$7,Tbl.Kosten[[#This Row],[Totaal kosten]],"")</f>
        <v/>
      </c>
      <c r="FP182" s="150" t="str">
        <f>IF(Tbl.Kosten[[#This Row],[Sanr.]]=FP$7,Tbl.Kosten[[#This Row],[Totaal kosten]],"")</f>
        <v/>
      </c>
      <c r="FQ182" s="150" t="str">
        <f>IF(Tbl.Kosten[[#This Row],[Sanr.]]=FQ$7,Tbl.Kosten[[#This Row],[Totaal kosten]],"")</f>
        <v/>
      </c>
      <c r="FR182" s="150" t="str">
        <f>IF(Tbl.Kosten[[#This Row],[Sanr.]]=FR$7,Tbl.Kosten[[#This Row],[Totaal kosten]],"")</f>
        <v/>
      </c>
      <c r="FS182" s="150" t="str">
        <f>IF(Tbl.Kosten[[#This Row],[Sanr.]]=FS$7,Tbl.Kosten[[#This Row],[Totaal kosten]],"")</f>
        <v/>
      </c>
      <c r="FT182" s="150" t="str">
        <f>IF(Tbl.Kosten[[#This Row],[Sanr.]]=FT$7,Tbl.Kosten[[#This Row],[Totaal kosten]],"")</f>
        <v/>
      </c>
      <c r="FU182" s="150" t="str">
        <f>IF(Tbl.Kosten[[#This Row],[Sanr.]]=FU$7,Tbl.Kosten[[#This Row],[Totaal kosten]],"")</f>
        <v/>
      </c>
      <c r="FV182" s="150" t="str">
        <f>IF(Tbl.Kosten[[#This Row],[Sanr.]]=FV$7,Tbl.Kosten[[#This Row],[Totaal kosten]],"")</f>
        <v/>
      </c>
      <c r="FW182" s="150" t="str">
        <f>IFERROR(_xlfn.XLOOKUP(Tbl.Kosten[[#This Row],[Activiteitencode]],Tbl.Activiteiten[Activiteitcode],Tbl.Activiteiten[Anr.],"",0,1),"")</f>
        <v/>
      </c>
      <c r="FX182" s="169" t="str">
        <f>_xlfn.CONCAT(Tbl.Kosten[[#This Row],[Pnr.]],Tbl.Kosten[[#This Row],[Sanr.]])</f>
        <v>P1</v>
      </c>
      <c r="FY182" s="150">
        <f>Tbl.Kosten[[#This Row],[Totaal kosten]]-Tbl.Kosten[[#This Row],[Subsidie]]</f>
        <v>0</v>
      </c>
      <c r="FZ182" s="150">
        <f>IF(Tbl.Kosten[[#This Row],[Pnr.]]=FZ$7,Tbl.Kosten[[#This Row],[Te financieren]],"")</f>
        <v>0</v>
      </c>
      <c r="GA182" s="150" t="str">
        <f>IF(Tbl.Kosten[[#This Row],[Pnr.]]=GA$7,Tbl.Kosten[[#This Row],[Te financieren]],"")</f>
        <v/>
      </c>
      <c r="GB182" s="150" t="str">
        <f>IF(Tbl.Kosten[[#This Row],[Pnr.]]=GB$7,Tbl.Kosten[[#This Row],[Te financieren]],"")</f>
        <v/>
      </c>
      <c r="GC182" s="150" t="str">
        <f>IF(Tbl.Kosten[[#This Row],[Pnr.]]=GC$7,Tbl.Kosten[[#This Row],[Te financieren]],"")</f>
        <v/>
      </c>
      <c r="GD182" s="150" t="str">
        <f>IF(Tbl.Kosten[[#This Row],[Pnr.]]=GD$7,Tbl.Kosten[[#This Row],[Te financieren]],"")</f>
        <v/>
      </c>
      <c r="GE182" s="150" t="str">
        <f>IF(Tbl.Kosten[[#This Row],[Pnr.]]=GE$7,Tbl.Kosten[[#This Row],[Te financieren]],"")</f>
        <v/>
      </c>
      <c r="GF182" s="150" t="str">
        <f>IF(Tbl.Kosten[[#This Row],[Pnr.]]=GF$7,Tbl.Kosten[[#This Row],[Te financieren]],"")</f>
        <v/>
      </c>
      <c r="GG182" s="150" t="str">
        <f>IF(Tbl.Kosten[[#This Row],[Pnr.]]=GG$7,Tbl.Kosten[[#This Row],[Te financieren]],"")</f>
        <v/>
      </c>
      <c r="GH182" s="150" t="str">
        <f>IF(Tbl.Kosten[[#This Row],[Pnr.]]=GH$7,Tbl.Kosten[[#This Row],[Te financieren]],"")</f>
        <v/>
      </c>
      <c r="GI182" s="150" t="str">
        <f>IF(Tbl.Kosten[[#This Row],[Pnr.]]=GI$7,Tbl.Kosten[[#This Row],[Te financieren]],"")</f>
        <v/>
      </c>
      <c r="GJ182" s="150" t="str">
        <f>IF(Tbl.Kosten[[#This Row],[Pnr.]]=GJ$7,Tbl.Kosten[[#This Row],[Te financieren]],"")</f>
        <v/>
      </c>
      <c r="GK182" s="150" t="str">
        <f>IF(Tbl.Kosten[[#This Row],[Pnr.]]=GK$7,Tbl.Kosten[[#This Row],[Te financieren]],"")</f>
        <v/>
      </c>
      <c r="GL182" s="150" t="str">
        <f>IF(Tbl.Kosten[[#This Row],[Pnr.]]=GL$7,Tbl.Kosten[[#This Row],[Te financieren]],"")</f>
        <v/>
      </c>
      <c r="GM182" s="150" t="str">
        <f>IF(Tbl.Kosten[[#This Row],[Pnr.]]=GM$7,Tbl.Kosten[[#This Row],[Te financieren]],"")</f>
        <v/>
      </c>
      <c r="GN182" s="150" t="str">
        <f>IF(Tbl.Kosten[[#This Row],[Pnr.]]=GN$7,Tbl.Kosten[[#This Row],[Te financieren]],"")</f>
        <v/>
      </c>
      <c r="GO182" s="150" t="str">
        <f>IF(Tbl.Kosten[[#This Row],[Pnr.]]=GO$7,Tbl.Kosten[[#This Row],[Te financieren]],"")</f>
        <v/>
      </c>
      <c r="GP182" s="150" t="str">
        <f>IF(Tbl.Kosten[[#This Row],[Pnr.]]=GP$7,Tbl.Kosten[[#This Row],[Te financieren]],"")</f>
        <v/>
      </c>
      <c r="GQ182" s="150" t="str">
        <f>IF(Tbl.Kosten[[#This Row],[Pnr.]]=GQ$7,Tbl.Kosten[[#This Row],[Te financieren]],"")</f>
        <v/>
      </c>
      <c r="GR182" s="150" t="str">
        <f>IF(Tbl.Kosten[[#This Row],[Pnr.]]=GR$7,Tbl.Kosten[[#This Row],[Te financieren]],"")</f>
        <v/>
      </c>
      <c r="GS182" s="150" t="str">
        <f>IF(Tbl.Kosten[[#This Row],[Pnr.]]=GS$7,Tbl.Kosten[[#This Row],[Te financieren]],"")</f>
        <v/>
      </c>
      <c r="GT182" s="150" t="str">
        <f>IF(Tbl.Kosten[[#This Row],[Pnr.]]=GT$7,Tbl.Kosten[[#This Row],[Te financieren]],"")</f>
        <v/>
      </c>
      <c r="GU182" s="150" t="str">
        <f>IF(Tbl.Kosten[[#This Row],[Pnr.]]=GU$7,Tbl.Kosten[[#This Row],[Te financieren]],"")</f>
        <v/>
      </c>
      <c r="GV182" s="150" t="str">
        <f>IF(Tbl.Kosten[[#This Row],[Pnr.]]=GV$7,Tbl.Kosten[[#This Row],[Te financieren]],"")</f>
        <v/>
      </c>
      <c r="GW182" s="150" t="str">
        <f>IF(Tbl.Kosten[[#This Row],[Pnr.]]=GW$7,Tbl.Kosten[[#This Row],[Te financieren]],"")</f>
        <v/>
      </c>
      <c r="GX182" s="150" t="str">
        <f>IF(Tbl.Kosten[[#This Row],[Pnr.]]=GX$7,Tbl.Kosten[[#This Row],[Te financieren]],"")</f>
        <v/>
      </c>
      <c r="GY182" s="150" t="str">
        <f>IF(Tbl.Kosten[[#This Row],[Pnr.]]=GY$7,Tbl.Kosten[[#This Row],[Te financieren]],"")</f>
        <v/>
      </c>
      <c r="GZ182" s="150" t="str">
        <f>IF(Tbl.Kosten[[#This Row],[Pnr.]]=GZ$7,Tbl.Kosten[[#This Row],[Te financieren]],"")</f>
        <v/>
      </c>
      <c r="HA182" s="150" t="str">
        <f>IF(Tbl.Kosten[[#This Row],[Pnr.]]=HA$7,Tbl.Kosten[[#This Row],[Te financieren]],"")</f>
        <v/>
      </c>
      <c r="HB182" s="150" t="str">
        <f>IF(Tbl.Kosten[[#This Row],[Pnr.]]=HB$7,Tbl.Kosten[[#This Row],[Te financieren]],"")</f>
        <v/>
      </c>
      <c r="HC182" s="150" t="str">
        <f>IF(Tbl.Kosten[[#This Row],[Pnr.]]=HC$7,Tbl.Kosten[[#This Row],[Te financieren]],"")</f>
        <v/>
      </c>
      <c r="HD182" s="150" t="str">
        <f>IF(Tbl.Kosten[[#This Row],[Pnr.]]=HD$7,Tbl.Kosten[[#This Row],[Te financieren]],"")</f>
        <v/>
      </c>
      <c r="HE182" s="150" t="str">
        <f>IF(Tbl.Kosten[[#This Row],[Pnr.]]=HE$7,Tbl.Kosten[[#This Row],[Te financieren]],"")</f>
        <v/>
      </c>
      <c r="HF182" s="150" t="str">
        <f>IF(Tbl.Kosten[[#This Row],[Pnr.]]=HF$7,Tbl.Kosten[[#This Row],[Te financieren]],"")</f>
        <v/>
      </c>
      <c r="HG182" s="150" t="str">
        <f>IF(Tbl.Kosten[[#This Row],[Pnr.]]=HG$7,Tbl.Kosten[[#This Row],[Te financieren]],"")</f>
        <v/>
      </c>
      <c r="HH182" s="150" t="str">
        <f>IF(Tbl.Kosten[[#This Row],[Pnr.]]=HH$7,Tbl.Kosten[[#This Row],[Te financieren]],"")</f>
        <v/>
      </c>
      <c r="HI182" s="150" t="str">
        <f>IF(Tbl.Kosten[[#This Row],[Pnr.]]=HI$7,Tbl.Kosten[[#This Row],[Te financieren]],"")</f>
        <v/>
      </c>
      <c r="HJ182" s="150" t="str">
        <f>IF(Tbl.Kosten[[#This Row],[Pnr.]]=HJ$7,Tbl.Kosten[[#This Row],[Te financieren]],"")</f>
        <v/>
      </c>
      <c r="HK182" s="150" t="str">
        <f>IF(Tbl.Kosten[[#This Row],[Pnr.]]=HK$7,Tbl.Kosten[[#This Row],[Te financieren]],"")</f>
        <v/>
      </c>
      <c r="HL182" s="150" t="str">
        <f>IF(Tbl.Kosten[[#This Row],[Pnr.]]=HL$7,Tbl.Kosten[[#This Row],[Te financieren]],"")</f>
        <v/>
      </c>
      <c r="HM182" s="150" t="str">
        <f>IF(Tbl.Kosten[[#This Row],[Pnr.]]=HM$7,Tbl.Kosten[[#This Row],[Te financieren]],"")</f>
        <v/>
      </c>
      <c r="HN182" s="150" t="str">
        <f>IF(Tbl.Kosten[[#This Row],[Pnr.]]=HN$7,Tbl.Kosten[[#This Row],[Te financieren]],"")</f>
        <v/>
      </c>
      <c r="HO182" s="150" t="str">
        <f>IF(Tbl.Kosten[[#This Row],[Pnr.]]=HO$7,Tbl.Kosten[[#This Row],[Te financieren]],"")</f>
        <v/>
      </c>
      <c r="HP182" s="150" t="str">
        <f>IF(Tbl.Kosten[[#This Row],[Pnr.]]=HP$7,Tbl.Kosten[[#This Row],[Te financieren]],"")</f>
        <v/>
      </c>
      <c r="HQ182" s="150" t="str">
        <f>IF(Tbl.Kosten[[#This Row],[Pnr.]]=HQ$7,Tbl.Kosten[[#This Row],[Te financieren]],"")</f>
        <v/>
      </c>
      <c r="HR182" s="150" t="str">
        <f>IF(Tbl.Kosten[[#This Row],[Pnr.]]=HR$7,Tbl.Kosten[[#This Row],[Te financieren]],"")</f>
        <v/>
      </c>
      <c r="HS182" s="150" t="str">
        <f>IF(Tbl.Kosten[[#This Row],[Pnr.]]=HS$7,Tbl.Kosten[[#This Row],[Te financieren]],"")</f>
        <v/>
      </c>
      <c r="HT182" s="150" t="str">
        <f>IF(Tbl.Kosten[[#This Row],[Pnr.]]=HT$7,Tbl.Kosten[[#This Row],[Te financieren]],"")</f>
        <v/>
      </c>
      <c r="HU182" s="150" t="str">
        <f>IF(Tbl.Kosten[[#This Row],[Pnr.]]=HU$7,Tbl.Kosten[[#This Row],[Te financieren]],"")</f>
        <v/>
      </c>
      <c r="HV182" s="150" t="str">
        <f>IF(Tbl.Kosten[[#This Row],[Pnr.]]=HV$7,Tbl.Kosten[[#This Row],[Te financieren]],"")</f>
        <v/>
      </c>
      <c r="HW182" s="150" t="str">
        <f>IF(Tbl.Kosten[[#This Row],[Pnr.]]=HW$7,Tbl.Kosten[[#This Row],[Te financieren]],"")</f>
        <v/>
      </c>
    </row>
    <row r="183" spans="2:231" x14ac:dyDescent="0.3">
      <c r="B183" s="134"/>
      <c r="C183" s="137"/>
      <c r="D183" s="136"/>
      <c r="E183" s="261"/>
      <c r="F183" s="135"/>
      <c r="G183" s="11" t="str">
        <f>IF(Tbl.Kosten[[#This Row],[Medewerker e/o 
functie]]&lt;&gt;"",_xlfn.XLOOKUP(Tbl.Kosten[[#This Row],[Medewerker e/o 
functie]],Tbl.Uurtarief[Medewerker en/of functie],Tbl.Uurtarief[Uurtarief],"",0,1),"")</f>
        <v/>
      </c>
      <c r="H183" s="121">
        <f>IFERROR(Tbl.Kosten[[#This Row],[Uren]]*Tbl.Kosten[[#This Row],[Uurtarief]],0)</f>
        <v>0</v>
      </c>
      <c r="I183" s="119" t="str">
        <f>IF(Tbl.Kosten[[#This Row],[Subtotaal uren]]&lt;&gt;0,_xlfn.XLOOKUP(Tbl.Kosten[[#This Row],[Medewerker e/o 
functie]],Tbl.Uurtarief[Medewerker en/of functie],Tbl.Uurtarief[Kostensoort arbeid],"",0,1),"")</f>
        <v/>
      </c>
      <c r="J183" s="137"/>
      <c r="K183" s="135"/>
      <c r="L183" s="139" t="str">
        <f>IF(Tbl.Kosten[[#This Row],[Activum]]&lt;&gt;"",_xlfn.XLOOKUP(Tbl.Kosten[[#This Row],[Activum]],Tbl.Afschrijvingskosten[Activum],Tbl.Afschrijvingskosten[Tarief per afschrijvings-eenheid],"",0,1),"")</f>
        <v/>
      </c>
      <c r="M183" s="122">
        <f>IFERROR(Tbl.Kosten[[#This Row],[Een-
heden]]*Tbl.Kosten[[#This Row],[Afschrijvings-
tarief]],0)</f>
        <v>0</v>
      </c>
      <c r="N183" s="122" t="str">
        <f>IF(Tbl.Kosten[[#This Row],[Subtotaal afschrijving]]&lt;&gt;0,Lijsten!$A$7,"")</f>
        <v/>
      </c>
      <c r="O183" s="140"/>
      <c r="P183" s="135"/>
      <c r="Q183" s="138"/>
      <c r="R183" s="122">
        <f>IFERROR(Tbl.Kosten[[#This Row],[Aantal]]*Tbl.Kosten[[#This Row],[Tarief]],0)</f>
        <v>0</v>
      </c>
      <c r="S183" s="8">
        <f>IFERROR(Tbl.Kosten[[#This Row],[Subtotaal overige kosten]]+Tbl.Kosten[[#This Row],[Subtotaal uren]]+Tbl.Kosten[[#This Row],[Subtotaal afschrijving]],0)</f>
        <v>0</v>
      </c>
      <c r="T183" s="8">
        <f>IFERROR(Tbl.Kosten[[#This Row],[Totaal kosten]]*Tbl.Kosten[[#This Row],[Subsidie%]],0)</f>
        <v>0</v>
      </c>
      <c r="U183" s="4" t="str" cm="1">
        <f t="array" ref="U183">IFERROR(_xlfn.IFS(Tbl.Kosten[[#This Row],[Subtotaal uren]]&lt;&gt;0,Tbl.Kosten[[#This Row],[Kostensoort arbeid]],Tbl.Kosten[[#This Row],[Subtotaal afschrijving]]&lt;&gt;0,Tbl.Kosten[[#This Row],[Kostensoort afschrijving]],Tbl.Kosten[[#This Row],[Subtotaal overige kosten]]&lt;&gt;0,Tbl.Kosten[[#This Row],[Kostensoort overig]]),"")</f>
        <v/>
      </c>
      <c r="V183" s="4" t="str">
        <f>IFERROR(_xlfn.XLOOKUP(Tbl.Kosten[[#This Row],[Activiteitencode]],Tbl.Activiteiten[Activiteitcode],Tbl.Activiteiten[Werkpakketcode],"",0,1),"")</f>
        <v/>
      </c>
      <c r="W183" s="4" t="str">
        <f>IFERROR(_xlfn.XLOOKUP(Tbl.Kosten[[#This Row],[Werkpakketcode]],Tbl.Werkpakketten[Werkpakketcode],Tbl.Werkpakketten[Subsidiabele activiteit],"",0,1),"")</f>
        <v/>
      </c>
      <c r="X183" s="12">
        <f>IFERROR(_xlfn.XLOOKUP(Tbl.Kosten[[#This Row],[Sanr.]],Tbl.Subsidiehoogte[SAnr.],Tbl.Subsidiehoogte[Sub. Percentage],0,0,1),0)</f>
        <v>0</v>
      </c>
      <c r="Y183" s="144" t="str">
        <f>IFERROR(_xlfn.XLOOKUP(Tbl.Kosten[[#This Row],[Partnercode]],Tbl.Projectpartners[Partnercode],Tbl.Projectpartners[PNr.],"",0,1),"")</f>
        <v>P1</v>
      </c>
      <c r="Z183" s="148">
        <f>IF(Tbl.Kosten[[#This Row],[Pnr.]]=Z$7,Tbl.Kosten[[#This Row],[Totaal kosten]],"")</f>
        <v>0</v>
      </c>
      <c r="AA183" s="148" t="str">
        <f>IF(Tbl.Kosten[[#This Row],[Pnr.]]=AA$7,Tbl.Kosten[[#This Row],[Totaal kosten]],"")</f>
        <v/>
      </c>
      <c r="AB183" s="148" t="str">
        <f>IF(Tbl.Kosten[[#This Row],[Pnr.]]=AB$7,Tbl.Kosten[[#This Row],[Totaal kosten]],"")</f>
        <v/>
      </c>
      <c r="AC183" s="148" t="str">
        <f>IF(Tbl.Kosten[[#This Row],[Pnr.]]=AC$7,Tbl.Kosten[[#This Row],[Totaal kosten]],"")</f>
        <v/>
      </c>
      <c r="AD183" s="148" t="str">
        <f>IF(Tbl.Kosten[[#This Row],[Pnr.]]=AD$7,Tbl.Kosten[[#This Row],[Totaal kosten]],"")</f>
        <v/>
      </c>
      <c r="AE183" s="148" t="str">
        <f>IF(Tbl.Kosten[[#This Row],[Pnr.]]=AE$7,Tbl.Kosten[[#This Row],[Totaal kosten]],"")</f>
        <v/>
      </c>
      <c r="AF183" s="148" t="str">
        <f>IF(Tbl.Kosten[[#This Row],[Pnr.]]=AF$7,Tbl.Kosten[[#This Row],[Totaal kosten]],"")</f>
        <v/>
      </c>
      <c r="AG183" s="148" t="str">
        <f>IF(Tbl.Kosten[[#This Row],[Pnr.]]=AG$7,Tbl.Kosten[[#This Row],[Totaal kosten]],"")</f>
        <v/>
      </c>
      <c r="AH183" s="148" t="str">
        <f>IF(Tbl.Kosten[[#This Row],[Pnr.]]=AH$7,Tbl.Kosten[[#This Row],[Totaal kosten]],"")</f>
        <v/>
      </c>
      <c r="AI183" s="148" t="str">
        <f>IF(Tbl.Kosten[[#This Row],[Pnr.]]=AI$7,Tbl.Kosten[[#This Row],[Totaal kosten]],"")</f>
        <v/>
      </c>
      <c r="AJ183" s="148" t="str">
        <f>IF(Tbl.Kosten[[#This Row],[Pnr.]]=AJ$7,Tbl.Kosten[[#This Row],[Totaal kosten]],"")</f>
        <v/>
      </c>
      <c r="AK183" s="148" t="str">
        <f>IF(Tbl.Kosten[[#This Row],[Pnr.]]=AK$7,Tbl.Kosten[[#This Row],[Totaal kosten]],"")</f>
        <v/>
      </c>
      <c r="AL183" s="148" t="str">
        <f>IF(Tbl.Kosten[[#This Row],[Pnr.]]=AL$7,Tbl.Kosten[[#This Row],[Totaal kosten]],"")</f>
        <v/>
      </c>
      <c r="AM183" s="148" t="str">
        <f>IF(Tbl.Kosten[[#This Row],[Pnr.]]=AM$7,Tbl.Kosten[[#This Row],[Totaal kosten]],"")</f>
        <v/>
      </c>
      <c r="AN183" s="148" t="str">
        <f>IF(Tbl.Kosten[[#This Row],[Pnr.]]=AN$7,Tbl.Kosten[[#This Row],[Totaal kosten]],"")</f>
        <v/>
      </c>
      <c r="AO183" s="148" t="str">
        <f>IF(Tbl.Kosten[[#This Row],[Pnr.]]=AO$7,Tbl.Kosten[[#This Row],[Totaal kosten]],"")</f>
        <v/>
      </c>
      <c r="AP183" s="148" t="str">
        <f>IF(Tbl.Kosten[[#This Row],[Pnr.]]=AP$7,Tbl.Kosten[[#This Row],[Totaal kosten]],"")</f>
        <v/>
      </c>
      <c r="AQ183" s="148" t="str">
        <f>IF(Tbl.Kosten[[#This Row],[Pnr.]]=AQ$7,Tbl.Kosten[[#This Row],[Totaal kosten]],"")</f>
        <v/>
      </c>
      <c r="AR183" s="148" t="str">
        <f>IF(Tbl.Kosten[[#This Row],[Pnr.]]=AR$7,Tbl.Kosten[[#This Row],[Totaal kosten]],"")</f>
        <v/>
      </c>
      <c r="AS183" s="148" t="str">
        <f>IF(Tbl.Kosten[[#This Row],[Pnr.]]=AS$7,Tbl.Kosten[[#This Row],[Totaal kosten]],"")</f>
        <v/>
      </c>
      <c r="AT183" s="148" t="str">
        <f>IF(Tbl.Kosten[[#This Row],[Pnr.]]=AT$7,Tbl.Kosten[[#This Row],[Totaal kosten]],"")</f>
        <v/>
      </c>
      <c r="AU183" s="148" t="str">
        <f>IF(Tbl.Kosten[[#This Row],[Pnr.]]=AU$7,Tbl.Kosten[[#This Row],[Totaal kosten]],"")</f>
        <v/>
      </c>
      <c r="AV183" s="148" t="str">
        <f>IF(Tbl.Kosten[[#This Row],[Pnr.]]=AV$7,Tbl.Kosten[[#This Row],[Totaal kosten]],"")</f>
        <v/>
      </c>
      <c r="AW183" s="148" t="str">
        <f>IF(Tbl.Kosten[[#This Row],[Pnr.]]=AW$7,Tbl.Kosten[[#This Row],[Totaal kosten]],"")</f>
        <v/>
      </c>
      <c r="AX183" s="148" t="str">
        <f>IF(Tbl.Kosten[[#This Row],[Pnr.]]=AX$7,Tbl.Kosten[[#This Row],[Totaal kosten]],"")</f>
        <v/>
      </c>
      <c r="AY183" s="148" t="str">
        <f>IF(Tbl.Kosten[[#This Row],[Pnr.]]=AY$7,Tbl.Kosten[[#This Row],[Totaal kosten]],"")</f>
        <v/>
      </c>
      <c r="AZ183" s="148" t="str">
        <f>IF(Tbl.Kosten[[#This Row],[Pnr.]]=AZ$7,Tbl.Kosten[[#This Row],[Totaal kosten]],"")</f>
        <v/>
      </c>
      <c r="BA183" s="148" t="str">
        <f>IF(Tbl.Kosten[[#This Row],[Pnr.]]=BA$7,Tbl.Kosten[[#This Row],[Totaal kosten]],"")</f>
        <v/>
      </c>
      <c r="BB183" s="148" t="str">
        <f>IF(Tbl.Kosten[[#This Row],[Pnr.]]=BB$7,Tbl.Kosten[[#This Row],[Totaal kosten]],"")</f>
        <v/>
      </c>
      <c r="BC183" s="148" t="str">
        <f>IF(Tbl.Kosten[[#This Row],[Pnr.]]=BC$7,Tbl.Kosten[[#This Row],[Totaal kosten]],"")</f>
        <v/>
      </c>
      <c r="BD183" s="148" t="str">
        <f>IF(Tbl.Kosten[[#This Row],[Pnr.]]=BD$7,Tbl.Kosten[[#This Row],[Totaal kosten]],"")</f>
        <v/>
      </c>
      <c r="BE183" s="148" t="str">
        <f>IF(Tbl.Kosten[[#This Row],[Pnr.]]=BE$7,Tbl.Kosten[[#This Row],[Totaal kosten]],"")</f>
        <v/>
      </c>
      <c r="BF183" s="148" t="str">
        <f>IF(Tbl.Kosten[[#This Row],[Pnr.]]=BF$7,Tbl.Kosten[[#This Row],[Totaal kosten]],"")</f>
        <v/>
      </c>
      <c r="BG183" s="148" t="str">
        <f>IF(Tbl.Kosten[[#This Row],[Pnr.]]=BG$7,Tbl.Kosten[[#This Row],[Totaal kosten]],"")</f>
        <v/>
      </c>
      <c r="BH183" s="148" t="str">
        <f>IF(Tbl.Kosten[[#This Row],[Pnr.]]=BH$7,Tbl.Kosten[[#This Row],[Totaal kosten]],"")</f>
        <v/>
      </c>
      <c r="BI183" s="148" t="str">
        <f>IF(Tbl.Kosten[[#This Row],[Pnr.]]=BI$7,Tbl.Kosten[[#This Row],[Totaal kosten]],"")</f>
        <v/>
      </c>
      <c r="BJ183" s="148" t="str">
        <f>IF(Tbl.Kosten[[#This Row],[Pnr.]]=BJ$7,Tbl.Kosten[[#This Row],[Totaal kosten]],"")</f>
        <v/>
      </c>
      <c r="BK183" s="148" t="str">
        <f>IF(Tbl.Kosten[[#This Row],[Pnr.]]=BK$7,Tbl.Kosten[[#This Row],[Totaal kosten]],"")</f>
        <v/>
      </c>
      <c r="BL183" s="148" t="str">
        <f>IF(Tbl.Kosten[[#This Row],[Pnr.]]=BL$7,Tbl.Kosten[[#This Row],[Totaal kosten]],"")</f>
        <v/>
      </c>
      <c r="BM183" s="148" t="str">
        <f>IF(Tbl.Kosten[[#This Row],[Pnr.]]=BM$7,Tbl.Kosten[[#This Row],[Totaal kosten]],"")</f>
        <v/>
      </c>
      <c r="BN183" s="148" t="str">
        <f>IF(Tbl.Kosten[[#This Row],[Pnr.]]=BN$7,Tbl.Kosten[[#This Row],[Totaal kosten]],"")</f>
        <v/>
      </c>
      <c r="BO183" s="148" t="str">
        <f>IF(Tbl.Kosten[[#This Row],[Pnr.]]=BO$7,Tbl.Kosten[[#This Row],[Totaal kosten]],"")</f>
        <v/>
      </c>
      <c r="BP183" s="148" t="str">
        <f>IF(Tbl.Kosten[[#This Row],[Pnr.]]=BP$7,Tbl.Kosten[[#This Row],[Totaal kosten]],"")</f>
        <v/>
      </c>
      <c r="BQ183" s="148" t="str">
        <f>IF(Tbl.Kosten[[#This Row],[Pnr.]]=BQ$7,Tbl.Kosten[[#This Row],[Totaal kosten]],"")</f>
        <v/>
      </c>
      <c r="BR183" s="148" t="str">
        <f>IF(Tbl.Kosten[[#This Row],[Pnr.]]=BR$7,Tbl.Kosten[[#This Row],[Totaal kosten]],"")</f>
        <v/>
      </c>
      <c r="BS183" s="148" t="str">
        <f>IF(Tbl.Kosten[[#This Row],[Pnr.]]=BS$7,Tbl.Kosten[[#This Row],[Totaal kosten]],"")</f>
        <v/>
      </c>
      <c r="BT183" s="148" t="str">
        <f>IF(Tbl.Kosten[[#This Row],[Pnr.]]=BT$7,Tbl.Kosten[[#This Row],[Totaal kosten]],"")</f>
        <v/>
      </c>
      <c r="BU183" s="148" t="str">
        <f>IF(Tbl.Kosten[[#This Row],[Pnr.]]=BU$7,Tbl.Kosten[[#This Row],[Totaal kosten]],"")</f>
        <v/>
      </c>
      <c r="BV183" s="148" t="str">
        <f>IF(Tbl.Kosten[[#This Row],[Pnr.]]=BV$7,Tbl.Kosten[[#This Row],[Totaal kosten]],"")</f>
        <v/>
      </c>
      <c r="BW183" s="148" t="str">
        <f>IF(Tbl.Kosten[[#This Row],[Pnr.]]=BW$7,Tbl.Kosten[[#This Row],[Totaal kosten]],"")</f>
        <v/>
      </c>
      <c r="BX183" s="148" t="str">
        <f>IFERROR(_xlfn.XLOOKUP(Tbl.Kosten[[#This Row],[Werkpakketcode]],Tbl.Werkpakketten[Werkpakketcode],Tbl.Werkpakketten[WPnr.],"",0,1),"")</f>
        <v/>
      </c>
      <c r="BY183" s="148" t="str">
        <f>IF(Tbl.Kosten[[#This Row],[WPnr.]]=BY$7,Tbl.Kosten[[#This Row],[Totaal kosten]],"")</f>
        <v/>
      </c>
      <c r="BZ183" s="148" t="str">
        <f>IF(Tbl.Kosten[[#This Row],[WPnr.]]=BZ$7,Tbl.Kosten[[#This Row],[Totaal kosten]],"")</f>
        <v/>
      </c>
      <c r="CA183" s="148" t="str">
        <f>IF(Tbl.Kosten[[#This Row],[WPnr.]]=CA$7,Tbl.Kosten[[#This Row],[Totaal kosten]],"")</f>
        <v/>
      </c>
      <c r="CB183" s="148" t="str">
        <f>IF(Tbl.Kosten[[#This Row],[WPnr.]]=CB$7,Tbl.Kosten[[#This Row],[Totaal kosten]],"")</f>
        <v/>
      </c>
      <c r="CC183" s="148" t="str">
        <f>IF(Tbl.Kosten[[#This Row],[WPnr.]]=CC$7,Tbl.Kosten[[#This Row],[Totaal kosten]],"")</f>
        <v/>
      </c>
      <c r="CD183" s="148" t="str">
        <f>IF(Tbl.Kosten[[#This Row],[WPnr.]]=CD$7,Tbl.Kosten[[#This Row],[Totaal kosten]],"")</f>
        <v/>
      </c>
      <c r="CE183" s="148" t="str">
        <f>IF(Tbl.Kosten[[#This Row],[WPnr.]]=CE$7,Tbl.Kosten[[#This Row],[Totaal kosten]],"")</f>
        <v/>
      </c>
      <c r="CF183" s="148" t="str">
        <f>IF(Tbl.Kosten[[#This Row],[WPnr.]]=CF$7,Tbl.Kosten[[#This Row],[Totaal kosten]],"")</f>
        <v/>
      </c>
      <c r="CG183" s="148" t="str">
        <f>IF(Tbl.Kosten[[#This Row],[WPnr.]]=CG$7,Tbl.Kosten[[#This Row],[Totaal kosten]],"")</f>
        <v/>
      </c>
      <c r="CH183" s="148" t="str">
        <f>IF(Tbl.Kosten[[#This Row],[WPnr.]]=CH$7,Tbl.Kosten[[#This Row],[Totaal kosten]],"")</f>
        <v/>
      </c>
      <c r="CI183" s="148" t="str">
        <f>IF(Tbl.Kosten[[#This Row],[WPnr.]]=CI$7,Tbl.Kosten[[#This Row],[Totaal kosten]],"")</f>
        <v/>
      </c>
      <c r="CJ183" s="148" t="str">
        <f>IF(Tbl.Kosten[[#This Row],[WPnr.]]=CJ$7,Tbl.Kosten[[#This Row],[Totaal kosten]],"")</f>
        <v/>
      </c>
      <c r="CK183" s="148" t="str">
        <f>IF(Tbl.Kosten[[#This Row],[WPnr.]]=CK$7,Tbl.Kosten[[#This Row],[Totaal kosten]],"")</f>
        <v/>
      </c>
      <c r="CL183" s="148" t="str">
        <f>IF(Tbl.Kosten[[#This Row],[WPnr.]]=CL$7,Tbl.Kosten[[#This Row],[Totaal kosten]],"")</f>
        <v/>
      </c>
      <c r="CM183" s="148" t="str">
        <f>IF(Tbl.Kosten[[#This Row],[WPnr.]]=CM$7,Tbl.Kosten[[#This Row],[Totaal kosten]],"")</f>
        <v/>
      </c>
      <c r="CN183" s="148" t="str">
        <f>IF(Tbl.Kosten[[#This Row],[WPnr.]]=CN$7,Tbl.Kosten[[#This Row],[Totaal kosten]],"")</f>
        <v/>
      </c>
      <c r="CO183" s="148" t="str">
        <f>IF(Tbl.Kosten[[#This Row],[WPnr.]]=CO$7,Tbl.Kosten[[#This Row],[Totaal kosten]],"")</f>
        <v/>
      </c>
      <c r="CP183" s="148" t="str">
        <f>IF(Tbl.Kosten[[#This Row],[WPnr.]]=CP$7,Tbl.Kosten[[#This Row],[Totaal kosten]],"")</f>
        <v/>
      </c>
      <c r="CQ183" s="148" t="str">
        <f>IF(Tbl.Kosten[[#This Row],[WPnr.]]=CQ$7,Tbl.Kosten[[#This Row],[Totaal kosten]],"")</f>
        <v/>
      </c>
      <c r="CR183" s="148" t="str">
        <f>IF(Tbl.Kosten[[#This Row],[WPnr.]]=CR$7,Tbl.Kosten[[#This Row],[Totaal kosten]],"")</f>
        <v/>
      </c>
      <c r="CS183" s="148" t="str">
        <f>IF(Tbl.Kosten[[#This Row],[WPnr.]]=CS$7,Tbl.Kosten[[#This Row],[Totaal kosten]],"")</f>
        <v/>
      </c>
      <c r="CT183" s="148" t="str">
        <f>IF(Tbl.Kosten[[#This Row],[WPnr.]]=CT$7,Tbl.Kosten[[#This Row],[Totaal kosten]],"")</f>
        <v/>
      </c>
      <c r="CU183" s="148" t="str">
        <f>IF(Tbl.Kosten[[#This Row],[WPnr.]]=CU$7,Tbl.Kosten[[#This Row],[Totaal kosten]],"")</f>
        <v/>
      </c>
      <c r="CV183" s="148" t="str">
        <f>IF(Tbl.Kosten[[#This Row],[WPnr.]]=CV$7,Tbl.Kosten[[#This Row],[Totaal kosten]],"")</f>
        <v/>
      </c>
      <c r="CW183" s="148" t="str">
        <f>IF(Tbl.Kosten[[#This Row],[WPnr.]]=CW$7,Tbl.Kosten[[#This Row],[Totaal kosten]],"")</f>
        <v/>
      </c>
      <c r="CX183" s="148" t="str">
        <f>IF(Tbl.Kosten[[#This Row],[WPnr.]]=CX$7,Tbl.Kosten[[#This Row],[Totaal kosten]],"")</f>
        <v/>
      </c>
      <c r="CY183" s="148" t="str">
        <f>IF(Tbl.Kosten[[#This Row],[WPnr.]]=CY$7,Tbl.Kosten[[#This Row],[Totaal kosten]],"")</f>
        <v/>
      </c>
      <c r="CZ183" s="148" t="str">
        <f>IF(Tbl.Kosten[[#This Row],[WPnr.]]=CZ$7,Tbl.Kosten[[#This Row],[Totaal kosten]],"")</f>
        <v/>
      </c>
      <c r="DA183" s="148" t="str">
        <f>IF(Tbl.Kosten[[#This Row],[WPnr.]]=DA$7,Tbl.Kosten[[#This Row],[Totaal kosten]],"")</f>
        <v/>
      </c>
      <c r="DB183" s="148" t="str">
        <f>IF(Tbl.Kosten[[#This Row],[WPnr.]]=DB$7,Tbl.Kosten[[#This Row],[Totaal kosten]],"")</f>
        <v/>
      </c>
      <c r="DC183" s="148" t="str">
        <f>IF(Tbl.Kosten[[#This Row],[WPnr.]]=DC$7,Tbl.Kosten[[#This Row],[Totaal kosten]],"")</f>
        <v/>
      </c>
      <c r="DD183" s="148" t="str">
        <f>IF(Tbl.Kosten[[#This Row],[WPnr.]]=DD$7,Tbl.Kosten[[#This Row],[Totaal kosten]],"")</f>
        <v/>
      </c>
      <c r="DE183" s="148" t="str">
        <f>IF(Tbl.Kosten[[#This Row],[WPnr.]]=DE$7,Tbl.Kosten[[#This Row],[Totaal kosten]],"")</f>
        <v/>
      </c>
      <c r="DF183" s="148" t="str">
        <f>IF(Tbl.Kosten[[#This Row],[WPnr.]]=DF$7,Tbl.Kosten[[#This Row],[Totaal kosten]],"")</f>
        <v/>
      </c>
      <c r="DG183" s="148" t="str">
        <f>IF(Tbl.Kosten[[#This Row],[WPnr.]]=DG$7,Tbl.Kosten[[#This Row],[Totaal kosten]],"")</f>
        <v/>
      </c>
      <c r="DH183" s="148" t="str">
        <f>IF(Tbl.Kosten[[#This Row],[WPnr.]]=DH$7,Tbl.Kosten[[#This Row],[Totaal kosten]],"")</f>
        <v/>
      </c>
      <c r="DI183" s="148" t="str">
        <f>IF(Tbl.Kosten[[#This Row],[WPnr.]]=DI$7,Tbl.Kosten[[#This Row],[Totaal kosten]],"")</f>
        <v/>
      </c>
      <c r="DJ183" s="148" t="str">
        <f>IF(Tbl.Kosten[[#This Row],[WPnr.]]=DJ$7,Tbl.Kosten[[#This Row],[Totaal kosten]],"")</f>
        <v/>
      </c>
      <c r="DK183" s="148" t="str">
        <f>IF(Tbl.Kosten[[#This Row],[WPnr.]]=DK$7,Tbl.Kosten[[#This Row],[Totaal kosten]],"")</f>
        <v/>
      </c>
      <c r="DL183" s="148" t="str">
        <f>IF(Tbl.Kosten[[#This Row],[WPnr.]]=DL$7,Tbl.Kosten[[#This Row],[Totaal kosten]],"")</f>
        <v/>
      </c>
      <c r="DM183" s="148" t="str">
        <f>IF(Tbl.Kosten[[#This Row],[WPnr.]]=DM$7,Tbl.Kosten[[#This Row],[Totaal kosten]],"")</f>
        <v/>
      </c>
      <c r="DN183" s="148" t="str">
        <f>IF(Tbl.Kosten[[#This Row],[WPnr.]]=DN$7,Tbl.Kosten[[#This Row],[Totaal kosten]],"")</f>
        <v/>
      </c>
      <c r="DO183" s="148" t="str">
        <f>IF(Tbl.Kosten[[#This Row],[WPnr.]]=DO$7,Tbl.Kosten[[#This Row],[Totaal kosten]],"")</f>
        <v/>
      </c>
      <c r="DP183" s="148" t="str">
        <f>IF(Tbl.Kosten[[#This Row],[WPnr.]]=DP$7,Tbl.Kosten[[#This Row],[Totaal kosten]],"")</f>
        <v/>
      </c>
      <c r="DQ183" s="148" t="str">
        <f>IF(Tbl.Kosten[[#This Row],[WPnr.]]=DQ$7,Tbl.Kosten[[#This Row],[Totaal kosten]],"")</f>
        <v/>
      </c>
      <c r="DR183" s="148" t="str">
        <f>IF(Tbl.Kosten[[#This Row],[WPnr.]]=DR$7,Tbl.Kosten[[#This Row],[Totaal kosten]],"")</f>
        <v/>
      </c>
      <c r="DS183" s="148" t="str">
        <f>IF(Tbl.Kosten[[#This Row],[WPnr.]]=DS$7,Tbl.Kosten[[#This Row],[Totaal kosten]],"")</f>
        <v/>
      </c>
      <c r="DT183" s="148" t="str">
        <f>IF(Tbl.Kosten[[#This Row],[WPnr.]]=DT$7,Tbl.Kosten[[#This Row],[Totaal kosten]],"")</f>
        <v/>
      </c>
      <c r="DU183" s="148" t="str">
        <f>IF(Tbl.Kosten[[#This Row],[WPnr.]]=DU$7,Tbl.Kosten[[#This Row],[Totaal kosten]],"")</f>
        <v/>
      </c>
      <c r="DV183" s="148" t="str">
        <f>IF(Tbl.Kosten[[#This Row],[WPnr.]]=DV$7,Tbl.Kosten[[#This Row],[Totaal kosten]],"")</f>
        <v/>
      </c>
      <c r="DW183" s="150" t="str">
        <f>IFERROR(_xlfn.XLOOKUP(Tbl.Kosten[[#This Row],[Kostensoort]],Tbl.Kostensoorten[Kostensoorten],Tbl.Kostensoorten[KSnr.],"",0,1),"")</f>
        <v/>
      </c>
      <c r="DX183" s="150" t="str">
        <f>IF(Tbl.Kosten[[#This Row],[KSnr.]]=DX$7,Tbl.Kosten[[#This Row],[Totaal kosten]],"")</f>
        <v/>
      </c>
      <c r="DY183" s="150" t="str">
        <f>IF(Tbl.Kosten[[#This Row],[KSnr.]]=DY$7,Tbl.Kosten[[#This Row],[Totaal kosten]],"")</f>
        <v/>
      </c>
      <c r="DZ183" s="150" t="str">
        <f>IF(Tbl.Kosten[[#This Row],[KSnr.]]=DZ$7,Tbl.Kosten[[#This Row],[Totaal kosten]],"")</f>
        <v/>
      </c>
      <c r="EA183" s="150" t="str">
        <f>IF(Tbl.Kosten[[#This Row],[KSnr.]]=EA$7,Tbl.Kosten[[#This Row],[Totaal kosten]],"")</f>
        <v/>
      </c>
      <c r="EB183" s="150" t="str">
        <f>IF(Tbl.Kosten[[#This Row],[KSnr.]]=EB$7,Tbl.Kosten[[#This Row],[Totaal kosten]],"")</f>
        <v/>
      </c>
      <c r="EC183" s="150" t="str">
        <f>IF(Tbl.Kosten[[#This Row],[KSnr.]]=EC$7,Tbl.Kosten[[#This Row],[Totaal kosten]],"")</f>
        <v/>
      </c>
      <c r="ED183" s="150" t="str">
        <f>IF(Tbl.Kosten[[#This Row],[KSnr.]]=ED$7,Tbl.Kosten[[#This Row],[Totaal kosten]],"")</f>
        <v/>
      </c>
      <c r="EE183" s="150" t="str">
        <f>IF(Tbl.Kosten[[#This Row],[KSnr.]]=EE$7,Tbl.Kosten[[#This Row],[Totaal kosten]],"")</f>
        <v/>
      </c>
      <c r="EF183" s="150" t="str">
        <f>IF(Tbl.Kosten[[#This Row],[KSnr.]]=EF$7,Tbl.Kosten[[#This Row],[Totaal kosten]],"")</f>
        <v/>
      </c>
      <c r="EG183" s="150" t="str">
        <f>IF(Tbl.Kosten[[#This Row],[KSnr.]]=EG$7,Tbl.Kosten[[#This Row],[Totaal kosten]],"")</f>
        <v/>
      </c>
      <c r="EH183" s="150" t="str">
        <f>IF(Tbl.Kosten[[#This Row],[KSnr.]]=EH$7,Tbl.Kosten[[#This Row],[Totaal kosten]],"")</f>
        <v/>
      </c>
      <c r="EI183" s="150" t="str">
        <f>IF(Tbl.Kosten[[#This Row],[KSnr.]]=EI$7,Tbl.Kosten[[#This Row],[Totaal kosten]],"")</f>
        <v/>
      </c>
      <c r="EJ183" s="150" t="str">
        <f>IF(Tbl.Kosten[[#This Row],[KSnr.]]=EJ$7,Tbl.Kosten[[#This Row],[Totaal kosten]],"")</f>
        <v/>
      </c>
      <c r="EK183" s="150" t="str">
        <f>IF(Tbl.Kosten[[#This Row],[KSnr.]]=EK$7,Tbl.Kosten[[#This Row],[Totaal kosten]],"")</f>
        <v/>
      </c>
      <c r="EL183" s="150" t="str">
        <f>IF(Tbl.Kosten[[#This Row],[KSnr.]]=EL$7,Tbl.Kosten[[#This Row],[Totaal kosten]],"")</f>
        <v/>
      </c>
      <c r="EM183" s="150" t="str">
        <f>IF(Tbl.Kosten[[#This Row],[KSnr.]]=EM$7,Tbl.Kosten[[#This Row],[Totaal kosten]],"")</f>
        <v/>
      </c>
      <c r="EN183" s="150" t="str">
        <f>IF(Tbl.Kosten[[#This Row],[KSnr.]]=EN$7,Tbl.Kosten[[#This Row],[Totaal kosten]],"")</f>
        <v/>
      </c>
      <c r="EO183" s="150" t="str">
        <f>IF(Tbl.Kosten[[#This Row],[KSnr.]]=EO$7,Tbl.Kosten[[#This Row],[Totaal kosten]],"")</f>
        <v/>
      </c>
      <c r="EP183" s="150" t="str">
        <f>IF(Tbl.Kosten[[#This Row],[KSnr.]]=EP$7,Tbl.Kosten[[#This Row],[Totaal kosten]],"")</f>
        <v/>
      </c>
      <c r="EQ183" s="150" t="str">
        <f>IF(Tbl.Kosten[[#This Row],[KSnr.]]=EQ$7,Tbl.Kosten[[#This Row],[Totaal kosten]],"")</f>
        <v/>
      </c>
      <c r="ER183" s="144" t="str">
        <f>IFERROR(_xlfn.XLOOKUP(Tbl.Kosten[[#This Row],[Subsidieactiviteit]],Tbl.Subsidiehoogte[Subsidieactiviteit],Tbl.Subsidiehoogte[SAnr.],"",0,1),"")</f>
        <v/>
      </c>
      <c r="ES183" s="150" t="str">
        <f>IF(Tbl.Kosten[[#This Row],[Sanr.]]=ES$7,Tbl.Kosten[[#This Row],[Totaal kosten]],"")</f>
        <v/>
      </c>
      <c r="ET183" s="150" t="str">
        <f>IF(Tbl.Kosten[[#This Row],[Sanr.]]=ET$7,Tbl.Kosten[[#This Row],[Totaal kosten]],"")</f>
        <v/>
      </c>
      <c r="EU183" s="150" t="str">
        <f>IF(Tbl.Kosten[[#This Row],[Sanr.]]=EU$7,Tbl.Kosten[[#This Row],[Totaal kosten]],"")</f>
        <v/>
      </c>
      <c r="EV183" s="150" t="str">
        <f>IF(Tbl.Kosten[[#This Row],[Sanr.]]=EV$7,Tbl.Kosten[[#This Row],[Totaal kosten]],"")</f>
        <v/>
      </c>
      <c r="EW183" s="150" t="str">
        <f>IF(Tbl.Kosten[[#This Row],[Sanr.]]=EW$7,Tbl.Kosten[[#This Row],[Totaal kosten]],"")</f>
        <v/>
      </c>
      <c r="EX183" s="150" t="str">
        <f>IF(Tbl.Kosten[[#This Row],[Sanr.]]=EX$7,Tbl.Kosten[[#This Row],[Totaal kosten]],"")</f>
        <v/>
      </c>
      <c r="EY183" s="150" t="str">
        <f>IF(Tbl.Kosten[[#This Row],[Sanr.]]=EY$7,Tbl.Kosten[[#This Row],[Totaal kosten]],"")</f>
        <v/>
      </c>
      <c r="EZ183" s="150" t="str">
        <f>IF(Tbl.Kosten[[#This Row],[Sanr.]]=EZ$7,Tbl.Kosten[[#This Row],[Totaal kosten]],"")</f>
        <v/>
      </c>
      <c r="FA183" s="150" t="str">
        <f>IF(Tbl.Kosten[[#This Row],[Sanr.]]=FA$7,Tbl.Kosten[[#This Row],[Totaal kosten]],"")</f>
        <v/>
      </c>
      <c r="FB183" s="150" t="str">
        <f>IF(Tbl.Kosten[[#This Row],[Sanr.]]=FB$7,Tbl.Kosten[[#This Row],[Totaal kosten]],"")</f>
        <v/>
      </c>
      <c r="FC183" s="150" t="str">
        <f>IF(Tbl.Kosten[[#This Row],[Sanr.]]=FC$7,Tbl.Kosten[[#This Row],[Totaal kosten]],"")</f>
        <v/>
      </c>
      <c r="FD183" s="150" t="str">
        <f>IF(Tbl.Kosten[[#This Row],[Sanr.]]=FD$7,Tbl.Kosten[[#This Row],[Totaal kosten]],"")</f>
        <v/>
      </c>
      <c r="FE183" s="150" t="str">
        <f>IF(Tbl.Kosten[[#This Row],[Sanr.]]=FE$7,Tbl.Kosten[[#This Row],[Totaal kosten]],"")</f>
        <v/>
      </c>
      <c r="FF183" s="150" t="str">
        <f>IF(Tbl.Kosten[[#This Row],[Sanr.]]=FF$7,Tbl.Kosten[[#This Row],[Totaal kosten]],"")</f>
        <v/>
      </c>
      <c r="FG183" s="150" t="str">
        <f>IF(Tbl.Kosten[[#This Row],[Sanr.]]=FG$7,Tbl.Kosten[[#This Row],[Totaal kosten]],"")</f>
        <v/>
      </c>
      <c r="FH183" s="150" t="str">
        <f>IF(Tbl.Kosten[[#This Row],[Sanr.]]=FH$7,Tbl.Kosten[[#This Row],[Totaal kosten]],"")</f>
        <v/>
      </c>
      <c r="FI183" s="150" t="str">
        <f>IF(Tbl.Kosten[[#This Row],[Sanr.]]=FI$7,Tbl.Kosten[[#This Row],[Totaal kosten]],"")</f>
        <v/>
      </c>
      <c r="FJ183" s="150" t="str">
        <f>IF(Tbl.Kosten[[#This Row],[Sanr.]]=FJ$7,Tbl.Kosten[[#This Row],[Totaal kosten]],"")</f>
        <v/>
      </c>
      <c r="FK183" s="150" t="str">
        <f>IF(Tbl.Kosten[[#This Row],[Sanr.]]=FK$7,Tbl.Kosten[[#This Row],[Totaal kosten]],"")</f>
        <v/>
      </c>
      <c r="FL183" s="150" t="str">
        <f>IF(Tbl.Kosten[[#This Row],[Sanr.]]=FL$7,Tbl.Kosten[[#This Row],[Totaal kosten]],"")</f>
        <v/>
      </c>
      <c r="FM183" s="150" t="str">
        <f>IF(Tbl.Kosten[[#This Row],[Sanr.]]=FM$7,Tbl.Kosten[[#This Row],[Totaal kosten]],"")</f>
        <v/>
      </c>
      <c r="FN183" s="150" t="str">
        <f>IF(Tbl.Kosten[[#This Row],[Sanr.]]=FN$7,Tbl.Kosten[[#This Row],[Totaal kosten]],"")</f>
        <v/>
      </c>
      <c r="FO183" s="150" t="str">
        <f>IF(Tbl.Kosten[[#This Row],[Sanr.]]=FO$7,Tbl.Kosten[[#This Row],[Totaal kosten]],"")</f>
        <v/>
      </c>
      <c r="FP183" s="150" t="str">
        <f>IF(Tbl.Kosten[[#This Row],[Sanr.]]=FP$7,Tbl.Kosten[[#This Row],[Totaal kosten]],"")</f>
        <v/>
      </c>
      <c r="FQ183" s="150" t="str">
        <f>IF(Tbl.Kosten[[#This Row],[Sanr.]]=FQ$7,Tbl.Kosten[[#This Row],[Totaal kosten]],"")</f>
        <v/>
      </c>
      <c r="FR183" s="150" t="str">
        <f>IF(Tbl.Kosten[[#This Row],[Sanr.]]=FR$7,Tbl.Kosten[[#This Row],[Totaal kosten]],"")</f>
        <v/>
      </c>
      <c r="FS183" s="150" t="str">
        <f>IF(Tbl.Kosten[[#This Row],[Sanr.]]=FS$7,Tbl.Kosten[[#This Row],[Totaal kosten]],"")</f>
        <v/>
      </c>
      <c r="FT183" s="150" t="str">
        <f>IF(Tbl.Kosten[[#This Row],[Sanr.]]=FT$7,Tbl.Kosten[[#This Row],[Totaal kosten]],"")</f>
        <v/>
      </c>
      <c r="FU183" s="150" t="str">
        <f>IF(Tbl.Kosten[[#This Row],[Sanr.]]=FU$7,Tbl.Kosten[[#This Row],[Totaal kosten]],"")</f>
        <v/>
      </c>
      <c r="FV183" s="150" t="str">
        <f>IF(Tbl.Kosten[[#This Row],[Sanr.]]=FV$7,Tbl.Kosten[[#This Row],[Totaal kosten]],"")</f>
        <v/>
      </c>
      <c r="FW183" s="150" t="str">
        <f>IFERROR(_xlfn.XLOOKUP(Tbl.Kosten[[#This Row],[Activiteitencode]],Tbl.Activiteiten[Activiteitcode],Tbl.Activiteiten[Anr.],"",0,1),"")</f>
        <v/>
      </c>
      <c r="FX183" s="169" t="str">
        <f>_xlfn.CONCAT(Tbl.Kosten[[#This Row],[Pnr.]],Tbl.Kosten[[#This Row],[Sanr.]])</f>
        <v>P1</v>
      </c>
      <c r="FY183" s="150">
        <f>Tbl.Kosten[[#This Row],[Totaal kosten]]-Tbl.Kosten[[#This Row],[Subsidie]]</f>
        <v>0</v>
      </c>
      <c r="FZ183" s="150">
        <f>IF(Tbl.Kosten[[#This Row],[Pnr.]]=FZ$7,Tbl.Kosten[[#This Row],[Te financieren]],"")</f>
        <v>0</v>
      </c>
      <c r="GA183" s="150" t="str">
        <f>IF(Tbl.Kosten[[#This Row],[Pnr.]]=GA$7,Tbl.Kosten[[#This Row],[Te financieren]],"")</f>
        <v/>
      </c>
      <c r="GB183" s="150" t="str">
        <f>IF(Tbl.Kosten[[#This Row],[Pnr.]]=GB$7,Tbl.Kosten[[#This Row],[Te financieren]],"")</f>
        <v/>
      </c>
      <c r="GC183" s="150" t="str">
        <f>IF(Tbl.Kosten[[#This Row],[Pnr.]]=GC$7,Tbl.Kosten[[#This Row],[Te financieren]],"")</f>
        <v/>
      </c>
      <c r="GD183" s="150" t="str">
        <f>IF(Tbl.Kosten[[#This Row],[Pnr.]]=GD$7,Tbl.Kosten[[#This Row],[Te financieren]],"")</f>
        <v/>
      </c>
      <c r="GE183" s="150" t="str">
        <f>IF(Tbl.Kosten[[#This Row],[Pnr.]]=GE$7,Tbl.Kosten[[#This Row],[Te financieren]],"")</f>
        <v/>
      </c>
      <c r="GF183" s="150" t="str">
        <f>IF(Tbl.Kosten[[#This Row],[Pnr.]]=GF$7,Tbl.Kosten[[#This Row],[Te financieren]],"")</f>
        <v/>
      </c>
      <c r="GG183" s="150" t="str">
        <f>IF(Tbl.Kosten[[#This Row],[Pnr.]]=GG$7,Tbl.Kosten[[#This Row],[Te financieren]],"")</f>
        <v/>
      </c>
      <c r="GH183" s="150" t="str">
        <f>IF(Tbl.Kosten[[#This Row],[Pnr.]]=GH$7,Tbl.Kosten[[#This Row],[Te financieren]],"")</f>
        <v/>
      </c>
      <c r="GI183" s="150" t="str">
        <f>IF(Tbl.Kosten[[#This Row],[Pnr.]]=GI$7,Tbl.Kosten[[#This Row],[Te financieren]],"")</f>
        <v/>
      </c>
      <c r="GJ183" s="150" t="str">
        <f>IF(Tbl.Kosten[[#This Row],[Pnr.]]=GJ$7,Tbl.Kosten[[#This Row],[Te financieren]],"")</f>
        <v/>
      </c>
      <c r="GK183" s="150" t="str">
        <f>IF(Tbl.Kosten[[#This Row],[Pnr.]]=GK$7,Tbl.Kosten[[#This Row],[Te financieren]],"")</f>
        <v/>
      </c>
      <c r="GL183" s="150" t="str">
        <f>IF(Tbl.Kosten[[#This Row],[Pnr.]]=GL$7,Tbl.Kosten[[#This Row],[Te financieren]],"")</f>
        <v/>
      </c>
      <c r="GM183" s="150" t="str">
        <f>IF(Tbl.Kosten[[#This Row],[Pnr.]]=GM$7,Tbl.Kosten[[#This Row],[Te financieren]],"")</f>
        <v/>
      </c>
      <c r="GN183" s="150" t="str">
        <f>IF(Tbl.Kosten[[#This Row],[Pnr.]]=GN$7,Tbl.Kosten[[#This Row],[Te financieren]],"")</f>
        <v/>
      </c>
      <c r="GO183" s="150" t="str">
        <f>IF(Tbl.Kosten[[#This Row],[Pnr.]]=GO$7,Tbl.Kosten[[#This Row],[Te financieren]],"")</f>
        <v/>
      </c>
      <c r="GP183" s="150" t="str">
        <f>IF(Tbl.Kosten[[#This Row],[Pnr.]]=GP$7,Tbl.Kosten[[#This Row],[Te financieren]],"")</f>
        <v/>
      </c>
      <c r="GQ183" s="150" t="str">
        <f>IF(Tbl.Kosten[[#This Row],[Pnr.]]=GQ$7,Tbl.Kosten[[#This Row],[Te financieren]],"")</f>
        <v/>
      </c>
      <c r="GR183" s="150" t="str">
        <f>IF(Tbl.Kosten[[#This Row],[Pnr.]]=GR$7,Tbl.Kosten[[#This Row],[Te financieren]],"")</f>
        <v/>
      </c>
      <c r="GS183" s="150" t="str">
        <f>IF(Tbl.Kosten[[#This Row],[Pnr.]]=GS$7,Tbl.Kosten[[#This Row],[Te financieren]],"")</f>
        <v/>
      </c>
      <c r="GT183" s="150" t="str">
        <f>IF(Tbl.Kosten[[#This Row],[Pnr.]]=GT$7,Tbl.Kosten[[#This Row],[Te financieren]],"")</f>
        <v/>
      </c>
      <c r="GU183" s="150" t="str">
        <f>IF(Tbl.Kosten[[#This Row],[Pnr.]]=GU$7,Tbl.Kosten[[#This Row],[Te financieren]],"")</f>
        <v/>
      </c>
      <c r="GV183" s="150" t="str">
        <f>IF(Tbl.Kosten[[#This Row],[Pnr.]]=GV$7,Tbl.Kosten[[#This Row],[Te financieren]],"")</f>
        <v/>
      </c>
      <c r="GW183" s="150" t="str">
        <f>IF(Tbl.Kosten[[#This Row],[Pnr.]]=GW$7,Tbl.Kosten[[#This Row],[Te financieren]],"")</f>
        <v/>
      </c>
      <c r="GX183" s="150" t="str">
        <f>IF(Tbl.Kosten[[#This Row],[Pnr.]]=GX$7,Tbl.Kosten[[#This Row],[Te financieren]],"")</f>
        <v/>
      </c>
      <c r="GY183" s="150" t="str">
        <f>IF(Tbl.Kosten[[#This Row],[Pnr.]]=GY$7,Tbl.Kosten[[#This Row],[Te financieren]],"")</f>
        <v/>
      </c>
      <c r="GZ183" s="150" t="str">
        <f>IF(Tbl.Kosten[[#This Row],[Pnr.]]=GZ$7,Tbl.Kosten[[#This Row],[Te financieren]],"")</f>
        <v/>
      </c>
      <c r="HA183" s="150" t="str">
        <f>IF(Tbl.Kosten[[#This Row],[Pnr.]]=HA$7,Tbl.Kosten[[#This Row],[Te financieren]],"")</f>
        <v/>
      </c>
      <c r="HB183" s="150" t="str">
        <f>IF(Tbl.Kosten[[#This Row],[Pnr.]]=HB$7,Tbl.Kosten[[#This Row],[Te financieren]],"")</f>
        <v/>
      </c>
      <c r="HC183" s="150" t="str">
        <f>IF(Tbl.Kosten[[#This Row],[Pnr.]]=HC$7,Tbl.Kosten[[#This Row],[Te financieren]],"")</f>
        <v/>
      </c>
      <c r="HD183" s="150" t="str">
        <f>IF(Tbl.Kosten[[#This Row],[Pnr.]]=HD$7,Tbl.Kosten[[#This Row],[Te financieren]],"")</f>
        <v/>
      </c>
      <c r="HE183" s="150" t="str">
        <f>IF(Tbl.Kosten[[#This Row],[Pnr.]]=HE$7,Tbl.Kosten[[#This Row],[Te financieren]],"")</f>
        <v/>
      </c>
      <c r="HF183" s="150" t="str">
        <f>IF(Tbl.Kosten[[#This Row],[Pnr.]]=HF$7,Tbl.Kosten[[#This Row],[Te financieren]],"")</f>
        <v/>
      </c>
      <c r="HG183" s="150" t="str">
        <f>IF(Tbl.Kosten[[#This Row],[Pnr.]]=HG$7,Tbl.Kosten[[#This Row],[Te financieren]],"")</f>
        <v/>
      </c>
      <c r="HH183" s="150" t="str">
        <f>IF(Tbl.Kosten[[#This Row],[Pnr.]]=HH$7,Tbl.Kosten[[#This Row],[Te financieren]],"")</f>
        <v/>
      </c>
      <c r="HI183" s="150" t="str">
        <f>IF(Tbl.Kosten[[#This Row],[Pnr.]]=HI$7,Tbl.Kosten[[#This Row],[Te financieren]],"")</f>
        <v/>
      </c>
      <c r="HJ183" s="150" t="str">
        <f>IF(Tbl.Kosten[[#This Row],[Pnr.]]=HJ$7,Tbl.Kosten[[#This Row],[Te financieren]],"")</f>
        <v/>
      </c>
      <c r="HK183" s="150" t="str">
        <f>IF(Tbl.Kosten[[#This Row],[Pnr.]]=HK$7,Tbl.Kosten[[#This Row],[Te financieren]],"")</f>
        <v/>
      </c>
      <c r="HL183" s="150" t="str">
        <f>IF(Tbl.Kosten[[#This Row],[Pnr.]]=HL$7,Tbl.Kosten[[#This Row],[Te financieren]],"")</f>
        <v/>
      </c>
      <c r="HM183" s="150" t="str">
        <f>IF(Tbl.Kosten[[#This Row],[Pnr.]]=HM$7,Tbl.Kosten[[#This Row],[Te financieren]],"")</f>
        <v/>
      </c>
      <c r="HN183" s="150" t="str">
        <f>IF(Tbl.Kosten[[#This Row],[Pnr.]]=HN$7,Tbl.Kosten[[#This Row],[Te financieren]],"")</f>
        <v/>
      </c>
      <c r="HO183" s="150" t="str">
        <f>IF(Tbl.Kosten[[#This Row],[Pnr.]]=HO$7,Tbl.Kosten[[#This Row],[Te financieren]],"")</f>
        <v/>
      </c>
      <c r="HP183" s="150" t="str">
        <f>IF(Tbl.Kosten[[#This Row],[Pnr.]]=HP$7,Tbl.Kosten[[#This Row],[Te financieren]],"")</f>
        <v/>
      </c>
      <c r="HQ183" s="150" t="str">
        <f>IF(Tbl.Kosten[[#This Row],[Pnr.]]=HQ$7,Tbl.Kosten[[#This Row],[Te financieren]],"")</f>
        <v/>
      </c>
      <c r="HR183" s="150" t="str">
        <f>IF(Tbl.Kosten[[#This Row],[Pnr.]]=HR$7,Tbl.Kosten[[#This Row],[Te financieren]],"")</f>
        <v/>
      </c>
      <c r="HS183" s="150" t="str">
        <f>IF(Tbl.Kosten[[#This Row],[Pnr.]]=HS$7,Tbl.Kosten[[#This Row],[Te financieren]],"")</f>
        <v/>
      </c>
      <c r="HT183" s="150" t="str">
        <f>IF(Tbl.Kosten[[#This Row],[Pnr.]]=HT$7,Tbl.Kosten[[#This Row],[Te financieren]],"")</f>
        <v/>
      </c>
      <c r="HU183" s="150" t="str">
        <f>IF(Tbl.Kosten[[#This Row],[Pnr.]]=HU$7,Tbl.Kosten[[#This Row],[Te financieren]],"")</f>
        <v/>
      </c>
      <c r="HV183" s="150" t="str">
        <f>IF(Tbl.Kosten[[#This Row],[Pnr.]]=HV$7,Tbl.Kosten[[#This Row],[Te financieren]],"")</f>
        <v/>
      </c>
      <c r="HW183" s="150" t="str">
        <f>IF(Tbl.Kosten[[#This Row],[Pnr.]]=HW$7,Tbl.Kosten[[#This Row],[Te financieren]],"")</f>
        <v/>
      </c>
    </row>
    <row r="184" spans="2:231" x14ac:dyDescent="0.3">
      <c r="B184" s="134"/>
      <c r="C184" s="137"/>
      <c r="D184" s="136"/>
      <c r="E184" s="261"/>
      <c r="F184" s="135"/>
      <c r="G184" s="11" t="str">
        <f>IF(Tbl.Kosten[[#This Row],[Medewerker e/o 
functie]]&lt;&gt;"",_xlfn.XLOOKUP(Tbl.Kosten[[#This Row],[Medewerker e/o 
functie]],Tbl.Uurtarief[Medewerker en/of functie],Tbl.Uurtarief[Uurtarief],"",0,1),"")</f>
        <v/>
      </c>
      <c r="H184" s="121">
        <f>IFERROR(Tbl.Kosten[[#This Row],[Uren]]*Tbl.Kosten[[#This Row],[Uurtarief]],0)</f>
        <v>0</v>
      </c>
      <c r="I184" s="119" t="str">
        <f>IF(Tbl.Kosten[[#This Row],[Subtotaal uren]]&lt;&gt;0,_xlfn.XLOOKUP(Tbl.Kosten[[#This Row],[Medewerker e/o 
functie]],Tbl.Uurtarief[Medewerker en/of functie],Tbl.Uurtarief[Kostensoort arbeid],"",0,1),"")</f>
        <v/>
      </c>
      <c r="J184" s="137"/>
      <c r="K184" s="135"/>
      <c r="L184" s="139" t="str">
        <f>IF(Tbl.Kosten[[#This Row],[Activum]]&lt;&gt;"",_xlfn.XLOOKUP(Tbl.Kosten[[#This Row],[Activum]],Tbl.Afschrijvingskosten[Activum],Tbl.Afschrijvingskosten[Tarief per afschrijvings-eenheid],"",0,1),"")</f>
        <v/>
      </c>
      <c r="M184" s="122">
        <f>IFERROR(Tbl.Kosten[[#This Row],[Een-
heden]]*Tbl.Kosten[[#This Row],[Afschrijvings-
tarief]],0)</f>
        <v>0</v>
      </c>
      <c r="N184" s="122" t="str">
        <f>IF(Tbl.Kosten[[#This Row],[Subtotaal afschrijving]]&lt;&gt;0,Lijsten!$A$7,"")</f>
        <v/>
      </c>
      <c r="O184" s="140"/>
      <c r="P184" s="135"/>
      <c r="Q184" s="138"/>
      <c r="R184" s="122">
        <f>IFERROR(Tbl.Kosten[[#This Row],[Aantal]]*Tbl.Kosten[[#This Row],[Tarief]],0)</f>
        <v>0</v>
      </c>
      <c r="S184" s="8">
        <f>IFERROR(Tbl.Kosten[[#This Row],[Subtotaal overige kosten]]+Tbl.Kosten[[#This Row],[Subtotaal uren]]+Tbl.Kosten[[#This Row],[Subtotaal afschrijving]],0)</f>
        <v>0</v>
      </c>
      <c r="T184" s="8">
        <f>IFERROR(Tbl.Kosten[[#This Row],[Totaal kosten]]*Tbl.Kosten[[#This Row],[Subsidie%]],0)</f>
        <v>0</v>
      </c>
      <c r="U184" s="4" t="str" cm="1">
        <f t="array" ref="U184">IFERROR(_xlfn.IFS(Tbl.Kosten[[#This Row],[Subtotaal uren]]&lt;&gt;0,Tbl.Kosten[[#This Row],[Kostensoort arbeid]],Tbl.Kosten[[#This Row],[Subtotaal afschrijving]]&lt;&gt;0,Tbl.Kosten[[#This Row],[Kostensoort afschrijving]],Tbl.Kosten[[#This Row],[Subtotaal overige kosten]]&lt;&gt;0,Tbl.Kosten[[#This Row],[Kostensoort overig]]),"")</f>
        <v/>
      </c>
      <c r="V184" s="4" t="str">
        <f>IFERROR(_xlfn.XLOOKUP(Tbl.Kosten[[#This Row],[Activiteitencode]],Tbl.Activiteiten[Activiteitcode],Tbl.Activiteiten[Werkpakketcode],"",0,1),"")</f>
        <v/>
      </c>
      <c r="W184" s="4" t="str">
        <f>IFERROR(_xlfn.XLOOKUP(Tbl.Kosten[[#This Row],[Werkpakketcode]],Tbl.Werkpakketten[Werkpakketcode],Tbl.Werkpakketten[Subsidiabele activiteit],"",0,1),"")</f>
        <v/>
      </c>
      <c r="X184" s="12">
        <f>IFERROR(_xlfn.XLOOKUP(Tbl.Kosten[[#This Row],[Sanr.]],Tbl.Subsidiehoogte[SAnr.],Tbl.Subsidiehoogte[Sub. Percentage],0,0,1),0)</f>
        <v>0</v>
      </c>
      <c r="Y184" s="144" t="str">
        <f>IFERROR(_xlfn.XLOOKUP(Tbl.Kosten[[#This Row],[Partnercode]],Tbl.Projectpartners[Partnercode],Tbl.Projectpartners[PNr.],"",0,1),"")</f>
        <v>P1</v>
      </c>
      <c r="Z184" s="148">
        <f>IF(Tbl.Kosten[[#This Row],[Pnr.]]=Z$7,Tbl.Kosten[[#This Row],[Totaal kosten]],"")</f>
        <v>0</v>
      </c>
      <c r="AA184" s="148" t="str">
        <f>IF(Tbl.Kosten[[#This Row],[Pnr.]]=AA$7,Tbl.Kosten[[#This Row],[Totaal kosten]],"")</f>
        <v/>
      </c>
      <c r="AB184" s="148" t="str">
        <f>IF(Tbl.Kosten[[#This Row],[Pnr.]]=AB$7,Tbl.Kosten[[#This Row],[Totaal kosten]],"")</f>
        <v/>
      </c>
      <c r="AC184" s="148" t="str">
        <f>IF(Tbl.Kosten[[#This Row],[Pnr.]]=AC$7,Tbl.Kosten[[#This Row],[Totaal kosten]],"")</f>
        <v/>
      </c>
      <c r="AD184" s="148" t="str">
        <f>IF(Tbl.Kosten[[#This Row],[Pnr.]]=AD$7,Tbl.Kosten[[#This Row],[Totaal kosten]],"")</f>
        <v/>
      </c>
      <c r="AE184" s="148" t="str">
        <f>IF(Tbl.Kosten[[#This Row],[Pnr.]]=AE$7,Tbl.Kosten[[#This Row],[Totaal kosten]],"")</f>
        <v/>
      </c>
      <c r="AF184" s="148" t="str">
        <f>IF(Tbl.Kosten[[#This Row],[Pnr.]]=AF$7,Tbl.Kosten[[#This Row],[Totaal kosten]],"")</f>
        <v/>
      </c>
      <c r="AG184" s="148" t="str">
        <f>IF(Tbl.Kosten[[#This Row],[Pnr.]]=AG$7,Tbl.Kosten[[#This Row],[Totaal kosten]],"")</f>
        <v/>
      </c>
      <c r="AH184" s="148" t="str">
        <f>IF(Tbl.Kosten[[#This Row],[Pnr.]]=AH$7,Tbl.Kosten[[#This Row],[Totaal kosten]],"")</f>
        <v/>
      </c>
      <c r="AI184" s="148" t="str">
        <f>IF(Tbl.Kosten[[#This Row],[Pnr.]]=AI$7,Tbl.Kosten[[#This Row],[Totaal kosten]],"")</f>
        <v/>
      </c>
      <c r="AJ184" s="148" t="str">
        <f>IF(Tbl.Kosten[[#This Row],[Pnr.]]=AJ$7,Tbl.Kosten[[#This Row],[Totaal kosten]],"")</f>
        <v/>
      </c>
      <c r="AK184" s="148" t="str">
        <f>IF(Tbl.Kosten[[#This Row],[Pnr.]]=AK$7,Tbl.Kosten[[#This Row],[Totaal kosten]],"")</f>
        <v/>
      </c>
      <c r="AL184" s="148" t="str">
        <f>IF(Tbl.Kosten[[#This Row],[Pnr.]]=AL$7,Tbl.Kosten[[#This Row],[Totaal kosten]],"")</f>
        <v/>
      </c>
      <c r="AM184" s="148" t="str">
        <f>IF(Tbl.Kosten[[#This Row],[Pnr.]]=AM$7,Tbl.Kosten[[#This Row],[Totaal kosten]],"")</f>
        <v/>
      </c>
      <c r="AN184" s="148" t="str">
        <f>IF(Tbl.Kosten[[#This Row],[Pnr.]]=AN$7,Tbl.Kosten[[#This Row],[Totaal kosten]],"")</f>
        <v/>
      </c>
      <c r="AO184" s="148" t="str">
        <f>IF(Tbl.Kosten[[#This Row],[Pnr.]]=AO$7,Tbl.Kosten[[#This Row],[Totaal kosten]],"")</f>
        <v/>
      </c>
      <c r="AP184" s="148" t="str">
        <f>IF(Tbl.Kosten[[#This Row],[Pnr.]]=AP$7,Tbl.Kosten[[#This Row],[Totaal kosten]],"")</f>
        <v/>
      </c>
      <c r="AQ184" s="148" t="str">
        <f>IF(Tbl.Kosten[[#This Row],[Pnr.]]=AQ$7,Tbl.Kosten[[#This Row],[Totaal kosten]],"")</f>
        <v/>
      </c>
      <c r="AR184" s="148" t="str">
        <f>IF(Tbl.Kosten[[#This Row],[Pnr.]]=AR$7,Tbl.Kosten[[#This Row],[Totaal kosten]],"")</f>
        <v/>
      </c>
      <c r="AS184" s="148" t="str">
        <f>IF(Tbl.Kosten[[#This Row],[Pnr.]]=AS$7,Tbl.Kosten[[#This Row],[Totaal kosten]],"")</f>
        <v/>
      </c>
      <c r="AT184" s="148" t="str">
        <f>IF(Tbl.Kosten[[#This Row],[Pnr.]]=AT$7,Tbl.Kosten[[#This Row],[Totaal kosten]],"")</f>
        <v/>
      </c>
      <c r="AU184" s="148" t="str">
        <f>IF(Tbl.Kosten[[#This Row],[Pnr.]]=AU$7,Tbl.Kosten[[#This Row],[Totaal kosten]],"")</f>
        <v/>
      </c>
      <c r="AV184" s="148" t="str">
        <f>IF(Tbl.Kosten[[#This Row],[Pnr.]]=AV$7,Tbl.Kosten[[#This Row],[Totaal kosten]],"")</f>
        <v/>
      </c>
      <c r="AW184" s="148" t="str">
        <f>IF(Tbl.Kosten[[#This Row],[Pnr.]]=AW$7,Tbl.Kosten[[#This Row],[Totaal kosten]],"")</f>
        <v/>
      </c>
      <c r="AX184" s="148" t="str">
        <f>IF(Tbl.Kosten[[#This Row],[Pnr.]]=AX$7,Tbl.Kosten[[#This Row],[Totaal kosten]],"")</f>
        <v/>
      </c>
      <c r="AY184" s="148" t="str">
        <f>IF(Tbl.Kosten[[#This Row],[Pnr.]]=AY$7,Tbl.Kosten[[#This Row],[Totaal kosten]],"")</f>
        <v/>
      </c>
      <c r="AZ184" s="148" t="str">
        <f>IF(Tbl.Kosten[[#This Row],[Pnr.]]=AZ$7,Tbl.Kosten[[#This Row],[Totaal kosten]],"")</f>
        <v/>
      </c>
      <c r="BA184" s="148" t="str">
        <f>IF(Tbl.Kosten[[#This Row],[Pnr.]]=BA$7,Tbl.Kosten[[#This Row],[Totaal kosten]],"")</f>
        <v/>
      </c>
      <c r="BB184" s="148" t="str">
        <f>IF(Tbl.Kosten[[#This Row],[Pnr.]]=BB$7,Tbl.Kosten[[#This Row],[Totaal kosten]],"")</f>
        <v/>
      </c>
      <c r="BC184" s="148" t="str">
        <f>IF(Tbl.Kosten[[#This Row],[Pnr.]]=BC$7,Tbl.Kosten[[#This Row],[Totaal kosten]],"")</f>
        <v/>
      </c>
      <c r="BD184" s="148" t="str">
        <f>IF(Tbl.Kosten[[#This Row],[Pnr.]]=BD$7,Tbl.Kosten[[#This Row],[Totaal kosten]],"")</f>
        <v/>
      </c>
      <c r="BE184" s="148" t="str">
        <f>IF(Tbl.Kosten[[#This Row],[Pnr.]]=BE$7,Tbl.Kosten[[#This Row],[Totaal kosten]],"")</f>
        <v/>
      </c>
      <c r="BF184" s="148" t="str">
        <f>IF(Tbl.Kosten[[#This Row],[Pnr.]]=BF$7,Tbl.Kosten[[#This Row],[Totaal kosten]],"")</f>
        <v/>
      </c>
      <c r="BG184" s="148" t="str">
        <f>IF(Tbl.Kosten[[#This Row],[Pnr.]]=BG$7,Tbl.Kosten[[#This Row],[Totaal kosten]],"")</f>
        <v/>
      </c>
      <c r="BH184" s="148" t="str">
        <f>IF(Tbl.Kosten[[#This Row],[Pnr.]]=BH$7,Tbl.Kosten[[#This Row],[Totaal kosten]],"")</f>
        <v/>
      </c>
      <c r="BI184" s="148" t="str">
        <f>IF(Tbl.Kosten[[#This Row],[Pnr.]]=BI$7,Tbl.Kosten[[#This Row],[Totaal kosten]],"")</f>
        <v/>
      </c>
      <c r="BJ184" s="148" t="str">
        <f>IF(Tbl.Kosten[[#This Row],[Pnr.]]=BJ$7,Tbl.Kosten[[#This Row],[Totaal kosten]],"")</f>
        <v/>
      </c>
      <c r="BK184" s="148" t="str">
        <f>IF(Tbl.Kosten[[#This Row],[Pnr.]]=BK$7,Tbl.Kosten[[#This Row],[Totaal kosten]],"")</f>
        <v/>
      </c>
      <c r="BL184" s="148" t="str">
        <f>IF(Tbl.Kosten[[#This Row],[Pnr.]]=BL$7,Tbl.Kosten[[#This Row],[Totaal kosten]],"")</f>
        <v/>
      </c>
      <c r="BM184" s="148" t="str">
        <f>IF(Tbl.Kosten[[#This Row],[Pnr.]]=BM$7,Tbl.Kosten[[#This Row],[Totaal kosten]],"")</f>
        <v/>
      </c>
      <c r="BN184" s="148" t="str">
        <f>IF(Tbl.Kosten[[#This Row],[Pnr.]]=BN$7,Tbl.Kosten[[#This Row],[Totaal kosten]],"")</f>
        <v/>
      </c>
      <c r="BO184" s="148" t="str">
        <f>IF(Tbl.Kosten[[#This Row],[Pnr.]]=BO$7,Tbl.Kosten[[#This Row],[Totaal kosten]],"")</f>
        <v/>
      </c>
      <c r="BP184" s="148" t="str">
        <f>IF(Tbl.Kosten[[#This Row],[Pnr.]]=BP$7,Tbl.Kosten[[#This Row],[Totaal kosten]],"")</f>
        <v/>
      </c>
      <c r="BQ184" s="148" t="str">
        <f>IF(Tbl.Kosten[[#This Row],[Pnr.]]=BQ$7,Tbl.Kosten[[#This Row],[Totaal kosten]],"")</f>
        <v/>
      </c>
      <c r="BR184" s="148" t="str">
        <f>IF(Tbl.Kosten[[#This Row],[Pnr.]]=BR$7,Tbl.Kosten[[#This Row],[Totaal kosten]],"")</f>
        <v/>
      </c>
      <c r="BS184" s="148" t="str">
        <f>IF(Tbl.Kosten[[#This Row],[Pnr.]]=BS$7,Tbl.Kosten[[#This Row],[Totaal kosten]],"")</f>
        <v/>
      </c>
      <c r="BT184" s="148" t="str">
        <f>IF(Tbl.Kosten[[#This Row],[Pnr.]]=BT$7,Tbl.Kosten[[#This Row],[Totaal kosten]],"")</f>
        <v/>
      </c>
      <c r="BU184" s="148" t="str">
        <f>IF(Tbl.Kosten[[#This Row],[Pnr.]]=BU$7,Tbl.Kosten[[#This Row],[Totaal kosten]],"")</f>
        <v/>
      </c>
      <c r="BV184" s="148" t="str">
        <f>IF(Tbl.Kosten[[#This Row],[Pnr.]]=BV$7,Tbl.Kosten[[#This Row],[Totaal kosten]],"")</f>
        <v/>
      </c>
      <c r="BW184" s="148" t="str">
        <f>IF(Tbl.Kosten[[#This Row],[Pnr.]]=BW$7,Tbl.Kosten[[#This Row],[Totaal kosten]],"")</f>
        <v/>
      </c>
      <c r="BX184" s="148" t="str">
        <f>IFERROR(_xlfn.XLOOKUP(Tbl.Kosten[[#This Row],[Werkpakketcode]],Tbl.Werkpakketten[Werkpakketcode],Tbl.Werkpakketten[WPnr.],"",0,1),"")</f>
        <v/>
      </c>
      <c r="BY184" s="148" t="str">
        <f>IF(Tbl.Kosten[[#This Row],[WPnr.]]=BY$7,Tbl.Kosten[[#This Row],[Totaal kosten]],"")</f>
        <v/>
      </c>
      <c r="BZ184" s="148" t="str">
        <f>IF(Tbl.Kosten[[#This Row],[WPnr.]]=BZ$7,Tbl.Kosten[[#This Row],[Totaal kosten]],"")</f>
        <v/>
      </c>
      <c r="CA184" s="148" t="str">
        <f>IF(Tbl.Kosten[[#This Row],[WPnr.]]=CA$7,Tbl.Kosten[[#This Row],[Totaal kosten]],"")</f>
        <v/>
      </c>
      <c r="CB184" s="148" t="str">
        <f>IF(Tbl.Kosten[[#This Row],[WPnr.]]=CB$7,Tbl.Kosten[[#This Row],[Totaal kosten]],"")</f>
        <v/>
      </c>
      <c r="CC184" s="148" t="str">
        <f>IF(Tbl.Kosten[[#This Row],[WPnr.]]=CC$7,Tbl.Kosten[[#This Row],[Totaal kosten]],"")</f>
        <v/>
      </c>
      <c r="CD184" s="148" t="str">
        <f>IF(Tbl.Kosten[[#This Row],[WPnr.]]=CD$7,Tbl.Kosten[[#This Row],[Totaal kosten]],"")</f>
        <v/>
      </c>
      <c r="CE184" s="148" t="str">
        <f>IF(Tbl.Kosten[[#This Row],[WPnr.]]=CE$7,Tbl.Kosten[[#This Row],[Totaal kosten]],"")</f>
        <v/>
      </c>
      <c r="CF184" s="148" t="str">
        <f>IF(Tbl.Kosten[[#This Row],[WPnr.]]=CF$7,Tbl.Kosten[[#This Row],[Totaal kosten]],"")</f>
        <v/>
      </c>
      <c r="CG184" s="148" t="str">
        <f>IF(Tbl.Kosten[[#This Row],[WPnr.]]=CG$7,Tbl.Kosten[[#This Row],[Totaal kosten]],"")</f>
        <v/>
      </c>
      <c r="CH184" s="148" t="str">
        <f>IF(Tbl.Kosten[[#This Row],[WPnr.]]=CH$7,Tbl.Kosten[[#This Row],[Totaal kosten]],"")</f>
        <v/>
      </c>
      <c r="CI184" s="148" t="str">
        <f>IF(Tbl.Kosten[[#This Row],[WPnr.]]=CI$7,Tbl.Kosten[[#This Row],[Totaal kosten]],"")</f>
        <v/>
      </c>
      <c r="CJ184" s="148" t="str">
        <f>IF(Tbl.Kosten[[#This Row],[WPnr.]]=CJ$7,Tbl.Kosten[[#This Row],[Totaal kosten]],"")</f>
        <v/>
      </c>
      <c r="CK184" s="148" t="str">
        <f>IF(Tbl.Kosten[[#This Row],[WPnr.]]=CK$7,Tbl.Kosten[[#This Row],[Totaal kosten]],"")</f>
        <v/>
      </c>
      <c r="CL184" s="148" t="str">
        <f>IF(Tbl.Kosten[[#This Row],[WPnr.]]=CL$7,Tbl.Kosten[[#This Row],[Totaal kosten]],"")</f>
        <v/>
      </c>
      <c r="CM184" s="148" t="str">
        <f>IF(Tbl.Kosten[[#This Row],[WPnr.]]=CM$7,Tbl.Kosten[[#This Row],[Totaal kosten]],"")</f>
        <v/>
      </c>
      <c r="CN184" s="148" t="str">
        <f>IF(Tbl.Kosten[[#This Row],[WPnr.]]=CN$7,Tbl.Kosten[[#This Row],[Totaal kosten]],"")</f>
        <v/>
      </c>
      <c r="CO184" s="148" t="str">
        <f>IF(Tbl.Kosten[[#This Row],[WPnr.]]=CO$7,Tbl.Kosten[[#This Row],[Totaal kosten]],"")</f>
        <v/>
      </c>
      <c r="CP184" s="148" t="str">
        <f>IF(Tbl.Kosten[[#This Row],[WPnr.]]=CP$7,Tbl.Kosten[[#This Row],[Totaal kosten]],"")</f>
        <v/>
      </c>
      <c r="CQ184" s="148" t="str">
        <f>IF(Tbl.Kosten[[#This Row],[WPnr.]]=CQ$7,Tbl.Kosten[[#This Row],[Totaal kosten]],"")</f>
        <v/>
      </c>
      <c r="CR184" s="148" t="str">
        <f>IF(Tbl.Kosten[[#This Row],[WPnr.]]=CR$7,Tbl.Kosten[[#This Row],[Totaal kosten]],"")</f>
        <v/>
      </c>
      <c r="CS184" s="148" t="str">
        <f>IF(Tbl.Kosten[[#This Row],[WPnr.]]=CS$7,Tbl.Kosten[[#This Row],[Totaal kosten]],"")</f>
        <v/>
      </c>
      <c r="CT184" s="148" t="str">
        <f>IF(Tbl.Kosten[[#This Row],[WPnr.]]=CT$7,Tbl.Kosten[[#This Row],[Totaal kosten]],"")</f>
        <v/>
      </c>
      <c r="CU184" s="148" t="str">
        <f>IF(Tbl.Kosten[[#This Row],[WPnr.]]=CU$7,Tbl.Kosten[[#This Row],[Totaal kosten]],"")</f>
        <v/>
      </c>
      <c r="CV184" s="148" t="str">
        <f>IF(Tbl.Kosten[[#This Row],[WPnr.]]=CV$7,Tbl.Kosten[[#This Row],[Totaal kosten]],"")</f>
        <v/>
      </c>
      <c r="CW184" s="148" t="str">
        <f>IF(Tbl.Kosten[[#This Row],[WPnr.]]=CW$7,Tbl.Kosten[[#This Row],[Totaal kosten]],"")</f>
        <v/>
      </c>
      <c r="CX184" s="148" t="str">
        <f>IF(Tbl.Kosten[[#This Row],[WPnr.]]=CX$7,Tbl.Kosten[[#This Row],[Totaal kosten]],"")</f>
        <v/>
      </c>
      <c r="CY184" s="148" t="str">
        <f>IF(Tbl.Kosten[[#This Row],[WPnr.]]=CY$7,Tbl.Kosten[[#This Row],[Totaal kosten]],"")</f>
        <v/>
      </c>
      <c r="CZ184" s="148" t="str">
        <f>IF(Tbl.Kosten[[#This Row],[WPnr.]]=CZ$7,Tbl.Kosten[[#This Row],[Totaal kosten]],"")</f>
        <v/>
      </c>
      <c r="DA184" s="148" t="str">
        <f>IF(Tbl.Kosten[[#This Row],[WPnr.]]=DA$7,Tbl.Kosten[[#This Row],[Totaal kosten]],"")</f>
        <v/>
      </c>
      <c r="DB184" s="148" t="str">
        <f>IF(Tbl.Kosten[[#This Row],[WPnr.]]=DB$7,Tbl.Kosten[[#This Row],[Totaal kosten]],"")</f>
        <v/>
      </c>
      <c r="DC184" s="148" t="str">
        <f>IF(Tbl.Kosten[[#This Row],[WPnr.]]=DC$7,Tbl.Kosten[[#This Row],[Totaal kosten]],"")</f>
        <v/>
      </c>
      <c r="DD184" s="148" t="str">
        <f>IF(Tbl.Kosten[[#This Row],[WPnr.]]=DD$7,Tbl.Kosten[[#This Row],[Totaal kosten]],"")</f>
        <v/>
      </c>
      <c r="DE184" s="148" t="str">
        <f>IF(Tbl.Kosten[[#This Row],[WPnr.]]=DE$7,Tbl.Kosten[[#This Row],[Totaal kosten]],"")</f>
        <v/>
      </c>
      <c r="DF184" s="148" t="str">
        <f>IF(Tbl.Kosten[[#This Row],[WPnr.]]=DF$7,Tbl.Kosten[[#This Row],[Totaal kosten]],"")</f>
        <v/>
      </c>
      <c r="DG184" s="148" t="str">
        <f>IF(Tbl.Kosten[[#This Row],[WPnr.]]=DG$7,Tbl.Kosten[[#This Row],[Totaal kosten]],"")</f>
        <v/>
      </c>
      <c r="DH184" s="148" t="str">
        <f>IF(Tbl.Kosten[[#This Row],[WPnr.]]=DH$7,Tbl.Kosten[[#This Row],[Totaal kosten]],"")</f>
        <v/>
      </c>
      <c r="DI184" s="148" t="str">
        <f>IF(Tbl.Kosten[[#This Row],[WPnr.]]=DI$7,Tbl.Kosten[[#This Row],[Totaal kosten]],"")</f>
        <v/>
      </c>
      <c r="DJ184" s="148" t="str">
        <f>IF(Tbl.Kosten[[#This Row],[WPnr.]]=DJ$7,Tbl.Kosten[[#This Row],[Totaal kosten]],"")</f>
        <v/>
      </c>
      <c r="DK184" s="148" t="str">
        <f>IF(Tbl.Kosten[[#This Row],[WPnr.]]=DK$7,Tbl.Kosten[[#This Row],[Totaal kosten]],"")</f>
        <v/>
      </c>
      <c r="DL184" s="148" t="str">
        <f>IF(Tbl.Kosten[[#This Row],[WPnr.]]=DL$7,Tbl.Kosten[[#This Row],[Totaal kosten]],"")</f>
        <v/>
      </c>
      <c r="DM184" s="148" t="str">
        <f>IF(Tbl.Kosten[[#This Row],[WPnr.]]=DM$7,Tbl.Kosten[[#This Row],[Totaal kosten]],"")</f>
        <v/>
      </c>
      <c r="DN184" s="148" t="str">
        <f>IF(Tbl.Kosten[[#This Row],[WPnr.]]=DN$7,Tbl.Kosten[[#This Row],[Totaal kosten]],"")</f>
        <v/>
      </c>
      <c r="DO184" s="148" t="str">
        <f>IF(Tbl.Kosten[[#This Row],[WPnr.]]=DO$7,Tbl.Kosten[[#This Row],[Totaal kosten]],"")</f>
        <v/>
      </c>
      <c r="DP184" s="148" t="str">
        <f>IF(Tbl.Kosten[[#This Row],[WPnr.]]=DP$7,Tbl.Kosten[[#This Row],[Totaal kosten]],"")</f>
        <v/>
      </c>
      <c r="DQ184" s="148" t="str">
        <f>IF(Tbl.Kosten[[#This Row],[WPnr.]]=DQ$7,Tbl.Kosten[[#This Row],[Totaal kosten]],"")</f>
        <v/>
      </c>
      <c r="DR184" s="148" t="str">
        <f>IF(Tbl.Kosten[[#This Row],[WPnr.]]=DR$7,Tbl.Kosten[[#This Row],[Totaal kosten]],"")</f>
        <v/>
      </c>
      <c r="DS184" s="148" t="str">
        <f>IF(Tbl.Kosten[[#This Row],[WPnr.]]=DS$7,Tbl.Kosten[[#This Row],[Totaal kosten]],"")</f>
        <v/>
      </c>
      <c r="DT184" s="148" t="str">
        <f>IF(Tbl.Kosten[[#This Row],[WPnr.]]=DT$7,Tbl.Kosten[[#This Row],[Totaal kosten]],"")</f>
        <v/>
      </c>
      <c r="DU184" s="148" t="str">
        <f>IF(Tbl.Kosten[[#This Row],[WPnr.]]=DU$7,Tbl.Kosten[[#This Row],[Totaal kosten]],"")</f>
        <v/>
      </c>
      <c r="DV184" s="148" t="str">
        <f>IF(Tbl.Kosten[[#This Row],[WPnr.]]=DV$7,Tbl.Kosten[[#This Row],[Totaal kosten]],"")</f>
        <v/>
      </c>
      <c r="DW184" s="150" t="str">
        <f>IFERROR(_xlfn.XLOOKUP(Tbl.Kosten[[#This Row],[Kostensoort]],Tbl.Kostensoorten[Kostensoorten],Tbl.Kostensoorten[KSnr.],"",0,1),"")</f>
        <v/>
      </c>
      <c r="DX184" s="150" t="str">
        <f>IF(Tbl.Kosten[[#This Row],[KSnr.]]=DX$7,Tbl.Kosten[[#This Row],[Totaal kosten]],"")</f>
        <v/>
      </c>
      <c r="DY184" s="150" t="str">
        <f>IF(Tbl.Kosten[[#This Row],[KSnr.]]=DY$7,Tbl.Kosten[[#This Row],[Totaal kosten]],"")</f>
        <v/>
      </c>
      <c r="DZ184" s="150" t="str">
        <f>IF(Tbl.Kosten[[#This Row],[KSnr.]]=DZ$7,Tbl.Kosten[[#This Row],[Totaal kosten]],"")</f>
        <v/>
      </c>
      <c r="EA184" s="150" t="str">
        <f>IF(Tbl.Kosten[[#This Row],[KSnr.]]=EA$7,Tbl.Kosten[[#This Row],[Totaal kosten]],"")</f>
        <v/>
      </c>
      <c r="EB184" s="150" t="str">
        <f>IF(Tbl.Kosten[[#This Row],[KSnr.]]=EB$7,Tbl.Kosten[[#This Row],[Totaal kosten]],"")</f>
        <v/>
      </c>
      <c r="EC184" s="150" t="str">
        <f>IF(Tbl.Kosten[[#This Row],[KSnr.]]=EC$7,Tbl.Kosten[[#This Row],[Totaal kosten]],"")</f>
        <v/>
      </c>
      <c r="ED184" s="150" t="str">
        <f>IF(Tbl.Kosten[[#This Row],[KSnr.]]=ED$7,Tbl.Kosten[[#This Row],[Totaal kosten]],"")</f>
        <v/>
      </c>
      <c r="EE184" s="150" t="str">
        <f>IF(Tbl.Kosten[[#This Row],[KSnr.]]=EE$7,Tbl.Kosten[[#This Row],[Totaal kosten]],"")</f>
        <v/>
      </c>
      <c r="EF184" s="150" t="str">
        <f>IF(Tbl.Kosten[[#This Row],[KSnr.]]=EF$7,Tbl.Kosten[[#This Row],[Totaal kosten]],"")</f>
        <v/>
      </c>
      <c r="EG184" s="150" t="str">
        <f>IF(Tbl.Kosten[[#This Row],[KSnr.]]=EG$7,Tbl.Kosten[[#This Row],[Totaal kosten]],"")</f>
        <v/>
      </c>
      <c r="EH184" s="150" t="str">
        <f>IF(Tbl.Kosten[[#This Row],[KSnr.]]=EH$7,Tbl.Kosten[[#This Row],[Totaal kosten]],"")</f>
        <v/>
      </c>
      <c r="EI184" s="150" t="str">
        <f>IF(Tbl.Kosten[[#This Row],[KSnr.]]=EI$7,Tbl.Kosten[[#This Row],[Totaal kosten]],"")</f>
        <v/>
      </c>
      <c r="EJ184" s="150" t="str">
        <f>IF(Tbl.Kosten[[#This Row],[KSnr.]]=EJ$7,Tbl.Kosten[[#This Row],[Totaal kosten]],"")</f>
        <v/>
      </c>
      <c r="EK184" s="150" t="str">
        <f>IF(Tbl.Kosten[[#This Row],[KSnr.]]=EK$7,Tbl.Kosten[[#This Row],[Totaal kosten]],"")</f>
        <v/>
      </c>
      <c r="EL184" s="150" t="str">
        <f>IF(Tbl.Kosten[[#This Row],[KSnr.]]=EL$7,Tbl.Kosten[[#This Row],[Totaal kosten]],"")</f>
        <v/>
      </c>
      <c r="EM184" s="150" t="str">
        <f>IF(Tbl.Kosten[[#This Row],[KSnr.]]=EM$7,Tbl.Kosten[[#This Row],[Totaal kosten]],"")</f>
        <v/>
      </c>
      <c r="EN184" s="150" t="str">
        <f>IF(Tbl.Kosten[[#This Row],[KSnr.]]=EN$7,Tbl.Kosten[[#This Row],[Totaal kosten]],"")</f>
        <v/>
      </c>
      <c r="EO184" s="150" t="str">
        <f>IF(Tbl.Kosten[[#This Row],[KSnr.]]=EO$7,Tbl.Kosten[[#This Row],[Totaal kosten]],"")</f>
        <v/>
      </c>
      <c r="EP184" s="150" t="str">
        <f>IF(Tbl.Kosten[[#This Row],[KSnr.]]=EP$7,Tbl.Kosten[[#This Row],[Totaal kosten]],"")</f>
        <v/>
      </c>
      <c r="EQ184" s="150" t="str">
        <f>IF(Tbl.Kosten[[#This Row],[KSnr.]]=EQ$7,Tbl.Kosten[[#This Row],[Totaal kosten]],"")</f>
        <v/>
      </c>
      <c r="ER184" s="144" t="str">
        <f>IFERROR(_xlfn.XLOOKUP(Tbl.Kosten[[#This Row],[Subsidieactiviteit]],Tbl.Subsidiehoogte[Subsidieactiviteit],Tbl.Subsidiehoogte[SAnr.],"",0,1),"")</f>
        <v/>
      </c>
      <c r="ES184" s="150" t="str">
        <f>IF(Tbl.Kosten[[#This Row],[Sanr.]]=ES$7,Tbl.Kosten[[#This Row],[Totaal kosten]],"")</f>
        <v/>
      </c>
      <c r="ET184" s="150" t="str">
        <f>IF(Tbl.Kosten[[#This Row],[Sanr.]]=ET$7,Tbl.Kosten[[#This Row],[Totaal kosten]],"")</f>
        <v/>
      </c>
      <c r="EU184" s="150" t="str">
        <f>IF(Tbl.Kosten[[#This Row],[Sanr.]]=EU$7,Tbl.Kosten[[#This Row],[Totaal kosten]],"")</f>
        <v/>
      </c>
      <c r="EV184" s="150" t="str">
        <f>IF(Tbl.Kosten[[#This Row],[Sanr.]]=EV$7,Tbl.Kosten[[#This Row],[Totaal kosten]],"")</f>
        <v/>
      </c>
      <c r="EW184" s="150" t="str">
        <f>IF(Tbl.Kosten[[#This Row],[Sanr.]]=EW$7,Tbl.Kosten[[#This Row],[Totaal kosten]],"")</f>
        <v/>
      </c>
      <c r="EX184" s="150" t="str">
        <f>IF(Tbl.Kosten[[#This Row],[Sanr.]]=EX$7,Tbl.Kosten[[#This Row],[Totaal kosten]],"")</f>
        <v/>
      </c>
      <c r="EY184" s="150" t="str">
        <f>IF(Tbl.Kosten[[#This Row],[Sanr.]]=EY$7,Tbl.Kosten[[#This Row],[Totaal kosten]],"")</f>
        <v/>
      </c>
      <c r="EZ184" s="150" t="str">
        <f>IF(Tbl.Kosten[[#This Row],[Sanr.]]=EZ$7,Tbl.Kosten[[#This Row],[Totaal kosten]],"")</f>
        <v/>
      </c>
      <c r="FA184" s="150" t="str">
        <f>IF(Tbl.Kosten[[#This Row],[Sanr.]]=FA$7,Tbl.Kosten[[#This Row],[Totaal kosten]],"")</f>
        <v/>
      </c>
      <c r="FB184" s="150" t="str">
        <f>IF(Tbl.Kosten[[#This Row],[Sanr.]]=FB$7,Tbl.Kosten[[#This Row],[Totaal kosten]],"")</f>
        <v/>
      </c>
      <c r="FC184" s="150" t="str">
        <f>IF(Tbl.Kosten[[#This Row],[Sanr.]]=FC$7,Tbl.Kosten[[#This Row],[Totaal kosten]],"")</f>
        <v/>
      </c>
      <c r="FD184" s="150" t="str">
        <f>IF(Tbl.Kosten[[#This Row],[Sanr.]]=FD$7,Tbl.Kosten[[#This Row],[Totaal kosten]],"")</f>
        <v/>
      </c>
      <c r="FE184" s="150" t="str">
        <f>IF(Tbl.Kosten[[#This Row],[Sanr.]]=FE$7,Tbl.Kosten[[#This Row],[Totaal kosten]],"")</f>
        <v/>
      </c>
      <c r="FF184" s="150" t="str">
        <f>IF(Tbl.Kosten[[#This Row],[Sanr.]]=FF$7,Tbl.Kosten[[#This Row],[Totaal kosten]],"")</f>
        <v/>
      </c>
      <c r="FG184" s="150" t="str">
        <f>IF(Tbl.Kosten[[#This Row],[Sanr.]]=FG$7,Tbl.Kosten[[#This Row],[Totaal kosten]],"")</f>
        <v/>
      </c>
      <c r="FH184" s="150" t="str">
        <f>IF(Tbl.Kosten[[#This Row],[Sanr.]]=FH$7,Tbl.Kosten[[#This Row],[Totaal kosten]],"")</f>
        <v/>
      </c>
      <c r="FI184" s="150" t="str">
        <f>IF(Tbl.Kosten[[#This Row],[Sanr.]]=FI$7,Tbl.Kosten[[#This Row],[Totaal kosten]],"")</f>
        <v/>
      </c>
      <c r="FJ184" s="150" t="str">
        <f>IF(Tbl.Kosten[[#This Row],[Sanr.]]=FJ$7,Tbl.Kosten[[#This Row],[Totaal kosten]],"")</f>
        <v/>
      </c>
      <c r="FK184" s="150" t="str">
        <f>IF(Tbl.Kosten[[#This Row],[Sanr.]]=FK$7,Tbl.Kosten[[#This Row],[Totaal kosten]],"")</f>
        <v/>
      </c>
      <c r="FL184" s="150" t="str">
        <f>IF(Tbl.Kosten[[#This Row],[Sanr.]]=FL$7,Tbl.Kosten[[#This Row],[Totaal kosten]],"")</f>
        <v/>
      </c>
      <c r="FM184" s="150" t="str">
        <f>IF(Tbl.Kosten[[#This Row],[Sanr.]]=FM$7,Tbl.Kosten[[#This Row],[Totaal kosten]],"")</f>
        <v/>
      </c>
      <c r="FN184" s="150" t="str">
        <f>IF(Tbl.Kosten[[#This Row],[Sanr.]]=FN$7,Tbl.Kosten[[#This Row],[Totaal kosten]],"")</f>
        <v/>
      </c>
      <c r="FO184" s="150" t="str">
        <f>IF(Tbl.Kosten[[#This Row],[Sanr.]]=FO$7,Tbl.Kosten[[#This Row],[Totaal kosten]],"")</f>
        <v/>
      </c>
      <c r="FP184" s="150" t="str">
        <f>IF(Tbl.Kosten[[#This Row],[Sanr.]]=FP$7,Tbl.Kosten[[#This Row],[Totaal kosten]],"")</f>
        <v/>
      </c>
      <c r="FQ184" s="150" t="str">
        <f>IF(Tbl.Kosten[[#This Row],[Sanr.]]=FQ$7,Tbl.Kosten[[#This Row],[Totaal kosten]],"")</f>
        <v/>
      </c>
      <c r="FR184" s="150" t="str">
        <f>IF(Tbl.Kosten[[#This Row],[Sanr.]]=FR$7,Tbl.Kosten[[#This Row],[Totaal kosten]],"")</f>
        <v/>
      </c>
      <c r="FS184" s="150" t="str">
        <f>IF(Tbl.Kosten[[#This Row],[Sanr.]]=FS$7,Tbl.Kosten[[#This Row],[Totaal kosten]],"")</f>
        <v/>
      </c>
      <c r="FT184" s="150" t="str">
        <f>IF(Tbl.Kosten[[#This Row],[Sanr.]]=FT$7,Tbl.Kosten[[#This Row],[Totaal kosten]],"")</f>
        <v/>
      </c>
      <c r="FU184" s="150" t="str">
        <f>IF(Tbl.Kosten[[#This Row],[Sanr.]]=FU$7,Tbl.Kosten[[#This Row],[Totaal kosten]],"")</f>
        <v/>
      </c>
      <c r="FV184" s="150" t="str">
        <f>IF(Tbl.Kosten[[#This Row],[Sanr.]]=FV$7,Tbl.Kosten[[#This Row],[Totaal kosten]],"")</f>
        <v/>
      </c>
      <c r="FW184" s="150" t="str">
        <f>IFERROR(_xlfn.XLOOKUP(Tbl.Kosten[[#This Row],[Activiteitencode]],Tbl.Activiteiten[Activiteitcode],Tbl.Activiteiten[Anr.],"",0,1),"")</f>
        <v/>
      </c>
      <c r="FX184" s="169" t="str">
        <f>_xlfn.CONCAT(Tbl.Kosten[[#This Row],[Pnr.]],Tbl.Kosten[[#This Row],[Sanr.]])</f>
        <v>P1</v>
      </c>
      <c r="FY184" s="150">
        <f>Tbl.Kosten[[#This Row],[Totaal kosten]]-Tbl.Kosten[[#This Row],[Subsidie]]</f>
        <v>0</v>
      </c>
      <c r="FZ184" s="150">
        <f>IF(Tbl.Kosten[[#This Row],[Pnr.]]=FZ$7,Tbl.Kosten[[#This Row],[Te financieren]],"")</f>
        <v>0</v>
      </c>
      <c r="GA184" s="150" t="str">
        <f>IF(Tbl.Kosten[[#This Row],[Pnr.]]=GA$7,Tbl.Kosten[[#This Row],[Te financieren]],"")</f>
        <v/>
      </c>
      <c r="GB184" s="150" t="str">
        <f>IF(Tbl.Kosten[[#This Row],[Pnr.]]=GB$7,Tbl.Kosten[[#This Row],[Te financieren]],"")</f>
        <v/>
      </c>
      <c r="GC184" s="150" t="str">
        <f>IF(Tbl.Kosten[[#This Row],[Pnr.]]=GC$7,Tbl.Kosten[[#This Row],[Te financieren]],"")</f>
        <v/>
      </c>
      <c r="GD184" s="150" t="str">
        <f>IF(Tbl.Kosten[[#This Row],[Pnr.]]=GD$7,Tbl.Kosten[[#This Row],[Te financieren]],"")</f>
        <v/>
      </c>
      <c r="GE184" s="150" t="str">
        <f>IF(Tbl.Kosten[[#This Row],[Pnr.]]=GE$7,Tbl.Kosten[[#This Row],[Te financieren]],"")</f>
        <v/>
      </c>
      <c r="GF184" s="150" t="str">
        <f>IF(Tbl.Kosten[[#This Row],[Pnr.]]=GF$7,Tbl.Kosten[[#This Row],[Te financieren]],"")</f>
        <v/>
      </c>
      <c r="GG184" s="150" t="str">
        <f>IF(Tbl.Kosten[[#This Row],[Pnr.]]=GG$7,Tbl.Kosten[[#This Row],[Te financieren]],"")</f>
        <v/>
      </c>
      <c r="GH184" s="150" t="str">
        <f>IF(Tbl.Kosten[[#This Row],[Pnr.]]=GH$7,Tbl.Kosten[[#This Row],[Te financieren]],"")</f>
        <v/>
      </c>
      <c r="GI184" s="150" t="str">
        <f>IF(Tbl.Kosten[[#This Row],[Pnr.]]=GI$7,Tbl.Kosten[[#This Row],[Te financieren]],"")</f>
        <v/>
      </c>
      <c r="GJ184" s="150" t="str">
        <f>IF(Tbl.Kosten[[#This Row],[Pnr.]]=GJ$7,Tbl.Kosten[[#This Row],[Te financieren]],"")</f>
        <v/>
      </c>
      <c r="GK184" s="150" t="str">
        <f>IF(Tbl.Kosten[[#This Row],[Pnr.]]=GK$7,Tbl.Kosten[[#This Row],[Te financieren]],"")</f>
        <v/>
      </c>
      <c r="GL184" s="150" t="str">
        <f>IF(Tbl.Kosten[[#This Row],[Pnr.]]=GL$7,Tbl.Kosten[[#This Row],[Te financieren]],"")</f>
        <v/>
      </c>
      <c r="GM184" s="150" t="str">
        <f>IF(Tbl.Kosten[[#This Row],[Pnr.]]=GM$7,Tbl.Kosten[[#This Row],[Te financieren]],"")</f>
        <v/>
      </c>
      <c r="GN184" s="150" t="str">
        <f>IF(Tbl.Kosten[[#This Row],[Pnr.]]=GN$7,Tbl.Kosten[[#This Row],[Te financieren]],"")</f>
        <v/>
      </c>
      <c r="GO184" s="150" t="str">
        <f>IF(Tbl.Kosten[[#This Row],[Pnr.]]=GO$7,Tbl.Kosten[[#This Row],[Te financieren]],"")</f>
        <v/>
      </c>
      <c r="GP184" s="150" t="str">
        <f>IF(Tbl.Kosten[[#This Row],[Pnr.]]=GP$7,Tbl.Kosten[[#This Row],[Te financieren]],"")</f>
        <v/>
      </c>
      <c r="GQ184" s="150" t="str">
        <f>IF(Tbl.Kosten[[#This Row],[Pnr.]]=GQ$7,Tbl.Kosten[[#This Row],[Te financieren]],"")</f>
        <v/>
      </c>
      <c r="GR184" s="150" t="str">
        <f>IF(Tbl.Kosten[[#This Row],[Pnr.]]=GR$7,Tbl.Kosten[[#This Row],[Te financieren]],"")</f>
        <v/>
      </c>
      <c r="GS184" s="150" t="str">
        <f>IF(Tbl.Kosten[[#This Row],[Pnr.]]=GS$7,Tbl.Kosten[[#This Row],[Te financieren]],"")</f>
        <v/>
      </c>
      <c r="GT184" s="150" t="str">
        <f>IF(Tbl.Kosten[[#This Row],[Pnr.]]=GT$7,Tbl.Kosten[[#This Row],[Te financieren]],"")</f>
        <v/>
      </c>
      <c r="GU184" s="150" t="str">
        <f>IF(Tbl.Kosten[[#This Row],[Pnr.]]=GU$7,Tbl.Kosten[[#This Row],[Te financieren]],"")</f>
        <v/>
      </c>
      <c r="GV184" s="150" t="str">
        <f>IF(Tbl.Kosten[[#This Row],[Pnr.]]=GV$7,Tbl.Kosten[[#This Row],[Te financieren]],"")</f>
        <v/>
      </c>
      <c r="GW184" s="150" t="str">
        <f>IF(Tbl.Kosten[[#This Row],[Pnr.]]=GW$7,Tbl.Kosten[[#This Row],[Te financieren]],"")</f>
        <v/>
      </c>
      <c r="GX184" s="150" t="str">
        <f>IF(Tbl.Kosten[[#This Row],[Pnr.]]=GX$7,Tbl.Kosten[[#This Row],[Te financieren]],"")</f>
        <v/>
      </c>
      <c r="GY184" s="150" t="str">
        <f>IF(Tbl.Kosten[[#This Row],[Pnr.]]=GY$7,Tbl.Kosten[[#This Row],[Te financieren]],"")</f>
        <v/>
      </c>
      <c r="GZ184" s="150" t="str">
        <f>IF(Tbl.Kosten[[#This Row],[Pnr.]]=GZ$7,Tbl.Kosten[[#This Row],[Te financieren]],"")</f>
        <v/>
      </c>
      <c r="HA184" s="150" t="str">
        <f>IF(Tbl.Kosten[[#This Row],[Pnr.]]=HA$7,Tbl.Kosten[[#This Row],[Te financieren]],"")</f>
        <v/>
      </c>
      <c r="HB184" s="150" t="str">
        <f>IF(Tbl.Kosten[[#This Row],[Pnr.]]=HB$7,Tbl.Kosten[[#This Row],[Te financieren]],"")</f>
        <v/>
      </c>
      <c r="HC184" s="150" t="str">
        <f>IF(Tbl.Kosten[[#This Row],[Pnr.]]=HC$7,Tbl.Kosten[[#This Row],[Te financieren]],"")</f>
        <v/>
      </c>
      <c r="HD184" s="150" t="str">
        <f>IF(Tbl.Kosten[[#This Row],[Pnr.]]=HD$7,Tbl.Kosten[[#This Row],[Te financieren]],"")</f>
        <v/>
      </c>
      <c r="HE184" s="150" t="str">
        <f>IF(Tbl.Kosten[[#This Row],[Pnr.]]=HE$7,Tbl.Kosten[[#This Row],[Te financieren]],"")</f>
        <v/>
      </c>
      <c r="HF184" s="150" t="str">
        <f>IF(Tbl.Kosten[[#This Row],[Pnr.]]=HF$7,Tbl.Kosten[[#This Row],[Te financieren]],"")</f>
        <v/>
      </c>
      <c r="HG184" s="150" t="str">
        <f>IF(Tbl.Kosten[[#This Row],[Pnr.]]=HG$7,Tbl.Kosten[[#This Row],[Te financieren]],"")</f>
        <v/>
      </c>
      <c r="HH184" s="150" t="str">
        <f>IF(Tbl.Kosten[[#This Row],[Pnr.]]=HH$7,Tbl.Kosten[[#This Row],[Te financieren]],"")</f>
        <v/>
      </c>
      <c r="HI184" s="150" t="str">
        <f>IF(Tbl.Kosten[[#This Row],[Pnr.]]=HI$7,Tbl.Kosten[[#This Row],[Te financieren]],"")</f>
        <v/>
      </c>
      <c r="HJ184" s="150" t="str">
        <f>IF(Tbl.Kosten[[#This Row],[Pnr.]]=HJ$7,Tbl.Kosten[[#This Row],[Te financieren]],"")</f>
        <v/>
      </c>
      <c r="HK184" s="150" t="str">
        <f>IF(Tbl.Kosten[[#This Row],[Pnr.]]=HK$7,Tbl.Kosten[[#This Row],[Te financieren]],"")</f>
        <v/>
      </c>
      <c r="HL184" s="150" t="str">
        <f>IF(Tbl.Kosten[[#This Row],[Pnr.]]=HL$7,Tbl.Kosten[[#This Row],[Te financieren]],"")</f>
        <v/>
      </c>
      <c r="HM184" s="150" t="str">
        <f>IF(Tbl.Kosten[[#This Row],[Pnr.]]=HM$7,Tbl.Kosten[[#This Row],[Te financieren]],"")</f>
        <v/>
      </c>
      <c r="HN184" s="150" t="str">
        <f>IF(Tbl.Kosten[[#This Row],[Pnr.]]=HN$7,Tbl.Kosten[[#This Row],[Te financieren]],"")</f>
        <v/>
      </c>
      <c r="HO184" s="150" t="str">
        <f>IF(Tbl.Kosten[[#This Row],[Pnr.]]=HO$7,Tbl.Kosten[[#This Row],[Te financieren]],"")</f>
        <v/>
      </c>
      <c r="HP184" s="150" t="str">
        <f>IF(Tbl.Kosten[[#This Row],[Pnr.]]=HP$7,Tbl.Kosten[[#This Row],[Te financieren]],"")</f>
        <v/>
      </c>
      <c r="HQ184" s="150" t="str">
        <f>IF(Tbl.Kosten[[#This Row],[Pnr.]]=HQ$7,Tbl.Kosten[[#This Row],[Te financieren]],"")</f>
        <v/>
      </c>
      <c r="HR184" s="150" t="str">
        <f>IF(Tbl.Kosten[[#This Row],[Pnr.]]=HR$7,Tbl.Kosten[[#This Row],[Te financieren]],"")</f>
        <v/>
      </c>
      <c r="HS184" s="150" t="str">
        <f>IF(Tbl.Kosten[[#This Row],[Pnr.]]=HS$7,Tbl.Kosten[[#This Row],[Te financieren]],"")</f>
        <v/>
      </c>
      <c r="HT184" s="150" t="str">
        <f>IF(Tbl.Kosten[[#This Row],[Pnr.]]=HT$7,Tbl.Kosten[[#This Row],[Te financieren]],"")</f>
        <v/>
      </c>
      <c r="HU184" s="150" t="str">
        <f>IF(Tbl.Kosten[[#This Row],[Pnr.]]=HU$7,Tbl.Kosten[[#This Row],[Te financieren]],"")</f>
        <v/>
      </c>
      <c r="HV184" s="150" t="str">
        <f>IF(Tbl.Kosten[[#This Row],[Pnr.]]=HV$7,Tbl.Kosten[[#This Row],[Te financieren]],"")</f>
        <v/>
      </c>
      <c r="HW184" s="150" t="str">
        <f>IF(Tbl.Kosten[[#This Row],[Pnr.]]=HW$7,Tbl.Kosten[[#This Row],[Te financieren]],"")</f>
        <v/>
      </c>
    </row>
    <row r="185" spans="2:231" x14ac:dyDescent="0.3">
      <c r="B185" s="134"/>
      <c r="C185" s="137"/>
      <c r="D185" s="136"/>
      <c r="E185" s="261"/>
      <c r="F185" s="135"/>
      <c r="G185" s="11" t="str">
        <f>IF(Tbl.Kosten[[#This Row],[Medewerker e/o 
functie]]&lt;&gt;"",_xlfn.XLOOKUP(Tbl.Kosten[[#This Row],[Medewerker e/o 
functie]],Tbl.Uurtarief[Medewerker en/of functie],Tbl.Uurtarief[Uurtarief],"",0,1),"")</f>
        <v/>
      </c>
      <c r="H185" s="121">
        <f>IFERROR(Tbl.Kosten[[#This Row],[Uren]]*Tbl.Kosten[[#This Row],[Uurtarief]],0)</f>
        <v>0</v>
      </c>
      <c r="I185" s="119" t="str">
        <f>IF(Tbl.Kosten[[#This Row],[Subtotaal uren]]&lt;&gt;0,_xlfn.XLOOKUP(Tbl.Kosten[[#This Row],[Medewerker e/o 
functie]],Tbl.Uurtarief[Medewerker en/of functie],Tbl.Uurtarief[Kostensoort arbeid],"",0,1),"")</f>
        <v/>
      </c>
      <c r="J185" s="137"/>
      <c r="K185" s="135"/>
      <c r="L185" s="139" t="str">
        <f>IF(Tbl.Kosten[[#This Row],[Activum]]&lt;&gt;"",_xlfn.XLOOKUP(Tbl.Kosten[[#This Row],[Activum]],Tbl.Afschrijvingskosten[Activum],Tbl.Afschrijvingskosten[Tarief per afschrijvings-eenheid],"",0,1),"")</f>
        <v/>
      </c>
      <c r="M185" s="122">
        <f>IFERROR(Tbl.Kosten[[#This Row],[Een-
heden]]*Tbl.Kosten[[#This Row],[Afschrijvings-
tarief]],0)</f>
        <v>0</v>
      </c>
      <c r="N185" s="122" t="str">
        <f>IF(Tbl.Kosten[[#This Row],[Subtotaal afschrijving]]&lt;&gt;0,Lijsten!$A$7,"")</f>
        <v/>
      </c>
      <c r="O185" s="140"/>
      <c r="P185" s="135"/>
      <c r="Q185" s="138"/>
      <c r="R185" s="122">
        <f>IFERROR(Tbl.Kosten[[#This Row],[Aantal]]*Tbl.Kosten[[#This Row],[Tarief]],0)</f>
        <v>0</v>
      </c>
      <c r="S185" s="8">
        <f>IFERROR(Tbl.Kosten[[#This Row],[Subtotaal overige kosten]]+Tbl.Kosten[[#This Row],[Subtotaal uren]]+Tbl.Kosten[[#This Row],[Subtotaal afschrijving]],0)</f>
        <v>0</v>
      </c>
      <c r="T185" s="8">
        <f>IFERROR(Tbl.Kosten[[#This Row],[Totaal kosten]]*Tbl.Kosten[[#This Row],[Subsidie%]],0)</f>
        <v>0</v>
      </c>
      <c r="U185" s="4" t="str" cm="1">
        <f t="array" ref="U185">IFERROR(_xlfn.IFS(Tbl.Kosten[[#This Row],[Subtotaal uren]]&lt;&gt;0,Tbl.Kosten[[#This Row],[Kostensoort arbeid]],Tbl.Kosten[[#This Row],[Subtotaal afschrijving]]&lt;&gt;0,Tbl.Kosten[[#This Row],[Kostensoort afschrijving]],Tbl.Kosten[[#This Row],[Subtotaal overige kosten]]&lt;&gt;0,Tbl.Kosten[[#This Row],[Kostensoort overig]]),"")</f>
        <v/>
      </c>
      <c r="V185" s="4" t="str">
        <f>IFERROR(_xlfn.XLOOKUP(Tbl.Kosten[[#This Row],[Activiteitencode]],Tbl.Activiteiten[Activiteitcode],Tbl.Activiteiten[Werkpakketcode],"",0,1),"")</f>
        <v/>
      </c>
      <c r="W185" s="4" t="str">
        <f>IFERROR(_xlfn.XLOOKUP(Tbl.Kosten[[#This Row],[Werkpakketcode]],Tbl.Werkpakketten[Werkpakketcode],Tbl.Werkpakketten[Subsidiabele activiteit],"",0,1),"")</f>
        <v/>
      </c>
      <c r="X185" s="12">
        <f>IFERROR(_xlfn.XLOOKUP(Tbl.Kosten[[#This Row],[Sanr.]],Tbl.Subsidiehoogte[SAnr.],Tbl.Subsidiehoogte[Sub. Percentage],0,0,1),0)</f>
        <v>0</v>
      </c>
      <c r="Y185" s="144" t="str">
        <f>IFERROR(_xlfn.XLOOKUP(Tbl.Kosten[[#This Row],[Partnercode]],Tbl.Projectpartners[Partnercode],Tbl.Projectpartners[PNr.],"",0,1),"")</f>
        <v>P1</v>
      </c>
      <c r="Z185" s="148">
        <f>IF(Tbl.Kosten[[#This Row],[Pnr.]]=Z$7,Tbl.Kosten[[#This Row],[Totaal kosten]],"")</f>
        <v>0</v>
      </c>
      <c r="AA185" s="148" t="str">
        <f>IF(Tbl.Kosten[[#This Row],[Pnr.]]=AA$7,Tbl.Kosten[[#This Row],[Totaal kosten]],"")</f>
        <v/>
      </c>
      <c r="AB185" s="148" t="str">
        <f>IF(Tbl.Kosten[[#This Row],[Pnr.]]=AB$7,Tbl.Kosten[[#This Row],[Totaal kosten]],"")</f>
        <v/>
      </c>
      <c r="AC185" s="148" t="str">
        <f>IF(Tbl.Kosten[[#This Row],[Pnr.]]=AC$7,Tbl.Kosten[[#This Row],[Totaal kosten]],"")</f>
        <v/>
      </c>
      <c r="AD185" s="148" t="str">
        <f>IF(Tbl.Kosten[[#This Row],[Pnr.]]=AD$7,Tbl.Kosten[[#This Row],[Totaal kosten]],"")</f>
        <v/>
      </c>
      <c r="AE185" s="148" t="str">
        <f>IF(Tbl.Kosten[[#This Row],[Pnr.]]=AE$7,Tbl.Kosten[[#This Row],[Totaal kosten]],"")</f>
        <v/>
      </c>
      <c r="AF185" s="148" t="str">
        <f>IF(Tbl.Kosten[[#This Row],[Pnr.]]=AF$7,Tbl.Kosten[[#This Row],[Totaal kosten]],"")</f>
        <v/>
      </c>
      <c r="AG185" s="148" t="str">
        <f>IF(Tbl.Kosten[[#This Row],[Pnr.]]=AG$7,Tbl.Kosten[[#This Row],[Totaal kosten]],"")</f>
        <v/>
      </c>
      <c r="AH185" s="148" t="str">
        <f>IF(Tbl.Kosten[[#This Row],[Pnr.]]=AH$7,Tbl.Kosten[[#This Row],[Totaal kosten]],"")</f>
        <v/>
      </c>
      <c r="AI185" s="148" t="str">
        <f>IF(Tbl.Kosten[[#This Row],[Pnr.]]=AI$7,Tbl.Kosten[[#This Row],[Totaal kosten]],"")</f>
        <v/>
      </c>
      <c r="AJ185" s="148" t="str">
        <f>IF(Tbl.Kosten[[#This Row],[Pnr.]]=AJ$7,Tbl.Kosten[[#This Row],[Totaal kosten]],"")</f>
        <v/>
      </c>
      <c r="AK185" s="148" t="str">
        <f>IF(Tbl.Kosten[[#This Row],[Pnr.]]=AK$7,Tbl.Kosten[[#This Row],[Totaal kosten]],"")</f>
        <v/>
      </c>
      <c r="AL185" s="148" t="str">
        <f>IF(Tbl.Kosten[[#This Row],[Pnr.]]=AL$7,Tbl.Kosten[[#This Row],[Totaal kosten]],"")</f>
        <v/>
      </c>
      <c r="AM185" s="148" t="str">
        <f>IF(Tbl.Kosten[[#This Row],[Pnr.]]=AM$7,Tbl.Kosten[[#This Row],[Totaal kosten]],"")</f>
        <v/>
      </c>
      <c r="AN185" s="148" t="str">
        <f>IF(Tbl.Kosten[[#This Row],[Pnr.]]=AN$7,Tbl.Kosten[[#This Row],[Totaal kosten]],"")</f>
        <v/>
      </c>
      <c r="AO185" s="148" t="str">
        <f>IF(Tbl.Kosten[[#This Row],[Pnr.]]=AO$7,Tbl.Kosten[[#This Row],[Totaal kosten]],"")</f>
        <v/>
      </c>
      <c r="AP185" s="148" t="str">
        <f>IF(Tbl.Kosten[[#This Row],[Pnr.]]=AP$7,Tbl.Kosten[[#This Row],[Totaal kosten]],"")</f>
        <v/>
      </c>
      <c r="AQ185" s="148" t="str">
        <f>IF(Tbl.Kosten[[#This Row],[Pnr.]]=AQ$7,Tbl.Kosten[[#This Row],[Totaal kosten]],"")</f>
        <v/>
      </c>
      <c r="AR185" s="148" t="str">
        <f>IF(Tbl.Kosten[[#This Row],[Pnr.]]=AR$7,Tbl.Kosten[[#This Row],[Totaal kosten]],"")</f>
        <v/>
      </c>
      <c r="AS185" s="148" t="str">
        <f>IF(Tbl.Kosten[[#This Row],[Pnr.]]=AS$7,Tbl.Kosten[[#This Row],[Totaal kosten]],"")</f>
        <v/>
      </c>
      <c r="AT185" s="148" t="str">
        <f>IF(Tbl.Kosten[[#This Row],[Pnr.]]=AT$7,Tbl.Kosten[[#This Row],[Totaal kosten]],"")</f>
        <v/>
      </c>
      <c r="AU185" s="148" t="str">
        <f>IF(Tbl.Kosten[[#This Row],[Pnr.]]=AU$7,Tbl.Kosten[[#This Row],[Totaal kosten]],"")</f>
        <v/>
      </c>
      <c r="AV185" s="148" t="str">
        <f>IF(Tbl.Kosten[[#This Row],[Pnr.]]=AV$7,Tbl.Kosten[[#This Row],[Totaal kosten]],"")</f>
        <v/>
      </c>
      <c r="AW185" s="148" t="str">
        <f>IF(Tbl.Kosten[[#This Row],[Pnr.]]=AW$7,Tbl.Kosten[[#This Row],[Totaal kosten]],"")</f>
        <v/>
      </c>
      <c r="AX185" s="148" t="str">
        <f>IF(Tbl.Kosten[[#This Row],[Pnr.]]=AX$7,Tbl.Kosten[[#This Row],[Totaal kosten]],"")</f>
        <v/>
      </c>
      <c r="AY185" s="148" t="str">
        <f>IF(Tbl.Kosten[[#This Row],[Pnr.]]=AY$7,Tbl.Kosten[[#This Row],[Totaal kosten]],"")</f>
        <v/>
      </c>
      <c r="AZ185" s="148" t="str">
        <f>IF(Tbl.Kosten[[#This Row],[Pnr.]]=AZ$7,Tbl.Kosten[[#This Row],[Totaal kosten]],"")</f>
        <v/>
      </c>
      <c r="BA185" s="148" t="str">
        <f>IF(Tbl.Kosten[[#This Row],[Pnr.]]=BA$7,Tbl.Kosten[[#This Row],[Totaal kosten]],"")</f>
        <v/>
      </c>
      <c r="BB185" s="148" t="str">
        <f>IF(Tbl.Kosten[[#This Row],[Pnr.]]=BB$7,Tbl.Kosten[[#This Row],[Totaal kosten]],"")</f>
        <v/>
      </c>
      <c r="BC185" s="148" t="str">
        <f>IF(Tbl.Kosten[[#This Row],[Pnr.]]=BC$7,Tbl.Kosten[[#This Row],[Totaal kosten]],"")</f>
        <v/>
      </c>
      <c r="BD185" s="148" t="str">
        <f>IF(Tbl.Kosten[[#This Row],[Pnr.]]=BD$7,Tbl.Kosten[[#This Row],[Totaal kosten]],"")</f>
        <v/>
      </c>
      <c r="BE185" s="148" t="str">
        <f>IF(Tbl.Kosten[[#This Row],[Pnr.]]=BE$7,Tbl.Kosten[[#This Row],[Totaal kosten]],"")</f>
        <v/>
      </c>
      <c r="BF185" s="148" t="str">
        <f>IF(Tbl.Kosten[[#This Row],[Pnr.]]=BF$7,Tbl.Kosten[[#This Row],[Totaal kosten]],"")</f>
        <v/>
      </c>
      <c r="BG185" s="148" t="str">
        <f>IF(Tbl.Kosten[[#This Row],[Pnr.]]=BG$7,Tbl.Kosten[[#This Row],[Totaal kosten]],"")</f>
        <v/>
      </c>
      <c r="BH185" s="148" t="str">
        <f>IF(Tbl.Kosten[[#This Row],[Pnr.]]=BH$7,Tbl.Kosten[[#This Row],[Totaal kosten]],"")</f>
        <v/>
      </c>
      <c r="BI185" s="148" t="str">
        <f>IF(Tbl.Kosten[[#This Row],[Pnr.]]=BI$7,Tbl.Kosten[[#This Row],[Totaal kosten]],"")</f>
        <v/>
      </c>
      <c r="BJ185" s="148" t="str">
        <f>IF(Tbl.Kosten[[#This Row],[Pnr.]]=BJ$7,Tbl.Kosten[[#This Row],[Totaal kosten]],"")</f>
        <v/>
      </c>
      <c r="BK185" s="148" t="str">
        <f>IF(Tbl.Kosten[[#This Row],[Pnr.]]=BK$7,Tbl.Kosten[[#This Row],[Totaal kosten]],"")</f>
        <v/>
      </c>
      <c r="BL185" s="148" t="str">
        <f>IF(Tbl.Kosten[[#This Row],[Pnr.]]=BL$7,Tbl.Kosten[[#This Row],[Totaal kosten]],"")</f>
        <v/>
      </c>
      <c r="BM185" s="148" t="str">
        <f>IF(Tbl.Kosten[[#This Row],[Pnr.]]=BM$7,Tbl.Kosten[[#This Row],[Totaal kosten]],"")</f>
        <v/>
      </c>
      <c r="BN185" s="148" t="str">
        <f>IF(Tbl.Kosten[[#This Row],[Pnr.]]=BN$7,Tbl.Kosten[[#This Row],[Totaal kosten]],"")</f>
        <v/>
      </c>
      <c r="BO185" s="148" t="str">
        <f>IF(Tbl.Kosten[[#This Row],[Pnr.]]=BO$7,Tbl.Kosten[[#This Row],[Totaal kosten]],"")</f>
        <v/>
      </c>
      <c r="BP185" s="148" t="str">
        <f>IF(Tbl.Kosten[[#This Row],[Pnr.]]=BP$7,Tbl.Kosten[[#This Row],[Totaal kosten]],"")</f>
        <v/>
      </c>
      <c r="BQ185" s="148" t="str">
        <f>IF(Tbl.Kosten[[#This Row],[Pnr.]]=BQ$7,Tbl.Kosten[[#This Row],[Totaal kosten]],"")</f>
        <v/>
      </c>
      <c r="BR185" s="148" t="str">
        <f>IF(Tbl.Kosten[[#This Row],[Pnr.]]=BR$7,Tbl.Kosten[[#This Row],[Totaal kosten]],"")</f>
        <v/>
      </c>
      <c r="BS185" s="148" t="str">
        <f>IF(Tbl.Kosten[[#This Row],[Pnr.]]=BS$7,Tbl.Kosten[[#This Row],[Totaal kosten]],"")</f>
        <v/>
      </c>
      <c r="BT185" s="148" t="str">
        <f>IF(Tbl.Kosten[[#This Row],[Pnr.]]=BT$7,Tbl.Kosten[[#This Row],[Totaal kosten]],"")</f>
        <v/>
      </c>
      <c r="BU185" s="148" t="str">
        <f>IF(Tbl.Kosten[[#This Row],[Pnr.]]=BU$7,Tbl.Kosten[[#This Row],[Totaal kosten]],"")</f>
        <v/>
      </c>
      <c r="BV185" s="148" t="str">
        <f>IF(Tbl.Kosten[[#This Row],[Pnr.]]=BV$7,Tbl.Kosten[[#This Row],[Totaal kosten]],"")</f>
        <v/>
      </c>
      <c r="BW185" s="148" t="str">
        <f>IF(Tbl.Kosten[[#This Row],[Pnr.]]=BW$7,Tbl.Kosten[[#This Row],[Totaal kosten]],"")</f>
        <v/>
      </c>
      <c r="BX185" s="148" t="str">
        <f>IFERROR(_xlfn.XLOOKUP(Tbl.Kosten[[#This Row],[Werkpakketcode]],Tbl.Werkpakketten[Werkpakketcode],Tbl.Werkpakketten[WPnr.],"",0,1),"")</f>
        <v/>
      </c>
      <c r="BY185" s="148" t="str">
        <f>IF(Tbl.Kosten[[#This Row],[WPnr.]]=BY$7,Tbl.Kosten[[#This Row],[Totaal kosten]],"")</f>
        <v/>
      </c>
      <c r="BZ185" s="148" t="str">
        <f>IF(Tbl.Kosten[[#This Row],[WPnr.]]=BZ$7,Tbl.Kosten[[#This Row],[Totaal kosten]],"")</f>
        <v/>
      </c>
      <c r="CA185" s="148" t="str">
        <f>IF(Tbl.Kosten[[#This Row],[WPnr.]]=CA$7,Tbl.Kosten[[#This Row],[Totaal kosten]],"")</f>
        <v/>
      </c>
      <c r="CB185" s="148" t="str">
        <f>IF(Tbl.Kosten[[#This Row],[WPnr.]]=CB$7,Tbl.Kosten[[#This Row],[Totaal kosten]],"")</f>
        <v/>
      </c>
      <c r="CC185" s="148" t="str">
        <f>IF(Tbl.Kosten[[#This Row],[WPnr.]]=CC$7,Tbl.Kosten[[#This Row],[Totaal kosten]],"")</f>
        <v/>
      </c>
      <c r="CD185" s="148" t="str">
        <f>IF(Tbl.Kosten[[#This Row],[WPnr.]]=CD$7,Tbl.Kosten[[#This Row],[Totaal kosten]],"")</f>
        <v/>
      </c>
      <c r="CE185" s="148" t="str">
        <f>IF(Tbl.Kosten[[#This Row],[WPnr.]]=CE$7,Tbl.Kosten[[#This Row],[Totaal kosten]],"")</f>
        <v/>
      </c>
      <c r="CF185" s="148" t="str">
        <f>IF(Tbl.Kosten[[#This Row],[WPnr.]]=CF$7,Tbl.Kosten[[#This Row],[Totaal kosten]],"")</f>
        <v/>
      </c>
      <c r="CG185" s="148" t="str">
        <f>IF(Tbl.Kosten[[#This Row],[WPnr.]]=CG$7,Tbl.Kosten[[#This Row],[Totaal kosten]],"")</f>
        <v/>
      </c>
      <c r="CH185" s="148" t="str">
        <f>IF(Tbl.Kosten[[#This Row],[WPnr.]]=CH$7,Tbl.Kosten[[#This Row],[Totaal kosten]],"")</f>
        <v/>
      </c>
      <c r="CI185" s="148" t="str">
        <f>IF(Tbl.Kosten[[#This Row],[WPnr.]]=CI$7,Tbl.Kosten[[#This Row],[Totaal kosten]],"")</f>
        <v/>
      </c>
      <c r="CJ185" s="148" t="str">
        <f>IF(Tbl.Kosten[[#This Row],[WPnr.]]=CJ$7,Tbl.Kosten[[#This Row],[Totaal kosten]],"")</f>
        <v/>
      </c>
      <c r="CK185" s="148" t="str">
        <f>IF(Tbl.Kosten[[#This Row],[WPnr.]]=CK$7,Tbl.Kosten[[#This Row],[Totaal kosten]],"")</f>
        <v/>
      </c>
      <c r="CL185" s="148" t="str">
        <f>IF(Tbl.Kosten[[#This Row],[WPnr.]]=CL$7,Tbl.Kosten[[#This Row],[Totaal kosten]],"")</f>
        <v/>
      </c>
      <c r="CM185" s="148" t="str">
        <f>IF(Tbl.Kosten[[#This Row],[WPnr.]]=CM$7,Tbl.Kosten[[#This Row],[Totaal kosten]],"")</f>
        <v/>
      </c>
      <c r="CN185" s="148" t="str">
        <f>IF(Tbl.Kosten[[#This Row],[WPnr.]]=CN$7,Tbl.Kosten[[#This Row],[Totaal kosten]],"")</f>
        <v/>
      </c>
      <c r="CO185" s="148" t="str">
        <f>IF(Tbl.Kosten[[#This Row],[WPnr.]]=CO$7,Tbl.Kosten[[#This Row],[Totaal kosten]],"")</f>
        <v/>
      </c>
      <c r="CP185" s="148" t="str">
        <f>IF(Tbl.Kosten[[#This Row],[WPnr.]]=CP$7,Tbl.Kosten[[#This Row],[Totaal kosten]],"")</f>
        <v/>
      </c>
      <c r="CQ185" s="148" t="str">
        <f>IF(Tbl.Kosten[[#This Row],[WPnr.]]=CQ$7,Tbl.Kosten[[#This Row],[Totaal kosten]],"")</f>
        <v/>
      </c>
      <c r="CR185" s="148" t="str">
        <f>IF(Tbl.Kosten[[#This Row],[WPnr.]]=CR$7,Tbl.Kosten[[#This Row],[Totaal kosten]],"")</f>
        <v/>
      </c>
      <c r="CS185" s="148" t="str">
        <f>IF(Tbl.Kosten[[#This Row],[WPnr.]]=CS$7,Tbl.Kosten[[#This Row],[Totaal kosten]],"")</f>
        <v/>
      </c>
      <c r="CT185" s="148" t="str">
        <f>IF(Tbl.Kosten[[#This Row],[WPnr.]]=CT$7,Tbl.Kosten[[#This Row],[Totaal kosten]],"")</f>
        <v/>
      </c>
      <c r="CU185" s="148" t="str">
        <f>IF(Tbl.Kosten[[#This Row],[WPnr.]]=CU$7,Tbl.Kosten[[#This Row],[Totaal kosten]],"")</f>
        <v/>
      </c>
      <c r="CV185" s="148" t="str">
        <f>IF(Tbl.Kosten[[#This Row],[WPnr.]]=CV$7,Tbl.Kosten[[#This Row],[Totaal kosten]],"")</f>
        <v/>
      </c>
      <c r="CW185" s="148" t="str">
        <f>IF(Tbl.Kosten[[#This Row],[WPnr.]]=CW$7,Tbl.Kosten[[#This Row],[Totaal kosten]],"")</f>
        <v/>
      </c>
      <c r="CX185" s="148" t="str">
        <f>IF(Tbl.Kosten[[#This Row],[WPnr.]]=CX$7,Tbl.Kosten[[#This Row],[Totaal kosten]],"")</f>
        <v/>
      </c>
      <c r="CY185" s="148" t="str">
        <f>IF(Tbl.Kosten[[#This Row],[WPnr.]]=CY$7,Tbl.Kosten[[#This Row],[Totaal kosten]],"")</f>
        <v/>
      </c>
      <c r="CZ185" s="148" t="str">
        <f>IF(Tbl.Kosten[[#This Row],[WPnr.]]=CZ$7,Tbl.Kosten[[#This Row],[Totaal kosten]],"")</f>
        <v/>
      </c>
      <c r="DA185" s="148" t="str">
        <f>IF(Tbl.Kosten[[#This Row],[WPnr.]]=DA$7,Tbl.Kosten[[#This Row],[Totaal kosten]],"")</f>
        <v/>
      </c>
      <c r="DB185" s="148" t="str">
        <f>IF(Tbl.Kosten[[#This Row],[WPnr.]]=DB$7,Tbl.Kosten[[#This Row],[Totaal kosten]],"")</f>
        <v/>
      </c>
      <c r="DC185" s="148" t="str">
        <f>IF(Tbl.Kosten[[#This Row],[WPnr.]]=DC$7,Tbl.Kosten[[#This Row],[Totaal kosten]],"")</f>
        <v/>
      </c>
      <c r="DD185" s="148" t="str">
        <f>IF(Tbl.Kosten[[#This Row],[WPnr.]]=DD$7,Tbl.Kosten[[#This Row],[Totaal kosten]],"")</f>
        <v/>
      </c>
      <c r="DE185" s="148" t="str">
        <f>IF(Tbl.Kosten[[#This Row],[WPnr.]]=DE$7,Tbl.Kosten[[#This Row],[Totaal kosten]],"")</f>
        <v/>
      </c>
      <c r="DF185" s="148" t="str">
        <f>IF(Tbl.Kosten[[#This Row],[WPnr.]]=DF$7,Tbl.Kosten[[#This Row],[Totaal kosten]],"")</f>
        <v/>
      </c>
      <c r="DG185" s="148" t="str">
        <f>IF(Tbl.Kosten[[#This Row],[WPnr.]]=DG$7,Tbl.Kosten[[#This Row],[Totaal kosten]],"")</f>
        <v/>
      </c>
      <c r="DH185" s="148" t="str">
        <f>IF(Tbl.Kosten[[#This Row],[WPnr.]]=DH$7,Tbl.Kosten[[#This Row],[Totaal kosten]],"")</f>
        <v/>
      </c>
      <c r="DI185" s="148" t="str">
        <f>IF(Tbl.Kosten[[#This Row],[WPnr.]]=DI$7,Tbl.Kosten[[#This Row],[Totaal kosten]],"")</f>
        <v/>
      </c>
      <c r="DJ185" s="148" t="str">
        <f>IF(Tbl.Kosten[[#This Row],[WPnr.]]=DJ$7,Tbl.Kosten[[#This Row],[Totaal kosten]],"")</f>
        <v/>
      </c>
      <c r="DK185" s="148" t="str">
        <f>IF(Tbl.Kosten[[#This Row],[WPnr.]]=DK$7,Tbl.Kosten[[#This Row],[Totaal kosten]],"")</f>
        <v/>
      </c>
      <c r="DL185" s="148" t="str">
        <f>IF(Tbl.Kosten[[#This Row],[WPnr.]]=DL$7,Tbl.Kosten[[#This Row],[Totaal kosten]],"")</f>
        <v/>
      </c>
      <c r="DM185" s="148" t="str">
        <f>IF(Tbl.Kosten[[#This Row],[WPnr.]]=DM$7,Tbl.Kosten[[#This Row],[Totaal kosten]],"")</f>
        <v/>
      </c>
      <c r="DN185" s="148" t="str">
        <f>IF(Tbl.Kosten[[#This Row],[WPnr.]]=DN$7,Tbl.Kosten[[#This Row],[Totaal kosten]],"")</f>
        <v/>
      </c>
      <c r="DO185" s="148" t="str">
        <f>IF(Tbl.Kosten[[#This Row],[WPnr.]]=DO$7,Tbl.Kosten[[#This Row],[Totaal kosten]],"")</f>
        <v/>
      </c>
      <c r="DP185" s="148" t="str">
        <f>IF(Tbl.Kosten[[#This Row],[WPnr.]]=DP$7,Tbl.Kosten[[#This Row],[Totaal kosten]],"")</f>
        <v/>
      </c>
      <c r="DQ185" s="148" t="str">
        <f>IF(Tbl.Kosten[[#This Row],[WPnr.]]=DQ$7,Tbl.Kosten[[#This Row],[Totaal kosten]],"")</f>
        <v/>
      </c>
      <c r="DR185" s="148" t="str">
        <f>IF(Tbl.Kosten[[#This Row],[WPnr.]]=DR$7,Tbl.Kosten[[#This Row],[Totaal kosten]],"")</f>
        <v/>
      </c>
      <c r="DS185" s="148" t="str">
        <f>IF(Tbl.Kosten[[#This Row],[WPnr.]]=DS$7,Tbl.Kosten[[#This Row],[Totaal kosten]],"")</f>
        <v/>
      </c>
      <c r="DT185" s="148" t="str">
        <f>IF(Tbl.Kosten[[#This Row],[WPnr.]]=DT$7,Tbl.Kosten[[#This Row],[Totaal kosten]],"")</f>
        <v/>
      </c>
      <c r="DU185" s="148" t="str">
        <f>IF(Tbl.Kosten[[#This Row],[WPnr.]]=DU$7,Tbl.Kosten[[#This Row],[Totaal kosten]],"")</f>
        <v/>
      </c>
      <c r="DV185" s="148" t="str">
        <f>IF(Tbl.Kosten[[#This Row],[WPnr.]]=DV$7,Tbl.Kosten[[#This Row],[Totaal kosten]],"")</f>
        <v/>
      </c>
      <c r="DW185" s="150" t="str">
        <f>IFERROR(_xlfn.XLOOKUP(Tbl.Kosten[[#This Row],[Kostensoort]],Tbl.Kostensoorten[Kostensoorten],Tbl.Kostensoorten[KSnr.],"",0,1),"")</f>
        <v/>
      </c>
      <c r="DX185" s="150" t="str">
        <f>IF(Tbl.Kosten[[#This Row],[KSnr.]]=DX$7,Tbl.Kosten[[#This Row],[Totaal kosten]],"")</f>
        <v/>
      </c>
      <c r="DY185" s="150" t="str">
        <f>IF(Tbl.Kosten[[#This Row],[KSnr.]]=DY$7,Tbl.Kosten[[#This Row],[Totaal kosten]],"")</f>
        <v/>
      </c>
      <c r="DZ185" s="150" t="str">
        <f>IF(Tbl.Kosten[[#This Row],[KSnr.]]=DZ$7,Tbl.Kosten[[#This Row],[Totaal kosten]],"")</f>
        <v/>
      </c>
      <c r="EA185" s="150" t="str">
        <f>IF(Tbl.Kosten[[#This Row],[KSnr.]]=EA$7,Tbl.Kosten[[#This Row],[Totaal kosten]],"")</f>
        <v/>
      </c>
      <c r="EB185" s="150" t="str">
        <f>IF(Tbl.Kosten[[#This Row],[KSnr.]]=EB$7,Tbl.Kosten[[#This Row],[Totaal kosten]],"")</f>
        <v/>
      </c>
      <c r="EC185" s="150" t="str">
        <f>IF(Tbl.Kosten[[#This Row],[KSnr.]]=EC$7,Tbl.Kosten[[#This Row],[Totaal kosten]],"")</f>
        <v/>
      </c>
      <c r="ED185" s="150" t="str">
        <f>IF(Tbl.Kosten[[#This Row],[KSnr.]]=ED$7,Tbl.Kosten[[#This Row],[Totaal kosten]],"")</f>
        <v/>
      </c>
      <c r="EE185" s="150" t="str">
        <f>IF(Tbl.Kosten[[#This Row],[KSnr.]]=EE$7,Tbl.Kosten[[#This Row],[Totaal kosten]],"")</f>
        <v/>
      </c>
      <c r="EF185" s="150" t="str">
        <f>IF(Tbl.Kosten[[#This Row],[KSnr.]]=EF$7,Tbl.Kosten[[#This Row],[Totaal kosten]],"")</f>
        <v/>
      </c>
      <c r="EG185" s="150" t="str">
        <f>IF(Tbl.Kosten[[#This Row],[KSnr.]]=EG$7,Tbl.Kosten[[#This Row],[Totaal kosten]],"")</f>
        <v/>
      </c>
      <c r="EH185" s="150" t="str">
        <f>IF(Tbl.Kosten[[#This Row],[KSnr.]]=EH$7,Tbl.Kosten[[#This Row],[Totaal kosten]],"")</f>
        <v/>
      </c>
      <c r="EI185" s="150" t="str">
        <f>IF(Tbl.Kosten[[#This Row],[KSnr.]]=EI$7,Tbl.Kosten[[#This Row],[Totaal kosten]],"")</f>
        <v/>
      </c>
      <c r="EJ185" s="150" t="str">
        <f>IF(Tbl.Kosten[[#This Row],[KSnr.]]=EJ$7,Tbl.Kosten[[#This Row],[Totaal kosten]],"")</f>
        <v/>
      </c>
      <c r="EK185" s="150" t="str">
        <f>IF(Tbl.Kosten[[#This Row],[KSnr.]]=EK$7,Tbl.Kosten[[#This Row],[Totaal kosten]],"")</f>
        <v/>
      </c>
      <c r="EL185" s="150" t="str">
        <f>IF(Tbl.Kosten[[#This Row],[KSnr.]]=EL$7,Tbl.Kosten[[#This Row],[Totaal kosten]],"")</f>
        <v/>
      </c>
      <c r="EM185" s="150" t="str">
        <f>IF(Tbl.Kosten[[#This Row],[KSnr.]]=EM$7,Tbl.Kosten[[#This Row],[Totaal kosten]],"")</f>
        <v/>
      </c>
      <c r="EN185" s="150" t="str">
        <f>IF(Tbl.Kosten[[#This Row],[KSnr.]]=EN$7,Tbl.Kosten[[#This Row],[Totaal kosten]],"")</f>
        <v/>
      </c>
      <c r="EO185" s="150" t="str">
        <f>IF(Tbl.Kosten[[#This Row],[KSnr.]]=EO$7,Tbl.Kosten[[#This Row],[Totaal kosten]],"")</f>
        <v/>
      </c>
      <c r="EP185" s="150" t="str">
        <f>IF(Tbl.Kosten[[#This Row],[KSnr.]]=EP$7,Tbl.Kosten[[#This Row],[Totaal kosten]],"")</f>
        <v/>
      </c>
      <c r="EQ185" s="150" t="str">
        <f>IF(Tbl.Kosten[[#This Row],[KSnr.]]=EQ$7,Tbl.Kosten[[#This Row],[Totaal kosten]],"")</f>
        <v/>
      </c>
      <c r="ER185" s="144" t="str">
        <f>IFERROR(_xlfn.XLOOKUP(Tbl.Kosten[[#This Row],[Subsidieactiviteit]],Tbl.Subsidiehoogte[Subsidieactiviteit],Tbl.Subsidiehoogte[SAnr.],"",0,1),"")</f>
        <v/>
      </c>
      <c r="ES185" s="150" t="str">
        <f>IF(Tbl.Kosten[[#This Row],[Sanr.]]=ES$7,Tbl.Kosten[[#This Row],[Totaal kosten]],"")</f>
        <v/>
      </c>
      <c r="ET185" s="150" t="str">
        <f>IF(Tbl.Kosten[[#This Row],[Sanr.]]=ET$7,Tbl.Kosten[[#This Row],[Totaal kosten]],"")</f>
        <v/>
      </c>
      <c r="EU185" s="150" t="str">
        <f>IF(Tbl.Kosten[[#This Row],[Sanr.]]=EU$7,Tbl.Kosten[[#This Row],[Totaal kosten]],"")</f>
        <v/>
      </c>
      <c r="EV185" s="150" t="str">
        <f>IF(Tbl.Kosten[[#This Row],[Sanr.]]=EV$7,Tbl.Kosten[[#This Row],[Totaal kosten]],"")</f>
        <v/>
      </c>
      <c r="EW185" s="150" t="str">
        <f>IF(Tbl.Kosten[[#This Row],[Sanr.]]=EW$7,Tbl.Kosten[[#This Row],[Totaal kosten]],"")</f>
        <v/>
      </c>
      <c r="EX185" s="150" t="str">
        <f>IF(Tbl.Kosten[[#This Row],[Sanr.]]=EX$7,Tbl.Kosten[[#This Row],[Totaal kosten]],"")</f>
        <v/>
      </c>
      <c r="EY185" s="150" t="str">
        <f>IF(Tbl.Kosten[[#This Row],[Sanr.]]=EY$7,Tbl.Kosten[[#This Row],[Totaal kosten]],"")</f>
        <v/>
      </c>
      <c r="EZ185" s="150" t="str">
        <f>IF(Tbl.Kosten[[#This Row],[Sanr.]]=EZ$7,Tbl.Kosten[[#This Row],[Totaal kosten]],"")</f>
        <v/>
      </c>
      <c r="FA185" s="150" t="str">
        <f>IF(Tbl.Kosten[[#This Row],[Sanr.]]=FA$7,Tbl.Kosten[[#This Row],[Totaal kosten]],"")</f>
        <v/>
      </c>
      <c r="FB185" s="150" t="str">
        <f>IF(Tbl.Kosten[[#This Row],[Sanr.]]=FB$7,Tbl.Kosten[[#This Row],[Totaal kosten]],"")</f>
        <v/>
      </c>
      <c r="FC185" s="150" t="str">
        <f>IF(Tbl.Kosten[[#This Row],[Sanr.]]=FC$7,Tbl.Kosten[[#This Row],[Totaal kosten]],"")</f>
        <v/>
      </c>
      <c r="FD185" s="150" t="str">
        <f>IF(Tbl.Kosten[[#This Row],[Sanr.]]=FD$7,Tbl.Kosten[[#This Row],[Totaal kosten]],"")</f>
        <v/>
      </c>
      <c r="FE185" s="150" t="str">
        <f>IF(Tbl.Kosten[[#This Row],[Sanr.]]=FE$7,Tbl.Kosten[[#This Row],[Totaal kosten]],"")</f>
        <v/>
      </c>
      <c r="FF185" s="150" t="str">
        <f>IF(Tbl.Kosten[[#This Row],[Sanr.]]=FF$7,Tbl.Kosten[[#This Row],[Totaal kosten]],"")</f>
        <v/>
      </c>
      <c r="FG185" s="150" t="str">
        <f>IF(Tbl.Kosten[[#This Row],[Sanr.]]=FG$7,Tbl.Kosten[[#This Row],[Totaal kosten]],"")</f>
        <v/>
      </c>
      <c r="FH185" s="150" t="str">
        <f>IF(Tbl.Kosten[[#This Row],[Sanr.]]=FH$7,Tbl.Kosten[[#This Row],[Totaal kosten]],"")</f>
        <v/>
      </c>
      <c r="FI185" s="150" t="str">
        <f>IF(Tbl.Kosten[[#This Row],[Sanr.]]=FI$7,Tbl.Kosten[[#This Row],[Totaal kosten]],"")</f>
        <v/>
      </c>
      <c r="FJ185" s="150" t="str">
        <f>IF(Tbl.Kosten[[#This Row],[Sanr.]]=FJ$7,Tbl.Kosten[[#This Row],[Totaal kosten]],"")</f>
        <v/>
      </c>
      <c r="FK185" s="150" t="str">
        <f>IF(Tbl.Kosten[[#This Row],[Sanr.]]=FK$7,Tbl.Kosten[[#This Row],[Totaal kosten]],"")</f>
        <v/>
      </c>
      <c r="FL185" s="150" t="str">
        <f>IF(Tbl.Kosten[[#This Row],[Sanr.]]=FL$7,Tbl.Kosten[[#This Row],[Totaal kosten]],"")</f>
        <v/>
      </c>
      <c r="FM185" s="150" t="str">
        <f>IF(Tbl.Kosten[[#This Row],[Sanr.]]=FM$7,Tbl.Kosten[[#This Row],[Totaal kosten]],"")</f>
        <v/>
      </c>
      <c r="FN185" s="150" t="str">
        <f>IF(Tbl.Kosten[[#This Row],[Sanr.]]=FN$7,Tbl.Kosten[[#This Row],[Totaal kosten]],"")</f>
        <v/>
      </c>
      <c r="FO185" s="150" t="str">
        <f>IF(Tbl.Kosten[[#This Row],[Sanr.]]=FO$7,Tbl.Kosten[[#This Row],[Totaal kosten]],"")</f>
        <v/>
      </c>
      <c r="FP185" s="150" t="str">
        <f>IF(Tbl.Kosten[[#This Row],[Sanr.]]=FP$7,Tbl.Kosten[[#This Row],[Totaal kosten]],"")</f>
        <v/>
      </c>
      <c r="FQ185" s="150" t="str">
        <f>IF(Tbl.Kosten[[#This Row],[Sanr.]]=FQ$7,Tbl.Kosten[[#This Row],[Totaal kosten]],"")</f>
        <v/>
      </c>
      <c r="FR185" s="150" t="str">
        <f>IF(Tbl.Kosten[[#This Row],[Sanr.]]=FR$7,Tbl.Kosten[[#This Row],[Totaal kosten]],"")</f>
        <v/>
      </c>
      <c r="FS185" s="150" t="str">
        <f>IF(Tbl.Kosten[[#This Row],[Sanr.]]=FS$7,Tbl.Kosten[[#This Row],[Totaal kosten]],"")</f>
        <v/>
      </c>
      <c r="FT185" s="150" t="str">
        <f>IF(Tbl.Kosten[[#This Row],[Sanr.]]=FT$7,Tbl.Kosten[[#This Row],[Totaal kosten]],"")</f>
        <v/>
      </c>
      <c r="FU185" s="150" t="str">
        <f>IF(Tbl.Kosten[[#This Row],[Sanr.]]=FU$7,Tbl.Kosten[[#This Row],[Totaal kosten]],"")</f>
        <v/>
      </c>
      <c r="FV185" s="150" t="str">
        <f>IF(Tbl.Kosten[[#This Row],[Sanr.]]=FV$7,Tbl.Kosten[[#This Row],[Totaal kosten]],"")</f>
        <v/>
      </c>
      <c r="FW185" s="150" t="str">
        <f>IFERROR(_xlfn.XLOOKUP(Tbl.Kosten[[#This Row],[Activiteitencode]],Tbl.Activiteiten[Activiteitcode],Tbl.Activiteiten[Anr.],"",0,1),"")</f>
        <v/>
      </c>
      <c r="FX185" s="169" t="str">
        <f>_xlfn.CONCAT(Tbl.Kosten[[#This Row],[Pnr.]],Tbl.Kosten[[#This Row],[Sanr.]])</f>
        <v>P1</v>
      </c>
      <c r="FY185" s="150">
        <f>Tbl.Kosten[[#This Row],[Totaal kosten]]-Tbl.Kosten[[#This Row],[Subsidie]]</f>
        <v>0</v>
      </c>
      <c r="FZ185" s="150">
        <f>IF(Tbl.Kosten[[#This Row],[Pnr.]]=FZ$7,Tbl.Kosten[[#This Row],[Te financieren]],"")</f>
        <v>0</v>
      </c>
      <c r="GA185" s="150" t="str">
        <f>IF(Tbl.Kosten[[#This Row],[Pnr.]]=GA$7,Tbl.Kosten[[#This Row],[Te financieren]],"")</f>
        <v/>
      </c>
      <c r="GB185" s="150" t="str">
        <f>IF(Tbl.Kosten[[#This Row],[Pnr.]]=GB$7,Tbl.Kosten[[#This Row],[Te financieren]],"")</f>
        <v/>
      </c>
      <c r="GC185" s="150" t="str">
        <f>IF(Tbl.Kosten[[#This Row],[Pnr.]]=GC$7,Tbl.Kosten[[#This Row],[Te financieren]],"")</f>
        <v/>
      </c>
      <c r="GD185" s="150" t="str">
        <f>IF(Tbl.Kosten[[#This Row],[Pnr.]]=GD$7,Tbl.Kosten[[#This Row],[Te financieren]],"")</f>
        <v/>
      </c>
      <c r="GE185" s="150" t="str">
        <f>IF(Tbl.Kosten[[#This Row],[Pnr.]]=GE$7,Tbl.Kosten[[#This Row],[Te financieren]],"")</f>
        <v/>
      </c>
      <c r="GF185" s="150" t="str">
        <f>IF(Tbl.Kosten[[#This Row],[Pnr.]]=GF$7,Tbl.Kosten[[#This Row],[Te financieren]],"")</f>
        <v/>
      </c>
      <c r="GG185" s="150" t="str">
        <f>IF(Tbl.Kosten[[#This Row],[Pnr.]]=GG$7,Tbl.Kosten[[#This Row],[Te financieren]],"")</f>
        <v/>
      </c>
      <c r="GH185" s="150" t="str">
        <f>IF(Tbl.Kosten[[#This Row],[Pnr.]]=GH$7,Tbl.Kosten[[#This Row],[Te financieren]],"")</f>
        <v/>
      </c>
      <c r="GI185" s="150" t="str">
        <f>IF(Tbl.Kosten[[#This Row],[Pnr.]]=GI$7,Tbl.Kosten[[#This Row],[Te financieren]],"")</f>
        <v/>
      </c>
      <c r="GJ185" s="150" t="str">
        <f>IF(Tbl.Kosten[[#This Row],[Pnr.]]=GJ$7,Tbl.Kosten[[#This Row],[Te financieren]],"")</f>
        <v/>
      </c>
      <c r="GK185" s="150" t="str">
        <f>IF(Tbl.Kosten[[#This Row],[Pnr.]]=GK$7,Tbl.Kosten[[#This Row],[Te financieren]],"")</f>
        <v/>
      </c>
      <c r="GL185" s="150" t="str">
        <f>IF(Tbl.Kosten[[#This Row],[Pnr.]]=GL$7,Tbl.Kosten[[#This Row],[Te financieren]],"")</f>
        <v/>
      </c>
      <c r="GM185" s="150" t="str">
        <f>IF(Tbl.Kosten[[#This Row],[Pnr.]]=GM$7,Tbl.Kosten[[#This Row],[Te financieren]],"")</f>
        <v/>
      </c>
      <c r="GN185" s="150" t="str">
        <f>IF(Tbl.Kosten[[#This Row],[Pnr.]]=GN$7,Tbl.Kosten[[#This Row],[Te financieren]],"")</f>
        <v/>
      </c>
      <c r="GO185" s="150" t="str">
        <f>IF(Tbl.Kosten[[#This Row],[Pnr.]]=GO$7,Tbl.Kosten[[#This Row],[Te financieren]],"")</f>
        <v/>
      </c>
      <c r="GP185" s="150" t="str">
        <f>IF(Tbl.Kosten[[#This Row],[Pnr.]]=GP$7,Tbl.Kosten[[#This Row],[Te financieren]],"")</f>
        <v/>
      </c>
      <c r="GQ185" s="150" t="str">
        <f>IF(Tbl.Kosten[[#This Row],[Pnr.]]=GQ$7,Tbl.Kosten[[#This Row],[Te financieren]],"")</f>
        <v/>
      </c>
      <c r="GR185" s="150" t="str">
        <f>IF(Tbl.Kosten[[#This Row],[Pnr.]]=GR$7,Tbl.Kosten[[#This Row],[Te financieren]],"")</f>
        <v/>
      </c>
      <c r="GS185" s="150" t="str">
        <f>IF(Tbl.Kosten[[#This Row],[Pnr.]]=GS$7,Tbl.Kosten[[#This Row],[Te financieren]],"")</f>
        <v/>
      </c>
      <c r="GT185" s="150" t="str">
        <f>IF(Tbl.Kosten[[#This Row],[Pnr.]]=GT$7,Tbl.Kosten[[#This Row],[Te financieren]],"")</f>
        <v/>
      </c>
      <c r="GU185" s="150" t="str">
        <f>IF(Tbl.Kosten[[#This Row],[Pnr.]]=GU$7,Tbl.Kosten[[#This Row],[Te financieren]],"")</f>
        <v/>
      </c>
      <c r="GV185" s="150" t="str">
        <f>IF(Tbl.Kosten[[#This Row],[Pnr.]]=GV$7,Tbl.Kosten[[#This Row],[Te financieren]],"")</f>
        <v/>
      </c>
      <c r="GW185" s="150" t="str">
        <f>IF(Tbl.Kosten[[#This Row],[Pnr.]]=GW$7,Tbl.Kosten[[#This Row],[Te financieren]],"")</f>
        <v/>
      </c>
      <c r="GX185" s="150" t="str">
        <f>IF(Tbl.Kosten[[#This Row],[Pnr.]]=GX$7,Tbl.Kosten[[#This Row],[Te financieren]],"")</f>
        <v/>
      </c>
      <c r="GY185" s="150" t="str">
        <f>IF(Tbl.Kosten[[#This Row],[Pnr.]]=GY$7,Tbl.Kosten[[#This Row],[Te financieren]],"")</f>
        <v/>
      </c>
      <c r="GZ185" s="150" t="str">
        <f>IF(Tbl.Kosten[[#This Row],[Pnr.]]=GZ$7,Tbl.Kosten[[#This Row],[Te financieren]],"")</f>
        <v/>
      </c>
      <c r="HA185" s="150" t="str">
        <f>IF(Tbl.Kosten[[#This Row],[Pnr.]]=HA$7,Tbl.Kosten[[#This Row],[Te financieren]],"")</f>
        <v/>
      </c>
      <c r="HB185" s="150" t="str">
        <f>IF(Tbl.Kosten[[#This Row],[Pnr.]]=HB$7,Tbl.Kosten[[#This Row],[Te financieren]],"")</f>
        <v/>
      </c>
      <c r="HC185" s="150" t="str">
        <f>IF(Tbl.Kosten[[#This Row],[Pnr.]]=HC$7,Tbl.Kosten[[#This Row],[Te financieren]],"")</f>
        <v/>
      </c>
      <c r="HD185" s="150" t="str">
        <f>IF(Tbl.Kosten[[#This Row],[Pnr.]]=HD$7,Tbl.Kosten[[#This Row],[Te financieren]],"")</f>
        <v/>
      </c>
      <c r="HE185" s="150" t="str">
        <f>IF(Tbl.Kosten[[#This Row],[Pnr.]]=HE$7,Tbl.Kosten[[#This Row],[Te financieren]],"")</f>
        <v/>
      </c>
      <c r="HF185" s="150" t="str">
        <f>IF(Tbl.Kosten[[#This Row],[Pnr.]]=HF$7,Tbl.Kosten[[#This Row],[Te financieren]],"")</f>
        <v/>
      </c>
      <c r="HG185" s="150" t="str">
        <f>IF(Tbl.Kosten[[#This Row],[Pnr.]]=HG$7,Tbl.Kosten[[#This Row],[Te financieren]],"")</f>
        <v/>
      </c>
      <c r="HH185" s="150" t="str">
        <f>IF(Tbl.Kosten[[#This Row],[Pnr.]]=HH$7,Tbl.Kosten[[#This Row],[Te financieren]],"")</f>
        <v/>
      </c>
      <c r="HI185" s="150" t="str">
        <f>IF(Tbl.Kosten[[#This Row],[Pnr.]]=HI$7,Tbl.Kosten[[#This Row],[Te financieren]],"")</f>
        <v/>
      </c>
      <c r="HJ185" s="150" t="str">
        <f>IF(Tbl.Kosten[[#This Row],[Pnr.]]=HJ$7,Tbl.Kosten[[#This Row],[Te financieren]],"")</f>
        <v/>
      </c>
      <c r="HK185" s="150" t="str">
        <f>IF(Tbl.Kosten[[#This Row],[Pnr.]]=HK$7,Tbl.Kosten[[#This Row],[Te financieren]],"")</f>
        <v/>
      </c>
      <c r="HL185" s="150" t="str">
        <f>IF(Tbl.Kosten[[#This Row],[Pnr.]]=HL$7,Tbl.Kosten[[#This Row],[Te financieren]],"")</f>
        <v/>
      </c>
      <c r="HM185" s="150" t="str">
        <f>IF(Tbl.Kosten[[#This Row],[Pnr.]]=HM$7,Tbl.Kosten[[#This Row],[Te financieren]],"")</f>
        <v/>
      </c>
      <c r="HN185" s="150" t="str">
        <f>IF(Tbl.Kosten[[#This Row],[Pnr.]]=HN$7,Tbl.Kosten[[#This Row],[Te financieren]],"")</f>
        <v/>
      </c>
      <c r="HO185" s="150" t="str">
        <f>IF(Tbl.Kosten[[#This Row],[Pnr.]]=HO$7,Tbl.Kosten[[#This Row],[Te financieren]],"")</f>
        <v/>
      </c>
      <c r="HP185" s="150" t="str">
        <f>IF(Tbl.Kosten[[#This Row],[Pnr.]]=HP$7,Tbl.Kosten[[#This Row],[Te financieren]],"")</f>
        <v/>
      </c>
      <c r="HQ185" s="150" t="str">
        <f>IF(Tbl.Kosten[[#This Row],[Pnr.]]=HQ$7,Tbl.Kosten[[#This Row],[Te financieren]],"")</f>
        <v/>
      </c>
      <c r="HR185" s="150" t="str">
        <f>IF(Tbl.Kosten[[#This Row],[Pnr.]]=HR$7,Tbl.Kosten[[#This Row],[Te financieren]],"")</f>
        <v/>
      </c>
      <c r="HS185" s="150" t="str">
        <f>IF(Tbl.Kosten[[#This Row],[Pnr.]]=HS$7,Tbl.Kosten[[#This Row],[Te financieren]],"")</f>
        <v/>
      </c>
      <c r="HT185" s="150" t="str">
        <f>IF(Tbl.Kosten[[#This Row],[Pnr.]]=HT$7,Tbl.Kosten[[#This Row],[Te financieren]],"")</f>
        <v/>
      </c>
      <c r="HU185" s="150" t="str">
        <f>IF(Tbl.Kosten[[#This Row],[Pnr.]]=HU$7,Tbl.Kosten[[#This Row],[Te financieren]],"")</f>
        <v/>
      </c>
      <c r="HV185" s="150" t="str">
        <f>IF(Tbl.Kosten[[#This Row],[Pnr.]]=HV$7,Tbl.Kosten[[#This Row],[Te financieren]],"")</f>
        <v/>
      </c>
      <c r="HW185" s="150" t="str">
        <f>IF(Tbl.Kosten[[#This Row],[Pnr.]]=HW$7,Tbl.Kosten[[#This Row],[Te financieren]],"")</f>
        <v/>
      </c>
    </row>
    <row r="186" spans="2:231" x14ac:dyDescent="0.3">
      <c r="B186" s="134"/>
      <c r="C186" s="137"/>
      <c r="D186" s="136"/>
      <c r="E186" s="261"/>
      <c r="F186" s="135"/>
      <c r="G186" s="11" t="str">
        <f>IF(Tbl.Kosten[[#This Row],[Medewerker e/o 
functie]]&lt;&gt;"",_xlfn.XLOOKUP(Tbl.Kosten[[#This Row],[Medewerker e/o 
functie]],Tbl.Uurtarief[Medewerker en/of functie],Tbl.Uurtarief[Uurtarief],"",0,1),"")</f>
        <v/>
      </c>
      <c r="H186" s="121">
        <f>IFERROR(Tbl.Kosten[[#This Row],[Uren]]*Tbl.Kosten[[#This Row],[Uurtarief]],0)</f>
        <v>0</v>
      </c>
      <c r="I186" s="119" t="str">
        <f>IF(Tbl.Kosten[[#This Row],[Subtotaal uren]]&lt;&gt;0,_xlfn.XLOOKUP(Tbl.Kosten[[#This Row],[Medewerker e/o 
functie]],Tbl.Uurtarief[Medewerker en/of functie],Tbl.Uurtarief[Kostensoort arbeid],"",0,1),"")</f>
        <v/>
      </c>
      <c r="J186" s="137"/>
      <c r="K186" s="135"/>
      <c r="L186" s="139" t="str">
        <f>IF(Tbl.Kosten[[#This Row],[Activum]]&lt;&gt;"",_xlfn.XLOOKUP(Tbl.Kosten[[#This Row],[Activum]],Tbl.Afschrijvingskosten[Activum],Tbl.Afschrijvingskosten[Tarief per afschrijvings-eenheid],"",0,1),"")</f>
        <v/>
      </c>
      <c r="M186" s="122">
        <f>IFERROR(Tbl.Kosten[[#This Row],[Een-
heden]]*Tbl.Kosten[[#This Row],[Afschrijvings-
tarief]],0)</f>
        <v>0</v>
      </c>
      <c r="N186" s="122" t="str">
        <f>IF(Tbl.Kosten[[#This Row],[Subtotaal afschrijving]]&lt;&gt;0,Lijsten!$A$7,"")</f>
        <v/>
      </c>
      <c r="O186" s="140"/>
      <c r="P186" s="135"/>
      <c r="Q186" s="138"/>
      <c r="R186" s="122">
        <f>IFERROR(Tbl.Kosten[[#This Row],[Aantal]]*Tbl.Kosten[[#This Row],[Tarief]],0)</f>
        <v>0</v>
      </c>
      <c r="S186" s="8">
        <f>IFERROR(Tbl.Kosten[[#This Row],[Subtotaal overige kosten]]+Tbl.Kosten[[#This Row],[Subtotaal uren]]+Tbl.Kosten[[#This Row],[Subtotaal afschrijving]],0)</f>
        <v>0</v>
      </c>
      <c r="T186" s="8">
        <f>IFERROR(Tbl.Kosten[[#This Row],[Totaal kosten]]*Tbl.Kosten[[#This Row],[Subsidie%]],0)</f>
        <v>0</v>
      </c>
      <c r="U186" s="4" t="str" cm="1">
        <f t="array" ref="U186">IFERROR(_xlfn.IFS(Tbl.Kosten[[#This Row],[Subtotaal uren]]&lt;&gt;0,Tbl.Kosten[[#This Row],[Kostensoort arbeid]],Tbl.Kosten[[#This Row],[Subtotaal afschrijving]]&lt;&gt;0,Tbl.Kosten[[#This Row],[Kostensoort afschrijving]],Tbl.Kosten[[#This Row],[Subtotaal overige kosten]]&lt;&gt;0,Tbl.Kosten[[#This Row],[Kostensoort overig]]),"")</f>
        <v/>
      </c>
      <c r="V186" s="4" t="str">
        <f>IFERROR(_xlfn.XLOOKUP(Tbl.Kosten[[#This Row],[Activiteitencode]],Tbl.Activiteiten[Activiteitcode],Tbl.Activiteiten[Werkpakketcode],"",0,1),"")</f>
        <v/>
      </c>
      <c r="W186" s="4" t="str">
        <f>IFERROR(_xlfn.XLOOKUP(Tbl.Kosten[[#This Row],[Werkpakketcode]],Tbl.Werkpakketten[Werkpakketcode],Tbl.Werkpakketten[Subsidiabele activiteit],"",0,1),"")</f>
        <v/>
      </c>
      <c r="X186" s="12">
        <f>IFERROR(_xlfn.XLOOKUP(Tbl.Kosten[[#This Row],[Sanr.]],Tbl.Subsidiehoogte[SAnr.],Tbl.Subsidiehoogte[Sub. Percentage],0,0,1),0)</f>
        <v>0</v>
      </c>
      <c r="Y186" s="144" t="str">
        <f>IFERROR(_xlfn.XLOOKUP(Tbl.Kosten[[#This Row],[Partnercode]],Tbl.Projectpartners[Partnercode],Tbl.Projectpartners[PNr.],"",0,1),"")</f>
        <v>P1</v>
      </c>
      <c r="Z186" s="148">
        <f>IF(Tbl.Kosten[[#This Row],[Pnr.]]=Z$7,Tbl.Kosten[[#This Row],[Totaal kosten]],"")</f>
        <v>0</v>
      </c>
      <c r="AA186" s="148" t="str">
        <f>IF(Tbl.Kosten[[#This Row],[Pnr.]]=AA$7,Tbl.Kosten[[#This Row],[Totaal kosten]],"")</f>
        <v/>
      </c>
      <c r="AB186" s="148" t="str">
        <f>IF(Tbl.Kosten[[#This Row],[Pnr.]]=AB$7,Tbl.Kosten[[#This Row],[Totaal kosten]],"")</f>
        <v/>
      </c>
      <c r="AC186" s="148" t="str">
        <f>IF(Tbl.Kosten[[#This Row],[Pnr.]]=AC$7,Tbl.Kosten[[#This Row],[Totaal kosten]],"")</f>
        <v/>
      </c>
      <c r="AD186" s="148" t="str">
        <f>IF(Tbl.Kosten[[#This Row],[Pnr.]]=AD$7,Tbl.Kosten[[#This Row],[Totaal kosten]],"")</f>
        <v/>
      </c>
      <c r="AE186" s="148" t="str">
        <f>IF(Tbl.Kosten[[#This Row],[Pnr.]]=AE$7,Tbl.Kosten[[#This Row],[Totaal kosten]],"")</f>
        <v/>
      </c>
      <c r="AF186" s="148" t="str">
        <f>IF(Tbl.Kosten[[#This Row],[Pnr.]]=AF$7,Tbl.Kosten[[#This Row],[Totaal kosten]],"")</f>
        <v/>
      </c>
      <c r="AG186" s="148" t="str">
        <f>IF(Tbl.Kosten[[#This Row],[Pnr.]]=AG$7,Tbl.Kosten[[#This Row],[Totaal kosten]],"")</f>
        <v/>
      </c>
      <c r="AH186" s="148" t="str">
        <f>IF(Tbl.Kosten[[#This Row],[Pnr.]]=AH$7,Tbl.Kosten[[#This Row],[Totaal kosten]],"")</f>
        <v/>
      </c>
      <c r="AI186" s="148" t="str">
        <f>IF(Tbl.Kosten[[#This Row],[Pnr.]]=AI$7,Tbl.Kosten[[#This Row],[Totaal kosten]],"")</f>
        <v/>
      </c>
      <c r="AJ186" s="148" t="str">
        <f>IF(Tbl.Kosten[[#This Row],[Pnr.]]=AJ$7,Tbl.Kosten[[#This Row],[Totaal kosten]],"")</f>
        <v/>
      </c>
      <c r="AK186" s="148" t="str">
        <f>IF(Tbl.Kosten[[#This Row],[Pnr.]]=AK$7,Tbl.Kosten[[#This Row],[Totaal kosten]],"")</f>
        <v/>
      </c>
      <c r="AL186" s="148" t="str">
        <f>IF(Tbl.Kosten[[#This Row],[Pnr.]]=AL$7,Tbl.Kosten[[#This Row],[Totaal kosten]],"")</f>
        <v/>
      </c>
      <c r="AM186" s="148" t="str">
        <f>IF(Tbl.Kosten[[#This Row],[Pnr.]]=AM$7,Tbl.Kosten[[#This Row],[Totaal kosten]],"")</f>
        <v/>
      </c>
      <c r="AN186" s="148" t="str">
        <f>IF(Tbl.Kosten[[#This Row],[Pnr.]]=AN$7,Tbl.Kosten[[#This Row],[Totaal kosten]],"")</f>
        <v/>
      </c>
      <c r="AO186" s="148" t="str">
        <f>IF(Tbl.Kosten[[#This Row],[Pnr.]]=AO$7,Tbl.Kosten[[#This Row],[Totaal kosten]],"")</f>
        <v/>
      </c>
      <c r="AP186" s="148" t="str">
        <f>IF(Tbl.Kosten[[#This Row],[Pnr.]]=AP$7,Tbl.Kosten[[#This Row],[Totaal kosten]],"")</f>
        <v/>
      </c>
      <c r="AQ186" s="148" t="str">
        <f>IF(Tbl.Kosten[[#This Row],[Pnr.]]=AQ$7,Tbl.Kosten[[#This Row],[Totaal kosten]],"")</f>
        <v/>
      </c>
      <c r="AR186" s="148" t="str">
        <f>IF(Tbl.Kosten[[#This Row],[Pnr.]]=AR$7,Tbl.Kosten[[#This Row],[Totaal kosten]],"")</f>
        <v/>
      </c>
      <c r="AS186" s="148" t="str">
        <f>IF(Tbl.Kosten[[#This Row],[Pnr.]]=AS$7,Tbl.Kosten[[#This Row],[Totaal kosten]],"")</f>
        <v/>
      </c>
      <c r="AT186" s="148" t="str">
        <f>IF(Tbl.Kosten[[#This Row],[Pnr.]]=AT$7,Tbl.Kosten[[#This Row],[Totaal kosten]],"")</f>
        <v/>
      </c>
      <c r="AU186" s="148" t="str">
        <f>IF(Tbl.Kosten[[#This Row],[Pnr.]]=AU$7,Tbl.Kosten[[#This Row],[Totaal kosten]],"")</f>
        <v/>
      </c>
      <c r="AV186" s="148" t="str">
        <f>IF(Tbl.Kosten[[#This Row],[Pnr.]]=AV$7,Tbl.Kosten[[#This Row],[Totaal kosten]],"")</f>
        <v/>
      </c>
      <c r="AW186" s="148" t="str">
        <f>IF(Tbl.Kosten[[#This Row],[Pnr.]]=AW$7,Tbl.Kosten[[#This Row],[Totaal kosten]],"")</f>
        <v/>
      </c>
      <c r="AX186" s="148" t="str">
        <f>IF(Tbl.Kosten[[#This Row],[Pnr.]]=AX$7,Tbl.Kosten[[#This Row],[Totaal kosten]],"")</f>
        <v/>
      </c>
      <c r="AY186" s="148" t="str">
        <f>IF(Tbl.Kosten[[#This Row],[Pnr.]]=AY$7,Tbl.Kosten[[#This Row],[Totaal kosten]],"")</f>
        <v/>
      </c>
      <c r="AZ186" s="148" t="str">
        <f>IF(Tbl.Kosten[[#This Row],[Pnr.]]=AZ$7,Tbl.Kosten[[#This Row],[Totaal kosten]],"")</f>
        <v/>
      </c>
      <c r="BA186" s="148" t="str">
        <f>IF(Tbl.Kosten[[#This Row],[Pnr.]]=BA$7,Tbl.Kosten[[#This Row],[Totaal kosten]],"")</f>
        <v/>
      </c>
      <c r="BB186" s="148" t="str">
        <f>IF(Tbl.Kosten[[#This Row],[Pnr.]]=BB$7,Tbl.Kosten[[#This Row],[Totaal kosten]],"")</f>
        <v/>
      </c>
      <c r="BC186" s="148" t="str">
        <f>IF(Tbl.Kosten[[#This Row],[Pnr.]]=BC$7,Tbl.Kosten[[#This Row],[Totaal kosten]],"")</f>
        <v/>
      </c>
      <c r="BD186" s="148" t="str">
        <f>IF(Tbl.Kosten[[#This Row],[Pnr.]]=BD$7,Tbl.Kosten[[#This Row],[Totaal kosten]],"")</f>
        <v/>
      </c>
      <c r="BE186" s="148" t="str">
        <f>IF(Tbl.Kosten[[#This Row],[Pnr.]]=BE$7,Tbl.Kosten[[#This Row],[Totaal kosten]],"")</f>
        <v/>
      </c>
      <c r="BF186" s="148" t="str">
        <f>IF(Tbl.Kosten[[#This Row],[Pnr.]]=BF$7,Tbl.Kosten[[#This Row],[Totaal kosten]],"")</f>
        <v/>
      </c>
      <c r="BG186" s="148" t="str">
        <f>IF(Tbl.Kosten[[#This Row],[Pnr.]]=BG$7,Tbl.Kosten[[#This Row],[Totaal kosten]],"")</f>
        <v/>
      </c>
      <c r="BH186" s="148" t="str">
        <f>IF(Tbl.Kosten[[#This Row],[Pnr.]]=BH$7,Tbl.Kosten[[#This Row],[Totaal kosten]],"")</f>
        <v/>
      </c>
      <c r="BI186" s="148" t="str">
        <f>IF(Tbl.Kosten[[#This Row],[Pnr.]]=BI$7,Tbl.Kosten[[#This Row],[Totaal kosten]],"")</f>
        <v/>
      </c>
      <c r="BJ186" s="148" t="str">
        <f>IF(Tbl.Kosten[[#This Row],[Pnr.]]=BJ$7,Tbl.Kosten[[#This Row],[Totaal kosten]],"")</f>
        <v/>
      </c>
      <c r="BK186" s="148" t="str">
        <f>IF(Tbl.Kosten[[#This Row],[Pnr.]]=BK$7,Tbl.Kosten[[#This Row],[Totaal kosten]],"")</f>
        <v/>
      </c>
      <c r="BL186" s="148" t="str">
        <f>IF(Tbl.Kosten[[#This Row],[Pnr.]]=BL$7,Tbl.Kosten[[#This Row],[Totaal kosten]],"")</f>
        <v/>
      </c>
      <c r="BM186" s="148" t="str">
        <f>IF(Tbl.Kosten[[#This Row],[Pnr.]]=BM$7,Tbl.Kosten[[#This Row],[Totaal kosten]],"")</f>
        <v/>
      </c>
      <c r="BN186" s="148" t="str">
        <f>IF(Tbl.Kosten[[#This Row],[Pnr.]]=BN$7,Tbl.Kosten[[#This Row],[Totaal kosten]],"")</f>
        <v/>
      </c>
      <c r="BO186" s="148" t="str">
        <f>IF(Tbl.Kosten[[#This Row],[Pnr.]]=BO$7,Tbl.Kosten[[#This Row],[Totaal kosten]],"")</f>
        <v/>
      </c>
      <c r="BP186" s="148" t="str">
        <f>IF(Tbl.Kosten[[#This Row],[Pnr.]]=BP$7,Tbl.Kosten[[#This Row],[Totaal kosten]],"")</f>
        <v/>
      </c>
      <c r="BQ186" s="148" t="str">
        <f>IF(Tbl.Kosten[[#This Row],[Pnr.]]=BQ$7,Tbl.Kosten[[#This Row],[Totaal kosten]],"")</f>
        <v/>
      </c>
      <c r="BR186" s="148" t="str">
        <f>IF(Tbl.Kosten[[#This Row],[Pnr.]]=BR$7,Tbl.Kosten[[#This Row],[Totaal kosten]],"")</f>
        <v/>
      </c>
      <c r="BS186" s="148" t="str">
        <f>IF(Tbl.Kosten[[#This Row],[Pnr.]]=BS$7,Tbl.Kosten[[#This Row],[Totaal kosten]],"")</f>
        <v/>
      </c>
      <c r="BT186" s="148" t="str">
        <f>IF(Tbl.Kosten[[#This Row],[Pnr.]]=BT$7,Tbl.Kosten[[#This Row],[Totaal kosten]],"")</f>
        <v/>
      </c>
      <c r="BU186" s="148" t="str">
        <f>IF(Tbl.Kosten[[#This Row],[Pnr.]]=BU$7,Tbl.Kosten[[#This Row],[Totaal kosten]],"")</f>
        <v/>
      </c>
      <c r="BV186" s="148" t="str">
        <f>IF(Tbl.Kosten[[#This Row],[Pnr.]]=BV$7,Tbl.Kosten[[#This Row],[Totaal kosten]],"")</f>
        <v/>
      </c>
      <c r="BW186" s="148" t="str">
        <f>IF(Tbl.Kosten[[#This Row],[Pnr.]]=BW$7,Tbl.Kosten[[#This Row],[Totaal kosten]],"")</f>
        <v/>
      </c>
      <c r="BX186" s="148" t="str">
        <f>IFERROR(_xlfn.XLOOKUP(Tbl.Kosten[[#This Row],[Werkpakketcode]],Tbl.Werkpakketten[Werkpakketcode],Tbl.Werkpakketten[WPnr.],"",0,1),"")</f>
        <v/>
      </c>
      <c r="BY186" s="148" t="str">
        <f>IF(Tbl.Kosten[[#This Row],[WPnr.]]=BY$7,Tbl.Kosten[[#This Row],[Totaal kosten]],"")</f>
        <v/>
      </c>
      <c r="BZ186" s="148" t="str">
        <f>IF(Tbl.Kosten[[#This Row],[WPnr.]]=BZ$7,Tbl.Kosten[[#This Row],[Totaal kosten]],"")</f>
        <v/>
      </c>
      <c r="CA186" s="148" t="str">
        <f>IF(Tbl.Kosten[[#This Row],[WPnr.]]=CA$7,Tbl.Kosten[[#This Row],[Totaal kosten]],"")</f>
        <v/>
      </c>
      <c r="CB186" s="148" t="str">
        <f>IF(Tbl.Kosten[[#This Row],[WPnr.]]=CB$7,Tbl.Kosten[[#This Row],[Totaal kosten]],"")</f>
        <v/>
      </c>
      <c r="CC186" s="148" t="str">
        <f>IF(Tbl.Kosten[[#This Row],[WPnr.]]=CC$7,Tbl.Kosten[[#This Row],[Totaal kosten]],"")</f>
        <v/>
      </c>
      <c r="CD186" s="148" t="str">
        <f>IF(Tbl.Kosten[[#This Row],[WPnr.]]=CD$7,Tbl.Kosten[[#This Row],[Totaal kosten]],"")</f>
        <v/>
      </c>
      <c r="CE186" s="148" t="str">
        <f>IF(Tbl.Kosten[[#This Row],[WPnr.]]=CE$7,Tbl.Kosten[[#This Row],[Totaal kosten]],"")</f>
        <v/>
      </c>
      <c r="CF186" s="148" t="str">
        <f>IF(Tbl.Kosten[[#This Row],[WPnr.]]=CF$7,Tbl.Kosten[[#This Row],[Totaal kosten]],"")</f>
        <v/>
      </c>
      <c r="CG186" s="148" t="str">
        <f>IF(Tbl.Kosten[[#This Row],[WPnr.]]=CG$7,Tbl.Kosten[[#This Row],[Totaal kosten]],"")</f>
        <v/>
      </c>
      <c r="CH186" s="148" t="str">
        <f>IF(Tbl.Kosten[[#This Row],[WPnr.]]=CH$7,Tbl.Kosten[[#This Row],[Totaal kosten]],"")</f>
        <v/>
      </c>
      <c r="CI186" s="148" t="str">
        <f>IF(Tbl.Kosten[[#This Row],[WPnr.]]=CI$7,Tbl.Kosten[[#This Row],[Totaal kosten]],"")</f>
        <v/>
      </c>
      <c r="CJ186" s="148" t="str">
        <f>IF(Tbl.Kosten[[#This Row],[WPnr.]]=CJ$7,Tbl.Kosten[[#This Row],[Totaal kosten]],"")</f>
        <v/>
      </c>
      <c r="CK186" s="148" t="str">
        <f>IF(Tbl.Kosten[[#This Row],[WPnr.]]=CK$7,Tbl.Kosten[[#This Row],[Totaal kosten]],"")</f>
        <v/>
      </c>
      <c r="CL186" s="148" t="str">
        <f>IF(Tbl.Kosten[[#This Row],[WPnr.]]=CL$7,Tbl.Kosten[[#This Row],[Totaal kosten]],"")</f>
        <v/>
      </c>
      <c r="CM186" s="148" t="str">
        <f>IF(Tbl.Kosten[[#This Row],[WPnr.]]=CM$7,Tbl.Kosten[[#This Row],[Totaal kosten]],"")</f>
        <v/>
      </c>
      <c r="CN186" s="148" t="str">
        <f>IF(Tbl.Kosten[[#This Row],[WPnr.]]=CN$7,Tbl.Kosten[[#This Row],[Totaal kosten]],"")</f>
        <v/>
      </c>
      <c r="CO186" s="148" t="str">
        <f>IF(Tbl.Kosten[[#This Row],[WPnr.]]=CO$7,Tbl.Kosten[[#This Row],[Totaal kosten]],"")</f>
        <v/>
      </c>
      <c r="CP186" s="148" t="str">
        <f>IF(Tbl.Kosten[[#This Row],[WPnr.]]=CP$7,Tbl.Kosten[[#This Row],[Totaal kosten]],"")</f>
        <v/>
      </c>
      <c r="CQ186" s="148" t="str">
        <f>IF(Tbl.Kosten[[#This Row],[WPnr.]]=CQ$7,Tbl.Kosten[[#This Row],[Totaal kosten]],"")</f>
        <v/>
      </c>
      <c r="CR186" s="148" t="str">
        <f>IF(Tbl.Kosten[[#This Row],[WPnr.]]=CR$7,Tbl.Kosten[[#This Row],[Totaal kosten]],"")</f>
        <v/>
      </c>
      <c r="CS186" s="148" t="str">
        <f>IF(Tbl.Kosten[[#This Row],[WPnr.]]=CS$7,Tbl.Kosten[[#This Row],[Totaal kosten]],"")</f>
        <v/>
      </c>
      <c r="CT186" s="148" t="str">
        <f>IF(Tbl.Kosten[[#This Row],[WPnr.]]=CT$7,Tbl.Kosten[[#This Row],[Totaal kosten]],"")</f>
        <v/>
      </c>
      <c r="CU186" s="148" t="str">
        <f>IF(Tbl.Kosten[[#This Row],[WPnr.]]=CU$7,Tbl.Kosten[[#This Row],[Totaal kosten]],"")</f>
        <v/>
      </c>
      <c r="CV186" s="148" t="str">
        <f>IF(Tbl.Kosten[[#This Row],[WPnr.]]=CV$7,Tbl.Kosten[[#This Row],[Totaal kosten]],"")</f>
        <v/>
      </c>
      <c r="CW186" s="148" t="str">
        <f>IF(Tbl.Kosten[[#This Row],[WPnr.]]=CW$7,Tbl.Kosten[[#This Row],[Totaal kosten]],"")</f>
        <v/>
      </c>
      <c r="CX186" s="148" t="str">
        <f>IF(Tbl.Kosten[[#This Row],[WPnr.]]=CX$7,Tbl.Kosten[[#This Row],[Totaal kosten]],"")</f>
        <v/>
      </c>
      <c r="CY186" s="148" t="str">
        <f>IF(Tbl.Kosten[[#This Row],[WPnr.]]=CY$7,Tbl.Kosten[[#This Row],[Totaal kosten]],"")</f>
        <v/>
      </c>
      <c r="CZ186" s="148" t="str">
        <f>IF(Tbl.Kosten[[#This Row],[WPnr.]]=CZ$7,Tbl.Kosten[[#This Row],[Totaal kosten]],"")</f>
        <v/>
      </c>
      <c r="DA186" s="148" t="str">
        <f>IF(Tbl.Kosten[[#This Row],[WPnr.]]=DA$7,Tbl.Kosten[[#This Row],[Totaal kosten]],"")</f>
        <v/>
      </c>
      <c r="DB186" s="148" t="str">
        <f>IF(Tbl.Kosten[[#This Row],[WPnr.]]=DB$7,Tbl.Kosten[[#This Row],[Totaal kosten]],"")</f>
        <v/>
      </c>
      <c r="DC186" s="148" t="str">
        <f>IF(Tbl.Kosten[[#This Row],[WPnr.]]=DC$7,Tbl.Kosten[[#This Row],[Totaal kosten]],"")</f>
        <v/>
      </c>
      <c r="DD186" s="148" t="str">
        <f>IF(Tbl.Kosten[[#This Row],[WPnr.]]=DD$7,Tbl.Kosten[[#This Row],[Totaal kosten]],"")</f>
        <v/>
      </c>
      <c r="DE186" s="148" t="str">
        <f>IF(Tbl.Kosten[[#This Row],[WPnr.]]=DE$7,Tbl.Kosten[[#This Row],[Totaal kosten]],"")</f>
        <v/>
      </c>
      <c r="DF186" s="148" t="str">
        <f>IF(Tbl.Kosten[[#This Row],[WPnr.]]=DF$7,Tbl.Kosten[[#This Row],[Totaal kosten]],"")</f>
        <v/>
      </c>
      <c r="DG186" s="148" t="str">
        <f>IF(Tbl.Kosten[[#This Row],[WPnr.]]=DG$7,Tbl.Kosten[[#This Row],[Totaal kosten]],"")</f>
        <v/>
      </c>
      <c r="DH186" s="148" t="str">
        <f>IF(Tbl.Kosten[[#This Row],[WPnr.]]=DH$7,Tbl.Kosten[[#This Row],[Totaal kosten]],"")</f>
        <v/>
      </c>
      <c r="DI186" s="148" t="str">
        <f>IF(Tbl.Kosten[[#This Row],[WPnr.]]=DI$7,Tbl.Kosten[[#This Row],[Totaal kosten]],"")</f>
        <v/>
      </c>
      <c r="DJ186" s="148" t="str">
        <f>IF(Tbl.Kosten[[#This Row],[WPnr.]]=DJ$7,Tbl.Kosten[[#This Row],[Totaal kosten]],"")</f>
        <v/>
      </c>
      <c r="DK186" s="148" t="str">
        <f>IF(Tbl.Kosten[[#This Row],[WPnr.]]=DK$7,Tbl.Kosten[[#This Row],[Totaal kosten]],"")</f>
        <v/>
      </c>
      <c r="DL186" s="148" t="str">
        <f>IF(Tbl.Kosten[[#This Row],[WPnr.]]=DL$7,Tbl.Kosten[[#This Row],[Totaal kosten]],"")</f>
        <v/>
      </c>
      <c r="DM186" s="148" t="str">
        <f>IF(Tbl.Kosten[[#This Row],[WPnr.]]=DM$7,Tbl.Kosten[[#This Row],[Totaal kosten]],"")</f>
        <v/>
      </c>
      <c r="DN186" s="148" t="str">
        <f>IF(Tbl.Kosten[[#This Row],[WPnr.]]=DN$7,Tbl.Kosten[[#This Row],[Totaal kosten]],"")</f>
        <v/>
      </c>
      <c r="DO186" s="148" t="str">
        <f>IF(Tbl.Kosten[[#This Row],[WPnr.]]=DO$7,Tbl.Kosten[[#This Row],[Totaal kosten]],"")</f>
        <v/>
      </c>
      <c r="DP186" s="148" t="str">
        <f>IF(Tbl.Kosten[[#This Row],[WPnr.]]=DP$7,Tbl.Kosten[[#This Row],[Totaal kosten]],"")</f>
        <v/>
      </c>
      <c r="DQ186" s="148" t="str">
        <f>IF(Tbl.Kosten[[#This Row],[WPnr.]]=DQ$7,Tbl.Kosten[[#This Row],[Totaal kosten]],"")</f>
        <v/>
      </c>
      <c r="DR186" s="148" t="str">
        <f>IF(Tbl.Kosten[[#This Row],[WPnr.]]=DR$7,Tbl.Kosten[[#This Row],[Totaal kosten]],"")</f>
        <v/>
      </c>
      <c r="DS186" s="148" t="str">
        <f>IF(Tbl.Kosten[[#This Row],[WPnr.]]=DS$7,Tbl.Kosten[[#This Row],[Totaal kosten]],"")</f>
        <v/>
      </c>
      <c r="DT186" s="148" t="str">
        <f>IF(Tbl.Kosten[[#This Row],[WPnr.]]=DT$7,Tbl.Kosten[[#This Row],[Totaal kosten]],"")</f>
        <v/>
      </c>
      <c r="DU186" s="148" t="str">
        <f>IF(Tbl.Kosten[[#This Row],[WPnr.]]=DU$7,Tbl.Kosten[[#This Row],[Totaal kosten]],"")</f>
        <v/>
      </c>
      <c r="DV186" s="148" t="str">
        <f>IF(Tbl.Kosten[[#This Row],[WPnr.]]=DV$7,Tbl.Kosten[[#This Row],[Totaal kosten]],"")</f>
        <v/>
      </c>
      <c r="DW186" s="150" t="str">
        <f>IFERROR(_xlfn.XLOOKUP(Tbl.Kosten[[#This Row],[Kostensoort]],Tbl.Kostensoorten[Kostensoorten],Tbl.Kostensoorten[KSnr.],"",0,1),"")</f>
        <v/>
      </c>
      <c r="DX186" s="150" t="str">
        <f>IF(Tbl.Kosten[[#This Row],[KSnr.]]=DX$7,Tbl.Kosten[[#This Row],[Totaal kosten]],"")</f>
        <v/>
      </c>
      <c r="DY186" s="150" t="str">
        <f>IF(Tbl.Kosten[[#This Row],[KSnr.]]=DY$7,Tbl.Kosten[[#This Row],[Totaal kosten]],"")</f>
        <v/>
      </c>
      <c r="DZ186" s="150" t="str">
        <f>IF(Tbl.Kosten[[#This Row],[KSnr.]]=DZ$7,Tbl.Kosten[[#This Row],[Totaal kosten]],"")</f>
        <v/>
      </c>
      <c r="EA186" s="150" t="str">
        <f>IF(Tbl.Kosten[[#This Row],[KSnr.]]=EA$7,Tbl.Kosten[[#This Row],[Totaal kosten]],"")</f>
        <v/>
      </c>
      <c r="EB186" s="150" t="str">
        <f>IF(Tbl.Kosten[[#This Row],[KSnr.]]=EB$7,Tbl.Kosten[[#This Row],[Totaal kosten]],"")</f>
        <v/>
      </c>
      <c r="EC186" s="150" t="str">
        <f>IF(Tbl.Kosten[[#This Row],[KSnr.]]=EC$7,Tbl.Kosten[[#This Row],[Totaal kosten]],"")</f>
        <v/>
      </c>
      <c r="ED186" s="150" t="str">
        <f>IF(Tbl.Kosten[[#This Row],[KSnr.]]=ED$7,Tbl.Kosten[[#This Row],[Totaal kosten]],"")</f>
        <v/>
      </c>
      <c r="EE186" s="150" t="str">
        <f>IF(Tbl.Kosten[[#This Row],[KSnr.]]=EE$7,Tbl.Kosten[[#This Row],[Totaal kosten]],"")</f>
        <v/>
      </c>
      <c r="EF186" s="150" t="str">
        <f>IF(Tbl.Kosten[[#This Row],[KSnr.]]=EF$7,Tbl.Kosten[[#This Row],[Totaal kosten]],"")</f>
        <v/>
      </c>
      <c r="EG186" s="150" t="str">
        <f>IF(Tbl.Kosten[[#This Row],[KSnr.]]=EG$7,Tbl.Kosten[[#This Row],[Totaal kosten]],"")</f>
        <v/>
      </c>
      <c r="EH186" s="150" t="str">
        <f>IF(Tbl.Kosten[[#This Row],[KSnr.]]=EH$7,Tbl.Kosten[[#This Row],[Totaal kosten]],"")</f>
        <v/>
      </c>
      <c r="EI186" s="150" t="str">
        <f>IF(Tbl.Kosten[[#This Row],[KSnr.]]=EI$7,Tbl.Kosten[[#This Row],[Totaal kosten]],"")</f>
        <v/>
      </c>
      <c r="EJ186" s="150" t="str">
        <f>IF(Tbl.Kosten[[#This Row],[KSnr.]]=EJ$7,Tbl.Kosten[[#This Row],[Totaal kosten]],"")</f>
        <v/>
      </c>
      <c r="EK186" s="150" t="str">
        <f>IF(Tbl.Kosten[[#This Row],[KSnr.]]=EK$7,Tbl.Kosten[[#This Row],[Totaal kosten]],"")</f>
        <v/>
      </c>
      <c r="EL186" s="150" t="str">
        <f>IF(Tbl.Kosten[[#This Row],[KSnr.]]=EL$7,Tbl.Kosten[[#This Row],[Totaal kosten]],"")</f>
        <v/>
      </c>
      <c r="EM186" s="150" t="str">
        <f>IF(Tbl.Kosten[[#This Row],[KSnr.]]=EM$7,Tbl.Kosten[[#This Row],[Totaal kosten]],"")</f>
        <v/>
      </c>
      <c r="EN186" s="150" t="str">
        <f>IF(Tbl.Kosten[[#This Row],[KSnr.]]=EN$7,Tbl.Kosten[[#This Row],[Totaal kosten]],"")</f>
        <v/>
      </c>
      <c r="EO186" s="150" t="str">
        <f>IF(Tbl.Kosten[[#This Row],[KSnr.]]=EO$7,Tbl.Kosten[[#This Row],[Totaal kosten]],"")</f>
        <v/>
      </c>
      <c r="EP186" s="150" t="str">
        <f>IF(Tbl.Kosten[[#This Row],[KSnr.]]=EP$7,Tbl.Kosten[[#This Row],[Totaal kosten]],"")</f>
        <v/>
      </c>
      <c r="EQ186" s="150" t="str">
        <f>IF(Tbl.Kosten[[#This Row],[KSnr.]]=EQ$7,Tbl.Kosten[[#This Row],[Totaal kosten]],"")</f>
        <v/>
      </c>
      <c r="ER186" s="144" t="str">
        <f>IFERROR(_xlfn.XLOOKUP(Tbl.Kosten[[#This Row],[Subsidieactiviteit]],Tbl.Subsidiehoogte[Subsidieactiviteit],Tbl.Subsidiehoogte[SAnr.],"",0,1),"")</f>
        <v/>
      </c>
      <c r="ES186" s="150" t="str">
        <f>IF(Tbl.Kosten[[#This Row],[Sanr.]]=ES$7,Tbl.Kosten[[#This Row],[Totaal kosten]],"")</f>
        <v/>
      </c>
      <c r="ET186" s="150" t="str">
        <f>IF(Tbl.Kosten[[#This Row],[Sanr.]]=ET$7,Tbl.Kosten[[#This Row],[Totaal kosten]],"")</f>
        <v/>
      </c>
      <c r="EU186" s="150" t="str">
        <f>IF(Tbl.Kosten[[#This Row],[Sanr.]]=EU$7,Tbl.Kosten[[#This Row],[Totaal kosten]],"")</f>
        <v/>
      </c>
      <c r="EV186" s="150" t="str">
        <f>IF(Tbl.Kosten[[#This Row],[Sanr.]]=EV$7,Tbl.Kosten[[#This Row],[Totaal kosten]],"")</f>
        <v/>
      </c>
      <c r="EW186" s="150" t="str">
        <f>IF(Tbl.Kosten[[#This Row],[Sanr.]]=EW$7,Tbl.Kosten[[#This Row],[Totaal kosten]],"")</f>
        <v/>
      </c>
      <c r="EX186" s="150" t="str">
        <f>IF(Tbl.Kosten[[#This Row],[Sanr.]]=EX$7,Tbl.Kosten[[#This Row],[Totaal kosten]],"")</f>
        <v/>
      </c>
      <c r="EY186" s="150" t="str">
        <f>IF(Tbl.Kosten[[#This Row],[Sanr.]]=EY$7,Tbl.Kosten[[#This Row],[Totaal kosten]],"")</f>
        <v/>
      </c>
      <c r="EZ186" s="150" t="str">
        <f>IF(Tbl.Kosten[[#This Row],[Sanr.]]=EZ$7,Tbl.Kosten[[#This Row],[Totaal kosten]],"")</f>
        <v/>
      </c>
      <c r="FA186" s="150" t="str">
        <f>IF(Tbl.Kosten[[#This Row],[Sanr.]]=FA$7,Tbl.Kosten[[#This Row],[Totaal kosten]],"")</f>
        <v/>
      </c>
      <c r="FB186" s="150" t="str">
        <f>IF(Tbl.Kosten[[#This Row],[Sanr.]]=FB$7,Tbl.Kosten[[#This Row],[Totaal kosten]],"")</f>
        <v/>
      </c>
      <c r="FC186" s="150" t="str">
        <f>IF(Tbl.Kosten[[#This Row],[Sanr.]]=FC$7,Tbl.Kosten[[#This Row],[Totaal kosten]],"")</f>
        <v/>
      </c>
      <c r="FD186" s="150" t="str">
        <f>IF(Tbl.Kosten[[#This Row],[Sanr.]]=FD$7,Tbl.Kosten[[#This Row],[Totaal kosten]],"")</f>
        <v/>
      </c>
      <c r="FE186" s="150" t="str">
        <f>IF(Tbl.Kosten[[#This Row],[Sanr.]]=FE$7,Tbl.Kosten[[#This Row],[Totaal kosten]],"")</f>
        <v/>
      </c>
      <c r="FF186" s="150" t="str">
        <f>IF(Tbl.Kosten[[#This Row],[Sanr.]]=FF$7,Tbl.Kosten[[#This Row],[Totaal kosten]],"")</f>
        <v/>
      </c>
      <c r="FG186" s="150" t="str">
        <f>IF(Tbl.Kosten[[#This Row],[Sanr.]]=FG$7,Tbl.Kosten[[#This Row],[Totaal kosten]],"")</f>
        <v/>
      </c>
      <c r="FH186" s="150" t="str">
        <f>IF(Tbl.Kosten[[#This Row],[Sanr.]]=FH$7,Tbl.Kosten[[#This Row],[Totaal kosten]],"")</f>
        <v/>
      </c>
      <c r="FI186" s="150" t="str">
        <f>IF(Tbl.Kosten[[#This Row],[Sanr.]]=FI$7,Tbl.Kosten[[#This Row],[Totaal kosten]],"")</f>
        <v/>
      </c>
      <c r="FJ186" s="150" t="str">
        <f>IF(Tbl.Kosten[[#This Row],[Sanr.]]=FJ$7,Tbl.Kosten[[#This Row],[Totaal kosten]],"")</f>
        <v/>
      </c>
      <c r="FK186" s="150" t="str">
        <f>IF(Tbl.Kosten[[#This Row],[Sanr.]]=FK$7,Tbl.Kosten[[#This Row],[Totaal kosten]],"")</f>
        <v/>
      </c>
      <c r="FL186" s="150" t="str">
        <f>IF(Tbl.Kosten[[#This Row],[Sanr.]]=FL$7,Tbl.Kosten[[#This Row],[Totaal kosten]],"")</f>
        <v/>
      </c>
      <c r="FM186" s="150" t="str">
        <f>IF(Tbl.Kosten[[#This Row],[Sanr.]]=FM$7,Tbl.Kosten[[#This Row],[Totaal kosten]],"")</f>
        <v/>
      </c>
      <c r="FN186" s="150" t="str">
        <f>IF(Tbl.Kosten[[#This Row],[Sanr.]]=FN$7,Tbl.Kosten[[#This Row],[Totaal kosten]],"")</f>
        <v/>
      </c>
      <c r="FO186" s="150" t="str">
        <f>IF(Tbl.Kosten[[#This Row],[Sanr.]]=FO$7,Tbl.Kosten[[#This Row],[Totaal kosten]],"")</f>
        <v/>
      </c>
      <c r="FP186" s="150" t="str">
        <f>IF(Tbl.Kosten[[#This Row],[Sanr.]]=FP$7,Tbl.Kosten[[#This Row],[Totaal kosten]],"")</f>
        <v/>
      </c>
      <c r="FQ186" s="150" t="str">
        <f>IF(Tbl.Kosten[[#This Row],[Sanr.]]=FQ$7,Tbl.Kosten[[#This Row],[Totaal kosten]],"")</f>
        <v/>
      </c>
      <c r="FR186" s="150" t="str">
        <f>IF(Tbl.Kosten[[#This Row],[Sanr.]]=FR$7,Tbl.Kosten[[#This Row],[Totaal kosten]],"")</f>
        <v/>
      </c>
      <c r="FS186" s="150" t="str">
        <f>IF(Tbl.Kosten[[#This Row],[Sanr.]]=FS$7,Tbl.Kosten[[#This Row],[Totaal kosten]],"")</f>
        <v/>
      </c>
      <c r="FT186" s="150" t="str">
        <f>IF(Tbl.Kosten[[#This Row],[Sanr.]]=FT$7,Tbl.Kosten[[#This Row],[Totaal kosten]],"")</f>
        <v/>
      </c>
      <c r="FU186" s="150" t="str">
        <f>IF(Tbl.Kosten[[#This Row],[Sanr.]]=FU$7,Tbl.Kosten[[#This Row],[Totaal kosten]],"")</f>
        <v/>
      </c>
      <c r="FV186" s="150" t="str">
        <f>IF(Tbl.Kosten[[#This Row],[Sanr.]]=FV$7,Tbl.Kosten[[#This Row],[Totaal kosten]],"")</f>
        <v/>
      </c>
      <c r="FW186" s="150" t="str">
        <f>IFERROR(_xlfn.XLOOKUP(Tbl.Kosten[[#This Row],[Activiteitencode]],Tbl.Activiteiten[Activiteitcode],Tbl.Activiteiten[Anr.],"",0,1),"")</f>
        <v/>
      </c>
      <c r="FX186" s="169" t="str">
        <f>_xlfn.CONCAT(Tbl.Kosten[[#This Row],[Pnr.]],Tbl.Kosten[[#This Row],[Sanr.]])</f>
        <v>P1</v>
      </c>
      <c r="FY186" s="150">
        <f>Tbl.Kosten[[#This Row],[Totaal kosten]]-Tbl.Kosten[[#This Row],[Subsidie]]</f>
        <v>0</v>
      </c>
      <c r="FZ186" s="150">
        <f>IF(Tbl.Kosten[[#This Row],[Pnr.]]=FZ$7,Tbl.Kosten[[#This Row],[Te financieren]],"")</f>
        <v>0</v>
      </c>
      <c r="GA186" s="150" t="str">
        <f>IF(Tbl.Kosten[[#This Row],[Pnr.]]=GA$7,Tbl.Kosten[[#This Row],[Te financieren]],"")</f>
        <v/>
      </c>
      <c r="GB186" s="150" t="str">
        <f>IF(Tbl.Kosten[[#This Row],[Pnr.]]=GB$7,Tbl.Kosten[[#This Row],[Te financieren]],"")</f>
        <v/>
      </c>
      <c r="GC186" s="150" t="str">
        <f>IF(Tbl.Kosten[[#This Row],[Pnr.]]=GC$7,Tbl.Kosten[[#This Row],[Te financieren]],"")</f>
        <v/>
      </c>
      <c r="GD186" s="150" t="str">
        <f>IF(Tbl.Kosten[[#This Row],[Pnr.]]=GD$7,Tbl.Kosten[[#This Row],[Te financieren]],"")</f>
        <v/>
      </c>
      <c r="GE186" s="150" t="str">
        <f>IF(Tbl.Kosten[[#This Row],[Pnr.]]=GE$7,Tbl.Kosten[[#This Row],[Te financieren]],"")</f>
        <v/>
      </c>
      <c r="GF186" s="150" t="str">
        <f>IF(Tbl.Kosten[[#This Row],[Pnr.]]=GF$7,Tbl.Kosten[[#This Row],[Te financieren]],"")</f>
        <v/>
      </c>
      <c r="GG186" s="150" t="str">
        <f>IF(Tbl.Kosten[[#This Row],[Pnr.]]=GG$7,Tbl.Kosten[[#This Row],[Te financieren]],"")</f>
        <v/>
      </c>
      <c r="GH186" s="150" t="str">
        <f>IF(Tbl.Kosten[[#This Row],[Pnr.]]=GH$7,Tbl.Kosten[[#This Row],[Te financieren]],"")</f>
        <v/>
      </c>
      <c r="GI186" s="150" t="str">
        <f>IF(Tbl.Kosten[[#This Row],[Pnr.]]=GI$7,Tbl.Kosten[[#This Row],[Te financieren]],"")</f>
        <v/>
      </c>
      <c r="GJ186" s="150" t="str">
        <f>IF(Tbl.Kosten[[#This Row],[Pnr.]]=GJ$7,Tbl.Kosten[[#This Row],[Te financieren]],"")</f>
        <v/>
      </c>
      <c r="GK186" s="150" t="str">
        <f>IF(Tbl.Kosten[[#This Row],[Pnr.]]=GK$7,Tbl.Kosten[[#This Row],[Te financieren]],"")</f>
        <v/>
      </c>
      <c r="GL186" s="150" t="str">
        <f>IF(Tbl.Kosten[[#This Row],[Pnr.]]=GL$7,Tbl.Kosten[[#This Row],[Te financieren]],"")</f>
        <v/>
      </c>
      <c r="GM186" s="150" t="str">
        <f>IF(Tbl.Kosten[[#This Row],[Pnr.]]=GM$7,Tbl.Kosten[[#This Row],[Te financieren]],"")</f>
        <v/>
      </c>
      <c r="GN186" s="150" t="str">
        <f>IF(Tbl.Kosten[[#This Row],[Pnr.]]=GN$7,Tbl.Kosten[[#This Row],[Te financieren]],"")</f>
        <v/>
      </c>
      <c r="GO186" s="150" t="str">
        <f>IF(Tbl.Kosten[[#This Row],[Pnr.]]=GO$7,Tbl.Kosten[[#This Row],[Te financieren]],"")</f>
        <v/>
      </c>
      <c r="GP186" s="150" t="str">
        <f>IF(Tbl.Kosten[[#This Row],[Pnr.]]=GP$7,Tbl.Kosten[[#This Row],[Te financieren]],"")</f>
        <v/>
      </c>
      <c r="GQ186" s="150" t="str">
        <f>IF(Tbl.Kosten[[#This Row],[Pnr.]]=GQ$7,Tbl.Kosten[[#This Row],[Te financieren]],"")</f>
        <v/>
      </c>
      <c r="GR186" s="150" t="str">
        <f>IF(Tbl.Kosten[[#This Row],[Pnr.]]=GR$7,Tbl.Kosten[[#This Row],[Te financieren]],"")</f>
        <v/>
      </c>
      <c r="GS186" s="150" t="str">
        <f>IF(Tbl.Kosten[[#This Row],[Pnr.]]=GS$7,Tbl.Kosten[[#This Row],[Te financieren]],"")</f>
        <v/>
      </c>
      <c r="GT186" s="150" t="str">
        <f>IF(Tbl.Kosten[[#This Row],[Pnr.]]=GT$7,Tbl.Kosten[[#This Row],[Te financieren]],"")</f>
        <v/>
      </c>
      <c r="GU186" s="150" t="str">
        <f>IF(Tbl.Kosten[[#This Row],[Pnr.]]=GU$7,Tbl.Kosten[[#This Row],[Te financieren]],"")</f>
        <v/>
      </c>
      <c r="GV186" s="150" t="str">
        <f>IF(Tbl.Kosten[[#This Row],[Pnr.]]=GV$7,Tbl.Kosten[[#This Row],[Te financieren]],"")</f>
        <v/>
      </c>
      <c r="GW186" s="150" t="str">
        <f>IF(Tbl.Kosten[[#This Row],[Pnr.]]=GW$7,Tbl.Kosten[[#This Row],[Te financieren]],"")</f>
        <v/>
      </c>
      <c r="GX186" s="150" t="str">
        <f>IF(Tbl.Kosten[[#This Row],[Pnr.]]=GX$7,Tbl.Kosten[[#This Row],[Te financieren]],"")</f>
        <v/>
      </c>
      <c r="GY186" s="150" t="str">
        <f>IF(Tbl.Kosten[[#This Row],[Pnr.]]=GY$7,Tbl.Kosten[[#This Row],[Te financieren]],"")</f>
        <v/>
      </c>
      <c r="GZ186" s="150" t="str">
        <f>IF(Tbl.Kosten[[#This Row],[Pnr.]]=GZ$7,Tbl.Kosten[[#This Row],[Te financieren]],"")</f>
        <v/>
      </c>
      <c r="HA186" s="150" t="str">
        <f>IF(Tbl.Kosten[[#This Row],[Pnr.]]=HA$7,Tbl.Kosten[[#This Row],[Te financieren]],"")</f>
        <v/>
      </c>
      <c r="HB186" s="150" t="str">
        <f>IF(Tbl.Kosten[[#This Row],[Pnr.]]=HB$7,Tbl.Kosten[[#This Row],[Te financieren]],"")</f>
        <v/>
      </c>
      <c r="HC186" s="150" t="str">
        <f>IF(Tbl.Kosten[[#This Row],[Pnr.]]=HC$7,Tbl.Kosten[[#This Row],[Te financieren]],"")</f>
        <v/>
      </c>
      <c r="HD186" s="150" t="str">
        <f>IF(Tbl.Kosten[[#This Row],[Pnr.]]=HD$7,Tbl.Kosten[[#This Row],[Te financieren]],"")</f>
        <v/>
      </c>
      <c r="HE186" s="150" t="str">
        <f>IF(Tbl.Kosten[[#This Row],[Pnr.]]=HE$7,Tbl.Kosten[[#This Row],[Te financieren]],"")</f>
        <v/>
      </c>
      <c r="HF186" s="150" t="str">
        <f>IF(Tbl.Kosten[[#This Row],[Pnr.]]=HF$7,Tbl.Kosten[[#This Row],[Te financieren]],"")</f>
        <v/>
      </c>
      <c r="HG186" s="150" t="str">
        <f>IF(Tbl.Kosten[[#This Row],[Pnr.]]=HG$7,Tbl.Kosten[[#This Row],[Te financieren]],"")</f>
        <v/>
      </c>
      <c r="HH186" s="150" t="str">
        <f>IF(Tbl.Kosten[[#This Row],[Pnr.]]=HH$7,Tbl.Kosten[[#This Row],[Te financieren]],"")</f>
        <v/>
      </c>
      <c r="HI186" s="150" t="str">
        <f>IF(Tbl.Kosten[[#This Row],[Pnr.]]=HI$7,Tbl.Kosten[[#This Row],[Te financieren]],"")</f>
        <v/>
      </c>
      <c r="HJ186" s="150" t="str">
        <f>IF(Tbl.Kosten[[#This Row],[Pnr.]]=HJ$7,Tbl.Kosten[[#This Row],[Te financieren]],"")</f>
        <v/>
      </c>
      <c r="HK186" s="150" t="str">
        <f>IF(Tbl.Kosten[[#This Row],[Pnr.]]=HK$7,Tbl.Kosten[[#This Row],[Te financieren]],"")</f>
        <v/>
      </c>
      <c r="HL186" s="150" t="str">
        <f>IF(Tbl.Kosten[[#This Row],[Pnr.]]=HL$7,Tbl.Kosten[[#This Row],[Te financieren]],"")</f>
        <v/>
      </c>
      <c r="HM186" s="150" t="str">
        <f>IF(Tbl.Kosten[[#This Row],[Pnr.]]=HM$7,Tbl.Kosten[[#This Row],[Te financieren]],"")</f>
        <v/>
      </c>
      <c r="HN186" s="150" t="str">
        <f>IF(Tbl.Kosten[[#This Row],[Pnr.]]=HN$7,Tbl.Kosten[[#This Row],[Te financieren]],"")</f>
        <v/>
      </c>
      <c r="HO186" s="150" t="str">
        <f>IF(Tbl.Kosten[[#This Row],[Pnr.]]=HO$7,Tbl.Kosten[[#This Row],[Te financieren]],"")</f>
        <v/>
      </c>
      <c r="HP186" s="150" t="str">
        <f>IF(Tbl.Kosten[[#This Row],[Pnr.]]=HP$7,Tbl.Kosten[[#This Row],[Te financieren]],"")</f>
        <v/>
      </c>
      <c r="HQ186" s="150" t="str">
        <f>IF(Tbl.Kosten[[#This Row],[Pnr.]]=HQ$7,Tbl.Kosten[[#This Row],[Te financieren]],"")</f>
        <v/>
      </c>
      <c r="HR186" s="150" t="str">
        <f>IF(Tbl.Kosten[[#This Row],[Pnr.]]=HR$7,Tbl.Kosten[[#This Row],[Te financieren]],"")</f>
        <v/>
      </c>
      <c r="HS186" s="150" t="str">
        <f>IF(Tbl.Kosten[[#This Row],[Pnr.]]=HS$7,Tbl.Kosten[[#This Row],[Te financieren]],"")</f>
        <v/>
      </c>
      <c r="HT186" s="150" t="str">
        <f>IF(Tbl.Kosten[[#This Row],[Pnr.]]=HT$7,Tbl.Kosten[[#This Row],[Te financieren]],"")</f>
        <v/>
      </c>
      <c r="HU186" s="150" t="str">
        <f>IF(Tbl.Kosten[[#This Row],[Pnr.]]=HU$7,Tbl.Kosten[[#This Row],[Te financieren]],"")</f>
        <v/>
      </c>
      <c r="HV186" s="150" t="str">
        <f>IF(Tbl.Kosten[[#This Row],[Pnr.]]=HV$7,Tbl.Kosten[[#This Row],[Te financieren]],"")</f>
        <v/>
      </c>
      <c r="HW186" s="150" t="str">
        <f>IF(Tbl.Kosten[[#This Row],[Pnr.]]=HW$7,Tbl.Kosten[[#This Row],[Te financieren]],"")</f>
        <v/>
      </c>
    </row>
    <row r="187" spans="2:231" x14ac:dyDescent="0.3">
      <c r="B187" s="134"/>
      <c r="C187" s="137"/>
      <c r="D187" s="136"/>
      <c r="E187" s="261"/>
      <c r="F187" s="135"/>
      <c r="G187" s="11" t="str">
        <f>IF(Tbl.Kosten[[#This Row],[Medewerker e/o 
functie]]&lt;&gt;"",_xlfn.XLOOKUP(Tbl.Kosten[[#This Row],[Medewerker e/o 
functie]],Tbl.Uurtarief[Medewerker en/of functie],Tbl.Uurtarief[Uurtarief],"",0,1),"")</f>
        <v/>
      </c>
      <c r="H187" s="121">
        <f>IFERROR(Tbl.Kosten[[#This Row],[Uren]]*Tbl.Kosten[[#This Row],[Uurtarief]],0)</f>
        <v>0</v>
      </c>
      <c r="I187" s="119" t="str">
        <f>IF(Tbl.Kosten[[#This Row],[Subtotaal uren]]&lt;&gt;0,_xlfn.XLOOKUP(Tbl.Kosten[[#This Row],[Medewerker e/o 
functie]],Tbl.Uurtarief[Medewerker en/of functie],Tbl.Uurtarief[Kostensoort arbeid],"",0,1),"")</f>
        <v/>
      </c>
      <c r="J187" s="137"/>
      <c r="K187" s="135"/>
      <c r="L187" s="139" t="str">
        <f>IF(Tbl.Kosten[[#This Row],[Activum]]&lt;&gt;"",_xlfn.XLOOKUP(Tbl.Kosten[[#This Row],[Activum]],Tbl.Afschrijvingskosten[Activum],Tbl.Afschrijvingskosten[Tarief per afschrijvings-eenheid],"",0,1),"")</f>
        <v/>
      </c>
      <c r="M187" s="122">
        <f>IFERROR(Tbl.Kosten[[#This Row],[Een-
heden]]*Tbl.Kosten[[#This Row],[Afschrijvings-
tarief]],0)</f>
        <v>0</v>
      </c>
      <c r="N187" s="122" t="str">
        <f>IF(Tbl.Kosten[[#This Row],[Subtotaal afschrijving]]&lt;&gt;0,Lijsten!$A$7,"")</f>
        <v/>
      </c>
      <c r="O187" s="140"/>
      <c r="P187" s="135"/>
      <c r="Q187" s="138"/>
      <c r="R187" s="122">
        <f>IFERROR(Tbl.Kosten[[#This Row],[Aantal]]*Tbl.Kosten[[#This Row],[Tarief]],0)</f>
        <v>0</v>
      </c>
      <c r="S187" s="8">
        <f>IFERROR(Tbl.Kosten[[#This Row],[Subtotaal overige kosten]]+Tbl.Kosten[[#This Row],[Subtotaal uren]]+Tbl.Kosten[[#This Row],[Subtotaal afschrijving]],0)</f>
        <v>0</v>
      </c>
      <c r="T187" s="8">
        <f>IFERROR(Tbl.Kosten[[#This Row],[Totaal kosten]]*Tbl.Kosten[[#This Row],[Subsidie%]],0)</f>
        <v>0</v>
      </c>
      <c r="U187" s="4" t="str" cm="1">
        <f t="array" ref="U187">IFERROR(_xlfn.IFS(Tbl.Kosten[[#This Row],[Subtotaal uren]]&lt;&gt;0,Tbl.Kosten[[#This Row],[Kostensoort arbeid]],Tbl.Kosten[[#This Row],[Subtotaal afschrijving]]&lt;&gt;0,Tbl.Kosten[[#This Row],[Kostensoort afschrijving]],Tbl.Kosten[[#This Row],[Subtotaal overige kosten]]&lt;&gt;0,Tbl.Kosten[[#This Row],[Kostensoort overig]]),"")</f>
        <v/>
      </c>
      <c r="V187" s="4" t="str">
        <f>IFERROR(_xlfn.XLOOKUP(Tbl.Kosten[[#This Row],[Activiteitencode]],Tbl.Activiteiten[Activiteitcode],Tbl.Activiteiten[Werkpakketcode],"",0,1),"")</f>
        <v/>
      </c>
      <c r="W187" s="4" t="str">
        <f>IFERROR(_xlfn.XLOOKUP(Tbl.Kosten[[#This Row],[Werkpakketcode]],Tbl.Werkpakketten[Werkpakketcode],Tbl.Werkpakketten[Subsidiabele activiteit],"",0,1),"")</f>
        <v/>
      </c>
      <c r="X187" s="12">
        <f>IFERROR(_xlfn.XLOOKUP(Tbl.Kosten[[#This Row],[Sanr.]],Tbl.Subsidiehoogte[SAnr.],Tbl.Subsidiehoogte[Sub. Percentage],0,0,1),0)</f>
        <v>0</v>
      </c>
      <c r="Y187" s="144" t="str">
        <f>IFERROR(_xlfn.XLOOKUP(Tbl.Kosten[[#This Row],[Partnercode]],Tbl.Projectpartners[Partnercode],Tbl.Projectpartners[PNr.],"",0,1),"")</f>
        <v>P1</v>
      </c>
      <c r="Z187" s="148">
        <f>IF(Tbl.Kosten[[#This Row],[Pnr.]]=Z$7,Tbl.Kosten[[#This Row],[Totaal kosten]],"")</f>
        <v>0</v>
      </c>
      <c r="AA187" s="148" t="str">
        <f>IF(Tbl.Kosten[[#This Row],[Pnr.]]=AA$7,Tbl.Kosten[[#This Row],[Totaal kosten]],"")</f>
        <v/>
      </c>
      <c r="AB187" s="148" t="str">
        <f>IF(Tbl.Kosten[[#This Row],[Pnr.]]=AB$7,Tbl.Kosten[[#This Row],[Totaal kosten]],"")</f>
        <v/>
      </c>
      <c r="AC187" s="148" t="str">
        <f>IF(Tbl.Kosten[[#This Row],[Pnr.]]=AC$7,Tbl.Kosten[[#This Row],[Totaal kosten]],"")</f>
        <v/>
      </c>
      <c r="AD187" s="148" t="str">
        <f>IF(Tbl.Kosten[[#This Row],[Pnr.]]=AD$7,Tbl.Kosten[[#This Row],[Totaal kosten]],"")</f>
        <v/>
      </c>
      <c r="AE187" s="148" t="str">
        <f>IF(Tbl.Kosten[[#This Row],[Pnr.]]=AE$7,Tbl.Kosten[[#This Row],[Totaal kosten]],"")</f>
        <v/>
      </c>
      <c r="AF187" s="148" t="str">
        <f>IF(Tbl.Kosten[[#This Row],[Pnr.]]=AF$7,Tbl.Kosten[[#This Row],[Totaal kosten]],"")</f>
        <v/>
      </c>
      <c r="AG187" s="148" t="str">
        <f>IF(Tbl.Kosten[[#This Row],[Pnr.]]=AG$7,Tbl.Kosten[[#This Row],[Totaal kosten]],"")</f>
        <v/>
      </c>
      <c r="AH187" s="148" t="str">
        <f>IF(Tbl.Kosten[[#This Row],[Pnr.]]=AH$7,Tbl.Kosten[[#This Row],[Totaal kosten]],"")</f>
        <v/>
      </c>
      <c r="AI187" s="148" t="str">
        <f>IF(Tbl.Kosten[[#This Row],[Pnr.]]=AI$7,Tbl.Kosten[[#This Row],[Totaal kosten]],"")</f>
        <v/>
      </c>
      <c r="AJ187" s="148" t="str">
        <f>IF(Tbl.Kosten[[#This Row],[Pnr.]]=AJ$7,Tbl.Kosten[[#This Row],[Totaal kosten]],"")</f>
        <v/>
      </c>
      <c r="AK187" s="148" t="str">
        <f>IF(Tbl.Kosten[[#This Row],[Pnr.]]=AK$7,Tbl.Kosten[[#This Row],[Totaal kosten]],"")</f>
        <v/>
      </c>
      <c r="AL187" s="148" t="str">
        <f>IF(Tbl.Kosten[[#This Row],[Pnr.]]=AL$7,Tbl.Kosten[[#This Row],[Totaal kosten]],"")</f>
        <v/>
      </c>
      <c r="AM187" s="148" t="str">
        <f>IF(Tbl.Kosten[[#This Row],[Pnr.]]=AM$7,Tbl.Kosten[[#This Row],[Totaal kosten]],"")</f>
        <v/>
      </c>
      <c r="AN187" s="148" t="str">
        <f>IF(Tbl.Kosten[[#This Row],[Pnr.]]=AN$7,Tbl.Kosten[[#This Row],[Totaal kosten]],"")</f>
        <v/>
      </c>
      <c r="AO187" s="148" t="str">
        <f>IF(Tbl.Kosten[[#This Row],[Pnr.]]=AO$7,Tbl.Kosten[[#This Row],[Totaal kosten]],"")</f>
        <v/>
      </c>
      <c r="AP187" s="148" t="str">
        <f>IF(Tbl.Kosten[[#This Row],[Pnr.]]=AP$7,Tbl.Kosten[[#This Row],[Totaal kosten]],"")</f>
        <v/>
      </c>
      <c r="AQ187" s="148" t="str">
        <f>IF(Tbl.Kosten[[#This Row],[Pnr.]]=AQ$7,Tbl.Kosten[[#This Row],[Totaal kosten]],"")</f>
        <v/>
      </c>
      <c r="AR187" s="148" t="str">
        <f>IF(Tbl.Kosten[[#This Row],[Pnr.]]=AR$7,Tbl.Kosten[[#This Row],[Totaal kosten]],"")</f>
        <v/>
      </c>
      <c r="AS187" s="148" t="str">
        <f>IF(Tbl.Kosten[[#This Row],[Pnr.]]=AS$7,Tbl.Kosten[[#This Row],[Totaal kosten]],"")</f>
        <v/>
      </c>
      <c r="AT187" s="148" t="str">
        <f>IF(Tbl.Kosten[[#This Row],[Pnr.]]=AT$7,Tbl.Kosten[[#This Row],[Totaal kosten]],"")</f>
        <v/>
      </c>
      <c r="AU187" s="148" t="str">
        <f>IF(Tbl.Kosten[[#This Row],[Pnr.]]=AU$7,Tbl.Kosten[[#This Row],[Totaal kosten]],"")</f>
        <v/>
      </c>
      <c r="AV187" s="148" t="str">
        <f>IF(Tbl.Kosten[[#This Row],[Pnr.]]=AV$7,Tbl.Kosten[[#This Row],[Totaal kosten]],"")</f>
        <v/>
      </c>
      <c r="AW187" s="148" t="str">
        <f>IF(Tbl.Kosten[[#This Row],[Pnr.]]=AW$7,Tbl.Kosten[[#This Row],[Totaal kosten]],"")</f>
        <v/>
      </c>
      <c r="AX187" s="148" t="str">
        <f>IF(Tbl.Kosten[[#This Row],[Pnr.]]=AX$7,Tbl.Kosten[[#This Row],[Totaal kosten]],"")</f>
        <v/>
      </c>
      <c r="AY187" s="148" t="str">
        <f>IF(Tbl.Kosten[[#This Row],[Pnr.]]=AY$7,Tbl.Kosten[[#This Row],[Totaal kosten]],"")</f>
        <v/>
      </c>
      <c r="AZ187" s="148" t="str">
        <f>IF(Tbl.Kosten[[#This Row],[Pnr.]]=AZ$7,Tbl.Kosten[[#This Row],[Totaal kosten]],"")</f>
        <v/>
      </c>
      <c r="BA187" s="148" t="str">
        <f>IF(Tbl.Kosten[[#This Row],[Pnr.]]=BA$7,Tbl.Kosten[[#This Row],[Totaal kosten]],"")</f>
        <v/>
      </c>
      <c r="BB187" s="148" t="str">
        <f>IF(Tbl.Kosten[[#This Row],[Pnr.]]=BB$7,Tbl.Kosten[[#This Row],[Totaal kosten]],"")</f>
        <v/>
      </c>
      <c r="BC187" s="148" t="str">
        <f>IF(Tbl.Kosten[[#This Row],[Pnr.]]=BC$7,Tbl.Kosten[[#This Row],[Totaal kosten]],"")</f>
        <v/>
      </c>
      <c r="BD187" s="148" t="str">
        <f>IF(Tbl.Kosten[[#This Row],[Pnr.]]=BD$7,Tbl.Kosten[[#This Row],[Totaal kosten]],"")</f>
        <v/>
      </c>
      <c r="BE187" s="148" t="str">
        <f>IF(Tbl.Kosten[[#This Row],[Pnr.]]=BE$7,Tbl.Kosten[[#This Row],[Totaal kosten]],"")</f>
        <v/>
      </c>
      <c r="BF187" s="148" t="str">
        <f>IF(Tbl.Kosten[[#This Row],[Pnr.]]=BF$7,Tbl.Kosten[[#This Row],[Totaal kosten]],"")</f>
        <v/>
      </c>
      <c r="BG187" s="148" t="str">
        <f>IF(Tbl.Kosten[[#This Row],[Pnr.]]=BG$7,Tbl.Kosten[[#This Row],[Totaal kosten]],"")</f>
        <v/>
      </c>
      <c r="BH187" s="148" t="str">
        <f>IF(Tbl.Kosten[[#This Row],[Pnr.]]=BH$7,Tbl.Kosten[[#This Row],[Totaal kosten]],"")</f>
        <v/>
      </c>
      <c r="BI187" s="148" t="str">
        <f>IF(Tbl.Kosten[[#This Row],[Pnr.]]=BI$7,Tbl.Kosten[[#This Row],[Totaal kosten]],"")</f>
        <v/>
      </c>
      <c r="BJ187" s="148" t="str">
        <f>IF(Tbl.Kosten[[#This Row],[Pnr.]]=BJ$7,Tbl.Kosten[[#This Row],[Totaal kosten]],"")</f>
        <v/>
      </c>
      <c r="BK187" s="148" t="str">
        <f>IF(Tbl.Kosten[[#This Row],[Pnr.]]=BK$7,Tbl.Kosten[[#This Row],[Totaal kosten]],"")</f>
        <v/>
      </c>
      <c r="BL187" s="148" t="str">
        <f>IF(Tbl.Kosten[[#This Row],[Pnr.]]=BL$7,Tbl.Kosten[[#This Row],[Totaal kosten]],"")</f>
        <v/>
      </c>
      <c r="BM187" s="148" t="str">
        <f>IF(Tbl.Kosten[[#This Row],[Pnr.]]=BM$7,Tbl.Kosten[[#This Row],[Totaal kosten]],"")</f>
        <v/>
      </c>
      <c r="BN187" s="148" t="str">
        <f>IF(Tbl.Kosten[[#This Row],[Pnr.]]=BN$7,Tbl.Kosten[[#This Row],[Totaal kosten]],"")</f>
        <v/>
      </c>
      <c r="BO187" s="148" t="str">
        <f>IF(Tbl.Kosten[[#This Row],[Pnr.]]=BO$7,Tbl.Kosten[[#This Row],[Totaal kosten]],"")</f>
        <v/>
      </c>
      <c r="BP187" s="148" t="str">
        <f>IF(Tbl.Kosten[[#This Row],[Pnr.]]=BP$7,Tbl.Kosten[[#This Row],[Totaal kosten]],"")</f>
        <v/>
      </c>
      <c r="BQ187" s="148" t="str">
        <f>IF(Tbl.Kosten[[#This Row],[Pnr.]]=BQ$7,Tbl.Kosten[[#This Row],[Totaal kosten]],"")</f>
        <v/>
      </c>
      <c r="BR187" s="148" t="str">
        <f>IF(Tbl.Kosten[[#This Row],[Pnr.]]=BR$7,Tbl.Kosten[[#This Row],[Totaal kosten]],"")</f>
        <v/>
      </c>
      <c r="BS187" s="148" t="str">
        <f>IF(Tbl.Kosten[[#This Row],[Pnr.]]=BS$7,Tbl.Kosten[[#This Row],[Totaal kosten]],"")</f>
        <v/>
      </c>
      <c r="BT187" s="148" t="str">
        <f>IF(Tbl.Kosten[[#This Row],[Pnr.]]=BT$7,Tbl.Kosten[[#This Row],[Totaal kosten]],"")</f>
        <v/>
      </c>
      <c r="BU187" s="148" t="str">
        <f>IF(Tbl.Kosten[[#This Row],[Pnr.]]=BU$7,Tbl.Kosten[[#This Row],[Totaal kosten]],"")</f>
        <v/>
      </c>
      <c r="BV187" s="148" t="str">
        <f>IF(Tbl.Kosten[[#This Row],[Pnr.]]=BV$7,Tbl.Kosten[[#This Row],[Totaal kosten]],"")</f>
        <v/>
      </c>
      <c r="BW187" s="148" t="str">
        <f>IF(Tbl.Kosten[[#This Row],[Pnr.]]=BW$7,Tbl.Kosten[[#This Row],[Totaal kosten]],"")</f>
        <v/>
      </c>
      <c r="BX187" s="148" t="str">
        <f>IFERROR(_xlfn.XLOOKUP(Tbl.Kosten[[#This Row],[Werkpakketcode]],Tbl.Werkpakketten[Werkpakketcode],Tbl.Werkpakketten[WPnr.],"",0,1),"")</f>
        <v/>
      </c>
      <c r="BY187" s="148" t="str">
        <f>IF(Tbl.Kosten[[#This Row],[WPnr.]]=BY$7,Tbl.Kosten[[#This Row],[Totaal kosten]],"")</f>
        <v/>
      </c>
      <c r="BZ187" s="148" t="str">
        <f>IF(Tbl.Kosten[[#This Row],[WPnr.]]=BZ$7,Tbl.Kosten[[#This Row],[Totaal kosten]],"")</f>
        <v/>
      </c>
      <c r="CA187" s="148" t="str">
        <f>IF(Tbl.Kosten[[#This Row],[WPnr.]]=CA$7,Tbl.Kosten[[#This Row],[Totaal kosten]],"")</f>
        <v/>
      </c>
      <c r="CB187" s="148" t="str">
        <f>IF(Tbl.Kosten[[#This Row],[WPnr.]]=CB$7,Tbl.Kosten[[#This Row],[Totaal kosten]],"")</f>
        <v/>
      </c>
      <c r="CC187" s="148" t="str">
        <f>IF(Tbl.Kosten[[#This Row],[WPnr.]]=CC$7,Tbl.Kosten[[#This Row],[Totaal kosten]],"")</f>
        <v/>
      </c>
      <c r="CD187" s="148" t="str">
        <f>IF(Tbl.Kosten[[#This Row],[WPnr.]]=CD$7,Tbl.Kosten[[#This Row],[Totaal kosten]],"")</f>
        <v/>
      </c>
      <c r="CE187" s="148" t="str">
        <f>IF(Tbl.Kosten[[#This Row],[WPnr.]]=CE$7,Tbl.Kosten[[#This Row],[Totaal kosten]],"")</f>
        <v/>
      </c>
      <c r="CF187" s="148" t="str">
        <f>IF(Tbl.Kosten[[#This Row],[WPnr.]]=CF$7,Tbl.Kosten[[#This Row],[Totaal kosten]],"")</f>
        <v/>
      </c>
      <c r="CG187" s="148" t="str">
        <f>IF(Tbl.Kosten[[#This Row],[WPnr.]]=CG$7,Tbl.Kosten[[#This Row],[Totaal kosten]],"")</f>
        <v/>
      </c>
      <c r="CH187" s="148" t="str">
        <f>IF(Tbl.Kosten[[#This Row],[WPnr.]]=CH$7,Tbl.Kosten[[#This Row],[Totaal kosten]],"")</f>
        <v/>
      </c>
      <c r="CI187" s="148" t="str">
        <f>IF(Tbl.Kosten[[#This Row],[WPnr.]]=CI$7,Tbl.Kosten[[#This Row],[Totaal kosten]],"")</f>
        <v/>
      </c>
      <c r="CJ187" s="148" t="str">
        <f>IF(Tbl.Kosten[[#This Row],[WPnr.]]=CJ$7,Tbl.Kosten[[#This Row],[Totaal kosten]],"")</f>
        <v/>
      </c>
      <c r="CK187" s="148" t="str">
        <f>IF(Tbl.Kosten[[#This Row],[WPnr.]]=CK$7,Tbl.Kosten[[#This Row],[Totaal kosten]],"")</f>
        <v/>
      </c>
      <c r="CL187" s="148" t="str">
        <f>IF(Tbl.Kosten[[#This Row],[WPnr.]]=CL$7,Tbl.Kosten[[#This Row],[Totaal kosten]],"")</f>
        <v/>
      </c>
      <c r="CM187" s="148" t="str">
        <f>IF(Tbl.Kosten[[#This Row],[WPnr.]]=CM$7,Tbl.Kosten[[#This Row],[Totaal kosten]],"")</f>
        <v/>
      </c>
      <c r="CN187" s="148" t="str">
        <f>IF(Tbl.Kosten[[#This Row],[WPnr.]]=CN$7,Tbl.Kosten[[#This Row],[Totaal kosten]],"")</f>
        <v/>
      </c>
      <c r="CO187" s="148" t="str">
        <f>IF(Tbl.Kosten[[#This Row],[WPnr.]]=CO$7,Tbl.Kosten[[#This Row],[Totaal kosten]],"")</f>
        <v/>
      </c>
      <c r="CP187" s="148" t="str">
        <f>IF(Tbl.Kosten[[#This Row],[WPnr.]]=CP$7,Tbl.Kosten[[#This Row],[Totaal kosten]],"")</f>
        <v/>
      </c>
      <c r="CQ187" s="148" t="str">
        <f>IF(Tbl.Kosten[[#This Row],[WPnr.]]=CQ$7,Tbl.Kosten[[#This Row],[Totaal kosten]],"")</f>
        <v/>
      </c>
      <c r="CR187" s="148" t="str">
        <f>IF(Tbl.Kosten[[#This Row],[WPnr.]]=CR$7,Tbl.Kosten[[#This Row],[Totaal kosten]],"")</f>
        <v/>
      </c>
      <c r="CS187" s="148" t="str">
        <f>IF(Tbl.Kosten[[#This Row],[WPnr.]]=CS$7,Tbl.Kosten[[#This Row],[Totaal kosten]],"")</f>
        <v/>
      </c>
      <c r="CT187" s="148" t="str">
        <f>IF(Tbl.Kosten[[#This Row],[WPnr.]]=CT$7,Tbl.Kosten[[#This Row],[Totaal kosten]],"")</f>
        <v/>
      </c>
      <c r="CU187" s="148" t="str">
        <f>IF(Tbl.Kosten[[#This Row],[WPnr.]]=CU$7,Tbl.Kosten[[#This Row],[Totaal kosten]],"")</f>
        <v/>
      </c>
      <c r="CV187" s="148" t="str">
        <f>IF(Tbl.Kosten[[#This Row],[WPnr.]]=CV$7,Tbl.Kosten[[#This Row],[Totaal kosten]],"")</f>
        <v/>
      </c>
      <c r="CW187" s="148" t="str">
        <f>IF(Tbl.Kosten[[#This Row],[WPnr.]]=CW$7,Tbl.Kosten[[#This Row],[Totaal kosten]],"")</f>
        <v/>
      </c>
      <c r="CX187" s="148" t="str">
        <f>IF(Tbl.Kosten[[#This Row],[WPnr.]]=CX$7,Tbl.Kosten[[#This Row],[Totaal kosten]],"")</f>
        <v/>
      </c>
      <c r="CY187" s="148" t="str">
        <f>IF(Tbl.Kosten[[#This Row],[WPnr.]]=CY$7,Tbl.Kosten[[#This Row],[Totaal kosten]],"")</f>
        <v/>
      </c>
      <c r="CZ187" s="148" t="str">
        <f>IF(Tbl.Kosten[[#This Row],[WPnr.]]=CZ$7,Tbl.Kosten[[#This Row],[Totaal kosten]],"")</f>
        <v/>
      </c>
      <c r="DA187" s="148" t="str">
        <f>IF(Tbl.Kosten[[#This Row],[WPnr.]]=DA$7,Tbl.Kosten[[#This Row],[Totaal kosten]],"")</f>
        <v/>
      </c>
      <c r="DB187" s="148" t="str">
        <f>IF(Tbl.Kosten[[#This Row],[WPnr.]]=DB$7,Tbl.Kosten[[#This Row],[Totaal kosten]],"")</f>
        <v/>
      </c>
      <c r="DC187" s="148" t="str">
        <f>IF(Tbl.Kosten[[#This Row],[WPnr.]]=DC$7,Tbl.Kosten[[#This Row],[Totaal kosten]],"")</f>
        <v/>
      </c>
      <c r="DD187" s="148" t="str">
        <f>IF(Tbl.Kosten[[#This Row],[WPnr.]]=DD$7,Tbl.Kosten[[#This Row],[Totaal kosten]],"")</f>
        <v/>
      </c>
      <c r="DE187" s="148" t="str">
        <f>IF(Tbl.Kosten[[#This Row],[WPnr.]]=DE$7,Tbl.Kosten[[#This Row],[Totaal kosten]],"")</f>
        <v/>
      </c>
      <c r="DF187" s="148" t="str">
        <f>IF(Tbl.Kosten[[#This Row],[WPnr.]]=DF$7,Tbl.Kosten[[#This Row],[Totaal kosten]],"")</f>
        <v/>
      </c>
      <c r="DG187" s="148" t="str">
        <f>IF(Tbl.Kosten[[#This Row],[WPnr.]]=DG$7,Tbl.Kosten[[#This Row],[Totaal kosten]],"")</f>
        <v/>
      </c>
      <c r="DH187" s="148" t="str">
        <f>IF(Tbl.Kosten[[#This Row],[WPnr.]]=DH$7,Tbl.Kosten[[#This Row],[Totaal kosten]],"")</f>
        <v/>
      </c>
      <c r="DI187" s="148" t="str">
        <f>IF(Tbl.Kosten[[#This Row],[WPnr.]]=DI$7,Tbl.Kosten[[#This Row],[Totaal kosten]],"")</f>
        <v/>
      </c>
      <c r="DJ187" s="148" t="str">
        <f>IF(Tbl.Kosten[[#This Row],[WPnr.]]=DJ$7,Tbl.Kosten[[#This Row],[Totaal kosten]],"")</f>
        <v/>
      </c>
      <c r="DK187" s="148" t="str">
        <f>IF(Tbl.Kosten[[#This Row],[WPnr.]]=DK$7,Tbl.Kosten[[#This Row],[Totaal kosten]],"")</f>
        <v/>
      </c>
      <c r="DL187" s="148" t="str">
        <f>IF(Tbl.Kosten[[#This Row],[WPnr.]]=DL$7,Tbl.Kosten[[#This Row],[Totaal kosten]],"")</f>
        <v/>
      </c>
      <c r="DM187" s="148" t="str">
        <f>IF(Tbl.Kosten[[#This Row],[WPnr.]]=DM$7,Tbl.Kosten[[#This Row],[Totaal kosten]],"")</f>
        <v/>
      </c>
      <c r="DN187" s="148" t="str">
        <f>IF(Tbl.Kosten[[#This Row],[WPnr.]]=DN$7,Tbl.Kosten[[#This Row],[Totaal kosten]],"")</f>
        <v/>
      </c>
      <c r="DO187" s="148" t="str">
        <f>IF(Tbl.Kosten[[#This Row],[WPnr.]]=DO$7,Tbl.Kosten[[#This Row],[Totaal kosten]],"")</f>
        <v/>
      </c>
      <c r="DP187" s="148" t="str">
        <f>IF(Tbl.Kosten[[#This Row],[WPnr.]]=DP$7,Tbl.Kosten[[#This Row],[Totaal kosten]],"")</f>
        <v/>
      </c>
      <c r="DQ187" s="148" t="str">
        <f>IF(Tbl.Kosten[[#This Row],[WPnr.]]=DQ$7,Tbl.Kosten[[#This Row],[Totaal kosten]],"")</f>
        <v/>
      </c>
      <c r="DR187" s="148" t="str">
        <f>IF(Tbl.Kosten[[#This Row],[WPnr.]]=DR$7,Tbl.Kosten[[#This Row],[Totaal kosten]],"")</f>
        <v/>
      </c>
      <c r="DS187" s="148" t="str">
        <f>IF(Tbl.Kosten[[#This Row],[WPnr.]]=DS$7,Tbl.Kosten[[#This Row],[Totaal kosten]],"")</f>
        <v/>
      </c>
      <c r="DT187" s="148" t="str">
        <f>IF(Tbl.Kosten[[#This Row],[WPnr.]]=DT$7,Tbl.Kosten[[#This Row],[Totaal kosten]],"")</f>
        <v/>
      </c>
      <c r="DU187" s="148" t="str">
        <f>IF(Tbl.Kosten[[#This Row],[WPnr.]]=DU$7,Tbl.Kosten[[#This Row],[Totaal kosten]],"")</f>
        <v/>
      </c>
      <c r="DV187" s="148" t="str">
        <f>IF(Tbl.Kosten[[#This Row],[WPnr.]]=DV$7,Tbl.Kosten[[#This Row],[Totaal kosten]],"")</f>
        <v/>
      </c>
      <c r="DW187" s="150" t="str">
        <f>IFERROR(_xlfn.XLOOKUP(Tbl.Kosten[[#This Row],[Kostensoort]],Tbl.Kostensoorten[Kostensoorten],Tbl.Kostensoorten[KSnr.],"",0,1),"")</f>
        <v/>
      </c>
      <c r="DX187" s="150" t="str">
        <f>IF(Tbl.Kosten[[#This Row],[KSnr.]]=DX$7,Tbl.Kosten[[#This Row],[Totaal kosten]],"")</f>
        <v/>
      </c>
      <c r="DY187" s="150" t="str">
        <f>IF(Tbl.Kosten[[#This Row],[KSnr.]]=DY$7,Tbl.Kosten[[#This Row],[Totaal kosten]],"")</f>
        <v/>
      </c>
      <c r="DZ187" s="150" t="str">
        <f>IF(Tbl.Kosten[[#This Row],[KSnr.]]=DZ$7,Tbl.Kosten[[#This Row],[Totaal kosten]],"")</f>
        <v/>
      </c>
      <c r="EA187" s="150" t="str">
        <f>IF(Tbl.Kosten[[#This Row],[KSnr.]]=EA$7,Tbl.Kosten[[#This Row],[Totaal kosten]],"")</f>
        <v/>
      </c>
      <c r="EB187" s="150" t="str">
        <f>IF(Tbl.Kosten[[#This Row],[KSnr.]]=EB$7,Tbl.Kosten[[#This Row],[Totaal kosten]],"")</f>
        <v/>
      </c>
      <c r="EC187" s="150" t="str">
        <f>IF(Tbl.Kosten[[#This Row],[KSnr.]]=EC$7,Tbl.Kosten[[#This Row],[Totaal kosten]],"")</f>
        <v/>
      </c>
      <c r="ED187" s="150" t="str">
        <f>IF(Tbl.Kosten[[#This Row],[KSnr.]]=ED$7,Tbl.Kosten[[#This Row],[Totaal kosten]],"")</f>
        <v/>
      </c>
      <c r="EE187" s="150" t="str">
        <f>IF(Tbl.Kosten[[#This Row],[KSnr.]]=EE$7,Tbl.Kosten[[#This Row],[Totaal kosten]],"")</f>
        <v/>
      </c>
      <c r="EF187" s="150" t="str">
        <f>IF(Tbl.Kosten[[#This Row],[KSnr.]]=EF$7,Tbl.Kosten[[#This Row],[Totaal kosten]],"")</f>
        <v/>
      </c>
      <c r="EG187" s="150" t="str">
        <f>IF(Tbl.Kosten[[#This Row],[KSnr.]]=EG$7,Tbl.Kosten[[#This Row],[Totaal kosten]],"")</f>
        <v/>
      </c>
      <c r="EH187" s="150" t="str">
        <f>IF(Tbl.Kosten[[#This Row],[KSnr.]]=EH$7,Tbl.Kosten[[#This Row],[Totaal kosten]],"")</f>
        <v/>
      </c>
      <c r="EI187" s="150" t="str">
        <f>IF(Tbl.Kosten[[#This Row],[KSnr.]]=EI$7,Tbl.Kosten[[#This Row],[Totaal kosten]],"")</f>
        <v/>
      </c>
      <c r="EJ187" s="150" t="str">
        <f>IF(Tbl.Kosten[[#This Row],[KSnr.]]=EJ$7,Tbl.Kosten[[#This Row],[Totaal kosten]],"")</f>
        <v/>
      </c>
      <c r="EK187" s="150" t="str">
        <f>IF(Tbl.Kosten[[#This Row],[KSnr.]]=EK$7,Tbl.Kosten[[#This Row],[Totaal kosten]],"")</f>
        <v/>
      </c>
      <c r="EL187" s="150" t="str">
        <f>IF(Tbl.Kosten[[#This Row],[KSnr.]]=EL$7,Tbl.Kosten[[#This Row],[Totaal kosten]],"")</f>
        <v/>
      </c>
      <c r="EM187" s="150" t="str">
        <f>IF(Tbl.Kosten[[#This Row],[KSnr.]]=EM$7,Tbl.Kosten[[#This Row],[Totaal kosten]],"")</f>
        <v/>
      </c>
      <c r="EN187" s="150" t="str">
        <f>IF(Tbl.Kosten[[#This Row],[KSnr.]]=EN$7,Tbl.Kosten[[#This Row],[Totaal kosten]],"")</f>
        <v/>
      </c>
      <c r="EO187" s="150" t="str">
        <f>IF(Tbl.Kosten[[#This Row],[KSnr.]]=EO$7,Tbl.Kosten[[#This Row],[Totaal kosten]],"")</f>
        <v/>
      </c>
      <c r="EP187" s="150" t="str">
        <f>IF(Tbl.Kosten[[#This Row],[KSnr.]]=EP$7,Tbl.Kosten[[#This Row],[Totaal kosten]],"")</f>
        <v/>
      </c>
      <c r="EQ187" s="150" t="str">
        <f>IF(Tbl.Kosten[[#This Row],[KSnr.]]=EQ$7,Tbl.Kosten[[#This Row],[Totaal kosten]],"")</f>
        <v/>
      </c>
      <c r="ER187" s="144" t="str">
        <f>IFERROR(_xlfn.XLOOKUP(Tbl.Kosten[[#This Row],[Subsidieactiviteit]],Tbl.Subsidiehoogte[Subsidieactiviteit],Tbl.Subsidiehoogte[SAnr.],"",0,1),"")</f>
        <v/>
      </c>
      <c r="ES187" s="150" t="str">
        <f>IF(Tbl.Kosten[[#This Row],[Sanr.]]=ES$7,Tbl.Kosten[[#This Row],[Totaal kosten]],"")</f>
        <v/>
      </c>
      <c r="ET187" s="150" t="str">
        <f>IF(Tbl.Kosten[[#This Row],[Sanr.]]=ET$7,Tbl.Kosten[[#This Row],[Totaal kosten]],"")</f>
        <v/>
      </c>
      <c r="EU187" s="150" t="str">
        <f>IF(Tbl.Kosten[[#This Row],[Sanr.]]=EU$7,Tbl.Kosten[[#This Row],[Totaal kosten]],"")</f>
        <v/>
      </c>
      <c r="EV187" s="150" t="str">
        <f>IF(Tbl.Kosten[[#This Row],[Sanr.]]=EV$7,Tbl.Kosten[[#This Row],[Totaal kosten]],"")</f>
        <v/>
      </c>
      <c r="EW187" s="150" t="str">
        <f>IF(Tbl.Kosten[[#This Row],[Sanr.]]=EW$7,Tbl.Kosten[[#This Row],[Totaal kosten]],"")</f>
        <v/>
      </c>
      <c r="EX187" s="150" t="str">
        <f>IF(Tbl.Kosten[[#This Row],[Sanr.]]=EX$7,Tbl.Kosten[[#This Row],[Totaal kosten]],"")</f>
        <v/>
      </c>
      <c r="EY187" s="150" t="str">
        <f>IF(Tbl.Kosten[[#This Row],[Sanr.]]=EY$7,Tbl.Kosten[[#This Row],[Totaal kosten]],"")</f>
        <v/>
      </c>
      <c r="EZ187" s="150" t="str">
        <f>IF(Tbl.Kosten[[#This Row],[Sanr.]]=EZ$7,Tbl.Kosten[[#This Row],[Totaal kosten]],"")</f>
        <v/>
      </c>
      <c r="FA187" s="150" t="str">
        <f>IF(Tbl.Kosten[[#This Row],[Sanr.]]=FA$7,Tbl.Kosten[[#This Row],[Totaal kosten]],"")</f>
        <v/>
      </c>
      <c r="FB187" s="150" t="str">
        <f>IF(Tbl.Kosten[[#This Row],[Sanr.]]=FB$7,Tbl.Kosten[[#This Row],[Totaal kosten]],"")</f>
        <v/>
      </c>
      <c r="FC187" s="150" t="str">
        <f>IF(Tbl.Kosten[[#This Row],[Sanr.]]=FC$7,Tbl.Kosten[[#This Row],[Totaal kosten]],"")</f>
        <v/>
      </c>
      <c r="FD187" s="150" t="str">
        <f>IF(Tbl.Kosten[[#This Row],[Sanr.]]=FD$7,Tbl.Kosten[[#This Row],[Totaal kosten]],"")</f>
        <v/>
      </c>
      <c r="FE187" s="150" t="str">
        <f>IF(Tbl.Kosten[[#This Row],[Sanr.]]=FE$7,Tbl.Kosten[[#This Row],[Totaal kosten]],"")</f>
        <v/>
      </c>
      <c r="FF187" s="150" t="str">
        <f>IF(Tbl.Kosten[[#This Row],[Sanr.]]=FF$7,Tbl.Kosten[[#This Row],[Totaal kosten]],"")</f>
        <v/>
      </c>
      <c r="FG187" s="150" t="str">
        <f>IF(Tbl.Kosten[[#This Row],[Sanr.]]=FG$7,Tbl.Kosten[[#This Row],[Totaal kosten]],"")</f>
        <v/>
      </c>
      <c r="FH187" s="150" t="str">
        <f>IF(Tbl.Kosten[[#This Row],[Sanr.]]=FH$7,Tbl.Kosten[[#This Row],[Totaal kosten]],"")</f>
        <v/>
      </c>
      <c r="FI187" s="150" t="str">
        <f>IF(Tbl.Kosten[[#This Row],[Sanr.]]=FI$7,Tbl.Kosten[[#This Row],[Totaal kosten]],"")</f>
        <v/>
      </c>
      <c r="FJ187" s="150" t="str">
        <f>IF(Tbl.Kosten[[#This Row],[Sanr.]]=FJ$7,Tbl.Kosten[[#This Row],[Totaal kosten]],"")</f>
        <v/>
      </c>
      <c r="FK187" s="150" t="str">
        <f>IF(Tbl.Kosten[[#This Row],[Sanr.]]=FK$7,Tbl.Kosten[[#This Row],[Totaal kosten]],"")</f>
        <v/>
      </c>
      <c r="FL187" s="150" t="str">
        <f>IF(Tbl.Kosten[[#This Row],[Sanr.]]=FL$7,Tbl.Kosten[[#This Row],[Totaal kosten]],"")</f>
        <v/>
      </c>
      <c r="FM187" s="150" t="str">
        <f>IF(Tbl.Kosten[[#This Row],[Sanr.]]=FM$7,Tbl.Kosten[[#This Row],[Totaal kosten]],"")</f>
        <v/>
      </c>
      <c r="FN187" s="150" t="str">
        <f>IF(Tbl.Kosten[[#This Row],[Sanr.]]=FN$7,Tbl.Kosten[[#This Row],[Totaal kosten]],"")</f>
        <v/>
      </c>
      <c r="FO187" s="150" t="str">
        <f>IF(Tbl.Kosten[[#This Row],[Sanr.]]=FO$7,Tbl.Kosten[[#This Row],[Totaal kosten]],"")</f>
        <v/>
      </c>
      <c r="FP187" s="150" t="str">
        <f>IF(Tbl.Kosten[[#This Row],[Sanr.]]=FP$7,Tbl.Kosten[[#This Row],[Totaal kosten]],"")</f>
        <v/>
      </c>
      <c r="FQ187" s="150" t="str">
        <f>IF(Tbl.Kosten[[#This Row],[Sanr.]]=FQ$7,Tbl.Kosten[[#This Row],[Totaal kosten]],"")</f>
        <v/>
      </c>
      <c r="FR187" s="150" t="str">
        <f>IF(Tbl.Kosten[[#This Row],[Sanr.]]=FR$7,Tbl.Kosten[[#This Row],[Totaal kosten]],"")</f>
        <v/>
      </c>
      <c r="FS187" s="150" t="str">
        <f>IF(Tbl.Kosten[[#This Row],[Sanr.]]=FS$7,Tbl.Kosten[[#This Row],[Totaal kosten]],"")</f>
        <v/>
      </c>
      <c r="FT187" s="150" t="str">
        <f>IF(Tbl.Kosten[[#This Row],[Sanr.]]=FT$7,Tbl.Kosten[[#This Row],[Totaal kosten]],"")</f>
        <v/>
      </c>
      <c r="FU187" s="150" t="str">
        <f>IF(Tbl.Kosten[[#This Row],[Sanr.]]=FU$7,Tbl.Kosten[[#This Row],[Totaal kosten]],"")</f>
        <v/>
      </c>
      <c r="FV187" s="150" t="str">
        <f>IF(Tbl.Kosten[[#This Row],[Sanr.]]=FV$7,Tbl.Kosten[[#This Row],[Totaal kosten]],"")</f>
        <v/>
      </c>
      <c r="FW187" s="150" t="str">
        <f>IFERROR(_xlfn.XLOOKUP(Tbl.Kosten[[#This Row],[Activiteitencode]],Tbl.Activiteiten[Activiteitcode],Tbl.Activiteiten[Anr.],"",0,1),"")</f>
        <v/>
      </c>
      <c r="FX187" s="169" t="str">
        <f>_xlfn.CONCAT(Tbl.Kosten[[#This Row],[Pnr.]],Tbl.Kosten[[#This Row],[Sanr.]])</f>
        <v>P1</v>
      </c>
      <c r="FY187" s="150">
        <f>Tbl.Kosten[[#This Row],[Totaal kosten]]-Tbl.Kosten[[#This Row],[Subsidie]]</f>
        <v>0</v>
      </c>
      <c r="FZ187" s="150">
        <f>IF(Tbl.Kosten[[#This Row],[Pnr.]]=FZ$7,Tbl.Kosten[[#This Row],[Te financieren]],"")</f>
        <v>0</v>
      </c>
      <c r="GA187" s="150" t="str">
        <f>IF(Tbl.Kosten[[#This Row],[Pnr.]]=GA$7,Tbl.Kosten[[#This Row],[Te financieren]],"")</f>
        <v/>
      </c>
      <c r="GB187" s="150" t="str">
        <f>IF(Tbl.Kosten[[#This Row],[Pnr.]]=GB$7,Tbl.Kosten[[#This Row],[Te financieren]],"")</f>
        <v/>
      </c>
      <c r="GC187" s="150" t="str">
        <f>IF(Tbl.Kosten[[#This Row],[Pnr.]]=GC$7,Tbl.Kosten[[#This Row],[Te financieren]],"")</f>
        <v/>
      </c>
      <c r="GD187" s="150" t="str">
        <f>IF(Tbl.Kosten[[#This Row],[Pnr.]]=GD$7,Tbl.Kosten[[#This Row],[Te financieren]],"")</f>
        <v/>
      </c>
      <c r="GE187" s="150" t="str">
        <f>IF(Tbl.Kosten[[#This Row],[Pnr.]]=GE$7,Tbl.Kosten[[#This Row],[Te financieren]],"")</f>
        <v/>
      </c>
      <c r="GF187" s="150" t="str">
        <f>IF(Tbl.Kosten[[#This Row],[Pnr.]]=GF$7,Tbl.Kosten[[#This Row],[Te financieren]],"")</f>
        <v/>
      </c>
      <c r="GG187" s="150" t="str">
        <f>IF(Tbl.Kosten[[#This Row],[Pnr.]]=GG$7,Tbl.Kosten[[#This Row],[Te financieren]],"")</f>
        <v/>
      </c>
      <c r="GH187" s="150" t="str">
        <f>IF(Tbl.Kosten[[#This Row],[Pnr.]]=GH$7,Tbl.Kosten[[#This Row],[Te financieren]],"")</f>
        <v/>
      </c>
      <c r="GI187" s="150" t="str">
        <f>IF(Tbl.Kosten[[#This Row],[Pnr.]]=GI$7,Tbl.Kosten[[#This Row],[Te financieren]],"")</f>
        <v/>
      </c>
      <c r="GJ187" s="150" t="str">
        <f>IF(Tbl.Kosten[[#This Row],[Pnr.]]=GJ$7,Tbl.Kosten[[#This Row],[Te financieren]],"")</f>
        <v/>
      </c>
      <c r="GK187" s="150" t="str">
        <f>IF(Tbl.Kosten[[#This Row],[Pnr.]]=GK$7,Tbl.Kosten[[#This Row],[Te financieren]],"")</f>
        <v/>
      </c>
      <c r="GL187" s="150" t="str">
        <f>IF(Tbl.Kosten[[#This Row],[Pnr.]]=GL$7,Tbl.Kosten[[#This Row],[Te financieren]],"")</f>
        <v/>
      </c>
      <c r="GM187" s="150" t="str">
        <f>IF(Tbl.Kosten[[#This Row],[Pnr.]]=GM$7,Tbl.Kosten[[#This Row],[Te financieren]],"")</f>
        <v/>
      </c>
      <c r="GN187" s="150" t="str">
        <f>IF(Tbl.Kosten[[#This Row],[Pnr.]]=GN$7,Tbl.Kosten[[#This Row],[Te financieren]],"")</f>
        <v/>
      </c>
      <c r="GO187" s="150" t="str">
        <f>IF(Tbl.Kosten[[#This Row],[Pnr.]]=GO$7,Tbl.Kosten[[#This Row],[Te financieren]],"")</f>
        <v/>
      </c>
      <c r="GP187" s="150" t="str">
        <f>IF(Tbl.Kosten[[#This Row],[Pnr.]]=GP$7,Tbl.Kosten[[#This Row],[Te financieren]],"")</f>
        <v/>
      </c>
      <c r="GQ187" s="150" t="str">
        <f>IF(Tbl.Kosten[[#This Row],[Pnr.]]=GQ$7,Tbl.Kosten[[#This Row],[Te financieren]],"")</f>
        <v/>
      </c>
      <c r="GR187" s="150" t="str">
        <f>IF(Tbl.Kosten[[#This Row],[Pnr.]]=GR$7,Tbl.Kosten[[#This Row],[Te financieren]],"")</f>
        <v/>
      </c>
      <c r="GS187" s="150" t="str">
        <f>IF(Tbl.Kosten[[#This Row],[Pnr.]]=GS$7,Tbl.Kosten[[#This Row],[Te financieren]],"")</f>
        <v/>
      </c>
      <c r="GT187" s="150" t="str">
        <f>IF(Tbl.Kosten[[#This Row],[Pnr.]]=GT$7,Tbl.Kosten[[#This Row],[Te financieren]],"")</f>
        <v/>
      </c>
      <c r="GU187" s="150" t="str">
        <f>IF(Tbl.Kosten[[#This Row],[Pnr.]]=GU$7,Tbl.Kosten[[#This Row],[Te financieren]],"")</f>
        <v/>
      </c>
      <c r="GV187" s="150" t="str">
        <f>IF(Tbl.Kosten[[#This Row],[Pnr.]]=GV$7,Tbl.Kosten[[#This Row],[Te financieren]],"")</f>
        <v/>
      </c>
      <c r="GW187" s="150" t="str">
        <f>IF(Tbl.Kosten[[#This Row],[Pnr.]]=GW$7,Tbl.Kosten[[#This Row],[Te financieren]],"")</f>
        <v/>
      </c>
      <c r="GX187" s="150" t="str">
        <f>IF(Tbl.Kosten[[#This Row],[Pnr.]]=GX$7,Tbl.Kosten[[#This Row],[Te financieren]],"")</f>
        <v/>
      </c>
      <c r="GY187" s="150" t="str">
        <f>IF(Tbl.Kosten[[#This Row],[Pnr.]]=GY$7,Tbl.Kosten[[#This Row],[Te financieren]],"")</f>
        <v/>
      </c>
      <c r="GZ187" s="150" t="str">
        <f>IF(Tbl.Kosten[[#This Row],[Pnr.]]=GZ$7,Tbl.Kosten[[#This Row],[Te financieren]],"")</f>
        <v/>
      </c>
      <c r="HA187" s="150" t="str">
        <f>IF(Tbl.Kosten[[#This Row],[Pnr.]]=HA$7,Tbl.Kosten[[#This Row],[Te financieren]],"")</f>
        <v/>
      </c>
      <c r="HB187" s="150" t="str">
        <f>IF(Tbl.Kosten[[#This Row],[Pnr.]]=HB$7,Tbl.Kosten[[#This Row],[Te financieren]],"")</f>
        <v/>
      </c>
      <c r="HC187" s="150" t="str">
        <f>IF(Tbl.Kosten[[#This Row],[Pnr.]]=HC$7,Tbl.Kosten[[#This Row],[Te financieren]],"")</f>
        <v/>
      </c>
      <c r="HD187" s="150" t="str">
        <f>IF(Tbl.Kosten[[#This Row],[Pnr.]]=HD$7,Tbl.Kosten[[#This Row],[Te financieren]],"")</f>
        <v/>
      </c>
      <c r="HE187" s="150" t="str">
        <f>IF(Tbl.Kosten[[#This Row],[Pnr.]]=HE$7,Tbl.Kosten[[#This Row],[Te financieren]],"")</f>
        <v/>
      </c>
      <c r="HF187" s="150" t="str">
        <f>IF(Tbl.Kosten[[#This Row],[Pnr.]]=HF$7,Tbl.Kosten[[#This Row],[Te financieren]],"")</f>
        <v/>
      </c>
      <c r="HG187" s="150" t="str">
        <f>IF(Tbl.Kosten[[#This Row],[Pnr.]]=HG$7,Tbl.Kosten[[#This Row],[Te financieren]],"")</f>
        <v/>
      </c>
      <c r="HH187" s="150" t="str">
        <f>IF(Tbl.Kosten[[#This Row],[Pnr.]]=HH$7,Tbl.Kosten[[#This Row],[Te financieren]],"")</f>
        <v/>
      </c>
      <c r="HI187" s="150" t="str">
        <f>IF(Tbl.Kosten[[#This Row],[Pnr.]]=HI$7,Tbl.Kosten[[#This Row],[Te financieren]],"")</f>
        <v/>
      </c>
      <c r="HJ187" s="150" t="str">
        <f>IF(Tbl.Kosten[[#This Row],[Pnr.]]=HJ$7,Tbl.Kosten[[#This Row],[Te financieren]],"")</f>
        <v/>
      </c>
      <c r="HK187" s="150" t="str">
        <f>IF(Tbl.Kosten[[#This Row],[Pnr.]]=HK$7,Tbl.Kosten[[#This Row],[Te financieren]],"")</f>
        <v/>
      </c>
      <c r="HL187" s="150" t="str">
        <f>IF(Tbl.Kosten[[#This Row],[Pnr.]]=HL$7,Tbl.Kosten[[#This Row],[Te financieren]],"")</f>
        <v/>
      </c>
      <c r="HM187" s="150" t="str">
        <f>IF(Tbl.Kosten[[#This Row],[Pnr.]]=HM$7,Tbl.Kosten[[#This Row],[Te financieren]],"")</f>
        <v/>
      </c>
      <c r="HN187" s="150" t="str">
        <f>IF(Tbl.Kosten[[#This Row],[Pnr.]]=HN$7,Tbl.Kosten[[#This Row],[Te financieren]],"")</f>
        <v/>
      </c>
      <c r="HO187" s="150" t="str">
        <f>IF(Tbl.Kosten[[#This Row],[Pnr.]]=HO$7,Tbl.Kosten[[#This Row],[Te financieren]],"")</f>
        <v/>
      </c>
      <c r="HP187" s="150" t="str">
        <f>IF(Tbl.Kosten[[#This Row],[Pnr.]]=HP$7,Tbl.Kosten[[#This Row],[Te financieren]],"")</f>
        <v/>
      </c>
      <c r="HQ187" s="150" t="str">
        <f>IF(Tbl.Kosten[[#This Row],[Pnr.]]=HQ$7,Tbl.Kosten[[#This Row],[Te financieren]],"")</f>
        <v/>
      </c>
      <c r="HR187" s="150" t="str">
        <f>IF(Tbl.Kosten[[#This Row],[Pnr.]]=HR$7,Tbl.Kosten[[#This Row],[Te financieren]],"")</f>
        <v/>
      </c>
      <c r="HS187" s="150" t="str">
        <f>IF(Tbl.Kosten[[#This Row],[Pnr.]]=HS$7,Tbl.Kosten[[#This Row],[Te financieren]],"")</f>
        <v/>
      </c>
      <c r="HT187" s="150" t="str">
        <f>IF(Tbl.Kosten[[#This Row],[Pnr.]]=HT$7,Tbl.Kosten[[#This Row],[Te financieren]],"")</f>
        <v/>
      </c>
      <c r="HU187" s="150" t="str">
        <f>IF(Tbl.Kosten[[#This Row],[Pnr.]]=HU$7,Tbl.Kosten[[#This Row],[Te financieren]],"")</f>
        <v/>
      </c>
      <c r="HV187" s="150" t="str">
        <f>IF(Tbl.Kosten[[#This Row],[Pnr.]]=HV$7,Tbl.Kosten[[#This Row],[Te financieren]],"")</f>
        <v/>
      </c>
      <c r="HW187" s="150" t="str">
        <f>IF(Tbl.Kosten[[#This Row],[Pnr.]]=HW$7,Tbl.Kosten[[#This Row],[Te financieren]],"")</f>
        <v/>
      </c>
    </row>
    <row r="188" spans="2:231" x14ac:dyDescent="0.3">
      <c r="B188" s="134"/>
      <c r="C188" s="137"/>
      <c r="D188" s="136"/>
      <c r="E188" s="261"/>
      <c r="F188" s="135"/>
      <c r="G188" s="11" t="str">
        <f>IF(Tbl.Kosten[[#This Row],[Medewerker e/o 
functie]]&lt;&gt;"",_xlfn.XLOOKUP(Tbl.Kosten[[#This Row],[Medewerker e/o 
functie]],Tbl.Uurtarief[Medewerker en/of functie],Tbl.Uurtarief[Uurtarief],"",0,1),"")</f>
        <v/>
      </c>
      <c r="H188" s="121">
        <f>IFERROR(Tbl.Kosten[[#This Row],[Uren]]*Tbl.Kosten[[#This Row],[Uurtarief]],0)</f>
        <v>0</v>
      </c>
      <c r="I188" s="119" t="str">
        <f>IF(Tbl.Kosten[[#This Row],[Subtotaal uren]]&lt;&gt;0,_xlfn.XLOOKUP(Tbl.Kosten[[#This Row],[Medewerker e/o 
functie]],Tbl.Uurtarief[Medewerker en/of functie],Tbl.Uurtarief[Kostensoort arbeid],"",0,1),"")</f>
        <v/>
      </c>
      <c r="J188" s="137"/>
      <c r="K188" s="135"/>
      <c r="L188" s="139" t="str">
        <f>IF(Tbl.Kosten[[#This Row],[Activum]]&lt;&gt;"",_xlfn.XLOOKUP(Tbl.Kosten[[#This Row],[Activum]],Tbl.Afschrijvingskosten[Activum],Tbl.Afschrijvingskosten[Tarief per afschrijvings-eenheid],"",0,1),"")</f>
        <v/>
      </c>
      <c r="M188" s="122">
        <f>IFERROR(Tbl.Kosten[[#This Row],[Een-
heden]]*Tbl.Kosten[[#This Row],[Afschrijvings-
tarief]],0)</f>
        <v>0</v>
      </c>
      <c r="N188" s="122" t="str">
        <f>IF(Tbl.Kosten[[#This Row],[Subtotaal afschrijving]]&lt;&gt;0,Lijsten!$A$7,"")</f>
        <v/>
      </c>
      <c r="O188" s="140"/>
      <c r="P188" s="135"/>
      <c r="Q188" s="138"/>
      <c r="R188" s="122">
        <f>IFERROR(Tbl.Kosten[[#This Row],[Aantal]]*Tbl.Kosten[[#This Row],[Tarief]],0)</f>
        <v>0</v>
      </c>
      <c r="S188" s="8">
        <f>IFERROR(Tbl.Kosten[[#This Row],[Subtotaal overige kosten]]+Tbl.Kosten[[#This Row],[Subtotaal uren]]+Tbl.Kosten[[#This Row],[Subtotaal afschrijving]],0)</f>
        <v>0</v>
      </c>
      <c r="T188" s="8">
        <f>IFERROR(Tbl.Kosten[[#This Row],[Totaal kosten]]*Tbl.Kosten[[#This Row],[Subsidie%]],0)</f>
        <v>0</v>
      </c>
      <c r="U188" s="4" t="str" cm="1">
        <f t="array" ref="U188">IFERROR(_xlfn.IFS(Tbl.Kosten[[#This Row],[Subtotaal uren]]&lt;&gt;0,Tbl.Kosten[[#This Row],[Kostensoort arbeid]],Tbl.Kosten[[#This Row],[Subtotaal afschrijving]]&lt;&gt;0,Tbl.Kosten[[#This Row],[Kostensoort afschrijving]],Tbl.Kosten[[#This Row],[Subtotaal overige kosten]]&lt;&gt;0,Tbl.Kosten[[#This Row],[Kostensoort overig]]),"")</f>
        <v/>
      </c>
      <c r="V188" s="4" t="str">
        <f>IFERROR(_xlfn.XLOOKUP(Tbl.Kosten[[#This Row],[Activiteitencode]],Tbl.Activiteiten[Activiteitcode],Tbl.Activiteiten[Werkpakketcode],"",0,1),"")</f>
        <v/>
      </c>
      <c r="W188" s="4" t="str">
        <f>IFERROR(_xlfn.XLOOKUP(Tbl.Kosten[[#This Row],[Werkpakketcode]],Tbl.Werkpakketten[Werkpakketcode],Tbl.Werkpakketten[Subsidiabele activiteit],"",0,1),"")</f>
        <v/>
      </c>
      <c r="X188" s="12">
        <f>IFERROR(_xlfn.XLOOKUP(Tbl.Kosten[[#This Row],[Sanr.]],Tbl.Subsidiehoogte[SAnr.],Tbl.Subsidiehoogte[Sub. Percentage],0,0,1),0)</f>
        <v>0</v>
      </c>
      <c r="Y188" s="144" t="str">
        <f>IFERROR(_xlfn.XLOOKUP(Tbl.Kosten[[#This Row],[Partnercode]],Tbl.Projectpartners[Partnercode],Tbl.Projectpartners[PNr.],"",0,1),"")</f>
        <v>P1</v>
      </c>
      <c r="Z188" s="148">
        <f>IF(Tbl.Kosten[[#This Row],[Pnr.]]=Z$7,Tbl.Kosten[[#This Row],[Totaal kosten]],"")</f>
        <v>0</v>
      </c>
      <c r="AA188" s="148" t="str">
        <f>IF(Tbl.Kosten[[#This Row],[Pnr.]]=AA$7,Tbl.Kosten[[#This Row],[Totaal kosten]],"")</f>
        <v/>
      </c>
      <c r="AB188" s="148" t="str">
        <f>IF(Tbl.Kosten[[#This Row],[Pnr.]]=AB$7,Tbl.Kosten[[#This Row],[Totaal kosten]],"")</f>
        <v/>
      </c>
      <c r="AC188" s="148" t="str">
        <f>IF(Tbl.Kosten[[#This Row],[Pnr.]]=AC$7,Tbl.Kosten[[#This Row],[Totaal kosten]],"")</f>
        <v/>
      </c>
      <c r="AD188" s="148" t="str">
        <f>IF(Tbl.Kosten[[#This Row],[Pnr.]]=AD$7,Tbl.Kosten[[#This Row],[Totaal kosten]],"")</f>
        <v/>
      </c>
      <c r="AE188" s="148" t="str">
        <f>IF(Tbl.Kosten[[#This Row],[Pnr.]]=AE$7,Tbl.Kosten[[#This Row],[Totaal kosten]],"")</f>
        <v/>
      </c>
      <c r="AF188" s="148" t="str">
        <f>IF(Tbl.Kosten[[#This Row],[Pnr.]]=AF$7,Tbl.Kosten[[#This Row],[Totaal kosten]],"")</f>
        <v/>
      </c>
      <c r="AG188" s="148" t="str">
        <f>IF(Tbl.Kosten[[#This Row],[Pnr.]]=AG$7,Tbl.Kosten[[#This Row],[Totaal kosten]],"")</f>
        <v/>
      </c>
      <c r="AH188" s="148" t="str">
        <f>IF(Tbl.Kosten[[#This Row],[Pnr.]]=AH$7,Tbl.Kosten[[#This Row],[Totaal kosten]],"")</f>
        <v/>
      </c>
      <c r="AI188" s="148" t="str">
        <f>IF(Tbl.Kosten[[#This Row],[Pnr.]]=AI$7,Tbl.Kosten[[#This Row],[Totaal kosten]],"")</f>
        <v/>
      </c>
      <c r="AJ188" s="148" t="str">
        <f>IF(Tbl.Kosten[[#This Row],[Pnr.]]=AJ$7,Tbl.Kosten[[#This Row],[Totaal kosten]],"")</f>
        <v/>
      </c>
      <c r="AK188" s="148" t="str">
        <f>IF(Tbl.Kosten[[#This Row],[Pnr.]]=AK$7,Tbl.Kosten[[#This Row],[Totaal kosten]],"")</f>
        <v/>
      </c>
      <c r="AL188" s="148" t="str">
        <f>IF(Tbl.Kosten[[#This Row],[Pnr.]]=AL$7,Tbl.Kosten[[#This Row],[Totaal kosten]],"")</f>
        <v/>
      </c>
      <c r="AM188" s="148" t="str">
        <f>IF(Tbl.Kosten[[#This Row],[Pnr.]]=AM$7,Tbl.Kosten[[#This Row],[Totaal kosten]],"")</f>
        <v/>
      </c>
      <c r="AN188" s="148" t="str">
        <f>IF(Tbl.Kosten[[#This Row],[Pnr.]]=AN$7,Tbl.Kosten[[#This Row],[Totaal kosten]],"")</f>
        <v/>
      </c>
      <c r="AO188" s="148" t="str">
        <f>IF(Tbl.Kosten[[#This Row],[Pnr.]]=AO$7,Tbl.Kosten[[#This Row],[Totaal kosten]],"")</f>
        <v/>
      </c>
      <c r="AP188" s="148" t="str">
        <f>IF(Tbl.Kosten[[#This Row],[Pnr.]]=AP$7,Tbl.Kosten[[#This Row],[Totaal kosten]],"")</f>
        <v/>
      </c>
      <c r="AQ188" s="148" t="str">
        <f>IF(Tbl.Kosten[[#This Row],[Pnr.]]=AQ$7,Tbl.Kosten[[#This Row],[Totaal kosten]],"")</f>
        <v/>
      </c>
      <c r="AR188" s="148" t="str">
        <f>IF(Tbl.Kosten[[#This Row],[Pnr.]]=AR$7,Tbl.Kosten[[#This Row],[Totaal kosten]],"")</f>
        <v/>
      </c>
      <c r="AS188" s="148" t="str">
        <f>IF(Tbl.Kosten[[#This Row],[Pnr.]]=AS$7,Tbl.Kosten[[#This Row],[Totaal kosten]],"")</f>
        <v/>
      </c>
      <c r="AT188" s="148" t="str">
        <f>IF(Tbl.Kosten[[#This Row],[Pnr.]]=AT$7,Tbl.Kosten[[#This Row],[Totaal kosten]],"")</f>
        <v/>
      </c>
      <c r="AU188" s="148" t="str">
        <f>IF(Tbl.Kosten[[#This Row],[Pnr.]]=AU$7,Tbl.Kosten[[#This Row],[Totaal kosten]],"")</f>
        <v/>
      </c>
      <c r="AV188" s="148" t="str">
        <f>IF(Tbl.Kosten[[#This Row],[Pnr.]]=AV$7,Tbl.Kosten[[#This Row],[Totaal kosten]],"")</f>
        <v/>
      </c>
      <c r="AW188" s="148" t="str">
        <f>IF(Tbl.Kosten[[#This Row],[Pnr.]]=AW$7,Tbl.Kosten[[#This Row],[Totaal kosten]],"")</f>
        <v/>
      </c>
      <c r="AX188" s="148" t="str">
        <f>IF(Tbl.Kosten[[#This Row],[Pnr.]]=AX$7,Tbl.Kosten[[#This Row],[Totaal kosten]],"")</f>
        <v/>
      </c>
      <c r="AY188" s="148" t="str">
        <f>IF(Tbl.Kosten[[#This Row],[Pnr.]]=AY$7,Tbl.Kosten[[#This Row],[Totaal kosten]],"")</f>
        <v/>
      </c>
      <c r="AZ188" s="148" t="str">
        <f>IF(Tbl.Kosten[[#This Row],[Pnr.]]=AZ$7,Tbl.Kosten[[#This Row],[Totaal kosten]],"")</f>
        <v/>
      </c>
      <c r="BA188" s="148" t="str">
        <f>IF(Tbl.Kosten[[#This Row],[Pnr.]]=BA$7,Tbl.Kosten[[#This Row],[Totaal kosten]],"")</f>
        <v/>
      </c>
      <c r="BB188" s="148" t="str">
        <f>IF(Tbl.Kosten[[#This Row],[Pnr.]]=BB$7,Tbl.Kosten[[#This Row],[Totaal kosten]],"")</f>
        <v/>
      </c>
      <c r="BC188" s="148" t="str">
        <f>IF(Tbl.Kosten[[#This Row],[Pnr.]]=BC$7,Tbl.Kosten[[#This Row],[Totaal kosten]],"")</f>
        <v/>
      </c>
      <c r="BD188" s="148" t="str">
        <f>IF(Tbl.Kosten[[#This Row],[Pnr.]]=BD$7,Tbl.Kosten[[#This Row],[Totaal kosten]],"")</f>
        <v/>
      </c>
      <c r="BE188" s="148" t="str">
        <f>IF(Tbl.Kosten[[#This Row],[Pnr.]]=BE$7,Tbl.Kosten[[#This Row],[Totaal kosten]],"")</f>
        <v/>
      </c>
      <c r="BF188" s="148" t="str">
        <f>IF(Tbl.Kosten[[#This Row],[Pnr.]]=BF$7,Tbl.Kosten[[#This Row],[Totaal kosten]],"")</f>
        <v/>
      </c>
      <c r="BG188" s="148" t="str">
        <f>IF(Tbl.Kosten[[#This Row],[Pnr.]]=BG$7,Tbl.Kosten[[#This Row],[Totaal kosten]],"")</f>
        <v/>
      </c>
      <c r="BH188" s="148" t="str">
        <f>IF(Tbl.Kosten[[#This Row],[Pnr.]]=BH$7,Tbl.Kosten[[#This Row],[Totaal kosten]],"")</f>
        <v/>
      </c>
      <c r="BI188" s="148" t="str">
        <f>IF(Tbl.Kosten[[#This Row],[Pnr.]]=BI$7,Tbl.Kosten[[#This Row],[Totaal kosten]],"")</f>
        <v/>
      </c>
      <c r="BJ188" s="148" t="str">
        <f>IF(Tbl.Kosten[[#This Row],[Pnr.]]=BJ$7,Tbl.Kosten[[#This Row],[Totaal kosten]],"")</f>
        <v/>
      </c>
      <c r="BK188" s="148" t="str">
        <f>IF(Tbl.Kosten[[#This Row],[Pnr.]]=BK$7,Tbl.Kosten[[#This Row],[Totaal kosten]],"")</f>
        <v/>
      </c>
      <c r="BL188" s="148" t="str">
        <f>IF(Tbl.Kosten[[#This Row],[Pnr.]]=BL$7,Tbl.Kosten[[#This Row],[Totaal kosten]],"")</f>
        <v/>
      </c>
      <c r="BM188" s="148" t="str">
        <f>IF(Tbl.Kosten[[#This Row],[Pnr.]]=BM$7,Tbl.Kosten[[#This Row],[Totaal kosten]],"")</f>
        <v/>
      </c>
      <c r="BN188" s="148" t="str">
        <f>IF(Tbl.Kosten[[#This Row],[Pnr.]]=BN$7,Tbl.Kosten[[#This Row],[Totaal kosten]],"")</f>
        <v/>
      </c>
      <c r="BO188" s="148" t="str">
        <f>IF(Tbl.Kosten[[#This Row],[Pnr.]]=BO$7,Tbl.Kosten[[#This Row],[Totaal kosten]],"")</f>
        <v/>
      </c>
      <c r="BP188" s="148" t="str">
        <f>IF(Tbl.Kosten[[#This Row],[Pnr.]]=BP$7,Tbl.Kosten[[#This Row],[Totaal kosten]],"")</f>
        <v/>
      </c>
      <c r="BQ188" s="148" t="str">
        <f>IF(Tbl.Kosten[[#This Row],[Pnr.]]=BQ$7,Tbl.Kosten[[#This Row],[Totaal kosten]],"")</f>
        <v/>
      </c>
      <c r="BR188" s="148" t="str">
        <f>IF(Tbl.Kosten[[#This Row],[Pnr.]]=BR$7,Tbl.Kosten[[#This Row],[Totaal kosten]],"")</f>
        <v/>
      </c>
      <c r="BS188" s="148" t="str">
        <f>IF(Tbl.Kosten[[#This Row],[Pnr.]]=BS$7,Tbl.Kosten[[#This Row],[Totaal kosten]],"")</f>
        <v/>
      </c>
      <c r="BT188" s="148" t="str">
        <f>IF(Tbl.Kosten[[#This Row],[Pnr.]]=BT$7,Tbl.Kosten[[#This Row],[Totaal kosten]],"")</f>
        <v/>
      </c>
      <c r="BU188" s="148" t="str">
        <f>IF(Tbl.Kosten[[#This Row],[Pnr.]]=BU$7,Tbl.Kosten[[#This Row],[Totaal kosten]],"")</f>
        <v/>
      </c>
      <c r="BV188" s="148" t="str">
        <f>IF(Tbl.Kosten[[#This Row],[Pnr.]]=BV$7,Tbl.Kosten[[#This Row],[Totaal kosten]],"")</f>
        <v/>
      </c>
      <c r="BW188" s="148" t="str">
        <f>IF(Tbl.Kosten[[#This Row],[Pnr.]]=BW$7,Tbl.Kosten[[#This Row],[Totaal kosten]],"")</f>
        <v/>
      </c>
      <c r="BX188" s="148" t="str">
        <f>IFERROR(_xlfn.XLOOKUP(Tbl.Kosten[[#This Row],[Werkpakketcode]],Tbl.Werkpakketten[Werkpakketcode],Tbl.Werkpakketten[WPnr.],"",0,1),"")</f>
        <v/>
      </c>
      <c r="BY188" s="148" t="str">
        <f>IF(Tbl.Kosten[[#This Row],[WPnr.]]=BY$7,Tbl.Kosten[[#This Row],[Totaal kosten]],"")</f>
        <v/>
      </c>
      <c r="BZ188" s="148" t="str">
        <f>IF(Tbl.Kosten[[#This Row],[WPnr.]]=BZ$7,Tbl.Kosten[[#This Row],[Totaal kosten]],"")</f>
        <v/>
      </c>
      <c r="CA188" s="148" t="str">
        <f>IF(Tbl.Kosten[[#This Row],[WPnr.]]=CA$7,Tbl.Kosten[[#This Row],[Totaal kosten]],"")</f>
        <v/>
      </c>
      <c r="CB188" s="148" t="str">
        <f>IF(Tbl.Kosten[[#This Row],[WPnr.]]=CB$7,Tbl.Kosten[[#This Row],[Totaal kosten]],"")</f>
        <v/>
      </c>
      <c r="CC188" s="148" t="str">
        <f>IF(Tbl.Kosten[[#This Row],[WPnr.]]=CC$7,Tbl.Kosten[[#This Row],[Totaal kosten]],"")</f>
        <v/>
      </c>
      <c r="CD188" s="148" t="str">
        <f>IF(Tbl.Kosten[[#This Row],[WPnr.]]=CD$7,Tbl.Kosten[[#This Row],[Totaal kosten]],"")</f>
        <v/>
      </c>
      <c r="CE188" s="148" t="str">
        <f>IF(Tbl.Kosten[[#This Row],[WPnr.]]=CE$7,Tbl.Kosten[[#This Row],[Totaal kosten]],"")</f>
        <v/>
      </c>
      <c r="CF188" s="148" t="str">
        <f>IF(Tbl.Kosten[[#This Row],[WPnr.]]=CF$7,Tbl.Kosten[[#This Row],[Totaal kosten]],"")</f>
        <v/>
      </c>
      <c r="CG188" s="148" t="str">
        <f>IF(Tbl.Kosten[[#This Row],[WPnr.]]=CG$7,Tbl.Kosten[[#This Row],[Totaal kosten]],"")</f>
        <v/>
      </c>
      <c r="CH188" s="148" t="str">
        <f>IF(Tbl.Kosten[[#This Row],[WPnr.]]=CH$7,Tbl.Kosten[[#This Row],[Totaal kosten]],"")</f>
        <v/>
      </c>
      <c r="CI188" s="148" t="str">
        <f>IF(Tbl.Kosten[[#This Row],[WPnr.]]=CI$7,Tbl.Kosten[[#This Row],[Totaal kosten]],"")</f>
        <v/>
      </c>
      <c r="CJ188" s="148" t="str">
        <f>IF(Tbl.Kosten[[#This Row],[WPnr.]]=CJ$7,Tbl.Kosten[[#This Row],[Totaal kosten]],"")</f>
        <v/>
      </c>
      <c r="CK188" s="148" t="str">
        <f>IF(Tbl.Kosten[[#This Row],[WPnr.]]=CK$7,Tbl.Kosten[[#This Row],[Totaal kosten]],"")</f>
        <v/>
      </c>
      <c r="CL188" s="148" t="str">
        <f>IF(Tbl.Kosten[[#This Row],[WPnr.]]=CL$7,Tbl.Kosten[[#This Row],[Totaal kosten]],"")</f>
        <v/>
      </c>
      <c r="CM188" s="148" t="str">
        <f>IF(Tbl.Kosten[[#This Row],[WPnr.]]=CM$7,Tbl.Kosten[[#This Row],[Totaal kosten]],"")</f>
        <v/>
      </c>
      <c r="CN188" s="148" t="str">
        <f>IF(Tbl.Kosten[[#This Row],[WPnr.]]=CN$7,Tbl.Kosten[[#This Row],[Totaal kosten]],"")</f>
        <v/>
      </c>
      <c r="CO188" s="148" t="str">
        <f>IF(Tbl.Kosten[[#This Row],[WPnr.]]=CO$7,Tbl.Kosten[[#This Row],[Totaal kosten]],"")</f>
        <v/>
      </c>
      <c r="CP188" s="148" t="str">
        <f>IF(Tbl.Kosten[[#This Row],[WPnr.]]=CP$7,Tbl.Kosten[[#This Row],[Totaal kosten]],"")</f>
        <v/>
      </c>
      <c r="CQ188" s="148" t="str">
        <f>IF(Tbl.Kosten[[#This Row],[WPnr.]]=CQ$7,Tbl.Kosten[[#This Row],[Totaal kosten]],"")</f>
        <v/>
      </c>
      <c r="CR188" s="148" t="str">
        <f>IF(Tbl.Kosten[[#This Row],[WPnr.]]=CR$7,Tbl.Kosten[[#This Row],[Totaal kosten]],"")</f>
        <v/>
      </c>
      <c r="CS188" s="148" t="str">
        <f>IF(Tbl.Kosten[[#This Row],[WPnr.]]=CS$7,Tbl.Kosten[[#This Row],[Totaal kosten]],"")</f>
        <v/>
      </c>
      <c r="CT188" s="148" t="str">
        <f>IF(Tbl.Kosten[[#This Row],[WPnr.]]=CT$7,Tbl.Kosten[[#This Row],[Totaal kosten]],"")</f>
        <v/>
      </c>
      <c r="CU188" s="148" t="str">
        <f>IF(Tbl.Kosten[[#This Row],[WPnr.]]=CU$7,Tbl.Kosten[[#This Row],[Totaal kosten]],"")</f>
        <v/>
      </c>
      <c r="CV188" s="148" t="str">
        <f>IF(Tbl.Kosten[[#This Row],[WPnr.]]=CV$7,Tbl.Kosten[[#This Row],[Totaal kosten]],"")</f>
        <v/>
      </c>
      <c r="CW188" s="148" t="str">
        <f>IF(Tbl.Kosten[[#This Row],[WPnr.]]=CW$7,Tbl.Kosten[[#This Row],[Totaal kosten]],"")</f>
        <v/>
      </c>
      <c r="CX188" s="148" t="str">
        <f>IF(Tbl.Kosten[[#This Row],[WPnr.]]=CX$7,Tbl.Kosten[[#This Row],[Totaal kosten]],"")</f>
        <v/>
      </c>
      <c r="CY188" s="148" t="str">
        <f>IF(Tbl.Kosten[[#This Row],[WPnr.]]=CY$7,Tbl.Kosten[[#This Row],[Totaal kosten]],"")</f>
        <v/>
      </c>
      <c r="CZ188" s="148" t="str">
        <f>IF(Tbl.Kosten[[#This Row],[WPnr.]]=CZ$7,Tbl.Kosten[[#This Row],[Totaal kosten]],"")</f>
        <v/>
      </c>
      <c r="DA188" s="148" t="str">
        <f>IF(Tbl.Kosten[[#This Row],[WPnr.]]=DA$7,Tbl.Kosten[[#This Row],[Totaal kosten]],"")</f>
        <v/>
      </c>
      <c r="DB188" s="148" t="str">
        <f>IF(Tbl.Kosten[[#This Row],[WPnr.]]=DB$7,Tbl.Kosten[[#This Row],[Totaal kosten]],"")</f>
        <v/>
      </c>
      <c r="DC188" s="148" t="str">
        <f>IF(Tbl.Kosten[[#This Row],[WPnr.]]=DC$7,Tbl.Kosten[[#This Row],[Totaal kosten]],"")</f>
        <v/>
      </c>
      <c r="DD188" s="148" t="str">
        <f>IF(Tbl.Kosten[[#This Row],[WPnr.]]=DD$7,Tbl.Kosten[[#This Row],[Totaal kosten]],"")</f>
        <v/>
      </c>
      <c r="DE188" s="148" t="str">
        <f>IF(Tbl.Kosten[[#This Row],[WPnr.]]=DE$7,Tbl.Kosten[[#This Row],[Totaal kosten]],"")</f>
        <v/>
      </c>
      <c r="DF188" s="148" t="str">
        <f>IF(Tbl.Kosten[[#This Row],[WPnr.]]=DF$7,Tbl.Kosten[[#This Row],[Totaal kosten]],"")</f>
        <v/>
      </c>
      <c r="DG188" s="148" t="str">
        <f>IF(Tbl.Kosten[[#This Row],[WPnr.]]=DG$7,Tbl.Kosten[[#This Row],[Totaal kosten]],"")</f>
        <v/>
      </c>
      <c r="DH188" s="148" t="str">
        <f>IF(Tbl.Kosten[[#This Row],[WPnr.]]=DH$7,Tbl.Kosten[[#This Row],[Totaal kosten]],"")</f>
        <v/>
      </c>
      <c r="DI188" s="148" t="str">
        <f>IF(Tbl.Kosten[[#This Row],[WPnr.]]=DI$7,Tbl.Kosten[[#This Row],[Totaal kosten]],"")</f>
        <v/>
      </c>
      <c r="DJ188" s="148" t="str">
        <f>IF(Tbl.Kosten[[#This Row],[WPnr.]]=DJ$7,Tbl.Kosten[[#This Row],[Totaal kosten]],"")</f>
        <v/>
      </c>
      <c r="DK188" s="148" t="str">
        <f>IF(Tbl.Kosten[[#This Row],[WPnr.]]=DK$7,Tbl.Kosten[[#This Row],[Totaal kosten]],"")</f>
        <v/>
      </c>
      <c r="DL188" s="148" t="str">
        <f>IF(Tbl.Kosten[[#This Row],[WPnr.]]=DL$7,Tbl.Kosten[[#This Row],[Totaal kosten]],"")</f>
        <v/>
      </c>
      <c r="DM188" s="148" t="str">
        <f>IF(Tbl.Kosten[[#This Row],[WPnr.]]=DM$7,Tbl.Kosten[[#This Row],[Totaal kosten]],"")</f>
        <v/>
      </c>
      <c r="DN188" s="148" t="str">
        <f>IF(Tbl.Kosten[[#This Row],[WPnr.]]=DN$7,Tbl.Kosten[[#This Row],[Totaal kosten]],"")</f>
        <v/>
      </c>
      <c r="DO188" s="148" t="str">
        <f>IF(Tbl.Kosten[[#This Row],[WPnr.]]=DO$7,Tbl.Kosten[[#This Row],[Totaal kosten]],"")</f>
        <v/>
      </c>
      <c r="DP188" s="148" t="str">
        <f>IF(Tbl.Kosten[[#This Row],[WPnr.]]=DP$7,Tbl.Kosten[[#This Row],[Totaal kosten]],"")</f>
        <v/>
      </c>
      <c r="DQ188" s="148" t="str">
        <f>IF(Tbl.Kosten[[#This Row],[WPnr.]]=DQ$7,Tbl.Kosten[[#This Row],[Totaal kosten]],"")</f>
        <v/>
      </c>
      <c r="DR188" s="148" t="str">
        <f>IF(Tbl.Kosten[[#This Row],[WPnr.]]=DR$7,Tbl.Kosten[[#This Row],[Totaal kosten]],"")</f>
        <v/>
      </c>
      <c r="DS188" s="148" t="str">
        <f>IF(Tbl.Kosten[[#This Row],[WPnr.]]=DS$7,Tbl.Kosten[[#This Row],[Totaal kosten]],"")</f>
        <v/>
      </c>
      <c r="DT188" s="148" t="str">
        <f>IF(Tbl.Kosten[[#This Row],[WPnr.]]=DT$7,Tbl.Kosten[[#This Row],[Totaal kosten]],"")</f>
        <v/>
      </c>
      <c r="DU188" s="148" t="str">
        <f>IF(Tbl.Kosten[[#This Row],[WPnr.]]=DU$7,Tbl.Kosten[[#This Row],[Totaal kosten]],"")</f>
        <v/>
      </c>
      <c r="DV188" s="148" t="str">
        <f>IF(Tbl.Kosten[[#This Row],[WPnr.]]=DV$7,Tbl.Kosten[[#This Row],[Totaal kosten]],"")</f>
        <v/>
      </c>
      <c r="DW188" s="150" t="str">
        <f>IFERROR(_xlfn.XLOOKUP(Tbl.Kosten[[#This Row],[Kostensoort]],Tbl.Kostensoorten[Kostensoorten],Tbl.Kostensoorten[KSnr.],"",0,1),"")</f>
        <v/>
      </c>
      <c r="DX188" s="150" t="str">
        <f>IF(Tbl.Kosten[[#This Row],[KSnr.]]=DX$7,Tbl.Kosten[[#This Row],[Totaal kosten]],"")</f>
        <v/>
      </c>
      <c r="DY188" s="150" t="str">
        <f>IF(Tbl.Kosten[[#This Row],[KSnr.]]=DY$7,Tbl.Kosten[[#This Row],[Totaal kosten]],"")</f>
        <v/>
      </c>
      <c r="DZ188" s="150" t="str">
        <f>IF(Tbl.Kosten[[#This Row],[KSnr.]]=DZ$7,Tbl.Kosten[[#This Row],[Totaal kosten]],"")</f>
        <v/>
      </c>
      <c r="EA188" s="150" t="str">
        <f>IF(Tbl.Kosten[[#This Row],[KSnr.]]=EA$7,Tbl.Kosten[[#This Row],[Totaal kosten]],"")</f>
        <v/>
      </c>
      <c r="EB188" s="150" t="str">
        <f>IF(Tbl.Kosten[[#This Row],[KSnr.]]=EB$7,Tbl.Kosten[[#This Row],[Totaal kosten]],"")</f>
        <v/>
      </c>
      <c r="EC188" s="150" t="str">
        <f>IF(Tbl.Kosten[[#This Row],[KSnr.]]=EC$7,Tbl.Kosten[[#This Row],[Totaal kosten]],"")</f>
        <v/>
      </c>
      <c r="ED188" s="150" t="str">
        <f>IF(Tbl.Kosten[[#This Row],[KSnr.]]=ED$7,Tbl.Kosten[[#This Row],[Totaal kosten]],"")</f>
        <v/>
      </c>
      <c r="EE188" s="150" t="str">
        <f>IF(Tbl.Kosten[[#This Row],[KSnr.]]=EE$7,Tbl.Kosten[[#This Row],[Totaal kosten]],"")</f>
        <v/>
      </c>
      <c r="EF188" s="150" t="str">
        <f>IF(Tbl.Kosten[[#This Row],[KSnr.]]=EF$7,Tbl.Kosten[[#This Row],[Totaal kosten]],"")</f>
        <v/>
      </c>
      <c r="EG188" s="150" t="str">
        <f>IF(Tbl.Kosten[[#This Row],[KSnr.]]=EG$7,Tbl.Kosten[[#This Row],[Totaal kosten]],"")</f>
        <v/>
      </c>
      <c r="EH188" s="150" t="str">
        <f>IF(Tbl.Kosten[[#This Row],[KSnr.]]=EH$7,Tbl.Kosten[[#This Row],[Totaal kosten]],"")</f>
        <v/>
      </c>
      <c r="EI188" s="150" t="str">
        <f>IF(Tbl.Kosten[[#This Row],[KSnr.]]=EI$7,Tbl.Kosten[[#This Row],[Totaal kosten]],"")</f>
        <v/>
      </c>
      <c r="EJ188" s="150" t="str">
        <f>IF(Tbl.Kosten[[#This Row],[KSnr.]]=EJ$7,Tbl.Kosten[[#This Row],[Totaal kosten]],"")</f>
        <v/>
      </c>
      <c r="EK188" s="150" t="str">
        <f>IF(Tbl.Kosten[[#This Row],[KSnr.]]=EK$7,Tbl.Kosten[[#This Row],[Totaal kosten]],"")</f>
        <v/>
      </c>
      <c r="EL188" s="150" t="str">
        <f>IF(Tbl.Kosten[[#This Row],[KSnr.]]=EL$7,Tbl.Kosten[[#This Row],[Totaal kosten]],"")</f>
        <v/>
      </c>
      <c r="EM188" s="150" t="str">
        <f>IF(Tbl.Kosten[[#This Row],[KSnr.]]=EM$7,Tbl.Kosten[[#This Row],[Totaal kosten]],"")</f>
        <v/>
      </c>
      <c r="EN188" s="150" t="str">
        <f>IF(Tbl.Kosten[[#This Row],[KSnr.]]=EN$7,Tbl.Kosten[[#This Row],[Totaal kosten]],"")</f>
        <v/>
      </c>
      <c r="EO188" s="150" t="str">
        <f>IF(Tbl.Kosten[[#This Row],[KSnr.]]=EO$7,Tbl.Kosten[[#This Row],[Totaal kosten]],"")</f>
        <v/>
      </c>
      <c r="EP188" s="150" t="str">
        <f>IF(Tbl.Kosten[[#This Row],[KSnr.]]=EP$7,Tbl.Kosten[[#This Row],[Totaal kosten]],"")</f>
        <v/>
      </c>
      <c r="EQ188" s="150" t="str">
        <f>IF(Tbl.Kosten[[#This Row],[KSnr.]]=EQ$7,Tbl.Kosten[[#This Row],[Totaal kosten]],"")</f>
        <v/>
      </c>
      <c r="ER188" s="144" t="str">
        <f>IFERROR(_xlfn.XLOOKUP(Tbl.Kosten[[#This Row],[Subsidieactiviteit]],Tbl.Subsidiehoogte[Subsidieactiviteit],Tbl.Subsidiehoogte[SAnr.],"",0,1),"")</f>
        <v/>
      </c>
      <c r="ES188" s="150" t="str">
        <f>IF(Tbl.Kosten[[#This Row],[Sanr.]]=ES$7,Tbl.Kosten[[#This Row],[Totaal kosten]],"")</f>
        <v/>
      </c>
      <c r="ET188" s="150" t="str">
        <f>IF(Tbl.Kosten[[#This Row],[Sanr.]]=ET$7,Tbl.Kosten[[#This Row],[Totaal kosten]],"")</f>
        <v/>
      </c>
      <c r="EU188" s="150" t="str">
        <f>IF(Tbl.Kosten[[#This Row],[Sanr.]]=EU$7,Tbl.Kosten[[#This Row],[Totaal kosten]],"")</f>
        <v/>
      </c>
      <c r="EV188" s="150" t="str">
        <f>IF(Tbl.Kosten[[#This Row],[Sanr.]]=EV$7,Tbl.Kosten[[#This Row],[Totaal kosten]],"")</f>
        <v/>
      </c>
      <c r="EW188" s="150" t="str">
        <f>IF(Tbl.Kosten[[#This Row],[Sanr.]]=EW$7,Tbl.Kosten[[#This Row],[Totaal kosten]],"")</f>
        <v/>
      </c>
      <c r="EX188" s="150" t="str">
        <f>IF(Tbl.Kosten[[#This Row],[Sanr.]]=EX$7,Tbl.Kosten[[#This Row],[Totaal kosten]],"")</f>
        <v/>
      </c>
      <c r="EY188" s="150" t="str">
        <f>IF(Tbl.Kosten[[#This Row],[Sanr.]]=EY$7,Tbl.Kosten[[#This Row],[Totaal kosten]],"")</f>
        <v/>
      </c>
      <c r="EZ188" s="150" t="str">
        <f>IF(Tbl.Kosten[[#This Row],[Sanr.]]=EZ$7,Tbl.Kosten[[#This Row],[Totaal kosten]],"")</f>
        <v/>
      </c>
      <c r="FA188" s="150" t="str">
        <f>IF(Tbl.Kosten[[#This Row],[Sanr.]]=FA$7,Tbl.Kosten[[#This Row],[Totaal kosten]],"")</f>
        <v/>
      </c>
      <c r="FB188" s="150" t="str">
        <f>IF(Tbl.Kosten[[#This Row],[Sanr.]]=FB$7,Tbl.Kosten[[#This Row],[Totaal kosten]],"")</f>
        <v/>
      </c>
      <c r="FC188" s="150" t="str">
        <f>IF(Tbl.Kosten[[#This Row],[Sanr.]]=FC$7,Tbl.Kosten[[#This Row],[Totaal kosten]],"")</f>
        <v/>
      </c>
      <c r="FD188" s="150" t="str">
        <f>IF(Tbl.Kosten[[#This Row],[Sanr.]]=FD$7,Tbl.Kosten[[#This Row],[Totaal kosten]],"")</f>
        <v/>
      </c>
      <c r="FE188" s="150" t="str">
        <f>IF(Tbl.Kosten[[#This Row],[Sanr.]]=FE$7,Tbl.Kosten[[#This Row],[Totaal kosten]],"")</f>
        <v/>
      </c>
      <c r="FF188" s="150" t="str">
        <f>IF(Tbl.Kosten[[#This Row],[Sanr.]]=FF$7,Tbl.Kosten[[#This Row],[Totaal kosten]],"")</f>
        <v/>
      </c>
      <c r="FG188" s="150" t="str">
        <f>IF(Tbl.Kosten[[#This Row],[Sanr.]]=FG$7,Tbl.Kosten[[#This Row],[Totaal kosten]],"")</f>
        <v/>
      </c>
      <c r="FH188" s="150" t="str">
        <f>IF(Tbl.Kosten[[#This Row],[Sanr.]]=FH$7,Tbl.Kosten[[#This Row],[Totaal kosten]],"")</f>
        <v/>
      </c>
      <c r="FI188" s="150" t="str">
        <f>IF(Tbl.Kosten[[#This Row],[Sanr.]]=FI$7,Tbl.Kosten[[#This Row],[Totaal kosten]],"")</f>
        <v/>
      </c>
      <c r="FJ188" s="150" t="str">
        <f>IF(Tbl.Kosten[[#This Row],[Sanr.]]=FJ$7,Tbl.Kosten[[#This Row],[Totaal kosten]],"")</f>
        <v/>
      </c>
      <c r="FK188" s="150" t="str">
        <f>IF(Tbl.Kosten[[#This Row],[Sanr.]]=FK$7,Tbl.Kosten[[#This Row],[Totaal kosten]],"")</f>
        <v/>
      </c>
      <c r="FL188" s="150" t="str">
        <f>IF(Tbl.Kosten[[#This Row],[Sanr.]]=FL$7,Tbl.Kosten[[#This Row],[Totaal kosten]],"")</f>
        <v/>
      </c>
      <c r="FM188" s="150" t="str">
        <f>IF(Tbl.Kosten[[#This Row],[Sanr.]]=FM$7,Tbl.Kosten[[#This Row],[Totaal kosten]],"")</f>
        <v/>
      </c>
      <c r="FN188" s="150" t="str">
        <f>IF(Tbl.Kosten[[#This Row],[Sanr.]]=FN$7,Tbl.Kosten[[#This Row],[Totaal kosten]],"")</f>
        <v/>
      </c>
      <c r="FO188" s="150" t="str">
        <f>IF(Tbl.Kosten[[#This Row],[Sanr.]]=FO$7,Tbl.Kosten[[#This Row],[Totaal kosten]],"")</f>
        <v/>
      </c>
      <c r="FP188" s="150" t="str">
        <f>IF(Tbl.Kosten[[#This Row],[Sanr.]]=FP$7,Tbl.Kosten[[#This Row],[Totaal kosten]],"")</f>
        <v/>
      </c>
      <c r="FQ188" s="150" t="str">
        <f>IF(Tbl.Kosten[[#This Row],[Sanr.]]=FQ$7,Tbl.Kosten[[#This Row],[Totaal kosten]],"")</f>
        <v/>
      </c>
      <c r="FR188" s="150" t="str">
        <f>IF(Tbl.Kosten[[#This Row],[Sanr.]]=FR$7,Tbl.Kosten[[#This Row],[Totaal kosten]],"")</f>
        <v/>
      </c>
      <c r="FS188" s="150" t="str">
        <f>IF(Tbl.Kosten[[#This Row],[Sanr.]]=FS$7,Tbl.Kosten[[#This Row],[Totaal kosten]],"")</f>
        <v/>
      </c>
      <c r="FT188" s="150" t="str">
        <f>IF(Tbl.Kosten[[#This Row],[Sanr.]]=FT$7,Tbl.Kosten[[#This Row],[Totaal kosten]],"")</f>
        <v/>
      </c>
      <c r="FU188" s="150" t="str">
        <f>IF(Tbl.Kosten[[#This Row],[Sanr.]]=FU$7,Tbl.Kosten[[#This Row],[Totaal kosten]],"")</f>
        <v/>
      </c>
      <c r="FV188" s="150" t="str">
        <f>IF(Tbl.Kosten[[#This Row],[Sanr.]]=FV$7,Tbl.Kosten[[#This Row],[Totaal kosten]],"")</f>
        <v/>
      </c>
      <c r="FW188" s="150" t="str">
        <f>IFERROR(_xlfn.XLOOKUP(Tbl.Kosten[[#This Row],[Activiteitencode]],Tbl.Activiteiten[Activiteitcode],Tbl.Activiteiten[Anr.],"",0,1),"")</f>
        <v/>
      </c>
      <c r="FX188" s="169" t="str">
        <f>_xlfn.CONCAT(Tbl.Kosten[[#This Row],[Pnr.]],Tbl.Kosten[[#This Row],[Sanr.]])</f>
        <v>P1</v>
      </c>
      <c r="FY188" s="150">
        <f>Tbl.Kosten[[#This Row],[Totaal kosten]]-Tbl.Kosten[[#This Row],[Subsidie]]</f>
        <v>0</v>
      </c>
      <c r="FZ188" s="150">
        <f>IF(Tbl.Kosten[[#This Row],[Pnr.]]=FZ$7,Tbl.Kosten[[#This Row],[Te financieren]],"")</f>
        <v>0</v>
      </c>
      <c r="GA188" s="150" t="str">
        <f>IF(Tbl.Kosten[[#This Row],[Pnr.]]=GA$7,Tbl.Kosten[[#This Row],[Te financieren]],"")</f>
        <v/>
      </c>
      <c r="GB188" s="150" t="str">
        <f>IF(Tbl.Kosten[[#This Row],[Pnr.]]=GB$7,Tbl.Kosten[[#This Row],[Te financieren]],"")</f>
        <v/>
      </c>
      <c r="GC188" s="150" t="str">
        <f>IF(Tbl.Kosten[[#This Row],[Pnr.]]=GC$7,Tbl.Kosten[[#This Row],[Te financieren]],"")</f>
        <v/>
      </c>
      <c r="GD188" s="150" t="str">
        <f>IF(Tbl.Kosten[[#This Row],[Pnr.]]=GD$7,Tbl.Kosten[[#This Row],[Te financieren]],"")</f>
        <v/>
      </c>
      <c r="GE188" s="150" t="str">
        <f>IF(Tbl.Kosten[[#This Row],[Pnr.]]=GE$7,Tbl.Kosten[[#This Row],[Te financieren]],"")</f>
        <v/>
      </c>
      <c r="GF188" s="150" t="str">
        <f>IF(Tbl.Kosten[[#This Row],[Pnr.]]=GF$7,Tbl.Kosten[[#This Row],[Te financieren]],"")</f>
        <v/>
      </c>
      <c r="GG188" s="150" t="str">
        <f>IF(Tbl.Kosten[[#This Row],[Pnr.]]=GG$7,Tbl.Kosten[[#This Row],[Te financieren]],"")</f>
        <v/>
      </c>
      <c r="GH188" s="150" t="str">
        <f>IF(Tbl.Kosten[[#This Row],[Pnr.]]=GH$7,Tbl.Kosten[[#This Row],[Te financieren]],"")</f>
        <v/>
      </c>
      <c r="GI188" s="150" t="str">
        <f>IF(Tbl.Kosten[[#This Row],[Pnr.]]=GI$7,Tbl.Kosten[[#This Row],[Te financieren]],"")</f>
        <v/>
      </c>
      <c r="GJ188" s="150" t="str">
        <f>IF(Tbl.Kosten[[#This Row],[Pnr.]]=GJ$7,Tbl.Kosten[[#This Row],[Te financieren]],"")</f>
        <v/>
      </c>
      <c r="GK188" s="150" t="str">
        <f>IF(Tbl.Kosten[[#This Row],[Pnr.]]=GK$7,Tbl.Kosten[[#This Row],[Te financieren]],"")</f>
        <v/>
      </c>
      <c r="GL188" s="150" t="str">
        <f>IF(Tbl.Kosten[[#This Row],[Pnr.]]=GL$7,Tbl.Kosten[[#This Row],[Te financieren]],"")</f>
        <v/>
      </c>
      <c r="GM188" s="150" t="str">
        <f>IF(Tbl.Kosten[[#This Row],[Pnr.]]=GM$7,Tbl.Kosten[[#This Row],[Te financieren]],"")</f>
        <v/>
      </c>
      <c r="GN188" s="150" t="str">
        <f>IF(Tbl.Kosten[[#This Row],[Pnr.]]=GN$7,Tbl.Kosten[[#This Row],[Te financieren]],"")</f>
        <v/>
      </c>
      <c r="GO188" s="150" t="str">
        <f>IF(Tbl.Kosten[[#This Row],[Pnr.]]=GO$7,Tbl.Kosten[[#This Row],[Te financieren]],"")</f>
        <v/>
      </c>
      <c r="GP188" s="150" t="str">
        <f>IF(Tbl.Kosten[[#This Row],[Pnr.]]=GP$7,Tbl.Kosten[[#This Row],[Te financieren]],"")</f>
        <v/>
      </c>
      <c r="GQ188" s="150" t="str">
        <f>IF(Tbl.Kosten[[#This Row],[Pnr.]]=GQ$7,Tbl.Kosten[[#This Row],[Te financieren]],"")</f>
        <v/>
      </c>
      <c r="GR188" s="150" t="str">
        <f>IF(Tbl.Kosten[[#This Row],[Pnr.]]=GR$7,Tbl.Kosten[[#This Row],[Te financieren]],"")</f>
        <v/>
      </c>
      <c r="GS188" s="150" t="str">
        <f>IF(Tbl.Kosten[[#This Row],[Pnr.]]=GS$7,Tbl.Kosten[[#This Row],[Te financieren]],"")</f>
        <v/>
      </c>
      <c r="GT188" s="150" t="str">
        <f>IF(Tbl.Kosten[[#This Row],[Pnr.]]=GT$7,Tbl.Kosten[[#This Row],[Te financieren]],"")</f>
        <v/>
      </c>
      <c r="GU188" s="150" t="str">
        <f>IF(Tbl.Kosten[[#This Row],[Pnr.]]=GU$7,Tbl.Kosten[[#This Row],[Te financieren]],"")</f>
        <v/>
      </c>
      <c r="GV188" s="150" t="str">
        <f>IF(Tbl.Kosten[[#This Row],[Pnr.]]=GV$7,Tbl.Kosten[[#This Row],[Te financieren]],"")</f>
        <v/>
      </c>
      <c r="GW188" s="150" t="str">
        <f>IF(Tbl.Kosten[[#This Row],[Pnr.]]=GW$7,Tbl.Kosten[[#This Row],[Te financieren]],"")</f>
        <v/>
      </c>
      <c r="GX188" s="150" t="str">
        <f>IF(Tbl.Kosten[[#This Row],[Pnr.]]=GX$7,Tbl.Kosten[[#This Row],[Te financieren]],"")</f>
        <v/>
      </c>
      <c r="GY188" s="150" t="str">
        <f>IF(Tbl.Kosten[[#This Row],[Pnr.]]=GY$7,Tbl.Kosten[[#This Row],[Te financieren]],"")</f>
        <v/>
      </c>
      <c r="GZ188" s="150" t="str">
        <f>IF(Tbl.Kosten[[#This Row],[Pnr.]]=GZ$7,Tbl.Kosten[[#This Row],[Te financieren]],"")</f>
        <v/>
      </c>
      <c r="HA188" s="150" t="str">
        <f>IF(Tbl.Kosten[[#This Row],[Pnr.]]=HA$7,Tbl.Kosten[[#This Row],[Te financieren]],"")</f>
        <v/>
      </c>
      <c r="HB188" s="150" t="str">
        <f>IF(Tbl.Kosten[[#This Row],[Pnr.]]=HB$7,Tbl.Kosten[[#This Row],[Te financieren]],"")</f>
        <v/>
      </c>
      <c r="HC188" s="150" t="str">
        <f>IF(Tbl.Kosten[[#This Row],[Pnr.]]=HC$7,Tbl.Kosten[[#This Row],[Te financieren]],"")</f>
        <v/>
      </c>
      <c r="HD188" s="150" t="str">
        <f>IF(Tbl.Kosten[[#This Row],[Pnr.]]=HD$7,Tbl.Kosten[[#This Row],[Te financieren]],"")</f>
        <v/>
      </c>
      <c r="HE188" s="150" t="str">
        <f>IF(Tbl.Kosten[[#This Row],[Pnr.]]=HE$7,Tbl.Kosten[[#This Row],[Te financieren]],"")</f>
        <v/>
      </c>
      <c r="HF188" s="150" t="str">
        <f>IF(Tbl.Kosten[[#This Row],[Pnr.]]=HF$7,Tbl.Kosten[[#This Row],[Te financieren]],"")</f>
        <v/>
      </c>
      <c r="HG188" s="150" t="str">
        <f>IF(Tbl.Kosten[[#This Row],[Pnr.]]=HG$7,Tbl.Kosten[[#This Row],[Te financieren]],"")</f>
        <v/>
      </c>
      <c r="HH188" s="150" t="str">
        <f>IF(Tbl.Kosten[[#This Row],[Pnr.]]=HH$7,Tbl.Kosten[[#This Row],[Te financieren]],"")</f>
        <v/>
      </c>
      <c r="HI188" s="150" t="str">
        <f>IF(Tbl.Kosten[[#This Row],[Pnr.]]=HI$7,Tbl.Kosten[[#This Row],[Te financieren]],"")</f>
        <v/>
      </c>
      <c r="HJ188" s="150" t="str">
        <f>IF(Tbl.Kosten[[#This Row],[Pnr.]]=HJ$7,Tbl.Kosten[[#This Row],[Te financieren]],"")</f>
        <v/>
      </c>
      <c r="HK188" s="150" t="str">
        <f>IF(Tbl.Kosten[[#This Row],[Pnr.]]=HK$7,Tbl.Kosten[[#This Row],[Te financieren]],"")</f>
        <v/>
      </c>
      <c r="HL188" s="150" t="str">
        <f>IF(Tbl.Kosten[[#This Row],[Pnr.]]=HL$7,Tbl.Kosten[[#This Row],[Te financieren]],"")</f>
        <v/>
      </c>
      <c r="HM188" s="150" t="str">
        <f>IF(Tbl.Kosten[[#This Row],[Pnr.]]=HM$7,Tbl.Kosten[[#This Row],[Te financieren]],"")</f>
        <v/>
      </c>
      <c r="HN188" s="150" t="str">
        <f>IF(Tbl.Kosten[[#This Row],[Pnr.]]=HN$7,Tbl.Kosten[[#This Row],[Te financieren]],"")</f>
        <v/>
      </c>
      <c r="HO188" s="150" t="str">
        <f>IF(Tbl.Kosten[[#This Row],[Pnr.]]=HO$7,Tbl.Kosten[[#This Row],[Te financieren]],"")</f>
        <v/>
      </c>
      <c r="HP188" s="150" t="str">
        <f>IF(Tbl.Kosten[[#This Row],[Pnr.]]=HP$7,Tbl.Kosten[[#This Row],[Te financieren]],"")</f>
        <v/>
      </c>
      <c r="HQ188" s="150" t="str">
        <f>IF(Tbl.Kosten[[#This Row],[Pnr.]]=HQ$7,Tbl.Kosten[[#This Row],[Te financieren]],"")</f>
        <v/>
      </c>
      <c r="HR188" s="150" t="str">
        <f>IF(Tbl.Kosten[[#This Row],[Pnr.]]=HR$7,Tbl.Kosten[[#This Row],[Te financieren]],"")</f>
        <v/>
      </c>
      <c r="HS188" s="150" t="str">
        <f>IF(Tbl.Kosten[[#This Row],[Pnr.]]=HS$7,Tbl.Kosten[[#This Row],[Te financieren]],"")</f>
        <v/>
      </c>
      <c r="HT188" s="150" t="str">
        <f>IF(Tbl.Kosten[[#This Row],[Pnr.]]=HT$7,Tbl.Kosten[[#This Row],[Te financieren]],"")</f>
        <v/>
      </c>
      <c r="HU188" s="150" t="str">
        <f>IF(Tbl.Kosten[[#This Row],[Pnr.]]=HU$7,Tbl.Kosten[[#This Row],[Te financieren]],"")</f>
        <v/>
      </c>
      <c r="HV188" s="150" t="str">
        <f>IF(Tbl.Kosten[[#This Row],[Pnr.]]=HV$7,Tbl.Kosten[[#This Row],[Te financieren]],"")</f>
        <v/>
      </c>
      <c r="HW188" s="150" t="str">
        <f>IF(Tbl.Kosten[[#This Row],[Pnr.]]=HW$7,Tbl.Kosten[[#This Row],[Te financieren]],"")</f>
        <v/>
      </c>
    </row>
    <row r="189" spans="2:231" x14ac:dyDescent="0.3">
      <c r="B189" s="134"/>
      <c r="C189" s="137"/>
      <c r="D189" s="136"/>
      <c r="E189" s="261"/>
      <c r="F189" s="135"/>
      <c r="G189" s="11" t="str">
        <f>IF(Tbl.Kosten[[#This Row],[Medewerker e/o 
functie]]&lt;&gt;"",_xlfn.XLOOKUP(Tbl.Kosten[[#This Row],[Medewerker e/o 
functie]],Tbl.Uurtarief[Medewerker en/of functie],Tbl.Uurtarief[Uurtarief],"",0,1),"")</f>
        <v/>
      </c>
      <c r="H189" s="121">
        <f>IFERROR(Tbl.Kosten[[#This Row],[Uren]]*Tbl.Kosten[[#This Row],[Uurtarief]],0)</f>
        <v>0</v>
      </c>
      <c r="I189" s="119" t="str">
        <f>IF(Tbl.Kosten[[#This Row],[Subtotaal uren]]&lt;&gt;0,_xlfn.XLOOKUP(Tbl.Kosten[[#This Row],[Medewerker e/o 
functie]],Tbl.Uurtarief[Medewerker en/of functie],Tbl.Uurtarief[Kostensoort arbeid],"",0,1),"")</f>
        <v/>
      </c>
      <c r="J189" s="137"/>
      <c r="K189" s="135"/>
      <c r="L189" s="139" t="str">
        <f>IF(Tbl.Kosten[[#This Row],[Activum]]&lt;&gt;"",_xlfn.XLOOKUP(Tbl.Kosten[[#This Row],[Activum]],Tbl.Afschrijvingskosten[Activum],Tbl.Afschrijvingskosten[Tarief per afschrijvings-eenheid],"",0,1),"")</f>
        <v/>
      </c>
      <c r="M189" s="122">
        <f>IFERROR(Tbl.Kosten[[#This Row],[Een-
heden]]*Tbl.Kosten[[#This Row],[Afschrijvings-
tarief]],0)</f>
        <v>0</v>
      </c>
      <c r="N189" s="122" t="str">
        <f>IF(Tbl.Kosten[[#This Row],[Subtotaal afschrijving]]&lt;&gt;0,Lijsten!$A$7,"")</f>
        <v/>
      </c>
      <c r="O189" s="140"/>
      <c r="P189" s="135"/>
      <c r="Q189" s="138"/>
      <c r="R189" s="122">
        <f>IFERROR(Tbl.Kosten[[#This Row],[Aantal]]*Tbl.Kosten[[#This Row],[Tarief]],0)</f>
        <v>0</v>
      </c>
      <c r="S189" s="8">
        <f>IFERROR(Tbl.Kosten[[#This Row],[Subtotaal overige kosten]]+Tbl.Kosten[[#This Row],[Subtotaal uren]]+Tbl.Kosten[[#This Row],[Subtotaal afschrijving]],0)</f>
        <v>0</v>
      </c>
      <c r="T189" s="8">
        <f>IFERROR(Tbl.Kosten[[#This Row],[Totaal kosten]]*Tbl.Kosten[[#This Row],[Subsidie%]],0)</f>
        <v>0</v>
      </c>
      <c r="U189" s="4" t="str" cm="1">
        <f t="array" ref="U189">IFERROR(_xlfn.IFS(Tbl.Kosten[[#This Row],[Subtotaal uren]]&lt;&gt;0,Tbl.Kosten[[#This Row],[Kostensoort arbeid]],Tbl.Kosten[[#This Row],[Subtotaal afschrijving]]&lt;&gt;0,Tbl.Kosten[[#This Row],[Kostensoort afschrijving]],Tbl.Kosten[[#This Row],[Subtotaal overige kosten]]&lt;&gt;0,Tbl.Kosten[[#This Row],[Kostensoort overig]]),"")</f>
        <v/>
      </c>
      <c r="V189" s="4" t="str">
        <f>IFERROR(_xlfn.XLOOKUP(Tbl.Kosten[[#This Row],[Activiteitencode]],Tbl.Activiteiten[Activiteitcode],Tbl.Activiteiten[Werkpakketcode],"",0,1),"")</f>
        <v/>
      </c>
      <c r="W189" s="4" t="str">
        <f>IFERROR(_xlfn.XLOOKUP(Tbl.Kosten[[#This Row],[Werkpakketcode]],Tbl.Werkpakketten[Werkpakketcode],Tbl.Werkpakketten[Subsidiabele activiteit],"",0,1),"")</f>
        <v/>
      </c>
      <c r="X189" s="12">
        <f>IFERROR(_xlfn.XLOOKUP(Tbl.Kosten[[#This Row],[Sanr.]],Tbl.Subsidiehoogte[SAnr.],Tbl.Subsidiehoogte[Sub. Percentage],0,0,1),0)</f>
        <v>0</v>
      </c>
      <c r="Y189" s="144" t="str">
        <f>IFERROR(_xlfn.XLOOKUP(Tbl.Kosten[[#This Row],[Partnercode]],Tbl.Projectpartners[Partnercode],Tbl.Projectpartners[PNr.],"",0,1),"")</f>
        <v>P1</v>
      </c>
      <c r="Z189" s="148">
        <f>IF(Tbl.Kosten[[#This Row],[Pnr.]]=Z$7,Tbl.Kosten[[#This Row],[Totaal kosten]],"")</f>
        <v>0</v>
      </c>
      <c r="AA189" s="148" t="str">
        <f>IF(Tbl.Kosten[[#This Row],[Pnr.]]=AA$7,Tbl.Kosten[[#This Row],[Totaal kosten]],"")</f>
        <v/>
      </c>
      <c r="AB189" s="148" t="str">
        <f>IF(Tbl.Kosten[[#This Row],[Pnr.]]=AB$7,Tbl.Kosten[[#This Row],[Totaal kosten]],"")</f>
        <v/>
      </c>
      <c r="AC189" s="148" t="str">
        <f>IF(Tbl.Kosten[[#This Row],[Pnr.]]=AC$7,Tbl.Kosten[[#This Row],[Totaal kosten]],"")</f>
        <v/>
      </c>
      <c r="AD189" s="148" t="str">
        <f>IF(Tbl.Kosten[[#This Row],[Pnr.]]=AD$7,Tbl.Kosten[[#This Row],[Totaal kosten]],"")</f>
        <v/>
      </c>
      <c r="AE189" s="148" t="str">
        <f>IF(Tbl.Kosten[[#This Row],[Pnr.]]=AE$7,Tbl.Kosten[[#This Row],[Totaal kosten]],"")</f>
        <v/>
      </c>
      <c r="AF189" s="148" t="str">
        <f>IF(Tbl.Kosten[[#This Row],[Pnr.]]=AF$7,Tbl.Kosten[[#This Row],[Totaal kosten]],"")</f>
        <v/>
      </c>
      <c r="AG189" s="148" t="str">
        <f>IF(Tbl.Kosten[[#This Row],[Pnr.]]=AG$7,Tbl.Kosten[[#This Row],[Totaal kosten]],"")</f>
        <v/>
      </c>
      <c r="AH189" s="148" t="str">
        <f>IF(Tbl.Kosten[[#This Row],[Pnr.]]=AH$7,Tbl.Kosten[[#This Row],[Totaal kosten]],"")</f>
        <v/>
      </c>
      <c r="AI189" s="148" t="str">
        <f>IF(Tbl.Kosten[[#This Row],[Pnr.]]=AI$7,Tbl.Kosten[[#This Row],[Totaal kosten]],"")</f>
        <v/>
      </c>
      <c r="AJ189" s="148" t="str">
        <f>IF(Tbl.Kosten[[#This Row],[Pnr.]]=AJ$7,Tbl.Kosten[[#This Row],[Totaal kosten]],"")</f>
        <v/>
      </c>
      <c r="AK189" s="148" t="str">
        <f>IF(Tbl.Kosten[[#This Row],[Pnr.]]=AK$7,Tbl.Kosten[[#This Row],[Totaal kosten]],"")</f>
        <v/>
      </c>
      <c r="AL189" s="148" t="str">
        <f>IF(Tbl.Kosten[[#This Row],[Pnr.]]=AL$7,Tbl.Kosten[[#This Row],[Totaal kosten]],"")</f>
        <v/>
      </c>
      <c r="AM189" s="148" t="str">
        <f>IF(Tbl.Kosten[[#This Row],[Pnr.]]=AM$7,Tbl.Kosten[[#This Row],[Totaal kosten]],"")</f>
        <v/>
      </c>
      <c r="AN189" s="148" t="str">
        <f>IF(Tbl.Kosten[[#This Row],[Pnr.]]=AN$7,Tbl.Kosten[[#This Row],[Totaal kosten]],"")</f>
        <v/>
      </c>
      <c r="AO189" s="148" t="str">
        <f>IF(Tbl.Kosten[[#This Row],[Pnr.]]=AO$7,Tbl.Kosten[[#This Row],[Totaal kosten]],"")</f>
        <v/>
      </c>
      <c r="AP189" s="148" t="str">
        <f>IF(Tbl.Kosten[[#This Row],[Pnr.]]=AP$7,Tbl.Kosten[[#This Row],[Totaal kosten]],"")</f>
        <v/>
      </c>
      <c r="AQ189" s="148" t="str">
        <f>IF(Tbl.Kosten[[#This Row],[Pnr.]]=AQ$7,Tbl.Kosten[[#This Row],[Totaal kosten]],"")</f>
        <v/>
      </c>
      <c r="AR189" s="148" t="str">
        <f>IF(Tbl.Kosten[[#This Row],[Pnr.]]=AR$7,Tbl.Kosten[[#This Row],[Totaal kosten]],"")</f>
        <v/>
      </c>
      <c r="AS189" s="148" t="str">
        <f>IF(Tbl.Kosten[[#This Row],[Pnr.]]=AS$7,Tbl.Kosten[[#This Row],[Totaal kosten]],"")</f>
        <v/>
      </c>
      <c r="AT189" s="148" t="str">
        <f>IF(Tbl.Kosten[[#This Row],[Pnr.]]=AT$7,Tbl.Kosten[[#This Row],[Totaal kosten]],"")</f>
        <v/>
      </c>
      <c r="AU189" s="148" t="str">
        <f>IF(Tbl.Kosten[[#This Row],[Pnr.]]=AU$7,Tbl.Kosten[[#This Row],[Totaal kosten]],"")</f>
        <v/>
      </c>
      <c r="AV189" s="148" t="str">
        <f>IF(Tbl.Kosten[[#This Row],[Pnr.]]=AV$7,Tbl.Kosten[[#This Row],[Totaal kosten]],"")</f>
        <v/>
      </c>
      <c r="AW189" s="148" t="str">
        <f>IF(Tbl.Kosten[[#This Row],[Pnr.]]=AW$7,Tbl.Kosten[[#This Row],[Totaal kosten]],"")</f>
        <v/>
      </c>
      <c r="AX189" s="148" t="str">
        <f>IF(Tbl.Kosten[[#This Row],[Pnr.]]=AX$7,Tbl.Kosten[[#This Row],[Totaal kosten]],"")</f>
        <v/>
      </c>
      <c r="AY189" s="148" t="str">
        <f>IF(Tbl.Kosten[[#This Row],[Pnr.]]=AY$7,Tbl.Kosten[[#This Row],[Totaal kosten]],"")</f>
        <v/>
      </c>
      <c r="AZ189" s="148" t="str">
        <f>IF(Tbl.Kosten[[#This Row],[Pnr.]]=AZ$7,Tbl.Kosten[[#This Row],[Totaal kosten]],"")</f>
        <v/>
      </c>
      <c r="BA189" s="148" t="str">
        <f>IF(Tbl.Kosten[[#This Row],[Pnr.]]=BA$7,Tbl.Kosten[[#This Row],[Totaal kosten]],"")</f>
        <v/>
      </c>
      <c r="BB189" s="148" t="str">
        <f>IF(Tbl.Kosten[[#This Row],[Pnr.]]=BB$7,Tbl.Kosten[[#This Row],[Totaal kosten]],"")</f>
        <v/>
      </c>
      <c r="BC189" s="148" t="str">
        <f>IF(Tbl.Kosten[[#This Row],[Pnr.]]=BC$7,Tbl.Kosten[[#This Row],[Totaal kosten]],"")</f>
        <v/>
      </c>
      <c r="BD189" s="148" t="str">
        <f>IF(Tbl.Kosten[[#This Row],[Pnr.]]=BD$7,Tbl.Kosten[[#This Row],[Totaal kosten]],"")</f>
        <v/>
      </c>
      <c r="BE189" s="148" t="str">
        <f>IF(Tbl.Kosten[[#This Row],[Pnr.]]=BE$7,Tbl.Kosten[[#This Row],[Totaal kosten]],"")</f>
        <v/>
      </c>
      <c r="BF189" s="148" t="str">
        <f>IF(Tbl.Kosten[[#This Row],[Pnr.]]=BF$7,Tbl.Kosten[[#This Row],[Totaal kosten]],"")</f>
        <v/>
      </c>
      <c r="BG189" s="148" t="str">
        <f>IF(Tbl.Kosten[[#This Row],[Pnr.]]=BG$7,Tbl.Kosten[[#This Row],[Totaal kosten]],"")</f>
        <v/>
      </c>
      <c r="BH189" s="148" t="str">
        <f>IF(Tbl.Kosten[[#This Row],[Pnr.]]=BH$7,Tbl.Kosten[[#This Row],[Totaal kosten]],"")</f>
        <v/>
      </c>
      <c r="BI189" s="148" t="str">
        <f>IF(Tbl.Kosten[[#This Row],[Pnr.]]=BI$7,Tbl.Kosten[[#This Row],[Totaal kosten]],"")</f>
        <v/>
      </c>
      <c r="BJ189" s="148" t="str">
        <f>IF(Tbl.Kosten[[#This Row],[Pnr.]]=BJ$7,Tbl.Kosten[[#This Row],[Totaal kosten]],"")</f>
        <v/>
      </c>
      <c r="BK189" s="148" t="str">
        <f>IF(Tbl.Kosten[[#This Row],[Pnr.]]=BK$7,Tbl.Kosten[[#This Row],[Totaal kosten]],"")</f>
        <v/>
      </c>
      <c r="BL189" s="148" t="str">
        <f>IF(Tbl.Kosten[[#This Row],[Pnr.]]=BL$7,Tbl.Kosten[[#This Row],[Totaal kosten]],"")</f>
        <v/>
      </c>
      <c r="BM189" s="148" t="str">
        <f>IF(Tbl.Kosten[[#This Row],[Pnr.]]=BM$7,Tbl.Kosten[[#This Row],[Totaal kosten]],"")</f>
        <v/>
      </c>
      <c r="BN189" s="148" t="str">
        <f>IF(Tbl.Kosten[[#This Row],[Pnr.]]=BN$7,Tbl.Kosten[[#This Row],[Totaal kosten]],"")</f>
        <v/>
      </c>
      <c r="BO189" s="148" t="str">
        <f>IF(Tbl.Kosten[[#This Row],[Pnr.]]=BO$7,Tbl.Kosten[[#This Row],[Totaal kosten]],"")</f>
        <v/>
      </c>
      <c r="BP189" s="148" t="str">
        <f>IF(Tbl.Kosten[[#This Row],[Pnr.]]=BP$7,Tbl.Kosten[[#This Row],[Totaal kosten]],"")</f>
        <v/>
      </c>
      <c r="BQ189" s="148" t="str">
        <f>IF(Tbl.Kosten[[#This Row],[Pnr.]]=BQ$7,Tbl.Kosten[[#This Row],[Totaal kosten]],"")</f>
        <v/>
      </c>
      <c r="BR189" s="148" t="str">
        <f>IF(Tbl.Kosten[[#This Row],[Pnr.]]=BR$7,Tbl.Kosten[[#This Row],[Totaal kosten]],"")</f>
        <v/>
      </c>
      <c r="BS189" s="148" t="str">
        <f>IF(Tbl.Kosten[[#This Row],[Pnr.]]=BS$7,Tbl.Kosten[[#This Row],[Totaal kosten]],"")</f>
        <v/>
      </c>
      <c r="BT189" s="148" t="str">
        <f>IF(Tbl.Kosten[[#This Row],[Pnr.]]=BT$7,Tbl.Kosten[[#This Row],[Totaal kosten]],"")</f>
        <v/>
      </c>
      <c r="BU189" s="148" t="str">
        <f>IF(Tbl.Kosten[[#This Row],[Pnr.]]=BU$7,Tbl.Kosten[[#This Row],[Totaal kosten]],"")</f>
        <v/>
      </c>
      <c r="BV189" s="148" t="str">
        <f>IF(Tbl.Kosten[[#This Row],[Pnr.]]=BV$7,Tbl.Kosten[[#This Row],[Totaal kosten]],"")</f>
        <v/>
      </c>
      <c r="BW189" s="148" t="str">
        <f>IF(Tbl.Kosten[[#This Row],[Pnr.]]=BW$7,Tbl.Kosten[[#This Row],[Totaal kosten]],"")</f>
        <v/>
      </c>
      <c r="BX189" s="148" t="str">
        <f>IFERROR(_xlfn.XLOOKUP(Tbl.Kosten[[#This Row],[Werkpakketcode]],Tbl.Werkpakketten[Werkpakketcode],Tbl.Werkpakketten[WPnr.],"",0,1),"")</f>
        <v/>
      </c>
      <c r="BY189" s="148" t="str">
        <f>IF(Tbl.Kosten[[#This Row],[WPnr.]]=BY$7,Tbl.Kosten[[#This Row],[Totaal kosten]],"")</f>
        <v/>
      </c>
      <c r="BZ189" s="148" t="str">
        <f>IF(Tbl.Kosten[[#This Row],[WPnr.]]=BZ$7,Tbl.Kosten[[#This Row],[Totaal kosten]],"")</f>
        <v/>
      </c>
      <c r="CA189" s="148" t="str">
        <f>IF(Tbl.Kosten[[#This Row],[WPnr.]]=CA$7,Tbl.Kosten[[#This Row],[Totaal kosten]],"")</f>
        <v/>
      </c>
      <c r="CB189" s="148" t="str">
        <f>IF(Tbl.Kosten[[#This Row],[WPnr.]]=CB$7,Tbl.Kosten[[#This Row],[Totaal kosten]],"")</f>
        <v/>
      </c>
      <c r="CC189" s="148" t="str">
        <f>IF(Tbl.Kosten[[#This Row],[WPnr.]]=CC$7,Tbl.Kosten[[#This Row],[Totaal kosten]],"")</f>
        <v/>
      </c>
      <c r="CD189" s="148" t="str">
        <f>IF(Tbl.Kosten[[#This Row],[WPnr.]]=CD$7,Tbl.Kosten[[#This Row],[Totaal kosten]],"")</f>
        <v/>
      </c>
      <c r="CE189" s="148" t="str">
        <f>IF(Tbl.Kosten[[#This Row],[WPnr.]]=CE$7,Tbl.Kosten[[#This Row],[Totaal kosten]],"")</f>
        <v/>
      </c>
      <c r="CF189" s="148" t="str">
        <f>IF(Tbl.Kosten[[#This Row],[WPnr.]]=CF$7,Tbl.Kosten[[#This Row],[Totaal kosten]],"")</f>
        <v/>
      </c>
      <c r="CG189" s="148" t="str">
        <f>IF(Tbl.Kosten[[#This Row],[WPnr.]]=CG$7,Tbl.Kosten[[#This Row],[Totaal kosten]],"")</f>
        <v/>
      </c>
      <c r="CH189" s="148" t="str">
        <f>IF(Tbl.Kosten[[#This Row],[WPnr.]]=CH$7,Tbl.Kosten[[#This Row],[Totaal kosten]],"")</f>
        <v/>
      </c>
      <c r="CI189" s="148" t="str">
        <f>IF(Tbl.Kosten[[#This Row],[WPnr.]]=CI$7,Tbl.Kosten[[#This Row],[Totaal kosten]],"")</f>
        <v/>
      </c>
      <c r="CJ189" s="148" t="str">
        <f>IF(Tbl.Kosten[[#This Row],[WPnr.]]=CJ$7,Tbl.Kosten[[#This Row],[Totaal kosten]],"")</f>
        <v/>
      </c>
      <c r="CK189" s="148" t="str">
        <f>IF(Tbl.Kosten[[#This Row],[WPnr.]]=CK$7,Tbl.Kosten[[#This Row],[Totaal kosten]],"")</f>
        <v/>
      </c>
      <c r="CL189" s="148" t="str">
        <f>IF(Tbl.Kosten[[#This Row],[WPnr.]]=CL$7,Tbl.Kosten[[#This Row],[Totaal kosten]],"")</f>
        <v/>
      </c>
      <c r="CM189" s="148" t="str">
        <f>IF(Tbl.Kosten[[#This Row],[WPnr.]]=CM$7,Tbl.Kosten[[#This Row],[Totaal kosten]],"")</f>
        <v/>
      </c>
      <c r="CN189" s="148" t="str">
        <f>IF(Tbl.Kosten[[#This Row],[WPnr.]]=CN$7,Tbl.Kosten[[#This Row],[Totaal kosten]],"")</f>
        <v/>
      </c>
      <c r="CO189" s="148" t="str">
        <f>IF(Tbl.Kosten[[#This Row],[WPnr.]]=CO$7,Tbl.Kosten[[#This Row],[Totaal kosten]],"")</f>
        <v/>
      </c>
      <c r="CP189" s="148" t="str">
        <f>IF(Tbl.Kosten[[#This Row],[WPnr.]]=CP$7,Tbl.Kosten[[#This Row],[Totaal kosten]],"")</f>
        <v/>
      </c>
      <c r="CQ189" s="148" t="str">
        <f>IF(Tbl.Kosten[[#This Row],[WPnr.]]=CQ$7,Tbl.Kosten[[#This Row],[Totaal kosten]],"")</f>
        <v/>
      </c>
      <c r="CR189" s="148" t="str">
        <f>IF(Tbl.Kosten[[#This Row],[WPnr.]]=CR$7,Tbl.Kosten[[#This Row],[Totaal kosten]],"")</f>
        <v/>
      </c>
      <c r="CS189" s="148" t="str">
        <f>IF(Tbl.Kosten[[#This Row],[WPnr.]]=CS$7,Tbl.Kosten[[#This Row],[Totaal kosten]],"")</f>
        <v/>
      </c>
      <c r="CT189" s="148" t="str">
        <f>IF(Tbl.Kosten[[#This Row],[WPnr.]]=CT$7,Tbl.Kosten[[#This Row],[Totaal kosten]],"")</f>
        <v/>
      </c>
      <c r="CU189" s="148" t="str">
        <f>IF(Tbl.Kosten[[#This Row],[WPnr.]]=CU$7,Tbl.Kosten[[#This Row],[Totaal kosten]],"")</f>
        <v/>
      </c>
      <c r="CV189" s="148" t="str">
        <f>IF(Tbl.Kosten[[#This Row],[WPnr.]]=CV$7,Tbl.Kosten[[#This Row],[Totaal kosten]],"")</f>
        <v/>
      </c>
      <c r="CW189" s="148" t="str">
        <f>IF(Tbl.Kosten[[#This Row],[WPnr.]]=CW$7,Tbl.Kosten[[#This Row],[Totaal kosten]],"")</f>
        <v/>
      </c>
      <c r="CX189" s="148" t="str">
        <f>IF(Tbl.Kosten[[#This Row],[WPnr.]]=CX$7,Tbl.Kosten[[#This Row],[Totaal kosten]],"")</f>
        <v/>
      </c>
      <c r="CY189" s="148" t="str">
        <f>IF(Tbl.Kosten[[#This Row],[WPnr.]]=CY$7,Tbl.Kosten[[#This Row],[Totaal kosten]],"")</f>
        <v/>
      </c>
      <c r="CZ189" s="148" t="str">
        <f>IF(Tbl.Kosten[[#This Row],[WPnr.]]=CZ$7,Tbl.Kosten[[#This Row],[Totaal kosten]],"")</f>
        <v/>
      </c>
      <c r="DA189" s="148" t="str">
        <f>IF(Tbl.Kosten[[#This Row],[WPnr.]]=DA$7,Tbl.Kosten[[#This Row],[Totaal kosten]],"")</f>
        <v/>
      </c>
      <c r="DB189" s="148" t="str">
        <f>IF(Tbl.Kosten[[#This Row],[WPnr.]]=DB$7,Tbl.Kosten[[#This Row],[Totaal kosten]],"")</f>
        <v/>
      </c>
      <c r="DC189" s="148" t="str">
        <f>IF(Tbl.Kosten[[#This Row],[WPnr.]]=DC$7,Tbl.Kosten[[#This Row],[Totaal kosten]],"")</f>
        <v/>
      </c>
      <c r="DD189" s="148" t="str">
        <f>IF(Tbl.Kosten[[#This Row],[WPnr.]]=DD$7,Tbl.Kosten[[#This Row],[Totaal kosten]],"")</f>
        <v/>
      </c>
      <c r="DE189" s="148" t="str">
        <f>IF(Tbl.Kosten[[#This Row],[WPnr.]]=DE$7,Tbl.Kosten[[#This Row],[Totaal kosten]],"")</f>
        <v/>
      </c>
      <c r="DF189" s="148" t="str">
        <f>IF(Tbl.Kosten[[#This Row],[WPnr.]]=DF$7,Tbl.Kosten[[#This Row],[Totaal kosten]],"")</f>
        <v/>
      </c>
      <c r="DG189" s="148" t="str">
        <f>IF(Tbl.Kosten[[#This Row],[WPnr.]]=DG$7,Tbl.Kosten[[#This Row],[Totaal kosten]],"")</f>
        <v/>
      </c>
      <c r="DH189" s="148" t="str">
        <f>IF(Tbl.Kosten[[#This Row],[WPnr.]]=DH$7,Tbl.Kosten[[#This Row],[Totaal kosten]],"")</f>
        <v/>
      </c>
      <c r="DI189" s="148" t="str">
        <f>IF(Tbl.Kosten[[#This Row],[WPnr.]]=DI$7,Tbl.Kosten[[#This Row],[Totaal kosten]],"")</f>
        <v/>
      </c>
      <c r="DJ189" s="148" t="str">
        <f>IF(Tbl.Kosten[[#This Row],[WPnr.]]=DJ$7,Tbl.Kosten[[#This Row],[Totaal kosten]],"")</f>
        <v/>
      </c>
      <c r="DK189" s="148" t="str">
        <f>IF(Tbl.Kosten[[#This Row],[WPnr.]]=DK$7,Tbl.Kosten[[#This Row],[Totaal kosten]],"")</f>
        <v/>
      </c>
      <c r="DL189" s="148" t="str">
        <f>IF(Tbl.Kosten[[#This Row],[WPnr.]]=DL$7,Tbl.Kosten[[#This Row],[Totaal kosten]],"")</f>
        <v/>
      </c>
      <c r="DM189" s="148" t="str">
        <f>IF(Tbl.Kosten[[#This Row],[WPnr.]]=DM$7,Tbl.Kosten[[#This Row],[Totaal kosten]],"")</f>
        <v/>
      </c>
      <c r="DN189" s="148" t="str">
        <f>IF(Tbl.Kosten[[#This Row],[WPnr.]]=DN$7,Tbl.Kosten[[#This Row],[Totaal kosten]],"")</f>
        <v/>
      </c>
      <c r="DO189" s="148" t="str">
        <f>IF(Tbl.Kosten[[#This Row],[WPnr.]]=DO$7,Tbl.Kosten[[#This Row],[Totaal kosten]],"")</f>
        <v/>
      </c>
      <c r="DP189" s="148" t="str">
        <f>IF(Tbl.Kosten[[#This Row],[WPnr.]]=DP$7,Tbl.Kosten[[#This Row],[Totaal kosten]],"")</f>
        <v/>
      </c>
      <c r="DQ189" s="148" t="str">
        <f>IF(Tbl.Kosten[[#This Row],[WPnr.]]=DQ$7,Tbl.Kosten[[#This Row],[Totaal kosten]],"")</f>
        <v/>
      </c>
      <c r="DR189" s="148" t="str">
        <f>IF(Tbl.Kosten[[#This Row],[WPnr.]]=DR$7,Tbl.Kosten[[#This Row],[Totaal kosten]],"")</f>
        <v/>
      </c>
      <c r="DS189" s="148" t="str">
        <f>IF(Tbl.Kosten[[#This Row],[WPnr.]]=DS$7,Tbl.Kosten[[#This Row],[Totaal kosten]],"")</f>
        <v/>
      </c>
      <c r="DT189" s="148" t="str">
        <f>IF(Tbl.Kosten[[#This Row],[WPnr.]]=DT$7,Tbl.Kosten[[#This Row],[Totaal kosten]],"")</f>
        <v/>
      </c>
      <c r="DU189" s="148" t="str">
        <f>IF(Tbl.Kosten[[#This Row],[WPnr.]]=DU$7,Tbl.Kosten[[#This Row],[Totaal kosten]],"")</f>
        <v/>
      </c>
      <c r="DV189" s="148" t="str">
        <f>IF(Tbl.Kosten[[#This Row],[WPnr.]]=DV$7,Tbl.Kosten[[#This Row],[Totaal kosten]],"")</f>
        <v/>
      </c>
      <c r="DW189" s="150" t="str">
        <f>IFERROR(_xlfn.XLOOKUP(Tbl.Kosten[[#This Row],[Kostensoort]],Tbl.Kostensoorten[Kostensoorten],Tbl.Kostensoorten[KSnr.],"",0,1),"")</f>
        <v/>
      </c>
      <c r="DX189" s="150" t="str">
        <f>IF(Tbl.Kosten[[#This Row],[KSnr.]]=DX$7,Tbl.Kosten[[#This Row],[Totaal kosten]],"")</f>
        <v/>
      </c>
      <c r="DY189" s="150" t="str">
        <f>IF(Tbl.Kosten[[#This Row],[KSnr.]]=DY$7,Tbl.Kosten[[#This Row],[Totaal kosten]],"")</f>
        <v/>
      </c>
      <c r="DZ189" s="150" t="str">
        <f>IF(Tbl.Kosten[[#This Row],[KSnr.]]=DZ$7,Tbl.Kosten[[#This Row],[Totaal kosten]],"")</f>
        <v/>
      </c>
      <c r="EA189" s="150" t="str">
        <f>IF(Tbl.Kosten[[#This Row],[KSnr.]]=EA$7,Tbl.Kosten[[#This Row],[Totaal kosten]],"")</f>
        <v/>
      </c>
      <c r="EB189" s="150" t="str">
        <f>IF(Tbl.Kosten[[#This Row],[KSnr.]]=EB$7,Tbl.Kosten[[#This Row],[Totaal kosten]],"")</f>
        <v/>
      </c>
      <c r="EC189" s="150" t="str">
        <f>IF(Tbl.Kosten[[#This Row],[KSnr.]]=EC$7,Tbl.Kosten[[#This Row],[Totaal kosten]],"")</f>
        <v/>
      </c>
      <c r="ED189" s="150" t="str">
        <f>IF(Tbl.Kosten[[#This Row],[KSnr.]]=ED$7,Tbl.Kosten[[#This Row],[Totaal kosten]],"")</f>
        <v/>
      </c>
      <c r="EE189" s="150" t="str">
        <f>IF(Tbl.Kosten[[#This Row],[KSnr.]]=EE$7,Tbl.Kosten[[#This Row],[Totaal kosten]],"")</f>
        <v/>
      </c>
      <c r="EF189" s="150" t="str">
        <f>IF(Tbl.Kosten[[#This Row],[KSnr.]]=EF$7,Tbl.Kosten[[#This Row],[Totaal kosten]],"")</f>
        <v/>
      </c>
      <c r="EG189" s="150" t="str">
        <f>IF(Tbl.Kosten[[#This Row],[KSnr.]]=EG$7,Tbl.Kosten[[#This Row],[Totaal kosten]],"")</f>
        <v/>
      </c>
      <c r="EH189" s="150" t="str">
        <f>IF(Tbl.Kosten[[#This Row],[KSnr.]]=EH$7,Tbl.Kosten[[#This Row],[Totaal kosten]],"")</f>
        <v/>
      </c>
      <c r="EI189" s="150" t="str">
        <f>IF(Tbl.Kosten[[#This Row],[KSnr.]]=EI$7,Tbl.Kosten[[#This Row],[Totaal kosten]],"")</f>
        <v/>
      </c>
      <c r="EJ189" s="150" t="str">
        <f>IF(Tbl.Kosten[[#This Row],[KSnr.]]=EJ$7,Tbl.Kosten[[#This Row],[Totaal kosten]],"")</f>
        <v/>
      </c>
      <c r="EK189" s="150" t="str">
        <f>IF(Tbl.Kosten[[#This Row],[KSnr.]]=EK$7,Tbl.Kosten[[#This Row],[Totaal kosten]],"")</f>
        <v/>
      </c>
      <c r="EL189" s="150" t="str">
        <f>IF(Tbl.Kosten[[#This Row],[KSnr.]]=EL$7,Tbl.Kosten[[#This Row],[Totaal kosten]],"")</f>
        <v/>
      </c>
      <c r="EM189" s="150" t="str">
        <f>IF(Tbl.Kosten[[#This Row],[KSnr.]]=EM$7,Tbl.Kosten[[#This Row],[Totaal kosten]],"")</f>
        <v/>
      </c>
      <c r="EN189" s="150" t="str">
        <f>IF(Tbl.Kosten[[#This Row],[KSnr.]]=EN$7,Tbl.Kosten[[#This Row],[Totaal kosten]],"")</f>
        <v/>
      </c>
      <c r="EO189" s="150" t="str">
        <f>IF(Tbl.Kosten[[#This Row],[KSnr.]]=EO$7,Tbl.Kosten[[#This Row],[Totaal kosten]],"")</f>
        <v/>
      </c>
      <c r="EP189" s="150" t="str">
        <f>IF(Tbl.Kosten[[#This Row],[KSnr.]]=EP$7,Tbl.Kosten[[#This Row],[Totaal kosten]],"")</f>
        <v/>
      </c>
      <c r="EQ189" s="150" t="str">
        <f>IF(Tbl.Kosten[[#This Row],[KSnr.]]=EQ$7,Tbl.Kosten[[#This Row],[Totaal kosten]],"")</f>
        <v/>
      </c>
      <c r="ER189" s="144" t="str">
        <f>IFERROR(_xlfn.XLOOKUP(Tbl.Kosten[[#This Row],[Subsidieactiviteit]],Tbl.Subsidiehoogte[Subsidieactiviteit],Tbl.Subsidiehoogte[SAnr.],"",0,1),"")</f>
        <v/>
      </c>
      <c r="ES189" s="150" t="str">
        <f>IF(Tbl.Kosten[[#This Row],[Sanr.]]=ES$7,Tbl.Kosten[[#This Row],[Totaal kosten]],"")</f>
        <v/>
      </c>
      <c r="ET189" s="150" t="str">
        <f>IF(Tbl.Kosten[[#This Row],[Sanr.]]=ET$7,Tbl.Kosten[[#This Row],[Totaal kosten]],"")</f>
        <v/>
      </c>
      <c r="EU189" s="150" t="str">
        <f>IF(Tbl.Kosten[[#This Row],[Sanr.]]=EU$7,Tbl.Kosten[[#This Row],[Totaal kosten]],"")</f>
        <v/>
      </c>
      <c r="EV189" s="150" t="str">
        <f>IF(Tbl.Kosten[[#This Row],[Sanr.]]=EV$7,Tbl.Kosten[[#This Row],[Totaal kosten]],"")</f>
        <v/>
      </c>
      <c r="EW189" s="150" t="str">
        <f>IF(Tbl.Kosten[[#This Row],[Sanr.]]=EW$7,Tbl.Kosten[[#This Row],[Totaal kosten]],"")</f>
        <v/>
      </c>
      <c r="EX189" s="150" t="str">
        <f>IF(Tbl.Kosten[[#This Row],[Sanr.]]=EX$7,Tbl.Kosten[[#This Row],[Totaal kosten]],"")</f>
        <v/>
      </c>
      <c r="EY189" s="150" t="str">
        <f>IF(Tbl.Kosten[[#This Row],[Sanr.]]=EY$7,Tbl.Kosten[[#This Row],[Totaal kosten]],"")</f>
        <v/>
      </c>
      <c r="EZ189" s="150" t="str">
        <f>IF(Tbl.Kosten[[#This Row],[Sanr.]]=EZ$7,Tbl.Kosten[[#This Row],[Totaal kosten]],"")</f>
        <v/>
      </c>
      <c r="FA189" s="150" t="str">
        <f>IF(Tbl.Kosten[[#This Row],[Sanr.]]=FA$7,Tbl.Kosten[[#This Row],[Totaal kosten]],"")</f>
        <v/>
      </c>
      <c r="FB189" s="150" t="str">
        <f>IF(Tbl.Kosten[[#This Row],[Sanr.]]=FB$7,Tbl.Kosten[[#This Row],[Totaal kosten]],"")</f>
        <v/>
      </c>
      <c r="FC189" s="150" t="str">
        <f>IF(Tbl.Kosten[[#This Row],[Sanr.]]=FC$7,Tbl.Kosten[[#This Row],[Totaal kosten]],"")</f>
        <v/>
      </c>
      <c r="FD189" s="150" t="str">
        <f>IF(Tbl.Kosten[[#This Row],[Sanr.]]=FD$7,Tbl.Kosten[[#This Row],[Totaal kosten]],"")</f>
        <v/>
      </c>
      <c r="FE189" s="150" t="str">
        <f>IF(Tbl.Kosten[[#This Row],[Sanr.]]=FE$7,Tbl.Kosten[[#This Row],[Totaal kosten]],"")</f>
        <v/>
      </c>
      <c r="FF189" s="150" t="str">
        <f>IF(Tbl.Kosten[[#This Row],[Sanr.]]=FF$7,Tbl.Kosten[[#This Row],[Totaal kosten]],"")</f>
        <v/>
      </c>
      <c r="FG189" s="150" t="str">
        <f>IF(Tbl.Kosten[[#This Row],[Sanr.]]=FG$7,Tbl.Kosten[[#This Row],[Totaal kosten]],"")</f>
        <v/>
      </c>
      <c r="FH189" s="150" t="str">
        <f>IF(Tbl.Kosten[[#This Row],[Sanr.]]=FH$7,Tbl.Kosten[[#This Row],[Totaal kosten]],"")</f>
        <v/>
      </c>
      <c r="FI189" s="150" t="str">
        <f>IF(Tbl.Kosten[[#This Row],[Sanr.]]=FI$7,Tbl.Kosten[[#This Row],[Totaal kosten]],"")</f>
        <v/>
      </c>
      <c r="FJ189" s="150" t="str">
        <f>IF(Tbl.Kosten[[#This Row],[Sanr.]]=FJ$7,Tbl.Kosten[[#This Row],[Totaal kosten]],"")</f>
        <v/>
      </c>
      <c r="FK189" s="150" t="str">
        <f>IF(Tbl.Kosten[[#This Row],[Sanr.]]=FK$7,Tbl.Kosten[[#This Row],[Totaal kosten]],"")</f>
        <v/>
      </c>
      <c r="FL189" s="150" t="str">
        <f>IF(Tbl.Kosten[[#This Row],[Sanr.]]=FL$7,Tbl.Kosten[[#This Row],[Totaal kosten]],"")</f>
        <v/>
      </c>
      <c r="FM189" s="150" t="str">
        <f>IF(Tbl.Kosten[[#This Row],[Sanr.]]=FM$7,Tbl.Kosten[[#This Row],[Totaal kosten]],"")</f>
        <v/>
      </c>
      <c r="FN189" s="150" t="str">
        <f>IF(Tbl.Kosten[[#This Row],[Sanr.]]=FN$7,Tbl.Kosten[[#This Row],[Totaal kosten]],"")</f>
        <v/>
      </c>
      <c r="FO189" s="150" t="str">
        <f>IF(Tbl.Kosten[[#This Row],[Sanr.]]=FO$7,Tbl.Kosten[[#This Row],[Totaal kosten]],"")</f>
        <v/>
      </c>
      <c r="FP189" s="150" t="str">
        <f>IF(Tbl.Kosten[[#This Row],[Sanr.]]=FP$7,Tbl.Kosten[[#This Row],[Totaal kosten]],"")</f>
        <v/>
      </c>
      <c r="FQ189" s="150" t="str">
        <f>IF(Tbl.Kosten[[#This Row],[Sanr.]]=FQ$7,Tbl.Kosten[[#This Row],[Totaal kosten]],"")</f>
        <v/>
      </c>
      <c r="FR189" s="150" t="str">
        <f>IF(Tbl.Kosten[[#This Row],[Sanr.]]=FR$7,Tbl.Kosten[[#This Row],[Totaal kosten]],"")</f>
        <v/>
      </c>
      <c r="FS189" s="150" t="str">
        <f>IF(Tbl.Kosten[[#This Row],[Sanr.]]=FS$7,Tbl.Kosten[[#This Row],[Totaal kosten]],"")</f>
        <v/>
      </c>
      <c r="FT189" s="150" t="str">
        <f>IF(Tbl.Kosten[[#This Row],[Sanr.]]=FT$7,Tbl.Kosten[[#This Row],[Totaal kosten]],"")</f>
        <v/>
      </c>
      <c r="FU189" s="150" t="str">
        <f>IF(Tbl.Kosten[[#This Row],[Sanr.]]=FU$7,Tbl.Kosten[[#This Row],[Totaal kosten]],"")</f>
        <v/>
      </c>
      <c r="FV189" s="150" t="str">
        <f>IF(Tbl.Kosten[[#This Row],[Sanr.]]=FV$7,Tbl.Kosten[[#This Row],[Totaal kosten]],"")</f>
        <v/>
      </c>
      <c r="FW189" s="150" t="str">
        <f>IFERROR(_xlfn.XLOOKUP(Tbl.Kosten[[#This Row],[Activiteitencode]],Tbl.Activiteiten[Activiteitcode],Tbl.Activiteiten[Anr.],"",0,1),"")</f>
        <v/>
      </c>
      <c r="FX189" s="169" t="str">
        <f>_xlfn.CONCAT(Tbl.Kosten[[#This Row],[Pnr.]],Tbl.Kosten[[#This Row],[Sanr.]])</f>
        <v>P1</v>
      </c>
      <c r="FY189" s="150">
        <f>Tbl.Kosten[[#This Row],[Totaal kosten]]-Tbl.Kosten[[#This Row],[Subsidie]]</f>
        <v>0</v>
      </c>
      <c r="FZ189" s="150">
        <f>IF(Tbl.Kosten[[#This Row],[Pnr.]]=FZ$7,Tbl.Kosten[[#This Row],[Te financieren]],"")</f>
        <v>0</v>
      </c>
      <c r="GA189" s="150" t="str">
        <f>IF(Tbl.Kosten[[#This Row],[Pnr.]]=GA$7,Tbl.Kosten[[#This Row],[Te financieren]],"")</f>
        <v/>
      </c>
      <c r="GB189" s="150" t="str">
        <f>IF(Tbl.Kosten[[#This Row],[Pnr.]]=GB$7,Tbl.Kosten[[#This Row],[Te financieren]],"")</f>
        <v/>
      </c>
      <c r="GC189" s="150" t="str">
        <f>IF(Tbl.Kosten[[#This Row],[Pnr.]]=GC$7,Tbl.Kosten[[#This Row],[Te financieren]],"")</f>
        <v/>
      </c>
      <c r="GD189" s="150" t="str">
        <f>IF(Tbl.Kosten[[#This Row],[Pnr.]]=GD$7,Tbl.Kosten[[#This Row],[Te financieren]],"")</f>
        <v/>
      </c>
      <c r="GE189" s="150" t="str">
        <f>IF(Tbl.Kosten[[#This Row],[Pnr.]]=GE$7,Tbl.Kosten[[#This Row],[Te financieren]],"")</f>
        <v/>
      </c>
      <c r="GF189" s="150" t="str">
        <f>IF(Tbl.Kosten[[#This Row],[Pnr.]]=GF$7,Tbl.Kosten[[#This Row],[Te financieren]],"")</f>
        <v/>
      </c>
      <c r="GG189" s="150" t="str">
        <f>IF(Tbl.Kosten[[#This Row],[Pnr.]]=GG$7,Tbl.Kosten[[#This Row],[Te financieren]],"")</f>
        <v/>
      </c>
      <c r="GH189" s="150" t="str">
        <f>IF(Tbl.Kosten[[#This Row],[Pnr.]]=GH$7,Tbl.Kosten[[#This Row],[Te financieren]],"")</f>
        <v/>
      </c>
      <c r="GI189" s="150" t="str">
        <f>IF(Tbl.Kosten[[#This Row],[Pnr.]]=GI$7,Tbl.Kosten[[#This Row],[Te financieren]],"")</f>
        <v/>
      </c>
      <c r="GJ189" s="150" t="str">
        <f>IF(Tbl.Kosten[[#This Row],[Pnr.]]=GJ$7,Tbl.Kosten[[#This Row],[Te financieren]],"")</f>
        <v/>
      </c>
      <c r="GK189" s="150" t="str">
        <f>IF(Tbl.Kosten[[#This Row],[Pnr.]]=GK$7,Tbl.Kosten[[#This Row],[Te financieren]],"")</f>
        <v/>
      </c>
      <c r="GL189" s="150" t="str">
        <f>IF(Tbl.Kosten[[#This Row],[Pnr.]]=GL$7,Tbl.Kosten[[#This Row],[Te financieren]],"")</f>
        <v/>
      </c>
      <c r="GM189" s="150" t="str">
        <f>IF(Tbl.Kosten[[#This Row],[Pnr.]]=GM$7,Tbl.Kosten[[#This Row],[Te financieren]],"")</f>
        <v/>
      </c>
      <c r="GN189" s="150" t="str">
        <f>IF(Tbl.Kosten[[#This Row],[Pnr.]]=GN$7,Tbl.Kosten[[#This Row],[Te financieren]],"")</f>
        <v/>
      </c>
      <c r="GO189" s="150" t="str">
        <f>IF(Tbl.Kosten[[#This Row],[Pnr.]]=GO$7,Tbl.Kosten[[#This Row],[Te financieren]],"")</f>
        <v/>
      </c>
      <c r="GP189" s="150" t="str">
        <f>IF(Tbl.Kosten[[#This Row],[Pnr.]]=GP$7,Tbl.Kosten[[#This Row],[Te financieren]],"")</f>
        <v/>
      </c>
      <c r="GQ189" s="150" t="str">
        <f>IF(Tbl.Kosten[[#This Row],[Pnr.]]=GQ$7,Tbl.Kosten[[#This Row],[Te financieren]],"")</f>
        <v/>
      </c>
      <c r="GR189" s="150" t="str">
        <f>IF(Tbl.Kosten[[#This Row],[Pnr.]]=GR$7,Tbl.Kosten[[#This Row],[Te financieren]],"")</f>
        <v/>
      </c>
      <c r="GS189" s="150" t="str">
        <f>IF(Tbl.Kosten[[#This Row],[Pnr.]]=GS$7,Tbl.Kosten[[#This Row],[Te financieren]],"")</f>
        <v/>
      </c>
      <c r="GT189" s="150" t="str">
        <f>IF(Tbl.Kosten[[#This Row],[Pnr.]]=GT$7,Tbl.Kosten[[#This Row],[Te financieren]],"")</f>
        <v/>
      </c>
      <c r="GU189" s="150" t="str">
        <f>IF(Tbl.Kosten[[#This Row],[Pnr.]]=GU$7,Tbl.Kosten[[#This Row],[Te financieren]],"")</f>
        <v/>
      </c>
      <c r="GV189" s="150" t="str">
        <f>IF(Tbl.Kosten[[#This Row],[Pnr.]]=GV$7,Tbl.Kosten[[#This Row],[Te financieren]],"")</f>
        <v/>
      </c>
      <c r="GW189" s="150" t="str">
        <f>IF(Tbl.Kosten[[#This Row],[Pnr.]]=GW$7,Tbl.Kosten[[#This Row],[Te financieren]],"")</f>
        <v/>
      </c>
      <c r="GX189" s="150" t="str">
        <f>IF(Tbl.Kosten[[#This Row],[Pnr.]]=GX$7,Tbl.Kosten[[#This Row],[Te financieren]],"")</f>
        <v/>
      </c>
      <c r="GY189" s="150" t="str">
        <f>IF(Tbl.Kosten[[#This Row],[Pnr.]]=GY$7,Tbl.Kosten[[#This Row],[Te financieren]],"")</f>
        <v/>
      </c>
      <c r="GZ189" s="150" t="str">
        <f>IF(Tbl.Kosten[[#This Row],[Pnr.]]=GZ$7,Tbl.Kosten[[#This Row],[Te financieren]],"")</f>
        <v/>
      </c>
      <c r="HA189" s="150" t="str">
        <f>IF(Tbl.Kosten[[#This Row],[Pnr.]]=HA$7,Tbl.Kosten[[#This Row],[Te financieren]],"")</f>
        <v/>
      </c>
      <c r="HB189" s="150" t="str">
        <f>IF(Tbl.Kosten[[#This Row],[Pnr.]]=HB$7,Tbl.Kosten[[#This Row],[Te financieren]],"")</f>
        <v/>
      </c>
      <c r="HC189" s="150" t="str">
        <f>IF(Tbl.Kosten[[#This Row],[Pnr.]]=HC$7,Tbl.Kosten[[#This Row],[Te financieren]],"")</f>
        <v/>
      </c>
      <c r="HD189" s="150" t="str">
        <f>IF(Tbl.Kosten[[#This Row],[Pnr.]]=HD$7,Tbl.Kosten[[#This Row],[Te financieren]],"")</f>
        <v/>
      </c>
      <c r="HE189" s="150" t="str">
        <f>IF(Tbl.Kosten[[#This Row],[Pnr.]]=HE$7,Tbl.Kosten[[#This Row],[Te financieren]],"")</f>
        <v/>
      </c>
      <c r="HF189" s="150" t="str">
        <f>IF(Tbl.Kosten[[#This Row],[Pnr.]]=HF$7,Tbl.Kosten[[#This Row],[Te financieren]],"")</f>
        <v/>
      </c>
      <c r="HG189" s="150" t="str">
        <f>IF(Tbl.Kosten[[#This Row],[Pnr.]]=HG$7,Tbl.Kosten[[#This Row],[Te financieren]],"")</f>
        <v/>
      </c>
      <c r="HH189" s="150" t="str">
        <f>IF(Tbl.Kosten[[#This Row],[Pnr.]]=HH$7,Tbl.Kosten[[#This Row],[Te financieren]],"")</f>
        <v/>
      </c>
      <c r="HI189" s="150" t="str">
        <f>IF(Tbl.Kosten[[#This Row],[Pnr.]]=HI$7,Tbl.Kosten[[#This Row],[Te financieren]],"")</f>
        <v/>
      </c>
      <c r="HJ189" s="150" t="str">
        <f>IF(Tbl.Kosten[[#This Row],[Pnr.]]=HJ$7,Tbl.Kosten[[#This Row],[Te financieren]],"")</f>
        <v/>
      </c>
      <c r="HK189" s="150" t="str">
        <f>IF(Tbl.Kosten[[#This Row],[Pnr.]]=HK$7,Tbl.Kosten[[#This Row],[Te financieren]],"")</f>
        <v/>
      </c>
      <c r="HL189" s="150" t="str">
        <f>IF(Tbl.Kosten[[#This Row],[Pnr.]]=HL$7,Tbl.Kosten[[#This Row],[Te financieren]],"")</f>
        <v/>
      </c>
      <c r="HM189" s="150" t="str">
        <f>IF(Tbl.Kosten[[#This Row],[Pnr.]]=HM$7,Tbl.Kosten[[#This Row],[Te financieren]],"")</f>
        <v/>
      </c>
      <c r="HN189" s="150" t="str">
        <f>IF(Tbl.Kosten[[#This Row],[Pnr.]]=HN$7,Tbl.Kosten[[#This Row],[Te financieren]],"")</f>
        <v/>
      </c>
      <c r="HO189" s="150" t="str">
        <f>IF(Tbl.Kosten[[#This Row],[Pnr.]]=HO$7,Tbl.Kosten[[#This Row],[Te financieren]],"")</f>
        <v/>
      </c>
      <c r="HP189" s="150" t="str">
        <f>IF(Tbl.Kosten[[#This Row],[Pnr.]]=HP$7,Tbl.Kosten[[#This Row],[Te financieren]],"")</f>
        <v/>
      </c>
      <c r="HQ189" s="150" t="str">
        <f>IF(Tbl.Kosten[[#This Row],[Pnr.]]=HQ$7,Tbl.Kosten[[#This Row],[Te financieren]],"")</f>
        <v/>
      </c>
      <c r="HR189" s="150" t="str">
        <f>IF(Tbl.Kosten[[#This Row],[Pnr.]]=HR$7,Tbl.Kosten[[#This Row],[Te financieren]],"")</f>
        <v/>
      </c>
      <c r="HS189" s="150" t="str">
        <f>IF(Tbl.Kosten[[#This Row],[Pnr.]]=HS$7,Tbl.Kosten[[#This Row],[Te financieren]],"")</f>
        <v/>
      </c>
      <c r="HT189" s="150" t="str">
        <f>IF(Tbl.Kosten[[#This Row],[Pnr.]]=HT$7,Tbl.Kosten[[#This Row],[Te financieren]],"")</f>
        <v/>
      </c>
      <c r="HU189" s="150" t="str">
        <f>IF(Tbl.Kosten[[#This Row],[Pnr.]]=HU$7,Tbl.Kosten[[#This Row],[Te financieren]],"")</f>
        <v/>
      </c>
      <c r="HV189" s="150" t="str">
        <f>IF(Tbl.Kosten[[#This Row],[Pnr.]]=HV$7,Tbl.Kosten[[#This Row],[Te financieren]],"")</f>
        <v/>
      </c>
      <c r="HW189" s="150" t="str">
        <f>IF(Tbl.Kosten[[#This Row],[Pnr.]]=HW$7,Tbl.Kosten[[#This Row],[Te financieren]],"")</f>
        <v/>
      </c>
    </row>
    <row r="190" spans="2:231" x14ac:dyDescent="0.3">
      <c r="B190" s="134"/>
      <c r="C190" s="137"/>
      <c r="D190" s="136"/>
      <c r="E190" s="261"/>
      <c r="F190" s="135"/>
      <c r="G190" s="11" t="str">
        <f>IF(Tbl.Kosten[[#This Row],[Medewerker e/o 
functie]]&lt;&gt;"",_xlfn.XLOOKUP(Tbl.Kosten[[#This Row],[Medewerker e/o 
functie]],Tbl.Uurtarief[Medewerker en/of functie],Tbl.Uurtarief[Uurtarief],"",0,1),"")</f>
        <v/>
      </c>
      <c r="H190" s="121">
        <f>IFERROR(Tbl.Kosten[[#This Row],[Uren]]*Tbl.Kosten[[#This Row],[Uurtarief]],0)</f>
        <v>0</v>
      </c>
      <c r="I190" s="119" t="str">
        <f>IF(Tbl.Kosten[[#This Row],[Subtotaal uren]]&lt;&gt;0,_xlfn.XLOOKUP(Tbl.Kosten[[#This Row],[Medewerker e/o 
functie]],Tbl.Uurtarief[Medewerker en/of functie],Tbl.Uurtarief[Kostensoort arbeid],"",0,1),"")</f>
        <v/>
      </c>
      <c r="J190" s="137"/>
      <c r="K190" s="135"/>
      <c r="L190" s="139" t="str">
        <f>IF(Tbl.Kosten[[#This Row],[Activum]]&lt;&gt;"",_xlfn.XLOOKUP(Tbl.Kosten[[#This Row],[Activum]],Tbl.Afschrijvingskosten[Activum],Tbl.Afschrijvingskosten[Tarief per afschrijvings-eenheid],"",0,1),"")</f>
        <v/>
      </c>
      <c r="M190" s="122">
        <f>IFERROR(Tbl.Kosten[[#This Row],[Een-
heden]]*Tbl.Kosten[[#This Row],[Afschrijvings-
tarief]],0)</f>
        <v>0</v>
      </c>
      <c r="N190" s="122" t="str">
        <f>IF(Tbl.Kosten[[#This Row],[Subtotaal afschrijving]]&lt;&gt;0,Lijsten!$A$7,"")</f>
        <v/>
      </c>
      <c r="O190" s="140"/>
      <c r="P190" s="135"/>
      <c r="Q190" s="138"/>
      <c r="R190" s="122">
        <f>IFERROR(Tbl.Kosten[[#This Row],[Aantal]]*Tbl.Kosten[[#This Row],[Tarief]],0)</f>
        <v>0</v>
      </c>
      <c r="S190" s="8">
        <f>IFERROR(Tbl.Kosten[[#This Row],[Subtotaal overige kosten]]+Tbl.Kosten[[#This Row],[Subtotaal uren]]+Tbl.Kosten[[#This Row],[Subtotaal afschrijving]],0)</f>
        <v>0</v>
      </c>
      <c r="T190" s="8">
        <f>IFERROR(Tbl.Kosten[[#This Row],[Totaal kosten]]*Tbl.Kosten[[#This Row],[Subsidie%]],0)</f>
        <v>0</v>
      </c>
      <c r="U190" s="4" t="str" cm="1">
        <f t="array" ref="U190">IFERROR(_xlfn.IFS(Tbl.Kosten[[#This Row],[Subtotaal uren]]&lt;&gt;0,Tbl.Kosten[[#This Row],[Kostensoort arbeid]],Tbl.Kosten[[#This Row],[Subtotaal afschrijving]]&lt;&gt;0,Tbl.Kosten[[#This Row],[Kostensoort afschrijving]],Tbl.Kosten[[#This Row],[Subtotaal overige kosten]]&lt;&gt;0,Tbl.Kosten[[#This Row],[Kostensoort overig]]),"")</f>
        <v/>
      </c>
      <c r="V190" s="4" t="str">
        <f>IFERROR(_xlfn.XLOOKUP(Tbl.Kosten[[#This Row],[Activiteitencode]],Tbl.Activiteiten[Activiteitcode],Tbl.Activiteiten[Werkpakketcode],"",0,1),"")</f>
        <v/>
      </c>
      <c r="W190" s="4" t="str">
        <f>IFERROR(_xlfn.XLOOKUP(Tbl.Kosten[[#This Row],[Werkpakketcode]],Tbl.Werkpakketten[Werkpakketcode],Tbl.Werkpakketten[Subsidiabele activiteit],"",0,1),"")</f>
        <v/>
      </c>
      <c r="X190" s="12">
        <f>IFERROR(_xlfn.XLOOKUP(Tbl.Kosten[[#This Row],[Sanr.]],Tbl.Subsidiehoogte[SAnr.],Tbl.Subsidiehoogte[Sub. Percentage],0,0,1),0)</f>
        <v>0</v>
      </c>
      <c r="Y190" s="144" t="str">
        <f>IFERROR(_xlfn.XLOOKUP(Tbl.Kosten[[#This Row],[Partnercode]],Tbl.Projectpartners[Partnercode],Tbl.Projectpartners[PNr.],"",0,1),"")</f>
        <v>P1</v>
      </c>
      <c r="Z190" s="148">
        <f>IF(Tbl.Kosten[[#This Row],[Pnr.]]=Z$7,Tbl.Kosten[[#This Row],[Totaal kosten]],"")</f>
        <v>0</v>
      </c>
      <c r="AA190" s="148" t="str">
        <f>IF(Tbl.Kosten[[#This Row],[Pnr.]]=AA$7,Tbl.Kosten[[#This Row],[Totaal kosten]],"")</f>
        <v/>
      </c>
      <c r="AB190" s="148" t="str">
        <f>IF(Tbl.Kosten[[#This Row],[Pnr.]]=AB$7,Tbl.Kosten[[#This Row],[Totaal kosten]],"")</f>
        <v/>
      </c>
      <c r="AC190" s="148" t="str">
        <f>IF(Tbl.Kosten[[#This Row],[Pnr.]]=AC$7,Tbl.Kosten[[#This Row],[Totaal kosten]],"")</f>
        <v/>
      </c>
      <c r="AD190" s="148" t="str">
        <f>IF(Tbl.Kosten[[#This Row],[Pnr.]]=AD$7,Tbl.Kosten[[#This Row],[Totaal kosten]],"")</f>
        <v/>
      </c>
      <c r="AE190" s="148" t="str">
        <f>IF(Tbl.Kosten[[#This Row],[Pnr.]]=AE$7,Tbl.Kosten[[#This Row],[Totaal kosten]],"")</f>
        <v/>
      </c>
      <c r="AF190" s="148" t="str">
        <f>IF(Tbl.Kosten[[#This Row],[Pnr.]]=AF$7,Tbl.Kosten[[#This Row],[Totaal kosten]],"")</f>
        <v/>
      </c>
      <c r="AG190" s="148" t="str">
        <f>IF(Tbl.Kosten[[#This Row],[Pnr.]]=AG$7,Tbl.Kosten[[#This Row],[Totaal kosten]],"")</f>
        <v/>
      </c>
      <c r="AH190" s="148" t="str">
        <f>IF(Tbl.Kosten[[#This Row],[Pnr.]]=AH$7,Tbl.Kosten[[#This Row],[Totaal kosten]],"")</f>
        <v/>
      </c>
      <c r="AI190" s="148" t="str">
        <f>IF(Tbl.Kosten[[#This Row],[Pnr.]]=AI$7,Tbl.Kosten[[#This Row],[Totaal kosten]],"")</f>
        <v/>
      </c>
      <c r="AJ190" s="148" t="str">
        <f>IF(Tbl.Kosten[[#This Row],[Pnr.]]=AJ$7,Tbl.Kosten[[#This Row],[Totaal kosten]],"")</f>
        <v/>
      </c>
      <c r="AK190" s="148" t="str">
        <f>IF(Tbl.Kosten[[#This Row],[Pnr.]]=AK$7,Tbl.Kosten[[#This Row],[Totaal kosten]],"")</f>
        <v/>
      </c>
      <c r="AL190" s="148" t="str">
        <f>IF(Tbl.Kosten[[#This Row],[Pnr.]]=AL$7,Tbl.Kosten[[#This Row],[Totaal kosten]],"")</f>
        <v/>
      </c>
      <c r="AM190" s="148" t="str">
        <f>IF(Tbl.Kosten[[#This Row],[Pnr.]]=AM$7,Tbl.Kosten[[#This Row],[Totaal kosten]],"")</f>
        <v/>
      </c>
      <c r="AN190" s="148" t="str">
        <f>IF(Tbl.Kosten[[#This Row],[Pnr.]]=AN$7,Tbl.Kosten[[#This Row],[Totaal kosten]],"")</f>
        <v/>
      </c>
      <c r="AO190" s="148" t="str">
        <f>IF(Tbl.Kosten[[#This Row],[Pnr.]]=AO$7,Tbl.Kosten[[#This Row],[Totaal kosten]],"")</f>
        <v/>
      </c>
      <c r="AP190" s="148" t="str">
        <f>IF(Tbl.Kosten[[#This Row],[Pnr.]]=AP$7,Tbl.Kosten[[#This Row],[Totaal kosten]],"")</f>
        <v/>
      </c>
      <c r="AQ190" s="148" t="str">
        <f>IF(Tbl.Kosten[[#This Row],[Pnr.]]=AQ$7,Tbl.Kosten[[#This Row],[Totaal kosten]],"")</f>
        <v/>
      </c>
      <c r="AR190" s="148" t="str">
        <f>IF(Tbl.Kosten[[#This Row],[Pnr.]]=AR$7,Tbl.Kosten[[#This Row],[Totaal kosten]],"")</f>
        <v/>
      </c>
      <c r="AS190" s="148" t="str">
        <f>IF(Tbl.Kosten[[#This Row],[Pnr.]]=AS$7,Tbl.Kosten[[#This Row],[Totaal kosten]],"")</f>
        <v/>
      </c>
      <c r="AT190" s="148" t="str">
        <f>IF(Tbl.Kosten[[#This Row],[Pnr.]]=AT$7,Tbl.Kosten[[#This Row],[Totaal kosten]],"")</f>
        <v/>
      </c>
      <c r="AU190" s="148" t="str">
        <f>IF(Tbl.Kosten[[#This Row],[Pnr.]]=AU$7,Tbl.Kosten[[#This Row],[Totaal kosten]],"")</f>
        <v/>
      </c>
      <c r="AV190" s="148" t="str">
        <f>IF(Tbl.Kosten[[#This Row],[Pnr.]]=AV$7,Tbl.Kosten[[#This Row],[Totaal kosten]],"")</f>
        <v/>
      </c>
      <c r="AW190" s="148" t="str">
        <f>IF(Tbl.Kosten[[#This Row],[Pnr.]]=AW$7,Tbl.Kosten[[#This Row],[Totaal kosten]],"")</f>
        <v/>
      </c>
      <c r="AX190" s="148" t="str">
        <f>IF(Tbl.Kosten[[#This Row],[Pnr.]]=AX$7,Tbl.Kosten[[#This Row],[Totaal kosten]],"")</f>
        <v/>
      </c>
      <c r="AY190" s="148" t="str">
        <f>IF(Tbl.Kosten[[#This Row],[Pnr.]]=AY$7,Tbl.Kosten[[#This Row],[Totaal kosten]],"")</f>
        <v/>
      </c>
      <c r="AZ190" s="148" t="str">
        <f>IF(Tbl.Kosten[[#This Row],[Pnr.]]=AZ$7,Tbl.Kosten[[#This Row],[Totaal kosten]],"")</f>
        <v/>
      </c>
      <c r="BA190" s="148" t="str">
        <f>IF(Tbl.Kosten[[#This Row],[Pnr.]]=BA$7,Tbl.Kosten[[#This Row],[Totaal kosten]],"")</f>
        <v/>
      </c>
      <c r="BB190" s="148" t="str">
        <f>IF(Tbl.Kosten[[#This Row],[Pnr.]]=BB$7,Tbl.Kosten[[#This Row],[Totaal kosten]],"")</f>
        <v/>
      </c>
      <c r="BC190" s="148" t="str">
        <f>IF(Tbl.Kosten[[#This Row],[Pnr.]]=BC$7,Tbl.Kosten[[#This Row],[Totaal kosten]],"")</f>
        <v/>
      </c>
      <c r="BD190" s="148" t="str">
        <f>IF(Tbl.Kosten[[#This Row],[Pnr.]]=BD$7,Tbl.Kosten[[#This Row],[Totaal kosten]],"")</f>
        <v/>
      </c>
      <c r="BE190" s="148" t="str">
        <f>IF(Tbl.Kosten[[#This Row],[Pnr.]]=BE$7,Tbl.Kosten[[#This Row],[Totaal kosten]],"")</f>
        <v/>
      </c>
      <c r="BF190" s="148" t="str">
        <f>IF(Tbl.Kosten[[#This Row],[Pnr.]]=BF$7,Tbl.Kosten[[#This Row],[Totaal kosten]],"")</f>
        <v/>
      </c>
      <c r="BG190" s="148" t="str">
        <f>IF(Tbl.Kosten[[#This Row],[Pnr.]]=BG$7,Tbl.Kosten[[#This Row],[Totaal kosten]],"")</f>
        <v/>
      </c>
      <c r="BH190" s="148" t="str">
        <f>IF(Tbl.Kosten[[#This Row],[Pnr.]]=BH$7,Tbl.Kosten[[#This Row],[Totaal kosten]],"")</f>
        <v/>
      </c>
      <c r="BI190" s="148" t="str">
        <f>IF(Tbl.Kosten[[#This Row],[Pnr.]]=BI$7,Tbl.Kosten[[#This Row],[Totaal kosten]],"")</f>
        <v/>
      </c>
      <c r="BJ190" s="148" t="str">
        <f>IF(Tbl.Kosten[[#This Row],[Pnr.]]=BJ$7,Tbl.Kosten[[#This Row],[Totaal kosten]],"")</f>
        <v/>
      </c>
      <c r="BK190" s="148" t="str">
        <f>IF(Tbl.Kosten[[#This Row],[Pnr.]]=BK$7,Tbl.Kosten[[#This Row],[Totaal kosten]],"")</f>
        <v/>
      </c>
      <c r="BL190" s="148" t="str">
        <f>IF(Tbl.Kosten[[#This Row],[Pnr.]]=BL$7,Tbl.Kosten[[#This Row],[Totaal kosten]],"")</f>
        <v/>
      </c>
      <c r="BM190" s="148" t="str">
        <f>IF(Tbl.Kosten[[#This Row],[Pnr.]]=BM$7,Tbl.Kosten[[#This Row],[Totaal kosten]],"")</f>
        <v/>
      </c>
      <c r="BN190" s="148" t="str">
        <f>IF(Tbl.Kosten[[#This Row],[Pnr.]]=BN$7,Tbl.Kosten[[#This Row],[Totaal kosten]],"")</f>
        <v/>
      </c>
      <c r="BO190" s="148" t="str">
        <f>IF(Tbl.Kosten[[#This Row],[Pnr.]]=BO$7,Tbl.Kosten[[#This Row],[Totaal kosten]],"")</f>
        <v/>
      </c>
      <c r="BP190" s="148" t="str">
        <f>IF(Tbl.Kosten[[#This Row],[Pnr.]]=BP$7,Tbl.Kosten[[#This Row],[Totaal kosten]],"")</f>
        <v/>
      </c>
      <c r="BQ190" s="148" t="str">
        <f>IF(Tbl.Kosten[[#This Row],[Pnr.]]=BQ$7,Tbl.Kosten[[#This Row],[Totaal kosten]],"")</f>
        <v/>
      </c>
      <c r="BR190" s="148" t="str">
        <f>IF(Tbl.Kosten[[#This Row],[Pnr.]]=BR$7,Tbl.Kosten[[#This Row],[Totaal kosten]],"")</f>
        <v/>
      </c>
      <c r="BS190" s="148" t="str">
        <f>IF(Tbl.Kosten[[#This Row],[Pnr.]]=BS$7,Tbl.Kosten[[#This Row],[Totaal kosten]],"")</f>
        <v/>
      </c>
      <c r="BT190" s="148" t="str">
        <f>IF(Tbl.Kosten[[#This Row],[Pnr.]]=BT$7,Tbl.Kosten[[#This Row],[Totaal kosten]],"")</f>
        <v/>
      </c>
      <c r="BU190" s="148" t="str">
        <f>IF(Tbl.Kosten[[#This Row],[Pnr.]]=BU$7,Tbl.Kosten[[#This Row],[Totaal kosten]],"")</f>
        <v/>
      </c>
      <c r="BV190" s="148" t="str">
        <f>IF(Tbl.Kosten[[#This Row],[Pnr.]]=BV$7,Tbl.Kosten[[#This Row],[Totaal kosten]],"")</f>
        <v/>
      </c>
      <c r="BW190" s="148" t="str">
        <f>IF(Tbl.Kosten[[#This Row],[Pnr.]]=BW$7,Tbl.Kosten[[#This Row],[Totaal kosten]],"")</f>
        <v/>
      </c>
      <c r="BX190" s="148" t="str">
        <f>IFERROR(_xlfn.XLOOKUP(Tbl.Kosten[[#This Row],[Werkpakketcode]],Tbl.Werkpakketten[Werkpakketcode],Tbl.Werkpakketten[WPnr.],"",0,1),"")</f>
        <v/>
      </c>
      <c r="BY190" s="148" t="str">
        <f>IF(Tbl.Kosten[[#This Row],[WPnr.]]=BY$7,Tbl.Kosten[[#This Row],[Totaal kosten]],"")</f>
        <v/>
      </c>
      <c r="BZ190" s="148" t="str">
        <f>IF(Tbl.Kosten[[#This Row],[WPnr.]]=BZ$7,Tbl.Kosten[[#This Row],[Totaal kosten]],"")</f>
        <v/>
      </c>
      <c r="CA190" s="148" t="str">
        <f>IF(Tbl.Kosten[[#This Row],[WPnr.]]=CA$7,Tbl.Kosten[[#This Row],[Totaal kosten]],"")</f>
        <v/>
      </c>
      <c r="CB190" s="148" t="str">
        <f>IF(Tbl.Kosten[[#This Row],[WPnr.]]=CB$7,Tbl.Kosten[[#This Row],[Totaal kosten]],"")</f>
        <v/>
      </c>
      <c r="CC190" s="148" t="str">
        <f>IF(Tbl.Kosten[[#This Row],[WPnr.]]=CC$7,Tbl.Kosten[[#This Row],[Totaal kosten]],"")</f>
        <v/>
      </c>
      <c r="CD190" s="148" t="str">
        <f>IF(Tbl.Kosten[[#This Row],[WPnr.]]=CD$7,Tbl.Kosten[[#This Row],[Totaal kosten]],"")</f>
        <v/>
      </c>
      <c r="CE190" s="148" t="str">
        <f>IF(Tbl.Kosten[[#This Row],[WPnr.]]=CE$7,Tbl.Kosten[[#This Row],[Totaal kosten]],"")</f>
        <v/>
      </c>
      <c r="CF190" s="148" t="str">
        <f>IF(Tbl.Kosten[[#This Row],[WPnr.]]=CF$7,Tbl.Kosten[[#This Row],[Totaal kosten]],"")</f>
        <v/>
      </c>
      <c r="CG190" s="148" t="str">
        <f>IF(Tbl.Kosten[[#This Row],[WPnr.]]=CG$7,Tbl.Kosten[[#This Row],[Totaal kosten]],"")</f>
        <v/>
      </c>
      <c r="CH190" s="148" t="str">
        <f>IF(Tbl.Kosten[[#This Row],[WPnr.]]=CH$7,Tbl.Kosten[[#This Row],[Totaal kosten]],"")</f>
        <v/>
      </c>
      <c r="CI190" s="148" t="str">
        <f>IF(Tbl.Kosten[[#This Row],[WPnr.]]=CI$7,Tbl.Kosten[[#This Row],[Totaal kosten]],"")</f>
        <v/>
      </c>
      <c r="CJ190" s="148" t="str">
        <f>IF(Tbl.Kosten[[#This Row],[WPnr.]]=CJ$7,Tbl.Kosten[[#This Row],[Totaal kosten]],"")</f>
        <v/>
      </c>
      <c r="CK190" s="148" t="str">
        <f>IF(Tbl.Kosten[[#This Row],[WPnr.]]=CK$7,Tbl.Kosten[[#This Row],[Totaal kosten]],"")</f>
        <v/>
      </c>
      <c r="CL190" s="148" t="str">
        <f>IF(Tbl.Kosten[[#This Row],[WPnr.]]=CL$7,Tbl.Kosten[[#This Row],[Totaal kosten]],"")</f>
        <v/>
      </c>
      <c r="CM190" s="148" t="str">
        <f>IF(Tbl.Kosten[[#This Row],[WPnr.]]=CM$7,Tbl.Kosten[[#This Row],[Totaal kosten]],"")</f>
        <v/>
      </c>
      <c r="CN190" s="148" t="str">
        <f>IF(Tbl.Kosten[[#This Row],[WPnr.]]=CN$7,Tbl.Kosten[[#This Row],[Totaal kosten]],"")</f>
        <v/>
      </c>
      <c r="CO190" s="148" t="str">
        <f>IF(Tbl.Kosten[[#This Row],[WPnr.]]=CO$7,Tbl.Kosten[[#This Row],[Totaal kosten]],"")</f>
        <v/>
      </c>
      <c r="CP190" s="148" t="str">
        <f>IF(Tbl.Kosten[[#This Row],[WPnr.]]=CP$7,Tbl.Kosten[[#This Row],[Totaal kosten]],"")</f>
        <v/>
      </c>
      <c r="CQ190" s="148" t="str">
        <f>IF(Tbl.Kosten[[#This Row],[WPnr.]]=CQ$7,Tbl.Kosten[[#This Row],[Totaal kosten]],"")</f>
        <v/>
      </c>
      <c r="CR190" s="148" t="str">
        <f>IF(Tbl.Kosten[[#This Row],[WPnr.]]=CR$7,Tbl.Kosten[[#This Row],[Totaal kosten]],"")</f>
        <v/>
      </c>
      <c r="CS190" s="148" t="str">
        <f>IF(Tbl.Kosten[[#This Row],[WPnr.]]=CS$7,Tbl.Kosten[[#This Row],[Totaal kosten]],"")</f>
        <v/>
      </c>
      <c r="CT190" s="148" t="str">
        <f>IF(Tbl.Kosten[[#This Row],[WPnr.]]=CT$7,Tbl.Kosten[[#This Row],[Totaal kosten]],"")</f>
        <v/>
      </c>
      <c r="CU190" s="148" t="str">
        <f>IF(Tbl.Kosten[[#This Row],[WPnr.]]=CU$7,Tbl.Kosten[[#This Row],[Totaal kosten]],"")</f>
        <v/>
      </c>
      <c r="CV190" s="148" t="str">
        <f>IF(Tbl.Kosten[[#This Row],[WPnr.]]=CV$7,Tbl.Kosten[[#This Row],[Totaal kosten]],"")</f>
        <v/>
      </c>
      <c r="CW190" s="148" t="str">
        <f>IF(Tbl.Kosten[[#This Row],[WPnr.]]=CW$7,Tbl.Kosten[[#This Row],[Totaal kosten]],"")</f>
        <v/>
      </c>
      <c r="CX190" s="148" t="str">
        <f>IF(Tbl.Kosten[[#This Row],[WPnr.]]=CX$7,Tbl.Kosten[[#This Row],[Totaal kosten]],"")</f>
        <v/>
      </c>
      <c r="CY190" s="148" t="str">
        <f>IF(Tbl.Kosten[[#This Row],[WPnr.]]=CY$7,Tbl.Kosten[[#This Row],[Totaal kosten]],"")</f>
        <v/>
      </c>
      <c r="CZ190" s="148" t="str">
        <f>IF(Tbl.Kosten[[#This Row],[WPnr.]]=CZ$7,Tbl.Kosten[[#This Row],[Totaal kosten]],"")</f>
        <v/>
      </c>
      <c r="DA190" s="148" t="str">
        <f>IF(Tbl.Kosten[[#This Row],[WPnr.]]=DA$7,Tbl.Kosten[[#This Row],[Totaal kosten]],"")</f>
        <v/>
      </c>
      <c r="DB190" s="148" t="str">
        <f>IF(Tbl.Kosten[[#This Row],[WPnr.]]=DB$7,Tbl.Kosten[[#This Row],[Totaal kosten]],"")</f>
        <v/>
      </c>
      <c r="DC190" s="148" t="str">
        <f>IF(Tbl.Kosten[[#This Row],[WPnr.]]=DC$7,Tbl.Kosten[[#This Row],[Totaal kosten]],"")</f>
        <v/>
      </c>
      <c r="DD190" s="148" t="str">
        <f>IF(Tbl.Kosten[[#This Row],[WPnr.]]=DD$7,Tbl.Kosten[[#This Row],[Totaal kosten]],"")</f>
        <v/>
      </c>
      <c r="DE190" s="148" t="str">
        <f>IF(Tbl.Kosten[[#This Row],[WPnr.]]=DE$7,Tbl.Kosten[[#This Row],[Totaal kosten]],"")</f>
        <v/>
      </c>
      <c r="DF190" s="148" t="str">
        <f>IF(Tbl.Kosten[[#This Row],[WPnr.]]=DF$7,Tbl.Kosten[[#This Row],[Totaal kosten]],"")</f>
        <v/>
      </c>
      <c r="DG190" s="148" t="str">
        <f>IF(Tbl.Kosten[[#This Row],[WPnr.]]=DG$7,Tbl.Kosten[[#This Row],[Totaal kosten]],"")</f>
        <v/>
      </c>
      <c r="DH190" s="148" t="str">
        <f>IF(Tbl.Kosten[[#This Row],[WPnr.]]=DH$7,Tbl.Kosten[[#This Row],[Totaal kosten]],"")</f>
        <v/>
      </c>
      <c r="DI190" s="148" t="str">
        <f>IF(Tbl.Kosten[[#This Row],[WPnr.]]=DI$7,Tbl.Kosten[[#This Row],[Totaal kosten]],"")</f>
        <v/>
      </c>
      <c r="DJ190" s="148" t="str">
        <f>IF(Tbl.Kosten[[#This Row],[WPnr.]]=DJ$7,Tbl.Kosten[[#This Row],[Totaal kosten]],"")</f>
        <v/>
      </c>
      <c r="DK190" s="148" t="str">
        <f>IF(Tbl.Kosten[[#This Row],[WPnr.]]=DK$7,Tbl.Kosten[[#This Row],[Totaal kosten]],"")</f>
        <v/>
      </c>
      <c r="DL190" s="148" t="str">
        <f>IF(Tbl.Kosten[[#This Row],[WPnr.]]=DL$7,Tbl.Kosten[[#This Row],[Totaal kosten]],"")</f>
        <v/>
      </c>
      <c r="DM190" s="148" t="str">
        <f>IF(Tbl.Kosten[[#This Row],[WPnr.]]=DM$7,Tbl.Kosten[[#This Row],[Totaal kosten]],"")</f>
        <v/>
      </c>
      <c r="DN190" s="148" t="str">
        <f>IF(Tbl.Kosten[[#This Row],[WPnr.]]=DN$7,Tbl.Kosten[[#This Row],[Totaal kosten]],"")</f>
        <v/>
      </c>
      <c r="DO190" s="148" t="str">
        <f>IF(Tbl.Kosten[[#This Row],[WPnr.]]=DO$7,Tbl.Kosten[[#This Row],[Totaal kosten]],"")</f>
        <v/>
      </c>
      <c r="DP190" s="148" t="str">
        <f>IF(Tbl.Kosten[[#This Row],[WPnr.]]=DP$7,Tbl.Kosten[[#This Row],[Totaal kosten]],"")</f>
        <v/>
      </c>
      <c r="DQ190" s="148" t="str">
        <f>IF(Tbl.Kosten[[#This Row],[WPnr.]]=DQ$7,Tbl.Kosten[[#This Row],[Totaal kosten]],"")</f>
        <v/>
      </c>
      <c r="DR190" s="148" t="str">
        <f>IF(Tbl.Kosten[[#This Row],[WPnr.]]=DR$7,Tbl.Kosten[[#This Row],[Totaal kosten]],"")</f>
        <v/>
      </c>
      <c r="DS190" s="148" t="str">
        <f>IF(Tbl.Kosten[[#This Row],[WPnr.]]=DS$7,Tbl.Kosten[[#This Row],[Totaal kosten]],"")</f>
        <v/>
      </c>
      <c r="DT190" s="148" t="str">
        <f>IF(Tbl.Kosten[[#This Row],[WPnr.]]=DT$7,Tbl.Kosten[[#This Row],[Totaal kosten]],"")</f>
        <v/>
      </c>
      <c r="DU190" s="148" t="str">
        <f>IF(Tbl.Kosten[[#This Row],[WPnr.]]=DU$7,Tbl.Kosten[[#This Row],[Totaal kosten]],"")</f>
        <v/>
      </c>
      <c r="DV190" s="148" t="str">
        <f>IF(Tbl.Kosten[[#This Row],[WPnr.]]=DV$7,Tbl.Kosten[[#This Row],[Totaal kosten]],"")</f>
        <v/>
      </c>
      <c r="DW190" s="150" t="str">
        <f>IFERROR(_xlfn.XLOOKUP(Tbl.Kosten[[#This Row],[Kostensoort]],Tbl.Kostensoorten[Kostensoorten],Tbl.Kostensoorten[KSnr.],"",0,1),"")</f>
        <v/>
      </c>
      <c r="DX190" s="150" t="str">
        <f>IF(Tbl.Kosten[[#This Row],[KSnr.]]=DX$7,Tbl.Kosten[[#This Row],[Totaal kosten]],"")</f>
        <v/>
      </c>
      <c r="DY190" s="150" t="str">
        <f>IF(Tbl.Kosten[[#This Row],[KSnr.]]=DY$7,Tbl.Kosten[[#This Row],[Totaal kosten]],"")</f>
        <v/>
      </c>
      <c r="DZ190" s="150" t="str">
        <f>IF(Tbl.Kosten[[#This Row],[KSnr.]]=DZ$7,Tbl.Kosten[[#This Row],[Totaal kosten]],"")</f>
        <v/>
      </c>
      <c r="EA190" s="150" t="str">
        <f>IF(Tbl.Kosten[[#This Row],[KSnr.]]=EA$7,Tbl.Kosten[[#This Row],[Totaal kosten]],"")</f>
        <v/>
      </c>
      <c r="EB190" s="150" t="str">
        <f>IF(Tbl.Kosten[[#This Row],[KSnr.]]=EB$7,Tbl.Kosten[[#This Row],[Totaal kosten]],"")</f>
        <v/>
      </c>
      <c r="EC190" s="150" t="str">
        <f>IF(Tbl.Kosten[[#This Row],[KSnr.]]=EC$7,Tbl.Kosten[[#This Row],[Totaal kosten]],"")</f>
        <v/>
      </c>
      <c r="ED190" s="150" t="str">
        <f>IF(Tbl.Kosten[[#This Row],[KSnr.]]=ED$7,Tbl.Kosten[[#This Row],[Totaal kosten]],"")</f>
        <v/>
      </c>
      <c r="EE190" s="150" t="str">
        <f>IF(Tbl.Kosten[[#This Row],[KSnr.]]=EE$7,Tbl.Kosten[[#This Row],[Totaal kosten]],"")</f>
        <v/>
      </c>
      <c r="EF190" s="150" t="str">
        <f>IF(Tbl.Kosten[[#This Row],[KSnr.]]=EF$7,Tbl.Kosten[[#This Row],[Totaal kosten]],"")</f>
        <v/>
      </c>
      <c r="EG190" s="150" t="str">
        <f>IF(Tbl.Kosten[[#This Row],[KSnr.]]=EG$7,Tbl.Kosten[[#This Row],[Totaal kosten]],"")</f>
        <v/>
      </c>
      <c r="EH190" s="150" t="str">
        <f>IF(Tbl.Kosten[[#This Row],[KSnr.]]=EH$7,Tbl.Kosten[[#This Row],[Totaal kosten]],"")</f>
        <v/>
      </c>
      <c r="EI190" s="150" t="str">
        <f>IF(Tbl.Kosten[[#This Row],[KSnr.]]=EI$7,Tbl.Kosten[[#This Row],[Totaal kosten]],"")</f>
        <v/>
      </c>
      <c r="EJ190" s="150" t="str">
        <f>IF(Tbl.Kosten[[#This Row],[KSnr.]]=EJ$7,Tbl.Kosten[[#This Row],[Totaal kosten]],"")</f>
        <v/>
      </c>
      <c r="EK190" s="150" t="str">
        <f>IF(Tbl.Kosten[[#This Row],[KSnr.]]=EK$7,Tbl.Kosten[[#This Row],[Totaal kosten]],"")</f>
        <v/>
      </c>
      <c r="EL190" s="150" t="str">
        <f>IF(Tbl.Kosten[[#This Row],[KSnr.]]=EL$7,Tbl.Kosten[[#This Row],[Totaal kosten]],"")</f>
        <v/>
      </c>
      <c r="EM190" s="150" t="str">
        <f>IF(Tbl.Kosten[[#This Row],[KSnr.]]=EM$7,Tbl.Kosten[[#This Row],[Totaal kosten]],"")</f>
        <v/>
      </c>
      <c r="EN190" s="150" t="str">
        <f>IF(Tbl.Kosten[[#This Row],[KSnr.]]=EN$7,Tbl.Kosten[[#This Row],[Totaal kosten]],"")</f>
        <v/>
      </c>
      <c r="EO190" s="150" t="str">
        <f>IF(Tbl.Kosten[[#This Row],[KSnr.]]=EO$7,Tbl.Kosten[[#This Row],[Totaal kosten]],"")</f>
        <v/>
      </c>
      <c r="EP190" s="150" t="str">
        <f>IF(Tbl.Kosten[[#This Row],[KSnr.]]=EP$7,Tbl.Kosten[[#This Row],[Totaal kosten]],"")</f>
        <v/>
      </c>
      <c r="EQ190" s="150" t="str">
        <f>IF(Tbl.Kosten[[#This Row],[KSnr.]]=EQ$7,Tbl.Kosten[[#This Row],[Totaal kosten]],"")</f>
        <v/>
      </c>
      <c r="ER190" s="144" t="str">
        <f>IFERROR(_xlfn.XLOOKUP(Tbl.Kosten[[#This Row],[Subsidieactiviteit]],Tbl.Subsidiehoogte[Subsidieactiviteit],Tbl.Subsidiehoogte[SAnr.],"",0,1),"")</f>
        <v/>
      </c>
      <c r="ES190" s="150" t="str">
        <f>IF(Tbl.Kosten[[#This Row],[Sanr.]]=ES$7,Tbl.Kosten[[#This Row],[Totaal kosten]],"")</f>
        <v/>
      </c>
      <c r="ET190" s="150" t="str">
        <f>IF(Tbl.Kosten[[#This Row],[Sanr.]]=ET$7,Tbl.Kosten[[#This Row],[Totaal kosten]],"")</f>
        <v/>
      </c>
      <c r="EU190" s="150" t="str">
        <f>IF(Tbl.Kosten[[#This Row],[Sanr.]]=EU$7,Tbl.Kosten[[#This Row],[Totaal kosten]],"")</f>
        <v/>
      </c>
      <c r="EV190" s="150" t="str">
        <f>IF(Tbl.Kosten[[#This Row],[Sanr.]]=EV$7,Tbl.Kosten[[#This Row],[Totaal kosten]],"")</f>
        <v/>
      </c>
      <c r="EW190" s="150" t="str">
        <f>IF(Tbl.Kosten[[#This Row],[Sanr.]]=EW$7,Tbl.Kosten[[#This Row],[Totaal kosten]],"")</f>
        <v/>
      </c>
      <c r="EX190" s="150" t="str">
        <f>IF(Tbl.Kosten[[#This Row],[Sanr.]]=EX$7,Tbl.Kosten[[#This Row],[Totaal kosten]],"")</f>
        <v/>
      </c>
      <c r="EY190" s="150" t="str">
        <f>IF(Tbl.Kosten[[#This Row],[Sanr.]]=EY$7,Tbl.Kosten[[#This Row],[Totaal kosten]],"")</f>
        <v/>
      </c>
      <c r="EZ190" s="150" t="str">
        <f>IF(Tbl.Kosten[[#This Row],[Sanr.]]=EZ$7,Tbl.Kosten[[#This Row],[Totaal kosten]],"")</f>
        <v/>
      </c>
      <c r="FA190" s="150" t="str">
        <f>IF(Tbl.Kosten[[#This Row],[Sanr.]]=FA$7,Tbl.Kosten[[#This Row],[Totaal kosten]],"")</f>
        <v/>
      </c>
      <c r="FB190" s="150" t="str">
        <f>IF(Tbl.Kosten[[#This Row],[Sanr.]]=FB$7,Tbl.Kosten[[#This Row],[Totaal kosten]],"")</f>
        <v/>
      </c>
      <c r="FC190" s="150" t="str">
        <f>IF(Tbl.Kosten[[#This Row],[Sanr.]]=FC$7,Tbl.Kosten[[#This Row],[Totaal kosten]],"")</f>
        <v/>
      </c>
      <c r="FD190" s="150" t="str">
        <f>IF(Tbl.Kosten[[#This Row],[Sanr.]]=FD$7,Tbl.Kosten[[#This Row],[Totaal kosten]],"")</f>
        <v/>
      </c>
      <c r="FE190" s="150" t="str">
        <f>IF(Tbl.Kosten[[#This Row],[Sanr.]]=FE$7,Tbl.Kosten[[#This Row],[Totaal kosten]],"")</f>
        <v/>
      </c>
      <c r="FF190" s="150" t="str">
        <f>IF(Tbl.Kosten[[#This Row],[Sanr.]]=FF$7,Tbl.Kosten[[#This Row],[Totaal kosten]],"")</f>
        <v/>
      </c>
      <c r="FG190" s="150" t="str">
        <f>IF(Tbl.Kosten[[#This Row],[Sanr.]]=FG$7,Tbl.Kosten[[#This Row],[Totaal kosten]],"")</f>
        <v/>
      </c>
      <c r="FH190" s="150" t="str">
        <f>IF(Tbl.Kosten[[#This Row],[Sanr.]]=FH$7,Tbl.Kosten[[#This Row],[Totaal kosten]],"")</f>
        <v/>
      </c>
      <c r="FI190" s="150" t="str">
        <f>IF(Tbl.Kosten[[#This Row],[Sanr.]]=FI$7,Tbl.Kosten[[#This Row],[Totaal kosten]],"")</f>
        <v/>
      </c>
      <c r="FJ190" s="150" t="str">
        <f>IF(Tbl.Kosten[[#This Row],[Sanr.]]=FJ$7,Tbl.Kosten[[#This Row],[Totaal kosten]],"")</f>
        <v/>
      </c>
      <c r="FK190" s="150" t="str">
        <f>IF(Tbl.Kosten[[#This Row],[Sanr.]]=FK$7,Tbl.Kosten[[#This Row],[Totaal kosten]],"")</f>
        <v/>
      </c>
      <c r="FL190" s="150" t="str">
        <f>IF(Tbl.Kosten[[#This Row],[Sanr.]]=FL$7,Tbl.Kosten[[#This Row],[Totaal kosten]],"")</f>
        <v/>
      </c>
      <c r="FM190" s="150" t="str">
        <f>IF(Tbl.Kosten[[#This Row],[Sanr.]]=FM$7,Tbl.Kosten[[#This Row],[Totaal kosten]],"")</f>
        <v/>
      </c>
      <c r="FN190" s="150" t="str">
        <f>IF(Tbl.Kosten[[#This Row],[Sanr.]]=FN$7,Tbl.Kosten[[#This Row],[Totaal kosten]],"")</f>
        <v/>
      </c>
      <c r="FO190" s="150" t="str">
        <f>IF(Tbl.Kosten[[#This Row],[Sanr.]]=FO$7,Tbl.Kosten[[#This Row],[Totaal kosten]],"")</f>
        <v/>
      </c>
      <c r="FP190" s="150" t="str">
        <f>IF(Tbl.Kosten[[#This Row],[Sanr.]]=FP$7,Tbl.Kosten[[#This Row],[Totaal kosten]],"")</f>
        <v/>
      </c>
      <c r="FQ190" s="150" t="str">
        <f>IF(Tbl.Kosten[[#This Row],[Sanr.]]=FQ$7,Tbl.Kosten[[#This Row],[Totaal kosten]],"")</f>
        <v/>
      </c>
      <c r="FR190" s="150" t="str">
        <f>IF(Tbl.Kosten[[#This Row],[Sanr.]]=FR$7,Tbl.Kosten[[#This Row],[Totaal kosten]],"")</f>
        <v/>
      </c>
      <c r="FS190" s="150" t="str">
        <f>IF(Tbl.Kosten[[#This Row],[Sanr.]]=FS$7,Tbl.Kosten[[#This Row],[Totaal kosten]],"")</f>
        <v/>
      </c>
      <c r="FT190" s="150" t="str">
        <f>IF(Tbl.Kosten[[#This Row],[Sanr.]]=FT$7,Tbl.Kosten[[#This Row],[Totaal kosten]],"")</f>
        <v/>
      </c>
      <c r="FU190" s="150" t="str">
        <f>IF(Tbl.Kosten[[#This Row],[Sanr.]]=FU$7,Tbl.Kosten[[#This Row],[Totaal kosten]],"")</f>
        <v/>
      </c>
      <c r="FV190" s="150" t="str">
        <f>IF(Tbl.Kosten[[#This Row],[Sanr.]]=FV$7,Tbl.Kosten[[#This Row],[Totaal kosten]],"")</f>
        <v/>
      </c>
      <c r="FW190" s="150" t="str">
        <f>IFERROR(_xlfn.XLOOKUP(Tbl.Kosten[[#This Row],[Activiteitencode]],Tbl.Activiteiten[Activiteitcode],Tbl.Activiteiten[Anr.],"",0,1),"")</f>
        <v/>
      </c>
      <c r="FX190" s="169" t="str">
        <f>_xlfn.CONCAT(Tbl.Kosten[[#This Row],[Pnr.]],Tbl.Kosten[[#This Row],[Sanr.]])</f>
        <v>P1</v>
      </c>
      <c r="FY190" s="150">
        <f>Tbl.Kosten[[#This Row],[Totaal kosten]]-Tbl.Kosten[[#This Row],[Subsidie]]</f>
        <v>0</v>
      </c>
      <c r="FZ190" s="150">
        <f>IF(Tbl.Kosten[[#This Row],[Pnr.]]=FZ$7,Tbl.Kosten[[#This Row],[Te financieren]],"")</f>
        <v>0</v>
      </c>
      <c r="GA190" s="150" t="str">
        <f>IF(Tbl.Kosten[[#This Row],[Pnr.]]=GA$7,Tbl.Kosten[[#This Row],[Te financieren]],"")</f>
        <v/>
      </c>
      <c r="GB190" s="150" t="str">
        <f>IF(Tbl.Kosten[[#This Row],[Pnr.]]=GB$7,Tbl.Kosten[[#This Row],[Te financieren]],"")</f>
        <v/>
      </c>
      <c r="GC190" s="150" t="str">
        <f>IF(Tbl.Kosten[[#This Row],[Pnr.]]=GC$7,Tbl.Kosten[[#This Row],[Te financieren]],"")</f>
        <v/>
      </c>
      <c r="GD190" s="150" t="str">
        <f>IF(Tbl.Kosten[[#This Row],[Pnr.]]=GD$7,Tbl.Kosten[[#This Row],[Te financieren]],"")</f>
        <v/>
      </c>
      <c r="GE190" s="150" t="str">
        <f>IF(Tbl.Kosten[[#This Row],[Pnr.]]=GE$7,Tbl.Kosten[[#This Row],[Te financieren]],"")</f>
        <v/>
      </c>
      <c r="GF190" s="150" t="str">
        <f>IF(Tbl.Kosten[[#This Row],[Pnr.]]=GF$7,Tbl.Kosten[[#This Row],[Te financieren]],"")</f>
        <v/>
      </c>
      <c r="GG190" s="150" t="str">
        <f>IF(Tbl.Kosten[[#This Row],[Pnr.]]=GG$7,Tbl.Kosten[[#This Row],[Te financieren]],"")</f>
        <v/>
      </c>
      <c r="GH190" s="150" t="str">
        <f>IF(Tbl.Kosten[[#This Row],[Pnr.]]=GH$7,Tbl.Kosten[[#This Row],[Te financieren]],"")</f>
        <v/>
      </c>
      <c r="GI190" s="150" t="str">
        <f>IF(Tbl.Kosten[[#This Row],[Pnr.]]=GI$7,Tbl.Kosten[[#This Row],[Te financieren]],"")</f>
        <v/>
      </c>
      <c r="GJ190" s="150" t="str">
        <f>IF(Tbl.Kosten[[#This Row],[Pnr.]]=GJ$7,Tbl.Kosten[[#This Row],[Te financieren]],"")</f>
        <v/>
      </c>
      <c r="GK190" s="150" t="str">
        <f>IF(Tbl.Kosten[[#This Row],[Pnr.]]=GK$7,Tbl.Kosten[[#This Row],[Te financieren]],"")</f>
        <v/>
      </c>
      <c r="GL190" s="150" t="str">
        <f>IF(Tbl.Kosten[[#This Row],[Pnr.]]=GL$7,Tbl.Kosten[[#This Row],[Te financieren]],"")</f>
        <v/>
      </c>
      <c r="GM190" s="150" t="str">
        <f>IF(Tbl.Kosten[[#This Row],[Pnr.]]=GM$7,Tbl.Kosten[[#This Row],[Te financieren]],"")</f>
        <v/>
      </c>
      <c r="GN190" s="150" t="str">
        <f>IF(Tbl.Kosten[[#This Row],[Pnr.]]=GN$7,Tbl.Kosten[[#This Row],[Te financieren]],"")</f>
        <v/>
      </c>
      <c r="GO190" s="150" t="str">
        <f>IF(Tbl.Kosten[[#This Row],[Pnr.]]=GO$7,Tbl.Kosten[[#This Row],[Te financieren]],"")</f>
        <v/>
      </c>
      <c r="GP190" s="150" t="str">
        <f>IF(Tbl.Kosten[[#This Row],[Pnr.]]=GP$7,Tbl.Kosten[[#This Row],[Te financieren]],"")</f>
        <v/>
      </c>
      <c r="GQ190" s="150" t="str">
        <f>IF(Tbl.Kosten[[#This Row],[Pnr.]]=GQ$7,Tbl.Kosten[[#This Row],[Te financieren]],"")</f>
        <v/>
      </c>
      <c r="GR190" s="150" t="str">
        <f>IF(Tbl.Kosten[[#This Row],[Pnr.]]=GR$7,Tbl.Kosten[[#This Row],[Te financieren]],"")</f>
        <v/>
      </c>
      <c r="GS190" s="150" t="str">
        <f>IF(Tbl.Kosten[[#This Row],[Pnr.]]=GS$7,Tbl.Kosten[[#This Row],[Te financieren]],"")</f>
        <v/>
      </c>
      <c r="GT190" s="150" t="str">
        <f>IF(Tbl.Kosten[[#This Row],[Pnr.]]=GT$7,Tbl.Kosten[[#This Row],[Te financieren]],"")</f>
        <v/>
      </c>
      <c r="GU190" s="150" t="str">
        <f>IF(Tbl.Kosten[[#This Row],[Pnr.]]=GU$7,Tbl.Kosten[[#This Row],[Te financieren]],"")</f>
        <v/>
      </c>
      <c r="GV190" s="150" t="str">
        <f>IF(Tbl.Kosten[[#This Row],[Pnr.]]=GV$7,Tbl.Kosten[[#This Row],[Te financieren]],"")</f>
        <v/>
      </c>
      <c r="GW190" s="150" t="str">
        <f>IF(Tbl.Kosten[[#This Row],[Pnr.]]=GW$7,Tbl.Kosten[[#This Row],[Te financieren]],"")</f>
        <v/>
      </c>
      <c r="GX190" s="150" t="str">
        <f>IF(Tbl.Kosten[[#This Row],[Pnr.]]=GX$7,Tbl.Kosten[[#This Row],[Te financieren]],"")</f>
        <v/>
      </c>
      <c r="GY190" s="150" t="str">
        <f>IF(Tbl.Kosten[[#This Row],[Pnr.]]=GY$7,Tbl.Kosten[[#This Row],[Te financieren]],"")</f>
        <v/>
      </c>
      <c r="GZ190" s="150" t="str">
        <f>IF(Tbl.Kosten[[#This Row],[Pnr.]]=GZ$7,Tbl.Kosten[[#This Row],[Te financieren]],"")</f>
        <v/>
      </c>
      <c r="HA190" s="150" t="str">
        <f>IF(Tbl.Kosten[[#This Row],[Pnr.]]=HA$7,Tbl.Kosten[[#This Row],[Te financieren]],"")</f>
        <v/>
      </c>
      <c r="HB190" s="150" t="str">
        <f>IF(Tbl.Kosten[[#This Row],[Pnr.]]=HB$7,Tbl.Kosten[[#This Row],[Te financieren]],"")</f>
        <v/>
      </c>
      <c r="HC190" s="150" t="str">
        <f>IF(Tbl.Kosten[[#This Row],[Pnr.]]=HC$7,Tbl.Kosten[[#This Row],[Te financieren]],"")</f>
        <v/>
      </c>
      <c r="HD190" s="150" t="str">
        <f>IF(Tbl.Kosten[[#This Row],[Pnr.]]=HD$7,Tbl.Kosten[[#This Row],[Te financieren]],"")</f>
        <v/>
      </c>
      <c r="HE190" s="150" t="str">
        <f>IF(Tbl.Kosten[[#This Row],[Pnr.]]=HE$7,Tbl.Kosten[[#This Row],[Te financieren]],"")</f>
        <v/>
      </c>
      <c r="HF190" s="150" t="str">
        <f>IF(Tbl.Kosten[[#This Row],[Pnr.]]=HF$7,Tbl.Kosten[[#This Row],[Te financieren]],"")</f>
        <v/>
      </c>
      <c r="HG190" s="150" t="str">
        <f>IF(Tbl.Kosten[[#This Row],[Pnr.]]=HG$7,Tbl.Kosten[[#This Row],[Te financieren]],"")</f>
        <v/>
      </c>
      <c r="HH190" s="150" t="str">
        <f>IF(Tbl.Kosten[[#This Row],[Pnr.]]=HH$7,Tbl.Kosten[[#This Row],[Te financieren]],"")</f>
        <v/>
      </c>
      <c r="HI190" s="150" t="str">
        <f>IF(Tbl.Kosten[[#This Row],[Pnr.]]=HI$7,Tbl.Kosten[[#This Row],[Te financieren]],"")</f>
        <v/>
      </c>
      <c r="HJ190" s="150" t="str">
        <f>IF(Tbl.Kosten[[#This Row],[Pnr.]]=HJ$7,Tbl.Kosten[[#This Row],[Te financieren]],"")</f>
        <v/>
      </c>
      <c r="HK190" s="150" t="str">
        <f>IF(Tbl.Kosten[[#This Row],[Pnr.]]=HK$7,Tbl.Kosten[[#This Row],[Te financieren]],"")</f>
        <v/>
      </c>
      <c r="HL190" s="150" t="str">
        <f>IF(Tbl.Kosten[[#This Row],[Pnr.]]=HL$7,Tbl.Kosten[[#This Row],[Te financieren]],"")</f>
        <v/>
      </c>
      <c r="HM190" s="150" t="str">
        <f>IF(Tbl.Kosten[[#This Row],[Pnr.]]=HM$7,Tbl.Kosten[[#This Row],[Te financieren]],"")</f>
        <v/>
      </c>
      <c r="HN190" s="150" t="str">
        <f>IF(Tbl.Kosten[[#This Row],[Pnr.]]=HN$7,Tbl.Kosten[[#This Row],[Te financieren]],"")</f>
        <v/>
      </c>
      <c r="HO190" s="150" t="str">
        <f>IF(Tbl.Kosten[[#This Row],[Pnr.]]=HO$7,Tbl.Kosten[[#This Row],[Te financieren]],"")</f>
        <v/>
      </c>
      <c r="HP190" s="150" t="str">
        <f>IF(Tbl.Kosten[[#This Row],[Pnr.]]=HP$7,Tbl.Kosten[[#This Row],[Te financieren]],"")</f>
        <v/>
      </c>
      <c r="HQ190" s="150" t="str">
        <f>IF(Tbl.Kosten[[#This Row],[Pnr.]]=HQ$7,Tbl.Kosten[[#This Row],[Te financieren]],"")</f>
        <v/>
      </c>
      <c r="HR190" s="150" t="str">
        <f>IF(Tbl.Kosten[[#This Row],[Pnr.]]=HR$7,Tbl.Kosten[[#This Row],[Te financieren]],"")</f>
        <v/>
      </c>
      <c r="HS190" s="150" t="str">
        <f>IF(Tbl.Kosten[[#This Row],[Pnr.]]=HS$7,Tbl.Kosten[[#This Row],[Te financieren]],"")</f>
        <v/>
      </c>
      <c r="HT190" s="150" t="str">
        <f>IF(Tbl.Kosten[[#This Row],[Pnr.]]=HT$7,Tbl.Kosten[[#This Row],[Te financieren]],"")</f>
        <v/>
      </c>
      <c r="HU190" s="150" t="str">
        <f>IF(Tbl.Kosten[[#This Row],[Pnr.]]=HU$7,Tbl.Kosten[[#This Row],[Te financieren]],"")</f>
        <v/>
      </c>
      <c r="HV190" s="150" t="str">
        <f>IF(Tbl.Kosten[[#This Row],[Pnr.]]=HV$7,Tbl.Kosten[[#This Row],[Te financieren]],"")</f>
        <v/>
      </c>
      <c r="HW190" s="150" t="str">
        <f>IF(Tbl.Kosten[[#This Row],[Pnr.]]=HW$7,Tbl.Kosten[[#This Row],[Te financieren]],"")</f>
        <v/>
      </c>
    </row>
    <row r="191" spans="2:231" x14ac:dyDescent="0.3">
      <c r="B191" s="134"/>
      <c r="C191" s="137"/>
      <c r="D191" s="136"/>
      <c r="E191" s="261"/>
      <c r="F191" s="135"/>
      <c r="G191" s="11" t="str">
        <f>IF(Tbl.Kosten[[#This Row],[Medewerker e/o 
functie]]&lt;&gt;"",_xlfn.XLOOKUP(Tbl.Kosten[[#This Row],[Medewerker e/o 
functie]],Tbl.Uurtarief[Medewerker en/of functie],Tbl.Uurtarief[Uurtarief],"",0,1),"")</f>
        <v/>
      </c>
      <c r="H191" s="121">
        <f>IFERROR(Tbl.Kosten[[#This Row],[Uren]]*Tbl.Kosten[[#This Row],[Uurtarief]],0)</f>
        <v>0</v>
      </c>
      <c r="I191" s="119" t="str">
        <f>IF(Tbl.Kosten[[#This Row],[Subtotaal uren]]&lt;&gt;0,_xlfn.XLOOKUP(Tbl.Kosten[[#This Row],[Medewerker e/o 
functie]],Tbl.Uurtarief[Medewerker en/of functie],Tbl.Uurtarief[Kostensoort arbeid],"",0,1),"")</f>
        <v/>
      </c>
      <c r="J191" s="137"/>
      <c r="K191" s="135"/>
      <c r="L191" s="139" t="str">
        <f>IF(Tbl.Kosten[[#This Row],[Activum]]&lt;&gt;"",_xlfn.XLOOKUP(Tbl.Kosten[[#This Row],[Activum]],Tbl.Afschrijvingskosten[Activum],Tbl.Afschrijvingskosten[Tarief per afschrijvings-eenheid],"",0,1),"")</f>
        <v/>
      </c>
      <c r="M191" s="122">
        <f>IFERROR(Tbl.Kosten[[#This Row],[Een-
heden]]*Tbl.Kosten[[#This Row],[Afschrijvings-
tarief]],0)</f>
        <v>0</v>
      </c>
      <c r="N191" s="122" t="str">
        <f>IF(Tbl.Kosten[[#This Row],[Subtotaal afschrijving]]&lt;&gt;0,Lijsten!$A$7,"")</f>
        <v/>
      </c>
      <c r="O191" s="140"/>
      <c r="P191" s="135"/>
      <c r="Q191" s="138"/>
      <c r="R191" s="122">
        <f>IFERROR(Tbl.Kosten[[#This Row],[Aantal]]*Tbl.Kosten[[#This Row],[Tarief]],0)</f>
        <v>0</v>
      </c>
      <c r="S191" s="8">
        <f>IFERROR(Tbl.Kosten[[#This Row],[Subtotaal overige kosten]]+Tbl.Kosten[[#This Row],[Subtotaal uren]]+Tbl.Kosten[[#This Row],[Subtotaal afschrijving]],0)</f>
        <v>0</v>
      </c>
      <c r="T191" s="8">
        <f>IFERROR(Tbl.Kosten[[#This Row],[Totaal kosten]]*Tbl.Kosten[[#This Row],[Subsidie%]],0)</f>
        <v>0</v>
      </c>
      <c r="U191" s="4" t="str" cm="1">
        <f t="array" ref="U191">IFERROR(_xlfn.IFS(Tbl.Kosten[[#This Row],[Subtotaal uren]]&lt;&gt;0,Tbl.Kosten[[#This Row],[Kostensoort arbeid]],Tbl.Kosten[[#This Row],[Subtotaal afschrijving]]&lt;&gt;0,Tbl.Kosten[[#This Row],[Kostensoort afschrijving]],Tbl.Kosten[[#This Row],[Subtotaal overige kosten]]&lt;&gt;0,Tbl.Kosten[[#This Row],[Kostensoort overig]]),"")</f>
        <v/>
      </c>
      <c r="V191" s="4" t="str">
        <f>IFERROR(_xlfn.XLOOKUP(Tbl.Kosten[[#This Row],[Activiteitencode]],Tbl.Activiteiten[Activiteitcode],Tbl.Activiteiten[Werkpakketcode],"",0,1),"")</f>
        <v/>
      </c>
      <c r="W191" s="4" t="str">
        <f>IFERROR(_xlfn.XLOOKUP(Tbl.Kosten[[#This Row],[Werkpakketcode]],Tbl.Werkpakketten[Werkpakketcode],Tbl.Werkpakketten[Subsidiabele activiteit],"",0,1),"")</f>
        <v/>
      </c>
      <c r="X191" s="12">
        <f>IFERROR(_xlfn.XLOOKUP(Tbl.Kosten[[#This Row],[Sanr.]],Tbl.Subsidiehoogte[SAnr.],Tbl.Subsidiehoogte[Sub. Percentage],0,0,1),0)</f>
        <v>0</v>
      </c>
      <c r="Y191" s="144" t="str">
        <f>IFERROR(_xlfn.XLOOKUP(Tbl.Kosten[[#This Row],[Partnercode]],Tbl.Projectpartners[Partnercode],Tbl.Projectpartners[PNr.],"",0,1),"")</f>
        <v>P1</v>
      </c>
      <c r="Z191" s="148">
        <f>IF(Tbl.Kosten[[#This Row],[Pnr.]]=Z$7,Tbl.Kosten[[#This Row],[Totaal kosten]],"")</f>
        <v>0</v>
      </c>
      <c r="AA191" s="148" t="str">
        <f>IF(Tbl.Kosten[[#This Row],[Pnr.]]=AA$7,Tbl.Kosten[[#This Row],[Totaal kosten]],"")</f>
        <v/>
      </c>
      <c r="AB191" s="148" t="str">
        <f>IF(Tbl.Kosten[[#This Row],[Pnr.]]=AB$7,Tbl.Kosten[[#This Row],[Totaal kosten]],"")</f>
        <v/>
      </c>
      <c r="AC191" s="148" t="str">
        <f>IF(Tbl.Kosten[[#This Row],[Pnr.]]=AC$7,Tbl.Kosten[[#This Row],[Totaal kosten]],"")</f>
        <v/>
      </c>
      <c r="AD191" s="148" t="str">
        <f>IF(Tbl.Kosten[[#This Row],[Pnr.]]=AD$7,Tbl.Kosten[[#This Row],[Totaal kosten]],"")</f>
        <v/>
      </c>
      <c r="AE191" s="148" t="str">
        <f>IF(Tbl.Kosten[[#This Row],[Pnr.]]=AE$7,Tbl.Kosten[[#This Row],[Totaal kosten]],"")</f>
        <v/>
      </c>
      <c r="AF191" s="148" t="str">
        <f>IF(Tbl.Kosten[[#This Row],[Pnr.]]=AF$7,Tbl.Kosten[[#This Row],[Totaal kosten]],"")</f>
        <v/>
      </c>
      <c r="AG191" s="148" t="str">
        <f>IF(Tbl.Kosten[[#This Row],[Pnr.]]=AG$7,Tbl.Kosten[[#This Row],[Totaal kosten]],"")</f>
        <v/>
      </c>
      <c r="AH191" s="148" t="str">
        <f>IF(Tbl.Kosten[[#This Row],[Pnr.]]=AH$7,Tbl.Kosten[[#This Row],[Totaal kosten]],"")</f>
        <v/>
      </c>
      <c r="AI191" s="148" t="str">
        <f>IF(Tbl.Kosten[[#This Row],[Pnr.]]=AI$7,Tbl.Kosten[[#This Row],[Totaal kosten]],"")</f>
        <v/>
      </c>
      <c r="AJ191" s="148" t="str">
        <f>IF(Tbl.Kosten[[#This Row],[Pnr.]]=AJ$7,Tbl.Kosten[[#This Row],[Totaal kosten]],"")</f>
        <v/>
      </c>
      <c r="AK191" s="148" t="str">
        <f>IF(Tbl.Kosten[[#This Row],[Pnr.]]=AK$7,Tbl.Kosten[[#This Row],[Totaal kosten]],"")</f>
        <v/>
      </c>
      <c r="AL191" s="148" t="str">
        <f>IF(Tbl.Kosten[[#This Row],[Pnr.]]=AL$7,Tbl.Kosten[[#This Row],[Totaal kosten]],"")</f>
        <v/>
      </c>
      <c r="AM191" s="148" t="str">
        <f>IF(Tbl.Kosten[[#This Row],[Pnr.]]=AM$7,Tbl.Kosten[[#This Row],[Totaal kosten]],"")</f>
        <v/>
      </c>
      <c r="AN191" s="148" t="str">
        <f>IF(Tbl.Kosten[[#This Row],[Pnr.]]=AN$7,Tbl.Kosten[[#This Row],[Totaal kosten]],"")</f>
        <v/>
      </c>
      <c r="AO191" s="148" t="str">
        <f>IF(Tbl.Kosten[[#This Row],[Pnr.]]=AO$7,Tbl.Kosten[[#This Row],[Totaal kosten]],"")</f>
        <v/>
      </c>
      <c r="AP191" s="148" t="str">
        <f>IF(Tbl.Kosten[[#This Row],[Pnr.]]=AP$7,Tbl.Kosten[[#This Row],[Totaal kosten]],"")</f>
        <v/>
      </c>
      <c r="AQ191" s="148" t="str">
        <f>IF(Tbl.Kosten[[#This Row],[Pnr.]]=AQ$7,Tbl.Kosten[[#This Row],[Totaal kosten]],"")</f>
        <v/>
      </c>
      <c r="AR191" s="148" t="str">
        <f>IF(Tbl.Kosten[[#This Row],[Pnr.]]=AR$7,Tbl.Kosten[[#This Row],[Totaal kosten]],"")</f>
        <v/>
      </c>
      <c r="AS191" s="148" t="str">
        <f>IF(Tbl.Kosten[[#This Row],[Pnr.]]=AS$7,Tbl.Kosten[[#This Row],[Totaal kosten]],"")</f>
        <v/>
      </c>
      <c r="AT191" s="148" t="str">
        <f>IF(Tbl.Kosten[[#This Row],[Pnr.]]=AT$7,Tbl.Kosten[[#This Row],[Totaal kosten]],"")</f>
        <v/>
      </c>
      <c r="AU191" s="148" t="str">
        <f>IF(Tbl.Kosten[[#This Row],[Pnr.]]=AU$7,Tbl.Kosten[[#This Row],[Totaal kosten]],"")</f>
        <v/>
      </c>
      <c r="AV191" s="148" t="str">
        <f>IF(Tbl.Kosten[[#This Row],[Pnr.]]=AV$7,Tbl.Kosten[[#This Row],[Totaal kosten]],"")</f>
        <v/>
      </c>
      <c r="AW191" s="148" t="str">
        <f>IF(Tbl.Kosten[[#This Row],[Pnr.]]=AW$7,Tbl.Kosten[[#This Row],[Totaal kosten]],"")</f>
        <v/>
      </c>
      <c r="AX191" s="148" t="str">
        <f>IF(Tbl.Kosten[[#This Row],[Pnr.]]=AX$7,Tbl.Kosten[[#This Row],[Totaal kosten]],"")</f>
        <v/>
      </c>
      <c r="AY191" s="148" t="str">
        <f>IF(Tbl.Kosten[[#This Row],[Pnr.]]=AY$7,Tbl.Kosten[[#This Row],[Totaal kosten]],"")</f>
        <v/>
      </c>
      <c r="AZ191" s="148" t="str">
        <f>IF(Tbl.Kosten[[#This Row],[Pnr.]]=AZ$7,Tbl.Kosten[[#This Row],[Totaal kosten]],"")</f>
        <v/>
      </c>
      <c r="BA191" s="148" t="str">
        <f>IF(Tbl.Kosten[[#This Row],[Pnr.]]=BA$7,Tbl.Kosten[[#This Row],[Totaal kosten]],"")</f>
        <v/>
      </c>
      <c r="BB191" s="148" t="str">
        <f>IF(Tbl.Kosten[[#This Row],[Pnr.]]=BB$7,Tbl.Kosten[[#This Row],[Totaal kosten]],"")</f>
        <v/>
      </c>
      <c r="BC191" s="148" t="str">
        <f>IF(Tbl.Kosten[[#This Row],[Pnr.]]=BC$7,Tbl.Kosten[[#This Row],[Totaal kosten]],"")</f>
        <v/>
      </c>
      <c r="BD191" s="148" t="str">
        <f>IF(Tbl.Kosten[[#This Row],[Pnr.]]=BD$7,Tbl.Kosten[[#This Row],[Totaal kosten]],"")</f>
        <v/>
      </c>
      <c r="BE191" s="148" t="str">
        <f>IF(Tbl.Kosten[[#This Row],[Pnr.]]=BE$7,Tbl.Kosten[[#This Row],[Totaal kosten]],"")</f>
        <v/>
      </c>
      <c r="BF191" s="148" t="str">
        <f>IF(Tbl.Kosten[[#This Row],[Pnr.]]=BF$7,Tbl.Kosten[[#This Row],[Totaal kosten]],"")</f>
        <v/>
      </c>
      <c r="BG191" s="148" t="str">
        <f>IF(Tbl.Kosten[[#This Row],[Pnr.]]=BG$7,Tbl.Kosten[[#This Row],[Totaal kosten]],"")</f>
        <v/>
      </c>
      <c r="BH191" s="148" t="str">
        <f>IF(Tbl.Kosten[[#This Row],[Pnr.]]=BH$7,Tbl.Kosten[[#This Row],[Totaal kosten]],"")</f>
        <v/>
      </c>
      <c r="BI191" s="148" t="str">
        <f>IF(Tbl.Kosten[[#This Row],[Pnr.]]=BI$7,Tbl.Kosten[[#This Row],[Totaal kosten]],"")</f>
        <v/>
      </c>
      <c r="BJ191" s="148" t="str">
        <f>IF(Tbl.Kosten[[#This Row],[Pnr.]]=BJ$7,Tbl.Kosten[[#This Row],[Totaal kosten]],"")</f>
        <v/>
      </c>
      <c r="BK191" s="148" t="str">
        <f>IF(Tbl.Kosten[[#This Row],[Pnr.]]=BK$7,Tbl.Kosten[[#This Row],[Totaal kosten]],"")</f>
        <v/>
      </c>
      <c r="BL191" s="148" t="str">
        <f>IF(Tbl.Kosten[[#This Row],[Pnr.]]=BL$7,Tbl.Kosten[[#This Row],[Totaal kosten]],"")</f>
        <v/>
      </c>
      <c r="BM191" s="148" t="str">
        <f>IF(Tbl.Kosten[[#This Row],[Pnr.]]=BM$7,Tbl.Kosten[[#This Row],[Totaal kosten]],"")</f>
        <v/>
      </c>
      <c r="BN191" s="148" t="str">
        <f>IF(Tbl.Kosten[[#This Row],[Pnr.]]=BN$7,Tbl.Kosten[[#This Row],[Totaal kosten]],"")</f>
        <v/>
      </c>
      <c r="BO191" s="148" t="str">
        <f>IF(Tbl.Kosten[[#This Row],[Pnr.]]=BO$7,Tbl.Kosten[[#This Row],[Totaal kosten]],"")</f>
        <v/>
      </c>
      <c r="BP191" s="148" t="str">
        <f>IF(Tbl.Kosten[[#This Row],[Pnr.]]=BP$7,Tbl.Kosten[[#This Row],[Totaal kosten]],"")</f>
        <v/>
      </c>
      <c r="BQ191" s="148" t="str">
        <f>IF(Tbl.Kosten[[#This Row],[Pnr.]]=BQ$7,Tbl.Kosten[[#This Row],[Totaal kosten]],"")</f>
        <v/>
      </c>
      <c r="BR191" s="148" t="str">
        <f>IF(Tbl.Kosten[[#This Row],[Pnr.]]=BR$7,Tbl.Kosten[[#This Row],[Totaal kosten]],"")</f>
        <v/>
      </c>
      <c r="BS191" s="148" t="str">
        <f>IF(Tbl.Kosten[[#This Row],[Pnr.]]=BS$7,Tbl.Kosten[[#This Row],[Totaal kosten]],"")</f>
        <v/>
      </c>
      <c r="BT191" s="148" t="str">
        <f>IF(Tbl.Kosten[[#This Row],[Pnr.]]=BT$7,Tbl.Kosten[[#This Row],[Totaal kosten]],"")</f>
        <v/>
      </c>
      <c r="BU191" s="148" t="str">
        <f>IF(Tbl.Kosten[[#This Row],[Pnr.]]=BU$7,Tbl.Kosten[[#This Row],[Totaal kosten]],"")</f>
        <v/>
      </c>
      <c r="BV191" s="148" t="str">
        <f>IF(Tbl.Kosten[[#This Row],[Pnr.]]=BV$7,Tbl.Kosten[[#This Row],[Totaal kosten]],"")</f>
        <v/>
      </c>
      <c r="BW191" s="148" t="str">
        <f>IF(Tbl.Kosten[[#This Row],[Pnr.]]=BW$7,Tbl.Kosten[[#This Row],[Totaal kosten]],"")</f>
        <v/>
      </c>
      <c r="BX191" s="148" t="str">
        <f>IFERROR(_xlfn.XLOOKUP(Tbl.Kosten[[#This Row],[Werkpakketcode]],Tbl.Werkpakketten[Werkpakketcode],Tbl.Werkpakketten[WPnr.],"",0,1),"")</f>
        <v/>
      </c>
      <c r="BY191" s="148" t="str">
        <f>IF(Tbl.Kosten[[#This Row],[WPnr.]]=BY$7,Tbl.Kosten[[#This Row],[Totaal kosten]],"")</f>
        <v/>
      </c>
      <c r="BZ191" s="148" t="str">
        <f>IF(Tbl.Kosten[[#This Row],[WPnr.]]=BZ$7,Tbl.Kosten[[#This Row],[Totaal kosten]],"")</f>
        <v/>
      </c>
      <c r="CA191" s="148" t="str">
        <f>IF(Tbl.Kosten[[#This Row],[WPnr.]]=CA$7,Tbl.Kosten[[#This Row],[Totaal kosten]],"")</f>
        <v/>
      </c>
      <c r="CB191" s="148" t="str">
        <f>IF(Tbl.Kosten[[#This Row],[WPnr.]]=CB$7,Tbl.Kosten[[#This Row],[Totaal kosten]],"")</f>
        <v/>
      </c>
      <c r="CC191" s="148" t="str">
        <f>IF(Tbl.Kosten[[#This Row],[WPnr.]]=CC$7,Tbl.Kosten[[#This Row],[Totaal kosten]],"")</f>
        <v/>
      </c>
      <c r="CD191" s="148" t="str">
        <f>IF(Tbl.Kosten[[#This Row],[WPnr.]]=CD$7,Tbl.Kosten[[#This Row],[Totaal kosten]],"")</f>
        <v/>
      </c>
      <c r="CE191" s="148" t="str">
        <f>IF(Tbl.Kosten[[#This Row],[WPnr.]]=CE$7,Tbl.Kosten[[#This Row],[Totaal kosten]],"")</f>
        <v/>
      </c>
      <c r="CF191" s="148" t="str">
        <f>IF(Tbl.Kosten[[#This Row],[WPnr.]]=CF$7,Tbl.Kosten[[#This Row],[Totaal kosten]],"")</f>
        <v/>
      </c>
      <c r="CG191" s="148" t="str">
        <f>IF(Tbl.Kosten[[#This Row],[WPnr.]]=CG$7,Tbl.Kosten[[#This Row],[Totaal kosten]],"")</f>
        <v/>
      </c>
      <c r="CH191" s="148" t="str">
        <f>IF(Tbl.Kosten[[#This Row],[WPnr.]]=CH$7,Tbl.Kosten[[#This Row],[Totaal kosten]],"")</f>
        <v/>
      </c>
      <c r="CI191" s="148" t="str">
        <f>IF(Tbl.Kosten[[#This Row],[WPnr.]]=CI$7,Tbl.Kosten[[#This Row],[Totaal kosten]],"")</f>
        <v/>
      </c>
      <c r="CJ191" s="148" t="str">
        <f>IF(Tbl.Kosten[[#This Row],[WPnr.]]=CJ$7,Tbl.Kosten[[#This Row],[Totaal kosten]],"")</f>
        <v/>
      </c>
      <c r="CK191" s="148" t="str">
        <f>IF(Tbl.Kosten[[#This Row],[WPnr.]]=CK$7,Tbl.Kosten[[#This Row],[Totaal kosten]],"")</f>
        <v/>
      </c>
      <c r="CL191" s="148" t="str">
        <f>IF(Tbl.Kosten[[#This Row],[WPnr.]]=CL$7,Tbl.Kosten[[#This Row],[Totaal kosten]],"")</f>
        <v/>
      </c>
      <c r="CM191" s="148" t="str">
        <f>IF(Tbl.Kosten[[#This Row],[WPnr.]]=CM$7,Tbl.Kosten[[#This Row],[Totaal kosten]],"")</f>
        <v/>
      </c>
      <c r="CN191" s="148" t="str">
        <f>IF(Tbl.Kosten[[#This Row],[WPnr.]]=CN$7,Tbl.Kosten[[#This Row],[Totaal kosten]],"")</f>
        <v/>
      </c>
      <c r="CO191" s="148" t="str">
        <f>IF(Tbl.Kosten[[#This Row],[WPnr.]]=CO$7,Tbl.Kosten[[#This Row],[Totaal kosten]],"")</f>
        <v/>
      </c>
      <c r="CP191" s="148" t="str">
        <f>IF(Tbl.Kosten[[#This Row],[WPnr.]]=CP$7,Tbl.Kosten[[#This Row],[Totaal kosten]],"")</f>
        <v/>
      </c>
      <c r="CQ191" s="148" t="str">
        <f>IF(Tbl.Kosten[[#This Row],[WPnr.]]=CQ$7,Tbl.Kosten[[#This Row],[Totaal kosten]],"")</f>
        <v/>
      </c>
      <c r="CR191" s="148" t="str">
        <f>IF(Tbl.Kosten[[#This Row],[WPnr.]]=CR$7,Tbl.Kosten[[#This Row],[Totaal kosten]],"")</f>
        <v/>
      </c>
      <c r="CS191" s="148" t="str">
        <f>IF(Tbl.Kosten[[#This Row],[WPnr.]]=CS$7,Tbl.Kosten[[#This Row],[Totaal kosten]],"")</f>
        <v/>
      </c>
      <c r="CT191" s="148" t="str">
        <f>IF(Tbl.Kosten[[#This Row],[WPnr.]]=CT$7,Tbl.Kosten[[#This Row],[Totaal kosten]],"")</f>
        <v/>
      </c>
      <c r="CU191" s="148" t="str">
        <f>IF(Tbl.Kosten[[#This Row],[WPnr.]]=CU$7,Tbl.Kosten[[#This Row],[Totaal kosten]],"")</f>
        <v/>
      </c>
      <c r="CV191" s="148" t="str">
        <f>IF(Tbl.Kosten[[#This Row],[WPnr.]]=CV$7,Tbl.Kosten[[#This Row],[Totaal kosten]],"")</f>
        <v/>
      </c>
      <c r="CW191" s="148" t="str">
        <f>IF(Tbl.Kosten[[#This Row],[WPnr.]]=CW$7,Tbl.Kosten[[#This Row],[Totaal kosten]],"")</f>
        <v/>
      </c>
      <c r="CX191" s="148" t="str">
        <f>IF(Tbl.Kosten[[#This Row],[WPnr.]]=CX$7,Tbl.Kosten[[#This Row],[Totaal kosten]],"")</f>
        <v/>
      </c>
      <c r="CY191" s="148" t="str">
        <f>IF(Tbl.Kosten[[#This Row],[WPnr.]]=CY$7,Tbl.Kosten[[#This Row],[Totaal kosten]],"")</f>
        <v/>
      </c>
      <c r="CZ191" s="148" t="str">
        <f>IF(Tbl.Kosten[[#This Row],[WPnr.]]=CZ$7,Tbl.Kosten[[#This Row],[Totaal kosten]],"")</f>
        <v/>
      </c>
      <c r="DA191" s="148" t="str">
        <f>IF(Tbl.Kosten[[#This Row],[WPnr.]]=DA$7,Tbl.Kosten[[#This Row],[Totaal kosten]],"")</f>
        <v/>
      </c>
      <c r="DB191" s="148" t="str">
        <f>IF(Tbl.Kosten[[#This Row],[WPnr.]]=DB$7,Tbl.Kosten[[#This Row],[Totaal kosten]],"")</f>
        <v/>
      </c>
      <c r="DC191" s="148" t="str">
        <f>IF(Tbl.Kosten[[#This Row],[WPnr.]]=DC$7,Tbl.Kosten[[#This Row],[Totaal kosten]],"")</f>
        <v/>
      </c>
      <c r="DD191" s="148" t="str">
        <f>IF(Tbl.Kosten[[#This Row],[WPnr.]]=DD$7,Tbl.Kosten[[#This Row],[Totaal kosten]],"")</f>
        <v/>
      </c>
      <c r="DE191" s="148" t="str">
        <f>IF(Tbl.Kosten[[#This Row],[WPnr.]]=DE$7,Tbl.Kosten[[#This Row],[Totaal kosten]],"")</f>
        <v/>
      </c>
      <c r="DF191" s="148" t="str">
        <f>IF(Tbl.Kosten[[#This Row],[WPnr.]]=DF$7,Tbl.Kosten[[#This Row],[Totaal kosten]],"")</f>
        <v/>
      </c>
      <c r="DG191" s="148" t="str">
        <f>IF(Tbl.Kosten[[#This Row],[WPnr.]]=DG$7,Tbl.Kosten[[#This Row],[Totaal kosten]],"")</f>
        <v/>
      </c>
      <c r="DH191" s="148" t="str">
        <f>IF(Tbl.Kosten[[#This Row],[WPnr.]]=DH$7,Tbl.Kosten[[#This Row],[Totaal kosten]],"")</f>
        <v/>
      </c>
      <c r="DI191" s="148" t="str">
        <f>IF(Tbl.Kosten[[#This Row],[WPnr.]]=DI$7,Tbl.Kosten[[#This Row],[Totaal kosten]],"")</f>
        <v/>
      </c>
      <c r="DJ191" s="148" t="str">
        <f>IF(Tbl.Kosten[[#This Row],[WPnr.]]=DJ$7,Tbl.Kosten[[#This Row],[Totaal kosten]],"")</f>
        <v/>
      </c>
      <c r="DK191" s="148" t="str">
        <f>IF(Tbl.Kosten[[#This Row],[WPnr.]]=DK$7,Tbl.Kosten[[#This Row],[Totaal kosten]],"")</f>
        <v/>
      </c>
      <c r="DL191" s="148" t="str">
        <f>IF(Tbl.Kosten[[#This Row],[WPnr.]]=DL$7,Tbl.Kosten[[#This Row],[Totaal kosten]],"")</f>
        <v/>
      </c>
      <c r="DM191" s="148" t="str">
        <f>IF(Tbl.Kosten[[#This Row],[WPnr.]]=DM$7,Tbl.Kosten[[#This Row],[Totaal kosten]],"")</f>
        <v/>
      </c>
      <c r="DN191" s="148" t="str">
        <f>IF(Tbl.Kosten[[#This Row],[WPnr.]]=DN$7,Tbl.Kosten[[#This Row],[Totaal kosten]],"")</f>
        <v/>
      </c>
      <c r="DO191" s="148" t="str">
        <f>IF(Tbl.Kosten[[#This Row],[WPnr.]]=DO$7,Tbl.Kosten[[#This Row],[Totaal kosten]],"")</f>
        <v/>
      </c>
      <c r="DP191" s="148" t="str">
        <f>IF(Tbl.Kosten[[#This Row],[WPnr.]]=DP$7,Tbl.Kosten[[#This Row],[Totaal kosten]],"")</f>
        <v/>
      </c>
      <c r="DQ191" s="148" t="str">
        <f>IF(Tbl.Kosten[[#This Row],[WPnr.]]=DQ$7,Tbl.Kosten[[#This Row],[Totaal kosten]],"")</f>
        <v/>
      </c>
      <c r="DR191" s="148" t="str">
        <f>IF(Tbl.Kosten[[#This Row],[WPnr.]]=DR$7,Tbl.Kosten[[#This Row],[Totaal kosten]],"")</f>
        <v/>
      </c>
      <c r="DS191" s="148" t="str">
        <f>IF(Tbl.Kosten[[#This Row],[WPnr.]]=DS$7,Tbl.Kosten[[#This Row],[Totaal kosten]],"")</f>
        <v/>
      </c>
      <c r="DT191" s="148" t="str">
        <f>IF(Tbl.Kosten[[#This Row],[WPnr.]]=DT$7,Tbl.Kosten[[#This Row],[Totaal kosten]],"")</f>
        <v/>
      </c>
      <c r="DU191" s="148" t="str">
        <f>IF(Tbl.Kosten[[#This Row],[WPnr.]]=DU$7,Tbl.Kosten[[#This Row],[Totaal kosten]],"")</f>
        <v/>
      </c>
      <c r="DV191" s="148" t="str">
        <f>IF(Tbl.Kosten[[#This Row],[WPnr.]]=DV$7,Tbl.Kosten[[#This Row],[Totaal kosten]],"")</f>
        <v/>
      </c>
      <c r="DW191" s="150" t="str">
        <f>IFERROR(_xlfn.XLOOKUP(Tbl.Kosten[[#This Row],[Kostensoort]],Tbl.Kostensoorten[Kostensoorten],Tbl.Kostensoorten[KSnr.],"",0,1),"")</f>
        <v/>
      </c>
      <c r="DX191" s="150" t="str">
        <f>IF(Tbl.Kosten[[#This Row],[KSnr.]]=DX$7,Tbl.Kosten[[#This Row],[Totaal kosten]],"")</f>
        <v/>
      </c>
      <c r="DY191" s="150" t="str">
        <f>IF(Tbl.Kosten[[#This Row],[KSnr.]]=DY$7,Tbl.Kosten[[#This Row],[Totaal kosten]],"")</f>
        <v/>
      </c>
      <c r="DZ191" s="150" t="str">
        <f>IF(Tbl.Kosten[[#This Row],[KSnr.]]=DZ$7,Tbl.Kosten[[#This Row],[Totaal kosten]],"")</f>
        <v/>
      </c>
      <c r="EA191" s="150" t="str">
        <f>IF(Tbl.Kosten[[#This Row],[KSnr.]]=EA$7,Tbl.Kosten[[#This Row],[Totaal kosten]],"")</f>
        <v/>
      </c>
      <c r="EB191" s="150" t="str">
        <f>IF(Tbl.Kosten[[#This Row],[KSnr.]]=EB$7,Tbl.Kosten[[#This Row],[Totaal kosten]],"")</f>
        <v/>
      </c>
      <c r="EC191" s="150" t="str">
        <f>IF(Tbl.Kosten[[#This Row],[KSnr.]]=EC$7,Tbl.Kosten[[#This Row],[Totaal kosten]],"")</f>
        <v/>
      </c>
      <c r="ED191" s="150" t="str">
        <f>IF(Tbl.Kosten[[#This Row],[KSnr.]]=ED$7,Tbl.Kosten[[#This Row],[Totaal kosten]],"")</f>
        <v/>
      </c>
      <c r="EE191" s="150" t="str">
        <f>IF(Tbl.Kosten[[#This Row],[KSnr.]]=EE$7,Tbl.Kosten[[#This Row],[Totaal kosten]],"")</f>
        <v/>
      </c>
      <c r="EF191" s="150" t="str">
        <f>IF(Tbl.Kosten[[#This Row],[KSnr.]]=EF$7,Tbl.Kosten[[#This Row],[Totaal kosten]],"")</f>
        <v/>
      </c>
      <c r="EG191" s="150" t="str">
        <f>IF(Tbl.Kosten[[#This Row],[KSnr.]]=EG$7,Tbl.Kosten[[#This Row],[Totaal kosten]],"")</f>
        <v/>
      </c>
      <c r="EH191" s="150" t="str">
        <f>IF(Tbl.Kosten[[#This Row],[KSnr.]]=EH$7,Tbl.Kosten[[#This Row],[Totaal kosten]],"")</f>
        <v/>
      </c>
      <c r="EI191" s="150" t="str">
        <f>IF(Tbl.Kosten[[#This Row],[KSnr.]]=EI$7,Tbl.Kosten[[#This Row],[Totaal kosten]],"")</f>
        <v/>
      </c>
      <c r="EJ191" s="150" t="str">
        <f>IF(Tbl.Kosten[[#This Row],[KSnr.]]=EJ$7,Tbl.Kosten[[#This Row],[Totaal kosten]],"")</f>
        <v/>
      </c>
      <c r="EK191" s="150" t="str">
        <f>IF(Tbl.Kosten[[#This Row],[KSnr.]]=EK$7,Tbl.Kosten[[#This Row],[Totaal kosten]],"")</f>
        <v/>
      </c>
      <c r="EL191" s="150" t="str">
        <f>IF(Tbl.Kosten[[#This Row],[KSnr.]]=EL$7,Tbl.Kosten[[#This Row],[Totaal kosten]],"")</f>
        <v/>
      </c>
      <c r="EM191" s="150" t="str">
        <f>IF(Tbl.Kosten[[#This Row],[KSnr.]]=EM$7,Tbl.Kosten[[#This Row],[Totaal kosten]],"")</f>
        <v/>
      </c>
      <c r="EN191" s="150" t="str">
        <f>IF(Tbl.Kosten[[#This Row],[KSnr.]]=EN$7,Tbl.Kosten[[#This Row],[Totaal kosten]],"")</f>
        <v/>
      </c>
      <c r="EO191" s="150" t="str">
        <f>IF(Tbl.Kosten[[#This Row],[KSnr.]]=EO$7,Tbl.Kosten[[#This Row],[Totaal kosten]],"")</f>
        <v/>
      </c>
      <c r="EP191" s="150" t="str">
        <f>IF(Tbl.Kosten[[#This Row],[KSnr.]]=EP$7,Tbl.Kosten[[#This Row],[Totaal kosten]],"")</f>
        <v/>
      </c>
      <c r="EQ191" s="150" t="str">
        <f>IF(Tbl.Kosten[[#This Row],[KSnr.]]=EQ$7,Tbl.Kosten[[#This Row],[Totaal kosten]],"")</f>
        <v/>
      </c>
      <c r="ER191" s="144" t="str">
        <f>IFERROR(_xlfn.XLOOKUP(Tbl.Kosten[[#This Row],[Subsidieactiviteit]],Tbl.Subsidiehoogte[Subsidieactiviteit],Tbl.Subsidiehoogte[SAnr.],"",0,1),"")</f>
        <v/>
      </c>
      <c r="ES191" s="150" t="str">
        <f>IF(Tbl.Kosten[[#This Row],[Sanr.]]=ES$7,Tbl.Kosten[[#This Row],[Totaal kosten]],"")</f>
        <v/>
      </c>
      <c r="ET191" s="150" t="str">
        <f>IF(Tbl.Kosten[[#This Row],[Sanr.]]=ET$7,Tbl.Kosten[[#This Row],[Totaal kosten]],"")</f>
        <v/>
      </c>
      <c r="EU191" s="150" t="str">
        <f>IF(Tbl.Kosten[[#This Row],[Sanr.]]=EU$7,Tbl.Kosten[[#This Row],[Totaal kosten]],"")</f>
        <v/>
      </c>
      <c r="EV191" s="150" t="str">
        <f>IF(Tbl.Kosten[[#This Row],[Sanr.]]=EV$7,Tbl.Kosten[[#This Row],[Totaal kosten]],"")</f>
        <v/>
      </c>
      <c r="EW191" s="150" t="str">
        <f>IF(Tbl.Kosten[[#This Row],[Sanr.]]=EW$7,Tbl.Kosten[[#This Row],[Totaal kosten]],"")</f>
        <v/>
      </c>
      <c r="EX191" s="150" t="str">
        <f>IF(Tbl.Kosten[[#This Row],[Sanr.]]=EX$7,Tbl.Kosten[[#This Row],[Totaal kosten]],"")</f>
        <v/>
      </c>
      <c r="EY191" s="150" t="str">
        <f>IF(Tbl.Kosten[[#This Row],[Sanr.]]=EY$7,Tbl.Kosten[[#This Row],[Totaal kosten]],"")</f>
        <v/>
      </c>
      <c r="EZ191" s="150" t="str">
        <f>IF(Tbl.Kosten[[#This Row],[Sanr.]]=EZ$7,Tbl.Kosten[[#This Row],[Totaal kosten]],"")</f>
        <v/>
      </c>
      <c r="FA191" s="150" t="str">
        <f>IF(Tbl.Kosten[[#This Row],[Sanr.]]=FA$7,Tbl.Kosten[[#This Row],[Totaal kosten]],"")</f>
        <v/>
      </c>
      <c r="FB191" s="150" t="str">
        <f>IF(Tbl.Kosten[[#This Row],[Sanr.]]=FB$7,Tbl.Kosten[[#This Row],[Totaal kosten]],"")</f>
        <v/>
      </c>
      <c r="FC191" s="150" t="str">
        <f>IF(Tbl.Kosten[[#This Row],[Sanr.]]=FC$7,Tbl.Kosten[[#This Row],[Totaal kosten]],"")</f>
        <v/>
      </c>
      <c r="FD191" s="150" t="str">
        <f>IF(Tbl.Kosten[[#This Row],[Sanr.]]=FD$7,Tbl.Kosten[[#This Row],[Totaal kosten]],"")</f>
        <v/>
      </c>
      <c r="FE191" s="150" t="str">
        <f>IF(Tbl.Kosten[[#This Row],[Sanr.]]=FE$7,Tbl.Kosten[[#This Row],[Totaal kosten]],"")</f>
        <v/>
      </c>
      <c r="FF191" s="150" t="str">
        <f>IF(Tbl.Kosten[[#This Row],[Sanr.]]=FF$7,Tbl.Kosten[[#This Row],[Totaal kosten]],"")</f>
        <v/>
      </c>
      <c r="FG191" s="150" t="str">
        <f>IF(Tbl.Kosten[[#This Row],[Sanr.]]=FG$7,Tbl.Kosten[[#This Row],[Totaal kosten]],"")</f>
        <v/>
      </c>
      <c r="FH191" s="150" t="str">
        <f>IF(Tbl.Kosten[[#This Row],[Sanr.]]=FH$7,Tbl.Kosten[[#This Row],[Totaal kosten]],"")</f>
        <v/>
      </c>
      <c r="FI191" s="150" t="str">
        <f>IF(Tbl.Kosten[[#This Row],[Sanr.]]=FI$7,Tbl.Kosten[[#This Row],[Totaal kosten]],"")</f>
        <v/>
      </c>
      <c r="FJ191" s="150" t="str">
        <f>IF(Tbl.Kosten[[#This Row],[Sanr.]]=FJ$7,Tbl.Kosten[[#This Row],[Totaal kosten]],"")</f>
        <v/>
      </c>
      <c r="FK191" s="150" t="str">
        <f>IF(Tbl.Kosten[[#This Row],[Sanr.]]=FK$7,Tbl.Kosten[[#This Row],[Totaal kosten]],"")</f>
        <v/>
      </c>
      <c r="FL191" s="150" t="str">
        <f>IF(Tbl.Kosten[[#This Row],[Sanr.]]=FL$7,Tbl.Kosten[[#This Row],[Totaal kosten]],"")</f>
        <v/>
      </c>
      <c r="FM191" s="150" t="str">
        <f>IF(Tbl.Kosten[[#This Row],[Sanr.]]=FM$7,Tbl.Kosten[[#This Row],[Totaal kosten]],"")</f>
        <v/>
      </c>
      <c r="FN191" s="150" t="str">
        <f>IF(Tbl.Kosten[[#This Row],[Sanr.]]=FN$7,Tbl.Kosten[[#This Row],[Totaal kosten]],"")</f>
        <v/>
      </c>
      <c r="FO191" s="150" t="str">
        <f>IF(Tbl.Kosten[[#This Row],[Sanr.]]=FO$7,Tbl.Kosten[[#This Row],[Totaal kosten]],"")</f>
        <v/>
      </c>
      <c r="FP191" s="150" t="str">
        <f>IF(Tbl.Kosten[[#This Row],[Sanr.]]=FP$7,Tbl.Kosten[[#This Row],[Totaal kosten]],"")</f>
        <v/>
      </c>
      <c r="FQ191" s="150" t="str">
        <f>IF(Tbl.Kosten[[#This Row],[Sanr.]]=FQ$7,Tbl.Kosten[[#This Row],[Totaal kosten]],"")</f>
        <v/>
      </c>
      <c r="FR191" s="150" t="str">
        <f>IF(Tbl.Kosten[[#This Row],[Sanr.]]=FR$7,Tbl.Kosten[[#This Row],[Totaal kosten]],"")</f>
        <v/>
      </c>
      <c r="FS191" s="150" t="str">
        <f>IF(Tbl.Kosten[[#This Row],[Sanr.]]=FS$7,Tbl.Kosten[[#This Row],[Totaal kosten]],"")</f>
        <v/>
      </c>
      <c r="FT191" s="150" t="str">
        <f>IF(Tbl.Kosten[[#This Row],[Sanr.]]=FT$7,Tbl.Kosten[[#This Row],[Totaal kosten]],"")</f>
        <v/>
      </c>
      <c r="FU191" s="150" t="str">
        <f>IF(Tbl.Kosten[[#This Row],[Sanr.]]=FU$7,Tbl.Kosten[[#This Row],[Totaal kosten]],"")</f>
        <v/>
      </c>
      <c r="FV191" s="150" t="str">
        <f>IF(Tbl.Kosten[[#This Row],[Sanr.]]=FV$7,Tbl.Kosten[[#This Row],[Totaal kosten]],"")</f>
        <v/>
      </c>
      <c r="FW191" s="150" t="str">
        <f>IFERROR(_xlfn.XLOOKUP(Tbl.Kosten[[#This Row],[Activiteitencode]],Tbl.Activiteiten[Activiteitcode],Tbl.Activiteiten[Anr.],"",0,1),"")</f>
        <v/>
      </c>
      <c r="FX191" s="169" t="str">
        <f>_xlfn.CONCAT(Tbl.Kosten[[#This Row],[Pnr.]],Tbl.Kosten[[#This Row],[Sanr.]])</f>
        <v>P1</v>
      </c>
      <c r="FY191" s="150">
        <f>Tbl.Kosten[[#This Row],[Totaal kosten]]-Tbl.Kosten[[#This Row],[Subsidie]]</f>
        <v>0</v>
      </c>
      <c r="FZ191" s="150">
        <f>IF(Tbl.Kosten[[#This Row],[Pnr.]]=FZ$7,Tbl.Kosten[[#This Row],[Te financieren]],"")</f>
        <v>0</v>
      </c>
      <c r="GA191" s="150" t="str">
        <f>IF(Tbl.Kosten[[#This Row],[Pnr.]]=GA$7,Tbl.Kosten[[#This Row],[Te financieren]],"")</f>
        <v/>
      </c>
      <c r="GB191" s="150" t="str">
        <f>IF(Tbl.Kosten[[#This Row],[Pnr.]]=GB$7,Tbl.Kosten[[#This Row],[Te financieren]],"")</f>
        <v/>
      </c>
      <c r="GC191" s="150" t="str">
        <f>IF(Tbl.Kosten[[#This Row],[Pnr.]]=GC$7,Tbl.Kosten[[#This Row],[Te financieren]],"")</f>
        <v/>
      </c>
      <c r="GD191" s="150" t="str">
        <f>IF(Tbl.Kosten[[#This Row],[Pnr.]]=GD$7,Tbl.Kosten[[#This Row],[Te financieren]],"")</f>
        <v/>
      </c>
      <c r="GE191" s="150" t="str">
        <f>IF(Tbl.Kosten[[#This Row],[Pnr.]]=GE$7,Tbl.Kosten[[#This Row],[Te financieren]],"")</f>
        <v/>
      </c>
      <c r="GF191" s="150" t="str">
        <f>IF(Tbl.Kosten[[#This Row],[Pnr.]]=GF$7,Tbl.Kosten[[#This Row],[Te financieren]],"")</f>
        <v/>
      </c>
      <c r="GG191" s="150" t="str">
        <f>IF(Tbl.Kosten[[#This Row],[Pnr.]]=GG$7,Tbl.Kosten[[#This Row],[Te financieren]],"")</f>
        <v/>
      </c>
      <c r="GH191" s="150" t="str">
        <f>IF(Tbl.Kosten[[#This Row],[Pnr.]]=GH$7,Tbl.Kosten[[#This Row],[Te financieren]],"")</f>
        <v/>
      </c>
      <c r="GI191" s="150" t="str">
        <f>IF(Tbl.Kosten[[#This Row],[Pnr.]]=GI$7,Tbl.Kosten[[#This Row],[Te financieren]],"")</f>
        <v/>
      </c>
      <c r="GJ191" s="150" t="str">
        <f>IF(Tbl.Kosten[[#This Row],[Pnr.]]=GJ$7,Tbl.Kosten[[#This Row],[Te financieren]],"")</f>
        <v/>
      </c>
      <c r="GK191" s="150" t="str">
        <f>IF(Tbl.Kosten[[#This Row],[Pnr.]]=GK$7,Tbl.Kosten[[#This Row],[Te financieren]],"")</f>
        <v/>
      </c>
      <c r="GL191" s="150" t="str">
        <f>IF(Tbl.Kosten[[#This Row],[Pnr.]]=GL$7,Tbl.Kosten[[#This Row],[Te financieren]],"")</f>
        <v/>
      </c>
      <c r="GM191" s="150" t="str">
        <f>IF(Tbl.Kosten[[#This Row],[Pnr.]]=GM$7,Tbl.Kosten[[#This Row],[Te financieren]],"")</f>
        <v/>
      </c>
      <c r="GN191" s="150" t="str">
        <f>IF(Tbl.Kosten[[#This Row],[Pnr.]]=GN$7,Tbl.Kosten[[#This Row],[Te financieren]],"")</f>
        <v/>
      </c>
      <c r="GO191" s="150" t="str">
        <f>IF(Tbl.Kosten[[#This Row],[Pnr.]]=GO$7,Tbl.Kosten[[#This Row],[Te financieren]],"")</f>
        <v/>
      </c>
      <c r="GP191" s="150" t="str">
        <f>IF(Tbl.Kosten[[#This Row],[Pnr.]]=GP$7,Tbl.Kosten[[#This Row],[Te financieren]],"")</f>
        <v/>
      </c>
      <c r="GQ191" s="150" t="str">
        <f>IF(Tbl.Kosten[[#This Row],[Pnr.]]=GQ$7,Tbl.Kosten[[#This Row],[Te financieren]],"")</f>
        <v/>
      </c>
      <c r="GR191" s="150" t="str">
        <f>IF(Tbl.Kosten[[#This Row],[Pnr.]]=GR$7,Tbl.Kosten[[#This Row],[Te financieren]],"")</f>
        <v/>
      </c>
      <c r="GS191" s="150" t="str">
        <f>IF(Tbl.Kosten[[#This Row],[Pnr.]]=GS$7,Tbl.Kosten[[#This Row],[Te financieren]],"")</f>
        <v/>
      </c>
      <c r="GT191" s="150" t="str">
        <f>IF(Tbl.Kosten[[#This Row],[Pnr.]]=GT$7,Tbl.Kosten[[#This Row],[Te financieren]],"")</f>
        <v/>
      </c>
      <c r="GU191" s="150" t="str">
        <f>IF(Tbl.Kosten[[#This Row],[Pnr.]]=GU$7,Tbl.Kosten[[#This Row],[Te financieren]],"")</f>
        <v/>
      </c>
      <c r="GV191" s="150" t="str">
        <f>IF(Tbl.Kosten[[#This Row],[Pnr.]]=GV$7,Tbl.Kosten[[#This Row],[Te financieren]],"")</f>
        <v/>
      </c>
      <c r="GW191" s="150" t="str">
        <f>IF(Tbl.Kosten[[#This Row],[Pnr.]]=GW$7,Tbl.Kosten[[#This Row],[Te financieren]],"")</f>
        <v/>
      </c>
      <c r="GX191" s="150" t="str">
        <f>IF(Tbl.Kosten[[#This Row],[Pnr.]]=GX$7,Tbl.Kosten[[#This Row],[Te financieren]],"")</f>
        <v/>
      </c>
      <c r="GY191" s="150" t="str">
        <f>IF(Tbl.Kosten[[#This Row],[Pnr.]]=GY$7,Tbl.Kosten[[#This Row],[Te financieren]],"")</f>
        <v/>
      </c>
      <c r="GZ191" s="150" t="str">
        <f>IF(Tbl.Kosten[[#This Row],[Pnr.]]=GZ$7,Tbl.Kosten[[#This Row],[Te financieren]],"")</f>
        <v/>
      </c>
      <c r="HA191" s="150" t="str">
        <f>IF(Tbl.Kosten[[#This Row],[Pnr.]]=HA$7,Tbl.Kosten[[#This Row],[Te financieren]],"")</f>
        <v/>
      </c>
      <c r="HB191" s="150" t="str">
        <f>IF(Tbl.Kosten[[#This Row],[Pnr.]]=HB$7,Tbl.Kosten[[#This Row],[Te financieren]],"")</f>
        <v/>
      </c>
      <c r="HC191" s="150" t="str">
        <f>IF(Tbl.Kosten[[#This Row],[Pnr.]]=HC$7,Tbl.Kosten[[#This Row],[Te financieren]],"")</f>
        <v/>
      </c>
      <c r="HD191" s="150" t="str">
        <f>IF(Tbl.Kosten[[#This Row],[Pnr.]]=HD$7,Tbl.Kosten[[#This Row],[Te financieren]],"")</f>
        <v/>
      </c>
      <c r="HE191" s="150" t="str">
        <f>IF(Tbl.Kosten[[#This Row],[Pnr.]]=HE$7,Tbl.Kosten[[#This Row],[Te financieren]],"")</f>
        <v/>
      </c>
      <c r="HF191" s="150" t="str">
        <f>IF(Tbl.Kosten[[#This Row],[Pnr.]]=HF$7,Tbl.Kosten[[#This Row],[Te financieren]],"")</f>
        <v/>
      </c>
      <c r="HG191" s="150" t="str">
        <f>IF(Tbl.Kosten[[#This Row],[Pnr.]]=HG$7,Tbl.Kosten[[#This Row],[Te financieren]],"")</f>
        <v/>
      </c>
      <c r="HH191" s="150" t="str">
        <f>IF(Tbl.Kosten[[#This Row],[Pnr.]]=HH$7,Tbl.Kosten[[#This Row],[Te financieren]],"")</f>
        <v/>
      </c>
      <c r="HI191" s="150" t="str">
        <f>IF(Tbl.Kosten[[#This Row],[Pnr.]]=HI$7,Tbl.Kosten[[#This Row],[Te financieren]],"")</f>
        <v/>
      </c>
      <c r="HJ191" s="150" t="str">
        <f>IF(Tbl.Kosten[[#This Row],[Pnr.]]=HJ$7,Tbl.Kosten[[#This Row],[Te financieren]],"")</f>
        <v/>
      </c>
      <c r="HK191" s="150" t="str">
        <f>IF(Tbl.Kosten[[#This Row],[Pnr.]]=HK$7,Tbl.Kosten[[#This Row],[Te financieren]],"")</f>
        <v/>
      </c>
      <c r="HL191" s="150" t="str">
        <f>IF(Tbl.Kosten[[#This Row],[Pnr.]]=HL$7,Tbl.Kosten[[#This Row],[Te financieren]],"")</f>
        <v/>
      </c>
      <c r="HM191" s="150" t="str">
        <f>IF(Tbl.Kosten[[#This Row],[Pnr.]]=HM$7,Tbl.Kosten[[#This Row],[Te financieren]],"")</f>
        <v/>
      </c>
      <c r="HN191" s="150" t="str">
        <f>IF(Tbl.Kosten[[#This Row],[Pnr.]]=HN$7,Tbl.Kosten[[#This Row],[Te financieren]],"")</f>
        <v/>
      </c>
      <c r="HO191" s="150" t="str">
        <f>IF(Tbl.Kosten[[#This Row],[Pnr.]]=HO$7,Tbl.Kosten[[#This Row],[Te financieren]],"")</f>
        <v/>
      </c>
      <c r="HP191" s="150" t="str">
        <f>IF(Tbl.Kosten[[#This Row],[Pnr.]]=HP$7,Tbl.Kosten[[#This Row],[Te financieren]],"")</f>
        <v/>
      </c>
      <c r="HQ191" s="150" t="str">
        <f>IF(Tbl.Kosten[[#This Row],[Pnr.]]=HQ$7,Tbl.Kosten[[#This Row],[Te financieren]],"")</f>
        <v/>
      </c>
      <c r="HR191" s="150" t="str">
        <f>IF(Tbl.Kosten[[#This Row],[Pnr.]]=HR$7,Tbl.Kosten[[#This Row],[Te financieren]],"")</f>
        <v/>
      </c>
      <c r="HS191" s="150" t="str">
        <f>IF(Tbl.Kosten[[#This Row],[Pnr.]]=HS$7,Tbl.Kosten[[#This Row],[Te financieren]],"")</f>
        <v/>
      </c>
      <c r="HT191" s="150" t="str">
        <f>IF(Tbl.Kosten[[#This Row],[Pnr.]]=HT$7,Tbl.Kosten[[#This Row],[Te financieren]],"")</f>
        <v/>
      </c>
      <c r="HU191" s="150" t="str">
        <f>IF(Tbl.Kosten[[#This Row],[Pnr.]]=HU$7,Tbl.Kosten[[#This Row],[Te financieren]],"")</f>
        <v/>
      </c>
      <c r="HV191" s="150" t="str">
        <f>IF(Tbl.Kosten[[#This Row],[Pnr.]]=HV$7,Tbl.Kosten[[#This Row],[Te financieren]],"")</f>
        <v/>
      </c>
      <c r="HW191" s="150" t="str">
        <f>IF(Tbl.Kosten[[#This Row],[Pnr.]]=HW$7,Tbl.Kosten[[#This Row],[Te financieren]],"")</f>
        <v/>
      </c>
    </row>
    <row r="192" spans="2:231" x14ac:dyDescent="0.3">
      <c r="B192" s="134"/>
      <c r="C192" s="137"/>
      <c r="D192" s="136"/>
      <c r="E192" s="261"/>
      <c r="F192" s="135"/>
      <c r="G192" s="11" t="str">
        <f>IF(Tbl.Kosten[[#This Row],[Medewerker e/o 
functie]]&lt;&gt;"",_xlfn.XLOOKUP(Tbl.Kosten[[#This Row],[Medewerker e/o 
functie]],Tbl.Uurtarief[Medewerker en/of functie],Tbl.Uurtarief[Uurtarief],"",0,1),"")</f>
        <v/>
      </c>
      <c r="H192" s="121">
        <f>IFERROR(Tbl.Kosten[[#This Row],[Uren]]*Tbl.Kosten[[#This Row],[Uurtarief]],0)</f>
        <v>0</v>
      </c>
      <c r="I192" s="119" t="str">
        <f>IF(Tbl.Kosten[[#This Row],[Subtotaal uren]]&lt;&gt;0,_xlfn.XLOOKUP(Tbl.Kosten[[#This Row],[Medewerker e/o 
functie]],Tbl.Uurtarief[Medewerker en/of functie],Tbl.Uurtarief[Kostensoort arbeid],"",0,1),"")</f>
        <v/>
      </c>
      <c r="J192" s="137"/>
      <c r="K192" s="135"/>
      <c r="L192" s="139" t="str">
        <f>IF(Tbl.Kosten[[#This Row],[Activum]]&lt;&gt;"",_xlfn.XLOOKUP(Tbl.Kosten[[#This Row],[Activum]],Tbl.Afschrijvingskosten[Activum],Tbl.Afschrijvingskosten[Tarief per afschrijvings-eenheid],"",0,1),"")</f>
        <v/>
      </c>
      <c r="M192" s="122">
        <f>IFERROR(Tbl.Kosten[[#This Row],[Een-
heden]]*Tbl.Kosten[[#This Row],[Afschrijvings-
tarief]],0)</f>
        <v>0</v>
      </c>
      <c r="N192" s="122" t="str">
        <f>IF(Tbl.Kosten[[#This Row],[Subtotaal afschrijving]]&lt;&gt;0,Lijsten!$A$7,"")</f>
        <v/>
      </c>
      <c r="O192" s="140"/>
      <c r="P192" s="135"/>
      <c r="Q192" s="138"/>
      <c r="R192" s="122">
        <f>IFERROR(Tbl.Kosten[[#This Row],[Aantal]]*Tbl.Kosten[[#This Row],[Tarief]],0)</f>
        <v>0</v>
      </c>
      <c r="S192" s="8">
        <f>IFERROR(Tbl.Kosten[[#This Row],[Subtotaal overige kosten]]+Tbl.Kosten[[#This Row],[Subtotaal uren]]+Tbl.Kosten[[#This Row],[Subtotaal afschrijving]],0)</f>
        <v>0</v>
      </c>
      <c r="T192" s="8">
        <f>IFERROR(Tbl.Kosten[[#This Row],[Totaal kosten]]*Tbl.Kosten[[#This Row],[Subsidie%]],0)</f>
        <v>0</v>
      </c>
      <c r="U192" s="4" t="str" cm="1">
        <f t="array" ref="U192">IFERROR(_xlfn.IFS(Tbl.Kosten[[#This Row],[Subtotaal uren]]&lt;&gt;0,Tbl.Kosten[[#This Row],[Kostensoort arbeid]],Tbl.Kosten[[#This Row],[Subtotaal afschrijving]]&lt;&gt;0,Tbl.Kosten[[#This Row],[Kostensoort afschrijving]],Tbl.Kosten[[#This Row],[Subtotaal overige kosten]]&lt;&gt;0,Tbl.Kosten[[#This Row],[Kostensoort overig]]),"")</f>
        <v/>
      </c>
      <c r="V192" s="4" t="str">
        <f>IFERROR(_xlfn.XLOOKUP(Tbl.Kosten[[#This Row],[Activiteitencode]],Tbl.Activiteiten[Activiteitcode],Tbl.Activiteiten[Werkpakketcode],"",0,1),"")</f>
        <v/>
      </c>
      <c r="W192" s="4" t="str">
        <f>IFERROR(_xlfn.XLOOKUP(Tbl.Kosten[[#This Row],[Werkpakketcode]],Tbl.Werkpakketten[Werkpakketcode],Tbl.Werkpakketten[Subsidiabele activiteit],"",0,1),"")</f>
        <v/>
      </c>
      <c r="X192" s="12">
        <f>IFERROR(_xlfn.XLOOKUP(Tbl.Kosten[[#This Row],[Sanr.]],Tbl.Subsidiehoogte[SAnr.],Tbl.Subsidiehoogte[Sub. Percentage],0,0,1),0)</f>
        <v>0</v>
      </c>
      <c r="Y192" s="144" t="str">
        <f>IFERROR(_xlfn.XLOOKUP(Tbl.Kosten[[#This Row],[Partnercode]],Tbl.Projectpartners[Partnercode],Tbl.Projectpartners[PNr.],"",0,1),"")</f>
        <v>P1</v>
      </c>
      <c r="Z192" s="148">
        <f>IF(Tbl.Kosten[[#This Row],[Pnr.]]=Z$7,Tbl.Kosten[[#This Row],[Totaal kosten]],"")</f>
        <v>0</v>
      </c>
      <c r="AA192" s="148" t="str">
        <f>IF(Tbl.Kosten[[#This Row],[Pnr.]]=AA$7,Tbl.Kosten[[#This Row],[Totaal kosten]],"")</f>
        <v/>
      </c>
      <c r="AB192" s="148" t="str">
        <f>IF(Tbl.Kosten[[#This Row],[Pnr.]]=AB$7,Tbl.Kosten[[#This Row],[Totaal kosten]],"")</f>
        <v/>
      </c>
      <c r="AC192" s="148" t="str">
        <f>IF(Tbl.Kosten[[#This Row],[Pnr.]]=AC$7,Tbl.Kosten[[#This Row],[Totaal kosten]],"")</f>
        <v/>
      </c>
      <c r="AD192" s="148" t="str">
        <f>IF(Tbl.Kosten[[#This Row],[Pnr.]]=AD$7,Tbl.Kosten[[#This Row],[Totaal kosten]],"")</f>
        <v/>
      </c>
      <c r="AE192" s="148" t="str">
        <f>IF(Tbl.Kosten[[#This Row],[Pnr.]]=AE$7,Tbl.Kosten[[#This Row],[Totaal kosten]],"")</f>
        <v/>
      </c>
      <c r="AF192" s="148" t="str">
        <f>IF(Tbl.Kosten[[#This Row],[Pnr.]]=AF$7,Tbl.Kosten[[#This Row],[Totaal kosten]],"")</f>
        <v/>
      </c>
      <c r="AG192" s="148" t="str">
        <f>IF(Tbl.Kosten[[#This Row],[Pnr.]]=AG$7,Tbl.Kosten[[#This Row],[Totaal kosten]],"")</f>
        <v/>
      </c>
      <c r="AH192" s="148" t="str">
        <f>IF(Tbl.Kosten[[#This Row],[Pnr.]]=AH$7,Tbl.Kosten[[#This Row],[Totaal kosten]],"")</f>
        <v/>
      </c>
      <c r="AI192" s="148" t="str">
        <f>IF(Tbl.Kosten[[#This Row],[Pnr.]]=AI$7,Tbl.Kosten[[#This Row],[Totaal kosten]],"")</f>
        <v/>
      </c>
      <c r="AJ192" s="148" t="str">
        <f>IF(Tbl.Kosten[[#This Row],[Pnr.]]=AJ$7,Tbl.Kosten[[#This Row],[Totaal kosten]],"")</f>
        <v/>
      </c>
      <c r="AK192" s="148" t="str">
        <f>IF(Tbl.Kosten[[#This Row],[Pnr.]]=AK$7,Tbl.Kosten[[#This Row],[Totaal kosten]],"")</f>
        <v/>
      </c>
      <c r="AL192" s="148" t="str">
        <f>IF(Tbl.Kosten[[#This Row],[Pnr.]]=AL$7,Tbl.Kosten[[#This Row],[Totaal kosten]],"")</f>
        <v/>
      </c>
      <c r="AM192" s="148" t="str">
        <f>IF(Tbl.Kosten[[#This Row],[Pnr.]]=AM$7,Tbl.Kosten[[#This Row],[Totaal kosten]],"")</f>
        <v/>
      </c>
      <c r="AN192" s="148" t="str">
        <f>IF(Tbl.Kosten[[#This Row],[Pnr.]]=AN$7,Tbl.Kosten[[#This Row],[Totaal kosten]],"")</f>
        <v/>
      </c>
      <c r="AO192" s="148" t="str">
        <f>IF(Tbl.Kosten[[#This Row],[Pnr.]]=AO$7,Tbl.Kosten[[#This Row],[Totaal kosten]],"")</f>
        <v/>
      </c>
      <c r="AP192" s="148" t="str">
        <f>IF(Tbl.Kosten[[#This Row],[Pnr.]]=AP$7,Tbl.Kosten[[#This Row],[Totaal kosten]],"")</f>
        <v/>
      </c>
      <c r="AQ192" s="148" t="str">
        <f>IF(Tbl.Kosten[[#This Row],[Pnr.]]=AQ$7,Tbl.Kosten[[#This Row],[Totaal kosten]],"")</f>
        <v/>
      </c>
      <c r="AR192" s="148" t="str">
        <f>IF(Tbl.Kosten[[#This Row],[Pnr.]]=AR$7,Tbl.Kosten[[#This Row],[Totaal kosten]],"")</f>
        <v/>
      </c>
      <c r="AS192" s="148" t="str">
        <f>IF(Tbl.Kosten[[#This Row],[Pnr.]]=AS$7,Tbl.Kosten[[#This Row],[Totaal kosten]],"")</f>
        <v/>
      </c>
      <c r="AT192" s="148" t="str">
        <f>IF(Tbl.Kosten[[#This Row],[Pnr.]]=AT$7,Tbl.Kosten[[#This Row],[Totaal kosten]],"")</f>
        <v/>
      </c>
      <c r="AU192" s="148" t="str">
        <f>IF(Tbl.Kosten[[#This Row],[Pnr.]]=AU$7,Tbl.Kosten[[#This Row],[Totaal kosten]],"")</f>
        <v/>
      </c>
      <c r="AV192" s="148" t="str">
        <f>IF(Tbl.Kosten[[#This Row],[Pnr.]]=AV$7,Tbl.Kosten[[#This Row],[Totaal kosten]],"")</f>
        <v/>
      </c>
      <c r="AW192" s="148" t="str">
        <f>IF(Tbl.Kosten[[#This Row],[Pnr.]]=AW$7,Tbl.Kosten[[#This Row],[Totaal kosten]],"")</f>
        <v/>
      </c>
      <c r="AX192" s="148" t="str">
        <f>IF(Tbl.Kosten[[#This Row],[Pnr.]]=AX$7,Tbl.Kosten[[#This Row],[Totaal kosten]],"")</f>
        <v/>
      </c>
      <c r="AY192" s="148" t="str">
        <f>IF(Tbl.Kosten[[#This Row],[Pnr.]]=AY$7,Tbl.Kosten[[#This Row],[Totaal kosten]],"")</f>
        <v/>
      </c>
      <c r="AZ192" s="148" t="str">
        <f>IF(Tbl.Kosten[[#This Row],[Pnr.]]=AZ$7,Tbl.Kosten[[#This Row],[Totaal kosten]],"")</f>
        <v/>
      </c>
      <c r="BA192" s="148" t="str">
        <f>IF(Tbl.Kosten[[#This Row],[Pnr.]]=BA$7,Tbl.Kosten[[#This Row],[Totaal kosten]],"")</f>
        <v/>
      </c>
      <c r="BB192" s="148" t="str">
        <f>IF(Tbl.Kosten[[#This Row],[Pnr.]]=BB$7,Tbl.Kosten[[#This Row],[Totaal kosten]],"")</f>
        <v/>
      </c>
      <c r="BC192" s="148" t="str">
        <f>IF(Tbl.Kosten[[#This Row],[Pnr.]]=BC$7,Tbl.Kosten[[#This Row],[Totaal kosten]],"")</f>
        <v/>
      </c>
      <c r="BD192" s="148" t="str">
        <f>IF(Tbl.Kosten[[#This Row],[Pnr.]]=BD$7,Tbl.Kosten[[#This Row],[Totaal kosten]],"")</f>
        <v/>
      </c>
      <c r="BE192" s="148" t="str">
        <f>IF(Tbl.Kosten[[#This Row],[Pnr.]]=BE$7,Tbl.Kosten[[#This Row],[Totaal kosten]],"")</f>
        <v/>
      </c>
      <c r="BF192" s="148" t="str">
        <f>IF(Tbl.Kosten[[#This Row],[Pnr.]]=BF$7,Tbl.Kosten[[#This Row],[Totaal kosten]],"")</f>
        <v/>
      </c>
      <c r="BG192" s="148" t="str">
        <f>IF(Tbl.Kosten[[#This Row],[Pnr.]]=BG$7,Tbl.Kosten[[#This Row],[Totaal kosten]],"")</f>
        <v/>
      </c>
      <c r="BH192" s="148" t="str">
        <f>IF(Tbl.Kosten[[#This Row],[Pnr.]]=BH$7,Tbl.Kosten[[#This Row],[Totaal kosten]],"")</f>
        <v/>
      </c>
      <c r="BI192" s="148" t="str">
        <f>IF(Tbl.Kosten[[#This Row],[Pnr.]]=BI$7,Tbl.Kosten[[#This Row],[Totaal kosten]],"")</f>
        <v/>
      </c>
      <c r="BJ192" s="148" t="str">
        <f>IF(Tbl.Kosten[[#This Row],[Pnr.]]=BJ$7,Tbl.Kosten[[#This Row],[Totaal kosten]],"")</f>
        <v/>
      </c>
      <c r="BK192" s="148" t="str">
        <f>IF(Tbl.Kosten[[#This Row],[Pnr.]]=BK$7,Tbl.Kosten[[#This Row],[Totaal kosten]],"")</f>
        <v/>
      </c>
      <c r="BL192" s="148" t="str">
        <f>IF(Tbl.Kosten[[#This Row],[Pnr.]]=BL$7,Tbl.Kosten[[#This Row],[Totaal kosten]],"")</f>
        <v/>
      </c>
      <c r="BM192" s="148" t="str">
        <f>IF(Tbl.Kosten[[#This Row],[Pnr.]]=BM$7,Tbl.Kosten[[#This Row],[Totaal kosten]],"")</f>
        <v/>
      </c>
      <c r="BN192" s="148" t="str">
        <f>IF(Tbl.Kosten[[#This Row],[Pnr.]]=BN$7,Tbl.Kosten[[#This Row],[Totaal kosten]],"")</f>
        <v/>
      </c>
      <c r="BO192" s="148" t="str">
        <f>IF(Tbl.Kosten[[#This Row],[Pnr.]]=BO$7,Tbl.Kosten[[#This Row],[Totaal kosten]],"")</f>
        <v/>
      </c>
      <c r="BP192" s="148" t="str">
        <f>IF(Tbl.Kosten[[#This Row],[Pnr.]]=BP$7,Tbl.Kosten[[#This Row],[Totaal kosten]],"")</f>
        <v/>
      </c>
      <c r="BQ192" s="148" t="str">
        <f>IF(Tbl.Kosten[[#This Row],[Pnr.]]=BQ$7,Tbl.Kosten[[#This Row],[Totaal kosten]],"")</f>
        <v/>
      </c>
      <c r="BR192" s="148" t="str">
        <f>IF(Tbl.Kosten[[#This Row],[Pnr.]]=BR$7,Tbl.Kosten[[#This Row],[Totaal kosten]],"")</f>
        <v/>
      </c>
      <c r="BS192" s="148" t="str">
        <f>IF(Tbl.Kosten[[#This Row],[Pnr.]]=BS$7,Tbl.Kosten[[#This Row],[Totaal kosten]],"")</f>
        <v/>
      </c>
      <c r="BT192" s="148" t="str">
        <f>IF(Tbl.Kosten[[#This Row],[Pnr.]]=BT$7,Tbl.Kosten[[#This Row],[Totaal kosten]],"")</f>
        <v/>
      </c>
      <c r="BU192" s="148" t="str">
        <f>IF(Tbl.Kosten[[#This Row],[Pnr.]]=BU$7,Tbl.Kosten[[#This Row],[Totaal kosten]],"")</f>
        <v/>
      </c>
      <c r="BV192" s="148" t="str">
        <f>IF(Tbl.Kosten[[#This Row],[Pnr.]]=BV$7,Tbl.Kosten[[#This Row],[Totaal kosten]],"")</f>
        <v/>
      </c>
      <c r="BW192" s="148" t="str">
        <f>IF(Tbl.Kosten[[#This Row],[Pnr.]]=BW$7,Tbl.Kosten[[#This Row],[Totaal kosten]],"")</f>
        <v/>
      </c>
      <c r="BX192" s="148" t="str">
        <f>IFERROR(_xlfn.XLOOKUP(Tbl.Kosten[[#This Row],[Werkpakketcode]],Tbl.Werkpakketten[Werkpakketcode],Tbl.Werkpakketten[WPnr.],"",0,1),"")</f>
        <v/>
      </c>
      <c r="BY192" s="148" t="str">
        <f>IF(Tbl.Kosten[[#This Row],[WPnr.]]=BY$7,Tbl.Kosten[[#This Row],[Totaal kosten]],"")</f>
        <v/>
      </c>
      <c r="BZ192" s="148" t="str">
        <f>IF(Tbl.Kosten[[#This Row],[WPnr.]]=BZ$7,Tbl.Kosten[[#This Row],[Totaal kosten]],"")</f>
        <v/>
      </c>
      <c r="CA192" s="148" t="str">
        <f>IF(Tbl.Kosten[[#This Row],[WPnr.]]=CA$7,Tbl.Kosten[[#This Row],[Totaal kosten]],"")</f>
        <v/>
      </c>
      <c r="CB192" s="148" t="str">
        <f>IF(Tbl.Kosten[[#This Row],[WPnr.]]=CB$7,Tbl.Kosten[[#This Row],[Totaal kosten]],"")</f>
        <v/>
      </c>
      <c r="CC192" s="148" t="str">
        <f>IF(Tbl.Kosten[[#This Row],[WPnr.]]=CC$7,Tbl.Kosten[[#This Row],[Totaal kosten]],"")</f>
        <v/>
      </c>
      <c r="CD192" s="148" t="str">
        <f>IF(Tbl.Kosten[[#This Row],[WPnr.]]=CD$7,Tbl.Kosten[[#This Row],[Totaal kosten]],"")</f>
        <v/>
      </c>
      <c r="CE192" s="148" t="str">
        <f>IF(Tbl.Kosten[[#This Row],[WPnr.]]=CE$7,Tbl.Kosten[[#This Row],[Totaal kosten]],"")</f>
        <v/>
      </c>
      <c r="CF192" s="148" t="str">
        <f>IF(Tbl.Kosten[[#This Row],[WPnr.]]=CF$7,Tbl.Kosten[[#This Row],[Totaal kosten]],"")</f>
        <v/>
      </c>
      <c r="CG192" s="148" t="str">
        <f>IF(Tbl.Kosten[[#This Row],[WPnr.]]=CG$7,Tbl.Kosten[[#This Row],[Totaal kosten]],"")</f>
        <v/>
      </c>
      <c r="CH192" s="148" t="str">
        <f>IF(Tbl.Kosten[[#This Row],[WPnr.]]=CH$7,Tbl.Kosten[[#This Row],[Totaal kosten]],"")</f>
        <v/>
      </c>
      <c r="CI192" s="148" t="str">
        <f>IF(Tbl.Kosten[[#This Row],[WPnr.]]=CI$7,Tbl.Kosten[[#This Row],[Totaal kosten]],"")</f>
        <v/>
      </c>
      <c r="CJ192" s="148" t="str">
        <f>IF(Tbl.Kosten[[#This Row],[WPnr.]]=CJ$7,Tbl.Kosten[[#This Row],[Totaal kosten]],"")</f>
        <v/>
      </c>
      <c r="CK192" s="148" t="str">
        <f>IF(Tbl.Kosten[[#This Row],[WPnr.]]=CK$7,Tbl.Kosten[[#This Row],[Totaal kosten]],"")</f>
        <v/>
      </c>
      <c r="CL192" s="148" t="str">
        <f>IF(Tbl.Kosten[[#This Row],[WPnr.]]=CL$7,Tbl.Kosten[[#This Row],[Totaal kosten]],"")</f>
        <v/>
      </c>
      <c r="CM192" s="148" t="str">
        <f>IF(Tbl.Kosten[[#This Row],[WPnr.]]=CM$7,Tbl.Kosten[[#This Row],[Totaal kosten]],"")</f>
        <v/>
      </c>
      <c r="CN192" s="148" t="str">
        <f>IF(Tbl.Kosten[[#This Row],[WPnr.]]=CN$7,Tbl.Kosten[[#This Row],[Totaal kosten]],"")</f>
        <v/>
      </c>
      <c r="CO192" s="148" t="str">
        <f>IF(Tbl.Kosten[[#This Row],[WPnr.]]=CO$7,Tbl.Kosten[[#This Row],[Totaal kosten]],"")</f>
        <v/>
      </c>
      <c r="CP192" s="148" t="str">
        <f>IF(Tbl.Kosten[[#This Row],[WPnr.]]=CP$7,Tbl.Kosten[[#This Row],[Totaal kosten]],"")</f>
        <v/>
      </c>
      <c r="CQ192" s="148" t="str">
        <f>IF(Tbl.Kosten[[#This Row],[WPnr.]]=CQ$7,Tbl.Kosten[[#This Row],[Totaal kosten]],"")</f>
        <v/>
      </c>
      <c r="CR192" s="148" t="str">
        <f>IF(Tbl.Kosten[[#This Row],[WPnr.]]=CR$7,Tbl.Kosten[[#This Row],[Totaal kosten]],"")</f>
        <v/>
      </c>
      <c r="CS192" s="148" t="str">
        <f>IF(Tbl.Kosten[[#This Row],[WPnr.]]=CS$7,Tbl.Kosten[[#This Row],[Totaal kosten]],"")</f>
        <v/>
      </c>
      <c r="CT192" s="148" t="str">
        <f>IF(Tbl.Kosten[[#This Row],[WPnr.]]=CT$7,Tbl.Kosten[[#This Row],[Totaal kosten]],"")</f>
        <v/>
      </c>
      <c r="CU192" s="148" t="str">
        <f>IF(Tbl.Kosten[[#This Row],[WPnr.]]=CU$7,Tbl.Kosten[[#This Row],[Totaal kosten]],"")</f>
        <v/>
      </c>
      <c r="CV192" s="148" t="str">
        <f>IF(Tbl.Kosten[[#This Row],[WPnr.]]=CV$7,Tbl.Kosten[[#This Row],[Totaal kosten]],"")</f>
        <v/>
      </c>
      <c r="CW192" s="148" t="str">
        <f>IF(Tbl.Kosten[[#This Row],[WPnr.]]=CW$7,Tbl.Kosten[[#This Row],[Totaal kosten]],"")</f>
        <v/>
      </c>
      <c r="CX192" s="148" t="str">
        <f>IF(Tbl.Kosten[[#This Row],[WPnr.]]=CX$7,Tbl.Kosten[[#This Row],[Totaal kosten]],"")</f>
        <v/>
      </c>
      <c r="CY192" s="148" t="str">
        <f>IF(Tbl.Kosten[[#This Row],[WPnr.]]=CY$7,Tbl.Kosten[[#This Row],[Totaal kosten]],"")</f>
        <v/>
      </c>
      <c r="CZ192" s="148" t="str">
        <f>IF(Tbl.Kosten[[#This Row],[WPnr.]]=CZ$7,Tbl.Kosten[[#This Row],[Totaal kosten]],"")</f>
        <v/>
      </c>
      <c r="DA192" s="148" t="str">
        <f>IF(Tbl.Kosten[[#This Row],[WPnr.]]=DA$7,Tbl.Kosten[[#This Row],[Totaal kosten]],"")</f>
        <v/>
      </c>
      <c r="DB192" s="148" t="str">
        <f>IF(Tbl.Kosten[[#This Row],[WPnr.]]=DB$7,Tbl.Kosten[[#This Row],[Totaal kosten]],"")</f>
        <v/>
      </c>
      <c r="DC192" s="148" t="str">
        <f>IF(Tbl.Kosten[[#This Row],[WPnr.]]=DC$7,Tbl.Kosten[[#This Row],[Totaal kosten]],"")</f>
        <v/>
      </c>
      <c r="DD192" s="148" t="str">
        <f>IF(Tbl.Kosten[[#This Row],[WPnr.]]=DD$7,Tbl.Kosten[[#This Row],[Totaal kosten]],"")</f>
        <v/>
      </c>
      <c r="DE192" s="148" t="str">
        <f>IF(Tbl.Kosten[[#This Row],[WPnr.]]=DE$7,Tbl.Kosten[[#This Row],[Totaal kosten]],"")</f>
        <v/>
      </c>
      <c r="DF192" s="148" t="str">
        <f>IF(Tbl.Kosten[[#This Row],[WPnr.]]=DF$7,Tbl.Kosten[[#This Row],[Totaal kosten]],"")</f>
        <v/>
      </c>
      <c r="DG192" s="148" t="str">
        <f>IF(Tbl.Kosten[[#This Row],[WPnr.]]=DG$7,Tbl.Kosten[[#This Row],[Totaal kosten]],"")</f>
        <v/>
      </c>
      <c r="DH192" s="148" t="str">
        <f>IF(Tbl.Kosten[[#This Row],[WPnr.]]=DH$7,Tbl.Kosten[[#This Row],[Totaal kosten]],"")</f>
        <v/>
      </c>
      <c r="DI192" s="148" t="str">
        <f>IF(Tbl.Kosten[[#This Row],[WPnr.]]=DI$7,Tbl.Kosten[[#This Row],[Totaal kosten]],"")</f>
        <v/>
      </c>
      <c r="DJ192" s="148" t="str">
        <f>IF(Tbl.Kosten[[#This Row],[WPnr.]]=DJ$7,Tbl.Kosten[[#This Row],[Totaal kosten]],"")</f>
        <v/>
      </c>
      <c r="DK192" s="148" t="str">
        <f>IF(Tbl.Kosten[[#This Row],[WPnr.]]=DK$7,Tbl.Kosten[[#This Row],[Totaal kosten]],"")</f>
        <v/>
      </c>
      <c r="DL192" s="148" t="str">
        <f>IF(Tbl.Kosten[[#This Row],[WPnr.]]=DL$7,Tbl.Kosten[[#This Row],[Totaal kosten]],"")</f>
        <v/>
      </c>
      <c r="DM192" s="148" t="str">
        <f>IF(Tbl.Kosten[[#This Row],[WPnr.]]=DM$7,Tbl.Kosten[[#This Row],[Totaal kosten]],"")</f>
        <v/>
      </c>
      <c r="DN192" s="148" t="str">
        <f>IF(Tbl.Kosten[[#This Row],[WPnr.]]=DN$7,Tbl.Kosten[[#This Row],[Totaal kosten]],"")</f>
        <v/>
      </c>
      <c r="DO192" s="148" t="str">
        <f>IF(Tbl.Kosten[[#This Row],[WPnr.]]=DO$7,Tbl.Kosten[[#This Row],[Totaal kosten]],"")</f>
        <v/>
      </c>
      <c r="DP192" s="148" t="str">
        <f>IF(Tbl.Kosten[[#This Row],[WPnr.]]=DP$7,Tbl.Kosten[[#This Row],[Totaal kosten]],"")</f>
        <v/>
      </c>
      <c r="DQ192" s="148" t="str">
        <f>IF(Tbl.Kosten[[#This Row],[WPnr.]]=DQ$7,Tbl.Kosten[[#This Row],[Totaal kosten]],"")</f>
        <v/>
      </c>
      <c r="DR192" s="148" t="str">
        <f>IF(Tbl.Kosten[[#This Row],[WPnr.]]=DR$7,Tbl.Kosten[[#This Row],[Totaal kosten]],"")</f>
        <v/>
      </c>
      <c r="DS192" s="148" t="str">
        <f>IF(Tbl.Kosten[[#This Row],[WPnr.]]=DS$7,Tbl.Kosten[[#This Row],[Totaal kosten]],"")</f>
        <v/>
      </c>
      <c r="DT192" s="148" t="str">
        <f>IF(Tbl.Kosten[[#This Row],[WPnr.]]=DT$7,Tbl.Kosten[[#This Row],[Totaal kosten]],"")</f>
        <v/>
      </c>
      <c r="DU192" s="148" t="str">
        <f>IF(Tbl.Kosten[[#This Row],[WPnr.]]=DU$7,Tbl.Kosten[[#This Row],[Totaal kosten]],"")</f>
        <v/>
      </c>
      <c r="DV192" s="148" t="str">
        <f>IF(Tbl.Kosten[[#This Row],[WPnr.]]=DV$7,Tbl.Kosten[[#This Row],[Totaal kosten]],"")</f>
        <v/>
      </c>
      <c r="DW192" s="150" t="str">
        <f>IFERROR(_xlfn.XLOOKUP(Tbl.Kosten[[#This Row],[Kostensoort]],Tbl.Kostensoorten[Kostensoorten],Tbl.Kostensoorten[KSnr.],"",0,1),"")</f>
        <v/>
      </c>
      <c r="DX192" s="150" t="str">
        <f>IF(Tbl.Kosten[[#This Row],[KSnr.]]=DX$7,Tbl.Kosten[[#This Row],[Totaal kosten]],"")</f>
        <v/>
      </c>
      <c r="DY192" s="150" t="str">
        <f>IF(Tbl.Kosten[[#This Row],[KSnr.]]=DY$7,Tbl.Kosten[[#This Row],[Totaal kosten]],"")</f>
        <v/>
      </c>
      <c r="DZ192" s="150" t="str">
        <f>IF(Tbl.Kosten[[#This Row],[KSnr.]]=DZ$7,Tbl.Kosten[[#This Row],[Totaal kosten]],"")</f>
        <v/>
      </c>
      <c r="EA192" s="150" t="str">
        <f>IF(Tbl.Kosten[[#This Row],[KSnr.]]=EA$7,Tbl.Kosten[[#This Row],[Totaal kosten]],"")</f>
        <v/>
      </c>
      <c r="EB192" s="150" t="str">
        <f>IF(Tbl.Kosten[[#This Row],[KSnr.]]=EB$7,Tbl.Kosten[[#This Row],[Totaal kosten]],"")</f>
        <v/>
      </c>
      <c r="EC192" s="150" t="str">
        <f>IF(Tbl.Kosten[[#This Row],[KSnr.]]=EC$7,Tbl.Kosten[[#This Row],[Totaal kosten]],"")</f>
        <v/>
      </c>
      <c r="ED192" s="150" t="str">
        <f>IF(Tbl.Kosten[[#This Row],[KSnr.]]=ED$7,Tbl.Kosten[[#This Row],[Totaal kosten]],"")</f>
        <v/>
      </c>
      <c r="EE192" s="150" t="str">
        <f>IF(Tbl.Kosten[[#This Row],[KSnr.]]=EE$7,Tbl.Kosten[[#This Row],[Totaal kosten]],"")</f>
        <v/>
      </c>
      <c r="EF192" s="150" t="str">
        <f>IF(Tbl.Kosten[[#This Row],[KSnr.]]=EF$7,Tbl.Kosten[[#This Row],[Totaal kosten]],"")</f>
        <v/>
      </c>
      <c r="EG192" s="150" t="str">
        <f>IF(Tbl.Kosten[[#This Row],[KSnr.]]=EG$7,Tbl.Kosten[[#This Row],[Totaal kosten]],"")</f>
        <v/>
      </c>
      <c r="EH192" s="150" t="str">
        <f>IF(Tbl.Kosten[[#This Row],[KSnr.]]=EH$7,Tbl.Kosten[[#This Row],[Totaal kosten]],"")</f>
        <v/>
      </c>
      <c r="EI192" s="150" t="str">
        <f>IF(Tbl.Kosten[[#This Row],[KSnr.]]=EI$7,Tbl.Kosten[[#This Row],[Totaal kosten]],"")</f>
        <v/>
      </c>
      <c r="EJ192" s="150" t="str">
        <f>IF(Tbl.Kosten[[#This Row],[KSnr.]]=EJ$7,Tbl.Kosten[[#This Row],[Totaal kosten]],"")</f>
        <v/>
      </c>
      <c r="EK192" s="150" t="str">
        <f>IF(Tbl.Kosten[[#This Row],[KSnr.]]=EK$7,Tbl.Kosten[[#This Row],[Totaal kosten]],"")</f>
        <v/>
      </c>
      <c r="EL192" s="150" t="str">
        <f>IF(Tbl.Kosten[[#This Row],[KSnr.]]=EL$7,Tbl.Kosten[[#This Row],[Totaal kosten]],"")</f>
        <v/>
      </c>
      <c r="EM192" s="150" t="str">
        <f>IF(Tbl.Kosten[[#This Row],[KSnr.]]=EM$7,Tbl.Kosten[[#This Row],[Totaal kosten]],"")</f>
        <v/>
      </c>
      <c r="EN192" s="150" t="str">
        <f>IF(Tbl.Kosten[[#This Row],[KSnr.]]=EN$7,Tbl.Kosten[[#This Row],[Totaal kosten]],"")</f>
        <v/>
      </c>
      <c r="EO192" s="150" t="str">
        <f>IF(Tbl.Kosten[[#This Row],[KSnr.]]=EO$7,Tbl.Kosten[[#This Row],[Totaal kosten]],"")</f>
        <v/>
      </c>
      <c r="EP192" s="150" t="str">
        <f>IF(Tbl.Kosten[[#This Row],[KSnr.]]=EP$7,Tbl.Kosten[[#This Row],[Totaal kosten]],"")</f>
        <v/>
      </c>
      <c r="EQ192" s="150" t="str">
        <f>IF(Tbl.Kosten[[#This Row],[KSnr.]]=EQ$7,Tbl.Kosten[[#This Row],[Totaal kosten]],"")</f>
        <v/>
      </c>
      <c r="ER192" s="144" t="str">
        <f>IFERROR(_xlfn.XLOOKUP(Tbl.Kosten[[#This Row],[Subsidieactiviteit]],Tbl.Subsidiehoogte[Subsidieactiviteit],Tbl.Subsidiehoogte[SAnr.],"",0,1),"")</f>
        <v/>
      </c>
      <c r="ES192" s="150" t="str">
        <f>IF(Tbl.Kosten[[#This Row],[Sanr.]]=ES$7,Tbl.Kosten[[#This Row],[Totaal kosten]],"")</f>
        <v/>
      </c>
      <c r="ET192" s="150" t="str">
        <f>IF(Tbl.Kosten[[#This Row],[Sanr.]]=ET$7,Tbl.Kosten[[#This Row],[Totaal kosten]],"")</f>
        <v/>
      </c>
      <c r="EU192" s="150" t="str">
        <f>IF(Tbl.Kosten[[#This Row],[Sanr.]]=EU$7,Tbl.Kosten[[#This Row],[Totaal kosten]],"")</f>
        <v/>
      </c>
      <c r="EV192" s="150" t="str">
        <f>IF(Tbl.Kosten[[#This Row],[Sanr.]]=EV$7,Tbl.Kosten[[#This Row],[Totaal kosten]],"")</f>
        <v/>
      </c>
      <c r="EW192" s="150" t="str">
        <f>IF(Tbl.Kosten[[#This Row],[Sanr.]]=EW$7,Tbl.Kosten[[#This Row],[Totaal kosten]],"")</f>
        <v/>
      </c>
      <c r="EX192" s="150" t="str">
        <f>IF(Tbl.Kosten[[#This Row],[Sanr.]]=EX$7,Tbl.Kosten[[#This Row],[Totaal kosten]],"")</f>
        <v/>
      </c>
      <c r="EY192" s="150" t="str">
        <f>IF(Tbl.Kosten[[#This Row],[Sanr.]]=EY$7,Tbl.Kosten[[#This Row],[Totaal kosten]],"")</f>
        <v/>
      </c>
      <c r="EZ192" s="150" t="str">
        <f>IF(Tbl.Kosten[[#This Row],[Sanr.]]=EZ$7,Tbl.Kosten[[#This Row],[Totaal kosten]],"")</f>
        <v/>
      </c>
      <c r="FA192" s="150" t="str">
        <f>IF(Tbl.Kosten[[#This Row],[Sanr.]]=FA$7,Tbl.Kosten[[#This Row],[Totaal kosten]],"")</f>
        <v/>
      </c>
      <c r="FB192" s="150" t="str">
        <f>IF(Tbl.Kosten[[#This Row],[Sanr.]]=FB$7,Tbl.Kosten[[#This Row],[Totaal kosten]],"")</f>
        <v/>
      </c>
      <c r="FC192" s="150" t="str">
        <f>IF(Tbl.Kosten[[#This Row],[Sanr.]]=FC$7,Tbl.Kosten[[#This Row],[Totaal kosten]],"")</f>
        <v/>
      </c>
      <c r="FD192" s="150" t="str">
        <f>IF(Tbl.Kosten[[#This Row],[Sanr.]]=FD$7,Tbl.Kosten[[#This Row],[Totaal kosten]],"")</f>
        <v/>
      </c>
      <c r="FE192" s="150" t="str">
        <f>IF(Tbl.Kosten[[#This Row],[Sanr.]]=FE$7,Tbl.Kosten[[#This Row],[Totaal kosten]],"")</f>
        <v/>
      </c>
      <c r="FF192" s="150" t="str">
        <f>IF(Tbl.Kosten[[#This Row],[Sanr.]]=FF$7,Tbl.Kosten[[#This Row],[Totaal kosten]],"")</f>
        <v/>
      </c>
      <c r="FG192" s="150" t="str">
        <f>IF(Tbl.Kosten[[#This Row],[Sanr.]]=FG$7,Tbl.Kosten[[#This Row],[Totaal kosten]],"")</f>
        <v/>
      </c>
      <c r="FH192" s="150" t="str">
        <f>IF(Tbl.Kosten[[#This Row],[Sanr.]]=FH$7,Tbl.Kosten[[#This Row],[Totaal kosten]],"")</f>
        <v/>
      </c>
      <c r="FI192" s="150" t="str">
        <f>IF(Tbl.Kosten[[#This Row],[Sanr.]]=FI$7,Tbl.Kosten[[#This Row],[Totaal kosten]],"")</f>
        <v/>
      </c>
      <c r="FJ192" s="150" t="str">
        <f>IF(Tbl.Kosten[[#This Row],[Sanr.]]=FJ$7,Tbl.Kosten[[#This Row],[Totaal kosten]],"")</f>
        <v/>
      </c>
      <c r="FK192" s="150" t="str">
        <f>IF(Tbl.Kosten[[#This Row],[Sanr.]]=FK$7,Tbl.Kosten[[#This Row],[Totaal kosten]],"")</f>
        <v/>
      </c>
      <c r="FL192" s="150" t="str">
        <f>IF(Tbl.Kosten[[#This Row],[Sanr.]]=FL$7,Tbl.Kosten[[#This Row],[Totaal kosten]],"")</f>
        <v/>
      </c>
      <c r="FM192" s="150" t="str">
        <f>IF(Tbl.Kosten[[#This Row],[Sanr.]]=FM$7,Tbl.Kosten[[#This Row],[Totaal kosten]],"")</f>
        <v/>
      </c>
      <c r="FN192" s="150" t="str">
        <f>IF(Tbl.Kosten[[#This Row],[Sanr.]]=FN$7,Tbl.Kosten[[#This Row],[Totaal kosten]],"")</f>
        <v/>
      </c>
      <c r="FO192" s="150" t="str">
        <f>IF(Tbl.Kosten[[#This Row],[Sanr.]]=FO$7,Tbl.Kosten[[#This Row],[Totaal kosten]],"")</f>
        <v/>
      </c>
      <c r="FP192" s="150" t="str">
        <f>IF(Tbl.Kosten[[#This Row],[Sanr.]]=FP$7,Tbl.Kosten[[#This Row],[Totaal kosten]],"")</f>
        <v/>
      </c>
      <c r="FQ192" s="150" t="str">
        <f>IF(Tbl.Kosten[[#This Row],[Sanr.]]=FQ$7,Tbl.Kosten[[#This Row],[Totaal kosten]],"")</f>
        <v/>
      </c>
      <c r="FR192" s="150" t="str">
        <f>IF(Tbl.Kosten[[#This Row],[Sanr.]]=FR$7,Tbl.Kosten[[#This Row],[Totaal kosten]],"")</f>
        <v/>
      </c>
      <c r="FS192" s="150" t="str">
        <f>IF(Tbl.Kosten[[#This Row],[Sanr.]]=FS$7,Tbl.Kosten[[#This Row],[Totaal kosten]],"")</f>
        <v/>
      </c>
      <c r="FT192" s="150" t="str">
        <f>IF(Tbl.Kosten[[#This Row],[Sanr.]]=FT$7,Tbl.Kosten[[#This Row],[Totaal kosten]],"")</f>
        <v/>
      </c>
      <c r="FU192" s="150" t="str">
        <f>IF(Tbl.Kosten[[#This Row],[Sanr.]]=FU$7,Tbl.Kosten[[#This Row],[Totaal kosten]],"")</f>
        <v/>
      </c>
      <c r="FV192" s="150" t="str">
        <f>IF(Tbl.Kosten[[#This Row],[Sanr.]]=FV$7,Tbl.Kosten[[#This Row],[Totaal kosten]],"")</f>
        <v/>
      </c>
      <c r="FW192" s="150" t="str">
        <f>IFERROR(_xlfn.XLOOKUP(Tbl.Kosten[[#This Row],[Activiteitencode]],Tbl.Activiteiten[Activiteitcode],Tbl.Activiteiten[Anr.],"",0,1),"")</f>
        <v/>
      </c>
      <c r="FX192" s="169" t="str">
        <f>_xlfn.CONCAT(Tbl.Kosten[[#This Row],[Pnr.]],Tbl.Kosten[[#This Row],[Sanr.]])</f>
        <v>P1</v>
      </c>
      <c r="FY192" s="150">
        <f>Tbl.Kosten[[#This Row],[Totaal kosten]]-Tbl.Kosten[[#This Row],[Subsidie]]</f>
        <v>0</v>
      </c>
      <c r="FZ192" s="150">
        <f>IF(Tbl.Kosten[[#This Row],[Pnr.]]=FZ$7,Tbl.Kosten[[#This Row],[Te financieren]],"")</f>
        <v>0</v>
      </c>
      <c r="GA192" s="150" t="str">
        <f>IF(Tbl.Kosten[[#This Row],[Pnr.]]=GA$7,Tbl.Kosten[[#This Row],[Te financieren]],"")</f>
        <v/>
      </c>
      <c r="GB192" s="150" t="str">
        <f>IF(Tbl.Kosten[[#This Row],[Pnr.]]=GB$7,Tbl.Kosten[[#This Row],[Te financieren]],"")</f>
        <v/>
      </c>
      <c r="GC192" s="150" t="str">
        <f>IF(Tbl.Kosten[[#This Row],[Pnr.]]=GC$7,Tbl.Kosten[[#This Row],[Te financieren]],"")</f>
        <v/>
      </c>
      <c r="GD192" s="150" t="str">
        <f>IF(Tbl.Kosten[[#This Row],[Pnr.]]=GD$7,Tbl.Kosten[[#This Row],[Te financieren]],"")</f>
        <v/>
      </c>
      <c r="GE192" s="150" t="str">
        <f>IF(Tbl.Kosten[[#This Row],[Pnr.]]=GE$7,Tbl.Kosten[[#This Row],[Te financieren]],"")</f>
        <v/>
      </c>
      <c r="GF192" s="150" t="str">
        <f>IF(Tbl.Kosten[[#This Row],[Pnr.]]=GF$7,Tbl.Kosten[[#This Row],[Te financieren]],"")</f>
        <v/>
      </c>
      <c r="GG192" s="150" t="str">
        <f>IF(Tbl.Kosten[[#This Row],[Pnr.]]=GG$7,Tbl.Kosten[[#This Row],[Te financieren]],"")</f>
        <v/>
      </c>
      <c r="GH192" s="150" t="str">
        <f>IF(Tbl.Kosten[[#This Row],[Pnr.]]=GH$7,Tbl.Kosten[[#This Row],[Te financieren]],"")</f>
        <v/>
      </c>
      <c r="GI192" s="150" t="str">
        <f>IF(Tbl.Kosten[[#This Row],[Pnr.]]=GI$7,Tbl.Kosten[[#This Row],[Te financieren]],"")</f>
        <v/>
      </c>
      <c r="GJ192" s="150" t="str">
        <f>IF(Tbl.Kosten[[#This Row],[Pnr.]]=GJ$7,Tbl.Kosten[[#This Row],[Te financieren]],"")</f>
        <v/>
      </c>
      <c r="GK192" s="150" t="str">
        <f>IF(Tbl.Kosten[[#This Row],[Pnr.]]=GK$7,Tbl.Kosten[[#This Row],[Te financieren]],"")</f>
        <v/>
      </c>
      <c r="GL192" s="150" t="str">
        <f>IF(Tbl.Kosten[[#This Row],[Pnr.]]=GL$7,Tbl.Kosten[[#This Row],[Te financieren]],"")</f>
        <v/>
      </c>
      <c r="GM192" s="150" t="str">
        <f>IF(Tbl.Kosten[[#This Row],[Pnr.]]=GM$7,Tbl.Kosten[[#This Row],[Te financieren]],"")</f>
        <v/>
      </c>
      <c r="GN192" s="150" t="str">
        <f>IF(Tbl.Kosten[[#This Row],[Pnr.]]=GN$7,Tbl.Kosten[[#This Row],[Te financieren]],"")</f>
        <v/>
      </c>
      <c r="GO192" s="150" t="str">
        <f>IF(Tbl.Kosten[[#This Row],[Pnr.]]=GO$7,Tbl.Kosten[[#This Row],[Te financieren]],"")</f>
        <v/>
      </c>
      <c r="GP192" s="150" t="str">
        <f>IF(Tbl.Kosten[[#This Row],[Pnr.]]=GP$7,Tbl.Kosten[[#This Row],[Te financieren]],"")</f>
        <v/>
      </c>
      <c r="GQ192" s="150" t="str">
        <f>IF(Tbl.Kosten[[#This Row],[Pnr.]]=GQ$7,Tbl.Kosten[[#This Row],[Te financieren]],"")</f>
        <v/>
      </c>
      <c r="GR192" s="150" t="str">
        <f>IF(Tbl.Kosten[[#This Row],[Pnr.]]=GR$7,Tbl.Kosten[[#This Row],[Te financieren]],"")</f>
        <v/>
      </c>
      <c r="GS192" s="150" t="str">
        <f>IF(Tbl.Kosten[[#This Row],[Pnr.]]=GS$7,Tbl.Kosten[[#This Row],[Te financieren]],"")</f>
        <v/>
      </c>
      <c r="GT192" s="150" t="str">
        <f>IF(Tbl.Kosten[[#This Row],[Pnr.]]=GT$7,Tbl.Kosten[[#This Row],[Te financieren]],"")</f>
        <v/>
      </c>
      <c r="GU192" s="150" t="str">
        <f>IF(Tbl.Kosten[[#This Row],[Pnr.]]=GU$7,Tbl.Kosten[[#This Row],[Te financieren]],"")</f>
        <v/>
      </c>
      <c r="GV192" s="150" t="str">
        <f>IF(Tbl.Kosten[[#This Row],[Pnr.]]=GV$7,Tbl.Kosten[[#This Row],[Te financieren]],"")</f>
        <v/>
      </c>
      <c r="GW192" s="150" t="str">
        <f>IF(Tbl.Kosten[[#This Row],[Pnr.]]=GW$7,Tbl.Kosten[[#This Row],[Te financieren]],"")</f>
        <v/>
      </c>
      <c r="GX192" s="150" t="str">
        <f>IF(Tbl.Kosten[[#This Row],[Pnr.]]=GX$7,Tbl.Kosten[[#This Row],[Te financieren]],"")</f>
        <v/>
      </c>
      <c r="GY192" s="150" t="str">
        <f>IF(Tbl.Kosten[[#This Row],[Pnr.]]=GY$7,Tbl.Kosten[[#This Row],[Te financieren]],"")</f>
        <v/>
      </c>
      <c r="GZ192" s="150" t="str">
        <f>IF(Tbl.Kosten[[#This Row],[Pnr.]]=GZ$7,Tbl.Kosten[[#This Row],[Te financieren]],"")</f>
        <v/>
      </c>
      <c r="HA192" s="150" t="str">
        <f>IF(Tbl.Kosten[[#This Row],[Pnr.]]=HA$7,Tbl.Kosten[[#This Row],[Te financieren]],"")</f>
        <v/>
      </c>
      <c r="HB192" s="150" t="str">
        <f>IF(Tbl.Kosten[[#This Row],[Pnr.]]=HB$7,Tbl.Kosten[[#This Row],[Te financieren]],"")</f>
        <v/>
      </c>
      <c r="HC192" s="150" t="str">
        <f>IF(Tbl.Kosten[[#This Row],[Pnr.]]=HC$7,Tbl.Kosten[[#This Row],[Te financieren]],"")</f>
        <v/>
      </c>
      <c r="HD192" s="150" t="str">
        <f>IF(Tbl.Kosten[[#This Row],[Pnr.]]=HD$7,Tbl.Kosten[[#This Row],[Te financieren]],"")</f>
        <v/>
      </c>
      <c r="HE192" s="150" t="str">
        <f>IF(Tbl.Kosten[[#This Row],[Pnr.]]=HE$7,Tbl.Kosten[[#This Row],[Te financieren]],"")</f>
        <v/>
      </c>
      <c r="HF192" s="150" t="str">
        <f>IF(Tbl.Kosten[[#This Row],[Pnr.]]=HF$7,Tbl.Kosten[[#This Row],[Te financieren]],"")</f>
        <v/>
      </c>
      <c r="HG192" s="150" t="str">
        <f>IF(Tbl.Kosten[[#This Row],[Pnr.]]=HG$7,Tbl.Kosten[[#This Row],[Te financieren]],"")</f>
        <v/>
      </c>
      <c r="HH192" s="150" t="str">
        <f>IF(Tbl.Kosten[[#This Row],[Pnr.]]=HH$7,Tbl.Kosten[[#This Row],[Te financieren]],"")</f>
        <v/>
      </c>
      <c r="HI192" s="150" t="str">
        <f>IF(Tbl.Kosten[[#This Row],[Pnr.]]=HI$7,Tbl.Kosten[[#This Row],[Te financieren]],"")</f>
        <v/>
      </c>
      <c r="HJ192" s="150" t="str">
        <f>IF(Tbl.Kosten[[#This Row],[Pnr.]]=HJ$7,Tbl.Kosten[[#This Row],[Te financieren]],"")</f>
        <v/>
      </c>
      <c r="HK192" s="150" t="str">
        <f>IF(Tbl.Kosten[[#This Row],[Pnr.]]=HK$7,Tbl.Kosten[[#This Row],[Te financieren]],"")</f>
        <v/>
      </c>
      <c r="HL192" s="150" t="str">
        <f>IF(Tbl.Kosten[[#This Row],[Pnr.]]=HL$7,Tbl.Kosten[[#This Row],[Te financieren]],"")</f>
        <v/>
      </c>
      <c r="HM192" s="150" t="str">
        <f>IF(Tbl.Kosten[[#This Row],[Pnr.]]=HM$7,Tbl.Kosten[[#This Row],[Te financieren]],"")</f>
        <v/>
      </c>
      <c r="HN192" s="150" t="str">
        <f>IF(Tbl.Kosten[[#This Row],[Pnr.]]=HN$7,Tbl.Kosten[[#This Row],[Te financieren]],"")</f>
        <v/>
      </c>
      <c r="HO192" s="150" t="str">
        <f>IF(Tbl.Kosten[[#This Row],[Pnr.]]=HO$7,Tbl.Kosten[[#This Row],[Te financieren]],"")</f>
        <v/>
      </c>
      <c r="HP192" s="150" t="str">
        <f>IF(Tbl.Kosten[[#This Row],[Pnr.]]=HP$7,Tbl.Kosten[[#This Row],[Te financieren]],"")</f>
        <v/>
      </c>
      <c r="HQ192" s="150" t="str">
        <f>IF(Tbl.Kosten[[#This Row],[Pnr.]]=HQ$7,Tbl.Kosten[[#This Row],[Te financieren]],"")</f>
        <v/>
      </c>
      <c r="HR192" s="150" t="str">
        <f>IF(Tbl.Kosten[[#This Row],[Pnr.]]=HR$7,Tbl.Kosten[[#This Row],[Te financieren]],"")</f>
        <v/>
      </c>
      <c r="HS192" s="150" t="str">
        <f>IF(Tbl.Kosten[[#This Row],[Pnr.]]=HS$7,Tbl.Kosten[[#This Row],[Te financieren]],"")</f>
        <v/>
      </c>
      <c r="HT192" s="150" t="str">
        <f>IF(Tbl.Kosten[[#This Row],[Pnr.]]=HT$7,Tbl.Kosten[[#This Row],[Te financieren]],"")</f>
        <v/>
      </c>
      <c r="HU192" s="150" t="str">
        <f>IF(Tbl.Kosten[[#This Row],[Pnr.]]=HU$7,Tbl.Kosten[[#This Row],[Te financieren]],"")</f>
        <v/>
      </c>
      <c r="HV192" s="150" t="str">
        <f>IF(Tbl.Kosten[[#This Row],[Pnr.]]=HV$7,Tbl.Kosten[[#This Row],[Te financieren]],"")</f>
        <v/>
      </c>
      <c r="HW192" s="150" t="str">
        <f>IF(Tbl.Kosten[[#This Row],[Pnr.]]=HW$7,Tbl.Kosten[[#This Row],[Te financieren]],"")</f>
        <v/>
      </c>
    </row>
    <row r="193" spans="2:231" x14ac:dyDescent="0.3">
      <c r="B193" s="134"/>
      <c r="C193" s="137"/>
      <c r="D193" s="136"/>
      <c r="E193" s="261"/>
      <c r="F193" s="135"/>
      <c r="G193" s="11" t="str">
        <f>IF(Tbl.Kosten[[#This Row],[Medewerker e/o 
functie]]&lt;&gt;"",_xlfn.XLOOKUP(Tbl.Kosten[[#This Row],[Medewerker e/o 
functie]],Tbl.Uurtarief[Medewerker en/of functie],Tbl.Uurtarief[Uurtarief],"",0,1),"")</f>
        <v/>
      </c>
      <c r="H193" s="121">
        <f>IFERROR(Tbl.Kosten[[#This Row],[Uren]]*Tbl.Kosten[[#This Row],[Uurtarief]],0)</f>
        <v>0</v>
      </c>
      <c r="I193" s="119" t="str">
        <f>IF(Tbl.Kosten[[#This Row],[Subtotaal uren]]&lt;&gt;0,_xlfn.XLOOKUP(Tbl.Kosten[[#This Row],[Medewerker e/o 
functie]],Tbl.Uurtarief[Medewerker en/of functie],Tbl.Uurtarief[Kostensoort arbeid],"",0,1),"")</f>
        <v/>
      </c>
      <c r="J193" s="137"/>
      <c r="K193" s="135"/>
      <c r="L193" s="139" t="str">
        <f>IF(Tbl.Kosten[[#This Row],[Activum]]&lt;&gt;"",_xlfn.XLOOKUP(Tbl.Kosten[[#This Row],[Activum]],Tbl.Afschrijvingskosten[Activum],Tbl.Afschrijvingskosten[Tarief per afschrijvings-eenheid],"",0,1),"")</f>
        <v/>
      </c>
      <c r="M193" s="122">
        <f>IFERROR(Tbl.Kosten[[#This Row],[Een-
heden]]*Tbl.Kosten[[#This Row],[Afschrijvings-
tarief]],0)</f>
        <v>0</v>
      </c>
      <c r="N193" s="122" t="str">
        <f>IF(Tbl.Kosten[[#This Row],[Subtotaal afschrijving]]&lt;&gt;0,Lijsten!$A$7,"")</f>
        <v/>
      </c>
      <c r="O193" s="140"/>
      <c r="P193" s="135"/>
      <c r="Q193" s="138"/>
      <c r="R193" s="122">
        <f>IFERROR(Tbl.Kosten[[#This Row],[Aantal]]*Tbl.Kosten[[#This Row],[Tarief]],0)</f>
        <v>0</v>
      </c>
      <c r="S193" s="8">
        <f>IFERROR(Tbl.Kosten[[#This Row],[Subtotaal overige kosten]]+Tbl.Kosten[[#This Row],[Subtotaal uren]]+Tbl.Kosten[[#This Row],[Subtotaal afschrijving]],0)</f>
        <v>0</v>
      </c>
      <c r="T193" s="8">
        <f>IFERROR(Tbl.Kosten[[#This Row],[Totaal kosten]]*Tbl.Kosten[[#This Row],[Subsidie%]],0)</f>
        <v>0</v>
      </c>
      <c r="U193" s="4" t="str" cm="1">
        <f t="array" ref="U193">IFERROR(_xlfn.IFS(Tbl.Kosten[[#This Row],[Subtotaal uren]]&lt;&gt;0,Tbl.Kosten[[#This Row],[Kostensoort arbeid]],Tbl.Kosten[[#This Row],[Subtotaal afschrijving]]&lt;&gt;0,Tbl.Kosten[[#This Row],[Kostensoort afschrijving]],Tbl.Kosten[[#This Row],[Subtotaal overige kosten]]&lt;&gt;0,Tbl.Kosten[[#This Row],[Kostensoort overig]]),"")</f>
        <v/>
      </c>
      <c r="V193" s="4" t="str">
        <f>IFERROR(_xlfn.XLOOKUP(Tbl.Kosten[[#This Row],[Activiteitencode]],Tbl.Activiteiten[Activiteitcode],Tbl.Activiteiten[Werkpakketcode],"",0,1),"")</f>
        <v/>
      </c>
      <c r="W193" s="4" t="str">
        <f>IFERROR(_xlfn.XLOOKUP(Tbl.Kosten[[#This Row],[Werkpakketcode]],Tbl.Werkpakketten[Werkpakketcode],Tbl.Werkpakketten[Subsidiabele activiteit],"",0,1),"")</f>
        <v/>
      </c>
      <c r="X193" s="12">
        <f>IFERROR(_xlfn.XLOOKUP(Tbl.Kosten[[#This Row],[Sanr.]],Tbl.Subsidiehoogte[SAnr.],Tbl.Subsidiehoogte[Sub. Percentage],0,0,1),0)</f>
        <v>0</v>
      </c>
      <c r="Y193" s="144" t="str">
        <f>IFERROR(_xlfn.XLOOKUP(Tbl.Kosten[[#This Row],[Partnercode]],Tbl.Projectpartners[Partnercode],Tbl.Projectpartners[PNr.],"",0,1),"")</f>
        <v>P1</v>
      </c>
      <c r="Z193" s="148">
        <f>IF(Tbl.Kosten[[#This Row],[Pnr.]]=Z$7,Tbl.Kosten[[#This Row],[Totaal kosten]],"")</f>
        <v>0</v>
      </c>
      <c r="AA193" s="148" t="str">
        <f>IF(Tbl.Kosten[[#This Row],[Pnr.]]=AA$7,Tbl.Kosten[[#This Row],[Totaal kosten]],"")</f>
        <v/>
      </c>
      <c r="AB193" s="148" t="str">
        <f>IF(Tbl.Kosten[[#This Row],[Pnr.]]=AB$7,Tbl.Kosten[[#This Row],[Totaal kosten]],"")</f>
        <v/>
      </c>
      <c r="AC193" s="148" t="str">
        <f>IF(Tbl.Kosten[[#This Row],[Pnr.]]=AC$7,Tbl.Kosten[[#This Row],[Totaal kosten]],"")</f>
        <v/>
      </c>
      <c r="AD193" s="148" t="str">
        <f>IF(Tbl.Kosten[[#This Row],[Pnr.]]=AD$7,Tbl.Kosten[[#This Row],[Totaal kosten]],"")</f>
        <v/>
      </c>
      <c r="AE193" s="148" t="str">
        <f>IF(Tbl.Kosten[[#This Row],[Pnr.]]=AE$7,Tbl.Kosten[[#This Row],[Totaal kosten]],"")</f>
        <v/>
      </c>
      <c r="AF193" s="148" t="str">
        <f>IF(Tbl.Kosten[[#This Row],[Pnr.]]=AF$7,Tbl.Kosten[[#This Row],[Totaal kosten]],"")</f>
        <v/>
      </c>
      <c r="AG193" s="148" t="str">
        <f>IF(Tbl.Kosten[[#This Row],[Pnr.]]=AG$7,Tbl.Kosten[[#This Row],[Totaal kosten]],"")</f>
        <v/>
      </c>
      <c r="AH193" s="148" t="str">
        <f>IF(Tbl.Kosten[[#This Row],[Pnr.]]=AH$7,Tbl.Kosten[[#This Row],[Totaal kosten]],"")</f>
        <v/>
      </c>
      <c r="AI193" s="148" t="str">
        <f>IF(Tbl.Kosten[[#This Row],[Pnr.]]=AI$7,Tbl.Kosten[[#This Row],[Totaal kosten]],"")</f>
        <v/>
      </c>
      <c r="AJ193" s="148" t="str">
        <f>IF(Tbl.Kosten[[#This Row],[Pnr.]]=AJ$7,Tbl.Kosten[[#This Row],[Totaal kosten]],"")</f>
        <v/>
      </c>
      <c r="AK193" s="148" t="str">
        <f>IF(Tbl.Kosten[[#This Row],[Pnr.]]=AK$7,Tbl.Kosten[[#This Row],[Totaal kosten]],"")</f>
        <v/>
      </c>
      <c r="AL193" s="148" t="str">
        <f>IF(Tbl.Kosten[[#This Row],[Pnr.]]=AL$7,Tbl.Kosten[[#This Row],[Totaal kosten]],"")</f>
        <v/>
      </c>
      <c r="AM193" s="148" t="str">
        <f>IF(Tbl.Kosten[[#This Row],[Pnr.]]=AM$7,Tbl.Kosten[[#This Row],[Totaal kosten]],"")</f>
        <v/>
      </c>
      <c r="AN193" s="148" t="str">
        <f>IF(Tbl.Kosten[[#This Row],[Pnr.]]=AN$7,Tbl.Kosten[[#This Row],[Totaal kosten]],"")</f>
        <v/>
      </c>
      <c r="AO193" s="148" t="str">
        <f>IF(Tbl.Kosten[[#This Row],[Pnr.]]=AO$7,Tbl.Kosten[[#This Row],[Totaal kosten]],"")</f>
        <v/>
      </c>
      <c r="AP193" s="148" t="str">
        <f>IF(Tbl.Kosten[[#This Row],[Pnr.]]=AP$7,Tbl.Kosten[[#This Row],[Totaal kosten]],"")</f>
        <v/>
      </c>
      <c r="AQ193" s="148" t="str">
        <f>IF(Tbl.Kosten[[#This Row],[Pnr.]]=AQ$7,Tbl.Kosten[[#This Row],[Totaal kosten]],"")</f>
        <v/>
      </c>
      <c r="AR193" s="148" t="str">
        <f>IF(Tbl.Kosten[[#This Row],[Pnr.]]=AR$7,Tbl.Kosten[[#This Row],[Totaal kosten]],"")</f>
        <v/>
      </c>
      <c r="AS193" s="148" t="str">
        <f>IF(Tbl.Kosten[[#This Row],[Pnr.]]=AS$7,Tbl.Kosten[[#This Row],[Totaal kosten]],"")</f>
        <v/>
      </c>
      <c r="AT193" s="148" t="str">
        <f>IF(Tbl.Kosten[[#This Row],[Pnr.]]=AT$7,Tbl.Kosten[[#This Row],[Totaal kosten]],"")</f>
        <v/>
      </c>
      <c r="AU193" s="148" t="str">
        <f>IF(Tbl.Kosten[[#This Row],[Pnr.]]=AU$7,Tbl.Kosten[[#This Row],[Totaal kosten]],"")</f>
        <v/>
      </c>
      <c r="AV193" s="148" t="str">
        <f>IF(Tbl.Kosten[[#This Row],[Pnr.]]=AV$7,Tbl.Kosten[[#This Row],[Totaal kosten]],"")</f>
        <v/>
      </c>
      <c r="AW193" s="148" t="str">
        <f>IF(Tbl.Kosten[[#This Row],[Pnr.]]=AW$7,Tbl.Kosten[[#This Row],[Totaal kosten]],"")</f>
        <v/>
      </c>
      <c r="AX193" s="148" t="str">
        <f>IF(Tbl.Kosten[[#This Row],[Pnr.]]=AX$7,Tbl.Kosten[[#This Row],[Totaal kosten]],"")</f>
        <v/>
      </c>
      <c r="AY193" s="148" t="str">
        <f>IF(Tbl.Kosten[[#This Row],[Pnr.]]=AY$7,Tbl.Kosten[[#This Row],[Totaal kosten]],"")</f>
        <v/>
      </c>
      <c r="AZ193" s="148" t="str">
        <f>IF(Tbl.Kosten[[#This Row],[Pnr.]]=AZ$7,Tbl.Kosten[[#This Row],[Totaal kosten]],"")</f>
        <v/>
      </c>
      <c r="BA193" s="148" t="str">
        <f>IF(Tbl.Kosten[[#This Row],[Pnr.]]=BA$7,Tbl.Kosten[[#This Row],[Totaal kosten]],"")</f>
        <v/>
      </c>
      <c r="BB193" s="148" t="str">
        <f>IF(Tbl.Kosten[[#This Row],[Pnr.]]=BB$7,Tbl.Kosten[[#This Row],[Totaal kosten]],"")</f>
        <v/>
      </c>
      <c r="BC193" s="148" t="str">
        <f>IF(Tbl.Kosten[[#This Row],[Pnr.]]=BC$7,Tbl.Kosten[[#This Row],[Totaal kosten]],"")</f>
        <v/>
      </c>
      <c r="BD193" s="148" t="str">
        <f>IF(Tbl.Kosten[[#This Row],[Pnr.]]=BD$7,Tbl.Kosten[[#This Row],[Totaal kosten]],"")</f>
        <v/>
      </c>
      <c r="BE193" s="148" t="str">
        <f>IF(Tbl.Kosten[[#This Row],[Pnr.]]=BE$7,Tbl.Kosten[[#This Row],[Totaal kosten]],"")</f>
        <v/>
      </c>
      <c r="BF193" s="148" t="str">
        <f>IF(Tbl.Kosten[[#This Row],[Pnr.]]=BF$7,Tbl.Kosten[[#This Row],[Totaal kosten]],"")</f>
        <v/>
      </c>
      <c r="BG193" s="148" t="str">
        <f>IF(Tbl.Kosten[[#This Row],[Pnr.]]=BG$7,Tbl.Kosten[[#This Row],[Totaal kosten]],"")</f>
        <v/>
      </c>
      <c r="BH193" s="148" t="str">
        <f>IF(Tbl.Kosten[[#This Row],[Pnr.]]=BH$7,Tbl.Kosten[[#This Row],[Totaal kosten]],"")</f>
        <v/>
      </c>
      <c r="BI193" s="148" t="str">
        <f>IF(Tbl.Kosten[[#This Row],[Pnr.]]=BI$7,Tbl.Kosten[[#This Row],[Totaal kosten]],"")</f>
        <v/>
      </c>
      <c r="BJ193" s="148" t="str">
        <f>IF(Tbl.Kosten[[#This Row],[Pnr.]]=BJ$7,Tbl.Kosten[[#This Row],[Totaal kosten]],"")</f>
        <v/>
      </c>
      <c r="BK193" s="148" t="str">
        <f>IF(Tbl.Kosten[[#This Row],[Pnr.]]=BK$7,Tbl.Kosten[[#This Row],[Totaal kosten]],"")</f>
        <v/>
      </c>
      <c r="BL193" s="148" t="str">
        <f>IF(Tbl.Kosten[[#This Row],[Pnr.]]=BL$7,Tbl.Kosten[[#This Row],[Totaal kosten]],"")</f>
        <v/>
      </c>
      <c r="BM193" s="148" t="str">
        <f>IF(Tbl.Kosten[[#This Row],[Pnr.]]=BM$7,Tbl.Kosten[[#This Row],[Totaal kosten]],"")</f>
        <v/>
      </c>
      <c r="BN193" s="148" t="str">
        <f>IF(Tbl.Kosten[[#This Row],[Pnr.]]=BN$7,Tbl.Kosten[[#This Row],[Totaal kosten]],"")</f>
        <v/>
      </c>
      <c r="BO193" s="148" t="str">
        <f>IF(Tbl.Kosten[[#This Row],[Pnr.]]=BO$7,Tbl.Kosten[[#This Row],[Totaal kosten]],"")</f>
        <v/>
      </c>
      <c r="BP193" s="148" t="str">
        <f>IF(Tbl.Kosten[[#This Row],[Pnr.]]=BP$7,Tbl.Kosten[[#This Row],[Totaal kosten]],"")</f>
        <v/>
      </c>
      <c r="BQ193" s="148" t="str">
        <f>IF(Tbl.Kosten[[#This Row],[Pnr.]]=BQ$7,Tbl.Kosten[[#This Row],[Totaal kosten]],"")</f>
        <v/>
      </c>
      <c r="BR193" s="148" t="str">
        <f>IF(Tbl.Kosten[[#This Row],[Pnr.]]=BR$7,Tbl.Kosten[[#This Row],[Totaal kosten]],"")</f>
        <v/>
      </c>
      <c r="BS193" s="148" t="str">
        <f>IF(Tbl.Kosten[[#This Row],[Pnr.]]=BS$7,Tbl.Kosten[[#This Row],[Totaal kosten]],"")</f>
        <v/>
      </c>
      <c r="BT193" s="148" t="str">
        <f>IF(Tbl.Kosten[[#This Row],[Pnr.]]=BT$7,Tbl.Kosten[[#This Row],[Totaal kosten]],"")</f>
        <v/>
      </c>
      <c r="BU193" s="148" t="str">
        <f>IF(Tbl.Kosten[[#This Row],[Pnr.]]=BU$7,Tbl.Kosten[[#This Row],[Totaal kosten]],"")</f>
        <v/>
      </c>
      <c r="BV193" s="148" t="str">
        <f>IF(Tbl.Kosten[[#This Row],[Pnr.]]=BV$7,Tbl.Kosten[[#This Row],[Totaal kosten]],"")</f>
        <v/>
      </c>
      <c r="BW193" s="148" t="str">
        <f>IF(Tbl.Kosten[[#This Row],[Pnr.]]=BW$7,Tbl.Kosten[[#This Row],[Totaal kosten]],"")</f>
        <v/>
      </c>
      <c r="BX193" s="148" t="str">
        <f>IFERROR(_xlfn.XLOOKUP(Tbl.Kosten[[#This Row],[Werkpakketcode]],Tbl.Werkpakketten[Werkpakketcode],Tbl.Werkpakketten[WPnr.],"",0,1),"")</f>
        <v/>
      </c>
      <c r="BY193" s="148" t="str">
        <f>IF(Tbl.Kosten[[#This Row],[WPnr.]]=BY$7,Tbl.Kosten[[#This Row],[Totaal kosten]],"")</f>
        <v/>
      </c>
      <c r="BZ193" s="148" t="str">
        <f>IF(Tbl.Kosten[[#This Row],[WPnr.]]=BZ$7,Tbl.Kosten[[#This Row],[Totaal kosten]],"")</f>
        <v/>
      </c>
      <c r="CA193" s="148" t="str">
        <f>IF(Tbl.Kosten[[#This Row],[WPnr.]]=CA$7,Tbl.Kosten[[#This Row],[Totaal kosten]],"")</f>
        <v/>
      </c>
      <c r="CB193" s="148" t="str">
        <f>IF(Tbl.Kosten[[#This Row],[WPnr.]]=CB$7,Tbl.Kosten[[#This Row],[Totaal kosten]],"")</f>
        <v/>
      </c>
      <c r="CC193" s="148" t="str">
        <f>IF(Tbl.Kosten[[#This Row],[WPnr.]]=CC$7,Tbl.Kosten[[#This Row],[Totaal kosten]],"")</f>
        <v/>
      </c>
      <c r="CD193" s="148" t="str">
        <f>IF(Tbl.Kosten[[#This Row],[WPnr.]]=CD$7,Tbl.Kosten[[#This Row],[Totaal kosten]],"")</f>
        <v/>
      </c>
      <c r="CE193" s="148" t="str">
        <f>IF(Tbl.Kosten[[#This Row],[WPnr.]]=CE$7,Tbl.Kosten[[#This Row],[Totaal kosten]],"")</f>
        <v/>
      </c>
      <c r="CF193" s="148" t="str">
        <f>IF(Tbl.Kosten[[#This Row],[WPnr.]]=CF$7,Tbl.Kosten[[#This Row],[Totaal kosten]],"")</f>
        <v/>
      </c>
      <c r="CG193" s="148" t="str">
        <f>IF(Tbl.Kosten[[#This Row],[WPnr.]]=CG$7,Tbl.Kosten[[#This Row],[Totaal kosten]],"")</f>
        <v/>
      </c>
      <c r="CH193" s="148" t="str">
        <f>IF(Tbl.Kosten[[#This Row],[WPnr.]]=CH$7,Tbl.Kosten[[#This Row],[Totaal kosten]],"")</f>
        <v/>
      </c>
      <c r="CI193" s="148" t="str">
        <f>IF(Tbl.Kosten[[#This Row],[WPnr.]]=CI$7,Tbl.Kosten[[#This Row],[Totaal kosten]],"")</f>
        <v/>
      </c>
      <c r="CJ193" s="148" t="str">
        <f>IF(Tbl.Kosten[[#This Row],[WPnr.]]=CJ$7,Tbl.Kosten[[#This Row],[Totaal kosten]],"")</f>
        <v/>
      </c>
      <c r="CK193" s="148" t="str">
        <f>IF(Tbl.Kosten[[#This Row],[WPnr.]]=CK$7,Tbl.Kosten[[#This Row],[Totaal kosten]],"")</f>
        <v/>
      </c>
      <c r="CL193" s="148" t="str">
        <f>IF(Tbl.Kosten[[#This Row],[WPnr.]]=CL$7,Tbl.Kosten[[#This Row],[Totaal kosten]],"")</f>
        <v/>
      </c>
      <c r="CM193" s="148" t="str">
        <f>IF(Tbl.Kosten[[#This Row],[WPnr.]]=CM$7,Tbl.Kosten[[#This Row],[Totaal kosten]],"")</f>
        <v/>
      </c>
      <c r="CN193" s="148" t="str">
        <f>IF(Tbl.Kosten[[#This Row],[WPnr.]]=CN$7,Tbl.Kosten[[#This Row],[Totaal kosten]],"")</f>
        <v/>
      </c>
      <c r="CO193" s="148" t="str">
        <f>IF(Tbl.Kosten[[#This Row],[WPnr.]]=CO$7,Tbl.Kosten[[#This Row],[Totaal kosten]],"")</f>
        <v/>
      </c>
      <c r="CP193" s="148" t="str">
        <f>IF(Tbl.Kosten[[#This Row],[WPnr.]]=CP$7,Tbl.Kosten[[#This Row],[Totaal kosten]],"")</f>
        <v/>
      </c>
      <c r="CQ193" s="148" t="str">
        <f>IF(Tbl.Kosten[[#This Row],[WPnr.]]=CQ$7,Tbl.Kosten[[#This Row],[Totaal kosten]],"")</f>
        <v/>
      </c>
      <c r="CR193" s="148" t="str">
        <f>IF(Tbl.Kosten[[#This Row],[WPnr.]]=CR$7,Tbl.Kosten[[#This Row],[Totaal kosten]],"")</f>
        <v/>
      </c>
      <c r="CS193" s="148" t="str">
        <f>IF(Tbl.Kosten[[#This Row],[WPnr.]]=CS$7,Tbl.Kosten[[#This Row],[Totaal kosten]],"")</f>
        <v/>
      </c>
      <c r="CT193" s="148" t="str">
        <f>IF(Tbl.Kosten[[#This Row],[WPnr.]]=CT$7,Tbl.Kosten[[#This Row],[Totaal kosten]],"")</f>
        <v/>
      </c>
      <c r="CU193" s="148" t="str">
        <f>IF(Tbl.Kosten[[#This Row],[WPnr.]]=CU$7,Tbl.Kosten[[#This Row],[Totaal kosten]],"")</f>
        <v/>
      </c>
      <c r="CV193" s="148" t="str">
        <f>IF(Tbl.Kosten[[#This Row],[WPnr.]]=CV$7,Tbl.Kosten[[#This Row],[Totaal kosten]],"")</f>
        <v/>
      </c>
      <c r="CW193" s="148" t="str">
        <f>IF(Tbl.Kosten[[#This Row],[WPnr.]]=CW$7,Tbl.Kosten[[#This Row],[Totaal kosten]],"")</f>
        <v/>
      </c>
      <c r="CX193" s="148" t="str">
        <f>IF(Tbl.Kosten[[#This Row],[WPnr.]]=CX$7,Tbl.Kosten[[#This Row],[Totaal kosten]],"")</f>
        <v/>
      </c>
      <c r="CY193" s="148" t="str">
        <f>IF(Tbl.Kosten[[#This Row],[WPnr.]]=CY$7,Tbl.Kosten[[#This Row],[Totaal kosten]],"")</f>
        <v/>
      </c>
      <c r="CZ193" s="148" t="str">
        <f>IF(Tbl.Kosten[[#This Row],[WPnr.]]=CZ$7,Tbl.Kosten[[#This Row],[Totaal kosten]],"")</f>
        <v/>
      </c>
      <c r="DA193" s="148" t="str">
        <f>IF(Tbl.Kosten[[#This Row],[WPnr.]]=DA$7,Tbl.Kosten[[#This Row],[Totaal kosten]],"")</f>
        <v/>
      </c>
      <c r="DB193" s="148" t="str">
        <f>IF(Tbl.Kosten[[#This Row],[WPnr.]]=DB$7,Tbl.Kosten[[#This Row],[Totaal kosten]],"")</f>
        <v/>
      </c>
      <c r="DC193" s="148" t="str">
        <f>IF(Tbl.Kosten[[#This Row],[WPnr.]]=DC$7,Tbl.Kosten[[#This Row],[Totaal kosten]],"")</f>
        <v/>
      </c>
      <c r="DD193" s="148" t="str">
        <f>IF(Tbl.Kosten[[#This Row],[WPnr.]]=DD$7,Tbl.Kosten[[#This Row],[Totaal kosten]],"")</f>
        <v/>
      </c>
      <c r="DE193" s="148" t="str">
        <f>IF(Tbl.Kosten[[#This Row],[WPnr.]]=DE$7,Tbl.Kosten[[#This Row],[Totaal kosten]],"")</f>
        <v/>
      </c>
      <c r="DF193" s="148" t="str">
        <f>IF(Tbl.Kosten[[#This Row],[WPnr.]]=DF$7,Tbl.Kosten[[#This Row],[Totaal kosten]],"")</f>
        <v/>
      </c>
      <c r="DG193" s="148" t="str">
        <f>IF(Tbl.Kosten[[#This Row],[WPnr.]]=DG$7,Tbl.Kosten[[#This Row],[Totaal kosten]],"")</f>
        <v/>
      </c>
      <c r="DH193" s="148" t="str">
        <f>IF(Tbl.Kosten[[#This Row],[WPnr.]]=DH$7,Tbl.Kosten[[#This Row],[Totaal kosten]],"")</f>
        <v/>
      </c>
      <c r="DI193" s="148" t="str">
        <f>IF(Tbl.Kosten[[#This Row],[WPnr.]]=DI$7,Tbl.Kosten[[#This Row],[Totaal kosten]],"")</f>
        <v/>
      </c>
      <c r="DJ193" s="148" t="str">
        <f>IF(Tbl.Kosten[[#This Row],[WPnr.]]=DJ$7,Tbl.Kosten[[#This Row],[Totaal kosten]],"")</f>
        <v/>
      </c>
      <c r="DK193" s="148" t="str">
        <f>IF(Tbl.Kosten[[#This Row],[WPnr.]]=DK$7,Tbl.Kosten[[#This Row],[Totaal kosten]],"")</f>
        <v/>
      </c>
      <c r="DL193" s="148" t="str">
        <f>IF(Tbl.Kosten[[#This Row],[WPnr.]]=DL$7,Tbl.Kosten[[#This Row],[Totaal kosten]],"")</f>
        <v/>
      </c>
      <c r="DM193" s="148" t="str">
        <f>IF(Tbl.Kosten[[#This Row],[WPnr.]]=DM$7,Tbl.Kosten[[#This Row],[Totaal kosten]],"")</f>
        <v/>
      </c>
      <c r="DN193" s="148" t="str">
        <f>IF(Tbl.Kosten[[#This Row],[WPnr.]]=DN$7,Tbl.Kosten[[#This Row],[Totaal kosten]],"")</f>
        <v/>
      </c>
      <c r="DO193" s="148" t="str">
        <f>IF(Tbl.Kosten[[#This Row],[WPnr.]]=DO$7,Tbl.Kosten[[#This Row],[Totaal kosten]],"")</f>
        <v/>
      </c>
      <c r="DP193" s="148" t="str">
        <f>IF(Tbl.Kosten[[#This Row],[WPnr.]]=DP$7,Tbl.Kosten[[#This Row],[Totaal kosten]],"")</f>
        <v/>
      </c>
      <c r="DQ193" s="148" t="str">
        <f>IF(Tbl.Kosten[[#This Row],[WPnr.]]=DQ$7,Tbl.Kosten[[#This Row],[Totaal kosten]],"")</f>
        <v/>
      </c>
      <c r="DR193" s="148" t="str">
        <f>IF(Tbl.Kosten[[#This Row],[WPnr.]]=DR$7,Tbl.Kosten[[#This Row],[Totaal kosten]],"")</f>
        <v/>
      </c>
      <c r="DS193" s="148" t="str">
        <f>IF(Tbl.Kosten[[#This Row],[WPnr.]]=DS$7,Tbl.Kosten[[#This Row],[Totaal kosten]],"")</f>
        <v/>
      </c>
      <c r="DT193" s="148" t="str">
        <f>IF(Tbl.Kosten[[#This Row],[WPnr.]]=DT$7,Tbl.Kosten[[#This Row],[Totaal kosten]],"")</f>
        <v/>
      </c>
      <c r="DU193" s="148" t="str">
        <f>IF(Tbl.Kosten[[#This Row],[WPnr.]]=DU$7,Tbl.Kosten[[#This Row],[Totaal kosten]],"")</f>
        <v/>
      </c>
      <c r="DV193" s="148" t="str">
        <f>IF(Tbl.Kosten[[#This Row],[WPnr.]]=DV$7,Tbl.Kosten[[#This Row],[Totaal kosten]],"")</f>
        <v/>
      </c>
      <c r="DW193" s="150" t="str">
        <f>IFERROR(_xlfn.XLOOKUP(Tbl.Kosten[[#This Row],[Kostensoort]],Tbl.Kostensoorten[Kostensoorten],Tbl.Kostensoorten[KSnr.],"",0,1),"")</f>
        <v/>
      </c>
      <c r="DX193" s="150" t="str">
        <f>IF(Tbl.Kosten[[#This Row],[KSnr.]]=DX$7,Tbl.Kosten[[#This Row],[Totaal kosten]],"")</f>
        <v/>
      </c>
      <c r="DY193" s="150" t="str">
        <f>IF(Tbl.Kosten[[#This Row],[KSnr.]]=DY$7,Tbl.Kosten[[#This Row],[Totaal kosten]],"")</f>
        <v/>
      </c>
      <c r="DZ193" s="150" t="str">
        <f>IF(Tbl.Kosten[[#This Row],[KSnr.]]=DZ$7,Tbl.Kosten[[#This Row],[Totaal kosten]],"")</f>
        <v/>
      </c>
      <c r="EA193" s="150" t="str">
        <f>IF(Tbl.Kosten[[#This Row],[KSnr.]]=EA$7,Tbl.Kosten[[#This Row],[Totaal kosten]],"")</f>
        <v/>
      </c>
      <c r="EB193" s="150" t="str">
        <f>IF(Tbl.Kosten[[#This Row],[KSnr.]]=EB$7,Tbl.Kosten[[#This Row],[Totaal kosten]],"")</f>
        <v/>
      </c>
      <c r="EC193" s="150" t="str">
        <f>IF(Tbl.Kosten[[#This Row],[KSnr.]]=EC$7,Tbl.Kosten[[#This Row],[Totaal kosten]],"")</f>
        <v/>
      </c>
      <c r="ED193" s="150" t="str">
        <f>IF(Tbl.Kosten[[#This Row],[KSnr.]]=ED$7,Tbl.Kosten[[#This Row],[Totaal kosten]],"")</f>
        <v/>
      </c>
      <c r="EE193" s="150" t="str">
        <f>IF(Tbl.Kosten[[#This Row],[KSnr.]]=EE$7,Tbl.Kosten[[#This Row],[Totaal kosten]],"")</f>
        <v/>
      </c>
      <c r="EF193" s="150" t="str">
        <f>IF(Tbl.Kosten[[#This Row],[KSnr.]]=EF$7,Tbl.Kosten[[#This Row],[Totaal kosten]],"")</f>
        <v/>
      </c>
      <c r="EG193" s="150" t="str">
        <f>IF(Tbl.Kosten[[#This Row],[KSnr.]]=EG$7,Tbl.Kosten[[#This Row],[Totaal kosten]],"")</f>
        <v/>
      </c>
      <c r="EH193" s="150" t="str">
        <f>IF(Tbl.Kosten[[#This Row],[KSnr.]]=EH$7,Tbl.Kosten[[#This Row],[Totaal kosten]],"")</f>
        <v/>
      </c>
      <c r="EI193" s="150" t="str">
        <f>IF(Tbl.Kosten[[#This Row],[KSnr.]]=EI$7,Tbl.Kosten[[#This Row],[Totaal kosten]],"")</f>
        <v/>
      </c>
      <c r="EJ193" s="150" t="str">
        <f>IF(Tbl.Kosten[[#This Row],[KSnr.]]=EJ$7,Tbl.Kosten[[#This Row],[Totaal kosten]],"")</f>
        <v/>
      </c>
      <c r="EK193" s="150" t="str">
        <f>IF(Tbl.Kosten[[#This Row],[KSnr.]]=EK$7,Tbl.Kosten[[#This Row],[Totaal kosten]],"")</f>
        <v/>
      </c>
      <c r="EL193" s="150" t="str">
        <f>IF(Tbl.Kosten[[#This Row],[KSnr.]]=EL$7,Tbl.Kosten[[#This Row],[Totaal kosten]],"")</f>
        <v/>
      </c>
      <c r="EM193" s="150" t="str">
        <f>IF(Tbl.Kosten[[#This Row],[KSnr.]]=EM$7,Tbl.Kosten[[#This Row],[Totaal kosten]],"")</f>
        <v/>
      </c>
      <c r="EN193" s="150" t="str">
        <f>IF(Tbl.Kosten[[#This Row],[KSnr.]]=EN$7,Tbl.Kosten[[#This Row],[Totaal kosten]],"")</f>
        <v/>
      </c>
      <c r="EO193" s="150" t="str">
        <f>IF(Tbl.Kosten[[#This Row],[KSnr.]]=EO$7,Tbl.Kosten[[#This Row],[Totaal kosten]],"")</f>
        <v/>
      </c>
      <c r="EP193" s="150" t="str">
        <f>IF(Tbl.Kosten[[#This Row],[KSnr.]]=EP$7,Tbl.Kosten[[#This Row],[Totaal kosten]],"")</f>
        <v/>
      </c>
      <c r="EQ193" s="150" t="str">
        <f>IF(Tbl.Kosten[[#This Row],[KSnr.]]=EQ$7,Tbl.Kosten[[#This Row],[Totaal kosten]],"")</f>
        <v/>
      </c>
      <c r="ER193" s="144" t="str">
        <f>IFERROR(_xlfn.XLOOKUP(Tbl.Kosten[[#This Row],[Subsidieactiviteit]],Tbl.Subsidiehoogte[Subsidieactiviteit],Tbl.Subsidiehoogte[SAnr.],"",0,1),"")</f>
        <v/>
      </c>
      <c r="ES193" s="150" t="str">
        <f>IF(Tbl.Kosten[[#This Row],[Sanr.]]=ES$7,Tbl.Kosten[[#This Row],[Totaal kosten]],"")</f>
        <v/>
      </c>
      <c r="ET193" s="150" t="str">
        <f>IF(Tbl.Kosten[[#This Row],[Sanr.]]=ET$7,Tbl.Kosten[[#This Row],[Totaal kosten]],"")</f>
        <v/>
      </c>
      <c r="EU193" s="150" t="str">
        <f>IF(Tbl.Kosten[[#This Row],[Sanr.]]=EU$7,Tbl.Kosten[[#This Row],[Totaal kosten]],"")</f>
        <v/>
      </c>
      <c r="EV193" s="150" t="str">
        <f>IF(Tbl.Kosten[[#This Row],[Sanr.]]=EV$7,Tbl.Kosten[[#This Row],[Totaal kosten]],"")</f>
        <v/>
      </c>
      <c r="EW193" s="150" t="str">
        <f>IF(Tbl.Kosten[[#This Row],[Sanr.]]=EW$7,Tbl.Kosten[[#This Row],[Totaal kosten]],"")</f>
        <v/>
      </c>
      <c r="EX193" s="150" t="str">
        <f>IF(Tbl.Kosten[[#This Row],[Sanr.]]=EX$7,Tbl.Kosten[[#This Row],[Totaal kosten]],"")</f>
        <v/>
      </c>
      <c r="EY193" s="150" t="str">
        <f>IF(Tbl.Kosten[[#This Row],[Sanr.]]=EY$7,Tbl.Kosten[[#This Row],[Totaal kosten]],"")</f>
        <v/>
      </c>
      <c r="EZ193" s="150" t="str">
        <f>IF(Tbl.Kosten[[#This Row],[Sanr.]]=EZ$7,Tbl.Kosten[[#This Row],[Totaal kosten]],"")</f>
        <v/>
      </c>
      <c r="FA193" s="150" t="str">
        <f>IF(Tbl.Kosten[[#This Row],[Sanr.]]=FA$7,Tbl.Kosten[[#This Row],[Totaal kosten]],"")</f>
        <v/>
      </c>
      <c r="FB193" s="150" t="str">
        <f>IF(Tbl.Kosten[[#This Row],[Sanr.]]=FB$7,Tbl.Kosten[[#This Row],[Totaal kosten]],"")</f>
        <v/>
      </c>
      <c r="FC193" s="150" t="str">
        <f>IF(Tbl.Kosten[[#This Row],[Sanr.]]=FC$7,Tbl.Kosten[[#This Row],[Totaal kosten]],"")</f>
        <v/>
      </c>
      <c r="FD193" s="150" t="str">
        <f>IF(Tbl.Kosten[[#This Row],[Sanr.]]=FD$7,Tbl.Kosten[[#This Row],[Totaal kosten]],"")</f>
        <v/>
      </c>
      <c r="FE193" s="150" t="str">
        <f>IF(Tbl.Kosten[[#This Row],[Sanr.]]=FE$7,Tbl.Kosten[[#This Row],[Totaal kosten]],"")</f>
        <v/>
      </c>
      <c r="FF193" s="150" t="str">
        <f>IF(Tbl.Kosten[[#This Row],[Sanr.]]=FF$7,Tbl.Kosten[[#This Row],[Totaal kosten]],"")</f>
        <v/>
      </c>
      <c r="FG193" s="150" t="str">
        <f>IF(Tbl.Kosten[[#This Row],[Sanr.]]=FG$7,Tbl.Kosten[[#This Row],[Totaal kosten]],"")</f>
        <v/>
      </c>
      <c r="FH193" s="150" t="str">
        <f>IF(Tbl.Kosten[[#This Row],[Sanr.]]=FH$7,Tbl.Kosten[[#This Row],[Totaal kosten]],"")</f>
        <v/>
      </c>
      <c r="FI193" s="150" t="str">
        <f>IF(Tbl.Kosten[[#This Row],[Sanr.]]=FI$7,Tbl.Kosten[[#This Row],[Totaal kosten]],"")</f>
        <v/>
      </c>
      <c r="FJ193" s="150" t="str">
        <f>IF(Tbl.Kosten[[#This Row],[Sanr.]]=FJ$7,Tbl.Kosten[[#This Row],[Totaal kosten]],"")</f>
        <v/>
      </c>
      <c r="FK193" s="150" t="str">
        <f>IF(Tbl.Kosten[[#This Row],[Sanr.]]=FK$7,Tbl.Kosten[[#This Row],[Totaal kosten]],"")</f>
        <v/>
      </c>
      <c r="FL193" s="150" t="str">
        <f>IF(Tbl.Kosten[[#This Row],[Sanr.]]=FL$7,Tbl.Kosten[[#This Row],[Totaal kosten]],"")</f>
        <v/>
      </c>
      <c r="FM193" s="150" t="str">
        <f>IF(Tbl.Kosten[[#This Row],[Sanr.]]=FM$7,Tbl.Kosten[[#This Row],[Totaal kosten]],"")</f>
        <v/>
      </c>
      <c r="FN193" s="150" t="str">
        <f>IF(Tbl.Kosten[[#This Row],[Sanr.]]=FN$7,Tbl.Kosten[[#This Row],[Totaal kosten]],"")</f>
        <v/>
      </c>
      <c r="FO193" s="150" t="str">
        <f>IF(Tbl.Kosten[[#This Row],[Sanr.]]=FO$7,Tbl.Kosten[[#This Row],[Totaal kosten]],"")</f>
        <v/>
      </c>
      <c r="FP193" s="150" t="str">
        <f>IF(Tbl.Kosten[[#This Row],[Sanr.]]=FP$7,Tbl.Kosten[[#This Row],[Totaal kosten]],"")</f>
        <v/>
      </c>
      <c r="FQ193" s="150" t="str">
        <f>IF(Tbl.Kosten[[#This Row],[Sanr.]]=FQ$7,Tbl.Kosten[[#This Row],[Totaal kosten]],"")</f>
        <v/>
      </c>
      <c r="FR193" s="150" t="str">
        <f>IF(Tbl.Kosten[[#This Row],[Sanr.]]=FR$7,Tbl.Kosten[[#This Row],[Totaal kosten]],"")</f>
        <v/>
      </c>
      <c r="FS193" s="150" t="str">
        <f>IF(Tbl.Kosten[[#This Row],[Sanr.]]=FS$7,Tbl.Kosten[[#This Row],[Totaal kosten]],"")</f>
        <v/>
      </c>
      <c r="FT193" s="150" t="str">
        <f>IF(Tbl.Kosten[[#This Row],[Sanr.]]=FT$7,Tbl.Kosten[[#This Row],[Totaal kosten]],"")</f>
        <v/>
      </c>
      <c r="FU193" s="150" t="str">
        <f>IF(Tbl.Kosten[[#This Row],[Sanr.]]=FU$7,Tbl.Kosten[[#This Row],[Totaal kosten]],"")</f>
        <v/>
      </c>
      <c r="FV193" s="150" t="str">
        <f>IF(Tbl.Kosten[[#This Row],[Sanr.]]=FV$7,Tbl.Kosten[[#This Row],[Totaal kosten]],"")</f>
        <v/>
      </c>
      <c r="FW193" s="150" t="str">
        <f>IFERROR(_xlfn.XLOOKUP(Tbl.Kosten[[#This Row],[Activiteitencode]],Tbl.Activiteiten[Activiteitcode],Tbl.Activiteiten[Anr.],"",0,1),"")</f>
        <v/>
      </c>
      <c r="FX193" s="169" t="str">
        <f>_xlfn.CONCAT(Tbl.Kosten[[#This Row],[Pnr.]],Tbl.Kosten[[#This Row],[Sanr.]])</f>
        <v>P1</v>
      </c>
      <c r="FY193" s="150">
        <f>Tbl.Kosten[[#This Row],[Totaal kosten]]-Tbl.Kosten[[#This Row],[Subsidie]]</f>
        <v>0</v>
      </c>
      <c r="FZ193" s="150">
        <f>IF(Tbl.Kosten[[#This Row],[Pnr.]]=FZ$7,Tbl.Kosten[[#This Row],[Te financieren]],"")</f>
        <v>0</v>
      </c>
      <c r="GA193" s="150" t="str">
        <f>IF(Tbl.Kosten[[#This Row],[Pnr.]]=GA$7,Tbl.Kosten[[#This Row],[Te financieren]],"")</f>
        <v/>
      </c>
      <c r="GB193" s="150" t="str">
        <f>IF(Tbl.Kosten[[#This Row],[Pnr.]]=GB$7,Tbl.Kosten[[#This Row],[Te financieren]],"")</f>
        <v/>
      </c>
      <c r="GC193" s="150" t="str">
        <f>IF(Tbl.Kosten[[#This Row],[Pnr.]]=GC$7,Tbl.Kosten[[#This Row],[Te financieren]],"")</f>
        <v/>
      </c>
      <c r="GD193" s="150" t="str">
        <f>IF(Tbl.Kosten[[#This Row],[Pnr.]]=GD$7,Tbl.Kosten[[#This Row],[Te financieren]],"")</f>
        <v/>
      </c>
      <c r="GE193" s="150" t="str">
        <f>IF(Tbl.Kosten[[#This Row],[Pnr.]]=GE$7,Tbl.Kosten[[#This Row],[Te financieren]],"")</f>
        <v/>
      </c>
      <c r="GF193" s="150" t="str">
        <f>IF(Tbl.Kosten[[#This Row],[Pnr.]]=GF$7,Tbl.Kosten[[#This Row],[Te financieren]],"")</f>
        <v/>
      </c>
      <c r="GG193" s="150" t="str">
        <f>IF(Tbl.Kosten[[#This Row],[Pnr.]]=GG$7,Tbl.Kosten[[#This Row],[Te financieren]],"")</f>
        <v/>
      </c>
      <c r="GH193" s="150" t="str">
        <f>IF(Tbl.Kosten[[#This Row],[Pnr.]]=GH$7,Tbl.Kosten[[#This Row],[Te financieren]],"")</f>
        <v/>
      </c>
      <c r="GI193" s="150" t="str">
        <f>IF(Tbl.Kosten[[#This Row],[Pnr.]]=GI$7,Tbl.Kosten[[#This Row],[Te financieren]],"")</f>
        <v/>
      </c>
      <c r="GJ193" s="150" t="str">
        <f>IF(Tbl.Kosten[[#This Row],[Pnr.]]=GJ$7,Tbl.Kosten[[#This Row],[Te financieren]],"")</f>
        <v/>
      </c>
      <c r="GK193" s="150" t="str">
        <f>IF(Tbl.Kosten[[#This Row],[Pnr.]]=GK$7,Tbl.Kosten[[#This Row],[Te financieren]],"")</f>
        <v/>
      </c>
      <c r="GL193" s="150" t="str">
        <f>IF(Tbl.Kosten[[#This Row],[Pnr.]]=GL$7,Tbl.Kosten[[#This Row],[Te financieren]],"")</f>
        <v/>
      </c>
      <c r="GM193" s="150" t="str">
        <f>IF(Tbl.Kosten[[#This Row],[Pnr.]]=GM$7,Tbl.Kosten[[#This Row],[Te financieren]],"")</f>
        <v/>
      </c>
      <c r="GN193" s="150" t="str">
        <f>IF(Tbl.Kosten[[#This Row],[Pnr.]]=GN$7,Tbl.Kosten[[#This Row],[Te financieren]],"")</f>
        <v/>
      </c>
      <c r="GO193" s="150" t="str">
        <f>IF(Tbl.Kosten[[#This Row],[Pnr.]]=GO$7,Tbl.Kosten[[#This Row],[Te financieren]],"")</f>
        <v/>
      </c>
      <c r="GP193" s="150" t="str">
        <f>IF(Tbl.Kosten[[#This Row],[Pnr.]]=GP$7,Tbl.Kosten[[#This Row],[Te financieren]],"")</f>
        <v/>
      </c>
      <c r="GQ193" s="150" t="str">
        <f>IF(Tbl.Kosten[[#This Row],[Pnr.]]=GQ$7,Tbl.Kosten[[#This Row],[Te financieren]],"")</f>
        <v/>
      </c>
      <c r="GR193" s="150" t="str">
        <f>IF(Tbl.Kosten[[#This Row],[Pnr.]]=GR$7,Tbl.Kosten[[#This Row],[Te financieren]],"")</f>
        <v/>
      </c>
      <c r="GS193" s="150" t="str">
        <f>IF(Tbl.Kosten[[#This Row],[Pnr.]]=GS$7,Tbl.Kosten[[#This Row],[Te financieren]],"")</f>
        <v/>
      </c>
      <c r="GT193" s="150" t="str">
        <f>IF(Tbl.Kosten[[#This Row],[Pnr.]]=GT$7,Tbl.Kosten[[#This Row],[Te financieren]],"")</f>
        <v/>
      </c>
      <c r="GU193" s="150" t="str">
        <f>IF(Tbl.Kosten[[#This Row],[Pnr.]]=GU$7,Tbl.Kosten[[#This Row],[Te financieren]],"")</f>
        <v/>
      </c>
      <c r="GV193" s="150" t="str">
        <f>IF(Tbl.Kosten[[#This Row],[Pnr.]]=GV$7,Tbl.Kosten[[#This Row],[Te financieren]],"")</f>
        <v/>
      </c>
      <c r="GW193" s="150" t="str">
        <f>IF(Tbl.Kosten[[#This Row],[Pnr.]]=GW$7,Tbl.Kosten[[#This Row],[Te financieren]],"")</f>
        <v/>
      </c>
      <c r="GX193" s="150" t="str">
        <f>IF(Tbl.Kosten[[#This Row],[Pnr.]]=GX$7,Tbl.Kosten[[#This Row],[Te financieren]],"")</f>
        <v/>
      </c>
      <c r="GY193" s="150" t="str">
        <f>IF(Tbl.Kosten[[#This Row],[Pnr.]]=GY$7,Tbl.Kosten[[#This Row],[Te financieren]],"")</f>
        <v/>
      </c>
      <c r="GZ193" s="150" t="str">
        <f>IF(Tbl.Kosten[[#This Row],[Pnr.]]=GZ$7,Tbl.Kosten[[#This Row],[Te financieren]],"")</f>
        <v/>
      </c>
      <c r="HA193" s="150" t="str">
        <f>IF(Tbl.Kosten[[#This Row],[Pnr.]]=HA$7,Tbl.Kosten[[#This Row],[Te financieren]],"")</f>
        <v/>
      </c>
      <c r="HB193" s="150" t="str">
        <f>IF(Tbl.Kosten[[#This Row],[Pnr.]]=HB$7,Tbl.Kosten[[#This Row],[Te financieren]],"")</f>
        <v/>
      </c>
      <c r="HC193" s="150" t="str">
        <f>IF(Tbl.Kosten[[#This Row],[Pnr.]]=HC$7,Tbl.Kosten[[#This Row],[Te financieren]],"")</f>
        <v/>
      </c>
      <c r="HD193" s="150" t="str">
        <f>IF(Tbl.Kosten[[#This Row],[Pnr.]]=HD$7,Tbl.Kosten[[#This Row],[Te financieren]],"")</f>
        <v/>
      </c>
      <c r="HE193" s="150" t="str">
        <f>IF(Tbl.Kosten[[#This Row],[Pnr.]]=HE$7,Tbl.Kosten[[#This Row],[Te financieren]],"")</f>
        <v/>
      </c>
      <c r="HF193" s="150" t="str">
        <f>IF(Tbl.Kosten[[#This Row],[Pnr.]]=HF$7,Tbl.Kosten[[#This Row],[Te financieren]],"")</f>
        <v/>
      </c>
      <c r="HG193" s="150" t="str">
        <f>IF(Tbl.Kosten[[#This Row],[Pnr.]]=HG$7,Tbl.Kosten[[#This Row],[Te financieren]],"")</f>
        <v/>
      </c>
      <c r="HH193" s="150" t="str">
        <f>IF(Tbl.Kosten[[#This Row],[Pnr.]]=HH$7,Tbl.Kosten[[#This Row],[Te financieren]],"")</f>
        <v/>
      </c>
      <c r="HI193" s="150" t="str">
        <f>IF(Tbl.Kosten[[#This Row],[Pnr.]]=HI$7,Tbl.Kosten[[#This Row],[Te financieren]],"")</f>
        <v/>
      </c>
      <c r="HJ193" s="150" t="str">
        <f>IF(Tbl.Kosten[[#This Row],[Pnr.]]=HJ$7,Tbl.Kosten[[#This Row],[Te financieren]],"")</f>
        <v/>
      </c>
      <c r="HK193" s="150" t="str">
        <f>IF(Tbl.Kosten[[#This Row],[Pnr.]]=HK$7,Tbl.Kosten[[#This Row],[Te financieren]],"")</f>
        <v/>
      </c>
      <c r="HL193" s="150" t="str">
        <f>IF(Tbl.Kosten[[#This Row],[Pnr.]]=HL$7,Tbl.Kosten[[#This Row],[Te financieren]],"")</f>
        <v/>
      </c>
      <c r="HM193" s="150" t="str">
        <f>IF(Tbl.Kosten[[#This Row],[Pnr.]]=HM$7,Tbl.Kosten[[#This Row],[Te financieren]],"")</f>
        <v/>
      </c>
      <c r="HN193" s="150" t="str">
        <f>IF(Tbl.Kosten[[#This Row],[Pnr.]]=HN$7,Tbl.Kosten[[#This Row],[Te financieren]],"")</f>
        <v/>
      </c>
      <c r="HO193" s="150" t="str">
        <f>IF(Tbl.Kosten[[#This Row],[Pnr.]]=HO$7,Tbl.Kosten[[#This Row],[Te financieren]],"")</f>
        <v/>
      </c>
      <c r="HP193" s="150" t="str">
        <f>IF(Tbl.Kosten[[#This Row],[Pnr.]]=HP$7,Tbl.Kosten[[#This Row],[Te financieren]],"")</f>
        <v/>
      </c>
      <c r="HQ193" s="150" t="str">
        <f>IF(Tbl.Kosten[[#This Row],[Pnr.]]=HQ$7,Tbl.Kosten[[#This Row],[Te financieren]],"")</f>
        <v/>
      </c>
      <c r="HR193" s="150" t="str">
        <f>IF(Tbl.Kosten[[#This Row],[Pnr.]]=HR$7,Tbl.Kosten[[#This Row],[Te financieren]],"")</f>
        <v/>
      </c>
      <c r="HS193" s="150" t="str">
        <f>IF(Tbl.Kosten[[#This Row],[Pnr.]]=HS$7,Tbl.Kosten[[#This Row],[Te financieren]],"")</f>
        <v/>
      </c>
      <c r="HT193" s="150" t="str">
        <f>IF(Tbl.Kosten[[#This Row],[Pnr.]]=HT$7,Tbl.Kosten[[#This Row],[Te financieren]],"")</f>
        <v/>
      </c>
      <c r="HU193" s="150" t="str">
        <f>IF(Tbl.Kosten[[#This Row],[Pnr.]]=HU$7,Tbl.Kosten[[#This Row],[Te financieren]],"")</f>
        <v/>
      </c>
      <c r="HV193" s="150" t="str">
        <f>IF(Tbl.Kosten[[#This Row],[Pnr.]]=HV$7,Tbl.Kosten[[#This Row],[Te financieren]],"")</f>
        <v/>
      </c>
      <c r="HW193" s="150" t="str">
        <f>IF(Tbl.Kosten[[#This Row],[Pnr.]]=HW$7,Tbl.Kosten[[#This Row],[Te financieren]],"")</f>
        <v/>
      </c>
    </row>
    <row r="194" spans="2:231" x14ac:dyDescent="0.3">
      <c r="B194" s="134"/>
      <c r="C194" s="137"/>
      <c r="D194" s="136"/>
      <c r="E194" s="261"/>
      <c r="F194" s="135"/>
      <c r="G194" s="11" t="str">
        <f>IF(Tbl.Kosten[[#This Row],[Medewerker e/o 
functie]]&lt;&gt;"",_xlfn.XLOOKUP(Tbl.Kosten[[#This Row],[Medewerker e/o 
functie]],Tbl.Uurtarief[Medewerker en/of functie],Tbl.Uurtarief[Uurtarief],"",0,1),"")</f>
        <v/>
      </c>
      <c r="H194" s="121">
        <f>IFERROR(Tbl.Kosten[[#This Row],[Uren]]*Tbl.Kosten[[#This Row],[Uurtarief]],0)</f>
        <v>0</v>
      </c>
      <c r="I194" s="119" t="str">
        <f>IF(Tbl.Kosten[[#This Row],[Subtotaal uren]]&lt;&gt;0,_xlfn.XLOOKUP(Tbl.Kosten[[#This Row],[Medewerker e/o 
functie]],Tbl.Uurtarief[Medewerker en/of functie],Tbl.Uurtarief[Kostensoort arbeid],"",0,1),"")</f>
        <v/>
      </c>
      <c r="J194" s="137"/>
      <c r="K194" s="135"/>
      <c r="L194" s="139" t="str">
        <f>IF(Tbl.Kosten[[#This Row],[Activum]]&lt;&gt;"",_xlfn.XLOOKUP(Tbl.Kosten[[#This Row],[Activum]],Tbl.Afschrijvingskosten[Activum],Tbl.Afschrijvingskosten[Tarief per afschrijvings-eenheid],"",0,1),"")</f>
        <v/>
      </c>
      <c r="M194" s="122">
        <f>IFERROR(Tbl.Kosten[[#This Row],[Een-
heden]]*Tbl.Kosten[[#This Row],[Afschrijvings-
tarief]],0)</f>
        <v>0</v>
      </c>
      <c r="N194" s="122" t="str">
        <f>IF(Tbl.Kosten[[#This Row],[Subtotaal afschrijving]]&lt;&gt;0,Lijsten!$A$7,"")</f>
        <v/>
      </c>
      <c r="O194" s="140"/>
      <c r="P194" s="135"/>
      <c r="Q194" s="138"/>
      <c r="R194" s="122">
        <f>IFERROR(Tbl.Kosten[[#This Row],[Aantal]]*Tbl.Kosten[[#This Row],[Tarief]],0)</f>
        <v>0</v>
      </c>
      <c r="S194" s="8">
        <f>IFERROR(Tbl.Kosten[[#This Row],[Subtotaal overige kosten]]+Tbl.Kosten[[#This Row],[Subtotaal uren]]+Tbl.Kosten[[#This Row],[Subtotaal afschrijving]],0)</f>
        <v>0</v>
      </c>
      <c r="T194" s="8">
        <f>IFERROR(Tbl.Kosten[[#This Row],[Totaal kosten]]*Tbl.Kosten[[#This Row],[Subsidie%]],0)</f>
        <v>0</v>
      </c>
      <c r="U194" s="4" t="str" cm="1">
        <f t="array" ref="U194">IFERROR(_xlfn.IFS(Tbl.Kosten[[#This Row],[Subtotaal uren]]&lt;&gt;0,Tbl.Kosten[[#This Row],[Kostensoort arbeid]],Tbl.Kosten[[#This Row],[Subtotaal afschrijving]]&lt;&gt;0,Tbl.Kosten[[#This Row],[Kostensoort afschrijving]],Tbl.Kosten[[#This Row],[Subtotaal overige kosten]]&lt;&gt;0,Tbl.Kosten[[#This Row],[Kostensoort overig]]),"")</f>
        <v/>
      </c>
      <c r="V194" s="4" t="str">
        <f>IFERROR(_xlfn.XLOOKUP(Tbl.Kosten[[#This Row],[Activiteitencode]],Tbl.Activiteiten[Activiteitcode],Tbl.Activiteiten[Werkpakketcode],"",0,1),"")</f>
        <v/>
      </c>
      <c r="W194" s="4" t="str">
        <f>IFERROR(_xlfn.XLOOKUP(Tbl.Kosten[[#This Row],[Werkpakketcode]],Tbl.Werkpakketten[Werkpakketcode],Tbl.Werkpakketten[Subsidiabele activiteit],"",0,1),"")</f>
        <v/>
      </c>
      <c r="X194" s="12">
        <f>IFERROR(_xlfn.XLOOKUP(Tbl.Kosten[[#This Row],[Sanr.]],Tbl.Subsidiehoogte[SAnr.],Tbl.Subsidiehoogte[Sub. Percentage],0,0,1),0)</f>
        <v>0</v>
      </c>
      <c r="Y194" s="144" t="str">
        <f>IFERROR(_xlfn.XLOOKUP(Tbl.Kosten[[#This Row],[Partnercode]],Tbl.Projectpartners[Partnercode],Tbl.Projectpartners[PNr.],"",0,1),"")</f>
        <v>P1</v>
      </c>
      <c r="Z194" s="148">
        <f>IF(Tbl.Kosten[[#This Row],[Pnr.]]=Z$7,Tbl.Kosten[[#This Row],[Totaal kosten]],"")</f>
        <v>0</v>
      </c>
      <c r="AA194" s="148" t="str">
        <f>IF(Tbl.Kosten[[#This Row],[Pnr.]]=AA$7,Tbl.Kosten[[#This Row],[Totaal kosten]],"")</f>
        <v/>
      </c>
      <c r="AB194" s="148" t="str">
        <f>IF(Tbl.Kosten[[#This Row],[Pnr.]]=AB$7,Tbl.Kosten[[#This Row],[Totaal kosten]],"")</f>
        <v/>
      </c>
      <c r="AC194" s="148" t="str">
        <f>IF(Tbl.Kosten[[#This Row],[Pnr.]]=AC$7,Tbl.Kosten[[#This Row],[Totaal kosten]],"")</f>
        <v/>
      </c>
      <c r="AD194" s="148" t="str">
        <f>IF(Tbl.Kosten[[#This Row],[Pnr.]]=AD$7,Tbl.Kosten[[#This Row],[Totaal kosten]],"")</f>
        <v/>
      </c>
      <c r="AE194" s="148" t="str">
        <f>IF(Tbl.Kosten[[#This Row],[Pnr.]]=AE$7,Tbl.Kosten[[#This Row],[Totaal kosten]],"")</f>
        <v/>
      </c>
      <c r="AF194" s="148" t="str">
        <f>IF(Tbl.Kosten[[#This Row],[Pnr.]]=AF$7,Tbl.Kosten[[#This Row],[Totaal kosten]],"")</f>
        <v/>
      </c>
      <c r="AG194" s="148" t="str">
        <f>IF(Tbl.Kosten[[#This Row],[Pnr.]]=AG$7,Tbl.Kosten[[#This Row],[Totaal kosten]],"")</f>
        <v/>
      </c>
      <c r="AH194" s="148" t="str">
        <f>IF(Tbl.Kosten[[#This Row],[Pnr.]]=AH$7,Tbl.Kosten[[#This Row],[Totaal kosten]],"")</f>
        <v/>
      </c>
      <c r="AI194" s="148" t="str">
        <f>IF(Tbl.Kosten[[#This Row],[Pnr.]]=AI$7,Tbl.Kosten[[#This Row],[Totaal kosten]],"")</f>
        <v/>
      </c>
      <c r="AJ194" s="148" t="str">
        <f>IF(Tbl.Kosten[[#This Row],[Pnr.]]=AJ$7,Tbl.Kosten[[#This Row],[Totaal kosten]],"")</f>
        <v/>
      </c>
      <c r="AK194" s="148" t="str">
        <f>IF(Tbl.Kosten[[#This Row],[Pnr.]]=AK$7,Tbl.Kosten[[#This Row],[Totaal kosten]],"")</f>
        <v/>
      </c>
      <c r="AL194" s="148" t="str">
        <f>IF(Tbl.Kosten[[#This Row],[Pnr.]]=AL$7,Tbl.Kosten[[#This Row],[Totaal kosten]],"")</f>
        <v/>
      </c>
      <c r="AM194" s="148" t="str">
        <f>IF(Tbl.Kosten[[#This Row],[Pnr.]]=AM$7,Tbl.Kosten[[#This Row],[Totaal kosten]],"")</f>
        <v/>
      </c>
      <c r="AN194" s="148" t="str">
        <f>IF(Tbl.Kosten[[#This Row],[Pnr.]]=AN$7,Tbl.Kosten[[#This Row],[Totaal kosten]],"")</f>
        <v/>
      </c>
      <c r="AO194" s="148" t="str">
        <f>IF(Tbl.Kosten[[#This Row],[Pnr.]]=AO$7,Tbl.Kosten[[#This Row],[Totaal kosten]],"")</f>
        <v/>
      </c>
      <c r="AP194" s="148" t="str">
        <f>IF(Tbl.Kosten[[#This Row],[Pnr.]]=AP$7,Tbl.Kosten[[#This Row],[Totaal kosten]],"")</f>
        <v/>
      </c>
      <c r="AQ194" s="148" t="str">
        <f>IF(Tbl.Kosten[[#This Row],[Pnr.]]=AQ$7,Tbl.Kosten[[#This Row],[Totaal kosten]],"")</f>
        <v/>
      </c>
      <c r="AR194" s="148" t="str">
        <f>IF(Tbl.Kosten[[#This Row],[Pnr.]]=AR$7,Tbl.Kosten[[#This Row],[Totaal kosten]],"")</f>
        <v/>
      </c>
      <c r="AS194" s="148" t="str">
        <f>IF(Tbl.Kosten[[#This Row],[Pnr.]]=AS$7,Tbl.Kosten[[#This Row],[Totaal kosten]],"")</f>
        <v/>
      </c>
      <c r="AT194" s="148" t="str">
        <f>IF(Tbl.Kosten[[#This Row],[Pnr.]]=AT$7,Tbl.Kosten[[#This Row],[Totaal kosten]],"")</f>
        <v/>
      </c>
      <c r="AU194" s="148" t="str">
        <f>IF(Tbl.Kosten[[#This Row],[Pnr.]]=AU$7,Tbl.Kosten[[#This Row],[Totaal kosten]],"")</f>
        <v/>
      </c>
      <c r="AV194" s="148" t="str">
        <f>IF(Tbl.Kosten[[#This Row],[Pnr.]]=AV$7,Tbl.Kosten[[#This Row],[Totaal kosten]],"")</f>
        <v/>
      </c>
      <c r="AW194" s="148" t="str">
        <f>IF(Tbl.Kosten[[#This Row],[Pnr.]]=AW$7,Tbl.Kosten[[#This Row],[Totaal kosten]],"")</f>
        <v/>
      </c>
      <c r="AX194" s="148" t="str">
        <f>IF(Tbl.Kosten[[#This Row],[Pnr.]]=AX$7,Tbl.Kosten[[#This Row],[Totaal kosten]],"")</f>
        <v/>
      </c>
      <c r="AY194" s="148" t="str">
        <f>IF(Tbl.Kosten[[#This Row],[Pnr.]]=AY$7,Tbl.Kosten[[#This Row],[Totaal kosten]],"")</f>
        <v/>
      </c>
      <c r="AZ194" s="148" t="str">
        <f>IF(Tbl.Kosten[[#This Row],[Pnr.]]=AZ$7,Tbl.Kosten[[#This Row],[Totaal kosten]],"")</f>
        <v/>
      </c>
      <c r="BA194" s="148" t="str">
        <f>IF(Tbl.Kosten[[#This Row],[Pnr.]]=BA$7,Tbl.Kosten[[#This Row],[Totaal kosten]],"")</f>
        <v/>
      </c>
      <c r="BB194" s="148" t="str">
        <f>IF(Tbl.Kosten[[#This Row],[Pnr.]]=BB$7,Tbl.Kosten[[#This Row],[Totaal kosten]],"")</f>
        <v/>
      </c>
      <c r="BC194" s="148" t="str">
        <f>IF(Tbl.Kosten[[#This Row],[Pnr.]]=BC$7,Tbl.Kosten[[#This Row],[Totaal kosten]],"")</f>
        <v/>
      </c>
      <c r="BD194" s="148" t="str">
        <f>IF(Tbl.Kosten[[#This Row],[Pnr.]]=BD$7,Tbl.Kosten[[#This Row],[Totaal kosten]],"")</f>
        <v/>
      </c>
      <c r="BE194" s="148" t="str">
        <f>IF(Tbl.Kosten[[#This Row],[Pnr.]]=BE$7,Tbl.Kosten[[#This Row],[Totaal kosten]],"")</f>
        <v/>
      </c>
      <c r="BF194" s="148" t="str">
        <f>IF(Tbl.Kosten[[#This Row],[Pnr.]]=BF$7,Tbl.Kosten[[#This Row],[Totaal kosten]],"")</f>
        <v/>
      </c>
      <c r="BG194" s="148" t="str">
        <f>IF(Tbl.Kosten[[#This Row],[Pnr.]]=BG$7,Tbl.Kosten[[#This Row],[Totaal kosten]],"")</f>
        <v/>
      </c>
      <c r="BH194" s="148" t="str">
        <f>IF(Tbl.Kosten[[#This Row],[Pnr.]]=BH$7,Tbl.Kosten[[#This Row],[Totaal kosten]],"")</f>
        <v/>
      </c>
      <c r="BI194" s="148" t="str">
        <f>IF(Tbl.Kosten[[#This Row],[Pnr.]]=BI$7,Tbl.Kosten[[#This Row],[Totaal kosten]],"")</f>
        <v/>
      </c>
      <c r="BJ194" s="148" t="str">
        <f>IF(Tbl.Kosten[[#This Row],[Pnr.]]=BJ$7,Tbl.Kosten[[#This Row],[Totaal kosten]],"")</f>
        <v/>
      </c>
      <c r="BK194" s="148" t="str">
        <f>IF(Tbl.Kosten[[#This Row],[Pnr.]]=BK$7,Tbl.Kosten[[#This Row],[Totaal kosten]],"")</f>
        <v/>
      </c>
      <c r="BL194" s="148" t="str">
        <f>IF(Tbl.Kosten[[#This Row],[Pnr.]]=BL$7,Tbl.Kosten[[#This Row],[Totaal kosten]],"")</f>
        <v/>
      </c>
      <c r="BM194" s="148" t="str">
        <f>IF(Tbl.Kosten[[#This Row],[Pnr.]]=BM$7,Tbl.Kosten[[#This Row],[Totaal kosten]],"")</f>
        <v/>
      </c>
      <c r="BN194" s="148" t="str">
        <f>IF(Tbl.Kosten[[#This Row],[Pnr.]]=BN$7,Tbl.Kosten[[#This Row],[Totaal kosten]],"")</f>
        <v/>
      </c>
      <c r="BO194" s="148" t="str">
        <f>IF(Tbl.Kosten[[#This Row],[Pnr.]]=BO$7,Tbl.Kosten[[#This Row],[Totaal kosten]],"")</f>
        <v/>
      </c>
      <c r="BP194" s="148" t="str">
        <f>IF(Tbl.Kosten[[#This Row],[Pnr.]]=BP$7,Tbl.Kosten[[#This Row],[Totaal kosten]],"")</f>
        <v/>
      </c>
      <c r="BQ194" s="148" t="str">
        <f>IF(Tbl.Kosten[[#This Row],[Pnr.]]=BQ$7,Tbl.Kosten[[#This Row],[Totaal kosten]],"")</f>
        <v/>
      </c>
      <c r="BR194" s="148" t="str">
        <f>IF(Tbl.Kosten[[#This Row],[Pnr.]]=BR$7,Tbl.Kosten[[#This Row],[Totaal kosten]],"")</f>
        <v/>
      </c>
      <c r="BS194" s="148" t="str">
        <f>IF(Tbl.Kosten[[#This Row],[Pnr.]]=BS$7,Tbl.Kosten[[#This Row],[Totaal kosten]],"")</f>
        <v/>
      </c>
      <c r="BT194" s="148" t="str">
        <f>IF(Tbl.Kosten[[#This Row],[Pnr.]]=BT$7,Tbl.Kosten[[#This Row],[Totaal kosten]],"")</f>
        <v/>
      </c>
      <c r="BU194" s="148" t="str">
        <f>IF(Tbl.Kosten[[#This Row],[Pnr.]]=BU$7,Tbl.Kosten[[#This Row],[Totaal kosten]],"")</f>
        <v/>
      </c>
      <c r="BV194" s="148" t="str">
        <f>IF(Tbl.Kosten[[#This Row],[Pnr.]]=BV$7,Tbl.Kosten[[#This Row],[Totaal kosten]],"")</f>
        <v/>
      </c>
      <c r="BW194" s="148" t="str">
        <f>IF(Tbl.Kosten[[#This Row],[Pnr.]]=BW$7,Tbl.Kosten[[#This Row],[Totaal kosten]],"")</f>
        <v/>
      </c>
      <c r="BX194" s="148" t="str">
        <f>IFERROR(_xlfn.XLOOKUP(Tbl.Kosten[[#This Row],[Werkpakketcode]],Tbl.Werkpakketten[Werkpakketcode],Tbl.Werkpakketten[WPnr.],"",0,1),"")</f>
        <v/>
      </c>
      <c r="BY194" s="148" t="str">
        <f>IF(Tbl.Kosten[[#This Row],[WPnr.]]=BY$7,Tbl.Kosten[[#This Row],[Totaal kosten]],"")</f>
        <v/>
      </c>
      <c r="BZ194" s="148" t="str">
        <f>IF(Tbl.Kosten[[#This Row],[WPnr.]]=BZ$7,Tbl.Kosten[[#This Row],[Totaal kosten]],"")</f>
        <v/>
      </c>
      <c r="CA194" s="148" t="str">
        <f>IF(Tbl.Kosten[[#This Row],[WPnr.]]=CA$7,Tbl.Kosten[[#This Row],[Totaal kosten]],"")</f>
        <v/>
      </c>
      <c r="CB194" s="148" t="str">
        <f>IF(Tbl.Kosten[[#This Row],[WPnr.]]=CB$7,Tbl.Kosten[[#This Row],[Totaal kosten]],"")</f>
        <v/>
      </c>
      <c r="CC194" s="148" t="str">
        <f>IF(Tbl.Kosten[[#This Row],[WPnr.]]=CC$7,Tbl.Kosten[[#This Row],[Totaal kosten]],"")</f>
        <v/>
      </c>
      <c r="CD194" s="148" t="str">
        <f>IF(Tbl.Kosten[[#This Row],[WPnr.]]=CD$7,Tbl.Kosten[[#This Row],[Totaal kosten]],"")</f>
        <v/>
      </c>
      <c r="CE194" s="148" t="str">
        <f>IF(Tbl.Kosten[[#This Row],[WPnr.]]=CE$7,Tbl.Kosten[[#This Row],[Totaal kosten]],"")</f>
        <v/>
      </c>
      <c r="CF194" s="148" t="str">
        <f>IF(Tbl.Kosten[[#This Row],[WPnr.]]=CF$7,Tbl.Kosten[[#This Row],[Totaal kosten]],"")</f>
        <v/>
      </c>
      <c r="CG194" s="148" t="str">
        <f>IF(Tbl.Kosten[[#This Row],[WPnr.]]=CG$7,Tbl.Kosten[[#This Row],[Totaal kosten]],"")</f>
        <v/>
      </c>
      <c r="CH194" s="148" t="str">
        <f>IF(Tbl.Kosten[[#This Row],[WPnr.]]=CH$7,Tbl.Kosten[[#This Row],[Totaal kosten]],"")</f>
        <v/>
      </c>
      <c r="CI194" s="148" t="str">
        <f>IF(Tbl.Kosten[[#This Row],[WPnr.]]=CI$7,Tbl.Kosten[[#This Row],[Totaal kosten]],"")</f>
        <v/>
      </c>
      <c r="CJ194" s="148" t="str">
        <f>IF(Tbl.Kosten[[#This Row],[WPnr.]]=CJ$7,Tbl.Kosten[[#This Row],[Totaal kosten]],"")</f>
        <v/>
      </c>
      <c r="CK194" s="148" t="str">
        <f>IF(Tbl.Kosten[[#This Row],[WPnr.]]=CK$7,Tbl.Kosten[[#This Row],[Totaal kosten]],"")</f>
        <v/>
      </c>
      <c r="CL194" s="148" t="str">
        <f>IF(Tbl.Kosten[[#This Row],[WPnr.]]=CL$7,Tbl.Kosten[[#This Row],[Totaal kosten]],"")</f>
        <v/>
      </c>
      <c r="CM194" s="148" t="str">
        <f>IF(Tbl.Kosten[[#This Row],[WPnr.]]=CM$7,Tbl.Kosten[[#This Row],[Totaal kosten]],"")</f>
        <v/>
      </c>
      <c r="CN194" s="148" t="str">
        <f>IF(Tbl.Kosten[[#This Row],[WPnr.]]=CN$7,Tbl.Kosten[[#This Row],[Totaal kosten]],"")</f>
        <v/>
      </c>
      <c r="CO194" s="148" t="str">
        <f>IF(Tbl.Kosten[[#This Row],[WPnr.]]=CO$7,Tbl.Kosten[[#This Row],[Totaal kosten]],"")</f>
        <v/>
      </c>
      <c r="CP194" s="148" t="str">
        <f>IF(Tbl.Kosten[[#This Row],[WPnr.]]=CP$7,Tbl.Kosten[[#This Row],[Totaal kosten]],"")</f>
        <v/>
      </c>
      <c r="CQ194" s="148" t="str">
        <f>IF(Tbl.Kosten[[#This Row],[WPnr.]]=CQ$7,Tbl.Kosten[[#This Row],[Totaal kosten]],"")</f>
        <v/>
      </c>
      <c r="CR194" s="148" t="str">
        <f>IF(Tbl.Kosten[[#This Row],[WPnr.]]=CR$7,Tbl.Kosten[[#This Row],[Totaal kosten]],"")</f>
        <v/>
      </c>
      <c r="CS194" s="148" t="str">
        <f>IF(Tbl.Kosten[[#This Row],[WPnr.]]=CS$7,Tbl.Kosten[[#This Row],[Totaal kosten]],"")</f>
        <v/>
      </c>
      <c r="CT194" s="148" t="str">
        <f>IF(Tbl.Kosten[[#This Row],[WPnr.]]=CT$7,Tbl.Kosten[[#This Row],[Totaal kosten]],"")</f>
        <v/>
      </c>
      <c r="CU194" s="148" t="str">
        <f>IF(Tbl.Kosten[[#This Row],[WPnr.]]=CU$7,Tbl.Kosten[[#This Row],[Totaal kosten]],"")</f>
        <v/>
      </c>
      <c r="CV194" s="148" t="str">
        <f>IF(Tbl.Kosten[[#This Row],[WPnr.]]=CV$7,Tbl.Kosten[[#This Row],[Totaal kosten]],"")</f>
        <v/>
      </c>
      <c r="CW194" s="148" t="str">
        <f>IF(Tbl.Kosten[[#This Row],[WPnr.]]=CW$7,Tbl.Kosten[[#This Row],[Totaal kosten]],"")</f>
        <v/>
      </c>
      <c r="CX194" s="148" t="str">
        <f>IF(Tbl.Kosten[[#This Row],[WPnr.]]=CX$7,Tbl.Kosten[[#This Row],[Totaal kosten]],"")</f>
        <v/>
      </c>
      <c r="CY194" s="148" t="str">
        <f>IF(Tbl.Kosten[[#This Row],[WPnr.]]=CY$7,Tbl.Kosten[[#This Row],[Totaal kosten]],"")</f>
        <v/>
      </c>
      <c r="CZ194" s="148" t="str">
        <f>IF(Tbl.Kosten[[#This Row],[WPnr.]]=CZ$7,Tbl.Kosten[[#This Row],[Totaal kosten]],"")</f>
        <v/>
      </c>
      <c r="DA194" s="148" t="str">
        <f>IF(Tbl.Kosten[[#This Row],[WPnr.]]=DA$7,Tbl.Kosten[[#This Row],[Totaal kosten]],"")</f>
        <v/>
      </c>
      <c r="DB194" s="148" t="str">
        <f>IF(Tbl.Kosten[[#This Row],[WPnr.]]=DB$7,Tbl.Kosten[[#This Row],[Totaal kosten]],"")</f>
        <v/>
      </c>
      <c r="DC194" s="148" t="str">
        <f>IF(Tbl.Kosten[[#This Row],[WPnr.]]=DC$7,Tbl.Kosten[[#This Row],[Totaal kosten]],"")</f>
        <v/>
      </c>
      <c r="DD194" s="148" t="str">
        <f>IF(Tbl.Kosten[[#This Row],[WPnr.]]=DD$7,Tbl.Kosten[[#This Row],[Totaal kosten]],"")</f>
        <v/>
      </c>
      <c r="DE194" s="148" t="str">
        <f>IF(Tbl.Kosten[[#This Row],[WPnr.]]=DE$7,Tbl.Kosten[[#This Row],[Totaal kosten]],"")</f>
        <v/>
      </c>
      <c r="DF194" s="148" t="str">
        <f>IF(Tbl.Kosten[[#This Row],[WPnr.]]=DF$7,Tbl.Kosten[[#This Row],[Totaal kosten]],"")</f>
        <v/>
      </c>
      <c r="DG194" s="148" t="str">
        <f>IF(Tbl.Kosten[[#This Row],[WPnr.]]=DG$7,Tbl.Kosten[[#This Row],[Totaal kosten]],"")</f>
        <v/>
      </c>
      <c r="DH194" s="148" t="str">
        <f>IF(Tbl.Kosten[[#This Row],[WPnr.]]=DH$7,Tbl.Kosten[[#This Row],[Totaal kosten]],"")</f>
        <v/>
      </c>
      <c r="DI194" s="148" t="str">
        <f>IF(Tbl.Kosten[[#This Row],[WPnr.]]=DI$7,Tbl.Kosten[[#This Row],[Totaal kosten]],"")</f>
        <v/>
      </c>
      <c r="DJ194" s="148" t="str">
        <f>IF(Tbl.Kosten[[#This Row],[WPnr.]]=DJ$7,Tbl.Kosten[[#This Row],[Totaal kosten]],"")</f>
        <v/>
      </c>
      <c r="DK194" s="148" t="str">
        <f>IF(Tbl.Kosten[[#This Row],[WPnr.]]=DK$7,Tbl.Kosten[[#This Row],[Totaal kosten]],"")</f>
        <v/>
      </c>
      <c r="DL194" s="148" t="str">
        <f>IF(Tbl.Kosten[[#This Row],[WPnr.]]=DL$7,Tbl.Kosten[[#This Row],[Totaal kosten]],"")</f>
        <v/>
      </c>
      <c r="DM194" s="148" t="str">
        <f>IF(Tbl.Kosten[[#This Row],[WPnr.]]=DM$7,Tbl.Kosten[[#This Row],[Totaal kosten]],"")</f>
        <v/>
      </c>
      <c r="DN194" s="148" t="str">
        <f>IF(Tbl.Kosten[[#This Row],[WPnr.]]=DN$7,Tbl.Kosten[[#This Row],[Totaal kosten]],"")</f>
        <v/>
      </c>
      <c r="DO194" s="148" t="str">
        <f>IF(Tbl.Kosten[[#This Row],[WPnr.]]=DO$7,Tbl.Kosten[[#This Row],[Totaal kosten]],"")</f>
        <v/>
      </c>
      <c r="DP194" s="148" t="str">
        <f>IF(Tbl.Kosten[[#This Row],[WPnr.]]=DP$7,Tbl.Kosten[[#This Row],[Totaal kosten]],"")</f>
        <v/>
      </c>
      <c r="DQ194" s="148" t="str">
        <f>IF(Tbl.Kosten[[#This Row],[WPnr.]]=DQ$7,Tbl.Kosten[[#This Row],[Totaal kosten]],"")</f>
        <v/>
      </c>
      <c r="DR194" s="148" t="str">
        <f>IF(Tbl.Kosten[[#This Row],[WPnr.]]=DR$7,Tbl.Kosten[[#This Row],[Totaal kosten]],"")</f>
        <v/>
      </c>
      <c r="DS194" s="148" t="str">
        <f>IF(Tbl.Kosten[[#This Row],[WPnr.]]=DS$7,Tbl.Kosten[[#This Row],[Totaal kosten]],"")</f>
        <v/>
      </c>
      <c r="DT194" s="148" t="str">
        <f>IF(Tbl.Kosten[[#This Row],[WPnr.]]=DT$7,Tbl.Kosten[[#This Row],[Totaal kosten]],"")</f>
        <v/>
      </c>
      <c r="DU194" s="148" t="str">
        <f>IF(Tbl.Kosten[[#This Row],[WPnr.]]=DU$7,Tbl.Kosten[[#This Row],[Totaal kosten]],"")</f>
        <v/>
      </c>
      <c r="DV194" s="148" t="str">
        <f>IF(Tbl.Kosten[[#This Row],[WPnr.]]=DV$7,Tbl.Kosten[[#This Row],[Totaal kosten]],"")</f>
        <v/>
      </c>
      <c r="DW194" s="150" t="str">
        <f>IFERROR(_xlfn.XLOOKUP(Tbl.Kosten[[#This Row],[Kostensoort]],Tbl.Kostensoorten[Kostensoorten],Tbl.Kostensoorten[KSnr.],"",0,1),"")</f>
        <v/>
      </c>
      <c r="DX194" s="150" t="str">
        <f>IF(Tbl.Kosten[[#This Row],[KSnr.]]=DX$7,Tbl.Kosten[[#This Row],[Totaal kosten]],"")</f>
        <v/>
      </c>
      <c r="DY194" s="150" t="str">
        <f>IF(Tbl.Kosten[[#This Row],[KSnr.]]=DY$7,Tbl.Kosten[[#This Row],[Totaal kosten]],"")</f>
        <v/>
      </c>
      <c r="DZ194" s="150" t="str">
        <f>IF(Tbl.Kosten[[#This Row],[KSnr.]]=DZ$7,Tbl.Kosten[[#This Row],[Totaal kosten]],"")</f>
        <v/>
      </c>
      <c r="EA194" s="150" t="str">
        <f>IF(Tbl.Kosten[[#This Row],[KSnr.]]=EA$7,Tbl.Kosten[[#This Row],[Totaal kosten]],"")</f>
        <v/>
      </c>
      <c r="EB194" s="150" t="str">
        <f>IF(Tbl.Kosten[[#This Row],[KSnr.]]=EB$7,Tbl.Kosten[[#This Row],[Totaal kosten]],"")</f>
        <v/>
      </c>
      <c r="EC194" s="150" t="str">
        <f>IF(Tbl.Kosten[[#This Row],[KSnr.]]=EC$7,Tbl.Kosten[[#This Row],[Totaal kosten]],"")</f>
        <v/>
      </c>
      <c r="ED194" s="150" t="str">
        <f>IF(Tbl.Kosten[[#This Row],[KSnr.]]=ED$7,Tbl.Kosten[[#This Row],[Totaal kosten]],"")</f>
        <v/>
      </c>
      <c r="EE194" s="150" t="str">
        <f>IF(Tbl.Kosten[[#This Row],[KSnr.]]=EE$7,Tbl.Kosten[[#This Row],[Totaal kosten]],"")</f>
        <v/>
      </c>
      <c r="EF194" s="150" t="str">
        <f>IF(Tbl.Kosten[[#This Row],[KSnr.]]=EF$7,Tbl.Kosten[[#This Row],[Totaal kosten]],"")</f>
        <v/>
      </c>
      <c r="EG194" s="150" t="str">
        <f>IF(Tbl.Kosten[[#This Row],[KSnr.]]=EG$7,Tbl.Kosten[[#This Row],[Totaal kosten]],"")</f>
        <v/>
      </c>
      <c r="EH194" s="150" t="str">
        <f>IF(Tbl.Kosten[[#This Row],[KSnr.]]=EH$7,Tbl.Kosten[[#This Row],[Totaal kosten]],"")</f>
        <v/>
      </c>
      <c r="EI194" s="150" t="str">
        <f>IF(Tbl.Kosten[[#This Row],[KSnr.]]=EI$7,Tbl.Kosten[[#This Row],[Totaal kosten]],"")</f>
        <v/>
      </c>
      <c r="EJ194" s="150" t="str">
        <f>IF(Tbl.Kosten[[#This Row],[KSnr.]]=EJ$7,Tbl.Kosten[[#This Row],[Totaal kosten]],"")</f>
        <v/>
      </c>
      <c r="EK194" s="150" t="str">
        <f>IF(Tbl.Kosten[[#This Row],[KSnr.]]=EK$7,Tbl.Kosten[[#This Row],[Totaal kosten]],"")</f>
        <v/>
      </c>
      <c r="EL194" s="150" t="str">
        <f>IF(Tbl.Kosten[[#This Row],[KSnr.]]=EL$7,Tbl.Kosten[[#This Row],[Totaal kosten]],"")</f>
        <v/>
      </c>
      <c r="EM194" s="150" t="str">
        <f>IF(Tbl.Kosten[[#This Row],[KSnr.]]=EM$7,Tbl.Kosten[[#This Row],[Totaal kosten]],"")</f>
        <v/>
      </c>
      <c r="EN194" s="150" t="str">
        <f>IF(Tbl.Kosten[[#This Row],[KSnr.]]=EN$7,Tbl.Kosten[[#This Row],[Totaal kosten]],"")</f>
        <v/>
      </c>
      <c r="EO194" s="150" t="str">
        <f>IF(Tbl.Kosten[[#This Row],[KSnr.]]=EO$7,Tbl.Kosten[[#This Row],[Totaal kosten]],"")</f>
        <v/>
      </c>
      <c r="EP194" s="150" t="str">
        <f>IF(Tbl.Kosten[[#This Row],[KSnr.]]=EP$7,Tbl.Kosten[[#This Row],[Totaal kosten]],"")</f>
        <v/>
      </c>
      <c r="EQ194" s="150" t="str">
        <f>IF(Tbl.Kosten[[#This Row],[KSnr.]]=EQ$7,Tbl.Kosten[[#This Row],[Totaal kosten]],"")</f>
        <v/>
      </c>
      <c r="ER194" s="144" t="str">
        <f>IFERROR(_xlfn.XLOOKUP(Tbl.Kosten[[#This Row],[Subsidieactiviteit]],Tbl.Subsidiehoogte[Subsidieactiviteit],Tbl.Subsidiehoogte[SAnr.],"",0,1),"")</f>
        <v/>
      </c>
      <c r="ES194" s="150" t="str">
        <f>IF(Tbl.Kosten[[#This Row],[Sanr.]]=ES$7,Tbl.Kosten[[#This Row],[Totaal kosten]],"")</f>
        <v/>
      </c>
      <c r="ET194" s="150" t="str">
        <f>IF(Tbl.Kosten[[#This Row],[Sanr.]]=ET$7,Tbl.Kosten[[#This Row],[Totaal kosten]],"")</f>
        <v/>
      </c>
      <c r="EU194" s="150" t="str">
        <f>IF(Tbl.Kosten[[#This Row],[Sanr.]]=EU$7,Tbl.Kosten[[#This Row],[Totaal kosten]],"")</f>
        <v/>
      </c>
      <c r="EV194" s="150" t="str">
        <f>IF(Tbl.Kosten[[#This Row],[Sanr.]]=EV$7,Tbl.Kosten[[#This Row],[Totaal kosten]],"")</f>
        <v/>
      </c>
      <c r="EW194" s="150" t="str">
        <f>IF(Tbl.Kosten[[#This Row],[Sanr.]]=EW$7,Tbl.Kosten[[#This Row],[Totaal kosten]],"")</f>
        <v/>
      </c>
      <c r="EX194" s="150" t="str">
        <f>IF(Tbl.Kosten[[#This Row],[Sanr.]]=EX$7,Tbl.Kosten[[#This Row],[Totaal kosten]],"")</f>
        <v/>
      </c>
      <c r="EY194" s="150" t="str">
        <f>IF(Tbl.Kosten[[#This Row],[Sanr.]]=EY$7,Tbl.Kosten[[#This Row],[Totaal kosten]],"")</f>
        <v/>
      </c>
      <c r="EZ194" s="150" t="str">
        <f>IF(Tbl.Kosten[[#This Row],[Sanr.]]=EZ$7,Tbl.Kosten[[#This Row],[Totaal kosten]],"")</f>
        <v/>
      </c>
      <c r="FA194" s="150" t="str">
        <f>IF(Tbl.Kosten[[#This Row],[Sanr.]]=FA$7,Tbl.Kosten[[#This Row],[Totaal kosten]],"")</f>
        <v/>
      </c>
      <c r="FB194" s="150" t="str">
        <f>IF(Tbl.Kosten[[#This Row],[Sanr.]]=FB$7,Tbl.Kosten[[#This Row],[Totaal kosten]],"")</f>
        <v/>
      </c>
      <c r="FC194" s="150" t="str">
        <f>IF(Tbl.Kosten[[#This Row],[Sanr.]]=FC$7,Tbl.Kosten[[#This Row],[Totaal kosten]],"")</f>
        <v/>
      </c>
      <c r="FD194" s="150" t="str">
        <f>IF(Tbl.Kosten[[#This Row],[Sanr.]]=FD$7,Tbl.Kosten[[#This Row],[Totaal kosten]],"")</f>
        <v/>
      </c>
      <c r="FE194" s="150" t="str">
        <f>IF(Tbl.Kosten[[#This Row],[Sanr.]]=FE$7,Tbl.Kosten[[#This Row],[Totaal kosten]],"")</f>
        <v/>
      </c>
      <c r="FF194" s="150" t="str">
        <f>IF(Tbl.Kosten[[#This Row],[Sanr.]]=FF$7,Tbl.Kosten[[#This Row],[Totaal kosten]],"")</f>
        <v/>
      </c>
      <c r="FG194" s="150" t="str">
        <f>IF(Tbl.Kosten[[#This Row],[Sanr.]]=FG$7,Tbl.Kosten[[#This Row],[Totaal kosten]],"")</f>
        <v/>
      </c>
      <c r="FH194" s="150" t="str">
        <f>IF(Tbl.Kosten[[#This Row],[Sanr.]]=FH$7,Tbl.Kosten[[#This Row],[Totaal kosten]],"")</f>
        <v/>
      </c>
      <c r="FI194" s="150" t="str">
        <f>IF(Tbl.Kosten[[#This Row],[Sanr.]]=FI$7,Tbl.Kosten[[#This Row],[Totaal kosten]],"")</f>
        <v/>
      </c>
      <c r="FJ194" s="150" t="str">
        <f>IF(Tbl.Kosten[[#This Row],[Sanr.]]=FJ$7,Tbl.Kosten[[#This Row],[Totaal kosten]],"")</f>
        <v/>
      </c>
      <c r="FK194" s="150" t="str">
        <f>IF(Tbl.Kosten[[#This Row],[Sanr.]]=FK$7,Tbl.Kosten[[#This Row],[Totaal kosten]],"")</f>
        <v/>
      </c>
      <c r="FL194" s="150" t="str">
        <f>IF(Tbl.Kosten[[#This Row],[Sanr.]]=FL$7,Tbl.Kosten[[#This Row],[Totaal kosten]],"")</f>
        <v/>
      </c>
      <c r="FM194" s="150" t="str">
        <f>IF(Tbl.Kosten[[#This Row],[Sanr.]]=FM$7,Tbl.Kosten[[#This Row],[Totaal kosten]],"")</f>
        <v/>
      </c>
      <c r="FN194" s="150" t="str">
        <f>IF(Tbl.Kosten[[#This Row],[Sanr.]]=FN$7,Tbl.Kosten[[#This Row],[Totaal kosten]],"")</f>
        <v/>
      </c>
      <c r="FO194" s="150" t="str">
        <f>IF(Tbl.Kosten[[#This Row],[Sanr.]]=FO$7,Tbl.Kosten[[#This Row],[Totaal kosten]],"")</f>
        <v/>
      </c>
      <c r="FP194" s="150" t="str">
        <f>IF(Tbl.Kosten[[#This Row],[Sanr.]]=FP$7,Tbl.Kosten[[#This Row],[Totaal kosten]],"")</f>
        <v/>
      </c>
      <c r="FQ194" s="150" t="str">
        <f>IF(Tbl.Kosten[[#This Row],[Sanr.]]=FQ$7,Tbl.Kosten[[#This Row],[Totaal kosten]],"")</f>
        <v/>
      </c>
      <c r="FR194" s="150" t="str">
        <f>IF(Tbl.Kosten[[#This Row],[Sanr.]]=FR$7,Tbl.Kosten[[#This Row],[Totaal kosten]],"")</f>
        <v/>
      </c>
      <c r="FS194" s="150" t="str">
        <f>IF(Tbl.Kosten[[#This Row],[Sanr.]]=FS$7,Tbl.Kosten[[#This Row],[Totaal kosten]],"")</f>
        <v/>
      </c>
      <c r="FT194" s="150" t="str">
        <f>IF(Tbl.Kosten[[#This Row],[Sanr.]]=FT$7,Tbl.Kosten[[#This Row],[Totaal kosten]],"")</f>
        <v/>
      </c>
      <c r="FU194" s="150" t="str">
        <f>IF(Tbl.Kosten[[#This Row],[Sanr.]]=FU$7,Tbl.Kosten[[#This Row],[Totaal kosten]],"")</f>
        <v/>
      </c>
      <c r="FV194" s="150" t="str">
        <f>IF(Tbl.Kosten[[#This Row],[Sanr.]]=FV$7,Tbl.Kosten[[#This Row],[Totaal kosten]],"")</f>
        <v/>
      </c>
      <c r="FW194" s="150" t="str">
        <f>IFERROR(_xlfn.XLOOKUP(Tbl.Kosten[[#This Row],[Activiteitencode]],Tbl.Activiteiten[Activiteitcode],Tbl.Activiteiten[Anr.],"",0,1),"")</f>
        <v/>
      </c>
      <c r="FX194" s="169" t="str">
        <f>_xlfn.CONCAT(Tbl.Kosten[[#This Row],[Pnr.]],Tbl.Kosten[[#This Row],[Sanr.]])</f>
        <v>P1</v>
      </c>
      <c r="FY194" s="150">
        <f>Tbl.Kosten[[#This Row],[Totaal kosten]]-Tbl.Kosten[[#This Row],[Subsidie]]</f>
        <v>0</v>
      </c>
      <c r="FZ194" s="150">
        <f>IF(Tbl.Kosten[[#This Row],[Pnr.]]=FZ$7,Tbl.Kosten[[#This Row],[Te financieren]],"")</f>
        <v>0</v>
      </c>
      <c r="GA194" s="150" t="str">
        <f>IF(Tbl.Kosten[[#This Row],[Pnr.]]=GA$7,Tbl.Kosten[[#This Row],[Te financieren]],"")</f>
        <v/>
      </c>
      <c r="GB194" s="150" t="str">
        <f>IF(Tbl.Kosten[[#This Row],[Pnr.]]=GB$7,Tbl.Kosten[[#This Row],[Te financieren]],"")</f>
        <v/>
      </c>
      <c r="GC194" s="150" t="str">
        <f>IF(Tbl.Kosten[[#This Row],[Pnr.]]=GC$7,Tbl.Kosten[[#This Row],[Te financieren]],"")</f>
        <v/>
      </c>
      <c r="GD194" s="150" t="str">
        <f>IF(Tbl.Kosten[[#This Row],[Pnr.]]=GD$7,Tbl.Kosten[[#This Row],[Te financieren]],"")</f>
        <v/>
      </c>
      <c r="GE194" s="150" t="str">
        <f>IF(Tbl.Kosten[[#This Row],[Pnr.]]=GE$7,Tbl.Kosten[[#This Row],[Te financieren]],"")</f>
        <v/>
      </c>
      <c r="GF194" s="150" t="str">
        <f>IF(Tbl.Kosten[[#This Row],[Pnr.]]=GF$7,Tbl.Kosten[[#This Row],[Te financieren]],"")</f>
        <v/>
      </c>
      <c r="GG194" s="150" t="str">
        <f>IF(Tbl.Kosten[[#This Row],[Pnr.]]=GG$7,Tbl.Kosten[[#This Row],[Te financieren]],"")</f>
        <v/>
      </c>
      <c r="GH194" s="150" t="str">
        <f>IF(Tbl.Kosten[[#This Row],[Pnr.]]=GH$7,Tbl.Kosten[[#This Row],[Te financieren]],"")</f>
        <v/>
      </c>
      <c r="GI194" s="150" t="str">
        <f>IF(Tbl.Kosten[[#This Row],[Pnr.]]=GI$7,Tbl.Kosten[[#This Row],[Te financieren]],"")</f>
        <v/>
      </c>
      <c r="GJ194" s="150" t="str">
        <f>IF(Tbl.Kosten[[#This Row],[Pnr.]]=GJ$7,Tbl.Kosten[[#This Row],[Te financieren]],"")</f>
        <v/>
      </c>
      <c r="GK194" s="150" t="str">
        <f>IF(Tbl.Kosten[[#This Row],[Pnr.]]=GK$7,Tbl.Kosten[[#This Row],[Te financieren]],"")</f>
        <v/>
      </c>
      <c r="GL194" s="150" t="str">
        <f>IF(Tbl.Kosten[[#This Row],[Pnr.]]=GL$7,Tbl.Kosten[[#This Row],[Te financieren]],"")</f>
        <v/>
      </c>
      <c r="GM194" s="150" t="str">
        <f>IF(Tbl.Kosten[[#This Row],[Pnr.]]=GM$7,Tbl.Kosten[[#This Row],[Te financieren]],"")</f>
        <v/>
      </c>
      <c r="GN194" s="150" t="str">
        <f>IF(Tbl.Kosten[[#This Row],[Pnr.]]=GN$7,Tbl.Kosten[[#This Row],[Te financieren]],"")</f>
        <v/>
      </c>
      <c r="GO194" s="150" t="str">
        <f>IF(Tbl.Kosten[[#This Row],[Pnr.]]=GO$7,Tbl.Kosten[[#This Row],[Te financieren]],"")</f>
        <v/>
      </c>
      <c r="GP194" s="150" t="str">
        <f>IF(Tbl.Kosten[[#This Row],[Pnr.]]=GP$7,Tbl.Kosten[[#This Row],[Te financieren]],"")</f>
        <v/>
      </c>
      <c r="GQ194" s="150" t="str">
        <f>IF(Tbl.Kosten[[#This Row],[Pnr.]]=GQ$7,Tbl.Kosten[[#This Row],[Te financieren]],"")</f>
        <v/>
      </c>
      <c r="GR194" s="150" t="str">
        <f>IF(Tbl.Kosten[[#This Row],[Pnr.]]=GR$7,Tbl.Kosten[[#This Row],[Te financieren]],"")</f>
        <v/>
      </c>
      <c r="GS194" s="150" t="str">
        <f>IF(Tbl.Kosten[[#This Row],[Pnr.]]=GS$7,Tbl.Kosten[[#This Row],[Te financieren]],"")</f>
        <v/>
      </c>
      <c r="GT194" s="150" t="str">
        <f>IF(Tbl.Kosten[[#This Row],[Pnr.]]=GT$7,Tbl.Kosten[[#This Row],[Te financieren]],"")</f>
        <v/>
      </c>
      <c r="GU194" s="150" t="str">
        <f>IF(Tbl.Kosten[[#This Row],[Pnr.]]=GU$7,Tbl.Kosten[[#This Row],[Te financieren]],"")</f>
        <v/>
      </c>
      <c r="GV194" s="150" t="str">
        <f>IF(Tbl.Kosten[[#This Row],[Pnr.]]=GV$7,Tbl.Kosten[[#This Row],[Te financieren]],"")</f>
        <v/>
      </c>
      <c r="GW194" s="150" t="str">
        <f>IF(Tbl.Kosten[[#This Row],[Pnr.]]=GW$7,Tbl.Kosten[[#This Row],[Te financieren]],"")</f>
        <v/>
      </c>
      <c r="GX194" s="150" t="str">
        <f>IF(Tbl.Kosten[[#This Row],[Pnr.]]=GX$7,Tbl.Kosten[[#This Row],[Te financieren]],"")</f>
        <v/>
      </c>
      <c r="GY194" s="150" t="str">
        <f>IF(Tbl.Kosten[[#This Row],[Pnr.]]=GY$7,Tbl.Kosten[[#This Row],[Te financieren]],"")</f>
        <v/>
      </c>
      <c r="GZ194" s="150" t="str">
        <f>IF(Tbl.Kosten[[#This Row],[Pnr.]]=GZ$7,Tbl.Kosten[[#This Row],[Te financieren]],"")</f>
        <v/>
      </c>
      <c r="HA194" s="150" t="str">
        <f>IF(Tbl.Kosten[[#This Row],[Pnr.]]=HA$7,Tbl.Kosten[[#This Row],[Te financieren]],"")</f>
        <v/>
      </c>
      <c r="HB194" s="150" t="str">
        <f>IF(Tbl.Kosten[[#This Row],[Pnr.]]=HB$7,Tbl.Kosten[[#This Row],[Te financieren]],"")</f>
        <v/>
      </c>
      <c r="HC194" s="150" t="str">
        <f>IF(Tbl.Kosten[[#This Row],[Pnr.]]=HC$7,Tbl.Kosten[[#This Row],[Te financieren]],"")</f>
        <v/>
      </c>
      <c r="HD194" s="150" t="str">
        <f>IF(Tbl.Kosten[[#This Row],[Pnr.]]=HD$7,Tbl.Kosten[[#This Row],[Te financieren]],"")</f>
        <v/>
      </c>
      <c r="HE194" s="150" t="str">
        <f>IF(Tbl.Kosten[[#This Row],[Pnr.]]=HE$7,Tbl.Kosten[[#This Row],[Te financieren]],"")</f>
        <v/>
      </c>
      <c r="HF194" s="150" t="str">
        <f>IF(Tbl.Kosten[[#This Row],[Pnr.]]=HF$7,Tbl.Kosten[[#This Row],[Te financieren]],"")</f>
        <v/>
      </c>
      <c r="HG194" s="150" t="str">
        <f>IF(Tbl.Kosten[[#This Row],[Pnr.]]=HG$7,Tbl.Kosten[[#This Row],[Te financieren]],"")</f>
        <v/>
      </c>
      <c r="HH194" s="150" t="str">
        <f>IF(Tbl.Kosten[[#This Row],[Pnr.]]=HH$7,Tbl.Kosten[[#This Row],[Te financieren]],"")</f>
        <v/>
      </c>
      <c r="HI194" s="150" t="str">
        <f>IF(Tbl.Kosten[[#This Row],[Pnr.]]=HI$7,Tbl.Kosten[[#This Row],[Te financieren]],"")</f>
        <v/>
      </c>
      <c r="HJ194" s="150" t="str">
        <f>IF(Tbl.Kosten[[#This Row],[Pnr.]]=HJ$7,Tbl.Kosten[[#This Row],[Te financieren]],"")</f>
        <v/>
      </c>
      <c r="HK194" s="150" t="str">
        <f>IF(Tbl.Kosten[[#This Row],[Pnr.]]=HK$7,Tbl.Kosten[[#This Row],[Te financieren]],"")</f>
        <v/>
      </c>
      <c r="HL194" s="150" t="str">
        <f>IF(Tbl.Kosten[[#This Row],[Pnr.]]=HL$7,Tbl.Kosten[[#This Row],[Te financieren]],"")</f>
        <v/>
      </c>
      <c r="HM194" s="150" t="str">
        <f>IF(Tbl.Kosten[[#This Row],[Pnr.]]=HM$7,Tbl.Kosten[[#This Row],[Te financieren]],"")</f>
        <v/>
      </c>
      <c r="HN194" s="150" t="str">
        <f>IF(Tbl.Kosten[[#This Row],[Pnr.]]=HN$7,Tbl.Kosten[[#This Row],[Te financieren]],"")</f>
        <v/>
      </c>
      <c r="HO194" s="150" t="str">
        <f>IF(Tbl.Kosten[[#This Row],[Pnr.]]=HO$7,Tbl.Kosten[[#This Row],[Te financieren]],"")</f>
        <v/>
      </c>
      <c r="HP194" s="150" t="str">
        <f>IF(Tbl.Kosten[[#This Row],[Pnr.]]=HP$7,Tbl.Kosten[[#This Row],[Te financieren]],"")</f>
        <v/>
      </c>
      <c r="HQ194" s="150" t="str">
        <f>IF(Tbl.Kosten[[#This Row],[Pnr.]]=HQ$7,Tbl.Kosten[[#This Row],[Te financieren]],"")</f>
        <v/>
      </c>
      <c r="HR194" s="150" t="str">
        <f>IF(Tbl.Kosten[[#This Row],[Pnr.]]=HR$7,Tbl.Kosten[[#This Row],[Te financieren]],"")</f>
        <v/>
      </c>
      <c r="HS194" s="150" t="str">
        <f>IF(Tbl.Kosten[[#This Row],[Pnr.]]=HS$7,Tbl.Kosten[[#This Row],[Te financieren]],"")</f>
        <v/>
      </c>
      <c r="HT194" s="150" t="str">
        <f>IF(Tbl.Kosten[[#This Row],[Pnr.]]=HT$7,Tbl.Kosten[[#This Row],[Te financieren]],"")</f>
        <v/>
      </c>
      <c r="HU194" s="150" t="str">
        <f>IF(Tbl.Kosten[[#This Row],[Pnr.]]=HU$7,Tbl.Kosten[[#This Row],[Te financieren]],"")</f>
        <v/>
      </c>
      <c r="HV194" s="150" t="str">
        <f>IF(Tbl.Kosten[[#This Row],[Pnr.]]=HV$7,Tbl.Kosten[[#This Row],[Te financieren]],"")</f>
        <v/>
      </c>
      <c r="HW194" s="150" t="str">
        <f>IF(Tbl.Kosten[[#This Row],[Pnr.]]=HW$7,Tbl.Kosten[[#This Row],[Te financieren]],"")</f>
        <v/>
      </c>
    </row>
    <row r="195" spans="2:231" x14ac:dyDescent="0.3">
      <c r="B195" s="134"/>
      <c r="C195" s="137"/>
      <c r="D195" s="136"/>
      <c r="E195" s="261"/>
      <c r="F195" s="135"/>
      <c r="G195" s="11" t="str">
        <f>IF(Tbl.Kosten[[#This Row],[Medewerker e/o 
functie]]&lt;&gt;"",_xlfn.XLOOKUP(Tbl.Kosten[[#This Row],[Medewerker e/o 
functie]],Tbl.Uurtarief[Medewerker en/of functie],Tbl.Uurtarief[Uurtarief],"",0,1),"")</f>
        <v/>
      </c>
      <c r="H195" s="121">
        <f>IFERROR(Tbl.Kosten[[#This Row],[Uren]]*Tbl.Kosten[[#This Row],[Uurtarief]],0)</f>
        <v>0</v>
      </c>
      <c r="I195" s="119" t="str">
        <f>IF(Tbl.Kosten[[#This Row],[Subtotaal uren]]&lt;&gt;0,_xlfn.XLOOKUP(Tbl.Kosten[[#This Row],[Medewerker e/o 
functie]],Tbl.Uurtarief[Medewerker en/of functie],Tbl.Uurtarief[Kostensoort arbeid],"",0,1),"")</f>
        <v/>
      </c>
      <c r="J195" s="137"/>
      <c r="K195" s="135"/>
      <c r="L195" s="139" t="str">
        <f>IF(Tbl.Kosten[[#This Row],[Activum]]&lt;&gt;"",_xlfn.XLOOKUP(Tbl.Kosten[[#This Row],[Activum]],Tbl.Afschrijvingskosten[Activum],Tbl.Afschrijvingskosten[Tarief per afschrijvings-eenheid],"",0,1),"")</f>
        <v/>
      </c>
      <c r="M195" s="122">
        <f>IFERROR(Tbl.Kosten[[#This Row],[Een-
heden]]*Tbl.Kosten[[#This Row],[Afschrijvings-
tarief]],0)</f>
        <v>0</v>
      </c>
      <c r="N195" s="122" t="str">
        <f>IF(Tbl.Kosten[[#This Row],[Subtotaal afschrijving]]&lt;&gt;0,Lijsten!$A$7,"")</f>
        <v/>
      </c>
      <c r="O195" s="140"/>
      <c r="P195" s="135"/>
      <c r="Q195" s="138"/>
      <c r="R195" s="122">
        <f>IFERROR(Tbl.Kosten[[#This Row],[Aantal]]*Tbl.Kosten[[#This Row],[Tarief]],0)</f>
        <v>0</v>
      </c>
      <c r="S195" s="8">
        <f>IFERROR(Tbl.Kosten[[#This Row],[Subtotaal overige kosten]]+Tbl.Kosten[[#This Row],[Subtotaal uren]]+Tbl.Kosten[[#This Row],[Subtotaal afschrijving]],0)</f>
        <v>0</v>
      </c>
      <c r="T195" s="8">
        <f>IFERROR(Tbl.Kosten[[#This Row],[Totaal kosten]]*Tbl.Kosten[[#This Row],[Subsidie%]],0)</f>
        <v>0</v>
      </c>
      <c r="U195" s="4" t="str" cm="1">
        <f t="array" ref="U195">IFERROR(_xlfn.IFS(Tbl.Kosten[[#This Row],[Subtotaal uren]]&lt;&gt;0,Tbl.Kosten[[#This Row],[Kostensoort arbeid]],Tbl.Kosten[[#This Row],[Subtotaal afschrijving]]&lt;&gt;0,Tbl.Kosten[[#This Row],[Kostensoort afschrijving]],Tbl.Kosten[[#This Row],[Subtotaal overige kosten]]&lt;&gt;0,Tbl.Kosten[[#This Row],[Kostensoort overig]]),"")</f>
        <v/>
      </c>
      <c r="V195" s="4" t="str">
        <f>IFERROR(_xlfn.XLOOKUP(Tbl.Kosten[[#This Row],[Activiteitencode]],Tbl.Activiteiten[Activiteitcode],Tbl.Activiteiten[Werkpakketcode],"",0,1),"")</f>
        <v/>
      </c>
      <c r="W195" s="4" t="str">
        <f>IFERROR(_xlfn.XLOOKUP(Tbl.Kosten[[#This Row],[Werkpakketcode]],Tbl.Werkpakketten[Werkpakketcode],Tbl.Werkpakketten[Subsidiabele activiteit],"",0,1),"")</f>
        <v/>
      </c>
      <c r="X195" s="12">
        <f>IFERROR(_xlfn.XLOOKUP(Tbl.Kosten[[#This Row],[Sanr.]],Tbl.Subsidiehoogte[SAnr.],Tbl.Subsidiehoogte[Sub. Percentage],0,0,1),0)</f>
        <v>0</v>
      </c>
      <c r="Y195" s="144" t="str">
        <f>IFERROR(_xlfn.XLOOKUP(Tbl.Kosten[[#This Row],[Partnercode]],Tbl.Projectpartners[Partnercode],Tbl.Projectpartners[PNr.],"",0,1),"")</f>
        <v>P1</v>
      </c>
      <c r="Z195" s="148">
        <f>IF(Tbl.Kosten[[#This Row],[Pnr.]]=Z$7,Tbl.Kosten[[#This Row],[Totaal kosten]],"")</f>
        <v>0</v>
      </c>
      <c r="AA195" s="148" t="str">
        <f>IF(Tbl.Kosten[[#This Row],[Pnr.]]=AA$7,Tbl.Kosten[[#This Row],[Totaal kosten]],"")</f>
        <v/>
      </c>
      <c r="AB195" s="148" t="str">
        <f>IF(Tbl.Kosten[[#This Row],[Pnr.]]=AB$7,Tbl.Kosten[[#This Row],[Totaal kosten]],"")</f>
        <v/>
      </c>
      <c r="AC195" s="148" t="str">
        <f>IF(Tbl.Kosten[[#This Row],[Pnr.]]=AC$7,Tbl.Kosten[[#This Row],[Totaal kosten]],"")</f>
        <v/>
      </c>
      <c r="AD195" s="148" t="str">
        <f>IF(Tbl.Kosten[[#This Row],[Pnr.]]=AD$7,Tbl.Kosten[[#This Row],[Totaal kosten]],"")</f>
        <v/>
      </c>
      <c r="AE195" s="148" t="str">
        <f>IF(Tbl.Kosten[[#This Row],[Pnr.]]=AE$7,Tbl.Kosten[[#This Row],[Totaal kosten]],"")</f>
        <v/>
      </c>
      <c r="AF195" s="148" t="str">
        <f>IF(Tbl.Kosten[[#This Row],[Pnr.]]=AF$7,Tbl.Kosten[[#This Row],[Totaal kosten]],"")</f>
        <v/>
      </c>
      <c r="AG195" s="148" t="str">
        <f>IF(Tbl.Kosten[[#This Row],[Pnr.]]=AG$7,Tbl.Kosten[[#This Row],[Totaal kosten]],"")</f>
        <v/>
      </c>
      <c r="AH195" s="148" t="str">
        <f>IF(Tbl.Kosten[[#This Row],[Pnr.]]=AH$7,Tbl.Kosten[[#This Row],[Totaal kosten]],"")</f>
        <v/>
      </c>
      <c r="AI195" s="148" t="str">
        <f>IF(Tbl.Kosten[[#This Row],[Pnr.]]=AI$7,Tbl.Kosten[[#This Row],[Totaal kosten]],"")</f>
        <v/>
      </c>
      <c r="AJ195" s="148" t="str">
        <f>IF(Tbl.Kosten[[#This Row],[Pnr.]]=AJ$7,Tbl.Kosten[[#This Row],[Totaal kosten]],"")</f>
        <v/>
      </c>
      <c r="AK195" s="148" t="str">
        <f>IF(Tbl.Kosten[[#This Row],[Pnr.]]=AK$7,Tbl.Kosten[[#This Row],[Totaal kosten]],"")</f>
        <v/>
      </c>
      <c r="AL195" s="148" t="str">
        <f>IF(Tbl.Kosten[[#This Row],[Pnr.]]=AL$7,Tbl.Kosten[[#This Row],[Totaal kosten]],"")</f>
        <v/>
      </c>
      <c r="AM195" s="148" t="str">
        <f>IF(Tbl.Kosten[[#This Row],[Pnr.]]=AM$7,Tbl.Kosten[[#This Row],[Totaal kosten]],"")</f>
        <v/>
      </c>
      <c r="AN195" s="148" t="str">
        <f>IF(Tbl.Kosten[[#This Row],[Pnr.]]=AN$7,Tbl.Kosten[[#This Row],[Totaal kosten]],"")</f>
        <v/>
      </c>
      <c r="AO195" s="148" t="str">
        <f>IF(Tbl.Kosten[[#This Row],[Pnr.]]=AO$7,Tbl.Kosten[[#This Row],[Totaal kosten]],"")</f>
        <v/>
      </c>
      <c r="AP195" s="148" t="str">
        <f>IF(Tbl.Kosten[[#This Row],[Pnr.]]=AP$7,Tbl.Kosten[[#This Row],[Totaal kosten]],"")</f>
        <v/>
      </c>
      <c r="AQ195" s="148" t="str">
        <f>IF(Tbl.Kosten[[#This Row],[Pnr.]]=AQ$7,Tbl.Kosten[[#This Row],[Totaal kosten]],"")</f>
        <v/>
      </c>
      <c r="AR195" s="148" t="str">
        <f>IF(Tbl.Kosten[[#This Row],[Pnr.]]=AR$7,Tbl.Kosten[[#This Row],[Totaal kosten]],"")</f>
        <v/>
      </c>
      <c r="AS195" s="148" t="str">
        <f>IF(Tbl.Kosten[[#This Row],[Pnr.]]=AS$7,Tbl.Kosten[[#This Row],[Totaal kosten]],"")</f>
        <v/>
      </c>
      <c r="AT195" s="148" t="str">
        <f>IF(Tbl.Kosten[[#This Row],[Pnr.]]=AT$7,Tbl.Kosten[[#This Row],[Totaal kosten]],"")</f>
        <v/>
      </c>
      <c r="AU195" s="148" t="str">
        <f>IF(Tbl.Kosten[[#This Row],[Pnr.]]=AU$7,Tbl.Kosten[[#This Row],[Totaal kosten]],"")</f>
        <v/>
      </c>
      <c r="AV195" s="148" t="str">
        <f>IF(Tbl.Kosten[[#This Row],[Pnr.]]=AV$7,Tbl.Kosten[[#This Row],[Totaal kosten]],"")</f>
        <v/>
      </c>
      <c r="AW195" s="148" t="str">
        <f>IF(Tbl.Kosten[[#This Row],[Pnr.]]=AW$7,Tbl.Kosten[[#This Row],[Totaal kosten]],"")</f>
        <v/>
      </c>
      <c r="AX195" s="148" t="str">
        <f>IF(Tbl.Kosten[[#This Row],[Pnr.]]=AX$7,Tbl.Kosten[[#This Row],[Totaal kosten]],"")</f>
        <v/>
      </c>
      <c r="AY195" s="148" t="str">
        <f>IF(Tbl.Kosten[[#This Row],[Pnr.]]=AY$7,Tbl.Kosten[[#This Row],[Totaal kosten]],"")</f>
        <v/>
      </c>
      <c r="AZ195" s="148" t="str">
        <f>IF(Tbl.Kosten[[#This Row],[Pnr.]]=AZ$7,Tbl.Kosten[[#This Row],[Totaal kosten]],"")</f>
        <v/>
      </c>
      <c r="BA195" s="148" t="str">
        <f>IF(Tbl.Kosten[[#This Row],[Pnr.]]=BA$7,Tbl.Kosten[[#This Row],[Totaal kosten]],"")</f>
        <v/>
      </c>
      <c r="BB195" s="148" t="str">
        <f>IF(Tbl.Kosten[[#This Row],[Pnr.]]=BB$7,Tbl.Kosten[[#This Row],[Totaal kosten]],"")</f>
        <v/>
      </c>
      <c r="BC195" s="148" t="str">
        <f>IF(Tbl.Kosten[[#This Row],[Pnr.]]=BC$7,Tbl.Kosten[[#This Row],[Totaal kosten]],"")</f>
        <v/>
      </c>
      <c r="BD195" s="148" t="str">
        <f>IF(Tbl.Kosten[[#This Row],[Pnr.]]=BD$7,Tbl.Kosten[[#This Row],[Totaal kosten]],"")</f>
        <v/>
      </c>
      <c r="BE195" s="148" t="str">
        <f>IF(Tbl.Kosten[[#This Row],[Pnr.]]=BE$7,Tbl.Kosten[[#This Row],[Totaal kosten]],"")</f>
        <v/>
      </c>
      <c r="BF195" s="148" t="str">
        <f>IF(Tbl.Kosten[[#This Row],[Pnr.]]=BF$7,Tbl.Kosten[[#This Row],[Totaal kosten]],"")</f>
        <v/>
      </c>
      <c r="BG195" s="148" t="str">
        <f>IF(Tbl.Kosten[[#This Row],[Pnr.]]=BG$7,Tbl.Kosten[[#This Row],[Totaal kosten]],"")</f>
        <v/>
      </c>
      <c r="BH195" s="148" t="str">
        <f>IF(Tbl.Kosten[[#This Row],[Pnr.]]=BH$7,Tbl.Kosten[[#This Row],[Totaal kosten]],"")</f>
        <v/>
      </c>
      <c r="BI195" s="148" t="str">
        <f>IF(Tbl.Kosten[[#This Row],[Pnr.]]=BI$7,Tbl.Kosten[[#This Row],[Totaal kosten]],"")</f>
        <v/>
      </c>
      <c r="BJ195" s="148" t="str">
        <f>IF(Tbl.Kosten[[#This Row],[Pnr.]]=BJ$7,Tbl.Kosten[[#This Row],[Totaal kosten]],"")</f>
        <v/>
      </c>
      <c r="BK195" s="148" t="str">
        <f>IF(Tbl.Kosten[[#This Row],[Pnr.]]=BK$7,Tbl.Kosten[[#This Row],[Totaal kosten]],"")</f>
        <v/>
      </c>
      <c r="BL195" s="148" t="str">
        <f>IF(Tbl.Kosten[[#This Row],[Pnr.]]=BL$7,Tbl.Kosten[[#This Row],[Totaal kosten]],"")</f>
        <v/>
      </c>
      <c r="BM195" s="148" t="str">
        <f>IF(Tbl.Kosten[[#This Row],[Pnr.]]=BM$7,Tbl.Kosten[[#This Row],[Totaal kosten]],"")</f>
        <v/>
      </c>
      <c r="BN195" s="148" t="str">
        <f>IF(Tbl.Kosten[[#This Row],[Pnr.]]=BN$7,Tbl.Kosten[[#This Row],[Totaal kosten]],"")</f>
        <v/>
      </c>
      <c r="BO195" s="148" t="str">
        <f>IF(Tbl.Kosten[[#This Row],[Pnr.]]=BO$7,Tbl.Kosten[[#This Row],[Totaal kosten]],"")</f>
        <v/>
      </c>
      <c r="BP195" s="148" t="str">
        <f>IF(Tbl.Kosten[[#This Row],[Pnr.]]=BP$7,Tbl.Kosten[[#This Row],[Totaal kosten]],"")</f>
        <v/>
      </c>
      <c r="BQ195" s="148" t="str">
        <f>IF(Tbl.Kosten[[#This Row],[Pnr.]]=BQ$7,Tbl.Kosten[[#This Row],[Totaal kosten]],"")</f>
        <v/>
      </c>
      <c r="BR195" s="148" t="str">
        <f>IF(Tbl.Kosten[[#This Row],[Pnr.]]=BR$7,Tbl.Kosten[[#This Row],[Totaal kosten]],"")</f>
        <v/>
      </c>
      <c r="BS195" s="148" t="str">
        <f>IF(Tbl.Kosten[[#This Row],[Pnr.]]=BS$7,Tbl.Kosten[[#This Row],[Totaal kosten]],"")</f>
        <v/>
      </c>
      <c r="BT195" s="148" t="str">
        <f>IF(Tbl.Kosten[[#This Row],[Pnr.]]=BT$7,Tbl.Kosten[[#This Row],[Totaal kosten]],"")</f>
        <v/>
      </c>
      <c r="BU195" s="148" t="str">
        <f>IF(Tbl.Kosten[[#This Row],[Pnr.]]=BU$7,Tbl.Kosten[[#This Row],[Totaal kosten]],"")</f>
        <v/>
      </c>
      <c r="BV195" s="148" t="str">
        <f>IF(Tbl.Kosten[[#This Row],[Pnr.]]=BV$7,Tbl.Kosten[[#This Row],[Totaal kosten]],"")</f>
        <v/>
      </c>
      <c r="BW195" s="148" t="str">
        <f>IF(Tbl.Kosten[[#This Row],[Pnr.]]=BW$7,Tbl.Kosten[[#This Row],[Totaal kosten]],"")</f>
        <v/>
      </c>
      <c r="BX195" s="148" t="str">
        <f>IFERROR(_xlfn.XLOOKUP(Tbl.Kosten[[#This Row],[Werkpakketcode]],Tbl.Werkpakketten[Werkpakketcode],Tbl.Werkpakketten[WPnr.],"",0,1),"")</f>
        <v/>
      </c>
      <c r="BY195" s="148" t="str">
        <f>IF(Tbl.Kosten[[#This Row],[WPnr.]]=BY$7,Tbl.Kosten[[#This Row],[Totaal kosten]],"")</f>
        <v/>
      </c>
      <c r="BZ195" s="148" t="str">
        <f>IF(Tbl.Kosten[[#This Row],[WPnr.]]=BZ$7,Tbl.Kosten[[#This Row],[Totaal kosten]],"")</f>
        <v/>
      </c>
      <c r="CA195" s="148" t="str">
        <f>IF(Tbl.Kosten[[#This Row],[WPnr.]]=CA$7,Tbl.Kosten[[#This Row],[Totaal kosten]],"")</f>
        <v/>
      </c>
      <c r="CB195" s="148" t="str">
        <f>IF(Tbl.Kosten[[#This Row],[WPnr.]]=CB$7,Tbl.Kosten[[#This Row],[Totaal kosten]],"")</f>
        <v/>
      </c>
      <c r="CC195" s="148" t="str">
        <f>IF(Tbl.Kosten[[#This Row],[WPnr.]]=CC$7,Tbl.Kosten[[#This Row],[Totaal kosten]],"")</f>
        <v/>
      </c>
      <c r="CD195" s="148" t="str">
        <f>IF(Tbl.Kosten[[#This Row],[WPnr.]]=CD$7,Tbl.Kosten[[#This Row],[Totaal kosten]],"")</f>
        <v/>
      </c>
      <c r="CE195" s="148" t="str">
        <f>IF(Tbl.Kosten[[#This Row],[WPnr.]]=CE$7,Tbl.Kosten[[#This Row],[Totaal kosten]],"")</f>
        <v/>
      </c>
      <c r="CF195" s="148" t="str">
        <f>IF(Tbl.Kosten[[#This Row],[WPnr.]]=CF$7,Tbl.Kosten[[#This Row],[Totaal kosten]],"")</f>
        <v/>
      </c>
      <c r="CG195" s="148" t="str">
        <f>IF(Tbl.Kosten[[#This Row],[WPnr.]]=CG$7,Tbl.Kosten[[#This Row],[Totaal kosten]],"")</f>
        <v/>
      </c>
      <c r="CH195" s="148" t="str">
        <f>IF(Tbl.Kosten[[#This Row],[WPnr.]]=CH$7,Tbl.Kosten[[#This Row],[Totaal kosten]],"")</f>
        <v/>
      </c>
      <c r="CI195" s="148" t="str">
        <f>IF(Tbl.Kosten[[#This Row],[WPnr.]]=CI$7,Tbl.Kosten[[#This Row],[Totaal kosten]],"")</f>
        <v/>
      </c>
      <c r="CJ195" s="148" t="str">
        <f>IF(Tbl.Kosten[[#This Row],[WPnr.]]=CJ$7,Tbl.Kosten[[#This Row],[Totaal kosten]],"")</f>
        <v/>
      </c>
      <c r="CK195" s="148" t="str">
        <f>IF(Tbl.Kosten[[#This Row],[WPnr.]]=CK$7,Tbl.Kosten[[#This Row],[Totaal kosten]],"")</f>
        <v/>
      </c>
      <c r="CL195" s="148" t="str">
        <f>IF(Tbl.Kosten[[#This Row],[WPnr.]]=CL$7,Tbl.Kosten[[#This Row],[Totaal kosten]],"")</f>
        <v/>
      </c>
      <c r="CM195" s="148" t="str">
        <f>IF(Tbl.Kosten[[#This Row],[WPnr.]]=CM$7,Tbl.Kosten[[#This Row],[Totaal kosten]],"")</f>
        <v/>
      </c>
      <c r="CN195" s="148" t="str">
        <f>IF(Tbl.Kosten[[#This Row],[WPnr.]]=CN$7,Tbl.Kosten[[#This Row],[Totaal kosten]],"")</f>
        <v/>
      </c>
      <c r="CO195" s="148" t="str">
        <f>IF(Tbl.Kosten[[#This Row],[WPnr.]]=CO$7,Tbl.Kosten[[#This Row],[Totaal kosten]],"")</f>
        <v/>
      </c>
      <c r="CP195" s="148" t="str">
        <f>IF(Tbl.Kosten[[#This Row],[WPnr.]]=CP$7,Tbl.Kosten[[#This Row],[Totaal kosten]],"")</f>
        <v/>
      </c>
      <c r="CQ195" s="148" t="str">
        <f>IF(Tbl.Kosten[[#This Row],[WPnr.]]=CQ$7,Tbl.Kosten[[#This Row],[Totaal kosten]],"")</f>
        <v/>
      </c>
      <c r="CR195" s="148" t="str">
        <f>IF(Tbl.Kosten[[#This Row],[WPnr.]]=CR$7,Tbl.Kosten[[#This Row],[Totaal kosten]],"")</f>
        <v/>
      </c>
      <c r="CS195" s="148" t="str">
        <f>IF(Tbl.Kosten[[#This Row],[WPnr.]]=CS$7,Tbl.Kosten[[#This Row],[Totaal kosten]],"")</f>
        <v/>
      </c>
      <c r="CT195" s="148" t="str">
        <f>IF(Tbl.Kosten[[#This Row],[WPnr.]]=CT$7,Tbl.Kosten[[#This Row],[Totaal kosten]],"")</f>
        <v/>
      </c>
      <c r="CU195" s="148" t="str">
        <f>IF(Tbl.Kosten[[#This Row],[WPnr.]]=CU$7,Tbl.Kosten[[#This Row],[Totaal kosten]],"")</f>
        <v/>
      </c>
      <c r="CV195" s="148" t="str">
        <f>IF(Tbl.Kosten[[#This Row],[WPnr.]]=CV$7,Tbl.Kosten[[#This Row],[Totaal kosten]],"")</f>
        <v/>
      </c>
      <c r="CW195" s="148" t="str">
        <f>IF(Tbl.Kosten[[#This Row],[WPnr.]]=CW$7,Tbl.Kosten[[#This Row],[Totaal kosten]],"")</f>
        <v/>
      </c>
      <c r="CX195" s="148" t="str">
        <f>IF(Tbl.Kosten[[#This Row],[WPnr.]]=CX$7,Tbl.Kosten[[#This Row],[Totaal kosten]],"")</f>
        <v/>
      </c>
      <c r="CY195" s="148" t="str">
        <f>IF(Tbl.Kosten[[#This Row],[WPnr.]]=CY$7,Tbl.Kosten[[#This Row],[Totaal kosten]],"")</f>
        <v/>
      </c>
      <c r="CZ195" s="148" t="str">
        <f>IF(Tbl.Kosten[[#This Row],[WPnr.]]=CZ$7,Tbl.Kosten[[#This Row],[Totaal kosten]],"")</f>
        <v/>
      </c>
      <c r="DA195" s="148" t="str">
        <f>IF(Tbl.Kosten[[#This Row],[WPnr.]]=DA$7,Tbl.Kosten[[#This Row],[Totaal kosten]],"")</f>
        <v/>
      </c>
      <c r="DB195" s="148" t="str">
        <f>IF(Tbl.Kosten[[#This Row],[WPnr.]]=DB$7,Tbl.Kosten[[#This Row],[Totaal kosten]],"")</f>
        <v/>
      </c>
      <c r="DC195" s="148" t="str">
        <f>IF(Tbl.Kosten[[#This Row],[WPnr.]]=DC$7,Tbl.Kosten[[#This Row],[Totaal kosten]],"")</f>
        <v/>
      </c>
      <c r="DD195" s="148" t="str">
        <f>IF(Tbl.Kosten[[#This Row],[WPnr.]]=DD$7,Tbl.Kosten[[#This Row],[Totaal kosten]],"")</f>
        <v/>
      </c>
      <c r="DE195" s="148" t="str">
        <f>IF(Tbl.Kosten[[#This Row],[WPnr.]]=DE$7,Tbl.Kosten[[#This Row],[Totaal kosten]],"")</f>
        <v/>
      </c>
      <c r="DF195" s="148" t="str">
        <f>IF(Tbl.Kosten[[#This Row],[WPnr.]]=DF$7,Tbl.Kosten[[#This Row],[Totaal kosten]],"")</f>
        <v/>
      </c>
      <c r="DG195" s="148" t="str">
        <f>IF(Tbl.Kosten[[#This Row],[WPnr.]]=DG$7,Tbl.Kosten[[#This Row],[Totaal kosten]],"")</f>
        <v/>
      </c>
      <c r="DH195" s="148" t="str">
        <f>IF(Tbl.Kosten[[#This Row],[WPnr.]]=DH$7,Tbl.Kosten[[#This Row],[Totaal kosten]],"")</f>
        <v/>
      </c>
      <c r="DI195" s="148" t="str">
        <f>IF(Tbl.Kosten[[#This Row],[WPnr.]]=DI$7,Tbl.Kosten[[#This Row],[Totaal kosten]],"")</f>
        <v/>
      </c>
      <c r="DJ195" s="148" t="str">
        <f>IF(Tbl.Kosten[[#This Row],[WPnr.]]=DJ$7,Tbl.Kosten[[#This Row],[Totaal kosten]],"")</f>
        <v/>
      </c>
      <c r="DK195" s="148" t="str">
        <f>IF(Tbl.Kosten[[#This Row],[WPnr.]]=DK$7,Tbl.Kosten[[#This Row],[Totaal kosten]],"")</f>
        <v/>
      </c>
      <c r="DL195" s="148" t="str">
        <f>IF(Tbl.Kosten[[#This Row],[WPnr.]]=DL$7,Tbl.Kosten[[#This Row],[Totaal kosten]],"")</f>
        <v/>
      </c>
      <c r="DM195" s="148" t="str">
        <f>IF(Tbl.Kosten[[#This Row],[WPnr.]]=DM$7,Tbl.Kosten[[#This Row],[Totaal kosten]],"")</f>
        <v/>
      </c>
      <c r="DN195" s="148" t="str">
        <f>IF(Tbl.Kosten[[#This Row],[WPnr.]]=DN$7,Tbl.Kosten[[#This Row],[Totaal kosten]],"")</f>
        <v/>
      </c>
      <c r="DO195" s="148" t="str">
        <f>IF(Tbl.Kosten[[#This Row],[WPnr.]]=DO$7,Tbl.Kosten[[#This Row],[Totaal kosten]],"")</f>
        <v/>
      </c>
      <c r="DP195" s="148" t="str">
        <f>IF(Tbl.Kosten[[#This Row],[WPnr.]]=DP$7,Tbl.Kosten[[#This Row],[Totaal kosten]],"")</f>
        <v/>
      </c>
      <c r="DQ195" s="148" t="str">
        <f>IF(Tbl.Kosten[[#This Row],[WPnr.]]=DQ$7,Tbl.Kosten[[#This Row],[Totaal kosten]],"")</f>
        <v/>
      </c>
      <c r="DR195" s="148" t="str">
        <f>IF(Tbl.Kosten[[#This Row],[WPnr.]]=DR$7,Tbl.Kosten[[#This Row],[Totaal kosten]],"")</f>
        <v/>
      </c>
      <c r="DS195" s="148" t="str">
        <f>IF(Tbl.Kosten[[#This Row],[WPnr.]]=DS$7,Tbl.Kosten[[#This Row],[Totaal kosten]],"")</f>
        <v/>
      </c>
      <c r="DT195" s="148" t="str">
        <f>IF(Tbl.Kosten[[#This Row],[WPnr.]]=DT$7,Tbl.Kosten[[#This Row],[Totaal kosten]],"")</f>
        <v/>
      </c>
      <c r="DU195" s="148" t="str">
        <f>IF(Tbl.Kosten[[#This Row],[WPnr.]]=DU$7,Tbl.Kosten[[#This Row],[Totaal kosten]],"")</f>
        <v/>
      </c>
      <c r="DV195" s="148" t="str">
        <f>IF(Tbl.Kosten[[#This Row],[WPnr.]]=DV$7,Tbl.Kosten[[#This Row],[Totaal kosten]],"")</f>
        <v/>
      </c>
      <c r="DW195" s="150" t="str">
        <f>IFERROR(_xlfn.XLOOKUP(Tbl.Kosten[[#This Row],[Kostensoort]],Tbl.Kostensoorten[Kostensoorten],Tbl.Kostensoorten[KSnr.],"",0,1),"")</f>
        <v/>
      </c>
      <c r="DX195" s="150" t="str">
        <f>IF(Tbl.Kosten[[#This Row],[KSnr.]]=DX$7,Tbl.Kosten[[#This Row],[Totaal kosten]],"")</f>
        <v/>
      </c>
      <c r="DY195" s="150" t="str">
        <f>IF(Tbl.Kosten[[#This Row],[KSnr.]]=DY$7,Tbl.Kosten[[#This Row],[Totaal kosten]],"")</f>
        <v/>
      </c>
      <c r="DZ195" s="150" t="str">
        <f>IF(Tbl.Kosten[[#This Row],[KSnr.]]=DZ$7,Tbl.Kosten[[#This Row],[Totaal kosten]],"")</f>
        <v/>
      </c>
      <c r="EA195" s="150" t="str">
        <f>IF(Tbl.Kosten[[#This Row],[KSnr.]]=EA$7,Tbl.Kosten[[#This Row],[Totaal kosten]],"")</f>
        <v/>
      </c>
      <c r="EB195" s="150" t="str">
        <f>IF(Tbl.Kosten[[#This Row],[KSnr.]]=EB$7,Tbl.Kosten[[#This Row],[Totaal kosten]],"")</f>
        <v/>
      </c>
      <c r="EC195" s="150" t="str">
        <f>IF(Tbl.Kosten[[#This Row],[KSnr.]]=EC$7,Tbl.Kosten[[#This Row],[Totaal kosten]],"")</f>
        <v/>
      </c>
      <c r="ED195" s="150" t="str">
        <f>IF(Tbl.Kosten[[#This Row],[KSnr.]]=ED$7,Tbl.Kosten[[#This Row],[Totaal kosten]],"")</f>
        <v/>
      </c>
      <c r="EE195" s="150" t="str">
        <f>IF(Tbl.Kosten[[#This Row],[KSnr.]]=EE$7,Tbl.Kosten[[#This Row],[Totaal kosten]],"")</f>
        <v/>
      </c>
      <c r="EF195" s="150" t="str">
        <f>IF(Tbl.Kosten[[#This Row],[KSnr.]]=EF$7,Tbl.Kosten[[#This Row],[Totaal kosten]],"")</f>
        <v/>
      </c>
      <c r="EG195" s="150" t="str">
        <f>IF(Tbl.Kosten[[#This Row],[KSnr.]]=EG$7,Tbl.Kosten[[#This Row],[Totaal kosten]],"")</f>
        <v/>
      </c>
      <c r="EH195" s="150" t="str">
        <f>IF(Tbl.Kosten[[#This Row],[KSnr.]]=EH$7,Tbl.Kosten[[#This Row],[Totaal kosten]],"")</f>
        <v/>
      </c>
      <c r="EI195" s="150" t="str">
        <f>IF(Tbl.Kosten[[#This Row],[KSnr.]]=EI$7,Tbl.Kosten[[#This Row],[Totaal kosten]],"")</f>
        <v/>
      </c>
      <c r="EJ195" s="150" t="str">
        <f>IF(Tbl.Kosten[[#This Row],[KSnr.]]=EJ$7,Tbl.Kosten[[#This Row],[Totaal kosten]],"")</f>
        <v/>
      </c>
      <c r="EK195" s="150" t="str">
        <f>IF(Tbl.Kosten[[#This Row],[KSnr.]]=EK$7,Tbl.Kosten[[#This Row],[Totaal kosten]],"")</f>
        <v/>
      </c>
      <c r="EL195" s="150" t="str">
        <f>IF(Tbl.Kosten[[#This Row],[KSnr.]]=EL$7,Tbl.Kosten[[#This Row],[Totaal kosten]],"")</f>
        <v/>
      </c>
      <c r="EM195" s="150" t="str">
        <f>IF(Tbl.Kosten[[#This Row],[KSnr.]]=EM$7,Tbl.Kosten[[#This Row],[Totaal kosten]],"")</f>
        <v/>
      </c>
      <c r="EN195" s="150" t="str">
        <f>IF(Tbl.Kosten[[#This Row],[KSnr.]]=EN$7,Tbl.Kosten[[#This Row],[Totaal kosten]],"")</f>
        <v/>
      </c>
      <c r="EO195" s="150" t="str">
        <f>IF(Tbl.Kosten[[#This Row],[KSnr.]]=EO$7,Tbl.Kosten[[#This Row],[Totaal kosten]],"")</f>
        <v/>
      </c>
      <c r="EP195" s="150" t="str">
        <f>IF(Tbl.Kosten[[#This Row],[KSnr.]]=EP$7,Tbl.Kosten[[#This Row],[Totaal kosten]],"")</f>
        <v/>
      </c>
      <c r="EQ195" s="150" t="str">
        <f>IF(Tbl.Kosten[[#This Row],[KSnr.]]=EQ$7,Tbl.Kosten[[#This Row],[Totaal kosten]],"")</f>
        <v/>
      </c>
      <c r="ER195" s="144" t="str">
        <f>IFERROR(_xlfn.XLOOKUP(Tbl.Kosten[[#This Row],[Subsidieactiviteit]],Tbl.Subsidiehoogte[Subsidieactiviteit],Tbl.Subsidiehoogte[SAnr.],"",0,1),"")</f>
        <v/>
      </c>
      <c r="ES195" s="150" t="str">
        <f>IF(Tbl.Kosten[[#This Row],[Sanr.]]=ES$7,Tbl.Kosten[[#This Row],[Totaal kosten]],"")</f>
        <v/>
      </c>
      <c r="ET195" s="150" t="str">
        <f>IF(Tbl.Kosten[[#This Row],[Sanr.]]=ET$7,Tbl.Kosten[[#This Row],[Totaal kosten]],"")</f>
        <v/>
      </c>
      <c r="EU195" s="150" t="str">
        <f>IF(Tbl.Kosten[[#This Row],[Sanr.]]=EU$7,Tbl.Kosten[[#This Row],[Totaal kosten]],"")</f>
        <v/>
      </c>
      <c r="EV195" s="150" t="str">
        <f>IF(Tbl.Kosten[[#This Row],[Sanr.]]=EV$7,Tbl.Kosten[[#This Row],[Totaal kosten]],"")</f>
        <v/>
      </c>
      <c r="EW195" s="150" t="str">
        <f>IF(Tbl.Kosten[[#This Row],[Sanr.]]=EW$7,Tbl.Kosten[[#This Row],[Totaal kosten]],"")</f>
        <v/>
      </c>
      <c r="EX195" s="150" t="str">
        <f>IF(Tbl.Kosten[[#This Row],[Sanr.]]=EX$7,Tbl.Kosten[[#This Row],[Totaal kosten]],"")</f>
        <v/>
      </c>
      <c r="EY195" s="150" t="str">
        <f>IF(Tbl.Kosten[[#This Row],[Sanr.]]=EY$7,Tbl.Kosten[[#This Row],[Totaal kosten]],"")</f>
        <v/>
      </c>
      <c r="EZ195" s="150" t="str">
        <f>IF(Tbl.Kosten[[#This Row],[Sanr.]]=EZ$7,Tbl.Kosten[[#This Row],[Totaal kosten]],"")</f>
        <v/>
      </c>
      <c r="FA195" s="150" t="str">
        <f>IF(Tbl.Kosten[[#This Row],[Sanr.]]=FA$7,Tbl.Kosten[[#This Row],[Totaal kosten]],"")</f>
        <v/>
      </c>
      <c r="FB195" s="150" t="str">
        <f>IF(Tbl.Kosten[[#This Row],[Sanr.]]=FB$7,Tbl.Kosten[[#This Row],[Totaal kosten]],"")</f>
        <v/>
      </c>
      <c r="FC195" s="150" t="str">
        <f>IF(Tbl.Kosten[[#This Row],[Sanr.]]=FC$7,Tbl.Kosten[[#This Row],[Totaal kosten]],"")</f>
        <v/>
      </c>
      <c r="FD195" s="150" t="str">
        <f>IF(Tbl.Kosten[[#This Row],[Sanr.]]=FD$7,Tbl.Kosten[[#This Row],[Totaal kosten]],"")</f>
        <v/>
      </c>
      <c r="FE195" s="150" t="str">
        <f>IF(Tbl.Kosten[[#This Row],[Sanr.]]=FE$7,Tbl.Kosten[[#This Row],[Totaal kosten]],"")</f>
        <v/>
      </c>
      <c r="FF195" s="150" t="str">
        <f>IF(Tbl.Kosten[[#This Row],[Sanr.]]=FF$7,Tbl.Kosten[[#This Row],[Totaal kosten]],"")</f>
        <v/>
      </c>
      <c r="FG195" s="150" t="str">
        <f>IF(Tbl.Kosten[[#This Row],[Sanr.]]=FG$7,Tbl.Kosten[[#This Row],[Totaal kosten]],"")</f>
        <v/>
      </c>
      <c r="FH195" s="150" t="str">
        <f>IF(Tbl.Kosten[[#This Row],[Sanr.]]=FH$7,Tbl.Kosten[[#This Row],[Totaal kosten]],"")</f>
        <v/>
      </c>
      <c r="FI195" s="150" t="str">
        <f>IF(Tbl.Kosten[[#This Row],[Sanr.]]=FI$7,Tbl.Kosten[[#This Row],[Totaal kosten]],"")</f>
        <v/>
      </c>
      <c r="FJ195" s="150" t="str">
        <f>IF(Tbl.Kosten[[#This Row],[Sanr.]]=FJ$7,Tbl.Kosten[[#This Row],[Totaal kosten]],"")</f>
        <v/>
      </c>
      <c r="FK195" s="150" t="str">
        <f>IF(Tbl.Kosten[[#This Row],[Sanr.]]=FK$7,Tbl.Kosten[[#This Row],[Totaal kosten]],"")</f>
        <v/>
      </c>
      <c r="FL195" s="150" t="str">
        <f>IF(Tbl.Kosten[[#This Row],[Sanr.]]=FL$7,Tbl.Kosten[[#This Row],[Totaal kosten]],"")</f>
        <v/>
      </c>
      <c r="FM195" s="150" t="str">
        <f>IF(Tbl.Kosten[[#This Row],[Sanr.]]=FM$7,Tbl.Kosten[[#This Row],[Totaal kosten]],"")</f>
        <v/>
      </c>
      <c r="FN195" s="150" t="str">
        <f>IF(Tbl.Kosten[[#This Row],[Sanr.]]=FN$7,Tbl.Kosten[[#This Row],[Totaal kosten]],"")</f>
        <v/>
      </c>
      <c r="FO195" s="150" t="str">
        <f>IF(Tbl.Kosten[[#This Row],[Sanr.]]=FO$7,Tbl.Kosten[[#This Row],[Totaal kosten]],"")</f>
        <v/>
      </c>
      <c r="FP195" s="150" t="str">
        <f>IF(Tbl.Kosten[[#This Row],[Sanr.]]=FP$7,Tbl.Kosten[[#This Row],[Totaal kosten]],"")</f>
        <v/>
      </c>
      <c r="FQ195" s="150" t="str">
        <f>IF(Tbl.Kosten[[#This Row],[Sanr.]]=FQ$7,Tbl.Kosten[[#This Row],[Totaal kosten]],"")</f>
        <v/>
      </c>
      <c r="FR195" s="150" t="str">
        <f>IF(Tbl.Kosten[[#This Row],[Sanr.]]=FR$7,Tbl.Kosten[[#This Row],[Totaal kosten]],"")</f>
        <v/>
      </c>
      <c r="FS195" s="150" t="str">
        <f>IF(Tbl.Kosten[[#This Row],[Sanr.]]=FS$7,Tbl.Kosten[[#This Row],[Totaal kosten]],"")</f>
        <v/>
      </c>
      <c r="FT195" s="150" t="str">
        <f>IF(Tbl.Kosten[[#This Row],[Sanr.]]=FT$7,Tbl.Kosten[[#This Row],[Totaal kosten]],"")</f>
        <v/>
      </c>
      <c r="FU195" s="150" t="str">
        <f>IF(Tbl.Kosten[[#This Row],[Sanr.]]=FU$7,Tbl.Kosten[[#This Row],[Totaal kosten]],"")</f>
        <v/>
      </c>
      <c r="FV195" s="150" t="str">
        <f>IF(Tbl.Kosten[[#This Row],[Sanr.]]=FV$7,Tbl.Kosten[[#This Row],[Totaal kosten]],"")</f>
        <v/>
      </c>
      <c r="FW195" s="150" t="str">
        <f>IFERROR(_xlfn.XLOOKUP(Tbl.Kosten[[#This Row],[Activiteitencode]],Tbl.Activiteiten[Activiteitcode],Tbl.Activiteiten[Anr.],"",0,1),"")</f>
        <v/>
      </c>
      <c r="FX195" s="169" t="str">
        <f>_xlfn.CONCAT(Tbl.Kosten[[#This Row],[Pnr.]],Tbl.Kosten[[#This Row],[Sanr.]])</f>
        <v>P1</v>
      </c>
      <c r="FY195" s="150">
        <f>Tbl.Kosten[[#This Row],[Totaal kosten]]-Tbl.Kosten[[#This Row],[Subsidie]]</f>
        <v>0</v>
      </c>
      <c r="FZ195" s="150">
        <f>IF(Tbl.Kosten[[#This Row],[Pnr.]]=FZ$7,Tbl.Kosten[[#This Row],[Te financieren]],"")</f>
        <v>0</v>
      </c>
      <c r="GA195" s="150" t="str">
        <f>IF(Tbl.Kosten[[#This Row],[Pnr.]]=GA$7,Tbl.Kosten[[#This Row],[Te financieren]],"")</f>
        <v/>
      </c>
      <c r="GB195" s="150" t="str">
        <f>IF(Tbl.Kosten[[#This Row],[Pnr.]]=GB$7,Tbl.Kosten[[#This Row],[Te financieren]],"")</f>
        <v/>
      </c>
      <c r="GC195" s="150" t="str">
        <f>IF(Tbl.Kosten[[#This Row],[Pnr.]]=GC$7,Tbl.Kosten[[#This Row],[Te financieren]],"")</f>
        <v/>
      </c>
      <c r="GD195" s="150" t="str">
        <f>IF(Tbl.Kosten[[#This Row],[Pnr.]]=GD$7,Tbl.Kosten[[#This Row],[Te financieren]],"")</f>
        <v/>
      </c>
      <c r="GE195" s="150" t="str">
        <f>IF(Tbl.Kosten[[#This Row],[Pnr.]]=GE$7,Tbl.Kosten[[#This Row],[Te financieren]],"")</f>
        <v/>
      </c>
      <c r="GF195" s="150" t="str">
        <f>IF(Tbl.Kosten[[#This Row],[Pnr.]]=GF$7,Tbl.Kosten[[#This Row],[Te financieren]],"")</f>
        <v/>
      </c>
      <c r="GG195" s="150" t="str">
        <f>IF(Tbl.Kosten[[#This Row],[Pnr.]]=GG$7,Tbl.Kosten[[#This Row],[Te financieren]],"")</f>
        <v/>
      </c>
      <c r="GH195" s="150" t="str">
        <f>IF(Tbl.Kosten[[#This Row],[Pnr.]]=GH$7,Tbl.Kosten[[#This Row],[Te financieren]],"")</f>
        <v/>
      </c>
      <c r="GI195" s="150" t="str">
        <f>IF(Tbl.Kosten[[#This Row],[Pnr.]]=GI$7,Tbl.Kosten[[#This Row],[Te financieren]],"")</f>
        <v/>
      </c>
      <c r="GJ195" s="150" t="str">
        <f>IF(Tbl.Kosten[[#This Row],[Pnr.]]=GJ$7,Tbl.Kosten[[#This Row],[Te financieren]],"")</f>
        <v/>
      </c>
      <c r="GK195" s="150" t="str">
        <f>IF(Tbl.Kosten[[#This Row],[Pnr.]]=GK$7,Tbl.Kosten[[#This Row],[Te financieren]],"")</f>
        <v/>
      </c>
      <c r="GL195" s="150" t="str">
        <f>IF(Tbl.Kosten[[#This Row],[Pnr.]]=GL$7,Tbl.Kosten[[#This Row],[Te financieren]],"")</f>
        <v/>
      </c>
      <c r="GM195" s="150" t="str">
        <f>IF(Tbl.Kosten[[#This Row],[Pnr.]]=GM$7,Tbl.Kosten[[#This Row],[Te financieren]],"")</f>
        <v/>
      </c>
      <c r="GN195" s="150" t="str">
        <f>IF(Tbl.Kosten[[#This Row],[Pnr.]]=GN$7,Tbl.Kosten[[#This Row],[Te financieren]],"")</f>
        <v/>
      </c>
      <c r="GO195" s="150" t="str">
        <f>IF(Tbl.Kosten[[#This Row],[Pnr.]]=GO$7,Tbl.Kosten[[#This Row],[Te financieren]],"")</f>
        <v/>
      </c>
      <c r="GP195" s="150" t="str">
        <f>IF(Tbl.Kosten[[#This Row],[Pnr.]]=GP$7,Tbl.Kosten[[#This Row],[Te financieren]],"")</f>
        <v/>
      </c>
      <c r="GQ195" s="150" t="str">
        <f>IF(Tbl.Kosten[[#This Row],[Pnr.]]=GQ$7,Tbl.Kosten[[#This Row],[Te financieren]],"")</f>
        <v/>
      </c>
      <c r="GR195" s="150" t="str">
        <f>IF(Tbl.Kosten[[#This Row],[Pnr.]]=GR$7,Tbl.Kosten[[#This Row],[Te financieren]],"")</f>
        <v/>
      </c>
      <c r="GS195" s="150" t="str">
        <f>IF(Tbl.Kosten[[#This Row],[Pnr.]]=GS$7,Tbl.Kosten[[#This Row],[Te financieren]],"")</f>
        <v/>
      </c>
      <c r="GT195" s="150" t="str">
        <f>IF(Tbl.Kosten[[#This Row],[Pnr.]]=GT$7,Tbl.Kosten[[#This Row],[Te financieren]],"")</f>
        <v/>
      </c>
      <c r="GU195" s="150" t="str">
        <f>IF(Tbl.Kosten[[#This Row],[Pnr.]]=GU$7,Tbl.Kosten[[#This Row],[Te financieren]],"")</f>
        <v/>
      </c>
      <c r="GV195" s="150" t="str">
        <f>IF(Tbl.Kosten[[#This Row],[Pnr.]]=GV$7,Tbl.Kosten[[#This Row],[Te financieren]],"")</f>
        <v/>
      </c>
      <c r="GW195" s="150" t="str">
        <f>IF(Tbl.Kosten[[#This Row],[Pnr.]]=GW$7,Tbl.Kosten[[#This Row],[Te financieren]],"")</f>
        <v/>
      </c>
      <c r="GX195" s="150" t="str">
        <f>IF(Tbl.Kosten[[#This Row],[Pnr.]]=GX$7,Tbl.Kosten[[#This Row],[Te financieren]],"")</f>
        <v/>
      </c>
      <c r="GY195" s="150" t="str">
        <f>IF(Tbl.Kosten[[#This Row],[Pnr.]]=GY$7,Tbl.Kosten[[#This Row],[Te financieren]],"")</f>
        <v/>
      </c>
      <c r="GZ195" s="150" t="str">
        <f>IF(Tbl.Kosten[[#This Row],[Pnr.]]=GZ$7,Tbl.Kosten[[#This Row],[Te financieren]],"")</f>
        <v/>
      </c>
      <c r="HA195" s="150" t="str">
        <f>IF(Tbl.Kosten[[#This Row],[Pnr.]]=HA$7,Tbl.Kosten[[#This Row],[Te financieren]],"")</f>
        <v/>
      </c>
      <c r="HB195" s="150" t="str">
        <f>IF(Tbl.Kosten[[#This Row],[Pnr.]]=HB$7,Tbl.Kosten[[#This Row],[Te financieren]],"")</f>
        <v/>
      </c>
      <c r="HC195" s="150" t="str">
        <f>IF(Tbl.Kosten[[#This Row],[Pnr.]]=HC$7,Tbl.Kosten[[#This Row],[Te financieren]],"")</f>
        <v/>
      </c>
      <c r="HD195" s="150" t="str">
        <f>IF(Tbl.Kosten[[#This Row],[Pnr.]]=HD$7,Tbl.Kosten[[#This Row],[Te financieren]],"")</f>
        <v/>
      </c>
      <c r="HE195" s="150" t="str">
        <f>IF(Tbl.Kosten[[#This Row],[Pnr.]]=HE$7,Tbl.Kosten[[#This Row],[Te financieren]],"")</f>
        <v/>
      </c>
      <c r="HF195" s="150" t="str">
        <f>IF(Tbl.Kosten[[#This Row],[Pnr.]]=HF$7,Tbl.Kosten[[#This Row],[Te financieren]],"")</f>
        <v/>
      </c>
      <c r="HG195" s="150" t="str">
        <f>IF(Tbl.Kosten[[#This Row],[Pnr.]]=HG$7,Tbl.Kosten[[#This Row],[Te financieren]],"")</f>
        <v/>
      </c>
      <c r="HH195" s="150" t="str">
        <f>IF(Tbl.Kosten[[#This Row],[Pnr.]]=HH$7,Tbl.Kosten[[#This Row],[Te financieren]],"")</f>
        <v/>
      </c>
      <c r="HI195" s="150" t="str">
        <f>IF(Tbl.Kosten[[#This Row],[Pnr.]]=HI$7,Tbl.Kosten[[#This Row],[Te financieren]],"")</f>
        <v/>
      </c>
      <c r="HJ195" s="150" t="str">
        <f>IF(Tbl.Kosten[[#This Row],[Pnr.]]=HJ$7,Tbl.Kosten[[#This Row],[Te financieren]],"")</f>
        <v/>
      </c>
      <c r="HK195" s="150" t="str">
        <f>IF(Tbl.Kosten[[#This Row],[Pnr.]]=HK$7,Tbl.Kosten[[#This Row],[Te financieren]],"")</f>
        <v/>
      </c>
      <c r="HL195" s="150" t="str">
        <f>IF(Tbl.Kosten[[#This Row],[Pnr.]]=HL$7,Tbl.Kosten[[#This Row],[Te financieren]],"")</f>
        <v/>
      </c>
      <c r="HM195" s="150" t="str">
        <f>IF(Tbl.Kosten[[#This Row],[Pnr.]]=HM$7,Tbl.Kosten[[#This Row],[Te financieren]],"")</f>
        <v/>
      </c>
      <c r="HN195" s="150" t="str">
        <f>IF(Tbl.Kosten[[#This Row],[Pnr.]]=HN$7,Tbl.Kosten[[#This Row],[Te financieren]],"")</f>
        <v/>
      </c>
      <c r="HO195" s="150" t="str">
        <f>IF(Tbl.Kosten[[#This Row],[Pnr.]]=HO$7,Tbl.Kosten[[#This Row],[Te financieren]],"")</f>
        <v/>
      </c>
      <c r="HP195" s="150" t="str">
        <f>IF(Tbl.Kosten[[#This Row],[Pnr.]]=HP$7,Tbl.Kosten[[#This Row],[Te financieren]],"")</f>
        <v/>
      </c>
      <c r="HQ195" s="150" t="str">
        <f>IF(Tbl.Kosten[[#This Row],[Pnr.]]=HQ$7,Tbl.Kosten[[#This Row],[Te financieren]],"")</f>
        <v/>
      </c>
      <c r="HR195" s="150" t="str">
        <f>IF(Tbl.Kosten[[#This Row],[Pnr.]]=HR$7,Tbl.Kosten[[#This Row],[Te financieren]],"")</f>
        <v/>
      </c>
      <c r="HS195" s="150" t="str">
        <f>IF(Tbl.Kosten[[#This Row],[Pnr.]]=HS$7,Tbl.Kosten[[#This Row],[Te financieren]],"")</f>
        <v/>
      </c>
      <c r="HT195" s="150" t="str">
        <f>IF(Tbl.Kosten[[#This Row],[Pnr.]]=HT$7,Tbl.Kosten[[#This Row],[Te financieren]],"")</f>
        <v/>
      </c>
      <c r="HU195" s="150" t="str">
        <f>IF(Tbl.Kosten[[#This Row],[Pnr.]]=HU$7,Tbl.Kosten[[#This Row],[Te financieren]],"")</f>
        <v/>
      </c>
      <c r="HV195" s="150" t="str">
        <f>IF(Tbl.Kosten[[#This Row],[Pnr.]]=HV$7,Tbl.Kosten[[#This Row],[Te financieren]],"")</f>
        <v/>
      </c>
      <c r="HW195" s="150" t="str">
        <f>IF(Tbl.Kosten[[#This Row],[Pnr.]]=HW$7,Tbl.Kosten[[#This Row],[Te financieren]],"")</f>
        <v/>
      </c>
    </row>
    <row r="196" spans="2:231" x14ac:dyDescent="0.3">
      <c r="B196" s="134"/>
      <c r="C196" s="137"/>
      <c r="D196" s="136"/>
      <c r="E196" s="261"/>
      <c r="F196" s="135"/>
      <c r="G196" s="11" t="str">
        <f>IF(Tbl.Kosten[[#This Row],[Medewerker e/o 
functie]]&lt;&gt;"",_xlfn.XLOOKUP(Tbl.Kosten[[#This Row],[Medewerker e/o 
functie]],Tbl.Uurtarief[Medewerker en/of functie],Tbl.Uurtarief[Uurtarief],"",0,1),"")</f>
        <v/>
      </c>
      <c r="H196" s="121">
        <f>IFERROR(Tbl.Kosten[[#This Row],[Uren]]*Tbl.Kosten[[#This Row],[Uurtarief]],0)</f>
        <v>0</v>
      </c>
      <c r="I196" s="119" t="str">
        <f>IF(Tbl.Kosten[[#This Row],[Subtotaal uren]]&lt;&gt;0,_xlfn.XLOOKUP(Tbl.Kosten[[#This Row],[Medewerker e/o 
functie]],Tbl.Uurtarief[Medewerker en/of functie],Tbl.Uurtarief[Kostensoort arbeid],"",0,1),"")</f>
        <v/>
      </c>
      <c r="J196" s="137"/>
      <c r="K196" s="135"/>
      <c r="L196" s="139" t="str">
        <f>IF(Tbl.Kosten[[#This Row],[Activum]]&lt;&gt;"",_xlfn.XLOOKUP(Tbl.Kosten[[#This Row],[Activum]],Tbl.Afschrijvingskosten[Activum],Tbl.Afschrijvingskosten[Tarief per afschrijvings-eenheid],"",0,1),"")</f>
        <v/>
      </c>
      <c r="M196" s="122">
        <f>IFERROR(Tbl.Kosten[[#This Row],[Een-
heden]]*Tbl.Kosten[[#This Row],[Afschrijvings-
tarief]],0)</f>
        <v>0</v>
      </c>
      <c r="N196" s="122" t="str">
        <f>IF(Tbl.Kosten[[#This Row],[Subtotaal afschrijving]]&lt;&gt;0,Lijsten!$A$7,"")</f>
        <v/>
      </c>
      <c r="O196" s="140"/>
      <c r="P196" s="135"/>
      <c r="Q196" s="138"/>
      <c r="R196" s="122">
        <f>IFERROR(Tbl.Kosten[[#This Row],[Aantal]]*Tbl.Kosten[[#This Row],[Tarief]],0)</f>
        <v>0</v>
      </c>
      <c r="S196" s="8">
        <f>IFERROR(Tbl.Kosten[[#This Row],[Subtotaal overige kosten]]+Tbl.Kosten[[#This Row],[Subtotaal uren]]+Tbl.Kosten[[#This Row],[Subtotaal afschrijving]],0)</f>
        <v>0</v>
      </c>
      <c r="T196" s="8">
        <f>IFERROR(Tbl.Kosten[[#This Row],[Totaal kosten]]*Tbl.Kosten[[#This Row],[Subsidie%]],0)</f>
        <v>0</v>
      </c>
      <c r="U196" s="4" t="str" cm="1">
        <f t="array" ref="U196">IFERROR(_xlfn.IFS(Tbl.Kosten[[#This Row],[Subtotaal uren]]&lt;&gt;0,Tbl.Kosten[[#This Row],[Kostensoort arbeid]],Tbl.Kosten[[#This Row],[Subtotaal afschrijving]]&lt;&gt;0,Tbl.Kosten[[#This Row],[Kostensoort afschrijving]],Tbl.Kosten[[#This Row],[Subtotaal overige kosten]]&lt;&gt;0,Tbl.Kosten[[#This Row],[Kostensoort overig]]),"")</f>
        <v/>
      </c>
      <c r="V196" s="4" t="str">
        <f>IFERROR(_xlfn.XLOOKUP(Tbl.Kosten[[#This Row],[Activiteitencode]],Tbl.Activiteiten[Activiteitcode],Tbl.Activiteiten[Werkpakketcode],"",0,1),"")</f>
        <v/>
      </c>
      <c r="W196" s="4" t="str">
        <f>IFERROR(_xlfn.XLOOKUP(Tbl.Kosten[[#This Row],[Werkpakketcode]],Tbl.Werkpakketten[Werkpakketcode],Tbl.Werkpakketten[Subsidiabele activiteit],"",0,1),"")</f>
        <v/>
      </c>
      <c r="X196" s="12">
        <f>IFERROR(_xlfn.XLOOKUP(Tbl.Kosten[[#This Row],[Sanr.]],Tbl.Subsidiehoogte[SAnr.],Tbl.Subsidiehoogte[Sub. Percentage],0,0,1),0)</f>
        <v>0</v>
      </c>
      <c r="Y196" s="144" t="str">
        <f>IFERROR(_xlfn.XLOOKUP(Tbl.Kosten[[#This Row],[Partnercode]],Tbl.Projectpartners[Partnercode],Tbl.Projectpartners[PNr.],"",0,1),"")</f>
        <v>P1</v>
      </c>
      <c r="Z196" s="148">
        <f>IF(Tbl.Kosten[[#This Row],[Pnr.]]=Z$7,Tbl.Kosten[[#This Row],[Totaal kosten]],"")</f>
        <v>0</v>
      </c>
      <c r="AA196" s="148" t="str">
        <f>IF(Tbl.Kosten[[#This Row],[Pnr.]]=AA$7,Tbl.Kosten[[#This Row],[Totaal kosten]],"")</f>
        <v/>
      </c>
      <c r="AB196" s="148" t="str">
        <f>IF(Tbl.Kosten[[#This Row],[Pnr.]]=AB$7,Tbl.Kosten[[#This Row],[Totaal kosten]],"")</f>
        <v/>
      </c>
      <c r="AC196" s="148" t="str">
        <f>IF(Tbl.Kosten[[#This Row],[Pnr.]]=AC$7,Tbl.Kosten[[#This Row],[Totaal kosten]],"")</f>
        <v/>
      </c>
      <c r="AD196" s="148" t="str">
        <f>IF(Tbl.Kosten[[#This Row],[Pnr.]]=AD$7,Tbl.Kosten[[#This Row],[Totaal kosten]],"")</f>
        <v/>
      </c>
      <c r="AE196" s="148" t="str">
        <f>IF(Tbl.Kosten[[#This Row],[Pnr.]]=AE$7,Tbl.Kosten[[#This Row],[Totaal kosten]],"")</f>
        <v/>
      </c>
      <c r="AF196" s="148" t="str">
        <f>IF(Tbl.Kosten[[#This Row],[Pnr.]]=AF$7,Tbl.Kosten[[#This Row],[Totaal kosten]],"")</f>
        <v/>
      </c>
      <c r="AG196" s="148" t="str">
        <f>IF(Tbl.Kosten[[#This Row],[Pnr.]]=AG$7,Tbl.Kosten[[#This Row],[Totaal kosten]],"")</f>
        <v/>
      </c>
      <c r="AH196" s="148" t="str">
        <f>IF(Tbl.Kosten[[#This Row],[Pnr.]]=AH$7,Tbl.Kosten[[#This Row],[Totaal kosten]],"")</f>
        <v/>
      </c>
      <c r="AI196" s="148" t="str">
        <f>IF(Tbl.Kosten[[#This Row],[Pnr.]]=AI$7,Tbl.Kosten[[#This Row],[Totaal kosten]],"")</f>
        <v/>
      </c>
      <c r="AJ196" s="148" t="str">
        <f>IF(Tbl.Kosten[[#This Row],[Pnr.]]=AJ$7,Tbl.Kosten[[#This Row],[Totaal kosten]],"")</f>
        <v/>
      </c>
      <c r="AK196" s="148" t="str">
        <f>IF(Tbl.Kosten[[#This Row],[Pnr.]]=AK$7,Tbl.Kosten[[#This Row],[Totaal kosten]],"")</f>
        <v/>
      </c>
      <c r="AL196" s="148" t="str">
        <f>IF(Tbl.Kosten[[#This Row],[Pnr.]]=AL$7,Tbl.Kosten[[#This Row],[Totaal kosten]],"")</f>
        <v/>
      </c>
      <c r="AM196" s="148" t="str">
        <f>IF(Tbl.Kosten[[#This Row],[Pnr.]]=AM$7,Tbl.Kosten[[#This Row],[Totaal kosten]],"")</f>
        <v/>
      </c>
      <c r="AN196" s="148" t="str">
        <f>IF(Tbl.Kosten[[#This Row],[Pnr.]]=AN$7,Tbl.Kosten[[#This Row],[Totaal kosten]],"")</f>
        <v/>
      </c>
      <c r="AO196" s="148" t="str">
        <f>IF(Tbl.Kosten[[#This Row],[Pnr.]]=AO$7,Tbl.Kosten[[#This Row],[Totaal kosten]],"")</f>
        <v/>
      </c>
      <c r="AP196" s="148" t="str">
        <f>IF(Tbl.Kosten[[#This Row],[Pnr.]]=AP$7,Tbl.Kosten[[#This Row],[Totaal kosten]],"")</f>
        <v/>
      </c>
      <c r="AQ196" s="148" t="str">
        <f>IF(Tbl.Kosten[[#This Row],[Pnr.]]=AQ$7,Tbl.Kosten[[#This Row],[Totaal kosten]],"")</f>
        <v/>
      </c>
      <c r="AR196" s="148" t="str">
        <f>IF(Tbl.Kosten[[#This Row],[Pnr.]]=AR$7,Tbl.Kosten[[#This Row],[Totaal kosten]],"")</f>
        <v/>
      </c>
      <c r="AS196" s="148" t="str">
        <f>IF(Tbl.Kosten[[#This Row],[Pnr.]]=AS$7,Tbl.Kosten[[#This Row],[Totaal kosten]],"")</f>
        <v/>
      </c>
      <c r="AT196" s="148" t="str">
        <f>IF(Tbl.Kosten[[#This Row],[Pnr.]]=AT$7,Tbl.Kosten[[#This Row],[Totaal kosten]],"")</f>
        <v/>
      </c>
      <c r="AU196" s="148" t="str">
        <f>IF(Tbl.Kosten[[#This Row],[Pnr.]]=AU$7,Tbl.Kosten[[#This Row],[Totaal kosten]],"")</f>
        <v/>
      </c>
      <c r="AV196" s="148" t="str">
        <f>IF(Tbl.Kosten[[#This Row],[Pnr.]]=AV$7,Tbl.Kosten[[#This Row],[Totaal kosten]],"")</f>
        <v/>
      </c>
      <c r="AW196" s="148" t="str">
        <f>IF(Tbl.Kosten[[#This Row],[Pnr.]]=AW$7,Tbl.Kosten[[#This Row],[Totaal kosten]],"")</f>
        <v/>
      </c>
      <c r="AX196" s="148" t="str">
        <f>IF(Tbl.Kosten[[#This Row],[Pnr.]]=AX$7,Tbl.Kosten[[#This Row],[Totaal kosten]],"")</f>
        <v/>
      </c>
      <c r="AY196" s="148" t="str">
        <f>IF(Tbl.Kosten[[#This Row],[Pnr.]]=AY$7,Tbl.Kosten[[#This Row],[Totaal kosten]],"")</f>
        <v/>
      </c>
      <c r="AZ196" s="148" t="str">
        <f>IF(Tbl.Kosten[[#This Row],[Pnr.]]=AZ$7,Tbl.Kosten[[#This Row],[Totaal kosten]],"")</f>
        <v/>
      </c>
      <c r="BA196" s="148" t="str">
        <f>IF(Tbl.Kosten[[#This Row],[Pnr.]]=BA$7,Tbl.Kosten[[#This Row],[Totaal kosten]],"")</f>
        <v/>
      </c>
      <c r="BB196" s="148" t="str">
        <f>IF(Tbl.Kosten[[#This Row],[Pnr.]]=BB$7,Tbl.Kosten[[#This Row],[Totaal kosten]],"")</f>
        <v/>
      </c>
      <c r="BC196" s="148" t="str">
        <f>IF(Tbl.Kosten[[#This Row],[Pnr.]]=BC$7,Tbl.Kosten[[#This Row],[Totaal kosten]],"")</f>
        <v/>
      </c>
      <c r="BD196" s="148" t="str">
        <f>IF(Tbl.Kosten[[#This Row],[Pnr.]]=BD$7,Tbl.Kosten[[#This Row],[Totaal kosten]],"")</f>
        <v/>
      </c>
      <c r="BE196" s="148" t="str">
        <f>IF(Tbl.Kosten[[#This Row],[Pnr.]]=BE$7,Tbl.Kosten[[#This Row],[Totaal kosten]],"")</f>
        <v/>
      </c>
      <c r="BF196" s="148" t="str">
        <f>IF(Tbl.Kosten[[#This Row],[Pnr.]]=BF$7,Tbl.Kosten[[#This Row],[Totaal kosten]],"")</f>
        <v/>
      </c>
      <c r="BG196" s="148" t="str">
        <f>IF(Tbl.Kosten[[#This Row],[Pnr.]]=BG$7,Tbl.Kosten[[#This Row],[Totaal kosten]],"")</f>
        <v/>
      </c>
      <c r="BH196" s="148" t="str">
        <f>IF(Tbl.Kosten[[#This Row],[Pnr.]]=BH$7,Tbl.Kosten[[#This Row],[Totaal kosten]],"")</f>
        <v/>
      </c>
      <c r="BI196" s="148" t="str">
        <f>IF(Tbl.Kosten[[#This Row],[Pnr.]]=BI$7,Tbl.Kosten[[#This Row],[Totaal kosten]],"")</f>
        <v/>
      </c>
      <c r="BJ196" s="148" t="str">
        <f>IF(Tbl.Kosten[[#This Row],[Pnr.]]=BJ$7,Tbl.Kosten[[#This Row],[Totaal kosten]],"")</f>
        <v/>
      </c>
      <c r="BK196" s="148" t="str">
        <f>IF(Tbl.Kosten[[#This Row],[Pnr.]]=BK$7,Tbl.Kosten[[#This Row],[Totaal kosten]],"")</f>
        <v/>
      </c>
      <c r="BL196" s="148" t="str">
        <f>IF(Tbl.Kosten[[#This Row],[Pnr.]]=BL$7,Tbl.Kosten[[#This Row],[Totaal kosten]],"")</f>
        <v/>
      </c>
      <c r="BM196" s="148" t="str">
        <f>IF(Tbl.Kosten[[#This Row],[Pnr.]]=BM$7,Tbl.Kosten[[#This Row],[Totaal kosten]],"")</f>
        <v/>
      </c>
      <c r="BN196" s="148" t="str">
        <f>IF(Tbl.Kosten[[#This Row],[Pnr.]]=BN$7,Tbl.Kosten[[#This Row],[Totaal kosten]],"")</f>
        <v/>
      </c>
      <c r="BO196" s="148" t="str">
        <f>IF(Tbl.Kosten[[#This Row],[Pnr.]]=BO$7,Tbl.Kosten[[#This Row],[Totaal kosten]],"")</f>
        <v/>
      </c>
      <c r="BP196" s="148" t="str">
        <f>IF(Tbl.Kosten[[#This Row],[Pnr.]]=BP$7,Tbl.Kosten[[#This Row],[Totaal kosten]],"")</f>
        <v/>
      </c>
      <c r="BQ196" s="148" t="str">
        <f>IF(Tbl.Kosten[[#This Row],[Pnr.]]=BQ$7,Tbl.Kosten[[#This Row],[Totaal kosten]],"")</f>
        <v/>
      </c>
      <c r="BR196" s="148" t="str">
        <f>IF(Tbl.Kosten[[#This Row],[Pnr.]]=BR$7,Tbl.Kosten[[#This Row],[Totaal kosten]],"")</f>
        <v/>
      </c>
      <c r="BS196" s="148" t="str">
        <f>IF(Tbl.Kosten[[#This Row],[Pnr.]]=BS$7,Tbl.Kosten[[#This Row],[Totaal kosten]],"")</f>
        <v/>
      </c>
      <c r="BT196" s="148" t="str">
        <f>IF(Tbl.Kosten[[#This Row],[Pnr.]]=BT$7,Tbl.Kosten[[#This Row],[Totaal kosten]],"")</f>
        <v/>
      </c>
      <c r="BU196" s="148" t="str">
        <f>IF(Tbl.Kosten[[#This Row],[Pnr.]]=BU$7,Tbl.Kosten[[#This Row],[Totaal kosten]],"")</f>
        <v/>
      </c>
      <c r="BV196" s="148" t="str">
        <f>IF(Tbl.Kosten[[#This Row],[Pnr.]]=BV$7,Tbl.Kosten[[#This Row],[Totaal kosten]],"")</f>
        <v/>
      </c>
      <c r="BW196" s="148" t="str">
        <f>IF(Tbl.Kosten[[#This Row],[Pnr.]]=BW$7,Tbl.Kosten[[#This Row],[Totaal kosten]],"")</f>
        <v/>
      </c>
      <c r="BX196" s="148" t="str">
        <f>IFERROR(_xlfn.XLOOKUP(Tbl.Kosten[[#This Row],[Werkpakketcode]],Tbl.Werkpakketten[Werkpakketcode],Tbl.Werkpakketten[WPnr.],"",0,1),"")</f>
        <v/>
      </c>
      <c r="BY196" s="148" t="str">
        <f>IF(Tbl.Kosten[[#This Row],[WPnr.]]=BY$7,Tbl.Kosten[[#This Row],[Totaal kosten]],"")</f>
        <v/>
      </c>
      <c r="BZ196" s="148" t="str">
        <f>IF(Tbl.Kosten[[#This Row],[WPnr.]]=BZ$7,Tbl.Kosten[[#This Row],[Totaal kosten]],"")</f>
        <v/>
      </c>
      <c r="CA196" s="148" t="str">
        <f>IF(Tbl.Kosten[[#This Row],[WPnr.]]=CA$7,Tbl.Kosten[[#This Row],[Totaal kosten]],"")</f>
        <v/>
      </c>
      <c r="CB196" s="148" t="str">
        <f>IF(Tbl.Kosten[[#This Row],[WPnr.]]=CB$7,Tbl.Kosten[[#This Row],[Totaal kosten]],"")</f>
        <v/>
      </c>
      <c r="CC196" s="148" t="str">
        <f>IF(Tbl.Kosten[[#This Row],[WPnr.]]=CC$7,Tbl.Kosten[[#This Row],[Totaal kosten]],"")</f>
        <v/>
      </c>
      <c r="CD196" s="148" t="str">
        <f>IF(Tbl.Kosten[[#This Row],[WPnr.]]=CD$7,Tbl.Kosten[[#This Row],[Totaal kosten]],"")</f>
        <v/>
      </c>
      <c r="CE196" s="148" t="str">
        <f>IF(Tbl.Kosten[[#This Row],[WPnr.]]=CE$7,Tbl.Kosten[[#This Row],[Totaal kosten]],"")</f>
        <v/>
      </c>
      <c r="CF196" s="148" t="str">
        <f>IF(Tbl.Kosten[[#This Row],[WPnr.]]=CF$7,Tbl.Kosten[[#This Row],[Totaal kosten]],"")</f>
        <v/>
      </c>
      <c r="CG196" s="148" t="str">
        <f>IF(Tbl.Kosten[[#This Row],[WPnr.]]=CG$7,Tbl.Kosten[[#This Row],[Totaal kosten]],"")</f>
        <v/>
      </c>
      <c r="CH196" s="148" t="str">
        <f>IF(Tbl.Kosten[[#This Row],[WPnr.]]=CH$7,Tbl.Kosten[[#This Row],[Totaal kosten]],"")</f>
        <v/>
      </c>
      <c r="CI196" s="148" t="str">
        <f>IF(Tbl.Kosten[[#This Row],[WPnr.]]=CI$7,Tbl.Kosten[[#This Row],[Totaal kosten]],"")</f>
        <v/>
      </c>
      <c r="CJ196" s="148" t="str">
        <f>IF(Tbl.Kosten[[#This Row],[WPnr.]]=CJ$7,Tbl.Kosten[[#This Row],[Totaal kosten]],"")</f>
        <v/>
      </c>
      <c r="CK196" s="148" t="str">
        <f>IF(Tbl.Kosten[[#This Row],[WPnr.]]=CK$7,Tbl.Kosten[[#This Row],[Totaal kosten]],"")</f>
        <v/>
      </c>
      <c r="CL196" s="148" t="str">
        <f>IF(Tbl.Kosten[[#This Row],[WPnr.]]=CL$7,Tbl.Kosten[[#This Row],[Totaal kosten]],"")</f>
        <v/>
      </c>
      <c r="CM196" s="148" t="str">
        <f>IF(Tbl.Kosten[[#This Row],[WPnr.]]=CM$7,Tbl.Kosten[[#This Row],[Totaal kosten]],"")</f>
        <v/>
      </c>
      <c r="CN196" s="148" t="str">
        <f>IF(Tbl.Kosten[[#This Row],[WPnr.]]=CN$7,Tbl.Kosten[[#This Row],[Totaal kosten]],"")</f>
        <v/>
      </c>
      <c r="CO196" s="148" t="str">
        <f>IF(Tbl.Kosten[[#This Row],[WPnr.]]=CO$7,Tbl.Kosten[[#This Row],[Totaal kosten]],"")</f>
        <v/>
      </c>
      <c r="CP196" s="148" t="str">
        <f>IF(Tbl.Kosten[[#This Row],[WPnr.]]=CP$7,Tbl.Kosten[[#This Row],[Totaal kosten]],"")</f>
        <v/>
      </c>
      <c r="CQ196" s="148" t="str">
        <f>IF(Tbl.Kosten[[#This Row],[WPnr.]]=CQ$7,Tbl.Kosten[[#This Row],[Totaal kosten]],"")</f>
        <v/>
      </c>
      <c r="CR196" s="148" t="str">
        <f>IF(Tbl.Kosten[[#This Row],[WPnr.]]=CR$7,Tbl.Kosten[[#This Row],[Totaal kosten]],"")</f>
        <v/>
      </c>
      <c r="CS196" s="148" t="str">
        <f>IF(Tbl.Kosten[[#This Row],[WPnr.]]=CS$7,Tbl.Kosten[[#This Row],[Totaal kosten]],"")</f>
        <v/>
      </c>
      <c r="CT196" s="148" t="str">
        <f>IF(Tbl.Kosten[[#This Row],[WPnr.]]=CT$7,Tbl.Kosten[[#This Row],[Totaal kosten]],"")</f>
        <v/>
      </c>
      <c r="CU196" s="148" t="str">
        <f>IF(Tbl.Kosten[[#This Row],[WPnr.]]=CU$7,Tbl.Kosten[[#This Row],[Totaal kosten]],"")</f>
        <v/>
      </c>
      <c r="CV196" s="148" t="str">
        <f>IF(Tbl.Kosten[[#This Row],[WPnr.]]=CV$7,Tbl.Kosten[[#This Row],[Totaal kosten]],"")</f>
        <v/>
      </c>
      <c r="CW196" s="148" t="str">
        <f>IF(Tbl.Kosten[[#This Row],[WPnr.]]=CW$7,Tbl.Kosten[[#This Row],[Totaal kosten]],"")</f>
        <v/>
      </c>
      <c r="CX196" s="148" t="str">
        <f>IF(Tbl.Kosten[[#This Row],[WPnr.]]=CX$7,Tbl.Kosten[[#This Row],[Totaal kosten]],"")</f>
        <v/>
      </c>
      <c r="CY196" s="148" t="str">
        <f>IF(Tbl.Kosten[[#This Row],[WPnr.]]=CY$7,Tbl.Kosten[[#This Row],[Totaal kosten]],"")</f>
        <v/>
      </c>
      <c r="CZ196" s="148" t="str">
        <f>IF(Tbl.Kosten[[#This Row],[WPnr.]]=CZ$7,Tbl.Kosten[[#This Row],[Totaal kosten]],"")</f>
        <v/>
      </c>
      <c r="DA196" s="148" t="str">
        <f>IF(Tbl.Kosten[[#This Row],[WPnr.]]=DA$7,Tbl.Kosten[[#This Row],[Totaal kosten]],"")</f>
        <v/>
      </c>
      <c r="DB196" s="148" t="str">
        <f>IF(Tbl.Kosten[[#This Row],[WPnr.]]=DB$7,Tbl.Kosten[[#This Row],[Totaal kosten]],"")</f>
        <v/>
      </c>
      <c r="DC196" s="148" t="str">
        <f>IF(Tbl.Kosten[[#This Row],[WPnr.]]=DC$7,Tbl.Kosten[[#This Row],[Totaal kosten]],"")</f>
        <v/>
      </c>
      <c r="DD196" s="148" t="str">
        <f>IF(Tbl.Kosten[[#This Row],[WPnr.]]=DD$7,Tbl.Kosten[[#This Row],[Totaal kosten]],"")</f>
        <v/>
      </c>
      <c r="DE196" s="148" t="str">
        <f>IF(Tbl.Kosten[[#This Row],[WPnr.]]=DE$7,Tbl.Kosten[[#This Row],[Totaal kosten]],"")</f>
        <v/>
      </c>
      <c r="DF196" s="148" t="str">
        <f>IF(Tbl.Kosten[[#This Row],[WPnr.]]=DF$7,Tbl.Kosten[[#This Row],[Totaal kosten]],"")</f>
        <v/>
      </c>
      <c r="DG196" s="148" t="str">
        <f>IF(Tbl.Kosten[[#This Row],[WPnr.]]=DG$7,Tbl.Kosten[[#This Row],[Totaal kosten]],"")</f>
        <v/>
      </c>
      <c r="DH196" s="148" t="str">
        <f>IF(Tbl.Kosten[[#This Row],[WPnr.]]=DH$7,Tbl.Kosten[[#This Row],[Totaal kosten]],"")</f>
        <v/>
      </c>
      <c r="DI196" s="148" t="str">
        <f>IF(Tbl.Kosten[[#This Row],[WPnr.]]=DI$7,Tbl.Kosten[[#This Row],[Totaal kosten]],"")</f>
        <v/>
      </c>
      <c r="DJ196" s="148" t="str">
        <f>IF(Tbl.Kosten[[#This Row],[WPnr.]]=DJ$7,Tbl.Kosten[[#This Row],[Totaal kosten]],"")</f>
        <v/>
      </c>
      <c r="DK196" s="148" t="str">
        <f>IF(Tbl.Kosten[[#This Row],[WPnr.]]=DK$7,Tbl.Kosten[[#This Row],[Totaal kosten]],"")</f>
        <v/>
      </c>
      <c r="DL196" s="148" t="str">
        <f>IF(Tbl.Kosten[[#This Row],[WPnr.]]=DL$7,Tbl.Kosten[[#This Row],[Totaal kosten]],"")</f>
        <v/>
      </c>
      <c r="DM196" s="148" t="str">
        <f>IF(Tbl.Kosten[[#This Row],[WPnr.]]=DM$7,Tbl.Kosten[[#This Row],[Totaal kosten]],"")</f>
        <v/>
      </c>
      <c r="DN196" s="148" t="str">
        <f>IF(Tbl.Kosten[[#This Row],[WPnr.]]=DN$7,Tbl.Kosten[[#This Row],[Totaal kosten]],"")</f>
        <v/>
      </c>
      <c r="DO196" s="148" t="str">
        <f>IF(Tbl.Kosten[[#This Row],[WPnr.]]=DO$7,Tbl.Kosten[[#This Row],[Totaal kosten]],"")</f>
        <v/>
      </c>
      <c r="DP196" s="148" t="str">
        <f>IF(Tbl.Kosten[[#This Row],[WPnr.]]=DP$7,Tbl.Kosten[[#This Row],[Totaal kosten]],"")</f>
        <v/>
      </c>
      <c r="DQ196" s="148" t="str">
        <f>IF(Tbl.Kosten[[#This Row],[WPnr.]]=DQ$7,Tbl.Kosten[[#This Row],[Totaal kosten]],"")</f>
        <v/>
      </c>
      <c r="DR196" s="148" t="str">
        <f>IF(Tbl.Kosten[[#This Row],[WPnr.]]=DR$7,Tbl.Kosten[[#This Row],[Totaal kosten]],"")</f>
        <v/>
      </c>
      <c r="DS196" s="148" t="str">
        <f>IF(Tbl.Kosten[[#This Row],[WPnr.]]=DS$7,Tbl.Kosten[[#This Row],[Totaal kosten]],"")</f>
        <v/>
      </c>
      <c r="DT196" s="148" t="str">
        <f>IF(Tbl.Kosten[[#This Row],[WPnr.]]=DT$7,Tbl.Kosten[[#This Row],[Totaal kosten]],"")</f>
        <v/>
      </c>
      <c r="DU196" s="148" t="str">
        <f>IF(Tbl.Kosten[[#This Row],[WPnr.]]=DU$7,Tbl.Kosten[[#This Row],[Totaal kosten]],"")</f>
        <v/>
      </c>
      <c r="DV196" s="148" t="str">
        <f>IF(Tbl.Kosten[[#This Row],[WPnr.]]=DV$7,Tbl.Kosten[[#This Row],[Totaal kosten]],"")</f>
        <v/>
      </c>
      <c r="DW196" s="150" t="str">
        <f>IFERROR(_xlfn.XLOOKUP(Tbl.Kosten[[#This Row],[Kostensoort]],Tbl.Kostensoorten[Kostensoorten],Tbl.Kostensoorten[KSnr.],"",0,1),"")</f>
        <v/>
      </c>
      <c r="DX196" s="150" t="str">
        <f>IF(Tbl.Kosten[[#This Row],[KSnr.]]=DX$7,Tbl.Kosten[[#This Row],[Totaal kosten]],"")</f>
        <v/>
      </c>
      <c r="DY196" s="150" t="str">
        <f>IF(Tbl.Kosten[[#This Row],[KSnr.]]=DY$7,Tbl.Kosten[[#This Row],[Totaal kosten]],"")</f>
        <v/>
      </c>
      <c r="DZ196" s="150" t="str">
        <f>IF(Tbl.Kosten[[#This Row],[KSnr.]]=DZ$7,Tbl.Kosten[[#This Row],[Totaal kosten]],"")</f>
        <v/>
      </c>
      <c r="EA196" s="150" t="str">
        <f>IF(Tbl.Kosten[[#This Row],[KSnr.]]=EA$7,Tbl.Kosten[[#This Row],[Totaal kosten]],"")</f>
        <v/>
      </c>
      <c r="EB196" s="150" t="str">
        <f>IF(Tbl.Kosten[[#This Row],[KSnr.]]=EB$7,Tbl.Kosten[[#This Row],[Totaal kosten]],"")</f>
        <v/>
      </c>
      <c r="EC196" s="150" t="str">
        <f>IF(Tbl.Kosten[[#This Row],[KSnr.]]=EC$7,Tbl.Kosten[[#This Row],[Totaal kosten]],"")</f>
        <v/>
      </c>
      <c r="ED196" s="150" t="str">
        <f>IF(Tbl.Kosten[[#This Row],[KSnr.]]=ED$7,Tbl.Kosten[[#This Row],[Totaal kosten]],"")</f>
        <v/>
      </c>
      <c r="EE196" s="150" t="str">
        <f>IF(Tbl.Kosten[[#This Row],[KSnr.]]=EE$7,Tbl.Kosten[[#This Row],[Totaal kosten]],"")</f>
        <v/>
      </c>
      <c r="EF196" s="150" t="str">
        <f>IF(Tbl.Kosten[[#This Row],[KSnr.]]=EF$7,Tbl.Kosten[[#This Row],[Totaal kosten]],"")</f>
        <v/>
      </c>
      <c r="EG196" s="150" t="str">
        <f>IF(Tbl.Kosten[[#This Row],[KSnr.]]=EG$7,Tbl.Kosten[[#This Row],[Totaal kosten]],"")</f>
        <v/>
      </c>
      <c r="EH196" s="150" t="str">
        <f>IF(Tbl.Kosten[[#This Row],[KSnr.]]=EH$7,Tbl.Kosten[[#This Row],[Totaal kosten]],"")</f>
        <v/>
      </c>
      <c r="EI196" s="150" t="str">
        <f>IF(Tbl.Kosten[[#This Row],[KSnr.]]=EI$7,Tbl.Kosten[[#This Row],[Totaal kosten]],"")</f>
        <v/>
      </c>
      <c r="EJ196" s="150" t="str">
        <f>IF(Tbl.Kosten[[#This Row],[KSnr.]]=EJ$7,Tbl.Kosten[[#This Row],[Totaal kosten]],"")</f>
        <v/>
      </c>
      <c r="EK196" s="150" t="str">
        <f>IF(Tbl.Kosten[[#This Row],[KSnr.]]=EK$7,Tbl.Kosten[[#This Row],[Totaal kosten]],"")</f>
        <v/>
      </c>
      <c r="EL196" s="150" t="str">
        <f>IF(Tbl.Kosten[[#This Row],[KSnr.]]=EL$7,Tbl.Kosten[[#This Row],[Totaal kosten]],"")</f>
        <v/>
      </c>
      <c r="EM196" s="150" t="str">
        <f>IF(Tbl.Kosten[[#This Row],[KSnr.]]=EM$7,Tbl.Kosten[[#This Row],[Totaal kosten]],"")</f>
        <v/>
      </c>
      <c r="EN196" s="150" t="str">
        <f>IF(Tbl.Kosten[[#This Row],[KSnr.]]=EN$7,Tbl.Kosten[[#This Row],[Totaal kosten]],"")</f>
        <v/>
      </c>
      <c r="EO196" s="150" t="str">
        <f>IF(Tbl.Kosten[[#This Row],[KSnr.]]=EO$7,Tbl.Kosten[[#This Row],[Totaal kosten]],"")</f>
        <v/>
      </c>
      <c r="EP196" s="150" t="str">
        <f>IF(Tbl.Kosten[[#This Row],[KSnr.]]=EP$7,Tbl.Kosten[[#This Row],[Totaal kosten]],"")</f>
        <v/>
      </c>
      <c r="EQ196" s="150" t="str">
        <f>IF(Tbl.Kosten[[#This Row],[KSnr.]]=EQ$7,Tbl.Kosten[[#This Row],[Totaal kosten]],"")</f>
        <v/>
      </c>
      <c r="ER196" s="144" t="str">
        <f>IFERROR(_xlfn.XLOOKUP(Tbl.Kosten[[#This Row],[Subsidieactiviteit]],Tbl.Subsidiehoogte[Subsidieactiviteit],Tbl.Subsidiehoogte[SAnr.],"",0,1),"")</f>
        <v/>
      </c>
      <c r="ES196" s="150" t="str">
        <f>IF(Tbl.Kosten[[#This Row],[Sanr.]]=ES$7,Tbl.Kosten[[#This Row],[Totaal kosten]],"")</f>
        <v/>
      </c>
      <c r="ET196" s="150" t="str">
        <f>IF(Tbl.Kosten[[#This Row],[Sanr.]]=ET$7,Tbl.Kosten[[#This Row],[Totaal kosten]],"")</f>
        <v/>
      </c>
      <c r="EU196" s="150" t="str">
        <f>IF(Tbl.Kosten[[#This Row],[Sanr.]]=EU$7,Tbl.Kosten[[#This Row],[Totaal kosten]],"")</f>
        <v/>
      </c>
      <c r="EV196" s="150" t="str">
        <f>IF(Tbl.Kosten[[#This Row],[Sanr.]]=EV$7,Tbl.Kosten[[#This Row],[Totaal kosten]],"")</f>
        <v/>
      </c>
      <c r="EW196" s="150" t="str">
        <f>IF(Tbl.Kosten[[#This Row],[Sanr.]]=EW$7,Tbl.Kosten[[#This Row],[Totaal kosten]],"")</f>
        <v/>
      </c>
      <c r="EX196" s="150" t="str">
        <f>IF(Tbl.Kosten[[#This Row],[Sanr.]]=EX$7,Tbl.Kosten[[#This Row],[Totaal kosten]],"")</f>
        <v/>
      </c>
      <c r="EY196" s="150" t="str">
        <f>IF(Tbl.Kosten[[#This Row],[Sanr.]]=EY$7,Tbl.Kosten[[#This Row],[Totaal kosten]],"")</f>
        <v/>
      </c>
      <c r="EZ196" s="150" t="str">
        <f>IF(Tbl.Kosten[[#This Row],[Sanr.]]=EZ$7,Tbl.Kosten[[#This Row],[Totaal kosten]],"")</f>
        <v/>
      </c>
      <c r="FA196" s="150" t="str">
        <f>IF(Tbl.Kosten[[#This Row],[Sanr.]]=FA$7,Tbl.Kosten[[#This Row],[Totaal kosten]],"")</f>
        <v/>
      </c>
      <c r="FB196" s="150" t="str">
        <f>IF(Tbl.Kosten[[#This Row],[Sanr.]]=FB$7,Tbl.Kosten[[#This Row],[Totaal kosten]],"")</f>
        <v/>
      </c>
      <c r="FC196" s="150" t="str">
        <f>IF(Tbl.Kosten[[#This Row],[Sanr.]]=FC$7,Tbl.Kosten[[#This Row],[Totaal kosten]],"")</f>
        <v/>
      </c>
      <c r="FD196" s="150" t="str">
        <f>IF(Tbl.Kosten[[#This Row],[Sanr.]]=FD$7,Tbl.Kosten[[#This Row],[Totaal kosten]],"")</f>
        <v/>
      </c>
      <c r="FE196" s="150" t="str">
        <f>IF(Tbl.Kosten[[#This Row],[Sanr.]]=FE$7,Tbl.Kosten[[#This Row],[Totaal kosten]],"")</f>
        <v/>
      </c>
      <c r="FF196" s="150" t="str">
        <f>IF(Tbl.Kosten[[#This Row],[Sanr.]]=FF$7,Tbl.Kosten[[#This Row],[Totaal kosten]],"")</f>
        <v/>
      </c>
      <c r="FG196" s="150" t="str">
        <f>IF(Tbl.Kosten[[#This Row],[Sanr.]]=FG$7,Tbl.Kosten[[#This Row],[Totaal kosten]],"")</f>
        <v/>
      </c>
      <c r="FH196" s="150" t="str">
        <f>IF(Tbl.Kosten[[#This Row],[Sanr.]]=FH$7,Tbl.Kosten[[#This Row],[Totaal kosten]],"")</f>
        <v/>
      </c>
      <c r="FI196" s="150" t="str">
        <f>IF(Tbl.Kosten[[#This Row],[Sanr.]]=FI$7,Tbl.Kosten[[#This Row],[Totaal kosten]],"")</f>
        <v/>
      </c>
      <c r="FJ196" s="150" t="str">
        <f>IF(Tbl.Kosten[[#This Row],[Sanr.]]=FJ$7,Tbl.Kosten[[#This Row],[Totaal kosten]],"")</f>
        <v/>
      </c>
      <c r="FK196" s="150" t="str">
        <f>IF(Tbl.Kosten[[#This Row],[Sanr.]]=FK$7,Tbl.Kosten[[#This Row],[Totaal kosten]],"")</f>
        <v/>
      </c>
      <c r="FL196" s="150" t="str">
        <f>IF(Tbl.Kosten[[#This Row],[Sanr.]]=FL$7,Tbl.Kosten[[#This Row],[Totaal kosten]],"")</f>
        <v/>
      </c>
      <c r="FM196" s="150" t="str">
        <f>IF(Tbl.Kosten[[#This Row],[Sanr.]]=FM$7,Tbl.Kosten[[#This Row],[Totaal kosten]],"")</f>
        <v/>
      </c>
      <c r="FN196" s="150" t="str">
        <f>IF(Tbl.Kosten[[#This Row],[Sanr.]]=FN$7,Tbl.Kosten[[#This Row],[Totaal kosten]],"")</f>
        <v/>
      </c>
      <c r="FO196" s="150" t="str">
        <f>IF(Tbl.Kosten[[#This Row],[Sanr.]]=FO$7,Tbl.Kosten[[#This Row],[Totaal kosten]],"")</f>
        <v/>
      </c>
      <c r="FP196" s="150" t="str">
        <f>IF(Tbl.Kosten[[#This Row],[Sanr.]]=FP$7,Tbl.Kosten[[#This Row],[Totaal kosten]],"")</f>
        <v/>
      </c>
      <c r="FQ196" s="150" t="str">
        <f>IF(Tbl.Kosten[[#This Row],[Sanr.]]=FQ$7,Tbl.Kosten[[#This Row],[Totaal kosten]],"")</f>
        <v/>
      </c>
      <c r="FR196" s="150" t="str">
        <f>IF(Tbl.Kosten[[#This Row],[Sanr.]]=FR$7,Tbl.Kosten[[#This Row],[Totaal kosten]],"")</f>
        <v/>
      </c>
      <c r="FS196" s="150" t="str">
        <f>IF(Tbl.Kosten[[#This Row],[Sanr.]]=FS$7,Tbl.Kosten[[#This Row],[Totaal kosten]],"")</f>
        <v/>
      </c>
      <c r="FT196" s="150" t="str">
        <f>IF(Tbl.Kosten[[#This Row],[Sanr.]]=FT$7,Tbl.Kosten[[#This Row],[Totaal kosten]],"")</f>
        <v/>
      </c>
      <c r="FU196" s="150" t="str">
        <f>IF(Tbl.Kosten[[#This Row],[Sanr.]]=FU$7,Tbl.Kosten[[#This Row],[Totaal kosten]],"")</f>
        <v/>
      </c>
      <c r="FV196" s="150" t="str">
        <f>IF(Tbl.Kosten[[#This Row],[Sanr.]]=FV$7,Tbl.Kosten[[#This Row],[Totaal kosten]],"")</f>
        <v/>
      </c>
      <c r="FW196" s="150" t="str">
        <f>IFERROR(_xlfn.XLOOKUP(Tbl.Kosten[[#This Row],[Activiteitencode]],Tbl.Activiteiten[Activiteitcode],Tbl.Activiteiten[Anr.],"",0,1),"")</f>
        <v/>
      </c>
      <c r="FX196" s="169" t="str">
        <f>_xlfn.CONCAT(Tbl.Kosten[[#This Row],[Pnr.]],Tbl.Kosten[[#This Row],[Sanr.]])</f>
        <v>P1</v>
      </c>
      <c r="FY196" s="150">
        <f>Tbl.Kosten[[#This Row],[Totaal kosten]]-Tbl.Kosten[[#This Row],[Subsidie]]</f>
        <v>0</v>
      </c>
      <c r="FZ196" s="150">
        <f>IF(Tbl.Kosten[[#This Row],[Pnr.]]=FZ$7,Tbl.Kosten[[#This Row],[Te financieren]],"")</f>
        <v>0</v>
      </c>
      <c r="GA196" s="150" t="str">
        <f>IF(Tbl.Kosten[[#This Row],[Pnr.]]=GA$7,Tbl.Kosten[[#This Row],[Te financieren]],"")</f>
        <v/>
      </c>
      <c r="GB196" s="150" t="str">
        <f>IF(Tbl.Kosten[[#This Row],[Pnr.]]=GB$7,Tbl.Kosten[[#This Row],[Te financieren]],"")</f>
        <v/>
      </c>
      <c r="GC196" s="150" t="str">
        <f>IF(Tbl.Kosten[[#This Row],[Pnr.]]=GC$7,Tbl.Kosten[[#This Row],[Te financieren]],"")</f>
        <v/>
      </c>
      <c r="GD196" s="150" t="str">
        <f>IF(Tbl.Kosten[[#This Row],[Pnr.]]=GD$7,Tbl.Kosten[[#This Row],[Te financieren]],"")</f>
        <v/>
      </c>
      <c r="GE196" s="150" t="str">
        <f>IF(Tbl.Kosten[[#This Row],[Pnr.]]=GE$7,Tbl.Kosten[[#This Row],[Te financieren]],"")</f>
        <v/>
      </c>
      <c r="GF196" s="150" t="str">
        <f>IF(Tbl.Kosten[[#This Row],[Pnr.]]=GF$7,Tbl.Kosten[[#This Row],[Te financieren]],"")</f>
        <v/>
      </c>
      <c r="GG196" s="150" t="str">
        <f>IF(Tbl.Kosten[[#This Row],[Pnr.]]=GG$7,Tbl.Kosten[[#This Row],[Te financieren]],"")</f>
        <v/>
      </c>
      <c r="GH196" s="150" t="str">
        <f>IF(Tbl.Kosten[[#This Row],[Pnr.]]=GH$7,Tbl.Kosten[[#This Row],[Te financieren]],"")</f>
        <v/>
      </c>
      <c r="GI196" s="150" t="str">
        <f>IF(Tbl.Kosten[[#This Row],[Pnr.]]=GI$7,Tbl.Kosten[[#This Row],[Te financieren]],"")</f>
        <v/>
      </c>
      <c r="GJ196" s="150" t="str">
        <f>IF(Tbl.Kosten[[#This Row],[Pnr.]]=GJ$7,Tbl.Kosten[[#This Row],[Te financieren]],"")</f>
        <v/>
      </c>
      <c r="GK196" s="150" t="str">
        <f>IF(Tbl.Kosten[[#This Row],[Pnr.]]=GK$7,Tbl.Kosten[[#This Row],[Te financieren]],"")</f>
        <v/>
      </c>
      <c r="GL196" s="150" t="str">
        <f>IF(Tbl.Kosten[[#This Row],[Pnr.]]=GL$7,Tbl.Kosten[[#This Row],[Te financieren]],"")</f>
        <v/>
      </c>
      <c r="GM196" s="150" t="str">
        <f>IF(Tbl.Kosten[[#This Row],[Pnr.]]=GM$7,Tbl.Kosten[[#This Row],[Te financieren]],"")</f>
        <v/>
      </c>
      <c r="GN196" s="150" t="str">
        <f>IF(Tbl.Kosten[[#This Row],[Pnr.]]=GN$7,Tbl.Kosten[[#This Row],[Te financieren]],"")</f>
        <v/>
      </c>
      <c r="GO196" s="150" t="str">
        <f>IF(Tbl.Kosten[[#This Row],[Pnr.]]=GO$7,Tbl.Kosten[[#This Row],[Te financieren]],"")</f>
        <v/>
      </c>
      <c r="GP196" s="150" t="str">
        <f>IF(Tbl.Kosten[[#This Row],[Pnr.]]=GP$7,Tbl.Kosten[[#This Row],[Te financieren]],"")</f>
        <v/>
      </c>
      <c r="GQ196" s="150" t="str">
        <f>IF(Tbl.Kosten[[#This Row],[Pnr.]]=GQ$7,Tbl.Kosten[[#This Row],[Te financieren]],"")</f>
        <v/>
      </c>
      <c r="GR196" s="150" t="str">
        <f>IF(Tbl.Kosten[[#This Row],[Pnr.]]=GR$7,Tbl.Kosten[[#This Row],[Te financieren]],"")</f>
        <v/>
      </c>
      <c r="GS196" s="150" t="str">
        <f>IF(Tbl.Kosten[[#This Row],[Pnr.]]=GS$7,Tbl.Kosten[[#This Row],[Te financieren]],"")</f>
        <v/>
      </c>
      <c r="GT196" s="150" t="str">
        <f>IF(Tbl.Kosten[[#This Row],[Pnr.]]=GT$7,Tbl.Kosten[[#This Row],[Te financieren]],"")</f>
        <v/>
      </c>
      <c r="GU196" s="150" t="str">
        <f>IF(Tbl.Kosten[[#This Row],[Pnr.]]=GU$7,Tbl.Kosten[[#This Row],[Te financieren]],"")</f>
        <v/>
      </c>
      <c r="GV196" s="150" t="str">
        <f>IF(Tbl.Kosten[[#This Row],[Pnr.]]=GV$7,Tbl.Kosten[[#This Row],[Te financieren]],"")</f>
        <v/>
      </c>
      <c r="GW196" s="150" t="str">
        <f>IF(Tbl.Kosten[[#This Row],[Pnr.]]=GW$7,Tbl.Kosten[[#This Row],[Te financieren]],"")</f>
        <v/>
      </c>
      <c r="GX196" s="150" t="str">
        <f>IF(Tbl.Kosten[[#This Row],[Pnr.]]=GX$7,Tbl.Kosten[[#This Row],[Te financieren]],"")</f>
        <v/>
      </c>
      <c r="GY196" s="150" t="str">
        <f>IF(Tbl.Kosten[[#This Row],[Pnr.]]=GY$7,Tbl.Kosten[[#This Row],[Te financieren]],"")</f>
        <v/>
      </c>
      <c r="GZ196" s="150" t="str">
        <f>IF(Tbl.Kosten[[#This Row],[Pnr.]]=GZ$7,Tbl.Kosten[[#This Row],[Te financieren]],"")</f>
        <v/>
      </c>
      <c r="HA196" s="150" t="str">
        <f>IF(Tbl.Kosten[[#This Row],[Pnr.]]=HA$7,Tbl.Kosten[[#This Row],[Te financieren]],"")</f>
        <v/>
      </c>
      <c r="HB196" s="150" t="str">
        <f>IF(Tbl.Kosten[[#This Row],[Pnr.]]=HB$7,Tbl.Kosten[[#This Row],[Te financieren]],"")</f>
        <v/>
      </c>
      <c r="HC196" s="150" t="str">
        <f>IF(Tbl.Kosten[[#This Row],[Pnr.]]=HC$7,Tbl.Kosten[[#This Row],[Te financieren]],"")</f>
        <v/>
      </c>
      <c r="HD196" s="150" t="str">
        <f>IF(Tbl.Kosten[[#This Row],[Pnr.]]=HD$7,Tbl.Kosten[[#This Row],[Te financieren]],"")</f>
        <v/>
      </c>
      <c r="HE196" s="150" t="str">
        <f>IF(Tbl.Kosten[[#This Row],[Pnr.]]=HE$7,Tbl.Kosten[[#This Row],[Te financieren]],"")</f>
        <v/>
      </c>
      <c r="HF196" s="150" t="str">
        <f>IF(Tbl.Kosten[[#This Row],[Pnr.]]=HF$7,Tbl.Kosten[[#This Row],[Te financieren]],"")</f>
        <v/>
      </c>
      <c r="HG196" s="150" t="str">
        <f>IF(Tbl.Kosten[[#This Row],[Pnr.]]=HG$7,Tbl.Kosten[[#This Row],[Te financieren]],"")</f>
        <v/>
      </c>
      <c r="HH196" s="150" t="str">
        <f>IF(Tbl.Kosten[[#This Row],[Pnr.]]=HH$7,Tbl.Kosten[[#This Row],[Te financieren]],"")</f>
        <v/>
      </c>
      <c r="HI196" s="150" t="str">
        <f>IF(Tbl.Kosten[[#This Row],[Pnr.]]=HI$7,Tbl.Kosten[[#This Row],[Te financieren]],"")</f>
        <v/>
      </c>
      <c r="HJ196" s="150" t="str">
        <f>IF(Tbl.Kosten[[#This Row],[Pnr.]]=HJ$7,Tbl.Kosten[[#This Row],[Te financieren]],"")</f>
        <v/>
      </c>
      <c r="HK196" s="150" t="str">
        <f>IF(Tbl.Kosten[[#This Row],[Pnr.]]=HK$7,Tbl.Kosten[[#This Row],[Te financieren]],"")</f>
        <v/>
      </c>
      <c r="HL196" s="150" t="str">
        <f>IF(Tbl.Kosten[[#This Row],[Pnr.]]=HL$7,Tbl.Kosten[[#This Row],[Te financieren]],"")</f>
        <v/>
      </c>
      <c r="HM196" s="150" t="str">
        <f>IF(Tbl.Kosten[[#This Row],[Pnr.]]=HM$7,Tbl.Kosten[[#This Row],[Te financieren]],"")</f>
        <v/>
      </c>
      <c r="HN196" s="150" t="str">
        <f>IF(Tbl.Kosten[[#This Row],[Pnr.]]=HN$7,Tbl.Kosten[[#This Row],[Te financieren]],"")</f>
        <v/>
      </c>
      <c r="HO196" s="150" t="str">
        <f>IF(Tbl.Kosten[[#This Row],[Pnr.]]=HO$7,Tbl.Kosten[[#This Row],[Te financieren]],"")</f>
        <v/>
      </c>
      <c r="HP196" s="150" t="str">
        <f>IF(Tbl.Kosten[[#This Row],[Pnr.]]=HP$7,Tbl.Kosten[[#This Row],[Te financieren]],"")</f>
        <v/>
      </c>
      <c r="HQ196" s="150" t="str">
        <f>IF(Tbl.Kosten[[#This Row],[Pnr.]]=HQ$7,Tbl.Kosten[[#This Row],[Te financieren]],"")</f>
        <v/>
      </c>
      <c r="HR196" s="150" t="str">
        <f>IF(Tbl.Kosten[[#This Row],[Pnr.]]=HR$7,Tbl.Kosten[[#This Row],[Te financieren]],"")</f>
        <v/>
      </c>
      <c r="HS196" s="150" t="str">
        <f>IF(Tbl.Kosten[[#This Row],[Pnr.]]=HS$7,Tbl.Kosten[[#This Row],[Te financieren]],"")</f>
        <v/>
      </c>
      <c r="HT196" s="150" t="str">
        <f>IF(Tbl.Kosten[[#This Row],[Pnr.]]=HT$7,Tbl.Kosten[[#This Row],[Te financieren]],"")</f>
        <v/>
      </c>
      <c r="HU196" s="150" t="str">
        <f>IF(Tbl.Kosten[[#This Row],[Pnr.]]=HU$7,Tbl.Kosten[[#This Row],[Te financieren]],"")</f>
        <v/>
      </c>
      <c r="HV196" s="150" t="str">
        <f>IF(Tbl.Kosten[[#This Row],[Pnr.]]=HV$7,Tbl.Kosten[[#This Row],[Te financieren]],"")</f>
        <v/>
      </c>
      <c r="HW196" s="150" t="str">
        <f>IF(Tbl.Kosten[[#This Row],[Pnr.]]=HW$7,Tbl.Kosten[[#This Row],[Te financieren]],"")</f>
        <v/>
      </c>
    </row>
    <row r="197" spans="2:231" x14ac:dyDescent="0.3">
      <c r="B197" s="134"/>
      <c r="C197" s="137"/>
      <c r="D197" s="136"/>
      <c r="E197" s="261"/>
      <c r="F197" s="135"/>
      <c r="G197" s="11" t="str">
        <f>IF(Tbl.Kosten[[#This Row],[Medewerker e/o 
functie]]&lt;&gt;"",_xlfn.XLOOKUP(Tbl.Kosten[[#This Row],[Medewerker e/o 
functie]],Tbl.Uurtarief[Medewerker en/of functie],Tbl.Uurtarief[Uurtarief],"",0,1),"")</f>
        <v/>
      </c>
      <c r="H197" s="121">
        <f>IFERROR(Tbl.Kosten[[#This Row],[Uren]]*Tbl.Kosten[[#This Row],[Uurtarief]],0)</f>
        <v>0</v>
      </c>
      <c r="I197" s="119" t="str">
        <f>IF(Tbl.Kosten[[#This Row],[Subtotaal uren]]&lt;&gt;0,_xlfn.XLOOKUP(Tbl.Kosten[[#This Row],[Medewerker e/o 
functie]],Tbl.Uurtarief[Medewerker en/of functie],Tbl.Uurtarief[Kostensoort arbeid],"",0,1),"")</f>
        <v/>
      </c>
      <c r="J197" s="137"/>
      <c r="K197" s="135"/>
      <c r="L197" s="139" t="str">
        <f>IF(Tbl.Kosten[[#This Row],[Activum]]&lt;&gt;"",_xlfn.XLOOKUP(Tbl.Kosten[[#This Row],[Activum]],Tbl.Afschrijvingskosten[Activum],Tbl.Afschrijvingskosten[Tarief per afschrijvings-eenheid],"",0,1),"")</f>
        <v/>
      </c>
      <c r="M197" s="122">
        <f>IFERROR(Tbl.Kosten[[#This Row],[Een-
heden]]*Tbl.Kosten[[#This Row],[Afschrijvings-
tarief]],0)</f>
        <v>0</v>
      </c>
      <c r="N197" s="122" t="str">
        <f>IF(Tbl.Kosten[[#This Row],[Subtotaal afschrijving]]&lt;&gt;0,Lijsten!$A$7,"")</f>
        <v/>
      </c>
      <c r="O197" s="140"/>
      <c r="P197" s="135"/>
      <c r="Q197" s="138"/>
      <c r="R197" s="122">
        <f>IFERROR(Tbl.Kosten[[#This Row],[Aantal]]*Tbl.Kosten[[#This Row],[Tarief]],0)</f>
        <v>0</v>
      </c>
      <c r="S197" s="8">
        <f>IFERROR(Tbl.Kosten[[#This Row],[Subtotaal overige kosten]]+Tbl.Kosten[[#This Row],[Subtotaal uren]]+Tbl.Kosten[[#This Row],[Subtotaal afschrijving]],0)</f>
        <v>0</v>
      </c>
      <c r="T197" s="8">
        <f>IFERROR(Tbl.Kosten[[#This Row],[Totaal kosten]]*Tbl.Kosten[[#This Row],[Subsidie%]],0)</f>
        <v>0</v>
      </c>
      <c r="U197" s="4" t="str" cm="1">
        <f t="array" ref="U197">IFERROR(_xlfn.IFS(Tbl.Kosten[[#This Row],[Subtotaal uren]]&lt;&gt;0,Tbl.Kosten[[#This Row],[Kostensoort arbeid]],Tbl.Kosten[[#This Row],[Subtotaal afschrijving]]&lt;&gt;0,Tbl.Kosten[[#This Row],[Kostensoort afschrijving]],Tbl.Kosten[[#This Row],[Subtotaal overige kosten]]&lt;&gt;0,Tbl.Kosten[[#This Row],[Kostensoort overig]]),"")</f>
        <v/>
      </c>
      <c r="V197" s="4" t="str">
        <f>IFERROR(_xlfn.XLOOKUP(Tbl.Kosten[[#This Row],[Activiteitencode]],Tbl.Activiteiten[Activiteitcode],Tbl.Activiteiten[Werkpakketcode],"",0,1),"")</f>
        <v/>
      </c>
      <c r="W197" s="4" t="str">
        <f>IFERROR(_xlfn.XLOOKUP(Tbl.Kosten[[#This Row],[Werkpakketcode]],Tbl.Werkpakketten[Werkpakketcode],Tbl.Werkpakketten[Subsidiabele activiteit],"",0,1),"")</f>
        <v/>
      </c>
      <c r="X197" s="12">
        <f>IFERROR(_xlfn.XLOOKUP(Tbl.Kosten[[#This Row],[Sanr.]],Tbl.Subsidiehoogte[SAnr.],Tbl.Subsidiehoogte[Sub. Percentage],0,0,1),0)</f>
        <v>0</v>
      </c>
      <c r="Y197" s="144" t="str">
        <f>IFERROR(_xlfn.XLOOKUP(Tbl.Kosten[[#This Row],[Partnercode]],Tbl.Projectpartners[Partnercode],Tbl.Projectpartners[PNr.],"",0,1),"")</f>
        <v>P1</v>
      </c>
      <c r="Z197" s="148">
        <f>IF(Tbl.Kosten[[#This Row],[Pnr.]]=Z$7,Tbl.Kosten[[#This Row],[Totaal kosten]],"")</f>
        <v>0</v>
      </c>
      <c r="AA197" s="148" t="str">
        <f>IF(Tbl.Kosten[[#This Row],[Pnr.]]=AA$7,Tbl.Kosten[[#This Row],[Totaal kosten]],"")</f>
        <v/>
      </c>
      <c r="AB197" s="148" t="str">
        <f>IF(Tbl.Kosten[[#This Row],[Pnr.]]=AB$7,Tbl.Kosten[[#This Row],[Totaal kosten]],"")</f>
        <v/>
      </c>
      <c r="AC197" s="148" t="str">
        <f>IF(Tbl.Kosten[[#This Row],[Pnr.]]=AC$7,Tbl.Kosten[[#This Row],[Totaal kosten]],"")</f>
        <v/>
      </c>
      <c r="AD197" s="148" t="str">
        <f>IF(Tbl.Kosten[[#This Row],[Pnr.]]=AD$7,Tbl.Kosten[[#This Row],[Totaal kosten]],"")</f>
        <v/>
      </c>
      <c r="AE197" s="148" t="str">
        <f>IF(Tbl.Kosten[[#This Row],[Pnr.]]=AE$7,Tbl.Kosten[[#This Row],[Totaal kosten]],"")</f>
        <v/>
      </c>
      <c r="AF197" s="148" t="str">
        <f>IF(Tbl.Kosten[[#This Row],[Pnr.]]=AF$7,Tbl.Kosten[[#This Row],[Totaal kosten]],"")</f>
        <v/>
      </c>
      <c r="AG197" s="148" t="str">
        <f>IF(Tbl.Kosten[[#This Row],[Pnr.]]=AG$7,Tbl.Kosten[[#This Row],[Totaal kosten]],"")</f>
        <v/>
      </c>
      <c r="AH197" s="148" t="str">
        <f>IF(Tbl.Kosten[[#This Row],[Pnr.]]=AH$7,Tbl.Kosten[[#This Row],[Totaal kosten]],"")</f>
        <v/>
      </c>
      <c r="AI197" s="148" t="str">
        <f>IF(Tbl.Kosten[[#This Row],[Pnr.]]=AI$7,Tbl.Kosten[[#This Row],[Totaal kosten]],"")</f>
        <v/>
      </c>
      <c r="AJ197" s="148" t="str">
        <f>IF(Tbl.Kosten[[#This Row],[Pnr.]]=AJ$7,Tbl.Kosten[[#This Row],[Totaal kosten]],"")</f>
        <v/>
      </c>
      <c r="AK197" s="148" t="str">
        <f>IF(Tbl.Kosten[[#This Row],[Pnr.]]=AK$7,Tbl.Kosten[[#This Row],[Totaal kosten]],"")</f>
        <v/>
      </c>
      <c r="AL197" s="148" t="str">
        <f>IF(Tbl.Kosten[[#This Row],[Pnr.]]=AL$7,Tbl.Kosten[[#This Row],[Totaal kosten]],"")</f>
        <v/>
      </c>
      <c r="AM197" s="148" t="str">
        <f>IF(Tbl.Kosten[[#This Row],[Pnr.]]=AM$7,Tbl.Kosten[[#This Row],[Totaal kosten]],"")</f>
        <v/>
      </c>
      <c r="AN197" s="148" t="str">
        <f>IF(Tbl.Kosten[[#This Row],[Pnr.]]=AN$7,Tbl.Kosten[[#This Row],[Totaal kosten]],"")</f>
        <v/>
      </c>
      <c r="AO197" s="148" t="str">
        <f>IF(Tbl.Kosten[[#This Row],[Pnr.]]=AO$7,Tbl.Kosten[[#This Row],[Totaal kosten]],"")</f>
        <v/>
      </c>
      <c r="AP197" s="148" t="str">
        <f>IF(Tbl.Kosten[[#This Row],[Pnr.]]=AP$7,Tbl.Kosten[[#This Row],[Totaal kosten]],"")</f>
        <v/>
      </c>
      <c r="AQ197" s="148" t="str">
        <f>IF(Tbl.Kosten[[#This Row],[Pnr.]]=AQ$7,Tbl.Kosten[[#This Row],[Totaal kosten]],"")</f>
        <v/>
      </c>
      <c r="AR197" s="148" t="str">
        <f>IF(Tbl.Kosten[[#This Row],[Pnr.]]=AR$7,Tbl.Kosten[[#This Row],[Totaal kosten]],"")</f>
        <v/>
      </c>
      <c r="AS197" s="148" t="str">
        <f>IF(Tbl.Kosten[[#This Row],[Pnr.]]=AS$7,Tbl.Kosten[[#This Row],[Totaal kosten]],"")</f>
        <v/>
      </c>
      <c r="AT197" s="148" t="str">
        <f>IF(Tbl.Kosten[[#This Row],[Pnr.]]=AT$7,Tbl.Kosten[[#This Row],[Totaal kosten]],"")</f>
        <v/>
      </c>
      <c r="AU197" s="148" t="str">
        <f>IF(Tbl.Kosten[[#This Row],[Pnr.]]=AU$7,Tbl.Kosten[[#This Row],[Totaal kosten]],"")</f>
        <v/>
      </c>
      <c r="AV197" s="148" t="str">
        <f>IF(Tbl.Kosten[[#This Row],[Pnr.]]=AV$7,Tbl.Kosten[[#This Row],[Totaal kosten]],"")</f>
        <v/>
      </c>
      <c r="AW197" s="148" t="str">
        <f>IF(Tbl.Kosten[[#This Row],[Pnr.]]=AW$7,Tbl.Kosten[[#This Row],[Totaal kosten]],"")</f>
        <v/>
      </c>
      <c r="AX197" s="148" t="str">
        <f>IF(Tbl.Kosten[[#This Row],[Pnr.]]=AX$7,Tbl.Kosten[[#This Row],[Totaal kosten]],"")</f>
        <v/>
      </c>
      <c r="AY197" s="148" t="str">
        <f>IF(Tbl.Kosten[[#This Row],[Pnr.]]=AY$7,Tbl.Kosten[[#This Row],[Totaal kosten]],"")</f>
        <v/>
      </c>
      <c r="AZ197" s="148" t="str">
        <f>IF(Tbl.Kosten[[#This Row],[Pnr.]]=AZ$7,Tbl.Kosten[[#This Row],[Totaal kosten]],"")</f>
        <v/>
      </c>
      <c r="BA197" s="148" t="str">
        <f>IF(Tbl.Kosten[[#This Row],[Pnr.]]=BA$7,Tbl.Kosten[[#This Row],[Totaal kosten]],"")</f>
        <v/>
      </c>
      <c r="BB197" s="148" t="str">
        <f>IF(Tbl.Kosten[[#This Row],[Pnr.]]=BB$7,Tbl.Kosten[[#This Row],[Totaal kosten]],"")</f>
        <v/>
      </c>
      <c r="BC197" s="148" t="str">
        <f>IF(Tbl.Kosten[[#This Row],[Pnr.]]=BC$7,Tbl.Kosten[[#This Row],[Totaal kosten]],"")</f>
        <v/>
      </c>
      <c r="BD197" s="148" t="str">
        <f>IF(Tbl.Kosten[[#This Row],[Pnr.]]=BD$7,Tbl.Kosten[[#This Row],[Totaal kosten]],"")</f>
        <v/>
      </c>
      <c r="BE197" s="148" t="str">
        <f>IF(Tbl.Kosten[[#This Row],[Pnr.]]=BE$7,Tbl.Kosten[[#This Row],[Totaal kosten]],"")</f>
        <v/>
      </c>
      <c r="BF197" s="148" t="str">
        <f>IF(Tbl.Kosten[[#This Row],[Pnr.]]=BF$7,Tbl.Kosten[[#This Row],[Totaal kosten]],"")</f>
        <v/>
      </c>
      <c r="BG197" s="148" t="str">
        <f>IF(Tbl.Kosten[[#This Row],[Pnr.]]=BG$7,Tbl.Kosten[[#This Row],[Totaal kosten]],"")</f>
        <v/>
      </c>
      <c r="BH197" s="148" t="str">
        <f>IF(Tbl.Kosten[[#This Row],[Pnr.]]=BH$7,Tbl.Kosten[[#This Row],[Totaal kosten]],"")</f>
        <v/>
      </c>
      <c r="BI197" s="148" t="str">
        <f>IF(Tbl.Kosten[[#This Row],[Pnr.]]=BI$7,Tbl.Kosten[[#This Row],[Totaal kosten]],"")</f>
        <v/>
      </c>
      <c r="BJ197" s="148" t="str">
        <f>IF(Tbl.Kosten[[#This Row],[Pnr.]]=BJ$7,Tbl.Kosten[[#This Row],[Totaal kosten]],"")</f>
        <v/>
      </c>
      <c r="BK197" s="148" t="str">
        <f>IF(Tbl.Kosten[[#This Row],[Pnr.]]=BK$7,Tbl.Kosten[[#This Row],[Totaal kosten]],"")</f>
        <v/>
      </c>
      <c r="BL197" s="148" t="str">
        <f>IF(Tbl.Kosten[[#This Row],[Pnr.]]=BL$7,Tbl.Kosten[[#This Row],[Totaal kosten]],"")</f>
        <v/>
      </c>
      <c r="BM197" s="148" t="str">
        <f>IF(Tbl.Kosten[[#This Row],[Pnr.]]=BM$7,Tbl.Kosten[[#This Row],[Totaal kosten]],"")</f>
        <v/>
      </c>
      <c r="BN197" s="148" t="str">
        <f>IF(Tbl.Kosten[[#This Row],[Pnr.]]=BN$7,Tbl.Kosten[[#This Row],[Totaal kosten]],"")</f>
        <v/>
      </c>
      <c r="BO197" s="148" t="str">
        <f>IF(Tbl.Kosten[[#This Row],[Pnr.]]=BO$7,Tbl.Kosten[[#This Row],[Totaal kosten]],"")</f>
        <v/>
      </c>
      <c r="BP197" s="148" t="str">
        <f>IF(Tbl.Kosten[[#This Row],[Pnr.]]=BP$7,Tbl.Kosten[[#This Row],[Totaal kosten]],"")</f>
        <v/>
      </c>
      <c r="BQ197" s="148" t="str">
        <f>IF(Tbl.Kosten[[#This Row],[Pnr.]]=BQ$7,Tbl.Kosten[[#This Row],[Totaal kosten]],"")</f>
        <v/>
      </c>
      <c r="BR197" s="148" t="str">
        <f>IF(Tbl.Kosten[[#This Row],[Pnr.]]=BR$7,Tbl.Kosten[[#This Row],[Totaal kosten]],"")</f>
        <v/>
      </c>
      <c r="BS197" s="148" t="str">
        <f>IF(Tbl.Kosten[[#This Row],[Pnr.]]=BS$7,Tbl.Kosten[[#This Row],[Totaal kosten]],"")</f>
        <v/>
      </c>
      <c r="BT197" s="148" t="str">
        <f>IF(Tbl.Kosten[[#This Row],[Pnr.]]=BT$7,Tbl.Kosten[[#This Row],[Totaal kosten]],"")</f>
        <v/>
      </c>
      <c r="BU197" s="148" t="str">
        <f>IF(Tbl.Kosten[[#This Row],[Pnr.]]=BU$7,Tbl.Kosten[[#This Row],[Totaal kosten]],"")</f>
        <v/>
      </c>
      <c r="BV197" s="148" t="str">
        <f>IF(Tbl.Kosten[[#This Row],[Pnr.]]=BV$7,Tbl.Kosten[[#This Row],[Totaal kosten]],"")</f>
        <v/>
      </c>
      <c r="BW197" s="148" t="str">
        <f>IF(Tbl.Kosten[[#This Row],[Pnr.]]=BW$7,Tbl.Kosten[[#This Row],[Totaal kosten]],"")</f>
        <v/>
      </c>
      <c r="BX197" s="148" t="str">
        <f>IFERROR(_xlfn.XLOOKUP(Tbl.Kosten[[#This Row],[Werkpakketcode]],Tbl.Werkpakketten[Werkpakketcode],Tbl.Werkpakketten[WPnr.],"",0,1),"")</f>
        <v/>
      </c>
      <c r="BY197" s="148" t="str">
        <f>IF(Tbl.Kosten[[#This Row],[WPnr.]]=BY$7,Tbl.Kosten[[#This Row],[Totaal kosten]],"")</f>
        <v/>
      </c>
      <c r="BZ197" s="148" t="str">
        <f>IF(Tbl.Kosten[[#This Row],[WPnr.]]=BZ$7,Tbl.Kosten[[#This Row],[Totaal kosten]],"")</f>
        <v/>
      </c>
      <c r="CA197" s="148" t="str">
        <f>IF(Tbl.Kosten[[#This Row],[WPnr.]]=CA$7,Tbl.Kosten[[#This Row],[Totaal kosten]],"")</f>
        <v/>
      </c>
      <c r="CB197" s="148" t="str">
        <f>IF(Tbl.Kosten[[#This Row],[WPnr.]]=CB$7,Tbl.Kosten[[#This Row],[Totaal kosten]],"")</f>
        <v/>
      </c>
      <c r="CC197" s="148" t="str">
        <f>IF(Tbl.Kosten[[#This Row],[WPnr.]]=CC$7,Tbl.Kosten[[#This Row],[Totaal kosten]],"")</f>
        <v/>
      </c>
      <c r="CD197" s="148" t="str">
        <f>IF(Tbl.Kosten[[#This Row],[WPnr.]]=CD$7,Tbl.Kosten[[#This Row],[Totaal kosten]],"")</f>
        <v/>
      </c>
      <c r="CE197" s="148" t="str">
        <f>IF(Tbl.Kosten[[#This Row],[WPnr.]]=CE$7,Tbl.Kosten[[#This Row],[Totaal kosten]],"")</f>
        <v/>
      </c>
      <c r="CF197" s="148" t="str">
        <f>IF(Tbl.Kosten[[#This Row],[WPnr.]]=CF$7,Tbl.Kosten[[#This Row],[Totaal kosten]],"")</f>
        <v/>
      </c>
      <c r="CG197" s="148" t="str">
        <f>IF(Tbl.Kosten[[#This Row],[WPnr.]]=CG$7,Tbl.Kosten[[#This Row],[Totaal kosten]],"")</f>
        <v/>
      </c>
      <c r="CH197" s="148" t="str">
        <f>IF(Tbl.Kosten[[#This Row],[WPnr.]]=CH$7,Tbl.Kosten[[#This Row],[Totaal kosten]],"")</f>
        <v/>
      </c>
      <c r="CI197" s="148" t="str">
        <f>IF(Tbl.Kosten[[#This Row],[WPnr.]]=CI$7,Tbl.Kosten[[#This Row],[Totaal kosten]],"")</f>
        <v/>
      </c>
      <c r="CJ197" s="148" t="str">
        <f>IF(Tbl.Kosten[[#This Row],[WPnr.]]=CJ$7,Tbl.Kosten[[#This Row],[Totaal kosten]],"")</f>
        <v/>
      </c>
      <c r="CK197" s="148" t="str">
        <f>IF(Tbl.Kosten[[#This Row],[WPnr.]]=CK$7,Tbl.Kosten[[#This Row],[Totaal kosten]],"")</f>
        <v/>
      </c>
      <c r="CL197" s="148" t="str">
        <f>IF(Tbl.Kosten[[#This Row],[WPnr.]]=CL$7,Tbl.Kosten[[#This Row],[Totaal kosten]],"")</f>
        <v/>
      </c>
      <c r="CM197" s="148" t="str">
        <f>IF(Tbl.Kosten[[#This Row],[WPnr.]]=CM$7,Tbl.Kosten[[#This Row],[Totaal kosten]],"")</f>
        <v/>
      </c>
      <c r="CN197" s="148" t="str">
        <f>IF(Tbl.Kosten[[#This Row],[WPnr.]]=CN$7,Tbl.Kosten[[#This Row],[Totaal kosten]],"")</f>
        <v/>
      </c>
      <c r="CO197" s="148" t="str">
        <f>IF(Tbl.Kosten[[#This Row],[WPnr.]]=CO$7,Tbl.Kosten[[#This Row],[Totaal kosten]],"")</f>
        <v/>
      </c>
      <c r="CP197" s="148" t="str">
        <f>IF(Tbl.Kosten[[#This Row],[WPnr.]]=CP$7,Tbl.Kosten[[#This Row],[Totaal kosten]],"")</f>
        <v/>
      </c>
      <c r="CQ197" s="148" t="str">
        <f>IF(Tbl.Kosten[[#This Row],[WPnr.]]=CQ$7,Tbl.Kosten[[#This Row],[Totaal kosten]],"")</f>
        <v/>
      </c>
      <c r="CR197" s="148" t="str">
        <f>IF(Tbl.Kosten[[#This Row],[WPnr.]]=CR$7,Tbl.Kosten[[#This Row],[Totaal kosten]],"")</f>
        <v/>
      </c>
      <c r="CS197" s="148" t="str">
        <f>IF(Tbl.Kosten[[#This Row],[WPnr.]]=CS$7,Tbl.Kosten[[#This Row],[Totaal kosten]],"")</f>
        <v/>
      </c>
      <c r="CT197" s="148" t="str">
        <f>IF(Tbl.Kosten[[#This Row],[WPnr.]]=CT$7,Tbl.Kosten[[#This Row],[Totaal kosten]],"")</f>
        <v/>
      </c>
      <c r="CU197" s="148" t="str">
        <f>IF(Tbl.Kosten[[#This Row],[WPnr.]]=CU$7,Tbl.Kosten[[#This Row],[Totaal kosten]],"")</f>
        <v/>
      </c>
      <c r="CV197" s="148" t="str">
        <f>IF(Tbl.Kosten[[#This Row],[WPnr.]]=CV$7,Tbl.Kosten[[#This Row],[Totaal kosten]],"")</f>
        <v/>
      </c>
      <c r="CW197" s="148" t="str">
        <f>IF(Tbl.Kosten[[#This Row],[WPnr.]]=CW$7,Tbl.Kosten[[#This Row],[Totaal kosten]],"")</f>
        <v/>
      </c>
      <c r="CX197" s="148" t="str">
        <f>IF(Tbl.Kosten[[#This Row],[WPnr.]]=CX$7,Tbl.Kosten[[#This Row],[Totaal kosten]],"")</f>
        <v/>
      </c>
      <c r="CY197" s="148" t="str">
        <f>IF(Tbl.Kosten[[#This Row],[WPnr.]]=CY$7,Tbl.Kosten[[#This Row],[Totaal kosten]],"")</f>
        <v/>
      </c>
      <c r="CZ197" s="148" t="str">
        <f>IF(Tbl.Kosten[[#This Row],[WPnr.]]=CZ$7,Tbl.Kosten[[#This Row],[Totaal kosten]],"")</f>
        <v/>
      </c>
      <c r="DA197" s="148" t="str">
        <f>IF(Tbl.Kosten[[#This Row],[WPnr.]]=DA$7,Tbl.Kosten[[#This Row],[Totaal kosten]],"")</f>
        <v/>
      </c>
      <c r="DB197" s="148" t="str">
        <f>IF(Tbl.Kosten[[#This Row],[WPnr.]]=DB$7,Tbl.Kosten[[#This Row],[Totaal kosten]],"")</f>
        <v/>
      </c>
      <c r="DC197" s="148" t="str">
        <f>IF(Tbl.Kosten[[#This Row],[WPnr.]]=DC$7,Tbl.Kosten[[#This Row],[Totaal kosten]],"")</f>
        <v/>
      </c>
      <c r="DD197" s="148" t="str">
        <f>IF(Tbl.Kosten[[#This Row],[WPnr.]]=DD$7,Tbl.Kosten[[#This Row],[Totaal kosten]],"")</f>
        <v/>
      </c>
      <c r="DE197" s="148" t="str">
        <f>IF(Tbl.Kosten[[#This Row],[WPnr.]]=DE$7,Tbl.Kosten[[#This Row],[Totaal kosten]],"")</f>
        <v/>
      </c>
      <c r="DF197" s="148" t="str">
        <f>IF(Tbl.Kosten[[#This Row],[WPnr.]]=DF$7,Tbl.Kosten[[#This Row],[Totaal kosten]],"")</f>
        <v/>
      </c>
      <c r="DG197" s="148" t="str">
        <f>IF(Tbl.Kosten[[#This Row],[WPnr.]]=DG$7,Tbl.Kosten[[#This Row],[Totaal kosten]],"")</f>
        <v/>
      </c>
      <c r="DH197" s="148" t="str">
        <f>IF(Tbl.Kosten[[#This Row],[WPnr.]]=DH$7,Tbl.Kosten[[#This Row],[Totaal kosten]],"")</f>
        <v/>
      </c>
      <c r="DI197" s="148" t="str">
        <f>IF(Tbl.Kosten[[#This Row],[WPnr.]]=DI$7,Tbl.Kosten[[#This Row],[Totaal kosten]],"")</f>
        <v/>
      </c>
      <c r="DJ197" s="148" t="str">
        <f>IF(Tbl.Kosten[[#This Row],[WPnr.]]=DJ$7,Tbl.Kosten[[#This Row],[Totaal kosten]],"")</f>
        <v/>
      </c>
      <c r="DK197" s="148" t="str">
        <f>IF(Tbl.Kosten[[#This Row],[WPnr.]]=DK$7,Tbl.Kosten[[#This Row],[Totaal kosten]],"")</f>
        <v/>
      </c>
      <c r="DL197" s="148" t="str">
        <f>IF(Tbl.Kosten[[#This Row],[WPnr.]]=DL$7,Tbl.Kosten[[#This Row],[Totaal kosten]],"")</f>
        <v/>
      </c>
      <c r="DM197" s="148" t="str">
        <f>IF(Tbl.Kosten[[#This Row],[WPnr.]]=DM$7,Tbl.Kosten[[#This Row],[Totaal kosten]],"")</f>
        <v/>
      </c>
      <c r="DN197" s="148" t="str">
        <f>IF(Tbl.Kosten[[#This Row],[WPnr.]]=DN$7,Tbl.Kosten[[#This Row],[Totaal kosten]],"")</f>
        <v/>
      </c>
      <c r="DO197" s="148" t="str">
        <f>IF(Tbl.Kosten[[#This Row],[WPnr.]]=DO$7,Tbl.Kosten[[#This Row],[Totaal kosten]],"")</f>
        <v/>
      </c>
      <c r="DP197" s="148" t="str">
        <f>IF(Tbl.Kosten[[#This Row],[WPnr.]]=DP$7,Tbl.Kosten[[#This Row],[Totaal kosten]],"")</f>
        <v/>
      </c>
      <c r="DQ197" s="148" t="str">
        <f>IF(Tbl.Kosten[[#This Row],[WPnr.]]=DQ$7,Tbl.Kosten[[#This Row],[Totaal kosten]],"")</f>
        <v/>
      </c>
      <c r="DR197" s="148" t="str">
        <f>IF(Tbl.Kosten[[#This Row],[WPnr.]]=DR$7,Tbl.Kosten[[#This Row],[Totaal kosten]],"")</f>
        <v/>
      </c>
      <c r="DS197" s="148" t="str">
        <f>IF(Tbl.Kosten[[#This Row],[WPnr.]]=DS$7,Tbl.Kosten[[#This Row],[Totaal kosten]],"")</f>
        <v/>
      </c>
      <c r="DT197" s="148" t="str">
        <f>IF(Tbl.Kosten[[#This Row],[WPnr.]]=DT$7,Tbl.Kosten[[#This Row],[Totaal kosten]],"")</f>
        <v/>
      </c>
      <c r="DU197" s="148" t="str">
        <f>IF(Tbl.Kosten[[#This Row],[WPnr.]]=DU$7,Tbl.Kosten[[#This Row],[Totaal kosten]],"")</f>
        <v/>
      </c>
      <c r="DV197" s="148" t="str">
        <f>IF(Tbl.Kosten[[#This Row],[WPnr.]]=DV$7,Tbl.Kosten[[#This Row],[Totaal kosten]],"")</f>
        <v/>
      </c>
      <c r="DW197" s="150" t="str">
        <f>IFERROR(_xlfn.XLOOKUP(Tbl.Kosten[[#This Row],[Kostensoort]],Tbl.Kostensoorten[Kostensoorten],Tbl.Kostensoorten[KSnr.],"",0,1),"")</f>
        <v/>
      </c>
      <c r="DX197" s="150" t="str">
        <f>IF(Tbl.Kosten[[#This Row],[KSnr.]]=DX$7,Tbl.Kosten[[#This Row],[Totaal kosten]],"")</f>
        <v/>
      </c>
      <c r="DY197" s="150" t="str">
        <f>IF(Tbl.Kosten[[#This Row],[KSnr.]]=DY$7,Tbl.Kosten[[#This Row],[Totaal kosten]],"")</f>
        <v/>
      </c>
      <c r="DZ197" s="150" t="str">
        <f>IF(Tbl.Kosten[[#This Row],[KSnr.]]=DZ$7,Tbl.Kosten[[#This Row],[Totaal kosten]],"")</f>
        <v/>
      </c>
      <c r="EA197" s="150" t="str">
        <f>IF(Tbl.Kosten[[#This Row],[KSnr.]]=EA$7,Tbl.Kosten[[#This Row],[Totaal kosten]],"")</f>
        <v/>
      </c>
      <c r="EB197" s="150" t="str">
        <f>IF(Tbl.Kosten[[#This Row],[KSnr.]]=EB$7,Tbl.Kosten[[#This Row],[Totaal kosten]],"")</f>
        <v/>
      </c>
      <c r="EC197" s="150" t="str">
        <f>IF(Tbl.Kosten[[#This Row],[KSnr.]]=EC$7,Tbl.Kosten[[#This Row],[Totaal kosten]],"")</f>
        <v/>
      </c>
      <c r="ED197" s="150" t="str">
        <f>IF(Tbl.Kosten[[#This Row],[KSnr.]]=ED$7,Tbl.Kosten[[#This Row],[Totaal kosten]],"")</f>
        <v/>
      </c>
      <c r="EE197" s="150" t="str">
        <f>IF(Tbl.Kosten[[#This Row],[KSnr.]]=EE$7,Tbl.Kosten[[#This Row],[Totaal kosten]],"")</f>
        <v/>
      </c>
      <c r="EF197" s="150" t="str">
        <f>IF(Tbl.Kosten[[#This Row],[KSnr.]]=EF$7,Tbl.Kosten[[#This Row],[Totaal kosten]],"")</f>
        <v/>
      </c>
      <c r="EG197" s="150" t="str">
        <f>IF(Tbl.Kosten[[#This Row],[KSnr.]]=EG$7,Tbl.Kosten[[#This Row],[Totaal kosten]],"")</f>
        <v/>
      </c>
      <c r="EH197" s="150" t="str">
        <f>IF(Tbl.Kosten[[#This Row],[KSnr.]]=EH$7,Tbl.Kosten[[#This Row],[Totaal kosten]],"")</f>
        <v/>
      </c>
      <c r="EI197" s="150" t="str">
        <f>IF(Tbl.Kosten[[#This Row],[KSnr.]]=EI$7,Tbl.Kosten[[#This Row],[Totaal kosten]],"")</f>
        <v/>
      </c>
      <c r="EJ197" s="150" t="str">
        <f>IF(Tbl.Kosten[[#This Row],[KSnr.]]=EJ$7,Tbl.Kosten[[#This Row],[Totaal kosten]],"")</f>
        <v/>
      </c>
      <c r="EK197" s="150" t="str">
        <f>IF(Tbl.Kosten[[#This Row],[KSnr.]]=EK$7,Tbl.Kosten[[#This Row],[Totaal kosten]],"")</f>
        <v/>
      </c>
      <c r="EL197" s="150" t="str">
        <f>IF(Tbl.Kosten[[#This Row],[KSnr.]]=EL$7,Tbl.Kosten[[#This Row],[Totaal kosten]],"")</f>
        <v/>
      </c>
      <c r="EM197" s="150" t="str">
        <f>IF(Tbl.Kosten[[#This Row],[KSnr.]]=EM$7,Tbl.Kosten[[#This Row],[Totaal kosten]],"")</f>
        <v/>
      </c>
      <c r="EN197" s="150" t="str">
        <f>IF(Tbl.Kosten[[#This Row],[KSnr.]]=EN$7,Tbl.Kosten[[#This Row],[Totaal kosten]],"")</f>
        <v/>
      </c>
      <c r="EO197" s="150" t="str">
        <f>IF(Tbl.Kosten[[#This Row],[KSnr.]]=EO$7,Tbl.Kosten[[#This Row],[Totaal kosten]],"")</f>
        <v/>
      </c>
      <c r="EP197" s="150" t="str">
        <f>IF(Tbl.Kosten[[#This Row],[KSnr.]]=EP$7,Tbl.Kosten[[#This Row],[Totaal kosten]],"")</f>
        <v/>
      </c>
      <c r="EQ197" s="150" t="str">
        <f>IF(Tbl.Kosten[[#This Row],[KSnr.]]=EQ$7,Tbl.Kosten[[#This Row],[Totaal kosten]],"")</f>
        <v/>
      </c>
      <c r="ER197" s="144" t="str">
        <f>IFERROR(_xlfn.XLOOKUP(Tbl.Kosten[[#This Row],[Subsidieactiviteit]],Tbl.Subsidiehoogte[Subsidieactiviteit],Tbl.Subsidiehoogte[SAnr.],"",0,1),"")</f>
        <v/>
      </c>
      <c r="ES197" s="150" t="str">
        <f>IF(Tbl.Kosten[[#This Row],[Sanr.]]=ES$7,Tbl.Kosten[[#This Row],[Totaal kosten]],"")</f>
        <v/>
      </c>
      <c r="ET197" s="150" t="str">
        <f>IF(Tbl.Kosten[[#This Row],[Sanr.]]=ET$7,Tbl.Kosten[[#This Row],[Totaal kosten]],"")</f>
        <v/>
      </c>
      <c r="EU197" s="150" t="str">
        <f>IF(Tbl.Kosten[[#This Row],[Sanr.]]=EU$7,Tbl.Kosten[[#This Row],[Totaal kosten]],"")</f>
        <v/>
      </c>
      <c r="EV197" s="150" t="str">
        <f>IF(Tbl.Kosten[[#This Row],[Sanr.]]=EV$7,Tbl.Kosten[[#This Row],[Totaal kosten]],"")</f>
        <v/>
      </c>
      <c r="EW197" s="150" t="str">
        <f>IF(Tbl.Kosten[[#This Row],[Sanr.]]=EW$7,Tbl.Kosten[[#This Row],[Totaal kosten]],"")</f>
        <v/>
      </c>
      <c r="EX197" s="150" t="str">
        <f>IF(Tbl.Kosten[[#This Row],[Sanr.]]=EX$7,Tbl.Kosten[[#This Row],[Totaal kosten]],"")</f>
        <v/>
      </c>
      <c r="EY197" s="150" t="str">
        <f>IF(Tbl.Kosten[[#This Row],[Sanr.]]=EY$7,Tbl.Kosten[[#This Row],[Totaal kosten]],"")</f>
        <v/>
      </c>
      <c r="EZ197" s="150" t="str">
        <f>IF(Tbl.Kosten[[#This Row],[Sanr.]]=EZ$7,Tbl.Kosten[[#This Row],[Totaal kosten]],"")</f>
        <v/>
      </c>
      <c r="FA197" s="150" t="str">
        <f>IF(Tbl.Kosten[[#This Row],[Sanr.]]=FA$7,Tbl.Kosten[[#This Row],[Totaal kosten]],"")</f>
        <v/>
      </c>
      <c r="FB197" s="150" t="str">
        <f>IF(Tbl.Kosten[[#This Row],[Sanr.]]=FB$7,Tbl.Kosten[[#This Row],[Totaal kosten]],"")</f>
        <v/>
      </c>
      <c r="FC197" s="150" t="str">
        <f>IF(Tbl.Kosten[[#This Row],[Sanr.]]=FC$7,Tbl.Kosten[[#This Row],[Totaal kosten]],"")</f>
        <v/>
      </c>
      <c r="FD197" s="150" t="str">
        <f>IF(Tbl.Kosten[[#This Row],[Sanr.]]=FD$7,Tbl.Kosten[[#This Row],[Totaal kosten]],"")</f>
        <v/>
      </c>
      <c r="FE197" s="150" t="str">
        <f>IF(Tbl.Kosten[[#This Row],[Sanr.]]=FE$7,Tbl.Kosten[[#This Row],[Totaal kosten]],"")</f>
        <v/>
      </c>
      <c r="FF197" s="150" t="str">
        <f>IF(Tbl.Kosten[[#This Row],[Sanr.]]=FF$7,Tbl.Kosten[[#This Row],[Totaal kosten]],"")</f>
        <v/>
      </c>
      <c r="FG197" s="150" t="str">
        <f>IF(Tbl.Kosten[[#This Row],[Sanr.]]=FG$7,Tbl.Kosten[[#This Row],[Totaal kosten]],"")</f>
        <v/>
      </c>
      <c r="FH197" s="150" t="str">
        <f>IF(Tbl.Kosten[[#This Row],[Sanr.]]=FH$7,Tbl.Kosten[[#This Row],[Totaal kosten]],"")</f>
        <v/>
      </c>
      <c r="FI197" s="150" t="str">
        <f>IF(Tbl.Kosten[[#This Row],[Sanr.]]=FI$7,Tbl.Kosten[[#This Row],[Totaal kosten]],"")</f>
        <v/>
      </c>
      <c r="FJ197" s="150" t="str">
        <f>IF(Tbl.Kosten[[#This Row],[Sanr.]]=FJ$7,Tbl.Kosten[[#This Row],[Totaal kosten]],"")</f>
        <v/>
      </c>
      <c r="FK197" s="150" t="str">
        <f>IF(Tbl.Kosten[[#This Row],[Sanr.]]=FK$7,Tbl.Kosten[[#This Row],[Totaal kosten]],"")</f>
        <v/>
      </c>
      <c r="FL197" s="150" t="str">
        <f>IF(Tbl.Kosten[[#This Row],[Sanr.]]=FL$7,Tbl.Kosten[[#This Row],[Totaal kosten]],"")</f>
        <v/>
      </c>
      <c r="FM197" s="150" t="str">
        <f>IF(Tbl.Kosten[[#This Row],[Sanr.]]=FM$7,Tbl.Kosten[[#This Row],[Totaal kosten]],"")</f>
        <v/>
      </c>
      <c r="FN197" s="150" t="str">
        <f>IF(Tbl.Kosten[[#This Row],[Sanr.]]=FN$7,Tbl.Kosten[[#This Row],[Totaal kosten]],"")</f>
        <v/>
      </c>
      <c r="FO197" s="150" t="str">
        <f>IF(Tbl.Kosten[[#This Row],[Sanr.]]=FO$7,Tbl.Kosten[[#This Row],[Totaal kosten]],"")</f>
        <v/>
      </c>
      <c r="FP197" s="150" t="str">
        <f>IF(Tbl.Kosten[[#This Row],[Sanr.]]=FP$7,Tbl.Kosten[[#This Row],[Totaal kosten]],"")</f>
        <v/>
      </c>
      <c r="FQ197" s="150" t="str">
        <f>IF(Tbl.Kosten[[#This Row],[Sanr.]]=FQ$7,Tbl.Kosten[[#This Row],[Totaal kosten]],"")</f>
        <v/>
      </c>
      <c r="FR197" s="150" t="str">
        <f>IF(Tbl.Kosten[[#This Row],[Sanr.]]=FR$7,Tbl.Kosten[[#This Row],[Totaal kosten]],"")</f>
        <v/>
      </c>
      <c r="FS197" s="150" t="str">
        <f>IF(Tbl.Kosten[[#This Row],[Sanr.]]=FS$7,Tbl.Kosten[[#This Row],[Totaal kosten]],"")</f>
        <v/>
      </c>
      <c r="FT197" s="150" t="str">
        <f>IF(Tbl.Kosten[[#This Row],[Sanr.]]=FT$7,Tbl.Kosten[[#This Row],[Totaal kosten]],"")</f>
        <v/>
      </c>
      <c r="FU197" s="150" t="str">
        <f>IF(Tbl.Kosten[[#This Row],[Sanr.]]=FU$7,Tbl.Kosten[[#This Row],[Totaal kosten]],"")</f>
        <v/>
      </c>
      <c r="FV197" s="150" t="str">
        <f>IF(Tbl.Kosten[[#This Row],[Sanr.]]=FV$7,Tbl.Kosten[[#This Row],[Totaal kosten]],"")</f>
        <v/>
      </c>
      <c r="FW197" s="150" t="str">
        <f>IFERROR(_xlfn.XLOOKUP(Tbl.Kosten[[#This Row],[Activiteitencode]],Tbl.Activiteiten[Activiteitcode],Tbl.Activiteiten[Anr.],"",0,1),"")</f>
        <v/>
      </c>
      <c r="FX197" s="169" t="str">
        <f>_xlfn.CONCAT(Tbl.Kosten[[#This Row],[Pnr.]],Tbl.Kosten[[#This Row],[Sanr.]])</f>
        <v>P1</v>
      </c>
      <c r="FY197" s="150">
        <f>Tbl.Kosten[[#This Row],[Totaal kosten]]-Tbl.Kosten[[#This Row],[Subsidie]]</f>
        <v>0</v>
      </c>
      <c r="FZ197" s="150">
        <f>IF(Tbl.Kosten[[#This Row],[Pnr.]]=FZ$7,Tbl.Kosten[[#This Row],[Te financieren]],"")</f>
        <v>0</v>
      </c>
      <c r="GA197" s="150" t="str">
        <f>IF(Tbl.Kosten[[#This Row],[Pnr.]]=GA$7,Tbl.Kosten[[#This Row],[Te financieren]],"")</f>
        <v/>
      </c>
      <c r="GB197" s="150" t="str">
        <f>IF(Tbl.Kosten[[#This Row],[Pnr.]]=GB$7,Tbl.Kosten[[#This Row],[Te financieren]],"")</f>
        <v/>
      </c>
      <c r="GC197" s="150" t="str">
        <f>IF(Tbl.Kosten[[#This Row],[Pnr.]]=GC$7,Tbl.Kosten[[#This Row],[Te financieren]],"")</f>
        <v/>
      </c>
      <c r="GD197" s="150" t="str">
        <f>IF(Tbl.Kosten[[#This Row],[Pnr.]]=GD$7,Tbl.Kosten[[#This Row],[Te financieren]],"")</f>
        <v/>
      </c>
      <c r="GE197" s="150" t="str">
        <f>IF(Tbl.Kosten[[#This Row],[Pnr.]]=GE$7,Tbl.Kosten[[#This Row],[Te financieren]],"")</f>
        <v/>
      </c>
      <c r="GF197" s="150" t="str">
        <f>IF(Tbl.Kosten[[#This Row],[Pnr.]]=GF$7,Tbl.Kosten[[#This Row],[Te financieren]],"")</f>
        <v/>
      </c>
      <c r="GG197" s="150" t="str">
        <f>IF(Tbl.Kosten[[#This Row],[Pnr.]]=GG$7,Tbl.Kosten[[#This Row],[Te financieren]],"")</f>
        <v/>
      </c>
      <c r="GH197" s="150" t="str">
        <f>IF(Tbl.Kosten[[#This Row],[Pnr.]]=GH$7,Tbl.Kosten[[#This Row],[Te financieren]],"")</f>
        <v/>
      </c>
      <c r="GI197" s="150" t="str">
        <f>IF(Tbl.Kosten[[#This Row],[Pnr.]]=GI$7,Tbl.Kosten[[#This Row],[Te financieren]],"")</f>
        <v/>
      </c>
      <c r="GJ197" s="150" t="str">
        <f>IF(Tbl.Kosten[[#This Row],[Pnr.]]=GJ$7,Tbl.Kosten[[#This Row],[Te financieren]],"")</f>
        <v/>
      </c>
      <c r="GK197" s="150" t="str">
        <f>IF(Tbl.Kosten[[#This Row],[Pnr.]]=GK$7,Tbl.Kosten[[#This Row],[Te financieren]],"")</f>
        <v/>
      </c>
      <c r="GL197" s="150" t="str">
        <f>IF(Tbl.Kosten[[#This Row],[Pnr.]]=GL$7,Tbl.Kosten[[#This Row],[Te financieren]],"")</f>
        <v/>
      </c>
      <c r="GM197" s="150" t="str">
        <f>IF(Tbl.Kosten[[#This Row],[Pnr.]]=GM$7,Tbl.Kosten[[#This Row],[Te financieren]],"")</f>
        <v/>
      </c>
      <c r="GN197" s="150" t="str">
        <f>IF(Tbl.Kosten[[#This Row],[Pnr.]]=GN$7,Tbl.Kosten[[#This Row],[Te financieren]],"")</f>
        <v/>
      </c>
      <c r="GO197" s="150" t="str">
        <f>IF(Tbl.Kosten[[#This Row],[Pnr.]]=GO$7,Tbl.Kosten[[#This Row],[Te financieren]],"")</f>
        <v/>
      </c>
      <c r="GP197" s="150" t="str">
        <f>IF(Tbl.Kosten[[#This Row],[Pnr.]]=GP$7,Tbl.Kosten[[#This Row],[Te financieren]],"")</f>
        <v/>
      </c>
      <c r="GQ197" s="150" t="str">
        <f>IF(Tbl.Kosten[[#This Row],[Pnr.]]=GQ$7,Tbl.Kosten[[#This Row],[Te financieren]],"")</f>
        <v/>
      </c>
      <c r="GR197" s="150" t="str">
        <f>IF(Tbl.Kosten[[#This Row],[Pnr.]]=GR$7,Tbl.Kosten[[#This Row],[Te financieren]],"")</f>
        <v/>
      </c>
      <c r="GS197" s="150" t="str">
        <f>IF(Tbl.Kosten[[#This Row],[Pnr.]]=GS$7,Tbl.Kosten[[#This Row],[Te financieren]],"")</f>
        <v/>
      </c>
      <c r="GT197" s="150" t="str">
        <f>IF(Tbl.Kosten[[#This Row],[Pnr.]]=GT$7,Tbl.Kosten[[#This Row],[Te financieren]],"")</f>
        <v/>
      </c>
      <c r="GU197" s="150" t="str">
        <f>IF(Tbl.Kosten[[#This Row],[Pnr.]]=GU$7,Tbl.Kosten[[#This Row],[Te financieren]],"")</f>
        <v/>
      </c>
      <c r="GV197" s="150" t="str">
        <f>IF(Tbl.Kosten[[#This Row],[Pnr.]]=GV$7,Tbl.Kosten[[#This Row],[Te financieren]],"")</f>
        <v/>
      </c>
      <c r="GW197" s="150" t="str">
        <f>IF(Tbl.Kosten[[#This Row],[Pnr.]]=GW$7,Tbl.Kosten[[#This Row],[Te financieren]],"")</f>
        <v/>
      </c>
      <c r="GX197" s="150" t="str">
        <f>IF(Tbl.Kosten[[#This Row],[Pnr.]]=GX$7,Tbl.Kosten[[#This Row],[Te financieren]],"")</f>
        <v/>
      </c>
      <c r="GY197" s="150" t="str">
        <f>IF(Tbl.Kosten[[#This Row],[Pnr.]]=GY$7,Tbl.Kosten[[#This Row],[Te financieren]],"")</f>
        <v/>
      </c>
      <c r="GZ197" s="150" t="str">
        <f>IF(Tbl.Kosten[[#This Row],[Pnr.]]=GZ$7,Tbl.Kosten[[#This Row],[Te financieren]],"")</f>
        <v/>
      </c>
      <c r="HA197" s="150" t="str">
        <f>IF(Tbl.Kosten[[#This Row],[Pnr.]]=HA$7,Tbl.Kosten[[#This Row],[Te financieren]],"")</f>
        <v/>
      </c>
      <c r="HB197" s="150" t="str">
        <f>IF(Tbl.Kosten[[#This Row],[Pnr.]]=HB$7,Tbl.Kosten[[#This Row],[Te financieren]],"")</f>
        <v/>
      </c>
      <c r="HC197" s="150" t="str">
        <f>IF(Tbl.Kosten[[#This Row],[Pnr.]]=HC$7,Tbl.Kosten[[#This Row],[Te financieren]],"")</f>
        <v/>
      </c>
      <c r="HD197" s="150" t="str">
        <f>IF(Tbl.Kosten[[#This Row],[Pnr.]]=HD$7,Tbl.Kosten[[#This Row],[Te financieren]],"")</f>
        <v/>
      </c>
      <c r="HE197" s="150" t="str">
        <f>IF(Tbl.Kosten[[#This Row],[Pnr.]]=HE$7,Tbl.Kosten[[#This Row],[Te financieren]],"")</f>
        <v/>
      </c>
      <c r="HF197" s="150" t="str">
        <f>IF(Tbl.Kosten[[#This Row],[Pnr.]]=HF$7,Tbl.Kosten[[#This Row],[Te financieren]],"")</f>
        <v/>
      </c>
      <c r="HG197" s="150" t="str">
        <f>IF(Tbl.Kosten[[#This Row],[Pnr.]]=HG$7,Tbl.Kosten[[#This Row],[Te financieren]],"")</f>
        <v/>
      </c>
      <c r="HH197" s="150" t="str">
        <f>IF(Tbl.Kosten[[#This Row],[Pnr.]]=HH$7,Tbl.Kosten[[#This Row],[Te financieren]],"")</f>
        <v/>
      </c>
      <c r="HI197" s="150" t="str">
        <f>IF(Tbl.Kosten[[#This Row],[Pnr.]]=HI$7,Tbl.Kosten[[#This Row],[Te financieren]],"")</f>
        <v/>
      </c>
      <c r="HJ197" s="150" t="str">
        <f>IF(Tbl.Kosten[[#This Row],[Pnr.]]=HJ$7,Tbl.Kosten[[#This Row],[Te financieren]],"")</f>
        <v/>
      </c>
      <c r="HK197" s="150" t="str">
        <f>IF(Tbl.Kosten[[#This Row],[Pnr.]]=HK$7,Tbl.Kosten[[#This Row],[Te financieren]],"")</f>
        <v/>
      </c>
      <c r="HL197" s="150" t="str">
        <f>IF(Tbl.Kosten[[#This Row],[Pnr.]]=HL$7,Tbl.Kosten[[#This Row],[Te financieren]],"")</f>
        <v/>
      </c>
      <c r="HM197" s="150" t="str">
        <f>IF(Tbl.Kosten[[#This Row],[Pnr.]]=HM$7,Tbl.Kosten[[#This Row],[Te financieren]],"")</f>
        <v/>
      </c>
      <c r="HN197" s="150" t="str">
        <f>IF(Tbl.Kosten[[#This Row],[Pnr.]]=HN$7,Tbl.Kosten[[#This Row],[Te financieren]],"")</f>
        <v/>
      </c>
      <c r="HO197" s="150" t="str">
        <f>IF(Tbl.Kosten[[#This Row],[Pnr.]]=HO$7,Tbl.Kosten[[#This Row],[Te financieren]],"")</f>
        <v/>
      </c>
      <c r="HP197" s="150" t="str">
        <f>IF(Tbl.Kosten[[#This Row],[Pnr.]]=HP$7,Tbl.Kosten[[#This Row],[Te financieren]],"")</f>
        <v/>
      </c>
      <c r="HQ197" s="150" t="str">
        <f>IF(Tbl.Kosten[[#This Row],[Pnr.]]=HQ$7,Tbl.Kosten[[#This Row],[Te financieren]],"")</f>
        <v/>
      </c>
      <c r="HR197" s="150" t="str">
        <f>IF(Tbl.Kosten[[#This Row],[Pnr.]]=HR$7,Tbl.Kosten[[#This Row],[Te financieren]],"")</f>
        <v/>
      </c>
      <c r="HS197" s="150" t="str">
        <f>IF(Tbl.Kosten[[#This Row],[Pnr.]]=HS$7,Tbl.Kosten[[#This Row],[Te financieren]],"")</f>
        <v/>
      </c>
      <c r="HT197" s="150" t="str">
        <f>IF(Tbl.Kosten[[#This Row],[Pnr.]]=HT$7,Tbl.Kosten[[#This Row],[Te financieren]],"")</f>
        <v/>
      </c>
      <c r="HU197" s="150" t="str">
        <f>IF(Tbl.Kosten[[#This Row],[Pnr.]]=HU$7,Tbl.Kosten[[#This Row],[Te financieren]],"")</f>
        <v/>
      </c>
      <c r="HV197" s="150" t="str">
        <f>IF(Tbl.Kosten[[#This Row],[Pnr.]]=HV$7,Tbl.Kosten[[#This Row],[Te financieren]],"")</f>
        <v/>
      </c>
      <c r="HW197" s="150" t="str">
        <f>IF(Tbl.Kosten[[#This Row],[Pnr.]]=HW$7,Tbl.Kosten[[#This Row],[Te financieren]],"")</f>
        <v/>
      </c>
    </row>
    <row r="198" spans="2:231" x14ac:dyDescent="0.3">
      <c r="B198" s="134"/>
      <c r="C198" s="137"/>
      <c r="D198" s="136"/>
      <c r="E198" s="261"/>
      <c r="F198" s="135"/>
      <c r="G198" s="11" t="str">
        <f>IF(Tbl.Kosten[[#This Row],[Medewerker e/o 
functie]]&lt;&gt;"",_xlfn.XLOOKUP(Tbl.Kosten[[#This Row],[Medewerker e/o 
functie]],Tbl.Uurtarief[Medewerker en/of functie],Tbl.Uurtarief[Uurtarief],"",0,1),"")</f>
        <v/>
      </c>
      <c r="H198" s="121">
        <f>IFERROR(Tbl.Kosten[[#This Row],[Uren]]*Tbl.Kosten[[#This Row],[Uurtarief]],0)</f>
        <v>0</v>
      </c>
      <c r="I198" s="119" t="str">
        <f>IF(Tbl.Kosten[[#This Row],[Subtotaal uren]]&lt;&gt;0,_xlfn.XLOOKUP(Tbl.Kosten[[#This Row],[Medewerker e/o 
functie]],Tbl.Uurtarief[Medewerker en/of functie],Tbl.Uurtarief[Kostensoort arbeid],"",0,1),"")</f>
        <v/>
      </c>
      <c r="J198" s="137"/>
      <c r="K198" s="135"/>
      <c r="L198" s="139" t="str">
        <f>IF(Tbl.Kosten[[#This Row],[Activum]]&lt;&gt;"",_xlfn.XLOOKUP(Tbl.Kosten[[#This Row],[Activum]],Tbl.Afschrijvingskosten[Activum],Tbl.Afschrijvingskosten[Tarief per afschrijvings-eenheid],"",0,1),"")</f>
        <v/>
      </c>
      <c r="M198" s="122">
        <f>IFERROR(Tbl.Kosten[[#This Row],[Een-
heden]]*Tbl.Kosten[[#This Row],[Afschrijvings-
tarief]],0)</f>
        <v>0</v>
      </c>
      <c r="N198" s="122" t="str">
        <f>IF(Tbl.Kosten[[#This Row],[Subtotaal afschrijving]]&lt;&gt;0,Lijsten!$A$7,"")</f>
        <v/>
      </c>
      <c r="O198" s="140"/>
      <c r="P198" s="135"/>
      <c r="Q198" s="138"/>
      <c r="R198" s="122">
        <f>IFERROR(Tbl.Kosten[[#This Row],[Aantal]]*Tbl.Kosten[[#This Row],[Tarief]],0)</f>
        <v>0</v>
      </c>
      <c r="S198" s="8">
        <f>IFERROR(Tbl.Kosten[[#This Row],[Subtotaal overige kosten]]+Tbl.Kosten[[#This Row],[Subtotaal uren]]+Tbl.Kosten[[#This Row],[Subtotaal afschrijving]],0)</f>
        <v>0</v>
      </c>
      <c r="T198" s="8">
        <f>IFERROR(Tbl.Kosten[[#This Row],[Totaal kosten]]*Tbl.Kosten[[#This Row],[Subsidie%]],0)</f>
        <v>0</v>
      </c>
      <c r="U198" s="4" t="str" cm="1">
        <f t="array" ref="U198">IFERROR(_xlfn.IFS(Tbl.Kosten[[#This Row],[Subtotaal uren]]&lt;&gt;0,Tbl.Kosten[[#This Row],[Kostensoort arbeid]],Tbl.Kosten[[#This Row],[Subtotaal afschrijving]]&lt;&gt;0,Tbl.Kosten[[#This Row],[Kostensoort afschrijving]],Tbl.Kosten[[#This Row],[Subtotaal overige kosten]]&lt;&gt;0,Tbl.Kosten[[#This Row],[Kostensoort overig]]),"")</f>
        <v/>
      </c>
      <c r="V198" s="4" t="str">
        <f>IFERROR(_xlfn.XLOOKUP(Tbl.Kosten[[#This Row],[Activiteitencode]],Tbl.Activiteiten[Activiteitcode],Tbl.Activiteiten[Werkpakketcode],"",0,1),"")</f>
        <v/>
      </c>
      <c r="W198" s="4" t="str">
        <f>IFERROR(_xlfn.XLOOKUP(Tbl.Kosten[[#This Row],[Werkpakketcode]],Tbl.Werkpakketten[Werkpakketcode],Tbl.Werkpakketten[Subsidiabele activiteit],"",0,1),"")</f>
        <v/>
      </c>
      <c r="X198" s="12">
        <f>IFERROR(_xlfn.XLOOKUP(Tbl.Kosten[[#This Row],[Sanr.]],Tbl.Subsidiehoogte[SAnr.],Tbl.Subsidiehoogte[Sub. Percentage],0,0,1),0)</f>
        <v>0</v>
      </c>
      <c r="Y198" s="144" t="str">
        <f>IFERROR(_xlfn.XLOOKUP(Tbl.Kosten[[#This Row],[Partnercode]],Tbl.Projectpartners[Partnercode],Tbl.Projectpartners[PNr.],"",0,1),"")</f>
        <v>P1</v>
      </c>
      <c r="Z198" s="148">
        <f>IF(Tbl.Kosten[[#This Row],[Pnr.]]=Z$7,Tbl.Kosten[[#This Row],[Totaal kosten]],"")</f>
        <v>0</v>
      </c>
      <c r="AA198" s="148" t="str">
        <f>IF(Tbl.Kosten[[#This Row],[Pnr.]]=AA$7,Tbl.Kosten[[#This Row],[Totaal kosten]],"")</f>
        <v/>
      </c>
      <c r="AB198" s="148" t="str">
        <f>IF(Tbl.Kosten[[#This Row],[Pnr.]]=AB$7,Tbl.Kosten[[#This Row],[Totaal kosten]],"")</f>
        <v/>
      </c>
      <c r="AC198" s="148" t="str">
        <f>IF(Tbl.Kosten[[#This Row],[Pnr.]]=AC$7,Tbl.Kosten[[#This Row],[Totaal kosten]],"")</f>
        <v/>
      </c>
      <c r="AD198" s="148" t="str">
        <f>IF(Tbl.Kosten[[#This Row],[Pnr.]]=AD$7,Tbl.Kosten[[#This Row],[Totaal kosten]],"")</f>
        <v/>
      </c>
      <c r="AE198" s="148" t="str">
        <f>IF(Tbl.Kosten[[#This Row],[Pnr.]]=AE$7,Tbl.Kosten[[#This Row],[Totaal kosten]],"")</f>
        <v/>
      </c>
      <c r="AF198" s="148" t="str">
        <f>IF(Tbl.Kosten[[#This Row],[Pnr.]]=AF$7,Tbl.Kosten[[#This Row],[Totaal kosten]],"")</f>
        <v/>
      </c>
      <c r="AG198" s="148" t="str">
        <f>IF(Tbl.Kosten[[#This Row],[Pnr.]]=AG$7,Tbl.Kosten[[#This Row],[Totaal kosten]],"")</f>
        <v/>
      </c>
      <c r="AH198" s="148" t="str">
        <f>IF(Tbl.Kosten[[#This Row],[Pnr.]]=AH$7,Tbl.Kosten[[#This Row],[Totaal kosten]],"")</f>
        <v/>
      </c>
      <c r="AI198" s="148" t="str">
        <f>IF(Tbl.Kosten[[#This Row],[Pnr.]]=AI$7,Tbl.Kosten[[#This Row],[Totaal kosten]],"")</f>
        <v/>
      </c>
      <c r="AJ198" s="148" t="str">
        <f>IF(Tbl.Kosten[[#This Row],[Pnr.]]=AJ$7,Tbl.Kosten[[#This Row],[Totaal kosten]],"")</f>
        <v/>
      </c>
      <c r="AK198" s="148" t="str">
        <f>IF(Tbl.Kosten[[#This Row],[Pnr.]]=AK$7,Tbl.Kosten[[#This Row],[Totaal kosten]],"")</f>
        <v/>
      </c>
      <c r="AL198" s="148" t="str">
        <f>IF(Tbl.Kosten[[#This Row],[Pnr.]]=AL$7,Tbl.Kosten[[#This Row],[Totaal kosten]],"")</f>
        <v/>
      </c>
      <c r="AM198" s="148" t="str">
        <f>IF(Tbl.Kosten[[#This Row],[Pnr.]]=AM$7,Tbl.Kosten[[#This Row],[Totaal kosten]],"")</f>
        <v/>
      </c>
      <c r="AN198" s="148" t="str">
        <f>IF(Tbl.Kosten[[#This Row],[Pnr.]]=AN$7,Tbl.Kosten[[#This Row],[Totaal kosten]],"")</f>
        <v/>
      </c>
      <c r="AO198" s="148" t="str">
        <f>IF(Tbl.Kosten[[#This Row],[Pnr.]]=AO$7,Tbl.Kosten[[#This Row],[Totaal kosten]],"")</f>
        <v/>
      </c>
      <c r="AP198" s="148" t="str">
        <f>IF(Tbl.Kosten[[#This Row],[Pnr.]]=AP$7,Tbl.Kosten[[#This Row],[Totaal kosten]],"")</f>
        <v/>
      </c>
      <c r="AQ198" s="148" t="str">
        <f>IF(Tbl.Kosten[[#This Row],[Pnr.]]=AQ$7,Tbl.Kosten[[#This Row],[Totaal kosten]],"")</f>
        <v/>
      </c>
      <c r="AR198" s="148" t="str">
        <f>IF(Tbl.Kosten[[#This Row],[Pnr.]]=AR$7,Tbl.Kosten[[#This Row],[Totaal kosten]],"")</f>
        <v/>
      </c>
      <c r="AS198" s="148" t="str">
        <f>IF(Tbl.Kosten[[#This Row],[Pnr.]]=AS$7,Tbl.Kosten[[#This Row],[Totaal kosten]],"")</f>
        <v/>
      </c>
      <c r="AT198" s="148" t="str">
        <f>IF(Tbl.Kosten[[#This Row],[Pnr.]]=AT$7,Tbl.Kosten[[#This Row],[Totaal kosten]],"")</f>
        <v/>
      </c>
      <c r="AU198" s="148" t="str">
        <f>IF(Tbl.Kosten[[#This Row],[Pnr.]]=AU$7,Tbl.Kosten[[#This Row],[Totaal kosten]],"")</f>
        <v/>
      </c>
      <c r="AV198" s="148" t="str">
        <f>IF(Tbl.Kosten[[#This Row],[Pnr.]]=AV$7,Tbl.Kosten[[#This Row],[Totaal kosten]],"")</f>
        <v/>
      </c>
      <c r="AW198" s="148" t="str">
        <f>IF(Tbl.Kosten[[#This Row],[Pnr.]]=AW$7,Tbl.Kosten[[#This Row],[Totaal kosten]],"")</f>
        <v/>
      </c>
      <c r="AX198" s="148" t="str">
        <f>IF(Tbl.Kosten[[#This Row],[Pnr.]]=AX$7,Tbl.Kosten[[#This Row],[Totaal kosten]],"")</f>
        <v/>
      </c>
      <c r="AY198" s="148" t="str">
        <f>IF(Tbl.Kosten[[#This Row],[Pnr.]]=AY$7,Tbl.Kosten[[#This Row],[Totaal kosten]],"")</f>
        <v/>
      </c>
      <c r="AZ198" s="148" t="str">
        <f>IF(Tbl.Kosten[[#This Row],[Pnr.]]=AZ$7,Tbl.Kosten[[#This Row],[Totaal kosten]],"")</f>
        <v/>
      </c>
      <c r="BA198" s="148" t="str">
        <f>IF(Tbl.Kosten[[#This Row],[Pnr.]]=BA$7,Tbl.Kosten[[#This Row],[Totaal kosten]],"")</f>
        <v/>
      </c>
      <c r="BB198" s="148" t="str">
        <f>IF(Tbl.Kosten[[#This Row],[Pnr.]]=BB$7,Tbl.Kosten[[#This Row],[Totaal kosten]],"")</f>
        <v/>
      </c>
      <c r="BC198" s="148" t="str">
        <f>IF(Tbl.Kosten[[#This Row],[Pnr.]]=BC$7,Tbl.Kosten[[#This Row],[Totaal kosten]],"")</f>
        <v/>
      </c>
      <c r="BD198" s="148" t="str">
        <f>IF(Tbl.Kosten[[#This Row],[Pnr.]]=BD$7,Tbl.Kosten[[#This Row],[Totaal kosten]],"")</f>
        <v/>
      </c>
      <c r="BE198" s="148" t="str">
        <f>IF(Tbl.Kosten[[#This Row],[Pnr.]]=BE$7,Tbl.Kosten[[#This Row],[Totaal kosten]],"")</f>
        <v/>
      </c>
      <c r="BF198" s="148" t="str">
        <f>IF(Tbl.Kosten[[#This Row],[Pnr.]]=BF$7,Tbl.Kosten[[#This Row],[Totaal kosten]],"")</f>
        <v/>
      </c>
      <c r="BG198" s="148" t="str">
        <f>IF(Tbl.Kosten[[#This Row],[Pnr.]]=BG$7,Tbl.Kosten[[#This Row],[Totaal kosten]],"")</f>
        <v/>
      </c>
      <c r="BH198" s="148" t="str">
        <f>IF(Tbl.Kosten[[#This Row],[Pnr.]]=BH$7,Tbl.Kosten[[#This Row],[Totaal kosten]],"")</f>
        <v/>
      </c>
      <c r="BI198" s="148" t="str">
        <f>IF(Tbl.Kosten[[#This Row],[Pnr.]]=BI$7,Tbl.Kosten[[#This Row],[Totaal kosten]],"")</f>
        <v/>
      </c>
      <c r="BJ198" s="148" t="str">
        <f>IF(Tbl.Kosten[[#This Row],[Pnr.]]=BJ$7,Tbl.Kosten[[#This Row],[Totaal kosten]],"")</f>
        <v/>
      </c>
      <c r="BK198" s="148" t="str">
        <f>IF(Tbl.Kosten[[#This Row],[Pnr.]]=BK$7,Tbl.Kosten[[#This Row],[Totaal kosten]],"")</f>
        <v/>
      </c>
      <c r="BL198" s="148" t="str">
        <f>IF(Tbl.Kosten[[#This Row],[Pnr.]]=BL$7,Tbl.Kosten[[#This Row],[Totaal kosten]],"")</f>
        <v/>
      </c>
      <c r="BM198" s="148" t="str">
        <f>IF(Tbl.Kosten[[#This Row],[Pnr.]]=BM$7,Tbl.Kosten[[#This Row],[Totaal kosten]],"")</f>
        <v/>
      </c>
      <c r="BN198" s="148" t="str">
        <f>IF(Tbl.Kosten[[#This Row],[Pnr.]]=BN$7,Tbl.Kosten[[#This Row],[Totaal kosten]],"")</f>
        <v/>
      </c>
      <c r="BO198" s="148" t="str">
        <f>IF(Tbl.Kosten[[#This Row],[Pnr.]]=BO$7,Tbl.Kosten[[#This Row],[Totaal kosten]],"")</f>
        <v/>
      </c>
      <c r="BP198" s="148" t="str">
        <f>IF(Tbl.Kosten[[#This Row],[Pnr.]]=BP$7,Tbl.Kosten[[#This Row],[Totaal kosten]],"")</f>
        <v/>
      </c>
      <c r="BQ198" s="148" t="str">
        <f>IF(Tbl.Kosten[[#This Row],[Pnr.]]=BQ$7,Tbl.Kosten[[#This Row],[Totaal kosten]],"")</f>
        <v/>
      </c>
      <c r="BR198" s="148" t="str">
        <f>IF(Tbl.Kosten[[#This Row],[Pnr.]]=BR$7,Tbl.Kosten[[#This Row],[Totaal kosten]],"")</f>
        <v/>
      </c>
      <c r="BS198" s="148" t="str">
        <f>IF(Tbl.Kosten[[#This Row],[Pnr.]]=BS$7,Tbl.Kosten[[#This Row],[Totaal kosten]],"")</f>
        <v/>
      </c>
      <c r="BT198" s="148" t="str">
        <f>IF(Tbl.Kosten[[#This Row],[Pnr.]]=BT$7,Tbl.Kosten[[#This Row],[Totaal kosten]],"")</f>
        <v/>
      </c>
      <c r="BU198" s="148" t="str">
        <f>IF(Tbl.Kosten[[#This Row],[Pnr.]]=BU$7,Tbl.Kosten[[#This Row],[Totaal kosten]],"")</f>
        <v/>
      </c>
      <c r="BV198" s="148" t="str">
        <f>IF(Tbl.Kosten[[#This Row],[Pnr.]]=BV$7,Tbl.Kosten[[#This Row],[Totaal kosten]],"")</f>
        <v/>
      </c>
      <c r="BW198" s="148" t="str">
        <f>IF(Tbl.Kosten[[#This Row],[Pnr.]]=BW$7,Tbl.Kosten[[#This Row],[Totaal kosten]],"")</f>
        <v/>
      </c>
      <c r="BX198" s="148" t="str">
        <f>IFERROR(_xlfn.XLOOKUP(Tbl.Kosten[[#This Row],[Werkpakketcode]],Tbl.Werkpakketten[Werkpakketcode],Tbl.Werkpakketten[WPnr.],"",0,1),"")</f>
        <v/>
      </c>
      <c r="BY198" s="148" t="str">
        <f>IF(Tbl.Kosten[[#This Row],[WPnr.]]=BY$7,Tbl.Kosten[[#This Row],[Totaal kosten]],"")</f>
        <v/>
      </c>
      <c r="BZ198" s="148" t="str">
        <f>IF(Tbl.Kosten[[#This Row],[WPnr.]]=BZ$7,Tbl.Kosten[[#This Row],[Totaal kosten]],"")</f>
        <v/>
      </c>
      <c r="CA198" s="148" t="str">
        <f>IF(Tbl.Kosten[[#This Row],[WPnr.]]=CA$7,Tbl.Kosten[[#This Row],[Totaal kosten]],"")</f>
        <v/>
      </c>
      <c r="CB198" s="148" t="str">
        <f>IF(Tbl.Kosten[[#This Row],[WPnr.]]=CB$7,Tbl.Kosten[[#This Row],[Totaal kosten]],"")</f>
        <v/>
      </c>
      <c r="CC198" s="148" t="str">
        <f>IF(Tbl.Kosten[[#This Row],[WPnr.]]=CC$7,Tbl.Kosten[[#This Row],[Totaal kosten]],"")</f>
        <v/>
      </c>
      <c r="CD198" s="148" t="str">
        <f>IF(Tbl.Kosten[[#This Row],[WPnr.]]=CD$7,Tbl.Kosten[[#This Row],[Totaal kosten]],"")</f>
        <v/>
      </c>
      <c r="CE198" s="148" t="str">
        <f>IF(Tbl.Kosten[[#This Row],[WPnr.]]=CE$7,Tbl.Kosten[[#This Row],[Totaal kosten]],"")</f>
        <v/>
      </c>
      <c r="CF198" s="148" t="str">
        <f>IF(Tbl.Kosten[[#This Row],[WPnr.]]=CF$7,Tbl.Kosten[[#This Row],[Totaal kosten]],"")</f>
        <v/>
      </c>
      <c r="CG198" s="148" t="str">
        <f>IF(Tbl.Kosten[[#This Row],[WPnr.]]=CG$7,Tbl.Kosten[[#This Row],[Totaal kosten]],"")</f>
        <v/>
      </c>
      <c r="CH198" s="148" t="str">
        <f>IF(Tbl.Kosten[[#This Row],[WPnr.]]=CH$7,Tbl.Kosten[[#This Row],[Totaal kosten]],"")</f>
        <v/>
      </c>
      <c r="CI198" s="148" t="str">
        <f>IF(Tbl.Kosten[[#This Row],[WPnr.]]=CI$7,Tbl.Kosten[[#This Row],[Totaal kosten]],"")</f>
        <v/>
      </c>
      <c r="CJ198" s="148" t="str">
        <f>IF(Tbl.Kosten[[#This Row],[WPnr.]]=CJ$7,Tbl.Kosten[[#This Row],[Totaal kosten]],"")</f>
        <v/>
      </c>
      <c r="CK198" s="148" t="str">
        <f>IF(Tbl.Kosten[[#This Row],[WPnr.]]=CK$7,Tbl.Kosten[[#This Row],[Totaal kosten]],"")</f>
        <v/>
      </c>
      <c r="CL198" s="148" t="str">
        <f>IF(Tbl.Kosten[[#This Row],[WPnr.]]=CL$7,Tbl.Kosten[[#This Row],[Totaal kosten]],"")</f>
        <v/>
      </c>
      <c r="CM198" s="148" t="str">
        <f>IF(Tbl.Kosten[[#This Row],[WPnr.]]=CM$7,Tbl.Kosten[[#This Row],[Totaal kosten]],"")</f>
        <v/>
      </c>
      <c r="CN198" s="148" t="str">
        <f>IF(Tbl.Kosten[[#This Row],[WPnr.]]=CN$7,Tbl.Kosten[[#This Row],[Totaal kosten]],"")</f>
        <v/>
      </c>
      <c r="CO198" s="148" t="str">
        <f>IF(Tbl.Kosten[[#This Row],[WPnr.]]=CO$7,Tbl.Kosten[[#This Row],[Totaal kosten]],"")</f>
        <v/>
      </c>
      <c r="CP198" s="148" t="str">
        <f>IF(Tbl.Kosten[[#This Row],[WPnr.]]=CP$7,Tbl.Kosten[[#This Row],[Totaal kosten]],"")</f>
        <v/>
      </c>
      <c r="CQ198" s="148" t="str">
        <f>IF(Tbl.Kosten[[#This Row],[WPnr.]]=CQ$7,Tbl.Kosten[[#This Row],[Totaal kosten]],"")</f>
        <v/>
      </c>
      <c r="CR198" s="148" t="str">
        <f>IF(Tbl.Kosten[[#This Row],[WPnr.]]=CR$7,Tbl.Kosten[[#This Row],[Totaal kosten]],"")</f>
        <v/>
      </c>
      <c r="CS198" s="148" t="str">
        <f>IF(Tbl.Kosten[[#This Row],[WPnr.]]=CS$7,Tbl.Kosten[[#This Row],[Totaal kosten]],"")</f>
        <v/>
      </c>
      <c r="CT198" s="148" t="str">
        <f>IF(Tbl.Kosten[[#This Row],[WPnr.]]=CT$7,Tbl.Kosten[[#This Row],[Totaal kosten]],"")</f>
        <v/>
      </c>
      <c r="CU198" s="148" t="str">
        <f>IF(Tbl.Kosten[[#This Row],[WPnr.]]=CU$7,Tbl.Kosten[[#This Row],[Totaal kosten]],"")</f>
        <v/>
      </c>
      <c r="CV198" s="148" t="str">
        <f>IF(Tbl.Kosten[[#This Row],[WPnr.]]=CV$7,Tbl.Kosten[[#This Row],[Totaal kosten]],"")</f>
        <v/>
      </c>
      <c r="CW198" s="148" t="str">
        <f>IF(Tbl.Kosten[[#This Row],[WPnr.]]=CW$7,Tbl.Kosten[[#This Row],[Totaal kosten]],"")</f>
        <v/>
      </c>
      <c r="CX198" s="148" t="str">
        <f>IF(Tbl.Kosten[[#This Row],[WPnr.]]=CX$7,Tbl.Kosten[[#This Row],[Totaal kosten]],"")</f>
        <v/>
      </c>
      <c r="CY198" s="148" t="str">
        <f>IF(Tbl.Kosten[[#This Row],[WPnr.]]=CY$7,Tbl.Kosten[[#This Row],[Totaal kosten]],"")</f>
        <v/>
      </c>
      <c r="CZ198" s="148" t="str">
        <f>IF(Tbl.Kosten[[#This Row],[WPnr.]]=CZ$7,Tbl.Kosten[[#This Row],[Totaal kosten]],"")</f>
        <v/>
      </c>
      <c r="DA198" s="148" t="str">
        <f>IF(Tbl.Kosten[[#This Row],[WPnr.]]=DA$7,Tbl.Kosten[[#This Row],[Totaal kosten]],"")</f>
        <v/>
      </c>
      <c r="DB198" s="148" t="str">
        <f>IF(Tbl.Kosten[[#This Row],[WPnr.]]=DB$7,Tbl.Kosten[[#This Row],[Totaal kosten]],"")</f>
        <v/>
      </c>
      <c r="DC198" s="148" t="str">
        <f>IF(Tbl.Kosten[[#This Row],[WPnr.]]=DC$7,Tbl.Kosten[[#This Row],[Totaal kosten]],"")</f>
        <v/>
      </c>
      <c r="DD198" s="148" t="str">
        <f>IF(Tbl.Kosten[[#This Row],[WPnr.]]=DD$7,Tbl.Kosten[[#This Row],[Totaal kosten]],"")</f>
        <v/>
      </c>
      <c r="DE198" s="148" t="str">
        <f>IF(Tbl.Kosten[[#This Row],[WPnr.]]=DE$7,Tbl.Kosten[[#This Row],[Totaal kosten]],"")</f>
        <v/>
      </c>
      <c r="DF198" s="148" t="str">
        <f>IF(Tbl.Kosten[[#This Row],[WPnr.]]=DF$7,Tbl.Kosten[[#This Row],[Totaal kosten]],"")</f>
        <v/>
      </c>
      <c r="DG198" s="148" t="str">
        <f>IF(Tbl.Kosten[[#This Row],[WPnr.]]=DG$7,Tbl.Kosten[[#This Row],[Totaal kosten]],"")</f>
        <v/>
      </c>
      <c r="DH198" s="148" t="str">
        <f>IF(Tbl.Kosten[[#This Row],[WPnr.]]=DH$7,Tbl.Kosten[[#This Row],[Totaal kosten]],"")</f>
        <v/>
      </c>
      <c r="DI198" s="148" t="str">
        <f>IF(Tbl.Kosten[[#This Row],[WPnr.]]=DI$7,Tbl.Kosten[[#This Row],[Totaal kosten]],"")</f>
        <v/>
      </c>
      <c r="DJ198" s="148" t="str">
        <f>IF(Tbl.Kosten[[#This Row],[WPnr.]]=DJ$7,Tbl.Kosten[[#This Row],[Totaal kosten]],"")</f>
        <v/>
      </c>
      <c r="DK198" s="148" t="str">
        <f>IF(Tbl.Kosten[[#This Row],[WPnr.]]=DK$7,Tbl.Kosten[[#This Row],[Totaal kosten]],"")</f>
        <v/>
      </c>
      <c r="DL198" s="148" t="str">
        <f>IF(Tbl.Kosten[[#This Row],[WPnr.]]=DL$7,Tbl.Kosten[[#This Row],[Totaal kosten]],"")</f>
        <v/>
      </c>
      <c r="DM198" s="148" t="str">
        <f>IF(Tbl.Kosten[[#This Row],[WPnr.]]=DM$7,Tbl.Kosten[[#This Row],[Totaal kosten]],"")</f>
        <v/>
      </c>
      <c r="DN198" s="148" t="str">
        <f>IF(Tbl.Kosten[[#This Row],[WPnr.]]=DN$7,Tbl.Kosten[[#This Row],[Totaal kosten]],"")</f>
        <v/>
      </c>
      <c r="DO198" s="148" t="str">
        <f>IF(Tbl.Kosten[[#This Row],[WPnr.]]=DO$7,Tbl.Kosten[[#This Row],[Totaal kosten]],"")</f>
        <v/>
      </c>
      <c r="DP198" s="148" t="str">
        <f>IF(Tbl.Kosten[[#This Row],[WPnr.]]=DP$7,Tbl.Kosten[[#This Row],[Totaal kosten]],"")</f>
        <v/>
      </c>
      <c r="DQ198" s="148" t="str">
        <f>IF(Tbl.Kosten[[#This Row],[WPnr.]]=DQ$7,Tbl.Kosten[[#This Row],[Totaal kosten]],"")</f>
        <v/>
      </c>
      <c r="DR198" s="148" t="str">
        <f>IF(Tbl.Kosten[[#This Row],[WPnr.]]=DR$7,Tbl.Kosten[[#This Row],[Totaal kosten]],"")</f>
        <v/>
      </c>
      <c r="DS198" s="148" t="str">
        <f>IF(Tbl.Kosten[[#This Row],[WPnr.]]=DS$7,Tbl.Kosten[[#This Row],[Totaal kosten]],"")</f>
        <v/>
      </c>
      <c r="DT198" s="148" t="str">
        <f>IF(Tbl.Kosten[[#This Row],[WPnr.]]=DT$7,Tbl.Kosten[[#This Row],[Totaal kosten]],"")</f>
        <v/>
      </c>
      <c r="DU198" s="148" t="str">
        <f>IF(Tbl.Kosten[[#This Row],[WPnr.]]=DU$7,Tbl.Kosten[[#This Row],[Totaal kosten]],"")</f>
        <v/>
      </c>
      <c r="DV198" s="148" t="str">
        <f>IF(Tbl.Kosten[[#This Row],[WPnr.]]=DV$7,Tbl.Kosten[[#This Row],[Totaal kosten]],"")</f>
        <v/>
      </c>
      <c r="DW198" s="150" t="str">
        <f>IFERROR(_xlfn.XLOOKUP(Tbl.Kosten[[#This Row],[Kostensoort]],Tbl.Kostensoorten[Kostensoorten],Tbl.Kostensoorten[KSnr.],"",0,1),"")</f>
        <v/>
      </c>
      <c r="DX198" s="150" t="str">
        <f>IF(Tbl.Kosten[[#This Row],[KSnr.]]=DX$7,Tbl.Kosten[[#This Row],[Totaal kosten]],"")</f>
        <v/>
      </c>
      <c r="DY198" s="150" t="str">
        <f>IF(Tbl.Kosten[[#This Row],[KSnr.]]=DY$7,Tbl.Kosten[[#This Row],[Totaal kosten]],"")</f>
        <v/>
      </c>
      <c r="DZ198" s="150" t="str">
        <f>IF(Tbl.Kosten[[#This Row],[KSnr.]]=DZ$7,Tbl.Kosten[[#This Row],[Totaal kosten]],"")</f>
        <v/>
      </c>
      <c r="EA198" s="150" t="str">
        <f>IF(Tbl.Kosten[[#This Row],[KSnr.]]=EA$7,Tbl.Kosten[[#This Row],[Totaal kosten]],"")</f>
        <v/>
      </c>
      <c r="EB198" s="150" t="str">
        <f>IF(Tbl.Kosten[[#This Row],[KSnr.]]=EB$7,Tbl.Kosten[[#This Row],[Totaal kosten]],"")</f>
        <v/>
      </c>
      <c r="EC198" s="150" t="str">
        <f>IF(Tbl.Kosten[[#This Row],[KSnr.]]=EC$7,Tbl.Kosten[[#This Row],[Totaal kosten]],"")</f>
        <v/>
      </c>
      <c r="ED198" s="150" t="str">
        <f>IF(Tbl.Kosten[[#This Row],[KSnr.]]=ED$7,Tbl.Kosten[[#This Row],[Totaal kosten]],"")</f>
        <v/>
      </c>
      <c r="EE198" s="150" t="str">
        <f>IF(Tbl.Kosten[[#This Row],[KSnr.]]=EE$7,Tbl.Kosten[[#This Row],[Totaal kosten]],"")</f>
        <v/>
      </c>
      <c r="EF198" s="150" t="str">
        <f>IF(Tbl.Kosten[[#This Row],[KSnr.]]=EF$7,Tbl.Kosten[[#This Row],[Totaal kosten]],"")</f>
        <v/>
      </c>
      <c r="EG198" s="150" t="str">
        <f>IF(Tbl.Kosten[[#This Row],[KSnr.]]=EG$7,Tbl.Kosten[[#This Row],[Totaal kosten]],"")</f>
        <v/>
      </c>
      <c r="EH198" s="150" t="str">
        <f>IF(Tbl.Kosten[[#This Row],[KSnr.]]=EH$7,Tbl.Kosten[[#This Row],[Totaal kosten]],"")</f>
        <v/>
      </c>
      <c r="EI198" s="150" t="str">
        <f>IF(Tbl.Kosten[[#This Row],[KSnr.]]=EI$7,Tbl.Kosten[[#This Row],[Totaal kosten]],"")</f>
        <v/>
      </c>
      <c r="EJ198" s="150" t="str">
        <f>IF(Tbl.Kosten[[#This Row],[KSnr.]]=EJ$7,Tbl.Kosten[[#This Row],[Totaal kosten]],"")</f>
        <v/>
      </c>
      <c r="EK198" s="150" t="str">
        <f>IF(Tbl.Kosten[[#This Row],[KSnr.]]=EK$7,Tbl.Kosten[[#This Row],[Totaal kosten]],"")</f>
        <v/>
      </c>
      <c r="EL198" s="150" t="str">
        <f>IF(Tbl.Kosten[[#This Row],[KSnr.]]=EL$7,Tbl.Kosten[[#This Row],[Totaal kosten]],"")</f>
        <v/>
      </c>
      <c r="EM198" s="150" t="str">
        <f>IF(Tbl.Kosten[[#This Row],[KSnr.]]=EM$7,Tbl.Kosten[[#This Row],[Totaal kosten]],"")</f>
        <v/>
      </c>
      <c r="EN198" s="150" t="str">
        <f>IF(Tbl.Kosten[[#This Row],[KSnr.]]=EN$7,Tbl.Kosten[[#This Row],[Totaal kosten]],"")</f>
        <v/>
      </c>
      <c r="EO198" s="150" t="str">
        <f>IF(Tbl.Kosten[[#This Row],[KSnr.]]=EO$7,Tbl.Kosten[[#This Row],[Totaal kosten]],"")</f>
        <v/>
      </c>
      <c r="EP198" s="150" t="str">
        <f>IF(Tbl.Kosten[[#This Row],[KSnr.]]=EP$7,Tbl.Kosten[[#This Row],[Totaal kosten]],"")</f>
        <v/>
      </c>
      <c r="EQ198" s="150" t="str">
        <f>IF(Tbl.Kosten[[#This Row],[KSnr.]]=EQ$7,Tbl.Kosten[[#This Row],[Totaal kosten]],"")</f>
        <v/>
      </c>
      <c r="ER198" s="144" t="str">
        <f>IFERROR(_xlfn.XLOOKUP(Tbl.Kosten[[#This Row],[Subsidieactiviteit]],Tbl.Subsidiehoogte[Subsidieactiviteit],Tbl.Subsidiehoogte[SAnr.],"",0,1),"")</f>
        <v/>
      </c>
      <c r="ES198" s="150" t="str">
        <f>IF(Tbl.Kosten[[#This Row],[Sanr.]]=ES$7,Tbl.Kosten[[#This Row],[Totaal kosten]],"")</f>
        <v/>
      </c>
      <c r="ET198" s="150" t="str">
        <f>IF(Tbl.Kosten[[#This Row],[Sanr.]]=ET$7,Tbl.Kosten[[#This Row],[Totaal kosten]],"")</f>
        <v/>
      </c>
      <c r="EU198" s="150" t="str">
        <f>IF(Tbl.Kosten[[#This Row],[Sanr.]]=EU$7,Tbl.Kosten[[#This Row],[Totaal kosten]],"")</f>
        <v/>
      </c>
      <c r="EV198" s="150" t="str">
        <f>IF(Tbl.Kosten[[#This Row],[Sanr.]]=EV$7,Tbl.Kosten[[#This Row],[Totaal kosten]],"")</f>
        <v/>
      </c>
      <c r="EW198" s="150" t="str">
        <f>IF(Tbl.Kosten[[#This Row],[Sanr.]]=EW$7,Tbl.Kosten[[#This Row],[Totaal kosten]],"")</f>
        <v/>
      </c>
      <c r="EX198" s="150" t="str">
        <f>IF(Tbl.Kosten[[#This Row],[Sanr.]]=EX$7,Tbl.Kosten[[#This Row],[Totaal kosten]],"")</f>
        <v/>
      </c>
      <c r="EY198" s="150" t="str">
        <f>IF(Tbl.Kosten[[#This Row],[Sanr.]]=EY$7,Tbl.Kosten[[#This Row],[Totaal kosten]],"")</f>
        <v/>
      </c>
      <c r="EZ198" s="150" t="str">
        <f>IF(Tbl.Kosten[[#This Row],[Sanr.]]=EZ$7,Tbl.Kosten[[#This Row],[Totaal kosten]],"")</f>
        <v/>
      </c>
      <c r="FA198" s="150" t="str">
        <f>IF(Tbl.Kosten[[#This Row],[Sanr.]]=FA$7,Tbl.Kosten[[#This Row],[Totaal kosten]],"")</f>
        <v/>
      </c>
      <c r="FB198" s="150" t="str">
        <f>IF(Tbl.Kosten[[#This Row],[Sanr.]]=FB$7,Tbl.Kosten[[#This Row],[Totaal kosten]],"")</f>
        <v/>
      </c>
      <c r="FC198" s="150" t="str">
        <f>IF(Tbl.Kosten[[#This Row],[Sanr.]]=FC$7,Tbl.Kosten[[#This Row],[Totaal kosten]],"")</f>
        <v/>
      </c>
      <c r="FD198" s="150" t="str">
        <f>IF(Tbl.Kosten[[#This Row],[Sanr.]]=FD$7,Tbl.Kosten[[#This Row],[Totaal kosten]],"")</f>
        <v/>
      </c>
      <c r="FE198" s="150" t="str">
        <f>IF(Tbl.Kosten[[#This Row],[Sanr.]]=FE$7,Tbl.Kosten[[#This Row],[Totaal kosten]],"")</f>
        <v/>
      </c>
      <c r="FF198" s="150" t="str">
        <f>IF(Tbl.Kosten[[#This Row],[Sanr.]]=FF$7,Tbl.Kosten[[#This Row],[Totaal kosten]],"")</f>
        <v/>
      </c>
      <c r="FG198" s="150" t="str">
        <f>IF(Tbl.Kosten[[#This Row],[Sanr.]]=FG$7,Tbl.Kosten[[#This Row],[Totaal kosten]],"")</f>
        <v/>
      </c>
      <c r="FH198" s="150" t="str">
        <f>IF(Tbl.Kosten[[#This Row],[Sanr.]]=FH$7,Tbl.Kosten[[#This Row],[Totaal kosten]],"")</f>
        <v/>
      </c>
      <c r="FI198" s="150" t="str">
        <f>IF(Tbl.Kosten[[#This Row],[Sanr.]]=FI$7,Tbl.Kosten[[#This Row],[Totaal kosten]],"")</f>
        <v/>
      </c>
      <c r="FJ198" s="150" t="str">
        <f>IF(Tbl.Kosten[[#This Row],[Sanr.]]=FJ$7,Tbl.Kosten[[#This Row],[Totaal kosten]],"")</f>
        <v/>
      </c>
      <c r="FK198" s="150" t="str">
        <f>IF(Tbl.Kosten[[#This Row],[Sanr.]]=FK$7,Tbl.Kosten[[#This Row],[Totaal kosten]],"")</f>
        <v/>
      </c>
      <c r="FL198" s="150" t="str">
        <f>IF(Tbl.Kosten[[#This Row],[Sanr.]]=FL$7,Tbl.Kosten[[#This Row],[Totaal kosten]],"")</f>
        <v/>
      </c>
      <c r="FM198" s="150" t="str">
        <f>IF(Tbl.Kosten[[#This Row],[Sanr.]]=FM$7,Tbl.Kosten[[#This Row],[Totaal kosten]],"")</f>
        <v/>
      </c>
      <c r="FN198" s="150" t="str">
        <f>IF(Tbl.Kosten[[#This Row],[Sanr.]]=FN$7,Tbl.Kosten[[#This Row],[Totaal kosten]],"")</f>
        <v/>
      </c>
      <c r="FO198" s="150" t="str">
        <f>IF(Tbl.Kosten[[#This Row],[Sanr.]]=FO$7,Tbl.Kosten[[#This Row],[Totaal kosten]],"")</f>
        <v/>
      </c>
      <c r="FP198" s="150" t="str">
        <f>IF(Tbl.Kosten[[#This Row],[Sanr.]]=FP$7,Tbl.Kosten[[#This Row],[Totaal kosten]],"")</f>
        <v/>
      </c>
      <c r="FQ198" s="150" t="str">
        <f>IF(Tbl.Kosten[[#This Row],[Sanr.]]=FQ$7,Tbl.Kosten[[#This Row],[Totaal kosten]],"")</f>
        <v/>
      </c>
      <c r="FR198" s="150" t="str">
        <f>IF(Tbl.Kosten[[#This Row],[Sanr.]]=FR$7,Tbl.Kosten[[#This Row],[Totaal kosten]],"")</f>
        <v/>
      </c>
      <c r="FS198" s="150" t="str">
        <f>IF(Tbl.Kosten[[#This Row],[Sanr.]]=FS$7,Tbl.Kosten[[#This Row],[Totaal kosten]],"")</f>
        <v/>
      </c>
      <c r="FT198" s="150" t="str">
        <f>IF(Tbl.Kosten[[#This Row],[Sanr.]]=FT$7,Tbl.Kosten[[#This Row],[Totaal kosten]],"")</f>
        <v/>
      </c>
      <c r="FU198" s="150" t="str">
        <f>IF(Tbl.Kosten[[#This Row],[Sanr.]]=FU$7,Tbl.Kosten[[#This Row],[Totaal kosten]],"")</f>
        <v/>
      </c>
      <c r="FV198" s="150" t="str">
        <f>IF(Tbl.Kosten[[#This Row],[Sanr.]]=FV$7,Tbl.Kosten[[#This Row],[Totaal kosten]],"")</f>
        <v/>
      </c>
      <c r="FW198" s="150" t="str">
        <f>IFERROR(_xlfn.XLOOKUP(Tbl.Kosten[[#This Row],[Activiteitencode]],Tbl.Activiteiten[Activiteitcode],Tbl.Activiteiten[Anr.],"",0,1),"")</f>
        <v/>
      </c>
      <c r="FX198" s="169" t="str">
        <f>_xlfn.CONCAT(Tbl.Kosten[[#This Row],[Pnr.]],Tbl.Kosten[[#This Row],[Sanr.]])</f>
        <v>P1</v>
      </c>
      <c r="FY198" s="150">
        <f>Tbl.Kosten[[#This Row],[Totaal kosten]]-Tbl.Kosten[[#This Row],[Subsidie]]</f>
        <v>0</v>
      </c>
      <c r="FZ198" s="150">
        <f>IF(Tbl.Kosten[[#This Row],[Pnr.]]=FZ$7,Tbl.Kosten[[#This Row],[Te financieren]],"")</f>
        <v>0</v>
      </c>
      <c r="GA198" s="150" t="str">
        <f>IF(Tbl.Kosten[[#This Row],[Pnr.]]=GA$7,Tbl.Kosten[[#This Row],[Te financieren]],"")</f>
        <v/>
      </c>
      <c r="GB198" s="150" t="str">
        <f>IF(Tbl.Kosten[[#This Row],[Pnr.]]=GB$7,Tbl.Kosten[[#This Row],[Te financieren]],"")</f>
        <v/>
      </c>
      <c r="GC198" s="150" t="str">
        <f>IF(Tbl.Kosten[[#This Row],[Pnr.]]=GC$7,Tbl.Kosten[[#This Row],[Te financieren]],"")</f>
        <v/>
      </c>
      <c r="GD198" s="150" t="str">
        <f>IF(Tbl.Kosten[[#This Row],[Pnr.]]=GD$7,Tbl.Kosten[[#This Row],[Te financieren]],"")</f>
        <v/>
      </c>
      <c r="GE198" s="150" t="str">
        <f>IF(Tbl.Kosten[[#This Row],[Pnr.]]=GE$7,Tbl.Kosten[[#This Row],[Te financieren]],"")</f>
        <v/>
      </c>
      <c r="GF198" s="150" t="str">
        <f>IF(Tbl.Kosten[[#This Row],[Pnr.]]=GF$7,Tbl.Kosten[[#This Row],[Te financieren]],"")</f>
        <v/>
      </c>
      <c r="GG198" s="150" t="str">
        <f>IF(Tbl.Kosten[[#This Row],[Pnr.]]=GG$7,Tbl.Kosten[[#This Row],[Te financieren]],"")</f>
        <v/>
      </c>
      <c r="GH198" s="150" t="str">
        <f>IF(Tbl.Kosten[[#This Row],[Pnr.]]=GH$7,Tbl.Kosten[[#This Row],[Te financieren]],"")</f>
        <v/>
      </c>
      <c r="GI198" s="150" t="str">
        <f>IF(Tbl.Kosten[[#This Row],[Pnr.]]=GI$7,Tbl.Kosten[[#This Row],[Te financieren]],"")</f>
        <v/>
      </c>
      <c r="GJ198" s="150" t="str">
        <f>IF(Tbl.Kosten[[#This Row],[Pnr.]]=GJ$7,Tbl.Kosten[[#This Row],[Te financieren]],"")</f>
        <v/>
      </c>
      <c r="GK198" s="150" t="str">
        <f>IF(Tbl.Kosten[[#This Row],[Pnr.]]=GK$7,Tbl.Kosten[[#This Row],[Te financieren]],"")</f>
        <v/>
      </c>
      <c r="GL198" s="150" t="str">
        <f>IF(Tbl.Kosten[[#This Row],[Pnr.]]=GL$7,Tbl.Kosten[[#This Row],[Te financieren]],"")</f>
        <v/>
      </c>
      <c r="GM198" s="150" t="str">
        <f>IF(Tbl.Kosten[[#This Row],[Pnr.]]=GM$7,Tbl.Kosten[[#This Row],[Te financieren]],"")</f>
        <v/>
      </c>
      <c r="GN198" s="150" t="str">
        <f>IF(Tbl.Kosten[[#This Row],[Pnr.]]=GN$7,Tbl.Kosten[[#This Row],[Te financieren]],"")</f>
        <v/>
      </c>
      <c r="GO198" s="150" t="str">
        <f>IF(Tbl.Kosten[[#This Row],[Pnr.]]=GO$7,Tbl.Kosten[[#This Row],[Te financieren]],"")</f>
        <v/>
      </c>
      <c r="GP198" s="150" t="str">
        <f>IF(Tbl.Kosten[[#This Row],[Pnr.]]=GP$7,Tbl.Kosten[[#This Row],[Te financieren]],"")</f>
        <v/>
      </c>
      <c r="GQ198" s="150" t="str">
        <f>IF(Tbl.Kosten[[#This Row],[Pnr.]]=GQ$7,Tbl.Kosten[[#This Row],[Te financieren]],"")</f>
        <v/>
      </c>
      <c r="GR198" s="150" t="str">
        <f>IF(Tbl.Kosten[[#This Row],[Pnr.]]=GR$7,Tbl.Kosten[[#This Row],[Te financieren]],"")</f>
        <v/>
      </c>
      <c r="GS198" s="150" t="str">
        <f>IF(Tbl.Kosten[[#This Row],[Pnr.]]=GS$7,Tbl.Kosten[[#This Row],[Te financieren]],"")</f>
        <v/>
      </c>
      <c r="GT198" s="150" t="str">
        <f>IF(Tbl.Kosten[[#This Row],[Pnr.]]=GT$7,Tbl.Kosten[[#This Row],[Te financieren]],"")</f>
        <v/>
      </c>
      <c r="GU198" s="150" t="str">
        <f>IF(Tbl.Kosten[[#This Row],[Pnr.]]=GU$7,Tbl.Kosten[[#This Row],[Te financieren]],"")</f>
        <v/>
      </c>
      <c r="GV198" s="150" t="str">
        <f>IF(Tbl.Kosten[[#This Row],[Pnr.]]=GV$7,Tbl.Kosten[[#This Row],[Te financieren]],"")</f>
        <v/>
      </c>
      <c r="GW198" s="150" t="str">
        <f>IF(Tbl.Kosten[[#This Row],[Pnr.]]=GW$7,Tbl.Kosten[[#This Row],[Te financieren]],"")</f>
        <v/>
      </c>
      <c r="GX198" s="150" t="str">
        <f>IF(Tbl.Kosten[[#This Row],[Pnr.]]=GX$7,Tbl.Kosten[[#This Row],[Te financieren]],"")</f>
        <v/>
      </c>
      <c r="GY198" s="150" t="str">
        <f>IF(Tbl.Kosten[[#This Row],[Pnr.]]=GY$7,Tbl.Kosten[[#This Row],[Te financieren]],"")</f>
        <v/>
      </c>
      <c r="GZ198" s="150" t="str">
        <f>IF(Tbl.Kosten[[#This Row],[Pnr.]]=GZ$7,Tbl.Kosten[[#This Row],[Te financieren]],"")</f>
        <v/>
      </c>
      <c r="HA198" s="150" t="str">
        <f>IF(Tbl.Kosten[[#This Row],[Pnr.]]=HA$7,Tbl.Kosten[[#This Row],[Te financieren]],"")</f>
        <v/>
      </c>
      <c r="HB198" s="150" t="str">
        <f>IF(Tbl.Kosten[[#This Row],[Pnr.]]=HB$7,Tbl.Kosten[[#This Row],[Te financieren]],"")</f>
        <v/>
      </c>
      <c r="HC198" s="150" t="str">
        <f>IF(Tbl.Kosten[[#This Row],[Pnr.]]=HC$7,Tbl.Kosten[[#This Row],[Te financieren]],"")</f>
        <v/>
      </c>
      <c r="HD198" s="150" t="str">
        <f>IF(Tbl.Kosten[[#This Row],[Pnr.]]=HD$7,Tbl.Kosten[[#This Row],[Te financieren]],"")</f>
        <v/>
      </c>
      <c r="HE198" s="150" t="str">
        <f>IF(Tbl.Kosten[[#This Row],[Pnr.]]=HE$7,Tbl.Kosten[[#This Row],[Te financieren]],"")</f>
        <v/>
      </c>
      <c r="HF198" s="150" t="str">
        <f>IF(Tbl.Kosten[[#This Row],[Pnr.]]=HF$7,Tbl.Kosten[[#This Row],[Te financieren]],"")</f>
        <v/>
      </c>
      <c r="HG198" s="150" t="str">
        <f>IF(Tbl.Kosten[[#This Row],[Pnr.]]=HG$7,Tbl.Kosten[[#This Row],[Te financieren]],"")</f>
        <v/>
      </c>
      <c r="HH198" s="150" t="str">
        <f>IF(Tbl.Kosten[[#This Row],[Pnr.]]=HH$7,Tbl.Kosten[[#This Row],[Te financieren]],"")</f>
        <v/>
      </c>
      <c r="HI198" s="150" t="str">
        <f>IF(Tbl.Kosten[[#This Row],[Pnr.]]=HI$7,Tbl.Kosten[[#This Row],[Te financieren]],"")</f>
        <v/>
      </c>
      <c r="HJ198" s="150" t="str">
        <f>IF(Tbl.Kosten[[#This Row],[Pnr.]]=HJ$7,Tbl.Kosten[[#This Row],[Te financieren]],"")</f>
        <v/>
      </c>
      <c r="HK198" s="150" t="str">
        <f>IF(Tbl.Kosten[[#This Row],[Pnr.]]=HK$7,Tbl.Kosten[[#This Row],[Te financieren]],"")</f>
        <v/>
      </c>
      <c r="HL198" s="150" t="str">
        <f>IF(Tbl.Kosten[[#This Row],[Pnr.]]=HL$7,Tbl.Kosten[[#This Row],[Te financieren]],"")</f>
        <v/>
      </c>
      <c r="HM198" s="150" t="str">
        <f>IF(Tbl.Kosten[[#This Row],[Pnr.]]=HM$7,Tbl.Kosten[[#This Row],[Te financieren]],"")</f>
        <v/>
      </c>
      <c r="HN198" s="150" t="str">
        <f>IF(Tbl.Kosten[[#This Row],[Pnr.]]=HN$7,Tbl.Kosten[[#This Row],[Te financieren]],"")</f>
        <v/>
      </c>
      <c r="HO198" s="150" t="str">
        <f>IF(Tbl.Kosten[[#This Row],[Pnr.]]=HO$7,Tbl.Kosten[[#This Row],[Te financieren]],"")</f>
        <v/>
      </c>
      <c r="HP198" s="150" t="str">
        <f>IF(Tbl.Kosten[[#This Row],[Pnr.]]=HP$7,Tbl.Kosten[[#This Row],[Te financieren]],"")</f>
        <v/>
      </c>
      <c r="HQ198" s="150" t="str">
        <f>IF(Tbl.Kosten[[#This Row],[Pnr.]]=HQ$7,Tbl.Kosten[[#This Row],[Te financieren]],"")</f>
        <v/>
      </c>
      <c r="HR198" s="150" t="str">
        <f>IF(Tbl.Kosten[[#This Row],[Pnr.]]=HR$7,Tbl.Kosten[[#This Row],[Te financieren]],"")</f>
        <v/>
      </c>
      <c r="HS198" s="150" t="str">
        <f>IF(Tbl.Kosten[[#This Row],[Pnr.]]=HS$7,Tbl.Kosten[[#This Row],[Te financieren]],"")</f>
        <v/>
      </c>
      <c r="HT198" s="150" t="str">
        <f>IF(Tbl.Kosten[[#This Row],[Pnr.]]=HT$7,Tbl.Kosten[[#This Row],[Te financieren]],"")</f>
        <v/>
      </c>
      <c r="HU198" s="150" t="str">
        <f>IF(Tbl.Kosten[[#This Row],[Pnr.]]=HU$7,Tbl.Kosten[[#This Row],[Te financieren]],"")</f>
        <v/>
      </c>
      <c r="HV198" s="150" t="str">
        <f>IF(Tbl.Kosten[[#This Row],[Pnr.]]=HV$7,Tbl.Kosten[[#This Row],[Te financieren]],"")</f>
        <v/>
      </c>
      <c r="HW198" s="150" t="str">
        <f>IF(Tbl.Kosten[[#This Row],[Pnr.]]=HW$7,Tbl.Kosten[[#This Row],[Te financieren]],"")</f>
        <v/>
      </c>
    </row>
    <row r="199" spans="2:231" x14ac:dyDescent="0.3">
      <c r="B199" s="134"/>
      <c r="C199" s="137"/>
      <c r="D199" s="136"/>
      <c r="E199" s="261"/>
      <c r="F199" s="135"/>
      <c r="G199" s="11" t="str">
        <f>IF(Tbl.Kosten[[#This Row],[Medewerker e/o 
functie]]&lt;&gt;"",_xlfn.XLOOKUP(Tbl.Kosten[[#This Row],[Medewerker e/o 
functie]],Tbl.Uurtarief[Medewerker en/of functie],Tbl.Uurtarief[Uurtarief],"",0,1),"")</f>
        <v/>
      </c>
      <c r="H199" s="121">
        <f>IFERROR(Tbl.Kosten[[#This Row],[Uren]]*Tbl.Kosten[[#This Row],[Uurtarief]],0)</f>
        <v>0</v>
      </c>
      <c r="I199" s="119" t="str">
        <f>IF(Tbl.Kosten[[#This Row],[Subtotaal uren]]&lt;&gt;0,_xlfn.XLOOKUP(Tbl.Kosten[[#This Row],[Medewerker e/o 
functie]],Tbl.Uurtarief[Medewerker en/of functie],Tbl.Uurtarief[Kostensoort arbeid],"",0,1),"")</f>
        <v/>
      </c>
      <c r="J199" s="137"/>
      <c r="K199" s="135"/>
      <c r="L199" s="139" t="str">
        <f>IF(Tbl.Kosten[[#This Row],[Activum]]&lt;&gt;"",_xlfn.XLOOKUP(Tbl.Kosten[[#This Row],[Activum]],Tbl.Afschrijvingskosten[Activum],Tbl.Afschrijvingskosten[Tarief per afschrijvings-eenheid],"",0,1),"")</f>
        <v/>
      </c>
      <c r="M199" s="122">
        <f>IFERROR(Tbl.Kosten[[#This Row],[Een-
heden]]*Tbl.Kosten[[#This Row],[Afschrijvings-
tarief]],0)</f>
        <v>0</v>
      </c>
      <c r="N199" s="122" t="str">
        <f>IF(Tbl.Kosten[[#This Row],[Subtotaal afschrijving]]&lt;&gt;0,Lijsten!$A$7,"")</f>
        <v/>
      </c>
      <c r="O199" s="140"/>
      <c r="P199" s="135"/>
      <c r="Q199" s="138"/>
      <c r="R199" s="122">
        <f>IFERROR(Tbl.Kosten[[#This Row],[Aantal]]*Tbl.Kosten[[#This Row],[Tarief]],0)</f>
        <v>0</v>
      </c>
      <c r="S199" s="8">
        <f>IFERROR(Tbl.Kosten[[#This Row],[Subtotaal overige kosten]]+Tbl.Kosten[[#This Row],[Subtotaal uren]]+Tbl.Kosten[[#This Row],[Subtotaal afschrijving]],0)</f>
        <v>0</v>
      </c>
      <c r="T199" s="8">
        <f>IFERROR(Tbl.Kosten[[#This Row],[Totaal kosten]]*Tbl.Kosten[[#This Row],[Subsidie%]],0)</f>
        <v>0</v>
      </c>
      <c r="U199" s="4" t="str" cm="1">
        <f t="array" ref="U199">IFERROR(_xlfn.IFS(Tbl.Kosten[[#This Row],[Subtotaal uren]]&lt;&gt;0,Tbl.Kosten[[#This Row],[Kostensoort arbeid]],Tbl.Kosten[[#This Row],[Subtotaal afschrijving]]&lt;&gt;0,Tbl.Kosten[[#This Row],[Kostensoort afschrijving]],Tbl.Kosten[[#This Row],[Subtotaal overige kosten]]&lt;&gt;0,Tbl.Kosten[[#This Row],[Kostensoort overig]]),"")</f>
        <v/>
      </c>
      <c r="V199" s="4" t="str">
        <f>IFERROR(_xlfn.XLOOKUP(Tbl.Kosten[[#This Row],[Activiteitencode]],Tbl.Activiteiten[Activiteitcode],Tbl.Activiteiten[Werkpakketcode],"",0,1),"")</f>
        <v/>
      </c>
      <c r="W199" s="4" t="str">
        <f>IFERROR(_xlfn.XLOOKUP(Tbl.Kosten[[#This Row],[Werkpakketcode]],Tbl.Werkpakketten[Werkpakketcode],Tbl.Werkpakketten[Subsidiabele activiteit],"",0,1),"")</f>
        <v/>
      </c>
      <c r="X199" s="12">
        <f>IFERROR(_xlfn.XLOOKUP(Tbl.Kosten[[#This Row],[Sanr.]],Tbl.Subsidiehoogte[SAnr.],Tbl.Subsidiehoogte[Sub. Percentage],0,0,1),0)</f>
        <v>0</v>
      </c>
      <c r="Y199" s="144" t="str">
        <f>IFERROR(_xlfn.XLOOKUP(Tbl.Kosten[[#This Row],[Partnercode]],Tbl.Projectpartners[Partnercode],Tbl.Projectpartners[PNr.],"",0,1),"")</f>
        <v>P1</v>
      </c>
      <c r="Z199" s="148">
        <f>IF(Tbl.Kosten[[#This Row],[Pnr.]]=Z$7,Tbl.Kosten[[#This Row],[Totaal kosten]],"")</f>
        <v>0</v>
      </c>
      <c r="AA199" s="148" t="str">
        <f>IF(Tbl.Kosten[[#This Row],[Pnr.]]=AA$7,Tbl.Kosten[[#This Row],[Totaal kosten]],"")</f>
        <v/>
      </c>
      <c r="AB199" s="148" t="str">
        <f>IF(Tbl.Kosten[[#This Row],[Pnr.]]=AB$7,Tbl.Kosten[[#This Row],[Totaal kosten]],"")</f>
        <v/>
      </c>
      <c r="AC199" s="148" t="str">
        <f>IF(Tbl.Kosten[[#This Row],[Pnr.]]=AC$7,Tbl.Kosten[[#This Row],[Totaal kosten]],"")</f>
        <v/>
      </c>
      <c r="AD199" s="148" t="str">
        <f>IF(Tbl.Kosten[[#This Row],[Pnr.]]=AD$7,Tbl.Kosten[[#This Row],[Totaal kosten]],"")</f>
        <v/>
      </c>
      <c r="AE199" s="148" t="str">
        <f>IF(Tbl.Kosten[[#This Row],[Pnr.]]=AE$7,Tbl.Kosten[[#This Row],[Totaal kosten]],"")</f>
        <v/>
      </c>
      <c r="AF199" s="148" t="str">
        <f>IF(Tbl.Kosten[[#This Row],[Pnr.]]=AF$7,Tbl.Kosten[[#This Row],[Totaal kosten]],"")</f>
        <v/>
      </c>
      <c r="AG199" s="148" t="str">
        <f>IF(Tbl.Kosten[[#This Row],[Pnr.]]=AG$7,Tbl.Kosten[[#This Row],[Totaal kosten]],"")</f>
        <v/>
      </c>
      <c r="AH199" s="148" t="str">
        <f>IF(Tbl.Kosten[[#This Row],[Pnr.]]=AH$7,Tbl.Kosten[[#This Row],[Totaal kosten]],"")</f>
        <v/>
      </c>
      <c r="AI199" s="148" t="str">
        <f>IF(Tbl.Kosten[[#This Row],[Pnr.]]=AI$7,Tbl.Kosten[[#This Row],[Totaal kosten]],"")</f>
        <v/>
      </c>
      <c r="AJ199" s="148" t="str">
        <f>IF(Tbl.Kosten[[#This Row],[Pnr.]]=AJ$7,Tbl.Kosten[[#This Row],[Totaal kosten]],"")</f>
        <v/>
      </c>
      <c r="AK199" s="148" t="str">
        <f>IF(Tbl.Kosten[[#This Row],[Pnr.]]=AK$7,Tbl.Kosten[[#This Row],[Totaal kosten]],"")</f>
        <v/>
      </c>
      <c r="AL199" s="148" t="str">
        <f>IF(Tbl.Kosten[[#This Row],[Pnr.]]=AL$7,Tbl.Kosten[[#This Row],[Totaal kosten]],"")</f>
        <v/>
      </c>
      <c r="AM199" s="148" t="str">
        <f>IF(Tbl.Kosten[[#This Row],[Pnr.]]=AM$7,Tbl.Kosten[[#This Row],[Totaal kosten]],"")</f>
        <v/>
      </c>
      <c r="AN199" s="148" t="str">
        <f>IF(Tbl.Kosten[[#This Row],[Pnr.]]=AN$7,Tbl.Kosten[[#This Row],[Totaal kosten]],"")</f>
        <v/>
      </c>
      <c r="AO199" s="148" t="str">
        <f>IF(Tbl.Kosten[[#This Row],[Pnr.]]=AO$7,Tbl.Kosten[[#This Row],[Totaal kosten]],"")</f>
        <v/>
      </c>
      <c r="AP199" s="148" t="str">
        <f>IF(Tbl.Kosten[[#This Row],[Pnr.]]=AP$7,Tbl.Kosten[[#This Row],[Totaal kosten]],"")</f>
        <v/>
      </c>
      <c r="AQ199" s="148" t="str">
        <f>IF(Tbl.Kosten[[#This Row],[Pnr.]]=AQ$7,Tbl.Kosten[[#This Row],[Totaal kosten]],"")</f>
        <v/>
      </c>
      <c r="AR199" s="148" t="str">
        <f>IF(Tbl.Kosten[[#This Row],[Pnr.]]=AR$7,Tbl.Kosten[[#This Row],[Totaal kosten]],"")</f>
        <v/>
      </c>
      <c r="AS199" s="148" t="str">
        <f>IF(Tbl.Kosten[[#This Row],[Pnr.]]=AS$7,Tbl.Kosten[[#This Row],[Totaal kosten]],"")</f>
        <v/>
      </c>
      <c r="AT199" s="148" t="str">
        <f>IF(Tbl.Kosten[[#This Row],[Pnr.]]=AT$7,Tbl.Kosten[[#This Row],[Totaal kosten]],"")</f>
        <v/>
      </c>
      <c r="AU199" s="148" t="str">
        <f>IF(Tbl.Kosten[[#This Row],[Pnr.]]=AU$7,Tbl.Kosten[[#This Row],[Totaal kosten]],"")</f>
        <v/>
      </c>
      <c r="AV199" s="148" t="str">
        <f>IF(Tbl.Kosten[[#This Row],[Pnr.]]=AV$7,Tbl.Kosten[[#This Row],[Totaal kosten]],"")</f>
        <v/>
      </c>
      <c r="AW199" s="148" t="str">
        <f>IF(Tbl.Kosten[[#This Row],[Pnr.]]=AW$7,Tbl.Kosten[[#This Row],[Totaal kosten]],"")</f>
        <v/>
      </c>
      <c r="AX199" s="148" t="str">
        <f>IF(Tbl.Kosten[[#This Row],[Pnr.]]=AX$7,Tbl.Kosten[[#This Row],[Totaal kosten]],"")</f>
        <v/>
      </c>
      <c r="AY199" s="148" t="str">
        <f>IF(Tbl.Kosten[[#This Row],[Pnr.]]=AY$7,Tbl.Kosten[[#This Row],[Totaal kosten]],"")</f>
        <v/>
      </c>
      <c r="AZ199" s="148" t="str">
        <f>IF(Tbl.Kosten[[#This Row],[Pnr.]]=AZ$7,Tbl.Kosten[[#This Row],[Totaal kosten]],"")</f>
        <v/>
      </c>
      <c r="BA199" s="148" t="str">
        <f>IF(Tbl.Kosten[[#This Row],[Pnr.]]=BA$7,Tbl.Kosten[[#This Row],[Totaal kosten]],"")</f>
        <v/>
      </c>
      <c r="BB199" s="148" t="str">
        <f>IF(Tbl.Kosten[[#This Row],[Pnr.]]=BB$7,Tbl.Kosten[[#This Row],[Totaal kosten]],"")</f>
        <v/>
      </c>
      <c r="BC199" s="148" t="str">
        <f>IF(Tbl.Kosten[[#This Row],[Pnr.]]=BC$7,Tbl.Kosten[[#This Row],[Totaal kosten]],"")</f>
        <v/>
      </c>
      <c r="BD199" s="148" t="str">
        <f>IF(Tbl.Kosten[[#This Row],[Pnr.]]=BD$7,Tbl.Kosten[[#This Row],[Totaal kosten]],"")</f>
        <v/>
      </c>
      <c r="BE199" s="148" t="str">
        <f>IF(Tbl.Kosten[[#This Row],[Pnr.]]=BE$7,Tbl.Kosten[[#This Row],[Totaal kosten]],"")</f>
        <v/>
      </c>
      <c r="BF199" s="148" t="str">
        <f>IF(Tbl.Kosten[[#This Row],[Pnr.]]=BF$7,Tbl.Kosten[[#This Row],[Totaal kosten]],"")</f>
        <v/>
      </c>
      <c r="BG199" s="148" t="str">
        <f>IF(Tbl.Kosten[[#This Row],[Pnr.]]=BG$7,Tbl.Kosten[[#This Row],[Totaal kosten]],"")</f>
        <v/>
      </c>
      <c r="BH199" s="148" t="str">
        <f>IF(Tbl.Kosten[[#This Row],[Pnr.]]=BH$7,Tbl.Kosten[[#This Row],[Totaal kosten]],"")</f>
        <v/>
      </c>
      <c r="BI199" s="148" t="str">
        <f>IF(Tbl.Kosten[[#This Row],[Pnr.]]=BI$7,Tbl.Kosten[[#This Row],[Totaal kosten]],"")</f>
        <v/>
      </c>
      <c r="BJ199" s="148" t="str">
        <f>IF(Tbl.Kosten[[#This Row],[Pnr.]]=BJ$7,Tbl.Kosten[[#This Row],[Totaal kosten]],"")</f>
        <v/>
      </c>
      <c r="BK199" s="148" t="str">
        <f>IF(Tbl.Kosten[[#This Row],[Pnr.]]=BK$7,Tbl.Kosten[[#This Row],[Totaal kosten]],"")</f>
        <v/>
      </c>
      <c r="BL199" s="148" t="str">
        <f>IF(Tbl.Kosten[[#This Row],[Pnr.]]=BL$7,Tbl.Kosten[[#This Row],[Totaal kosten]],"")</f>
        <v/>
      </c>
      <c r="BM199" s="148" t="str">
        <f>IF(Tbl.Kosten[[#This Row],[Pnr.]]=BM$7,Tbl.Kosten[[#This Row],[Totaal kosten]],"")</f>
        <v/>
      </c>
      <c r="BN199" s="148" t="str">
        <f>IF(Tbl.Kosten[[#This Row],[Pnr.]]=BN$7,Tbl.Kosten[[#This Row],[Totaal kosten]],"")</f>
        <v/>
      </c>
      <c r="BO199" s="148" t="str">
        <f>IF(Tbl.Kosten[[#This Row],[Pnr.]]=BO$7,Tbl.Kosten[[#This Row],[Totaal kosten]],"")</f>
        <v/>
      </c>
      <c r="BP199" s="148" t="str">
        <f>IF(Tbl.Kosten[[#This Row],[Pnr.]]=BP$7,Tbl.Kosten[[#This Row],[Totaal kosten]],"")</f>
        <v/>
      </c>
      <c r="BQ199" s="148" t="str">
        <f>IF(Tbl.Kosten[[#This Row],[Pnr.]]=BQ$7,Tbl.Kosten[[#This Row],[Totaal kosten]],"")</f>
        <v/>
      </c>
      <c r="BR199" s="148" t="str">
        <f>IF(Tbl.Kosten[[#This Row],[Pnr.]]=BR$7,Tbl.Kosten[[#This Row],[Totaal kosten]],"")</f>
        <v/>
      </c>
      <c r="BS199" s="148" t="str">
        <f>IF(Tbl.Kosten[[#This Row],[Pnr.]]=BS$7,Tbl.Kosten[[#This Row],[Totaal kosten]],"")</f>
        <v/>
      </c>
      <c r="BT199" s="148" t="str">
        <f>IF(Tbl.Kosten[[#This Row],[Pnr.]]=BT$7,Tbl.Kosten[[#This Row],[Totaal kosten]],"")</f>
        <v/>
      </c>
      <c r="BU199" s="148" t="str">
        <f>IF(Tbl.Kosten[[#This Row],[Pnr.]]=BU$7,Tbl.Kosten[[#This Row],[Totaal kosten]],"")</f>
        <v/>
      </c>
      <c r="BV199" s="148" t="str">
        <f>IF(Tbl.Kosten[[#This Row],[Pnr.]]=BV$7,Tbl.Kosten[[#This Row],[Totaal kosten]],"")</f>
        <v/>
      </c>
      <c r="BW199" s="148" t="str">
        <f>IF(Tbl.Kosten[[#This Row],[Pnr.]]=BW$7,Tbl.Kosten[[#This Row],[Totaal kosten]],"")</f>
        <v/>
      </c>
      <c r="BX199" s="148" t="str">
        <f>IFERROR(_xlfn.XLOOKUP(Tbl.Kosten[[#This Row],[Werkpakketcode]],Tbl.Werkpakketten[Werkpakketcode],Tbl.Werkpakketten[WPnr.],"",0,1),"")</f>
        <v/>
      </c>
      <c r="BY199" s="148" t="str">
        <f>IF(Tbl.Kosten[[#This Row],[WPnr.]]=BY$7,Tbl.Kosten[[#This Row],[Totaal kosten]],"")</f>
        <v/>
      </c>
      <c r="BZ199" s="148" t="str">
        <f>IF(Tbl.Kosten[[#This Row],[WPnr.]]=BZ$7,Tbl.Kosten[[#This Row],[Totaal kosten]],"")</f>
        <v/>
      </c>
      <c r="CA199" s="148" t="str">
        <f>IF(Tbl.Kosten[[#This Row],[WPnr.]]=CA$7,Tbl.Kosten[[#This Row],[Totaal kosten]],"")</f>
        <v/>
      </c>
      <c r="CB199" s="148" t="str">
        <f>IF(Tbl.Kosten[[#This Row],[WPnr.]]=CB$7,Tbl.Kosten[[#This Row],[Totaal kosten]],"")</f>
        <v/>
      </c>
      <c r="CC199" s="148" t="str">
        <f>IF(Tbl.Kosten[[#This Row],[WPnr.]]=CC$7,Tbl.Kosten[[#This Row],[Totaal kosten]],"")</f>
        <v/>
      </c>
      <c r="CD199" s="148" t="str">
        <f>IF(Tbl.Kosten[[#This Row],[WPnr.]]=CD$7,Tbl.Kosten[[#This Row],[Totaal kosten]],"")</f>
        <v/>
      </c>
      <c r="CE199" s="148" t="str">
        <f>IF(Tbl.Kosten[[#This Row],[WPnr.]]=CE$7,Tbl.Kosten[[#This Row],[Totaal kosten]],"")</f>
        <v/>
      </c>
      <c r="CF199" s="148" t="str">
        <f>IF(Tbl.Kosten[[#This Row],[WPnr.]]=CF$7,Tbl.Kosten[[#This Row],[Totaal kosten]],"")</f>
        <v/>
      </c>
      <c r="CG199" s="148" t="str">
        <f>IF(Tbl.Kosten[[#This Row],[WPnr.]]=CG$7,Tbl.Kosten[[#This Row],[Totaal kosten]],"")</f>
        <v/>
      </c>
      <c r="CH199" s="148" t="str">
        <f>IF(Tbl.Kosten[[#This Row],[WPnr.]]=CH$7,Tbl.Kosten[[#This Row],[Totaal kosten]],"")</f>
        <v/>
      </c>
      <c r="CI199" s="148" t="str">
        <f>IF(Tbl.Kosten[[#This Row],[WPnr.]]=CI$7,Tbl.Kosten[[#This Row],[Totaal kosten]],"")</f>
        <v/>
      </c>
      <c r="CJ199" s="148" t="str">
        <f>IF(Tbl.Kosten[[#This Row],[WPnr.]]=CJ$7,Tbl.Kosten[[#This Row],[Totaal kosten]],"")</f>
        <v/>
      </c>
      <c r="CK199" s="148" t="str">
        <f>IF(Tbl.Kosten[[#This Row],[WPnr.]]=CK$7,Tbl.Kosten[[#This Row],[Totaal kosten]],"")</f>
        <v/>
      </c>
      <c r="CL199" s="148" t="str">
        <f>IF(Tbl.Kosten[[#This Row],[WPnr.]]=CL$7,Tbl.Kosten[[#This Row],[Totaal kosten]],"")</f>
        <v/>
      </c>
      <c r="CM199" s="148" t="str">
        <f>IF(Tbl.Kosten[[#This Row],[WPnr.]]=CM$7,Tbl.Kosten[[#This Row],[Totaal kosten]],"")</f>
        <v/>
      </c>
      <c r="CN199" s="148" t="str">
        <f>IF(Tbl.Kosten[[#This Row],[WPnr.]]=CN$7,Tbl.Kosten[[#This Row],[Totaal kosten]],"")</f>
        <v/>
      </c>
      <c r="CO199" s="148" t="str">
        <f>IF(Tbl.Kosten[[#This Row],[WPnr.]]=CO$7,Tbl.Kosten[[#This Row],[Totaal kosten]],"")</f>
        <v/>
      </c>
      <c r="CP199" s="148" t="str">
        <f>IF(Tbl.Kosten[[#This Row],[WPnr.]]=CP$7,Tbl.Kosten[[#This Row],[Totaal kosten]],"")</f>
        <v/>
      </c>
      <c r="CQ199" s="148" t="str">
        <f>IF(Tbl.Kosten[[#This Row],[WPnr.]]=CQ$7,Tbl.Kosten[[#This Row],[Totaal kosten]],"")</f>
        <v/>
      </c>
      <c r="CR199" s="148" t="str">
        <f>IF(Tbl.Kosten[[#This Row],[WPnr.]]=CR$7,Tbl.Kosten[[#This Row],[Totaal kosten]],"")</f>
        <v/>
      </c>
      <c r="CS199" s="148" t="str">
        <f>IF(Tbl.Kosten[[#This Row],[WPnr.]]=CS$7,Tbl.Kosten[[#This Row],[Totaal kosten]],"")</f>
        <v/>
      </c>
      <c r="CT199" s="148" t="str">
        <f>IF(Tbl.Kosten[[#This Row],[WPnr.]]=CT$7,Tbl.Kosten[[#This Row],[Totaal kosten]],"")</f>
        <v/>
      </c>
      <c r="CU199" s="148" t="str">
        <f>IF(Tbl.Kosten[[#This Row],[WPnr.]]=CU$7,Tbl.Kosten[[#This Row],[Totaal kosten]],"")</f>
        <v/>
      </c>
      <c r="CV199" s="148" t="str">
        <f>IF(Tbl.Kosten[[#This Row],[WPnr.]]=CV$7,Tbl.Kosten[[#This Row],[Totaal kosten]],"")</f>
        <v/>
      </c>
      <c r="CW199" s="148" t="str">
        <f>IF(Tbl.Kosten[[#This Row],[WPnr.]]=CW$7,Tbl.Kosten[[#This Row],[Totaal kosten]],"")</f>
        <v/>
      </c>
      <c r="CX199" s="148" t="str">
        <f>IF(Tbl.Kosten[[#This Row],[WPnr.]]=CX$7,Tbl.Kosten[[#This Row],[Totaal kosten]],"")</f>
        <v/>
      </c>
      <c r="CY199" s="148" t="str">
        <f>IF(Tbl.Kosten[[#This Row],[WPnr.]]=CY$7,Tbl.Kosten[[#This Row],[Totaal kosten]],"")</f>
        <v/>
      </c>
      <c r="CZ199" s="148" t="str">
        <f>IF(Tbl.Kosten[[#This Row],[WPnr.]]=CZ$7,Tbl.Kosten[[#This Row],[Totaal kosten]],"")</f>
        <v/>
      </c>
      <c r="DA199" s="148" t="str">
        <f>IF(Tbl.Kosten[[#This Row],[WPnr.]]=DA$7,Tbl.Kosten[[#This Row],[Totaal kosten]],"")</f>
        <v/>
      </c>
      <c r="DB199" s="148" t="str">
        <f>IF(Tbl.Kosten[[#This Row],[WPnr.]]=DB$7,Tbl.Kosten[[#This Row],[Totaal kosten]],"")</f>
        <v/>
      </c>
      <c r="DC199" s="148" t="str">
        <f>IF(Tbl.Kosten[[#This Row],[WPnr.]]=DC$7,Tbl.Kosten[[#This Row],[Totaal kosten]],"")</f>
        <v/>
      </c>
      <c r="DD199" s="148" t="str">
        <f>IF(Tbl.Kosten[[#This Row],[WPnr.]]=DD$7,Tbl.Kosten[[#This Row],[Totaal kosten]],"")</f>
        <v/>
      </c>
      <c r="DE199" s="148" t="str">
        <f>IF(Tbl.Kosten[[#This Row],[WPnr.]]=DE$7,Tbl.Kosten[[#This Row],[Totaal kosten]],"")</f>
        <v/>
      </c>
      <c r="DF199" s="148" t="str">
        <f>IF(Tbl.Kosten[[#This Row],[WPnr.]]=DF$7,Tbl.Kosten[[#This Row],[Totaal kosten]],"")</f>
        <v/>
      </c>
      <c r="DG199" s="148" t="str">
        <f>IF(Tbl.Kosten[[#This Row],[WPnr.]]=DG$7,Tbl.Kosten[[#This Row],[Totaal kosten]],"")</f>
        <v/>
      </c>
      <c r="DH199" s="148" t="str">
        <f>IF(Tbl.Kosten[[#This Row],[WPnr.]]=DH$7,Tbl.Kosten[[#This Row],[Totaal kosten]],"")</f>
        <v/>
      </c>
      <c r="DI199" s="148" t="str">
        <f>IF(Tbl.Kosten[[#This Row],[WPnr.]]=DI$7,Tbl.Kosten[[#This Row],[Totaal kosten]],"")</f>
        <v/>
      </c>
      <c r="DJ199" s="148" t="str">
        <f>IF(Tbl.Kosten[[#This Row],[WPnr.]]=DJ$7,Tbl.Kosten[[#This Row],[Totaal kosten]],"")</f>
        <v/>
      </c>
      <c r="DK199" s="148" t="str">
        <f>IF(Tbl.Kosten[[#This Row],[WPnr.]]=DK$7,Tbl.Kosten[[#This Row],[Totaal kosten]],"")</f>
        <v/>
      </c>
      <c r="DL199" s="148" t="str">
        <f>IF(Tbl.Kosten[[#This Row],[WPnr.]]=DL$7,Tbl.Kosten[[#This Row],[Totaal kosten]],"")</f>
        <v/>
      </c>
      <c r="DM199" s="148" t="str">
        <f>IF(Tbl.Kosten[[#This Row],[WPnr.]]=DM$7,Tbl.Kosten[[#This Row],[Totaal kosten]],"")</f>
        <v/>
      </c>
      <c r="DN199" s="148" t="str">
        <f>IF(Tbl.Kosten[[#This Row],[WPnr.]]=DN$7,Tbl.Kosten[[#This Row],[Totaal kosten]],"")</f>
        <v/>
      </c>
      <c r="DO199" s="148" t="str">
        <f>IF(Tbl.Kosten[[#This Row],[WPnr.]]=DO$7,Tbl.Kosten[[#This Row],[Totaal kosten]],"")</f>
        <v/>
      </c>
      <c r="DP199" s="148" t="str">
        <f>IF(Tbl.Kosten[[#This Row],[WPnr.]]=DP$7,Tbl.Kosten[[#This Row],[Totaal kosten]],"")</f>
        <v/>
      </c>
      <c r="DQ199" s="148" t="str">
        <f>IF(Tbl.Kosten[[#This Row],[WPnr.]]=DQ$7,Tbl.Kosten[[#This Row],[Totaal kosten]],"")</f>
        <v/>
      </c>
      <c r="DR199" s="148" t="str">
        <f>IF(Tbl.Kosten[[#This Row],[WPnr.]]=DR$7,Tbl.Kosten[[#This Row],[Totaal kosten]],"")</f>
        <v/>
      </c>
      <c r="DS199" s="148" t="str">
        <f>IF(Tbl.Kosten[[#This Row],[WPnr.]]=DS$7,Tbl.Kosten[[#This Row],[Totaal kosten]],"")</f>
        <v/>
      </c>
      <c r="DT199" s="148" t="str">
        <f>IF(Tbl.Kosten[[#This Row],[WPnr.]]=DT$7,Tbl.Kosten[[#This Row],[Totaal kosten]],"")</f>
        <v/>
      </c>
      <c r="DU199" s="148" t="str">
        <f>IF(Tbl.Kosten[[#This Row],[WPnr.]]=DU$7,Tbl.Kosten[[#This Row],[Totaal kosten]],"")</f>
        <v/>
      </c>
      <c r="DV199" s="148" t="str">
        <f>IF(Tbl.Kosten[[#This Row],[WPnr.]]=DV$7,Tbl.Kosten[[#This Row],[Totaal kosten]],"")</f>
        <v/>
      </c>
      <c r="DW199" s="150" t="str">
        <f>IFERROR(_xlfn.XLOOKUP(Tbl.Kosten[[#This Row],[Kostensoort]],Tbl.Kostensoorten[Kostensoorten],Tbl.Kostensoorten[KSnr.],"",0,1),"")</f>
        <v/>
      </c>
      <c r="DX199" s="150" t="str">
        <f>IF(Tbl.Kosten[[#This Row],[KSnr.]]=DX$7,Tbl.Kosten[[#This Row],[Totaal kosten]],"")</f>
        <v/>
      </c>
      <c r="DY199" s="150" t="str">
        <f>IF(Tbl.Kosten[[#This Row],[KSnr.]]=DY$7,Tbl.Kosten[[#This Row],[Totaal kosten]],"")</f>
        <v/>
      </c>
      <c r="DZ199" s="150" t="str">
        <f>IF(Tbl.Kosten[[#This Row],[KSnr.]]=DZ$7,Tbl.Kosten[[#This Row],[Totaal kosten]],"")</f>
        <v/>
      </c>
      <c r="EA199" s="150" t="str">
        <f>IF(Tbl.Kosten[[#This Row],[KSnr.]]=EA$7,Tbl.Kosten[[#This Row],[Totaal kosten]],"")</f>
        <v/>
      </c>
      <c r="EB199" s="150" t="str">
        <f>IF(Tbl.Kosten[[#This Row],[KSnr.]]=EB$7,Tbl.Kosten[[#This Row],[Totaal kosten]],"")</f>
        <v/>
      </c>
      <c r="EC199" s="150" t="str">
        <f>IF(Tbl.Kosten[[#This Row],[KSnr.]]=EC$7,Tbl.Kosten[[#This Row],[Totaal kosten]],"")</f>
        <v/>
      </c>
      <c r="ED199" s="150" t="str">
        <f>IF(Tbl.Kosten[[#This Row],[KSnr.]]=ED$7,Tbl.Kosten[[#This Row],[Totaal kosten]],"")</f>
        <v/>
      </c>
      <c r="EE199" s="150" t="str">
        <f>IF(Tbl.Kosten[[#This Row],[KSnr.]]=EE$7,Tbl.Kosten[[#This Row],[Totaal kosten]],"")</f>
        <v/>
      </c>
      <c r="EF199" s="150" t="str">
        <f>IF(Tbl.Kosten[[#This Row],[KSnr.]]=EF$7,Tbl.Kosten[[#This Row],[Totaal kosten]],"")</f>
        <v/>
      </c>
      <c r="EG199" s="150" t="str">
        <f>IF(Tbl.Kosten[[#This Row],[KSnr.]]=EG$7,Tbl.Kosten[[#This Row],[Totaal kosten]],"")</f>
        <v/>
      </c>
      <c r="EH199" s="150" t="str">
        <f>IF(Tbl.Kosten[[#This Row],[KSnr.]]=EH$7,Tbl.Kosten[[#This Row],[Totaal kosten]],"")</f>
        <v/>
      </c>
      <c r="EI199" s="150" t="str">
        <f>IF(Tbl.Kosten[[#This Row],[KSnr.]]=EI$7,Tbl.Kosten[[#This Row],[Totaal kosten]],"")</f>
        <v/>
      </c>
      <c r="EJ199" s="150" t="str">
        <f>IF(Tbl.Kosten[[#This Row],[KSnr.]]=EJ$7,Tbl.Kosten[[#This Row],[Totaal kosten]],"")</f>
        <v/>
      </c>
      <c r="EK199" s="150" t="str">
        <f>IF(Tbl.Kosten[[#This Row],[KSnr.]]=EK$7,Tbl.Kosten[[#This Row],[Totaal kosten]],"")</f>
        <v/>
      </c>
      <c r="EL199" s="150" t="str">
        <f>IF(Tbl.Kosten[[#This Row],[KSnr.]]=EL$7,Tbl.Kosten[[#This Row],[Totaal kosten]],"")</f>
        <v/>
      </c>
      <c r="EM199" s="150" t="str">
        <f>IF(Tbl.Kosten[[#This Row],[KSnr.]]=EM$7,Tbl.Kosten[[#This Row],[Totaal kosten]],"")</f>
        <v/>
      </c>
      <c r="EN199" s="150" t="str">
        <f>IF(Tbl.Kosten[[#This Row],[KSnr.]]=EN$7,Tbl.Kosten[[#This Row],[Totaal kosten]],"")</f>
        <v/>
      </c>
      <c r="EO199" s="150" t="str">
        <f>IF(Tbl.Kosten[[#This Row],[KSnr.]]=EO$7,Tbl.Kosten[[#This Row],[Totaal kosten]],"")</f>
        <v/>
      </c>
      <c r="EP199" s="150" t="str">
        <f>IF(Tbl.Kosten[[#This Row],[KSnr.]]=EP$7,Tbl.Kosten[[#This Row],[Totaal kosten]],"")</f>
        <v/>
      </c>
      <c r="EQ199" s="150" t="str">
        <f>IF(Tbl.Kosten[[#This Row],[KSnr.]]=EQ$7,Tbl.Kosten[[#This Row],[Totaal kosten]],"")</f>
        <v/>
      </c>
      <c r="ER199" s="144" t="str">
        <f>IFERROR(_xlfn.XLOOKUP(Tbl.Kosten[[#This Row],[Subsidieactiviteit]],Tbl.Subsidiehoogte[Subsidieactiviteit],Tbl.Subsidiehoogte[SAnr.],"",0,1),"")</f>
        <v/>
      </c>
      <c r="ES199" s="150" t="str">
        <f>IF(Tbl.Kosten[[#This Row],[Sanr.]]=ES$7,Tbl.Kosten[[#This Row],[Totaal kosten]],"")</f>
        <v/>
      </c>
      <c r="ET199" s="150" t="str">
        <f>IF(Tbl.Kosten[[#This Row],[Sanr.]]=ET$7,Tbl.Kosten[[#This Row],[Totaal kosten]],"")</f>
        <v/>
      </c>
      <c r="EU199" s="150" t="str">
        <f>IF(Tbl.Kosten[[#This Row],[Sanr.]]=EU$7,Tbl.Kosten[[#This Row],[Totaal kosten]],"")</f>
        <v/>
      </c>
      <c r="EV199" s="150" t="str">
        <f>IF(Tbl.Kosten[[#This Row],[Sanr.]]=EV$7,Tbl.Kosten[[#This Row],[Totaal kosten]],"")</f>
        <v/>
      </c>
      <c r="EW199" s="150" t="str">
        <f>IF(Tbl.Kosten[[#This Row],[Sanr.]]=EW$7,Tbl.Kosten[[#This Row],[Totaal kosten]],"")</f>
        <v/>
      </c>
      <c r="EX199" s="150" t="str">
        <f>IF(Tbl.Kosten[[#This Row],[Sanr.]]=EX$7,Tbl.Kosten[[#This Row],[Totaal kosten]],"")</f>
        <v/>
      </c>
      <c r="EY199" s="150" t="str">
        <f>IF(Tbl.Kosten[[#This Row],[Sanr.]]=EY$7,Tbl.Kosten[[#This Row],[Totaal kosten]],"")</f>
        <v/>
      </c>
      <c r="EZ199" s="150" t="str">
        <f>IF(Tbl.Kosten[[#This Row],[Sanr.]]=EZ$7,Tbl.Kosten[[#This Row],[Totaal kosten]],"")</f>
        <v/>
      </c>
      <c r="FA199" s="150" t="str">
        <f>IF(Tbl.Kosten[[#This Row],[Sanr.]]=FA$7,Tbl.Kosten[[#This Row],[Totaal kosten]],"")</f>
        <v/>
      </c>
      <c r="FB199" s="150" t="str">
        <f>IF(Tbl.Kosten[[#This Row],[Sanr.]]=FB$7,Tbl.Kosten[[#This Row],[Totaal kosten]],"")</f>
        <v/>
      </c>
      <c r="FC199" s="150" t="str">
        <f>IF(Tbl.Kosten[[#This Row],[Sanr.]]=FC$7,Tbl.Kosten[[#This Row],[Totaal kosten]],"")</f>
        <v/>
      </c>
      <c r="FD199" s="150" t="str">
        <f>IF(Tbl.Kosten[[#This Row],[Sanr.]]=FD$7,Tbl.Kosten[[#This Row],[Totaal kosten]],"")</f>
        <v/>
      </c>
      <c r="FE199" s="150" t="str">
        <f>IF(Tbl.Kosten[[#This Row],[Sanr.]]=FE$7,Tbl.Kosten[[#This Row],[Totaal kosten]],"")</f>
        <v/>
      </c>
      <c r="FF199" s="150" t="str">
        <f>IF(Tbl.Kosten[[#This Row],[Sanr.]]=FF$7,Tbl.Kosten[[#This Row],[Totaal kosten]],"")</f>
        <v/>
      </c>
      <c r="FG199" s="150" t="str">
        <f>IF(Tbl.Kosten[[#This Row],[Sanr.]]=FG$7,Tbl.Kosten[[#This Row],[Totaal kosten]],"")</f>
        <v/>
      </c>
      <c r="FH199" s="150" t="str">
        <f>IF(Tbl.Kosten[[#This Row],[Sanr.]]=FH$7,Tbl.Kosten[[#This Row],[Totaal kosten]],"")</f>
        <v/>
      </c>
      <c r="FI199" s="150" t="str">
        <f>IF(Tbl.Kosten[[#This Row],[Sanr.]]=FI$7,Tbl.Kosten[[#This Row],[Totaal kosten]],"")</f>
        <v/>
      </c>
      <c r="FJ199" s="150" t="str">
        <f>IF(Tbl.Kosten[[#This Row],[Sanr.]]=FJ$7,Tbl.Kosten[[#This Row],[Totaal kosten]],"")</f>
        <v/>
      </c>
      <c r="FK199" s="150" t="str">
        <f>IF(Tbl.Kosten[[#This Row],[Sanr.]]=FK$7,Tbl.Kosten[[#This Row],[Totaal kosten]],"")</f>
        <v/>
      </c>
      <c r="FL199" s="150" t="str">
        <f>IF(Tbl.Kosten[[#This Row],[Sanr.]]=FL$7,Tbl.Kosten[[#This Row],[Totaal kosten]],"")</f>
        <v/>
      </c>
      <c r="FM199" s="150" t="str">
        <f>IF(Tbl.Kosten[[#This Row],[Sanr.]]=FM$7,Tbl.Kosten[[#This Row],[Totaal kosten]],"")</f>
        <v/>
      </c>
      <c r="FN199" s="150" t="str">
        <f>IF(Tbl.Kosten[[#This Row],[Sanr.]]=FN$7,Tbl.Kosten[[#This Row],[Totaal kosten]],"")</f>
        <v/>
      </c>
      <c r="FO199" s="150" t="str">
        <f>IF(Tbl.Kosten[[#This Row],[Sanr.]]=FO$7,Tbl.Kosten[[#This Row],[Totaal kosten]],"")</f>
        <v/>
      </c>
      <c r="FP199" s="150" t="str">
        <f>IF(Tbl.Kosten[[#This Row],[Sanr.]]=FP$7,Tbl.Kosten[[#This Row],[Totaal kosten]],"")</f>
        <v/>
      </c>
      <c r="FQ199" s="150" t="str">
        <f>IF(Tbl.Kosten[[#This Row],[Sanr.]]=FQ$7,Tbl.Kosten[[#This Row],[Totaal kosten]],"")</f>
        <v/>
      </c>
      <c r="FR199" s="150" t="str">
        <f>IF(Tbl.Kosten[[#This Row],[Sanr.]]=FR$7,Tbl.Kosten[[#This Row],[Totaal kosten]],"")</f>
        <v/>
      </c>
      <c r="FS199" s="150" t="str">
        <f>IF(Tbl.Kosten[[#This Row],[Sanr.]]=FS$7,Tbl.Kosten[[#This Row],[Totaal kosten]],"")</f>
        <v/>
      </c>
      <c r="FT199" s="150" t="str">
        <f>IF(Tbl.Kosten[[#This Row],[Sanr.]]=FT$7,Tbl.Kosten[[#This Row],[Totaal kosten]],"")</f>
        <v/>
      </c>
      <c r="FU199" s="150" t="str">
        <f>IF(Tbl.Kosten[[#This Row],[Sanr.]]=FU$7,Tbl.Kosten[[#This Row],[Totaal kosten]],"")</f>
        <v/>
      </c>
      <c r="FV199" s="150" t="str">
        <f>IF(Tbl.Kosten[[#This Row],[Sanr.]]=FV$7,Tbl.Kosten[[#This Row],[Totaal kosten]],"")</f>
        <v/>
      </c>
      <c r="FW199" s="150" t="str">
        <f>IFERROR(_xlfn.XLOOKUP(Tbl.Kosten[[#This Row],[Activiteitencode]],Tbl.Activiteiten[Activiteitcode],Tbl.Activiteiten[Anr.],"",0,1),"")</f>
        <v/>
      </c>
      <c r="FX199" s="169" t="str">
        <f>_xlfn.CONCAT(Tbl.Kosten[[#This Row],[Pnr.]],Tbl.Kosten[[#This Row],[Sanr.]])</f>
        <v>P1</v>
      </c>
      <c r="FY199" s="150">
        <f>Tbl.Kosten[[#This Row],[Totaal kosten]]-Tbl.Kosten[[#This Row],[Subsidie]]</f>
        <v>0</v>
      </c>
      <c r="FZ199" s="150">
        <f>IF(Tbl.Kosten[[#This Row],[Pnr.]]=FZ$7,Tbl.Kosten[[#This Row],[Te financieren]],"")</f>
        <v>0</v>
      </c>
      <c r="GA199" s="150" t="str">
        <f>IF(Tbl.Kosten[[#This Row],[Pnr.]]=GA$7,Tbl.Kosten[[#This Row],[Te financieren]],"")</f>
        <v/>
      </c>
      <c r="GB199" s="150" t="str">
        <f>IF(Tbl.Kosten[[#This Row],[Pnr.]]=GB$7,Tbl.Kosten[[#This Row],[Te financieren]],"")</f>
        <v/>
      </c>
      <c r="GC199" s="150" t="str">
        <f>IF(Tbl.Kosten[[#This Row],[Pnr.]]=GC$7,Tbl.Kosten[[#This Row],[Te financieren]],"")</f>
        <v/>
      </c>
      <c r="GD199" s="150" t="str">
        <f>IF(Tbl.Kosten[[#This Row],[Pnr.]]=GD$7,Tbl.Kosten[[#This Row],[Te financieren]],"")</f>
        <v/>
      </c>
      <c r="GE199" s="150" t="str">
        <f>IF(Tbl.Kosten[[#This Row],[Pnr.]]=GE$7,Tbl.Kosten[[#This Row],[Te financieren]],"")</f>
        <v/>
      </c>
      <c r="GF199" s="150" t="str">
        <f>IF(Tbl.Kosten[[#This Row],[Pnr.]]=GF$7,Tbl.Kosten[[#This Row],[Te financieren]],"")</f>
        <v/>
      </c>
      <c r="GG199" s="150" t="str">
        <f>IF(Tbl.Kosten[[#This Row],[Pnr.]]=GG$7,Tbl.Kosten[[#This Row],[Te financieren]],"")</f>
        <v/>
      </c>
      <c r="GH199" s="150" t="str">
        <f>IF(Tbl.Kosten[[#This Row],[Pnr.]]=GH$7,Tbl.Kosten[[#This Row],[Te financieren]],"")</f>
        <v/>
      </c>
      <c r="GI199" s="150" t="str">
        <f>IF(Tbl.Kosten[[#This Row],[Pnr.]]=GI$7,Tbl.Kosten[[#This Row],[Te financieren]],"")</f>
        <v/>
      </c>
      <c r="GJ199" s="150" t="str">
        <f>IF(Tbl.Kosten[[#This Row],[Pnr.]]=GJ$7,Tbl.Kosten[[#This Row],[Te financieren]],"")</f>
        <v/>
      </c>
      <c r="GK199" s="150" t="str">
        <f>IF(Tbl.Kosten[[#This Row],[Pnr.]]=GK$7,Tbl.Kosten[[#This Row],[Te financieren]],"")</f>
        <v/>
      </c>
      <c r="GL199" s="150" t="str">
        <f>IF(Tbl.Kosten[[#This Row],[Pnr.]]=GL$7,Tbl.Kosten[[#This Row],[Te financieren]],"")</f>
        <v/>
      </c>
      <c r="GM199" s="150" t="str">
        <f>IF(Tbl.Kosten[[#This Row],[Pnr.]]=GM$7,Tbl.Kosten[[#This Row],[Te financieren]],"")</f>
        <v/>
      </c>
      <c r="GN199" s="150" t="str">
        <f>IF(Tbl.Kosten[[#This Row],[Pnr.]]=GN$7,Tbl.Kosten[[#This Row],[Te financieren]],"")</f>
        <v/>
      </c>
      <c r="GO199" s="150" t="str">
        <f>IF(Tbl.Kosten[[#This Row],[Pnr.]]=GO$7,Tbl.Kosten[[#This Row],[Te financieren]],"")</f>
        <v/>
      </c>
      <c r="GP199" s="150" t="str">
        <f>IF(Tbl.Kosten[[#This Row],[Pnr.]]=GP$7,Tbl.Kosten[[#This Row],[Te financieren]],"")</f>
        <v/>
      </c>
      <c r="GQ199" s="150" t="str">
        <f>IF(Tbl.Kosten[[#This Row],[Pnr.]]=GQ$7,Tbl.Kosten[[#This Row],[Te financieren]],"")</f>
        <v/>
      </c>
      <c r="GR199" s="150" t="str">
        <f>IF(Tbl.Kosten[[#This Row],[Pnr.]]=GR$7,Tbl.Kosten[[#This Row],[Te financieren]],"")</f>
        <v/>
      </c>
      <c r="GS199" s="150" t="str">
        <f>IF(Tbl.Kosten[[#This Row],[Pnr.]]=GS$7,Tbl.Kosten[[#This Row],[Te financieren]],"")</f>
        <v/>
      </c>
      <c r="GT199" s="150" t="str">
        <f>IF(Tbl.Kosten[[#This Row],[Pnr.]]=GT$7,Tbl.Kosten[[#This Row],[Te financieren]],"")</f>
        <v/>
      </c>
      <c r="GU199" s="150" t="str">
        <f>IF(Tbl.Kosten[[#This Row],[Pnr.]]=GU$7,Tbl.Kosten[[#This Row],[Te financieren]],"")</f>
        <v/>
      </c>
      <c r="GV199" s="150" t="str">
        <f>IF(Tbl.Kosten[[#This Row],[Pnr.]]=GV$7,Tbl.Kosten[[#This Row],[Te financieren]],"")</f>
        <v/>
      </c>
      <c r="GW199" s="150" t="str">
        <f>IF(Tbl.Kosten[[#This Row],[Pnr.]]=GW$7,Tbl.Kosten[[#This Row],[Te financieren]],"")</f>
        <v/>
      </c>
      <c r="GX199" s="150" t="str">
        <f>IF(Tbl.Kosten[[#This Row],[Pnr.]]=GX$7,Tbl.Kosten[[#This Row],[Te financieren]],"")</f>
        <v/>
      </c>
      <c r="GY199" s="150" t="str">
        <f>IF(Tbl.Kosten[[#This Row],[Pnr.]]=GY$7,Tbl.Kosten[[#This Row],[Te financieren]],"")</f>
        <v/>
      </c>
      <c r="GZ199" s="150" t="str">
        <f>IF(Tbl.Kosten[[#This Row],[Pnr.]]=GZ$7,Tbl.Kosten[[#This Row],[Te financieren]],"")</f>
        <v/>
      </c>
      <c r="HA199" s="150" t="str">
        <f>IF(Tbl.Kosten[[#This Row],[Pnr.]]=HA$7,Tbl.Kosten[[#This Row],[Te financieren]],"")</f>
        <v/>
      </c>
      <c r="HB199" s="150" t="str">
        <f>IF(Tbl.Kosten[[#This Row],[Pnr.]]=HB$7,Tbl.Kosten[[#This Row],[Te financieren]],"")</f>
        <v/>
      </c>
      <c r="HC199" s="150" t="str">
        <f>IF(Tbl.Kosten[[#This Row],[Pnr.]]=HC$7,Tbl.Kosten[[#This Row],[Te financieren]],"")</f>
        <v/>
      </c>
      <c r="HD199" s="150" t="str">
        <f>IF(Tbl.Kosten[[#This Row],[Pnr.]]=HD$7,Tbl.Kosten[[#This Row],[Te financieren]],"")</f>
        <v/>
      </c>
      <c r="HE199" s="150" t="str">
        <f>IF(Tbl.Kosten[[#This Row],[Pnr.]]=HE$7,Tbl.Kosten[[#This Row],[Te financieren]],"")</f>
        <v/>
      </c>
      <c r="HF199" s="150" t="str">
        <f>IF(Tbl.Kosten[[#This Row],[Pnr.]]=HF$7,Tbl.Kosten[[#This Row],[Te financieren]],"")</f>
        <v/>
      </c>
      <c r="HG199" s="150" t="str">
        <f>IF(Tbl.Kosten[[#This Row],[Pnr.]]=HG$7,Tbl.Kosten[[#This Row],[Te financieren]],"")</f>
        <v/>
      </c>
      <c r="HH199" s="150" t="str">
        <f>IF(Tbl.Kosten[[#This Row],[Pnr.]]=HH$7,Tbl.Kosten[[#This Row],[Te financieren]],"")</f>
        <v/>
      </c>
      <c r="HI199" s="150" t="str">
        <f>IF(Tbl.Kosten[[#This Row],[Pnr.]]=HI$7,Tbl.Kosten[[#This Row],[Te financieren]],"")</f>
        <v/>
      </c>
      <c r="HJ199" s="150" t="str">
        <f>IF(Tbl.Kosten[[#This Row],[Pnr.]]=HJ$7,Tbl.Kosten[[#This Row],[Te financieren]],"")</f>
        <v/>
      </c>
      <c r="HK199" s="150" t="str">
        <f>IF(Tbl.Kosten[[#This Row],[Pnr.]]=HK$7,Tbl.Kosten[[#This Row],[Te financieren]],"")</f>
        <v/>
      </c>
      <c r="HL199" s="150" t="str">
        <f>IF(Tbl.Kosten[[#This Row],[Pnr.]]=HL$7,Tbl.Kosten[[#This Row],[Te financieren]],"")</f>
        <v/>
      </c>
      <c r="HM199" s="150" t="str">
        <f>IF(Tbl.Kosten[[#This Row],[Pnr.]]=HM$7,Tbl.Kosten[[#This Row],[Te financieren]],"")</f>
        <v/>
      </c>
      <c r="HN199" s="150" t="str">
        <f>IF(Tbl.Kosten[[#This Row],[Pnr.]]=HN$7,Tbl.Kosten[[#This Row],[Te financieren]],"")</f>
        <v/>
      </c>
      <c r="HO199" s="150" t="str">
        <f>IF(Tbl.Kosten[[#This Row],[Pnr.]]=HO$7,Tbl.Kosten[[#This Row],[Te financieren]],"")</f>
        <v/>
      </c>
      <c r="HP199" s="150" t="str">
        <f>IF(Tbl.Kosten[[#This Row],[Pnr.]]=HP$7,Tbl.Kosten[[#This Row],[Te financieren]],"")</f>
        <v/>
      </c>
      <c r="HQ199" s="150" t="str">
        <f>IF(Tbl.Kosten[[#This Row],[Pnr.]]=HQ$7,Tbl.Kosten[[#This Row],[Te financieren]],"")</f>
        <v/>
      </c>
      <c r="HR199" s="150" t="str">
        <f>IF(Tbl.Kosten[[#This Row],[Pnr.]]=HR$7,Tbl.Kosten[[#This Row],[Te financieren]],"")</f>
        <v/>
      </c>
      <c r="HS199" s="150" t="str">
        <f>IF(Tbl.Kosten[[#This Row],[Pnr.]]=HS$7,Tbl.Kosten[[#This Row],[Te financieren]],"")</f>
        <v/>
      </c>
      <c r="HT199" s="150" t="str">
        <f>IF(Tbl.Kosten[[#This Row],[Pnr.]]=HT$7,Tbl.Kosten[[#This Row],[Te financieren]],"")</f>
        <v/>
      </c>
      <c r="HU199" s="150" t="str">
        <f>IF(Tbl.Kosten[[#This Row],[Pnr.]]=HU$7,Tbl.Kosten[[#This Row],[Te financieren]],"")</f>
        <v/>
      </c>
      <c r="HV199" s="150" t="str">
        <f>IF(Tbl.Kosten[[#This Row],[Pnr.]]=HV$7,Tbl.Kosten[[#This Row],[Te financieren]],"")</f>
        <v/>
      </c>
      <c r="HW199" s="150" t="str">
        <f>IF(Tbl.Kosten[[#This Row],[Pnr.]]=HW$7,Tbl.Kosten[[#This Row],[Te financieren]],"")</f>
        <v/>
      </c>
    </row>
    <row r="200" spans="2:231" x14ac:dyDescent="0.3">
      <c r="B200" s="134"/>
      <c r="C200" s="137"/>
      <c r="D200" s="136"/>
      <c r="E200" s="261"/>
      <c r="F200" s="135"/>
      <c r="G200" s="11" t="str">
        <f>IF(Tbl.Kosten[[#This Row],[Medewerker e/o 
functie]]&lt;&gt;"",_xlfn.XLOOKUP(Tbl.Kosten[[#This Row],[Medewerker e/o 
functie]],Tbl.Uurtarief[Medewerker en/of functie],Tbl.Uurtarief[Uurtarief],"",0,1),"")</f>
        <v/>
      </c>
      <c r="H200" s="121">
        <f>IFERROR(Tbl.Kosten[[#This Row],[Uren]]*Tbl.Kosten[[#This Row],[Uurtarief]],0)</f>
        <v>0</v>
      </c>
      <c r="I200" s="119" t="str">
        <f>IF(Tbl.Kosten[[#This Row],[Subtotaal uren]]&lt;&gt;0,_xlfn.XLOOKUP(Tbl.Kosten[[#This Row],[Medewerker e/o 
functie]],Tbl.Uurtarief[Medewerker en/of functie],Tbl.Uurtarief[Kostensoort arbeid],"",0,1),"")</f>
        <v/>
      </c>
      <c r="J200" s="137"/>
      <c r="K200" s="135"/>
      <c r="L200" s="139" t="str">
        <f>IF(Tbl.Kosten[[#This Row],[Activum]]&lt;&gt;"",_xlfn.XLOOKUP(Tbl.Kosten[[#This Row],[Activum]],Tbl.Afschrijvingskosten[Activum],Tbl.Afschrijvingskosten[Tarief per afschrijvings-eenheid],"",0,1),"")</f>
        <v/>
      </c>
      <c r="M200" s="122">
        <f>IFERROR(Tbl.Kosten[[#This Row],[Een-
heden]]*Tbl.Kosten[[#This Row],[Afschrijvings-
tarief]],0)</f>
        <v>0</v>
      </c>
      <c r="N200" s="122" t="str">
        <f>IF(Tbl.Kosten[[#This Row],[Subtotaal afschrijving]]&lt;&gt;0,Lijsten!$A$7,"")</f>
        <v/>
      </c>
      <c r="O200" s="140"/>
      <c r="P200" s="135"/>
      <c r="Q200" s="138"/>
      <c r="R200" s="122">
        <f>IFERROR(Tbl.Kosten[[#This Row],[Aantal]]*Tbl.Kosten[[#This Row],[Tarief]],0)</f>
        <v>0</v>
      </c>
      <c r="S200" s="8">
        <f>IFERROR(Tbl.Kosten[[#This Row],[Subtotaal overige kosten]]+Tbl.Kosten[[#This Row],[Subtotaal uren]]+Tbl.Kosten[[#This Row],[Subtotaal afschrijving]],0)</f>
        <v>0</v>
      </c>
      <c r="T200" s="8">
        <f>IFERROR(Tbl.Kosten[[#This Row],[Totaal kosten]]*Tbl.Kosten[[#This Row],[Subsidie%]],0)</f>
        <v>0</v>
      </c>
      <c r="U200" s="4" t="str" cm="1">
        <f t="array" ref="U200">IFERROR(_xlfn.IFS(Tbl.Kosten[[#This Row],[Subtotaal uren]]&lt;&gt;0,Tbl.Kosten[[#This Row],[Kostensoort arbeid]],Tbl.Kosten[[#This Row],[Subtotaal afschrijving]]&lt;&gt;0,Tbl.Kosten[[#This Row],[Kostensoort afschrijving]],Tbl.Kosten[[#This Row],[Subtotaal overige kosten]]&lt;&gt;0,Tbl.Kosten[[#This Row],[Kostensoort overig]]),"")</f>
        <v/>
      </c>
      <c r="V200" s="4" t="str">
        <f>IFERROR(_xlfn.XLOOKUP(Tbl.Kosten[[#This Row],[Activiteitencode]],Tbl.Activiteiten[Activiteitcode],Tbl.Activiteiten[Werkpakketcode],"",0,1),"")</f>
        <v/>
      </c>
      <c r="W200" s="4" t="str">
        <f>IFERROR(_xlfn.XLOOKUP(Tbl.Kosten[[#This Row],[Werkpakketcode]],Tbl.Werkpakketten[Werkpakketcode],Tbl.Werkpakketten[Subsidiabele activiteit],"",0,1),"")</f>
        <v/>
      </c>
      <c r="X200" s="12">
        <f>IFERROR(_xlfn.XLOOKUP(Tbl.Kosten[[#This Row],[Sanr.]],Tbl.Subsidiehoogte[SAnr.],Tbl.Subsidiehoogte[Sub. Percentage],0,0,1),0)</f>
        <v>0</v>
      </c>
      <c r="Y200" s="144" t="str">
        <f>IFERROR(_xlfn.XLOOKUP(Tbl.Kosten[[#This Row],[Partnercode]],Tbl.Projectpartners[Partnercode],Tbl.Projectpartners[PNr.],"",0,1),"")</f>
        <v>P1</v>
      </c>
      <c r="Z200" s="148">
        <f>IF(Tbl.Kosten[[#This Row],[Pnr.]]=Z$7,Tbl.Kosten[[#This Row],[Totaal kosten]],"")</f>
        <v>0</v>
      </c>
      <c r="AA200" s="148" t="str">
        <f>IF(Tbl.Kosten[[#This Row],[Pnr.]]=AA$7,Tbl.Kosten[[#This Row],[Totaal kosten]],"")</f>
        <v/>
      </c>
      <c r="AB200" s="148" t="str">
        <f>IF(Tbl.Kosten[[#This Row],[Pnr.]]=AB$7,Tbl.Kosten[[#This Row],[Totaal kosten]],"")</f>
        <v/>
      </c>
      <c r="AC200" s="148" t="str">
        <f>IF(Tbl.Kosten[[#This Row],[Pnr.]]=AC$7,Tbl.Kosten[[#This Row],[Totaal kosten]],"")</f>
        <v/>
      </c>
      <c r="AD200" s="148" t="str">
        <f>IF(Tbl.Kosten[[#This Row],[Pnr.]]=AD$7,Tbl.Kosten[[#This Row],[Totaal kosten]],"")</f>
        <v/>
      </c>
      <c r="AE200" s="148" t="str">
        <f>IF(Tbl.Kosten[[#This Row],[Pnr.]]=AE$7,Tbl.Kosten[[#This Row],[Totaal kosten]],"")</f>
        <v/>
      </c>
      <c r="AF200" s="148" t="str">
        <f>IF(Tbl.Kosten[[#This Row],[Pnr.]]=AF$7,Tbl.Kosten[[#This Row],[Totaal kosten]],"")</f>
        <v/>
      </c>
      <c r="AG200" s="148" t="str">
        <f>IF(Tbl.Kosten[[#This Row],[Pnr.]]=AG$7,Tbl.Kosten[[#This Row],[Totaal kosten]],"")</f>
        <v/>
      </c>
      <c r="AH200" s="148" t="str">
        <f>IF(Tbl.Kosten[[#This Row],[Pnr.]]=AH$7,Tbl.Kosten[[#This Row],[Totaal kosten]],"")</f>
        <v/>
      </c>
      <c r="AI200" s="148" t="str">
        <f>IF(Tbl.Kosten[[#This Row],[Pnr.]]=AI$7,Tbl.Kosten[[#This Row],[Totaal kosten]],"")</f>
        <v/>
      </c>
      <c r="AJ200" s="148" t="str">
        <f>IF(Tbl.Kosten[[#This Row],[Pnr.]]=AJ$7,Tbl.Kosten[[#This Row],[Totaal kosten]],"")</f>
        <v/>
      </c>
      <c r="AK200" s="148" t="str">
        <f>IF(Tbl.Kosten[[#This Row],[Pnr.]]=AK$7,Tbl.Kosten[[#This Row],[Totaal kosten]],"")</f>
        <v/>
      </c>
      <c r="AL200" s="148" t="str">
        <f>IF(Tbl.Kosten[[#This Row],[Pnr.]]=AL$7,Tbl.Kosten[[#This Row],[Totaal kosten]],"")</f>
        <v/>
      </c>
      <c r="AM200" s="148" t="str">
        <f>IF(Tbl.Kosten[[#This Row],[Pnr.]]=AM$7,Tbl.Kosten[[#This Row],[Totaal kosten]],"")</f>
        <v/>
      </c>
      <c r="AN200" s="148" t="str">
        <f>IF(Tbl.Kosten[[#This Row],[Pnr.]]=AN$7,Tbl.Kosten[[#This Row],[Totaal kosten]],"")</f>
        <v/>
      </c>
      <c r="AO200" s="148" t="str">
        <f>IF(Tbl.Kosten[[#This Row],[Pnr.]]=AO$7,Tbl.Kosten[[#This Row],[Totaal kosten]],"")</f>
        <v/>
      </c>
      <c r="AP200" s="148" t="str">
        <f>IF(Tbl.Kosten[[#This Row],[Pnr.]]=AP$7,Tbl.Kosten[[#This Row],[Totaal kosten]],"")</f>
        <v/>
      </c>
      <c r="AQ200" s="148" t="str">
        <f>IF(Tbl.Kosten[[#This Row],[Pnr.]]=AQ$7,Tbl.Kosten[[#This Row],[Totaal kosten]],"")</f>
        <v/>
      </c>
      <c r="AR200" s="148" t="str">
        <f>IF(Tbl.Kosten[[#This Row],[Pnr.]]=AR$7,Tbl.Kosten[[#This Row],[Totaal kosten]],"")</f>
        <v/>
      </c>
      <c r="AS200" s="148" t="str">
        <f>IF(Tbl.Kosten[[#This Row],[Pnr.]]=AS$7,Tbl.Kosten[[#This Row],[Totaal kosten]],"")</f>
        <v/>
      </c>
      <c r="AT200" s="148" t="str">
        <f>IF(Tbl.Kosten[[#This Row],[Pnr.]]=AT$7,Tbl.Kosten[[#This Row],[Totaal kosten]],"")</f>
        <v/>
      </c>
      <c r="AU200" s="148" t="str">
        <f>IF(Tbl.Kosten[[#This Row],[Pnr.]]=AU$7,Tbl.Kosten[[#This Row],[Totaal kosten]],"")</f>
        <v/>
      </c>
      <c r="AV200" s="148" t="str">
        <f>IF(Tbl.Kosten[[#This Row],[Pnr.]]=AV$7,Tbl.Kosten[[#This Row],[Totaal kosten]],"")</f>
        <v/>
      </c>
      <c r="AW200" s="148" t="str">
        <f>IF(Tbl.Kosten[[#This Row],[Pnr.]]=AW$7,Tbl.Kosten[[#This Row],[Totaal kosten]],"")</f>
        <v/>
      </c>
      <c r="AX200" s="148" t="str">
        <f>IF(Tbl.Kosten[[#This Row],[Pnr.]]=AX$7,Tbl.Kosten[[#This Row],[Totaal kosten]],"")</f>
        <v/>
      </c>
      <c r="AY200" s="148" t="str">
        <f>IF(Tbl.Kosten[[#This Row],[Pnr.]]=AY$7,Tbl.Kosten[[#This Row],[Totaal kosten]],"")</f>
        <v/>
      </c>
      <c r="AZ200" s="148" t="str">
        <f>IF(Tbl.Kosten[[#This Row],[Pnr.]]=AZ$7,Tbl.Kosten[[#This Row],[Totaal kosten]],"")</f>
        <v/>
      </c>
      <c r="BA200" s="148" t="str">
        <f>IF(Tbl.Kosten[[#This Row],[Pnr.]]=BA$7,Tbl.Kosten[[#This Row],[Totaal kosten]],"")</f>
        <v/>
      </c>
      <c r="BB200" s="148" t="str">
        <f>IF(Tbl.Kosten[[#This Row],[Pnr.]]=BB$7,Tbl.Kosten[[#This Row],[Totaal kosten]],"")</f>
        <v/>
      </c>
      <c r="BC200" s="148" t="str">
        <f>IF(Tbl.Kosten[[#This Row],[Pnr.]]=BC$7,Tbl.Kosten[[#This Row],[Totaal kosten]],"")</f>
        <v/>
      </c>
      <c r="BD200" s="148" t="str">
        <f>IF(Tbl.Kosten[[#This Row],[Pnr.]]=BD$7,Tbl.Kosten[[#This Row],[Totaal kosten]],"")</f>
        <v/>
      </c>
      <c r="BE200" s="148" t="str">
        <f>IF(Tbl.Kosten[[#This Row],[Pnr.]]=BE$7,Tbl.Kosten[[#This Row],[Totaal kosten]],"")</f>
        <v/>
      </c>
      <c r="BF200" s="148" t="str">
        <f>IF(Tbl.Kosten[[#This Row],[Pnr.]]=BF$7,Tbl.Kosten[[#This Row],[Totaal kosten]],"")</f>
        <v/>
      </c>
      <c r="BG200" s="148" t="str">
        <f>IF(Tbl.Kosten[[#This Row],[Pnr.]]=BG$7,Tbl.Kosten[[#This Row],[Totaal kosten]],"")</f>
        <v/>
      </c>
      <c r="BH200" s="148" t="str">
        <f>IF(Tbl.Kosten[[#This Row],[Pnr.]]=BH$7,Tbl.Kosten[[#This Row],[Totaal kosten]],"")</f>
        <v/>
      </c>
      <c r="BI200" s="148" t="str">
        <f>IF(Tbl.Kosten[[#This Row],[Pnr.]]=BI$7,Tbl.Kosten[[#This Row],[Totaal kosten]],"")</f>
        <v/>
      </c>
      <c r="BJ200" s="148" t="str">
        <f>IF(Tbl.Kosten[[#This Row],[Pnr.]]=BJ$7,Tbl.Kosten[[#This Row],[Totaal kosten]],"")</f>
        <v/>
      </c>
      <c r="BK200" s="148" t="str">
        <f>IF(Tbl.Kosten[[#This Row],[Pnr.]]=BK$7,Tbl.Kosten[[#This Row],[Totaal kosten]],"")</f>
        <v/>
      </c>
      <c r="BL200" s="148" t="str">
        <f>IF(Tbl.Kosten[[#This Row],[Pnr.]]=BL$7,Tbl.Kosten[[#This Row],[Totaal kosten]],"")</f>
        <v/>
      </c>
      <c r="BM200" s="148" t="str">
        <f>IF(Tbl.Kosten[[#This Row],[Pnr.]]=BM$7,Tbl.Kosten[[#This Row],[Totaal kosten]],"")</f>
        <v/>
      </c>
      <c r="BN200" s="148" t="str">
        <f>IF(Tbl.Kosten[[#This Row],[Pnr.]]=BN$7,Tbl.Kosten[[#This Row],[Totaal kosten]],"")</f>
        <v/>
      </c>
      <c r="BO200" s="148" t="str">
        <f>IF(Tbl.Kosten[[#This Row],[Pnr.]]=BO$7,Tbl.Kosten[[#This Row],[Totaal kosten]],"")</f>
        <v/>
      </c>
      <c r="BP200" s="148" t="str">
        <f>IF(Tbl.Kosten[[#This Row],[Pnr.]]=BP$7,Tbl.Kosten[[#This Row],[Totaal kosten]],"")</f>
        <v/>
      </c>
      <c r="BQ200" s="148" t="str">
        <f>IF(Tbl.Kosten[[#This Row],[Pnr.]]=BQ$7,Tbl.Kosten[[#This Row],[Totaal kosten]],"")</f>
        <v/>
      </c>
      <c r="BR200" s="148" t="str">
        <f>IF(Tbl.Kosten[[#This Row],[Pnr.]]=BR$7,Tbl.Kosten[[#This Row],[Totaal kosten]],"")</f>
        <v/>
      </c>
      <c r="BS200" s="148" t="str">
        <f>IF(Tbl.Kosten[[#This Row],[Pnr.]]=BS$7,Tbl.Kosten[[#This Row],[Totaal kosten]],"")</f>
        <v/>
      </c>
      <c r="BT200" s="148" t="str">
        <f>IF(Tbl.Kosten[[#This Row],[Pnr.]]=BT$7,Tbl.Kosten[[#This Row],[Totaal kosten]],"")</f>
        <v/>
      </c>
      <c r="BU200" s="148" t="str">
        <f>IF(Tbl.Kosten[[#This Row],[Pnr.]]=BU$7,Tbl.Kosten[[#This Row],[Totaal kosten]],"")</f>
        <v/>
      </c>
      <c r="BV200" s="148" t="str">
        <f>IF(Tbl.Kosten[[#This Row],[Pnr.]]=BV$7,Tbl.Kosten[[#This Row],[Totaal kosten]],"")</f>
        <v/>
      </c>
      <c r="BW200" s="148" t="str">
        <f>IF(Tbl.Kosten[[#This Row],[Pnr.]]=BW$7,Tbl.Kosten[[#This Row],[Totaal kosten]],"")</f>
        <v/>
      </c>
      <c r="BX200" s="148" t="str">
        <f>IFERROR(_xlfn.XLOOKUP(Tbl.Kosten[[#This Row],[Werkpakketcode]],Tbl.Werkpakketten[Werkpakketcode],Tbl.Werkpakketten[WPnr.],"",0,1),"")</f>
        <v/>
      </c>
      <c r="BY200" s="148" t="str">
        <f>IF(Tbl.Kosten[[#This Row],[WPnr.]]=BY$7,Tbl.Kosten[[#This Row],[Totaal kosten]],"")</f>
        <v/>
      </c>
      <c r="BZ200" s="148" t="str">
        <f>IF(Tbl.Kosten[[#This Row],[WPnr.]]=BZ$7,Tbl.Kosten[[#This Row],[Totaal kosten]],"")</f>
        <v/>
      </c>
      <c r="CA200" s="148" t="str">
        <f>IF(Tbl.Kosten[[#This Row],[WPnr.]]=CA$7,Tbl.Kosten[[#This Row],[Totaal kosten]],"")</f>
        <v/>
      </c>
      <c r="CB200" s="148" t="str">
        <f>IF(Tbl.Kosten[[#This Row],[WPnr.]]=CB$7,Tbl.Kosten[[#This Row],[Totaal kosten]],"")</f>
        <v/>
      </c>
      <c r="CC200" s="148" t="str">
        <f>IF(Tbl.Kosten[[#This Row],[WPnr.]]=CC$7,Tbl.Kosten[[#This Row],[Totaal kosten]],"")</f>
        <v/>
      </c>
      <c r="CD200" s="148" t="str">
        <f>IF(Tbl.Kosten[[#This Row],[WPnr.]]=CD$7,Tbl.Kosten[[#This Row],[Totaal kosten]],"")</f>
        <v/>
      </c>
      <c r="CE200" s="148" t="str">
        <f>IF(Tbl.Kosten[[#This Row],[WPnr.]]=CE$7,Tbl.Kosten[[#This Row],[Totaal kosten]],"")</f>
        <v/>
      </c>
      <c r="CF200" s="148" t="str">
        <f>IF(Tbl.Kosten[[#This Row],[WPnr.]]=CF$7,Tbl.Kosten[[#This Row],[Totaal kosten]],"")</f>
        <v/>
      </c>
      <c r="CG200" s="148" t="str">
        <f>IF(Tbl.Kosten[[#This Row],[WPnr.]]=CG$7,Tbl.Kosten[[#This Row],[Totaal kosten]],"")</f>
        <v/>
      </c>
      <c r="CH200" s="148" t="str">
        <f>IF(Tbl.Kosten[[#This Row],[WPnr.]]=CH$7,Tbl.Kosten[[#This Row],[Totaal kosten]],"")</f>
        <v/>
      </c>
      <c r="CI200" s="148" t="str">
        <f>IF(Tbl.Kosten[[#This Row],[WPnr.]]=CI$7,Tbl.Kosten[[#This Row],[Totaal kosten]],"")</f>
        <v/>
      </c>
      <c r="CJ200" s="148" t="str">
        <f>IF(Tbl.Kosten[[#This Row],[WPnr.]]=CJ$7,Tbl.Kosten[[#This Row],[Totaal kosten]],"")</f>
        <v/>
      </c>
      <c r="CK200" s="148" t="str">
        <f>IF(Tbl.Kosten[[#This Row],[WPnr.]]=CK$7,Tbl.Kosten[[#This Row],[Totaal kosten]],"")</f>
        <v/>
      </c>
      <c r="CL200" s="148" t="str">
        <f>IF(Tbl.Kosten[[#This Row],[WPnr.]]=CL$7,Tbl.Kosten[[#This Row],[Totaal kosten]],"")</f>
        <v/>
      </c>
      <c r="CM200" s="148" t="str">
        <f>IF(Tbl.Kosten[[#This Row],[WPnr.]]=CM$7,Tbl.Kosten[[#This Row],[Totaal kosten]],"")</f>
        <v/>
      </c>
      <c r="CN200" s="148" t="str">
        <f>IF(Tbl.Kosten[[#This Row],[WPnr.]]=CN$7,Tbl.Kosten[[#This Row],[Totaal kosten]],"")</f>
        <v/>
      </c>
      <c r="CO200" s="148" t="str">
        <f>IF(Tbl.Kosten[[#This Row],[WPnr.]]=CO$7,Tbl.Kosten[[#This Row],[Totaal kosten]],"")</f>
        <v/>
      </c>
      <c r="CP200" s="148" t="str">
        <f>IF(Tbl.Kosten[[#This Row],[WPnr.]]=CP$7,Tbl.Kosten[[#This Row],[Totaal kosten]],"")</f>
        <v/>
      </c>
      <c r="CQ200" s="148" t="str">
        <f>IF(Tbl.Kosten[[#This Row],[WPnr.]]=CQ$7,Tbl.Kosten[[#This Row],[Totaal kosten]],"")</f>
        <v/>
      </c>
      <c r="CR200" s="148" t="str">
        <f>IF(Tbl.Kosten[[#This Row],[WPnr.]]=CR$7,Tbl.Kosten[[#This Row],[Totaal kosten]],"")</f>
        <v/>
      </c>
      <c r="CS200" s="148" t="str">
        <f>IF(Tbl.Kosten[[#This Row],[WPnr.]]=CS$7,Tbl.Kosten[[#This Row],[Totaal kosten]],"")</f>
        <v/>
      </c>
      <c r="CT200" s="148" t="str">
        <f>IF(Tbl.Kosten[[#This Row],[WPnr.]]=CT$7,Tbl.Kosten[[#This Row],[Totaal kosten]],"")</f>
        <v/>
      </c>
      <c r="CU200" s="148" t="str">
        <f>IF(Tbl.Kosten[[#This Row],[WPnr.]]=CU$7,Tbl.Kosten[[#This Row],[Totaal kosten]],"")</f>
        <v/>
      </c>
      <c r="CV200" s="148" t="str">
        <f>IF(Tbl.Kosten[[#This Row],[WPnr.]]=CV$7,Tbl.Kosten[[#This Row],[Totaal kosten]],"")</f>
        <v/>
      </c>
      <c r="CW200" s="148" t="str">
        <f>IF(Tbl.Kosten[[#This Row],[WPnr.]]=CW$7,Tbl.Kosten[[#This Row],[Totaal kosten]],"")</f>
        <v/>
      </c>
      <c r="CX200" s="148" t="str">
        <f>IF(Tbl.Kosten[[#This Row],[WPnr.]]=CX$7,Tbl.Kosten[[#This Row],[Totaal kosten]],"")</f>
        <v/>
      </c>
      <c r="CY200" s="148" t="str">
        <f>IF(Tbl.Kosten[[#This Row],[WPnr.]]=CY$7,Tbl.Kosten[[#This Row],[Totaal kosten]],"")</f>
        <v/>
      </c>
      <c r="CZ200" s="148" t="str">
        <f>IF(Tbl.Kosten[[#This Row],[WPnr.]]=CZ$7,Tbl.Kosten[[#This Row],[Totaal kosten]],"")</f>
        <v/>
      </c>
      <c r="DA200" s="148" t="str">
        <f>IF(Tbl.Kosten[[#This Row],[WPnr.]]=DA$7,Tbl.Kosten[[#This Row],[Totaal kosten]],"")</f>
        <v/>
      </c>
      <c r="DB200" s="148" t="str">
        <f>IF(Tbl.Kosten[[#This Row],[WPnr.]]=DB$7,Tbl.Kosten[[#This Row],[Totaal kosten]],"")</f>
        <v/>
      </c>
      <c r="DC200" s="148" t="str">
        <f>IF(Tbl.Kosten[[#This Row],[WPnr.]]=DC$7,Tbl.Kosten[[#This Row],[Totaal kosten]],"")</f>
        <v/>
      </c>
      <c r="DD200" s="148" t="str">
        <f>IF(Tbl.Kosten[[#This Row],[WPnr.]]=DD$7,Tbl.Kosten[[#This Row],[Totaal kosten]],"")</f>
        <v/>
      </c>
      <c r="DE200" s="148" t="str">
        <f>IF(Tbl.Kosten[[#This Row],[WPnr.]]=DE$7,Tbl.Kosten[[#This Row],[Totaal kosten]],"")</f>
        <v/>
      </c>
      <c r="DF200" s="148" t="str">
        <f>IF(Tbl.Kosten[[#This Row],[WPnr.]]=DF$7,Tbl.Kosten[[#This Row],[Totaal kosten]],"")</f>
        <v/>
      </c>
      <c r="DG200" s="148" t="str">
        <f>IF(Tbl.Kosten[[#This Row],[WPnr.]]=DG$7,Tbl.Kosten[[#This Row],[Totaal kosten]],"")</f>
        <v/>
      </c>
      <c r="DH200" s="148" t="str">
        <f>IF(Tbl.Kosten[[#This Row],[WPnr.]]=DH$7,Tbl.Kosten[[#This Row],[Totaal kosten]],"")</f>
        <v/>
      </c>
      <c r="DI200" s="148" t="str">
        <f>IF(Tbl.Kosten[[#This Row],[WPnr.]]=DI$7,Tbl.Kosten[[#This Row],[Totaal kosten]],"")</f>
        <v/>
      </c>
      <c r="DJ200" s="148" t="str">
        <f>IF(Tbl.Kosten[[#This Row],[WPnr.]]=DJ$7,Tbl.Kosten[[#This Row],[Totaal kosten]],"")</f>
        <v/>
      </c>
      <c r="DK200" s="148" t="str">
        <f>IF(Tbl.Kosten[[#This Row],[WPnr.]]=DK$7,Tbl.Kosten[[#This Row],[Totaal kosten]],"")</f>
        <v/>
      </c>
      <c r="DL200" s="148" t="str">
        <f>IF(Tbl.Kosten[[#This Row],[WPnr.]]=DL$7,Tbl.Kosten[[#This Row],[Totaal kosten]],"")</f>
        <v/>
      </c>
      <c r="DM200" s="148" t="str">
        <f>IF(Tbl.Kosten[[#This Row],[WPnr.]]=DM$7,Tbl.Kosten[[#This Row],[Totaal kosten]],"")</f>
        <v/>
      </c>
      <c r="DN200" s="148" t="str">
        <f>IF(Tbl.Kosten[[#This Row],[WPnr.]]=DN$7,Tbl.Kosten[[#This Row],[Totaal kosten]],"")</f>
        <v/>
      </c>
      <c r="DO200" s="148" t="str">
        <f>IF(Tbl.Kosten[[#This Row],[WPnr.]]=DO$7,Tbl.Kosten[[#This Row],[Totaal kosten]],"")</f>
        <v/>
      </c>
      <c r="DP200" s="148" t="str">
        <f>IF(Tbl.Kosten[[#This Row],[WPnr.]]=DP$7,Tbl.Kosten[[#This Row],[Totaal kosten]],"")</f>
        <v/>
      </c>
      <c r="DQ200" s="148" t="str">
        <f>IF(Tbl.Kosten[[#This Row],[WPnr.]]=DQ$7,Tbl.Kosten[[#This Row],[Totaal kosten]],"")</f>
        <v/>
      </c>
      <c r="DR200" s="148" t="str">
        <f>IF(Tbl.Kosten[[#This Row],[WPnr.]]=DR$7,Tbl.Kosten[[#This Row],[Totaal kosten]],"")</f>
        <v/>
      </c>
      <c r="DS200" s="148" t="str">
        <f>IF(Tbl.Kosten[[#This Row],[WPnr.]]=DS$7,Tbl.Kosten[[#This Row],[Totaal kosten]],"")</f>
        <v/>
      </c>
      <c r="DT200" s="148" t="str">
        <f>IF(Tbl.Kosten[[#This Row],[WPnr.]]=DT$7,Tbl.Kosten[[#This Row],[Totaal kosten]],"")</f>
        <v/>
      </c>
      <c r="DU200" s="148" t="str">
        <f>IF(Tbl.Kosten[[#This Row],[WPnr.]]=DU$7,Tbl.Kosten[[#This Row],[Totaal kosten]],"")</f>
        <v/>
      </c>
      <c r="DV200" s="148" t="str">
        <f>IF(Tbl.Kosten[[#This Row],[WPnr.]]=DV$7,Tbl.Kosten[[#This Row],[Totaal kosten]],"")</f>
        <v/>
      </c>
      <c r="DW200" s="150" t="str">
        <f>IFERROR(_xlfn.XLOOKUP(Tbl.Kosten[[#This Row],[Kostensoort]],Tbl.Kostensoorten[Kostensoorten],Tbl.Kostensoorten[KSnr.],"",0,1),"")</f>
        <v/>
      </c>
      <c r="DX200" s="150" t="str">
        <f>IF(Tbl.Kosten[[#This Row],[KSnr.]]=DX$7,Tbl.Kosten[[#This Row],[Totaal kosten]],"")</f>
        <v/>
      </c>
      <c r="DY200" s="150" t="str">
        <f>IF(Tbl.Kosten[[#This Row],[KSnr.]]=DY$7,Tbl.Kosten[[#This Row],[Totaal kosten]],"")</f>
        <v/>
      </c>
      <c r="DZ200" s="150" t="str">
        <f>IF(Tbl.Kosten[[#This Row],[KSnr.]]=DZ$7,Tbl.Kosten[[#This Row],[Totaal kosten]],"")</f>
        <v/>
      </c>
      <c r="EA200" s="150" t="str">
        <f>IF(Tbl.Kosten[[#This Row],[KSnr.]]=EA$7,Tbl.Kosten[[#This Row],[Totaal kosten]],"")</f>
        <v/>
      </c>
      <c r="EB200" s="150" t="str">
        <f>IF(Tbl.Kosten[[#This Row],[KSnr.]]=EB$7,Tbl.Kosten[[#This Row],[Totaal kosten]],"")</f>
        <v/>
      </c>
      <c r="EC200" s="150" t="str">
        <f>IF(Tbl.Kosten[[#This Row],[KSnr.]]=EC$7,Tbl.Kosten[[#This Row],[Totaal kosten]],"")</f>
        <v/>
      </c>
      <c r="ED200" s="150" t="str">
        <f>IF(Tbl.Kosten[[#This Row],[KSnr.]]=ED$7,Tbl.Kosten[[#This Row],[Totaal kosten]],"")</f>
        <v/>
      </c>
      <c r="EE200" s="150" t="str">
        <f>IF(Tbl.Kosten[[#This Row],[KSnr.]]=EE$7,Tbl.Kosten[[#This Row],[Totaal kosten]],"")</f>
        <v/>
      </c>
      <c r="EF200" s="150" t="str">
        <f>IF(Tbl.Kosten[[#This Row],[KSnr.]]=EF$7,Tbl.Kosten[[#This Row],[Totaal kosten]],"")</f>
        <v/>
      </c>
      <c r="EG200" s="150" t="str">
        <f>IF(Tbl.Kosten[[#This Row],[KSnr.]]=EG$7,Tbl.Kosten[[#This Row],[Totaal kosten]],"")</f>
        <v/>
      </c>
      <c r="EH200" s="150" t="str">
        <f>IF(Tbl.Kosten[[#This Row],[KSnr.]]=EH$7,Tbl.Kosten[[#This Row],[Totaal kosten]],"")</f>
        <v/>
      </c>
      <c r="EI200" s="150" t="str">
        <f>IF(Tbl.Kosten[[#This Row],[KSnr.]]=EI$7,Tbl.Kosten[[#This Row],[Totaal kosten]],"")</f>
        <v/>
      </c>
      <c r="EJ200" s="150" t="str">
        <f>IF(Tbl.Kosten[[#This Row],[KSnr.]]=EJ$7,Tbl.Kosten[[#This Row],[Totaal kosten]],"")</f>
        <v/>
      </c>
      <c r="EK200" s="150" t="str">
        <f>IF(Tbl.Kosten[[#This Row],[KSnr.]]=EK$7,Tbl.Kosten[[#This Row],[Totaal kosten]],"")</f>
        <v/>
      </c>
      <c r="EL200" s="150" t="str">
        <f>IF(Tbl.Kosten[[#This Row],[KSnr.]]=EL$7,Tbl.Kosten[[#This Row],[Totaal kosten]],"")</f>
        <v/>
      </c>
      <c r="EM200" s="150" t="str">
        <f>IF(Tbl.Kosten[[#This Row],[KSnr.]]=EM$7,Tbl.Kosten[[#This Row],[Totaal kosten]],"")</f>
        <v/>
      </c>
      <c r="EN200" s="150" t="str">
        <f>IF(Tbl.Kosten[[#This Row],[KSnr.]]=EN$7,Tbl.Kosten[[#This Row],[Totaal kosten]],"")</f>
        <v/>
      </c>
      <c r="EO200" s="150" t="str">
        <f>IF(Tbl.Kosten[[#This Row],[KSnr.]]=EO$7,Tbl.Kosten[[#This Row],[Totaal kosten]],"")</f>
        <v/>
      </c>
      <c r="EP200" s="150" t="str">
        <f>IF(Tbl.Kosten[[#This Row],[KSnr.]]=EP$7,Tbl.Kosten[[#This Row],[Totaal kosten]],"")</f>
        <v/>
      </c>
      <c r="EQ200" s="150" t="str">
        <f>IF(Tbl.Kosten[[#This Row],[KSnr.]]=EQ$7,Tbl.Kosten[[#This Row],[Totaal kosten]],"")</f>
        <v/>
      </c>
      <c r="ER200" s="144" t="str">
        <f>IFERROR(_xlfn.XLOOKUP(Tbl.Kosten[[#This Row],[Subsidieactiviteit]],Tbl.Subsidiehoogte[Subsidieactiviteit],Tbl.Subsidiehoogte[SAnr.],"",0,1),"")</f>
        <v/>
      </c>
      <c r="ES200" s="150" t="str">
        <f>IF(Tbl.Kosten[[#This Row],[Sanr.]]=ES$7,Tbl.Kosten[[#This Row],[Totaal kosten]],"")</f>
        <v/>
      </c>
      <c r="ET200" s="150" t="str">
        <f>IF(Tbl.Kosten[[#This Row],[Sanr.]]=ET$7,Tbl.Kosten[[#This Row],[Totaal kosten]],"")</f>
        <v/>
      </c>
      <c r="EU200" s="150" t="str">
        <f>IF(Tbl.Kosten[[#This Row],[Sanr.]]=EU$7,Tbl.Kosten[[#This Row],[Totaal kosten]],"")</f>
        <v/>
      </c>
      <c r="EV200" s="150" t="str">
        <f>IF(Tbl.Kosten[[#This Row],[Sanr.]]=EV$7,Tbl.Kosten[[#This Row],[Totaal kosten]],"")</f>
        <v/>
      </c>
      <c r="EW200" s="150" t="str">
        <f>IF(Tbl.Kosten[[#This Row],[Sanr.]]=EW$7,Tbl.Kosten[[#This Row],[Totaal kosten]],"")</f>
        <v/>
      </c>
      <c r="EX200" s="150" t="str">
        <f>IF(Tbl.Kosten[[#This Row],[Sanr.]]=EX$7,Tbl.Kosten[[#This Row],[Totaal kosten]],"")</f>
        <v/>
      </c>
      <c r="EY200" s="150" t="str">
        <f>IF(Tbl.Kosten[[#This Row],[Sanr.]]=EY$7,Tbl.Kosten[[#This Row],[Totaal kosten]],"")</f>
        <v/>
      </c>
      <c r="EZ200" s="150" t="str">
        <f>IF(Tbl.Kosten[[#This Row],[Sanr.]]=EZ$7,Tbl.Kosten[[#This Row],[Totaal kosten]],"")</f>
        <v/>
      </c>
      <c r="FA200" s="150" t="str">
        <f>IF(Tbl.Kosten[[#This Row],[Sanr.]]=FA$7,Tbl.Kosten[[#This Row],[Totaal kosten]],"")</f>
        <v/>
      </c>
      <c r="FB200" s="150" t="str">
        <f>IF(Tbl.Kosten[[#This Row],[Sanr.]]=FB$7,Tbl.Kosten[[#This Row],[Totaal kosten]],"")</f>
        <v/>
      </c>
      <c r="FC200" s="150" t="str">
        <f>IF(Tbl.Kosten[[#This Row],[Sanr.]]=FC$7,Tbl.Kosten[[#This Row],[Totaal kosten]],"")</f>
        <v/>
      </c>
      <c r="FD200" s="150" t="str">
        <f>IF(Tbl.Kosten[[#This Row],[Sanr.]]=FD$7,Tbl.Kosten[[#This Row],[Totaal kosten]],"")</f>
        <v/>
      </c>
      <c r="FE200" s="150" t="str">
        <f>IF(Tbl.Kosten[[#This Row],[Sanr.]]=FE$7,Tbl.Kosten[[#This Row],[Totaal kosten]],"")</f>
        <v/>
      </c>
      <c r="FF200" s="150" t="str">
        <f>IF(Tbl.Kosten[[#This Row],[Sanr.]]=FF$7,Tbl.Kosten[[#This Row],[Totaal kosten]],"")</f>
        <v/>
      </c>
      <c r="FG200" s="150" t="str">
        <f>IF(Tbl.Kosten[[#This Row],[Sanr.]]=FG$7,Tbl.Kosten[[#This Row],[Totaal kosten]],"")</f>
        <v/>
      </c>
      <c r="FH200" s="150" t="str">
        <f>IF(Tbl.Kosten[[#This Row],[Sanr.]]=FH$7,Tbl.Kosten[[#This Row],[Totaal kosten]],"")</f>
        <v/>
      </c>
      <c r="FI200" s="150" t="str">
        <f>IF(Tbl.Kosten[[#This Row],[Sanr.]]=FI$7,Tbl.Kosten[[#This Row],[Totaal kosten]],"")</f>
        <v/>
      </c>
      <c r="FJ200" s="150" t="str">
        <f>IF(Tbl.Kosten[[#This Row],[Sanr.]]=FJ$7,Tbl.Kosten[[#This Row],[Totaal kosten]],"")</f>
        <v/>
      </c>
      <c r="FK200" s="150" t="str">
        <f>IF(Tbl.Kosten[[#This Row],[Sanr.]]=FK$7,Tbl.Kosten[[#This Row],[Totaal kosten]],"")</f>
        <v/>
      </c>
      <c r="FL200" s="150" t="str">
        <f>IF(Tbl.Kosten[[#This Row],[Sanr.]]=FL$7,Tbl.Kosten[[#This Row],[Totaal kosten]],"")</f>
        <v/>
      </c>
      <c r="FM200" s="150" t="str">
        <f>IF(Tbl.Kosten[[#This Row],[Sanr.]]=FM$7,Tbl.Kosten[[#This Row],[Totaal kosten]],"")</f>
        <v/>
      </c>
      <c r="FN200" s="150" t="str">
        <f>IF(Tbl.Kosten[[#This Row],[Sanr.]]=FN$7,Tbl.Kosten[[#This Row],[Totaal kosten]],"")</f>
        <v/>
      </c>
      <c r="FO200" s="150" t="str">
        <f>IF(Tbl.Kosten[[#This Row],[Sanr.]]=FO$7,Tbl.Kosten[[#This Row],[Totaal kosten]],"")</f>
        <v/>
      </c>
      <c r="FP200" s="150" t="str">
        <f>IF(Tbl.Kosten[[#This Row],[Sanr.]]=FP$7,Tbl.Kosten[[#This Row],[Totaal kosten]],"")</f>
        <v/>
      </c>
      <c r="FQ200" s="150" t="str">
        <f>IF(Tbl.Kosten[[#This Row],[Sanr.]]=FQ$7,Tbl.Kosten[[#This Row],[Totaal kosten]],"")</f>
        <v/>
      </c>
      <c r="FR200" s="150" t="str">
        <f>IF(Tbl.Kosten[[#This Row],[Sanr.]]=FR$7,Tbl.Kosten[[#This Row],[Totaal kosten]],"")</f>
        <v/>
      </c>
      <c r="FS200" s="150" t="str">
        <f>IF(Tbl.Kosten[[#This Row],[Sanr.]]=FS$7,Tbl.Kosten[[#This Row],[Totaal kosten]],"")</f>
        <v/>
      </c>
      <c r="FT200" s="150" t="str">
        <f>IF(Tbl.Kosten[[#This Row],[Sanr.]]=FT$7,Tbl.Kosten[[#This Row],[Totaal kosten]],"")</f>
        <v/>
      </c>
      <c r="FU200" s="150" t="str">
        <f>IF(Tbl.Kosten[[#This Row],[Sanr.]]=FU$7,Tbl.Kosten[[#This Row],[Totaal kosten]],"")</f>
        <v/>
      </c>
      <c r="FV200" s="150" t="str">
        <f>IF(Tbl.Kosten[[#This Row],[Sanr.]]=FV$7,Tbl.Kosten[[#This Row],[Totaal kosten]],"")</f>
        <v/>
      </c>
      <c r="FW200" s="150" t="str">
        <f>IFERROR(_xlfn.XLOOKUP(Tbl.Kosten[[#This Row],[Activiteitencode]],Tbl.Activiteiten[Activiteitcode],Tbl.Activiteiten[Anr.],"",0,1),"")</f>
        <v/>
      </c>
      <c r="FX200" s="169" t="str">
        <f>_xlfn.CONCAT(Tbl.Kosten[[#This Row],[Pnr.]],Tbl.Kosten[[#This Row],[Sanr.]])</f>
        <v>P1</v>
      </c>
      <c r="FY200" s="150">
        <f>Tbl.Kosten[[#This Row],[Totaal kosten]]-Tbl.Kosten[[#This Row],[Subsidie]]</f>
        <v>0</v>
      </c>
      <c r="FZ200" s="150">
        <f>IF(Tbl.Kosten[[#This Row],[Pnr.]]=FZ$7,Tbl.Kosten[[#This Row],[Te financieren]],"")</f>
        <v>0</v>
      </c>
      <c r="GA200" s="150" t="str">
        <f>IF(Tbl.Kosten[[#This Row],[Pnr.]]=GA$7,Tbl.Kosten[[#This Row],[Te financieren]],"")</f>
        <v/>
      </c>
      <c r="GB200" s="150" t="str">
        <f>IF(Tbl.Kosten[[#This Row],[Pnr.]]=GB$7,Tbl.Kosten[[#This Row],[Te financieren]],"")</f>
        <v/>
      </c>
      <c r="GC200" s="150" t="str">
        <f>IF(Tbl.Kosten[[#This Row],[Pnr.]]=GC$7,Tbl.Kosten[[#This Row],[Te financieren]],"")</f>
        <v/>
      </c>
      <c r="GD200" s="150" t="str">
        <f>IF(Tbl.Kosten[[#This Row],[Pnr.]]=GD$7,Tbl.Kosten[[#This Row],[Te financieren]],"")</f>
        <v/>
      </c>
      <c r="GE200" s="150" t="str">
        <f>IF(Tbl.Kosten[[#This Row],[Pnr.]]=GE$7,Tbl.Kosten[[#This Row],[Te financieren]],"")</f>
        <v/>
      </c>
      <c r="GF200" s="150" t="str">
        <f>IF(Tbl.Kosten[[#This Row],[Pnr.]]=GF$7,Tbl.Kosten[[#This Row],[Te financieren]],"")</f>
        <v/>
      </c>
      <c r="GG200" s="150" t="str">
        <f>IF(Tbl.Kosten[[#This Row],[Pnr.]]=GG$7,Tbl.Kosten[[#This Row],[Te financieren]],"")</f>
        <v/>
      </c>
      <c r="GH200" s="150" t="str">
        <f>IF(Tbl.Kosten[[#This Row],[Pnr.]]=GH$7,Tbl.Kosten[[#This Row],[Te financieren]],"")</f>
        <v/>
      </c>
      <c r="GI200" s="150" t="str">
        <f>IF(Tbl.Kosten[[#This Row],[Pnr.]]=GI$7,Tbl.Kosten[[#This Row],[Te financieren]],"")</f>
        <v/>
      </c>
      <c r="GJ200" s="150" t="str">
        <f>IF(Tbl.Kosten[[#This Row],[Pnr.]]=GJ$7,Tbl.Kosten[[#This Row],[Te financieren]],"")</f>
        <v/>
      </c>
      <c r="GK200" s="150" t="str">
        <f>IF(Tbl.Kosten[[#This Row],[Pnr.]]=GK$7,Tbl.Kosten[[#This Row],[Te financieren]],"")</f>
        <v/>
      </c>
      <c r="GL200" s="150" t="str">
        <f>IF(Tbl.Kosten[[#This Row],[Pnr.]]=GL$7,Tbl.Kosten[[#This Row],[Te financieren]],"")</f>
        <v/>
      </c>
      <c r="GM200" s="150" t="str">
        <f>IF(Tbl.Kosten[[#This Row],[Pnr.]]=GM$7,Tbl.Kosten[[#This Row],[Te financieren]],"")</f>
        <v/>
      </c>
      <c r="GN200" s="150" t="str">
        <f>IF(Tbl.Kosten[[#This Row],[Pnr.]]=GN$7,Tbl.Kosten[[#This Row],[Te financieren]],"")</f>
        <v/>
      </c>
      <c r="GO200" s="150" t="str">
        <f>IF(Tbl.Kosten[[#This Row],[Pnr.]]=GO$7,Tbl.Kosten[[#This Row],[Te financieren]],"")</f>
        <v/>
      </c>
      <c r="GP200" s="150" t="str">
        <f>IF(Tbl.Kosten[[#This Row],[Pnr.]]=GP$7,Tbl.Kosten[[#This Row],[Te financieren]],"")</f>
        <v/>
      </c>
      <c r="GQ200" s="150" t="str">
        <f>IF(Tbl.Kosten[[#This Row],[Pnr.]]=GQ$7,Tbl.Kosten[[#This Row],[Te financieren]],"")</f>
        <v/>
      </c>
      <c r="GR200" s="150" t="str">
        <f>IF(Tbl.Kosten[[#This Row],[Pnr.]]=GR$7,Tbl.Kosten[[#This Row],[Te financieren]],"")</f>
        <v/>
      </c>
      <c r="GS200" s="150" t="str">
        <f>IF(Tbl.Kosten[[#This Row],[Pnr.]]=GS$7,Tbl.Kosten[[#This Row],[Te financieren]],"")</f>
        <v/>
      </c>
      <c r="GT200" s="150" t="str">
        <f>IF(Tbl.Kosten[[#This Row],[Pnr.]]=GT$7,Tbl.Kosten[[#This Row],[Te financieren]],"")</f>
        <v/>
      </c>
      <c r="GU200" s="150" t="str">
        <f>IF(Tbl.Kosten[[#This Row],[Pnr.]]=GU$7,Tbl.Kosten[[#This Row],[Te financieren]],"")</f>
        <v/>
      </c>
      <c r="GV200" s="150" t="str">
        <f>IF(Tbl.Kosten[[#This Row],[Pnr.]]=GV$7,Tbl.Kosten[[#This Row],[Te financieren]],"")</f>
        <v/>
      </c>
      <c r="GW200" s="150" t="str">
        <f>IF(Tbl.Kosten[[#This Row],[Pnr.]]=GW$7,Tbl.Kosten[[#This Row],[Te financieren]],"")</f>
        <v/>
      </c>
      <c r="GX200" s="150" t="str">
        <f>IF(Tbl.Kosten[[#This Row],[Pnr.]]=GX$7,Tbl.Kosten[[#This Row],[Te financieren]],"")</f>
        <v/>
      </c>
      <c r="GY200" s="150" t="str">
        <f>IF(Tbl.Kosten[[#This Row],[Pnr.]]=GY$7,Tbl.Kosten[[#This Row],[Te financieren]],"")</f>
        <v/>
      </c>
      <c r="GZ200" s="150" t="str">
        <f>IF(Tbl.Kosten[[#This Row],[Pnr.]]=GZ$7,Tbl.Kosten[[#This Row],[Te financieren]],"")</f>
        <v/>
      </c>
      <c r="HA200" s="150" t="str">
        <f>IF(Tbl.Kosten[[#This Row],[Pnr.]]=HA$7,Tbl.Kosten[[#This Row],[Te financieren]],"")</f>
        <v/>
      </c>
      <c r="HB200" s="150" t="str">
        <f>IF(Tbl.Kosten[[#This Row],[Pnr.]]=HB$7,Tbl.Kosten[[#This Row],[Te financieren]],"")</f>
        <v/>
      </c>
      <c r="HC200" s="150" t="str">
        <f>IF(Tbl.Kosten[[#This Row],[Pnr.]]=HC$7,Tbl.Kosten[[#This Row],[Te financieren]],"")</f>
        <v/>
      </c>
      <c r="HD200" s="150" t="str">
        <f>IF(Tbl.Kosten[[#This Row],[Pnr.]]=HD$7,Tbl.Kosten[[#This Row],[Te financieren]],"")</f>
        <v/>
      </c>
      <c r="HE200" s="150" t="str">
        <f>IF(Tbl.Kosten[[#This Row],[Pnr.]]=HE$7,Tbl.Kosten[[#This Row],[Te financieren]],"")</f>
        <v/>
      </c>
      <c r="HF200" s="150" t="str">
        <f>IF(Tbl.Kosten[[#This Row],[Pnr.]]=HF$7,Tbl.Kosten[[#This Row],[Te financieren]],"")</f>
        <v/>
      </c>
      <c r="HG200" s="150" t="str">
        <f>IF(Tbl.Kosten[[#This Row],[Pnr.]]=HG$7,Tbl.Kosten[[#This Row],[Te financieren]],"")</f>
        <v/>
      </c>
      <c r="HH200" s="150" t="str">
        <f>IF(Tbl.Kosten[[#This Row],[Pnr.]]=HH$7,Tbl.Kosten[[#This Row],[Te financieren]],"")</f>
        <v/>
      </c>
      <c r="HI200" s="150" t="str">
        <f>IF(Tbl.Kosten[[#This Row],[Pnr.]]=HI$7,Tbl.Kosten[[#This Row],[Te financieren]],"")</f>
        <v/>
      </c>
      <c r="HJ200" s="150" t="str">
        <f>IF(Tbl.Kosten[[#This Row],[Pnr.]]=HJ$7,Tbl.Kosten[[#This Row],[Te financieren]],"")</f>
        <v/>
      </c>
      <c r="HK200" s="150" t="str">
        <f>IF(Tbl.Kosten[[#This Row],[Pnr.]]=HK$7,Tbl.Kosten[[#This Row],[Te financieren]],"")</f>
        <v/>
      </c>
      <c r="HL200" s="150" t="str">
        <f>IF(Tbl.Kosten[[#This Row],[Pnr.]]=HL$7,Tbl.Kosten[[#This Row],[Te financieren]],"")</f>
        <v/>
      </c>
      <c r="HM200" s="150" t="str">
        <f>IF(Tbl.Kosten[[#This Row],[Pnr.]]=HM$7,Tbl.Kosten[[#This Row],[Te financieren]],"")</f>
        <v/>
      </c>
      <c r="HN200" s="150" t="str">
        <f>IF(Tbl.Kosten[[#This Row],[Pnr.]]=HN$7,Tbl.Kosten[[#This Row],[Te financieren]],"")</f>
        <v/>
      </c>
      <c r="HO200" s="150" t="str">
        <f>IF(Tbl.Kosten[[#This Row],[Pnr.]]=HO$7,Tbl.Kosten[[#This Row],[Te financieren]],"")</f>
        <v/>
      </c>
      <c r="HP200" s="150" t="str">
        <f>IF(Tbl.Kosten[[#This Row],[Pnr.]]=HP$7,Tbl.Kosten[[#This Row],[Te financieren]],"")</f>
        <v/>
      </c>
      <c r="HQ200" s="150" t="str">
        <f>IF(Tbl.Kosten[[#This Row],[Pnr.]]=HQ$7,Tbl.Kosten[[#This Row],[Te financieren]],"")</f>
        <v/>
      </c>
      <c r="HR200" s="150" t="str">
        <f>IF(Tbl.Kosten[[#This Row],[Pnr.]]=HR$7,Tbl.Kosten[[#This Row],[Te financieren]],"")</f>
        <v/>
      </c>
      <c r="HS200" s="150" t="str">
        <f>IF(Tbl.Kosten[[#This Row],[Pnr.]]=HS$7,Tbl.Kosten[[#This Row],[Te financieren]],"")</f>
        <v/>
      </c>
      <c r="HT200" s="150" t="str">
        <f>IF(Tbl.Kosten[[#This Row],[Pnr.]]=HT$7,Tbl.Kosten[[#This Row],[Te financieren]],"")</f>
        <v/>
      </c>
      <c r="HU200" s="150" t="str">
        <f>IF(Tbl.Kosten[[#This Row],[Pnr.]]=HU$7,Tbl.Kosten[[#This Row],[Te financieren]],"")</f>
        <v/>
      </c>
      <c r="HV200" s="150" t="str">
        <f>IF(Tbl.Kosten[[#This Row],[Pnr.]]=HV$7,Tbl.Kosten[[#This Row],[Te financieren]],"")</f>
        <v/>
      </c>
      <c r="HW200" s="150" t="str">
        <f>IF(Tbl.Kosten[[#This Row],[Pnr.]]=HW$7,Tbl.Kosten[[#This Row],[Te financieren]],"")</f>
        <v/>
      </c>
    </row>
    <row r="201" spans="2:231" x14ac:dyDescent="0.3">
      <c r="B201" s="134"/>
      <c r="C201" s="137"/>
      <c r="D201" s="136"/>
      <c r="E201" s="261"/>
      <c r="F201" s="135"/>
      <c r="G201" s="11" t="str">
        <f>IF(Tbl.Kosten[[#This Row],[Medewerker e/o 
functie]]&lt;&gt;"",_xlfn.XLOOKUP(Tbl.Kosten[[#This Row],[Medewerker e/o 
functie]],Tbl.Uurtarief[Medewerker en/of functie],Tbl.Uurtarief[Uurtarief],"",0,1),"")</f>
        <v/>
      </c>
      <c r="H201" s="121">
        <f>IFERROR(Tbl.Kosten[[#This Row],[Uren]]*Tbl.Kosten[[#This Row],[Uurtarief]],0)</f>
        <v>0</v>
      </c>
      <c r="I201" s="119" t="str">
        <f>IF(Tbl.Kosten[[#This Row],[Subtotaal uren]]&lt;&gt;0,_xlfn.XLOOKUP(Tbl.Kosten[[#This Row],[Medewerker e/o 
functie]],Tbl.Uurtarief[Medewerker en/of functie],Tbl.Uurtarief[Kostensoort arbeid],"",0,1),"")</f>
        <v/>
      </c>
      <c r="J201" s="137"/>
      <c r="K201" s="135"/>
      <c r="L201" s="139" t="str">
        <f>IF(Tbl.Kosten[[#This Row],[Activum]]&lt;&gt;"",_xlfn.XLOOKUP(Tbl.Kosten[[#This Row],[Activum]],Tbl.Afschrijvingskosten[Activum],Tbl.Afschrijvingskosten[Tarief per afschrijvings-eenheid],"",0,1),"")</f>
        <v/>
      </c>
      <c r="M201" s="122">
        <f>IFERROR(Tbl.Kosten[[#This Row],[Een-
heden]]*Tbl.Kosten[[#This Row],[Afschrijvings-
tarief]],0)</f>
        <v>0</v>
      </c>
      <c r="N201" s="122" t="str">
        <f>IF(Tbl.Kosten[[#This Row],[Subtotaal afschrijving]]&lt;&gt;0,Lijsten!$A$7,"")</f>
        <v/>
      </c>
      <c r="O201" s="140"/>
      <c r="P201" s="135"/>
      <c r="Q201" s="138"/>
      <c r="R201" s="122">
        <f>IFERROR(Tbl.Kosten[[#This Row],[Aantal]]*Tbl.Kosten[[#This Row],[Tarief]],0)</f>
        <v>0</v>
      </c>
      <c r="S201" s="8">
        <f>IFERROR(Tbl.Kosten[[#This Row],[Subtotaal overige kosten]]+Tbl.Kosten[[#This Row],[Subtotaal uren]]+Tbl.Kosten[[#This Row],[Subtotaal afschrijving]],0)</f>
        <v>0</v>
      </c>
      <c r="T201" s="8">
        <f>IFERROR(Tbl.Kosten[[#This Row],[Totaal kosten]]*Tbl.Kosten[[#This Row],[Subsidie%]],0)</f>
        <v>0</v>
      </c>
      <c r="U201" s="4" t="str" cm="1">
        <f t="array" ref="U201">IFERROR(_xlfn.IFS(Tbl.Kosten[[#This Row],[Subtotaal uren]]&lt;&gt;0,Tbl.Kosten[[#This Row],[Kostensoort arbeid]],Tbl.Kosten[[#This Row],[Subtotaal afschrijving]]&lt;&gt;0,Tbl.Kosten[[#This Row],[Kostensoort afschrijving]],Tbl.Kosten[[#This Row],[Subtotaal overige kosten]]&lt;&gt;0,Tbl.Kosten[[#This Row],[Kostensoort overig]]),"")</f>
        <v/>
      </c>
      <c r="V201" s="4" t="str">
        <f>IFERROR(_xlfn.XLOOKUP(Tbl.Kosten[[#This Row],[Activiteitencode]],Tbl.Activiteiten[Activiteitcode],Tbl.Activiteiten[Werkpakketcode],"",0,1),"")</f>
        <v/>
      </c>
      <c r="W201" s="4" t="str">
        <f>IFERROR(_xlfn.XLOOKUP(Tbl.Kosten[[#This Row],[Werkpakketcode]],Tbl.Werkpakketten[Werkpakketcode],Tbl.Werkpakketten[Subsidiabele activiteit],"",0,1),"")</f>
        <v/>
      </c>
      <c r="X201" s="12">
        <f>IFERROR(_xlfn.XLOOKUP(Tbl.Kosten[[#This Row],[Sanr.]],Tbl.Subsidiehoogte[SAnr.],Tbl.Subsidiehoogte[Sub. Percentage],0,0,1),0)</f>
        <v>0</v>
      </c>
      <c r="Y201" s="144" t="str">
        <f>IFERROR(_xlfn.XLOOKUP(Tbl.Kosten[[#This Row],[Partnercode]],Tbl.Projectpartners[Partnercode],Tbl.Projectpartners[PNr.],"",0,1),"")</f>
        <v>P1</v>
      </c>
      <c r="Z201" s="148">
        <f>IF(Tbl.Kosten[[#This Row],[Pnr.]]=Z$7,Tbl.Kosten[[#This Row],[Totaal kosten]],"")</f>
        <v>0</v>
      </c>
      <c r="AA201" s="148" t="str">
        <f>IF(Tbl.Kosten[[#This Row],[Pnr.]]=AA$7,Tbl.Kosten[[#This Row],[Totaal kosten]],"")</f>
        <v/>
      </c>
      <c r="AB201" s="148" t="str">
        <f>IF(Tbl.Kosten[[#This Row],[Pnr.]]=AB$7,Tbl.Kosten[[#This Row],[Totaal kosten]],"")</f>
        <v/>
      </c>
      <c r="AC201" s="148" t="str">
        <f>IF(Tbl.Kosten[[#This Row],[Pnr.]]=AC$7,Tbl.Kosten[[#This Row],[Totaal kosten]],"")</f>
        <v/>
      </c>
      <c r="AD201" s="148" t="str">
        <f>IF(Tbl.Kosten[[#This Row],[Pnr.]]=AD$7,Tbl.Kosten[[#This Row],[Totaal kosten]],"")</f>
        <v/>
      </c>
      <c r="AE201" s="148" t="str">
        <f>IF(Tbl.Kosten[[#This Row],[Pnr.]]=AE$7,Tbl.Kosten[[#This Row],[Totaal kosten]],"")</f>
        <v/>
      </c>
      <c r="AF201" s="148" t="str">
        <f>IF(Tbl.Kosten[[#This Row],[Pnr.]]=AF$7,Tbl.Kosten[[#This Row],[Totaal kosten]],"")</f>
        <v/>
      </c>
      <c r="AG201" s="148" t="str">
        <f>IF(Tbl.Kosten[[#This Row],[Pnr.]]=AG$7,Tbl.Kosten[[#This Row],[Totaal kosten]],"")</f>
        <v/>
      </c>
      <c r="AH201" s="148" t="str">
        <f>IF(Tbl.Kosten[[#This Row],[Pnr.]]=AH$7,Tbl.Kosten[[#This Row],[Totaal kosten]],"")</f>
        <v/>
      </c>
      <c r="AI201" s="148" t="str">
        <f>IF(Tbl.Kosten[[#This Row],[Pnr.]]=AI$7,Tbl.Kosten[[#This Row],[Totaal kosten]],"")</f>
        <v/>
      </c>
      <c r="AJ201" s="148" t="str">
        <f>IF(Tbl.Kosten[[#This Row],[Pnr.]]=AJ$7,Tbl.Kosten[[#This Row],[Totaal kosten]],"")</f>
        <v/>
      </c>
      <c r="AK201" s="148" t="str">
        <f>IF(Tbl.Kosten[[#This Row],[Pnr.]]=AK$7,Tbl.Kosten[[#This Row],[Totaal kosten]],"")</f>
        <v/>
      </c>
      <c r="AL201" s="148" t="str">
        <f>IF(Tbl.Kosten[[#This Row],[Pnr.]]=AL$7,Tbl.Kosten[[#This Row],[Totaal kosten]],"")</f>
        <v/>
      </c>
      <c r="AM201" s="148" t="str">
        <f>IF(Tbl.Kosten[[#This Row],[Pnr.]]=AM$7,Tbl.Kosten[[#This Row],[Totaal kosten]],"")</f>
        <v/>
      </c>
      <c r="AN201" s="148" t="str">
        <f>IF(Tbl.Kosten[[#This Row],[Pnr.]]=AN$7,Tbl.Kosten[[#This Row],[Totaal kosten]],"")</f>
        <v/>
      </c>
      <c r="AO201" s="148" t="str">
        <f>IF(Tbl.Kosten[[#This Row],[Pnr.]]=AO$7,Tbl.Kosten[[#This Row],[Totaal kosten]],"")</f>
        <v/>
      </c>
      <c r="AP201" s="148" t="str">
        <f>IF(Tbl.Kosten[[#This Row],[Pnr.]]=AP$7,Tbl.Kosten[[#This Row],[Totaal kosten]],"")</f>
        <v/>
      </c>
      <c r="AQ201" s="148" t="str">
        <f>IF(Tbl.Kosten[[#This Row],[Pnr.]]=AQ$7,Tbl.Kosten[[#This Row],[Totaal kosten]],"")</f>
        <v/>
      </c>
      <c r="AR201" s="148" t="str">
        <f>IF(Tbl.Kosten[[#This Row],[Pnr.]]=AR$7,Tbl.Kosten[[#This Row],[Totaal kosten]],"")</f>
        <v/>
      </c>
      <c r="AS201" s="148" t="str">
        <f>IF(Tbl.Kosten[[#This Row],[Pnr.]]=AS$7,Tbl.Kosten[[#This Row],[Totaal kosten]],"")</f>
        <v/>
      </c>
      <c r="AT201" s="148" t="str">
        <f>IF(Tbl.Kosten[[#This Row],[Pnr.]]=AT$7,Tbl.Kosten[[#This Row],[Totaal kosten]],"")</f>
        <v/>
      </c>
      <c r="AU201" s="148" t="str">
        <f>IF(Tbl.Kosten[[#This Row],[Pnr.]]=AU$7,Tbl.Kosten[[#This Row],[Totaal kosten]],"")</f>
        <v/>
      </c>
      <c r="AV201" s="148" t="str">
        <f>IF(Tbl.Kosten[[#This Row],[Pnr.]]=AV$7,Tbl.Kosten[[#This Row],[Totaal kosten]],"")</f>
        <v/>
      </c>
      <c r="AW201" s="148" t="str">
        <f>IF(Tbl.Kosten[[#This Row],[Pnr.]]=AW$7,Tbl.Kosten[[#This Row],[Totaal kosten]],"")</f>
        <v/>
      </c>
      <c r="AX201" s="148" t="str">
        <f>IF(Tbl.Kosten[[#This Row],[Pnr.]]=AX$7,Tbl.Kosten[[#This Row],[Totaal kosten]],"")</f>
        <v/>
      </c>
      <c r="AY201" s="148" t="str">
        <f>IF(Tbl.Kosten[[#This Row],[Pnr.]]=AY$7,Tbl.Kosten[[#This Row],[Totaal kosten]],"")</f>
        <v/>
      </c>
      <c r="AZ201" s="148" t="str">
        <f>IF(Tbl.Kosten[[#This Row],[Pnr.]]=AZ$7,Tbl.Kosten[[#This Row],[Totaal kosten]],"")</f>
        <v/>
      </c>
      <c r="BA201" s="148" t="str">
        <f>IF(Tbl.Kosten[[#This Row],[Pnr.]]=BA$7,Tbl.Kosten[[#This Row],[Totaal kosten]],"")</f>
        <v/>
      </c>
      <c r="BB201" s="148" t="str">
        <f>IF(Tbl.Kosten[[#This Row],[Pnr.]]=BB$7,Tbl.Kosten[[#This Row],[Totaal kosten]],"")</f>
        <v/>
      </c>
      <c r="BC201" s="148" t="str">
        <f>IF(Tbl.Kosten[[#This Row],[Pnr.]]=BC$7,Tbl.Kosten[[#This Row],[Totaal kosten]],"")</f>
        <v/>
      </c>
      <c r="BD201" s="148" t="str">
        <f>IF(Tbl.Kosten[[#This Row],[Pnr.]]=BD$7,Tbl.Kosten[[#This Row],[Totaal kosten]],"")</f>
        <v/>
      </c>
      <c r="BE201" s="148" t="str">
        <f>IF(Tbl.Kosten[[#This Row],[Pnr.]]=BE$7,Tbl.Kosten[[#This Row],[Totaal kosten]],"")</f>
        <v/>
      </c>
      <c r="BF201" s="148" t="str">
        <f>IF(Tbl.Kosten[[#This Row],[Pnr.]]=BF$7,Tbl.Kosten[[#This Row],[Totaal kosten]],"")</f>
        <v/>
      </c>
      <c r="BG201" s="148" t="str">
        <f>IF(Tbl.Kosten[[#This Row],[Pnr.]]=BG$7,Tbl.Kosten[[#This Row],[Totaal kosten]],"")</f>
        <v/>
      </c>
      <c r="BH201" s="148" t="str">
        <f>IF(Tbl.Kosten[[#This Row],[Pnr.]]=BH$7,Tbl.Kosten[[#This Row],[Totaal kosten]],"")</f>
        <v/>
      </c>
      <c r="BI201" s="148" t="str">
        <f>IF(Tbl.Kosten[[#This Row],[Pnr.]]=BI$7,Tbl.Kosten[[#This Row],[Totaal kosten]],"")</f>
        <v/>
      </c>
      <c r="BJ201" s="148" t="str">
        <f>IF(Tbl.Kosten[[#This Row],[Pnr.]]=BJ$7,Tbl.Kosten[[#This Row],[Totaal kosten]],"")</f>
        <v/>
      </c>
      <c r="BK201" s="148" t="str">
        <f>IF(Tbl.Kosten[[#This Row],[Pnr.]]=BK$7,Tbl.Kosten[[#This Row],[Totaal kosten]],"")</f>
        <v/>
      </c>
      <c r="BL201" s="148" t="str">
        <f>IF(Tbl.Kosten[[#This Row],[Pnr.]]=BL$7,Tbl.Kosten[[#This Row],[Totaal kosten]],"")</f>
        <v/>
      </c>
      <c r="BM201" s="148" t="str">
        <f>IF(Tbl.Kosten[[#This Row],[Pnr.]]=BM$7,Tbl.Kosten[[#This Row],[Totaal kosten]],"")</f>
        <v/>
      </c>
      <c r="BN201" s="148" t="str">
        <f>IF(Tbl.Kosten[[#This Row],[Pnr.]]=BN$7,Tbl.Kosten[[#This Row],[Totaal kosten]],"")</f>
        <v/>
      </c>
      <c r="BO201" s="148" t="str">
        <f>IF(Tbl.Kosten[[#This Row],[Pnr.]]=BO$7,Tbl.Kosten[[#This Row],[Totaal kosten]],"")</f>
        <v/>
      </c>
      <c r="BP201" s="148" t="str">
        <f>IF(Tbl.Kosten[[#This Row],[Pnr.]]=BP$7,Tbl.Kosten[[#This Row],[Totaal kosten]],"")</f>
        <v/>
      </c>
      <c r="BQ201" s="148" t="str">
        <f>IF(Tbl.Kosten[[#This Row],[Pnr.]]=BQ$7,Tbl.Kosten[[#This Row],[Totaal kosten]],"")</f>
        <v/>
      </c>
      <c r="BR201" s="148" t="str">
        <f>IF(Tbl.Kosten[[#This Row],[Pnr.]]=BR$7,Tbl.Kosten[[#This Row],[Totaal kosten]],"")</f>
        <v/>
      </c>
      <c r="BS201" s="148" t="str">
        <f>IF(Tbl.Kosten[[#This Row],[Pnr.]]=BS$7,Tbl.Kosten[[#This Row],[Totaal kosten]],"")</f>
        <v/>
      </c>
      <c r="BT201" s="148" t="str">
        <f>IF(Tbl.Kosten[[#This Row],[Pnr.]]=BT$7,Tbl.Kosten[[#This Row],[Totaal kosten]],"")</f>
        <v/>
      </c>
      <c r="BU201" s="148" t="str">
        <f>IF(Tbl.Kosten[[#This Row],[Pnr.]]=BU$7,Tbl.Kosten[[#This Row],[Totaal kosten]],"")</f>
        <v/>
      </c>
      <c r="BV201" s="148" t="str">
        <f>IF(Tbl.Kosten[[#This Row],[Pnr.]]=BV$7,Tbl.Kosten[[#This Row],[Totaal kosten]],"")</f>
        <v/>
      </c>
      <c r="BW201" s="148" t="str">
        <f>IF(Tbl.Kosten[[#This Row],[Pnr.]]=BW$7,Tbl.Kosten[[#This Row],[Totaal kosten]],"")</f>
        <v/>
      </c>
      <c r="BX201" s="148" t="str">
        <f>IFERROR(_xlfn.XLOOKUP(Tbl.Kosten[[#This Row],[Werkpakketcode]],Tbl.Werkpakketten[Werkpakketcode],Tbl.Werkpakketten[WPnr.],"",0,1),"")</f>
        <v/>
      </c>
      <c r="BY201" s="148" t="str">
        <f>IF(Tbl.Kosten[[#This Row],[WPnr.]]=BY$7,Tbl.Kosten[[#This Row],[Totaal kosten]],"")</f>
        <v/>
      </c>
      <c r="BZ201" s="148" t="str">
        <f>IF(Tbl.Kosten[[#This Row],[WPnr.]]=BZ$7,Tbl.Kosten[[#This Row],[Totaal kosten]],"")</f>
        <v/>
      </c>
      <c r="CA201" s="148" t="str">
        <f>IF(Tbl.Kosten[[#This Row],[WPnr.]]=CA$7,Tbl.Kosten[[#This Row],[Totaal kosten]],"")</f>
        <v/>
      </c>
      <c r="CB201" s="148" t="str">
        <f>IF(Tbl.Kosten[[#This Row],[WPnr.]]=CB$7,Tbl.Kosten[[#This Row],[Totaal kosten]],"")</f>
        <v/>
      </c>
      <c r="CC201" s="148" t="str">
        <f>IF(Tbl.Kosten[[#This Row],[WPnr.]]=CC$7,Tbl.Kosten[[#This Row],[Totaal kosten]],"")</f>
        <v/>
      </c>
      <c r="CD201" s="148" t="str">
        <f>IF(Tbl.Kosten[[#This Row],[WPnr.]]=CD$7,Tbl.Kosten[[#This Row],[Totaal kosten]],"")</f>
        <v/>
      </c>
      <c r="CE201" s="148" t="str">
        <f>IF(Tbl.Kosten[[#This Row],[WPnr.]]=CE$7,Tbl.Kosten[[#This Row],[Totaal kosten]],"")</f>
        <v/>
      </c>
      <c r="CF201" s="148" t="str">
        <f>IF(Tbl.Kosten[[#This Row],[WPnr.]]=CF$7,Tbl.Kosten[[#This Row],[Totaal kosten]],"")</f>
        <v/>
      </c>
      <c r="CG201" s="148" t="str">
        <f>IF(Tbl.Kosten[[#This Row],[WPnr.]]=CG$7,Tbl.Kosten[[#This Row],[Totaal kosten]],"")</f>
        <v/>
      </c>
      <c r="CH201" s="148" t="str">
        <f>IF(Tbl.Kosten[[#This Row],[WPnr.]]=CH$7,Tbl.Kosten[[#This Row],[Totaal kosten]],"")</f>
        <v/>
      </c>
      <c r="CI201" s="148" t="str">
        <f>IF(Tbl.Kosten[[#This Row],[WPnr.]]=CI$7,Tbl.Kosten[[#This Row],[Totaal kosten]],"")</f>
        <v/>
      </c>
      <c r="CJ201" s="148" t="str">
        <f>IF(Tbl.Kosten[[#This Row],[WPnr.]]=CJ$7,Tbl.Kosten[[#This Row],[Totaal kosten]],"")</f>
        <v/>
      </c>
      <c r="CK201" s="148" t="str">
        <f>IF(Tbl.Kosten[[#This Row],[WPnr.]]=CK$7,Tbl.Kosten[[#This Row],[Totaal kosten]],"")</f>
        <v/>
      </c>
      <c r="CL201" s="148" t="str">
        <f>IF(Tbl.Kosten[[#This Row],[WPnr.]]=CL$7,Tbl.Kosten[[#This Row],[Totaal kosten]],"")</f>
        <v/>
      </c>
      <c r="CM201" s="148" t="str">
        <f>IF(Tbl.Kosten[[#This Row],[WPnr.]]=CM$7,Tbl.Kosten[[#This Row],[Totaal kosten]],"")</f>
        <v/>
      </c>
      <c r="CN201" s="148" t="str">
        <f>IF(Tbl.Kosten[[#This Row],[WPnr.]]=CN$7,Tbl.Kosten[[#This Row],[Totaal kosten]],"")</f>
        <v/>
      </c>
      <c r="CO201" s="148" t="str">
        <f>IF(Tbl.Kosten[[#This Row],[WPnr.]]=CO$7,Tbl.Kosten[[#This Row],[Totaal kosten]],"")</f>
        <v/>
      </c>
      <c r="CP201" s="148" t="str">
        <f>IF(Tbl.Kosten[[#This Row],[WPnr.]]=CP$7,Tbl.Kosten[[#This Row],[Totaal kosten]],"")</f>
        <v/>
      </c>
      <c r="CQ201" s="148" t="str">
        <f>IF(Tbl.Kosten[[#This Row],[WPnr.]]=CQ$7,Tbl.Kosten[[#This Row],[Totaal kosten]],"")</f>
        <v/>
      </c>
      <c r="CR201" s="148" t="str">
        <f>IF(Tbl.Kosten[[#This Row],[WPnr.]]=CR$7,Tbl.Kosten[[#This Row],[Totaal kosten]],"")</f>
        <v/>
      </c>
      <c r="CS201" s="148" t="str">
        <f>IF(Tbl.Kosten[[#This Row],[WPnr.]]=CS$7,Tbl.Kosten[[#This Row],[Totaal kosten]],"")</f>
        <v/>
      </c>
      <c r="CT201" s="148" t="str">
        <f>IF(Tbl.Kosten[[#This Row],[WPnr.]]=CT$7,Tbl.Kosten[[#This Row],[Totaal kosten]],"")</f>
        <v/>
      </c>
      <c r="CU201" s="148" t="str">
        <f>IF(Tbl.Kosten[[#This Row],[WPnr.]]=CU$7,Tbl.Kosten[[#This Row],[Totaal kosten]],"")</f>
        <v/>
      </c>
      <c r="CV201" s="148" t="str">
        <f>IF(Tbl.Kosten[[#This Row],[WPnr.]]=CV$7,Tbl.Kosten[[#This Row],[Totaal kosten]],"")</f>
        <v/>
      </c>
      <c r="CW201" s="148" t="str">
        <f>IF(Tbl.Kosten[[#This Row],[WPnr.]]=CW$7,Tbl.Kosten[[#This Row],[Totaal kosten]],"")</f>
        <v/>
      </c>
      <c r="CX201" s="148" t="str">
        <f>IF(Tbl.Kosten[[#This Row],[WPnr.]]=CX$7,Tbl.Kosten[[#This Row],[Totaal kosten]],"")</f>
        <v/>
      </c>
      <c r="CY201" s="148" t="str">
        <f>IF(Tbl.Kosten[[#This Row],[WPnr.]]=CY$7,Tbl.Kosten[[#This Row],[Totaal kosten]],"")</f>
        <v/>
      </c>
      <c r="CZ201" s="148" t="str">
        <f>IF(Tbl.Kosten[[#This Row],[WPnr.]]=CZ$7,Tbl.Kosten[[#This Row],[Totaal kosten]],"")</f>
        <v/>
      </c>
      <c r="DA201" s="148" t="str">
        <f>IF(Tbl.Kosten[[#This Row],[WPnr.]]=DA$7,Tbl.Kosten[[#This Row],[Totaal kosten]],"")</f>
        <v/>
      </c>
      <c r="DB201" s="148" t="str">
        <f>IF(Tbl.Kosten[[#This Row],[WPnr.]]=DB$7,Tbl.Kosten[[#This Row],[Totaal kosten]],"")</f>
        <v/>
      </c>
      <c r="DC201" s="148" t="str">
        <f>IF(Tbl.Kosten[[#This Row],[WPnr.]]=DC$7,Tbl.Kosten[[#This Row],[Totaal kosten]],"")</f>
        <v/>
      </c>
      <c r="DD201" s="148" t="str">
        <f>IF(Tbl.Kosten[[#This Row],[WPnr.]]=DD$7,Tbl.Kosten[[#This Row],[Totaal kosten]],"")</f>
        <v/>
      </c>
      <c r="DE201" s="148" t="str">
        <f>IF(Tbl.Kosten[[#This Row],[WPnr.]]=DE$7,Tbl.Kosten[[#This Row],[Totaal kosten]],"")</f>
        <v/>
      </c>
      <c r="DF201" s="148" t="str">
        <f>IF(Tbl.Kosten[[#This Row],[WPnr.]]=DF$7,Tbl.Kosten[[#This Row],[Totaal kosten]],"")</f>
        <v/>
      </c>
      <c r="DG201" s="148" t="str">
        <f>IF(Tbl.Kosten[[#This Row],[WPnr.]]=DG$7,Tbl.Kosten[[#This Row],[Totaal kosten]],"")</f>
        <v/>
      </c>
      <c r="DH201" s="148" t="str">
        <f>IF(Tbl.Kosten[[#This Row],[WPnr.]]=DH$7,Tbl.Kosten[[#This Row],[Totaal kosten]],"")</f>
        <v/>
      </c>
      <c r="DI201" s="148" t="str">
        <f>IF(Tbl.Kosten[[#This Row],[WPnr.]]=DI$7,Tbl.Kosten[[#This Row],[Totaal kosten]],"")</f>
        <v/>
      </c>
      <c r="DJ201" s="148" t="str">
        <f>IF(Tbl.Kosten[[#This Row],[WPnr.]]=DJ$7,Tbl.Kosten[[#This Row],[Totaal kosten]],"")</f>
        <v/>
      </c>
      <c r="DK201" s="148" t="str">
        <f>IF(Tbl.Kosten[[#This Row],[WPnr.]]=DK$7,Tbl.Kosten[[#This Row],[Totaal kosten]],"")</f>
        <v/>
      </c>
      <c r="DL201" s="148" t="str">
        <f>IF(Tbl.Kosten[[#This Row],[WPnr.]]=DL$7,Tbl.Kosten[[#This Row],[Totaal kosten]],"")</f>
        <v/>
      </c>
      <c r="DM201" s="148" t="str">
        <f>IF(Tbl.Kosten[[#This Row],[WPnr.]]=DM$7,Tbl.Kosten[[#This Row],[Totaal kosten]],"")</f>
        <v/>
      </c>
      <c r="DN201" s="148" t="str">
        <f>IF(Tbl.Kosten[[#This Row],[WPnr.]]=DN$7,Tbl.Kosten[[#This Row],[Totaal kosten]],"")</f>
        <v/>
      </c>
      <c r="DO201" s="148" t="str">
        <f>IF(Tbl.Kosten[[#This Row],[WPnr.]]=DO$7,Tbl.Kosten[[#This Row],[Totaal kosten]],"")</f>
        <v/>
      </c>
      <c r="DP201" s="148" t="str">
        <f>IF(Tbl.Kosten[[#This Row],[WPnr.]]=DP$7,Tbl.Kosten[[#This Row],[Totaal kosten]],"")</f>
        <v/>
      </c>
      <c r="DQ201" s="148" t="str">
        <f>IF(Tbl.Kosten[[#This Row],[WPnr.]]=DQ$7,Tbl.Kosten[[#This Row],[Totaal kosten]],"")</f>
        <v/>
      </c>
      <c r="DR201" s="148" t="str">
        <f>IF(Tbl.Kosten[[#This Row],[WPnr.]]=DR$7,Tbl.Kosten[[#This Row],[Totaal kosten]],"")</f>
        <v/>
      </c>
      <c r="DS201" s="148" t="str">
        <f>IF(Tbl.Kosten[[#This Row],[WPnr.]]=DS$7,Tbl.Kosten[[#This Row],[Totaal kosten]],"")</f>
        <v/>
      </c>
      <c r="DT201" s="148" t="str">
        <f>IF(Tbl.Kosten[[#This Row],[WPnr.]]=DT$7,Tbl.Kosten[[#This Row],[Totaal kosten]],"")</f>
        <v/>
      </c>
      <c r="DU201" s="148" t="str">
        <f>IF(Tbl.Kosten[[#This Row],[WPnr.]]=DU$7,Tbl.Kosten[[#This Row],[Totaal kosten]],"")</f>
        <v/>
      </c>
      <c r="DV201" s="148" t="str">
        <f>IF(Tbl.Kosten[[#This Row],[WPnr.]]=DV$7,Tbl.Kosten[[#This Row],[Totaal kosten]],"")</f>
        <v/>
      </c>
      <c r="DW201" s="150" t="str">
        <f>IFERROR(_xlfn.XLOOKUP(Tbl.Kosten[[#This Row],[Kostensoort]],Tbl.Kostensoorten[Kostensoorten],Tbl.Kostensoorten[KSnr.],"",0,1),"")</f>
        <v/>
      </c>
      <c r="DX201" s="150" t="str">
        <f>IF(Tbl.Kosten[[#This Row],[KSnr.]]=DX$7,Tbl.Kosten[[#This Row],[Totaal kosten]],"")</f>
        <v/>
      </c>
      <c r="DY201" s="150" t="str">
        <f>IF(Tbl.Kosten[[#This Row],[KSnr.]]=DY$7,Tbl.Kosten[[#This Row],[Totaal kosten]],"")</f>
        <v/>
      </c>
      <c r="DZ201" s="150" t="str">
        <f>IF(Tbl.Kosten[[#This Row],[KSnr.]]=DZ$7,Tbl.Kosten[[#This Row],[Totaal kosten]],"")</f>
        <v/>
      </c>
      <c r="EA201" s="150" t="str">
        <f>IF(Tbl.Kosten[[#This Row],[KSnr.]]=EA$7,Tbl.Kosten[[#This Row],[Totaal kosten]],"")</f>
        <v/>
      </c>
      <c r="EB201" s="150" t="str">
        <f>IF(Tbl.Kosten[[#This Row],[KSnr.]]=EB$7,Tbl.Kosten[[#This Row],[Totaal kosten]],"")</f>
        <v/>
      </c>
      <c r="EC201" s="150" t="str">
        <f>IF(Tbl.Kosten[[#This Row],[KSnr.]]=EC$7,Tbl.Kosten[[#This Row],[Totaal kosten]],"")</f>
        <v/>
      </c>
      <c r="ED201" s="150" t="str">
        <f>IF(Tbl.Kosten[[#This Row],[KSnr.]]=ED$7,Tbl.Kosten[[#This Row],[Totaal kosten]],"")</f>
        <v/>
      </c>
      <c r="EE201" s="150" t="str">
        <f>IF(Tbl.Kosten[[#This Row],[KSnr.]]=EE$7,Tbl.Kosten[[#This Row],[Totaal kosten]],"")</f>
        <v/>
      </c>
      <c r="EF201" s="150" t="str">
        <f>IF(Tbl.Kosten[[#This Row],[KSnr.]]=EF$7,Tbl.Kosten[[#This Row],[Totaal kosten]],"")</f>
        <v/>
      </c>
      <c r="EG201" s="150" t="str">
        <f>IF(Tbl.Kosten[[#This Row],[KSnr.]]=EG$7,Tbl.Kosten[[#This Row],[Totaal kosten]],"")</f>
        <v/>
      </c>
      <c r="EH201" s="150" t="str">
        <f>IF(Tbl.Kosten[[#This Row],[KSnr.]]=EH$7,Tbl.Kosten[[#This Row],[Totaal kosten]],"")</f>
        <v/>
      </c>
      <c r="EI201" s="150" t="str">
        <f>IF(Tbl.Kosten[[#This Row],[KSnr.]]=EI$7,Tbl.Kosten[[#This Row],[Totaal kosten]],"")</f>
        <v/>
      </c>
      <c r="EJ201" s="150" t="str">
        <f>IF(Tbl.Kosten[[#This Row],[KSnr.]]=EJ$7,Tbl.Kosten[[#This Row],[Totaal kosten]],"")</f>
        <v/>
      </c>
      <c r="EK201" s="150" t="str">
        <f>IF(Tbl.Kosten[[#This Row],[KSnr.]]=EK$7,Tbl.Kosten[[#This Row],[Totaal kosten]],"")</f>
        <v/>
      </c>
      <c r="EL201" s="150" t="str">
        <f>IF(Tbl.Kosten[[#This Row],[KSnr.]]=EL$7,Tbl.Kosten[[#This Row],[Totaal kosten]],"")</f>
        <v/>
      </c>
      <c r="EM201" s="150" t="str">
        <f>IF(Tbl.Kosten[[#This Row],[KSnr.]]=EM$7,Tbl.Kosten[[#This Row],[Totaal kosten]],"")</f>
        <v/>
      </c>
      <c r="EN201" s="150" t="str">
        <f>IF(Tbl.Kosten[[#This Row],[KSnr.]]=EN$7,Tbl.Kosten[[#This Row],[Totaal kosten]],"")</f>
        <v/>
      </c>
      <c r="EO201" s="150" t="str">
        <f>IF(Tbl.Kosten[[#This Row],[KSnr.]]=EO$7,Tbl.Kosten[[#This Row],[Totaal kosten]],"")</f>
        <v/>
      </c>
      <c r="EP201" s="150" t="str">
        <f>IF(Tbl.Kosten[[#This Row],[KSnr.]]=EP$7,Tbl.Kosten[[#This Row],[Totaal kosten]],"")</f>
        <v/>
      </c>
      <c r="EQ201" s="150" t="str">
        <f>IF(Tbl.Kosten[[#This Row],[KSnr.]]=EQ$7,Tbl.Kosten[[#This Row],[Totaal kosten]],"")</f>
        <v/>
      </c>
      <c r="ER201" s="144" t="str">
        <f>IFERROR(_xlfn.XLOOKUP(Tbl.Kosten[[#This Row],[Subsidieactiviteit]],Tbl.Subsidiehoogte[Subsidieactiviteit],Tbl.Subsidiehoogte[SAnr.],"",0,1),"")</f>
        <v/>
      </c>
      <c r="ES201" s="150" t="str">
        <f>IF(Tbl.Kosten[[#This Row],[Sanr.]]=ES$7,Tbl.Kosten[[#This Row],[Totaal kosten]],"")</f>
        <v/>
      </c>
      <c r="ET201" s="150" t="str">
        <f>IF(Tbl.Kosten[[#This Row],[Sanr.]]=ET$7,Tbl.Kosten[[#This Row],[Totaal kosten]],"")</f>
        <v/>
      </c>
      <c r="EU201" s="150" t="str">
        <f>IF(Tbl.Kosten[[#This Row],[Sanr.]]=EU$7,Tbl.Kosten[[#This Row],[Totaal kosten]],"")</f>
        <v/>
      </c>
      <c r="EV201" s="150" t="str">
        <f>IF(Tbl.Kosten[[#This Row],[Sanr.]]=EV$7,Tbl.Kosten[[#This Row],[Totaal kosten]],"")</f>
        <v/>
      </c>
      <c r="EW201" s="150" t="str">
        <f>IF(Tbl.Kosten[[#This Row],[Sanr.]]=EW$7,Tbl.Kosten[[#This Row],[Totaal kosten]],"")</f>
        <v/>
      </c>
      <c r="EX201" s="150" t="str">
        <f>IF(Tbl.Kosten[[#This Row],[Sanr.]]=EX$7,Tbl.Kosten[[#This Row],[Totaal kosten]],"")</f>
        <v/>
      </c>
      <c r="EY201" s="150" t="str">
        <f>IF(Tbl.Kosten[[#This Row],[Sanr.]]=EY$7,Tbl.Kosten[[#This Row],[Totaal kosten]],"")</f>
        <v/>
      </c>
      <c r="EZ201" s="150" t="str">
        <f>IF(Tbl.Kosten[[#This Row],[Sanr.]]=EZ$7,Tbl.Kosten[[#This Row],[Totaal kosten]],"")</f>
        <v/>
      </c>
      <c r="FA201" s="150" t="str">
        <f>IF(Tbl.Kosten[[#This Row],[Sanr.]]=FA$7,Tbl.Kosten[[#This Row],[Totaal kosten]],"")</f>
        <v/>
      </c>
      <c r="FB201" s="150" t="str">
        <f>IF(Tbl.Kosten[[#This Row],[Sanr.]]=FB$7,Tbl.Kosten[[#This Row],[Totaal kosten]],"")</f>
        <v/>
      </c>
      <c r="FC201" s="150" t="str">
        <f>IF(Tbl.Kosten[[#This Row],[Sanr.]]=FC$7,Tbl.Kosten[[#This Row],[Totaal kosten]],"")</f>
        <v/>
      </c>
      <c r="FD201" s="150" t="str">
        <f>IF(Tbl.Kosten[[#This Row],[Sanr.]]=FD$7,Tbl.Kosten[[#This Row],[Totaal kosten]],"")</f>
        <v/>
      </c>
      <c r="FE201" s="150" t="str">
        <f>IF(Tbl.Kosten[[#This Row],[Sanr.]]=FE$7,Tbl.Kosten[[#This Row],[Totaal kosten]],"")</f>
        <v/>
      </c>
      <c r="FF201" s="150" t="str">
        <f>IF(Tbl.Kosten[[#This Row],[Sanr.]]=FF$7,Tbl.Kosten[[#This Row],[Totaal kosten]],"")</f>
        <v/>
      </c>
      <c r="FG201" s="150" t="str">
        <f>IF(Tbl.Kosten[[#This Row],[Sanr.]]=FG$7,Tbl.Kosten[[#This Row],[Totaal kosten]],"")</f>
        <v/>
      </c>
      <c r="FH201" s="150" t="str">
        <f>IF(Tbl.Kosten[[#This Row],[Sanr.]]=FH$7,Tbl.Kosten[[#This Row],[Totaal kosten]],"")</f>
        <v/>
      </c>
      <c r="FI201" s="150" t="str">
        <f>IF(Tbl.Kosten[[#This Row],[Sanr.]]=FI$7,Tbl.Kosten[[#This Row],[Totaal kosten]],"")</f>
        <v/>
      </c>
      <c r="FJ201" s="150" t="str">
        <f>IF(Tbl.Kosten[[#This Row],[Sanr.]]=FJ$7,Tbl.Kosten[[#This Row],[Totaal kosten]],"")</f>
        <v/>
      </c>
      <c r="FK201" s="150" t="str">
        <f>IF(Tbl.Kosten[[#This Row],[Sanr.]]=FK$7,Tbl.Kosten[[#This Row],[Totaal kosten]],"")</f>
        <v/>
      </c>
      <c r="FL201" s="150" t="str">
        <f>IF(Tbl.Kosten[[#This Row],[Sanr.]]=FL$7,Tbl.Kosten[[#This Row],[Totaal kosten]],"")</f>
        <v/>
      </c>
      <c r="FM201" s="150" t="str">
        <f>IF(Tbl.Kosten[[#This Row],[Sanr.]]=FM$7,Tbl.Kosten[[#This Row],[Totaal kosten]],"")</f>
        <v/>
      </c>
      <c r="FN201" s="150" t="str">
        <f>IF(Tbl.Kosten[[#This Row],[Sanr.]]=FN$7,Tbl.Kosten[[#This Row],[Totaal kosten]],"")</f>
        <v/>
      </c>
      <c r="FO201" s="150" t="str">
        <f>IF(Tbl.Kosten[[#This Row],[Sanr.]]=FO$7,Tbl.Kosten[[#This Row],[Totaal kosten]],"")</f>
        <v/>
      </c>
      <c r="FP201" s="150" t="str">
        <f>IF(Tbl.Kosten[[#This Row],[Sanr.]]=FP$7,Tbl.Kosten[[#This Row],[Totaal kosten]],"")</f>
        <v/>
      </c>
      <c r="FQ201" s="150" t="str">
        <f>IF(Tbl.Kosten[[#This Row],[Sanr.]]=FQ$7,Tbl.Kosten[[#This Row],[Totaal kosten]],"")</f>
        <v/>
      </c>
      <c r="FR201" s="150" t="str">
        <f>IF(Tbl.Kosten[[#This Row],[Sanr.]]=FR$7,Tbl.Kosten[[#This Row],[Totaal kosten]],"")</f>
        <v/>
      </c>
      <c r="FS201" s="150" t="str">
        <f>IF(Tbl.Kosten[[#This Row],[Sanr.]]=FS$7,Tbl.Kosten[[#This Row],[Totaal kosten]],"")</f>
        <v/>
      </c>
      <c r="FT201" s="150" t="str">
        <f>IF(Tbl.Kosten[[#This Row],[Sanr.]]=FT$7,Tbl.Kosten[[#This Row],[Totaal kosten]],"")</f>
        <v/>
      </c>
      <c r="FU201" s="150" t="str">
        <f>IF(Tbl.Kosten[[#This Row],[Sanr.]]=FU$7,Tbl.Kosten[[#This Row],[Totaal kosten]],"")</f>
        <v/>
      </c>
      <c r="FV201" s="150" t="str">
        <f>IF(Tbl.Kosten[[#This Row],[Sanr.]]=FV$7,Tbl.Kosten[[#This Row],[Totaal kosten]],"")</f>
        <v/>
      </c>
      <c r="FW201" s="150" t="str">
        <f>IFERROR(_xlfn.XLOOKUP(Tbl.Kosten[[#This Row],[Activiteitencode]],Tbl.Activiteiten[Activiteitcode],Tbl.Activiteiten[Anr.],"",0,1),"")</f>
        <v/>
      </c>
      <c r="FX201" s="169" t="str">
        <f>_xlfn.CONCAT(Tbl.Kosten[[#This Row],[Pnr.]],Tbl.Kosten[[#This Row],[Sanr.]])</f>
        <v>P1</v>
      </c>
      <c r="FY201" s="150">
        <f>Tbl.Kosten[[#This Row],[Totaal kosten]]-Tbl.Kosten[[#This Row],[Subsidie]]</f>
        <v>0</v>
      </c>
      <c r="FZ201" s="150">
        <f>IF(Tbl.Kosten[[#This Row],[Pnr.]]=FZ$7,Tbl.Kosten[[#This Row],[Te financieren]],"")</f>
        <v>0</v>
      </c>
      <c r="GA201" s="150" t="str">
        <f>IF(Tbl.Kosten[[#This Row],[Pnr.]]=GA$7,Tbl.Kosten[[#This Row],[Te financieren]],"")</f>
        <v/>
      </c>
      <c r="GB201" s="150" t="str">
        <f>IF(Tbl.Kosten[[#This Row],[Pnr.]]=GB$7,Tbl.Kosten[[#This Row],[Te financieren]],"")</f>
        <v/>
      </c>
      <c r="GC201" s="150" t="str">
        <f>IF(Tbl.Kosten[[#This Row],[Pnr.]]=GC$7,Tbl.Kosten[[#This Row],[Te financieren]],"")</f>
        <v/>
      </c>
      <c r="GD201" s="150" t="str">
        <f>IF(Tbl.Kosten[[#This Row],[Pnr.]]=GD$7,Tbl.Kosten[[#This Row],[Te financieren]],"")</f>
        <v/>
      </c>
      <c r="GE201" s="150" t="str">
        <f>IF(Tbl.Kosten[[#This Row],[Pnr.]]=GE$7,Tbl.Kosten[[#This Row],[Te financieren]],"")</f>
        <v/>
      </c>
      <c r="GF201" s="150" t="str">
        <f>IF(Tbl.Kosten[[#This Row],[Pnr.]]=GF$7,Tbl.Kosten[[#This Row],[Te financieren]],"")</f>
        <v/>
      </c>
      <c r="GG201" s="150" t="str">
        <f>IF(Tbl.Kosten[[#This Row],[Pnr.]]=GG$7,Tbl.Kosten[[#This Row],[Te financieren]],"")</f>
        <v/>
      </c>
      <c r="GH201" s="150" t="str">
        <f>IF(Tbl.Kosten[[#This Row],[Pnr.]]=GH$7,Tbl.Kosten[[#This Row],[Te financieren]],"")</f>
        <v/>
      </c>
      <c r="GI201" s="150" t="str">
        <f>IF(Tbl.Kosten[[#This Row],[Pnr.]]=GI$7,Tbl.Kosten[[#This Row],[Te financieren]],"")</f>
        <v/>
      </c>
      <c r="GJ201" s="150" t="str">
        <f>IF(Tbl.Kosten[[#This Row],[Pnr.]]=GJ$7,Tbl.Kosten[[#This Row],[Te financieren]],"")</f>
        <v/>
      </c>
      <c r="GK201" s="150" t="str">
        <f>IF(Tbl.Kosten[[#This Row],[Pnr.]]=GK$7,Tbl.Kosten[[#This Row],[Te financieren]],"")</f>
        <v/>
      </c>
      <c r="GL201" s="150" t="str">
        <f>IF(Tbl.Kosten[[#This Row],[Pnr.]]=GL$7,Tbl.Kosten[[#This Row],[Te financieren]],"")</f>
        <v/>
      </c>
      <c r="GM201" s="150" t="str">
        <f>IF(Tbl.Kosten[[#This Row],[Pnr.]]=GM$7,Tbl.Kosten[[#This Row],[Te financieren]],"")</f>
        <v/>
      </c>
      <c r="GN201" s="150" t="str">
        <f>IF(Tbl.Kosten[[#This Row],[Pnr.]]=GN$7,Tbl.Kosten[[#This Row],[Te financieren]],"")</f>
        <v/>
      </c>
      <c r="GO201" s="150" t="str">
        <f>IF(Tbl.Kosten[[#This Row],[Pnr.]]=GO$7,Tbl.Kosten[[#This Row],[Te financieren]],"")</f>
        <v/>
      </c>
      <c r="GP201" s="150" t="str">
        <f>IF(Tbl.Kosten[[#This Row],[Pnr.]]=GP$7,Tbl.Kosten[[#This Row],[Te financieren]],"")</f>
        <v/>
      </c>
      <c r="GQ201" s="150" t="str">
        <f>IF(Tbl.Kosten[[#This Row],[Pnr.]]=GQ$7,Tbl.Kosten[[#This Row],[Te financieren]],"")</f>
        <v/>
      </c>
      <c r="GR201" s="150" t="str">
        <f>IF(Tbl.Kosten[[#This Row],[Pnr.]]=GR$7,Tbl.Kosten[[#This Row],[Te financieren]],"")</f>
        <v/>
      </c>
      <c r="GS201" s="150" t="str">
        <f>IF(Tbl.Kosten[[#This Row],[Pnr.]]=GS$7,Tbl.Kosten[[#This Row],[Te financieren]],"")</f>
        <v/>
      </c>
      <c r="GT201" s="150" t="str">
        <f>IF(Tbl.Kosten[[#This Row],[Pnr.]]=GT$7,Tbl.Kosten[[#This Row],[Te financieren]],"")</f>
        <v/>
      </c>
      <c r="GU201" s="150" t="str">
        <f>IF(Tbl.Kosten[[#This Row],[Pnr.]]=GU$7,Tbl.Kosten[[#This Row],[Te financieren]],"")</f>
        <v/>
      </c>
      <c r="GV201" s="150" t="str">
        <f>IF(Tbl.Kosten[[#This Row],[Pnr.]]=GV$7,Tbl.Kosten[[#This Row],[Te financieren]],"")</f>
        <v/>
      </c>
      <c r="GW201" s="150" t="str">
        <f>IF(Tbl.Kosten[[#This Row],[Pnr.]]=GW$7,Tbl.Kosten[[#This Row],[Te financieren]],"")</f>
        <v/>
      </c>
      <c r="GX201" s="150" t="str">
        <f>IF(Tbl.Kosten[[#This Row],[Pnr.]]=GX$7,Tbl.Kosten[[#This Row],[Te financieren]],"")</f>
        <v/>
      </c>
      <c r="GY201" s="150" t="str">
        <f>IF(Tbl.Kosten[[#This Row],[Pnr.]]=GY$7,Tbl.Kosten[[#This Row],[Te financieren]],"")</f>
        <v/>
      </c>
      <c r="GZ201" s="150" t="str">
        <f>IF(Tbl.Kosten[[#This Row],[Pnr.]]=GZ$7,Tbl.Kosten[[#This Row],[Te financieren]],"")</f>
        <v/>
      </c>
      <c r="HA201" s="150" t="str">
        <f>IF(Tbl.Kosten[[#This Row],[Pnr.]]=HA$7,Tbl.Kosten[[#This Row],[Te financieren]],"")</f>
        <v/>
      </c>
      <c r="HB201" s="150" t="str">
        <f>IF(Tbl.Kosten[[#This Row],[Pnr.]]=HB$7,Tbl.Kosten[[#This Row],[Te financieren]],"")</f>
        <v/>
      </c>
      <c r="HC201" s="150" t="str">
        <f>IF(Tbl.Kosten[[#This Row],[Pnr.]]=HC$7,Tbl.Kosten[[#This Row],[Te financieren]],"")</f>
        <v/>
      </c>
      <c r="HD201" s="150" t="str">
        <f>IF(Tbl.Kosten[[#This Row],[Pnr.]]=HD$7,Tbl.Kosten[[#This Row],[Te financieren]],"")</f>
        <v/>
      </c>
      <c r="HE201" s="150" t="str">
        <f>IF(Tbl.Kosten[[#This Row],[Pnr.]]=HE$7,Tbl.Kosten[[#This Row],[Te financieren]],"")</f>
        <v/>
      </c>
      <c r="HF201" s="150" t="str">
        <f>IF(Tbl.Kosten[[#This Row],[Pnr.]]=HF$7,Tbl.Kosten[[#This Row],[Te financieren]],"")</f>
        <v/>
      </c>
      <c r="HG201" s="150" t="str">
        <f>IF(Tbl.Kosten[[#This Row],[Pnr.]]=HG$7,Tbl.Kosten[[#This Row],[Te financieren]],"")</f>
        <v/>
      </c>
      <c r="HH201" s="150" t="str">
        <f>IF(Tbl.Kosten[[#This Row],[Pnr.]]=HH$7,Tbl.Kosten[[#This Row],[Te financieren]],"")</f>
        <v/>
      </c>
      <c r="HI201" s="150" t="str">
        <f>IF(Tbl.Kosten[[#This Row],[Pnr.]]=HI$7,Tbl.Kosten[[#This Row],[Te financieren]],"")</f>
        <v/>
      </c>
      <c r="HJ201" s="150" t="str">
        <f>IF(Tbl.Kosten[[#This Row],[Pnr.]]=HJ$7,Tbl.Kosten[[#This Row],[Te financieren]],"")</f>
        <v/>
      </c>
      <c r="HK201" s="150" t="str">
        <f>IF(Tbl.Kosten[[#This Row],[Pnr.]]=HK$7,Tbl.Kosten[[#This Row],[Te financieren]],"")</f>
        <v/>
      </c>
      <c r="HL201" s="150" t="str">
        <f>IF(Tbl.Kosten[[#This Row],[Pnr.]]=HL$7,Tbl.Kosten[[#This Row],[Te financieren]],"")</f>
        <v/>
      </c>
      <c r="HM201" s="150" t="str">
        <f>IF(Tbl.Kosten[[#This Row],[Pnr.]]=HM$7,Tbl.Kosten[[#This Row],[Te financieren]],"")</f>
        <v/>
      </c>
      <c r="HN201" s="150" t="str">
        <f>IF(Tbl.Kosten[[#This Row],[Pnr.]]=HN$7,Tbl.Kosten[[#This Row],[Te financieren]],"")</f>
        <v/>
      </c>
      <c r="HO201" s="150" t="str">
        <f>IF(Tbl.Kosten[[#This Row],[Pnr.]]=HO$7,Tbl.Kosten[[#This Row],[Te financieren]],"")</f>
        <v/>
      </c>
      <c r="HP201" s="150" t="str">
        <f>IF(Tbl.Kosten[[#This Row],[Pnr.]]=HP$7,Tbl.Kosten[[#This Row],[Te financieren]],"")</f>
        <v/>
      </c>
      <c r="HQ201" s="150" t="str">
        <f>IF(Tbl.Kosten[[#This Row],[Pnr.]]=HQ$7,Tbl.Kosten[[#This Row],[Te financieren]],"")</f>
        <v/>
      </c>
      <c r="HR201" s="150" t="str">
        <f>IF(Tbl.Kosten[[#This Row],[Pnr.]]=HR$7,Tbl.Kosten[[#This Row],[Te financieren]],"")</f>
        <v/>
      </c>
      <c r="HS201" s="150" t="str">
        <f>IF(Tbl.Kosten[[#This Row],[Pnr.]]=HS$7,Tbl.Kosten[[#This Row],[Te financieren]],"")</f>
        <v/>
      </c>
      <c r="HT201" s="150" t="str">
        <f>IF(Tbl.Kosten[[#This Row],[Pnr.]]=HT$7,Tbl.Kosten[[#This Row],[Te financieren]],"")</f>
        <v/>
      </c>
      <c r="HU201" s="150" t="str">
        <f>IF(Tbl.Kosten[[#This Row],[Pnr.]]=HU$7,Tbl.Kosten[[#This Row],[Te financieren]],"")</f>
        <v/>
      </c>
      <c r="HV201" s="150" t="str">
        <f>IF(Tbl.Kosten[[#This Row],[Pnr.]]=HV$7,Tbl.Kosten[[#This Row],[Te financieren]],"")</f>
        <v/>
      </c>
      <c r="HW201" s="150" t="str">
        <f>IF(Tbl.Kosten[[#This Row],[Pnr.]]=HW$7,Tbl.Kosten[[#This Row],[Te financieren]],"")</f>
        <v/>
      </c>
    </row>
    <row r="202" spans="2:231" x14ac:dyDescent="0.3">
      <c r="B202" s="134"/>
      <c r="C202" s="137"/>
      <c r="D202" s="136"/>
      <c r="E202" s="261"/>
      <c r="F202" s="135"/>
      <c r="G202" s="11" t="str">
        <f>IF(Tbl.Kosten[[#This Row],[Medewerker e/o 
functie]]&lt;&gt;"",_xlfn.XLOOKUP(Tbl.Kosten[[#This Row],[Medewerker e/o 
functie]],Tbl.Uurtarief[Medewerker en/of functie],Tbl.Uurtarief[Uurtarief],"",0,1),"")</f>
        <v/>
      </c>
      <c r="H202" s="121">
        <f>IFERROR(Tbl.Kosten[[#This Row],[Uren]]*Tbl.Kosten[[#This Row],[Uurtarief]],0)</f>
        <v>0</v>
      </c>
      <c r="I202" s="119" t="str">
        <f>IF(Tbl.Kosten[[#This Row],[Subtotaal uren]]&lt;&gt;0,_xlfn.XLOOKUP(Tbl.Kosten[[#This Row],[Medewerker e/o 
functie]],Tbl.Uurtarief[Medewerker en/of functie],Tbl.Uurtarief[Kostensoort arbeid],"",0,1),"")</f>
        <v/>
      </c>
      <c r="J202" s="137"/>
      <c r="K202" s="135"/>
      <c r="L202" s="139" t="str">
        <f>IF(Tbl.Kosten[[#This Row],[Activum]]&lt;&gt;"",_xlfn.XLOOKUP(Tbl.Kosten[[#This Row],[Activum]],Tbl.Afschrijvingskosten[Activum],Tbl.Afschrijvingskosten[Tarief per afschrijvings-eenheid],"",0,1),"")</f>
        <v/>
      </c>
      <c r="M202" s="122">
        <f>IFERROR(Tbl.Kosten[[#This Row],[Een-
heden]]*Tbl.Kosten[[#This Row],[Afschrijvings-
tarief]],0)</f>
        <v>0</v>
      </c>
      <c r="N202" s="122" t="str">
        <f>IF(Tbl.Kosten[[#This Row],[Subtotaal afschrijving]]&lt;&gt;0,Lijsten!$A$7,"")</f>
        <v/>
      </c>
      <c r="O202" s="140"/>
      <c r="P202" s="135"/>
      <c r="Q202" s="138"/>
      <c r="R202" s="122">
        <f>IFERROR(Tbl.Kosten[[#This Row],[Aantal]]*Tbl.Kosten[[#This Row],[Tarief]],0)</f>
        <v>0</v>
      </c>
      <c r="S202" s="8">
        <f>IFERROR(Tbl.Kosten[[#This Row],[Subtotaal overige kosten]]+Tbl.Kosten[[#This Row],[Subtotaal uren]]+Tbl.Kosten[[#This Row],[Subtotaal afschrijving]],0)</f>
        <v>0</v>
      </c>
      <c r="T202" s="8">
        <f>IFERROR(Tbl.Kosten[[#This Row],[Totaal kosten]]*Tbl.Kosten[[#This Row],[Subsidie%]],0)</f>
        <v>0</v>
      </c>
      <c r="U202" s="4" t="str" cm="1">
        <f t="array" ref="U202">IFERROR(_xlfn.IFS(Tbl.Kosten[[#This Row],[Subtotaal uren]]&lt;&gt;0,Tbl.Kosten[[#This Row],[Kostensoort arbeid]],Tbl.Kosten[[#This Row],[Subtotaal afschrijving]]&lt;&gt;0,Tbl.Kosten[[#This Row],[Kostensoort afschrijving]],Tbl.Kosten[[#This Row],[Subtotaal overige kosten]]&lt;&gt;0,Tbl.Kosten[[#This Row],[Kostensoort overig]]),"")</f>
        <v/>
      </c>
      <c r="V202" s="4" t="str">
        <f>IFERROR(_xlfn.XLOOKUP(Tbl.Kosten[[#This Row],[Activiteitencode]],Tbl.Activiteiten[Activiteitcode],Tbl.Activiteiten[Werkpakketcode],"",0,1),"")</f>
        <v/>
      </c>
      <c r="W202" s="4" t="str">
        <f>IFERROR(_xlfn.XLOOKUP(Tbl.Kosten[[#This Row],[Werkpakketcode]],Tbl.Werkpakketten[Werkpakketcode],Tbl.Werkpakketten[Subsidiabele activiteit],"",0,1),"")</f>
        <v/>
      </c>
      <c r="X202" s="12">
        <f>IFERROR(_xlfn.XLOOKUP(Tbl.Kosten[[#This Row],[Sanr.]],Tbl.Subsidiehoogte[SAnr.],Tbl.Subsidiehoogte[Sub. Percentage],0,0,1),0)</f>
        <v>0</v>
      </c>
      <c r="Y202" s="144" t="str">
        <f>IFERROR(_xlfn.XLOOKUP(Tbl.Kosten[[#This Row],[Partnercode]],Tbl.Projectpartners[Partnercode],Tbl.Projectpartners[PNr.],"",0,1),"")</f>
        <v>P1</v>
      </c>
      <c r="Z202" s="148">
        <f>IF(Tbl.Kosten[[#This Row],[Pnr.]]=Z$7,Tbl.Kosten[[#This Row],[Totaal kosten]],"")</f>
        <v>0</v>
      </c>
      <c r="AA202" s="148" t="str">
        <f>IF(Tbl.Kosten[[#This Row],[Pnr.]]=AA$7,Tbl.Kosten[[#This Row],[Totaal kosten]],"")</f>
        <v/>
      </c>
      <c r="AB202" s="148" t="str">
        <f>IF(Tbl.Kosten[[#This Row],[Pnr.]]=AB$7,Tbl.Kosten[[#This Row],[Totaal kosten]],"")</f>
        <v/>
      </c>
      <c r="AC202" s="148" t="str">
        <f>IF(Tbl.Kosten[[#This Row],[Pnr.]]=AC$7,Tbl.Kosten[[#This Row],[Totaal kosten]],"")</f>
        <v/>
      </c>
      <c r="AD202" s="148" t="str">
        <f>IF(Tbl.Kosten[[#This Row],[Pnr.]]=AD$7,Tbl.Kosten[[#This Row],[Totaal kosten]],"")</f>
        <v/>
      </c>
      <c r="AE202" s="148" t="str">
        <f>IF(Tbl.Kosten[[#This Row],[Pnr.]]=AE$7,Tbl.Kosten[[#This Row],[Totaal kosten]],"")</f>
        <v/>
      </c>
      <c r="AF202" s="148" t="str">
        <f>IF(Tbl.Kosten[[#This Row],[Pnr.]]=AF$7,Tbl.Kosten[[#This Row],[Totaal kosten]],"")</f>
        <v/>
      </c>
      <c r="AG202" s="148" t="str">
        <f>IF(Tbl.Kosten[[#This Row],[Pnr.]]=AG$7,Tbl.Kosten[[#This Row],[Totaal kosten]],"")</f>
        <v/>
      </c>
      <c r="AH202" s="148" t="str">
        <f>IF(Tbl.Kosten[[#This Row],[Pnr.]]=AH$7,Tbl.Kosten[[#This Row],[Totaal kosten]],"")</f>
        <v/>
      </c>
      <c r="AI202" s="148" t="str">
        <f>IF(Tbl.Kosten[[#This Row],[Pnr.]]=AI$7,Tbl.Kosten[[#This Row],[Totaal kosten]],"")</f>
        <v/>
      </c>
      <c r="AJ202" s="148" t="str">
        <f>IF(Tbl.Kosten[[#This Row],[Pnr.]]=AJ$7,Tbl.Kosten[[#This Row],[Totaal kosten]],"")</f>
        <v/>
      </c>
      <c r="AK202" s="148" t="str">
        <f>IF(Tbl.Kosten[[#This Row],[Pnr.]]=AK$7,Tbl.Kosten[[#This Row],[Totaal kosten]],"")</f>
        <v/>
      </c>
      <c r="AL202" s="148" t="str">
        <f>IF(Tbl.Kosten[[#This Row],[Pnr.]]=AL$7,Tbl.Kosten[[#This Row],[Totaal kosten]],"")</f>
        <v/>
      </c>
      <c r="AM202" s="148" t="str">
        <f>IF(Tbl.Kosten[[#This Row],[Pnr.]]=AM$7,Tbl.Kosten[[#This Row],[Totaal kosten]],"")</f>
        <v/>
      </c>
      <c r="AN202" s="148" t="str">
        <f>IF(Tbl.Kosten[[#This Row],[Pnr.]]=AN$7,Tbl.Kosten[[#This Row],[Totaal kosten]],"")</f>
        <v/>
      </c>
      <c r="AO202" s="148" t="str">
        <f>IF(Tbl.Kosten[[#This Row],[Pnr.]]=AO$7,Tbl.Kosten[[#This Row],[Totaal kosten]],"")</f>
        <v/>
      </c>
      <c r="AP202" s="148" t="str">
        <f>IF(Tbl.Kosten[[#This Row],[Pnr.]]=AP$7,Tbl.Kosten[[#This Row],[Totaal kosten]],"")</f>
        <v/>
      </c>
      <c r="AQ202" s="148" t="str">
        <f>IF(Tbl.Kosten[[#This Row],[Pnr.]]=AQ$7,Tbl.Kosten[[#This Row],[Totaal kosten]],"")</f>
        <v/>
      </c>
      <c r="AR202" s="148" t="str">
        <f>IF(Tbl.Kosten[[#This Row],[Pnr.]]=AR$7,Tbl.Kosten[[#This Row],[Totaal kosten]],"")</f>
        <v/>
      </c>
      <c r="AS202" s="148" t="str">
        <f>IF(Tbl.Kosten[[#This Row],[Pnr.]]=AS$7,Tbl.Kosten[[#This Row],[Totaal kosten]],"")</f>
        <v/>
      </c>
      <c r="AT202" s="148" t="str">
        <f>IF(Tbl.Kosten[[#This Row],[Pnr.]]=AT$7,Tbl.Kosten[[#This Row],[Totaal kosten]],"")</f>
        <v/>
      </c>
      <c r="AU202" s="148" t="str">
        <f>IF(Tbl.Kosten[[#This Row],[Pnr.]]=AU$7,Tbl.Kosten[[#This Row],[Totaal kosten]],"")</f>
        <v/>
      </c>
      <c r="AV202" s="148" t="str">
        <f>IF(Tbl.Kosten[[#This Row],[Pnr.]]=AV$7,Tbl.Kosten[[#This Row],[Totaal kosten]],"")</f>
        <v/>
      </c>
      <c r="AW202" s="148" t="str">
        <f>IF(Tbl.Kosten[[#This Row],[Pnr.]]=AW$7,Tbl.Kosten[[#This Row],[Totaal kosten]],"")</f>
        <v/>
      </c>
      <c r="AX202" s="148" t="str">
        <f>IF(Tbl.Kosten[[#This Row],[Pnr.]]=AX$7,Tbl.Kosten[[#This Row],[Totaal kosten]],"")</f>
        <v/>
      </c>
      <c r="AY202" s="148" t="str">
        <f>IF(Tbl.Kosten[[#This Row],[Pnr.]]=AY$7,Tbl.Kosten[[#This Row],[Totaal kosten]],"")</f>
        <v/>
      </c>
      <c r="AZ202" s="148" t="str">
        <f>IF(Tbl.Kosten[[#This Row],[Pnr.]]=AZ$7,Tbl.Kosten[[#This Row],[Totaal kosten]],"")</f>
        <v/>
      </c>
      <c r="BA202" s="148" t="str">
        <f>IF(Tbl.Kosten[[#This Row],[Pnr.]]=BA$7,Tbl.Kosten[[#This Row],[Totaal kosten]],"")</f>
        <v/>
      </c>
      <c r="BB202" s="148" t="str">
        <f>IF(Tbl.Kosten[[#This Row],[Pnr.]]=BB$7,Tbl.Kosten[[#This Row],[Totaal kosten]],"")</f>
        <v/>
      </c>
      <c r="BC202" s="148" t="str">
        <f>IF(Tbl.Kosten[[#This Row],[Pnr.]]=BC$7,Tbl.Kosten[[#This Row],[Totaal kosten]],"")</f>
        <v/>
      </c>
      <c r="BD202" s="148" t="str">
        <f>IF(Tbl.Kosten[[#This Row],[Pnr.]]=BD$7,Tbl.Kosten[[#This Row],[Totaal kosten]],"")</f>
        <v/>
      </c>
      <c r="BE202" s="148" t="str">
        <f>IF(Tbl.Kosten[[#This Row],[Pnr.]]=BE$7,Tbl.Kosten[[#This Row],[Totaal kosten]],"")</f>
        <v/>
      </c>
      <c r="BF202" s="148" t="str">
        <f>IF(Tbl.Kosten[[#This Row],[Pnr.]]=BF$7,Tbl.Kosten[[#This Row],[Totaal kosten]],"")</f>
        <v/>
      </c>
      <c r="BG202" s="148" t="str">
        <f>IF(Tbl.Kosten[[#This Row],[Pnr.]]=BG$7,Tbl.Kosten[[#This Row],[Totaal kosten]],"")</f>
        <v/>
      </c>
      <c r="BH202" s="148" t="str">
        <f>IF(Tbl.Kosten[[#This Row],[Pnr.]]=BH$7,Tbl.Kosten[[#This Row],[Totaal kosten]],"")</f>
        <v/>
      </c>
      <c r="BI202" s="148" t="str">
        <f>IF(Tbl.Kosten[[#This Row],[Pnr.]]=BI$7,Tbl.Kosten[[#This Row],[Totaal kosten]],"")</f>
        <v/>
      </c>
      <c r="BJ202" s="148" t="str">
        <f>IF(Tbl.Kosten[[#This Row],[Pnr.]]=BJ$7,Tbl.Kosten[[#This Row],[Totaal kosten]],"")</f>
        <v/>
      </c>
      <c r="BK202" s="148" t="str">
        <f>IF(Tbl.Kosten[[#This Row],[Pnr.]]=BK$7,Tbl.Kosten[[#This Row],[Totaal kosten]],"")</f>
        <v/>
      </c>
      <c r="BL202" s="148" t="str">
        <f>IF(Tbl.Kosten[[#This Row],[Pnr.]]=BL$7,Tbl.Kosten[[#This Row],[Totaal kosten]],"")</f>
        <v/>
      </c>
      <c r="BM202" s="148" t="str">
        <f>IF(Tbl.Kosten[[#This Row],[Pnr.]]=BM$7,Tbl.Kosten[[#This Row],[Totaal kosten]],"")</f>
        <v/>
      </c>
      <c r="BN202" s="148" t="str">
        <f>IF(Tbl.Kosten[[#This Row],[Pnr.]]=BN$7,Tbl.Kosten[[#This Row],[Totaal kosten]],"")</f>
        <v/>
      </c>
      <c r="BO202" s="148" t="str">
        <f>IF(Tbl.Kosten[[#This Row],[Pnr.]]=BO$7,Tbl.Kosten[[#This Row],[Totaal kosten]],"")</f>
        <v/>
      </c>
      <c r="BP202" s="148" t="str">
        <f>IF(Tbl.Kosten[[#This Row],[Pnr.]]=BP$7,Tbl.Kosten[[#This Row],[Totaal kosten]],"")</f>
        <v/>
      </c>
      <c r="BQ202" s="148" t="str">
        <f>IF(Tbl.Kosten[[#This Row],[Pnr.]]=BQ$7,Tbl.Kosten[[#This Row],[Totaal kosten]],"")</f>
        <v/>
      </c>
      <c r="BR202" s="148" t="str">
        <f>IF(Tbl.Kosten[[#This Row],[Pnr.]]=BR$7,Tbl.Kosten[[#This Row],[Totaal kosten]],"")</f>
        <v/>
      </c>
      <c r="BS202" s="148" t="str">
        <f>IF(Tbl.Kosten[[#This Row],[Pnr.]]=BS$7,Tbl.Kosten[[#This Row],[Totaal kosten]],"")</f>
        <v/>
      </c>
      <c r="BT202" s="148" t="str">
        <f>IF(Tbl.Kosten[[#This Row],[Pnr.]]=BT$7,Tbl.Kosten[[#This Row],[Totaal kosten]],"")</f>
        <v/>
      </c>
      <c r="BU202" s="148" t="str">
        <f>IF(Tbl.Kosten[[#This Row],[Pnr.]]=BU$7,Tbl.Kosten[[#This Row],[Totaal kosten]],"")</f>
        <v/>
      </c>
      <c r="BV202" s="148" t="str">
        <f>IF(Tbl.Kosten[[#This Row],[Pnr.]]=BV$7,Tbl.Kosten[[#This Row],[Totaal kosten]],"")</f>
        <v/>
      </c>
      <c r="BW202" s="148" t="str">
        <f>IF(Tbl.Kosten[[#This Row],[Pnr.]]=BW$7,Tbl.Kosten[[#This Row],[Totaal kosten]],"")</f>
        <v/>
      </c>
      <c r="BX202" s="148" t="str">
        <f>IFERROR(_xlfn.XLOOKUP(Tbl.Kosten[[#This Row],[Werkpakketcode]],Tbl.Werkpakketten[Werkpakketcode],Tbl.Werkpakketten[WPnr.],"",0,1),"")</f>
        <v/>
      </c>
      <c r="BY202" s="148" t="str">
        <f>IF(Tbl.Kosten[[#This Row],[WPnr.]]=BY$7,Tbl.Kosten[[#This Row],[Totaal kosten]],"")</f>
        <v/>
      </c>
      <c r="BZ202" s="148" t="str">
        <f>IF(Tbl.Kosten[[#This Row],[WPnr.]]=BZ$7,Tbl.Kosten[[#This Row],[Totaal kosten]],"")</f>
        <v/>
      </c>
      <c r="CA202" s="148" t="str">
        <f>IF(Tbl.Kosten[[#This Row],[WPnr.]]=CA$7,Tbl.Kosten[[#This Row],[Totaal kosten]],"")</f>
        <v/>
      </c>
      <c r="CB202" s="148" t="str">
        <f>IF(Tbl.Kosten[[#This Row],[WPnr.]]=CB$7,Tbl.Kosten[[#This Row],[Totaal kosten]],"")</f>
        <v/>
      </c>
      <c r="CC202" s="148" t="str">
        <f>IF(Tbl.Kosten[[#This Row],[WPnr.]]=CC$7,Tbl.Kosten[[#This Row],[Totaal kosten]],"")</f>
        <v/>
      </c>
      <c r="CD202" s="148" t="str">
        <f>IF(Tbl.Kosten[[#This Row],[WPnr.]]=CD$7,Tbl.Kosten[[#This Row],[Totaal kosten]],"")</f>
        <v/>
      </c>
      <c r="CE202" s="148" t="str">
        <f>IF(Tbl.Kosten[[#This Row],[WPnr.]]=CE$7,Tbl.Kosten[[#This Row],[Totaal kosten]],"")</f>
        <v/>
      </c>
      <c r="CF202" s="148" t="str">
        <f>IF(Tbl.Kosten[[#This Row],[WPnr.]]=CF$7,Tbl.Kosten[[#This Row],[Totaal kosten]],"")</f>
        <v/>
      </c>
      <c r="CG202" s="148" t="str">
        <f>IF(Tbl.Kosten[[#This Row],[WPnr.]]=CG$7,Tbl.Kosten[[#This Row],[Totaal kosten]],"")</f>
        <v/>
      </c>
      <c r="CH202" s="148" t="str">
        <f>IF(Tbl.Kosten[[#This Row],[WPnr.]]=CH$7,Tbl.Kosten[[#This Row],[Totaal kosten]],"")</f>
        <v/>
      </c>
      <c r="CI202" s="148" t="str">
        <f>IF(Tbl.Kosten[[#This Row],[WPnr.]]=CI$7,Tbl.Kosten[[#This Row],[Totaal kosten]],"")</f>
        <v/>
      </c>
      <c r="CJ202" s="148" t="str">
        <f>IF(Tbl.Kosten[[#This Row],[WPnr.]]=CJ$7,Tbl.Kosten[[#This Row],[Totaal kosten]],"")</f>
        <v/>
      </c>
      <c r="CK202" s="148" t="str">
        <f>IF(Tbl.Kosten[[#This Row],[WPnr.]]=CK$7,Tbl.Kosten[[#This Row],[Totaal kosten]],"")</f>
        <v/>
      </c>
      <c r="CL202" s="148" t="str">
        <f>IF(Tbl.Kosten[[#This Row],[WPnr.]]=CL$7,Tbl.Kosten[[#This Row],[Totaal kosten]],"")</f>
        <v/>
      </c>
      <c r="CM202" s="148" t="str">
        <f>IF(Tbl.Kosten[[#This Row],[WPnr.]]=CM$7,Tbl.Kosten[[#This Row],[Totaal kosten]],"")</f>
        <v/>
      </c>
      <c r="CN202" s="148" t="str">
        <f>IF(Tbl.Kosten[[#This Row],[WPnr.]]=CN$7,Tbl.Kosten[[#This Row],[Totaal kosten]],"")</f>
        <v/>
      </c>
      <c r="CO202" s="148" t="str">
        <f>IF(Tbl.Kosten[[#This Row],[WPnr.]]=CO$7,Tbl.Kosten[[#This Row],[Totaal kosten]],"")</f>
        <v/>
      </c>
      <c r="CP202" s="148" t="str">
        <f>IF(Tbl.Kosten[[#This Row],[WPnr.]]=CP$7,Tbl.Kosten[[#This Row],[Totaal kosten]],"")</f>
        <v/>
      </c>
      <c r="CQ202" s="148" t="str">
        <f>IF(Tbl.Kosten[[#This Row],[WPnr.]]=CQ$7,Tbl.Kosten[[#This Row],[Totaal kosten]],"")</f>
        <v/>
      </c>
      <c r="CR202" s="148" t="str">
        <f>IF(Tbl.Kosten[[#This Row],[WPnr.]]=CR$7,Tbl.Kosten[[#This Row],[Totaal kosten]],"")</f>
        <v/>
      </c>
      <c r="CS202" s="148" t="str">
        <f>IF(Tbl.Kosten[[#This Row],[WPnr.]]=CS$7,Tbl.Kosten[[#This Row],[Totaal kosten]],"")</f>
        <v/>
      </c>
      <c r="CT202" s="148" t="str">
        <f>IF(Tbl.Kosten[[#This Row],[WPnr.]]=CT$7,Tbl.Kosten[[#This Row],[Totaal kosten]],"")</f>
        <v/>
      </c>
      <c r="CU202" s="148" t="str">
        <f>IF(Tbl.Kosten[[#This Row],[WPnr.]]=CU$7,Tbl.Kosten[[#This Row],[Totaal kosten]],"")</f>
        <v/>
      </c>
      <c r="CV202" s="148" t="str">
        <f>IF(Tbl.Kosten[[#This Row],[WPnr.]]=CV$7,Tbl.Kosten[[#This Row],[Totaal kosten]],"")</f>
        <v/>
      </c>
      <c r="CW202" s="148" t="str">
        <f>IF(Tbl.Kosten[[#This Row],[WPnr.]]=CW$7,Tbl.Kosten[[#This Row],[Totaal kosten]],"")</f>
        <v/>
      </c>
      <c r="CX202" s="148" t="str">
        <f>IF(Tbl.Kosten[[#This Row],[WPnr.]]=CX$7,Tbl.Kosten[[#This Row],[Totaal kosten]],"")</f>
        <v/>
      </c>
      <c r="CY202" s="148" t="str">
        <f>IF(Tbl.Kosten[[#This Row],[WPnr.]]=CY$7,Tbl.Kosten[[#This Row],[Totaal kosten]],"")</f>
        <v/>
      </c>
      <c r="CZ202" s="148" t="str">
        <f>IF(Tbl.Kosten[[#This Row],[WPnr.]]=CZ$7,Tbl.Kosten[[#This Row],[Totaal kosten]],"")</f>
        <v/>
      </c>
      <c r="DA202" s="148" t="str">
        <f>IF(Tbl.Kosten[[#This Row],[WPnr.]]=DA$7,Tbl.Kosten[[#This Row],[Totaal kosten]],"")</f>
        <v/>
      </c>
      <c r="DB202" s="148" t="str">
        <f>IF(Tbl.Kosten[[#This Row],[WPnr.]]=DB$7,Tbl.Kosten[[#This Row],[Totaal kosten]],"")</f>
        <v/>
      </c>
      <c r="DC202" s="148" t="str">
        <f>IF(Tbl.Kosten[[#This Row],[WPnr.]]=DC$7,Tbl.Kosten[[#This Row],[Totaal kosten]],"")</f>
        <v/>
      </c>
      <c r="DD202" s="148" t="str">
        <f>IF(Tbl.Kosten[[#This Row],[WPnr.]]=DD$7,Tbl.Kosten[[#This Row],[Totaal kosten]],"")</f>
        <v/>
      </c>
      <c r="DE202" s="148" t="str">
        <f>IF(Tbl.Kosten[[#This Row],[WPnr.]]=DE$7,Tbl.Kosten[[#This Row],[Totaal kosten]],"")</f>
        <v/>
      </c>
      <c r="DF202" s="148" t="str">
        <f>IF(Tbl.Kosten[[#This Row],[WPnr.]]=DF$7,Tbl.Kosten[[#This Row],[Totaal kosten]],"")</f>
        <v/>
      </c>
      <c r="DG202" s="148" t="str">
        <f>IF(Tbl.Kosten[[#This Row],[WPnr.]]=DG$7,Tbl.Kosten[[#This Row],[Totaal kosten]],"")</f>
        <v/>
      </c>
      <c r="DH202" s="148" t="str">
        <f>IF(Tbl.Kosten[[#This Row],[WPnr.]]=DH$7,Tbl.Kosten[[#This Row],[Totaal kosten]],"")</f>
        <v/>
      </c>
      <c r="DI202" s="148" t="str">
        <f>IF(Tbl.Kosten[[#This Row],[WPnr.]]=DI$7,Tbl.Kosten[[#This Row],[Totaal kosten]],"")</f>
        <v/>
      </c>
      <c r="DJ202" s="148" t="str">
        <f>IF(Tbl.Kosten[[#This Row],[WPnr.]]=DJ$7,Tbl.Kosten[[#This Row],[Totaal kosten]],"")</f>
        <v/>
      </c>
      <c r="DK202" s="148" t="str">
        <f>IF(Tbl.Kosten[[#This Row],[WPnr.]]=DK$7,Tbl.Kosten[[#This Row],[Totaal kosten]],"")</f>
        <v/>
      </c>
      <c r="DL202" s="148" t="str">
        <f>IF(Tbl.Kosten[[#This Row],[WPnr.]]=DL$7,Tbl.Kosten[[#This Row],[Totaal kosten]],"")</f>
        <v/>
      </c>
      <c r="DM202" s="148" t="str">
        <f>IF(Tbl.Kosten[[#This Row],[WPnr.]]=DM$7,Tbl.Kosten[[#This Row],[Totaal kosten]],"")</f>
        <v/>
      </c>
      <c r="DN202" s="148" t="str">
        <f>IF(Tbl.Kosten[[#This Row],[WPnr.]]=DN$7,Tbl.Kosten[[#This Row],[Totaal kosten]],"")</f>
        <v/>
      </c>
      <c r="DO202" s="148" t="str">
        <f>IF(Tbl.Kosten[[#This Row],[WPnr.]]=DO$7,Tbl.Kosten[[#This Row],[Totaal kosten]],"")</f>
        <v/>
      </c>
      <c r="DP202" s="148" t="str">
        <f>IF(Tbl.Kosten[[#This Row],[WPnr.]]=DP$7,Tbl.Kosten[[#This Row],[Totaal kosten]],"")</f>
        <v/>
      </c>
      <c r="DQ202" s="148" t="str">
        <f>IF(Tbl.Kosten[[#This Row],[WPnr.]]=DQ$7,Tbl.Kosten[[#This Row],[Totaal kosten]],"")</f>
        <v/>
      </c>
      <c r="DR202" s="148" t="str">
        <f>IF(Tbl.Kosten[[#This Row],[WPnr.]]=DR$7,Tbl.Kosten[[#This Row],[Totaal kosten]],"")</f>
        <v/>
      </c>
      <c r="DS202" s="148" t="str">
        <f>IF(Tbl.Kosten[[#This Row],[WPnr.]]=DS$7,Tbl.Kosten[[#This Row],[Totaal kosten]],"")</f>
        <v/>
      </c>
      <c r="DT202" s="148" t="str">
        <f>IF(Tbl.Kosten[[#This Row],[WPnr.]]=DT$7,Tbl.Kosten[[#This Row],[Totaal kosten]],"")</f>
        <v/>
      </c>
      <c r="DU202" s="148" t="str">
        <f>IF(Tbl.Kosten[[#This Row],[WPnr.]]=DU$7,Tbl.Kosten[[#This Row],[Totaal kosten]],"")</f>
        <v/>
      </c>
      <c r="DV202" s="148" t="str">
        <f>IF(Tbl.Kosten[[#This Row],[WPnr.]]=DV$7,Tbl.Kosten[[#This Row],[Totaal kosten]],"")</f>
        <v/>
      </c>
      <c r="DW202" s="150" t="str">
        <f>IFERROR(_xlfn.XLOOKUP(Tbl.Kosten[[#This Row],[Kostensoort]],Tbl.Kostensoorten[Kostensoorten],Tbl.Kostensoorten[KSnr.],"",0,1),"")</f>
        <v/>
      </c>
      <c r="DX202" s="150" t="str">
        <f>IF(Tbl.Kosten[[#This Row],[KSnr.]]=DX$7,Tbl.Kosten[[#This Row],[Totaal kosten]],"")</f>
        <v/>
      </c>
      <c r="DY202" s="150" t="str">
        <f>IF(Tbl.Kosten[[#This Row],[KSnr.]]=DY$7,Tbl.Kosten[[#This Row],[Totaal kosten]],"")</f>
        <v/>
      </c>
      <c r="DZ202" s="150" t="str">
        <f>IF(Tbl.Kosten[[#This Row],[KSnr.]]=DZ$7,Tbl.Kosten[[#This Row],[Totaal kosten]],"")</f>
        <v/>
      </c>
      <c r="EA202" s="150" t="str">
        <f>IF(Tbl.Kosten[[#This Row],[KSnr.]]=EA$7,Tbl.Kosten[[#This Row],[Totaal kosten]],"")</f>
        <v/>
      </c>
      <c r="EB202" s="150" t="str">
        <f>IF(Tbl.Kosten[[#This Row],[KSnr.]]=EB$7,Tbl.Kosten[[#This Row],[Totaal kosten]],"")</f>
        <v/>
      </c>
      <c r="EC202" s="150" t="str">
        <f>IF(Tbl.Kosten[[#This Row],[KSnr.]]=EC$7,Tbl.Kosten[[#This Row],[Totaal kosten]],"")</f>
        <v/>
      </c>
      <c r="ED202" s="150" t="str">
        <f>IF(Tbl.Kosten[[#This Row],[KSnr.]]=ED$7,Tbl.Kosten[[#This Row],[Totaal kosten]],"")</f>
        <v/>
      </c>
      <c r="EE202" s="150" t="str">
        <f>IF(Tbl.Kosten[[#This Row],[KSnr.]]=EE$7,Tbl.Kosten[[#This Row],[Totaal kosten]],"")</f>
        <v/>
      </c>
      <c r="EF202" s="150" t="str">
        <f>IF(Tbl.Kosten[[#This Row],[KSnr.]]=EF$7,Tbl.Kosten[[#This Row],[Totaal kosten]],"")</f>
        <v/>
      </c>
      <c r="EG202" s="150" t="str">
        <f>IF(Tbl.Kosten[[#This Row],[KSnr.]]=EG$7,Tbl.Kosten[[#This Row],[Totaal kosten]],"")</f>
        <v/>
      </c>
      <c r="EH202" s="150" t="str">
        <f>IF(Tbl.Kosten[[#This Row],[KSnr.]]=EH$7,Tbl.Kosten[[#This Row],[Totaal kosten]],"")</f>
        <v/>
      </c>
      <c r="EI202" s="150" t="str">
        <f>IF(Tbl.Kosten[[#This Row],[KSnr.]]=EI$7,Tbl.Kosten[[#This Row],[Totaal kosten]],"")</f>
        <v/>
      </c>
      <c r="EJ202" s="150" t="str">
        <f>IF(Tbl.Kosten[[#This Row],[KSnr.]]=EJ$7,Tbl.Kosten[[#This Row],[Totaal kosten]],"")</f>
        <v/>
      </c>
      <c r="EK202" s="150" t="str">
        <f>IF(Tbl.Kosten[[#This Row],[KSnr.]]=EK$7,Tbl.Kosten[[#This Row],[Totaal kosten]],"")</f>
        <v/>
      </c>
      <c r="EL202" s="150" t="str">
        <f>IF(Tbl.Kosten[[#This Row],[KSnr.]]=EL$7,Tbl.Kosten[[#This Row],[Totaal kosten]],"")</f>
        <v/>
      </c>
      <c r="EM202" s="150" t="str">
        <f>IF(Tbl.Kosten[[#This Row],[KSnr.]]=EM$7,Tbl.Kosten[[#This Row],[Totaal kosten]],"")</f>
        <v/>
      </c>
      <c r="EN202" s="150" t="str">
        <f>IF(Tbl.Kosten[[#This Row],[KSnr.]]=EN$7,Tbl.Kosten[[#This Row],[Totaal kosten]],"")</f>
        <v/>
      </c>
      <c r="EO202" s="150" t="str">
        <f>IF(Tbl.Kosten[[#This Row],[KSnr.]]=EO$7,Tbl.Kosten[[#This Row],[Totaal kosten]],"")</f>
        <v/>
      </c>
      <c r="EP202" s="150" t="str">
        <f>IF(Tbl.Kosten[[#This Row],[KSnr.]]=EP$7,Tbl.Kosten[[#This Row],[Totaal kosten]],"")</f>
        <v/>
      </c>
      <c r="EQ202" s="150" t="str">
        <f>IF(Tbl.Kosten[[#This Row],[KSnr.]]=EQ$7,Tbl.Kosten[[#This Row],[Totaal kosten]],"")</f>
        <v/>
      </c>
      <c r="ER202" s="144" t="str">
        <f>IFERROR(_xlfn.XLOOKUP(Tbl.Kosten[[#This Row],[Subsidieactiviteit]],Tbl.Subsidiehoogte[Subsidieactiviteit],Tbl.Subsidiehoogte[SAnr.],"",0,1),"")</f>
        <v/>
      </c>
      <c r="ES202" s="150" t="str">
        <f>IF(Tbl.Kosten[[#This Row],[Sanr.]]=ES$7,Tbl.Kosten[[#This Row],[Totaal kosten]],"")</f>
        <v/>
      </c>
      <c r="ET202" s="150" t="str">
        <f>IF(Tbl.Kosten[[#This Row],[Sanr.]]=ET$7,Tbl.Kosten[[#This Row],[Totaal kosten]],"")</f>
        <v/>
      </c>
      <c r="EU202" s="150" t="str">
        <f>IF(Tbl.Kosten[[#This Row],[Sanr.]]=EU$7,Tbl.Kosten[[#This Row],[Totaal kosten]],"")</f>
        <v/>
      </c>
      <c r="EV202" s="150" t="str">
        <f>IF(Tbl.Kosten[[#This Row],[Sanr.]]=EV$7,Tbl.Kosten[[#This Row],[Totaal kosten]],"")</f>
        <v/>
      </c>
      <c r="EW202" s="150" t="str">
        <f>IF(Tbl.Kosten[[#This Row],[Sanr.]]=EW$7,Tbl.Kosten[[#This Row],[Totaal kosten]],"")</f>
        <v/>
      </c>
      <c r="EX202" s="150" t="str">
        <f>IF(Tbl.Kosten[[#This Row],[Sanr.]]=EX$7,Tbl.Kosten[[#This Row],[Totaal kosten]],"")</f>
        <v/>
      </c>
      <c r="EY202" s="150" t="str">
        <f>IF(Tbl.Kosten[[#This Row],[Sanr.]]=EY$7,Tbl.Kosten[[#This Row],[Totaal kosten]],"")</f>
        <v/>
      </c>
      <c r="EZ202" s="150" t="str">
        <f>IF(Tbl.Kosten[[#This Row],[Sanr.]]=EZ$7,Tbl.Kosten[[#This Row],[Totaal kosten]],"")</f>
        <v/>
      </c>
      <c r="FA202" s="150" t="str">
        <f>IF(Tbl.Kosten[[#This Row],[Sanr.]]=FA$7,Tbl.Kosten[[#This Row],[Totaal kosten]],"")</f>
        <v/>
      </c>
      <c r="FB202" s="150" t="str">
        <f>IF(Tbl.Kosten[[#This Row],[Sanr.]]=FB$7,Tbl.Kosten[[#This Row],[Totaal kosten]],"")</f>
        <v/>
      </c>
      <c r="FC202" s="150" t="str">
        <f>IF(Tbl.Kosten[[#This Row],[Sanr.]]=FC$7,Tbl.Kosten[[#This Row],[Totaal kosten]],"")</f>
        <v/>
      </c>
      <c r="FD202" s="150" t="str">
        <f>IF(Tbl.Kosten[[#This Row],[Sanr.]]=FD$7,Tbl.Kosten[[#This Row],[Totaal kosten]],"")</f>
        <v/>
      </c>
      <c r="FE202" s="150" t="str">
        <f>IF(Tbl.Kosten[[#This Row],[Sanr.]]=FE$7,Tbl.Kosten[[#This Row],[Totaal kosten]],"")</f>
        <v/>
      </c>
      <c r="FF202" s="150" t="str">
        <f>IF(Tbl.Kosten[[#This Row],[Sanr.]]=FF$7,Tbl.Kosten[[#This Row],[Totaal kosten]],"")</f>
        <v/>
      </c>
      <c r="FG202" s="150" t="str">
        <f>IF(Tbl.Kosten[[#This Row],[Sanr.]]=FG$7,Tbl.Kosten[[#This Row],[Totaal kosten]],"")</f>
        <v/>
      </c>
      <c r="FH202" s="150" t="str">
        <f>IF(Tbl.Kosten[[#This Row],[Sanr.]]=FH$7,Tbl.Kosten[[#This Row],[Totaal kosten]],"")</f>
        <v/>
      </c>
      <c r="FI202" s="150" t="str">
        <f>IF(Tbl.Kosten[[#This Row],[Sanr.]]=FI$7,Tbl.Kosten[[#This Row],[Totaal kosten]],"")</f>
        <v/>
      </c>
      <c r="FJ202" s="150" t="str">
        <f>IF(Tbl.Kosten[[#This Row],[Sanr.]]=FJ$7,Tbl.Kosten[[#This Row],[Totaal kosten]],"")</f>
        <v/>
      </c>
      <c r="FK202" s="150" t="str">
        <f>IF(Tbl.Kosten[[#This Row],[Sanr.]]=FK$7,Tbl.Kosten[[#This Row],[Totaal kosten]],"")</f>
        <v/>
      </c>
      <c r="FL202" s="150" t="str">
        <f>IF(Tbl.Kosten[[#This Row],[Sanr.]]=FL$7,Tbl.Kosten[[#This Row],[Totaal kosten]],"")</f>
        <v/>
      </c>
      <c r="FM202" s="150" t="str">
        <f>IF(Tbl.Kosten[[#This Row],[Sanr.]]=FM$7,Tbl.Kosten[[#This Row],[Totaal kosten]],"")</f>
        <v/>
      </c>
      <c r="FN202" s="150" t="str">
        <f>IF(Tbl.Kosten[[#This Row],[Sanr.]]=FN$7,Tbl.Kosten[[#This Row],[Totaal kosten]],"")</f>
        <v/>
      </c>
      <c r="FO202" s="150" t="str">
        <f>IF(Tbl.Kosten[[#This Row],[Sanr.]]=FO$7,Tbl.Kosten[[#This Row],[Totaal kosten]],"")</f>
        <v/>
      </c>
      <c r="FP202" s="150" t="str">
        <f>IF(Tbl.Kosten[[#This Row],[Sanr.]]=FP$7,Tbl.Kosten[[#This Row],[Totaal kosten]],"")</f>
        <v/>
      </c>
      <c r="FQ202" s="150" t="str">
        <f>IF(Tbl.Kosten[[#This Row],[Sanr.]]=FQ$7,Tbl.Kosten[[#This Row],[Totaal kosten]],"")</f>
        <v/>
      </c>
      <c r="FR202" s="150" t="str">
        <f>IF(Tbl.Kosten[[#This Row],[Sanr.]]=FR$7,Tbl.Kosten[[#This Row],[Totaal kosten]],"")</f>
        <v/>
      </c>
      <c r="FS202" s="150" t="str">
        <f>IF(Tbl.Kosten[[#This Row],[Sanr.]]=FS$7,Tbl.Kosten[[#This Row],[Totaal kosten]],"")</f>
        <v/>
      </c>
      <c r="FT202" s="150" t="str">
        <f>IF(Tbl.Kosten[[#This Row],[Sanr.]]=FT$7,Tbl.Kosten[[#This Row],[Totaal kosten]],"")</f>
        <v/>
      </c>
      <c r="FU202" s="150" t="str">
        <f>IF(Tbl.Kosten[[#This Row],[Sanr.]]=FU$7,Tbl.Kosten[[#This Row],[Totaal kosten]],"")</f>
        <v/>
      </c>
      <c r="FV202" s="150" t="str">
        <f>IF(Tbl.Kosten[[#This Row],[Sanr.]]=FV$7,Tbl.Kosten[[#This Row],[Totaal kosten]],"")</f>
        <v/>
      </c>
      <c r="FW202" s="150" t="str">
        <f>IFERROR(_xlfn.XLOOKUP(Tbl.Kosten[[#This Row],[Activiteitencode]],Tbl.Activiteiten[Activiteitcode],Tbl.Activiteiten[Anr.],"",0,1),"")</f>
        <v/>
      </c>
      <c r="FX202" s="169" t="str">
        <f>_xlfn.CONCAT(Tbl.Kosten[[#This Row],[Pnr.]],Tbl.Kosten[[#This Row],[Sanr.]])</f>
        <v>P1</v>
      </c>
      <c r="FY202" s="150">
        <f>Tbl.Kosten[[#This Row],[Totaal kosten]]-Tbl.Kosten[[#This Row],[Subsidie]]</f>
        <v>0</v>
      </c>
      <c r="FZ202" s="150">
        <f>IF(Tbl.Kosten[[#This Row],[Pnr.]]=FZ$7,Tbl.Kosten[[#This Row],[Te financieren]],"")</f>
        <v>0</v>
      </c>
      <c r="GA202" s="150" t="str">
        <f>IF(Tbl.Kosten[[#This Row],[Pnr.]]=GA$7,Tbl.Kosten[[#This Row],[Te financieren]],"")</f>
        <v/>
      </c>
      <c r="GB202" s="150" t="str">
        <f>IF(Tbl.Kosten[[#This Row],[Pnr.]]=GB$7,Tbl.Kosten[[#This Row],[Te financieren]],"")</f>
        <v/>
      </c>
      <c r="GC202" s="150" t="str">
        <f>IF(Tbl.Kosten[[#This Row],[Pnr.]]=GC$7,Tbl.Kosten[[#This Row],[Te financieren]],"")</f>
        <v/>
      </c>
      <c r="GD202" s="150" t="str">
        <f>IF(Tbl.Kosten[[#This Row],[Pnr.]]=GD$7,Tbl.Kosten[[#This Row],[Te financieren]],"")</f>
        <v/>
      </c>
      <c r="GE202" s="150" t="str">
        <f>IF(Tbl.Kosten[[#This Row],[Pnr.]]=GE$7,Tbl.Kosten[[#This Row],[Te financieren]],"")</f>
        <v/>
      </c>
      <c r="GF202" s="150" t="str">
        <f>IF(Tbl.Kosten[[#This Row],[Pnr.]]=GF$7,Tbl.Kosten[[#This Row],[Te financieren]],"")</f>
        <v/>
      </c>
      <c r="GG202" s="150" t="str">
        <f>IF(Tbl.Kosten[[#This Row],[Pnr.]]=GG$7,Tbl.Kosten[[#This Row],[Te financieren]],"")</f>
        <v/>
      </c>
      <c r="GH202" s="150" t="str">
        <f>IF(Tbl.Kosten[[#This Row],[Pnr.]]=GH$7,Tbl.Kosten[[#This Row],[Te financieren]],"")</f>
        <v/>
      </c>
      <c r="GI202" s="150" t="str">
        <f>IF(Tbl.Kosten[[#This Row],[Pnr.]]=GI$7,Tbl.Kosten[[#This Row],[Te financieren]],"")</f>
        <v/>
      </c>
      <c r="GJ202" s="150" t="str">
        <f>IF(Tbl.Kosten[[#This Row],[Pnr.]]=GJ$7,Tbl.Kosten[[#This Row],[Te financieren]],"")</f>
        <v/>
      </c>
      <c r="GK202" s="150" t="str">
        <f>IF(Tbl.Kosten[[#This Row],[Pnr.]]=GK$7,Tbl.Kosten[[#This Row],[Te financieren]],"")</f>
        <v/>
      </c>
      <c r="GL202" s="150" t="str">
        <f>IF(Tbl.Kosten[[#This Row],[Pnr.]]=GL$7,Tbl.Kosten[[#This Row],[Te financieren]],"")</f>
        <v/>
      </c>
      <c r="GM202" s="150" t="str">
        <f>IF(Tbl.Kosten[[#This Row],[Pnr.]]=GM$7,Tbl.Kosten[[#This Row],[Te financieren]],"")</f>
        <v/>
      </c>
      <c r="GN202" s="150" t="str">
        <f>IF(Tbl.Kosten[[#This Row],[Pnr.]]=GN$7,Tbl.Kosten[[#This Row],[Te financieren]],"")</f>
        <v/>
      </c>
      <c r="GO202" s="150" t="str">
        <f>IF(Tbl.Kosten[[#This Row],[Pnr.]]=GO$7,Tbl.Kosten[[#This Row],[Te financieren]],"")</f>
        <v/>
      </c>
      <c r="GP202" s="150" t="str">
        <f>IF(Tbl.Kosten[[#This Row],[Pnr.]]=GP$7,Tbl.Kosten[[#This Row],[Te financieren]],"")</f>
        <v/>
      </c>
      <c r="GQ202" s="150" t="str">
        <f>IF(Tbl.Kosten[[#This Row],[Pnr.]]=GQ$7,Tbl.Kosten[[#This Row],[Te financieren]],"")</f>
        <v/>
      </c>
      <c r="GR202" s="150" t="str">
        <f>IF(Tbl.Kosten[[#This Row],[Pnr.]]=GR$7,Tbl.Kosten[[#This Row],[Te financieren]],"")</f>
        <v/>
      </c>
      <c r="GS202" s="150" t="str">
        <f>IF(Tbl.Kosten[[#This Row],[Pnr.]]=GS$7,Tbl.Kosten[[#This Row],[Te financieren]],"")</f>
        <v/>
      </c>
      <c r="GT202" s="150" t="str">
        <f>IF(Tbl.Kosten[[#This Row],[Pnr.]]=GT$7,Tbl.Kosten[[#This Row],[Te financieren]],"")</f>
        <v/>
      </c>
      <c r="GU202" s="150" t="str">
        <f>IF(Tbl.Kosten[[#This Row],[Pnr.]]=GU$7,Tbl.Kosten[[#This Row],[Te financieren]],"")</f>
        <v/>
      </c>
      <c r="GV202" s="150" t="str">
        <f>IF(Tbl.Kosten[[#This Row],[Pnr.]]=GV$7,Tbl.Kosten[[#This Row],[Te financieren]],"")</f>
        <v/>
      </c>
      <c r="GW202" s="150" t="str">
        <f>IF(Tbl.Kosten[[#This Row],[Pnr.]]=GW$7,Tbl.Kosten[[#This Row],[Te financieren]],"")</f>
        <v/>
      </c>
      <c r="GX202" s="150" t="str">
        <f>IF(Tbl.Kosten[[#This Row],[Pnr.]]=GX$7,Tbl.Kosten[[#This Row],[Te financieren]],"")</f>
        <v/>
      </c>
      <c r="GY202" s="150" t="str">
        <f>IF(Tbl.Kosten[[#This Row],[Pnr.]]=GY$7,Tbl.Kosten[[#This Row],[Te financieren]],"")</f>
        <v/>
      </c>
      <c r="GZ202" s="150" t="str">
        <f>IF(Tbl.Kosten[[#This Row],[Pnr.]]=GZ$7,Tbl.Kosten[[#This Row],[Te financieren]],"")</f>
        <v/>
      </c>
      <c r="HA202" s="150" t="str">
        <f>IF(Tbl.Kosten[[#This Row],[Pnr.]]=HA$7,Tbl.Kosten[[#This Row],[Te financieren]],"")</f>
        <v/>
      </c>
      <c r="HB202" s="150" t="str">
        <f>IF(Tbl.Kosten[[#This Row],[Pnr.]]=HB$7,Tbl.Kosten[[#This Row],[Te financieren]],"")</f>
        <v/>
      </c>
      <c r="HC202" s="150" t="str">
        <f>IF(Tbl.Kosten[[#This Row],[Pnr.]]=HC$7,Tbl.Kosten[[#This Row],[Te financieren]],"")</f>
        <v/>
      </c>
      <c r="HD202" s="150" t="str">
        <f>IF(Tbl.Kosten[[#This Row],[Pnr.]]=HD$7,Tbl.Kosten[[#This Row],[Te financieren]],"")</f>
        <v/>
      </c>
      <c r="HE202" s="150" t="str">
        <f>IF(Tbl.Kosten[[#This Row],[Pnr.]]=HE$7,Tbl.Kosten[[#This Row],[Te financieren]],"")</f>
        <v/>
      </c>
      <c r="HF202" s="150" t="str">
        <f>IF(Tbl.Kosten[[#This Row],[Pnr.]]=HF$7,Tbl.Kosten[[#This Row],[Te financieren]],"")</f>
        <v/>
      </c>
      <c r="HG202" s="150" t="str">
        <f>IF(Tbl.Kosten[[#This Row],[Pnr.]]=HG$7,Tbl.Kosten[[#This Row],[Te financieren]],"")</f>
        <v/>
      </c>
      <c r="HH202" s="150" t="str">
        <f>IF(Tbl.Kosten[[#This Row],[Pnr.]]=HH$7,Tbl.Kosten[[#This Row],[Te financieren]],"")</f>
        <v/>
      </c>
      <c r="HI202" s="150" t="str">
        <f>IF(Tbl.Kosten[[#This Row],[Pnr.]]=HI$7,Tbl.Kosten[[#This Row],[Te financieren]],"")</f>
        <v/>
      </c>
      <c r="HJ202" s="150" t="str">
        <f>IF(Tbl.Kosten[[#This Row],[Pnr.]]=HJ$7,Tbl.Kosten[[#This Row],[Te financieren]],"")</f>
        <v/>
      </c>
      <c r="HK202" s="150" t="str">
        <f>IF(Tbl.Kosten[[#This Row],[Pnr.]]=HK$7,Tbl.Kosten[[#This Row],[Te financieren]],"")</f>
        <v/>
      </c>
      <c r="HL202" s="150" t="str">
        <f>IF(Tbl.Kosten[[#This Row],[Pnr.]]=HL$7,Tbl.Kosten[[#This Row],[Te financieren]],"")</f>
        <v/>
      </c>
      <c r="HM202" s="150" t="str">
        <f>IF(Tbl.Kosten[[#This Row],[Pnr.]]=HM$7,Tbl.Kosten[[#This Row],[Te financieren]],"")</f>
        <v/>
      </c>
      <c r="HN202" s="150" t="str">
        <f>IF(Tbl.Kosten[[#This Row],[Pnr.]]=HN$7,Tbl.Kosten[[#This Row],[Te financieren]],"")</f>
        <v/>
      </c>
      <c r="HO202" s="150" t="str">
        <f>IF(Tbl.Kosten[[#This Row],[Pnr.]]=HO$7,Tbl.Kosten[[#This Row],[Te financieren]],"")</f>
        <v/>
      </c>
      <c r="HP202" s="150" t="str">
        <f>IF(Tbl.Kosten[[#This Row],[Pnr.]]=HP$7,Tbl.Kosten[[#This Row],[Te financieren]],"")</f>
        <v/>
      </c>
      <c r="HQ202" s="150" t="str">
        <f>IF(Tbl.Kosten[[#This Row],[Pnr.]]=HQ$7,Tbl.Kosten[[#This Row],[Te financieren]],"")</f>
        <v/>
      </c>
      <c r="HR202" s="150" t="str">
        <f>IF(Tbl.Kosten[[#This Row],[Pnr.]]=HR$7,Tbl.Kosten[[#This Row],[Te financieren]],"")</f>
        <v/>
      </c>
      <c r="HS202" s="150" t="str">
        <f>IF(Tbl.Kosten[[#This Row],[Pnr.]]=HS$7,Tbl.Kosten[[#This Row],[Te financieren]],"")</f>
        <v/>
      </c>
      <c r="HT202" s="150" t="str">
        <f>IF(Tbl.Kosten[[#This Row],[Pnr.]]=HT$7,Tbl.Kosten[[#This Row],[Te financieren]],"")</f>
        <v/>
      </c>
      <c r="HU202" s="150" t="str">
        <f>IF(Tbl.Kosten[[#This Row],[Pnr.]]=HU$7,Tbl.Kosten[[#This Row],[Te financieren]],"")</f>
        <v/>
      </c>
      <c r="HV202" s="150" t="str">
        <f>IF(Tbl.Kosten[[#This Row],[Pnr.]]=HV$7,Tbl.Kosten[[#This Row],[Te financieren]],"")</f>
        <v/>
      </c>
      <c r="HW202" s="150" t="str">
        <f>IF(Tbl.Kosten[[#This Row],[Pnr.]]=HW$7,Tbl.Kosten[[#This Row],[Te financieren]],"")</f>
        <v/>
      </c>
    </row>
    <row r="203" spans="2:231" x14ac:dyDescent="0.3">
      <c r="B203" s="134"/>
      <c r="C203" s="137"/>
      <c r="D203" s="136"/>
      <c r="E203" s="261"/>
      <c r="F203" s="135"/>
      <c r="G203" s="11" t="str">
        <f>IF(Tbl.Kosten[[#This Row],[Medewerker e/o 
functie]]&lt;&gt;"",_xlfn.XLOOKUP(Tbl.Kosten[[#This Row],[Medewerker e/o 
functie]],Tbl.Uurtarief[Medewerker en/of functie],Tbl.Uurtarief[Uurtarief],"",0,1),"")</f>
        <v/>
      </c>
      <c r="H203" s="121">
        <f>IFERROR(Tbl.Kosten[[#This Row],[Uren]]*Tbl.Kosten[[#This Row],[Uurtarief]],0)</f>
        <v>0</v>
      </c>
      <c r="I203" s="119" t="str">
        <f>IF(Tbl.Kosten[[#This Row],[Subtotaal uren]]&lt;&gt;0,_xlfn.XLOOKUP(Tbl.Kosten[[#This Row],[Medewerker e/o 
functie]],Tbl.Uurtarief[Medewerker en/of functie],Tbl.Uurtarief[Kostensoort arbeid],"",0,1),"")</f>
        <v/>
      </c>
      <c r="J203" s="137"/>
      <c r="K203" s="135"/>
      <c r="L203" s="139" t="str">
        <f>IF(Tbl.Kosten[[#This Row],[Activum]]&lt;&gt;"",_xlfn.XLOOKUP(Tbl.Kosten[[#This Row],[Activum]],Tbl.Afschrijvingskosten[Activum],Tbl.Afschrijvingskosten[Tarief per afschrijvings-eenheid],"",0,1),"")</f>
        <v/>
      </c>
      <c r="M203" s="122">
        <f>IFERROR(Tbl.Kosten[[#This Row],[Een-
heden]]*Tbl.Kosten[[#This Row],[Afschrijvings-
tarief]],0)</f>
        <v>0</v>
      </c>
      <c r="N203" s="122" t="str">
        <f>IF(Tbl.Kosten[[#This Row],[Subtotaal afschrijving]]&lt;&gt;0,Lijsten!$A$7,"")</f>
        <v/>
      </c>
      <c r="O203" s="140"/>
      <c r="P203" s="135"/>
      <c r="Q203" s="138"/>
      <c r="R203" s="122">
        <f>IFERROR(Tbl.Kosten[[#This Row],[Aantal]]*Tbl.Kosten[[#This Row],[Tarief]],0)</f>
        <v>0</v>
      </c>
      <c r="S203" s="8">
        <f>IFERROR(Tbl.Kosten[[#This Row],[Subtotaal overige kosten]]+Tbl.Kosten[[#This Row],[Subtotaal uren]]+Tbl.Kosten[[#This Row],[Subtotaal afschrijving]],0)</f>
        <v>0</v>
      </c>
      <c r="T203" s="8">
        <f>IFERROR(Tbl.Kosten[[#This Row],[Totaal kosten]]*Tbl.Kosten[[#This Row],[Subsidie%]],0)</f>
        <v>0</v>
      </c>
      <c r="U203" s="4" t="str" cm="1">
        <f t="array" ref="U203">IFERROR(_xlfn.IFS(Tbl.Kosten[[#This Row],[Subtotaal uren]]&lt;&gt;0,Tbl.Kosten[[#This Row],[Kostensoort arbeid]],Tbl.Kosten[[#This Row],[Subtotaal afschrijving]]&lt;&gt;0,Tbl.Kosten[[#This Row],[Kostensoort afschrijving]],Tbl.Kosten[[#This Row],[Subtotaal overige kosten]]&lt;&gt;0,Tbl.Kosten[[#This Row],[Kostensoort overig]]),"")</f>
        <v/>
      </c>
      <c r="V203" s="4" t="str">
        <f>IFERROR(_xlfn.XLOOKUP(Tbl.Kosten[[#This Row],[Activiteitencode]],Tbl.Activiteiten[Activiteitcode],Tbl.Activiteiten[Werkpakketcode],"",0,1),"")</f>
        <v/>
      </c>
      <c r="W203" s="4" t="str">
        <f>IFERROR(_xlfn.XLOOKUP(Tbl.Kosten[[#This Row],[Werkpakketcode]],Tbl.Werkpakketten[Werkpakketcode],Tbl.Werkpakketten[Subsidiabele activiteit],"",0,1),"")</f>
        <v/>
      </c>
      <c r="X203" s="12">
        <f>IFERROR(_xlfn.XLOOKUP(Tbl.Kosten[[#This Row],[Sanr.]],Tbl.Subsidiehoogte[SAnr.],Tbl.Subsidiehoogte[Sub. Percentage],0,0,1),0)</f>
        <v>0</v>
      </c>
      <c r="Y203" s="144" t="str">
        <f>IFERROR(_xlfn.XLOOKUP(Tbl.Kosten[[#This Row],[Partnercode]],Tbl.Projectpartners[Partnercode],Tbl.Projectpartners[PNr.],"",0,1),"")</f>
        <v>P1</v>
      </c>
      <c r="Z203" s="148">
        <f>IF(Tbl.Kosten[[#This Row],[Pnr.]]=Z$7,Tbl.Kosten[[#This Row],[Totaal kosten]],"")</f>
        <v>0</v>
      </c>
      <c r="AA203" s="148" t="str">
        <f>IF(Tbl.Kosten[[#This Row],[Pnr.]]=AA$7,Tbl.Kosten[[#This Row],[Totaal kosten]],"")</f>
        <v/>
      </c>
      <c r="AB203" s="148" t="str">
        <f>IF(Tbl.Kosten[[#This Row],[Pnr.]]=AB$7,Tbl.Kosten[[#This Row],[Totaal kosten]],"")</f>
        <v/>
      </c>
      <c r="AC203" s="148" t="str">
        <f>IF(Tbl.Kosten[[#This Row],[Pnr.]]=AC$7,Tbl.Kosten[[#This Row],[Totaal kosten]],"")</f>
        <v/>
      </c>
      <c r="AD203" s="148" t="str">
        <f>IF(Tbl.Kosten[[#This Row],[Pnr.]]=AD$7,Tbl.Kosten[[#This Row],[Totaal kosten]],"")</f>
        <v/>
      </c>
      <c r="AE203" s="148" t="str">
        <f>IF(Tbl.Kosten[[#This Row],[Pnr.]]=AE$7,Tbl.Kosten[[#This Row],[Totaal kosten]],"")</f>
        <v/>
      </c>
      <c r="AF203" s="148" t="str">
        <f>IF(Tbl.Kosten[[#This Row],[Pnr.]]=AF$7,Tbl.Kosten[[#This Row],[Totaal kosten]],"")</f>
        <v/>
      </c>
      <c r="AG203" s="148" t="str">
        <f>IF(Tbl.Kosten[[#This Row],[Pnr.]]=AG$7,Tbl.Kosten[[#This Row],[Totaal kosten]],"")</f>
        <v/>
      </c>
      <c r="AH203" s="148" t="str">
        <f>IF(Tbl.Kosten[[#This Row],[Pnr.]]=AH$7,Tbl.Kosten[[#This Row],[Totaal kosten]],"")</f>
        <v/>
      </c>
      <c r="AI203" s="148" t="str">
        <f>IF(Tbl.Kosten[[#This Row],[Pnr.]]=AI$7,Tbl.Kosten[[#This Row],[Totaal kosten]],"")</f>
        <v/>
      </c>
      <c r="AJ203" s="148" t="str">
        <f>IF(Tbl.Kosten[[#This Row],[Pnr.]]=AJ$7,Tbl.Kosten[[#This Row],[Totaal kosten]],"")</f>
        <v/>
      </c>
      <c r="AK203" s="148" t="str">
        <f>IF(Tbl.Kosten[[#This Row],[Pnr.]]=AK$7,Tbl.Kosten[[#This Row],[Totaal kosten]],"")</f>
        <v/>
      </c>
      <c r="AL203" s="148" t="str">
        <f>IF(Tbl.Kosten[[#This Row],[Pnr.]]=AL$7,Tbl.Kosten[[#This Row],[Totaal kosten]],"")</f>
        <v/>
      </c>
      <c r="AM203" s="148" t="str">
        <f>IF(Tbl.Kosten[[#This Row],[Pnr.]]=AM$7,Tbl.Kosten[[#This Row],[Totaal kosten]],"")</f>
        <v/>
      </c>
      <c r="AN203" s="148" t="str">
        <f>IF(Tbl.Kosten[[#This Row],[Pnr.]]=AN$7,Tbl.Kosten[[#This Row],[Totaal kosten]],"")</f>
        <v/>
      </c>
      <c r="AO203" s="148" t="str">
        <f>IF(Tbl.Kosten[[#This Row],[Pnr.]]=AO$7,Tbl.Kosten[[#This Row],[Totaal kosten]],"")</f>
        <v/>
      </c>
      <c r="AP203" s="148" t="str">
        <f>IF(Tbl.Kosten[[#This Row],[Pnr.]]=AP$7,Tbl.Kosten[[#This Row],[Totaal kosten]],"")</f>
        <v/>
      </c>
      <c r="AQ203" s="148" t="str">
        <f>IF(Tbl.Kosten[[#This Row],[Pnr.]]=AQ$7,Tbl.Kosten[[#This Row],[Totaal kosten]],"")</f>
        <v/>
      </c>
      <c r="AR203" s="148" t="str">
        <f>IF(Tbl.Kosten[[#This Row],[Pnr.]]=AR$7,Tbl.Kosten[[#This Row],[Totaal kosten]],"")</f>
        <v/>
      </c>
      <c r="AS203" s="148" t="str">
        <f>IF(Tbl.Kosten[[#This Row],[Pnr.]]=AS$7,Tbl.Kosten[[#This Row],[Totaal kosten]],"")</f>
        <v/>
      </c>
      <c r="AT203" s="148" t="str">
        <f>IF(Tbl.Kosten[[#This Row],[Pnr.]]=AT$7,Tbl.Kosten[[#This Row],[Totaal kosten]],"")</f>
        <v/>
      </c>
      <c r="AU203" s="148" t="str">
        <f>IF(Tbl.Kosten[[#This Row],[Pnr.]]=AU$7,Tbl.Kosten[[#This Row],[Totaal kosten]],"")</f>
        <v/>
      </c>
      <c r="AV203" s="148" t="str">
        <f>IF(Tbl.Kosten[[#This Row],[Pnr.]]=AV$7,Tbl.Kosten[[#This Row],[Totaal kosten]],"")</f>
        <v/>
      </c>
      <c r="AW203" s="148" t="str">
        <f>IF(Tbl.Kosten[[#This Row],[Pnr.]]=AW$7,Tbl.Kosten[[#This Row],[Totaal kosten]],"")</f>
        <v/>
      </c>
      <c r="AX203" s="148" t="str">
        <f>IF(Tbl.Kosten[[#This Row],[Pnr.]]=AX$7,Tbl.Kosten[[#This Row],[Totaal kosten]],"")</f>
        <v/>
      </c>
      <c r="AY203" s="148" t="str">
        <f>IF(Tbl.Kosten[[#This Row],[Pnr.]]=AY$7,Tbl.Kosten[[#This Row],[Totaal kosten]],"")</f>
        <v/>
      </c>
      <c r="AZ203" s="148" t="str">
        <f>IF(Tbl.Kosten[[#This Row],[Pnr.]]=AZ$7,Tbl.Kosten[[#This Row],[Totaal kosten]],"")</f>
        <v/>
      </c>
      <c r="BA203" s="148" t="str">
        <f>IF(Tbl.Kosten[[#This Row],[Pnr.]]=BA$7,Tbl.Kosten[[#This Row],[Totaal kosten]],"")</f>
        <v/>
      </c>
      <c r="BB203" s="148" t="str">
        <f>IF(Tbl.Kosten[[#This Row],[Pnr.]]=BB$7,Tbl.Kosten[[#This Row],[Totaal kosten]],"")</f>
        <v/>
      </c>
      <c r="BC203" s="148" t="str">
        <f>IF(Tbl.Kosten[[#This Row],[Pnr.]]=BC$7,Tbl.Kosten[[#This Row],[Totaal kosten]],"")</f>
        <v/>
      </c>
      <c r="BD203" s="148" t="str">
        <f>IF(Tbl.Kosten[[#This Row],[Pnr.]]=BD$7,Tbl.Kosten[[#This Row],[Totaal kosten]],"")</f>
        <v/>
      </c>
      <c r="BE203" s="148" t="str">
        <f>IF(Tbl.Kosten[[#This Row],[Pnr.]]=BE$7,Tbl.Kosten[[#This Row],[Totaal kosten]],"")</f>
        <v/>
      </c>
      <c r="BF203" s="148" t="str">
        <f>IF(Tbl.Kosten[[#This Row],[Pnr.]]=BF$7,Tbl.Kosten[[#This Row],[Totaal kosten]],"")</f>
        <v/>
      </c>
      <c r="BG203" s="148" t="str">
        <f>IF(Tbl.Kosten[[#This Row],[Pnr.]]=BG$7,Tbl.Kosten[[#This Row],[Totaal kosten]],"")</f>
        <v/>
      </c>
      <c r="BH203" s="148" t="str">
        <f>IF(Tbl.Kosten[[#This Row],[Pnr.]]=BH$7,Tbl.Kosten[[#This Row],[Totaal kosten]],"")</f>
        <v/>
      </c>
      <c r="BI203" s="148" t="str">
        <f>IF(Tbl.Kosten[[#This Row],[Pnr.]]=BI$7,Tbl.Kosten[[#This Row],[Totaal kosten]],"")</f>
        <v/>
      </c>
      <c r="BJ203" s="148" t="str">
        <f>IF(Tbl.Kosten[[#This Row],[Pnr.]]=BJ$7,Tbl.Kosten[[#This Row],[Totaal kosten]],"")</f>
        <v/>
      </c>
      <c r="BK203" s="148" t="str">
        <f>IF(Tbl.Kosten[[#This Row],[Pnr.]]=BK$7,Tbl.Kosten[[#This Row],[Totaal kosten]],"")</f>
        <v/>
      </c>
      <c r="BL203" s="148" t="str">
        <f>IF(Tbl.Kosten[[#This Row],[Pnr.]]=BL$7,Tbl.Kosten[[#This Row],[Totaal kosten]],"")</f>
        <v/>
      </c>
      <c r="BM203" s="148" t="str">
        <f>IF(Tbl.Kosten[[#This Row],[Pnr.]]=BM$7,Tbl.Kosten[[#This Row],[Totaal kosten]],"")</f>
        <v/>
      </c>
      <c r="BN203" s="148" t="str">
        <f>IF(Tbl.Kosten[[#This Row],[Pnr.]]=BN$7,Tbl.Kosten[[#This Row],[Totaal kosten]],"")</f>
        <v/>
      </c>
      <c r="BO203" s="148" t="str">
        <f>IF(Tbl.Kosten[[#This Row],[Pnr.]]=BO$7,Tbl.Kosten[[#This Row],[Totaal kosten]],"")</f>
        <v/>
      </c>
      <c r="BP203" s="148" t="str">
        <f>IF(Tbl.Kosten[[#This Row],[Pnr.]]=BP$7,Tbl.Kosten[[#This Row],[Totaal kosten]],"")</f>
        <v/>
      </c>
      <c r="BQ203" s="148" t="str">
        <f>IF(Tbl.Kosten[[#This Row],[Pnr.]]=BQ$7,Tbl.Kosten[[#This Row],[Totaal kosten]],"")</f>
        <v/>
      </c>
      <c r="BR203" s="148" t="str">
        <f>IF(Tbl.Kosten[[#This Row],[Pnr.]]=BR$7,Tbl.Kosten[[#This Row],[Totaal kosten]],"")</f>
        <v/>
      </c>
      <c r="BS203" s="148" t="str">
        <f>IF(Tbl.Kosten[[#This Row],[Pnr.]]=BS$7,Tbl.Kosten[[#This Row],[Totaal kosten]],"")</f>
        <v/>
      </c>
      <c r="BT203" s="148" t="str">
        <f>IF(Tbl.Kosten[[#This Row],[Pnr.]]=BT$7,Tbl.Kosten[[#This Row],[Totaal kosten]],"")</f>
        <v/>
      </c>
      <c r="BU203" s="148" t="str">
        <f>IF(Tbl.Kosten[[#This Row],[Pnr.]]=BU$7,Tbl.Kosten[[#This Row],[Totaal kosten]],"")</f>
        <v/>
      </c>
      <c r="BV203" s="148" t="str">
        <f>IF(Tbl.Kosten[[#This Row],[Pnr.]]=BV$7,Tbl.Kosten[[#This Row],[Totaal kosten]],"")</f>
        <v/>
      </c>
      <c r="BW203" s="148" t="str">
        <f>IF(Tbl.Kosten[[#This Row],[Pnr.]]=BW$7,Tbl.Kosten[[#This Row],[Totaal kosten]],"")</f>
        <v/>
      </c>
      <c r="BX203" s="148" t="str">
        <f>IFERROR(_xlfn.XLOOKUP(Tbl.Kosten[[#This Row],[Werkpakketcode]],Tbl.Werkpakketten[Werkpakketcode],Tbl.Werkpakketten[WPnr.],"",0,1),"")</f>
        <v/>
      </c>
      <c r="BY203" s="148" t="str">
        <f>IF(Tbl.Kosten[[#This Row],[WPnr.]]=BY$7,Tbl.Kosten[[#This Row],[Totaal kosten]],"")</f>
        <v/>
      </c>
      <c r="BZ203" s="148" t="str">
        <f>IF(Tbl.Kosten[[#This Row],[WPnr.]]=BZ$7,Tbl.Kosten[[#This Row],[Totaal kosten]],"")</f>
        <v/>
      </c>
      <c r="CA203" s="148" t="str">
        <f>IF(Tbl.Kosten[[#This Row],[WPnr.]]=CA$7,Tbl.Kosten[[#This Row],[Totaal kosten]],"")</f>
        <v/>
      </c>
      <c r="CB203" s="148" t="str">
        <f>IF(Tbl.Kosten[[#This Row],[WPnr.]]=CB$7,Tbl.Kosten[[#This Row],[Totaal kosten]],"")</f>
        <v/>
      </c>
      <c r="CC203" s="148" t="str">
        <f>IF(Tbl.Kosten[[#This Row],[WPnr.]]=CC$7,Tbl.Kosten[[#This Row],[Totaal kosten]],"")</f>
        <v/>
      </c>
      <c r="CD203" s="148" t="str">
        <f>IF(Tbl.Kosten[[#This Row],[WPnr.]]=CD$7,Tbl.Kosten[[#This Row],[Totaal kosten]],"")</f>
        <v/>
      </c>
      <c r="CE203" s="148" t="str">
        <f>IF(Tbl.Kosten[[#This Row],[WPnr.]]=CE$7,Tbl.Kosten[[#This Row],[Totaal kosten]],"")</f>
        <v/>
      </c>
      <c r="CF203" s="148" t="str">
        <f>IF(Tbl.Kosten[[#This Row],[WPnr.]]=CF$7,Tbl.Kosten[[#This Row],[Totaal kosten]],"")</f>
        <v/>
      </c>
      <c r="CG203" s="148" t="str">
        <f>IF(Tbl.Kosten[[#This Row],[WPnr.]]=CG$7,Tbl.Kosten[[#This Row],[Totaal kosten]],"")</f>
        <v/>
      </c>
      <c r="CH203" s="148" t="str">
        <f>IF(Tbl.Kosten[[#This Row],[WPnr.]]=CH$7,Tbl.Kosten[[#This Row],[Totaal kosten]],"")</f>
        <v/>
      </c>
      <c r="CI203" s="148" t="str">
        <f>IF(Tbl.Kosten[[#This Row],[WPnr.]]=CI$7,Tbl.Kosten[[#This Row],[Totaal kosten]],"")</f>
        <v/>
      </c>
      <c r="CJ203" s="148" t="str">
        <f>IF(Tbl.Kosten[[#This Row],[WPnr.]]=CJ$7,Tbl.Kosten[[#This Row],[Totaal kosten]],"")</f>
        <v/>
      </c>
      <c r="CK203" s="148" t="str">
        <f>IF(Tbl.Kosten[[#This Row],[WPnr.]]=CK$7,Tbl.Kosten[[#This Row],[Totaal kosten]],"")</f>
        <v/>
      </c>
      <c r="CL203" s="148" t="str">
        <f>IF(Tbl.Kosten[[#This Row],[WPnr.]]=CL$7,Tbl.Kosten[[#This Row],[Totaal kosten]],"")</f>
        <v/>
      </c>
      <c r="CM203" s="148" t="str">
        <f>IF(Tbl.Kosten[[#This Row],[WPnr.]]=CM$7,Tbl.Kosten[[#This Row],[Totaal kosten]],"")</f>
        <v/>
      </c>
      <c r="CN203" s="148" t="str">
        <f>IF(Tbl.Kosten[[#This Row],[WPnr.]]=CN$7,Tbl.Kosten[[#This Row],[Totaal kosten]],"")</f>
        <v/>
      </c>
      <c r="CO203" s="148" t="str">
        <f>IF(Tbl.Kosten[[#This Row],[WPnr.]]=CO$7,Tbl.Kosten[[#This Row],[Totaal kosten]],"")</f>
        <v/>
      </c>
      <c r="CP203" s="148" t="str">
        <f>IF(Tbl.Kosten[[#This Row],[WPnr.]]=CP$7,Tbl.Kosten[[#This Row],[Totaal kosten]],"")</f>
        <v/>
      </c>
      <c r="CQ203" s="148" t="str">
        <f>IF(Tbl.Kosten[[#This Row],[WPnr.]]=CQ$7,Tbl.Kosten[[#This Row],[Totaal kosten]],"")</f>
        <v/>
      </c>
      <c r="CR203" s="148" t="str">
        <f>IF(Tbl.Kosten[[#This Row],[WPnr.]]=CR$7,Tbl.Kosten[[#This Row],[Totaal kosten]],"")</f>
        <v/>
      </c>
      <c r="CS203" s="148" t="str">
        <f>IF(Tbl.Kosten[[#This Row],[WPnr.]]=CS$7,Tbl.Kosten[[#This Row],[Totaal kosten]],"")</f>
        <v/>
      </c>
      <c r="CT203" s="148" t="str">
        <f>IF(Tbl.Kosten[[#This Row],[WPnr.]]=CT$7,Tbl.Kosten[[#This Row],[Totaal kosten]],"")</f>
        <v/>
      </c>
      <c r="CU203" s="148" t="str">
        <f>IF(Tbl.Kosten[[#This Row],[WPnr.]]=CU$7,Tbl.Kosten[[#This Row],[Totaal kosten]],"")</f>
        <v/>
      </c>
      <c r="CV203" s="148" t="str">
        <f>IF(Tbl.Kosten[[#This Row],[WPnr.]]=CV$7,Tbl.Kosten[[#This Row],[Totaal kosten]],"")</f>
        <v/>
      </c>
      <c r="CW203" s="148" t="str">
        <f>IF(Tbl.Kosten[[#This Row],[WPnr.]]=CW$7,Tbl.Kosten[[#This Row],[Totaal kosten]],"")</f>
        <v/>
      </c>
      <c r="CX203" s="148" t="str">
        <f>IF(Tbl.Kosten[[#This Row],[WPnr.]]=CX$7,Tbl.Kosten[[#This Row],[Totaal kosten]],"")</f>
        <v/>
      </c>
      <c r="CY203" s="148" t="str">
        <f>IF(Tbl.Kosten[[#This Row],[WPnr.]]=CY$7,Tbl.Kosten[[#This Row],[Totaal kosten]],"")</f>
        <v/>
      </c>
      <c r="CZ203" s="148" t="str">
        <f>IF(Tbl.Kosten[[#This Row],[WPnr.]]=CZ$7,Tbl.Kosten[[#This Row],[Totaal kosten]],"")</f>
        <v/>
      </c>
      <c r="DA203" s="148" t="str">
        <f>IF(Tbl.Kosten[[#This Row],[WPnr.]]=DA$7,Tbl.Kosten[[#This Row],[Totaal kosten]],"")</f>
        <v/>
      </c>
      <c r="DB203" s="148" t="str">
        <f>IF(Tbl.Kosten[[#This Row],[WPnr.]]=DB$7,Tbl.Kosten[[#This Row],[Totaal kosten]],"")</f>
        <v/>
      </c>
      <c r="DC203" s="148" t="str">
        <f>IF(Tbl.Kosten[[#This Row],[WPnr.]]=DC$7,Tbl.Kosten[[#This Row],[Totaal kosten]],"")</f>
        <v/>
      </c>
      <c r="DD203" s="148" t="str">
        <f>IF(Tbl.Kosten[[#This Row],[WPnr.]]=DD$7,Tbl.Kosten[[#This Row],[Totaal kosten]],"")</f>
        <v/>
      </c>
      <c r="DE203" s="148" t="str">
        <f>IF(Tbl.Kosten[[#This Row],[WPnr.]]=DE$7,Tbl.Kosten[[#This Row],[Totaal kosten]],"")</f>
        <v/>
      </c>
      <c r="DF203" s="148" t="str">
        <f>IF(Tbl.Kosten[[#This Row],[WPnr.]]=DF$7,Tbl.Kosten[[#This Row],[Totaal kosten]],"")</f>
        <v/>
      </c>
      <c r="DG203" s="148" t="str">
        <f>IF(Tbl.Kosten[[#This Row],[WPnr.]]=DG$7,Tbl.Kosten[[#This Row],[Totaal kosten]],"")</f>
        <v/>
      </c>
      <c r="DH203" s="148" t="str">
        <f>IF(Tbl.Kosten[[#This Row],[WPnr.]]=DH$7,Tbl.Kosten[[#This Row],[Totaal kosten]],"")</f>
        <v/>
      </c>
      <c r="DI203" s="148" t="str">
        <f>IF(Tbl.Kosten[[#This Row],[WPnr.]]=DI$7,Tbl.Kosten[[#This Row],[Totaal kosten]],"")</f>
        <v/>
      </c>
      <c r="DJ203" s="148" t="str">
        <f>IF(Tbl.Kosten[[#This Row],[WPnr.]]=DJ$7,Tbl.Kosten[[#This Row],[Totaal kosten]],"")</f>
        <v/>
      </c>
      <c r="DK203" s="148" t="str">
        <f>IF(Tbl.Kosten[[#This Row],[WPnr.]]=DK$7,Tbl.Kosten[[#This Row],[Totaal kosten]],"")</f>
        <v/>
      </c>
      <c r="DL203" s="148" t="str">
        <f>IF(Tbl.Kosten[[#This Row],[WPnr.]]=DL$7,Tbl.Kosten[[#This Row],[Totaal kosten]],"")</f>
        <v/>
      </c>
      <c r="DM203" s="148" t="str">
        <f>IF(Tbl.Kosten[[#This Row],[WPnr.]]=DM$7,Tbl.Kosten[[#This Row],[Totaal kosten]],"")</f>
        <v/>
      </c>
      <c r="DN203" s="148" t="str">
        <f>IF(Tbl.Kosten[[#This Row],[WPnr.]]=DN$7,Tbl.Kosten[[#This Row],[Totaal kosten]],"")</f>
        <v/>
      </c>
      <c r="DO203" s="148" t="str">
        <f>IF(Tbl.Kosten[[#This Row],[WPnr.]]=DO$7,Tbl.Kosten[[#This Row],[Totaal kosten]],"")</f>
        <v/>
      </c>
      <c r="DP203" s="148" t="str">
        <f>IF(Tbl.Kosten[[#This Row],[WPnr.]]=DP$7,Tbl.Kosten[[#This Row],[Totaal kosten]],"")</f>
        <v/>
      </c>
      <c r="DQ203" s="148" t="str">
        <f>IF(Tbl.Kosten[[#This Row],[WPnr.]]=DQ$7,Tbl.Kosten[[#This Row],[Totaal kosten]],"")</f>
        <v/>
      </c>
      <c r="DR203" s="148" t="str">
        <f>IF(Tbl.Kosten[[#This Row],[WPnr.]]=DR$7,Tbl.Kosten[[#This Row],[Totaal kosten]],"")</f>
        <v/>
      </c>
      <c r="DS203" s="148" t="str">
        <f>IF(Tbl.Kosten[[#This Row],[WPnr.]]=DS$7,Tbl.Kosten[[#This Row],[Totaal kosten]],"")</f>
        <v/>
      </c>
      <c r="DT203" s="148" t="str">
        <f>IF(Tbl.Kosten[[#This Row],[WPnr.]]=DT$7,Tbl.Kosten[[#This Row],[Totaal kosten]],"")</f>
        <v/>
      </c>
      <c r="DU203" s="148" t="str">
        <f>IF(Tbl.Kosten[[#This Row],[WPnr.]]=DU$7,Tbl.Kosten[[#This Row],[Totaal kosten]],"")</f>
        <v/>
      </c>
      <c r="DV203" s="148" t="str">
        <f>IF(Tbl.Kosten[[#This Row],[WPnr.]]=DV$7,Tbl.Kosten[[#This Row],[Totaal kosten]],"")</f>
        <v/>
      </c>
      <c r="DW203" s="150" t="str">
        <f>IFERROR(_xlfn.XLOOKUP(Tbl.Kosten[[#This Row],[Kostensoort]],Tbl.Kostensoorten[Kostensoorten],Tbl.Kostensoorten[KSnr.],"",0,1),"")</f>
        <v/>
      </c>
      <c r="DX203" s="150" t="str">
        <f>IF(Tbl.Kosten[[#This Row],[KSnr.]]=DX$7,Tbl.Kosten[[#This Row],[Totaal kosten]],"")</f>
        <v/>
      </c>
      <c r="DY203" s="150" t="str">
        <f>IF(Tbl.Kosten[[#This Row],[KSnr.]]=DY$7,Tbl.Kosten[[#This Row],[Totaal kosten]],"")</f>
        <v/>
      </c>
      <c r="DZ203" s="150" t="str">
        <f>IF(Tbl.Kosten[[#This Row],[KSnr.]]=DZ$7,Tbl.Kosten[[#This Row],[Totaal kosten]],"")</f>
        <v/>
      </c>
      <c r="EA203" s="150" t="str">
        <f>IF(Tbl.Kosten[[#This Row],[KSnr.]]=EA$7,Tbl.Kosten[[#This Row],[Totaal kosten]],"")</f>
        <v/>
      </c>
      <c r="EB203" s="150" t="str">
        <f>IF(Tbl.Kosten[[#This Row],[KSnr.]]=EB$7,Tbl.Kosten[[#This Row],[Totaal kosten]],"")</f>
        <v/>
      </c>
      <c r="EC203" s="150" t="str">
        <f>IF(Tbl.Kosten[[#This Row],[KSnr.]]=EC$7,Tbl.Kosten[[#This Row],[Totaal kosten]],"")</f>
        <v/>
      </c>
      <c r="ED203" s="150" t="str">
        <f>IF(Tbl.Kosten[[#This Row],[KSnr.]]=ED$7,Tbl.Kosten[[#This Row],[Totaal kosten]],"")</f>
        <v/>
      </c>
      <c r="EE203" s="150" t="str">
        <f>IF(Tbl.Kosten[[#This Row],[KSnr.]]=EE$7,Tbl.Kosten[[#This Row],[Totaal kosten]],"")</f>
        <v/>
      </c>
      <c r="EF203" s="150" t="str">
        <f>IF(Tbl.Kosten[[#This Row],[KSnr.]]=EF$7,Tbl.Kosten[[#This Row],[Totaal kosten]],"")</f>
        <v/>
      </c>
      <c r="EG203" s="150" t="str">
        <f>IF(Tbl.Kosten[[#This Row],[KSnr.]]=EG$7,Tbl.Kosten[[#This Row],[Totaal kosten]],"")</f>
        <v/>
      </c>
      <c r="EH203" s="150" t="str">
        <f>IF(Tbl.Kosten[[#This Row],[KSnr.]]=EH$7,Tbl.Kosten[[#This Row],[Totaal kosten]],"")</f>
        <v/>
      </c>
      <c r="EI203" s="150" t="str">
        <f>IF(Tbl.Kosten[[#This Row],[KSnr.]]=EI$7,Tbl.Kosten[[#This Row],[Totaal kosten]],"")</f>
        <v/>
      </c>
      <c r="EJ203" s="150" t="str">
        <f>IF(Tbl.Kosten[[#This Row],[KSnr.]]=EJ$7,Tbl.Kosten[[#This Row],[Totaal kosten]],"")</f>
        <v/>
      </c>
      <c r="EK203" s="150" t="str">
        <f>IF(Tbl.Kosten[[#This Row],[KSnr.]]=EK$7,Tbl.Kosten[[#This Row],[Totaal kosten]],"")</f>
        <v/>
      </c>
      <c r="EL203" s="150" t="str">
        <f>IF(Tbl.Kosten[[#This Row],[KSnr.]]=EL$7,Tbl.Kosten[[#This Row],[Totaal kosten]],"")</f>
        <v/>
      </c>
      <c r="EM203" s="150" t="str">
        <f>IF(Tbl.Kosten[[#This Row],[KSnr.]]=EM$7,Tbl.Kosten[[#This Row],[Totaal kosten]],"")</f>
        <v/>
      </c>
      <c r="EN203" s="150" t="str">
        <f>IF(Tbl.Kosten[[#This Row],[KSnr.]]=EN$7,Tbl.Kosten[[#This Row],[Totaal kosten]],"")</f>
        <v/>
      </c>
      <c r="EO203" s="150" t="str">
        <f>IF(Tbl.Kosten[[#This Row],[KSnr.]]=EO$7,Tbl.Kosten[[#This Row],[Totaal kosten]],"")</f>
        <v/>
      </c>
      <c r="EP203" s="150" t="str">
        <f>IF(Tbl.Kosten[[#This Row],[KSnr.]]=EP$7,Tbl.Kosten[[#This Row],[Totaal kosten]],"")</f>
        <v/>
      </c>
      <c r="EQ203" s="150" t="str">
        <f>IF(Tbl.Kosten[[#This Row],[KSnr.]]=EQ$7,Tbl.Kosten[[#This Row],[Totaal kosten]],"")</f>
        <v/>
      </c>
      <c r="ER203" s="144" t="str">
        <f>IFERROR(_xlfn.XLOOKUP(Tbl.Kosten[[#This Row],[Subsidieactiviteit]],Tbl.Subsidiehoogte[Subsidieactiviteit],Tbl.Subsidiehoogte[SAnr.],"",0,1),"")</f>
        <v/>
      </c>
      <c r="ES203" s="150" t="str">
        <f>IF(Tbl.Kosten[[#This Row],[Sanr.]]=ES$7,Tbl.Kosten[[#This Row],[Totaal kosten]],"")</f>
        <v/>
      </c>
      <c r="ET203" s="150" t="str">
        <f>IF(Tbl.Kosten[[#This Row],[Sanr.]]=ET$7,Tbl.Kosten[[#This Row],[Totaal kosten]],"")</f>
        <v/>
      </c>
      <c r="EU203" s="150" t="str">
        <f>IF(Tbl.Kosten[[#This Row],[Sanr.]]=EU$7,Tbl.Kosten[[#This Row],[Totaal kosten]],"")</f>
        <v/>
      </c>
      <c r="EV203" s="150" t="str">
        <f>IF(Tbl.Kosten[[#This Row],[Sanr.]]=EV$7,Tbl.Kosten[[#This Row],[Totaal kosten]],"")</f>
        <v/>
      </c>
      <c r="EW203" s="150" t="str">
        <f>IF(Tbl.Kosten[[#This Row],[Sanr.]]=EW$7,Tbl.Kosten[[#This Row],[Totaal kosten]],"")</f>
        <v/>
      </c>
      <c r="EX203" s="150" t="str">
        <f>IF(Tbl.Kosten[[#This Row],[Sanr.]]=EX$7,Tbl.Kosten[[#This Row],[Totaal kosten]],"")</f>
        <v/>
      </c>
      <c r="EY203" s="150" t="str">
        <f>IF(Tbl.Kosten[[#This Row],[Sanr.]]=EY$7,Tbl.Kosten[[#This Row],[Totaal kosten]],"")</f>
        <v/>
      </c>
      <c r="EZ203" s="150" t="str">
        <f>IF(Tbl.Kosten[[#This Row],[Sanr.]]=EZ$7,Tbl.Kosten[[#This Row],[Totaal kosten]],"")</f>
        <v/>
      </c>
      <c r="FA203" s="150" t="str">
        <f>IF(Tbl.Kosten[[#This Row],[Sanr.]]=FA$7,Tbl.Kosten[[#This Row],[Totaal kosten]],"")</f>
        <v/>
      </c>
      <c r="FB203" s="150" t="str">
        <f>IF(Tbl.Kosten[[#This Row],[Sanr.]]=FB$7,Tbl.Kosten[[#This Row],[Totaal kosten]],"")</f>
        <v/>
      </c>
      <c r="FC203" s="150" t="str">
        <f>IF(Tbl.Kosten[[#This Row],[Sanr.]]=FC$7,Tbl.Kosten[[#This Row],[Totaal kosten]],"")</f>
        <v/>
      </c>
      <c r="FD203" s="150" t="str">
        <f>IF(Tbl.Kosten[[#This Row],[Sanr.]]=FD$7,Tbl.Kosten[[#This Row],[Totaal kosten]],"")</f>
        <v/>
      </c>
      <c r="FE203" s="150" t="str">
        <f>IF(Tbl.Kosten[[#This Row],[Sanr.]]=FE$7,Tbl.Kosten[[#This Row],[Totaal kosten]],"")</f>
        <v/>
      </c>
      <c r="FF203" s="150" t="str">
        <f>IF(Tbl.Kosten[[#This Row],[Sanr.]]=FF$7,Tbl.Kosten[[#This Row],[Totaal kosten]],"")</f>
        <v/>
      </c>
      <c r="FG203" s="150" t="str">
        <f>IF(Tbl.Kosten[[#This Row],[Sanr.]]=FG$7,Tbl.Kosten[[#This Row],[Totaal kosten]],"")</f>
        <v/>
      </c>
      <c r="FH203" s="150" t="str">
        <f>IF(Tbl.Kosten[[#This Row],[Sanr.]]=FH$7,Tbl.Kosten[[#This Row],[Totaal kosten]],"")</f>
        <v/>
      </c>
      <c r="FI203" s="150" t="str">
        <f>IF(Tbl.Kosten[[#This Row],[Sanr.]]=FI$7,Tbl.Kosten[[#This Row],[Totaal kosten]],"")</f>
        <v/>
      </c>
      <c r="FJ203" s="150" t="str">
        <f>IF(Tbl.Kosten[[#This Row],[Sanr.]]=FJ$7,Tbl.Kosten[[#This Row],[Totaal kosten]],"")</f>
        <v/>
      </c>
      <c r="FK203" s="150" t="str">
        <f>IF(Tbl.Kosten[[#This Row],[Sanr.]]=FK$7,Tbl.Kosten[[#This Row],[Totaal kosten]],"")</f>
        <v/>
      </c>
      <c r="FL203" s="150" t="str">
        <f>IF(Tbl.Kosten[[#This Row],[Sanr.]]=FL$7,Tbl.Kosten[[#This Row],[Totaal kosten]],"")</f>
        <v/>
      </c>
      <c r="FM203" s="150" t="str">
        <f>IF(Tbl.Kosten[[#This Row],[Sanr.]]=FM$7,Tbl.Kosten[[#This Row],[Totaal kosten]],"")</f>
        <v/>
      </c>
      <c r="FN203" s="150" t="str">
        <f>IF(Tbl.Kosten[[#This Row],[Sanr.]]=FN$7,Tbl.Kosten[[#This Row],[Totaal kosten]],"")</f>
        <v/>
      </c>
      <c r="FO203" s="150" t="str">
        <f>IF(Tbl.Kosten[[#This Row],[Sanr.]]=FO$7,Tbl.Kosten[[#This Row],[Totaal kosten]],"")</f>
        <v/>
      </c>
      <c r="FP203" s="150" t="str">
        <f>IF(Tbl.Kosten[[#This Row],[Sanr.]]=FP$7,Tbl.Kosten[[#This Row],[Totaal kosten]],"")</f>
        <v/>
      </c>
      <c r="FQ203" s="150" t="str">
        <f>IF(Tbl.Kosten[[#This Row],[Sanr.]]=FQ$7,Tbl.Kosten[[#This Row],[Totaal kosten]],"")</f>
        <v/>
      </c>
      <c r="FR203" s="150" t="str">
        <f>IF(Tbl.Kosten[[#This Row],[Sanr.]]=FR$7,Tbl.Kosten[[#This Row],[Totaal kosten]],"")</f>
        <v/>
      </c>
      <c r="FS203" s="150" t="str">
        <f>IF(Tbl.Kosten[[#This Row],[Sanr.]]=FS$7,Tbl.Kosten[[#This Row],[Totaal kosten]],"")</f>
        <v/>
      </c>
      <c r="FT203" s="150" t="str">
        <f>IF(Tbl.Kosten[[#This Row],[Sanr.]]=FT$7,Tbl.Kosten[[#This Row],[Totaal kosten]],"")</f>
        <v/>
      </c>
      <c r="FU203" s="150" t="str">
        <f>IF(Tbl.Kosten[[#This Row],[Sanr.]]=FU$7,Tbl.Kosten[[#This Row],[Totaal kosten]],"")</f>
        <v/>
      </c>
      <c r="FV203" s="150" t="str">
        <f>IF(Tbl.Kosten[[#This Row],[Sanr.]]=FV$7,Tbl.Kosten[[#This Row],[Totaal kosten]],"")</f>
        <v/>
      </c>
      <c r="FW203" s="150" t="str">
        <f>IFERROR(_xlfn.XLOOKUP(Tbl.Kosten[[#This Row],[Activiteitencode]],Tbl.Activiteiten[Activiteitcode],Tbl.Activiteiten[Anr.],"",0,1),"")</f>
        <v/>
      </c>
      <c r="FX203" s="169" t="str">
        <f>_xlfn.CONCAT(Tbl.Kosten[[#This Row],[Pnr.]],Tbl.Kosten[[#This Row],[Sanr.]])</f>
        <v>P1</v>
      </c>
      <c r="FY203" s="150">
        <f>Tbl.Kosten[[#This Row],[Totaal kosten]]-Tbl.Kosten[[#This Row],[Subsidie]]</f>
        <v>0</v>
      </c>
      <c r="FZ203" s="150">
        <f>IF(Tbl.Kosten[[#This Row],[Pnr.]]=FZ$7,Tbl.Kosten[[#This Row],[Te financieren]],"")</f>
        <v>0</v>
      </c>
      <c r="GA203" s="150" t="str">
        <f>IF(Tbl.Kosten[[#This Row],[Pnr.]]=GA$7,Tbl.Kosten[[#This Row],[Te financieren]],"")</f>
        <v/>
      </c>
      <c r="GB203" s="150" t="str">
        <f>IF(Tbl.Kosten[[#This Row],[Pnr.]]=GB$7,Tbl.Kosten[[#This Row],[Te financieren]],"")</f>
        <v/>
      </c>
      <c r="GC203" s="150" t="str">
        <f>IF(Tbl.Kosten[[#This Row],[Pnr.]]=GC$7,Tbl.Kosten[[#This Row],[Te financieren]],"")</f>
        <v/>
      </c>
      <c r="GD203" s="150" t="str">
        <f>IF(Tbl.Kosten[[#This Row],[Pnr.]]=GD$7,Tbl.Kosten[[#This Row],[Te financieren]],"")</f>
        <v/>
      </c>
      <c r="GE203" s="150" t="str">
        <f>IF(Tbl.Kosten[[#This Row],[Pnr.]]=GE$7,Tbl.Kosten[[#This Row],[Te financieren]],"")</f>
        <v/>
      </c>
      <c r="GF203" s="150" t="str">
        <f>IF(Tbl.Kosten[[#This Row],[Pnr.]]=GF$7,Tbl.Kosten[[#This Row],[Te financieren]],"")</f>
        <v/>
      </c>
      <c r="GG203" s="150" t="str">
        <f>IF(Tbl.Kosten[[#This Row],[Pnr.]]=GG$7,Tbl.Kosten[[#This Row],[Te financieren]],"")</f>
        <v/>
      </c>
      <c r="GH203" s="150" t="str">
        <f>IF(Tbl.Kosten[[#This Row],[Pnr.]]=GH$7,Tbl.Kosten[[#This Row],[Te financieren]],"")</f>
        <v/>
      </c>
      <c r="GI203" s="150" t="str">
        <f>IF(Tbl.Kosten[[#This Row],[Pnr.]]=GI$7,Tbl.Kosten[[#This Row],[Te financieren]],"")</f>
        <v/>
      </c>
      <c r="GJ203" s="150" t="str">
        <f>IF(Tbl.Kosten[[#This Row],[Pnr.]]=GJ$7,Tbl.Kosten[[#This Row],[Te financieren]],"")</f>
        <v/>
      </c>
      <c r="GK203" s="150" t="str">
        <f>IF(Tbl.Kosten[[#This Row],[Pnr.]]=GK$7,Tbl.Kosten[[#This Row],[Te financieren]],"")</f>
        <v/>
      </c>
      <c r="GL203" s="150" t="str">
        <f>IF(Tbl.Kosten[[#This Row],[Pnr.]]=GL$7,Tbl.Kosten[[#This Row],[Te financieren]],"")</f>
        <v/>
      </c>
      <c r="GM203" s="150" t="str">
        <f>IF(Tbl.Kosten[[#This Row],[Pnr.]]=GM$7,Tbl.Kosten[[#This Row],[Te financieren]],"")</f>
        <v/>
      </c>
      <c r="GN203" s="150" t="str">
        <f>IF(Tbl.Kosten[[#This Row],[Pnr.]]=GN$7,Tbl.Kosten[[#This Row],[Te financieren]],"")</f>
        <v/>
      </c>
      <c r="GO203" s="150" t="str">
        <f>IF(Tbl.Kosten[[#This Row],[Pnr.]]=GO$7,Tbl.Kosten[[#This Row],[Te financieren]],"")</f>
        <v/>
      </c>
      <c r="GP203" s="150" t="str">
        <f>IF(Tbl.Kosten[[#This Row],[Pnr.]]=GP$7,Tbl.Kosten[[#This Row],[Te financieren]],"")</f>
        <v/>
      </c>
      <c r="GQ203" s="150" t="str">
        <f>IF(Tbl.Kosten[[#This Row],[Pnr.]]=GQ$7,Tbl.Kosten[[#This Row],[Te financieren]],"")</f>
        <v/>
      </c>
      <c r="GR203" s="150" t="str">
        <f>IF(Tbl.Kosten[[#This Row],[Pnr.]]=GR$7,Tbl.Kosten[[#This Row],[Te financieren]],"")</f>
        <v/>
      </c>
      <c r="GS203" s="150" t="str">
        <f>IF(Tbl.Kosten[[#This Row],[Pnr.]]=GS$7,Tbl.Kosten[[#This Row],[Te financieren]],"")</f>
        <v/>
      </c>
      <c r="GT203" s="150" t="str">
        <f>IF(Tbl.Kosten[[#This Row],[Pnr.]]=GT$7,Tbl.Kosten[[#This Row],[Te financieren]],"")</f>
        <v/>
      </c>
      <c r="GU203" s="150" t="str">
        <f>IF(Tbl.Kosten[[#This Row],[Pnr.]]=GU$7,Tbl.Kosten[[#This Row],[Te financieren]],"")</f>
        <v/>
      </c>
      <c r="GV203" s="150" t="str">
        <f>IF(Tbl.Kosten[[#This Row],[Pnr.]]=GV$7,Tbl.Kosten[[#This Row],[Te financieren]],"")</f>
        <v/>
      </c>
      <c r="GW203" s="150" t="str">
        <f>IF(Tbl.Kosten[[#This Row],[Pnr.]]=GW$7,Tbl.Kosten[[#This Row],[Te financieren]],"")</f>
        <v/>
      </c>
      <c r="GX203" s="150" t="str">
        <f>IF(Tbl.Kosten[[#This Row],[Pnr.]]=GX$7,Tbl.Kosten[[#This Row],[Te financieren]],"")</f>
        <v/>
      </c>
      <c r="GY203" s="150" t="str">
        <f>IF(Tbl.Kosten[[#This Row],[Pnr.]]=GY$7,Tbl.Kosten[[#This Row],[Te financieren]],"")</f>
        <v/>
      </c>
      <c r="GZ203" s="150" t="str">
        <f>IF(Tbl.Kosten[[#This Row],[Pnr.]]=GZ$7,Tbl.Kosten[[#This Row],[Te financieren]],"")</f>
        <v/>
      </c>
      <c r="HA203" s="150" t="str">
        <f>IF(Tbl.Kosten[[#This Row],[Pnr.]]=HA$7,Tbl.Kosten[[#This Row],[Te financieren]],"")</f>
        <v/>
      </c>
      <c r="HB203" s="150" t="str">
        <f>IF(Tbl.Kosten[[#This Row],[Pnr.]]=HB$7,Tbl.Kosten[[#This Row],[Te financieren]],"")</f>
        <v/>
      </c>
      <c r="HC203" s="150" t="str">
        <f>IF(Tbl.Kosten[[#This Row],[Pnr.]]=HC$7,Tbl.Kosten[[#This Row],[Te financieren]],"")</f>
        <v/>
      </c>
      <c r="HD203" s="150" t="str">
        <f>IF(Tbl.Kosten[[#This Row],[Pnr.]]=HD$7,Tbl.Kosten[[#This Row],[Te financieren]],"")</f>
        <v/>
      </c>
      <c r="HE203" s="150" t="str">
        <f>IF(Tbl.Kosten[[#This Row],[Pnr.]]=HE$7,Tbl.Kosten[[#This Row],[Te financieren]],"")</f>
        <v/>
      </c>
      <c r="HF203" s="150" t="str">
        <f>IF(Tbl.Kosten[[#This Row],[Pnr.]]=HF$7,Tbl.Kosten[[#This Row],[Te financieren]],"")</f>
        <v/>
      </c>
      <c r="HG203" s="150" t="str">
        <f>IF(Tbl.Kosten[[#This Row],[Pnr.]]=HG$7,Tbl.Kosten[[#This Row],[Te financieren]],"")</f>
        <v/>
      </c>
      <c r="HH203" s="150" t="str">
        <f>IF(Tbl.Kosten[[#This Row],[Pnr.]]=HH$7,Tbl.Kosten[[#This Row],[Te financieren]],"")</f>
        <v/>
      </c>
      <c r="HI203" s="150" t="str">
        <f>IF(Tbl.Kosten[[#This Row],[Pnr.]]=HI$7,Tbl.Kosten[[#This Row],[Te financieren]],"")</f>
        <v/>
      </c>
      <c r="HJ203" s="150" t="str">
        <f>IF(Tbl.Kosten[[#This Row],[Pnr.]]=HJ$7,Tbl.Kosten[[#This Row],[Te financieren]],"")</f>
        <v/>
      </c>
      <c r="HK203" s="150" t="str">
        <f>IF(Tbl.Kosten[[#This Row],[Pnr.]]=HK$7,Tbl.Kosten[[#This Row],[Te financieren]],"")</f>
        <v/>
      </c>
      <c r="HL203" s="150" t="str">
        <f>IF(Tbl.Kosten[[#This Row],[Pnr.]]=HL$7,Tbl.Kosten[[#This Row],[Te financieren]],"")</f>
        <v/>
      </c>
      <c r="HM203" s="150" t="str">
        <f>IF(Tbl.Kosten[[#This Row],[Pnr.]]=HM$7,Tbl.Kosten[[#This Row],[Te financieren]],"")</f>
        <v/>
      </c>
      <c r="HN203" s="150" t="str">
        <f>IF(Tbl.Kosten[[#This Row],[Pnr.]]=HN$7,Tbl.Kosten[[#This Row],[Te financieren]],"")</f>
        <v/>
      </c>
      <c r="HO203" s="150" t="str">
        <f>IF(Tbl.Kosten[[#This Row],[Pnr.]]=HO$7,Tbl.Kosten[[#This Row],[Te financieren]],"")</f>
        <v/>
      </c>
      <c r="HP203" s="150" t="str">
        <f>IF(Tbl.Kosten[[#This Row],[Pnr.]]=HP$7,Tbl.Kosten[[#This Row],[Te financieren]],"")</f>
        <v/>
      </c>
      <c r="HQ203" s="150" t="str">
        <f>IF(Tbl.Kosten[[#This Row],[Pnr.]]=HQ$7,Tbl.Kosten[[#This Row],[Te financieren]],"")</f>
        <v/>
      </c>
      <c r="HR203" s="150" t="str">
        <f>IF(Tbl.Kosten[[#This Row],[Pnr.]]=HR$7,Tbl.Kosten[[#This Row],[Te financieren]],"")</f>
        <v/>
      </c>
      <c r="HS203" s="150" t="str">
        <f>IF(Tbl.Kosten[[#This Row],[Pnr.]]=HS$7,Tbl.Kosten[[#This Row],[Te financieren]],"")</f>
        <v/>
      </c>
      <c r="HT203" s="150" t="str">
        <f>IF(Tbl.Kosten[[#This Row],[Pnr.]]=HT$7,Tbl.Kosten[[#This Row],[Te financieren]],"")</f>
        <v/>
      </c>
      <c r="HU203" s="150" t="str">
        <f>IF(Tbl.Kosten[[#This Row],[Pnr.]]=HU$7,Tbl.Kosten[[#This Row],[Te financieren]],"")</f>
        <v/>
      </c>
      <c r="HV203" s="150" t="str">
        <f>IF(Tbl.Kosten[[#This Row],[Pnr.]]=HV$7,Tbl.Kosten[[#This Row],[Te financieren]],"")</f>
        <v/>
      </c>
      <c r="HW203" s="150" t="str">
        <f>IF(Tbl.Kosten[[#This Row],[Pnr.]]=HW$7,Tbl.Kosten[[#This Row],[Te financieren]],"")</f>
        <v/>
      </c>
    </row>
    <row r="204" spans="2:231" x14ac:dyDescent="0.3">
      <c r="B204" s="134"/>
      <c r="C204" s="137"/>
      <c r="D204" s="136"/>
      <c r="E204" s="261"/>
      <c r="F204" s="135"/>
      <c r="G204" s="11" t="str">
        <f>IF(Tbl.Kosten[[#This Row],[Medewerker e/o 
functie]]&lt;&gt;"",_xlfn.XLOOKUP(Tbl.Kosten[[#This Row],[Medewerker e/o 
functie]],Tbl.Uurtarief[Medewerker en/of functie],Tbl.Uurtarief[Uurtarief],"",0,1),"")</f>
        <v/>
      </c>
      <c r="H204" s="121">
        <f>IFERROR(Tbl.Kosten[[#This Row],[Uren]]*Tbl.Kosten[[#This Row],[Uurtarief]],0)</f>
        <v>0</v>
      </c>
      <c r="I204" s="119" t="str">
        <f>IF(Tbl.Kosten[[#This Row],[Subtotaal uren]]&lt;&gt;0,_xlfn.XLOOKUP(Tbl.Kosten[[#This Row],[Medewerker e/o 
functie]],Tbl.Uurtarief[Medewerker en/of functie],Tbl.Uurtarief[Kostensoort arbeid],"",0,1),"")</f>
        <v/>
      </c>
      <c r="J204" s="137"/>
      <c r="K204" s="135"/>
      <c r="L204" s="139" t="str">
        <f>IF(Tbl.Kosten[[#This Row],[Activum]]&lt;&gt;"",_xlfn.XLOOKUP(Tbl.Kosten[[#This Row],[Activum]],Tbl.Afschrijvingskosten[Activum],Tbl.Afschrijvingskosten[Tarief per afschrijvings-eenheid],"",0,1),"")</f>
        <v/>
      </c>
      <c r="M204" s="122">
        <f>IFERROR(Tbl.Kosten[[#This Row],[Een-
heden]]*Tbl.Kosten[[#This Row],[Afschrijvings-
tarief]],0)</f>
        <v>0</v>
      </c>
      <c r="N204" s="122" t="str">
        <f>IF(Tbl.Kosten[[#This Row],[Subtotaal afschrijving]]&lt;&gt;0,Lijsten!$A$7,"")</f>
        <v/>
      </c>
      <c r="O204" s="140"/>
      <c r="P204" s="135"/>
      <c r="Q204" s="138"/>
      <c r="R204" s="122">
        <f>IFERROR(Tbl.Kosten[[#This Row],[Aantal]]*Tbl.Kosten[[#This Row],[Tarief]],0)</f>
        <v>0</v>
      </c>
      <c r="S204" s="8">
        <f>IFERROR(Tbl.Kosten[[#This Row],[Subtotaal overige kosten]]+Tbl.Kosten[[#This Row],[Subtotaal uren]]+Tbl.Kosten[[#This Row],[Subtotaal afschrijving]],0)</f>
        <v>0</v>
      </c>
      <c r="T204" s="8">
        <f>IFERROR(Tbl.Kosten[[#This Row],[Totaal kosten]]*Tbl.Kosten[[#This Row],[Subsidie%]],0)</f>
        <v>0</v>
      </c>
      <c r="U204" s="4" t="str" cm="1">
        <f t="array" ref="U204">IFERROR(_xlfn.IFS(Tbl.Kosten[[#This Row],[Subtotaal uren]]&lt;&gt;0,Tbl.Kosten[[#This Row],[Kostensoort arbeid]],Tbl.Kosten[[#This Row],[Subtotaal afschrijving]]&lt;&gt;0,Tbl.Kosten[[#This Row],[Kostensoort afschrijving]],Tbl.Kosten[[#This Row],[Subtotaal overige kosten]]&lt;&gt;0,Tbl.Kosten[[#This Row],[Kostensoort overig]]),"")</f>
        <v/>
      </c>
      <c r="V204" s="4" t="str">
        <f>IFERROR(_xlfn.XLOOKUP(Tbl.Kosten[[#This Row],[Activiteitencode]],Tbl.Activiteiten[Activiteitcode],Tbl.Activiteiten[Werkpakketcode],"",0,1),"")</f>
        <v/>
      </c>
      <c r="W204" s="4" t="str">
        <f>IFERROR(_xlfn.XLOOKUP(Tbl.Kosten[[#This Row],[Werkpakketcode]],Tbl.Werkpakketten[Werkpakketcode],Tbl.Werkpakketten[Subsidiabele activiteit],"",0,1),"")</f>
        <v/>
      </c>
      <c r="X204" s="12">
        <f>IFERROR(_xlfn.XLOOKUP(Tbl.Kosten[[#This Row],[Sanr.]],Tbl.Subsidiehoogte[SAnr.],Tbl.Subsidiehoogte[Sub. Percentage],0,0,1),0)</f>
        <v>0</v>
      </c>
      <c r="Y204" s="144" t="str">
        <f>IFERROR(_xlfn.XLOOKUP(Tbl.Kosten[[#This Row],[Partnercode]],Tbl.Projectpartners[Partnercode],Tbl.Projectpartners[PNr.],"",0,1),"")</f>
        <v>P1</v>
      </c>
      <c r="Z204" s="148">
        <f>IF(Tbl.Kosten[[#This Row],[Pnr.]]=Z$7,Tbl.Kosten[[#This Row],[Totaal kosten]],"")</f>
        <v>0</v>
      </c>
      <c r="AA204" s="148" t="str">
        <f>IF(Tbl.Kosten[[#This Row],[Pnr.]]=AA$7,Tbl.Kosten[[#This Row],[Totaal kosten]],"")</f>
        <v/>
      </c>
      <c r="AB204" s="148" t="str">
        <f>IF(Tbl.Kosten[[#This Row],[Pnr.]]=AB$7,Tbl.Kosten[[#This Row],[Totaal kosten]],"")</f>
        <v/>
      </c>
      <c r="AC204" s="148" t="str">
        <f>IF(Tbl.Kosten[[#This Row],[Pnr.]]=AC$7,Tbl.Kosten[[#This Row],[Totaal kosten]],"")</f>
        <v/>
      </c>
      <c r="AD204" s="148" t="str">
        <f>IF(Tbl.Kosten[[#This Row],[Pnr.]]=AD$7,Tbl.Kosten[[#This Row],[Totaal kosten]],"")</f>
        <v/>
      </c>
      <c r="AE204" s="148" t="str">
        <f>IF(Tbl.Kosten[[#This Row],[Pnr.]]=AE$7,Tbl.Kosten[[#This Row],[Totaal kosten]],"")</f>
        <v/>
      </c>
      <c r="AF204" s="148" t="str">
        <f>IF(Tbl.Kosten[[#This Row],[Pnr.]]=AF$7,Tbl.Kosten[[#This Row],[Totaal kosten]],"")</f>
        <v/>
      </c>
      <c r="AG204" s="148" t="str">
        <f>IF(Tbl.Kosten[[#This Row],[Pnr.]]=AG$7,Tbl.Kosten[[#This Row],[Totaal kosten]],"")</f>
        <v/>
      </c>
      <c r="AH204" s="148" t="str">
        <f>IF(Tbl.Kosten[[#This Row],[Pnr.]]=AH$7,Tbl.Kosten[[#This Row],[Totaal kosten]],"")</f>
        <v/>
      </c>
      <c r="AI204" s="148" t="str">
        <f>IF(Tbl.Kosten[[#This Row],[Pnr.]]=AI$7,Tbl.Kosten[[#This Row],[Totaal kosten]],"")</f>
        <v/>
      </c>
      <c r="AJ204" s="148" t="str">
        <f>IF(Tbl.Kosten[[#This Row],[Pnr.]]=AJ$7,Tbl.Kosten[[#This Row],[Totaal kosten]],"")</f>
        <v/>
      </c>
      <c r="AK204" s="148" t="str">
        <f>IF(Tbl.Kosten[[#This Row],[Pnr.]]=AK$7,Tbl.Kosten[[#This Row],[Totaal kosten]],"")</f>
        <v/>
      </c>
      <c r="AL204" s="148" t="str">
        <f>IF(Tbl.Kosten[[#This Row],[Pnr.]]=AL$7,Tbl.Kosten[[#This Row],[Totaal kosten]],"")</f>
        <v/>
      </c>
      <c r="AM204" s="148" t="str">
        <f>IF(Tbl.Kosten[[#This Row],[Pnr.]]=AM$7,Tbl.Kosten[[#This Row],[Totaal kosten]],"")</f>
        <v/>
      </c>
      <c r="AN204" s="148" t="str">
        <f>IF(Tbl.Kosten[[#This Row],[Pnr.]]=AN$7,Tbl.Kosten[[#This Row],[Totaal kosten]],"")</f>
        <v/>
      </c>
      <c r="AO204" s="148" t="str">
        <f>IF(Tbl.Kosten[[#This Row],[Pnr.]]=AO$7,Tbl.Kosten[[#This Row],[Totaal kosten]],"")</f>
        <v/>
      </c>
      <c r="AP204" s="148" t="str">
        <f>IF(Tbl.Kosten[[#This Row],[Pnr.]]=AP$7,Tbl.Kosten[[#This Row],[Totaal kosten]],"")</f>
        <v/>
      </c>
      <c r="AQ204" s="148" t="str">
        <f>IF(Tbl.Kosten[[#This Row],[Pnr.]]=AQ$7,Tbl.Kosten[[#This Row],[Totaal kosten]],"")</f>
        <v/>
      </c>
      <c r="AR204" s="148" t="str">
        <f>IF(Tbl.Kosten[[#This Row],[Pnr.]]=AR$7,Tbl.Kosten[[#This Row],[Totaal kosten]],"")</f>
        <v/>
      </c>
      <c r="AS204" s="148" t="str">
        <f>IF(Tbl.Kosten[[#This Row],[Pnr.]]=AS$7,Tbl.Kosten[[#This Row],[Totaal kosten]],"")</f>
        <v/>
      </c>
      <c r="AT204" s="148" t="str">
        <f>IF(Tbl.Kosten[[#This Row],[Pnr.]]=AT$7,Tbl.Kosten[[#This Row],[Totaal kosten]],"")</f>
        <v/>
      </c>
      <c r="AU204" s="148" t="str">
        <f>IF(Tbl.Kosten[[#This Row],[Pnr.]]=AU$7,Tbl.Kosten[[#This Row],[Totaal kosten]],"")</f>
        <v/>
      </c>
      <c r="AV204" s="148" t="str">
        <f>IF(Tbl.Kosten[[#This Row],[Pnr.]]=AV$7,Tbl.Kosten[[#This Row],[Totaal kosten]],"")</f>
        <v/>
      </c>
      <c r="AW204" s="148" t="str">
        <f>IF(Tbl.Kosten[[#This Row],[Pnr.]]=AW$7,Tbl.Kosten[[#This Row],[Totaal kosten]],"")</f>
        <v/>
      </c>
      <c r="AX204" s="148" t="str">
        <f>IF(Tbl.Kosten[[#This Row],[Pnr.]]=AX$7,Tbl.Kosten[[#This Row],[Totaal kosten]],"")</f>
        <v/>
      </c>
      <c r="AY204" s="148" t="str">
        <f>IF(Tbl.Kosten[[#This Row],[Pnr.]]=AY$7,Tbl.Kosten[[#This Row],[Totaal kosten]],"")</f>
        <v/>
      </c>
      <c r="AZ204" s="148" t="str">
        <f>IF(Tbl.Kosten[[#This Row],[Pnr.]]=AZ$7,Tbl.Kosten[[#This Row],[Totaal kosten]],"")</f>
        <v/>
      </c>
      <c r="BA204" s="148" t="str">
        <f>IF(Tbl.Kosten[[#This Row],[Pnr.]]=BA$7,Tbl.Kosten[[#This Row],[Totaal kosten]],"")</f>
        <v/>
      </c>
      <c r="BB204" s="148" t="str">
        <f>IF(Tbl.Kosten[[#This Row],[Pnr.]]=BB$7,Tbl.Kosten[[#This Row],[Totaal kosten]],"")</f>
        <v/>
      </c>
      <c r="BC204" s="148" t="str">
        <f>IF(Tbl.Kosten[[#This Row],[Pnr.]]=BC$7,Tbl.Kosten[[#This Row],[Totaal kosten]],"")</f>
        <v/>
      </c>
      <c r="BD204" s="148" t="str">
        <f>IF(Tbl.Kosten[[#This Row],[Pnr.]]=BD$7,Tbl.Kosten[[#This Row],[Totaal kosten]],"")</f>
        <v/>
      </c>
      <c r="BE204" s="148" t="str">
        <f>IF(Tbl.Kosten[[#This Row],[Pnr.]]=BE$7,Tbl.Kosten[[#This Row],[Totaal kosten]],"")</f>
        <v/>
      </c>
      <c r="BF204" s="148" t="str">
        <f>IF(Tbl.Kosten[[#This Row],[Pnr.]]=BF$7,Tbl.Kosten[[#This Row],[Totaal kosten]],"")</f>
        <v/>
      </c>
      <c r="BG204" s="148" t="str">
        <f>IF(Tbl.Kosten[[#This Row],[Pnr.]]=BG$7,Tbl.Kosten[[#This Row],[Totaal kosten]],"")</f>
        <v/>
      </c>
      <c r="BH204" s="148" t="str">
        <f>IF(Tbl.Kosten[[#This Row],[Pnr.]]=BH$7,Tbl.Kosten[[#This Row],[Totaal kosten]],"")</f>
        <v/>
      </c>
      <c r="BI204" s="148" t="str">
        <f>IF(Tbl.Kosten[[#This Row],[Pnr.]]=BI$7,Tbl.Kosten[[#This Row],[Totaal kosten]],"")</f>
        <v/>
      </c>
      <c r="BJ204" s="148" t="str">
        <f>IF(Tbl.Kosten[[#This Row],[Pnr.]]=BJ$7,Tbl.Kosten[[#This Row],[Totaal kosten]],"")</f>
        <v/>
      </c>
      <c r="BK204" s="148" t="str">
        <f>IF(Tbl.Kosten[[#This Row],[Pnr.]]=BK$7,Tbl.Kosten[[#This Row],[Totaal kosten]],"")</f>
        <v/>
      </c>
      <c r="BL204" s="148" t="str">
        <f>IF(Tbl.Kosten[[#This Row],[Pnr.]]=BL$7,Tbl.Kosten[[#This Row],[Totaal kosten]],"")</f>
        <v/>
      </c>
      <c r="BM204" s="148" t="str">
        <f>IF(Tbl.Kosten[[#This Row],[Pnr.]]=BM$7,Tbl.Kosten[[#This Row],[Totaal kosten]],"")</f>
        <v/>
      </c>
      <c r="BN204" s="148" t="str">
        <f>IF(Tbl.Kosten[[#This Row],[Pnr.]]=BN$7,Tbl.Kosten[[#This Row],[Totaal kosten]],"")</f>
        <v/>
      </c>
      <c r="BO204" s="148" t="str">
        <f>IF(Tbl.Kosten[[#This Row],[Pnr.]]=BO$7,Tbl.Kosten[[#This Row],[Totaal kosten]],"")</f>
        <v/>
      </c>
      <c r="BP204" s="148" t="str">
        <f>IF(Tbl.Kosten[[#This Row],[Pnr.]]=BP$7,Tbl.Kosten[[#This Row],[Totaal kosten]],"")</f>
        <v/>
      </c>
      <c r="BQ204" s="148" t="str">
        <f>IF(Tbl.Kosten[[#This Row],[Pnr.]]=BQ$7,Tbl.Kosten[[#This Row],[Totaal kosten]],"")</f>
        <v/>
      </c>
      <c r="BR204" s="148" t="str">
        <f>IF(Tbl.Kosten[[#This Row],[Pnr.]]=BR$7,Tbl.Kosten[[#This Row],[Totaal kosten]],"")</f>
        <v/>
      </c>
      <c r="BS204" s="148" t="str">
        <f>IF(Tbl.Kosten[[#This Row],[Pnr.]]=BS$7,Tbl.Kosten[[#This Row],[Totaal kosten]],"")</f>
        <v/>
      </c>
      <c r="BT204" s="148" t="str">
        <f>IF(Tbl.Kosten[[#This Row],[Pnr.]]=BT$7,Tbl.Kosten[[#This Row],[Totaal kosten]],"")</f>
        <v/>
      </c>
      <c r="BU204" s="148" t="str">
        <f>IF(Tbl.Kosten[[#This Row],[Pnr.]]=BU$7,Tbl.Kosten[[#This Row],[Totaal kosten]],"")</f>
        <v/>
      </c>
      <c r="BV204" s="148" t="str">
        <f>IF(Tbl.Kosten[[#This Row],[Pnr.]]=BV$7,Tbl.Kosten[[#This Row],[Totaal kosten]],"")</f>
        <v/>
      </c>
      <c r="BW204" s="148" t="str">
        <f>IF(Tbl.Kosten[[#This Row],[Pnr.]]=BW$7,Tbl.Kosten[[#This Row],[Totaal kosten]],"")</f>
        <v/>
      </c>
      <c r="BX204" s="148" t="str">
        <f>IFERROR(_xlfn.XLOOKUP(Tbl.Kosten[[#This Row],[Werkpakketcode]],Tbl.Werkpakketten[Werkpakketcode],Tbl.Werkpakketten[WPnr.],"",0,1),"")</f>
        <v/>
      </c>
      <c r="BY204" s="148" t="str">
        <f>IF(Tbl.Kosten[[#This Row],[WPnr.]]=BY$7,Tbl.Kosten[[#This Row],[Totaal kosten]],"")</f>
        <v/>
      </c>
      <c r="BZ204" s="148" t="str">
        <f>IF(Tbl.Kosten[[#This Row],[WPnr.]]=BZ$7,Tbl.Kosten[[#This Row],[Totaal kosten]],"")</f>
        <v/>
      </c>
      <c r="CA204" s="148" t="str">
        <f>IF(Tbl.Kosten[[#This Row],[WPnr.]]=CA$7,Tbl.Kosten[[#This Row],[Totaal kosten]],"")</f>
        <v/>
      </c>
      <c r="CB204" s="148" t="str">
        <f>IF(Tbl.Kosten[[#This Row],[WPnr.]]=CB$7,Tbl.Kosten[[#This Row],[Totaal kosten]],"")</f>
        <v/>
      </c>
      <c r="CC204" s="148" t="str">
        <f>IF(Tbl.Kosten[[#This Row],[WPnr.]]=CC$7,Tbl.Kosten[[#This Row],[Totaal kosten]],"")</f>
        <v/>
      </c>
      <c r="CD204" s="148" t="str">
        <f>IF(Tbl.Kosten[[#This Row],[WPnr.]]=CD$7,Tbl.Kosten[[#This Row],[Totaal kosten]],"")</f>
        <v/>
      </c>
      <c r="CE204" s="148" t="str">
        <f>IF(Tbl.Kosten[[#This Row],[WPnr.]]=CE$7,Tbl.Kosten[[#This Row],[Totaal kosten]],"")</f>
        <v/>
      </c>
      <c r="CF204" s="148" t="str">
        <f>IF(Tbl.Kosten[[#This Row],[WPnr.]]=CF$7,Tbl.Kosten[[#This Row],[Totaal kosten]],"")</f>
        <v/>
      </c>
      <c r="CG204" s="148" t="str">
        <f>IF(Tbl.Kosten[[#This Row],[WPnr.]]=CG$7,Tbl.Kosten[[#This Row],[Totaal kosten]],"")</f>
        <v/>
      </c>
      <c r="CH204" s="148" t="str">
        <f>IF(Tbl.Kosten[[#This Row],[WPnr.]]=CH$7,Tbl.Kosten[[#This Row],[Totaal kosten]],"")</f>
        <v/>
      </c>
      <c r="CI204" s="148" t="str">
        <f>IF(Tbl.Kosten[[#This Row],[WPnr.]]=CI$7,Tbl.Kosten[[#This Row],[Totaal kosten]],"")</f>
        <v/>
      </c>
      <c r="CJ204" s="148" t="str">
        <f>IF(Tbl.Kosten[[#This Row],[WPnr.]]=CJ$7,Tbl.Kosten[[#This Row],[Totaal kosten]],"")</f>
        <v/>
      </c>
      <c r="CK204" s="148" t="str">
        <f>IF(Tbl.Kosten[[#This Row],[WPnr.]]=CK$7,Tbl.Kosten[[#This Row],[Totaal kosten]],"")</f>
        <v/>
      </c>
      <c r="CL204" s="148" t="str">
        <f>IF(Tbl.Kosten[[#This Row],[WPnr.]]=CL$7,Tbl.Kosten[[#This Row],[Totaal kosten]],"")</f>
        <v/>
      </c>
      <c r="CM204" s="148" t="str">
        <f>IF(Tbl.Kosten[[#This Row],[WPnr.]]=CM$7,Tbl.Kosten[[#This Row],[Totaal kosten]],"")</f>
        <v/>
      </c>
      <c r="CN204" s="148" t="str">
        <f>IF(Tbl.Kosten[[#This Row],[WPnr.]]=CN$7,Tbl.Kosten[[#This Row],[Totaal kosten]],"")</f>
        <v/>
      </c>
      <c r="CO204" s="148" t="str">
        <f>IF(Tbl.Kosten[[#This Row],[WPnr.]]=CO$7,Tbl.Kosten[[#This Row],[Totaal kosten]],"")</f>
        <v/>
      </c>
      <c r="CP204" s="148" t="str">
        <f>IF(Tbl.Kosten[[#This Row],[WPnr.]]=CP$7,Tbl.Kosten[[#This Row],[Totaal kosten]],"")</f>
        <v/>
      </c>
      <c r="CQ204" s="148" t="str">
        <f>IF(Tbl.Kosten[[#This Row],[WPnr.]]=CQ$7,Tbl.Kosten[[#This Row],[Totaal kosten]],"")</f>
        <v/>
      </c>
      <c r="CR204" s="148" t="str">
        <f>IF(Tbl.Kosten[[#This Row],[WPnr.]]=CR$7,Tbl.Kosten[[#This Row],[Totaal kosten]],"")</f>
        <v/>
      </c>
      <c r="CS204" s="148" t="str">
        <f>IF(Tbl.Kosten[[#This Row],[WPnr.]]=CS$7,Tbl.Kosten[[#This Row],[Totaal kosten]],"")</f>
        <v/>
      </c>
      <c r="CT204" s="148" t="str">
        <f>IF(Tbl.Kosten[[#This Row],[WPnr.]]=CT$7,Tbl.Kosten[[#This Row],[Totaal kosten]],"")</f>
        <v/>
      </c>
      <c r="CU204" s="148" t="str">
        <f>IF(Tbl.Kosten[[#This Row],[WPnr.]]=CU$7,Tbl.Kosten[[#This Row],[Totaal kosten]],"")</f>
        <v/>
      </c>
      <c r="CV204" s="148" t="str">
        <f>IF(Tbl.Kosten[[#This Row],[WPnr.]]=CV$7,Tbl.Kosten[[#This Row],[Totaal kosten]],"")</f>
        <v/>
      </c>
      <c r="CW204" s="148" t="str">
        <f>IF(Tbl.Kosten[[#This Row],[WPnr.]]=CW$7,Tbl.Kosten[[#This Row],[Totaal kosten]],"")</f>
        <v/>
      </c>
      <c r="CX204" s="148" t="str">
        <f>IF(Tbl.Kosten[[#This Row],[WPnr.]]=CX$7,Tbl.Kosten[[#This Row],[Totaal kosten]],"")</f>
        <v/>
      </c>
      <c r="CY204" s="148" t="str">
        <f>IF(Tbl.Kosten[[#This Row],[WPnr.]]=CY$7,Tbl.Kosten[[#This Row],[Totaal kosten]],"")</f>
        <v/>
      </c>
      <c r="CZ204" s="148" t="str">
        <f>IF(Tbl.Kosten[[#This Row],[WPnr.]]=CZ$7,Tbl.Kosten[[#This Row],[Totaal kosten]],"")</f>
        <v/>
      </c>
      <c r="DA204" s="148" t="str">
        <f>IF(Tbl.Kosten[[#This Row],[WPnr.]]=DA$7,Tbl.Kosten[[#This Row],[Totaal kosten]],"")</f>
        <v/>
      </c>
      <c r="DB204" s="148" t="str">
        <f>IF(Tbl.Kosten[[#This Row],[WPnr.]]=DB$7,Tbl.Kosten[[#This Row],[Totaal kosten]],"")</f>
        <v/>
      </c>
      <c r="DC204" s="148" t="str">
        <f>IF(Tbl.Kosten[[#This Row],[WPnr.]]=DC$7,Tbl.Kosten[[#This Row],[Totaal kosten]],"")</f>
        <v/>
      </c>
      <c r="DD204" s="148" t="str">
        <f>IF(Tbl.Kosten[[#This Row],[WPnr.]]=DD$7,Tbl.Kosten[[#This Row],[Totaal kosten]],"")</f>
        <v/>
      </c>
      <c r="DE204" s="148" t="str">
        <f>IF(Tbl.Kosten[[#This Row],[WPnr.]]=DE$7,Tbl.Kosten[[#This Row],[Totaal kosten]],"")</f>
        <v/>
      </c>
      <c r="DF204" s="148" t="str">
        <f>IF(Tbl.Kosten[[#This Row],[WPnr.]]=DF$7,Tbl.Kosten[[#This Row],[Totaal kosten]],"")</f>
        <v/>
      </c>
      <c r="DG204" s="148" t="str">
        <f>IF(Tbl.Kosten[[#This Row],[WPnr.]]=DG$7,Tbl.Kosten[[#This Row],[Totaal kosten]],"")</f>
        <v/>
      </c>
      <c r="DH204" s="148" t="str">
        <f>IF(Tbl.Kosten[[#This Row],[WPnr.]]=DH$7,Tbl.Kosten[[#This Row],[Totaal kosten]],"")</f>
        <v/>
      </c>
      <c r="DI204" s="148" t="str">
        <f>IF(Tbl.Kosten[[#This Row],[WPnr.]]=DI$7,Tbl.Kosten[[#This Row],[Totaal kosten]],"")</f>
        <v/>
      </c>
      <c r="DJ204" s="148" t="str">
        <f>IF(Tbl.Kosten[[#This Row],[WPnr.]]=DJ$7,Tbl.Kosten[[#This Row],[Totaal kosten]],"")</f>
        <v/>
      </c>
      <c r="DK204" s="148" t="str">
        <f>IF(Tbl.Kosten[[#This Row],[WPnr.]]=DK$7,Tbl.Kosten[[#This Row],[Totaal kosten]],"")</f>
        <v/>
      </c>
      <c r="DL204" s="148" t="str">
        <f>IF(Tbl.Kosten[[#This Row],[WPnr.]]=DL$7,Tbl.Kosten[[#This Row],[Totaal kosten]],"")</f>
        <v/>
      </c>
      <c r="DM204" s="148" t="str">
        <f>IF(Tbl.Kosten[[#This Row],[WPnr.]]=DM$7,Tbl.Kosten[[#This Row],[Totaal kosten]],"")</f>
        <v/>
      </c>
      <c r="DN204" s="148" t="str">
        <f>IF(Tbl.Kosten[[#This Row],[WPnr.]]=DN$7,Tbl.Kosten[[#This Row],[Totaal kosten]],"")</f>
        <v/>
      </c>
      <c r="DO204" s="148" t="str">
        <f>IF(Tbl.Kosten[[#This Row],[WPnr.]]=DO$7,Tbl.Kosten[[#This Row],[Totaal kosten]],"")</f>
        <v/>
      </c>
      <c r="DP204" s="148" t="str">
        <f>IF(Tbl.Kosten[[#This Row],[WPnr.]]=DP$7,Tbl.Kosten[[#This Row],[Totaal kosten]],"")</f>
        <v/>
      </c>
      <c r="DQ204" s="148" t="str">
        <f>IF(Tbl.Kosten[[#This Row],[WPnr.]]=DQ$7,Tbl.Kosten[[#This Row],[Totaal kosten]],"")</f>
        <v/>
      </c>
      <c r="DR204" s="148" t="str">
        <f>IF(Tbl.Kosten[[#This Row],[WPnr.]]=DR$7,Tbl.Kosten[[#This Row],[Totaal kosten]],"")</f>
        <v/>
      </c>
      <c r="DS204" s="148" t="str">
        <f>IF(Tbl.Kosten[[#This Row],[WPnr.]]=DS$7,Tbl.Kosten[[#This Row],[Totaal kosten]],"")</f>
        <v/>
      </c>
      <c r="DT204" s="148" t="str">
        <f>IF(Tbl.Kosten[[#This Row],[WPnr.]]=DT$7,Tbl.Kosten[[#This Row],[Totaal kosten]],"")</f>
        <v/>
      </c>
      <c r="DU204" s="148" t="str">
        <f>IF(Tbl.Kosten[[#This Row],[WPnr.]]=DU$7,Tbl.Kosten[[#This Row],[Totaal kosten]],"")</f>
        <v/>
      </c>
      <c r="DV204" s="148" t="str">
        <f>IF(Tbl.Kosten[[#This Row],[WPnr.]]=DV$7,Tbl.Kosten[[#This Row],[Totaal kosten]],"")</f>
        <v/>
      </c>
      <c r="DW204" s="150" t="str">
        <f>IFERROR(_xlfn.XLOOKUP(Tbl.Kosten[[#This Row],[Kostensoort]],Tbl.Kostensoorten[Kostensoorten],Tbl.Kostensoorten[KSnr.],"",0,1),"")</f>
        <v/>
      </c>
      <c r="DX204" s="150" t="str">
        <f>IF(Tbl.Kosten[[#This Row],[KSnr.]]=DX$7,Tbl.Kosten[[#This Row],[Totaal kosten]],"")</f>
        <v/>
      </c>
      <c r="DY204" s="150" t="str">
        <f>IF(Tbl.Kosten[[#This Row],[KSnr.]]=DY$7,Tbl.Kosten[[#This Row],[Totaal kosten]],"")</f>
        <v/>
      </c>
      <c r="DZ204" s="150" t="str">
        <f>IF(Tbl.Kosten[[#This Row],[KSnr.]]=DZ$7,Tbl.Kosten[[#This Row],[Totaal kosten]],"")</f>
        <v/>
      </c>
      <c r="EA204" s="150" t="str">
        <f>IF(Tbl.Kosten[[#This Row],[KSnr.]]=EA$7,Tbl.Kosten[[#This Row],[Totaal kosten]],"")</f>
        <v/>
      </c>
      <c r="EB204" s="150" t="str">
        <f>IF(Tbl.Kosten[[#This Row],[KSnr.]]=EB$7,Tbl.Kosten[[#This Row],[Totaal kosten]],"")</f>
        <v/>
      </c>
      <c r="EC204" s="150" t="str">
        <f>IF(Tbl.Kosten[[#This Row],[KSnr.]]=EC$7,Tbl.Kosten[[#This Row],[Totaal kosten]],"")</f>
        <v/>
      </c>
      <c r="ED204" s="150" t="str">
        <f>IF(Tbl.Kosten[[#This Row],[KSnr.]]=ED$7,Tbl.Kosten[[#This Row],[Totaal kosten]],"")</f>
        <v/>
      </c>
      <c r="EE204" s="150" t="str">
        <f>IF(Tbl.Kosten[[#This Row],[KSnr.]]=EE$7,Tbl.Kosten[[#This Row],[Totaal kosten]],"")</f>
        <v/>
      </c>
      <c r="EF204" s="150" t="str">
        <f>IF(Tbl.Kosten[[#This Row],[KSnr.]]=EF$7,Tbl.Kosten[[#This Row],[Totaal kosten]],"")</f>
        <v/>
      </c>
      <c r="EG204" s="150" t="str">
        <f>IF(Tbl.Kosten[[#This Row],[KSnr.]]=EG$7,Tbl.Kosten[[#This Row],[Totaal kosten]],"")</f>
        <v/>
      </c>
      <c r="EH204" s="150" t="str">
        <f>IF(Tbl.Kosten[[#This Row],[KSnr.]]=EH$7,Tbl.Kosten[[#This Row],[Totaal kosten]],"")</f>
        <v/>
      </c>
      <c r="EI204" s="150" t="str">
        <f>IF(Tbl.Kosten[[#This Row],[KSnr.]]=EI$7,Tbl.Kosten[[#This Row],[Totaal kosten]],"")</f>
        <v/>
      </c>
      <c r="EJ204" s="150" t="str">
        <f>IF(Tbl.Kosten[[#This Row],[KSnr.]]=EJ$7,Tbl.Kosten[[#This Row],[Totaal kosten]],"")</f>
        <v/>
      </c>
      <c r="EK204" s="150" t="str">
        <f>IF(Tbl.Kosten[[#This Row],[KSnr.]]=EK$7,Tbl.Kosten[[#This Row],[Totaal kosten]],"")</f>
        <v/>
      </c>
      <c r="EL204" s="150" t="str">
        <f>IF(Tbl.Kosten[[#This Row],[KSnr.]]=EL$7,Tbl.Kosten[[#This Row],[Totaal kosten]],"")</f>
        <v/>
      </c>
      <c r="EM204" s="150" t="str">
        <f>IF(Tbl.Kosten[[#This Row],[KSnr.]]=EM$7,Tbl.Kosten[[#This Row],[Totaal kosten]],"")</f>
        <v/>
      </c>
      <c r="EN204" s="150" t="str">
        <f>IF(Tbl.Kosten[[#This Row],[KSnr.]]=EN$7,Tbl.Kosten[[#This Row],[Totaal kosten]],"")</f>
        <v/>
      </c>
      <c r="EO204" s="150" t="str">
        <f>IF(Tbl.Kosten[[#This Row],[KSnr.]]=EO$7,Tbl.Kosten[[#This Row],[Totaal kosten]],"")</f>
        <v/>
      </c>
      <c r="EP204" s="150" t="str">
        <f>IF(Tbl.Kosten[[#This Row],[KSnr.]]=EP$7,Tbl.Kosten[[#This Row],[Totaal kosten]],"")</f>
        <v/>
      </c>
      <c r="EQ204" s="150" t="str">
        <f>IF(Tbl.Kosten[[#This Row],[KSnr.]]=EQ$7,Tbl.Kosten[[#This Row],[Totaal kosten]],"")</f>
        <v/>
      </c>
      <c r="ER204" s="144" t="str">
        <f>IFERROR(_xlfn.XLOOKUP(Tbl.Kosten[[#This Row],[Subsidieactiviteit]],Tbl.Subsidiehoogte[Subsidieactiviteit],Tbl.Subsidiehoogte[SAnr.],"",0,1),"")</f>
        <v/>
      </c>
      <c r="ES204" s="150" t="str">
        <f>IF(Tbl.Kosten[[#This Row],[Sanr.]]=ES$7,Tbl.Kosten[[#This Row],[Totaal kosten]],"")</f>
        <v/>
      </c>
      <c r="ET204" s="150" t="str">
        <f>IF(Tbl.Kosten[[#This Row],[Sanr.]]=ET$7,Tbl.Kosten[[#This Row],[Totaal kosten]],"")</f>
        <v/>
      </c>
      <c r="EU204" s="150" t="str">
        <f>IF(Tbl.Kosten[[#This Row],[Sanr.]]=EU$7,Tbl.Kosten[[#This Row],[Totaal kosten]],"")</f>
        <v/>
      </c>
      <c r="EV204" s="150" t="str">
        <f>IF(Tbl.Kosten[[#This Row],[Sanr.]]=EV$7,Tbl.Kosten[[#This Row],[Totaal kosten]],"")</f>
        <v/>
      </c>
      <c r="EW204" s="150" t="str">
        <f>IF(Tbl.Kosten[[#This Row],[Sanr.]]=EW$7,Tbl.Kosten[[#This Row],[Totaal kosten]],"")</f>
        <v/>
      </c>
      <c r="EX204" s="150" t="str">
        <f>IF(Tbl.Kosten[[#This Row],[Sanr.]]=EX$7,Tbl.Kosten[[#This Row],[Totaal kosten]],"")</f>
        <v/>
      </c>
      <c r="EY204" s="150" t="str">
        <f>IF(Tbl.Kosten[[#This Row],[Sanr.]]=EY$7,Tbl.Kosten[[#This Row],[Totaal kosten]],"")</f>
        <v/>
      </c>
      <c r="EZ204" s="150" t="str">
        <f>IF(Tbl.Kosten[[#This Row],[Sanr.]]=EZ$7,Tbl.Kosten[[#This Row],[Totaal kosten]],"")</f>
        <v/>
      </c>
      <c r="FA204" s="150" t="str">
        <f>IF(Tbl.Kosten[[#This Row],[Sanr.]]=FA$7,Tbl.Kosten[[#This Row],[Totaal kosten]],"")</f>
        <v/>
      </c>
      <c r="FB204" s="150" t="str">
        <f>IF(Tbl.Kosten[[#This Row],[Sanr.]]=FB$7,Tbl.Kosten[[#This Row],[Totaal kosten]],"")</f>
        <v/>
      </c>
      <c r="FC204" s="150" t="str">
        <f>IF(Tbl.Kosten[[#This Row],[Sanr.]]=FC$7,Tbl.Kosten[[#This Row],[Totaal kosten]],"")</f>
        <v/>
      </c>
      <c r="FD204" s="150" t="str">
        <f>IF(Tbl.Kosten[[#This Row],[Sanr.]]=FD$7,Tbl.Kosten[[#This Row],[Totaal kosten]],"")</f>
        <v/>
      </c>
      <c r="FE204" s="150" t="str">
        <f>IF(Tbl.Kosten[[#This Row],[Sanr.]]=FE$7,Tbl.Kosten[[#This Row],[Totaal kosten]],"")</f>
        <v/>
      </c>
      <c r="FF204" s="150" t="str">
        <f>IF(Tbl.Kosten[[#This Row],[Sanr.]]=FF$7,Tbl.Kosten[[#This Row],[Totaal kosten]],"")</f>
        <v/>
      </c>
      <c r="FG204" s="150" t="str">
        <f>IF(Tbl.Kosten[[#This Row],[Sanr.]]=FG$7,Tbl.Kosten[[#This Row],[Totaal kosten]],"")</f>
        <v/>
      </c>
      <c r="FH204" s="150" t="str">
        <f>IF(Tbl.Kosten[[#This Row],[Sanr.]]=FH$7,Tbl.Kosten[[#This Row],[Totaal kosten]],"")</f>
        <v/>
      </c>
      <c r="FI204" s="150" t="str">
        <f>IF(Tbl.Kosten[[#This Row],[Sanr.]]=FI$7,Tbl.Kosten[[#This Row],[Totaal kosten]],"")</f>
        <v/>
      </c>
      <c r="FJ204" s="150" t="str">
        <f>IF(Tbl.Kosten[[#This Row],[Sanr.]]=FJ$7,Tbl.Kosten[[#This Row],[Totaal kosten]],"")</f>
        <v/>
      </c>
      <c r="FK204" s="150" t="str">
        <f>IF(Tbl.Kosten[[#This Row],[Sanr.]]=FK$7,Tbl.Kosten[[#This Row],[Totaal kosten]],"")</f>
        <v/>
      </c>
      <c r="FL204" s="150" t="str">
        <f>IF(Tbl.Kosten[[#This Row],[Sanr.]]=FL$7,Tbl.Kosten[[#This Row],[Totaal kosten]],"")</f>
        <v/>
      </c>
      <c r="FM204" s="150" t="str">
        <f>IF(Tbl.Kosten[[#This Row],[Sanr.]]=FM$7,Tbl.Kosten[[#This Row],[Totaal kosten]],"")</f>
        <v/>
      </c>
      <c r="FN204" s="150" t="str">
        <f>IF(Tbl.Kosten[[#This Row],[Sanr.]]=FN$7,Tbl.Kosten[[#This Row],[Totaal kosten]],"")</f>
        <v/>
      </c>
      <c r="FO204" s="150" t="str">
        <f>IF(Tbl.Kosten[[#This Row],[Sanr.]]=FO$7,Tbl.Kosten[[#This Row],[Totaal kosten]],"")</f>
        <v/>
      </c>
      <c r="FP204" s="150" t="str">
        <f>IF(Tbl.Kosten[[#This Row],[Sanr.]]=FP$7,Tbl.Kosten[[#This Row],[Totaal kosten]],"")</f>
        <v/>
      </c>
      <c r="FQ204" s="150" t="str">
        <f>IF(Tbl.Kosten[[#This Row],[Sanr.]]=FQ$7,Tbl.Kosten[[#This Row],[Totaal kosten]],"")</f>
        <v/>
      </c>
      <c r="FR204" s="150" t="str">
        <f>IF(Tbl.Kosten[[#This Row],[Sanr.]]=FR$7,Tbl.Kosten[[#This Row],[Totaal kosten]],"")</f>
        <v/>
      </c>
      <c r="FS204" s="150" t="str">
        <f>IF(Tbl.Kosten[[#This Row],[Sanr.]]=FS$7,Tbl.Kosten[[#This Row],[Totaal kosten]],"")</f>
        <v/>
      </c>
      <c r="FT204" s="150" t="str">
        <f>IF(Tbl.Kosten[[#This Row],[Sanr.]]=FT$7,Tbl.Kosten[[#This Row],[Totaal kosten]],"")</f>
        <v/>
      </c>
      <c r="FU204" s="150" t="str">
        <f>IF(Tbl.Kosten[[#This Row],[Sanr.]]=FU$7,Tbl.Kosten[[#This Row],[Totaal kosten]],"")</f>
        <v/>
      </c>
      <c r="FV204" s="150" t="str">
        <f>IF(Tbl.Kosten[[#This Row],[Sanr.]]=FV$7,Tbl.Kosten[[#This Row],[Totaal kosten]],"")</f>
        <v/>
      </c>
      <c r="FW204" s="150" t="str">
        <f>IFERROR(_xlfn.XLOOKUP(Tbl.Kosten[[#This Row],[Activiteitencode]],Tbl.Activiteiten[Activiteitcode],Tbl.Activiteiten[Anr.],"",0,1),"")</f>
        <v/>
      </c>
      <c r="FX204" s="169" t="str">
        <f>_xlfn.CONCAT(Tbl.Kosten[[#This Row],[Pnr.]],Tbl.Kosten[[#This Row],[Sanr.]])</f>
        <v>P1</v>
      </c>
      <c r="FY204" s="150">
        <f>Tbl.Kosten[[#This Row],[Totaal kosten]]-Tbl.Kosten[[#This Row],[Subsidie]]</f>
        <v>0</v>
      </c>
      <c r="FZ204" s="150">
        <f>IF(Tbl.Kosten[[#This Row],[Pnr.]]=FZ$7,Tbl.Kosten[[#This Row],[Te financieren]],"")</f>
        <v>0</v>
      </c>
      <c r="GA204" s="150" t="str">
        <f>IF(Tbl.Kosten[[#This Row],[Pnr.]]=GA$7,Tbl.Kosten[[#This Row],[Te financieren]],"")</f>
        <v/>
      </c>
      <c r="GB204" s="150" t="str">
        <f>IF(Tbl.Kosten[[#This Row],[Pnr.]]=GB$7,Tbl.Kosten[[#This Row],[Te financieren]],"")</f>
        <v/>
      </c>
      <c r="GC204" s="150" t="str">
        <f>IF(Tbl.Kosten[[#This Row],[Pnr.]]=GC$7,Tbl.Kosten[[#This Row],[Te financieren]],"")</f>
        <v/>
      </c>
      <c r="GD204" s="150" t="str">
        <f>IF(Tbl.Kosten[[#This Row],[Pnr.]]=GD$7,Tbl.Kosten[[#This Row],[Te financieren]],"")</f>
        <v/>
      </c>
      <c r="GE204" s="150" t="str">
        <f>IF(Tbl.Kosten[[#This Row],[Pnr.]]=GE$7,Tbl.Kosten[[#This Row],[Te financieren]],"")</f>
        <v/>
      </c>
      <c r="GF204" s="150" t="str">
        <f>IF(Tbl.Kosten[[#This Row],[Pnr.]]=GF$7,Tbl.Kosten[[#This Row],[Te financieren]],"")</f>
        <v/>
      </c>
      <c r="GG204" s="150" t="str">
        <f>IF(Tbl.Kosten[[#This Row],[Pnr.]]=GG$7,Tbl.Kosten[[#This Row],[Te financieren]],"")</f>
        <v/>
      </c>
      <c r="GH204" s="150" t="str">
        <f>IF(Tbl.Kosten[[#This Row],[Pnr.]]=GH$7,Tbl.Kosten[[#This Row],[Te financieren]],"")</f>
        <v/>
      </c>
      <c r="GI204" s="150" t="str">
        <f>IF(Tbl.Kosten[[#This Row],[Pnr.]]=GI$7,Tbl.Kosten[[#This Row],[Te financieren]],"")</f>
        <v/>
      </c>
      <c r="GJ204" s="150" t="str">
        <f>IF(Tbl.Kosten[[#This Row],[Pnr.]]=GJ$7,Tbl.Kosten[[#This Row],[Te financieren]],"")</f>
        <v/>
      </c>
      <c r="GK204" s="150" t="str">
        <f>IF(Tbl.Kosten[[#This Row],[Pnr.]]=GK$7,Tbl.Kosten[[#This Row],[Te financieren]],"")</f>
        <v/>
      </c>
      <c r="GL204" s="150" t="str">
        <f>IF(Tbl.Kosten[[#This Row],[Pnr.]]=GL$7,Tbl.Kosten[[#This Row],[Te financieren]],"")</f>
        <v/>
      </c>
      <c r="GM204" s="150" t="str">
        <f>IF(Tbl.Kosten[[#This Row],[Pnr.]]=GM$7,Tbl.Kosten[[#This Row],[Te financieren]],"")</f>
        <v/>
      </c>
      <c r="GN204" s="150" t="str">
        <f>IF(Tbl.Kosten[[#This Row],[Pnr.]]=GN$7,Tbl.Kosten[[#This Row],[Te financieren]],"")</f>
        <v/>
      </c>
      <c r="GO204" s="150" t="str">
        <f>IF(Tbl.Kosten[[#This Row],[Pnr.]]=GO$7,Tbl.Kosten[[#This Row],[Te financieren]],"")</f>
        <v/>
      </c>
      <c r="GP204" s="150" t="str">
        <f>IF(Tbl.Kosten[[#This Row],[Pnr.]]=GP$7,Tbl.Kosten[[#This Row],[Te financieren]],"")</f>
        <v/>
      </c>
      <c r="GQ204" s="150" t="str">
        <f>IF(Tbl.Kosten[[#This Row],[Pnr.]]=GQ$7,Tbl.Kosten[[#This Row],[Te financieren]],"")</f>
        <v/>
      </c>
      <c r="GR204" s="150" t="str">
        <f>IF(Tbl.Kosten[[#This Row],[Pnr.]]=GR$7,Tbl.Kosten[[#This Row],[Te financieren]],"")</f>
        <v/>
      </c>
      <c r="GS204" s="150" t="str">
        <f>IF(Tbl.Kosten[[#This Row],[Pnr.]]=GS$7,Tbl.Kosten[[#This Row],[Te financieren]],"")</f>
        <v/>
      </c>
      <c r="GT204" s="150" t="str">
        <f>IF(Tbl.Kosten[[#This Row],[Pnr.]]=GT$7,Tbl.Kosten[[#This Row],[Te financieren]],"")</f>
        <v/>
      </c>
      <c r="GU204" s="150" t="str">
        <f>IF(Tbl.Kosten[[#This Row],[Pnr.]]=GU$7,Tbl.Kosten[[#This Row],[Te financieren]],"")</f>
        <v/>
      </c>
      <c r="GV204" s="150" t="str">
        <f>IF(Tbl.Kosten[[#This Row],[Pnr.]]=GV$7,Tbl.Kosten[[#This Row],[Te financieren]],"")</f>
        <v/>
      </c>
      <c r="GW204" s="150" t="str">
        <f>IF(Tbl.Kosten[[#This Row],[Pnr.]]=GW$7,Tbl.Kosten[[#This Row],[Te financieren]],"")</f>
        <v/>
      </c>
      <c r="GX204" s="150" t="str">
        <f>IF(Tbl.Kosten[[#This Row],[Pnr.]]=GX$7,Tbl.Kosten[[#This Row],[Te financieren]],"")</f>
        <v/>
      </c>
      <c r="GY204" s="150" t="str">
        <f>IF(Tbl.Kosten[[#This Row],[Pnr.]]=GY$7,Tbl.Kosten[[#This Row],[Te financieren]],"")</f>
        <v/>
      </c>
      <c r="GZ204" s="150" t="str">
        <f>IF(Tbl.Kosten[[#This Row],[Pnr.]]=GZ$7,Tbl.Kosten[[#This Row],[Te financieren]],"")</f>
        <v/>
      </c>
      <c r="HA204" s="150" t="str">
        <f>IF(Tbl.Kosten[[#This Row],[Pnr.]]=HA$7,Tbl.Kosten[[#This Row],[Te financieren]],"")</f>
        <v/>
      </c>
      <c r="HB204" s="150" t="str">
        <f>IF(Tbl.Kosten[[#This Row],[Pnr.]]=HB$7,Tbl.Kosten[[#This Row],[Te financieren]],"")</f>
        <v/>
      </c>
      <c r="HC204" s="150" t="str">
        <f>IF(Tbl.Kosten[[#This Row],[Pnr.]]=HC$7,Tbl.Kosten[[#This Row],[Te financieren]],"")</f>
        <v/>
      </c>
      <c r="HD204" s="150" t="str">
        <f>IF(Tbl.Kosten[[#This Row],[Pnr.]]=HD$7,Tbl.Kosten[[#This Row],[Te financieren]],"")</f>
        <v/>
      </c>
      <c r="HE204" s="150" t="str">
        <f>IF(Tbl.Kosten[[#This Row],[Pnr.]]=HE$7,Tbl.Kosten[[#This Row],[Te financieren]],"")</f>
        <v/>
      </c>
      <c r="HF204" s="150" t="str">
        <f>IF(Tbl.Kosten[[#This Row],[Pnr.]]=HF$7,Tbl.Kosten[[#This Row],[Te financieren]],"")</f>
        <v/>
      </c>
      <c r="HG204" s="150" t="str">
        <f>IF(Tbl.Kosten[[#This Row],[Pnr.]]=HG$7,Tbl.Kosten[[#This Row],[Te financieren]],"")</f>
        <v/>
      </c>
      <c r="HH204" s="150" t="str">
        <f>IF(Tbl.Kosten[[#This Row],[Pnr.]]=HH$7,Tbl.Kosten[[#This Row],[Te financieren]],"")</f>
        <v/>
      </c>
      <c r="HI204" s="150" t="str">
        <f>IF(Tbl.Kosten[[#This Row],[Pnr.]]=HI$7,Tbl.Kosten[[#This Row],[Te financieren]],"")</f>
        <v/>
      </c>
      <c r="HJ204" s="150" t="str">
        <f>IF(Tbl.Kosten[[#This Row],[Pnr.]]=HJ$7,Tbl.Kosten[[#This Row],[Te financieren]],"")</f>
        <v/>
      </c>
      <c r="HK204" s="150" t="str">
        <f>IF(Tbl.Kosten[[#This Row],[Pnr.]]=HK$7,Tbl.Kosten[[#This Row],[Te financieren]],"")</f>
        <v/>
      </c>
      <c r="HL204" s="150" t="str">
        <f>IF(Tbl.Kosten[[#This Row],[Pnr.]]=HL$7,Tbl.Kosten[[#This Row],[Te financieren]],"")</f>
        <v/>
      </c>
      <c r="HM204" s="150" t="str">
        <f>IF(Tbl.Kosten[[#This Row],[Pnr.]]=HM$7,Tbl.Kosten[[#This Row],[Te financieren]],"")</f>
        <v/>
      </c>
      <c r="HN204" s="150" t="str">
        <f>IF(Tbl.Kosten[[#This Row],[Pnr.]]=HN$7,Tbl.Kosten[[#This Row],[Te financieren]],"")</f>
        <v/>
      </c>
      <c r="HO204" s="150" t="str">
        <f>IF(Tbl.Kosten[[#This Row],[Pnr.]]=HO$7,Tbl.Kosten[[#This Row],[Te financieren]],"")</f>
        <v/>
      </c>
      <c r="HP204" s="150" t="str">
        <f>IF(Tbl.Kosten[[#This Row],[Pnr.]]=HP$7,Tbl.Kosten[[#This Row],[Te financieren]],"")</f>
        <v/>
      </c>
      <c r="HQ204" s="150" t="str">
        <f>IF(Tbl.Kosten[[#This Row],[Pnr.]]=HQ$7,Tbl.Kosten[[#This Row],[Te financieren]],"")</f>
        <v/>
      </c>
      <c r="HR204" s="150" t="str">
        <f>IF(Tbl.Kosten[[#This Row],[Pnr.]]=HR$7,Tbl.Kosten[[#This Row],[Te financieren]],"")</f>
        <v/>
      </c>
      <c r="HS204" s="150" t="str">
        <f>IF(Tbl.Kosten[[#This Row],[Pnr.]]=HS$7,Tbl.Kosten[[#This Row],[Te financieren]],"")</f>
        <v/>
      </c>
      <c r="HT204" s="150" t="str">
        <f>IF(Tbl.Kosten[[#This Row],[Pnr.]]=HT$7,Tbl.Kosten[[#This Row],[Te financieren]],"")</f>
        <v/>
      </c>
      <c r="HU204" s="150" t="str">
        <f>IF(Tbl.Kosten[[#This Row],[Pnr.]]=HU$7,Tbl.Kosten[[#This Row],[Te financieren]],"")</f>
        <v/>
      </c>
      <c r="HV204" s="150" t="str">
        <f>IF(Tbl.Kosten[[#This Row],[Pnr.]]=HV$7,Tbl.Kosten[[#This Row],[Te financieren]],"")</f>
        <v/>
      </c>
      <c r="HW204" s="150" t="str">
        <f>IF(Tbl.Kosten[[#This Row],[Pnr.]]=HW$7,Tbl.Kosten[[#This Row],[Te financieren]],"")</f>
        <v/>
      </c>
    </row>
    <row r="205" spans="2:231" x14ac:dyDescent="0.3">
      <c r="B205" s="134"/>
      <c r="C205" s="137"/>
      <c r="D205" s="136"/>
      <c r="E205" s="261"/>
      <c r="F205" s="135"/>
      <c r="G205" s="11" t="str">
        <f>IF(Tbl.Kosten[[#This Row],[Medewerker e/o 
functie]]&lt;&gt;"",_xlfn.XLOOKUP(Tbl.Kosten[[#This Row],[Medewerker e/o 
functie]],Tbl.Uurtarief[Medewerker en/of functie],Tbl.Uurtarief[Uurtarief],"",0,1),"")</f>
        <v/>
      </c>
      <c r="H205" s="121">
        <f>IFERROR(Tbl.Kosten[[#This Row],[Uren]]*Tbl.Kosten[[#This Row],[Uurtarief]],0)</f>
        <v>0</v>
      </c>
      <c r="I205" s="119" t="str">
        <f>IF(Tbl.Kosten[[#This Row],[Subtotaal uren]]&lt;&gt;0,_xlfn.XLOOKUP(Tbl.Kosten[[#This Row],[Medewerker e/o 
functie]],Tbl.Uurtarief[Medewerker en/of functie],Tbl.Uurtarief[Kostensoort arbeid],"",0,1),"")</f>
        <v/>
      </c>
      <c r="J205" s="137"/>
      <c r="K205" s="135"/>
      <c r="L205" s="139" t="str">
        <f>IF(Tbl.Kosten[[#This Row],[Activum]]&lt;&gt;"",_xlfn.XLOOKUP(Tbl.Kosten[[#This Row],[Activum]],Tbl.Afschrijvingskosten[Activum],Tbl.Afschrijvingskosten[Tarief per afschrijvings-eenheid],"",0,1),"")</f>
        <v/>
      </c>
      <c r="M205" s="122">
        <f>IFERROR(Tbl.Kosten[[#This Row],[Een-
heden]]*Tbl.Kosten[[#This Row],[Afschrijvings-
tarief]],0)</f>
        <v>0</v>
      </c>
      <c r="N205" s="122" t="str">
        <f>IF(Tbl.Kosten[[#This Row],[Subtotaal afschrijving]]&lt;&gt;0,Lijsten!$A$7,"")</f>
        <v/>
      </c>
      <c r="O205" s="140"/>
      <c r="P205" s="135"/>
      <c r="Q205" s="138"/>
      <c r="R205" s="122">
        <f>IFERROR(Tbl.Kosten[[#This Row],[Aantal]]*Tbl.Kosten[[#This Row],[Tarief]],0)</f>
        <v>0</v>
      </c>
      <c r="S205" s="8">
        <f>IFERROR(Tbl.Kosten[[#This Row],[Subtotaal overige kosten]]+Tbl.Kosten[[#This Row],[Subtotaal uren]]+Tbl.Kosten[[#This Row],[Subtotaal afschrijving]],0)</f>
        <v>0</v>
      </c>
      <c r="T205" s="8">
        <f>IFERROR(Tbl.Kosten[[#This Row],[Totaal kosten]]*Tbl.Kosten[[#This Row],[Subsidie%]],0)</f>
        <v>0</v>
      </c>
      <c r="U205" s="4" t="str" cm="1">
        <f t="array" ref="U205">IFERROR(_xlfn.IFS(Tbl.Kosten[[#This Row],[Subtotaal uren]]&lt;&gt;0,Tbl.Kosten[[#This Row],[Kostensoort arbeid]],Tbl.Kosten[[#This Row],[Subtotaal afschrijving]]&lt;&gt;0,Tbl.Kosten[[#This Row],[Kostensoort afschrijving]],Tbl.Kosten[[#This Row],[Subtotaal overige kosten]]&lt;&gt;0,Tbl.Kosten[[#This Row],[Kostensoort overig]]),"")</f>
        <v/>
      </c>
      <c r="V205" s="4" t="str">
        <f>IFERROR(_xlfn.XLOOKUP(Tbl.Kosten[[#This Row],[Activiteitencode]],Tbl.Activiteiten[Activiteitcode],Tbl.Activiteiten[Werkpakketcode],"",0,1),"")</f>
        <v/>
      </c>
      <c r="W205" s="4" t="str">
        <f>IFERROR(_xlfn.XLOOKUP(Tbl.Kosten[[#This Row],[Werkpakketcode]],Tbl.Werkpakketten[Werkpakketcode],Tbl.Werkpakketten[Subsidiabele activiteit],"",0,1),"")</f>
        <v/>
      </c>
      <c r="X205" s="12">
        <f>IFERROR(_xlfn.XLOOKUP(Tbl.Kosten[[#This Row],[Sanr.]],Tbl.Subsidiehoogte[SAnr.],Tbl.Subsidiehoogte[Sub. Percentage],0,0,1),0)</f>
        <v>0</v>
      </c>
      <c r="Y205" s="144" t="str">
        <f>IFERROR(_xlfn.XLOOKUP(Tbl.Kosten[[#This Row],[Partnercode]],Tbl.Projectpartners[Partnercode],Tbl.Projectpartners[PNr.],"",0,1),"")</f>
        <v>P1</v>
      </c>
      <c r="Z205" s="148">
        <f>IF(Tbl.Kosten[[#This Row],[Pnr.]]=Z$7,Tbl.Kosten[[#This Row],[Totaal kosten]],"")</f>
        <v>0</v>
      </c>
      <c r="AA205" s="148" t="str">
        <f>IF(Tbl.Kosten[[#This Row],[Pnr.]]=AA$7,Tbl.Kosten[[#This Row],[Totaal kosten]],"")</f>
        <v/>
      </c>
      <c r="AB205" s="148" t="str">
        <f>IF(Tbl.Kosten[[#This Row],[Pnr.]]=AB$7,Tbl.Kosten[[#This Row],[Totaal kosten]],"")</f>
        <v/>
      </c>
      <c r="AC205" s="148" t="str">
        <f>IF(Tbl.Kosten[[#This Row],[Pnr.]]=AC$7,Tbl.Kosten[[#This Row],[Totaal kosten]],"")</f>
        <v/>
      </c>
      <c r="AD205" s="148" t="str">
        <f>IF(Tbl.Kosten[[#This Row],[Pnr.]]=AD$7,Tbl.Kosten[[#This Row],[Totaal kosten]],"")</f>
        <v/>
      </c>
      <c r="AE205" s="148" t="str">
        <f>IF(Tbl.Kosten[[#This Row],[Pnr.]]=AE$7,Tbl.Kosten[[#This Row],[Totaal kosten]],"")</f>
        <v/>
      </c>
      <c r="AF205" s="148" t="str">
        <f>IF(Tbl.Kosten[[#This Row],[Pnr.]]=AF$7,Tbl.Kosten[[#This Row],[Totaal kosten]],"")</f>
        <v/>
      </c>
      <c r="AG205" s="148" t="str">
        <f>IF(Tbl.Kosten[[#This Row],[Pnr.]]=AG$7,Tbl.Kosten[[#This Row],[Totaal kosten]],"")</f>
        <v/>
      </c>
      <c r="AH205" s="148" t="str">
        <f>IF(Tbl.Kosten[[#This Row],[Pnr.]]=AH$7,Tbl.Kosten[[#This Row],[Totaal kosten]],"")</f>
        <v/>
      </c>
      <c r="AI205" s="148" t="str">
        <f>IF(Tbl.Kosten[[#This Row],[Pnr.]]=AI$7,Tbl.Kosten[[#This Row],[Totaal kosten]],"")</f>
        <v/>
      </c>
      <c r="AJ205" s="148" t="str">
        <f>IF(Tbl.Kosten[[#This Row],[Pnr.]]=AJ$7,Tbl.Kosten[[#This Row],[Totaal kosten]],"")</f>
        <v/>
      </c>
      <c r="AK205" s="148" t="str">
        <f>IF(Tbl.Kosten[[#This Row],[Pnr.]]=AK$7,Tbl.Kosten[[#This Row],[Totaal kosten]],"")</f>
        <v/>
      </c>
      <c r="AL205" s="148" t="str">
        <f>IF(Tbl.Kosten[[#This Row],[Pnr.]]=AL$7,Tbl.Kosten[[#This Row],[Totaal kosten]],"")</f>
        <v/>
      </c>
      <c r="AM205" s="148" t="str">
        <f>IF(Tbl.Kosten[[#This Row],[Pnr.]]=AM$7,Tbl.Kosten[[#This Row],[Totaal kosten]],"")</f>
        <v/>
      </c>
      <c r="AN205" s="148" t="str">
        <f>IF(Tbl.Kosten[[#This Row],[Pnr.]]=AN$7,Tbl.Kosten[[#This Row],[Totaal kosten]],"")</f>
        <v/>
      </c>
      <c r="AO205" s="148" t="str">
        <f>IF(Tbl.Kosten[[#This Row],[Pnr.]]=AO$7,Tbl.Kosten[[#This Row],[Totaal kosten]],"")</f>
        <v/>
      </c>
      <c r="AP205" s="148" t="str">
        <f>IF(Tbl.Kosten[[#This Row],[Pnr.]]=AP$7,Tbl.Kosten[[#This Row],[Totaal kosten]],"")</f>
        <v/>
      </c>
      <c r="AQ205" s="148" t="str">
        <f>IF(Tbl.Kosten[[#This Row],[Pnr.]]=AQ$7,Tbl.Kosten[[#This Row],[Totaal kosten]],"")</f>
        <v/>
      </c>
      <c r="AR205" s="148" t="str">
        <f>IF(Tbl.Kosten[[#This Row],[Pnr.]]=AR$7,Tbl.Kosten[[#This Row],[Totaal kosten]],"")</f>
        <v/>
      </c>
      <c r="AS205" s="148" t="str">
        <f>IF(Tbl.Kosten[[#This Row],[Pnr.]]=AS$7,Tbl.Kosten[[#This Row],[Totaal kosten]],"")</f>
        <v/>
      </c>
      <c r="AT205" s="148" t="str">
        <f>IF(Tbl.Kosten[[#This Row],[Pnr.]]=AT$7,Tbl.Kosten[[#This Row],[Totaal kosten]],"")</f>
        <v/>
      </c>
      <c r="AU205" s="148" t="str">
        <f>IF(Tbl.Kosten[[#This Row],[Pnr.]]=AU$7,Tbl.Kosten[[#This Row],[Totaal kosten]],"")</f>
        <v/>
      </c>
      <c r="AV205" s="148" t="str">
        <f>IF(Tbl.Kosten[[#This Row],[Pnr.]]=AV$7,Tbl.Kosten[[#This Row],[Totaal kosten]],"")</f>
        <v/>
      </c>
      <c r="AW205" s="148" t="str">
        <f>IF(Tbl.Kosten[[#This Row],[Pnr.]]=AW$7,Tbl.Kosten[[#This Row],[Totaal kosten]],"")</f>
        <v/>
      </c>
      <c r="AX205" s="148" t="str">
        <f>IF(Tbl.Kosten[[#This Row],[Pnr.]]=AX$7,Tbl.Kosten[[#This Row],[Totaal kosten]],"")</f>
        <v/>
      </c>
      <c r="AY205" s="148" t="str">
        <f>IF(Tbl.Kosten[[#This Row],[Pnr.]]=AY$7,Tbl.Kosten[[#This Row],[Totaal kosten]],"")</f>
        <v/>
      </c>
      <c r="AZ205" s="148" t="str">
        <f>IF(Tbl.Kosten[[#This Row],[Pnr.]]=AZ$7,Tbl.Kosten[[#This Row],[Totaal kosten]],"")</f>
        <v/>
      </c>
      <c r="BA205" s="148" t="str">
        <f>IF(Tbl.Kosten[[#This Row],[Pnr.]]=BA$7,Tbl.Kosten[[#This Row],[Totaal kosten]],"")</f>
        <v/>
      </c>
      <c r="BB205" s="148" t="str">
        <f>IF(Tbl.Kosten[[#This Row],[Pnr.]]=BB$7,Tbl.Kosten[[#This Row],[Totaal kosten]],"")</f>
        <v/>
      </c>
      <c r="BC205" s="148" t="str">
        <f>IF(Tbl.Kosten[[#This Row],[Pnr.]]=BC$7,Tbl.Kosten[[#This Row],[Totaal kosten]],"")</f>
        <v/>
      </c>
      <c r="BD205" s="148" t="str">
        <f>IF(Tbl.Kosten[[#This Row],[Pnr.]]=BD$7,Tbl.Kosten[[#This Row],[Totaal kosten]],"")</f>
        <v/>
      </c>
      <c r="BE205" s="148" t="str">
        <f>IF(Tbl.Kosten[[#This Row],[Pnr.]]=BE$7,Tbl.Kosten[[#This Row],[Totaal kosten]],"")</f>
        <v/>
      </c>
      <c r="BF205" s="148" t="str">
        <f>IF(Tbl.Kosten[[#This Row],[Pnr.]]=BF$7,Tbl.Kosten[[#This Row],[Totaal kosten]],"")</f>
        <v/>
      </c>
      <c r="BG205" s="148" t="str">
        <f>IF(Tbl.Kosten[[#This Row],[Pnr.]]=BG$7,Tbl.Kosten[[#This Row],[Totaal kosten]],"")</f>
        <v/>
      </c>
      <c r="BH205" s="148" t="str">
        <f>IF(Tbl.Kosten[[#This Row],[Pnr.]]=BH$7,Tbl.Kosten[[#This Row],[Totaal kosten]],"")</f>
        <v/>
      </c>
      <c r="BI205" s="148" t="str">
        <f>IF(Tbl.Kosten[[#This Row],[Pnr.]]=BI$7,Tbl.Kosten[[#This Row],[Totaal kosten]],"")</f>
        <v/>
      </c>
      <c r="BJ205" s="148" t="str">
        <f>IF(Tbl.Kosten[[#This Row],[Pnr.]]=BJ$7,Tbl.Kosten[[#This Row],[Totaal kosten]],"")</f>
        <v/>
      </c>
      <c r="BK205" s="148" t="str">
        <f>IF(Tbl.Kosten[[#This Row],[Pnr.]]=BK$7,Tbl.Kosten[[#This Row],[Totaal kosten]],"")</f>
        <v/>
      </c>
      <c r="BL205" s="148" t="str">
        <f>IF(Tbl.Kosten[[#This Row],[Pnr.]]=BL$7,Tbl.Kosten[[#This Row],[Totaal kosten]],"")</f>
        <v/>
      </c>
      <c r="BM205" s="148" t="str">
        <f>IF(Tbl.Kosten[[#This Row],[Pnr.]]=BM$7,Tbl.Kosten[[#This Row],[Totaal kosten]],"")</f>
        <v/>
      </c>
      <c r="BN205" s="148" t="str">
        <f>IF(Tbl.Kosten[[#This Row],[Pnr.]]=BN$7,Tbl.Kosten[[#This Row],[Totaal kosten]],"")</f>
        <v/>
      </c>
      <c r="BO205" s="148" t="str">
        <f>IF(Tbl.Kosten[[#This Row],[Pnr.]]=BO$7,Tbl.Kosten[[#This Row],[Totaal kosten]],"")</f>
        <v/>
      </c>
      <c r="BP205" s="148" t="str">
        <f>IF(Tbl.Kosten[[#This Row],[Pnr.]]=BP$7,Tbl.Kosten[[#This Row],[Totaal kosten]],"")</f>
        <v/>
      </c>
      <c r="BQ205" s="148" t="str">
        <f>IF(Tbl.Kosten[[#This Row],[Pnr.]]=BQ$7,Tbl.Kosten[[#This Row],[Totaal kosten]],"")</f>
        <v/>
      </c>
      <c r="BR205" s="148" t="str">
        <f>IF(Tbl.Kosten[[#This Row],[Pnr.]]=BR$7,Tbl.Kosten[[#This Row],[Totaal kosten]],"")</f>
        <v/>
      </c>
      <c r="BS205" s="148" t="str">
        <f>IF(Tbl.Kosten[[#This Row],[Pnr.]]=BS$7,Tbl.Kosten[[#This Row],[Totaal kosten]],"")</f>
        <v/>
      </c>
      <c r="BT205" s="148" t="str">
        <f>IF(Tbl.Kosten[[#This Row],[Pnr.]]=BT$7,Tbl.Kosten[[#This Row],[Totaal kosten]],"")</f>
        <v/>
      </c>
      <c r="BU205" s="148" t="str">
        <f>IF(Tbl.Kosten[[#This Row],[Pnr.]]=BU$7,Tbl.Kosten[[#This Row],[Totaal kosten]],"")</f>
        <v/>
      </c>
      <c r="BV205" s="148" t="str">
        <f>IF(Tbl.Kosten[[#This Row],[Pnr.]]=BV$7,Tbl.Kosten[[#This Row],[Totaal kosten]],"")</f>
        <v/>
      </c>
      <c r="BW205" s="148" t="str">
        <f>IF(Tbl.Kosten[[#This Row],[Pnr.]]=BW$7,Tbl.Kosten[[#This Row],[Totaal kosten]],"")</f>
        <v/>
      </c>
      <c r="BX205" s="148" t="str">
        <f>IFERROR(_xlfn.XLOOKUP(Tbl.Kosten[[#This Row],[Werkpakketcode]],Tbl.Werkpakketten[Werkpakketcode],Tbl.Werkpakketten[WPnr.],"",0,1),"")</f>
        <v/>
      </c>
      <c r="BY205" s="148" t="str">
        <f>IF(Tbl.Kosten[[#This Row],[WPnr.]]=BY$7,Tbl.Kosten[[#This Row],[Totaal kosten]],"")</f>
        <v/>
      </c>
      <c r="BZ205" s="148" t="str">
        <f>IF(Tbl.Kosten[[#This Row],[WPnr.]]=BZ$7,Tbl.Kosten[[#This Row],[Totaal kosten]],"")</f>
        <v/>
      </c>
      <c r="CA205" s="148" t="str">
        <f>IF(Tbl.Kosten[[#This Row],[WPnr.]]=CA$7,Tbl.Kosten[[#This Row],[Totaal kosten]],"")</f>
        <v/>
      </c>
      <c r="CB205" s="148" t="str">
        <f>IF(Tbl.Kosten[[#This Row],[WPnr.]]=CB$7,Tbl.Kosten[[#This Row],[Totaal kosten]],"")</f>
        <v/>
      </c>
      <c r="CC205" s="148" t="str">
        <f>IF(Tbl.Kosten[[#This Row],[WPnr.]]=CC$7,Tbl.Kosten[[#This Row],[Totaal kosten]],"")</f>
        <v/>
      </c>
      <c r="CD205" s="148" t="str">
        <f>IF(Tbl.Kosten[[#This Row],[WPnr.]]=CD$7,Tbl.Kosten[[#This Row],[Totaal kosten]],"")</f>
        <v/>
      </c>
      <c r="CE205" s="148" t="str">
        <f>IF(Tbl.Kosten[[#This Row],[WPnr.]]=CE$7,Tbl.Kosten[[#This Row],[Totaal kosten]],"")</f>
        <v/>
      </c>
      <c r="CF205" s="148" t="str">
        <f>IF(Tbl.Kosten[[#This Row],[WPnr.]]=CF$7,Tbl.Kosten[[#This Row],[Totaal kosten]],"")</f>
        <v/>
      </c>
      <c r="CG205" s="148" t="str">
        <f>IF(Tbl.Kosten[[#This Row],[WPnr.]]=CG$7,Tbl.Kosten[[#This Row],[Totaal kosten]],"")</f>
        <v/>
      </c>
      <c r="CH205" s="148" t="str">
        <f>IF(Tbl.Kosten[[#This Row],[WPnr.]]=CH$7,Tbl.Kosten[[#This Row],[Totaal kosten]],"")</f>
        <v/>
      </c>
      <c r="CI205" s="148" t="str">
        <f>IF(Tbl.Kosten[[#This Row],[WPnr.]]=CI$7,Tbl.Kosten[[#This Row],[Totaal kosten]],"")</f>
        <v/>
      </c>
      <c r="CJ205" s="148" t="str">
        <f>IF(Tbl.Kosten[[#This Row],[WPnr.]]=CJ$7,Tbl.Kosten[[#This Row],[Totaal kosten]],"")</f>
        <v/>
      </c>
      <c r="CK205" s="148" t="str">
        <f>IF(Tbl.Kosten[[#This Row],[WPnr.]]=CK$7,Tbl.Kosten[[#This Row],[Totaal kosten]],"")</f>
        <v/>
      </c>
      <c r="CL205" s="148" t="str">
        <f>IF(Tbl.Kosten[[#This Row],[WPnr.]]=CL$7,Tbl.Kosten[[#This Row],[Totaal kosten]],"")</f>
        <v/>
      </c>
      <c r="CM205" s="148" t="str">
        <f>IF(Tbl.Kosten[[#This Row],[WPnr.]]=CM$7,Tbl.Kosten[[#This Row],[Totaal kosten]],"")</f>
        <v/>
      </c>
      <c r="CN205" s="148" t="str">
        <f>IF(Tbl.Kosten[[#This Row],[WPnr.]]=CN$7,Tbl.Kosten[[#This Row],[Totaal kosten]],"")</f>
        <v/>
      </c>
      <c r="CO205" s="148" t="str">
        <f>IF(Tbl.Kosten[[#This Row],[WPnr.]]=CO$7,Tbl.Kosten[[#This Row],[Totaal kosten]],"")</f>
        <v/>
      </c>
      <c r="CP205" s="148" t="str">
        <f>IF(Tbl.Kosten[[#This Row],[WPnr.]]=CP$7,Tbl.Kosten[[#This Row],[Totaal kosten]],"")</f>
        <v/>
      </c>
      <c r="CQ205" s="148" t="str">
        <f>IF(Tbl.Kosten[[#This Row],[WPnr.]]=CQ$7,Tbl.Kosten[[#This Row],[Totaal kosten]],"")</f>
        <v/>
      </c>
      <c r="CR205" s="148" t="str">
        <f>IF(Tbl.Kosten[[#This Row],[WPnr.]]=CR$7,Tbl.Kosten[[#This Row],[Totaal kosten]],"")</f>
        <v/>
      </c>
      <c r="CS205" s="148" t="str">
        <f>IF(Tbl.Kosten[[#This Row],[WPnr.]]=CS$7,Tbl.Kosten[[#This Row],[Totaal kosten]],"")</f>
        <v/>
      </c>
      <c r="CT205" s="148" t="str">
        <f>IF(Tbl.Kosten[[#This Row],[WPnr.]]=CT$7,Tbl.Kosten[[#This Row],[Totaal kosten]],"")</f>
        <v/>
      </c>
      <c r="CU205" s="148" t="str">
        <f>IF(Tbl.Kosten[[#This Row],[WPnr.]]=CU$7,Tbl.Kosten[[#This Row],[Totaal kosten]],"")</f>
        <v/>
      </c>
      <c r="CV205" s="148" t="str">
        <f>IF(Tbl.Kosten[[#This Row],[WPnr.]]=CV$7,Tbl.Kosten[[#This Row],[Totaal kosten]],"")</f>
        <v/>
      </c>
      <c r="CW205" s="148" t="str">
        <f>IF(Tbl.Kosten[[#This Row],[WPnr.]]=CW$7,Tbl.Kosten[[#This Row],[Totaal kosten]],"")</f>
        <v/>
      </c>
      <c r="CX205" s="148" t="str">
        <f>IF(Tbl.Kosten[[#This Row],[WPnr.]]=CX$7,Tbl.Kosten[[#This Row],[Totaal kosten]],"")</f>
        <v/>
      </c>
      <c r="CY205" s="148" t="str">
        <f>IF(Tbl.Kosten[[#This Row],[WPnr.]]=CY$7,Tbl.Kosten[[#This Row],[Totaal kosten]],"")</f>
        <v/>
      </c>
      <c r="CZ205" s="148" t="str">
        <f>IF(Tbl.Kosten[[#This Row],[WPnr.]]=CZ$7,Tbl.Kosten[[#This Row],[Totaal kosten]],"")</f>
        <v/>
      </c>
      <c r="DA205" s="148" t="str">
        <f>IF(Tbl.Kosten[[#This Row],[WPnr.]]=DA$7,Tbl.Kosten[[#This Row],[Totaal kosten]],"")</f>
        <v/>
      </c>
      <c r="DB205" s="148" t="str">
        <f>IF(Tbl.Kosten[[#This Row],[WPnr.]]=DB$7,Tbl.Kosten[[#This Row],[Totaal kosten]],"")</f>
        <v/>
      </c>
      <c r="DC205" s="148" t="str">
        <f>IF(Tbl.Kosten[[#This Row],[WPnr.]]=DC$7,Tbl.Kosten[[#This Row],[Totaal kosten]],"")</f>
        <v/>
      </c>
      <c r="DD205" s="148" t="str">
        <f>IF(Tbl.Kosten[[#This Row],[WPnr.]]=DD$7,Tbl.Kosten[[#This Row],[Totaal kosten]],"")</f>
        <v/>
      </c>
      <c r="DE205" s="148" t="str">
        <f>IF(Tbl.Kosten[[#This Row],[WPnr.]]=DE$7,Tbl.Kosten[[#This Row],[Totaal kosten]],"")</f>
        <v/>
      </c>
      <c r="DF205" s="148" t="str">
        <f>IF(Tbl.Kosten[[#This Row],[WPnr.]]=DF$7,Tbl.Kosten[[#This Row],[Totaal kosten]],"")</f>
        <v/>
      </c>
      <c r="DG205" s="148" t="str">
        <f>IF(Tbl.Kosten[[#This Row],[WPnr.]]=DG$7,Tbl.Kosten[[#This Row],[Totaal kosten]],"")</f>
        <v/>
      </c>
      <c r="DH205" s="148" t="str">
        <f>IF(Tbl.Kosten[[#This Row],[WPnr.]]=DH$7,Tbl.Kosten[[#This Row],[Totaal kosten]],"")</f>
        <v/>
      </c>
      <c r="DI205" s="148" t="str">
        <f>IF(Tbl.Kosten[[#This Row],[WPnr.]]=DI$7,Tbl.Kosten[[#This Row],[Totaal kosten]],"")</f>
        <v/>
      </c>
      <c r="DJ205" s="148" t="str">
        <f>IF(Tbl.Kosten[[#This Row],[WPnr.]]=DJ$7,Tbl.Kosten[[#This Row],[Totaal kosten]],"")</f>
        <v/>
      </c>
      <c r="DK205" s="148" t="str">
        <f>IF(Tbl.Kosten[[#This Row],[WPnr.]]=DK$7,Tbl.Kosten[[#This Row],[Totaal kosten]],"")</f>
        <v/>
      </c>
      <c r="DL205" s="148" t="str">
        <f>IF(Tbl.Kosten[[#This Row],[WPnr.]]=DL$7,Tbl.Kosten[[#This Row],[Totaal kosten]],"")</f>
        <v/>
      </c>
      <c r="DM205" s="148" t="str">
        <f>IF(Tbl.Kosten[[#This Row],[WPnr.]]=DM$7,Tbl.Kosten[[#This Row],[Totaal kosten]],"")</f>
        <v/>
      </c>
      <c r="DN205" s="148" t="str">
        <f>IF(Tbl.Kosten[[#This Row],[WPnr.]]=DN$7,Tbl.Kosten[[#This Row],[Totaal kosten]],"")</f>
        <v/>
      </c>
      <c r="DO205" s="148" t="str">
        <f>IF(Tbl.Kosten[[#This Row],[WPnr.]]=DO$7,Tbl.Kosten[[#This Row],[Totaal kosten]],"")</f>
        <v/>
      </c>
      <c r="DP205" s="148" t="str">
        <f>IF(Tbl.Kosten[[#This Row],[WPnr.]]=DP$7,Tbl.Kosten[[#This Row],[Totaal kosten]],"")</f>
        <v/>
      </c>
      <c r="DQ205" s="148" t="str">
        <f>IF(Tbl.Kosten[[#This Row],[WPnr.]]=DQ$7,Tbl.Kosten[[#This Row],[Totaal kosten]],"")</f>
        <v/>
      </c>
      <c r="DR205" s="148" t="str">
        <f>IF(Tbl.Kosten[[#This Row],[WPnr.]]=DR$7,Tbl.Kosten[[#This Row],[Totaal kosten]],"")</f>
        <v/>
      </c>
      <c r="DS205" s="148" t="str">
        <f>IF(Tbl.Kosten[[#This Row],[WPnr.]]=DS$7,Tbl.Kosten[[#This Row],[Totaal kosten]],"")</f>
        <v/>
      </c>
      <c r="DT205" s="148" t="str">
        <f>IF(Tbl.Kosten[[#This Row],[WPnr.]]=DT$7,Tbl.Kosten[[#This Row],[Totaal kosten]],"")</f>
        <v/>
      </c>
      <c r="DU205" s="148" t="str">
        <f>IF(Tbl.Kosten[[#This Row],[WPnr.]]=DU$7,Tbl.Kosten[[#This Row],[Totaal kosten]],"")</f>
        <v/>
      </c>
      <c r="DV205" s="148" t="str">
        <f>IF(Tbl.Kosten[[#This Row],[WPnr.]]=DV$7,Tbl.Kosten[[#This Row],[Totaal kosten]],"")</f>
        <v/>
      </c>
      <c r="DW205" s="150" t="str">
        <f>IFERROR(_xlfn.XLOOKUP(Tbl.Kosten[[#This Row],[Kostensoort]],Tbl.Kostensoorten[Kostensoorten],Tbl.Kostensoorten[KSnr.],"",0,1),"")</f>
        <v/>
      </c>
      <c r="DX205" s="150" t="str">
        <f>IF(Tbl.Kosten[[#This Row],[KSnr.]]=DX$7,Tbl.Kosten[[#This Row],[Totaal kosten]],"")</f>
        <v/>
      </c>
      <c r="DY205" s="150" t="str">
        <f>IF(Tbl.Kosten[[#This Row],[KSnr.]]=DY$7,Tbl.Kosten[[#This Row],[Totaal kosten]],"")</f>
        <v/>
      </c>
      <c r="DZ205" s="150" t="str">
        <f>IF(Tbl.Kosten[[#This Row],[KSnr.]]=DZ$7,Tbl.Kosten[[#This Row],[Totaal kosten]],"")</f>
        <v/>
      </c>
      <c r="EA205" s="150" t="str">
        <f>IF(Tbl.Kosten[[#This Row],[KSnr.]]=EA$7,Tbl.Kosten[[#This Row],[Totaal kosten]],"")</f>
        <v/>
      </c>
      <c r="EB205" s="150" t="str">
        <f>IF(Tbl.Kosten[[#This Row],[KSnr.]]=EB$7,Tbl.Kosten[[#This Row],[Totaal kosten]],"")</f>
        <v/>
      </c>
      <c r="EC205" s="150" t="str">
        <f>IF(Tbl.Kosten[[#This Row],[KSnr.]]=EC$7,Tbl.Kosten[[#This Row],[Totaal kosten]],"")</f>
        <v/>
      </c>
      <c r="ED205" s="150" t="str">
        <f>IF(Tbl.Kosten[[#This Row],[KSnr.]]=ED$7,Tbl.Kosten[[#This Row],[Totaal kosten]],"")</f>
        <v/>
      </c>
      <c r="EE205" s="150" t="str">
        <f>IF(Tbl.Kosten[[#This Row],[KSnr.]]=EE$7,Tbl.Kosten[[#This Row],[Totaal kosten]],"")</f>
        <v/>
      </c>
      <c r="EF205" s="150" t="str">
        <f>IF(Tbl.Kosten[[#This Row],[KSnr.]]=EF$7,Tbl.Kosten[[#This Row],[Totaal kosten]],"")</f>
        <v/>
      </c>
      <c r="EG205" s="150" t="str">
        <f>IF(Tbl.Kosten[[#This Row],[KSnr.]]=EG$7,Tbl.Kosten[[#This Row],[Totaal kosten]],"")</f>
        <v/>
      </c>
      <c r="EH205" s="150" t="str">
        <f>IF(Tbl.Kosten[[#This Row],[KSnr.]]=EH$7,Tbl.Kosten[[#This Row],[Totaal kosten]],"")</f>
        <v/>
      </c>
      <c r="EI205" s="150" t="str">
        <f>IF(Tbl.Kosten[[#This Row],[KSnr.]]=EI$7,Tbl.Kosten[[#This Row],[Totaal kosten]],"")</f>
        <v/>
      </c>
      <c r="EJ205" s="150" t="str">
        <f>IF(Tbl.Kosten[[#This Row],[KSnr.]]=EJ$7,Tbl.Kosten[[#This Row],[Totaal kosten]],"")</f>
        <v/>
      </c>
      <c r="EK205" s="150" t="str">
        <f>IF(Tbl.Kosten[[#This Row],[KSnr.]]=EK$7,Tbl.Kosten[[#This Row],[Totaal kosten]],"")</f>
        <v/>
      </c>
      <c r="EL205" s="150" t="str">
        <f>IF(Tbl.Kosten[[#This Row],[KSnr.]]=EL$7,Tbl.Kosten[[#This Row],[Totaal kosten]],"")</f>
        <v/>
      </c>
      <c r="EM205" s="150" t="str">
        <f>IF(Tbl.Kosten[[#This Row],[KSnr.]]=EM$7,Tbl.Kosten[[#This Row],[Totaal kosten]],"")</f>
        <v/>
      </c>
      <c r="EN205" s="150" t="str">
        <f>IF(Tbl.Kosten[[#This Row],[KSnr.]]=EN$7,Tbl.Kosten[[#This Row],[Totaal kosten]],"")</f>
        <v/>
      </c>
      <c r="EO205" s="150" t="str">
        <f>IF(Tbl.Kosten[[#This Row],[KSnr.]]=EO$7,Tbl.Kosten[[#This Row],[Totaal kosten]],"")</f>
        <v/>
      </c>
      <c r="EP205" s="150" t="str">
        <f>IF(Tbl.Kosten[[#This Row],[KSnr.]]=EP$7,Tbl.Kosten[[#This Row],[Totaal kosten]],"")</f>
        <v/>
      </c>
      <c r="EQ205" s="150" t="str">
        <f>IF(Tbl.Kosten[[#This Row],[KSnr.]]=EQ$7,Tbl.Kosten[[#This Row],[Totaal kosten]],"")</f>
        <v/>
      </c>
      <c r="ER205" s="144" t="str">
        <f>IFERROR(_xlfn.XLOOKUP(Tbl.Kosten[[#This Row],[Subsidieactiviteit]],Tbl.Subsidiehoogte[Subsidieactiviteit],Tbl.Subsidiehoogte[SAnr.],"",0,1),"")</f>
        <v/>
      </c>
      <c r="ES205" s="150" t="str">
        <f>IF(Tbl.Kosten[[#This Row],[Sanr.]]=ES$7,Tbl.Kosten[[#This Row],[Totaal kosten]],"")</f>
        <v/>
      </c>
      <c r="ET205" s="150" t="str">
        <f>IF(Tbl.Kosten[[#This Row],[Sanr.]]=ET$7,Tbl.Kosten[[#This Row],[Totaal kosten]],"")</f>
        <v/>
      </c>
      <c r="EU205" s="150" t="str">
        <f>IF(Tbl.Kosten[[#This Row],[Sanr.]]=EU$7,Tbl.Kosten[[#This Row],[Totaal kosten]],"")</f>
        <v/>
      </c>
      <c r="EV205" s="150" t="str">
        <f>IF(Tbl.Kosten[[#This Row],[Sanr.]]=EV$7,Tbl.Kosten[[#This Row],[Totaal kosten]],"")</f>
        <v/>
      </c>
      <c r="EW205" s="150" t="str">
        <f>IF(Tbl.Kosten[[#This Row],[Sanr.]]=EW$7,Tbl.Kosten[[#This Row],[Totaal kosten]],"")</f>
        <v/>
      </c>
      <c r="EX205" s="150" t="str">
        <f>IF(Tbl.Kosten[[#This Row],[Sanr.]]=EX$7,Tbl.Kosten[[#This Row],[Totaal kosten]],"")</f>
        <v/>
      </c>
      <c r="EY205" s="150" t="str">
        <f>IF(Tbl.Kosten[[#This Row],[Sanr.]]=EY$7,Tbl.Kosten[[#This Row],[Totaal kosten]],"")</f>
        <v/>
      </c>
      <c r="EZ205" s="150" t="str">
        <f>IF(Tbl.Kosten[[#This Row],[Sanr.]]=EZ$7,Tbl.Kosten[[#This Row],[Totaal kosten]],"")</f>
        <v/>
      </c>
      <c r="FA205" s="150" t="str">
        <f>IF(Tbl.Kosten[[#This Row],[Sanr.]]=FA$7,Tbl.Kosten[[#This Row],[Totaal kosten]],"")</f>
        <v/>
      </c>
      <c r="FB205" s="150" t="str">
        <f>IF(Tbl.Kosten[[#This Row],[Sanr.]]=FB$7,Tbl.Kosten[[#This Row],[Totaal kosten]],"")</f>
        <v/>
      </c>
      <c r="FC205" s="150" t="str">
        <f>IF(Tbl.Kosten[[#This Row],[Sanr.]]=FC$7,Tbl.Kosten[[#This Row],[Totaal kosten]],"")</f>
        <v/>
      </c>
      <c r="FD205" s="150" t="str">
        <f>IF(Tbl.Kosten[[#This Row],[Sanr.]]=FD$7,Tbl.Kosten[[#This Row],[Totaal kosten]],"")</f>
        <v/>
      </c>
      <c r="FE205" s="150" t="str">
        <f>IF(Tbl.Kosten[[#This Row],[Sanr.]]=FE$7,Tbl.Kosten[[#This Row],[Totaal kosten]],"")</f>
        <v/>
      </c>
      <c r="FF205" s="150" t="str">
        <f>IF(Tbl.Kosten[[#This Row],[Sanr.]]=FF$7,Tbl.Kosten[[#This Row],[Totaal kosten]],"")</f>
        <v/>
      </c>
      <c r="FG205" s="150" t="str">
        <f>IF(Tbl.Kosten[[#This Row],[Sanr.]]=FG$7,Tbl.Kosten[[#This Row],[Totaal kosten]],"")</f>
        <v/>
      </c>
      <c r="FH205" s="150" t="str">
        <f>IF(Tbl.Kosten[[#This Row],[Sanr.]]=FH$7,Tbl.Kosten[[#This Row],[Totaal kosten]],"")</f>
        <v/>
      </c>
      <c r="FI205" s="150" t="str">
        <f>IF(Tbl.Kosten[[#This Row],[Sanr.]]=FI$7,Tbl.Kosten[[#This Row],[Totaal kosten]],"")</f>
        <v/>
      </c>
      <c r="FJ205" s="150" t="str">
        <f>IF(Tbl.Kosten[[#This Row],[Sanr.]]=FJ$7,Tbl.Kosten[[#This Row],[Totaal kosten]],"")</f>
        <v/>
      </c>
      <c r="FK205" s="150" t="str">
        <f>IF(Tbl.Kosten[[#This Row],[Sanr.]]=FK$7,Tbl.Kosten[[#This Row],[Totaal kosten]],"")</f>
        <v/>
      </c>
      <c r="FL205" s="150" t="str">
        <f>IF(Tbl.Kosten[[#This Row],[Sanr.]]=FL$7,Tbl.Kosten[[#This Row],[Totaal kosten]],"")</f>
        <v/>
      </c>
      <c r="FM205" s="150" t="str">
        <f>IF(Tbl.Kosten[[#This Row],[Sanr.]]=FM$7,Tbl.Kosten[[#This Row],[Totaal kosten]],"")</f>
        <v/>
      </c>
      <c r="FN205" s="150" t="str">
        <f>IF(Tbl.Kosten[[#This Row],[Sanr.]]=FN$7,Tbl.Kosten[[#This Row],[Totaal kosten]],"")</f>
        <v/>
      </c>
      <c r="FO205" s="150" t="str">
        <f>IF(Tbl.Kosten[[#This Row],[Sanr.]]=FO$7,Tbl.Kosten[[#This Row],[Totaal kosten]],"")</f>
        <v/>
      </c>
      <c r="FP205" s="150" t="str">
        <f>IF(Tbl.Kosten[[#This Row],[Sanr.]]=FP$7,Tbl.Kosten[[#This Row],[Totaal kosten]],"")</f>
        <v/>
      </c>
      <c r="FQ205" s="150" t="str">
        <f>IF(Tbl.Kosten[[#This Row],[Sanr.]]=FQ$7,Tbl.Kosten[[#This Row],[Totaal kosten]],"")</f>
        <v/>
      </c>
      <c r="FR205" s="150" t="str">
        <f>IF(Tbl.Kosten[[#This Row],[Sanr.]]=FR$7,Tbl.Kosten[[#This Row],[Totaal kosten]],"")</f>
        <v/>
      </c>
      <c r="FS205" s="150" t="str">
        <f>IF(Tbl.Kosten[[#This Row],[Sanr.]]=FS$7,Tbl.Kosten[[#This Row],[Totaal kosten]],"")</f>
        <v/>
      </c>
      <c r="FT205" s="150" t="str">
        <f>IF(Tbl.Kosten[[#This Row],[Sanr.]]=FT$7,Tbl.Kosten[[#This Row],[Totaal kosten]],"")</f>
        <v/>
      </c>
      <c r="FU205" s="150" t="str">
        <f>IF(Tbl.Kosten[[#This Row],[Sanr.]]=FU$7,Tbl.Kosten[[#This Row],[Totaal kosten]],"")</f>
        <v/>
      </c>
      <c r="FV205" s="150" t="str">
        <f>IF(Tbl.Kosten[[#This Row],[Sanr.]]=FV$7,Tbl.Kosten[[#This Row],[Totaal kosten]],"")</f>
        <v/>
      </c>
      <c r="FW205" s="150" t="str">
        <f>IFERROR(_xlfn.XLOOKUP(Tbl.Kosten[[#This Row],[Activiteitencode]],Tbl.Activiteiten[Activiteitcode],Tbl.Activiteiten[Anr.],"",0,1),"")</f>
        <v/>
      </c>
      <c r="FX205" s="169" t="str">
        <f>_xlfn.CONCAT(Tbl.Kosten[[#This Row],[Pnr.]],Tbl.Kosten[[#This Row],[Sanr.]])</f>
        <v>P1</v>
      </c>
      <c r="FY205" s="150">
        <f>Tbl.Kosten[[#This Row],[Totaal kosten]]-Tbl.Kosten[[#This Row],[Subsidie]]</f>
        <v>0</v>
      </c>
      <c r="FZ205" s="150">
        <f>IF(Tbl.Kosten[[#This Row],[Pnr.]]=FZ$7,Tbl.Kosten[[#This Row],[Te financieren]],"")</f>
        <v>0</v>
      </c>
      <c r="GA205" s="150" t="str">
        <f>IF(Tbl.Kosten[[#This Row],[Pnr.]]=GA$7,Tbl.Kosten[[#This Row],[Te financieren]],"")</f>
        <v/>
      </c>
      <c r="GB205" s="150" t="str">
        <f>IF(Tbl.Kosten[[#This Row],[Pnr.]]=GB$7,Tbl.Kosten[[#This Row],[Te financieren]],"")</f>
        <v/>
      </c>
      <c r="GC205" s="150" t="str">
        <f>IF(Tbl.Kosten[[#This Row],[Pnr.]]=GC$7,Tbl.Kosten[[#This Row],[Te financieren]],"")</f>
        <v/>
      </c>
      <c r="GD205" s="150" t="str">
        <f>IF(Tbl.Kosten[[#This Row],[Pnr.]]=GD$7,Tbl.Kosten[[#This Row],[Te financieren]],"")</f>
        <v/>
      </c>
      <c r="GE205" s="150" t="str">
        <f>IF(Tbl.Kosten[[#This Row],[Pnr.]]=GE$7,Tbl.Kosten[[#This Row],[Te financieren]],"")</f>
        <v/>
      </c>
      <c r="GF205" s="150" t="str">
        <f>IF(Tbl.Kosten[[#This Row],[Pnr.]]=GF$7,Tbl.Kosten[[#This Row],[Te financieren]],"")</f>
        <v/>
      </c>
      <c r="GG205" s="150" t="str">
        <f>IF(Tbl.Kosten[[#This Row],[Pnr.]]=GG$7,Tbl.Kosten[[#This Row],[Te financieren]],"")</f>
        <v/>
      </c>
      <c r="GH205" s="150" t="str">
        <f>IF(Tbl.Kosten[[#This Row],[Pnr.]]=GH$7,Tbl.Kosten[[#This Row],[Te financieren]],"")</f>
        <v/>
      </c>
      <c r="GI205" s="150" t="str">
        <f>IF(Tbl.Kosten[[#This Row],[Pnr.]]=GI$7,Tbl.Kosten[[#This Row],[Te financieren]],"")</f>
        <v/>
      </c>
      <c r="GJ205" s="150" t="str">
        <f>IF(Tbl.Kosten[[#This Row],[Pnr.]]=GJ$7,Tbl.Kosten[[#This Row],[Te financieren]],"")</f>
        <v/>
      </c>
      <c r="GK205" s="150" t="str">
        <f>IF(Tbl.Kosten[[#This Row],[Pnr.]]=GK$7,Tbl.Kosten[[#This Row],[Te financieren]],"")</f>
        <v/>
      </c>
      <c r="GL205" s="150" t="str">
        <f>IF(Tbl.Kosten[[#This Row],[Pnr.]]=GL$7,Tbl.Kosten[[#This Row],[Te financieren]],"")</f>
        <v/>
      </c>
      <c r="GM205" s="150" t="str">
        <f>IF(Tbl.Kosten[[#This Row],[Pnr.]]=GM$7,Tbl.Kosten[[#This Row],[Te financieren]],"")</f>
        <v/>
      </c>
      <c r="GN205" s="150" t="str">
        <f>IF(Tbl.Kosten[[#This Row],[Pnr.]]=GN$7,Tbl.Kosten[[#This Row],[Te financieren]],"")</f>
        <v/>
      </c>
      <c r="GO205" s="150" t="str">
        <f>IF(Tbl.Kosten[[#This Row],[Pnr.]]=GO$7,Tbl.Kosten[[#This Row],[Te financieren]],"")</f>
        <v/>
      </c>
      <c r="GP205" s="150" t="str">
        <f>IF(Tbl.Kosten[[#This Row],[Pnr.]]=GP$7,Tbl.Kosten[[#This Row],[Te financieren]],"")</f>
        <v/>
      </c>
      <c r="GQ205" s="150" t="str">
        <f>IF(Tbl.Kosten[[#This Row],[Pnr.]]=GQ$7,Tbl.Kosten[[#This Row],[Te financieren]],"")</f>
        <v/>
      </c>
      <c r="GR205" s="150" t="str">
        <f>IF(Tbl.Kosten[[#This Row],[Pnr.]]=GR$7,Tbl.Kosten[[#This Row],[Te financieren]],"")</f>
        <v/>
      </c>
      <c r="GS205" s="150" t="str">
        <f>IF(Tbl.Kosten[[#This Row],[Pnr.]]=GS$7,Tbl.Kosten[[#This Row],[Te financieren]],"")</f>
        <v/>
      </c>
      <c r="GT205" s="150" t="str">
        <f>IF(Tbl.Kosten[[#This Row],[Pnr.]]=GT$7,Tbl.Kosten[[#This Row],[Te financieren]],"")</f>
        <v/>
      </c>
      <c r="GU205" s="150" t="str">
        <f>IF(Tbl.Kosten[[#This Row],[Pnr.]]=GU$7,Tbl.Kosten[[#This Row],[Te financieren]],"")</f>
        <v/>
      </c>
      <c r="GV205" s="150" t="str">
        <f>IF(Tbl.Kosten[[#This Row],[Pnr.]]=GV$7,Tbl.Kosten[[#This Row],[Te financieren]],"")</f>
        <v/>
      </c>
      <c r="GW205" s="150" t="str">
        <f>IF(Tbl.Kosten[[#This Row],[Pnr.]]=GW$7,Tbl.Kosten[[#This Row],[Te financieren]],"")</f>
        <v/>
      </c>
      <c r="GX205" s="150" t="str">
        <f>IF(Tbl.Kosten[[#This Row],[Pnr.]]=GX$7,Tbl.Kosten[[#This Row],[Te financieren]],"")</f>
        <v/>
      </c>
      <c r="GY205" s="150" t="str">
        <f>IF(Tbl.Kosten[[#This Row],[Pnr.]]=GY$7,Tbl.Kosten[[#This Row],[Te financieren]],"")</f>
        <v/>
      </c>
      <c r="GZ205" s="150" t="str">
        <f>IF(Tbl.Kosten[[#This Row],[Pnr.]]=GZ$7,Tbl.Kosten[[#This Row],[Te financieren]],"")</f>
        <v/>
      </c>
      <c r="HA205" s="150" t="str">
        <f>IF(Tbl.Kosten[[#This Row],[Pnr.]]=HA$7,Tbl.Kosten[[#This Row],[Te financieren]],"")</f>
        <v/>
      </c>
      <c r="HB205" s="150" t="str">
        <f>IF(Tbl.Kosten[[#This Row],[Pnr.]]=HB$7,Tbl.Kosten[[#This Row],[Te financieren]],"")</f>
        <v/>
      </c>
      <c r="HC205" s="150" t="str">
        <f>IF(Tbl.Kosten[[#This Row],[Pnr.]]=HC$7,Tbl.Kosten[[#This Row],[Te financieren]],"")</f>
        <v/>
      </c>
      <c r="HD205" s="150" t="str">
        <f>IF(Tbl.Kosten[[#This Row],[Pnr.]]=HD$7,Tbl.Kosten[[#This Row],[Te financieren]],"")</f>
        <v/>
      </c>
      <c r="HE205" s="150" t="str">
        <f>IF(Tbl.Kosten[[#This Row],[Pnr.]]=HE$7,Tbl.Kosten[[#This Row],[Te financieren]],"")</f>
        <v/>
      </c>
      <c r="HF205" s="150" t="str">
        <f>IF(Tbl.Kosten[[#This Row],[Pnr.]]=HF$7,Tbl.Kosten[[#This Row],[Te financieren]],"")</f>
        <v/>
      </c>
      <c r="HG205" s="150" t="str">
        <f>IF(Tbl.Kosten[[#This Row],[Pnr.]]=HG$7,Tbl.Kosten[[#This Row],[Te financieren]],"")</f>
        <v/>
      </c>
      <c r="HH205" s="150" t="str">
        <f>IF(Tbl.Kosten[[#This Row],[Pnr.]]=HH$7,Tbl.Kosten[[#This Row],[Te financieren]],"")</f>
        <v/>
      </c>
      <c r="HI205" s="150" t="str">
        <f>IF(Tbl.Kosten[[#This Row],[Pnr.]]=HI$7,Tbl.Kosten[[#This Row],[Te financieren]],"")</f>
        <v/>
      </c>
      <c r="HJ205" s="150" t="str">
        <f>IF(Tbl.Kosten[[#This Row],[Pnr.]]=HJ$7,Tbl.Kosten[[#This Row],[Te financieren]],"")</f>
        <v/>
      </c>
      <c r="HK205" s="150" t="str">
        <f>IF(Tbl.Kosten[[#This Row],[Pnr.]]=HK$7,Tbl.Kosten[[#This Row],[Te financieren]],"")</f>
        <v/>
      </c>
      <c r="HL205" s="150" t="str">
        <f>IF(Tbl.Kosten[[#This Row],[Pnr.]]=HL$7,Tbl.Kosten[[#This Row],[Te financieren]],"")</f>
        <v/>
      </c>
      <c r="HM205" s="150" t="str">
        <f>IF(Tbl.Kosten[[#This Row],[Pnr.]]=HM$7,Tbl.Kosten[[#This Row],[Te financieren]],"")</f>
        <v/>
      </c>
      <c r="HN205" s="150" t="str">
        <f>IF(Tbl.Kosten[[#This Row],[Pnr.]]=HN$7,Tbl.Kosten[[#This Row],[Te financieren]],"")</f>
        <v/>
      </c>
      <c r="HO205" s="150" t="str">
        <f>IF(Tbl.Kosten[[#This Row],[Pnr.]]=HO$7,Tbl.Kosten[[#This Row],[Te financieren]],"")</f>
        <v/>
      </c>
      <c r="HP205" s="150" t="str">
        <f>IF(Tbl.Kosten[[#This Row],[Pnr.]]=HP$7,Tbl.Kosten[[#This Row],[Te financieren]],"")</f>
        <v/>
      </c>
      <c r="HQ205" s="150" t="str">
        <f>IF(Tbl.Kosten[[#This Row],[Pnr.]]=HQ$7,Tbl.Kosten[[#This Row],[Te financieren]],"")</f>
        <v/>
      </c>
      <c r="HR205" s="150" t="str">
        <f>IF(Tbl.Kosten[[#This Row],[Pnr.]]=HR$7,Tbl.Kosten[[#This Row],[Te financieren]],"")</f>
        <v/>
      </c>
      <c r="HS205" s="150" t="str">
        <f>IF(Tbl.Kosten[[#This Row],[Pnr.]]=HS$7,Tbl.Kosten[[#This Row],[Te financieren]],"")</f>
        <v/>
      </c>
      <c r="HT205" s="150" t="str">
        <f>IF(Tbl.Kosten[[#This Row],[Pnr.]]=HT$7,Tbl.Kosten[[#This Row],[Te financieren]],"")</f>
        <v/>
      </c>
      <c r="HU205" s="150" t="str">
        <f>IF(Tbl.Kosten[[#This Row],[Pnr.]]=HU$7,Tbl.Kosten[[#This Row],[Te financieren]],"")</f>
        <v/>
      </c>
      <c r="HV205" s="150" t="str">
        <f>IF(Tbl.Kosten[[#This Row],[Pnr.]]=HV$7,Tbl.Kosten[[#This Row],[Te financieren]],"")</f>
        <v/>
      </c>
      <c r="HW205" s="150" t="str">
        <f>IF(Tbl.Kosten[[#This Row],[Pnr.]]=HW$7,Tbl.Kosten[[#This Row],[Te financieren]],"")</f>
        <v/>
      </c>
    </row>
    <row r="206" spans="2:231" x14ac:dyDescent="0.3">
      <c r="B206" s="134"/>
      <c r="C206" s="137"/>
      <c r="D206" s="136"/>
      <c r="E206" s="261"/>
      <c r="F206" s="135"/>
      <c r="G206" s="11" t="str">
        <f>IF(Tbl.Kosten[[#This Row],[Medewerker e/o 
functie]]&lt;&gt;"",_xlfn.XLOOKUP(Tbl.Kosten[[#This Row],[Medewerker e/o 
functie]],Tbl.Uurtarief[Medewerker en/of functie],Tbl.Uurtarief[Uurtarief],"",0,1),"")</f>
        <v/>
      </c>
      <c r="H206" s="121">
        <f>IFERROR(Tbl.Kosten[[#This Row],[Uren]]*Tbl.Kosten[[#This Row],[Uurtarief]],0)</f>
        <v>0</v>
      </c>
      <c r="I206" s="119" t="str">
        <f>IF(Tbl.Kosten[[#This Row],[Subtotaal uren]]&lt;&gt;0,_xlfn.XLOOKUP(Tbl.Kosten[[#This Row],[Medewerker e/o 
functie]],Tbl.Uurtarief[Medewerker en/of functie],Tbl.Uurtarief[Kostensoort arbeid],"",0,1),"")</f>
        <v/>
      </c>
      <c r="J206" s="137"/>
      <c r="K206" s="135"/>
      <c r="L206" s="139" t="str">
        <f>IF(Tbl.Kosten[[#This Row],[Activum]]&lt;&gt;"",_xlfn.XLOOKUP(Tbl.Kosten[[#This Row],[Activum]],Tbl.Afschrijvingskosten[Activum],Tbl.Afschrijvingskosten[Tarief per afschrijvings-eenheid],"",0,1),"")</f>
        <v/>
      </c>
      <c r="M206" s="122">
        <f>IFERROR(Tbl.Kosten[[#This Row],[Een-
heden]]*Tbl.Kosten[[#This Row],[Afschrijvings-
tarief]],0)</f>
        <v>0</v>
      </c>
      <c r="N206" s="122" t="str">
        <f>IF(Tbl.Kosten[[#This Row],[Subtotaal afschrijving]]&lt;&gt;0,Lijsten!$A$7,"")</f>
        <v/>
      </c>
      <c r="O206" s="140"/>
      <c r="P206" s="135"/>
      <c r="Q206" s="138"/>
      <c r="R206" s="122">
        <f>IFERROR(Tbl.Kosten[[#This Row],[Aantal]]*Tbl.Kosten[[#This Row],[Tarief]],0)</f>
        <v>0</v>
      </c>
      <c r="S206" s="8">
        <f>IFERROR(Tbl.Kosten[[#This Row],[Subtotaal overige kosten]]+Tbl.Kosten[[#This Row],[Subtotaal uren]]+Tbl.Kosten[[#This Row],[Subtotaal afschrijving]],0)</f>
        <v>0</v>
      </c>
      <c r="T206" s="8">
        <f>IFERROR(Tbl.Kosten[[#This Row],[Totaal kosten]]*Tbl.Kosten[[#This Row],[Subsidie%]],0)</f>
        <v>0</v>
      </c>
      <c r="U206" s="4" t="str" cm="1">
        <f t="array" ref="U206">IFERROR(_xlfn.IFS(Tbl.Kosten[[#This Row],[Subtotaal uren]]&lt;&gt;0,Tbl.Kosten[[#This Row],[Kostensoort arbeid]],Tbl.Kosten[[#This Row],[Subtotaal afschrijving]]&lt;&gt;0,Tbl.Kosten[[#This Row],[Kostensoort afschrijving]],Tbl.Kosten[[#This Row],[Subtotaal overige kosten]]&lt;&gt;0,Tbl.Kosten[[#This Row],[Kostensoort overig]]),"")</f>
        <v/>
      </c>
      <c r="V206" s="4" t="str">
        <f>IFERROR(_xlfn.XLOOKUP(Tbl.Kosten[[#This Row],[Activiteitencode]],Tbl.Activiteiten[Activiteitcode],Tbl.Activiteiten[Werkpakketcode],"",0,1),"")</f>
        <v/>
      </c>
      <c r="W206" s="4" t="str">
        <f>IFERROR(_xlfn.XLOOKUP(Tbl.Kosten[[#This Row],[Werkpakketcode]],Tbl.Werkpakketten[Werkpakketcode],Tbl.Werkpakketten[Subsidiabele activiteit],"",0,1),"")</f>
        <v/>
      </c>
      <c r="X206" s="12">
        <f>IFERROR(_xlfn.XLOOKUP(Tbl.Kosten[[#This Row],[Sanr.]],Tbl.Subsidiehoogte[SAnr.],Tbl.Subsidiehoogte[Sub. Percentage],0,0,1),0)</f>
        <v>0</v>
      </c>
      <c r="Y206" s="144" t="str">
        <f>IFERROR(_xlfn.XLOOKUP(Tbl.Kosten[[#This Row],[Partnercode]],Tbl.Projectpartners[Partnercode],Tbl.Projectpartners[PNr.],"",0,1),"")</f>
        <v>P1</v>
      </c>
      <c r="Z206" s="148">
        <f>IF(Tbl.Kosten[[#This Row],[Pnr.]]=Z$7,Tbl.Kosten[[#This Row],[Totaal kosten]],"")</f>
        <v>0</v>
      </c>
      <c r="AA206" s="148" t="str">
        <f>IF(Tbl.Kosten[[#This Row],[Pnr.]]=AA$7,Tbl.Kosten[[#This Row],[Totaal kosten]],"")</f>
        <v/>
      </c>
      <c r="AB206" s="148" t="str">
        <f>IF(Tbl.Kosten[[#This Row],[Pnr.]]=AB$7,Tbl.Kosten[[#This Row],[Totaal kosten]],"")</f>
        <v/>
      </c>
      <c r="AC206" s="148" t="str">
        <f>IF(Tbl.Kosten[[#This Row],[Pnr.]]=AC$7,Tbl.Kosten[[#This Row],[Totaal kosten]],"")</f>
        <v/>
      </c>
      <c r="AD206" s="148" t="str">
        <f>IF(Tbl.Kosten[[#This Row],[Pnr.]]=AD$7,Tbl.Kosten[[#This Row],[Totaal kosten]],"")</f>
        <v/>
      </c>
      <c r="AE206" s="148" t="str">
        <f>IF(Tbl.Kosten[[#This Row],[Pnr.]]=AE$7,Tbl.Kosten[[#This Row],[Totaal kosten]],"")</f>
        <v/>
      </c>
      <c r="AF206" s="148" t="str">
        <f>IF(Tbl.Kosten[[#This Row],[Pnr.]]=AF$7,Tbl.Kosten[[#This Row],[Totaal kosten]],"")</f>
        <v/>
      </c>
      <c r="AG206" s="148" t="str">
        <f>IF(Tbl.Kosten[[#This Row],[Pnr.]]=AG$7,Tbl.Kosten[[#This Row],[Totaal kosten]],"")</f>
        <v/>
      </c>
      <c r="AH206" s="148" t="str">
        <f>IF(Tbl.Kosten[[#This Row],[Pnr.]]=AH$7,Tbl.Kosten[[#This Row],[Totaal kosten]],"")</f>
        <v/>
      </c>
      <c r="AI206" s="148" t="str">
        <f>IF(Tbl.Kosten[[#This Row],[Pnr.]]=AI$7,Tbl.Kosten[[#This Row],[Totaal kosten]],"")</f>
        <v/>
      </c>
      <c r="AJ206" s="148" t="str">
        <f>IF(Tbl.Kosten[[#This Row],[Pnr.]]=AJ$7,Tbl.Kosten[[#This Row],[Totaal kosten]],"")</f>
        <v/>
      </c>
      <c r="AK206" s="148" t="str">
        <f>IF(Tbl.Kosten[[#This Row],[Pnr.]]=AK$7,Tbl.Kosten[[#This Row],[Totaal kosten]],"")</f>
        <v/>
      </c>
      <c r="AL206" s="148" t="str">
        <f>IF(Tbl.Kosten[[#This Row],[Pnr.]]=AL$7,Tbl.Kosten[[#This Row],[Totaal kosten]],"")</f>
        <v/>
      </c>
      <c r="AM206" s="148" t="str">
        <f>IF(Tbl.Kosten[[#This Row],[Pnr.]]=AM$7,Tbl.Kosten[[#This Row],[Totaal kosten]],"")</f>
        <v/>
      </c>
      <c r="AN206" s="148" t="str">
        <f>IF(Tbl.Kosten[[#This Row],[Pnr.]]=AN$7,Tbl.Kosten[[#This Row],[Totaal kosten]],"")</f>
        <v/>
      </c>
      <c r="AO206" s="148" t="str">
        <f>IF(Tbl.Kosten[[#This Row],[Pnr.]]=AO$7,Tbl.Kosten[[#This Row],[Totaal kosten]],"")</f>
        <v/>
      </c>
      <c r="AP206" s="148" t="str">
        <f>IF(Tbl.Kosten[[#This Row],[Pnr.]]=AP$7,Tbl.Kosten[[#This Row],[Totaal kosten]],"")</f>
        <v/>
      </c>
      <c r="AQ206" s="148" t="str">
        <f>IF(Tbl.Kosten[[#This Row],[Pnr.]]=AQ$7,Tbl.Kosten[[#This Row],[Totaal kosten]],"")</f>
        <v/>
      </c>
      <c r="AR206" s="148" t="str">
        <f>IF(Tbl.Kosten[[#This Row],[Pnr.]]=AR$7,Tbl.Kosten[[#This Row],[Totaal kosten]],"")</f>
        <v/>
      </c>
      <c r="AS206" s="148" t="str">
        <f>IF(Tbl.Kosten[[#This Row],[Pnr.]]=AS$7,Tbl.Kosten[[#This Row],[Totaal kosten]],"")</f>
        <v/>
      </c>
      <c r="AT206" s="148" t="str">
        <f>IF(Tbl.Kosten[[#This Row],[Pnr.]]=AT$7,Tbl.Kosten[[#This Row],[Totaal kosten]],"")</f>
        <v/>
      </c>
      <c r="AU206" s="148" t="str">
        <f>IF(Tbl.Kosten[[#This Row],[Pnr.]]=AU$7,Tbl.Kosten[[#This Row],[Totaal kosten]],"")</f>
        <v/>
      </c>
      <c r="AV206" s="148" t="str">
        <f>IF(Tbl.Kosten[[#This Row],[Pnr.]]=AV$7,Tbl.Kosten[[#This Row],[Totaal kosten]],"")</f>
        <v/>
      </c>
      <c r="AW206" s="148" t="str">
        <f>IF(Tbl.Kosten[[#This Row],[Pnr.]]=AW$7,Tbl.Kosten[[#This Row],[Totaal kosten]],"")</f>
        <v/>
      </c>
      <c r="AX206" s="148" t="str">
        <f>IF(Tbl.Kosten[[#This Row],[Pnr.]]=AX$7,Tbl.Kosten[[#This Row],[Totaal kosten]],"")</f>
        <v/>
      </c>
      <c r="AY206" s="148" t="str">
        <f>IF(Tbl.Kosten[[#This Row],[Pnr.]]=AY$7,Tbl.Kosten[[#This Row],[Totaal kosten]],"")</f>
        <v/>
      </c>
      <c r="AZ206" s="148" t="str">
        <f>IF(Tbl.Kosten[[#This Row],[Pnr.]]=AZ$7,Tbl.Kosten[[#This Row],[Totaal kosten]],"")</f>
        <v/>
      </c>
      <c r="BA206" s="148" t="str">
        <f>IF(Tbl.Kosten[[#This Row],[Pnr.]]=BA$7,Tbl.Kosten[[#This Row],[Totaal kosten]],"")</f>
        <v/>
      </c>
      <c r="BB206" s="148" t="str">
        <f>IF(Tbl.Kosten[[#This Row],[Pnr.]]=BB$7,Tbl.Kosten[[#This Row],[Totaal kosten]],"")</f>
        <v/>
      </c>
      <c r="BC206" s="148" t="str">
        <f>IF(Tbl.Kosten[[#This Row],[Pnr.]]=BC$7,Tbl.Kosten[[#This Row],[Totaal kosten]],"")</f>
        <v/>
      </c>
      <c r="BD206" s="148" t="str">
        <f>IF(Tbl.Kosten[[#This Row],[Pnr.]]=BD$7,Tbl.Kosten[[#This Row],[Totaal kosten]],"")</f>
        <v/>
      </c>
      <c r="BE206" s="148" t="str">
        <f>IF(Tbl.Kosten[[#This Row],[Pnr.]]=BE$7,Tbl.Kosten[[#This Row],[Totaal kosten]],"")</f>
        <v/>
      </c>
      <c r="BF206" s="148" t="str">
        <f>IF(Tbl.Kosten[[#This Row],[Pnr.]]=BF$7,Tbl.Kosten[[#This Row],[Totaal kosten]],"")</f>
        <v/>
      </c>
      <c r="BG206" s="148" t="str">
        <f>IF(Tbl.Kosten[[#This Row],[Pnr.]]=BG$7,Tbl.Kosten[[#This Row],[Totaal kosten]],"")</f>
        <v/>
      </c>
      <c r="BH206" s="148" t="str">
        <f>IF(Tbl.Kosten[[#This Row],[Pnr.]]=BH$7,Tbl.Kosten[[#This Row],[Totaal kosten]],"")</f>
        <v/>
      </c>
      <c r="BI206" s="148" t="str">
        <f>IF(Tbl.Kosten[[#This Row],[Pnr.]]=BI$7,Tbl.Kosten[[#This Row],[Totaal kosten]],"")</f>
        <v/>
      </c>
      <c r="BJ206" s="148" t="str">
        <f>IF(Tbl.Kosten[[#This Row],[Pnr.]]=BJ$7,Tbl.Kosten[[#This Row],[Totaal kosten]],"")</f>
        <v/>
      </c>
      <c r="BK206" s="148" t="str">
        <f>IF(Tbl.Kosten[[#This Row],[Pnr.]]=BK$7,Tbl.Kosten[[#This Row],[Totaal kosten]],"")</f>
        <v/>
      </c>
      <c r="BL206" s="148" t="str">
        <f>IF(Tbl.Kosten[[#This Row],[Pnr.]]=BL$7,Tbl.Kosten[[#This Row],[Totaal kosten]],"")</f>
        <v/>
      </c>
      <c r="BM206" s="148" t="str">
        <f>IF(Tbl.Kosten[[#This Row],[Pnr.]]=BM$7,Tbl.Kosten[[#This Row],[Totaal kosten]],"")</f>
        <v/>
      </c>
      <c r="BN206" s="148" t="str">
        <f>IF(Tbl.Kosten[[#This Row],[Pnr.]]=BN$7,Tbl.Kosten[[#This Row],[Totaal kosten]],"")</f>
        <v/>
      </c>
      <c r="BO206" s="148" t="str">
        <f>IF(Tbl.Kosten[[#This Row],[Pnr.]]=BO$7,Tbl.Kosten[[#This Row],[Totaal kosten]],"")</f>
        <v/>
      </c>
      <c r="BP206" s="148" t="str">
        <f>IF(Tbl.Kosten[[#This Row],[Pnr.]]=BP$7,Tbl.Kosten[[#This Row],[Totaal kosten]],"")</f>
        <v/>
      </c>
      <c r="BQ206" s="148" t="str">
        <f>IF(Tbl.Kosten[[#This Row],[Pnr.]]=BQ$7,Tbl.Kosten[[#This Row],[Totaal kosten]],"")</f>
        <v/>
      </c>
      <c r="BR206" s="148" t="str">
        <f>IF(Tbl.Kosten[[#This Row],[Pnr.]]=BR$7,Tbl.Kosten[[#This Row],[Totaal kosten]],"")</f>
        <v/>
      </c>
      <c r="BS206" s="148" t="str">
        <f>IF(Tbl.Kosten[[#This Row],[Pnr.]]=BS$7,Tbl.Kosten[[#This Row],[Totaal kosten]],"")</f>
        <v/>
      </c>
      <c r="BT206" s="148" t="str">
        <f>IF(Tbl.Kosten[[#This Row],[Pnr.]]=BT$7,Tbl.Kosten[[#This Row],[Totaal kosten]],"")</f>
        <v/>
      </c>
      <c r="BU206" s="148" t="str">
        <f>IF(Tbl.Kosten[[#This Row],[Pnr.]]=BU$7,Tbl.Kosten[[#This Row],[Totaal kosten]],"")</f>
        <v/>
      </c>
      <c r="BV206" s="148" t="str">
        <f>IF(Tbl.Kosten[[#This Row],[Pnr.]]=BV$7,Tbl.Kosten[[#This Row],[Totaal kosten]],"")</f>
        <v/>
      </c>
      <c r="BW206" s="148" t="str">
        <f>IF(Tbl.Kosten[[#This Row],[Pnr.]]=BW$7,Tbl.Kosten[[#This Row],[Totaal kosten]],"")</f>
        <v/>
      </c>
      <c r="BX206" s="148" t="str">
        <f>IFERROR(_xlfn.XLOOKUP(Tbl.Kosten[[#This Row],[Werkpakketcode]],Tbl.Werkpakketten[Werkpakketcode],Tbl.Werkpakketten[WPnr.],"",0,1),"")</f>
        <v/>
      </c>
      <c r="BY206" s="148" t="str">
        <f>IF(Tbl.Kosten[[#This Row],[WPnr.]]=BY$7,Tbl.Kosten[[#This Row],[Totaal kosten]],"")</f>
        <v/>
      </c>
      <c r="BZ206" s="148" t="str">
        <f>IF(Tbl.Kosten[[#This Row],[WPnr.]]=BZ$7,Tbl.Kosten[[#This Row],[Totaal kosten]],"")</f>
        <v/>
      </c>
      <c r="CA206" s="148" t="str">
        <f>IF(Tbl.Kosten[[#This Row],[WPnr.]]=CA$7,Tbl.Kosten[[#This Row],[Totaal kosten]],"")</f>
        <v/>
      </c>
      <c r="CB206" s="148" t="str">
        <f>IF(Tbl.Kosten[[#This Row],[WPnr.]]=CB$7,Tbl.Kosten[[#This Row],[Totaal kosten]],"")</f>
        <v/>
      </c>
      <c r="CC206" s="148" t="str">
        <f>IF(Tbl.Kosten[[#This Row],[WPnr.]]=CC$7,Tbl.Kosten[[#This Row],[Totaal kosten]],"")</f>
        <v/>
      </c>
      <c r="CD206" s="148" t="str">
        <f>IF(Tbl.Kosten[[#This Row],[WPnr.]]=CD$7,Tbl.Kosten[[#This Row],[Totaal kosten]],"")</f>
        <v/>
      </c>
      <c r="CE206" s="148" t="str">
        <f>IF(Tbl.Kosten[[#This Row],[WPnr.]]=CE$7,Tbl.Kosten[[#This Row],[Totaal kosten]],"")</f>
        <v/>
      </c>
      <c r="CF206" s="148" t="str">
        <f>IF(Tbl.Kosten[[#This Row],[WPnr.]]=CF$7,Tbl.Kosten[[#This Row],[Totaal kosten]],"")</f>
        <v/>
      </c>
      <c r="CG206" s="148" t="str">
        <f>IF(Tbl.Kosten[[#This Row],[WPnr.]]=CG$7,Tbl.Kosten[[#This Row],[Totaal kosten]],"")</f>
        <v/>
      </c>
      <c r="CH206" s="148" t="str">
        <f>IF(Tbl.Kosten[[#This Row],[WPnr.]]=CH$7,Tbl.Kosten[[#This Row],[Totaal kosten]],"")</f>
        <v/>
      </c>
      <c r="CI206" s="148" t="str">
        <f>IF(Tbl.Kosten[[#This Row],[WPnr.]]=CI$7,Tbl.Kosten[[#This Row],[Totaal kosten]],"")</f>
        <v/>
      </c>
      <c r="CJ206" s="148" t="str">
        <f>IF(Tbl.Kosten[[#This Row],[WPnr.]]=CJ$7,Tbl.Kosten[[#This Row],[Totaal kosten]],"")</f>
        <v/>
      </c>
      <c r="CK206" s="148" t="str">
        <f>IF(Tbl.Kosten[[#This Row],[WPnr.]]=CK$7,Tbl.Kosten[[#This Row],[Totaal kosten]],"")</f>
        <v/>
      </c>
      <c r="CL206" s="148" t="str">
        <f>IF(Tbl.Kosten[[#This Row],[WPnr.]]=CL$7,Tbl.Kosten[[#This Row],[Totaal kosten]],"")</f>
        <v/>
      </c>
      <c r="CM206" s="148" t="str">
        <f>IF(Tbl.Kosten[[#This Row],[WPnr.]]=CM$7,Tbl.Kosten[[#This Row],[Totaal kosten]],"")</f>
        <v/>
      </c>
      <c r="CN206" s="148" t="str">
        <f>IF(Tbl.Kosten[[#This Row],[WPnr.]]=CN$7,Tbl.Kosten[[#This Row],[Totaal kosten]],"")</f>
        <v/>
      </c>
      <c r="CO206" s="148" t="str">
        <f>IF(Tbl.Kosten[[#This Row],[WPnr.]]=CO$7,Tbl.Kosten[[#This Row],[Totaal kosten]],"")</f>
        <v/>
      </c>
      <c r="CP206" s="148" t="str">
        <f>IF(Tbl.Kosten[[#This Row],[WPnr.]]=CP$7,Tbl.Kosten[[#This Row],[Totaal kosten]],"")</f>
        <v/>
      </c>
      <c r="CQ206" s="148" t="str">
        <f>IF(Tbl.Kosten[[#This Row],[WPnr.]]=CQ$7,Tbl.Kosten[[#This Row],[Totaal kosten]],"")</f>
        <v/>
      </c>
      <c r="CR206" s="148" t="str">
        <f>IF(Tbl.Kosten[[#This Row],[WPnr.]]=CR$7,Tbl.Kosten[[#This Row],[Totaal kosten]],"")</f>
        <v/>
      </c>
      <c r="CS206" s="148" t="str">
        <f>IF(Tbl.Kosten[[#This Row],[WPnr.]]=CS$7,Tbl.Kosten[[#This Row],[Totaal kosten]],"")</f>
        <v/>
      </c>
      <c r="CT206" s="148" t="str">
        <f>IF(Tbl.Kosten[[#This Row],[WPnr.]]=CT$7,Tbl.Kosten[[#This Row],[Totaal kosten]],"")</f>
        <v/>
      </c>
      <c r="CU206" s="148" t="str">
        <f>IF(Tbl.Kosten[[#This Row],[WPnr.]]=CU$7,Tbl.Kosten[[#This Row],[Totaal kosten]],"")</f>
        <v/>
      </c>
      <c r="CV206" s="148" t="str">
        <f>IF(Tbl.Kosten[[#This Row],[WPnr.]]=CV$7,Tbl.Kosten[[#This Row],[Totaal kosten]],"")</f>
        <v/>
      </c>
      <c r="CW206" s="148" t="str">
        <f>IF(Tbl.Kosten[[#This Row],[WPnr.]]=CW$7,Tbl.Kosten[[#This Row],[Totaal kosten]],"")</f>
        <v/>
      </c>
      <c r="CX206" s="148" t="str">
        <f>IF(Tbl.Kosten[[#This Row],[WPnr.]]=CX$7,Tbl.Kosten[[#This Row],[Totaal kosten]],"")</f>
        <v/>
      </c>
      <c r="CY206" s="148" t="str">
        <f>IF(Tbl.Kosten[[#This Row],[WPnr.]]=CY$7,Tbl.Kosten[[#This Row],[Totaal kosten]],"")</f>
        <v/>
      </c>
      <c r="CZ206" s="148" t="str">
        <f>IF(Tbl.Kosten[[#This Row],[WPnr.]]=CZ$7,Tbl.Kosten[[#This Row],[Totaal kosten]],"")</f>
        <v/>
      </c>
      <c r="DA206" s="148" t="str">
        <f>IF(Tbl.Kosten[[#This Row],[WPnr.]]=DA$7,Tbl.Kosten[[#This Row],[Totaal kosten]],"")</f>
        <v/>
      </c>
      <c r="DB206" s="148" t="str">
        <f>IF(Tbl.Kosten[[#This Row],[WPnr.]]=DB$7,Tbl.Kosten[[#This Row],[Totaal kosten]],"")</f>
        <v/>
      </c>
      <c r="DC206" s="148" t="str">
        <f>IF(Tbl.Kosten[[#This Row],[WPnr.]]=DC$7,Tbl.Kosten[[#This Row],[Totaal kosten]],"")</f>
        <v/>
      </c>
      <c r="DD206" s="148" t="str">
        <f>IF(Tbl.Kosten[[#This Row],[WPnr.]]=DD$7,Tbl.Kosten[[#This Row],[Totaal kosten]],"")</f>
        <v/>
      </c>
      <c r="DE206" s="148" t="str">
        <f>IF(Tbl.Kosten[[#This Row],[WPnr.]]=DE$7,Tbl.Kosten[[#This Row],[Totaal kosten]],"")</f>
        <v/>
      </c>
      <c r="DF206" s="148" t="str">
        <f>IF(Tbl.Kosten[[#This Row],[WPnr.]]=DF$7,Tbl.Kosten[[#This Row],[Totaal kosten]],"")</f>
        <v/>
      </c>
      <c r="DG206" s="148" t="str">
        <f>IF(Tbl.Kosten[[#This Row],[WPnr.]]=DG$7,Tbl.Kosten[[#This Row],[Totaal kosten]],"")</f>
        <v/>
      </c>
      <c r="DH206" s="148" t="str">
        <f>IF(Tbl.Kosten[[#This Row],[WPnr.]]=DH$7,Tbl.Kosten[[#This Row],[Totaal kosten]],"")</f>
        <v/>
      </c>
      <c r="DI206" s="148" t="str">
        <f>IF(Tbl.Kosten[[#This Row],[WPnr.]]=DI$7,Tbl.Kosten[[#This Row],[Totaal kosten]],"")</f>
        <v/>
      </c>
      <c r="DJ206" s="148" t="str">
        <f>IF(Tbl.Kosten[[#This Row],[WPnr.]]=DJ$7,Tbl.Kosten[[#This Row],[Totaal kosten]],"")</f>
        <v/>
      </c>
      <c r="DK206" s="148" t="str">
        <f>IF(Tbl.Kosten[[#This Row],[WPnr.]]=DK$7,Tbl.Kosten[[#This Row],[Totaal kosten]],"")</f>
        <v/>
      </c>
      <c r="DL206" s="148" t="str">
        <f>IF(Tbl.Kosten[[#This Row],[WPnr.]]=DL$7,Tbl.Kosten[[#This Row],[Totaal kosten]],"")</f>
        <v/>
      </c>
      <c r="DM206" s="148" t="str">
        <f>IF(Tbl.Kosten[[#This Row],[WPnr.]]=DM$7,Tbl.Kosten[[#This Row],[Totaal kosten]],"")</f>
        <v/>
      </c>
      <c r="DN206" s="148" t="str">
        <f>IF(Tbl.Kosten[[#This Row],[WPnr.]]=DN$7,Tbl.Kosten[[#This Row],[Totaal kosten]],"")</f>
        <v/>
      </c>
      <c r="DO206" s="148" t="str">
        <f>IF(Tbl.Kosten[[#This Row],[WPnr.]]=DO$7,Tbl.Kosten[[#This Row],[Totaal kosten]],"")</f>
        <v/>
      </c>
      <c r="DP206" s="148" t="str">
        <f>IF(Tbl.Kosten[[#This Row],[WPnr.]]=DP$7,Tbl.Kosten[[#This Row],[Totaal kosten]],"")</f>
        <v/>
      </c>
      <c r="DQ206" s="148" t="str">
        <f>IF(Tbl.Kosten[[#This Row],[WPnr.]]=DQ$7,Tbl.Kosten[[#This Row],[Totaal kosten]],"")</f>
        <v/>
      </c>
      <c r="DR206" s="148" t="str">
        <f>IF(Tbl.Kosten[[#This Row],[WPnr.]]=DR$7,Tbl.Kosten[[#This Row],[Totaal kosten]],"")</f>
        <v/>
      </c>
      <c r="DS206" s="148" t="str">
        <f>IF(Tbl.Kosten[[#This Row],[WPnr.]]=DS$7,Tbl.Kosten[[#This Row],[Totaal kosten]],"")</f>
        <v/>
      </c>
      <c r="DT206" s="148" t="str">
        <f>IF(Tbl.Kosten[[#This Row],[WPnr.]]=DT$7,Tbl.Kosten[[#This Row],[Totaal kosten]],"")</f>
        <v/>
      </c>
      <c r="DU206" s="148" t="str">
        <f>IF(Tbl.Kosten[[#This Row],[WPnr.]]=DU$7,Tbl.Kosten[[#This Row],[Totaal kosten]],"")</f>
        <v/>
      </c>
      <c r="DV206" s="148" t="str">
        <f>IF(Tbl.Kosten[[#This Row],[WPnr.]]=DV$7,Tbl.Kosten[[#This Row],[Totaal kosten]],"")</f>
        <v/>
      </c>
      <c r="DW206" s="150" t="str">
        <f>IFERROR(_xlfn.XLOOKUP(Tbl.Kosten[[#This Row],[Kostensoort]],Tbl.Kostensoorten[Kostensoorten],Tbl.Kostensoorten[KSnr.],"",0,1),"")</f>
        <v/>
      </c>
      <c r="DX206" s="150" t="str">
        <f>IF(Tbl.Kosten[[#This Row],[KSnr.]]=DX$7,Tbl.Kosten[[#This Row],[Totaal kosten]],"")</f>
        <v/>
      </c>
      <c r="DY206" s="150" t="str">
        <f>IF(Tbl.Kosten[[#This Row],[KSnr.]]=DY$7,Tbl.Kosten[[#This Row],[Totaal kosten]],"")</f>
        <v/>
      </c>
      <c r="DZ206" s="150" t="str">
        <f>IF(Tbl.Kosten[[#This Row],[KSnr.]]=DZ$7,Tbl.Kosten[[#This Row],[Totaal kosten]],"")</f>
        <v/>
      </c>
      <c r="EA206" s="150" t="str">
        <f>IF(Tbl.Kosten[[#This Row],[KSnr.]]=EA$7,Tbl.Kosten[[#This Row],[Totaal kosten]],"")</f>
        <v/>
      </c>
      <c r="EB206" s="150" t="str">
        <f>IF(Tbl.Kosten[[#This Row],[KSnr.]]=EB$7,Tbl.Kosten[[#This Row],[Totaal kosten]],"")</f>
        <v/>
      </c>
      <c r="EC206" s="150" t="str">
        <f>IF(Tbl.Kosten[[#This Row],[KSnr.]]=EC$7,Tbl.Kosten[[#This Row],[Totaal kosten]],"")</f>
        <v/>
      </c>
      <c r="ED206" s="150" t="str">
        <f>IF(Tbl.Kosten[[#This Row],[KSnr.]]=ED$7,Tbl.Kosten[[#This Row],[Totaal kosten]],"")</f>
        <v/>
      </c>
      <c r="EE206" s="150" t="str">
        <f>IF(Tbl.Kosten[[#This Row],[KSnr.]]=EE$7,Tbl.Kosten[[#This Row],[Totaal kosten]],"")</f>
        <v/>
      </c>
      <c r="EF206" s="150" t="str">
        <f>IF(Tbl.Kosten[[#This Row],[KSnr.]]=EF$7,Tbl.Kosten[[#This Row],[Totaal kosten]],"")</f>
        <v/>
      </c>
      <c r="EG206" s="150" t="str">
        <f>IF(Tbl.Kosten[[#This Row],[KSnr.]]=EG$7,Tbl.Kosten[[#This Row],[Totaal kosten]],"")</f>
        <v/>
      </c>
      <c r="EH206" s="150" t="str">
        <f>IF(Tbl.Kosten[[#This Row],[KSnr.]]=EH$7,Tbl.Kosten[[#This Row],[Totaal kosten]],"")</f>
        <v/>
      </c>
      <c r="EI206" s="150" t="str">
        <f>IF(Tbl.Kosten[[#This Row],[KSnr.]]=EI$7,Tbl.Kosten[[#This Row],[Totaal kosten]],"")</f>
        <v/>
      </c>
      <c r="EJ206" s="150" t="str">
        <f>IF(Tbl.Kosten[[#This Row],[KSnr.]]=EJ$7,Tbl.Kosten[[#This Row],[Totaal kosten]],"")</f>
        <v/>
      </c>
      <c r="EK206" s="150" t="str">
        <f>IF(Tbl.Kosten[[#This Row],[KSnr.]]=EK$7,Tbl.Kosten[[#This Row],[Totaal kosten]],"")</f>
        <v/>
      </c>
      <c r="EL206" s="150" t="str">
        <f>IF(Tbl.Kosten[[#This Row],[KSnr.]]=EL$7,Tbl.Kosten[[#This Row],[Totaal kosten]],"")</f>
        <v/>
      </c>
      <c r="EM206" s="150" t="str">
        <f>IF(Tbl.Kosten[[#This Row],[KSnr.]]=EM$7,Tbl.Kosten[[#This Row],[Totaal kosten]],"")</f>
        <v/>
      </c>
      <c r="EN206" s="150" t="str">
        <f>IF(Tbl.Kosten[[#This Row],[KSnr.]]=EN$7,Tbl.Kosten[[#This Row],[Totaal kosten]],"")</f>
        <v/>
      </c>
      <c r="EO206" s="150" t="str">
        <f>IF(Tbl.Kosten[[#This Row],[KSnr.]]=EO$7,Tbl.Kosten[[#This Row],[Totaal kosten]],"")</f>
        <v/>
      </c>
      <c r="EP206" s="150" t="str">
        <f>IF(Tbl.Kosten[[#This Row],[KSnr.]]=EP$7,Tbl.Kosten[[#This Row],[Totaal kosten]],"")</f>
        <v/>
      </c>
      <c r="EQ206" s="150" t="str">
        <f>IF(Tbl.Kosten[[#This Row],[KSnr.]]=EQ$7,Tbl.Kosten[[#This Row],[Totaal kosten]],"")</f>
        <v/>
      </c>
      <c r="ER206" s="144" t="str">
        <f>IFERROR(_xlfn.XLOOKUP(Tbl.Kosten[[#This Row],[Subsidieactiviteit]],Tbl.Subsidiehoogte[Subsidieactiviteit],Tbl.Subsidiehoogte[SAnr.],"",0,1),"")</f>
        <v/>
      </c>
      <c r="ES206" s="150" t="str">
        <f>IF(Tbl.Kosten[[#This Row],[Sanr.]]=ES$7,Tbl.Kosten[[#This Row],[Totaal kosten]],"")</f>
        <v/>
      </c>
      <c r="ET206" s="150" t="str">
        <f>IF(Tbl.Kosten[[#This Row],[Sanr.]]=ET$7,Tbl.Kosten[[#This Row],[Totaal kosten]],"")</f>
        <v/>
      </c>
      <c r="EU206" s="150" t="str">
        <f>IF(Tbl.Kosten[[#This Row],[Sanr.]]=EU$7,Tbl.Kosten[[#This Row],[Totaal kosten]],"")</f>
        <v/>
      </c>
      <c r="EV206" s="150" t="str">
        <f>IF(Tbl.Kosten[[#This Row],[Sanr.]]=EV$7,Tbl.Kosten[[#This Row],[Totaal kosten]],"")</f>
        <v/>
      </c>
      <c r="EW206" s="150" t="str">
        <f>IF(Tbl.Kosten[[#This Row],[Sanr.]]=EW$7,Tbl.Kosten[[#This Row],[Totaal kosten]],"")</f>
        <v/>
      </c>
      <c r="EX206" s="150" t="str">
        <f>IF(Tbl.Kosten[[#This Row],[Sanr.]]=EX$7,Tbl.Kosten[[#This Row],[Totaal kosten]],"")</f>
        <v/>
      </c>
      <c r="EY206" s="150" t="str">
        <f>IF(Tbl.Kosten[[#This Row],[Sanr.]]=EY$7,Tbl.Kosten[[#This Row],[Totaal kosten]],"")</f>
        <v/>
      </c>
      <c r="EZ206" s="150" t="str">
        <f>IF(Tbl.Kosten[[#This Row],[Sanr.]]=EZ$7,Tbl.Kosten[[#This Row],[Totaal kosten]],"")</f>
        <v/>
      </c>
      <c r="FA206" s="150" t="str">
        <f>IF(Tbl.Kosten[[#This Row],[Sanr.]]=FA$7,Tbl.Kosten[[#This Row],[Totaal kosten]],"")</f>
        <v/>
      </c>
      <c r="FB206" s="150" t="str">
        <f>IF(Tbl.Kosten[[#This Row],[Sanr.]]=FB$7,Tbl.Kosten[[#This Row],[Totaal kosten]],"")</f>
        <v/>
      </c>
      <c r="FC206" s="150" t="str">
        <f>IF(Tbl.Kosten[[#This Row],[Sanr.]]=FC$7,Tbl.Kosten[[#This Row],[Totaal kosten]],"")</f>
        <v/>
      </c>
      <c r="FD206" s="150" t="str">
        <f>IF(Tbl.Kosten[[#This Row],[Sanr.]]=FD$7,Tbl.Kosten[[#This Row],[Totaal kosten]],"")</f>
        <v/>
      </c>
      <c r="FE206" s="150" t="str">
        <f>IF(Tbl.Kosten[[#This Row],[Sanr.]]=FE$7,Tbl.Kosten[[#This Row],[Totaal kosten]],"")</f>
        <v/>
      </c>
      <c r="FF206" s="150" t="str">
        <f>IF(Tbl.Kosten[[#This Row],[Sanr.]]=FF$7,Tbl.Kosten[[#This Row],[Totaal kosten]],"")</f>
        <v/>
      </c>
      <c r="FG206" s="150" t="str">
        <f>IF(Tbl.Kosten[[#This Row],[Sanr.]]=FG$7,Tbl.Kosten[[#This Row],[Totaal kosten]],"")</f>
        <v/>
      </c>
      <c r="FH206" s="150" t="str">
        <f>IF(Tbl.Kosten[[#This Row],[Sanr.]]=FH$7,Tbl.Kosten[[#This Row],[Totaal kosten]],"")</f>
        <v/>
      </c>
      <c r="FI206" s="150" t="str">
        <f>IF(Tbl.Kosten[[#This Row],[Sanr.]]=FI$7,Tbl.Kosten[[#This Row],[Totaal kosten]],"")</f>
        <v/>
      </c>
      <c r="FJ206" s="150" t="str">
        <f>IF(Tbl.Kosten[[#This Row],[Sanr.]]=FJ$7,Tbl.Kosten[[#This Row],[Totaal kosten]],"")</f>
        <v/>
      </c>
      <c r="FK206" s="150" t="str">
        <f>IF(Tbl.Kosten[[#This Row],[Sanr.]]=FK$7,Tbl.Kosten[[#This Row],[Totaal kosten]],"")</f>
        <v/>
      </c>
      <c r="FL206" s="150" t="str">
        <f>IF(Tbl.Kosten[[#This Row],[Sanr.]]=FL$7,Tbl.Kosten[[#This Row],[Totaal kosten]],"")</f>
        <v/>
      </c>
      <c r="FM206" s="150" t="str">
        <f>IF(Tbl.Kosten[[#This Row],[Sanr.]]=FM$7,Tbl.Kosten[[#This Row],[Totaal kosten]],"")</f>
        <v/>
      </c>
      <c r="FN206" s="150" t="str">
        <f>IF(Tbl.Kosten[[#This Row],[Sanr.]]=FN$7,Tbl.Kosten[[#This Row],[Totaal kosten]],"")</f>
        <v/>
      </c>
      <c r="FO206" s="150" t="str">
        <f>IF(Tbl.Kosten[[#This Row],[Sanr.]]=FO$7,Tbl.Kosten[[#This Row],[Totaal kosten]],"")</f>
        <v/>
      </c>
      <c r="FP206" s="150" t="str">
        <f>IF(Tbl.Kosten[[#This Row],[Sanr.]]=FP$7,Tbl.Kosten[[#This Row],[Totaal kosten]],"")</f>
        <v/>
      </c>
      <c r="FQ206" s="150" t="str">
        <f>IF(Tbl.Kosten[[#This Row],[Sanr.]]=FQ$7,Tbl.Kosten[[#This Row],[Totaal kosten]],"")</f>
        <v/>
      </c>
      <c r="FR206" s="150" t="str">
        <f>IF(Tbl.Kosten[[#This Row],[Sanr.]]=FR$7,Tbl.Kosten[[#This Row],[Totaal kosten]],"")</f>
        <v/>
      </c>
      <c r="FS206" s="150" t="str">
        <f>IF(Tbl.Kosten[[#This Row],[Sanr.]]=FS$7,Tbl.Kosten[[#This Row],[Totaal kosten]],"")</f>
        <v/>
      </c>
      <c r="FT206" s="150" t="str">
        <f>IF(Tbl.Kosten[[#This Row],[Sanr.]]=FT$7,Tbl.Kosten[[#This Row],[Totaal kosten]],"")</f>
        <v/>
      </c>
      <c r="FU206" s="150" t="str">
        <f>IF(Tbl.Kosten[[#This Row],[Sanr.]]=FU$7,Tbl.Kosten[[#This Row],[Totaal kosten]],"")</f>
        <v/>
      </c>
      <c r="FV206" s="150" t="str">
        <f>IF(Tbl.Kosten[[#This Row],[Sanr.]]=FV$7,Tbl.Kosten[[#This Row],[Totaal kosten]],"")</f>
        <v/>
      </c>
      <c r="FW206" s="150" t="str">
        <f>IFERROR(_xlfn.XLOOKUP(Tbl.Kosten[[#This Row],[Activiteitencode]],Tbl.Activiteiten[Activiteitcode],Tbl.Activiteiten[Anr.],"",0,1),"")</f>
        <v/>
      </c>
      <c r="FX206" s="169" t="str">
        <f>_xlfn.CONCAT(Tbl.Kosten[[#This Row],[Pnr.]],Tbl.Kosten[[#This Row],[Sanr.]])</f>
        <v>P1</v>
      </c>
      <c r="FY206" s="150">
        <f>Tbl.Kosten[[#This Row],[Totaal kosten]]-Tbl.Kosten[[#This Row],[Subsidie]]</f>
        <v>0</v>
      </c>
      <c r="FZ206" s="150">
        <f>IF(Tbl.Kosten[[#This Row],[Pnr.]]=FZ$7,Tbl.Kosten[[#This Row],[Te financieren]],"")</f>
        <v>0</v>
      </c>
      <c r="GA206" s="150" t="str">
        <f>IF(Tbl.Kosten[[#This Row],[Pnr.]]=GA$7,Tbl.Kosten[[#This Row],[Te financieren]],"")</f>
        <v/>
      </c>
      <c r="GB206" s="150" t="str">
        <f>IF(Tbl.Kosten[[#This Row],[Pnr.]]=GB$7,Tbl.Kosten[[#This Row],[Te financieren]],"")</f>
        <v/>
      </c>
      <c r="GC206" s="150" t="str">
        <f>IF(Tbl.Kosten[[#This Row],[Pnr.]]=GC$7,Tbl.Kosten[[#This Row],[Te financieren]],"")</f>
        <v/>
      </c>
      <c r="GD206" s="150" t="str">
        <f>IF(Tbl.Kosten[[#This Row],[Pnr.]]=GD$7,Tbl.Kosten[[#This Row],[Te financieren]],"")</f>
        <v/>
      </c>
      <c r="GE206" s="150" t="str">
        <f>IF(Tbl.Kosten[[#This Row],[Pnr.]]=GE$7,Tbl.Kosten[[#This Row],[Te financieren]],"")</f>
        <v/>
      </c>
      <c r="GF206" s="150" t="str">
        <f>IF(Tbl.Kosten[[#This Row],[Pnr.]]=GF$7,Tbl.Kosten[[#This Row],[Te financieren]],"")</f>
        <v/>
      </c>
      <c r="GG206" s="150" t="str">
        <f>IF(Tbl.Kosten[[#This Row],[Pnr.]]=GG$7,Tbl.Kosten[[#This Row],[Te financieren]],"")</f>
        <v/>
      </c>
      <c r="GH206" s="150" t="str">
        <f>IF(Tbl.Kosten[[#This Row],[Pnr.]]=GH$7,Tbl.Kosten[[#This Row],[Te financieren]],"")</f>
        <v/>
      </c>
      <c r="GI206" s="150" t="str">
        <f>IF(Tbl.Kosten[[#This Row],[Pnr.]]=GI$7,Tbl.Kosten[[#This Row],[Te financieren]],"")</f>
        <v/>
      </c>
      <c r="GJ206" s="150" t="str">
        <f>IF(Tbl.Kosten[[#This Row],[Pnr.]]=GJ$7,Tbl.Kosten[[#This Row],[Te financieren]],"")</f>
        <v/>
      </c>
      <c r="GK206" s="150" t="str">
        <f>IF(Tbl.Kosten[[#This Row],[Pnr.]]=GK$7,Tbl.Kosten[[#This Row],[Te financieren]],"")</f>
        <v/>
      </c>
      <c r="GL206" s="150" t="str">
        <f>IF(Tbl.Kosten[[#This Row],[Pnr.]]=GL$7,Tbl.Kosten[[#This Row],[Te financieren]],"")</f>
        <v/>
      </c>
      <c r="GM206" s="150" t="str">
        <f>IF(Tbl.Kosten[[#This Row],[Pnr.]]=GM$7,Tbl.Kosten[[#This Row],[Te financieren]],"")</f>
        <v/>
      </c>
      <c r="GN206" s="150" t="str">
        <f>IF(Tbl.Kosten[[#This Row],[Pnr.]]=GN$7,Tbl.Kosten[[#This Row],[Te financieren]],"")</f>
        <v/>
      </c>
      <c r="GO206" s="150" t="str">
        <f>IF(Tbl.Kosten[[#This Row],[Pnr.]]=GO$7,Tbl.Kosten[[#This Row],[Te financieren]],"")</f>
        <v/>
      </c>
      <c r="GP206" s="150" t="str">
        <f>IF(Tbl.Kosten[[#This Row],[Pnr.]]=GP$7,Tbl.Kosten[[#This Row],[Te financieren]],"")</f>
        <v/>
      </c>
      <c r="GQ206" s="150" t="str">
        <f>IF(Tbl.Kosten[[#This Row],[Pnr.]]=GQ$7,Tbl.Kosten[[#This Row],[Te financieren]],"")</f>
        <v/>
      </c>
      <c r="GR206" s="150" t="str">
        <f>IF(Tbl.Kosten[[#This Row],[Pnr.]]=GR$7,Tbl.Kosten[[#This Row],[Te financieren]],"")</f>
        <v/>
      </c>
      <c r="GS206" s="150" t="str">
        <f>IF(Tbl.Kosten[[#This Row],[Pnr.]]=GS$7,Tbl.Kosten[[#This Row],[Te financieren]],"")</f>
        <v/>
      </c>
      <c r="GT206" s="150" t="str">
        <f>IF(Tbl.Kosten[[#This Row],[Pnr.]]=GT$7,Tbl.Kosten[[#This Row],[Te financieren]],"")</f>
        <v/>
      </c>
      <c r="GU206" s="150" t="str">
        <f>IF(Tbl.Kosten[[#This Row],[Pnr.]]=GU$7,Tbl.Kosten[[#This Row],[Te financieren]],"")</f>
        <v/>
      </c>
      <c r="GV206" s="150" t="str">
        <f>IF(Tbl.Kosten[[#This Row],[Pnr.]]=GV$7,Tbl.Kosten[[#This Row],[Te financieren]],"")</f>
        <v/>
      </c>
      <c r="GW206" s="150" t="str">
        <f>IF(Tbl.Kosten[[#This Row],[Pnr.]]=GW$7,Tbl.Kosten[[#This Row],[Te financieren]],"")</f>
        <v/>
      </c>
      <c r="GX206" s="150" t="str">
        <f>IF(Tbl.Kosten[[#This Row],[Pnr.]]=GX$7,Tbl.Kosten[[#This Row],[Te financieren]],"")</f>
        <v/>
      </c>
      <c r="GY206" s="150" t="str">
        <f>IF(Tbl.Kosten[[#This Row],[Pnr.]]=GY$7,Tbl.Kosten[[#This Row],[Te financieren]],"")</f>
        <v/>
      </c>
      <c r="GZ206" s="150" t="str">
        <f>IF(Tbl.Kosten[[#This Row],[Pnr.]]=GZ$7,Tbl.Kosten[[#This Row],[Te financieren]],"")</f>
        <v/>
      </c>
      <c r="HA206" s="150" t="str">
        <f>IF(Tbl.Kosten[[#This Row],[Pnr.]]=HA$7,Tbl.Kosten[[#This Row],[Te financieren]],"")</f>
        <v/>
      </c>
      <c r="HB206" s="150" t="str">
        <f>IF(Tbl.Kosten[[#This Row],[Pnr.]]=HB$7,Tbl.Kosten[[#This Row],[Te financieren]],"")</f>
        <v/>
      </c>
      <c r="HC206" s="150" t="str">
        <f>IF(Tbl.Kosten[[#This Row],[Pnr.]]=HC$7,Tbl.Kosten[[#This Row],[Te financieren]],"")</f>
        <v/>
      </c>
      <c r="HD206" s="150" t="str">
        <f>IF(Tbl.Kosten[[#This Row],[Pnr.]]=HD$7,Tbl.Kosten[[#This Row],[Te financieren]],"")</f>
        <v/>
      </c>
      <c r="HE206" s="150" t="str">
        <f>IF(Tbl.Kosten[[#This Row],[Pnr.]]=HE$7,Tbl.Kosten[[#This Row],[Te financieren]],"")</f>
        <v/>
      </c>
      <c r="HF206" s="150" t="str">
        <f>IF(Tbl.Kosten[[#This Row],[Pnr.]]=HF$7,Tbl.Kosten[[#This Row],[Te financieren]],"")</f>
        <v/>
      </c>
      <c r="HG206" s="150" t="str">
        <f>IF(Tbl.Kosten[[#This Row],[Pnr.]]=HG$7,Tbl.Kosten[[#This Row],[Te financieren]],"")</f>
        <v/>
      </c>
      <c r="HH206" s="150" t="str">
        <f>IF(Tbl.Kosten[[#This Row],[Pnr.]]=HH$7,Tbl.Kosten[[#This Row],[Te financieren]],"")</f>
        <v/>
      </c>
      <c r="HI206" s="150" t="str">
        <f>IF(Tbl.Kosten[[#This Row],[Pnr.]]=HI$7,Tbl.Kosten[[#This Row],[Te financieren]],"")</f>
        <v/>
      </c>
      <c r="HJ206" s="150" t="str">
        <f>IF(Tbl.Kosten[[#This Row],[Pnr.]]=HJ$7,Tbl.Kosten[[#This Row],[Te financieren]],"")</f>
        <v/>
      </c>
      <c r="HK206" s="150" t="str">
        <f>IF(Tbl.Kosten[[#This Row],[Pnr.]]=HK$7,Tbl.Kosten[[#This Row],[Te financieren]],"")</f>
        <v/>
      </c>
      <c r="HL206" s="150" t="str">
        <f>IF(Tbl.Kosten[[#This Row],[Pnr.]]=HL$7,Tbl.Kosten[[#This Row],[Te financieren]],"")</f>
        <v/>
      </c>
      <c r="HM206" s="150" t="str">
        <f>IF(Tbl.Kosten[[#This Row],[Pnr.]]=HM$7,Tbl.Kosten[[#This Row],[Te financieren]],"")</f>
        <v/>
      </c>
      <c r="HN206" s="150" t="str">
        <f>IF(Tbl.Kosten[[#This Row],[Pnr.]]=HN$7,Tbl.Kosten[[#This Row],[Te financieren]],"")</f>
        <v/>
      </c>
      <c r="HO206" s="150" t="str">
        <f>IF(Tbl.Kosten[[#This Row],[Pnr.]]=HO$7,Tbl.Kosten[[#This Row],[Te financieren]],"")</f>
        <v/>
      </c>
      <c r="HP206" s="150" t="str">
        <f>IF(Tbl.Kosten[[#This Row],[Pnr.]]=HP$7,Tbl.Kosten[[#This Row],[Te financieren]],"")</f>
        <v/>
      </c>
      <c r="HQ206" s="150" t="str">
        <f>IF(Tbl.Kosten[[#This Row],[Pnr.]]=HQ$7,Tbl.Kosten[[#This Row],[Te financieren]],"")</f>
        <v/>
      </c>
      <c r="HR206" s="150" t="str">
        <f>IF(Tbl.Kosten[[#This Row],[Pnr.]]=HR$7,Tbl.Kosten[[#This Row],[Te financieren]],"")</f>
        <v/>
      </c>
      <c r="HS206" s="150" t="str">
        <f>IF(Tbl.Kosten[[#This Row],[Pnr.]]=HS$7,Tbl.Kosten[[#This Row],[Te financieren]],"")</f>
        <v/>
      </c>
      <c r="HT206" s="150" t="str">
        <f>IF(Tbl.Kosten[[#This Row],[Pnr.]]=HT$7,Tbl.Kosten[[#This Row],[Te financieren]],"")</f>
        <v/>
      </c>
      <c r="HU206" s="150" t="str">
        <f>IF(Tbl.Kosten[[#This Row],[Pnr.]]=HU$7,Tbl.Kosten[[#This Row],[Te financieren]],"")</f>
        <v/>
      </c>
      <c r="HV206" s="150" t="str">
        <f>IF(Tbl.Kosten[[#This Row],[Pnr.]]=HV$7,Tbl.Kosten[[#This Row],[Te financieren]],"")</f>
        <v/>
      </c>
      <c r="HW206" s="150" t="str">
        <f>IF(Tbl.Kosten[[#This Row],[Pnr.]]=HW$7,Tbl.Kosten[[#This Row],[Te financieren]],"")</f>
        <v/>
      </c>
    </row>
    <row r="207" spans="2:231" x14ac:dyDescent="0.3">
      <c r="B207" s="134"/>
      <c r="C207" s="137"/>
      <c r="D207" s="136"/>
      <c r="E207" s="261"/>
      <c r="F207" s="135"/>
      <c r="G207" s="11" t="str">
        <f>IF(Tbl.Kosten[[#This Row],[Medewerker e/o 
functie]]&lt;&gt;"",_xlfn.XLOOKUP(Tbl.Kosten[[#This Row],[Medewerker e/o 
functie]],Tbl.Uurtarief[Medewerker en/of functie],Tbl.Uurtarief[Uurtarief],"",0,1),"")</f>
        <v/>
      </c>
      <c r="H207" s="121">
        <f>IFERROR(Tbl.Kosten[[#This Row],[Uren]]*Tbl.Kosten[[#This Row],[Uurtarief]],0)</f>
        <v>0</v>
      </c>
      <c r="I207" s="119" t="str">
        <f>IF(Tbl.Kosten[[#This Row],[Subtotaal uren]]&lt;&gt;0,_xlfn.XLOOKUP(Tbl.Kosten[[#This Row],[Medewerker e/o 
functie]],Tbl.Uurtarief[Medewerker en/of functie],Tbl.Uurtarief[Kostensoort arbeid],"",0,1),"")</f>
        <v/>
      </c>
      <c r="J207" s="137"/>
      <c r="K207" s="135"/>
      <c r="L207" s="139" t="str">
        <f>IF(Tbl.Kosten[[#This Row],[Activum]]&lt;&gt;"",_xlfn.XLOOKUP(Tbl.Kosten[[#This Row],[Activum]],Tbl.Afschrijvingskosten[Activum],Tbl.Afschrijvingskosten[Tarief per afschrijvings-eenheid],"",0,1),"")</f>
        <v/>
      </c>
      <c r="M207" s="122">
        <f>IFERROR(Tbl.Kosten[[#This Row],[Een-
heden]]*Tbl.Kosten[[#This Row],[Afschrijvings-
tarief]],0)</f>
        <v>0</v>
      </c>
      <c r="N207" s="122" t="str">
        <f>IF(Tbl.Kosten[[#This Row],[Subtotaal afschrijving]]&lt;&gt;0,Lijsten!$A$7,"")</f>
        <v/>
      </c>
      <c r="O207" s="140"/>
      <c r="P207" s="135"/>
      <c r="Q207" s="138"/>
      <c r="R207" s="122">
        <f>IFERROR(Tbl.Kosten[[#This Row],[Aantal]]*Tbl.Kosten[[#This Row],[Tarief]],0)</f>
        <v>0</v>
      </c>
      <c r="S207" s="8">
        <f>IFERROR(Tbl.Kosten[[#This Row],[Subtotaal overige kosten]]+Tbl.Kosten[[#This Row],[Subtotaal uren]]+Tbl.Kosten[[#This Row],[Subtotaal afschrijving]],0)</f>
        <v>0</v>
      </c>
      <c r="T207" s="8">
        <f>IFERROR(Tbl.Kosten[[#This Row],[Totaal kosten]]*Tbl.Kosten[[#This Row],[Subsidie%]],0)</f>
        <v>0</v>
      </c>
      <c r="U207" s="4" t="str" cm="1">
        <f t="array" ref="U207">IFERROR(_xlfn.IFS(Tbl.Kosten[[#This Row],[Subtotaal uren]]&lt;&gt;0,Tbl.Kosten[[#This Row],[Kostensoort arbeid]],Tbl.Kosten[[#This Row],[Subtotaal afschrijving]]&lt;&gt;0,Tbl.Kosten[[#This Row],[Kostensoort afschrijving]],Tbl.Kosten[[#This Row],[Subtotaal overige kosten]]&lt;&gt;0,Tbl.Kosten[[#This Row],[Kostensoort overig]]),"")</f>
        <v/>
      </c>
      <c r="V207" s="4" t="str">
        <f>IFERROR(_xlfn.XLOOKUP(Tbl.Kosten[[#This Row],[Activiteitencode]],Tbl.Activiteiten[Activiteitcode],Tbl.Activiteiten[Werkpakketcode],"",0,1),"")</f>
        <v/>
      </c>
      <c r="W207" s="4" t="str">
        <f>IFERROR(_xlfn.XLOOKUP(Tbl.Kosten[[#This Row],[Werkpakketcode]],Tbl.Werkpakketten[Werkpakketcode],Tbl.Werkpakketten[Subsidiabele activiteit],"",0,1),"")</f>
        <v/>
      </c>
      <c r="X207" s="12">
        <f>IFERROR(_xlfn.XLOOKUP(Tbl.Kosten[[#This Row],[Sanr.]],Tbl.Subsidiehoogte[SAnr.],Tbl.Subsidiehoogte[Sub. Percentage],0,0,1),0)</f>
        <v>0</v>
      </c>
      <c r="Y207" s="144" t="str">
        <f>IFERROR(_xlfn.XLOOKUP(Tbl.Kosten[[#This Row],[Partnercode]],Tbl.Projectpartners[Partnercode],Tbl.Projectpartners[PNr.],"",0,1),"")</f>
        <v>P1</v>
      </c>
      <c r="Z207" s="148">
        <f>IF(Tbl.Kosten[[#This Row],[Pnr.]]=Z$7,Tbl.Kosten[[#This Row],[Totaal kosten]],"")</f>
        <v>0</v>
      </c>
      <c r="AA207" s="148" t="str">
        <f>IF(Tbl.Kosten[[#This Row],[Pnr.]]=AA$7,Tbl.Kosten[[#This Row],[Totaal kosten]],"")</f>
        <v/>
      </c>
      <c r="AB207" s="148" t="str">
        <f>IF(Tbl.Kosten[[#This Row],[Pnr.]]=AB$7,Tbl.Kosten[[#This Row],[Totaal kosten]],"")</f>
        <v/>
      </c>
      <c r="AC207" s="148" t="str">
        <f>IF(Tbl.Kosten[[#This Row],[Pnr.]]=AC$7,Tbl.Kosten[[#This Row],[Totaal kosten]],"")</f>
        <v/>
      </c>
      <c r="AD207" s="148" t="str">
        <f>IF(Tbl.Kosten[[#This Row],[Pnr.]]=AD$7,Tbl.Kosten[[#This Row],[Totaal kosten]],"")</f>
        <v/>
      </c>
      <c r="AE207" s="148" t="str">
        <f>IF(Tbl.Kosten[[#This Row],[Pnr.]]=AE$7,Tbl.Kosten[[#This Row],[Totaal kosten]],"")</f>
        <v/>
      </c>
      <c r="AF207" s="148" t="str">
        <f>IF(Tbl.Kosten[[#This Row],[Pnr.]]=AF$7,Tbl.Kosten[[#This Row],[Totaal kosten]],"")</f>
        <v/>
      </c>
      <c r="AG207" s="148" t="str">
        <f>IF(Tbl.Kosten[[#This Row],[Pnr.]]=AG$7,Tbl.Kosten[[#This Row],[Totaal kosten]],"")</f>
        <v/>
      </c>
      <c r="AH207" s="148" t="str">
        <f>IF(Tbl.Kosten[[#This Row],[Pnr.]]=AH$7,Tbl.Kosten[[#This Row],[Totaal kosten]],"")</f>
        <v/>
      </c>
      <c r="AI207" s="148" t="str">
        <f>IF(Tbl.Kosten[[#This Row],[Pnr.]]=AI$7,Tbl.Kosten[[#This Row],[Totaal kosten]],"")</f>
        <v/>
      </c>
      <c r="AJ207" s="148" t="str">
        <f>IF(Tbl.Kosten[[#This Row],[Pnr.]]=AJ$7,Tbl.Kosten[[#This Row],[Totaal kosten]],"")</f>
        <v/>
      </c>
      <c r="AK207" s="148" t="str">
        <f>IF(Tbl.Kosten[[#This Row],[Pnr.]]=AK$7,Tbl.Kosten[[#This Row],[Totaal kosten]],"")</f>
        <v/>
      </c>
      <c r="AL207" s="148" t="str">
        <f>IF(Tbl.Kosten[[#This Row],[Pnr.]]=AL$7,Tbl.Kosten[[#This Row],[Totaal kosten]],"")</f>
        <v/>
      </c>
      <c r="AM207" s="148" t="str">
        <f>IF(Tbl.Kosten[[#This Row],[Pnr.]]=AM$7,Tbl.Kosten[[#This Row],[Totaal kosten]],"")</f>
        <v/>
      </c>
      <c r="AN207" s="148" t="str">
        <f>IF(Tbl.Kosten[[#This Row],[Pnr.]]=AN$7,Tbl.Kosten[[#This Row],[Totaal kosten]],"")</f>
        <v/>
      </c>
      <c r="AO207" s="148" t="str">
        <f>IF(Tbl.Kosten[[#This Row],[Pnr.]]=AO$7,Tbl.Kosten[[#This Row],[Totaal kosten]],"")</f>
        <v/>
      </c>
      <c r="AP207" s="148" t="str">
        <f>IF(Tbl.Kosten[[#This Row],[Pnr.]]=AP$7,Tbl.Kosten[[#This Row],[Totaal kosten]],"")</f>
        <v/>
      </c>
      <c r="AQ207" s="148" t="str">
        <f>IF(Tbl.Kosten[[#This Row],[Pnr.]]=AQ$7,Tbl.Kosten[[#This Row],[Totaal kosten]],"")</f>
        <v/>
      </c>
      <c r="AR207" s="148" t="str">
        <f>IF(Tbl.Kosten[[#This Row],[Pnr.]]=AR$7,Tbl.Kosten[[#This Row],[Totaal kosten]],"")</f>
        <v/>
      </c>
      <c r="AS207" s="148" t="str">
        <f>IF(Tbl.Kosten[[#This Row],[Pnr.]]=AS$7,Tbl.Kosten[[#This Row],[Totaal kosten]],"")</f>
        <v/>
      </c>
      <c r="AT207" s="148" t="str">
        <f>IF(Tbl.Kosten[[#This Row],[Pnr.]]=AT$7,Tbl.Kosten[[#This Row],[Totaal kosten]],"")</f>
        <v/>
      </c>
      <c r="AU207" s="148" t="str">
        <f>IF(Tbl.Kosten[[#This Row],[Pnr.]]=AU$7,Tbl.Kosten[[#This Row],[Totaal kosten]],"")</f>
        <v/>
      </c>
      <c r="AV207" s="148" t="str">
        <f>IF(Tbl.Kosten[[#This Row],[Pnr.]]=AV$7,Tbl.Kosten[[#This Row],[Totaal kosten]],"")</f>
        <v/>
      </c>
      <c r="AW207" s="148" t="str">
        <f>IF(Tbl.Kosten[[#This Row],[Pnr.]]=AW$7,Tbl.Kosten[[#This Row],[Totaal kosten]],"")</f>
        <v/>
      </c>
      <c r="AX207" s="148" t="str">
        <f>IF(Tbl.Kosten[[#This Row],[Pnr.]]=AX$7,Tbl.Kosten[[#This Row],[Totaal kosten]],"")</f>
        <v/>
      </c>
      <c r="AY207" s="148" t="str">
        <f>IF(Tbl.Kosten[[#This Row],[Pnr.]]=AY$7,Tbl.Kosten[[#This Row],[Totaal kosten]],"")</f>
        <v/>
      </c>
      <c r="AZ207" s="148" t="str">
        <f>IF(Tbl.Kosten[[#This Row],[Pnr.]]=AZ$7,Tbl.Kosten[[#This Row],[Totaal kosten]],"")</f>
        <v/>
      </c>
      <c r="BA207" s="148" t="str">
        <f>IF(Tbl.Kosten[[#This Row],[Pnr.]]=BA$7,Tbl.Kosten[[#This Row],[Totaal kosten]],"")</f>
        <v/>
      </c>
      <c r="BB207" s="148" t="str">
        <f>IF(Tbl.Kosten[[#This Row],[Pnr.]]=BB$7,Tbl.Kosten[[#This Row],[Totaal kosten]],"")</f>
        <v/>
      </c>
      <c r="BC207" s="148" t="str">
        <f>IF(Tbl.Kosten[[#This Row],[Pnr.]]=BC$7,Tbl.Kosten[[#This Row],[Totaal kosten]],"")</f>
        <v/>
      </c>
      <c r="BD207" s="148" t="str">
        <f>IF(Tbl.Kosten[[#This Row],[Pnr.]]=BD$7,Tbl.Kosten[[#This Row],[Totaal kosten]],"")</f>
        <v/>
      </c>
      <c r="BE207" s="148" t="str">
        <f>IF(Tbl.Kosten[[#This Row],[Pnr.]]=BE$7,Tbl.Kosten[[#This Row],[Totaal kosten]],"")</f>
        <v/>
      </c>
      <c r="BF207" s="148" t="str">
        <f>IF(Tbl.Kosten[[#This Row],[Pnr.]]=BF$7,Tbl.Kosten[[#This Row],[Totaal kosten]],"")</f>
        <v/>
      </c>
      <c r="BG207" s="148" t="str">
        <f>IF(Tbl.Kosten[[#This Row],[Pnr.]]=BG$7,Tbl.Kosten[[#This Row],[Totaal kosten]],"")</f>
        <v/>
      </c>
      <c r="BH207" s="148" t="str">
        <f>IF(Tbl.Kosten[[#This Row],[Pnr.]]=BH$7,Tbl.Kosten[[#This Row],[Totaal kosten]],"")</f>
        <v/>
      </c>
      <c r="BI207" s="148" t="str">
        <f>IF(Tbl.Kosten[[#This Row],[Pnr.]]=BI$7,Tbl.Kosten[[#This Row],[Totaal kosten]],"")</f>
        <v/>
      </c>
      <c r="BJ207" s="148" t="str">
        <f>IF(Tbl.Kosten[[#This Row],[Pnr.]]=BJ$7,Tbl.Kosten[[#This Row],[Totaal kosten]],"")</f>
        <v/>
      </c>
      <c r="BK207" s="148" t="str">
        <f>IF(Tbl.Kosten[[#This Row],[Pnr.]]=BK$7,Tbl.Kosten[[#This Row],[Totaal kosten]],"")</f>
        <v/>
      </c>
      <c r="BL207" s="148" t="str">
        <f>IF(Tbl.Kosten[[#This Row],[Pnr.]]=BL$7,Tbl.Kosten[[#This Row],[Totaal kosten]],"")</f>
        <v/>
      </c>
      <c r="BM207" s="148" t="str">
        <f>IF(Tbl.Kosten[[#This Row],[Pnr.]]=BM$7,Tbl.Kosten[[#This Row],[Totaal kosten]],"")</f>
        <v/>
      </c>
      <c r="BN207" s="148" t="str">
        <f>IF(Tbl.Kosten[[#This Row],[Pnr.]]=BN$7,Tbl.Kosten[[#This Row],[Totaal kosten]],"")</f>
        <v/>
      </c>
      <c r="BO207" s="148" t="str">
        <f>IF(Tbl.Kosten[[#This Row],[Pnr.]]=BO$7,Tbl.Kosten[[#This Row],[Totaal kosten]],"")</f>
        <v/>
      </c>
      <c r="BP207" s="148" t="str">
        <f>IF(Tbl.Kosten[[#This Row],[Pnr.]]=BP$7,Tbl.Kosten[[#This Row],[Totaal kosten]],"")</f>
        <v/>
      </c>
      <c r="BQ207" s="148" t="str">
        <f>IF(Tbl.Kosten[[#This Row],[Pnr.]]=BQ$7,Tbl.Kosten[[#This Row],[Totaal kosten]],"")</f>
        <v/>
      </c>
      <c r="BR207" s="148" t="str">
        <f>IF(Tbl.Kosten[[#This Row],[Pnr.]]=BR$7,Tbl.Kosten[[#This Row],[Totaal kosten]],"")</f>
        <v/>
      </c>
      <c r="BS207" s="148" t="str">
        <f>IF(Tbl.Kosten[[#This Row],[Pnr.]]=BS$7,Tbl.Kosten[[#This Row],[Totaal kosten]],"")</f>
        <v/>
      </c>
      <c r="BT207" s="148" t="str">
        <f>IF(Tbl.Kosten[[#This Row],[Pnr.]]=BT$7,Tbl.Kosten[[#This Row],[Totaal kosten]],"")</f>
        <v/>
      </c>
      <c r="BU207" s="148" t="str">
        <f>IF(Tbl.Kosten[[#This Row],[Pnr.]]=BU$7,Tbl.Kosten[[#This Row],[Totaal kosten]],"")</f>
        <v/>
      </c>
      <c r="BV207" s="148" t="str">
        <f>IF(Tbl.Kosten[[#This Row],[Pnr.]]=BV$7,Tbl.Kosten[[#This Row],[Totaal kosten]],"")</f>
        <v/>
      </c>
      <c r="BW207" s="148" t="str">
        <f>IF(Tbl.Kosten[[#This Row],[Pnr.]]=BW$7,Tbl.Kosten[[#This Row],[Totaal kosten]],"")</f>
        <v/>
      </c>
      <c r="BX207" s="148" t="str">
        <f>IFERROR(_xlfn.XLOOKUP(Tbl.Kosten[[#This Row],[Werkpakketcode]],Tbl.Werkpakketten[Werkpakketcode],Tbl.Werkpakketten[WPnr.],"",0,1),"")</f>
        <v/>
      </c>
      <c r="BY207" s="148" t="str">
        <f>IF(Tbl.Kosten[[#This Row],[WPnr.]]=BY$7,Tbl.Kosten[[#This Row],[Totaal kosten]],"")</f>
        <v/>
      </c>
      <c r="BZ207" s="148" t="str">
        <f>IF(Tbl.Kosten[[#This Row],[WPnr.]]=BZ$7,Tbl.Kosten[[#This Row],[Totaal kosten]],"")</f>
        <v/>
      </c>
      <c r="CA207" s="148" t="str">
        <f>IF(Tbl.Kosten[[#This Row],[WPnr.]]=CA$7,Tbl.Kosten[[#This Row],[Totaal kosten]],"")</f>
        <v/>
      </c>
      <c r="CB207" s="148" t="str">
        <f>IF(Tbl.Kosten[[#This Row],[WPnr.]]=CB$7,Tbl.Kosten[[#This Row],[Totaal kosten]],"")</f>
        <v/>
      </c>
      <c r="CC207" s="148" t="str">
        <f>IF(Tbl.Kosten[[#This Row],[WPnr.]]=CC$7,Tbl.Kosten[[#This Row],[Totaal kosten]],"")</f>
        <v/>
      </c>
      <c r="CD207" s="148" t="str">
        <f>IF(Tbl.Kosten[[#This Row],[WPnr.]]=CD$7,Tbl.Kosten[[#This Row],[Totaal kosten]],"")</f>
        <v/>
      </c>
      <c r="CE207" s="148" t="str">
        <f>IF(Tbl.Kosten[[#This Row],[WPnr.]]=CE$7,Tbl.Kosten[[#This Row],[Totaal kosten]],"")</f>
        <v/>
      </c>
      <c r="CF207" s="148" t="str">
        <f>IF(Tbl.Kosten[[#This Row],[WPnr.]]=CF$7,Tbl.Kosten[[#This Row],[Totaal kosten]],"")</f>
        <v/>
      </c>
      <c r="CG207" s="148" t="str">
        <f>IF(Tbl.Kosten[[#This Row],[WPnr.]]=CG$7,Tbl.Kosten[[#This Row],[Totaal kosten]],"")</f>
        <v/>
      </c>
      <c r="CH207" s="148" t="str">
        <f>IF(Tbl.Kosten[[#This Row],[WPnr.]]=CH$7,Tbl.Kosten[[#This Row],[Totaal kosten]],"")</f>
        <v/>
      </c>
      <c r="CI207" s="148" t="str">
        <f>IF(Tbl.Kosten[[#This Row],[WPnr.]]=CI$7,Tbl.Kosten[[#This Row],[Totaal kosten]],"")</f>
        <v/>
      </c>
      <c r="CJ207" s="148" t="str">
        <f>IF(Tbl.Kosten[[#This Row],[WPnr.]]=CJ$7,Tbl.Kosten[[#This Row],[Totaal kosten]],"")</f>
        <v/>
      </c>
      <c r="CK207" s="148" t="str">
        <f>IF(Tbl.Kosten[[#This Row],[WPnr.]]=CK$7,Tbl.Kosten[[#This Row],[Totaal kosten]],"")</f>
        <v/>
      </c>
      <c r="CL207" s="148" t="str">
        <f>IF(Tbl.Kosten[[#This Row],[WPnr.]]=CL$7,Tbl.Kosten[[#This Row],[Totaal kosten]],"")</f>
        <v/>
      </c>
      <c r="CM207" s="148" t="str">
        <f>IF(Tbl.Kosten[[#This Row],[WPnr.]]=CM$7,Tbl.Kosten[[#This Row],[Totaal kosten]],"")</f>
        <v/>
      </c>
      <c r="CN207" s="148" t="str">
        <f>IF(Tbl.Kosten[[#This Row],[WPnr.]]=CN$7,Tbl.Kosten[[#This Row],[Totaal kosten]],"")</f>
        <v/>
      </c>
      <c r="CO207" s="148" t="str">
        <f>IF(Tbl.Kosten[[#This Row],[WPnr.]]=CO$7,Tbl.Kosten[[#This Row],[Totaal kosten]],"")</f>
        <v/>
      </c>
      <c r="CP207" s="148" t="str">
        <f>IF(Tbl.Kosten[[#This Row],[WPnr.]]=CP$7,Tbl.Kosten[[#This Row],[Totaal kosten]],"")</f>
        <v/>
      </c>
      <c r="CQ207" s="148" t="str">
        <f>IF(Tbl.Kosten[[#This Row],[WPnr.]]=CQ$7,Tbl.Kosten[[#This Row],[Totaal kosten]],"")</f>
        <v/>
      </c>
      <c r="CR207" s="148" t="str">
        <f>IF(Tbl.Kosten[[#This Row],[WPnr.]]=CR$7,Tbl.Kosten[[#This Row],[Totaal kosten]],"")</f>
        <v/>
      </c>
      <c r="CS207" s="148" t="str">
        <f>IF(Tbl.Kosten[[#This Row],[WPnr.]]=CS$7,Tbl.Kosten[[#This Row],[Totaal kosten]],"")</f>
        <v/>
      </c>
      <c r="CT207" s="148" t="str">
        <f>IF(Tbl.Kosten[[#This Row],[WPnr.]]=CT$7,Tbl.Kosten[[#This Row],[Totaal kosten]],"")</f>
        <v/>
      </c>
      <c r="CU207" s="148" t="str">
        <f>IF(Tbl.Kosten[[#This Row],[WPnr.]]=CU$7,Tbl.Kosten[[#This Row],[Totaal kosten]],"")</f>
        <v/>
      </c>
      <c r="CV207" s="148" t="str">
        <f>IF(Tbl.Kosten[[#This Row],[WPnr.]]=CV$7,Tbl.Kosten[[#This Row],[Totaal kosten]],"")</f>
        <v/>
      </c>
      <c r="CW207" s="148" t="str">
        <f>IF(Tbl.Kosten[[#This Row],[WPnr.]]=CW$7,Tbl.Kosten[[#This Row],[Totaal kosten]],"")</f>
        <v/>
      </c>
      <c r="CX207" s="148" t="str">
        <f>IF(Tbl.Kosten[[#This Row],[WPnr.]]=CX$7,Tbl.Kosten[[#This Row],[Totaal kosten]],"")</f>
        <v/>
      </c>
      <c r="CY207" s="148" t="str">
        <f>IF(Tbl.Kosten[[#This Row],[WPnr.]]=CY$7,Tbl.Kosten[[#This Row],[Totaal kosten]],"")</f>
        <v/>
      </c>
      <c r="CZ207" s="148" t="str">
        <f>IF(Tbl.Kosten[[#This Row],[WPnr.]]=CZ$7,Tbl.Kosten[[#This Row],[Totaal kosten]],"")</f>
        <v/>
      </c>
      <c r="DA207" s="148" t="str">
        <f>IF(Tbl.Kosten[[#This Row],[WPnr.]]=DA$7,Tbl.Kosten[[#This Row],[Totaal kosten]],"")</f>
        <v/>
      </c>
      <c r="DB207" s="148" t="str">
        <f>IF(Tbl.Kosten[[#This Row],[WPnr.]]=DB$7,Tbl.Kosten[[#This Row],[Totaal kosten]],"")</f>
        <v/>
      </c>
      <c r="DC207" s="148" t="str">
        <f>IF(Tbl.Kosten[[#This Row],[WPnr.]]=DC$7,Tbl.Kosten[[#This Row],[Totaal kosten]],"")</f>
        <v/>
      </c>
      <c r="DD207" s="148" t="str">
        <f>IF(Tbl.Kosten[[#This Row],[WPnr.]]=DD$7,Tbl.Kosten[[#This Row],[Totaal kosten]],"")</f>
        <v/>
      </c>
      <c r="DE207" s="148" t="str">
        <f>IF(Tbl.Kosten[[#This Row],[WPnr.]]=DE$7,Tbl.Kosten[[#This Row],[Totaal kosten]],"")</f>
        <v/>
      </c>
      <c r="DF207" s="148" t="str">
        <f>IF(Tbl.Kosten[[#This Row],[WPnr.]]=DF$7,Tbl.Kosten[[#This Row],[Totaal kosten]],"")</f>
        <v/>
      </c>
      <c r="DG207" s="148" t="str">
        <f>IF(Tbl.Kosten[[#This Row],[WPnr.]]=DG$7,Tbl.Kosten[[#This Row],[Totaal kosten]],"")</f>
        <v/>
      </c>
      <c r="DH207" s="148" t="str">
        <f>IF(Tbl.Kosten[[#This Row],[WPnr.]]=DH$7,Tbl.Kosten[[#This Row],[Totaal kosten]],"")</f>
        <v/>
      </c>
      <c r="DI207" s="148" t="str">
        <f>IF(Tbl.Kosten[[#This Row],[WPnr.]]=DI$7,Tbl.Kosten[[#This Row],[Totaal kosten]],"")</f>
        <v/>
      </c>
      <c r="DJ207" s="148" t="str">
        <f>IF(Tbl.Kosten[[#This Row],[WPnr.]]=DJ$7,Tbl.Kosten[[#This Row],[Totaal kosten]],"")</f>
        <v/>
      </c>
      <c r="DK207" s="148" t="str">
        <f>IF(Tbl.Kosten[[#This Row],[WPnr.]]=DK$7,Tbl.Kosten[[#This Row],[Totaal kosten]],"")</f>
        <v/>
      </c>
      <c r="DL207" s="148" t="str">
        <f>IF(Tbl.Kosten[[#This Row],[WPnr.]]=DL$7,Tbl.Kosten[[#This Row],[Totaal kosten]],"")</f>
        <v/>
      </c>
      <c r="DM207" s="148" t="str">
        <f>IF(Tbl.Kosten[[#This Row],[WPnr.]]=DM$7,Tbl.Kosten[[#This Row],[Totaal kosten]],"")</f>
        <v/>
      </c>
      <c r="DN207" s="148" t="str">
        <f>IF(Tbl.Kosten[[#This Row],[WPnr.]]=DN$7,Tbl.Kosten[[#This Row],[Totaal kosten]],"")</f>
        <v/>
      </c>
      <c r="DO207" s="148" t="str">
        <f>IF(Tbl.Kosten[[#This Row],[WPnr.]]=DO$7,Tbl.Kosten[[#This Row],[Totaal kosten]],"")</f>
        <v/>
      </c>
      <c r="DP207" s="148" t="str">
        <f>IF(Tbl.Kosten[[#This Row],[WPnr.]]=DP$7,Tbl.Kosten[[#This Row],[Totaal kosten]],"")</f>
        <v/>
      </c>
      <c r="DQ207" s="148" t="str">
        <f>IF(Tbl.Kosten[[#This Row],[WPnr.]]=DQ$7,Tbl.Kosten[[#This Row],[Totaal kosten]],"")</f>
        <v/>
      </c>
      <c r="DR207" s="148" t="str">
        <f>IF(Tbl.Kosten[[#This Row],[WPnr.]]=DR$7,Tbl.Kosten[[#This Row],[Totaal kosten]],"")</f>
        <v/>
      </c>
      <c r="DS207" s="148" t="str">
        <f>IF(Tbl.Kosten[[#This Row],[WPnr.]]=DS$7,Tbl.Kosten[[#This Row],[Totaal kosten]],"")</f>
        <v/>
      </c>
      <c r="DT207" s="148" t="str">
        <f>IF(Tbl.Kosten[[#This Row],[WPnr.]]=DT$7,Tbl.Kosten[[#This Row],[Totaal kosten]],"")</f>
        <v/>
      </c>
      <c r="DU207" s="148" t="str">
        <f>IF(Tbl.Kosten[[#This Row],[WPnr.]]=DU$7,Tbl.Kosten[[#This Row],[Totaal kosten]],"")</f>
        <v/>
      </c>
      <c r="DV207" s="148" t="str">
        <f>IF(Tbl.Kosten[[#This Row],[WPnr.]]=DV$7,Tbl.Kosten[[#This Row],[Totaal kosten]],"")</f>
        <v/>
      </c>
      <c r="DW207" s="150" t="str">
        <f>IFERROR(_xlfn.XLOOKUP(Tbl.Kosten[[#This Row],[Kostensoort]],Tbl.Kostensoorten[Kostensoorten],Tbl.Kostensoorten[KSnr.],"",0,1),"")</f>
        <v/>
      </c>
      <c r="DX207" s="150" t="str">
        <f>IF(Tbl.Kosten[[#This Row],[KSnr.]]=DX$7,Tbl.Kosten[[#This Row],[Totaal kosten]],"")</f>
        <v/>
      </c>
      <c r="DY207" s="150" t="str">
        <f>IF(Tbl.Kosten[[#This Row],[KSnr.]]=DY$7,Tbl.Kosten[[#This Row],[Totaal kosten]],"")</f>
        <v/>
      </c>
      <c r="DZ207" s="150" t="str">
        <f>IF(Tbl.Kosten[[#This Row],[KSnr.]]=DZ$7,Tbl.Kosten[[#This Row],[Totaal kosten]],"")</f>
        <v/>
      </c>
      <c r="EA207" s="150" t="str">
        <f>IF(Tbl.Kosten[[#This Row],[KSnr.]]=EA$7,Tbl.Kosten[[#This Row],[Totaal kosten]],"")</f>
        <v/>
      </c>
      <c r="EB207" s="150" t="str">
        <f>IF(Tbl.Kosten[[#This Row],[KSnr.]]=EB$7,Tbl.Kosten[[#This Row],[Totaal kosten]],"")</f>
        <v/>
      </c>
      <c r="EC207" s="150" t="str">
        <f>IF(Tbl.Kosten[[#This Row],[KSnr.]]=EC$7,Tbl.Kosten[[#This Row],[Totaal kosten]],"")</f>
        <v/>
      </c>
      <c r="ED207" s="150" t="str">
        <f>IF(Tbl.Kosten[[#This Row],[KSnr.]]=ED$7,Tbl.Kosten[[#This Row],[Totaal kosten]],"")</f>
        <v/>
      </c>
      <c r="EE207" s="150" t="str">
        <f>IF(Tbl.Kosten[[#This Row],[KSnr.]]=EE$7,Tbl.Kosten[[#This Row],[Totaal kosten]],"")</f>
        <v/>
      </c>
      <c r="EF207" s="150" t="str">
        <f>IF(Tbl.Kosten[[#This Row],[KSnr.]]=EF$7,Tbl.Kosten[[#This Row],[Totaal kosten]],"")</f>
        <v/>
      </c>
      <c r="EG207" s="150" t="str">
        <f>IF(Tbl.Kosten[[#This Row],[KSnr.]]=EG$7,Tbl.Kosten[[#This Row],[Totaal kosten]],"")</f>
        <v/>
      </c>
      <c r="EH207" s="150" t="str">
        <f>IF(Tbl.Kosten[[#This Row],[KSnr.]]=EH$7,Tbl.Kosten[[#This Row],[Totaal kosten]],"")</f>
        <v/>
      </c>
      <c r="EI207" s="150" t="str">
        <f>IF(Tbl.Kosten[[#This Row],[KSnr.]]=EI$7,Tbl.Kosten[[#This Row],[Totaal kosten]],"")</f>
        <v/>
      </c>
      <c r="EJ207" s="150" t="str">
        <f>IF(Tbl.Kosten[[#This Row],[KSnr.]]=EJ$7,Tbl.Kosten[[#This Row],[Totaal kosten]],"")</f>
        <v/>
      </c>
      <c r="EK207" s="150" t="str">
        <f>IF(Tbl.Kosten[[#This Row],[KSnr.]]=EK$7,Tbl.Kosten[[#This Row],[Totaal kosten]],"")</f>
        <v/>
      </c>
      <c r="EL207" s="150" t="str">
        <f>IF(Tbl.Kosten[[#This Row],[KSnr.]]=EL$7,Tbl.Kosten[[#This Row],[Totaal kosten]],"")</f>
        <v/>
      </c>
      <c r="EM207" s="150" t="str">
        <f>IF(Tbl.Kosten[[#This Row],[KSnr.]]=EM$7,Tbl.Kosten[[#This Row],[Totaal kosten]],"")</f>
        <v/>
      </c>
      <c r="EN207" s="150" t="str">
        <f>IF(Tbl.Kosten[[#This Row],[KSnr.]]=EN$7,Tbl.Kosten[[#This Row],[Totaal kosten]],"")</f>
        <v/>
      </c>
      <c r="EO207" s="150" t="str">
        <f>IF(Tbl.Kosten[[#This Row],[KSnr.]]=EO$7,Tbl.Kosten[[#This Row],[Totaal kosten]],"")</f>
        <v/>
      </c>
      <c r="EP207" s="150" t="str">
        <f>IF(Tbl.Kosten[[#This Row],[KSnr.]]=EP$7,Tbl.Kosten[[#This Row],[Totaal kosten]],"")</f>
        <v/>
      </c>
      <c r="EQ207" s="150" t="str">
        <f>IF(Tbl.Kosten[[#This Row],[KSnr.]]=EQ$7,Tbl.Kosten[[#This Row],[Totaal kosten]],"")</f>
        <v/>
      </c>
      <c r="ER207" s="144" t="str">
        <f>IFERROR(_xlfn.XLOOKUP(Tbl.Kosten[[#This Row],[Subsidieactiviteit]],Tbl.Subsidiehoogte[Subsidieactiviteit],Tbl.Subsidiehoogte[SAnr.],"",0,1),"")</f>
        <v/>
      </c>
      <c r="ES207" s="150" t="str">
        <f>IF(Tbl.Kosten[[#This Row],[Sanr.]]=ES$7,Tbl.Kosten[[#This Row],[Totaal kosten]],"")</f>
        <v/>
      </c>
      <c r="ET207" s="150" t="str">
        <f>IF(Tbl.Kosten[[#This Row],[Sanr.]]=ET$7,Tbl.Kosten[[#This Row],[Totaal kosten]],"")</f>
        <v/>
      </c>
      <c r="EU207" s="150" t="str">
        <f>IF(Tbl.Kosten[[#This Row],[Sanr.]]=EU$7,Tbl.Kosten[[#This Row],[Totaal kosten]],"")</f>
        <v/>
      </c>
      <c r="EV207" s="150" t="str">
        <f>IF(Tbl.Kosten[[#This Row],[Sanr.]]=EV$7,Tbl.Kosten[[#This Row],[Totaal kosten]],"")</f>
        <v/>
      </c>
      <c r="EW207" s="150" t="str">
        <f>IF(Tbl.Kosten[[#This Row],[Sanr.]]=EW$7,Tbl.Kosten[[#This Row],[Totaal kosten]],"")</f>
        <v/>
      </c>
      <c r="EX207" s="150" t="str">
        <f>IF(Tbl.Kosten[[#This Row],[Sanr.]]=EX$7,Tbl.Kosten[[#This Row],[Totaal kosten]],"")</f>
        <v/>
      </c>
      <c r="EY207" s="150" t="str">
        <f>IF(Tbl.Kosten[[#This Row],[Sanr.]]=EY$7,Tbl.Kosten[[#This Row],[Totaal kosten]],"")</f>
        <v/>
      </c>
      <c r="EZ207" s="150" t="str">
        <f>IF(Tbl.Kosten[[#This Row],[Sanr.]]=EZ$7,Tbl.Kosten[[#This Row],[Totaal kosten]],"")</f>
        <v/>
      </c>
      <c r="FA207" s="150" t="str">
        <f>IF(Tbl.Kosten[[#This Row],[Sanr.]]=FA$7,Tbl.Kosten[[#This Row],[Totaal kosten]],"")</f>
        <v/>
      </c>
      <c r="FB207" s="150" t="str">
        <f>IF(Tbl.Kosten[[#This Row],[Sanr.]]=FB$7,Tbl.Kosten[[#This Row],[Totaal kosten]],"")</f>
        <v/>
      </c>
      <c r="FC207" s="150" t="str">
        <f>IF(Tbl.Kosten[[#This Row],[Sanr.]]=FC$7,Tbl.Kosten[[#This Row],[Totaal kosten]],"")</f>
        <v/>
      </c>
      <c r="FD207" s="150" t="str">
        <f>IF(Tbl.Kosten[[#This Row],[Sanr.]]=FD$7,Tbl.Kosten[[#This Row],[Totaal kosten]],"")</f>
        <v/>
      </c>
      <c r="FE207" s="150" t="str">
        <f>IF(Tbl.Kosten[[#This Row],[Sanr.]]=FE$7,Tbl.Kosten[[#This Row],[Totaal kosten]],"")</f>
        <v/>
      </c>
      <c r="FF207" s="150" t="str">
        <f>IF(Tbl.Kosten[[#This Row],[Sanr.]]=FF$7,Tbl.Kosten[[#This Row],[Totaal kosten]],"")</f>
        <v/>
      </c>
      <c r="FG207" s="150" t="str">
        <f>IF(Tbl.Kosten[[#This Row],[Sanr.]]=FG$7,Tbl.Kosten[[#This Row],[Totaal kosten]],"")</f>
        <v/>
      </c>
      <c r="FH207" s="150" t="str">
        <f>IF(Tbl.Kosten[[#This Row],[Sanr.]]=FH$7,Tbl.Kosten[[#This Row],[Totaal kosten]],"")</f>
        <v/>
      </c>
      <c r="FI207" s="150" t="str">
        <f>IF(Tbl.Kosten[[#This Row],[Sanr.]]=FI$7,Tbl.Kosten[[#This Row],[Totaal kosten]],"")</f>
        <v/>
      </c>
      <c r="FJ207" s="150" t="str">
        <f>IF(Tbl.Kosten[[#This Row],[Sanr.]]=FJ$7,Tbl.Kosten[[#This Row],[Totaal kosten]],"")</f>
        <v/>
      </c>
      <c r="FK207" s="150" t="str">
        <f>IF(Tbl.Kosten[[#This Row],[Sanr.]]=FK$7,Tbl.Kosten[[#This Row],[Totaal kosten]],"")</f>
        <v/>
      </c>
      <c r="FL207" s="150" t="str">
        <f>IF(Tbl.Kosten[[#This Row],[Sanr.]]=FL$7,Tbl.Kosten[[#This Row],[Totaal kosten]],"")</f>
        <v/>
      </c>
      <c r="FM207" s="150" t="str">
        <f>IF(Tbl.Kosten[[#This Row],[Sanr.]]=FM$7,Tbl.Kosten[[#This Row],[Totaal kosten]],"")</f>
        <v/>
      </c>
      <c r="FN207" s="150" t="str">
        <f>IF(Tbl.Kosten[[#This Row],[Sanr.]]=FN$7,Tbl.Kosten[[#This Row],[Totaal kosten]],"")</f>
        <v/>
      </c>
      <c r="FO207" s="150" t="str">
        <f>IF(Tbl.Kosten[[#This Row],[Sanr.]]=FO$7,Tbl.Kosten[[#This Row],[Totaal kosten]],"")</f>
        <v/>
      </c>
      <c r="FP207" s="150" t="str">
        <f>IF(Tbl.Kosten[[#This Row],[Sanr.]]=FP$7,Tbl.Kosten[[#This Row],[Totaal kosten]],"")</f>
        <v/>
      </c>
      <c r="FQ207" s="150" t="str">
        <f>IF(Tbl.Kosten[[#This Row],[Sanr.]]=FQ$7,Tbl.Kosten[[#This Row],[Totaal kosten]],"")</f>
        <v/>
      </c>
      <c r="FR207" s="150" t="str">
        <f>IF(Tbl.Kosten[[#This Row],[Sanr.]]=FR$7,Tbl.Kosten[[#This Row],[Totaal kosten]],"")</f>
        <v/>
      </c>
      <c r="FS207" s="150" t="str">
        <f>IF(Tbl.Kosten[[#This Row],[Sanr.]]=FS$7,Tbl.Kosten[[#This Row],[Totaal kosten]],"")</f>
        <v/>
      </c>
      <c r="FT207" s="150" t="str">
        <f>IF(Tbl.Kosten[[#This Row],[Sanr.]]=FT$7,Tbl.Kosten[[#This Row],[Totaal kosten]],"")</f>
        <v/>
      </c>
      <c r="FU207" s="150" t="str">
        <f>IF(Tbl.Kosten[[#This Row],[Sanr.]]=FU$7,Tbl.Kosten[[#This Row],[Totaal kosten]],"")</f>
        <v/>
      </c>
      <c r="FV207" s="150" t="str">
        <f>IF(Tbl.Kosten[[#This Row],[Sanr.]]=FV$7,Tbl.Kosten[[#This Row],[Totaal kosten]],"")</f>
        <v/>
      </c>
      <c r="FW207" s="150" t="str">
        <f>IFERROR(_xlfn.XLOOKUP(Tbl.Kosten[[#This Row],[Activiteitencode]],Tbl.Activiteiten[Activiteitcode],Tbl.Activiteiten[Anr.],"",0,1),"")</f>
        <v/>
      </c>
      <c r="FX207" s="169" t="str">
        <f>_xlfn.CONCAT(Tbl.Kosten[[#This Row],[Pnr.]],Tbl.Kosten[[#This Row],[Sanr.]])</f>
        <v>P1</v>
      </c>
      <c r="FY207" s="150">
        <f>Tbl.Kosten[[#This Row],[Totaal kosten]]-Tbl.Kosten[[#This Row],[Subsidie]]</f>
        <v>0</v>
      </c>
      <c r="FZ207" s="150">
        <f>IF(Tbl.Kosten[[#This Row],[Pnr.]]=FZ$7,Tbl.Kosten[[#This Row],[Te financieren]],"")</f>
        <v>0</v>
      </c>
      <c r="GA207" s="150" t="str">
        <f>IF(Tbl.Kosten[[#This Row],[Pnr.]]=GA$7,Tbl.Kosten[[#This Row],[Te financieren]],"")</f>
        <v/>
      </c>
      <c r="GB207" s="150" t="str">
        <f>IF(Tbl.Kosten[[#This Row],[Pnr.]]=GB$7,Tbl.Kosten[[#This Row],[Te financieren]],"")</f>
        <v/>
      </c>
      <c r="GC207" s="150" t="str">
        <f>IF(Tbl.Kosten[[#This Row],[Pnr.]]=GC$7,Tbl.Kosten[[#This Row],[Te financieren]],"")</f>
        <v/>
      </c>
      <c r="GD207" s="150" t="str">
        <f>IF(Tbl.Kosten[[#This Row],[Pnr.]]=GD$7,Tbl.Kosten[[#This Row],[Te financieren]],"")</f>
        <v/>
      </c>
      <c r="GE207" s="150" t="str">
        <f>IF(Tbl.Kosten[[#This Row],[Pnr.]]=GE$7,Tbl.Kosten[[#This Row],[Te financieren]],"")</f>
        <v/>
      </c>
      <c r="GF207" s="150" t="str">
        <f>IF(Tbl.Kosten[[#This Row],[Pnr.]]=GF$7,Tbl.Kosten[[#This Row],[Te financieren]],"")</f>
        <v/>
      </c>
      <c r="GG207" s="150" t="str">
        <f>IF(Tbl.Kosten[[#This Row],[Pnr.]]=GG$7,Tbl.Kosten[[#This Row],[Te financieren]],"")</f>
        <v/>
      </c>
      <c r="GH207" s="150" t="str">
        <f>IF(Tbl.Kosten[[#This Row],[Pnr.]]=GH$7,Tbl.Kosten[[#This Row],[Te financieren]],"")</f>
        <v/>
      </c>
      <c r="GI207" s="150" t="str">
        <f>IF(Tbl.Kosten[[#This Row],[Pnr.]]=GI$7,Tbl.Kosten[[#This Row],[Te financieren]],"")</f>
        <v/>
      </c>
      <c r="GJ207" s="150" t="str">
        <f>IF(Tbl.Kosten[[#This Row],[Pnr.]]=GJ$7,Tbl.Kosten[[#This Row],[Te financieren]],"")</f>
        <v/>
      </c>
      <c r="GK207" s="150" t="str">
        <f>IF(Tbl.Kosten[[#This Row],[Pnr.]]=GK$7,Tbl.Kosten[[#This Row],[Te financieren]],"")</f>
        <v/>
      </c>
      <c r="GL207" s="150" t="str">
        <f>IF(Tbl.Kosten[[#This Row],[Pnr.]]=GL$7,Tbl.Kosten[[#This Row],[Te financieren]],"")</f>
        <v/>
      </c>
      <c r="GM207" s="150" t="str">
        <f>IF(Tbl.Kosten[[#This Row],[Pnr.]]=GM$7,Tbl.Kosten[[#This Row],[Te financieren]],"")</f>
        <v/>
      </c>
      <c r="GN207" s="150" t="str">
        <f>IF(Tbl.Kosten[[#This Row],[Pnr.]]=GN$7,Tbl.Kosten[[#This Row],[Te financieren]],"")</f>
        <v/>
      </c>
      <c r="GO207" s="150" t="str">
        <f>IF(Tbl.Kosten[[#This Row],[Pnr.]]=GO$7,Tbl.Kosten[[#This Row],[Te financieren]],"")</f>
        <v/>
      </c>
      <c r="GP207" s="150" t="str">
        <f>IF(Tbl.Kosten[[#This Row],[Pnr.]]=GP$7,Tbl.Kosten[[#This Row],[Te financieren]],"")</f>
        <v/>
      </c>
      <c r="GQ207" s="150" t="str">
        <f>IF(Tbl.Kosten[[#This Row],[Pnr.]]=GQ$7,Tbl.Kosten[[#This Row],[Te financieren]],"")</f>
        <v/>
      </c>
      <c r="GR207" s="150" t="str">
        <f>IF(Tbl.Kosten[[#This Row],[Pnr.]]=GR$7,Tbl.Kosten[[#This Row],[Te financieren]],"")</f>
        <v/>
      </c>
      <c r="GS207" s="150" t="str">
        <f>IF(Tbl.Kosten[[#This Row],[Pnr.]]=GS$7,Tbl.Kosten[[#This Row],[Te financieren]],"")</f>
        <v/>
      </c>
      <c r="GT207" s="150" t="str">
        <f>IF(Tbl.Kosten[[#This Row],[Pnr.]]=GT$7,Tbl.Kosten[[#This Row],[Te financieren]],"")</f>
        <v/>
      </c>
      <c r="GU207" s="150" t="str">
        <f>IF(Tbl.Kosten[[#This Row],[Pnr.]]=GU$7,Tbl.Kosten[[#This Row],[Te financieren]],"")</f>
        <v/>
      </c>
      <c r="GV207" s="150" t="str">
        <f>IF(Tbl.Kosten[[#This Row],[Pnr.]]=GV$7,Tbl.Kosten[[#This Row],[Te financieren]],"")</f>
        <v/>
      </c>
      <c r="GW207" s="150" t="str">
        <f>IF(Tbl.Kosten[[#This Row],[Pnr.]]=GW$7,Tbl.Kosten[[#This Row],[Te financieren]],"")</f>
        <v/>
      </c>
      <c r="GX207" s="150" t="str">
        <f>IF(Tbl.Kosten[[#This Row],[Pnr.]]=GX$7,Tbl.Kosten[[#This Row],[Te financieren]],"")</f>
        <v/>
      </c>
      <c r="GY207" s="150" t="str">
        <f>IF(Tbl.Kosten[[#This Row],[Pnr.]]=GY$7,Tbl.Kosten[[#This Row],[Te financieren]],"")</f>
        <v/>
      </c>
      <c r="GZ207" s="150" t="str">
        <f>IF(Tbl.Kosten[[#This Row],[Pnr.]]=GZ$7,Tbl.Kosten[[#This Row],[Te financieren]],"")</f>
        <v/>
      </c>
      <c r="HA207" s="150" t="str">
        <f>IF(Tbl.Kosten[[#This Row],[Pnr.]]=HA$7,Tbl.Kosten[[#This Row],[Te financieren]],"")</f>
        <v/>
      </c>
      <c r="HB207" s="150" t="str">
        <f>IF(Tbl.Kosten[[#This Row],[Pnr.]]=HB$7,Tbl.Kosten[[#This Row],[Te financieren]],"")</f>
        <v/>
      </c>
      <c r="HC207" s="150" t="str">
        <f>IF(Tbl.Kosten[[#This Row],[Pnr.]]=HC$7,Tbl.Kosten[[#This Row],[Te financieren]],"")</f>
        <v/>
      </c>
      <c r="HD207" s="150" t="str">
        <f>IF(Tbl.Kosten[[#This Row],[Pnr.]]=HD$7,Tbl.Kosten[[#This Row],[Te financieren]],"")</f>
        <v/>
      </c>
      <c r="HE207" s="150" t="str">
        <f>IF(Tbl.Kosten[[#This Row],[Pnr.]]=HE$7,Tbl.Kosten[[#This Row],[Te financieren]],"")</f>
        <v/>
      </c>
      <c r="HF207" s="150" t="str">
        <f>IF(Tbl.Kosten[[#This Row],[Pnr.]]=HF$7,Tbl.Kosten[[#This Row],[Te financieren]],"")</f>
        <v/>
      </c>
      <c r="HG207" s="150" t="str">
        <f>IF(Tbl.Kosten[[#This Row],[Pnr.]]=HG$7,Tbl.Kosten[[#This Row],[Te financieren]],"")</f>
        <v/>
      </c>
      <c r="HH207" s="150" t="str">
        <f>IF(Tbl.Kosten[[#This Row],[Pnr.]]=HH$7,Tbl.Kosten[[#This Row],[Te financieren]],"")</f>
        <v/>
      </c>
      <c r="HI207" s="150" t="str">
        <f>IF(Tbl.Kosten[[#This Row],[Pnr.]]=HI$7,Tbl.Kosten[[#This Row],[Te financieren]],"")</f>
        <v/>
      </c>
      <c r="HJ207" s="150" t="str">
        <f>IF(Tbl.Kosten[[#This Row],[Pnr.]]=HJ$7,Tbl.Kosten[[#This Row],[Te financieren]],"")</f>
        <v/>
      </c>
      <c r="HK207" s="150" t="str">
        <f>IF(Tbl.Kosten[[#This Row],[Pnr.]]=HK$7,Tbl.Kosten[[#This Row],[Te financieren]],"")</f>
        <v/>
      </c>
      <c r="HL207" s="150" t="str">
        <f>IF(Tbl.Kosten[[#This Row],[Pnr.]]=HL$7,Tbl.Kosten[[#This Row],[Te financieren]],"")</f>
        <v/>
      </c>
      <c r="HM207" s="150" t="str">
        <f>IF(Tbl.Kosten[[#This Row],[Pnr.]]=HM$7,Tbl.Kosten[[#This Row],[Te financieren]],"")</f>
        <v/>
      </c>
      <c r="HN207" s="150" t="str">
        <f>IF(Tbl.Kosten[[#This Row],[Pnr.]]=HN$7,Tbl.Kosten[[#This Row],[Te financieren]],"")</f>
        <v/>
      </c>
      <c r="HO207" s="150" t="str">
        <f>IF(Tbl.Kosten[[#This Row],[Pnr.]]=HO$7,Tbl.Kosten[[#This Row],[Te financieren]],"")</f>
        <v/>
      </c>
      <c r="HP207" s="150" t="str">
        <f>IF(Tbl.Kosten[[#This Row],[Pnr.]]=HP$7,Tbl.Kosten[[#This Row],[Te financieren]],"")</f>
        <v/>
      </c>
      <c r="HQ207" s="150" t="str">
        <f>IF(Tbl.Kosten[[#This Row],[Pnr.]]=HQ$7,Tbl.Kosten[[#This Row],[Te financieren]],"")</f>
        <v/>
      </c>
      <c r="HR207" s="150" t="str">
        <f>IF(Tbl.Kosten[[#This Row],[Pnr.]]=HR$7,Tbl.Kosten[[#This Row],[Te financieren]],"")</f>
        <v/>
      </c>
      <c r="HS207" s="150" t="str">
        <f>IF(Tbl.Kosten[[#This Row],[Pnr.]]=HS$7,Tbl.Kosten[[#This Row],[Te financieren]],"")</f>
        <v/>
      </c>
      <c r="HT207" s="150" t="str">
        <f>IF(Tbl.Kosten[[#This Row],[Pnr.]]=HT$7,Tbl.Kosten[[#This Row],[Te financieren]],"")</f>
        <v/>
      </c>
      <c r="HU207" s="150" t="str">
        <f>IF(Tbl.Kosten[[#This Row],[Pnr.]]=HU$7,Tbl.Kosten[[#This Row],[Te financieren]],"")</f>
        <v/>
      </c>
      <c r="HV207" s="150" t="str">
        <f>IF(Tbl.Kosten[[#This Row],[Pnr.]]=HV$7,Tbl.Kosten[[#This Row],[Te financieren]],"")</f>
        <v/>
      </c>
      <c r="HW207" s="150" t="str">
        <f>IF(Tbl.Kosten[[#This Row],[Pnr.]]=HW$7,Tbl.Kosten[[#This Row],[Te financieren]],"")</f>
        <v/>
      </c>
    </row>
    <row r="208" spans="2:231" x14ac:dyDescent="0.3">
      <c r="B208" s="134"/>
      <c r="C208" s="137"/>
      <c r="D208" s="136"/>
      <c r="E208" s="261"/>
      <c r="F208" s="135"/>
      <c r="G208" s="11" t="str">
        <f>IF(Tbl.Kosten[[#This Row],[Medewerker e/o 
functie]]&lt;&gt;"",_xlfn.XLOOKUP(Tbl.Kosten[[#This Row],[Medewerker e/o 
functie]],Tbl.Uurtarief[Medewerker en/of functie],Tbl.Uurtarief[Uurtarief],"",0,1),"")</f>
        <v/>
      </c>
      <c r="H208" s="121">
        <f>IFERROR(Tbl.Kosten[[#This Row],[Uren]]*Tbl.Kosten[[#This Row],[Uurtarief]],0)</f>
        <v>0</v>
      </c>
      <c r="I208" s="119" t="str">
        <f>IF(Tbl.Kosten[[#This Row],[Subtotaal uren]]&lt;&gt;0,_xlfn.XLOOKUP(Tbl.Kosten[[#This Row],[Medewerker e/o 
functie]],Tbl.Uurtarief[Medewerker en/of functie],Tbl.Uurtarief[Kostensoort arbeid],"",0,1),"")</f>
        <v/>
      </c>
      <c r="J208" s="137"/>
      <c r="K208" s="135"/>
      <c r="L208" s="139" t="str">
        <f>IF(Tbl.Kosten[[#This Row],[Activum]]&lt;&gt;"",_xlfn.XLOOKUP(Tbl.Kosten[[#This Row],[Activum]],Tbl.Afschrijvingskosten[Activum],Tbl.Afschrijvingskosten[Tarief per afschrijvings-eenheid],"",0,1),"")</f>
        <v/>
      </c>
      <c r="M208" s="122">
        <f>IFERROR(Tbl.Kosten[[#This Row],[Een-
heden]]*Tbl.Kosten[[#This Row],[Afschrijvings-
tarief]],0)</f>
        <v>0</v>
      </c>
      <c r="N208" s="122" t="str">
        <f>IF(Tbl.Kosten[[#This Row],[Subtotaal afschrijving]]&lt;&gt;0,Lijsten!$A$7,"")</f>
        <v/>
      </c>
      <c r="O208" s="140"/>
      <c r="P208" s="135"/>
      <c r="Q208" s="138"/>
      <c r="R208" s="122">
        <f>IFERROR(Tbl.Kosten[[#This Row],[Aantal]]*Tbl.Kosten[[#This Row],[Tarief]],0)</f>
        <v>0</v>
      </c>
      <c r="S208" s="8">
        <f>IFERROR(Tbl.Kosten[[#This Row],[Subtotaal overige kosten]]+Tbl.Kosten[[#This Row],[Subtotaal uren]]+Tbl.Kosten[[#This Row],[Subtotaal afschrijving]],0)</f>
        <v>0</v>
      </c>
      <c r="T208" s="8">
        <f>IFERROR(Tbl.Kosten[[#This Row],[Totaal kosten]]*Tbl.Kosten[[#This Row],[Subsidie%]],0)</f>
        <v>0</v>
      </c>
      <c r="U208" s="4" t="str" cm="1">
        <f t="array" ref="U208">IFERROR(_xlfn.IFS(Tbl.Kosten[[#This Row],[Subtotaal uren]]&lt;&gt;0,Tbl.Kosten[[#This Row],[Kostensoort arbeid]],Tbl.Kosten[[#This Row],[Subtotaal afschrijving]]&lt;&gt;0,Tbl.Kosten[[#This Row],[Kostensoort afschrijving]],Tbl.Kosten[[#This Row],[Subtotaal overige kosten]]&lt;&gt;0,Tbl.Kosten[[#This Row],[Kostensoort overig]]),"")</f>
        <v/>
      </c>
      <c r="V208" s="4" t="str">
        <f>IFERROR(_xlfn.XLOOKUP(Tbl.Kosten[[#This Row],[Activiteitencode]],Tbl.Activiteiten[Activiteitcode],Tbl.Activiteiten[Werkpakketcode],"",0,1),"")</f>
        <v/>
      </c>
      <c r="W208" s="4" t="str">
        <f>IFERROR(_xlfn.XLOOKUP(Tbl.Kosten[[#This Row],[Werkpakketcode]],Tbl.Werkpakketten[Werkpakketcode],Tbl.Werkpakketten[Subsidiabele activiteit],"",0,1),"")</f>
        <v/>
      </c>
      <c r="X208" s="12">
        <f>IFERROR(_xlfn.XLOOKUP(Tbl.Kosten[[#This Row],[Sanr.]],Tbl.Subsidiehoogte[SAnr.],Tbl.Subsidiehoogte[Sub. Percentage],0,0,1),0)</f>
        <v>0</v>
      </c>
      <c r="Y208" s="144" t="str">
        <f>IFERROR(_xlfn.XLOOKUP(Tbl.Kosten[[#This Row],[Partnercode]],Tbl.Projectpartners[Partnercode],Tbl.Projectpartners[PNr.],"",0,1),"")</f>
        <v>P1</v>
      </c>
      <c r="Z208" s="148">
        <f>IF(Tbl.Kosten[[#This Row],[Pnr.]]=Z$7,Tbl.Kosten[[#This Row],[Totaal kosten]],"")</f>
        <v>0</v>
      </c>
      <c r="AA208" s="148" t="str">
        <f>IF(Tbl.Kosten[[#This Row],[Pnr.]]=AA$7,Tbl.Kosten[[#This Row],[Totaal kosten]],"")</f>
        <v/>
      </c>
      <c r="AB208" s="148" t="str">
        <f>IF(Tbl.Kosten[[#This Row],[Pnr.]]=AB$7,Tbl.Kosten[[#This Row],[Totaal kosten]],"")</f>
        <v/>
      </c>
      <c r="AC208" s="148" t="str">
        <f>IF(Tbl.Kosten[[#This Row],[Pnr.]]=AC$7,Tbl.Kosten[[#This Row],[Totaal kosten]],"")</f>
        <v/>
      </c>
      <c r="AD208" s="148" t="str">
        <f>IF(Tbl.Kosten[[#This Row],[Pnr.]]=AD$7,Tbl.Kosten[[#This Row],[Totaal kosten]],"")</f>
        <v/>
      </c>
      <c r="AE208" s="148" t="str">
        <f>IF(Tbl.Kosten[[#This Row],[Pnr.]]=AE$7,Tbl.Kosten[[#This Row],[Totaal kosten]],"")</f>
        <v/>
      </c>
      <c r="AF208" s="148" t="str">
        <f>IF(Tbl.Kosten[[#This Row],[Pnr.]]=AF$7,Tbl.Kosten[[#This Row],[Totaal kosten]],"")</f>
        <v/>
      </c>
      <c r="AG208" s="148" t="str">
        <f>IF(Tbl.Kosten[[#This Row],[Pnr.]]=AG$7,Tbl.Kosten[[#This Row],[Totaal kosten]],"")</f>
        <v/>
      </c>
      <c r="AH208" s="148" t="str">
        <f>IF(Tbl.Kosten[[#This Row],[Pnr.]]=AH$7,Tbl.Kosten[[#This Row],[Totaal kosten]],"")</f>
        <v/>
      </c>
      <c r="AI208" s="148" t="str">
        <f>IF(Tbl.Kosten[[#This Row],[Pnr.]]=AI$7,Tbl.Kosten[[#This Row],[Totaal kosten]],"")</f>
        <v/>
      </c>
      <c r="AJ208" s="148" t="str">
        <f>IF(Tbl.Kosten[[#This Row],[Pnr.]]=AJ$7,Tbl.Kosten[[#This Row],[Totaal kosten]],"")</f>
        <v/>
      </c>
      <c r="AK208" s="148" t="str">
        <f>IF(Tbl.Kosten[[#This Row],[Pnr.]]=AK$7,Tbl.Kosten[[#This Row],[Totaal kosten]],"")</f>
        <v/>
      </c>
      <c r="AL208" s="148" t="str">
        <f>IF(Tbl.Kosten[[#This Row],[Pnr.]]=AL$7,Tbl.Kosten[[#This Row],[Totaal kosten]],"")</f>
        <v/>
      </c>
      <c r="AM208" s="148" t="str">
        <f>IF(Tbl.Kosten[[#This Row],[Pnr.]]=AM$7,Tbl.Kosten[[#This Row],[Totaal kosten]],"")</f>
        <v/>
      </c>
      <c r="AN208" s="148" t="str">
        <f>IF(Tbl.Kosten[[#This Row],[Pnr.]]=AN$7,Tbl.Kosten[[#This Row],[Totaal kosten]],"")</f>
        <v/>
      </c>
      <c r="AO208" s="148" t="str">
        <f>IF(Tbl.Kosten[[#This Row],[Pnr.]]=AO$7,Tbl.Kosten[[#This Row],[Totaal kosten]],"")</f>
        <v/>
      </c>
      <c r="AP208" s="148" t="str">
        <f>IF(Tbl.Kosten[[#This Row],[Pnr.]]=AP$7,Tbl.Kosten[[#This Row],[Totaal kosten]],"")</f>
        <v/>
      </c>
      <c r="AQ208" s="148" t="str">
        <f>IF(Tbl.Kosten[[#This Row],[Pnr.]]=AQ$7,Tbl.Kosten[[#This Row],[Totaal kosten]],"")</f>
        <v/>
      </c>
      <c r="AR208" s="148" t="str">
        <f>IF(Tbl.Kosten[[#This Row],[Pnr.]]=AR$7,Tbl.Kosten[[#This Row],[Totaal kosten]],"")</f>
        <v/>
      </c>
      <c r="AS208" s="148" t="str">
        <f>IF(Tbl.Kosten[[#This Row],[Pnr.]]=AS$7,Tbl.Kosten[[#This Row],[Totaal kosten]],"")</f>
        <v/>
      </c>
      <c r="AT208" s="148" t="str">
        <f>IF(Tbl.Kosten[[#This Row],[Pnr.]]=AT$7,Tbl.Kosten[[#This Row],[Totaal kosten]],"")</f>
        <v/>
      </c>
      <c r="AU208" s="148" t="str">
        <f>IF(Tbl.Kosten[[#This Row],[Pnr.]]=AU$7,Tbl.Kosten[[#This Row],[Totaal kosten]],"")</f>
        <v/>
      </c>
      <c r="AV208" s="148" t="str">
        <f>IF(Tbl.Kosten[[#This Row],[Pnr.]]=AV$7,Tbl.Kosten[[#This Row],[Totaal kosten]],"")</f>
        <v/>
      </c>
      <c r="AW208" s="148" t="str">
        <f>IF(Tbl.Kosten[[#This Row],[Pnr.]]=AW$7,Tbl.Kosten[[#This Row],[Totaal kosten]],"")</f>
        <v/>
      </c>
      <c r="AX208" s="148" t="str">
        <f>IF(Tbl.Kosten[[#This Row],[Pnr.]]=AX$7,Tbl.Kosten[[#This Row],[Totaal kosten]],"")</f>
        <v/>
      </c>
      <c r="AY208" s="148" t="str">
        <f>IF(Tbl.Kosten[[#This Row],[Pnr.]]=AY$7,Tbl.Kosten[[#This Row],[Totaal kosten]],"")</f>
        <v/>
      </c>
      <c r="AZ208" s="148" t="str">
        <f>IF(Tbl.Kosten[[#This Row],[Pnr.]]=AZ$7,Tbl.Kosten[[#This Row],[Totaal kosten]],"")</f>
        <v/>
      </c>
      <c r="BA208" s="148" t="str">
        <f>IF(Tbl.Kosten[[#This Row],[Pnr.]]=BA$7,Tbl.Kosten[[#This Row],[Totaal kosten]],"")</f>
        <v/>
      </c>
      <c r="BB208" s="148" t="str">
        <f>IF(Tbl.Kosten[[#This Row],[Pnr.]]=BB$7,Tbl.Kosten[[#This Row],[Totaal kosten]],"")</f>
        <v/>
      </c>
      <c r="BC208" s="148" t="str">
        <f>IF(Tbl.Kosten[[#This Row],[Pnr.]]=BC$7,Tbl.Kosten[[#This Row],[Totaal kosten]],"")</f>
        <v/>
      </c>
      <c r="BD208" s="148" t="str">
        <f>IF(Tbl.Kosten[[#This Row],[Pnr.]]=BD$7,Tbl.Kosten[[#This Row],[Totaal kosten]],"")</f>
        <v/>
      </c>
      <c r="BE208" s="148" t="str">
        <f>IF(Tbl.Kosten[[#This Row],[Pnr.]]=BE$7,Tbl.Kosten[[#This Row],[Totaal kosten]],"")</f>
        <v/>
      </c>
      <c r="BF208" s="148" t="str">
        <f>IF(Tbl.Kosten[[#This Row],[Pnr.]]=BF$7,Tbl.Kosten[[#This Row],[Totaal kosten]],"")</f>
        <v/>
      </c>
      <c r="BG208" s="148" t="str">
        <f>IF(Tbl.Kosten[[#This Row],[Pnr.]]=BG$7,Tbl.Kosten[[#This Row],[Totaal kosten]],"")</f>
        <v/>
      </c>
      <c r="BH208" s="148" t="str">
        <f>IF(Tbl.Kosten[[#This Row],[Pnr.]]=BH$7,Tbl.Kosten[[#This Row],[Totaal kosten]],"")</f>
        <v/>
      </c>
      <c r="BI208" s="148" t="str">
        <f>IF(Tbl.Kosten[[#This Row],[Pnr.]]=BI$7,Tbl.Kosten[[#This Row],[Totaal kosten]],"")</f>
        <v/>
      </c>
      <c r="BJ208" s="148" t="str">
        <f>IF(Tbl.Kosten[[#This Row],[Pnr.]]=BJ$7,Tbl.Kosten[[#This Row],[Totaal kosten]],"")</f>
        <v/>
      </c>
      <c r="BK208" s="148" t="str">
        <f>IF(Tbl.Kosten[[#This Row],[Pnr.]]=BK$7,Tbl.Kosten[[#This Row],[Totaal kosten]],"")</f>
        <v/>
      </c>
      <c r="BL208" s="148" t="str">
        <f>IF(Tbl.Kosten[[#This Row],[Pnr.]]=BL$7,Tbl.Kosten[[#This Row],[Totaal kosten]],"")</f>
        <v/>
      </c>
      <c r="BM208" s="148" t="str">
        <f>IF(Tbl.Kosten[[#This Row],[Pnr.]]=BM$7,Tbl.Kosten[[#This Row],[Totaal kosten]],"")</f>
        <v/>
      </c>
      <c r="BN208" s="148" t="str">
        <f>IF(Tbl.Kosten[[#This Row],[Pnr.]]=BN$7,Tbl.Kosten[[#This Row],[Totaal kosten]],"")</f>
        <v/>
      </c>
      <c r="BO208" s="148" t="str">
        <f>IF(Tbl.Kosten[[#This Row],[Pnr.]]=BO$7,Tbl.Kosten[[#This Row],[Totaal kosten]],"")</f>
        <v/>
      </c>
      <c r="BP208" s="148" t="str">
        <f>IF(Tbl.Kosten[[#This Row],[Pnr.]]=BP$7,Tbl.Kosten[[#This Row],[Totaal kosten]],"")</f>
        <v/>
      </c>
      <c r="BQ208" s="148" t="str">
        <f>IF(Tbl.Kosten[[#This Row],[Pnr.]]=BQ$7,Tbl.Kosten[[#This Row],[Totaal kosten]],"")</f>
        <v/>
      </c>
      <c r="BR208" s="148" t="str">
        <f>IF(Tbl.Kosten[[#This Row],[Pnr.]]=BR$7,Tbl.Kosten[[#This Row],[Totaal kosten]],"")</f>
        <v/>
      </c>
      <c r="BS208" s="148" t="str">
        <f>IF(Tbl.Kosten[[#This Row],[Pnr.]]=BS$7,Tbl.Kosten[[#This Row],[Totaal kosten]],"")</f>
        <v/>
      </c>
      <c r="BT208" s="148" t="str">
        <f>IF(Tbl.Kosten[[#This Row],[Pnr.]]=BT$7,Tbl.Kosten[[#This Row],[Totaal kosten]],"")</f>
        <v/>
      </c>
      <c r="BU208" s="148" t="str">
        <f>IF(Tbl.Kosten[[#This Row],[Pnr.]]=BU$7,Tbl.Kosten[[#This Row],[Totaal kosten]],"")</f>
        <v/>
      </c>
      <c r="BV208" s="148" t="str">
        <f>IF(Tbl.Kosten[[#This Row],[Pnr.]]=BV$7,Tbl.Kosten[[#This Row],[Totaal kosten]],"")</f>
        <v/>
      </c>
      <c r="BW208" s="148" t="str">
        <f>IF(Tbl.Kosten[[#This Row],[Pnr.]]=BW$7,Tbl.Kosten[[#This Row],[Totaal kosten]],"")</f>
        <v/>
      </c>
      <c r="BX208" s="148" t="str">
        <f>IFERROR(_xlfn.XLOOKUP(Tbl.Kosten[[#This Row],[Werkpakketcode]],Tbl.Werkpakketten[Werkpakketcode],Tbl.Werkpakketten[WPnr.],"",0,1),"")</f>
        <v/>
      </c>
      <c r="BY208" s="148" t="str">
        <f>IF(Tbl.Kosten[[#This Row],[WPnr.]]=BY$7,Tbl.Kosten[[#This Row],[Totaal kosten]],"")</f>
        <v/>
      </c>
      <c r="BZ208" s="148" t="str">
        <f>IF(Tbl.Kosten[[#This Row],[WPnr.]]=BZ$7,Tbl.Kosten[[#This Row],[Totaal kosten]],"")</f>
        <v/>
      </c>
      <c r="CA208" s="148" t="str">
        <f>IF(Tbl.Kosten[[#This Row],[WPnr.]]=CA$7,Tbl.Kosten[[#This Row],[Totaal kosten]],"")</f>
        <v/>
      </c>
      <c r="CB208" s="148" t="str">
        <f>IF(Tbl.Kosten[[#This Row],[WPnr.]]=CB$7,Tbl.Kosten[[#This Row],[Totaal kosten]],"")</f>
        <v/>
      </c>
      <c r="CC208" s="148" t="str">
        <f>IF(Tbl.Kosten[[#This Row],[WPnr.]]=CC$7,Tbl.Kosten[[#This Row],[Totaal kosten]],"")</f>
        <v/>
      </c>
      <c r="CD208" s="148" t="str">
        <f>IF(Tbl.Kosten[[#This Row],[WPnr.]]=CD$7,Tbl.Kosten[[#This Row],[Totaal kosten]],"")</f>
        <v/>
      </c>
      <c r="CE208" s="148" t="str">
        <f>IF(Tbl.Kosten[[#This Row],[WPnr.]]=CE$7,Tbl.Kosten[[#This Row],[Totaal kosten]],"")</f>
        <v/>
      </c>
      <c r="CF208" s="148" t="str">
        <f>IF(Tbl.Kosten[[#This Row],[WPnr.]]=CF$7,Tbl.Kosten[[#This Row],[Totaal kosten]],"")</f>
        <v/>
      </c>
      <c r="CG208" s="148" t="str">
        <f>IF(Tbl.Kosten[[#This Row],[WPnr.]]=CG$7,Tbl.Kosten[[#This Row],[Totaal kosten]],"")</f>
        <v/>
      </c>
      <c r="CH208" s="148" t="str">
        <f>IF(Tbl.Kosten[[#This Row],[WPnr.]]=CH$7,Tbl.Kosten[[#This Row],[Totaal kosten]],"")</f>
        <v/>
      </c>
      <c r="CI208" s="148" t="str">
        <f>IF(Tbl.Kosten[[#This Row],[WPnr.]]=CI$7,Tbl.Kosten[[#This Row],[Totaal kosten]],"")</f>
        <v/>
      </c>
      <c r="CJ208" s="148" t="str">
        <f>IF(Tbl.Kosten[[#This Row],[WPnr.]]=CJ$7,Tbl.Kosten[[#This Row],[Totaal kosten]],"")</f>
        <v/>
      </c>
      <c r="CK208" s="148" t="str">
        <f>IF(Tbl.Kosten[[#This Row],[WPnr.]]=CK$7,Tbl.Kosten[[#This Row],[Totaal kosten]],"")</f>
        <v/>
      </c>
      <c r="CL208" s="148" t="str">
        <f>IF(Tbl.Kosten[[#This Row],[WPnr.]]=CL$7,Tbl.Kosten[[#This Row],[Totaal kosten]],"")</f>
        <v/>
      </c>
      <c r="CM208" s="148" t="str">
        <f>IF(Tbl.Kosten[[#This Row],[WPnr.]]=CM$7,Tbl.Kosten[[#This Row],[Totaal kosten]],"")</f>
        <v/>
      </c>
      <c r="CN208" s="148" t="str">
        <f>IF(Tbl.Kosten[[#This Row],[WPnr.]]=CN$7,Tbl.Kosten[[#This Row],[Totaal kosten]],"")</f>
        <v/>
      </c>
      <c r="CO208" s="148" t="str">
        <f>IF(Tbl.Kosten[[#This Row],[WPnr.]]=CO$7,Tbl.Kosten[[#This Row],[Totaal kosten]],"")</f>
        <v/>
      </c>
      <c r="CP208" s="148" t="str">
        <f>IF(Tbl.Kosten[[#This Row],[WPnr.]]=CP$7,Tbl.Kosten[[#This Row],[Totaal kosten]],"")</f>
        <v/>
      </c>
      <c r="CQ208" s="148" t="str">
        <f>IF(Tbl.Kosten[[#This Row],[WPnr.]]=CQ$7,Tbl.Kosten[[#This Row],[Totaal kosten]],"")</f>
        <v/>
      </c>
      <c r="CR208" s="148" t="str">
        <f>IF(Tbl.Kosten[[#This Row],[WPnr.]]=CR$7,Tbl.Kosten[[#This Row],[Totaal kosten]],"")</f>
        <v/>
      </c>
      <c r="CS208" s="148" t="str">
        <f>IF(Tbl.Kosten[[#This Row],[WPnr.]]=CS$7,Tbl.Kosten[[#This Row],[Totaal kosten]],"")</f>
        <v/>
      </c>
      <c r="CT208" s="148" t="str">
        <f>IF(Tbl.Kosten[[#This Row],[WPnr.]]=CT$7,Tbl.Kosten[[#This Row],[Totaal kosten]],"")</f>
        <v/>
      </c>
      <c r="CU208" s="148" t="str">
        <f>IF(Tbl.Kosten[[#This Row],[WPnr.]]=CU$7,Tbl.Kosten[[#This Row],[Totaal kosten]],"")</f>
        <v/>
      </c>
      <c r="CV208" s="148" t="str">
        <f>IF(Tbl.Kosten[[#This Row],[WPnr.]]=CV$7,Tbl.Kosten[[#This Row],[Totaal kosten]],"")</f>
        <v/>
      </c>
      <c r="CW208" s="148" t="str">
        <f>IF(Tbl.Kosten[[#This Row],[WPnr.]]=CW$7,Tbl.Kosten[[#This Row],[Totaal kosten]],"")</f>
        <v/>
      </c>
      <c r="CX208" s="148" t="str">
        <f>IF(Tbl.Kosten[[#This Row],[WPnr.]]=CX$7,Tbl.Kosten[[#This Row],[Totaal kosten]],"")</f>
        <v/>
      </c>
      <c r="CY208" s="148" t="str">
        <f>IF(Tbl.Kosten[[#This Row],[WPnr.]]=CY$7,Tbl.Kosten[[#This Row],[Totaal kosten]],"")</f>
        <v/>
      </c>
      <c r="CZ208" s="148" t="str">
        <f>IF(Tbl.Kosten[[#This Row],[WPnr.]]=CZ$7,Tbl.Kosten[[#This Row],[Totaal kosten]],"")</f>
        <v/>
      </c>
      <c r="DA208" s="148" t="str">
        <f>IF(Tbl.Kosten[[#This Row],[WPnr.]]=DA$7,Tbl.Kosten[[#This Row],[Totaal kosten]],"")</f>
        <v/>
      </c>
      <c r="DB208" s="148" t="str">
        <f>IF(Tbl.Kosten[[#This Row],[WPnr.]]=DB$7,Tbl.Kosten[[#This Row],[Totaal kosten]],"")</f>
        <v/>
      </c>
      <c r="DC208" s="148" t="str">
        <f>IF(Tbl.Kosten[[#This Row],[WPnr.]]=DC$7,Tbl.Kosten[[#This Row],[Totaal kosten]],"")</f>
        <v/>
      </c>
      <c r="DD208" s="148" t="str">
        <f>IF(Tbl.Kosten[[#This Row],[WPnr.]]=DD$7,Tbl.Kosten[[#This Row],[Totaal kosten]],"")</f>
        <v/>
      </c>
      <c r="DE208" s="148" t="str">
        <f>IF(Tbl.Kosten[[#This Row],[WPnr.]]=DE$7,Tbl.Kosten[[#This Row],[Totaal kosten]],"")</f>
        <v/>
      </c>
      <c r="DF208" s="148" t="str">
        <f>IF(Tbl.Kosten[[#This Row],[WPnr.]]=DF$7,Tbl.Kosten[[#This Row],[Totaal kosten]],"")</f>
        <v/>
      </c>
      <c r="DG208" s="148" t="str">
        <f>IF(Tbl.Kosten[[#This Row],[WPnr.]]=DG$7,Tbl.Kosten[[#This Row],[Totaal kosten]],"")</f>
        <v/>
      </c>
      <c r="DH208" s="148" t="str">
        <f>IF(Tbl.Kosten[[#This Row],[WPnr.]]=DH$7,Tbl.Kosten[[#This Row],[Totaal kosten]],"")</f>
        <v/>
      </c>
      <c r="DI208" s="148" t="str">
        <f>IF(Tbl.Kosten[[#This Row],[WPnr.]]=DI$7,Tbl.Kosten[[#This Row],[Totaal kosten]],"")</f>
        <v/>
      </c>
      <c r="DJ208" s="148" t="str">
        <f>IF(Tbl.Kosten[[#This Row],[WPnr.]]=DJ$7,Tbl.Kosten[[#This Row],[Totaal kosten]],"")</f>
        <v/>
      </c>
      <c r="DK208" s="148" t="str">
        <f>IF(Tbl.Kosten[[#This Row],[WPnr.]]=DK$7,Tbl.Kosten[[#This Row],[Totaal kosten]],"")</f>
        <v/>
      </c>
      <c r="DL208" s="148" t="str">
        <f>IF(Tbl.Kosten[[#This Row],[WPnr.]]=DL$7,Tbl.Kosten[[#This Row],[Totaal kosten]],"")</f>
        <v/>
      </c>
      <c r="DM208" s="148" t="str">
        <f>IF(Tbl.Kosten[[#This Row],[WPnr.]]=DM$7,Tbl.Kosten[[#This Row],[Totaal kosten]],"")</f>
        <v/>
      </c>
      <c r="DN208" s="148" t="str">
        <f>IF(Tbl.Kosten[[#This Row],[WPnr.]]=DN$7,Tbl.Kosten[[#This Row],[Totaal kosten]],"")</f>
        <v/>
      </c>
      <c r="DO208" s="148" t="str">
        <f>IF(Tbl.Kosten[[#This Row],[WPnr.]]=DO$7,Tbl.Kosten[[#This Row],[Totaal kosten]],"")</f>
        <v/>
      </c>
      <c r="DP208" s="148" t="str">
        <f>IF(Tbl.Kosten[[#This Row],[WPnr.]]=DP$7,Tbl.Kosten[[#This Row],[Totaal kosten]],"")</f>
        <v/>
      </c>
      <c r="DQ208" s="148" t="str">
        <f>IF(Tbl.Kosten[[#This Row],[WPnr.]]=DQ$7,Tbl.Kosten[[#This Row],[Totaal kosten]],"")</f>
        <v/>
      </c>
      <c r="DR208" s="148" t="str">
        <f>IF(Tbl.Kosten[[#This Row],[WPnr.]]=DR$7,Tbl.Kosten[[#This Row],[Totaal kosten]],"")</f>
        <v/>
      </c>
      <c r="DS208" s="148" t="str">
        <f>IF(Tbl.Kosten[[#This Row],[WPnr.]]=DS$7,Tbl.Kosten[[#This Row],[Totaal kosten]],"")</f>
        <v/>
      </c>
      <c r="DT208" s="148" t="str">
        <f>IF(Tbl.Kosten[[#This Row],[WPnr.]]=DT$7,Tbl.Kosten[[#This Row],[Totaal kosten]],"")</f>
        <v/>
      </c>
      <c r="DU208" s="148" t="str">
        <f>IF(Tbl.Kosten[[#This Row],[WPnr.]]=DU$7,Tbl.Kosten[[#This Row],[Totaal kosten]],"")</f>
        <v/>
      </c>
      <c r="DV208" s="148" t="str">
        <f>IF(Tbl.Kosten[[#This Row],[WPnr.]]=DV$7,Tbl.Kosten[[#This Row],[Totaal kosten]],"")</f>
        <v/>
      </c>
      <c r="DW208" s="150" t="str">
        <f>IFERROR(_xlfn.XLOOKUP(Tbl.Kosten[[#This Row],[Kostensoort]],Tbl.Kostensoorten[Kostensoorten],Tbl.Kostensoorten[KSnr.],"",0,1),"")</f>
        <v/>
      </c>
      <c r="DX208" s="150" t="str">
        <f>IF(Tbl.Kosten[[#This Row],[KSnr.]]=DX$7,Tbl.Kosten[[#This Row],[Totaal kosten]],"")</f>
        <v/>
      </c>
      <c r="DY208" s="150" t="str">
        <f>IF(Tbl.Kosten[[#This Row],[KSnr.]]=DY$7,Tbl.Kosten[[#This Row],[Totaal kosten]],"")</f>
        <v/>
      </c>
      <c r="DZ208" s="150" t="str">
        <f>IF(Tbl.Kosten[[#This Row],[KSnr.]]=DZ$7,Tbl.Kosten[[#This Row],[Totaal kosten]],"")</f>
        <v/>
      </c>
      <c r="EA208" s="150" t="str">
        <f>IF(Tbl.Kosten[[#This Row],[KSnr.]]=EA$7,Tbl.Kosten[[#This Row],[Totaal kosten]],"")</f>
        <v/>
      </c>
      <c r="EB208" s="150" t="str">
        <f>IF(Tbl.Kosten[[#This Row],[KSnr.]]=EB$7,Tbl.Kosten[[#This Row],[Totaal kosten]],"")</f>
        <v/>
      </c>
      <c r="EC208" s="150" t="str">
        <f>IF(Tbl.Kosten[[#This Row],[KSnr.]]=EC$7,Tbl.Kosten[[#This Row],[Totaal kosten]],"")</f>
        <v/>
      </c>
      <c r="ED208" s="150" t="str">
        <f>IF(Tbl.Kosten[[#This Row],[KSnr.]]=ED$7,Tbl.Kosten[[#This Row],[Totaal kosten]],"")</f>
        <v/>
      </c>
      <c r="EE208" s="150" t="str">
        <f>IF(Tbl.Kosten[[#This Row],[KSnr.]]=EE$7,Tbl.Kosten[[#This Row],[Totaal kosten]],"")</f>
        <v/>
      </c>
      <c r="EF208" s="150" t="str">
        <f>IF(Tbl.Kosten[[#This Row],[KSnr.]]=EF$7,Tbl.Kosten[[#This Row],[Totaal kosten]],"")</f>
        <v/>
      </c>
      <c r="EG208" s="150" t="str">
        <f>IF(Tbl.Kosten[[#This Row],[KSnr.]]=EG$7,Tbl.Kosten[[#This Row],[Totaal kosten]],"")</f>
        <v/>
      </c>
      <c r="EH208" s="150" t="str">
        <f>IF(Tbl.Kosten[[#This Row],[KSnr.]]=EH$7,Tbl.Kosten[[#This Row],[Totaal kosten]],"")</f>
        <v/>
      </c>
      <c r="EI208" s="150" t="str">
        <f>IF(Tbl.Kosten[[#This Row],[KSnr.]]=EI$7,Tbl.Kosten[[#This Row],[Totaal kosten]],"")</f>
        <v/>
      </c>
      <c r="EJ208" s="150" t="str">
        <f>IF(Tbl.Kosten[[#This Row],[KSnr.]]=EJ$7,Tbl.Kosten[[#This Row],[Totaal kosten]],"")</f>
        <v/>
      </c>
      <c r="EK208" s="150" t="str">
        <f>IF(Tbl.Kosten[[#This Row],[KSnr.]]=EK$7,Tbl.Kosten[[#This Row],[Totaal kosten]],"")</f>
        <v/>
      </c>
      <c r="EL208" s="150" t="str">
        <f>IF(Tbl.Kosten[[#This Row],[KSnr.]]=EL$7,Tbl.Kosten[[#This Row],[Totaal kosten]],"")</f>
        <v/>
      </c>
      <c r="EM208" s="150" t="str">
        <f>IF(Tbl.Kosten[[#This Row],[KSnr.]]=EM$7,Tbl.Kosten[[#This Row],[Totaal kosten]],"")</f>
        <v/>
      </c>
      <c r="EN208" s="150" t="str">
        <f>IF(Tbl.Kosten[[#This Row],[KSnr.]]=EN$7,Tbl.Kosten[[#This Row],[Totaal kosten]],"")</f>
        <v/>
      </c>
      <c r="EO208" s="150" t="str">
        <f>IF(Tbl.Kosten[[#This Row],[KSnr.]]=EO$7,Tbl.Kosten[[#This Row],[Totaal kosten]],"")</f>
        <v/>
      </c>
      <c r="EP208" s="150" t="str">
        <f>IF(Tbl.Kosten[[#This Row],[KSnr.]]=EP$7,Tbl.Kosten[[#This Row],[Totaal kosten]],"")</f>
        <v/>
      </c>
      <c r="EQ208" s="150" t="str">
        <f>IF(Tbl.Kosten[[#This Row],[KSnr.]]=EQ$7,Tbl.Kosten[[#This Row],[Totaal kosten]],"")</f>
        <v/>
      </c>
      <c r="ER208" s="144" t="str">
        <f>IFERROR(_xlfn.XLOOKUP(Tbl.Kosten[[#This Row],[Subsidieactiviteit]],Tbl.Subsidiehoogte[Subsidieactiviteit],Tbl.Subsidiehoogte[SAnr.],"",0,1),"")</f>
        <v/>
      </c>
      <c r="ES208" s="150" t="str">
        <f>IF(Tbl.Kosten[[#This Row],[Sanr.]]=ES$7,Tbl.Kosten[[#This Row],[Totaal kosten]],"")</f>
        <v/>
      </c>
      <c r="ET208" s="150" t="str">
        <f>IF(Tbl.Kosten[[#This Row],[Sanr.]]=ET$7,Tbl.Kosten[[#This Row],[Totaal kosten]],"")</f>
        <v/>
      </c>
      <c r="EU208" s="150" t="str">
        <f>IF(Tbl.Kosten[[#This Row],[Sanr.]]=EU$7,Tbl.Kosten[[#This Row],[Totaal kosten]],"")</f>
        <v/>
      </c>
      <c r="EV208" s="150" t="str">
        <f>IF(Tbl.Kosten[[#This Row],[Sanr.]]=EV$7,Tbl.Kosten[[#This Row],[Totaal kosten]],"")</f>
        <v/>
      </c>
      <c r="EW208" s="150" t="str">
        <f>IF(Tbl.Kosten[[#This Row],[Sanr.]]=EW$7,Tbl.Kosten[[#This Row],[Totaal kosten]],"")</f>
        <v/>
      </c>
      <c r="EX208" s="150" t="str">
        <f>IF(Tbl.Kosten[[#This Row],[Sanr.]]=EX$7,Tbl.Kosten[[#This Row],[Totaal kosten]],"")</f>
        <v/>
      </c>
      <c r="EY208" s="150" t="str">
        <f>IF(Tbl.Kosten[[#This Row],[Sanr.]]=EY$7,Tbl.Kosten[[#This Row],[Totaal kosten]],"")</f>
        <v/>
      </c>
      <c r="EZ208" s="150" t="str">
        <f>IF(Tbl.Kosten[[#This Row],[Sanr.]]=EZ$7,Tbl.Kosten[[#This Row],[Totaal kosten]],"")</f>
        <v/>
      </c>
      <c r="FA208" s="150" t="str">
        <f>IF(Tbl.Kosten[[#This Row],[Sanr.]]=FA$7,Tbl.Kosten[[#This Row],[Totaal kosten]],"")</f>
        <v/>
      </c>
      <c r="FB208" s="150" t="str">
        <f>IF(Tbl.Kosten[[#This Row],[Sanr.]]=FB$7,Tbl.Kosten[[#This Row],[Totaal kosten]],"")</f>
        <v/>
      </c>
      <c r="FC208" s="150" t="str">
        <f>IF(Tbl.Kosten[[#This Row],[Sanr.]]=FC$7,Tbl.Kosten[[#This Row],[Totaal kosten]],"")</f>
        <v/>
      </c>
      <c r="FD208" s="150" t="str">
        <f>IF(Tbl.Kosten[[#This Row],[Sanr.]]=FD$7,Tbl.Kosten[[#This Row],[Totaal kosten]],"")</f>
        <v/>
      </c>
      <c r="FE208" s="150" t="str">
        <f>IF(Tbl.Kosten[[#This Row],[Sanr.]]=FE$7,Tbl.Kosten[[#This Row],[Totaal kosten]],"")</f>
        <v/>
      </c>
      <c r="FF208" s="150" t="str">
        <f>IF(Tbl.Kosten[[#This Row],[Sanr.]]=FF$7,Tbl.Kosten[[#This Row],[Totaal kosten]],"")</f>
        <v/>
      </c>
      <c r="FG208" s="150" t="str">
        <f>IF(Tbl.Kosten[[#This Row],[Sanr.]]=FG$7,Tbl.Kosten[[#This Row],[Totaal kosten]],"")</f>
        <v/>
      </c>
      <c r="FH208" s="150" t="str">
        <f>IF(Tbl.Kosten[[#This Row],[Sanr.]]=FH$7,Tbl.Kosten[[#This Row],[Totaal kosten]],"")</f>
        <v/>
      </c>
      <c r="FI208" s="150" t="str">
        <f>IF(Tbl.Kosten[[#This Row],[Sanr.]]=FI$7,Tbl.Kosten[[#This Row],[Totaal kosten]],"")</f>
        <v/>
      </c>
      <c r="FJ208" s="150" t="str">
        <f>IF(Tbl.Kosten[[#This Row],[Sanr.]]=FJ$7,Tbl.Kosten[[#This Row],[Totaal kosten]],"")</f>
        <v/>
      </c>
      <c r="FK208" s="150" t="str">
        <f>IF(Tbl.Kosten[[#This Row],[Sanr.]]=FK$7,Tbl.Kosten[[#This Row],[Totaal kosten]],"")</f>
        <v/>
      </c>
      <c r="FL208" s="150" t="str">
        <f>IF(Tbl.Kosten[[#This Row],[Sanr.]]=FL$7,Tbl.Kosten[[#This Row],[Totaal kosten]],"")</f>
        <v/>
      </c>
      <c r="FM208" s="150" t="str">
        <f>IF(Tbl.Kosten[[#This Row],[Sanr.]]=FM$7,Tbl.Kosten[[#This Row],[Totaal kosten]],"")</f>
        <v/>
      </c>
      <c r="FN208" s="150" t="str">
        <f>IF(Tbl.Kosten[[#This Row],[Sanr.]]=FN$7,Tbl.Kosten[[#This Row],[Totaal kosten]],"")</f>
        <v/>
      </c>
      <c r="FO208" s="150" t="str">
        <f>IF(Tbl.Kosten[[#This Row],[Sanr.]]=FO$7,Tbl.Kosten[[#This Row],[Totaal kosten]],"")</f>
        <v/>
      </c>
      <c r="FP208" s="150" t="str">
        <f>IF(Tbl.Kosten[[#This Row],[Sanr.]]=FP$7,Tbl.Kosten[[#This Row],[Totaal kosten]],"")</f>
        <v/>
      </c>
      <c r="FQ208" s="150" t="str">
        <f>IF(Tbl.Kosten[[#This Row],[Sanr.]]=FQ$7,Tbl.Kosten[[#This Row],[Totaal kosten]],"")</f>
        <v/>
      </c>
      <c r="FR208" s="150" t="str">
        <f>IF(Tbl.Kosten[[#This Row],[Sanr.]]=FR$7,Tbl.Kosten[[#This Row],[Totaal kosten]],"")</f>
        <v/>
      </c>
      <c r="FS208" s="150" t="str">
        <f>IF(Tbl.Kosten[[#This Row],[Sanr.]]=FS$7,Tbl.Kosten[[#This Row],[Totaal kosten]],"")</f>
        <v/>
      </c>
      <c r="FT208" s="150" t="str">
        <f>IF(Tbl.Kosten[[#This Row],[Sanr.]]=FT$7,Tbl.Kosten[[#This Row],[Totaal kosten]],"")</f>
        <v/>
      </c>
      <c r="FU208" s="150" t="str">
        <f>IF(Tbl.Kosten[[#This Row],[Sanr.]]=FU$7,Tbl.Kosten[[#This Row],[Totaal kosten]],"")</f>
        <v/>
      </c>
      <c r="FV208" s="150" t="str">
        <f>IF(Tbl.Kosten[[#This Row],[Sanr.]]=FV$7,Tbl.Kosten[[#This Row],[Totaal kosten]],"")</f>
        <v/>
      </c>
      <c r="FW208" s="150" t="str">
        <f>IFERROR(_xlfn.XLOOKUP(Tbl.Kosten[[#This Row],[Activiteitencode]],Tbl.Activiteiten[Activiteitcode],Tbl.Activiteiten[Anr.],"",0,1),"")</f>
        <v/>
      </c>
      <c r="FX208" s="169" t="str">
        <f>_xlfn.CONCAT(Tbl.Kosten[[#This Row],[Pnr.]],Tbl.Kosten[[#This Row],[Sanr.]])</f>
        <v>P1</v>
      </c>
      <c r="FY208" s="150">
        <f>Tbl.Kosten[[#This Row],[Totaal kosten]]-Tbl.Kosten[[#This Row],[Subsidie]]</f>
        <v>0</v>
      </c>
      <c r="FZ208" s="150">
        <f>IF(Tbl.Kosten[[#This Row],[Pnr.]]=FZ$7,Tbl.Kosten[[#This Row],[Te financieren]],"")</f>
        <v>0</v>
      </c>
      <c r="GA208" s="150" t="str">
        <f>IF(Tbl.Kosten[[#This Row],[Pnr.]]=GA$7,Tbl.Kosten[[#This Row],[Te financieren]],"")</f>
        <v/>
      </c>
      <c r="GB208" s="150" t="str">
        <f>IF(Tbl.Kosten[[#This Row],[Pnr.]]=GB$7,Tbl.Kosten[[#This Row],[Te financieren]],"")</f>
        <v/>
      </c>
      <c r="GC208" s="150" t="str">
        <f>IF(Tbl.Kosten[[#This Row],[Pnr.]]=GC$7,Tbl.Kosten[[#This Row],[Te financieren]],"")</f>
        <v/>
      </c>
      <c r="GD208" s="150" t="str">
        <f>IF(Tbl.Kosten[[#This Row],[Pnr.]]=GD$7,Tbl.Kosten[[#This Row],[Te financieren]],"")</f>
        <v/>
      </c>
      <c r="GE208" s="150" t="str">
        <f>IF(Tbl.Kosten[[#This Row],[Pnr.]]=GE$7,Tbl.Kosten[[#This Row],[Te financieren]],"")</f>
        <v/>
      </c>
      <c r="GF208" s="150" t="str">
        <f>IF(Tbl.Kosten[[#This Row],[Pnr.]]=GF$7,Tbl.Kosten[[#This Row],[Te financieren]],"")</f>
        <v/>
      </c>
      <c r="GG208" s="150" t="str">
        <f>IF(Tbl.Kosten[[#This Row],[Pnr.]]=GG$7,Tbl.Kosten[[#This Row],[Te financieren]],"")</f>
        <v/>
      </c>
      <c r="GH208" s="150" t="str">
        <f>IF(Tbl.Kosten[[#This Row],[Pnr.]]=GH$7,Tbl.Kosten[[#This Row],[Te financieren]],"")</f>
        <v/>
      </c>
      <c r="GI208" s="150" t="str">
        <f>IF(Tbl.Kosten[[#This Row],[Pnr.]]=GI$7,Tbl.Kosten[[#This Row],[Te financieren]],"")</f>
        <v/>
      </c>
      <c r="GJ208" s="150" t="str">
        <f>IF(Tbl.Kosten[[#This Row],[Pnr.]]=GJ$7,Tbl.Kosten[[#This Row],[Te financieren]],"")</f>
        <v/>
      </c>
      <c r="GK208" s="150" t="str">
        <f>IF(Tbl.Kosten[[#This Row],[Pnr.]]=GK$7,Tbl.Kosten[[#This Row],[Te financieren]],"")</f>
        <v/>
      </c>
      <c r="GL208" s="150" t="str">
        <f>IF(Tbl.Kosten[[#This Row],[Pnr.]]=GL$7,Tbl.Kosten[[#This Row],[Te financieren]],"")</f>
        <v/>
      </c>
      <c r="GM208" s="150" t="str">
        <f>IF(Tbl.Kosten[[#This Row],[Pnr.]]=GM$7,Tbl.Kosten[[#This Row],[Te financieren]],"")</f>
        <v/>
      </c>
      <c r="GN208" s="150" t="str">
        <f>IF(Tbl.Kosten[[#This Row],[Pnr.]]=GN$7,Tbl.Kosten[[#This Row],[Te financieren]],"")</f>
        <v/>
      </c>
      <c r="GO208" s="150" t="str">
        <f>IF(Tbl.Kosten[[#This Row],[Pnr.]]=GO$7,Tbl.Kosten[[#This Row],[Te financieren]],"")</f>
        <v/>
      </c>
      <c r="GP208" s="150" t="str">
        <f>IF(Tbl.Kosten[[#This Row],[Pnr.]]=GP$7,Tbl.Kosten[[#This Row],[Te financieren]],"")</f>
        <v/>
      </c>
      <c r="GQ208" s="150" t="str">
        <f>IF(Tbl.Kosten[[#This Row],[Pnr.]]=GQ$7,Tbl.Kosten[[#This Row],[Te financieren]],"")</f>
        <v/>
      </c>
      <c r="GR208" s="150" t="str">
        <f>IF(Tbl.Kosten[[#This Row],[Pnr.]]=GR$7,Tbl.Kosten[[#This Row],[Te financieren]],"")</f>
        <v/>
      </c>
      <c r="GS208" s="150" t="str">
        <f>IF(Tbl.Kosten[[#This Row],[Pnr.]]=GS$7,Tbl.Kosten[[#This Row],[Te financieren]],"")</f>
        <v/>
      </c>
      <c r="GT208" s="150" t="str">
        <f>IF(Tbl.Kosten[[#This Row],[Pnr.]]=GT$7,Tbl.Kosten[[#This Row],[Te financieren]],"")</f>
        <v/>
      </c>
      <c r="GU208" s="150" t="str">
        <f>IF(Tbl.Kosten[[#This Row],[Pnr.]]=GU$7,Tbl.Kosten[[#This Row],[Te financieren]],"")</f>
        <v/>
      </c>
      <c r="GV208" s="150" t="str">
        <f>IF(Tbl.Kosten[[#This Row],[Pnr.]]=GV$7,Tbl.Kosten[[#This Row],[Te financieren]],"")</f>
        <v/>
      </c>
      <c r="GW208" s="150" t="str">
        <f>IF(Tbl.Kosten[[#This Row],[Pnr.]]=GW$7,Tbl.Kosten[[#This Row],[Te financieren]],"")</f>
        <v/>
      </c>
      <c r="GX208" s="150" t="str">
        <f>IF(Tbl.Kosten[[#This Row],[Pnr.]]=GX$7,Tbl.Kosten[[#This Row],[Te financieren]],"")</f>
        <v/>
      </c>
      <c r="GY208" s="150" t="str">
        <f>IF(Tbl.Kosten[[#This Row],[Pnr.]]=GY$7,Tbl.Kosten[[#This Row],[Te financieren]],"")</f>
        <v/>
      </c>
      <c r="GZ208" s="150" t="str">
        <f>IF(Tbl.Kosten[[#This Row],[Pnr.]]=GZ$7,Tbl.Kosten[[#This Row],[Te financieren]],"")</f>
        <v/>
      </c>
      <c r="HA208" s="150" t="str">
        <f>IF(Tbl.Kosten[[#This Row],[Pnr.]]=HA$7,Tbl.Kosten[[#This Row],[Te financieren]],"")</f>
        <v/>
      </c>
      <c r="HB208" s="150" t="str">
        <f>IF(Tbl.Kosten[[#This Row],[Pnr.]]=HB$7,Tbl.Kosten[[#This Row],[Te financieren]],"")</f>
        <v/>
      </c>
      <c r="HC208" s="150" t="str">
        <f>IF(Tbl.Kosten[[#This Row],[Pnr.]]=HC$7,Tbl.Kosten[[#This Row],[Te financieren]],"")</f>
        <v/>
      </c>
      <c r="HD208" s="150" t="str">
        <f>IF(Tbl.Kosten[[#This Row],[Pnr.]]=HD$7,Tbl.Kosten[[#This Row],[Te financieren]],"")</f>
        <v/>
      </c>
      <c r="HE208" s="150" t="str">
        <f>IF(Tbl.Kosten[[#This Row],[Pnr.]]=HE$7,Tbl.Kosten[[#This Row],[Te financieren]],"")</f>
        <v/>
      </c>
      <c r="HF208" s="150" t="str">
        <f>IF(Tbl.Kosten[[#This Row],[Pnr.]]=HF$7,Tbl.Kosten[[#This Row],[Te financieren]],"")</f>
        <v/>
      </c>
      <c r="HG208" s="150" t="str">
        <f>IF(Tbl.Kosten[[#This Row],[Pnr.]]=HG$7,Tbl.Kosten[[#This Row],[Te financieren]],"")</f>
        <v/>
      </c>
      <c r="HH208" s="150" t="str">
        <f>IF(Tbl.Kosten[[#This Row],[Pnr.]]=HH$7,Tbl.Kosten[[#This Row],[Te financieren]],"")</f>
        <v/>
      </c>
      <c r="HI208" s="150" t="str">
        <f>IF(Tbl.Kosten[[#This Row],[Pnr.]]=HI$7,Tbl.Kosten[[#This Row],[Te financieren]],"")</f>
        <v/>
      </c>
      <c r="HJ208" s="150" t="str">
        <f>IF(Tbl.Kosten[[#This Row],[Pnr.]]=HJ$7,Tbl.Kosten[[#This Row],[Te financieren]],"")</f>
        <v/>
      </c>
      <c r="HK208" s="150" t="str">
        <f>IF(Tbl.Kosten[[#This Row],[Pnr.]]=HK$7,Tbl.Kosten[[#This Row],[Te financieren]],"")</f>
        <v/>
      </c>
      <c r="HL208" s="150" t="str">
        <f>IF(Tbl.Kosten[[#This Row],[Pnr.]]=HL$7,Tbl.Kosten[[#This Row],[Te financieren]],"")</f>
        <v/>
      </c>
      <c r="HM208" s="150" t="str">
        <f>IF(Tbl.Kosten[[#This Row],[Pnr.]]=HM$7,Tbl.Kosten[[#This Row],[Te financieren]],"")</f>
        <v/>
      </c>
      <c r="HN208" s="150" t="str">
        <f>IF(Tbl.Kosten[[#This Row],[Pnr.]]=HN$7,Tbl.Kosten[[#This Row],[Te financieren]],"")</f>
        <v/>
      </c>
      <c r="HO208" s="150" t="str">
        <f>IF(Tbl.Kosten[[#This Row],[Pnr.]]=HO$7,Tbl.Kosten[[#This Row],[Te financieren]],"")</f>
        <v/>
      </c>
      <c r="HP208" s="150" t="str">
        <f>IF(Tbl.Kosten[[#This Row],[Pnr.]]=HP$7,Tbl.Kosten[[#This Row],[Te financieren]],"")</f>
        <v/>
      </c>
      <c r="HQ208" s="150" t="str">
        <f>IF(Tbl.Kosten[[#This Row],[Pnr.]]=HQ$7,Tbl.Kosten[[#This Row],[Te financieren]],"")</f>
        <v/>
      </c>
      <c r="HR208" s="150" t="str">
        <f>IF(Tbl.Kosten[[#This Row],[Pnr.]]=HR$7,Tbl.Kosten[[#This Row],[Te financieren]],"")</f>
        <v/>
      </c>
      <c r="HS208" s="150" t="str">
        <f>IF(Tbl.Kosten[[#This Row],[Pnr.]]=HS$7,Tbl.Kosten[[#This Row],[Te financieren]],"")</f>
        <v/>
      </c>
      <c r="HT208" s="150" t="str">
        <f>IF(Tbl.Kosten[[#This Row],[Pnr.]]=HT$7,Tbl.Kosten[[#This Row],[Te financieren]],"")</f>
        <v/>
      </c>
      <c r="HU208" s="150" t="str">
        <f>IF(Tbl.Kosten[[#This Row],[Pnr.]]=HU$7,Tbl.Kosten[[#This Row],[Te financieren]],"")</f>
        <v/>
      </c>
      <c r="HV208" s="150" t="str">
        <f>IF(Tbl.Kosten[[#This Row],[Pnr.]]=HV$7,Tbl.Kosten[[#This Row],[Te financieren]],"")</f>
        <v/>
      </c>
      <c r="HW208" s="150" t="str">
        <f>IF(Tbl.Kosten[[#This Row],[Pnr.]]=HW$7,Tbl.Kosten[[#This Row],[Te financieren]],"")</f>
        <v/>
      </c>
    </row>
    <row r="209" spans="2:231" x14ac:dyDescent="0.3">
      <c r="B209" s="134"/>
      <c r="C209" s="137"/>
      <c r="D209" s="136"/>
      <c r="E209" s="261"/>
      <c r="F209" s="135"/>
      <c r="G209" s="11" t="str">
        <f>IF(Tbl.Kosten[[#This Row],[Medewerker e/o 
functie]]&lt;&gt;"",_xlfn.XLOOKUP(Tbl.Kosten[[#This Row],[Medewerker e/o 
functie]],Tbl.Uurtarief[Medewerker en/of functie],Tbl.Uurtarief[Uurtarief],"",0,1),"")</f>
        <v/>
      </c>
      <c r="H209" s="121">
        <f>IFERROR(Tbl.Kosten[[#This Row],[Uren]]*Tbl.Kosten[[#This Row],[Uurtarief]],0)</f>
        <v>0</v>
      </c>
      <c r="I209" s="119" t="str">
        <f>IF(Tbl.Kosten[[#This Row],[Subtotaal uren]]&lt;&gt;0,_xlfn.XLOOKUP(Tbl.Kosten[[#This Row],[Medewerker e/o 
functie]],Tbl.Uurtarief[Medewerker en/of functie],Tbl.Uurtarief[Kostensoort arbeid],"",0,1),"")</f>
        <v/>
      </c>
      <c r="J209" s="137"/>
      <c r="K209" s="135"/>
      <c r="L209" s="139" t="str">
        <f>IF(Tbl.Kosten[[#This Row],[Activum]]&lt;&gt;"",_xlfn.XLOOKUP(Tbl.Kosten[[#This Row],[Activum]],Tbl.Afschrijvingskosten[Activum],Tbl.Afschrijvingskosten[Tarief per afschrijvings-eenheid],"",0,1),"")</f>
        <v/>
      </c>
      <c r="M209" s="122">
        <f>IFERROR(Tbl.Kosten[[#This Row],[Een-
heden]]*Tbl.Kosten[[#This Row],[Afschrijvings-
tarief]],0)</f>
        <v>0</v>
      </c>
      <c r="N209" s="122" t="str">
        <f>IF(Tbl.Kosten[[#This Row],[Subtotaal afschrijving]]&lt;&gt;0,Lijsten!$A$7,"")</f>
        <v/>
      </c>
      <c r="O209" s="140"/>
      <c r="P209" s="135"/>
      <c r="Q209" s="138"/>
      <c r="R209" s="122">
        <f>IFERROR(Tbl.Kosten[[#This Row],[Aantal]]*Tbl.Kosten[[#This Row],[Tarief]],0)</f>
        <v>0</v>
      </c>
      <c r="S209" s="8">
        <f>IFERROR(Tbl.Kosten[[#This Row],[Subtotaal overige kosten]]+Tbl.Kosten[[#This Row],[Subtotaal uren]]+Tbl.Kosten[[#This Row],[Subtotaal afschrijving]],0)</f>
        <v>0</v>
      </c>
      <c r="T209" s="8">
        <f>IFERROR(Tbl.Kosten[[#This Row],[Totaal kosten]]*Tbl.Kosten[[#This Row],[Subsidie%]],0)</f>
        <v>0</v>
      </c>
      <c r="U209" s="4" t="str" cm="1">
        <f t="array" ref="U209">IFERROR(_xlfn.IFS(Tbl.Kosten[[#This Row],[Subtotaal uren]]&lt;&gt;0,Tbl.Kosten[[#This Row],[Kostensoort arbeid]],Tbl.Kosten[[#This Row],[Subtotaal afschrijving]]&lt;&gt;0,Tbl.Kosten[[#This Row],[Kostensoort afschrijving]],Tbl.Kosten[[#This Row],[Subtotaal overige kosten]]&lt;&gt;0,Tbl.Kosten[[#This Row],[Kostensoort overig]]),"")</f>
        <v/>
      </c>
      <c r="V209" s="4" t="str">
        <f>IFERROR(_xlfn.XLOOKUP(Tbl.Kosten[[#This Row],[Activiteitencode]],Tbl.Activiteiten[Activiteitcode],Tbl.Activiteiten[Werkpakketcode],"",0,1),"")</f>
        <v/>
      </c>
      <c r="W209" s="4" t="str">
        <f>IFERROR(_xlfn.XLOOKUP(Tbl.Kosten[[#This Row],[Werkpakketcode]],Tbl.Werkpakketten[Werkpakketcode],Tbl.Werkpakketten[Subsidiabele activiteit],"",0,1),"")</f>
        <v/>
      </c>
      <c r="X209" s="12">
        <f>IFERROR(_xlfn.XLOOKUP(Tbl.Kosten[[#This Row],[Sanr.]],Tbl.Subsidiehoogte[SAnr.],Tbl.Subsidiehoogte[Sub. Percentage],0,0,1),0)</f>
        <v>0</v>
      </c>
      <c r="Y209" s="144" t="str">
        <f>IFERROR(_xlfn.XLOOKUP(Tbl.Kosten[[#This Row],[Partnercode]],Tbl.Projectpartners[Partnercode],Tbl.Projectpartners[PNr.],"",0,1),"")</f>
        <v>P1</v>
      </c>
      <c r="Z209" s="148">
        <f>IF(Tbl.Kosten[[#This Row],[Pnr.]]=Z$7,Tbl.Kosten[[#This Row],[Totaal kosten]],"")</f>
        <v>0</v>
      </c>
      <c r="AA209" s="148" t="str">
        <f>IF(Tbl.Kosten[[#This Row],[Pnr.]]=AA$7,Tbl.Kosten[[#This Row],[Totaal kosten]],"")</f>
        <v/>
      </c>
      <c r="AB209" s="148" t="str">
        <f>IF(Tbl.Kosten[[#This Row],[Pnr.]]=AB$7,Tbl.Kosten[[#This Row],[Totaal kosten]],"")</f>
        <v/>
      </c>
      <c r="AC209" s="148" t="str">
        <f>IF(Tbl.Kosten[[#This Row],[Pnr.]]=AC$7,Tbl.Kosten[[#This Row],[Totaal kosten]],"")</f>
        <v/>
      </c>
      <c r="AD209" s="148" t="str">
        <f>IF(Tbl.Kosten[[#This Row],[Pnr.]]=AD$7,Tbl.Kosten[[#This Row],[Totaal kosten]],"")</f>
        <v/>
      </c>
      <c r="AE209" s="148" t="str">
        <f>IF(Tbl.Kosten[[#This Row],[Pnr.]]=AE$7,Tbl.Kosten[[#This Row],[Totaal kosten]],"")</f>
        <v/>
      </c>
      <c r="AF209" s="148" t="str">
        <f>IF(Tbl.Kosten[[#This Row],[Pnr.]]=AF$7,Tbl.Kosten[[#This Row],[Totaal kosten]],"")</f>
        <v/>
      </c>
      <c r="AG209" s="148" t="str">
        <f>IF(Tbl.Kosten[[#This Row],[Pnr.]]=AG$7,Tbl.Kosten[[#This Row],[Totaal kosten]],"")</f>
        <v/>
      </c>
      <c r="AH209" s="148" t="str">
        <f>IF(Tbl.Kosten[[#This Row],[Pnr.]]=AH$7,Tbl.Kosten[[#This Row],[Totaal kosten]],"")</f>
        <v/>
      </c>
      <c r="AI209" s="148" t="str">
        <f>IF(Tbl.Kosten[[#This Row],[Pnr.]]=AI$7,Tbl.Kosten[[#This Row],[Totaal kosten]],"")</f>
        <v/>
      </c>
      <c r="AJ209" s="148" t="str">
        <f>IF(Tbl.Kosten[[#This Row],[Pnr.]]=AJ$7,Tbl.Kosten[[#This Row],[Totaal kosten]],"")</f>
        <v/>
      </c>
      <c r="AK209" s="148" t="str">
        <f>IF(Tbl.Kosten[[#This Row],[Pnr.]]=AK$7,Tbl.Kosten[[#This Row],[Totaal kosten]],"")</f>
        <v/>
      </c>
      <c r="AL209" s="148" t="str">
        <f>IF(Tbl.Kosten[[#This Row],[Pnr.]]=AL$7,Tbl.Kosten[[#This Row],[Totaal kosten]],"")</f>
        <v/>
      </c>
      <c r="AM209" s="148" t="str">
        <f>IF(Tbl.Kosten[[#This Row],[Pnr.]]=AM$7,Tbl.Kosten[[#This Row],[Totaal kosten]],"")</f>
        <v/>
      </c>
      <c r="AN209" s="148" t="str">
        <f>IF(Tbl.Kosten[[#This Row],[Pnr.]]=AN$7,Tbl.Kosten[[#This Row],[Totaal kosten]],"")</f>
        <v/>
      </c>
      <c r="AO209" s="148" t="str">
        <f>IF(Tbl.Kosten[[#This Row],[Pnr.]]=AO$7,Tbl.Kosten[[#This Row],[Totaal kosten]],"")</f>
        <v/>
      </c>
      <c r="AP209" s="148" t="str">
        <f>IF(Tbl.Kosten[[#This Row],[Pnr.]]=AP$7,Tbl.Kosten[[#This Row],[Totaal kosten]],"")</f>
        <v/>
      </c>
      <c r="AQ209" s="148" t="str">
        <f>IF(Tbl.Kosten[[#This Row],[Pnr.]]=AQ$7,Tbl.Kosten[[#This Row],[Totaal kosten]],"")</f>
        <v/>
      </c>
      <c r="AR209" s="148" t="str">
        <f>IF(Tbl.Kosten[[#This Row],[Pnr.]]=AR$7,Tbl.Kosten[[#This Row],[Totaal kosten]],"")</f>
        <v/>
      </c>
      <c r="AS209" s="148" t="str">
        <f>IF(Tbl.Kosten[[#This Row],[Pnr.]]=AS$7,Tbl.Kosten[[#This Row],[Totaal kosten]],"")</f>
        <v/>
      </c>
      <c r="AT209" s="148" t="str">
        <f>IF(Tbl.Kosten[[#This Row],[Pnr.]]=AT$7,Tbl.Kosten[[#This Row],[Totaal kosten]],"")</f>
        <v/>
      </c>
      <c r="AU209" s="148" t="str">
        <f>IF(Tbl.Kosten[[#This Row],[Pnr.]]=AU$7,Tbl.Kosten[[#This Row],[Totaal kosten]],"")</f>
        <v/>
      </c>
      <c r="AV209" s="148" t="str">
        <f>IF(Tbl.Kosten[[#This Row],[Pnr.]]=AV$7,Tbl.Kosten[[#This Row],[Totaal kosten]],"")</f>
        <v/>
      </c>
      <c r="AW209" s="148" t="str">
        <f>IF(Tbl.Kosten[[#This Row],[Pnr.]]=AW$7,Tbl.Kosten[[#This Row],[Totaal kosten]],"")</f>
        <v/>
      </c>
      <c r="AX209" s="148" t="str">
        <f>IF(Tbl.Kosten[[#This Row],[Pnr.]]=AX$7,Tbl.Kosten[[#This Row],[Totaal kosten]],"")</f>
        <v/>
      </c>
      <c r="AY209" s="148" t="str">
        <f>IF(Tbl.Kosten[[#This Row],[Pnr.]]=AY$7,Tbl.Kosten[[#This Row],[Totaal kosten]],"")</f>
        <v/>
      </c>
      <c r="AZ209" s="148" t="str">
        <f>IF(Tbl.Kosten[[#This Row],[Pnr.]]=AZ$7,Tbl.Kosten[[#This Row],[Totaal kosten]],"")</f>
        <v/>
      </c>
      <c r="BA209" s="148" t="str">
        <f>IF(Tbl.Kosten[[#This Row],[Pnr.]]=BA$7,Tbl.Kosten[[#This Row],[Totaal kosten]],"")</f>
        <v/>
      </c>
      <c r="BB209" s="148" t="str">
        <f>IF(Tbl.Kosten[[#This Row],[Pnr.]]=BB$7,Tbl.Kosten[[#This Row],[Totaal kosten]],"")</f>
        <v/>
      </c>
      <c r="BC209" s="148" t="str">
        <f>IF(Tbl.Kosten[[#This Row],[Pnr.]]=BC$7,Tbl.Kosten[[#This Row],[Totaal kosten]],"")</f>
        <v/>
      </c>
      <c r="BD209" s="148" t="str">
        <f>IF(Tbl.Kosten[[#This Row],[Pnr.]]=BD$7,Tbl.Kosten[[#This Row],[Totaal kosten]],"")</f>
        <v/>
      </c>
      <c r="BE209" s="148" t="str">
        <f>IF(Tbl.Kosten[[#This Row],[Pnr.]]=BE$7,Tbl.Kosten[[#This Row],[Totaal kosten]],"")</f>
        <v/>
      </c>
      <c r="BF209" s="148" t="str">
        <f>IF(Tbl.Kosten[[#This Row],[Pnr.]]=BF$7,Tbl.Kosten[[#This Row],[Totaal kosten]],"")</f>
        <v/>
      </c>
      <c r="BG209" s="148" t="str">
        <f>IF(Tbl.Kosten[[#This Row],[Pnr.]]=BG$7,Tbl.Kosten[[#This Row],[Totaal kosten]],"")</f>
        <v/>
      </c>
      <c r="BH209" s="148" t="str">
        <f>IF(Tbl.Kosten[[#This Row],[Pnr.]]=BH$7,Tbl.Kosten[[#This Row],[Totaal kosten]],"")</f>
        <v/>
      </c>
      <c r="BI209" s="148" t="str">
        <f>IF(Tbl.Kosten[[#This Row],[Pnr.]]=BI$7,Tbl.Kosten[[#This Row],[Totaal kosten]],"")</f>
        <v/>
      </c>
      <c r="BJ209" s="148" t="str">
        <f>IF(Tbl.Kosten[[#This Row],[Pnr.]]=BJ$7,Tbl.Kosten[[#This Row],[Totaal kosten]],"")</f>
        <v/>
      </c>
      <c r="BK209" s="148" t="str">
        <f>IF(Tbl.Kosten[[#This Row],[Pnr.]]=BK$7,Tbl.Kosten[[#This Row],[Totaal kosten]],"")</f>
        <v/>
      </c>
      <c r="BL209" s="148" t="str">
        <f>IF(Tbl.Kosten[[#This Row],[Pnr.]]=BL$7,Tbl.Kosten[[#This Row],[Totaal kosten]],"")</f>
        <v/>
      </c>
      <c r="BM209" s="148" t="str">
        <f>IF(Tbl.Kosten[[#This Row],[Pnr.]]=BM$7,Tbl.Kosten[[#This Row],[Totaal kosten]],"")</f>
        <v/>
      </c>
      <c r="BN209" s="148" t="str">
        <f>IF(Tbl.Kosten[[#This Row],[Pnr.]]=BN$7,Tbl.Kosten[[#This Row],[Totaal kosten]],"")</f>
        <v/>
      </c>
      <c r="BO209" s="148" t="str">
        <f>IF(Tbl.Kosten[[#This Row],[Pnr.]]=BO$7,Tbl.Kosten[[#This Row],[Totaal kosten]],"")</f>
        <v/>
      </c>
      <c r="BP209" s="148" t="str">
        <f>IF(Tbl.Kosten[[#This Row],[Pnr.]]=BP$7,Tbl.Kosten[[#This Row],[Totaal kosten]],"")</f>
        <v/>
      </c>
      <c r="BQ209" s="148" t="str">
        <f>IF(Tbl.Kosten[[#This Row],[Pnr.]]=BQ$7,Tbl.Kosten[[#This Row],[Totaal kosten]],"")</f>
        <v/>
      </c>
      <c r="BR209" s="148" t="str">
        <f>IF(Tbl.Kosten[[#This Row],[Pnr.]]=BR$7,Tbl.Kosten[[#This Row],[Totaal kosten]],"")</f>
        <v/>
      </c>
      <c r="BS209" s="148" t="str">
        <f>IF(Tbl.Kosten[[#This Row],[Pnr.]]=BS$7,Tbl.Kosten[[#This Row],[Totaal kosten]],"")</f>
        <v/>
      </c>
      <c r="BT209" s="148" t="str">
        <f>IF(Tbl.Kosten[[#This Row],[Pnr.]]=BT$7,Tbl.Kosten[[#This Row],[Totaal kosten]],"")</f>
        <v/>
      </c>
      <c r="BU209" s="148" t="str">
        <f>IF(Tbl.Kosten[[#This Row],[Pnr.]]=BU$7,Tbl.Kosten[[#This Row],[Totaal kosten]],"")</f>
        <v/>
      </c>
      <c r="BV209" s="148" t="str">
        <f>IF(Tbl.Kosten[[#This Row],[Pnr.]]=BV$7,Tbl.Kosten[[#This Row],[Totaal kosten]],"")</f>
        <v/>
      </c>
      <c r="BW209" s="148" t="str">
        <f>IF(Tbl.Kosten[[#This Row],[Pnr.]]=BW$7,Tbl.Kosten[[#This Row],[Totaal kosten]],"")</f>
        <v/>
      </c>
      <c r="BX209" s="148" t="str">
        <f>IFERROR(_xlfn.XLOOKUP(Tbl.Kosten[[#This Row],[Werkpakketcode]],Tbl.Werkpakketten[Werkpakketcode],Tbl.Werkpakketten[WPnr.],"",0,1),"")</f>
        <v/>
      </c>
      <c r="BY209" s="148" t="str">
        <f>IF(Tbl.Kosten[[#This Row],[WPnr.]]=BY$7,Tbl.Kosten[[#This Row],[Totaal kosten]],"")</f>
        <v/>
      </c>
      <c r="BZ209" s="148" t="str">
        <f>IF(Tbl.Kosten[[#This Row],[WPnr.]]=BZ$7,Tbl.Kosten[[#This Row],[Totaal kosten]],"")</f>
        <v/>
      </c>
      <c r="CA209" s="148" t="str">
        <f>IF(Tbl.Kosten[[#This Row],[WPnr.]]=CA$7,Tbl.Kosten[[#This Row],[Totaal kosten]],"")</f>
        <v/>
      </c>
      <c r="CB209" s="148" t="str">
        <f>IF(Tbl.Kosten[[#This Row],[WPnr.]]=CB$7,Tbl.Kosten[[#This Row],[Totaal kosten]],"")</f>
        <v/>
      </c>
      <c r="CC209" s="148" t="str">
        <f>IF(Tbl.Kosten[[#This Row],[WPnr.]]=CC$7,Tbl.Kosten[[#This Row],[Totaal kosten]],"")</f>
        <v/>
      </c>
      <c r="CD209" s="148" t="str">
        <f>IF(Tbl.Kosten[[#This Row],[WPnr.]]=CD$7,Tbl.Kosten[[#This Row],[Totaal kosten]],"")</f>
        <v/>
      </c>
      <c r="CE209" s="148" t="str">
        <f>IF(Tbl.Kosten[[#This Row],[WPnr.]]=CE$7,Tbl.Kosten[[#This Row],[Totaal kosten]],"")</f>
        <v/>
      </c>
      <c r="CF209" s="148" t="str">
        <f>IF(Tbl.Kosten[[#This Row],[WPnr.]]=CF$7,Tbl.Kosten[[#This Row],[Totaal kosten]],"")</f>
        <v/>
      </c>
      <c r="CG209" s="148" t="str">
        <f>IF(Tbl.Kosten[[#This Row],[WPnr.]]=CG$7,Tbl.Kosten[[#This Row],[Totaal kosten]],"")</f>
        <v/>
      </c>
      <c r="CH209" s="148" t="str">
        <f>IF(Tbl.Kosten[[#This Row],[WPnr.]]=CH$7,Tbl.Kosten[[#This Row],[Totaal kosten]],"")</f>
        <v/>
      </c>
      <c r="CI209" s="148" t="str">
        <f>IF(Tbl.Kosten[[#This Row],[WPnr.]]=CI$7,Tbl.Kosten[[#This Row],[Totaal kosten]],"")</f>
        <v/>
      </c>
      <c r="CJ209" s="148" t="str">
        <f>IF(Tbl.Kosten[[#This Row],[WPnr.]]=CJ$7,Tbl.Kosten[[#This Row],[Totaal kosten]],"")</f>
        <v/>
      </c>
      <c r="CK209" s="148" t="str">
        <f>IF(Tbl.Kosten[[#This Row],[WPnr.]]=CK$7,Tbl.Kosten[[#This Row],[Totaal kosten]],"")</f>
        <v/>
      </c>
      <c r="CL209" s="148" t="str">
        <f>IF(Tbl.Kosten[[#This Row],[WPnr.]]=CL$7,Tbl.Kosten[[#This Row],[Totaal kosten]],"")</f>
        <v/>
      </c>
      <c r="CM209" s="148" t="str">
        <f>IF(Tbl.Kosten[[#This Row],[WPnr.]]=CM$7,Tbl.Kosten[[#This Row],[Totaal kosten]],"")</f>
        <v/>
      </c>
      <c r="CN209" s="148" t="str">
        <f>IF(Tbl.Kosten[[#This Row],[WPnr.]]=CN$7,Tbl.Kosten[[#This Row],[Totaal kosten]],"")</f>
        <v/>
      </c>
      <c r="CO209" s="148" t="str">
        <f>IF(Tbl.Kosten[[#This Row],[WPnr.]]=CO$7,Tbl.Kosten[[#This Row],[Totaal kosten]],"")</f>
        <v/>
      </c>
      <c r="CP209" s="148" t="str">
        <f>IF(Tbl.Kosten[[#This Row],[WPnr.]]=CP$7,Tbl.Kosten[[#This Row],[Totaal kosten]],"")</f>
        <v/>
      </c>
      <c r="CQ209" s="148" t="str">
        <f>IF(Tbl.Kosten[[#This Row],[WPnr.]]=CQ$7,Tbl.Kosten[[#This Row],[Totaal kosten]],"")</f>
        <v/>
      </c>
      <c r="CR209" s="148" t="str">
        <f>IF(Tbl.Kosten[[#This Row],[WPnr.]]=CR$7,Tbl.Kosten[[#This Row],[Totaal kosten]],"")</f>
        <v/>
      </c>
      <c r="CS209" s="148" t="str">
        <f>IF(Tbl.Kosten[[#This Row],[WPnr.]]=CS$7,Tbl.Kosten[[#This Row],[Totaal kosten]],"")</f>
        <v/>
      </c>
      <c r="CT209" s="148" t="str">
        <f>IF(Tbl.Kosten[[#This Row],[WPnr.]]=CT$7,Tbl.Kosten[[#This Row],[Totaal kosten]],"")</f>
        <v/>
      </c>
      <c r="CU209" s="148" t="str">
        <f>IF(Tbl.Kosten[[#This Row],[WPnr.]]=CU$7,Tbl.Kosten[[#This Row],[Totaal kosten]],"")</f>
        <v/>
      </c>
      <c r="CV209" s="148" t="str">
        <f>IF(Tbl.Kosten[[#This Row],[WPnr.]]=CV$7,Tbl.Kosten[[#This Row],[Totaal kosten]],"")</f>
        <v/>
      </c>
      <c r="CW209" s="148" t="str">
        <f>IF(Tbl.Kosten[[#This Row],[WPnr.]]=CW$7,Tbl.Kosten[[#This Row],[Totaal kosten]],"")</f>
        <v/>
      </c>
      <c r="CX209" s="148" t="str">
        <f>IF(Tbl.Kosten[[#This Row],[WPnr.]]=CX$7,Tbl.Kosten[[#This Row],[Totaal kosten]],"")</f>
        <v/>
      </c>
      <c r="CY209" s="148" t="str">
        <f>IF(Tbl.Kosten[[#This Row],[WPnr.]]=CY$7,Tbl.Kosten[[#This Row],[Totaal kosten]],"")</f>
        <v/>
      </c>
      <c r="CZ209" s="148" t="str">
        <f>IF(Tbl.Kosten[[#This Row],[WPnr.]]=CZ$7,Tbl.Kosten[[#This Row],[Totaal kosten]],"")</f>
        <v/>
      </c>
      <c r="DA209" s="148" t="str">
        <f>IF(Tbl.Kosten[[#This Row],[WPnr.]]=DA$7,Tbl.Kosten[[#This Row],[Totaal kosten]],"")</f>
        <v/>
      </c>
      <c r="DB209" s="148" t="str">
        <f>IF(Tbl.Kosten[[#This Row],[WPnr.]]=DB$7,Tbl.Kosten[[#This Row],[Totaal kosten]],"")</f>
        <v/>
      </c>
      <c r="DC209" s="148" t="str">
        <f>IF(Tbl.Kosten[[#This Row],[WPnr.]]=DC$7,Tbl.Kosten[[#This Row],[Totaal kosten]],"")</f>
        <v/>
      </c>
      <c r="DD209" s="148" t="str">
        <f>IF(Tbl.Kosten[[#This Row],[WPnr.]]=DD$7,Tbl.Kosten[[#This Row],[Totaal kosten]],"")</f>
        <v/>
      </c>
      <c r="DE209" s="148" t="str">
        <f>IF(Tbl.Kosten[[#This Row],[WPnr.]]=DE$7,Tbl.Kosten[[#This Row],[Totaal kosten]],"")</f>
        <v/>
      </c>
      <c r="DF209" s="148" t="str">
        <f>IF(Tbl.Kosten[[#This Row],[WPnr.]]=DF$7,Tbl.Kosten[[#This Row],[Totaal kosten]],"")</f>
        <v/>
      </c>
      <c r="DG209" s="148" t="str">
        <f>IF(Tbl.Kosten[[#This Row],[WPnr.]]=DG$7,Tbl.Kosten[[#This Row],[Totaal kosten]],"")</f>
        <v/>
      </c>
      <c r="DH209" s="148" t="str">
        <f>IF(Tbl.Kosten[[#This Row],[WPnr.]]=DH$7,Tbl.Kosten[[#This Row],[Totaal kosten]],"")</f>
        <v/>
      </c>
      <c r="DI209" s="148" t="str">
        <f>IF(Tbl.Kosten[[#This Row],[WPnr.]]=DI$7,Tbl.Kosten[[#This Row],[Totaal kosten]],"")</f>
        <v/>
      </c>
      <c r="DJ209" s="148" t="str">
        <f>IF(Tbl.Kosten[[#This Row],[WPnr.]]=DJ$7,Tbl.Kosten[[#This Row],[Totaal kosten]],"")</f>
        <v/>
      </c>
      <c r="DK209" s="148" t="str">
        <f>IF(Tbl.Kosten[[#This Row],[WPnr.]]=DK$7,Tbl.Kosten[[#This Row],[Totaal kosten]],"")</f>
        <v/>
      </c>
      <c r="DL209" s="148" t="str">
        <f>IF(Tbl.Kosten[[#This Row],[WPnr.]]=DL$7,Tbl.Kosten[[#This Row],[Totaal kosten]],"")</f>
        <v/>
      </c>
      <c r="DM209" s="148" t="str">
        <f>IF(Tbl.Kosten[[#This Row],[WPnr.]]=DM$7,Tbl.Kosten[[#This Row],[Totaal kosten]],"")</f>
        <v/>
      </c>
      <c r="DN209" s="148" t="str">
        <f>IF(Tbl.Kosten[[#This Row],[WPnr.]]=DN$7,Tbl.Kosten[[#This Row],[Totaal kosten]],"")</f>
        <v/>
      </c>
      <c r="DO209" s="148" t="str">
        <f>IF(Tbl.Kosten[[#This Row],[WPnr.]]=DO$7,Tbl.Kosten[[#This Row],[Totaal kosten]],"")</f>
        <v/>
      </c>
      <c r="DP209" s="148" t="str">
        <f>IF(Tbl.Kosten[[#This Row],[WPnr.]]=DP$7,Tbl.Kosten[[#This Row],[Totaal kosten]],"")</f>
        <v/>
      </c>
      <c r="DQ209" s="148" t="str">
        <f>IF(Tbl.Kosten[[#This Row],[WPnr.]]=DQ$7,Tbl.Kosten[[#This Row],[Totaal kosten]],"")</f>
        <v/>
      </c>
      <c r="DR209" s="148" t="str">
        <f>IF(Tbl.Kosten[[#This Row],[WPnr.]]=DR$7,Tbl.Kosten[[#This Row],[Totaal kosten]],"")</f>
        <v/>
      </c>
      <c r="DS209" s="148" t="str">
        <f>IF(Tbl.Kosten[[#This Row],[WPnr.]]=DS$7,Tbl.Kosten[[#This Row],[Totaal kosten]],"")</f>
        <v/>
      </c>
      <c r="DT209" s="148" t="str">
        <f>IF(Tbl.Kosten[[#This Row],[WPnr.]]=DT$7,Tbl.Kosten[[#This Row],[Totaal kosten]],"")</f>
        <v/>
      </c>
      <c r="DU209" s="148" t="str">
        <f>IF(Tbl.Kosten[[#This Row],[WPnr.]]=DU$7,Tbl.Kosten[[#This Row],[Totaal kosten]],"")</f>
        <v/>
      </c>
      <c r="DV209" s="148" t="str">
        <f>IF(Tbl.Kosten[[#This Row],[WPnr.]]=DV$7,Tbl.Kosten[[#This Row],[Totaal kosten]],"")</f>
        <v/>
      </c>
      <c r="DW209" s="150" t="str">
        <f>IFERROR(_xlfn.XLOOKUP(Tbl.Kosten[[#This Row],[Kostensoort]],Tbl.Kostensoorten[Kostensoorten],Tbl.Kostensoorten[KSnr.],"",0,1),"")</f>
        <v/>
      </c>
      <c r="DX209" s="150" t="str">
        <f>IF(Tbl.Kosten[[#This Row],[KSnr.]]=DX$7,Tbl.Kosten[[#This Row],[Totaal kosten]],"")</f>
        <v/>
      </c>
      <c r="DY209" s="150" t="str">
        <f>IF(Tbl.Kosten[[#This Row],[KSnr.]]=DY$7,Tbl.Kosten[[#This Row],[Totaal kosten]],"")</f>
        <v/>
      </c>
      <c r="DZ209" s="150" t="str">
        <f>IF(Tbl.Kosten[[#This Row],[KSnr.]]=DZ$7,Tbl.Kosten[[#This Row],[Totaal kosten]],"")</f>
        <v/>
      </c>
      <c r="EA209" s="150" t="str">
        <f>IF(Tbl.Kosten[[#This Row],[KSnr.]]=EA$7,Tbl.Kosten[[#This Row],[Totaal kosten]],"")</f>
        <v/>
      </c>
      <c r="EB209" s="150" t="str">
        <f>IF(Tbl.Kosten[[#This Row],[KSnr.]]=EB$7,Tbl.Kosten[[#This Row],[Totaal kosten]],"")</f>
        <v/>
      </c>
      <c r="EC209" s="150" t="str">
        <f>IF(Tbl.Kosten[[#This Row],[KSnr.]]=EC$7,Tbl.Kosten[[#This Row],[Totaal kosten]],"")</f>
        <v/>
      </c>
      <c r="ED209" s="150" t="str">
        <f>IF(Tbl.Kosten[[#This Row],[KSnr.]]=ED$7,Tbl.Kosten[[#This Row],[Totaal kosten]],"")</f>
        <v/>
      </c>
      <c r="EE209" s="150" t="str">
        <f>IF(Tbl.Kosten[[#This Row],[KSnr.]]=EE$7,Tbl.Kosten[[#This Row],[Totaal kosten]],"")</f>
        <v/>
      </c>
      <c r="EF209" s="150" t="str">
        <f>IF(Tbl.Kosten[[#This Row],[KSnr.]]=EF$7,Tbl.Kosten[[#This Row],[Totaal kosten]],"")</f>
        <v/>
      </c>
      <c r="EG209" s="150" t="str">
        <f>IF(Tbl.Kosten[[#This Row],[KSnr.]]=EG$7,Tbl.Kosten[[#This Row],[Totaal kosten]],"")</f>
        <v/>
      </c>
      <c r="EH209" s="150" t="str">
        <f>IF(Tbl.Kosten[[#This Row],[KSnr.]]=EH$7,Tbl.Kosten[[#This Row],[Totaal kosten]],"")</f>
        <v/>
      </c>
      <c r="EI209" s="150" t="str">
        <f>IF(Tbl.Kosten[[#This Row],[KSnr.]]=EI$7,Tbl.Kosten[[#This Row],[Totaal kosten]],"")</f>
        <v/>
      </c>
      <c r="EJ209" s="150" t="str">
        <f>IF(Tbl.Kosten[[#This Row],[KSnr.]]=EJ$7,Tbl.Kosten[[#This Row],[Totaal kosten]],"")</f>
        <v/>
      </c>
      <c r="EK209" s="150" t="str">
        <f>IF(Tbl.Kosten[[#This Row],[KSnr.]]=EK$7,Tbl.Kosten[[#This Row],[Totaal kosten]],"")</f>
        <v/>
      </c>
      <c r="EL209" s="150" t="str">
        <f>IF(Tbl.Kosten[[#This Row],[KSnr.]]=EL$7,Tbl.Kosten[[#This Row],[Totaal kosten]],"")</f>
        <v/>
      </c>
      <c r="EM209" s="150" t="str">
        <f>IF(Tbl.Kosten[[#This Row],[KSnr.]]=EM$7,Tbl.Kosten[[#This Row],[Totaal kosten]],"")</f>
        <v/>
      </c>
      <c r="EN209" s="150" t="str">
        <f>IF(Tbl.Kosten[[#This Row],[KSnr.]]=EN$7,Tbl.Kosten[[#This Row],[Totaal kosten]],"")</f>
        <v/>
      </c>
      <c r="EO209" s="150" t="str">
        <f>IF(Tbl.Kosten[[#This Row],[KSnr.]]=EO$7,Tbl.Kosten[[#This Row],[Totaal kosten]],"")</f>
        <v/>
      </c>
      <c r="EP209" s="150" t="str">
        <f>IF(Tbl.Kosten[[#This Row],[KSnr.]]=EP$7,Tbl.Kosten[[#This Row],[Totaal kosten]],"")</f>
        <v/>
      </c>
      <c r="EQ209" s="150" t="str">
        <f>IF(Tbl.Kosten[[#This Row],[KSnr.]]=EQ$7,Tbl.Kosten[[#This Row],[Totaal kosten]],"")</f>
        <v/>
      </c>
      <c r="ER209" s="144" t="str">
        <f>IFERROR(_xlfn.XLOOKUP(Tbl.Kosten[[#This Row],[Subsidieactiviteit]],Tbl.Subsidiehoogte[Subsidieactiviteit],Tbl.Subsidiehoogte[SAnr.],"",0,1),"")</f>
        <v/>
      </c>
      <c r="ES209" s="150" t="str">
        <f>IF(Tbl.Kosten[[#This Row],[Sanr.]]=ES$7,Tbl.Kosten[[#This Row],[Totaal kosten]],"")</f>
        <v/>
      </c>
      <c r="ET209" s="150" t="str">
        <f>IF(Tbl.Kosten[[#This Row],[Sanr.]]=ET$7,Tbl.Kosten[[#This Row],[Totaal kosten]],"")</f>
        <v/>
      </c>
      <c r="EU209" s="150" t="str">
        <f>IF(Tbl.Kosten[[#This Row],[Sanr.]]=EU$7,Tbl.Kosten[[#This Row],[Totaal kosten]],"")</f>
        <v/>
      </c>
      <c r="EV209" s="150" t="str">
        <f>IF(Tbl.Kosten[[#This Row],[Sanr.]]=EV$7,Tbl.Kosten[[#This Row],[Totaal kosten]],"")</f>
        <v/>
      </c>
      <c r="EW209" s="150" t="str">
        <f>IF(Tbl.Kosten[[#This Row],[Sanr.]]=EW$7,Tbl.Kosten[[#This Row],[Totaal kosten]],"")</f>
        <v/>
      </c>
      <c r="EX209" s="150" t="str">
        <f>IF(Tbl.Kosten[[#This Row],[Sanr.]]=EX$7,Tbl.Kosten[[#This Row],[Totaal kosten]],"")</f>
        <v/>
      </c>
      <c r="EY209" s="150" t="str">
        <f>IF(Tbl.Kosten[[#This Row],[Sanr.]]=EY$7,Tbl.Kosten[[#This Row],[Totaal kosten]],"")</f>
        <v/>
      </c>
      <c r="EZ209" s="150" t="str">
        <f>IF(Tbl.Kosten[[#This Row],[Sanr.]]=EZ$7,Tbl.Kosten[[#This Row],[Totaal kosten]],"")</f>
        <v/>
      </c>
      <c r="FA209" s="150" t="str">
        <f>IF(Tbl.Kosten[[#This Row],[Sanr.]]=FA$7,Tbl.Kosten[[#This Row],[Totaal kosten]],"")</f>
        <v/>
      </c>
      <c r="FB209" s="150" t="str">
        <f>IF(Tbl.Kosten[[#This Row],[Sanr.]]=FB$7,Tbl.Kosten[[#This Row],[Totaal kosten]],"")</f>
        <v/>
      </c>
      <c r="FC209" s="150" t="str">
        <f>IF(Tbl.Kosten[[#This Row],[Sanr.]]=FC$7,Tbl.Kosten[[#This Row],[Totaal kosten]],"")</f>
        <v/>
      </c>
      <c r="FD209" s="150" t="str">
        <f>IF(Tbl.Kosten[[#This Row],[Sanr.]]=FD$7,Tbl.Kosten[[#This Row],[Totaal kosten]],"")</f>
        <v/>
      </c>
      <c r="FE209" s="150" t="str">
        <f>IF(Tbl.Kosten[[#This Row],[Sanr.]]=FE$7,Tbl.Kosten[[#This Row],[Totaal kosten]],"")</f>
        <v/>
      </c>
      <c r="FF209" s="150" t="str">
        <f>IF(Tbl.Kosten[[#This Row],[Sanr.]]=FF$7,Tbl.Kosten[[#This Row],[Totaal kosten]],"")</f>
        <v/>
      </c>
      <c r="FG209" s="150" t="str">
        <f>IF(Tbl.Kosten[[#This Row],[Sanr.]]=FG$7,Tbl.Kosten[[#This Row],[Totaal kosten]],"")</f>
        <v/>
      </c>
      <c r="FH209" s="150" t="str">
        <f>IF(Tbl.Kosten[[#This Row],[Sanr.]]=FH$7,Tbl.Kosten[[#This Row],[Totaal kosten]],"")</f>
        <v/>
      </c>
      <c r="FI209" s="150" t="str">
        <f>IF(Tbl.Kosten[[#This Row],[Sanr.]]=FI$7,Tbl.Kosten[[#This Row],[Totaal kosten]],"")</f>
        <v/>
      </c>
      <c r="FJ209" s="150" t="str">
        <f>IF(Tbl.Kosten[[#This Row],[Sanr.]]=FJ$7,Tbl.Kosten[[#This Row],[Totaal kosten]],"")</f>
        <v/>
      </c>
      <c r="FK209" s="150" t="str">
        <f>IF(Tbl.Kosten[[#This Row],[Sanr.]]=FK$7,Tbl.Kosten[[#This Row],[Totaal kosten]],"")</f>
        <v/>
      </c>
      <c r="FL209" s="150" t="str">
        <f>IF(Tbl.Kosten[[#This Row],[Sanr.]]=FL$7,Tbl.Kosten[[#This Row],[Totaal kosten]],"")</f>
        <v/>
      </c>
      <c r="FM209" s="150" t="str">
        <f>IF(Tbl.Kosten[[#This Row],[Sanr.]]=FM$7,Tbl.Kosten[[#This Row],[Totaal kosten]],"")</f>
        <v/>
      </c>
      <c r="FN209" s="150" t="str">
        <f>IF(Tbl.Kosten[[#This Row],[Sanr.]]=FN$7,Tbl.Kosten[[#This Row],[Totaal kosten]],"")</f>
        <v/>
      </c>
      <c r="FO209" s="150" t="str">
        <f>IF(Tbl.Kosten[[#This Row],[Sanr.]]=FO$7,Tbl.Kosten[[#This Row],[Totaal kosten]],"")</f>
        <v/>
      </c>
      <c r="FP209" s="150" t="str">
        <f>IF(Tbl.Kosten[[#This Row],[Sanr.]]=FP$7,Tbl.Kosten[[#This Row],[Totaal kosten]],"")</f>
        <v/>
      </c>
      <c r="FQ209" s="150" t="str">
        <f>IF(Tbl.Kosten[[#This Row],[Sanr.]]=FQ$7,Tbl.Kosten[[#This Row],[Totaal kosten]],"")</f>
        <v/>
      </c>
      <c r="FR209" s="150" t="str">
        <f>IF(Tbl.Kosten[[#This Row],[Sanr.]]=FR$7,Tbl.Kosten[[#This Row],[Totaal kosten]],"")</f>
        <v/>
      </c>
      <c r="FS209" s="150" t="str">
        <f>IF(Tbl.Kosten[[#This Row],[Sanr.]]=FS$7,Tbl.Kosten[[#This Row],[Totaal kosten]],"")</f>
        <v/>
      </c>
      <c r="FT209" s="150" t="str">
        <f>IF(Tbl.Kosten[[#This Row],[Sanr.]]=FT$7,Tbl.Kosten[[#This Row],[Totaal kosten]],"")</f>
        <v/>
      </c>
      <c r="FU209" s="150" t="str">
        <f>IF(Tbl.Kosten[[#This Row],[Sanr.]]=FU$7,Tbl.Kosten[[#This Row],[Totaal kosten]],"")</f>
        <v/>
      </c>
      <c r="FV209" s="150" t="str">
        <f>IF(Tbl.Kosten[[#This Row],[Sanr.]]=FV$7,Tbl.Kosten[[#This Row],[Totaal kosten]],"")</f>
        <v/>
      </c>
      <c r="FW209" s="150" t="str">
        <f>IFERROR(_xlfn.XLOOKUP(Tbl.Kosten[[#This Row],[Activiteitencode]],Tbl.Activiteiten[Activiteitcode],Tbl.Activiteiten[Anr.],"",0,1),"")</f>
        <v/>
      </c>
      <c r="FX209" s="169" t="str">
        <f>_xlfn.CONCAT(Tbl.Kosten[[#This Row],[Pnr.]],Tbl.Kosten[[#This Row],[Sanr.]])</f>
        <v>P1</v>
      </c>
      <c r="FY209" s="150">
        <f>Tbl.Kosten[[#This Row],[Totaal kosten]]-Tbl.Kosten[[#This Row],[Subsidie]]</f>
        <v>0</v>
      </c>
      <c r="FZ209" s="150">
        <f>IF(Tbl.Kosten[[#This Row],[Pnr.]]=FZ$7,Tbl.Kosten[[#This Row],[Te financieren]],"")</f>
        <v>0</v>
      </c>
      <c r="GA209" s="150" t="str">
        <f>IF(Tbl.Kosten[[#This Row],[Pnr.]]=GA$7,Tbl.Kosten[[#This Row],[Te financieren]],"")</f>
        <v/>
      </c>
      <c r="GB209" s="150" t="str">
        <f>IF(Tbl.Kosten[[#This Row],[Pnr.]]=GB$7,Tbl.Kosten[[#This Row],[Te financieren]],"")</f>
        <v/>
      </c>
      <c r="GC209" s="150" t="str">
        <f>IF(Tbl.Kosten[[#This Row],[Pnr.]]=GC$7,Tbl.Kosten[[#This Row],[Te financieren]],"")</f>
        <v/>
      </c>
      <c r="GD209" s="150" t="str">
        <f>IF(Tbl.Kosten[[#This Row],[Pnr.]]=GD$7,Tbl.Kosten[[#This Row],[Te financieren]],"")</f>
        <v/>
      </c>
      <c r="GE209" s="150" t="str">
        <f>IF(Tbl.Kosten[[#This Row],[Pnr.]]=GE$7,Tbl.Kosten[[#This Row],[Te financieren]],"")</f>
        <v/>
      </c>
      <c r="GF209" s="150" t="str">
        <f>IF(Tbl.Kosten[[#This Row],[Pnr.]]=GF$7,Tbl.Kosten[[#This Row],[Te financieren]],"")</f>
        <v/>
      </c>
      <c r="GG209" s="150" t="str">
        <f>IF(Tbl.Kosten[[#This Row],[Pnr.]]=GG$7,Tbl.Kosten[[#This Row],[Te financieren]],"")</f>
        <v/>
      </c>
      <c r="GH209" s="150" t="str">
        <f>IF(Tbl.Kosten[[#This Row],[Pnr.]]=GH$7,Tbl.Kosten[[#This Row],[Te financieren]],"")</f>
        <v/>
      </c>
      <c r="GI209" s="150" t="str">
        <f>IF(Tbl.Kosten[[#This Row],[Pnr.]]=GI$7,Tbl.Kosten[[#This Row],[Te financieren]],"")</f>
        <v/>
      </c>
      <c r="GJ209" s="150" t="str">
        <f>IF(Tbl.Kosten[[#This Row],[Pnr.]]=GJ$7,Tbl.Kosten[[#This Row],[Te financieren]],"")</f>
        <v/>
      </c>
      <c r="GK209" s="150" t="str">
        <f>IF(Tbl.Kosten[[#This Row],[Pnr.]]=GK$7,Tbl.Kosten[[#This Row],[Te financieren]],"")</f>
        <v/>
      </c>
      <c r="GL209" s="150" t="str">
        <f>IF(Tbl.Kosten[[#This Row],[Pnr.]]=GL$7,Tbl.Kosten[[#This Row],[Te financieren]],"")</f>
        <v/>
      </c>
      <c r="GM209" s="150" t="str">
        <f>IF(Tbl.Kosten[[#This Row],[Pnr.]]=GM$7,Tbl.Kosten[[#This Row],[Te financieren]],"")</f>
        <v/>
      </c>
      <c r="GN209" s="150" t="str">
        <f>IF(Tbl.Kosten[[#This Row],[Pnr.]]=GN$7,Tbl.Kosten[[#This Row],[Te financieren]],"")</f>
        <v/>
      </c>
      <c r="GO209" s="150" t="str">
        <f>IF(Tbl.Kosten[[#This Row],[Pnr.]]=GO$7,Tbl.Kosten[[#This Row],[Te financieren]],"")</f>
        <v/>
      </c>
      <c r="GP209" s="150" t="str">
        <f>IF(Tbl.Kosten[[#This Row],[Pnr.]]=GP$7,Tbl.Kosten[[#This Row],[Te financieren]],"")</f>
        <v/>
      </c>
      <c r="GQ209" s="150" t="str">
        <f>IF(Tbl.Kosten[[#This Row],[Pnr.]]=GQ$7,Tbl.Kosten[[#This Row],[Te financieren]],"")</f>
        <v/>
      </c>
      <c r="GR209" s="150" t="str">
        <f>IF(Tbl.Kosten[[#This Row],[Pnr.]]=GR$7,Tbl.Kosten[[#This Row],[Te financieren]],"")</f>
        <v/>
      </c>
      <c r="GS209" s="150" t="str">
        <f>IF(Tbl.Kosten[[#This Row],[Pnr.]]=GS$7,Tbl.Kosten[[#This Row],[Te financieren]],"")</f>
        <v/>
      </c>
      <c r="GT209" s="150" t="str">
        <f>IF(Tbl.Kosten[[#This Row],[Pnr.]]=GT$7,Tbl.Kosten[[#This Row],[Te financieren]],"")</f>
        <v/>
      </c>
      <c r="GU209" s="150" t="str">
        <f>IF(Tbl.Kosten[[#This Row],[Pnr.]]=GU$7,Tbl.Kosten[[#This Row],[Te financieren]],"")</f>
        <v/>
      </c>
      <c r="GV209" s="150" t="str">
        <f>IF(Tbl.Kosten[[#This Row],[Pnr.]]=GV$7,Tbl.Kosten[[#This Row],[Te financieren]],"")</f>
        <v/>
      </c>
      <c r="GW209" s="150" t="str">
        <f>IF(Tbl.Kosten[[#This Row],[Pnr.]]=GW$7,Tbl.Kosten[[#This Row],[Te financieren]],"")</f>
        <v/>
      </c>
      <c r="GX209" s="150" t="str">
        <f>IF(Tbl.Kosten[[#This Row],[Pnr.]]=GX$7,Tbl.Kosten[[#This Row],[Te financieren]],"")</f>
        <v/>
      </c>
      <c r="GY209" s="150" t="str">
        <f>IF(Tbl.Kosten[[#This Row],[Pnr.]]=GY$7,Tbl.Kosten[[#This Row],[Te financieren]],"")</f>
        <v/>
      </c>
      <c r="GZ209" s="150" t="str">
        <f>IF(Tbl.Kosten[[#This Row],[Pnr.]]=GZ$7,Tbl.Kosten[[#This Row],[Te financieren]],"")</f>
        <v/>
      </c>
      <c r="HA209" s="150" t="str">
        <f>IF(Tbl.Kosten[[#This Row],[Pnr.]]=HA$7,Tbl.Kosten[[#This Row],[Te financieren]],"")</f>
        <v/>
      </c>
      <c r="HB209" s="150" t="str">
        <f>IF(Tbl.Kosten[[#This Row],[Pnr.]]=HB$7,Tbl.Kosten[[#This Row],[Te financieren]],"")</f>
        <v/>
      </c>
      <c r="HC209" s="150" t="str">
        <f>IF(Tbl.Kosten[[#This Row],[Pnr.]]=HC$7,Tbl.Kosten[[#This Row],[Te financieren]],"")</f>
        <v/>
      </c>
      <c r="HD209" s="150" t="str">
        <f>IF(Tbl.Kosten[[#This Row],[Pnr.]]=HD$7,Tbl.Kosten[[#This Row],[Te financieren]],"")</f>
        <v/>
      </c>
      <c r="HE209" s="150" t="str">
        <f>IF(Tbl.Kosten[[#This Row],[Pnr.]]=HE$7,Tbl.Kosten[[#This Row],[Te financieren]],"")</f>
        <v/>
      </c>
      <c r="HF209" s="150" t="str">
        <f>IF(Tbl.Kosten[[#This Row],[Pnr.]]=HF$7,Tbl.Kosten[[#This Row],[Te financieren]],"")</f>
        <v/>
      </c>
      <c r="HG209" s="150" t="str">
        <f>IF(Tbl.Kosten[[#This Row],[Pnr.]]=HG$7,Tbl.Kosten[[#This Row],[Te financieren]],"")</f>
        <v/>
      </c>
      <c r="HH209" s="150" t="str">
        <f>IF(Tbl.Kosten[[#This Row],[Pnr.]]=HH$7,Tbl.Kosten[[#This Row],[Te financieren]],"")</f>
        <v/>
      </c>
      <c r="HI209" s="150" t="str">
        <f>IF(Tbl.Kosten[[#This Row],[Pnr.]]=HI$7,Tbl.Kosten[[#This Row],[Te financieren]],"")</f>
        <v/>
      </c>
      <c r="HJ209" s="150" t="str">
        <f>IF(Tbl.Kosten[[#This Row],[Pnr.]]=HJ$7,Tbl.Kosten[[#This Row],[Te financieren]],"")</f>
        <v/>
      </c>
      <c r="HK209" s="150" t="str">
        <f>IF(Tbl.Kosten[[#This Row],[Pnr.]]=HK$7,Tbl.Kosten[[#This Row],[Te financieren]],"")</f>
        <v/>
      </c>
      <c r="HL209" s="150" t="str">
        <f>IF(Tbl.Kosten[[#This Row],[Pnr.]]=HL$7,Tbl.Kosten[[#This Row],[Te financieren]],"")</f>
        <v/>
      </c>
      <c r="HM209" s="150" t="str">
        <f>IF(Tbl.Kosten[[#This Row],[Pnr.]]=HM$7,Tbl.Kosten[[#This Row],[Te financieren]],"")</f>
        <v/>
      </c>
      <c r="HN209" s="150" t="str">
        <f>IF(Tbl.Kosten[[#This Row],[Pnr.]]=HN$7,Tbl.Kosten[[#This Row],[Te financieren]],"")</f>
        <v/>
      </c>
      <c r="HO209" s="150" t="str">
        <f>IF(Tbl.Kosten[[#This Row],[Pnr.]]=HO$7,Tbl.Kosten[[#This Row],[Te financieren]],"")</f>
        <v/>
      </c>
      <c r="HP209" s="150" t="str">
        <f>IF(Tbl.Kosten[[#This Row],[Pnr.]]=HP$7,Tbl.Kosten[[#This Row],[Te financieren]],"")</f>
        <v/>
      </c>
      <c r="HQ209" s="150" t="str">
        <f>IF(Tbl.Kosten[[#This Row],[Pnr.]]=HQ$7,Tbl.Kosten[[#This Row],[Te financieren]],"")</f>
        <v/>
      </c>
      <c r="HR209" s="150" t="str">
        <f>IF(Tbl.Kosten[[#This Row],[Pnr.]]=HR$7,Tbl.Kosten[[#This Row],[Te financieren]],"")</f>
        <v/>
      </c>
      <c r="HS209" s="150" t="str">
        <f>IF(Tbl.Kosten[[#This Row],[Pnr.]]=HS$7,Tbl.Kosten[[#This Row],[Te financieren]],"")</f>
        <v/>
      </c>
      <c r="HT209" s="150" t="str">
        <f>IF(Tbl.Kosten[[#This Row],[Pnr.]]=HT$7,Tbl.Kosten[[#This Row],[Te financieren]],"")</f>
        <v/>
      </c>
      <c r="HU209" s="150" t="str">
        <f>IF(Tbl.Kosten[[#This Row],[Pnr.]]=HU$7,Tbl.Kosten[[#This Row],[Te financieren]],"")</f>
        <v/>
      </c>
      <c r="HV209" s="150" t="str">
        <f>IF(Tbl.Kosten[[#This Row],[Pnr.]]=HV$7,Tbl.Kosten[[#This Row],[Te financieren]],"")</f>
        <v/>
      </c>
      <c r="HW209" s="150" t="str">
        <f>IF(Tbl.Kosten[[#This Row],[Pnr.]]=HW$7,Tbl.Kosten[[#This Row],[Te financieren]],"")</f>
        <v/>
      </c>
    </row>
    <row r="210" spans="2:231" x14ac:dyDescent="0.3">
      <c r="B210" s="134"/>
      <c r="C210" s="137"/>
      <c r="D210" s="136"/>
      <c r="E210" s="261"/>
      <c r="F210" s="135"/>
      <c r="G210" s="11" t="str">
        <f>IF(Tbl.Kosten[[#This Row],[Medewerker e/o 
functie]]&lt;&gt;"",_xlfn.XLOOKUP(Tbl.Kosten[[#This Row],[Medewerker e/o 
functie]],Tbl.Uurtarief[Medewerker en/of functie],Tbl.Uurtarief[Uurtarief],"",0,1),"")</f>
        <v/>
      </c>
      <c r="H210" s="121">
        <f>IFERROR(Tbl.Kosten[[#This Row],[Uren]]*Tbl.Kosten[[#This Row],[Uurtarief]],0)</f>
        <v>0</v>
      </c>
      <c r="I210" s="119" t="str">
        <f>IF(Tbl.Kosten[[#This Row],[Subtotaal uren]]&lt;&gt;0,_xlfn.XLOOKUP(Tbl.Kosten[[#This Row],[Medewerker e/o 
functie]],Tbl.Uurtarief[Medewerker en/of functie],Tbl.Uurtarief[Kostensoort arbeid],"",0,1),"")</f>
        <v/>
      </c>
      <c r="J210" s="137"/>
      <c r="K210" s="135"/>
      <c r="L210" s="139" t="str">
        <f>IF(Tbl.Kosten[[#This Row],[Activum]]&lt;&gt;"",_xlfn.XLOOKUP(Tbl.Kosten[[#This Row],[Activum]],Tbl.Afschrijvingskosten[Activum],Tbl.Afschrijvingskosten[Tarief per afschrijvings-eenheid],"",0,1),"")</f>
        <v/>
      </c>
      <c r="M210" s="122">
        <f>IFERROR(Tbl.Kosten[[#This Row],[Een-
heden]]*Tbl.Kosten[[#This Row],[Afschrijvings-
tarief]],0)</f>
        <v>0</v>
      </c>
      <c r="N210" s="122" t="str">
        <f>IF(Tbl.Kosten[[#This Row],[Subtotaal afschrijving]]&lt;&gt;0,Lijsten!$A$7,"")</f>
        <v/>
      </c>
      <c r="O210" s="140"/>
      <c r="P210" s="135"/>
      <c r="Q210" s="138"/>
      <c r="R210" s="122">
        <f>IFERROR(Tbl.Kosten[[#This Row],[Aantal]]*Tbl.Kosten[[#This Row],[Tarief]],0)</f>
        <v>0</v>
      </c>
      <c r="S210" s="8">
        <f>IFERROR(Tbl.Kosten[[#This Row],[Subtotaal overige kosten]]+Tbl.Kosten[[#This Row],[Subtotaal uren]]+Tbl.Kosten[[#This Row],[Subtotaal afschrijving]],0)</f>
        <v>0</v>
      </c>
      <c r="T210" s="8">
        <f>IFERROR(Tbl.Kosten[[#This Row],[Totaal kosten]]*Tbl.Kosten[[#This Row],[Subsidie%]],0)</f>
        <v>0</v>
      </c>
      <c r="U210" s="4" t="str" cm="1">
        <f t="array" ref="U210">IFERROR(_xlfn.IFS(Tbl.Kosten[[#This Row],[Subtotaal uren]]&lt;&gt;0,Tbl.Kosten[[#This Row],[Kostensoort arbeid]],Tbl.Kosten[[#This Row],[Subtotaal afschrijving]]&lt;&gt;0,Tbl.Kosten[[#This Row],[Kostensoort afschrijving]],Tbl.Kosten[[#This Row],[Subtotaal overige kosten]]&lt;&gt;0,Tbl.Kosten[[#This Row],[Kostensoort overig]]),"")</f>
        <v/>
      </c>
      <c r="V210" s="4" t="str">
        <f>IFERROR(_xlfn.XLOOKUP(Tbl.Kosten[[#This Row],[Activiteitencode]],Tbl.Activiteiten[Activiteitcode],Tbl.Activiteiten[Werkpakketcode],"",0,1),"")</f>
        <v/>
      </c>
      <c r="W210" s="4" t="str">
        <f>IFERROR(_xlfn.XLOOKUP(Tbl.Kosten[[#This Row],[Werkpakketcode]],Tbl.Werkpakketten[Werkpakketcode],Tbl.Werkpakketten[Subsidiabele activiteit],"",0,1),"")</f>
        <v/>
      </c>
      <c r="X210" s="12">
        <f>IFERROR(_xlfn.XLOOKUP(Tbl.Kosten[[#This Row],[Sanr.]],Tbl.Subsidiehoogte[SAnr.],Tbl.Subsidiehoogte[Sub. Percentage],0,0,1),0)</f>
        <v>0</v>
      </c>
      <c r="Y210" s="144" t="str">
        <f>IFERROR(_xlfn.XLOOKUP(Tbl.Kosten[[#This Row],[Partnercode]],Tbl.Projectpartners[Partnercode],Tbl.Projectpartners[PNr.],"",0,1),"")</f>
        <v>P1</v>
      </c>
      <c r="Z210" s="148">
        <f>IF(Tbl.Kosten[[#This Row],[Pnr.]]=Z$7,Tbl.Kosten[[#This Row],[Totaal kosten]],"")</f>
        <v>0</v>
      </c>
      <c r="AA210" s="148" t="str">
        <f>IF(Tbl.Kosten[[#This Row],[Pnr.]]=AA$7,Tbl.Kosten[[#This Row],[Totaal kosten]],"")</f>
        <v/>
      </c>
      <c r="AB210" s="148" t="str">
        <f>IF(Tbl.Kosten[[#This Row],[Pnr.]]=AB$7,Tbl.Kosten[[#This Row],[Totaal kosten]],"")</f>
        <v/>
      </c>
      <c r="AC210" s="148" t="str">
        <f>IF(Tbl.Kosten[[#This Row],[Pnr.]]=AC$7,Tbl.Kosten[[#This Row],[Totaal kosten]],"")</f>
        <v/>
      </c>
      <c r="AD210" s="148" t="str">
        <f>IF(Tbl.Kosten[[#This Row],[Pnr.]]=AD$7,Tbl.Kosten[[#This Row],[Totaal kosten]],"")</f>
        <v/>
      </c>
      <c r="AE210" s="148" t="str">
        <f>IF(Tbl.Kosten[[#This Row],[Pnr.]]=AE$7,Tbl.Kosten[[#This Row],[Totaal kosten]],"")</f>
        <v/>
      </c>
      <c r="AF210" s="148" t="str">
        <f>IF(Tbl.Kosten[[#This Row],[Pnr.]]=AF$7,Tbl.Kosten[[#This Row],[Totaal kosten]],"")</f>
        <v/>
      </c>
      <c r="AG210" s="148" t="str">
        <f>IF(Tbl.Kosten[[#This Row],[Pnr.]]=AG$7,Tbl.Kosten[[#This Row],[Totaal kosten]],"")</f>
        <v/>
      </c>
      <c r="AH210" s="148" t="str">
        <f>IF(Tbl.Kosten[[#This Row],[Pnr.]]=AH$7,Tbl.Kosten[[#This Row],[Totaal kosten]],"")</f>
        <v/>
      </c>
      <c r="AI210" s="148" t="str">
        <f>IF(Tbl.Kosten[[#This Row],[Pnr.]]=AI$7,Tbl.Kosten[[#This Row],[Totaal kosten]],"")</f>
        <v/>
      </c>
      <c r="AJ210" s="148" t="str">
        <f>IF(Tbl.Kosten[[#This Row],[Pnr.]]=AJ$7,Tbl.Kosten[[#This Row],[Totaal kosten]],"")</f>
        <v/>
      </c>
      <c r="AK210" s="148" t="str">
        <f>IF(Tbl.Kosten[[#This Row],[Pnr.]]=AK$7,Tbl.Kosten[[#This Row],[Totaal kosten]],"")</f>
        <v/>
      </c>
      <c r="AL210" s="148" t="str">
        <f>IF(Tbl.Kosten[[#This Row],[Pnr.]]=AL$7,Tbl.Kosten[[#This Row],[Totaal kosten]],"")</f>
        <v/>
      </c>
      <c r="AM210" s="148" t="str">
        <f>IF(Tbl.Kosten[[#This Row],[Pnr.]]=AM$7,Tbl.Kosten[[#This Row],[Totaal kosten]],"")</f>
        <v/>
      </c>
      <c r="AN210" s="148" t="str">
        <f>IF(Tbl.Kosten[[#This Row],[Pnr.]]=AN$7,Tbl.Kosten[[#This Row],[Totaal kosten]],"")</f>
        <v/>
      </c>
      <c r="AO210" s="148" t="str">
        <f>IF(Tbl.Kosten[[#This Row],[Pnr.]]=AO$7,Tbl.Kosten[[#This Row],[Totaal kosten]],"")</f>
        <v/>
      </c>
      <c r="AP210" s="148" t="str">
        <f>IF(Tbl.Kosten[[#This Row],[Pnr.]]=AP$7,Tbl.Kosten[[#This Row],[Totaal kosten]],"")</f>
        <v/>
      </c>
      <c r="AQ210" s="148" t="str">
        <f>IF(Tbl.Kosten[[#This Row],[Pnr.]]=AQ$7,Tbl.Kosten[[#This Row],[Totaal kosten]],"")</f>
        <v/>
      </c>
      <c r="AR210" s="148" t="str">
        <f>IF(Tbl.Kosten[[#This Row],[Pnr.]]=AR$7,Tbl.Kosten[[#This Row],[Totaal kosten]],"")</f>
        <v/>
      </c>
      <c r="AS210" s="148" t="str">
        <f>IF(Tbl.Kosten[[#This Row],[Pnr.]]=AS$7,Tbl.Kosten[[#This Row],[Totaal kosten]],"")</f>
        <v/>
      </c>
      <c r="AT210" s="148" t="str">
        <f>IF(Tbl.Kosten[[#This Row],[Pnr.]]=AT$7,Tbl.Kosten[[#This Row],[Totaal kosten]],"")</f>
        <v/>
      </c>
      <c r="AU210" s="148" t="str">
        <f>IF(Tbl.Kosten[[#This Row],[Pnr.]]=AU$7,Tbl.Kosten[[#This Row],[Totaal kosten]],"")</f>
        <v/>
      </c>
      <c r="AV210" s="148" t="str">
        <f>IF(Tbl.Kosten[[#This Row],[Pnr.]]=AV$7,Tbl.Kosten[[#This Row],[Totaal kosten]],"")</f>
        <v/>
      </c>
      <c r="AW210" s="148" t="str">
        <f>IF(Tbl.Kosten[[#This Row],[Pnr.]]=AW$7,Tbl.Kosten[[#This Row],[Totaal kosten]],"")</f>
        <v/>
      </c>
      <c r="AX210" s="148" t="str">
        <f>IF(Tbl.Kosten[[#This Row],[Pnr.]]=AX$7,Tbl.Kosten[[#This Row],[Totaal kosten]],"")</f>
        <v/>
      </c>
      <c r="AY210" s="148" t="str">
        <f>IF(Tbl.Kosten[[#This Row],[Pnr.]]=AY$7,Tbl.Kosten[[#This Row],[Totaal kosten]],"")</f>
        <v/>
      </c>
      <c r="AZ210" s="148" t="str">
        <f>IF(Tbl.Kosten[[#This Row],[Pnr.]]=AZ$7,Tbl.Kosten[[#This Row],[Totaal kosten]],"")</f>
        <v/>
      </c>
      <c r="BA210" s="148" t="str">
        <f>IF(Tbl.Kosten[[#This Row],[Pnr.]]=BA$7,Tbl.Kosten[[#This Row],[Totaal kosten]],"")</f>
        <v/>
      </c>
      <c r="BB210" s="148" t="str">
        <f>IF(Tbl.Kosten[[#This Row],[Pnr.]]=BB$7,Tbl.Kosten[[#This Row],[Totaal kosten]],"")</f>
        <v/>
      </c>
      <c r="BC210" s="148" t="str">
        <f>IF(Tbl.Kosten[[#This Row],[Pnr.]]=BC$7,Tbl.Kosten[[#This Row],[Totaal kosten]],"")</f>
        <v/>
      </c>
      <c r="BD210" s="148" t="str">
        <f>IF(Tbl.Kosten[[#This Row],[Pnr.]]=BD$7,Tbl.Kosten[[#This Row],[Totaal kosten]],"")</f>
        <v/>
      </c>
      <c r="BE210" s="148" t="str">
        <f>IF(Tbl.Kosten[[#This Row],[Pnr.]]=BE$7,Tbl.Kosten[[#This Row],[Totaal kosten]],"")</f>
        <v/>
      </c>
      <c r="BF210" s="148" t="str">
        <f>IF(Tbl.Kosten[[#This Row],[Pnr.]]=BF$7,Tbl.Kosten[[#This Row],[Totaal kosten]],"")</f>
        <v/>
      </c>
      <c r="BG210" s="148" t="str">
        <f>IF(Tbl.Kosten[[#This Row],[Pnr.]]=BG$7,Tbl.Kosten[[#This Row],[Totaal kosten]],"")</f>
        <v/>
      </c>
      <c r="BH210" s="148" t="str">
        <f>IF(Tbl.Kosten[[#This Row],[Pnr.]]=BH$7,Tbl.Kosten[[#This Row],[Totaal kosten]],"")</f>
        <v/>
      </c>
      <c r="BI210" s="148" t="str">
        <f>IF(Tbl.Kosten[[#This Row],[Pnr.]]=BI$7,Tbl.Kosten[[#This Row],[Totaal kosten]],"")</f>
        <v/>
      </c>
      <c r="BJ210" s="148" t="str">
        <f>IF(Tbl.Kosten[[#This Row],[Pnr.]]=BJ$7,Tbl.Kosten[[#This Row],[Totaal kosten]],"")</f>
        <v/>
      </c>
      <c r="BK210" s="148" t="str">
        <f>IF(Tbl.Kosten[[#This Row],[Pnr.]]=BK$7,Tbl.Kosten[[#This Row],[Totaal kosten]],"")</f>
        <v/>
      </c>
      <c r="BL210" s="148" t="str">
        <f>IF(Tbl.Kosten[[#This Row],[Pnr.]]=BL$7,Tbl.Kosten[[#This Row],[Totaal kosten]],"")</f>
        <v/>
      </c>
      <c r="BM210" s="148" t="str">
        <f>IF(Tbl.Kosten[[#This Row],[Pnr.]]=BM$7,Tbl.Kosten[[#This Row],[Totaal kosten]],"")</f>
        <v/>
      </c>
      <c r="BN210" s="148" t="str">
        <f>IF(Tbl.Kosten[[#This Row],[Pnr.]]=BN$7,Tbl.Kosten[[#This Row],[Totaal kosten]],"")</f>
        <v/>
      </c>
      <c r="BO210" s="148" t="str">
        <f>IF(Tbl.Kosten[[#This Row],[Pnr.]]=BO$7,Tbl.Kosten[[#This Row],[Totaal kosten]],"")</f>
        <v/>
      </c>
      <c r="BP210" s="148" t="str">
        <f>IF(Tbl.Kosten[[#This Row],[Pnr.]]=BP$7,Tbl.Kosten[[#This Row],[Totaal kosten]],"")</f>
        <v/>
      </c>
      <c r="BQ210" s="148" t="str">
        <f>IF(Tbl.Kosten[[#This Row],[Pnr.]]=BQ$7,Tbl.Kosten[[#This Row],[Totaal kosten]],"")</f>
        <v/>
      </c>
      <c r="BR210" s="148" t="str">
        <f>IF(Tbl.Kosten[[#This Row],[Pnr.]]=BR$7,Tbl.Kosten[[#This Row],[Totaal kosten]],"")</f>
        <v/>
      </c>
      <c r="BS210" s="148" t="str">
        <f>IF(Tbl.Kosten[[#This Row],[Pnr.]]=BS$7,Tbl.Kosten[[#This Row],[Totaal kosten]],"")</f>
        <v/>
      </c>
      <c r="BT210" s="148" t="str">
        <f>IF(Tbl.Kosten[[#This Row],[Pnr.]]=BT$7,Tbl.Kosten[[#This Row],[Totaal kosten]],"")</f>
        <v/>
      </c>
      <c r="BU210" s="148" t="str">
        <f>IF(Tbl.Kosten[[#This Row],[Pnr.]]=BU$7,Tbl.Kosten[[#This Row],[Totaal kosten]],"")</f>
        <v/>
      </c>
      <c r="BV210" s="148" t="str">
        <f>IF(Tbl.Kosten[[#This Row],[Pnr.]]=BV$7,Tbl.Kosten[[#This Row],[Totaal kosten]],"")</f>
        <v/>
      </c>
      <c r="BW210" s="148" t="str">
        <f>IF(Tbl.Kosten[[#This Row],[Pnr.]]=BW$7,Tbl.Kosten[[#This Row],[Totaal kosten]],"")</f>
        <v/>
      </c>
      <c r="BX210" s="148" t="str">
        <f>IFERROR(_xlfn.XLOOKUP(Tbl.Kosten[[#This Row],[Werkpakketcode]],Tbl.Werkpakketten[Werkpakketcode],Tbl.Werkpakketten[WPnr.],"",0,1),"")</f>
        <v/>
      </c>
      <c r="BY210" s="148" t="str">
        <f>IF(Tbl.Kosten[[#This Row],[WPnr.]]=BY$7,Tbl.Kosten[[#This Row],[Totaal kosten]],"")</f>
        <v/>
      </c>
      <c r="BZ210" s="148" t="str">
        <f>IF(Tbl.Kosten[[#This Row],[WPnr.]]=BZ$7,Tbl.Kosten[[#This Row],[Totaal kosten]],"")</f>
        <v/>
      </c>
      <c r="CA210" s="148" t="str">
        <f>IF(Tbl.Kosten[[#This Row],[WPnr.]]=CA$7,Tbl.Kosten[[#This Row],[Totaal kosten]],"")</f>
        <v/>
      </c>
      <c r="CB210" s="148" t="str">
        <f>IF(Tbl.Kosten[[#This Row],[WPnr.]]=CB$7,Tbl.Kosten[[#This Row],[Totaal kosten]],"")</f>
        <v/>
      </c>
      <c r="CC210" s="148" t="str">
        <f>IF(Tbl.Kosten[[#This Row],[WPnr.]]=CC$7,Tbl.Kosten[[#This Row],[Totaal kosten]],"")</f>
        <v/>
      </c>
      <c r="CD210" s="148" t="str">
        <f>IF(Tbl.Kosten[[#This Row],[WPnr.]]=CD$7,Tbl.Kosten[[#This Row],[Totaal kosten]],"")</f>
        <v/>
      </c>
      <c r="CE210" s="148" t="str">
        <f>IF(Tbl.Kosten[[#This Row],[WPnr.]]=CE$7,Tbl.Kosten[[#This Row],[Totaal kosten]],"")</f>
        <v/>
      </c>
      <c r="CF210" s="148" t="str">
        <f>IF(Tbl.Kosten[[#This Row],[WPnr.]]=CF$7,Tbl.Kosten[[#This Row],[Totaal kosten]],"")</f>
        <v/>
      </c>
      <c r="CG210" s="148" t="str">
        <f>IF(Tbl.Kosten[[#This Row],[WPnr.]]=CG$7,Tbl.Kosten[[#This Row],[Totaal kosten]],"")</f>
        <v/>
      </c>
      <c r="CH210" s="148" t="str">
        <f>IF(Tbl.Kosten[[#This Row],[WPnr.]]=CH$7,Tbl.Kosten[[#This Row],[Totaal kosten]],"")</f>
        <v/>
      </c>
      <c r="CI210" s="148" t="str">
        <f>IF(Tbl.Kosten[[#This Row],[WPnr.]]=CI$7,Tbl.Kosten[[#This Row],[Totaal kosten]],"")</f>
        <v/>
      </c>
      <c r="CJ210" s="148" t="str">
        <f>IF(Tbl.Kosten[[#This Row],[WPnr.]]=CJ$7,Tbl.Kosten[[#This Row],[Totaal kosten]],"")</f>
        <v/>
      </c>
      <c r="CK210" s="148" t="str">
        <f>IF(Tbl.Kosten[[#This Row],[WPnr.]]=CK$7,Tbl.Kosten[[#This Row],[Totaal kosten]],"")</f>
        <v/>
      </c>
      <c r="CL210" s="148" t="str">
        <f>IF(Tbl.Kosten[[#This Row],[WPnr.]]=CL$7,Tbl.Kosten[[#This Row],[Totaal kosten]],"")</f>
        <v/>
      </c>
      <c r="CM210" s="148" t="str">
        <f>IF(Tbl.Kosten[[#This Row],[WPnr.]]=CM$7,Tbl.Kosten[[#This Row],[Totaal kosten]],"")</f>
        <v/>
      </c>
      <c r="CN210" s="148" t="str">
        <f>IF(Tbl.Kosten[[#This Row],[WPnr.]]=CN$7,Tbl.Kosten[[#This Row],[Totaal kosten]],"")</f>
        <v/>
      </c>
      <c r="CO210" s="148" t="str">
        <f>IF(Tbl.Kosten[[#This Row],[WPnr.]]=CO$7,Tbl.Kosten[[#This Row],[Totaal kosten]],"")</f>
        <v/>
      </c>
      <c r="CP210" s="148" t="str">
        <f>IF(Tbl.Kosten[[#This Row],[WPnr.]]=CP$7,Tbl.Kosten[[#This Row],[Totaal kosten]],"")</f>
        <v/>
      </c>
      <c r="CQ210" s="148" t="str">
        <f>IF(Tbl.Kosten[[#This Row],[WPnr.]]=CQ$7,Tbl.Kosten[[#This Row],[Totaal kosten]],"")</f>
        <v/>
      </c>
      <c r="CR210" s="148" t="str">
        <f>IF(Tbl.Kosten[[#This Row],[WPnr.]]=CR$7,Tbl.Kosten[[#This Row],[Totaal kosten]],"")</f>
        <v/>
      </c>
      <c r="CS210" s="148" t="str">
        <f>IF(Tbl.Kosten[[#This Row],[WPnr.]]=CS$7,Tbl.Kosten[[#This Row],[Totaal kosten]],"")</f>
        <v/>
      </c>
      <c r="CT210" s="148" t="str">
        <f>IF(Tbl.Kosten[[#This Row],[WPnr.]]=CT$7,Tbl.Kosten[[#This Row],[Totaal kosten]],"")</f>
        <v/>
      </c>
      <c r="CU210" s="148" t="str">
        <f>IF(Tbl.Kosten[[#This Row],[WPnr.]]=CU$7,Tbl.Kosten[[#This Row],[Totaal kosten]],"")</f>
        <v/>
      </c>
      <c r="CV210" s="148" t="str">
        <f>IF(Tbl.Kosten[[#This Row],[WPnr.]]=CV$7,Tbl.Kosten[[#This Row],[Totaal kosten]],"")</f>
        <v/>
      </c>
      <c r="CW210" s="148" t="str">
        <f>IF(Tbl.Kosten[[#This Row],[WPnr.]]=CW$7,Tbl.Kosten[[#This Row],[Totaal kosten]],"")</f>
        <v/>
      </c>
      <c r="CX210" s="148" t="str">
        <f>IF(Tbl.Kosten[[#This Row],[WPnr.]]=CX$7,Tbl.Kosten[[#This Row],[Totaal kosten]],"")</f>
        <v/>
      </c>
      <c r="CY210" s="148" t="str">
        <f>IF(Tbl.Kosten[[#This Row],[WPnr.]]=CY$7,Tbl.Kosten[[#This Row],[Totaal kosten]],"")</f>
        <v/>
      </c>
      <c r="CZ210" s="148" t="str">
        <f>IF(Tbl.Kosten[[#This Row],[WPnr.]]=CZ$7,Tbl.Kosten[[#This Row],[Totaal kosten]],"")</f>
        <v/>
      </c>
      <c r="DA210" s="148" t="str">
        <f>IF(Tbl.Kosten[[#This Row],[WPnr.]]=DA$7,Tbl.Kosten[[#This Row],[Totaal kosten]],"")</f>
        <v/>
      </c>
      <c r="DB210" s="148" t="str">
        <f>IF(Tbl.Kosten[[#This Row],[WPnr.]]=DB$7,Tbl.Kosten[[#This Row],[Totaal kosten]],"")</f>
        <v/>
      </c>
      <c r="DC210" s="148" t="str">
        <f>IF(Tbl.Kosten[[#This Row],[WPnr.]]=DC$7,Tbl.Kosten[[#This Row],[Totaal kosten]],"")</f>
        <v/>
      </c>
      <c r="DD210" s="148" t="str">
        <f>IF(Tbl.Kosten[[#This Row],[WPnr.]]=DD$7,Tbl.Kosten[[#This Row],[Totaal kosten]],"")</f>
        <v/>
      </c>
      <c r="DE210" s="148" t="str">
        <f>IF(Tbl.Kosten[[#This Row],[WPnr.]]=DE$7,Tbl.Kosten[[#This Row],[Totaal kosten]],"")</f>
        <v/>
      </c>
      <c r="DF210" s="148" t="str">
        <f>IF(Tbl.Kosten[[#This Row],[WPnr.]]=DF$7,Tbl.Kosten[[#This Row],[Totaal kosten]],"")</f>
        <v/>
      </c>
      <c r="DG210" s="148" t="str">
        <f>IF(Tbl.Kosten[[#This Row],[WPnr.]]=DG$7,Tbl.Kosten[[#This Row],[Totaal kosten]],"")</f>
        <v/>
      </c>
      <c r="DH210" s="148" t="str">
        <f>IF(Tbl.Kosten[[#This Row],[WPnr.]]=DH$7,Tbl.Kosten[[#This Row],[Totaal kosten]],"")</f>
        <v/>
      </c>
      <c r="DI210" s="148" t="str">
        <f>IF(Tbl.Kosten[[#This Row],[WPnr.]]=DI$7,Tbl.Kosten[[#This Row],[Totaal kosten]],"")</f>
        <v/>
      </c>
      <c r="DJ210" s="148" t="str">
        <f>IF(Tbl.Kosten[[#This Row],[WPnr.]]=DJ$7,Tbl.Kosten[[#This Row],[Totaal kosten]],"")</f>
        <v/>
      </c>
      <c r="DK210" s="148" t="str">
        <f>IF(Tbl.Kosten[[#This Row],[WPnr.]]=DK$7,Tbl.Kosten[[#This Row],[Totaal kosten]],"")</f>
        <v/>
      </c>
      <c r="DL210" s="148" t="str">
        <f>IF(Tbl.Kosten[[#This Row],[WPnr.]]=DL$7,Tbl.Kosten[[#This Row],[Totaal kosten]],"")</f>
        <v/>
      </c>
      <c r="DM210" s="148" t="str">
        <f>IF(Tbl.Kosten[[#This Row],[WPnr.]]=DM$7,Tbl.Kosten[[#This Row],[Totaal kosten]],"")</f>
        <v/>
      </c>
      <c r="DN210" s="148" t="str">
        <f>IF(Tbl.Kosten[[#This Row],[WPnr.]]=DN$7,Tbl.Kosten[[#This Row],[Totaal kosten]],"")</f>
        <v/>
      </c>
      <c r="DO210" s="148" t="str">
        <f>IF(Tbl.Kosten[[#This Row],[WPnr.]]=DO$7,Tbl.Kosten[[#This Row],[Totaal kosten]],"")</f>
        <v/>
      </c>
      <c r="DP210" s="148" t="str">
        <f>IF(Tbl.Kosten[[#This Row],[WPnr.]]=DP$7,Tbl.Kosten[[#This Row],[Totaal kosten]],"")</f>
        <v/>
      </c>
      <c r="DQ210" s="148" t="str">
        <f>IF(Tbl.Kosten[[#This Row],[WPnr.]]=DQ$7,Tbl.Kosten[[#This Row],[Totaal kosten]],"")</f>
        <v/>
      </c>
      <c r="DR210" s="148" t="str">
        <f>IF(Tbl.Kosten[[#This Row],[WPnr.]]=DR$7,Tbl.Kosten[[#This Row],[Totaal kosten]],"")</f>
        <v/>
      </c>
      <c r="DS210" s="148" t="str">
        <f>IF(Tbl.Kosten[[#This Row],[WPnr.]]=DS$7,Tbl.Kosten[[#This Row],[Totaal kosten]],"")</f>
        <v/>
      </c>
      <c r="DT210" s="148" t="str">
        <f>IF(Tbl.Kosten[[#This Row],[WPnr.]]=DT$7,Tbl.Kosten[[#This Row],[Totaal kosten]],"")</f>
        <v/>
      </c>
      <c r="DU210" s="148" t="str">
        <f>IF(Tbl.Kosten[[#This Row],[WPnr.]]=DU$7,Tbl.Kosten[[#This Row],[Totaal kosten]],"")</f>
        <v/>
      </c>
      <c r="DV210" s="148" t="str">
        <f>IF(Tbl.Kosten[[#This Row],[WPnr.]]=DV$7,Tbl.Kosten[[#This Row],[Totaal kosten]],"")</f>
        <v/>
      </c>
      <c r="DW210" s="150" t="str">
        <f>IFERROR(_xlfn.XLOOKUP(Tbl.Kosten[[#This Row],[Kostensoort]],Tbl.Kostensoorten[Kostensoorten],Tbl.Kostensoorten[KSnr.],"",0,1),"")</f>
        <v/>
      </c>
      <c r="DX210" s="150" t="str">
        <f>IF(Tbl.Kosten[[#This Row],[KSnr.]]=DX$7,Tbl.Kosten[[#This Row],[Totaal kosten]],"")</f>
        <v/>
      </c>
      <c r="DY210" s="150" t="str">
        <f>IF(Tbl.Kosten[[#This Row],[KSnr.]]=DY$7,Tbl.Kosten[[#This Row],[Totaal kosten]],"")</f>
        <v/>
      </c>
      <c r="DZ210" s="150" t="str">
        <f>IF(Tbl.Kosten[[#This Row],[KSnr.]]=DZ$7,Tbl.Kosten[[#This Row],[Totaal kosten]],"")</f>
        <v/>
      </c>
      <c r="EA210" s="150" t="str">
        <f>IF(Tbl.Kosten[[#This Row],[KSnr.]]=EA$7,Tbl.Kosten[[#This Row],[Totaal kosten]],"")</f>
        <v/>
      </c>
      <c r="EB210" s="150" t="str">
        <f>IF(Tbl.Kosten[[#This Row],[KSnr.]]=EB$7,Tbl.Kosten[[#This Row],[Totaal kosten]],"")</f>
        <v/>
      </c>
      <c r="EC210" s="150" t="str">
        <f>IF(Tbl.Kosten[[#This Row],[KSnr.]]=EC$7,Tbl.Kosten[[#This Row],[Totaal kosten]],"")</f>
        <v/>
      </c>
      <c r="ED210" s="150" t="str">
        <f>IF(Tbl.Kosten[[#This Row],[KSnr.]]=ED$7,Tbl.Kosten[[#This Row],[Totaal kosten]],"")</f>
        <v/>
      </c>
      <c r="EE210" s="150" t="str">
        <f>IF(Tbl.Kosten[[#This Row],[KSnr.]]=EE$7,Tbl.Kosten[[#This Row],[Totaal kosten]],"")</f>
        <v/>
      </c>
      <c r="EF210" s="150" t="str">
        <f>IF(Tbl.Kosten[[#This Row],[KSnr.]]=EF$7,Tbl.Kosten[[#This Row],[Totaal kosten]],"")</f>
        <v/>
      </c>
      <c r="EG210" s="150" t="str">
        <f>IF(Tbl.Kosten[[#This Row],[KSnr.]]=EG$7,Tbl.Kosten[[#This Row],[Totaal kosten]],"")</f>
        <v/>
      </c>
      <c r="EH210" s="150" t="str">
        <f>IF(Tbl.Kosten[[#This Row],[KSnr.]]=EH$7,Tbl.Kosten[[#This Row],[Totaal kosten]],"")</f>
        <v/>
      </c>
      <c r="EI210" s="150" t="str">
        <f>IF(Tbl.Kosten[[#This Row],[KSnr.]]=EI$7,Tbl.Kosten[[#This Row],[Totaal kosten]],"")</f>
        <v/>
      </c>
      <c r="EJ210" s="150" t="str">
        <f>IF(Tbl.Kosten[[#This Row],[KSnr.]]=EJ$7,Tbl.Kosten[[#This Row],[Totaal kosten]],"")</f>
        <v/>
      </c>
      <c r="EK210" s="150" t="str">
        <f>IF(Tbl.Kosten[[#This Row],[KSnr.]]=EK$7,Tbl.Kosten[[#This Row],[Totaal kosten]],"")</f>
        <v/>
      </c>
      <c r="EL210" s="150" t="str">
        <f>IF(Tbl.Kosten[[#This Row],[KSnr.]]=EL$7,Tbl.Kosten[[#This Row],[Totaal kosten]],"")</f>
        <v/>
      </c>
      <c r="EM210" s="150" t="str">
        <f>IF(Tbl.Kosten[[#This Row],[KSnr.]]=EM$7,Tbl.Kosten[[#This Row],[Totaal kosten]],"")</f>
        <v/>
      </c>
      <c r="EN210" s="150" t="str">
        <f>IF(Tbl.Kosten[[#This Row],[KSnr.]]=EN$7,Tbl.Kosten[[#This Row],[Totaal kosten]],"")</f>
        <v/>
      </c>
      <c r="EO210" s="150" t="str">
        <f>IF(Tbl.Kosten[[#This Row],[KSnr.]]=EO$7,Tbl.Kosten[[#This Row],[Totaal kosten]],"")</f>
        <v/>
      </c>
      <c r="EP210" s="150" t="str">
        <f>IF(Tbl.Kosten[[#This Row],[KSnr.]]=EP$7,Tbl.Kosten[[#This Row],[Totaal kosten]],"")</f>
        <v/>
      </c>
      <c r="EQ210" s="150" t="str">
        <f>IF(Tbl.Kosten[[#This Row],[KSnr.]]=EQ$7,Tbl.Kosten[[#This Row],[Totaal kosten]],"")</f>
        <v/>
      </c>
      <c r="ER210" s="144" t="str">
        <f>IFERROR(_xlfn.XLOOKUP(Tbl.Kosten[[#This Row],[Subsidieactiviteit]],Tbl.Subsidiehoogte[Subsidieactiviteit],Tbl.Subsidiehoogte[SAnr.],"",0,1),"")</f>
        <v/>
      </c>
      <c r="ES210" s="150" t="str">
        <f>IF(Tbl.Kosten[[#This Row],[Sanr.]]=ES$7,Tbl.Kosten[[#This Row],[Totaal kosten]],"")</f>
        <v/>
      </c>
      <c r="ET210" s="150" t="str">
        <f>IF(Tbl.Kosten[[#This Row],[Sanr.]]=ET$7,Tbl.Kosten[[#This Row],[Totaal kosten]],"")</f>
        <v/>
      </c>
      <c r="EU210" s="150" t="str">
        <f>IF(Tbl.Kosten[[#This Row],[Sanr.]]=EU$7,Tbl.Kosten[[#This Row],[Totaal kosten]],"")</f>
        <v/>
      </c>
      <c r="EV210" s="150" t="str">
        <f>IF(Tbl.Kosten[[#This Row],[Sanr.]]=EV$7,Tbl.Kosten[[#This Row],[Totaal kosten]],"")</f>
        <v/>
      </c>
      <c r="EW210" s="150" t="str">
        <f>IF(Tbl.Kosten[[#This Row],[Sanr.]]=EW$7,Tbl.Kosten[[#This Row],[Totaal kosten]],"")</f>
        <v/>
      </c>
      <c r="EX210" s="150" t="str">
        <f>IF(Tbl.Kosten[[#This Row],[Sanr.]]=EX$7,Tbl.Kosten[[#This Row],[Totaal kosten]],"")</f>
        <v/>
      </c>
      <c r="EY210" s="150" t="str">
        <f>IF(Tbl.Kosten[[#This Row],[Sanr.]]=EY$7,Tbl.Kosten[[#This Row],[Totaal kosten]],"")</f>
        <v/>
      </c>
      <c r="EZ210" s="150" t="str">
        <f>IF(Tbl.Kosten[[#This Row],[Sanr.]]=EZ$7,Tbl.Kosten[[#This Row],[Totaal kosten]],"")</f>
        <v/>
      </c>
      <c r="FA210" s="150" t="str">
        <f>IF(Tbl.Kosten[[#This Row],[Sanr.]]=FA$7,Tbl.Kosten[[#This Row],[Totaal kosten]],"")</f>
        <v/>
      </c>
      <c r="FB210" s="150" t="str">
        <f>IF(Tbl.Kosten[[#This Row],[Sanr.]]=FB$7,Tbl.Kosten[[#This Row],[Totaal kosten]],"")</f>
        <v/>
      </c>
      <c r="FC210" s="150" t="str">
        <f>IF(Tbl.Kosten[[#This Row],[Sanr.]]=FC$7,Tbl.Kosten[[#This Row],[Totaal kosten]],"")</f>
        <v/>
      </c>
      <c r="FD210" s="150" t="str">
        <f>IF(Tbl.Kosten[[#This Row],[Sanr.]]=FD$7,Tbl.Kosten[[#This Row],[Totaal kosten]],"")</f>
        <v/>
      </c>
      <c r="FE210" s="150" t="str">
        <f>IF(Tbl.Kosten[[#This Row],[Sanr.]]=FE$7,Tbl.Kosten[[#This Row],[Totaal kosten]],"")</f>
        <v/>
      </c>
      <c r="FF210" s="150" t="str">
        <f>IF(Tbl.Kosten[[#This Row],[Sanr.]]=FF$7,Tbl.Kosten[[#This Row],[Totaal kosten]],"")</f>
        <v/>
      </c>
      <c r="FG210" s="150" t="str">
        <f>IF(Tbl.Kosten[[#This Row],[Sanr.]]=FG$7,Tbl.Kosten[[#This Row],[Totaal kosten]],"")</f>
        <v/>
      </c>
      <c r="FH210" s="150" t="str">
        <f>IF(Tbl.Kosten[[#This Row],[Sanr.]]=FH$7,Tbl.Kosten[[#This Row],[Totaal kosten]],"")</f>
        <v/>
      </c>
      <c r="FI210" s="150" t="str">
        <f>IF(Tbl.Kosten[[#This Row],[Sanr.]]=FI$7,Tbl.Kosten[[#This Row],[Totaal kosten]],"")</f>
        <v/>
      </c>
      <c r="FJ210" s="150" t="str">
        <f>IF(Tbl.Kosten[[#This Row],[Sanr.]]=FJ$7,Tbl.Kosten[[#This Row],[Totaal kosten]],"")</f>
        <v/>
      </c>
      <c r="FK210" s="150" t="str">
        <f>IF(Tbl.Kosten[[#This Row],[Sanr.]]=FK$7,Tbl.Kosten[[#This Row],[Totaal kosten]],"")</f>
        <v/>
      </c>
      <c r="FL210" s="150" t="str">
        <f>IF(Tbl.Kosten[[#This Row],[Sanr.]]=FL$7,Tbl.Kosten[[#This Row],[Totaal kosten]],"")</f>
        <v/>
      </c>
      <c r="FM210" s="150" t="str">
        <f>IF(Tbl.Kosten[[#This Row],[Sanr.]]=FM$7,Tbl.Kosten[[#This Row],[Totaal kosten]],"")</f>
        <v/>
      </c>
      <c r="FN210" s="150" t="str">
        <f>IF(Tbl.Kosten[[#This Row],[Sanr.]]=FN$7,Tbl.Kosten[[#This Row],[Totaal kosten]],"")</f>
        <v/>
      </c>
      <c r="FO210" s="150" t="str">
        <f>IF(Tbl.Kosten[[#This Row],[Sanr.]]=FO$7,Tbl.Kosten[[#This Row],[Totaal kosten]],"")</f>
        <v/>
      </c>
      <c r="FP210" s="150" t="str">
        <f>IF(Tbl.Kosten[[#This Row],[Sanr.]]=FP$7,Tbl.Kosten[[#This Row],[Totaal kosten]],"")</f>
        <v/>
      </c>
      <c r="FQ210" s="150" t="str">
        <f>IF(Tbl.Kosten[[#This Row],[Sanr.]]=FQ$7,Tbl.Kosten[[#This Row],[Totaal kosten]],"")</f>
        <v/>
      </c>
      <c r="FR210" s="150" t="str">
        <f>IF(Tbl.Kosten[[#This Row],[Sanr.]]=FR$7,Tbl.Kosten[[#This Row],[Totaal kosten]],"")</f>
        <v/>
      </c>
      <c r="FS210" s="150" t="str">
        <f>IF(Tbl.Kosten[[#This Row],[Sanr.]]=FS$7,Tbl.Kosten[[#This Row],[Totaal kosten]],"")</f>
        <v/>
      </c>
      <c r="FT210" s="150" t="str">
        <f>IF(Tbl.Kosten[[#This Row],[Sanr.]]=FT$7,Tbl.Kosten[[#This Row],[Totaal kosten]],"")</f>
        <v/>
      </c>
      <c r="FU210" s="150" t="str">
        <f>IF(Tbl.Kosten[[#This Row],[Sanr.]]=FU$7,Tbl.Kosten[[#This Row],[Totaal kosten]],"")</f>
        <v/>
      </c>
      <c r="FV210" s="150" t="str">
        <f>IF(Tbl.Kosten[[#This Row],[Sanr.]]=FV$7,Tbl.Kosten[[#This Row],[Totaal kosten]],"")</f>
        <v/>
      </c>
      <c r="FW210" s="150" t="str">
        <f>IFERROR(_xlfn.XLOOKUP(Tbl.Kosten[[#This Row],[Activiteitencode]],Tbl.Activiteiten[Activiteitcode],Tbl.Activiteiten[Anr.],"",0,1),"")</f>
        <v/>
      </c>
      <c r="FX210" s="169" t="str">
        <f>_xlfn.CONCAT(Tbl.Kosten[[#This Row],[Pnr.]],Tbl.Kosten[[#This Row],[Sanr.]])</f>
        <v>P1</v>
      </c>
      <c r="FY210" s="150">
        <f>Tbl.Kosten[[#This Row],[Totaal kosten]]-Tbl.Kosten[[#This Row],[Subsidie]]</f>
        <v>0</v>
      </c>
      <c r="FZ210" s="150">
        <f>IF(Tbl.Kosten[[#This Row],[Pnr.]]=FZ$7,Tbl.Kosten[[#This Row],[Te financieren]],"")</f>
        <v>0</v>
      </c>
      <c r="GA210" s="150" t="str">
        <f>IF(Tbl.Kosten[[#This Row],[Pnr.]]=GA$7,Tbl.Kosten[[#This Row],[Te financieren]],"")</f>
        <v/>
      </c>
      <c r="GB210" s="150" t="str">
        <f>IF(Tbl.Kosten[[#This Row],[Pnr.]]=GB$7,Tbl.Kosten[[#This Row],[Te financieren]],"")</f>
        <v/>
      </c>
      <c r="GC210" s="150" t="str">
        <f>IF(Tbl.Kosten[[#This Row],[Pnr.]]=GC$7,Tbl.Kosten[[#This Row],[Te financieren]],"")</f>
        <v/>
      </c>
      <c r="GD210" s="150" t="str">
        <f>IF(Tbl.Kosten[[#This Row],[Pnr.]]=GD$7,Tbl.Kosten[[#This Row],[Te financieren]],"")</f>
        <v/>
      </c>
      <c r="GE210" s="150" t="str">
        <f>IF(Tbl.Kosten[[#This Row],[Pnr.]]=GE$7,Tbl.Kosten[[#This Row],[Te financieren]],"")</f>
        <v/>
      </c>
      <c r="GF210" s="150" t="str">
        <f>IF(Tbl.Kosten[[#This Row],[Pnr.]]=GF$7,Tbl.Kosten[[#This Row],[Te financieren]],"")</f>
        <v/>
      </c>
      <c r="GG210" s="150" t="str">
        <f>IF(Tbl.Kosten[[#This Row],[Pnr.]]=GG$7,Tbl.Kosten[[#This Row],[Te financieren]],"")</f>
        <v/>
      </c>
      <c r="GH210" s="150" t="str">
        <f>IF(Tbl.Kosten[[#This Row],[Pnr.]]=GH$7,Tbl.Kosten[[#This Row],[Te financieren]],"")</f>
        <v/>
      </c>
      <c r="GI210" s="150" t="str">
        <f>IF(Tbl.Kosten[[#This Row],[Pnr.]]=GI$7,Tbl.Kosten[[#This Row],[Te financieren]],"")</f>
        <v/>
      </c>
      <c r="GJ210" s="150" t="str">
        <f>IF(Tbl.Kosten[[#This Row],[Pnr.]]=GJ$7,Tbl.Kosten[[#This Row],[Te financieren]],"")</f>
        <v/>
      </c>
      <c r="GK210" s="150" t="str">
        <f>IF(Tbl.Kosten[[#This Row],[Pnr.]]=GK$7,Tbl.Kosten[[#This Row],[Te financieren]],"")</f>
        <v/>
      </c>
      <c r="GL210" s="150" t="str">
        <f>IF(Tbl.Kosten[[#This Row],[Pnr.]]=GL$7,Tbl.Kosten[[#This Row],[Te financieren]],"")</f>
        <v/>
      </c>
      <c r="GM210" s="150" t="str">
        <f>IF(Tbl.Kosten[[#This Row],[Pnr.]]=GM$7,Tbl.Kosten[[#This Row],[Te financieren]],"")</f>
        <v/>
      </c>
      <c r="GN210" s="150" t="str">
        <f>IF(Tbl.Kosten[[#This Row],[Pnr.]]=GN$7,Tbl.Kosten[[#This Row],[Te financieren]],"")</f>
        <v/>
      </c>
      <c r="GO210" s="150" t="str">
        <f>IF(Tbl.Kosten[[#This Row],[Pnr.]]=GO$7,Tbl.Kosten[[#This Row],[Te financieren]],"")</f>
        <v/>
      </c>
      <c r="GP210" s="150" t="str">
        <f>IF(Tbl.Kosten[[#This Row],[Pnr.]]=GP$7,Tbl.Kosten[[#This Row],[Te financieren]],"")</f>
        <v/>
      </c>
      <c r="GQ210" s="150" t="str">
        <f>IF(Tbl.Kosten[[#This Row],[Pnr.]]=GQ$7,Tbl.Kosten[[#This Row],[Te financieren]],"")</f>
        <v/>
      </c>
      <c r="GR210" s="150" t="str">
        <f>IF(Tbl.Kosten[[#This Row],[Pnr.]]=GR$7,Tbl.Kosten[[#This Row],[Te financieren]],"")</f>
        <v/>
      </c>
      <c r="GS210" s="150" t="str">
        <f>IF(Tbl.Kosten[[#This Row],[Pnr.]]=GS$7,Tbl.Kosten[[#This Row],[Te financieren]],"")</f>
        <v/>
      </c>
      <c r="GT210" s="150" t="str">
        <f>IF(Tbl.Kosten[[#This Row],[Pnr.]]=GT$7,Tbl.Kosten[[#This Row],[Te financieren]],"")</f>
        <v/>
      </c>
      <c r="GU210" s="150" t="str">
        <f>IF(Tbl.Kosten[[#This Row],[Pnr.]]=GU$7,Tbl.Kosten[[#This Row],[Te financieren]],"")</f>
        <v/>
      </c>
      <c r="GV210" s="150" t="str">
        <f>IF(Tbl.Kosten[[#This Row],[Pnr.]]=GV$7,Tbl.Kosten[[#This Row],[Te financieren]],"")</f>
        <v/>
      </c>
      <c r="GW210" s="150" t="str">
        <f>IF(Tbl.Kosten[[#This Row],[Pnr.]]=GW$7,Tbl.Kosten[[#This Row],[Te financieren]],"")</f>
        <v/>
      </c>
      <c r="GX210" s="150" t="str">
        <f>IF(Tbl.Kosten[[#This Row],[Pnr.]]=GX$7,Tbl.Kosten[[#This Row],[Te financieren]],"")</f>
        <v/>
      </c>
      <c r="GY210" s="150" t="str">
        <f>IF(Tbl.Kosten[[#This Row],[Pnr.]]=GY$7,Tbl.Kosten[[#This Row],[Te financieren]],"")</f>
        <v/>
      </c>
      <c r="GZ210" s="150" t="str">
        <f>IF(Tbl.Kosten[[#This Row],[Pnr.]]=GZ$7,Tbl.Kosten[[#This Row],[Te financieren]],"")</f>
        <v/>
      </c>
      <c r="HA210" s="150" t="str">
        <f>IF(Tbl.Kosten[[#This Row],[Pnr.]]=HA$7,Tbl.Kosten[[#This Row],[Te financieren]],"")</f>
        <v/>
      </c>
      <c r="HB210" s="150" t="str">
        <f>IF(Tbl.Kosten[[#This Row],[Pnr.]]=HB$7,Tbl.Kosten[[#This Row],[Te financieren]],"")</f>
        <v/>
      </c>
      <c r="HC210" s="150" t="str">
        <f>IF(Tbl.Kosten[[#This Row],[Pnr.]]=HC$7,Tbl.Kosten[[#This Row],[Te financieren]],"")</f>
        <v/>
      </c>
      <c r="HD210" s="150" t="str">
        <f>IF(Tbl.Kosten[[#This Row],[Pnr.]]=HD$7,Tbl.Kosten[[#This Row],[Te financieren]],"")</f>
        <v/>
      </c>
      <c r="HE210" s="150" t="str">
        <f>IF(Tbl.Kosten[[#This Row],[Pnr.]]=HE$7,Tbl.Kosten[[#This Row],[Te financieren]],"")</f>
        <v/>
      </c>
      <c r="HF210" s="150" t="str">
        <f>IF(Tbl.Kosten[[#This Row],[Pnr.]]=HF$7,Tbl.Kosten[[#This Row],[Te financieren]],"")</f>
        <v/>
      </c>
      <c r="HG210" s="150" t="str">
        <f>IF(Tbl.Kosten[[#This Row],[Pnr.]]=HG$7,Tbl.Kosten[[#This Row],[Te financieren]],"")</f>
        <v/>
      </c>
      <c r="HH210" s="150" t="str">
        <f>IF(Tbl.Kosten[[#This Row],[Pnr.]]=HH$7,Tbl.Kosten[[#This Row],[Te financieren]],"")</f>
        <v/>
      </c>
      <c r="HI210" s="150" t="str">
        <f>IF(Tbl.Kosten[[#This Row],[Pnr.]]=HI$7,Tbl.Kosten[[#This Row],[Te financieren]],"")</f>
        <v/>
      </c>
      <c r="HJ210" s="150" t="str">
        <f>IF(Tbl.Kosten[[#This Row],[Pnr.]]=HJ$7,Tbl.Kosten[[#This Row],[Te financieren]],"")</f>
        <v/>
      </c>
      <c r="HK210" s="150" t="str">
        <f>IF(Tbl.Kosten[[#This Row],[Pnr.]]=HK$7,Tbl.Kosten[[#This Row],[Te financieren]],"")</f>
        <v/>
      </c>
      <c r="HL210" s="150" t="str">
        <f>IF(Tbl.Kosten[[#This Row],[Pnr.]]=HL$7,Tbl.Kosten[[#This Row],[Te financieren]],"")</f>
        <v/>
      </c>
      <c r="HM210" s="150" t="str">
        <f>IF(Tbl.Kosten[[#This Row],[Pnr.]]=HM$7,Tbl.Kosten[[#This Row],[Te financieren]],"")</f>
        <v/>
      </c>
      <c r="HN210" s="150" t="str">
        <f>IF(Tbl.Kosten[[#This Row],[Pnr.]]=HN$7,Tbl.Kosten[[#This Row],[Te financieren]],"")</f>
        <v/>
      </c>
      <c r="HO210" s="150" t="str">
        <f>IF(Tbl.Kosten[[#This Row],[Pnr.]]=HO$7,Tbl.Kosten[[#This Row],[Te financieren]],"")</f>
        <v/>
      </c>
      <c r="HP210" s="150" t="str">
        <f>IF(Tbl.Kosten[[#This Row],[Pnr.]]=HP$7,Tbl.Kosten[[#This Row],[Te financieren]],"")</f>
        <v/>
      </c>
      <c r="HQ210" s="150" t="str">
        <f>IF(Tbl.Kosten[[#This Row],[Pnr.]]=HQ$7,Tbl.Kosten[[#This Row],[Te financieren]],"")</f>
        <v/>
      </c>
      <c r="HR210" s="150" t="str">
        <f>IF(Tbl.Kosten[[#This Row],[Pnr.]]=HR$7,Tbl.Kosten[[#This Row],[Te financieren]],"")</f>
        <v/>
      </c>
      <c r="HS210" s="150" t="str">
        <f>IF(Tbl.Kosten[[#This Row],[Pnr.]]=HS$7,Tbl.Kosten[[#This Row],[Te financieren]],"")</f>
        <v/>
      </c>
      <c r="HT210" s="150" t="str">
        <f>IF(Tbl.Kosten[[#This Row],[Pnr.]]=HT$7,Tbl.Kosten[[#This Row],[Te financieren]],"")</f>
        <v/>
      </c>
      <c r="HU210" s="150" t="str">
        <f>IF(Tbl.Kosten[[#This Row],[Pnr.]]=HU$7,Tbl.Kosten[[#This Row],[Te financieren]],"")</f>
        <v/>
      </c>
      <c r="HV210" s="150" t="str">
        <f>IF(Tbl.Kosten[[#This Row],[Pnr.]]=HV$7,Tbl.Kosten[[#This Row],[Te financieren]],"")</f>
        <v/>
      </c>
      <c r="HW210" s="150" t="str">
        <f>IF(Tbl.Kosten[[#This Row],[Pnr.]]=HW$7,Tbl.Kosten[[#This Row],[Te financieren]],"")</f>
        <v/>
      </c>
    </row>
    <row r="211" spans="2:231" x14ac:dyDescent="0.3">
      <c r="B211" s="134"/>
      <c r="C211" s="137"/>
      <c r="D211" s="136"/>
      <c r="E211" s="261"/>
      <c r="F211" s="135"/>
      <c r="G211" s="11" t="str">
        <f>IF(Tbl.Kosten[[#This Row],[Medewerker e/o 
functie]]&lt;&gt;"",_xlfn.XLOOKUP(Tbl.Kosten[[#This Row],[Medewerker e/o 
functie]],Tbl.Uurtarief[Medewerker en/of functie],Tbl.Uurtarief[Uurtarief],"",0,1),"")</f>
        <v/>
      </c>
      <c r="H211" s="121">
        <f>IFERROR(Tbl.Kosten[[#This Row],[Uren]]*Tbl.Kosten[[#This Row],[Uurtarief]],0)</f>
        <v>0</v>
      </c>
      <c r="I211" s="119" t="str">
        <f>IF(Tbl.Kosten[[#This Row],[Subtotaal uren]]&lt;&gt;0,_xlfn.XLOOKUP(Tbl.Kosten[[#This Row],[Medewerker e/o 
functie]],Tbl.Uurtarief[Medewerker en/of functie],Tbl.Uurtarief[Kostensoort arbeid],"",0,1),"")</f>
        <v/>
      </c>
      <c r="J211" s="137"/>
      <c r="K211" s="135"/>
      <c r="L211" s="139" t="str">
        <f>IF(Tbl.Kosten[[#This Row],[Activum]]&lt;&gt;"",_xlfn.XLOOKUP(Tbl.Kosten[[#This Row],[Activum]],Tbl.Afschrijvingskosten[Activum],Tbl.Afschrijvingskosten[Tarief per afschrijvings-eenheid],"",0,1),"")</f>
        <v/>
      </c>
      <c r="M211" s="122">
        <f>IFERROR(Tbl.Kosten[[#This Row],[Een-
heden]]*Tbl.Kosten[[#This Row],[Afschrijvings-
tarief]],0)</f>
        <v>0</v>
      </c>
      <c r="N211" s="122" t="str">
        <f>IF(Tbl.Kosten[[#This Row],[Subtotaal afschrijving]]&lt;&gt;0,Lijsten!$A$7,"")</f>
        <v/>
      </c>
      <c r="O211" s="140"/>
      <c r="P211" s="135"/>
      <c r="Q211" s="138"/>
      <c r="R211" s="122">
        <f>IFERROR(Tbl.Kosten[[#This Row],[Aantal]]*Tbl.Kosten[[#This Row],[Tarief]],0)</f>
        <v>0</v>
      </c>
      <c r="S211" s="8">
        <f>IFERROR(Tbl.Kosten[[#This Row],[Subtotaal overige kosten]]+Tbl.Kosten[[#This Row],[Subtotaal uren]]+Tbl.Kosten[[#This Row],[Subtotaal afschrijving]],0)</f>
        <v>0</v>
      </c>
      <c r="T211" s="8">
        <f>IFERROR(Tbl.Kosten[[#This Row],[Totaal kosten]]*Tbl.Kosten[[#This Row],[Subsidie%]],0)</f>
        <v>0</v>
      </c>
      <c r="U211" s="4" t="str" cm="1">
        <f t="array" ref="U211">IFERROR(_xlfn.IFS(Tbl.Kosten[[#This Row],[Subtotaal uren]]&lt;&gt;0,Tbl.Kosten[[#This Row],[Kostensoort arbeid]],Tbl.Kosten[[#This Row],[Subtotaal afschrijving]]&lt;&gt;0,Tbl.Kosten[[#This Row],[Kostensoort afschrijving]],Tbl.Kosten[[#This Row],[Subtotaal overige kosten]]&lt;&gt;0,Tbl.Kosten[[#This Row],[Kostensoort overig]]),"")</f>
        <v/>
      </c>
      <c r="V211" s="4" t="str">
        <f>IFERROR(_xlfn.XLOOKUP(Tbl.Kosten[[#This Row],[Activiteitencode]],Tbl.Activiteiten[Activiteitcode],Tbl.Activiteiten[Werkpakketcode],"",0,1),"")</f>
        <v/>
      </c>
      <c r="W211" s="4" t="str">
        <f>IFERROR(_xlfn.XLOOKUP(Tbl.Kosten[[#This Row],[Werkpakketcode]],Tbl.Werkpakketten[Werkpakketcode],Tbl.Werkpakketten[Subsidiabele activiteit],"",0,1),"")</f>
        <v/>
      </c>
      <c r="X211" s="12">
        <f>IFERROR(_xlfn.XLOOKUP(Tbl.Kosten[[#This Row],[Sanr.]],Tbl.Subsidiehoogte[SAnr.],Tbl.Subsidiehoogte[Sub. Percentage],0,0,1),0)</f>
        <v>0</v>
      </c>
      <c r="Y211" s="144" t="str">
        <f>IFERROR(_xlfn.XLOOKUP(Tbl.Kosten[[#This Row],[Partnercode]],Tbl.Projectpartners[Partnercode],Tbl.Projectpartners[PNr.],"",0,1),"")</f>
        <v>P1</v>
      </c>
      <c r="Z211" s="148">
        <f>IF(Tbl.Kosten[[#This Row],[Pnr.]]=Z$7,Tbl.Kosten[[#This Row],[Totaal kosten]],"")</f>
        <v>0</v>
      </c>
      <c r="AA211" s="148" t="str">
        <f>IF(Tbl.Kosten[[#This Row],[Pnr.]]=AA$7,Tbl.Kosten[[#This Row],[Totaal kosten]],"")</f>
        <v/>
      </c>
      <c r="AB211" s="148" t="str">
        <f>IF(Tbl.Kosten[[#This Row],[Pnr.]]=AB$7,Tbl.Kosten[[#This Row],[Totaal kosten]],"")</f>
        <v/>
      </c>
      <c r="AC211" s="148" t="str">
        <f>IF(Tbl.Kosten[[#This Row],[Pnr.]]=AC$7,Tbl.Kosten[[#This Row],[Totaal kosten]],"")</f>
        <v/>
      </c>
      <c r="AD211" s="148" t="str">
        <f>IF(Tbl.Kosten[[#This Row],[Pnr.]]=AD$7,Tbl.Kosten[[#This Row],[Totaal kosten]],"")</f>
        <v/>
      </c>
      <c r="AE211" s="148" t="str">
        <f>IF(Tbl.Kosten[[#This Row],[Pnr.]]=AE$7,Tbl.Kosten[[#This Row],[Totaal kosten]],"")</f>
        <v/>
      </c>
      <c r="AF211" s="148" t="str">
        <f>IF(Tbl.Kosten[[#This Row],[Pnr.]]=AF$7,Tbl.Kosten[[#This Row],[Totaal kosten]],"")</f>
        <v/>
      </c>
      <c r="AG211" s="148" t="str">
        <f>IF(Tbl.Kosten[[#This Row],[Pnr.]]=AG$7,Tbl.Kosten[[#This Row],[Totaal kosten]],"")</f>
        <v/>
      </c>
      <c r="AH211" s="148" t="str">
        <f>IF(Tbl.Kosten[[#This Row],[Pnr.]]=AH$7,Tbl.Kosten[[#This Row],[Totaal kosten]],"")</f>
        <v/>
      </c>
      <c r="AI211" s="148" t="str">
        <f>IF(Tbl.Kosten[[#This Row],[Pnr.]]=AI$7,Tbl.Kosten[[#This Row],[Totaal kosten]],"")</f>
        <v/>
      </c>
      <c r="AJ211" s="148" t="str">
        <f>IF(Tbl.Kosten[[#This Row],[Pnr.]]=AJ$7,Tbl.Kosten[[#This Row],[Totaal kosten]],"")</f>
        <v/>
      </c>
      <c r="AK211" s="148" t="str">
        <f>IF(Tbl.Kosten[[#This Row],[Pnr.]]=AK$7,Tbl.Kosten[[#This Row],[Totaal kosten]],"")</f>
        <v/>
      </c>
      <c r="AL211" s="148" t="str">
        <f>IF(Tbl.Kosten[[#This Row],[Pnr.]]=AL$7,Tbl.Kosten[[#This Row],[Totaal kosten]],"")</f>
        <v/>
      </c>
      <c r="AM211" s="148" t="str">
        <f>IF(Tbl.Kosten[[#This Row],[Pnr.]]=AM$7,Tbl.Kosten[[#This Row],[Totaal kosten]],"")</f>
        <v/>
      </c>
      <c r="AN211" s="148" t="str">
        <f>IF(Tbl.Kosten[[#This Row],[Pnr.]]=AN$7,Tbl.Kosten[[#This Row],[Totaal kosten]],"")</f>
        <v/>
      </c>
      <c r="AO211" s="148" t="str">
        <f>IF(Tbl.Kosten[[#This Row],[Pnr.]]=AO$7,Tbl.Kosten[[#This Row],[Totaal kosten]],"")</f>
        <v/>
      </c>
      <c r="AP211" s="148" t="str">
        <f>IF(Tbl.Kosten[[#This Row],[Pnr.]]=AP$7,Tbl.Kosten[[#This Row],[Totaal kosten]],"")</f>
        <v/>
      </c>
      <c r="AQ211" s="148" t="str">
        <f>IF(Tbl.Kosten[[#This Row],[Pnr.]]=AQ$7,Tbl.Kosten[[#This Row],[Totaal kosten]],"")</f>
        <v/>
      </c>
      <c r="AR211" s="148" t="str">
        <f>IF(Tbl.Kosten[[#This Row],[Pnr.]]=AR$7,Tbl.Kosten[[#This Row],[Totaal kosten]],"")</f>
        <v/>
      </c>
      <c r="AS211" s="148" t="str">
        <f>IF(Tbl.Kosten[[#This Row],[Pnr.]]=AS$7,Tbl.Kosten[[#This Row],[Totaal kosten]],"")</f>
        <v/>
      </c>
      <c r="AT211" s="148" t="str">
        <f>IF(Tbl.Kosten[[#This Row],[Pnr.]]=AT$7,Tbl.Kosten[[#This Row],[Totaal kosten]],"")</f>
        <v/>
      </c>
      <c r="AU211" s="148" t="str">
        <f>IF(Tbl.Kosten[[#This Row],[Pnr.]]=AU$7,Tbl.Kosten[[#This Row],[Totaal kosten]],"")</f>
        <v/>
      </c>
      <c r="AV211" s="148" t="str">
        <f>IF(Tbl.Kosten[[#This Row],[Pnr.]]=AV$7,Tbl.Kosten[[#This Row],[Totaal kosten]],"")</f>
        <v/>
      </c>
      <c r="AW211" s="148" t="str">
        <f>IF(Tbl.Kosten[[#This Row],[Pnr.]]=AW$7,Tbl.Kosten[[#This Row],[Totaal kosten]],"")</f>
        <v/>
      </c>
      <c r="AX211" s="148" t="str">
        <f>IF(Tbl.Kosten[[#This Row],[Pnr.]]=AX$7,Tbl.Kosten[[#This Row],[Totaal kosten]],"")</f>
        <v/>
      </c>
      <c r="AY211" s="148" t="str">
        <f>IF(Tbl.Kosten[[#This Row],[Pnr.]]=AY$7,Tbl.Kosten[[#This Row],[Totaal kosten]],"")</f>
        <v/>
      </c>
      <c r="AZ211" s="148" t="str">
        <f>IF(Tbl.Kosten[[#This Row],[Pnr.]]=AZ$7,Tbl.Kosten[[#This Row],[Totaal kosten]],"")</f>
        <v/>
      </c>
      <c r="BA211" s="148" t="str">
        <f>IF(Tbl.Kosten[[#This Row],[Pnr.]]=BA$7,Tbl.Kosten[[#This Row],[Totaal kosten]],"")</f>
        <v/>
      </c>
      <c r="BB211" s="148" t="str">
        <f>IF(Tbl.Kosten[[#This Row],[Pnr.]]=BB$7,Tbl.Kosten[[#This Row],[Totaal kosten]],"")</f>
        <v/>
      </c>
      <c r="BC211" s="148" t="str">
        <f>IF(Tbl.Kosten[[#This Row],[Pnr.]]=BC$7,Tbl.Kosten[[#This Row],[Totaal kosten]],"")</f>
        <v/>
      </c>
      <c r="BD211" s="148" t="str">
        <f>IF(Tbl.Kosten[[#This Row],[Pnr.]]=BD$7,Tbl.Kosten[[#This Row],[Totaal kosten]],"")</f>
        <v/>
      </c>
      <c r="BE211" s="148" t="str">
        <f>IF(Tbl.Kosten[[#This Row],[Pnr.]]=BE$7,Tbl.Kosten[[#This Row],[Totaal kosten]],"")</f>
        <v/>
      </c>
      <c r="BF211" s="148" t="str">
        <f>IF(Tbl.Kosten[[#This Row],[Pnr.]]=BF$7,Tbl.Kosten[[#This Row],[Totaal kosten]],"")</f>
        <v/>
      </c>
      <c r="BG211" s="148" t="str">
        <f>IF(Tbl.Kosten[[#This Row],[Pnr.]]=BG$7,Tbl.Kosten[[#This Row],[Totaal kosten]],"")</f>
        <v/>
      </c>
      <c r="BH211" s="148" t="str">
        <f>IF(Tbl.Kosten[[#This Row],[Pnr.]]=BH$7,Tbl.Kosten[[#This Row],[Totaal kosten]],"")</f>
        <v/>
      </c>
      <c r="BI211" s="148" t="str">
        <f>IF(Tbl.Kosten[[#This Row],[Pnr.]]=BI$7,Tbl.Kosten[[#This Row],[Totaal kosten]],"")</f>
        <v/>
      </c>
      <c r="BJ211" s="148" t="str">
        <f>IF(Tbl.Kosten[[#This Row],[Pnr.]]=BJ$7,Tbl.Kosten[[#This Row],[Totaal kosten]],"")</f>
        <v/>
      </c>
      <c r="BK211" s="148" t="str">
        <f>IF(Tbl.Kosten[[#This Row],[Pnr.]]=BK$7,Tbl.Kosten[[#This Row],[Totaal kosten]],"")</f>
        <v/>
      </c>
      <c r="BL211" s="148" t="str">
        <f>IF(Tbl.Kosten[[#This Row],[Pnr.]]=BL$7,Tbl.Kosten[[#This Row],[Totaal kosten]],"")</f>
        <v/>
      </c>
      <c r="BM211" s="148" t="str">
        <f>IF(Tbl.Kosten[[#This Row],[Pnr.]]=BM$7,Tbl.Kosten[[#This Row],[Totaal kosten]],"")</f>
        <v/>
      </c>
      <c r="BN211" s="148" t="str">
        <f>IF(Tbl.Kosten[[#This Row],[Pnr.]]=BN$7,Tbl.Kosten[[#This Row],[Totaal kosten]],"")</f>
        <v/>
      </c>
      <c r="BO211" s="148" t="str">
        <f>IF(Tbl.Kosten[[#This Row],[Pnr.]]=BO$7,Tbl.Kosten[[#This Row],[Totaal kosten]],"")</f>
        <v/>
      </c>
      <c r="BP211" s="148" t="str">
        <f>IF(Tbl.Kosten[[#This Row],[Pnr.]]=BP$7,Tbl.Kosten[[#This Row],[Totaal kosten]],"")</f>
        <v/>
      </c>
      <c r="BQ211" s="148" t="str">
        <f>IF(Tbl.Kosten[[#This Row],[Pnr.]]=BQ$7,Tbl.Kosten[[#This Row],[Totaal kosten]],"")</f>
        <v/>
      </c>
      <c r="BR211" s="148" t="str">
        <f>IF(Tbl.Kosten[[#This Row],[Pnr.]]=BR$7,Tbl.Kosten[[#This Row],[Totaal kosten]],"")</f>
        <v/>
      </c>
      <c r="BS211" s="148" t="str">
        <f>IF(Tbl.Kosten[[#This Row],[Pnr.]]=BS$7,Tbl.Kosten[[#This Row],[Totaal kosten]],"")</f>
        <v/>
      </c>
      <c r="BT211" s="148" t="str">
        <f>IF(Tbl.Kosten[[#This Row],[Pnr.]]=BT$7,Tbl.Kosten[[#This Row],[Totaal kosten]],"")</f>
        <v/>
      </c>
      <c r="BU211" s="148" t="str">
        <f>IF(Tbl.Kosten[[#This Row],[Pnr.]]=BU$7,Tbl.Kosten[[#This Row],[Totaal kosten]],"")</f>
        <v/>
      </c>
      <c r="BV211" s="148" t="str">
        <f>IF(Tbl.Kosten[[#This Row],[Pnr.]]=BV$7,Tbl.Kosten[[#This Row],[Totaal kosten]],"")</f>
        <v/>
      </c>
      <c r="BW211" s="148" t="str">
        <f>IF(Tbl.Kosten[[#This Row],[Pnr.]]=BW$7,Tbl.Kosten[[#This Row],[Totaal kosten]],"")</f>
        <v/>
      </c>
      <c r="BX211" s="148" t="str">
        <f>IFERROR(_xlfn.XLOOKUP(Tbl.Kosten[[#This Row],[Werkpakketcode]],Tbl.Werkpakketten[Werkpakketcode],Tbl.Werkpakketten[WPnr.],"",0,1),"")</f>
        <v/>
      </c>
      <c r="BY211" s="148" t="str">
        <f>IF(Tbl.Kosten[[#This Row],[WPnr.]]=BY$7,Tbl.Kosten[[#This Row],[Totaal kosten]],"")</f>
        <v/>
      </c>
      <c r="BZ211" s="148" t="str">
        <f>IF(Tbl.Kosten[[#This Row],[WPnr.]]=BZ$7,Tbl.Kosten[[#This Row],[Totaal kosten]],"")</f>
        <v/>
      </c>
      <c r="CA211" s="148" t="str">
        <f>IF(Tbl.Kosten[[#This Row],[WPnr.]]=CA$7,Tbl.Kosten[[#This Row],[Totaal kosten]],"")</f>
        <v/>
      </c>
      <c r="CB211" s="148" t="str">
        <f>IF(Tbl.Kosten[[#This Row],[WPnr.]]=CB$7,Tbl.Kosten[[#This Row],[Totaal kosten]],"")</f>
        <v/>
      </c>
      <c r="CC211" s="148" t="str">
        <f>IF(Tbl.Kosten[[#This Row],[WPnr.]]=CC$7,Tbl.Kosten[[#This Row],[Totaal kosten]],"")</f>
        <v/>
      </c>
      <c r="CD211" s="148" t="str">
        <f>IF(Tbl.Kosten[[#This Row],[WPnr.]]=CD$7,Tbl.Kosten[[#This Row],[Totaal kosten]],"")</f>
        <v/>
      </c>
      <c r="CE211" s="148" t="str">
        <f>IF(Tbl.Kosten[[#This Row],[WPnr.]]=CE$7,Tbl.Kosten[[#This Row],[Totaal kosten]],"")</f>
        <v/>
      </c>
      <c r="CF211" s="148" t="str">
        <f>IF(Tbl.Kosten[[#This Row],[WPnr.]]=CF$7,Tbl.Kosten[[#This Row],[Totaal kosten]],"")</f>
        <v/>
      </c>
      <c r="CG211" s="148" t="str">
        <f>IF(Tbl.Kosten[[#This Row],[WPnr.]]=CG$7,Tbl.Kosten[[#This Row],[Totaal kosten]],"")</f>
        <v/>
      </c>
      <c r="CH211" s="148" t="str">
        <f>IF(Tbl.Kosten[[#This Row],[WPnr.]]=CH$7,Tbl.Kosten[[#This Row],[Totaal kosten]],"")</f>
        <v/>
      </c>
      <c r="CI211" s="148" t="str">
        <f>IF(Tbl.Kosten[[#This Row],[WPnr.]]=CI$7,Tbl.Kosten[[#This Row],[Totaal kosten]],"")</f>
        <v/>
      </c>
      <c r="CJ211" s="148" t="str">
        <f>IF(Tbl.Kosten[[#This Row],[WPnr.]]=CJ$7,Tbl.Kosten[[#This Row],[Totaal kosten]],"")</f>
        <v/>
      </c>
      <c r="CK211" s="148" t="str">
        <f>IF(Tbl.Kosten[[#This Row],[WPnr.]]=CK$7,Tbl.Kosten[[#This Row],[Totaal kosten]],"")</f>
        <v/>
      </c>
      <c r="CL211" s="148" t="str">
        <f>IF(Tbl.Kosten[[#This Row],[WPnr.]]=CL$7,Tbl.Kosten[[#This Row],[Totaal kosten]],"")</f>
        <v/>
      </c>
      <c r="CM211" s="148" t="str">
        <f>IF(Tbl.Kosten[[#This Row],[WPnr.]]=CM$7,Tbl.Kosten[[#This Row],[Totaal kosten]],"")</f>
        <v/>
      </c>
      <c r="CN211" s="148" t="str">
        <f>IF(Tbl.Kosten[[#This Row],[WPnr.]]=CN$7,Tbl.Kosten[[#This Row],[Totaal kosten]],"")</f>
        <v/>
      </c>
      <c r="CO211" s="148" t="str">
        <f>IF(Tbl.Kosten[[#This Row],[WPnr.]]=CO$7,Tbl.Kosten[[#This Row],[Totaal kosten]],"")</f>
        <v/>
      </c>
      <c r="CP211" s="148" t="str">
        <f>IF(Tbl.Kosten[[#This Row],[WPnr.]]=CP$7,Tbl.Kosten[[#This Row],[Totaal kosten]],"")</f>
        <v/>
      </c>
      <c r="CQ211" s="148" t="str">
        <f>IF(Tbl.Kosten[[#This Row],[WPnr.]]=CQ$7,Tbl.Kosten[[#This Row],[Totaal kosten]],"")</f>
        <v/>
      </c>
      <c r="CR211" s="148" t="str">
        <f>IF(Tbl.Kosten[[#This Row],[WPnr.]]=CR$7,Tbl.Kosten[[#This Row],[Totaal kosten]],"")</f>
        <v/>
      </c>
      <c r="CS211" s="148" t="str">
        <f>IF(Tbl.Kosten[[#This Row],[WPnr.]]=CS$7,Tbl.Kosten[[#This Row],[Totaal kosten]],"")</f>
        <v/>
      </c>
      <c r="CT211" s="148" t="str">
        <f>IF(Tbl.Kosten[[#This Row],[WPnr.]]=CT$7,Tbl.Kosten[[#This Row],[Totaal kosten]],"")</f>
        <v/>
      </c>
      <c r="CU211" s="148" t="str">
        <f>IF(Tbl.Kosten[[#This Row],[WPnr.]]=CU$7,Tbl.Kosten[[#This Row],[Totaal kosten]],"")</f>
        <v/>
      </c>
      <c r="CV211" s="148" t="str">
        <f>IF(Tbl.Kosten[[#This Row],[WPnr.]]=CV$7,Tbl.Kosten[[#This Row],[Totaal kosten]],"")</f>
        <v/>
      </c>
      <c r="CW211" s="148" t="str">
        <f>IF(Tbl.Kosten[[#This Row],[WPnr.]]=CW$7,Tbl.Kosten[[#This Row],[Totaal kosten]],"")</f>
        <v/>
      </c>
      <c r="CX211" s="148" t="str">
        <f>IF(Tbl.Kosten[[#This Row],[WPnr.]]=CX$7,Tbl.Kosten[[#This Row],[Totaal kosten]],"")</f>
        <v/>
      </c>
      <c r="CY211" s="148" t="str">
        <f>IF(Tbl.Kosten[[#This Row],[WPnr.]]=CY$7,Tbl.Kosten[[#This Row],[Totaal kosten]],"")</f>
        <v/>
      </c>
      <c r="CZ211" s="148" t="str">
        <f>IF(Tbl.Kosten[[#This Row],[WPnr.]]=CZ$7,Tbl.Kosten[[#This Row],[Totaal kosten]],"")</f>
        <v/>
      </c>
      <c r="DA211" s="148" t="str">
        <f>IF(Tbl.Kosten[[#This Row],[WPnr.]]=DA$7,Tbl.Kosten[[#This Row],[Totaal kosten]],"")</f>
        <v/>
      </c>
      <c r="DB211" s="148" t="str">
        <f>IF(Tbl.Kosten[[#This Row],[WPnr.]]=DB$7,Tbl.Kosten[[#This Row],[Totaal kosten]],"")</f>
        <v/>
      </c>
      <c r="DC211" s="148" t="str">
        <f>IF(Tbl.Kosten[[#This Row],[WPnr.]]=DC$7,Tbl.Kosten[[#This Row],[Totaal kosten]],"")</f>
        <v/>
      </c>
      <c r="DD211" s="148" t="str">
        <f>IF(Tbl.Kosten[[#This Row],[WPnr.]]=DD$7,Tbl.Kosten[[#This Row],[Totaal kosten]],"")</f>
        <v/>
      </c>
      <c r="DE211" s="148" t="str">
        <f>IF(Tbl.Kosten[[#This Row],[WPnr.]]=DE$7,Tbl.Kosten[[#This Row],[Totaal kosten]],"")</f>
        <v/>
      </c>
      <c r="DF211" s="148" t="str">
        <f>IF(Tbl.Kosten[[#This Row],[WPnr.]]=DF$7,Tbl.Kosten[[#This Row],[Totaal kosten]],"")</f>
        <v/>
      </c>
      <c r="DG211" s="148" t="str">
        <f>IF(Tbl.Kosten[[#This Row],[WPnr.]]=DG$7,Tbl.Kosten[[#This Row],[Totaal kosten]],"")</f>
        <v/>
      </c>
      <c r="DH211" s="148" t="str">
        <f>IF(Tbl.Kosten[[#This Row],[WPnr.]]=DH$7,Tbl.Kosten[[#This Row],[Totaal kosten]],"")</f>
        <v/>
      </c>
      <c r="DI211" s="148" t="str">
        <f>IF(Tbl.Kosten[[#This Row],[WPnr.]]=DI$7,Tbl.Kosten[[#This Row],[Totaal kosten]],"")</f>
        <v/>
      </c>
      <c r="DJ211" s="148" t="str">
        <f>IF(Tbl.Kosten[[#This Row],[WPnr.]]=DJ$7,Tbl.Kosten[[#This Row],[Totaal kosten]],"")</f>
        <v/>
      </c>
      <c r="DK211" s="148" t="str">
        <f>IF(Tbl.Kosten[[#This Row],[WPnr.]]=DK$7,Tbl.Kosten[[#This Row],[Totaal kosten]],"")</f>
        <v/>
      </c>
      <c r="DL211" s="148" t="str">
        <f>IF(Tbl.Kosten[[#This Row],[WPnr.]]=DL$7,Tbl.Kosten[[#This Row],[Totaal kosten]],"")</f>
        <v/>
      </c>
      <c r="DM211" s="148" t="str">
        <f>IF(Tbl.Kosten[[#This Row],[WPnr.]]=DM$7,Tbl.Kosten[[#This Row],[Totaal kosten]],"")</f>
        <v/>
      </c>
      <c r="DN211" s="148" t="str">
        <f>IF(Tbl.Kosten[[#This Row],[WPnr.]]=DN$7,Tbl.Kosten[[#This Row],[Totaal kosten]],"")</f>
        <v/>
      </c>
      <c r="DO211" s="148" t="str">
        <f>IF(Tbl.Kosten[[#This Row],[WPnr.]]=DO$7,Tbl.Kosten[[#This Row],[Totaal kosten]],"")</f>
        <v/>
      </c>
      <c r="DP211" s="148" t="str">
        <f>IF(Tbl.Kosten[[#This Row],[WPnr.]]=DP$7,Tbl.Kosten[[#This Row],[Totaal kosten]],"")</f>
        <v/>
      </c>
      <c r="DQ211" s="148" t="str">
        <f>IF(Tbl.Kosten[[#This Row],[WPnr.]]=DQ$7,Tbl.Kosten[[#This Row],[Totaal kosten]],"")</f>
        <v/>
      </c>
      <c r="DR211" s="148" t="str">
        <f>IF(Tbl.Kosten[[#This Row],[WPnr.]]=DR$7,Tbl.Kosten[[#This Row],[Totaal kosten]],"")</f>
        <v/>
      </c>
      <c r="DS211" s="148" t="str">
        <f>IF(Tbl.Kosten[[#This Row],[WPnr.]]=DS$7,Tbl.Kosten[[#This Row],[Totaal kosten]],"")</f>
        <v/>
      </c>
      <c r="DT211" s="148" t="str">
        <f>IF(Tbl.Kosten[[#This Row],[WPnr.]]=DT$7,Tbl.Kosten[[#This Row],[Totaal kosten]],"")</f>
        <v/>
      </c>
      <c r="DU211" s="148" t="str">
        <f>IF(Tbl.Kosten[[#This Row],[WPnr.]]=DU$7,Tbl.Kosten[[#This Row],[Totaal kosten]],"")</f>
        <v/>
      </c>
      <c r="DV211" s="148" t="str">
        <f>IF(Tbl.Kosten[[#This Row],[WPnr.]]=DV$7,Tbl.Kosten[[#This Row],[Totaal kosten]],"")</f>
        <v/>
      </c>
      <c r="DW211" s="150" t="str">
        <f>IFERROR(_xlfn.XLOOKUP(Tbl.Kosten[[#This Row],[Kostensoort]],Tbl.Kostensoorten[Kostensoorten],Tbl.Kostensoorten[KSnr.],"",0,1),"")</f>
        <v/>
      </c>
      <c r="DX211" s="150" t="str">
        <f>IF(Tbl.Kosten[[#This Row],[KSnr.]]=DX$7,Tbl.Kosten[[#This Row],[Totaal kosten]],"")</f>
        <v/>
      </c>
      <c r="DY211" s="150" t="str">
        <f>IF(Tbl.Kosten[[#This Row],[KSnr.]]=DY$7,Tbl.Kosten[[#This Row],[Totaal kosten]],"")</f>
        <v/>
      </c>
      <c r="DZ211" s="150" t="str">
        <f>IF(Tbl.Kosten[[#This Row],[KSnr.]]=DZ$7,Tbl.Kosten[[#This Row],[Totaal kosten]],"")</f>
        <v/>
      </c>
      <c r="EA211" s="150" t="str">
        <f>IF(Tbl.Kosten[[#This Row],[KSnr.]]=EA$7,Tbl.Kosten[[#This Row],[Totaal kosten]],"")</f>
        <v/>
      </c>
      <c r="EB211" s="150" t="str">
        <f>IF(Tbl.Kosten[[#This Row],[KSnr.]]=EB$7,Tbl.Kosten[[#This Row],[Totaal kosten]],"")</f>
        <v/>
      </c>
      <c r="EC211" s="150" t="str">
        <f>IF(Tbl.Kosten[[#This Row],[KSnr.]]=EC$7,Tbl.Kosten[[#This Row],[Totaal kosten]],"")</f>
        <v/>
      </c>
      <c r="ED211" s="150" t="str">
        <f>IF(Tbl.Kosten[[#This Row],[KSnr.]]=ED$7,Tbl.Kosten[[#This Row],[Totaal kosten]],"")</f>
        <v/>
      </c>
      <c r="EE211" s="150" t="str">
        <f>IF(Tbl.Kosten[[#This Row],[KSnr.]]=EE$7,Tbl.Kosten[[#This Row],[Totaal kosten]],"")</f>
        <v/>
      </c>
      <c r="EF211" s="150" t="str">
        <f>IF(Tbl.Kosten[[#This Row],[KSnr.]]=EF$7,Tbl.Kosten[[#This Row],[Totaal kosten]],"")</f>
        <v/>
      </c>
      <c r="EG211" s="150" t="str">
        <f>IF(Tbl.Kosten[[#This Row],[KSnr.]]=EG$7,Tbl.Kosten[[#This Row],[Totaal kosten]],"")</f>
        <v/>
      </c>
      <c r="EH211" s="150" t="str">
        <f>IF(Tbl.Kosten[[#This Row],[KSnr.]]=EH$7,Tbl.Kosten[[#This Row],[Totaal kosten]],"")</f>
        <v/>
      </c>
      <c r="EI211" s="150" t="str">
        <f>IF(Tbl.Kosten[[#This Row],[KSnr.]]=EI$7,Tbl.Kosten[[#This Row],[Totaal kosten]],"")</f>
        <v/>
      </c>
      <c r="EJ211" s="150" t="str">
        <f>IF(Tbl.Kosten[[#This Row],[KSnr.]]=EJ$7,Tbl.Kosten[[#This Row],[Totaal kosten]],"")</f>
        <v/>
      </c>
      <c r="EK211" s="150" t="str">
        <f>IF(Tbl.Kosten[[#This Row],[KSnr.]]=EK$7,Tbl.Kosten[[#This Row],[Totaal kosten]],"")</f>
        <v/>
      </c>
      <c r="EL211" s="150" t="str">
        <f>IF(Tbl.Kosten[[#This Row],[KSnr.]]=EL$7,Tbl.Kosten[[#This Row],[Totaal kosten]],"")</f>
        <v/>
      </c>
      <c r="EM211" s="150" t="str">
        <f>IF(Tbl.Kosten[[#This Row],[KSnr.]]=EM$7,Tbl.Kosten[[#This Row],[Totaal kosten]],"")</f>
        <v/>
      </c>
      <c r="EN211" s="150" t="str">
        <f>IF(Tbl.Kosten[[#This Row],[KSnr.]]=EN$7,Tbl.Kosten[[#This Row],[Totaal kosten]],"")</f>
        <v/>
      </c>
      <c r="EO211" s="150" t="str">
        <f>IF(Tbl.Kosten[[#This Row],[KSnr.]]=EO$7,Tbl.Kosten[[#This Row],[Totaal kosten]],"")</f>
        <v/>
      </c>
      <c r="EP211" s="150" t="str">
        <f>IF(Tbl.Kosten[[#This Row],[KSnr.]]=EP$7,Tbl.Kosten[[#This Row],[Totaal kosten]],"")</f>
        <v/>
      </c>
      <c r="EQ211" s="150" t="str">
        <f>IF(Tbl.Kosten[[#This Row],[KSnr.]]=EQ$7,Tbl.Kosten[[#This Row],[Totaal kosten]],"")</f>
        <v/>
      </c>
      <c r="ER211" s="144" t="str">
        <f>IFERROR(_xlfn.XLOOKUP(Tbl.Kosten[[#This Row],[Subsidieactiviteit]],Tbl.Subsidiehoogte[Subsidieactiviteit],Tbl.Subsidiehoogte[SAnr.],"",0,1),"")</f>
        <v/>
      </c>
      <c r="ES211" s="150" t="str">
        <f>IF(Tbl.Kosten[[#This Row],[Sanr.]]=ES$7,Tbl.Kosten[[#This Row],[Totaal kosten]],"")</f>
        <v/>
      </c>
      <c r="ET211" s="150" t="str">
        <f>IF(Tbl.Kosten[[#This Row],[Sanr.]]=ET$7,Tbl.Kosten[[#This Row],[Totaal kosten]],"")</f>
        <v/>
      </c>
      <c r="EU211" s="150" t="str">
        <f>IF(Tbl.Kosten[[#This Row],[Sanr.]]=EU$7,Tbl.Kosten[[#This Row],[Totaal kosten]],"")</f>
        <v/>
      </c>
      <c r="EV211" s="150" t="str">
        <f>IF(Tbl.Kosten[[#This Row],[Sanr.]]=EV$7,Tbl.Kosten[[#This Row],[Totaal kosten]],"")</f>
        <v/>
      </c>
      <c r="EW211" s="150" t="str">
        <f>IF(Tbl.Kosten[[#This Row],[Sanr.]]=EW$7,Tbl.Kosten[[#This Row],[Totaal kosten]],"")</f>
        <v/>
      </c>
      <c r="EX211" s="150" t="str">
        <f>IF(Tbl.Kosten[[#This Row],[Sanr.]]=EX$7,Tbl.Kosten[[#This Row],[Totaal kosten]],"")</f>
        <v/>
      </c>
      <c r="EY211" s="150" t="str">
        <f>IF(Tbl.Kosten[[#This Row],[Sanr.]]=EY$7,Tbl.Kosten[[#This Row],[Totaal kosten]],"")</f>
        <v/>
      </c>
      <c r="EZ211" s="150" t="str">
        <f>IF(Tbl.Kosten[[#This Row],[Sanr.]]=EZ$7,Tbl.Kosten[[#This Row],[Totaal kosten]],"")</f>
        <v/>
      </c>
      <c r="FA211" s="150" t="str">
        <f>IF(Tbl.Kosten[[#This Row],[Sanr.]]=FA$7,Tbl.Kosten[[#This Row],[Totaal kosten]],"")</f>
        <v/>
      </c>
      <c r="FB211" s="150" t="str">
        <f>IF(Tbl.Kosten[[#This Row],[Sanr.]]=FB$7,Tbl.Kosten[[#This Row],[Totaal kosten]],"")</f>
        <v/>
      </c>
      <c r="FC211" s="150" t="str">
        <f>IF(Tbl.Kosten[[#This Row],[Sanr.]]=FC$7,Tbl.Kosten[[#This Row],[Totaal kosten]],"")</f>
        <v/>
      </c>
      <c r="FD211" s="150" t="str">
        <f>IF(Tbl.Kosten[[#This Row],[Sanr.]]=FD$7,Tbl.Kosten[[#This Row],[Totaal kosten]],"")</f>
        <v/>
      </c>
      <c r="FE211" s="150" t="str">
        <f>IF(Tbl.Kosten[[#This Row],[Sanr.]]=FE$7,Tbl.Kosten[[#This Row],[Totaal kosten]],"")</f>
        <v/>
      </c>
      <c r="FF211" s="150" t="str">
        <f>IF(Tbl.Kosten[[#This Row],[Sanr.]]=FF$7,Tbl.Kosten[[#This Row],[Totaal kosten]],"")</f>
        <v/>
      </c>
      <c r="FG211" s="150" t="str">
        <f>IF(Tbl.Kosten[[#This Row],[Sanr.]]=FG$7,Tbl.Kosten[[#This Row],[Totaal kosten]],"")</f>
        <v/>
      </c>
      <c r="FH211" s="150" t="str">
        <f>IF(Tbl.Kosten[[#This Row],[Sanr.]]=FH$7,Tbl.Kosten[[#This Row],[Totaal kosten]],"")</f>
        <v/>
      </c>
      <c r="FI211" s="150" t="str">
        <f>IF(Tbl.Kosten[[#This Row],[Sanr.]]=FI$7,Tbl.Kosten[[#This Row],[Totaal kosten]],"")</f>
        <v/>
      </c>
      <c r="FJ211" s="150" t="str">
        <f>IF(Tbl.Kosten[[#This Row],[Sanr.]]=FJ$7,Tbl.Kosten[[#This Row],[Totaal kosten]],"")</f>
        <v/>
      </c>
      <c r="FK211" s="150" t="str">
        <f>IF(Tbl.Kosten[[#This Row],[Sanr.]]=FK$7,Tbl.Kosten[[#This Row],[Totaal kosten]],"")</f>
        <v/>
      </c>
      <c r="FL211" s="150" t="str">
        <f>IF(Tbl.Kosten[[#This Row],[Sanr.]]=FL$7,Tbl.Kosten[[#This Row],[Totaal kosten]],"")</f>
        <v/>
      </c>
      <c r="FM211" s="150" t="str">
        <f>IF(Tbl.Kosten[[#This Row],[Sanr.]]=FM$7,Tbl.Kosten[[#This Row],[Totaal kosten]],"")</f>
        <v/>
      </c>
      <c r="FN211" s="150" t="str">
        <f>IF(Tbl.Kosten[[#This Row],[Sanr.]]=FN$7,Tbl.Kosten[[#This Row],[Totaal kosten]],"")</f>
        <v/>
      </c>
      <c r="FO211" s="150" t="str">
        <f>IF(Tbl.Kosten[[#This Row],[Sanr.]]=FO$7,Tbl.Kosten[[#This Row],[Totaal kosten]],"")</f>
        <v/>
      </c>
      <c r="FP211" s="150" t="str">
        <f>IF(Tbl.Kosten[[#This Row],[Sanr.]]=FP$7,Tbl.Kosten[[#This Row],[Totaal kosten]],"")</f>
        <v/>
      </c>
      <c r="FQ211" s="150" t="str">
        <f>IF(Tbl.Kosten[[#This Row],[Sanr.]]=FQ$7,Tbl.Kosten[[#This Row],[Totaal kosten]],"")</f>
        <v/>
      </c>
      <c r="FR211" s="150" t="str">
        <f>IF(Tbl.Kosten[[#This Row],[Sanr.]]=FR$7,Tbl.Kosten[[#This Row],[Totaal kosten]],"")</f>
        <v/>
      </c>
      <c r="FS211" s="150" t="str">
        <f>IF(Tbl.Kosten[[#This Row],[Sanr.]]=FS$7,Tbl.Kosten[[#This Row],[Totaal kosten]],"")</f>
        <v/>
      </c>
      <c r="FT211" s="150" t="str">
        <f>IF(Tbl.Kosten[[#This Row],[Sanr.]]=FT$7,Tbl.Kosten[[#This Row],[Totaal kosten]],"")</f>
        <v/>
      </c>
      <c r="FU211" s="150" t="str">
        <f>IF(Tbl.Kosten[[#This Row],[Sanr.]]=FU$7,Tbl.Kosten[[#This Row],[Totaal kosten]],"")</f>
        <v/>
      </c>
      <c r="FV211" s="150" t="str">
        <f>IF(Tbl.Kosten[[#This Row],[Sanr.]]=FV$7,Tbl.Kosten[[#This Row],[Totaal kosten]],"")</f>
        <v/>
      </c>
      <c r="FW211" s="150" t="str">
        <f>IFERROR(_xlfn.XLOOKUP(Tbl.Kosten[[#This Row],[Activiteitencode]],Tbl.Activiteiten[Activiteitcode],Tbl.Activiteiten[Anr.],"",0,1),"")</f>
        <v/>
      </c>
      <c r="FX211" s="169" t="str">
        <f>_xlfn.CONCAT(Tbl.Kosten[[#This Row],[Pnr.]],Tbl.Kosten[[#This Row],[Sanr.]])</f>
        <v>P1</v>
      </c>
      <c r="FY211" s="150">
        <f>Tbl.Kosten[[#This Row],[Totaal kosten]]-Tbl.Kosten[[#This Row],[Subsidie]]</f>
        <v>0</v>
      </c>
      <c r="FZ211" s="150">
        <f>IF(Tbl.Kosten[[#This Row],[Pnr.]]=FZ$7,Tbl.Kosten[[#This Row],[Te financieren]],"")</f>
        <v>0</v>
      </c>
      <c r="GA211" s="150" t="str">
        <f>IF(Tbl.Kosten[[#This Row],[Pnr.]]=GA$7,Tbl.Kosten[[#This Row],[Te financieren]],"")</f>
        <v/>
      </c>
      <c r="GB211" s="150" t="str">
        <f>IF(Tbl.Kosten[[#This Row],[Pnr.]]=GB$7,Tbl.Kosten[[#This Row],[Te financieren]],"")</f>
        <v/>
      </c>
      <c r="GC211" s="150" t="str">
        <f>IF(Tbl.Kosten[[#This Row],[Pnr.]]=GC$7,Tbl.Kosten[[#This Row],[Te financieren]],"")</f>
        <v/>
      </c>
      <c r="GD211" s="150" t="str">
        <f>IF(Tbl.Kosten[[#This Row],[Pnr.]]=GD$7,Tbl.Kosten[[#This Row],[Te financieren]],"")</f>
        <v/>
      </c>
      <c r="GE211" s="150" t="str">
        <f>IF(Tbl.Kosten[[#This Row],[Pnr.]]=GE$7,Tbl.Kosten[[#This Row],[Te financieren]],"")</f>
        <v/>
      </c>
      <c r="GF211" s="150" t="str">
        <f>IF(Tbl.Kosten[[#This Row],[Pnr.]]=GF$7,Tbl.Kosten[[#This Row],[Te financieren]],"")</f>
        <v/>
      </c>
      <c r="GG211" s="150" t="str">
        <f>IF(Tbl.Kosten[[#This Row],[Pnr.]]=GG$7,Tbl.Kosten[[#This Row],[Te financieren]],"")</f>
        <v/>
      </c>
      <c r="GH211" s="150" t="str">
        <f>IF(Tbl.Kosten[[#This Row],[Pnr.]]=GH$7,Tbl.Kosten[[#This Row],[Te financieren]],"")</f>
        <v/>
      </c>
      <c r="GI211" s="150" t="str">
        <f>IF(Tbl.Kosten[[#This Row],[Pnr.]]=GI$7,Tbl.Kosten[[#This Row],[Te financieren]],"")</f>
        <v/>
      </c>
      <c r="GJ211" s="150" t="str">
        <f>IF(Tbl.Kosten[[#This Row],[Pnr.]]=GJ$7,Tbl.Kosten[[#This Row],[Te financieren]],"")</f>
        <v/>
      </c>
      <c r="GK211" s="150" t="str">
        <f>IF(Tbl.Kosten[[#This Row],[Pnr.]]=GK$7,Tbl.Kosten[[#This Row],[Te financieren]],"")</f>
        <v/>
      </c>
      <c r="GL211" s="150" t="str">
        <f>IF(Tbl.Kosten[[#This Row],[Pnr.]]=GL$7,Tbl.Kosten[[#This Row],[Te financieren]],"")</f>
        <v/>
      </c>
      <c r="GM211" s="150" t="str">
        <f>IF(Tbl.Kosten[[#This Row],[Pnr.]]=GM$7,Tbl.Kosten[[#This Row],[Te financieren]],"")</f>
        <v/>
      </c>
      <c r="GN211" s="150" t="str">
        <f>IF(Tbl.Kosten[[#This Row],[Pnr.]]=GN$7,Tbl.Kosten[[#This Row],[Te financieren]],"")</f>
        <v/>
      </c>
      <c r="GO211" s="150" t="str">
        <f>IF(Tbl.Kosten[[#This Row],[Pnr.]]=GO$7,Tbl.Kosten[[#This Row],[Te financieren]],"")</f>
        <v/>
      </c>
      <c r="GP211" s="150" t="str">
        <f>IF(Tbl.Kosten[[#This Row],[Pnr.]]=GP$7,Tbl.Kosten[[#This Row],[Te financieren]],"")</f>
        <v/>
      </c>
      <c r="GQ211" s="150" t="str">
        <f>IF(Tbl.Kosten[[#This Row],[Pnr.]]=GQ$7,Tbl.Kosten[[#This Row],[Te financieren]],"")</f>
        <v/>
      </c>
      <c r="GR211" s="150" t="str">
        <f>IF(Tbl.Kosten[[#This Row],[Pnr.]]=GR$7,Tbl.Kosten[[#This Row],[Te financieren]],"")</f>
        <v/>
      </c>
      <c r="GS211" s="150" t="str">
        <f>IF(Tbl.Kosten[[#This Row],[Pnr.]]=GS$7,Tbl.Kosten[[#This Row],[Te financieren]],"")</f>
        <v/>
      </c>
      <c r="GT211" s="150" t="str">
        <f>IF(Tbl.Kosten[[#This Row],[Pnr.]]=GT$7,Tbl.Kosten[[#This Row],[Te financieren]],"")</f>
        <v/>
      </c>
      <c r="GU211" s="150" t="str">
        <f>IF(Tbl.Kosten[[#This Row],[Pnr.]]=GU$7,Tbl.Kosten[[#This Row],[Te financieren]],"")</f>
        <v/>
      </c>
      <c r="GV211" s="150" t="str">
        <f>IF(Tbl.Kosten[[#This Row],[Pnr.]]=GV$7,Tbl.Kosten[[#This Row],[Te financieren]],"")</f>
        <v/>
      </c>
      <c r="GW211" s="150" t="str">
        <f>IF(Tbl.Kosten[[#This Row],[Pnr.]]=GW$7,Tbl.Kosten[[#This Row],[Te financieren]],"")</f>
        <v/>
      </c>
      <c r="GX211" s="150" t="str">
        <f>IF(Tbl.Kosten[[#This Row],[Pnr.]]=GX$7,Tbl.Kosten[[#This Row],[Te financieren]],"")</f>
        <v/>
      </c>
      <c r="GY211" s="150" t="str">
        <f>IF(Tbl.Kosten[[#This Row],[Pnr.]]=GY$7,Tbl.Kosten[[#This Row],[Te financieren]],"")</f>
        <v/>
      </c>
      <c r="GZ211" s="150" t="str">
        <f>IF(Tbl.Kosten[[#This Row],[Pnr.]]=GZ$7,Tbl.Kosten[[#This Row],[Te financieren]],"")</f>
        <v/>
      </c>
      <c r="HA211" s="150" t="str">
        <f>IF(Tbl.Kosten[[#This Row],[Pnr.]]=HA$7,Tbl.Kosten[[#This Row],[Te financieren]],"")</f>
        <v/>
      </c>
      <c r="HB211" s="150" t="str">
        <f>IF(Tbl.Kosten[[#This Row],[Pnr.]]=HB$7,Tbl.Kosten[[#This Row],[Te financieren]],"")</f>
        <v/>
      </c>
      <c r="HC211" s="150" t="str">
        <f>IF(Tbl.Kosten[[#This Row],[Pnr.]]=HC$7,Tbl.Kosten[[#This Row],[Te financieren]],"")</f>
        <v/>
      </c>
      <c r="HD211" s="150" t="str">
        <f>IF(Tbl.Kosten[[#This Row],[Pnr.]]=HD$7,Tbl.Kosten[[#This Row],[Te financieren]],"")</f>
        <v/>
      </c>
      <c r="HE211" s="150" t="str">
        <f>IF(Tbl.Kosten[[#This Row],[Pnr.]]=HE$7,Tbl.Kosten[[#This Row],[Te financieren]],"")</f>
        <v/>
      </c>
      <c r="HF211" s="150" t="str">
        <f>IF(Tbl.Kosten[[#This Row],[Pnr.]]=HF$7,Tbl.Kosten[[#This Row],[Te financieren]],"")</f>
        <v/>
      </c>
      <c r="HG211" s="150" t="str">
        <f>IF(Tbl.Kosten[[#This Row],[Pnr.]]=HG$7,Tbl.Kosten[[#This Row],[Te financieren]],"")</f>
        <v/>
      </c>
      <c r="HH211" s="150" t="str">
        <f>IF(Tbl.Kosten[[#This Row],[Pnr.]]=HH$7,Tbl.Kosten[[#This Row],[Te financieren]],"")</f>
        <v/>
      </c>
      <c r="HI211" s="150" t="str">
        <f>IF(Tbl.Kosten[[#This Row],[Pnr.]]=HI$7,Tbl.Kosten[[#This Row],[Te financieren]],"")</f>
        <v/>
      </c>
      <c r="HJ211" s="150" t="str">
        <f>IF(Tbl.Kosten[[#This Row],[Pnr.]]=HJ$7,Tbl.Kosten[[#This Row],[Te financieren]],"")</f>
        <v/>
      </c>
      <c r="HK211" s="150" t="str">
        <f>IF(Tbl.Kosten[[#This Row],[Pnr.]]=HK$7,Tbl.Kosten[[#This Row],[Te financieren]],"")</f>
        <v/>
      </c>
      <c r="HL211" s="150" t="str">
        <f>IF(Tbl.Kosten[[#This Row],[Pnr.]]=HL$7,Tbl.Kosten[[#This Row],[Te financieren]],"")</f>
        <v/>
      </c>
      <c r="HM211" s="150" t="str">
        <f>IF(Tbl.Kosten[[#This Row],[Pnr.]]=HM$7,Tbl.Kosten[[#This Row],[Te financieren]],"")</f>
        <v/>
      </c>
      <c r="HN211" s="150" t="str">
        <f>IF(Tbl.Kosten[[#This Row],[Pnr.]]=HN$7,Tbl.Kosten[[#This Row],[Te financieren]],"")</f>
        <v/>
      </c>
      <c r="HO211" s="150" t="str">
        <f>IF(Tbl.Kosten[[#This Row],[Pnr.]]=HO$7,Tbl.Kosten[[#This Row],[Te financieren]],"")</f>
        <v/>
      </c>
      <c r="HP211" s="150" t="str">
        <f>IF(Tbl.Kosten[[#This Row],[Pnr.]]=HP$7,Tbl.Kosten[[#This Row],[Te financieren]],"")</f>
        <v/>
      </c>
      <c r="HQ211" s="150" t="str">
        <f>IF(Tbl.Kosten[[#This Row],[Pnr.]]=HQ$7,Tbl.Kosten[[#This Row],[Te financieren]],"")</f>
        <v/>
      </c>
      <c r="HR211" s="150" t="str">
        <f>IF(Tbl.Kosten[[#This Row],[Pnr.]]=HR$7,Tbl.Kosten[[#This Row],[Te financieren]],"")</f>
        <v/>
      </c>
      <c r="HS211" s="150" t="str">
        <f>IF(Tbl.Kosten[[#This Row],[Pnr.]]=HS$7,Tbl.Kosten[[#This Row],[Te financieren]],"")</f>
        <v/>
      </c>
      <c r="HT211" s="150" t="str">
        <f>IF(Tbl.Kosten[[#This Row],[Pnr.]]=HT$7,Tbl.Kosten[[#This Row],[Te financieren]],"")</f>
        <v/>
      </c>
      <c r="HU211" s="150" t="str">
        <f>IF(Tbl.Kosten[[#This Row],[Pnr.]]=HU$7,Tbl.Kosten[[#This Row],[Te financieren]],"")</f>
        <v/>
      </c>
      <c r="HV211" s="150" t="str">
        <f>IF(Tbl.Kosten[[#This Row],[Pnr.]]=HV$7,Tbl.Kosten[[#This Row],[Te financieren]],"")</f>
        <v/>
      </c>
      <c r="HW211" s="150" t="str">
        <f>IF(Tbl.Kosten[[#This Row],[Pnr.]]=HW$7,Tbl.Kosten[[#This Row],[Te financieren]],"")</f>
        <v/>
      </c>
    </row>
    <row r="212" spans="2:231" x14ac:dyDescent="0.3">
      <c r="B212" s="134"/>
      <c r="C212" s="137"/>
      <c r="D212" s="136"/>
      <c r="E212" s="261"/>
      <c r="F212" s="135"/>
      <c r="G212" s="11" t="str">
        <f>IF(Tbl.Kosten[[#This Row],[Medewerker e/o 
functie]]&lt;&gt;"",_xlfn.XLOOKUP(Tbl.Kosten[[#This Row],[Medewerker e/o 
functie]],Tbl.Uurtarief[Medewerker en/of functie],Tbl.Uurtarief[Uurtarief],"",0,1),"")</f>
        <v/>
      </c>
      <c r="H212" s="121">
        <f>IFERROR(Tbl.Kosten[[#This Row],[Uren]]*Tbl.Kosten[[#This Row],[Uurtarief]],0)</f>
        <v>0</v>
      </c>
      <c r="I212" s="119" t="str">
        <f>IF(Tbl.Kosten[[#This Row],[Subtotaal uren]]&lt;&gt;0,_xlfn.XLOOKUP(Tbl.Kosten[[#This Row],[Medewerker e/o 
functie]],Tbl.Uurtarief[Medewerker en/of functie],Tbl.Uurtarief[Kostensoort arbeid],"",0,1),"")</f>
        <v/>
      </c>
      <c r="J212" s="137"/>
      <c r="K212" s="135"/>
      <c r="L212" s="139" t="str">
        <f>IF(Tbl.Kosten[[#This Row],[Activum]]&lt;&gt;"",_xlfn.XLOOKUP(Tbl.Kosten[[#This Row],[Activum]],Tbl.Afschrijvingskosten[Activum],Tbl.Afschrijvingskosten[Tarief per afschrijvings-eenheid],"",0,1),"")</f>
        <v/>
      </c>
      <c r="M212" s="122">
        <f>IFERROR(Tbl.Kosten[[#This Row],[Een-
heden]]*Tbl.Kosten[[#This Row],[Afschrijvings-
tarief]],0)</f>
        <v>0</v>
      </c>
      <c r="N212" s="122" t="str">
        <f>IF(Tbl.Kosten[[#This Row],[Subtotaal afschrijving]]&lt;&gt;0,Lijsten!$A$7,"")</f>
        <v/>
      </c>
      <c r="O212" s="140"/>
      <c r="P212" s="135"/>
      <c r="Q212" s="138"/>
      <c r="R212" s="122">
        <f>IFERROR(Tbl.Kosten[[#This Row],[Aantal]]*Tbl.Kosten[[#This Row],[Tarief]],0)</f>
        <v>0</v>
      </c>
      <c r="S212" s="8">
        <f>IFERROR(Tbl.Kosten[[#This Row],[Subtotaal overige kosten]]+Tbl.Kosten[[#This Row],[Subtotaal uren]]+Tbl.Kosten[[#This Row],[Subtotaal afschrijving]],0)</f>
        <v>0</v>
      </c>
      <c r="T212" s="8">
        <f>IFERROR(Tbl.Kosten[[#This Row],[Totaal kosten]]*Tbl.Kosten[[#This Row],[Subsidie%]],0)</f>
        <v>0</v>
      </c>
      <c r="U212" s="4" t="str" cm="1">
        <f t="array" ref="U212">IFERROR(_xlfn.IFS(Tbl.Kosten[[#This Row],[Subtotaal uren]]&lt;&gt;0,Tbl.Kosten[[#This Row],[Kostensoort arbeid]],Tbl.Kosten[[#This Row],[Subtotaal afschrijving]]&lt;&gt;0,Tbl.Kosten[[#This Row],[Kostensoort afschrijving]],Tbl.Kosten[[#This Row],[Subtotaal overige kosten]]&lt;&gt;0,Tbl.Kosten[[#This Row],[Kostensoort overig]]),"")</f>
        <v/>
      </c>
      <c r="V212" s="4" t="str">
        <f>IFERROR(_xlfn.XLOOKUP(Tbl.Kosten[[#This Row],[Activiteitencode]],Tbl.Activiteiten[Activiteitcode],Tbl.Activiteiten[Werkpakketcode],"",0,1),"")</f>
        <v/>
      </c>
      <c r="W212" s="4" t="str">
        <f>IFERROR(_xlfn.XLOOKUP(Tbl.Kosten[[#This Row],[Werkpakketcode]],Tbl.Werkpakketten[Werkpakketcode],Tbl.Werkpakketten[Subsidiabele activiteit],"",0,1),"")</f>
        <v/>
      </c>
      <c r="X212" s="12">
        <f>IFERROR(_xlfn.XLOOKUP(Tbl.Kosten[[#This Row],[Sanr.]],Tbl.Subsidiehoogte[SAnr.],Tbl.Subsidiehoogte[Sub. Percentage],0,0,1),0)</f>
        <v>0</v>
      </c>
      <c r="Y212" s="144" t="str">
        <f>IFERROR(_xlfn.XLOOKUP(Tbl.Kosten[[#This Row],[Partnercode]],Tbl.Projectpartners[Partnercode],Tbl.Projectpartners[PNr.],"",0,1),"")</f>
        <v>P1</v>
      </c>
      <c r="Z212" s="148">
        <f>IF(Tbl.Kosten[[#This Row],[Pnr.]]=Z$7,Tbl.Kosten[[#This Row],[Totaal kosten]],"")</f>
        <v>0</v>
      </c>
      <c r="AA212" s="148" t="str">
        <f>IF(Tbl.Kosten[[#This Row],[Pnr.]]=AA$7,Tbl.Kosten[[#This Row],[Totaal kosten]],"")</f>
        <v/>
      </c>
      <c r="AB212" s="148" t="str">
        <f>IF(Tbl.Kosten[[#This Row],[Pnr.]]=AB$7,Tbl.Kosten[[#This Row],[Totaal kosten]],"")</f>
        <v/>
      </c>
      <c r="AC212" s="148" t="str">
        <f>IF(Tbl.Kosten[[#This Row],[Pnr.]]=AC$7,Tbl.Kosten[[#This Row],[Totaal kosten]],"")</f>
        <v/>
      </c>
      <c r="AD212" s="148" t="str">
        <f>IF(Tbl.Kosten[[#This Row],[Pnr.]]=AD$7,Tbl.Kosten[[#This Row],[Totaal kosten]],"")</f>
        <v/>
      </c>
      <c r="AE212" s="148" t="str">
        <f>IF(Tbl.Kosten[[#This Row],[Pnr.]]=AE$7,Tbl.Kosten[[#This Row],[Totaal kosten]],"")</f>
        <v/>
      </c>
      <c r="AF212" s="148" t="str">
        <f>IF(Tbl.Kosten[[#This Row],[Pnr.]]=AF$7,Tbl.Kosten[[#This Row],[Totaal kosten]],"")</f>
        <v/>
      </c>
      <c r="AG212" s="148" t="str">
        <f>IF(Tbl.Kosten[[#This Row],[Pnr.]]=AG$7,Tbl.Kosten[[#This Row],[Totaal kosten]],"")</f>
        <v/>
      </c>
      <c r="AH212" s="148" t="str">
        <f>IF(Tbl.Kosten[[#This Row],[Pnr.]]=AH$7,Tbl.Kosten[[#This Row],[Totaal kosten]],"")</f>
        <v/>
      </c>
      <c r="AI212" s="148" t="str">
        <f>IF(Tbl.Kosten[[#This Row],[Pnr.]]=AI$7,Tbl.Kosten[[#This Row],[Totaal kosten]],"")</f>
        <v/>
      </c>
      <c r="AJ212" s="148" t="str">
        <f>IF(Tbl.Kosten[[#This Row],[Pnr.]]=AJ$7,Tbl.Kosten[[#This Row],[Totaal kosten]],"")</f>
        <v/>
      </c>
      <c r="AK212" s="148" t="str">
        <f>IF(Tbl.Kosten[[#This Row],[Pnr.]]=AK$7,Tbl.Kosten[[#This Row],[Totaal kosten]],"")</f>
        <v/>
      </c>
      <c r="AL212" s="148" t="str">
        <f>IF(Tbl.Kosten[[#This Row],[Pnr.]]=AL$7,Tbl.Kosten[[#This Row],[Totaal kosten]],"")</f>
        <v/>
      </c>
      <c r="AM212" s="148" t="str">
        <f>IF(Tbl.Kosten[[#This Row],[Pnr.]]=AM$7,Tbl.Kosten[[#This Row],[Totaal kosten]],"")</f>
        <v/>
      </c>
      <c r="AN212" s="148" t="str">
        <f>IF(Tbl.Kosten[[#This Row],[Pnr.]]=AN$7,Tbl.Kosten[[#This Row],[Totaal kosten]],"")</f>
        <v/>
      </c>
      <c r="AO212" s="148" t="str">
        <f>IF(Tbl.Kosten[[#This Row],[Pnr.]]=AO$7,Tbl.Kosten[[#This Row],[Totaal kosten]],"")</f>
        <v/>
      </c>
      <c r="AP212" s="148" t="str">
        <f>IF(Tbl.Kosten[[#This Row],[Pnr.]]=AP$7,Tbl.Kosten[[#This Row],[Totaal kosten]],"")</f>
        <v/>
      </c>
      <c r="AQ212" s="148" t="str">
        <f>IF(Tbl.Kosten[[#This Row],[Pnr.]]=AQ$7,Tbl.Kosten[[#This Row],[Totaal kosten]],"")</f>
        <v/>
      </c>
      <c r="AR212" s="148" t="str">
        <f>IF(Tbl.Kosten[[#This Row],[Pnr.]]=AR$7,Tbl.Kosten[[#This Row],[Totaal kosten]],"")</f>
        <v/>
      </c>
      <c r="AS212" s="148" t="str">
        <f>IF(Tbl.Kosten[[#This Row],[Pnr.]]=AS$7,Tbl.Kosten[[#This Row],[Totaal kosten]],"")</f>
        <v/>
      </c>
      <c r="AT212" s="148" t="str">
        <f>IF(Tbl.Kosten[[#This Row],[Pnr.]]=AT$7,Tbl.Kosten[[#This Row],[Totaal kosten]],"")</f>
        <v/>
      </c>
      <c r="AU212" s="148" t="str">
        <f>IF(Tbl.Kosten[[#This Row],[Pnr.]]=AU$7,Tbl.Kosten[[#This Row],[Totaal kosten]],"")</f>
        <v/>
      </c>
      <c r="AV212" s="148" t="str">
        <f>IF(Tbl.Kosten[[#This Row],[Pnr.]]=AV$7,Tbl.Kosten[[#This Row],[Totaal kosten]],"")</f>
        <v/>
      </c>
      <c r="AW212" s="148" t="str">
        <f>IF(Tbl.Kosten[[#This Row],[Pnr.]]=AW$7,Tbl.Kosten[[#This Row],[Totaal kosten]],"")</f>
        <v/>
      </c>
      <c r="AX212" s="148" t="str">
        <f>IF(Tbl.Kosten[[#This Row],[Pnr.]]=AX$7,Tbl.Kosten[[#This Row],[Totaal kosten]],"")</f>
        <v/>
      </c>
      <c r="AY212" s="148" t="str">
        <f>IF(Tbl.Kosten[[#This Row],[Pnr.]]=AY$7,Tbl.Kosten[[#This Row],[Totaal kosten]],"")</f>
        <v/>
      </c>
      <c r="AZ212" s="148" t="str">
        <f>IF(Tbl.Kosten[[#This Row],[Pnr.]]=AZ$7,Tbl.Kosten[[#This Row],[Totaal kosten]],"")</f>
        <v/>
      </c>
      <c r="BA212" s="148" t="str">
        <f>IF(Tbl.Kosten[[#This Row],[Pnr.]]=BA$7,Tbl.Kosten[[#This Row],[Totaal kosten]],"")</f>
        <v/>
      </c>
      <c r="BB212" s="148" t="str">
        <f>IF(Tbl.Kosten[[#This Row],[Pnr.]]=BB$7,Tbl.Kosten[[#This Row],[Totaal kosten]],"")</f>
        <v/>
      </c>
      <c r="BC212" s="148" t="str">
        <f>IF(Tbl.Kosten[[#This Row],[Pnr.]]=BC$7,Tbl.Kosten[[#This Row],[Totaal kosten]],"")</f>
        <v/>
      </c>
      <c r="BD212" s="148" t="str">
        <f>IF(Tbl.Kosten[[#This Row],[Pnr.]]=BD$7,Tbl.Kosten[[#This Row],[Totaal kosten]],"")</f>
        <v/>
      </c>
      <c r="BE212" s="148" t="str">
        <f>IF(Tbl.Kosten[[#This Row],[Pnr.]]=BE$7,Tbl.Kosten[[#This Row],[Totaal kosten]],"")</f>
        <v/>
      </c>
      <c r="BF212" s="148" t="str">
        <f>IF(Tbl.Kosten[[#This Row],[Pnr.]]=BF$7,Tbl.Kosten[[#This Row],[Totaal kosten]],"")</f>
        <v/>
      </c>
      <c r="BG212" s="148" t="str">
        <f>IF(Tbl.Kosten[[#This Row],[Pnr.]]=BG$7,Tbl.Kosten[[#This Row],[Totaal kosten]],"")</f>
        <v/>
      </c>
      <c r="BH212" s="148" t="str">
        <f>IF(Tbl.Kosten[[#This Row],[Pnr.]]=BH$7,Tbl.Kosten[[#This Row],[Totaal kosten]],"")</f>
        <v/>
      </c>
      <c r="BI212" s="148" t="str">
        <f>IF(Tbl.Kosten[[#This Row],[Pnr.]]=BI$7,Tbl.Kosten[[#This Row],[Totaal kosten]],"")</f>
        <v/>
      </c>
      <c r="BJ212" s="148" t="str">
        <f>IF(Tbl.Kosten[[#This Row],[Pnr.]]=BJ$7,Tbl.Kosten[[#This Row],[Totaal kosten]],"")</f>
        <v/>
      </c>
      <c r="BK212" s="148" t="str">
        <f>IF(Tbl.Kosten[[#This Row],[Pnr.]]=BK$7,Tbl.Kosten[[#This Row],[Totaal kosten]],"")</f>
        <v/>
      </c>
      <c r="BL212" s="148" t="str">
        <f>IF(Tbl.Kosten[[#This Row],[Pnr.]]=BL$7,Tbl.Kosten[[#This Row],[Totaal kosten]],"")</f>
        <v/>
      </c>
      <c r="BM212" s="148" t="str">
        <f>IF(Tbl.Kosten[[#This Row],[Pnr.]]=BM$7,Tbl.Kosten[[#This Row],[Totaal kosten]],"")</f>
        <v/>
      </c>
      <c r="BN212" s="148" t="str">
        <f>IF(Tbl.Kosten[[#This Row],[Pnr.]]=BN$7,Tbl.Kosten[[#This Row],[Totaal kosten]],"")</f>
        <v/>
      </c>
      <c r="BO212" s="148" t="str">
        <f>IF(Tbl.Kosten[[#This Row],[Pnr.]]=BO$7,Tbl.Kosten[[#This Row],[Totaal kosten]],"")</f>
        <v/>
      </c>
      <c r="BP212" s="148" t="str">
        <f>IF(Tbl.Kosten[[#This Row],[Pnr.]]=BP$7,Tbl.Kosten[[#This Row],[Totaal kosten]],"")</f>
        <v/>
      </c>
      <c r="BQ212" s="148" t="str">
        <f>IF(Tbl.Kosten[[#This Row],[Pnr.]]=BQ$7,Tbl.Kosten[[#This Row],[Totaal kosten]],"")</f>
        <v/>
      </c>
      <c r="BR212" s="148" t="str">
        <f>IF(Tbl.Kosten[[#This Row],[Pnr.]]=BR$7,Tbl.Kosten[[#This Row],[Totaal kosten]],"")</f>
        <v/>
      </c>
      <c r="BS212" s="148" t="str">
        <f>IF(Tbl.Kosten[[#This Row],[Pnr.]]=BS$7,Tbl.Kosten[[#This Row],[Totaal kosten]],"")</f>
        <v/>
      </c>
      <c r="BT212" s="148" t="str">
        <f>IF(Tbl.Kosten[[#This Row],[Pnr.]]=BT$7,Tbl.Kosten[[#This Row],[Totaal kosten]],"")</f>
        <v/>
      </c>
      <c r="BU212" s="148" t="str">
        <f>IF(Tbl.Kosten[[#This Row],[Pnr.]]=BU$7,Tbl.Kosten[[#This Row],[Totaal kosten]],"")</f>
        <v/>
      </c>
      <c r="BV212" s="148" t="str">
        <f>IF(Tbl.Kosten[[#This Row],[Pnr.]]=BV$7,Tbl.Kosten[[#This Row],[Totaal kosten]],"")</f>
        <v/>
      </c>
      <c r="BW212" s="148" t="str">
        <f>IF(Tbl.Kosten[[#This Row],[Pnr.]]=BW$7,Tbl.Kosten[[#This Row],[Totaal kosten]],"")</f>
        <v/>
      </c>
      <c r="BX212" s="148" t="str">
        <f>IFERROR(_xlfn.XLOOKUP(Tbl.Kosten[[#This Row],[Werkpakketcode]],Tbl.Werkpakketten[Werkpakketcode],Tbl.Werkpakketten[WPnr.],"",0,1),"")</f>
        <v/>
      </c>
      <c r="BY212" s="148" t="str">
        <f>IF(Tbl.Kosten[[#This Row],[WPnr.]]=BY$7,Tbl.Kosten[[#This Row],[Totaal kosten]],"")</f>
        <v/>
      </c>
      <c r="BZ212" s="148" t="str">
        <f>IF(Tbl.Kosten[[#This Row],[WPnr.]]=BZ$7,Tbl.Kosten[[#This Row],[Totaal kosten]],"")</f>
        <v/>
      </c>
      <c r="CA212" s="148" t="str">
        <f>IF(Tbl.Kosten[[#This Row],[WPnr.]]=CA$7,Tbl.Kosten[[#This Row],[Totaal kosten]],"")</f>
        <v/>
      </c>
      <c r="CB212" s="148" t="str">
        <f>IF(Tbl.Kosten[[#This Row],[WPnr.]]=CB$7,Tbl.Kosten[[#This Row],[Totaal kosten]],"")</f>
        <v/>
      </c>
      <c r="CC212" s="148" t="str">
        <f>IF(Tbl.Kosten[[#This Row],[WPnr.]]=CC$7,Tbl.Kosten[[#This Row],[Totaal kosten]],"")</f>
        <v/>
      </c>
      <c r="CD212" s="148" t="str">
        <f>IF(Tbl.Kosten[[#This Row],[WPnr.]]=CD$7,Tbl.Kosten[[#This Row],[Totaal kosten]],"")</f>
        <v/>
      </c>
      <c r="CE212" s="148" t="str">
        <f>IF(Tbl.Kosten[[#This Row],[WPnr.]]=CE$7,Tbl.Kosten[[#This Row],[Totaal kosten]],"")</f>
        <v/>
      </c>
      <c r="CF212" s="148" t="str">
        <f>IF(Tbl.Kosten[[#This Row],[WPnr.]]=CF$7,Tbl.Kosten[[#This Row],[Totaal kosten]],"")</f>
        <v/>
      </c>
      <c r="CG212" s="148" t="str">
        <f>IF(Tbl.Kosten[[#This Row],[WPnr.]]=CG$7,Tbl.Kosten[[#This Row],[Totaal kosten]],"")</f>
        <v/>
      </c>
      <c r="CH212" s="148" t="str">
        <f>IF(Tbl.Kosten[[#This Row],[WPnr.]]=CH$7,Tbl.Kosten[[#This Row],[Totaal kosten]],"")</f>
        <v/>
      </c>
      <c r="CI212" s="148" t="str">
        <f>IF(Tbl.Kosten[[#This Row],[WPnr.]]=CI$7,Tbl.Kosten[[#This Row],[Totaal kosten]],"")</f>
        <v/>
      </c>
      <c r="CJ212" s="148" t="str">
        <f>IF(Tbl.Kosten[[#This Row],[WPnr.]]=CJ$7,Tbl.Kosten[[#This Row],[Totaal kosten]],"")</f>
        <v/>
      </c>
      <c r="CK212" s="148" t="str">
        <f>IF(Tbl.Kosten[[#This Row],[WPnr.]]=CK$7,Tbl.Kosten[[#This Row],[Totaal kosten]],"")</f>
        <v/>
      </c>
      <c r="CL212" s="148" t="str">
        <f>IF(Tbl.Kosten[[#This Row],[WPnr.]]=CL$7,Tbl.Kosten[[#This Row],[Totaal kosten]],"")</f>
        <v/>
      </c>
      <c r="CM212" s="148" t="str">
        <f>IF(Tbl.Kosten[[#This Row],[WPnr.]]=CM$7,Tbl.Kosten[[#This Row],[Totaal kosten]],"")</f>
        <v/>
      </c>
      <c r="CN212" s="148" t="str">
        <f>IF(Tbl.Kosten[[#This Row],[WPnr.]]=CN$7,Tbl.Kosten[[#This Row],[Totaal kosten]],"")</f>
        <v/>
      </c>
      <c r="CO212" s="148" t="str">
        <f>IF(Tbl.Kosten[[#This Row],[WPnr.]]=CO$7,Tbl.Kosten[[#This Row],[Totaal kosten]],"")</f>
        <v/>
      </c>
      <c r="CP212" s="148" t="str">
        <f>IF(Tbl.Kosten[[#This Row],[WPnr.]]=CP$7,Tbl.Kosten[[#This Row],[Totaal kosten]],"")</f>
        <v/>
      </c>
      <c r="CQ212" s="148" t="str">
        <f>IF(Tbl.Kosten[[#This Row],[WPnr.]]=CQ$7,Tbl.Kosten[[#This Row],[Totaal kosten]],"")</f>
        <v/>
      </c>
      <c r="CR212" s="148" t="str">
        <f>IF(Tbl.Kosten[[#This Row],[WPnr.]]=CR$7,Tbl.Kosten[[#This Row],[Totaal kosten]],"")</f>
        <v/>
      </c>
      <c r="CS212" s="148" t="str">
        <f>IF(Tbl.Kosten[[#This Row],[WPnr.]]=CS$7,Tbl.Kosten[[#This Row],[Totaal kosten]],"")</f>
        <v/>
      </c>
      <c r="CT212" s="148" t="str">
        <f>IF(Tbl.Kosten[[#This Row],[WPnr.]]=CT$7,Tbl.Kosten[[#This Row],[Totaal kosten]],"")</f>
        <v/>
      </c>
      <c r="CU212" s="148" t="str">
        <f>IF(Tbl.Kosten[[#This Row],[WPnr.]]=CU$7,Tbl.Kosten[[#This Row],[Totaal kosten]],"")</f>
        <v/>
      </c>
      <c r="CV212" s="148" t="str">
        <f>IF(Tbl.Kosten[[#This Row],[WPnr.]]=CV$7,Tbl.Kosten[[#This Row],[Totaal kosten]],"")</f>
        <v/>
      </c>
      <c r="CW212" s="148" t="str">
        <f>IF(Tbl.Kosten[[#This Row],[WPnr.]]=CW$7,Tbl.Kosten[[#This Row],[Totaal kosten]],"")</f>
        <v/>
      </c>
      <c r="CX212" s="148" t="str">
        <f>IF(Tbl.Kosten[[#This Row],[WPnr.]]=CX$7,Tbl.Kosten[[#This Row],[Totaal kosten]],"")</f>
        <v/>
      </c>
      <c r="CY212" s="148" t="str">
        <f>IF(Tbl.Kosten[[#This Row],[WPnr.]]=CY$7,Tbl.Kosten[[#This Row],[Totaal kosten]],"")</f>
        <v/>
      </c>
      <c r="CZ212" s="148" t="str">
        <f>IF(Tbl.Kosten[[#This Row],[WPnr.]]=CZ$7,Tbl.Kosten[[#This Row],[Totaal kosten]],"")</f>
        <v/>
      </c>
      <c r="DA212" s="148" t="str">
        <f>IF(Tbl.Kosten[[#This Row],[WPnr.]]=DA$7,Tbl.Kosten[[#This Row],[Totaal kosten]],"")</f>
        <v/>
      </c>
      <c r="DB212" s="148" t="str">
        <f>IF(Tbl.Kosten[[#This Row],[WPnr.]]=DB$7,Tbl.Kosten[[#This Row],[Totaal kosten]],"")</f>
        <v/>
      </c>
      <c r="DC212" s="148" t="str">
        <f>IF(Tbl.Kosten[[#This Row],[WPnr.]]=DC$7,Tbl.Kosten[[#This Row],[Totaal kosten]],"")</f>
        <v/>
      </c>
      <c r="DD212" s="148" t="str">
        <f>IF(Tbl.Kosten[[#This Row],[WPnr.]]=DD$7,Tbl.Kosten[[#This Row],[Totaal kosten]],"")</f>
        <v/>
      </c>
      <c r="DE212" s="148" t="str">
        <f>IF(Tbl.Kosten[[#This Row],[WPnr.]]=DE$7,Tbl.Kosten[[#This Row],[Totaal kosten]],"")</f>
        <v/>
      </c>
      <c r="DF212" s="148" t="str">
        <f>IF(Tbl.Kosten[[#This Row],[WPnr.]]=DF$7,Tbl.Kosten[[#This Row],[Totaal kosten]],"")</f>
        <v/>
      </c>
      <c r="DG212" s="148" t="str">
        <f>IF(Tbl.Kosten[[#This Row],[WPnr.]]=DG$7,Tbl.Kosten[[#This Row],[Totaal kosten]],"")</f>
        <v/>
      </c>
      <c r="DH212" s="148" t="str">
        <f>IF(Tbl.Kosten[[#This Row],[WPnr.]]=DH$7,Tbl.Kosten[[#This Row],[Totaal kosten]],"")</f>
        <v/>
      </c>
      <c r="DI212" s="148" t="str">
        <f>IF(Tbl.Kosten[[#This Row],[WPnr.]]=DI$7,Tbl.Kosten[[#This Row],[Totaal kosten]],"")</f>
        <v/>
      </c>
      <c r="DJ212" s="148" t="str">
        <f>IF(Tbl.Kosten[[#This Row],[WPnr.]]=DJ$7,Tbl.Kosten[[#This Row],[Totaal kosten]],"")</f>
        <v/>
      </c>
      <c r="DK212" s="148" t="str">
        <f>IF(Tbl.Kosten[[#This Row],[WPnr.]]=DK$7,Tbl.Kosten[[#This Row],[Totaal kosten]],"")</f>
        <v/>
      </c>
      <c r="DL212" s="148" t="str">
        <f>IF(Tbl.Kosten[[#This Row],[WPnr.]]=DL$7,Tbl.Kosten[[#This Row],[Totaal kosten]],"")</f>
        <v/>
      </c>
      <c r="DM212" s="148" t="str">
        <f>IF(Tbl.Kosten[[#This Row],[WPnr.]]=DM$7,Tbl.Kosten[[#This Row],[Totaal kosten]],"")</f>
        <v/>
      </c>
      <c r="DN212" s="148" t="str">
        <f>IF(Tbl.Kosten[[#This Row],[WPnr.]]=DN$7,Tbl.Kosten[[#This Row],[Totaal kosten]],"")</f>
        <v/>
      </c>
      <c r="DO212" s="148" t="str">
        <f>IF(Tbl.Kosten[[#This Row],[WPnr.]]=DO$7,Tbl.Kosten[[#This Row],[Totaal kosten]],"")</f>
        <v/>
      </c>
      <c r="DP212" s="148" t="str">
        <f>IF(Tbl.Kosten[[#This Row],[WPnr.]]=DP$7,Tbl.Kosten[[#This Row],[Totaal kosten]],"")</f>
        <v/>
      </c>
      <c r="DQ212" s="148" t="str">
        <f>IF(Tbl.Kosten[[#This Row],[WPnr.]]=DQ$7,Tbl.Kosten[[#This Row],[Totaal kosten]],"")</f>
        <v/>
      </c>
      <c r="DR212" s="148" t="str">
        <f>IF(Tbl.Kosten[[#This Row],[WPnr.]]=DR$7,Tbl.Kosten[[#This Row],[Totaal kosten]],"")</f>
        <v/>
      </c>
      <c r="DS212" s="148" t="str">
        <f>IF(Tbl.Kosten[[#This Row],[WPnr.]]=DS$7,Tbl.Kosten[[#This Row],[Totaal kosten]],"")</f>
        <v/>
      </c>
      <c r="DT212" s="148" t="str">
        <f>IF(Tbl.Kosten[[#This Row],[WPnr.]]=DT$7,Tbl.Kosten[[#This Row],[Totaal kosten]],"")</f>
        <v/>
      </c>
      <c r="DU212" s="148" t="str">
        <f>IF(Tbl.Kosten[[#This Row],[WPnr.]]=DU$7,Tbl.Kosten[[#This Row],[Totaal kosten]],"")</f>
        <v/>
      </c>
      <c r="DV212" s="148" t="str">
        <f>IF(Tbl.Kosten[[#This Row],[WPnr.]]=DV$7,Tbl.Kosten[[#This Row],[Totaal kosten]],"")</f>
        <v/>
      </c>
      <c r="DW212" s="150" t="str">
        <f>IFERROR(_xlfn.XLOOKUP(Tbl.Kosten[[#This Row],[Kostensoort]],Tbl.Kostensoorten[Kostensoorten],Tbl.Kostensoorten[KSnr.],"",0,1),"")</f>
        <v/>
      </c>
      <c r="DX212" s="150" t="str">
        <f>IF(Tbl.Kosten[[#This Row],[KSnr.]]=DX$7,Tbl.Kosten[[#This Row],[Totaal kosten]],"")</f>
        <v/>
      </c>
      <c r="DY212" s="150" t="str">
        <f>IF(Tbl.Kosten[[#This Row],[KSnr.]]=DY$7,Tbl.Kosten[[#This Row],[Totaal kosten]],"")</f>
        <v/>
      </c>
      <c r="DZ212" s="150" t="str">
        <f>IF(Tbl.Kosten[[#This Row],[KSnr.]]=DZ$7,Tbl.Kosten[[#This Row],[Totaal kosten]],"")</f>
        <v/>
      </c>
      <c r="EA212" s="150" t="str">
        <f>IF(Tbl.Kosten[[#This Row],[KSnr.]]=EA$7,Tbl.Kosten[[#This Row],[Totaal kosten]],"")</f>
        <v/>
      </c>
      <c r="EB212" s="150" t="str">
        <f>IF(Tbl.Kosten[[#This Row],[KSnr.]]=EB$7,Tbl.Kosten[[#This Row],[Totaal kosten]],"")</f>
        <v/>
      </c>
      <c r="EC212" s="150" t="str">
        <f>IF(Tbl.Kosten[[#This Row],[KSnr.]]=EC$7,Tbl.Kosten[[#This Row],[Totaal kosten]],"")</f>
        <v/>
      </c>
      <c r="ED212" s="150" t="str">
        <f>IF(Tbl.Kosten[[#This Row],[KSnr.]]=ED$7,Tbl.Kosten[[#This Row],[Totaal kosten]],"")</f>
        <v/>
      </c>
      <c r="EE212" s="150" t="str">
        <f>IF(Tbl.Kosten[[#This Row],[KSnr.]]=EE$7,Tbl.Kosten[[#This Row],[Totaal kosten]],"")</f>
        <v/>
      </c>
      <c r="EF212" s="150" t="str">
        <f>IF(Tbl.Kosten[[#This Row],[KSnr.]]=EF$7,Tbl.Kosten[[#This Row],[Totaal kosten]],"")</f>
        <v/>
      </c>
      <c r="EG212" s="150" t="str">
        <f>IF(Tbl.Kosten[[#This Row],[KSnr.]]=EG$7,Tbl.Kosten[[#This Row],[Totaal kosten]],"")</f>
        <v/>
      </c>
      <c r="EH212" s="150" t="str">
        <f>IF(Tbl.Kosten[[#This Row],[KSnr.]]=EH$7,Tbl.Kosten[[#This Row],[Totaal kosten]],"")</f>
        <v/>
      </c>
      <c r="EI212" s="150" t="str">
        <f>IF(Tbl.Kosten[[#This Row],[KSnr.]]=EI$7,Tbl.Kosten[[#This Row],[Totaal kosten]],"")</f>
        <v/>
      </c>
      <c r="EJ212" s="150" t="str">
        <f>IF(Tbl.Kosten[[#This Row],[KSnr.]]=EJ$7,Tbl.Kosten[[#This Row],[Totaal kosten]],"")</f>
        <v/>
      </c>
      <c r="EK212" s="150" t="str">
        <f>IF(Tbl.Kosten[[#This Row],[KSnr.]]=EK$7,Tbl.Kosten[[#This Row],[Totaal kosten]],"")</f>
        <v/>
      </c>
      <c r="EL212" s="150" t="str">
        <f>IF(Tbl.Kosten[[#This Row],[KSnr.]]=EL$7,Tbl.Kosten[[#This Row],[Totaal kosten]],"")</f>
        <v/>
      </c>
      <c r="EM212" s="150" t="str">
        <f>IF(Tbl.Kosten[[#This Row],[KSnr.]]=EM$7,Tbl.Kosten[[#This Row],[Totaal kosten]],"")</f>
        <v/>
      </c>
      <c r="EN212" s="150" t="str">
        <f>IF(Tbl.Kosten[[#This Row],[KSnr.]]=EN$7,Tbl.Kosten[[#This Row],[Totaal kosten]],"")</f>
        <v/>
      </c>
      <c r="EO212" s="150" t="str">
        <f>IF(Tbl.Kosten[[#This Row],[KSnr.]]=EO$7,Tbl.Kosten[[#This Row],[Totaal kosten]],"")</f>
        <v/>
      </c>
      <c r="EP212" s="150" t="str">
        <f>IF(Tbl.Kosten[[#This Row],[KSnr.]]=EP$7,Tbl.Kosten[[#This Row],[Totaal kosten]],"")</f>
        <v/>
      </c>
      <c r="EQ212" s="150" t="str">
        <f>IF(Tbl.Kosten[[#This Row],[KSnr.]]=EQ$7,Tbl.Kosten[[#This Row],[Totaal kosten]],"")</f>
        <v/>
      </c>
      <c r="ER212" s="144" t="str">
        <f>IFERROR(_xlfn.XLOOKUP(Tbl.Kosten[[#This Row],[Subsidieactiviteit]],Tbl.Subsidiehoogte[Subsidieactiviteit],Tbl.Subsidiehoogte[SAnr.],"",0,1),"")</f>
        <v/>
      </c>
      <c r="ES212" s="150" t="str">
        <f>IF(Tbl.Kosten[[#This Row],[Sanr.]]=ES$7,Tbl.Kosten[[#This Row],[Totaal kosten]],"")</f>
        <v/>
      </c>
      <c r="ET212" s="150" t="str">
        <f>IF(Tbl.Kosten[[#This Row],[Sanr.]]=ET$7,Tbl.Kosten[[#This Row],[Totaal kosten]],"")</f>
        <v/>
      </c>
      <c r="EU212" s="150" t="str">
        <f>IF(Tbl.Kosten[[#This Row],[Sanr.]]=EU$7,Tbl.Kosten[[#This Row],[Totaal kosten]],"")</f>
        <v/>
      </c>
      <c r="EV212" s="150" t="str">
        <f>IF(Tbl.Kosten[[#This Row],[Sanr.]]=EV$7,Tbl.Kosten[[#This Row],[Totaal kosten]],"")</f>
        <v/>
      </c>
      <c r="EW212" s="150" t="str">
        <f>IF(Tbl.Kosten[[#This Row],[Sanr.]]=EW$7,Tbl.Kosten[[#This Row],[Totaal kosten]],"")</f>
        <v/>
      </c>
      <c r="EX212" s="150" t="str">
        <f>IF(Tbl.Kosten[[#This Row],[Sanr.]]=EX$7,Tbl.Kosten[[#This Row],[Totaal kosten]],"")</f>
        <v/>
      </c>
      <c r="EY212" s="150" t="str">
        <f>IF(Tbl.Kosten[[#This Row],[Sanr.]]=EY$7,Tbl.Kosten[[#This Row],[Totaal kosten]],"")</f>
        <v/>
      </c>
      <c r="EZ212" s="150" t="str">
        <f>IF(Tbl.Kosten[[#This Row],[Sanr.]]=EZ$7,Tbl.Kosten[[#This Row],[Totaal kosten]],"")</f>
        <v/>
      </c>
      <c r="FA212" s="150" t="str">
        <f>IF(Tbl.Kosten[[#This Row],[Sanr.]]=FA$7,Tbl.Kosten[[#This Row],[Totaal kosten]],"")</f>
        <v/>
      </c>
      <c r="FB212" s="150" t="str">
        <f>IF(Tbl.Kosten[[#This Row],[Sanr.]]=FB$7,Tbl.Kosten[[#This Row],[Totaal kosten]],"")</f>
        <v/>
      </c>
      <c r="FC212" s="150" t="str">
        <f>IF(Tbl.Kosten[[#This Row],[Sanr.]]=FC$7,Tbl.Kosten[[#This Row],[Totaal kosten]],"")</f>
        <v/>
      </c>
      <c r="FD212" s="150" t="str">
        <f>IF(Tbl.Kosten[[#This Row],[Sanr.]]=FD$7,Tbl.Kosten[[#This Row],[Totaal kosten]],"")</f>
        <v/>
      </c>
      <c r="FE212" s="150" t="str">
        <f>IF(Tbl.Kosten[[#This Row],[Sanr.]]=FE$7,Tbl.Kosten[[#This Row],[Totaal kosten]],"")</f>
        <v/>
      </c>
      <c r="FF212" s="150" t="str">
        <f>IF(Tbl.Kosten[[#This Row],[Sanr.]]=FF$7,Tbl.Kosten[[#This Row],[Totaal kosten]],"")</f>
        <v/>
      </c>
      <c r="FG212" s="150" t="str">
        <f>IF(Tbl.Kosten[[#This Row],[Sanr.]]=FG$7,Tbl.Kosten[[#This Row],[Totaal kosten]],"")</f>
        <v/>
      </c>
      <c r="FH212" s="150" t="str">
        <f>IF(Tbl.Kosten[[#This Row],[Sanr.]]=FH$7,Tbl.Kosten[[#This Row],[Totaal kosten]],"")</f>
        <v/>
      </c>
      <c r="FI212" s="150" t="str">
        <f>IF(Tbl.Kosten[[#This Row],[Sanr.]]=FI$7,Tbl.Kosten[[#This Row],[Totaal kosten]],"")</f>
        <v/>
      </c>
      <c r="FJ212" s="150" t="str">
        <f>IF(Tbl.Kosten[[#This Row],[Sanr.]]=FJ$7,Tbl.Kosten[[#This Row],[Totaal kosten]],"")</f>
        <v/>
      </c>
      <c r="FK212" s="150" t="str">
        <f>IF(Tbl.Kosten[[#This Row],[Sanr.]]=FK$7,Tbl.Kosten[[#This Row],[Totaal kosten]],"")</f>
        <v/>
      </c>
      <c r="FL212" s="150" t="str">
        <f>IF(Tbl.Kosten[[#This Row],[Sanr.]]=FL$7,Tbl.Kosten[[#This Row],[Totaal kosten]],"")</f>
        <v/>
      </c>
      <c r="FM212" s="150" t="str">
        <f>IF(Tbl.Kosten[[#This Row],[Sanr.]]=FM$7,Tbl.Kosten[[#This Row],[Totaal kosten]],"")</f>
        <v/>
      </c>
      <c r="FN212" s="150" t="str">
        <f>IF(Tbl.Kosten[[#This Row],[Sanr.]]=FN$7,Tbl.Kosten[[#This Row],[Totaal kosten]],"")</f>
        <v/>
      </c>
      <c r="FO212" s="150" t="str">
        <f>IF(Tbl.Kosten[[#This Row],[Sanr.]]=FO$7,Tbl.Kosten[[#This Row],[Totaal kosten]],"")</f>
        <v/>
      </c>
      <c r="FP212" s="150" t="str">
        <f>IF(Tbl.Kosten[[#This Row],[Sanr.]]=FP$7,Tbl.Kosten[[#This Row],[Totaal kosten]],"")</f>
        <v/>
      </c>
      <c r="FQ212" s="150" t="str">
        <f>IF(Tbl.Kosten[[#This Row],[Sanr.]]=FQ$7,Tbl.Kosten[[#This Row],[Totaal kosten]],"")</f>
        <v/>
      </c>
      <c r="FR212" s="150" t="str">
        <f>IF(Tbl.Kosten[[#This Row],[Sanr.]]=FR$7,Tbl.Kosten[[#This Row],[Totaal kosten]],"")</f>
        <v/>
      </c>
      <c r="FS212" s="150" t="str">
        <f>IF(Tbl.Kosten[[#This Row],[Sanr.]]=FS$7,Tbl.Kosten[[#This Row],[Totaal kosten]],"")</f>
        <v/>
      </c>
      <c r="FT212" s="150" t="str">
        <f>IF(Tbl.Kosten[[#This Row],[Sanr.]]=FT$7,Tbl.Kosten[[#This Row],[Totaal kosten]],"")</f>
        <v/>
      </c>
      <c r="FU212" s="150" t="str">
        <f>IF(Tbl.Kosten[[#This Row],[Sanr.]]=FU$7,Tbl.Kosten[[#This Row],[Totaal kosten]],"")</f>
        <v/>
      </c>
      <c r="FV212" s="150" t="str">
        <f>IF(Tbl.Kosten[[#This Row],[Sanr.]]=FV$7,Tbl.Kosten[[#This Row],[Totaal kosten]],"")</f>
        <v/>
      </c>
      <c r="FW212" s="150" t="str">
        <f>IFERROR(_xlfn.XLOOKUP(Tbl.Kosten[[#This Row],[Activiteitencode]],Tbl.Activiteiten[Activiteitcode],Tbl.Activiteiten[Anr.],"",0,1),"")</f>
        <v/>
      </c>
      <c r="FX212" s="169" t="str">
        <f>_xlfn.CONCAT(Tbl.Kosten[[#This Row],[Pnr.]],Tbl.Kosten[[#This Row],[Sanr.]])</f>
        <v>P1</v>
      </c>
      <c r="FY212" s="150">
        <f>Tbl.Kosten[[#This Row],[Totaal kosten]]-Tbl.Kosten[[#This Row],[Subsidie]]</f>
        <v>0</v>
      </c>
      <c r="FZ212" s="150">
        <f>IF(Tbl.Kosten[[#This Row],[Pnr.]]=FZ$7,Tbl.Kosten[[#This Row],[Te financieren]],"")</f>
        <v>0</v>
      </c>
      <c r="GA212" s="150" t="str">
        <f>IF(Tbl.Kosten[[#This Row],[Pnr.]]=GA$7,Tbl.Kosten[[#This Row],[Te financieren]],"")</f>
        <v/>
      </c>
      <c r="GB212" s="150" t="str">
        <f>IF(Tbl.Kosten[[#This Row],[Pnr.]]=GB$7,Tbl.Kosten[[#This Row],[Te financieren]],"")</f>
        <v/>
      </c>
      <c r="GC212" s="150" t="str">
        <f>IF(Tbl.Kosten[[#This Row],[Pnr.]]=GC$7,Tbl.Kosten[[#This Row],[Te financieren]],"")</f>
        <v/>
      </c>
      <c r="GD212" s="150" t="str">
        <f>IF(Tbl.Kosten[[#This Row],[Pnr.]]=GD$7,Tbl.Kosten[[#This Row],[Te financieren]],"")</f>
        <v/>
      </c>
      <c r="GE212" s="150" t="str">
        <f>IF(Tbl.Kosten[[#This Row],[Pnr.]]=GE$7,Tbl.Kosten[[#This Row],[Te financieren]],"")</f>
        <v/>
      </c>
      <c r="GF212" s="150" t="str">
        <f>IF(Tbl.Kosten[[#This Row],[Pnr.]]=GF$7,Tbl.Kosten[[#This Row],[Te financieren]],"")</f>
        <v/>
      </c>
      <c r="GG212" s="150" t="str">
        <f>IF(Tbl.Kosten[[#This Row],[Pnr.]]=GG$7,Tbl.Kosten[[#This Row],[Te financieren]],"")</f>
        <v/>
      </c>
      <c r="GH212" s="150" t="str">
        <f>IF(Tbl.Kosten[[#This Row],[Pnr.]]=GH$7,Tbl.Kosten[[#This Row],[Te financieren]],"")</f>
        <v/>
      </c>
      <c r="GI212" s="150" t="str">
        <f>IF(Tbl.Kosten[[#This Row],[Pnr.]]=GI$7,Tbl.Kosten[[#This Row],[Te financieren]],"")</f>
        <v/>
      </c>
      <c r="GJ212" s="150" t="str">
        <f>IF(Tbl.Kosten[[#This Row],[Pnr.]]=GJ$7,Tbl.Kosten[[#This Row],[Te financieren]],"")</f>
        <v/>
      </c>
      <c r="GK212" s="150" t="str">
        <f>IF(Tbl.Kosten[[#This Row],[Pnr.]]=GK$7,Tbl.Kosten[[#This Row],[Te financieren]],"")</f>
        <v/>
      </c>
      <c r="GL212" s="150" t="str">
        <f>IF(Tbl.Kosten[[#This Row],[Pnr.]]=GL$7,Tbl.Kosten[[#This Row],[Te financieren]],"")</f>
        <v/>
      </c>
      <c r="GM212" s="150" t="str">
        <f>IF(Tbl.Kosten[[#This Row],[Pnr.]]=GM$7,Tbl.Kosten[[#This Row],[Te financieren]],"")</f>
        <v/>
      </c>
      <c r="GN212" s="150" t="str">
        <f>IF(Tbl.Kosten[[#This Row],[Pnr.]]=GN$7,Tbl.Kosten[[#This Row],[Te financieren]],"")</f>
        <v/>
      </c>
      <c r="GO212" s="150" t="str">
        <f>IF(Tbl.Kosten[[#This Row],[Pnr.]]=GO$7,Tbl.Kosten[[#This Row],[Te financieren]],"")</f>
        <v/>
      </c>
      <c r="GP212" s="150" t="str">
        <f>IF(Tbl.Kosten[[#This Row],[Pnr.]]=GP$7,Tbl.Kosten[[#This Row],[Te financieren]],"")</f>
        <v/>
      </c>
      <c r="GQ212" s="150" t="str">
        <f>IF(Tbl.Kosten[[#This Row],[Pnr.]]=GQ$7,Tbl.Kosten[[#This Row],[Te financieren]],"")</f>
        <v/>
      </c>
      <c r="GR212" s="150" t="str">
        <f>IF(Tbl.Kosten[[#This Row],[Pnr.]]=GR$7,Tbl.Kosten[[#This Row],[Te financieren]],"")</f>
        <v/>
      </c>
      <c r="GS212" s="150" t="str">
        <f>IF(Tbl.Kosten[[#This Row],[Pnr.]]=GS$7,Tbl.Kosten[[#This Row],[Te financieren]],"")</f>
        <v/>
      </c>
      <c r="GT212" s="150" t="str">
        <f>IF(Tbl.Kosten[[#This Row],[Pnr.]]=GT$7,Tbl.Kosten[[#This Row],[Te financieren]],"")</f>
        <v/>
      </c>
      <c r="GU212" s="150" t="str">
        <f>IF(Tbl.Kosten[[#This Row],[Pnr.]]=GU$7,Tbl.Kosten[[#This Row],[Te financieren]],"")</f>
        <v/>
      </c>
      <c r="GV212" s="150" t="str">
        <f>IF(Tbl.Kosten[[#This Row],[Pnr.]]=GV$7,Tbl.Kosten[[#This Row],[Te financieren]],"")</f>
        <v/>
      </c>
      <c r="GW212" s="150" t="str">
        <f>IF(Tbl.Kosten[[#This Row],[Pnr.]]=GW$7,Tbl.Kosten[[#This Row],[Te financieren]],"")</f>
        <v/>
      </c>
      <c r="GX212" s="150" t="str">
        <f>IF(Tbl.Kosten[[#This Row],[Pnr.]]=GX$7,Tbl.Kosten[[#This Row],[Te financieren]],"")</f>
        <v/>
      </c>
      <c r="GY212" s="150" t="str">
        <f>IF(Tbl.Kosten[[#This Row],[Pnr.]]=GY$7,Tbl.Kosten[[#This Row],[Te financieren]],"")</f>
        <v/>
      </c>
      <c r="GZ212" s="150" t="str">
        <f>IF(Tbl.Kosten[[#This Row],[Pnr.]]=GZ$7,Tbl.Kosten[[#This Row],[Te financieren]],"")</f>
        <v/>
      </c>
      <c r="HA212" s="150" t="str">
        <f>IF(Tbl.Kosten[[#This Row],[Pnr.]]=HA$7,Tbl.Kosten[[#This Row],[Te financieren]],"")</f>
        <v/>
      </c>
      <c r="HB212" s="150" t="str">
        <f>IF(Tbl.Kosten[[#This Row],[Pnr.]]=HB$7,Tbl.Kosten[[#This Row],[Te financieren]],"")</f>
        <v/>
      </c>
      <c r="HC212" s="150" t="str">
        <f>IF(Tbl.Kosten[[#This Row],[Pnr.]]=HC$7,Tbl.Kosten[[#This Row],[Te financieren]],"")</f>
        <v/>
      </c>
      <c r="HD212" s="150" t="str">
        <f>IF(Tbl.Kosten[[#This Row],[Pnr.]]=HD$7,Tbl.Kosten[[#This Row],[Te financieren]],"")</f>
        <v/>
      </c>
      <c r="HE212" s="150" t="str">
        <f>IF(Tbl.Kosten[[#This Row],[Pnr.]]=HE$7,Tbl.Kosten[[#This Row],[Te financieren]],"")</f>
        <v/>
      </c>
      <c r="HF212" s="150" t="str">
        <f>IF(Tbl.Kosten[[#This Row],[Pnr.]]=HF$7,Tbl.Kosten[[#This Row],[Te financieren]],"")</f>
        <v/>
      </c>
      <c r="HG212" s="150" t="str">
        <f>IF(Tbl.Kosten[[#This Row],[Pnr.]]=HG$7,Tbl.Kosten[[#This Row],[Te financieren]],"")</f>
        <v/>
      </c>
      <c r="HH212" s="150" t="str">
        <f>IF(Tbl.Kosten[[#This Row],[Pnr.]]=HH$7,Tbl.Kosten[[#This Row],[Te financieren]],"")</f>
        <v/>
      </c>
      <c r="HI212" s="150" t="str">
        <f>IF(Tbl.Kosten[[#This Row],[Pnr.]]=HI$7,Tbl.Kosten[[#This Row],[Te financieren]],"")</f>
        <v/>
      </c>
      <c r="HJ212" s="150" t="str">
        <f>IF(Tbl.Kosten[[#This Row],[Pnr.]]=HJ$7,Tbl.Kosten[[#This Row],[Te financieren]],"")</f>
        <v/>
      </c>
      <c r="HK212" s="150" t="str">
        <f>IF(Tbl.Kosten[[#This Row],[Pnr.]]=HK$7,Tbl.Kosten[[#This Row],[Te financieren]],"")</f>
        <v/>
      </c>
      <c r="HL212" s="150" t="str">
        <f>IF(Tbl.Kosten[[#This Row],[Pnr.]]=HL$7,Tbl.Kosten[[#This Row],[Te financieren]],"")</f>
        <v/>
      </c>
      <c r="HM212" s="150" t="str">
        <f>IF(Tbl.Kosten[[#This Row],[Pnr.]]=HM$7,Tbl.Kosten[[#This Row],[Te financieren]],"")</f>
        <v/>
      </c>
      <c r="HN212" s="150" t="str">
        <f>IF(Tbl.Kosten[[#This Row],[Pnr.]]=HN$7,Tbl.Kosten[[#This Row],[Te financieren]],"")</f>
        <v/>
      </c>
      <c r="HO212" s="150" t="str">
        <f>IF(Tbl.Kosten[[#This Row],[Pnr.]]=HO$7,Tbl.Kosten[[#This Row],[Te financieren]],"")</f>
        <v/>
      </c>
      <c r="HP212" s="150" t="str">
        <f>IF(Tbl.Kosten[[#This Row],[Pnr.]]=HP$7,Tbl.Kosten[[#This Row],[Te financieren]],"")</f>
        <v/>
      </c>
      <c r="HQ212" s="150" t="str">
        <f>IF(Tbl.Kosten[[#This Row],[Pnr.]]=HQ$7,Tbl.Kosten[[#This Row],[Te financieren]],"")</f>
        <v/>
      </c>
      <c r="HR212" s="150" t="str">
        <f>IF(Tbl.Kosten[[#This Row],[Pnr.]]=HR$7,Tbl.Kosten[[#This Row],[Te financieren]],"")</f>
        <v/>
      </c>
      <c r="HS212" s="150" t="str">
        <f>IF(Tbl.Kosten[[#This Row],[Pnr.]]=HS$7,Tbl.Kosten[[#This Row],[Te financieren]],"")</f>
        <v/>
      </c>
      <c r="HT212" s="150" t="str">
        <f>IF(Tbl.Kosten[[#This Row],[Pnr.]]=HT$7,Tbl.Kosten[[#This Row],[Te financieren]],"")</f>
        <v/>
      </c>
      <c r="HU212" s="150" t="str">
        <f>IF(Tbl.Kosten[[#This Row],[Pnr.]]=HU$7,Tbl.Kosten[[#This Row],[Te financieren]],"")</f>
        <v/>
      </c>
      <c r="HV212" s="150" t="str">
        <f>IF(Tbl.Kosten[[#This Row],[Pnr.]]=HV$7,Tbl.Kosten[[#This Row],[Te financieren]],"")</f>
        <v/>
      </c>
      <c r="HW212" s="150" t="str">
        <f>IF(Tbl.Kosten[[#This Row],[Pnr.]]=HW$7,Tbl.Kosten[[#This Row],[Te financieren]],"")</f>
        <v/>
      </c>
    </row>
    <row r="213" spans="2:231" x14ac:dyDescent="0.3">
      <c r="B213" s="134"/>
      <c r="C213" s="137"/>
      <c r="D213" s="136"/>
      <c r="E213" s="261"/>
      <c r="F213" s="135"/>
      <c r="G213" s="11" t="str">
        <f>IF(Tbl.Kosten[[#This Row],[Medewerker e/o 
functie]]&lt;&gt;"",_xlfn.XLOOKUP(Tbl.Kosten[[#This Row],[Medewerker e/o 
functie]],Tbl.Uurtarief[Medewerker en/of functie],Tbl.Uurtarief[Uurtarief],"",0,1),"")</f>
        <v/>
      </c>
      <c r="H213" s="121">
        <f>IFERROR(Tbl.Kosten[[#This Row],[Uren]]*Tbl.Kosten[[#This Row],[Uurtarief]],0)</f>
        <v>0</v>
      </c>
      <c r="I213" s="119" t="str">
        <f>IF(Tbl.Kosten[[#This Row],[Subtotaal uren]]&lt;&gt;0,_xlfn.XLOOKUP(Tbl.Kosten[[#This Row],[Medewerker e/o 
functie]],Tbl.Uurtarief[Medewerker en/of functie],Tbl.Uurtarief[Kostensoort arbeid],"",0,1),"")</f>
        <v/>
      </c>
      <c r="J213" s="137"/>
      <c r="K213" s="135"/>
      <c r="L213" s="139" t="str">
        <f>IF(Tbl.Kosten[[#This Row],[Activum]]&lt;&gt;"",_xlfn.XLOOKUP(Tbl.Kosten[[#This Row],[Activum]],Tbl.Afschrijvingskosten[Activum],Tbl.Afschrijvingskosten[Tarief per afschrijvings-eenheid],"",0,1),"")</f>
        <v/>
      </c>
      <c r="M213" s="122">
        <f>IFERROR(Tbl.Kosten[[#This Row],[Een-
heden]]*Tbl.Kosten[[#This Row],[Afschrijvings-
tarief]],0)</f>
        <v>0</v>
      </c>
      <c r="N213" s="122" t="str">
        <f>IF(Tbl.Kosten[[#This Row],[Subtotaal afschrijving]]&lt;&gt;0,Lijsten!$A$7,"")</f>
        <v/>
      </c>
      <c r="O213" s="140"/>
      <c r="P213" s="135"/>
      <c r="Q213" s="138"/>
      <c r="R213" s="122">
        <f>IFERROR(Tbl.Kosten[[#This Row],[Aantal]]*Tbl.Kosten[[#This Row],[Tarief]],0)</f>
        <v>0</v>
      </c>
      <c r="S213" s="8">
        <f>IFERROR(Tbl.Kosten[[#This Row],[Subtotaal overige kosten]]+Tbl.Kosten[[#This Row],[Subtotaal uren]]+Tbl.Kosten[[#This Row],[Subtotaal afschrijving]],0)</f>
        <v>0</v>
      </c>
      <c r="T213" s="8">
        <f>IFERROR(Tbl.Kosten[[#This Row],[Totaal kosten]]*Tbl.Kosten[[#This Row],[Subsidie%]],0)</f>
        <v>0</v>
      </c>
      <c r="U213" s="4" t="str" cm="1">
        <f t="array" ref="U213">IFERROR(_xlfn.IFS(Tbl.Kosten[[#This Row],[Subtotaal uren]]&lt;&gt;0,Tbl.Kosten[[#This Row],[Kostensoort arbeid]],Tbl.Kosten[[#This Row],[Subtotaal afschrijving]]&lt;&gt;0,Tbl.Kosten[[#This Row],[Kostensoort afschrijving]],Tbl.Kosten[[#This Row],[Subtotaal overige kosten]]&lt;&gt;0,Tbl.Kosten[[#This Row],[Kostensoort overig]]),"")</f>
        <v/>
      </c>
      <c r="V213" s="4" t="str">
        <f>IFERROR(_xlfn.XLOOKUP(Tbl.Kosten[[#This Row],[Activiteitencode]],Tbl.Activiteiten[Activiteitcode],Tbl.Activiteiten[Werkpakketcode],"",0,1),"")</f>
        <v/>
      </c>
      <c r="W213" s="4" t="str">
        <f>IFERROR(_xlfn.XLOOKUP(Tbl.Kosten[[#This Row],[Werkpakketcode]],Tbl.Werkpakketten[Werkpakketcode],Tbl.Werkpakketten[Subsidiabele activiteit],"",0,1),"")</f>
        <v/>
      </c>
      <c r="X213" s="12">
        <f>IFERROR(_xlfn.XLOOKUP(Tbl.Kosten[[#This Row],[Sanr.]],Tbl.Subsidiehoogte[SAnr.],Tbl.Subsidiehoogte[Sub. Percentage],0,0,1),0)</f>
        <v>0</v>
      </c>
      <c r="Y213" s="144" t="str">
        <f>IFERROR(_xlfn.XLOOKUP(Tbl.Kosten[[#This Row],[Partnercode]],Tbl.Projectpartners[Partnercode],Tbl.Projectpartners[PNr.],"",0,1),"")</f>
        <v>P1</v>
      </c>
      <c r="Z213" s="148">
        <f>IF(Tbl.Kosten[[#This Row],[Pnr.]]=Z$7,Tbl.Kosten[[#This Row],[Totaal kosten]],"")</f>
        <v>0</v>
      </c>
      <c r="AA213" s="148" t="str">
        <f>IF(Tbl.Kosten[[#This Row],[Pnr.]]=AA$7,Tbl.Kosten[[#This Row],[Totaal kosten]],"")</f>
        <v/>
      </c>
      <c r="AB213" s="148" t="str">
        <f>IF(Tbl.Kosten[[#This Row],[Pnr.]]=AB$7,Tbl.Kosten[[#This Row],[Totaal kosten]],"")</f>
        <v/>
      </c>
      <c r="AC213" s="148" t="str">
        <f>IF(Tbl.Kosten[[#This Row],[Pnr.]]=AC$7,Tbl.Kosten[[#This Row],[Totaal kosten]],"")</f>
        <v/>
      </c>
      <c r="AD213" s="148" t="str">
        <f>IF(Tbl.Kosten[[#This Row],[Pnr.]]=AD$7,Tbl.Kosten[[#This Row],[Totaal kosten]],"")</f>
        <v/>
      </c>
      <c r="AE213" s="148" t="str">
        <f>IF(Tbl.Kosten[[#This Row],[Pnr.]]=AE$7,Tbl.Kosten[[#This Row],[Totaal kosten]],"")</f>
        <v/>
      </c>
      <c r="AF213" s="148" t="str">
        <f>IF(Tbl.Kosten[[#This Row],[Pnr.]]=AF$7,Tbl.Kosten[[#This Row],[Totaal kosten]],"")</f>
        <v/>
      </c>
      <c r="AG213" s="148" t="str">
        <f>IF(Tbl.Kosten[[#This Row],[Pnr.]]=AG$7,Tbl.Kosten[[#This Row],[Totaal kosten]],"")</f>
        <v/>
      </c>
      <c r="AH213" s="148" t="str">
        <f>IF(Tbl.Kosten[[#This Row],[Pnr.]]=AH$7,Tbl.Kosten[[#This Row],[Totaal kosten]],"")</f>
        <v/>
      </c>
      <c r="AI213" s="148" t="str">
        <f>IF(Tbl.Kosten[[#This Row],[Pnr.]]=AI$7,Tbl.Kosten[[#This Row],[Totaal kosten]],"")</f>
        <v/>
      </c>
      <c r="AJ213" s="148" t="str">
        <f>IF(Tbl.Kosten[[#This Row],[Pnr.]]=AJ$7,Tbl.Kosten[[#This Row],[Totaal kosten]],"")</f>
        <v/>
      </c>
      <c r="AK213" s="148" t="str">
        <f>IF(Tbl.Kosten[[#This Row],[Pnr.]]=AK$7,Tbl.Kosten[[#This Row],[Totaal kosten]],"")</f>
        <v/>
      </c>
      <c r="AL213" s="148" t="str">
        <f>IF(Tbl.Kosten[[#This Row],[Pnr.]]=AL$7,Tbl.Kosten[[#This Row],[Totaal kosten]],"")</f>
        <v/>
      </c>
      <c r="AM213" s="148" t="str">
        <f>IF(Tbl.Kosten[[#This Row],[Pnr.]]=AM$7,Tbl.Kosten[[#This Row],[Totaal kosten]],"")</f>
        <v/>
      </c>
      <c r="AN213" s="148" t="str">
        <f>IF(Tbl.Kosten[[#This Row],[Pnr.]]=AN$7,Tbl.Kosten[[#This Row],[Totaal kosten]],"")</f>
        <v/>
      </c>
      <c r="AO213" s="148" t="str">
        <f>IF(Tbl.Kosten[[#This Row],[Pnr.]]=AO$7,Tbl.Kosten[[#This Row],[Totaal kosten]],"")</f>
        <v/>
      </c>
      <c r="AP213" s="148" t="str">
        <f>IF(Tbl.Kosten[[#This Row],[Pnr.]]=AP$7,Tbl.Kosten[[#This Row],[Totaal kosten]],"")</f>
        <v/>
      </c>
      <c r="AQ213" s="148" t="str">
        <f>IF(Tbl.Kosten[[#This Row],[Pnr.]]=AQ$7,Tbl.Kosten[[#This Row],[Totaal kosten]],"")</f>
        <v/>
      </c>
      <c r="AR213" s="148" t="str">
        <f>IF(Tbl.Kosten[[#This Row],[Pnr.]]=AR$7,Tbl.Kosten[[#This Row],[Totaal kosten]],"")</f>
        <v/>
      </c>
      <c r="AS213" s="148" t="str">
        <f>IF(Tbl.Kosten[[#This Row],[Pnr.]]=AS$7,Tbl.Kosten[[#This Row],[Totaal kosten]],"")</f>
        <v/>
      </c>
      <c r="AT213" s="148" t="str">
        <f>IF(Tbl.Kosten[[#This Row],[Pnr.]]=AT$7,Tbl.Kosten[[#This Row],[Totaal kosten]],"")</f>
        <v/>
      </c>
      <c r="AU213" s="148" t="str">
        <f>IF(Tbl.Kosten[[#This Row],[Pnr.]]=AU$7,Tbl.Kosten[[#This Row],[Totaal kosten]],"")</f>
        <v/>
      </c>
      <c r="AV213" s="148" t="str">
        <f>IF(Tbl.Kosten[[#This Row],[Pnr.]]=AV$7,Tbl.Kosten[[#This Row],[Totaal kosten]],"")</f>
        <v/>
      </c>
      <c r="AW213" s="148" t="str">
        <f>IF(Tbl.Kosten[[#This Row],[Pnr.]]=AW$7,Tbl.Kosten[[#This Row],[Totaal kosten]],"")</f>
        <v/>
      </c>
      <c r="AX213" s="148" t="str">
        <f>IF(Tbl.Kosten[[#This Row],[Pnr.]]=AX$7,Tbl.Kosten[[#This Row],[Totaal kosten]],"")</f>
        <v/>
      </c>
      <c r="AY213" s="148" t="str">
        <f>IF(Tbl.Kosten[[#This Row],[Pnr.]]=AY$7,Tbl.Kosten[[#This Row],[Totaal kosten]],"")</f>
        <v/>
      </c>
      <c r="AZ213" s="148" t="str">
        <f>IF(Tbl.Kosten[[#This Row],[Pnr.]]=AZ$7,Tbl.Kosten[[#This Row],[Totaal kosten]],"")</f>
        <v/>
      </c>
      <c r="BA213" s="148" t="str">
        <f>IF(Tbl.Kosten[[#This Row],[Pnr.]]=BA$7,Tbl.Kosten[[#This Row],[Totaal kosten]],"")</f>
        <v/>
      </c>
      <c r="BB213" s="148" t="str">
        <f>IF(Tbl.Kosten[[#This Row],[Pnr.]]=BB$7,Tbl.Kosten[[#This Row],[Totaal kosten]],"")</f>
        <v/>
      </c>
      <c r="BC213" s="148" t="str">
        <f>IF(Tbl.Kosten[[#This Row],[Pnr.]]=BC$7,Tbl.Kosten[[#This Row],[Totaal kosten]],"")</f>
        <v/>
      </c>
      <c r="BD213" s="148" t="str">
        <f>IF(Tbl.Kosten[[#This Row],[Pnr.]]=BD$7,Tbl.Kosten[[#This Row],[Totaal kosten]],"")</f>
        <v/>
      </c>
      <c r="BE213" s="148" t="str">
        <f>IF(Tbl.Kosten[[#This Row],[Pnr.]]=BE$7,Tbl.Kosten[[#This Row],[Totaal kosten]],"")</f>
        <v/>
      </c>
      <c r="BF213" s="148" t="str">
        <f>IF(Tbl.Kosten[[#This Row],[Pnr.]]=BF$7,Tbl.Kosten[[#This Row],[Totaal kosten]],"")</f>
        <v/>
      </c>
      <c r="BG213" s="148" t="str">
        <f>IF(Tbl.Kosten[[#This Row],[Pnr.]]=BG$7,Tbl.Kosten[[#This Row],[Totaal kosten]],"")</f>
        <v/>
      </c>
      <c r="BH213" s="148" t="str">
        <f>IF(Tbl.Kosten[[#This Row],[Pnr.]]=BH$7,Tbl.Kosten[[#This Row],[Totaal kosten]],"")</f>
        <v/>
      </c>
      <c r="BI213" s="148" t="str">
        <f>IF(Tbl.Kosten[[#This Row],[Pnr.]]=BI$7,Tbl.Kosten[[#This Row],[Totaal kosten]],"")</f>
        <v/>
      </c>
      <c r="BJ213" s="148" t="str">
        <f>IF(Tbl.Kosten[[#This Row],[Pnr.]]=BJ$7,Tbl.Kosten[[#This Row],[Totaal kosten]],"")</f>
        <v/>
      </c>
      <c r="BK213" s="148" t="str">
        <f>IF(Tbl.Kosten[[#This Row],[Pnr.]]=BK$7,Tbl.Kosten[[#This Row],[Totaal kosten]],"")</f>
        <v/>
      </c>
      <c r="BL213" s="148" t="str">
        <f>IF(Tbl.Kosten[[#This Row],[Pnr.]]=BL$7,Tbl.Kosten[[#This Row],[Totaal kosten]],"")</f>
        <v/>
      </c>
      <c r="BM213" s="148" t="str">
        <f>IF(Tbl.Kosten[[#This Row],[Pnr.]]=BM$7,Tbl.Kosten[[#This Row],[Totaal kosten]],"")</f>
        <v/>
      </c>
      <c r="BN213" s="148" t="str">
        <f>IF(Tbl.Kosten[[#This Row],[Pnr.]]=BN$7,Tbl.Kosten[[#This Row],[Totaal kosten]],"")</f>
        <v/>
      </c>
      <c r="BO213" s="148" t="str">
        <f>IF(Tbl.Kosten[[#This Row],[Pnr.]]=BO$7,Tbl.Kosten[[#This Row],[Totaal kosten]],"")</f>
        <v/>
      </c>
      <c r="BP213" s="148" t="str">
        <f>IF(Tbl.Kosten[[#This Row],[Pnr.]]=BP$7,Tbl.Kosten[[#This Row],[Totaal kosten]],"")</f>
        <v/>
      </c>
      <c r="BQ213" s="148" t="str">
        <f>IF(Tbl.Kosten[[#This Row],[Pnr.]]=BQ$7,Tbl.Kosten[[#This Row],[Totaal kosten]],"")</f>
        <v/>
      </c>
      <c r="BR213" s="148" t="str">
        <f>IF(Tbl.Kosten[[#This Row],[Pnr.]]=BR$7,Tbl.Kosten[[#This Row],[Totaal kosten]],"")</f>
        <v/>
      </c>
      <c r="BS213" s="148" t="str">
        <f>IF(Tbl.Kosten[[#This Row],[Pnr.]]=BS$7,Tbl.Kosten[[#This Row],[Totaal kosten]],"")</f>
        <v/>
      </c>
      <c r="BT213" s="148" t="str">
        <f>IF(Tbl.Kosten[[#This Row],[Pnr.]]=BT$7,Tbl.Kosten[[#This Row],[Totaal kosten]],"")</f>
        <v/>
      </c>
      <c r="BU213" s="148" t="str">
        <f>IF(Tbl.Kosten[[#This Row],[Pnr.]]=BU$7,Tbl.Kosten[[#This Row],[Totaal kosten]],"")</f>
        <v/>
      </c>
      <c r="BV213" s="148" t="str">
        <f>IF(Tbl.Kosten[[#This Row],[Pnr.]]=BV$7,Tbl.Kosten[[#This Row],[Totaal kosten]],"")</f>
        <v/>
      </c>
      <c r="BW213" s="148" t="str">
        <f>IF(Tbl.Kosten[[#This Row],[Pnr.]]=BW$7,Tbl.Kosten[[#This Row],[Totaal kosten]],"")</f>
        <v/>
      </c>
      <c r="BX213" s="148" t="str">
        <f>IFERROR(_xlfn.XLOOKUP(Tbl.Kosten[[#This Row],[Werkpakketcode]],Tbl.Werkpakketten[Werkpakketcode],Tbl.Werkpakketten[WPnr.],"",0,1),"")</f>
        <v/>
      </c>
      <c r="BY213" s="148" t="str">
        <f>IF(Tbl.Kosten[[#This Row],[WPnr.]]=BY$7,Tbl.Kosten[[#This Row],[Totaal kosten]],"")</f>
        <v/>
      </c>
      <c r="BZ213" s="148" t="str">
        <f>IF(Tbl.Kosten[[#This Row],[WPnr.]]=BZ$7,Tbl.Kosten[[#This Row],[Totaal kosten]],"")</f>
        <v/>
      </c>
      <c r="CA213" s="148" t="str">
        <f>IF(Tbl.Kosten[[#This Row],[WPnr.]]=CA$7,Tbl.Kosten[[#This Row],[Totaal kosten]],"")</f>
        <v/>
      </c>
      <c r="CB213" s="148" t="str">
        <f>IF(Tbl.Kosten[[#This Row],[WPnr.]]=CB$7,Tbl.Kosten[[#This Row],[Totaal kosten]],"")</f>
        <v/>
      </c>
      <c r="CC213" s="148" t="str">
        <f>IF(Tbl.Kosten[[#This Row],[WPnr.]]=CC$7,Tbl.Kosten[[#This Row],[Totaal kosten]],"")</f>
        <v/>
      </c>
      <c r="CD213" s="148" t="str">
        <f>IF(Tbl.Kosten[[#This Row],[WPnr.]]=CD$7,Tbl.Kosten[[#This Row],[Totaal kosten]],"")</f>
        <v/>
      </c>
      <c r="CE213" s="148" t="str">
        <f>IF(Tbl.Kosten[[#This Row],[WPnr.]]=CE$7,Tbl.Kosten[[#This Row],[Totaal kosten]],"")</f>
        <v/>
      </c>
      <c r="CF213" s="148" t="str">
        <f>IF(Tbl.Kosten[[#This Row],[WPnr.]]=CF$7,Tbl.Kosten[[#This Row],[Totaal kosten]],"")</f>
        <v/>
      </c>
      <c r="CG213" s="148" t="str">
        <f>IF(Tbl.Kosten[[#This Row],[WPnr.]]=CG$7,Tbl.Kosten[[#This Row],[Totaal kosten]],"")</f>
        <v/>
      </c>
      <c r="CH213" s="148" t="str">
        <f>IF(Tbl.Kosten[[#This Row],[WPnr.]]=CH$7,Tbl.Kosten[[#This Row],[Totaal kosten]],"")</f>
        <v/>
      </c>
      <c r="CI213" s="148" t="str">
        <f>IF(Tbl.Kosten[[#This Row],[WPnr.]]=CI$7,Tbl.Kosten[[#This Row],[Totaal kosten]],"")</f>
        <v/>
      </c>
      <c r="CJ213" s="148" t="str">
        <f>IF(Tbl.Kosten[[#This Row],[WPnr.]]=CJ$7,Tbl.Kosten[[#This Row],[Totaal kosten]],"")</f>
        <v/>
      </c>
      <c r="CK213" s="148" t="str">
        <f>IF(Tbl.Kosten[[#This Row],[WPnr.]]=CK$7,Tbl.Kosten[[#This Row],[Totaal kosten]],"")</f>
        <v/>
      </c>
      <c r="CL213" s="148" t="str">
        <f>IF(Tbl.Kosten[[#This Row],[WPnr.]]=CL$7,Tbl.Kosten[[#This Row],[Totaal kosten]],"")</f>
        <v/>
      </c>
      <c r="CM213" s="148" t="str">
        <f>IF(Tbl.Kosten[[#This Row],[WPnr.]]=CM$7,Tbl.Kosten[[#This Row],[Totaal kosten]],"")</f>
        <v/>
      </c>
      <c r="CN213" s="148" t="str">
        <f>IF(Tbl.Kosten[[#This Row],[WPnr.]]=CN$7,Tbl.Kosten[[#This Row],[Totaal kosten]],"")</f>
        <v/>
      </c>
      <c r="CO213" s="148" t="str">
        <f>IF(Tbl.Kosten[[#This Row],[WPnr.]]=CO$7,Tbl.Kosten[[#This Row],[Totaal kosten]],"")</f>
        <v/>
      </c>
      <c r="CP213" s="148" t="str">
        <f>IF(Tbl.Kosten[[#This Row],[WPnr.]]=CP$7,Tbl.Kosten[[#This Row],[Totaal kosten]],"")</f>
        <v/>
      </c>
      <c r="CQ213" s="148" t="str">
        <f>IF(Tbl.Kosten[[#This Row],[WPnr.]]=CQ$7,Tbl.Kosten[[#This Row],[Totaal kosten]],"")</f>
        <v/>
      </c>
      <c r="CR213" s="148" t="str">
        <f>IF(Tbl.Kosten[[#This Row],[WPnr.]]=CR$7,Tbl.Kosten[[#This Row],[Totaal kosten]],"")</f>
        <v/>
      </c>
      <c r="CS213" s="148" t="str">
        <f>IF(Tbl.Kosten[[#This Row],[WPnr.]]=CS$7,Tbl.Kosten[[#This Row],[Totaal kosten]],"")</f>
        <v/>
      </c>
      <c r="CT213" s="148" t="str">
        <f>IF(Tbl.Kosten[[#This Row],[WPnr.]]=CT$7,Tbl.Kosten[[#This Row],[Totaal kosten]],"")</f>
        <v/>
      </c>
      <c r="CU213" s="148" t="str">
        <f>IF(Tbl.Kosten[[#This Row],[WPnr.]]=CU$7,Tbl.Kosten[[#This Row],[Totaal kosten]],"")</f>
        <v/>
      </c>
      <c r="CV213" s="148" t="str">
        <f>IF(Tbl.Kosten[[#This Row],[WPnr.]]=CV$7,Tbl.Kosten[[#This Row],[Totaal kosten]],"")</f>
        <v/>
      </c>
      <c r="CW213" s="148" t="str">
        <f>IF(Tbl.Kosten[[#This Row],[WPnr.]]=CW$7,Tbl.Kosten[[#This Row],[Totaal kosten]],"")</f>
        <v/>
      </c>
      <c r="CX213" s="148" t="str">
        <f>IF(Tbl.Kosten[[#This Row],[WPnr.]]=CX$7,Tbl.Kosten[[#This Row],[Totaal kosten]],"")</f>
        <v/>
      </c>
      <c r="CY213" s="148" t="str">
        <f>IF(Tbl.Kosten[[#This Row],[WPnr.]]=CY$7,Tbl.Kosten[[#This Row],[Totaal kosten]],"")</f>
        <v/>
      </c>
      <c r="CZ213" s="148" t="str">
        <f>IF(Tbl.Kosten[[#This Row],[WPnr.]]=CZ$7,Tbl.Kosten[[#This Row],[Totaal kosten]],"")</f>
        <v/>
      </c>
      <c r="DA213" s="148" t="str">
        <f>IF(Tbl.Kosten[[#This Row],[WPnr.]]=DA$7,Tbl.Kosten[[#This Row],[Totaal kosten]],"")</f>
        <v/>
      </c>
      <c r="DB213" s="148" t="str">
        <f>IF(Tbl.Kosten[[#This Row],[WPnr.]]=DB$7,Tbl.Kosten[[#This Row],[Totaal kosten]],"")</f>
        <v/>
      </c>
      <c r="DC213" s="148" t="str">
        <f>IF(Tbl.Kosten[[#This Row],[WPnr.]]=DC$7,Tbl.Kosten[[#This Row],[Totaal kosten]],"")</f>
        <v/>
      </c>
      <c r="DD213" s="148" t="str">
        <f>IF(Tbl.Kosten[[#This Row],[WPnr.]]=DD$7,Tbl.Kosten[[#This Row],[Totaal kosten]],"")</f>
        <v/>
      </c>
      <c r="DE213" s="148" t="str">
        <f>IF(Tbl.Kosten[[#This Row],[WPnr.]]=DE$7,Tbl.Kosten[[#This Row],[Totaal kosten]],"")</f>
        <v/>
      </c>
      <c r="DF213" s="148" t="str">
        <f>IF(Tbl.Kosten[[#This Row],[WPnr.]]=DF$7,Tbl.Kosten[[#This Row],[Totaal kosten]],"")</f>
        <v/>
      </c>
      <c r="DG213" s="148" t="str">
        <f>IF(Tbl.Kosten[[#This Row],[WPnr.]]=DG$7,Tbl.Kosten[[#This Row],[Totaal kosten]],"")</f>
        <v/>
      </c>
      <c r="DH213" s="148" t="str">
        <f>IF(Tbl.Kosten[[#This Row],[WPnr.]]=DH$7,Tbl.Kosten[[#This Row],[Totaal kosten]],"")</f>
        <v/>
      </c>
      <c r="DI213" s="148" t="str">
        <f>IF(Tbl.Kosten[[#This Row],[WPnr.]]=DI$7,Tbl.Kosten[[#This Row],[Totaal kosten]],"")</f>
        <v/>
      </c>
      <c r="DJ213" s="148" t="str">
        <f>IF(Tbl.Kosten[[#This Row],[WPnr.]]=DJ$7,Tbl.Kosten[[#This Row],[Totaal kosten]],"")</f>
        <v/>
      </c>
      <c r="DK213" s="148" t="str">
        <f>IF(Tbl.Kosten[[#This Row],[WPnr.]]=DK$7,Tbl.Kosten[[#This Row],[Totaal kosten]],"")</f>
        <v/>
      </c>
      <c r="DL213" s="148" t="str">
        <f>IF(Tbl.Kosten[[#This Row],[WPnr.]]=DL$7,Tbl.Kosten[[#This Row],[Totaal kosten]],"")</f>
        <v/>
      </c>
      <c r="DM213" s="148" t="str">
        <f>IF(Tbl.Kosten[[#This Row],[WPnr.]]=DM$7,Tbl.Kosten[[#This Row],[Totaal kosten]],"")</f>
        <v/>
      </c>
      <c r="DN213" s="148" t="str">
        <f>IF(Tbl.Kosten[[#This Row],[WPnr.]]=DN$7,Tbl.Kosten[[#This Row],[Totaal kosten]],"")</f>
        <v/>
      </c>
      <c r="DO213" s="148" t="str">
        <f>IF(Tbl.Kosten[[#This Row],[WPnr.]]=DO$7,Tbl.Kosten[[#This Row],[Totaal kosten]],"")</f>
        <v/>
      </c>
      <c r="DP213" s="148" t="str">
        <f>IF(Tbl.Kosten[[#This Row],[WPnr.]]=DP$7,Tbl.Kosten[[#This Row],[Totaal kosten]],"")</f>
        <v/>
      </c>
      <c r="DQ213" s="148" t="str">
        <f>IF(Tbl.Kosten[[#This Row],[WPnr.]]=DQ$7,Tbl.Kosten[[#This Row],[Totaal kosten]],"")</f>
        <v/>
      </c>
      <c r="DR213" s="148" t="str">
        <f>IF(Tbl.Kosten[[#This Row],[WPnr.]]=DR$7,Tbl.Kosten[[#This Row],[Totaal kosten]],"")</f>
        <v/>
      </c>
      <c r="DS213" s="148" t="str">
        <f>IF(Tbl.Kosten[[#This Row],[WPnr.]]=DS$7,Tbl.Kosten[[#This Row],[Totaal kosten]],"")</f>
        <v/>
      </c>
      <c r="DT213" s="148" t="str">
        <f>IF(Tbl.Kosten[[#This Row],[WPnr.]]=DT$7,Tbl.Kosten[[#This Row],[Totaal kosten]],"")</f>
        <v/>
      </c>
      <c r="DU213" s="148" t="str">
        <f>IF(Tbl.Kosten[[#This Row],[WPnr.]]=DU$7,Tbl.Kosten[[#This Row],[Totaal kosten]],"")</f>
        <v/>
      </c>
      <c r="DV213" s="148" t="str">
        <f>IF(Tbl.Kosten[[#This Row],[WPnr.]]=DV$7,Tbl.Kosten[[#This Row],[Totaal kosten]],"")</f>
        <v/>
      </c>
      <c r="DW213" s="150" t="str">
        <f>IFERROR(_xlfn.XLOOKUP(Tbl.Kosten[[#This Row],[Kostensoort]],Tbl.Kostensoorten[Kostensoorten],Tbl.Kostensoorten[KSnr.],"",0,1),"")</f>
        <v/>
      </c>
      <c r="DX213" s="150" t="str">
        <f>IF(Tbl.Kosten[[#This Row],[KSnr.]]=DX$7,Tbl.Kosten[[#This Row],[Totaal kosten]],"")</f>
        <v/>
      </c>
      <c r="DY213" s="150" t="str">
        <f>IF(Tbl.Kosten[[#This Row],[KSnr.]]=DY$7,Tbl.Kosten[[#This Row],[Totaal kosten]],"")</f>
        <v/>
      </c>
      <c r="DZ213" s="150" t="str">
        <f>IF(Tbl.Kosten[[#This Row],[KSnr.]]=DZ$7,Tbl.Kosten[[#This Row],[Totaal kosten]],"")</f>
        <v/>
      </c>
      <c r="EA213" s="150" t="str">
        <f>IF(Tbl.Kosten[[#This Row],[KSnr.]]=EA$7,Tbl.Kosten[[#This Row],[Totaal kosten]],"")</f>
        <v/>
      </c>
      <c r="EB213" s="150" t="str">
        <f>IF(Tbl.Kosten[[#This Row],[KSnr.]]=EB$7,Tbl.Kosten[[#This Row],[Totaal kosten]],"")</f>
        <v/>
      </c>
      <c r="EC213" s="150" t="str">
        <f>IF(Tbl.Kosten[[#This Row],[KSnr.]]=EC$7,Tbl.Kosten[[#This Row],[Totaal kosten]],"")</f>
        <v/>
      </c>
      <c r="ED213" s="150" t="str">
        <f>IF(Tbl.Kosten[[#This Row],[KSnr.]]=ED$7,Tbl.Kosten[[#This Row],[Totaal kosten]],"")</f>
        <v/>
      </c>
      <c r="EE213" s="150" t="str">
        <f>IF(Tbl.Kosten[[#This Row],[KSnr.]]=EE$7,Tbl.Kosten[[#This Row],[Totaal kosten]],"")</f>
        <v/>
      </c>
      <c r="EF213" s="150" t="str">
        <f>IF(Tbl.Kosten[[#This Row],[KSnr.]]=EF$7,Tbl.Kosten[[#This Row],[Totaal kosten]],"")</f>
        <v/>
      </c>
      <c r="EG213" s="150" t="str">
        <f>IF(Tbl.Kosten[[#This Row],[KSnr.]]=EG$7,Tbl.Kosten[[#This Row],[Totaal kosten]],"")</f>
        <v/>
      </c>
      <c r="EH213" s="150" t="str">
        <f>IF(Tbl.Kosten[[#This Row],[KSnr.]]=EH$7,Tbl.Kosten[[#This Row],[Totaal kosten]],"")</f>
        <v/>
      </c>
      <c r="EI213" s="150" t="str">
        <f>IF(Tbl.Kosten[[#This Row],[KSnr.]]=EI$7,Tbl.Kosten[[#This Row],[Totaal kosten]],"")</f>
        <v/>
      </c>
      <c r="EJ213" s="150" t="str">
        <f>IF(Tbl.Kosten[[#This Row],[KSnr.]]=EJ$7,Tbl.Kosten[[#This Row],[Totaal kosten]],"")</f>
        <v/>
      </c>
      <c r="EK213" s="150" t="str">
        <f>IF(Tbl.Kosten[[#This Row],[KSnr.]]=EK$7,Tbl.Kosten[[#This Row],[Totaal kosten]],"")</f>
        <v/>
      </c>
      <c r="EL213" s="150" t="str">
        <f>IF(Tbl.Kosten[[#This Row],[KSnr.]]=EL$7,Tbl.Kosten[[#This Row],[Totaal kosten]],"")</f>
        <v/>
      </c>
      <c r="EM213" s="150" t="str">
        <f>IF(Tbl.Kosten[[#This Row],[KSnr.]]=EM$7,Tbl.Kosten[[#This Row],[Totaal kosten]],"")</f>
        <v/>
      </c>
      <c r="EN213" s="150" t="str">
        <f>IF(Tbl.Kosten[[#This Row],[KSnr.]]=EN$7,Tbl.Kosten[[#This Row],[Totaal kosten]],"")</f>
        <v/>
      </c>
      <c r="EO213" s="150" t="str">
        <f>IF(Tbl.Kosten[[#This Row],[KSnr.]]=EO$7,Tbl.Kosten[[#This Row],[Totaal kosten]],"")</f>
        <v/>
      </c>
      <c r="EP213" s="150" t="str">
        <f>IF(Tbl.Kosten[[#This Row],[KSnr.]]=EP$7,Tbl.Kosten[[#This Row],[Totaal kosten]],"")</f>
        <v/>
      </c>
      <c r="EQ213" s="150" t="str">
        <f>IF(Tbl.Kosten[[#This Row],[KSnr.]]=EQ$7,Tbl.Kosten[[#This Row],[Totaal kosten]],"")</f>
        <v/>
      </c>
      <c r="ER213" s="144" t="str">
        <f>IFERROR(_xlfn.XLOOKUP(Tbl.Kosten[[#This Row],[Subsidieactiviteit]],Tbl.Subsidiehoogte[Subsidieactiviteit],Tbl.Subsidiehoogte[SAnr.],"",0,1),"")</f>
        <v/>
      </c>
      <c r="ES213" s="150" t="str">
        <f>IF(Tbl.Kosten[[#This Row],[Sanr.]]=ES$7,Tbl.Kosten[[#This Row],[Totaal kosten]],"")</f>
        <v/>
      </c>
      <c r="ET213" s="150" t="str">
        <f>IF(Tbl.Kosten[[#This Row],[Sanr.]]=ET$7,Tbl.Kosten[[#This Row],[Totaal kosten]],"")</f>
        <v/>
      </c>
      <c r="EU213" s="150" t="str">
        <f>IF(Tbl.Kosten[[#This Row],[Sanr.]]=EU$7,Tbl.Kosten[[#This Row],[Totaal kosten]],"")</f>
        <v/>
      </c>
      <c r="EV213" s="150" t="str">
        <f>IF(Tbl.Kosten[[#This Row],[Sanr.]]=EV$7,Tbl.Kosten[[#This Row],[Totaal kosten]],"")</f>
        <v/>
      </c>
      <c r="EW213" s="150" t="str">
        <f>IF(Tbl.Kosten[[#This Row],[Sanr.]]=EW$7,Tbl.Kosten[[#This Row],[Totaal kosten]],"")</f>
        <v/>
      </c>
      <c r="EX213" s="150" t="str">
        <f>IF(Tbl.Kosten[[#This Row],[Sanr.]]=EX$7,Tbl.Kosten[[#This Row],[Totaal kosten]],"")</f>
        <v/>
      </c>
      <c r="EY213" s="150" t="str">
        <f>IF(Tbl.Kosten[[#This Row],[Sanr.]]=EY$7,Tbl.Kosten[[#This Row],[Totaal kosten]],"")</f>
        <v/>
      </c>
      <c r="EZ213" s="150" t="str">
        <f>IF(Tbl.Kosten[[#This Row],[Sanr.]]=EZ$7,Tbl.Kosten[[#This Row],[Totaal kosten]],"")</f>
        <v/>
      </c>
      <c r="FA213" s="150" t="str">
        <f>IF(Tbl.Kosten[[#This Row],[Sanr.]]=FA$7,Tbl.Kosten[[#This Row],[Totaal kosten]],"")</f>
        <v/>
      </c>
      <c r="FB213" s="150" t="str">
        <f>IF(Tbl.Kosten[[#This Row],[Sanr.]]=FB$7,Tbl.Kosten[[#This Row],[Totaal kosten]],"")</f>
        <v/>
      </c>
      <c r="FC213" s="150" t="str">
        <f>IF(Tbl.Kosten[[#This Row],[Sanr.]]=FC$7,Tbl.Kosten[[#This Row],[Totaal kosten]],"")</f>
        <v/>
      </c>
      <c r="FD213" s="150" t="str">
        <f>IF(Tbl.Kosten[[#This Row],[Sanr.]]=FD$7,Tbl.Kosten[[#This Row],[Totaal kosten]],"")</f>
        <v/>
      </c>
      <c r="FE213" s="150" t="str">
        <f>IF(Tbl.Kosten[[#This Row],[Sanr.]]=FE$7,Tbl.Kosten[[#This Row],[Totaal kosten]],"")</f>
        <v/>
      </c>
      <c r="FF213" s="150" t="str">
        <f>IF(Tbl.Kosten[[#This Row],[Sanr.]]=FF$7,Tbl.Kosten[[#This Row],[Totaal kosten]],"")</f>
        <v/>
      </c>
      <c r="FG213" s="150" t="str">
        <f>IF(Tbl.Kosten[[#This Row],[Sanr.]]=FG$7,Tbl.Kosten[[#This Row],[Totaal kosten]],"")</f>
        <v/>
      </c>
      <c r="FH213" s="150" t="str">
        <f>IF(Tbl.Kosten[[#This Row],[Sanr.]]=FH$7,Tbl.Kosten[[#This Row],[Totaal kosten]],"")</f>
        <v/>
      </c>
      <c r="FI213" s="150" t="str">
        <f>IF(Tbl.Kosten[[#This Row],[Sanr.]]=FI$7,Tbl.Kosten[[#This Row],[Totaal kosten]],"")</f>
        <v/>
      </c>
      <c r="FJ213" s="150" t="str">
        <f>IF(Tbl.Kosten[[#This Row],[Sanr.]]=FJ$7,Tbl.Kosten[[#This Row],[Totaal kosten]],"")</f>
        <v/>
      </c>
      <c r="FK213" s="150" t="str">
        <f>IF(Tbl.Kosten[[#This Row],[Sanr.]]=FK$7,Tbl.Kosten[[#This Row],[Totaal kosten]],"")</f>
        <v/>
      </c>
      <c r="FL213" s="150" t="str">
        <f>IF(Tbl.Kosten[[#This Row],[Sanr.]]=FL$7,Tbl.Kosten[[#This Row],[Totaal kosten]],"")</f>
        <v/>
      </c>
      <c r="FM213" s="150" t="str">
        <f>IF(Tbl.Kosten[[#This Row],[Sanr.]]=FM$7,Tbl.Kosten[[#This Row],[Totaal kosten]],"")</f>
        <v/>
      </c>
      <c r="FN213" s="150" t="str">
        <f>IF(Tbl.Kosten[[#This Row],[Sanr.]]=FN$7,Tbl.Kosten[[#This Row],[Totaal kosten]],"")</f>
        <v/>
      </c>
      <c r="FO213" s="150" t="str">
        <f>IF(Tbl.Kosten[[#This Row],[Sanr.]]=FO$7,Tbl.Kosten[[#This Row],[Totaal kosten]],"")</f>
        <v/>
      </c>
      <c r="FP213" s="150" t="str">
        <f>IF(Tbl.Kosten[[#This Row],[Sanr.]]=FP$7,Tbl.Kosten[[#This Row],[Totaal kosten]],"")</f>
        <v/>
      </c>
      <c r="FQ213" s="150" t="str">
        <f>IF(Tbl.Kosten[[#This Row],[Sanr.]]=FQ$7,Tbl.Kosten[[#This Row],[Totaal kosten]],"")</f>
        <v/>
      </c>
      <c r="FR213" s="150" t="str">
        <f>IF(Tbl.Kosten[[#This Row],[Sanr.]]=FR$7,Tbl.Kosten[[#This Row],[Totaal kosten]],"")</f>
        <v/>
      </c>
      <c r="FS213" s="150" t="str">
        <f>IF(Tbl.Kosten[[#This Row],[Sanr.]]=FS$7,Tbl.Kosten[[#This Row],[Totaal kosten]],"")</f>
        <v/>
      </c>
      <c r="FT213" s="150" t="str">
        <f>IF(Tbl.Kosten[[#This Row],[Sanr.]]=FT$7,Tbl.Kosten[[#This Row],[Totaal kosten]],"")</f>
        <v/>
      </c>
      <c r="FU213" s="150" t="str">
        <f>IF(Tbl.Kosten[[#This Row],[Sanr.]]=FU$7,Tbl.Kosten[[#This Row],[Totaal kosten]],"")</f>
        <v/>
      </c>
      <c r="FV213" s="150" t="str">
        <f>IF(Tbl.Kosten[[#This Row],[Sanr.]]=FV$7,Tbl.Kosten[[#This Row],[Totaal kosten]],"")</f>
        <v/>
      </c>
      <c r="FW213" s="150" t="str">
        <f>IFERROR(_xlfn.XLOOKUP(Tbl.Kosten[[#This Row],[Activiteitencode]],Tbl.Activiteiten[Activiteitcode],Tbl.Activiteiten[Anr.],"",0,1),"")</f>
        <v/>
      </c>
      <c r="FX213" s="169" t="str">
        <f>_xlfn.CONCAT(Tbl.Kosten[[#This Row],[Pnr.]],Tbl.Kosten[[#This Row],[Sanr.]])</f>
        <v>P1</v>
      </c>
      <c r="FY213" s="150">
        <f>Tbl.Kosten[[#This Row],[Totaal kosten]]-Tbl.Kosten[[#This Row],[Subsidie]]</f>
        <v>0</v>
      </c>
      <c r="FZ213" s="150">
        <f>IF(Tbl.Kosten[[#This Row],[Pnr.]]=FZ$7,Tbl.Kosten[[#This Row],[Te financieren]],"")</f>
        <v>0</v>
      </c>
      <c r="GA213" s="150" t="str">
        <f>IF(Tbl.Kosten[[#This Row],[Pnr.]]=GA$7,Tbl.Kosten[[#This Row],[Te financieren]],"")</f>
        <v/>
      </c>
      <c r="GB213" s="150" t="str">
        <f>IF(Tbl.Kosten[[#This Row],[Pnr.]]=GB$7,Tbl.Kosten[[#This Row],[Te financieren]],"")</f>
        <v/>
      </c>
      <c r="GC213" s="150" t="str">
        <f>IF(Tbl.Kosten[[#This Row],[Pnr.]]=GC$7,Tbl.Kosten[[#This Row],[Te financieren]],"")</f>
        <v/>
      </c>
      <c r="GD213" s="150" t="str">
        <f>IF(Tbl.Kosten[[#This Row],[Pnr.]]=GD$7,Tbl.Kosten[[#This Row],[Te financieren]],"")</f>
        <v/>
      </c>
      <c r="GE213" s="150" t="str">
        <f>IF(Tbl.Kosten[[#This Row],[Pnr.]]=GE$7,Tbl.Kosten[[#This Row],[Te financieren]],"")</f>
        <v/>
      </c>
      <c r="GF213" s="150" t="str">
        <f>IF(Tbl.Kosten[[#This Row],[Pnr.]]=GF$7,Tbl.Kosten[[#This Row],[Te financieren]],"")</f>
        <v/>
      </c>
      <c r="GG213" s="150" t="str">
        <f>IF(Tbl.Kosten[[#This Row],[Pnr.]]=GG$7,Tbl.Kosten[[#This Row],[Te financieren]],"")</f>
        <v/>
      </c>
      <c r="GH213" s="150" t="str">
        <f>IF(Tbl.Kosten[[#This Row],[Pnr.]]=GH$7,Tbl.Kosten[[#This Row],[Te financieren]],"")</f>
        <v/>
      </c>
      <c r="GI213" s="150" t="str">
        <f>IF(Tbl.Kosten[[#This Row],[Pnr.]]=GI$7,Tbl.Kosten[[#This Row],[Te financieren]],"")</f>
        <v/>
      </c>
      <c r="GJ213" s="150" t="str">
        <f>IF(Tbl.Kosten[[#This Row],[Pnr.]]=GJ$7,Tbl.Kosten[[#This Row],[Te financieren]],"")</f>
        <v/>
      </c>
      <c r="GK213" s="150" t="str">
        <f>IF(Tbl.Kosten[[#This Row],[Pnr.]]=GK$7,Tbl.Kosten[[#This Row],[Te financieren]],"")</f>
        <v/>
      </c>
      <c r="GL213" s="150" t="str">
        <f>IF(Tbl.Kosten[[#This Row],[Pnr.]]=GL$7,Tbl.Kosten[[#This Row],[Te financieren]],"")</f>
        <v/>
      </c>
      <c r="GM213" s="150" t="str">
        <f>IF(Tbl.Kosten[[#This Row],[Pnr.]]=GM$7,Tbl.Kosten[[#This Row],[Te financieren]],"")</f>
        <v/>
      </c>
      <c r="GN213" s="150" t="str">
        <f>IF(Tbl.Kosten[[#This Row],[Pnr.]]=GN$7,Tbl.Kosten[[#This Row],[Te financieren]],"")</f>
        <v/>
      </c>
      <c r="GO213" s="150" t="str">
        <f>IF(Tbl.Kosten[[#This Row],[Pnr.]]=GO$7,Tbl.Kosten[[#This Row],[Te financieren]],"")</f>
        <v/>
      </c>
      <c r="GP213" s="150" t="str">
        <f>IF(Tbl.Kosten[[#This Row],[Pnr.]]=GP$7,Tbl.Kosten[[#This Row],[Te financieren]],"")</f>
        <v/>
      </c>
      <c r="GQ213" s="150" t="str">
        <f>IF(Tbl.Kosten[[#This Row],[Pnr.]]=GQ$7,Tbl.Kosten[[#This Row],[Te financieren]],"")</f>
        <v/>
      </c>
      <c r="GR213" s="150" t="str">
        <f>IF(Tbl.Kosten[[#This Row],[Pnr.]]=GR$7,Tbl.Kosten[[#This Row],[Te financieren]],"")</f>
        <v/>
      </c>
      <c r="GS213" s="150" t="str">
        <f>IF(Tbl.Kosten[[#This Row],[Pnr.]]=GS$7,Tbl.Kosten[[#This Row],[Te financieren]],"")</f>
        <v/>
      </c>
      <c r="GT213" s="150" t="str">
        <f>IF(Tbl.Kosten[[#This Row],[Pnr.]]=GT$7,Tbl.Kosten[[#This Row],[Te financieren]],"")</f>
        <v/>
      </c>
      <c r="GU213" s="150" t="str">
        <f>IF(Tbl.Kosten[[#This Row],[Pnr.]]=GU$7,Tbl.Kosten[[#This Row],[Te financieren]],"")</f>
        <v/>
      </c>
      <c r="GV213" s="150" t="str">
        <f>IF(Tbl.Kosten[[#This Row],[Pnr.]]=GV$7,Tbl.Kosten[[#This Row],[Te financieren]],"")</f>
        <v/>
      </c>
      <c r="GW213" s="150" t="str">
        <f>IF(Tbl.Kosten[[#This Row],[Pnr.]]=GW$7,Tbl.Kosten[[#This Row],[Te financieren]],"")</f>
        <v/>
      </c>
      <c r="GX213" s="150" t="str">
        <f>IF(Tbl.Kosten[[#This Row],[Pnr.]]=GX$7,Tbl.Kosten[[#This Row],[Te financieren]],"")</f>
        <v/>
      </c>
      <c r="GY213" s="150" t="str">
        <f>IF(Tbl.Kosten[[#This Row],[Pnr.]]=GY$7,Tbl.Kosten[[#This Row],[Te financieren]],"")</f>
        <v/>
      </c>
      <c r="GZ213" s="150" t="str">
        <f>IF(Tbl.Kosten[[#This Row],[Pnr.]]=GZ$7,Tbl.Kosten[[#This Row],[Te financieren]],"")</f>
        <v/>
      </c>
      <c r="HA213" s="150" t="str">
        <f>IF(Tbl.Kosten[[#This Row],[Pnr.]]=HA$7,Tbl.Kosten[[#This Row],[Te financieren]],"")</f>
        <v/>
      </c>
      <c r="HB213" s="150" t="str">
        <f>IF(Tbl.Kosten[[#This Row],[Pnr.]]=HB$7,Tbl.Kosten[[#This Row],[Te financieren]],"")</f>
        <v/>
      </c>
      <c r="HC213" s="150" t="str">
        <f>IF(Tbl.Kosten[[#This Row],[Pnr.]]=HC$7,Tbl.Kosten[[#This Row],[Te financieren]],"")</f>
        <v/>
      </c>
      <c r="HD213" s="150" t="str">
        <f>IF(Tbl.Kosten[[#This Row],[Pnr.]]=HD$7,Tbl.Kosten[[#This Row],[Te financieren]],"")</f>
        <v/>
      </c>
      <c r="HE213" s="150" t="str">
        <f>IF(Tbl.Kosten[[#This Row],[Pnr.]]=HE$7,Tbl.Kosten[[#This Row],[Te financieren]],"")</f>
        <v/>
      </c>
      <c r="HF213" s="150" t="str">
        <f>IF(Tbl.Kosten[[#This Row],[Pnr.]]=HF$7,Tbl.Kosten[[#This Row],[Te financieren]],"")</f>
        <v/>
      </c>
      <c r="HG213" s="150" t="str">
        <f>IF(Tbl.Kosten[[#This Row],[Pnr.]]=HG$7,Tbl.Kosten[[#This Row],[Te financieren]],"")</f>
        <v/>
      </c>
      <c r="HH213" s="150" t="str">
        <f>IF(Tbl.Kosten[[#This Row],[Pnr.]]=HH$7,Tbl.Kosten[[#This Row],[Te financieren]],"")</f>
        <v/>
      </c>
      <c r="HI213" s="150" t="str">
        <f>IF(Tbl.Kosten[[#This Row],[Pnr.]]=HI$7,Tbl.Kosten[[#This Row],[Te financieren]],"")</f>
        <v/>
      </c>
      <c r="HJ213" s="150" t="str">
        <f>IF(Tbl.Kosten[[#This Row],[Pnr.]]=HJ$7,Tbl.Kosten[[#This Row],[Te financieren]],"")</f>
        <v/>
      </c>
      <c r="HK213" s="150" t="str">
        <f>IF(Tbl.Kosten[[#This Row],[Pnr.]]=HK$7,Tbl.Kosten[[#This Row],[Te financieren]],"")</f>
        <v/>
      </c>
      <c r="HL213" s="150" t="str">
        <f>IF(Tbl.Kosten[[#This Row],[Pnr.]]=HL$7,Tbl.Kosten[[#This Row],[Te financieren]],"")</f>
        <v/>
      </c>
      <c r="HM213" s="150" t="str">
        <f>IF(Tbl.Kosten[[#This Row],[Pnr.]]=HM$7,Tbl.Kosten[[#This Row],[Te financieren]],"")</f>
        <v/>
      </c>
      <c r="HN213" s="150" t="str">
        <f>IF(Tbl.Kosten[[#This Row],[Pnr.]]=HN$7,Tbl.Kosten[[#This Row],[Te financieren]],"")</f>
        <v/>
      </c>
      <c r="HO213" s="150" t="str">
        <f>IF(Tbl.Kosten[[#This Row],[Pnr.]]=HO$7,Tbl.Kosten[[#This Row],[Te financieren]],"")</f>
        <v/>
      </c>
      <c r="HP213" s="150" t="str">
        <f>IF(Tbl.Kosten[[#This Row],[Pnr.]]=HP$7,Tbl.Kosten[[#This Row],[Te financieren]],"")</f>
        <v/>
      </c>
      <c r="HQ213" s="150" t="str">
        <f>IF(Tbl.Kosten[[#This Row],[Pnr.]]=HQ$7,Tbl.Kosten[[#This Row],[Te financieren]],"")</f>
        <v/>
      </c>
      <c r="HR213" s="150" t="str">
        <f>IF(Tbl.Kosten[[#This Row],[Pnr.]]=HR$7,Tbl.Kosten[[#This Row],[Te financieren]],"")</f>
        <v/>
      </c>
      <c r="HS213" s="150" t="str">
        <f>IF(Tbl.Kosten[[#This Row],[Pnr.]]=HS$7,Tbl.Kosten[[#This Row],[Te financieren]],"")</f>
        <v/>
      </c>
      <c r="HT213" s="150" t="str">
        <f>IF(Tbl.Kosten[[#This Row],[Pnr.]]=HT$7,Tbl.Kosten[[#This Row],[Te financieren]],"")</f>
        <v/>
      </c>
      <c r="HU213" s="150" t="str">
        <f>IF(Tbl.Kosten[[#This Row],[Pnr.]]=HU$7,Tbl.Kosten[[#This Row],[Te financieren]],"")</f>
        <v/>
      </c>
      <c r="HV213" s="150" t="str">
        <f>IF(Tbl.Kosten[[#This Row],[Pnr.]]=HV$7,Tbl.Kosten[[#This Row],[Te financieren]],"")</f>
        <v/>
      </c>
      <c r="HW213" s="150" t="str">
        <f>IF(Tbl.Kosten[[#This Row],[Pnr.]]=HW$7,Tbl.Kosten[[#This Row],[Te financieren]],"")</f>
        <v/>
      </c>
    </row>
    <row r="214" spans="2:231" x14ac:dyDescent="0.3">
      <c r="B214" s="134"/>
      <c r="C214" s="137"/>
      <c r="D214" s="136"/>
      <c r="E214" s="261"/>
      <c r="F214" s="135"/>
      <c r="G214" s="11" t="str">
        <f>IF(Tbl.Kosten[[#This Row],[Medewerker e/o 
functie]]&lt;&gt;"",_xlfn.XLOOKUP(Tbl.Kosten[[#This Row],[Medewerker e/o 
functie]],Tbl.Uurtarief[Medewerker en/of functie],Tbl.Uurtarief[Uurtarief],"",0,1),"")</f>
        <v/>
      </c>
      <c r="H214" s="121">
        <f>IFERROR(Tbl.Kosten[[#This Row],[Uren]]*Tbl.Kosten[[#This Row],[Uurtarief]],0)</f>
        <v>0</v>
      </c>
      <c r="I214" s="119" t="str">
        <f>IF(Tbl.Kosten[[#This Row],[Subtotaal uren]]&lt;&gt;0,_xlfn.XLOOKUP(Tbl.Kosten[[#This Row],[Medewerker e/o 
functie]],Tbl.Uurtarief[Medewerker en/of functie],Tbl.Uurtarief[Kostensoort arbeid],"",0,1),"")</f>
        <v/>
      </c>
      <c r="J214" s="137"/>
      <c r="K214" s="135"/>
      <c r="L214" s="139" t="str">
        <f>IF(Tbl.Kosten[[#This Row],[Activum]]&lt;&gt;"",_xlfn.XLOOKUP(Tbl.Kosten[[#This Row],[Activum]],Tbl.Afschrijvingskosten[Activum],Tbl.Afschrijvingskosten[Tarief per afschrijvings-eenheid],"",0,1),"")</f>
        <v/>
      </c>
      <c r="M214" s="122">
        <f>IFERROR(Tbl.Kosten[[#This Row],[Een-
heden]]*Tbl.Kosten[[#This Row],[Afschrijvings-
tarief]],0)</f>
        <v>0</v>
      </c>
      <c r="N214" s="122" t="str">
        <f>IF(Tbl.Kosten[[#This Row],[Subtotaal afschrijving]]&lt;&gt;0,Lijsten!$A$7,"")</f>
        <v/>
      </c>
      <c r="O214" s="140"/>
      <c r="P214" s="135"/>
      <c r="Q214" s="138"/>
      <c r="R214" s="122">
        <f>IFERROR(Tbl.Kosten[[#This Row],[Aantal]]*Tbl.Kosten[[#This Row],[Tarief]],0)</f>
        <v>0</v>
      </c>
      <c r="S214" s="8">
        <f>IFERROR(Tbl.Kosten[[#This Row],[Subtotaal overige kosten]]+Tbl.Kosten[[#This Row],[Subtotaal uren]]+Tbl.Kosten[[#This Row],[Subtotaal afschrijving]],0)</f>
        <v>0</v>
      </c>
      <c r="T214" s="8">
        <f>IFERROR(Tbl.Kosten[[#This Row],[Totaal kosten]]*Tbl.Kosten[[#This Row],[Subsidie%]],0)</f>
        <v>0</v>
      </c>
      <c r="U214" s="4" t="str" cm="1">
        <f t="array" ref="U214">IFERROR(_xlfn.IFS(Tbl.Kosten[[#This Row],[Subtotaal uren]]&lt;&gt;0,Tbl.Kosten[[#This Row],[Kostensoort arbeid]],Tbl.Kosten[[#This Row],[Subtotaal afschrijving]]&lt;&gt;0,Tbl.Kosten[[#This Row],[Kostensoort afschrijving]],Tbl.Kosten[[#This Row],[Subtotaal overige kosten]]&lt;&gt;0,Tbl.Kosten[[#This Row],[Kostensoort overig]]),"")</f>
        <v/>
      </c>
      <c r="V214" s="4" t="str">
        <f>IFERROR(_xlfn.XLOOKUP(Tbl.Kosten[[#This Row],[Activiteitencode]],Tbl.Activiteiten[Activiteitcode],Tbl.Activiteiten[Werkpakketcode],"",0,1),"")</f>
        <v/>
      </c>
      <c r="W214" s="4" t="str">
        <f>IFERROR(_xlfn.XLOOKUP(Tbl.Kosten[[#This Row],[Werkpakketcode]],Tbl.Werkpakketten[Werkpakketcode],Tbl.Werkpakketten[Subsidiabele activiteit],"",0,1),"")</f>
        <v/>
      </c>
      <c r="X214" s="12">
        <f>IFERROR(_xlfn.XLOOKUP(Tbl.Kosten[[#This Row],[Sanr.]],Tbl.Subsidiehoogte[SAnr.],Tbl.Subsidiehoogte[Sub. Percentage],0,0,1),0)</f>
        <v>0</v>
      </c>
      <c r="Y214" s="144" t="str">
        <f>IFERROR(_xlfn.XLOOKUP(Tbl.Kosten[[#This Row],[Partnercode]],Tbl.Projectpartners[Partnercode],Tbl.Projectpartners[PNr.],"",0,1),"")</f>
        <v>P1</v>
      </c>
      <c r="Z214" s="148">
        <f>IF(Tbl.Kosten[[#This Row],[Pnr.]]=Z$7,Tbl.Kosten[[#This Row],[Totaal kosten]],"")</f>
        <v>0</v>
      </c>
      <c r="AA214" s="148" t="str">
        <f>IF(Tbl.Kosten[[#This Row],[Pnr.]]=AA$7,Tbl.Kosten[[#This Row],[Totaal kosten]],"")</f>
        <v/>
      </c>
      <c r="AB214" s="148" t="str">
        <f>IF(Tbl.Kosten[[#This Row],[Pnr.]]=AB$7,Tbl.Kosten[[#This Row],[Totaal kosten]],"")</f>
        <v/>
      </c>
      <c r="AC214" s="148" t="str">
        <f>IF(Tbl.Kosten[[#This Row],[Pnr.]]=AC$7,Tbl.Kosten[[#This Row],[Totaal kosten]],"")</f>
        <v/>
      </c>
      <c r="AD214" s="148" t="str">
        <f>IF(Tbl.Kosten[[#This Row],[Pnr.]]=AD$7,Tbl.Kosten[[#This Row],[Totaal kosten]],"")</f>
        <v/>
      </c>
      <c r="AE214" s="148" t="str">
        <f>IF(Tbl.Kosten[[#This Row],[Pnr.]]=AE$7,Tbl.Kosten[[#This Row],[Totaal kosten]],"")</f>
        <v/>
      </c>
      <c r="AF214" s="148" t="str">
        <f>IF(Tbl.Kosten[[#This Row],[Pnr.]]=AF$7,Tbl.Kosten[[#This Row],[Totaal kosten]],"")</f>
        <v/>
      </c>
      <c r="AG214" s="148" t="str">
        <f>IF(Tbl.Kosten[[#This Row],[Pnr.]]=AG$7,Tbl.Kosten[[#This Row],[Totaal kosten]],"")</f>
        <v/>
      </c>
      <c r="AH214" s="148" t="str">
        <f>IF(Tbl.Kosten[[#This Row],[Pnr.]]=AH$7,Tbl.Kosten[[#This Row],[Totaal kosten]],"")</f>
        <v/>
      </c>
      <c r="AI214" s="148" t="str">
        <f>IF(Tbl.Kosten[[#This Row],[Pnr.]]=AI$7,Tbl.Kosten[[#This Row],[Totaal kosten]],"")</f>
        <v/>
      </c>
      <c r="AJ214" s="148" t="str">
        <f>IF(Tbl.Kosten[[#This Row],[Pnr.]]=AJ$7,Tbl.Kosten[[#This Row],[Totaal kosten]],"")</f>
        <v/>
      </c>
      <c r="AK214" s="148" t="str">
        <f>IF(Tbl.Kosten[[#This Row],[Pnr.]]=AK$7,Tbl.Kosten[[#This Row],[Totaal kosten]],"")</f>
        <v/>
      </c>
      <c r="AL214" s="148" t="str">
        <f>IF(Tbl.Kosten[[#This Row],[Pnr.]]=AL$7,Tbl.Kosten[[#This Row],[Totaal kosten]],"")</f>
        <v/>
      </c>
      <c r="AM214" s="148" t="str">
        <f>IF(Tbl.Kosten[[#This Row],[Pnr.]]=AM$7,Tbl.Kosten[[#This Row],[Totaal kosten]],"")</f>
        <v/>
      </c>
      <c r="AN214" s="148" t="str">
        <f>IF(Tbl.Kosten[[#This Row],[Pnr.]]=AN$7,Tbl.Kosten[[#This Row],[Totaal kosten]],"")</f>
        <v/>
      </c>
      <c r="AO214" s="148" t="str">
        <f>IF(Tbl.Kosten[[#This Row],[Pnr.]]=AO$7,Tbl.Kosten[[#This Row],[Totaal kosten]],"")</f>
        <v/>
      </c>
      <c r="AP214" s="148" t="str">
        <f>IF(Tbl.Kosten[[#This Row],[Pnr.]]=AP$7,Tbl.Kosten[[#This Row],[Totaal kosten]],"")</f>
        <v/>
      </c>
      <c r="AQ214" s="148" t="str">
        <f>IF(Tbl.Kosten[[#This Row],[Pnr.]]=AQ$7,Tbl.Kosten[[#This Row],[Totaal kosten]],"")</f>
        <v/>
      </c>
      <c r="AR214" s="148" t="str">
        <f>IF(Tbl.Kosten[[#This Row],[Pnr.]]=AR$7,Tbl.Kosten[[#This Row],[Totaal kosten]],"")</f>
        <v/>
      </c>
      <c r="AS214" s="148" t="str">
        <f>IF(Tbl.Kosten[[#This Row],[Pnr.]]=AS$7,Tbl.Kosten[[#This Row],[Totaal kosten]],"")</f>
        <v/>
      </c>
      <c r="AT214" s="148" t="str">
        <f>IF(Tbl.Kosten[[#This Row],[Pnr.]]=AT$7,Tbl.Kosten[[#This Row],[Totaal kosten]],"")</f>
        <v/>
      </c>
      <c r="AU214" s="148" t="str">
        <f>IF(Tbl.Kosten[[#This Row],[Pnr.]]=AU$7,Tbl.Kosten[[#This Row],[Totaal kosten]],"")</f>
        <v/>
      </c>
      <c r="AV214" s="148" t="str">
        <f>IF(Tbl.Kosten[[#This Row],[Pnr.]]=AV$7,Tbl.Kosten[[#This Row],[Totaal kosten]],"")</f>
        <v/>
      </c>
      <c r="AW214" s="148" t="str">
        <f>IF(Tbl.Kosten[[#This Row],[Pnr.]]=AW$7,Tbl.Kosten[[#This Row],[Totaal kosten]],"")</f>
        <v/>
      </c>
      <c r="AX214" s="148" t="str">
        <f>IF(Tbl.Kosten[[#This Row],[Pnr.]]=AX$7,Tbl.Kosten[[#This Row],[Totaal kosten]],"")</f>
        <v/>
      </c>
      <c r="AY214" s="148" t="str">
        <f>IF(Tbl.Kosten[[#This Row],[Pnr.]]=AY$7,Tbl.Kosten[[#This Row],[Totaal kosten]],"")</f>
        <v/>
      </c>
      <c r="AZ214" s="148" t="str">
        <f>IF(Tbl.Kosten[[#This Row],[Pnr.]]=AZ$7,Tbl.Kosten[[#This Row],[Totaal kosten]],"")</f>
        <v/>
      </c>
      <c r="BA214" s="148" t="str">
        <f>IF(Tbl.Kosten[[#This Row],[Pnr.]]=BA$7,Tbl.Kosten[[#This Row],[Totaal kosten]],"")</f>
        <v/>
      </c>
      <c r="BB214" s="148" t="str">
        <f>IF(Tbl.Kosten[[#This Row],[Pnr.]]=BB$7,Tbl.Kosten[[#This Row],[Totaal kosten]],"")</f>
        <v/>
      </c>
      <c r="BC214" s="148" t="str">
        <f>IF(Tbl.Kosten[[#This Row],[Pnr.]]=BC$7,Tbl.Kosten[[#This Row],[Totaal kosten]],"")</f>
        <v/>
      </c>
      <c r="BD214" s="148" t="str">
        <f>IF(Tbl.Kosten[[#This Row],[Pnr.]]=BD$7,Tbl.Kosten[[#This Row],[Totaal kosten]],"")</f>
        <v/>
      </c>
      <c r="BE214" s="148" t="str">
        <f>IF(Tbl.Kosten[[#This Row],[Pnr.]]=BE$7,Tbl.Kosten[[#This Row],[Totaal kosten]],"")</f>
        <v/>
      </c>
      <c r="BF214" s="148" t="str">
        <f>IF(Tbl.Kosten[[#This Row],[Pnr.]]=BF$7,Tbl.Kosten[[#This Row],[Totaal kosten]],"")</f>
        <v/>
      </c>
      <c r="BG214" s="148" t="str">
        <f>IF(Tbl.Kosten[[#This Row],[Pnr.]]=BG$7,Tbl.Kosten[[#This Row],[Totaal kosten]],"")</f>
        <v/>
      </c>
      <c r="BH214" s="148" t="str">
        <f>IF(Tbl.Kosten[[#This Row],[Pnr.]]=BH$7,Tbl.Kosten[[#This Row],[Totaal kosten]],"")</f>
        <v/>
      </c>
      <c r="BI214" s="148" t="str">
        <f>IF(Tbl.Kosten[[#This Row],[Pnr.]]=BI$7,Tbl.Kosten[[#This Row],[Totaal kosten]],"")</f>
        <v/>
      </c>
      <c r="BJ214" s="148" t="str">
        <f>IF(Tbl.Kosten[[#This Row],[Pnr.]]=BJ$7,Tbl.Kosten[[#This Row],[Totaal kosten]],"")</f>
        <v/>
      </c>
      <c r="BK214" s="148" t="str">
        <f>IF(Tbl.Kosten[[#This Row],[Pnr.]]=BK$7,Tbl.Kosten[[#This Row],[Totaal kosten]],"")</f>
        <v/>
      </c>
      <c r="BL214" s="148" t="str">
        <f>IF(Tbl.Kosten[[#This Row],[Pnr.]]=BL$7,Tbl.Kosten[[#This Row],[Totaal kosten]],"")</f>
        <v/>
      </c>
      <c r="BM214" s="148" t="str">
        <f>IF(Tbl.Kosten[[#This Row],[Pnr.]]=BM$7,Tbl.Kosten[[#This Row],[Totaal kosten]],"")</f>
        <v/>
      </c>
      <c r="BN214" s="148" t="str">
        <f>IF(Tbl.Kosten[[#This Row],[Pnr.]]=BN$7,Tbl.Kosten[[#This Row],[Totaal kosten]],"")</f>
        <v/>
      </c>
      <c r="BO214" s="148" t="str">
        <f>IF(Tbl.Kosten[[#This Row],[Pnr.]]=BO$7,Tbl.Kosten[[#This Row],[Totaal kosten]],"")</f>
        <v/>
      </c>
      <c r="BP214" s="148" t="str">
        <f>IF(Tbl.Kosten[[#This Row],[Pnr.]]=BP$7,Tbl.Kosten[[#This Row],[Totaal kosten]],"")</f>
        <v/>
      </c>
      <c r="BQ214" s="148" t="str">
        <f>IF(Tbl.Kosten[[#This Row],[Pnr.]]=BQ$7,Tbl.Kosten[[#This Row],[Totaal kosten]],"")</f>
        <v/>
      </c>
      <c r="BR214" s="148" t="str">
        <f>IF(Tbl.Kosten[[#This Row],[Pnr.]]=BR$7,Tbl.Kosten[[#This Row],[Totaal kosten]],"")</f>
        <v/>
      </c>
      <c r="BS214" s="148" t="str">
        <f>IF(Tbl.Kosten[[#This Row],[Pnr.]]=BS$7,Tbl.Kosten[[#This Row],[Totaal kosten]],"")</f>
        <v/>
      </c>
      <c r="BT214" s="148" t="str">
        <f>IF(Tbl.Kosten[[#This Row],[Pnr.]]=BT$7,Tbl.Kosten[[#This Row],[Totaal kosten]],"")</f>
        <v/>
      </c>
      <c r="BU214" s="148" t="str">
        <f>IF(Tbl.Kosten[[#This Row],[Pnr.]]=BU$7,Tbl.Kosten[[#This Row],[Totaal kosten]],"")</f>
        <v/>
      </c>
      <c r="BV214" s="148" t="str">
        <f>IF(Tbl.Kosten[[#This Row],[Pnr.]]=BV$7,Tbl.Kosten[[#This Row],[Totaal kosten]],"")</f>
        <v/>
      </c>
      <c r="BW214" s="148" t="str">
        <f>IF(Tbl.Kosten[[#This Row],[Pnr.]]=BW$7,Tbl.Kosten[[#This Row],[Totaal kosten]],"")</f>
        <v/>
      </c>
      <c r="BX214" s="148" t="str">
        <f>IFERROR(_xlfn.XLOOKUP(Tbl.Kosten[[#This Row],[Werkpakketcode]],Tbl.Werkpakketten[Werkpakketcode],Tbl.Werkpakketten[WPnr.],"",0,1),"")</f>
        <v/>
      </c>
      <c r="BY214" s="148" t="str">
        <f>IF(Tbl.Kosten[[#This Row],[WPnr.]]=BY$7,Tbl.Kosten[[#This Row],[Totaal kosten]],"")</f>
        <v/>
      </c>
      <c r="BZ214" s="148" t="str">
        <f>IF(Tbl.Kosten[[#This Row],[WPnr.]]=BZ$7,Tbl.Kosten[[#This Row],[Totaal kosten]],"")</f>
        <v/>
      </c>
      <c r="CA214" s="148" t="str">
        <f>IF(Tbl.Kosten[[#This Row],[WPnr.]]=CA$7,Tbl.Kosten[[#This Row],[Totaal kosten]],"")</f>
        <v/>
      </c>
      <c r="CB214" s="148" t="str">
        <f>IF(Tbl.Kosten[[#This Row],[WPnr.]]=CB$7,Tbl.Kosten[[#This Row],[Totaal kosten]],"")</f>
        <v/>
      </c>
      <c r="CC214" s="148" t="str">
        <f>IF(Tbl.Kosten[[#This Row],[WPnr.]]=CC$7,Tbl.Kosten[[#This Row],[Totaal kosten]],"")</f>
        <v/>
      </c>
      <c r="CD214" s="148" t="str">
        <f>IF(Tbl.Kosten[[#This Row],[WPnr.]]=CD$7,Tbl.Kosten[[#This Row],[Totaal kosten]],"")</f>
        <v/>
      </c>
      <c r="CE214" s="148" t="str">
        <f>IF(Tbl.Kosten[[#This Row],[WPnr.]]=CE$7,Tbl.Kosten[[#This Row],[Totaal kosten]],"")</f>
        <v/>
      </c>
      <c r="CF214" s="148" t="str">
        <f>IF(Tbl.Kosten[[#This Row],[WPnr.]]=CF$7,Tbl.Kosten[[#This Row],[Totaal kosten]],"")</f>
        <v/>
      </c>
      <c r="CG214" s="148" t="str">
        <f>IF(Tbl.Kosten[[#This Row],[WPnr.]]=CG$7,Tbl.Kosten[[#This Row],[Totaal kosten]],"")</f>
        <v/>
      </c>
      <c r="CH214" s="148" t="str">
        <f>IF(Tbl.Kosten[[#This Row],[WPnr.]]=CH$7,Tbl.Kosten[[#This Row],[Totaal kosten]],"")</f>
        <v/>
      </c>
      <c r="CI214" s="148" t="str">
        <f>IF(Tbl.Kosten[[#This Row],[WPnr.]]=CI$7,Tbl.Kosten[[#This Row],[Totaal kosten]],"")</f>
        <v/>
      </c>
      <c r="CJ214" s="148" t="str">
        <f>IF(Tbl.Kosten[[#This Row],[WPnr.]]=CJ$7,Tbl.Kosten[[#This Row],[Totaal kosten]],"")</f>
        <v/>
      </c>
      <c r="CK214" s="148" t="str">
        <f>IF(Tbl.Kosten[[#This Row],[WPnr.]]=CK$7,Tbl.Kosten[[#This Row],[Totaal kosten]],"")</f>
        <v/>
      </c>
      <c r="CL214" s="148" t="str">
        <f>IF(Tbl.Kosten[[#This Row],[WPnr.]]=CL$7,Tbl.Kosten[[#This Row],[Totaal kosten]],"")</f>
        <v/>
      </c>
      <c r="CM214" s="148" t="str">
        <f>IF(Tbl.Kosten[[#This Row],[WPnr.]]=CM$7,Tbl.Kosten[[#This Row],[Totaal kosten]],"")</f>
        <v/>
      </c>
      <c r="CN214" s="148" t="str">
        <f>IF(Tbl.Kosten[[#This Row],[WPnr.]]=CN$7,Tbl.Kosten[[#This Row],[Totaal kosten]],"")</f>
        <v/>
      </c>
      <c r="CO214" s="148" t="str">
        <f>IF(Tbl.Kosten[[#This Row],[WPnr.]]=CO$7,Tbl.Kosten[[#This Row],[Totaal kosten]],"")</f>
        <v/>
      </c>
      <c r="CP214" s="148" t="str">
        <f>IF(Tbl.Kosten[[#This Row],[WPnr.]]=CP$7,Tbl.Kosten[[#This Row],[Totaal kosten]],"")</f>
        <v/>
      </c>
      <c r="CQ214" s="148" t="str">
        <f>IF(Tbl.Kosten[[#This Row],[WPnr.]]=CQ$7,Tbl.Kosten[[#This Row],[Totaal kosten]],"")</f>
        <v/>
      </c>
      <c r="CR214" s="148" t="str">
        <f>IF(Tbl.Kosten[[#This Row],[WPnr.]]=CR$7,Tbl.Kosten[[#This Row],[Totaal kosten]],"")</f>
        <v/>
      </c>
      <c r="CS214" s="148" t="str">
        <f>IF(Tbl.Kosten[[#This Row],[WPnr.]]=CS$7,Tbl.Kosten[[#This Row],[Totaal kosten]],"")</f>
        <v/>
      </c>
      <c r="CT214" s="148" t="str">
        <f>IF(Tbl.Kosten[[#This Row],[WPnr.]]=CT$7,Tbl.Kosten[[#This Row],[Totaal kosten]],"")</f>
        <v/>
      </c>
      <c r="CU214" s="148" t="str">
        <f>IF(Tbl.Kosten[[#This Row],[WPnr.]]=CU$7,Tbl.Kosten[[#This Row],[Totaal kosten]],"")</f>
        <v/>
      </c>
      <c r="CV214" s="148" t="str">
        <f>IF(Tbl.Kosten[[#This Row],[WPnr.]]=CV$7,Tbl.Kosten[[#This Row],[Totaal kosten]],"")</f>
        <v/>
      </c>
      <c r="CW214" s="148" t="str">
        <f>IF(Tbl.Kosten[[#This Row],[WPnr.]]=CW$7,Tbl.Kosten[[#This Row],[Totaal kosten]],"")</f>
        <v/>
      </c>
      <c r="CX214" s="148" t="str">
        <f>IF(Tbl.Kosten[[#This Row],[WPnr.]]=CX$7,Tbl.Kosten[[#This Row],[Totaal kosten]],"")</f>
        <v/>
      </c>
      <c r="CY214" s="148" t="str">
        <f>IF(Tbl.Kosten[[#This Row],[WPnr.]]=CY$7,Tbl.Kosten[[#This Row],[Totaal kosten]],"")</f>
        <v/>
      </c>
      <c r="CZ214" s="148" t="str">
        <f>IF(Tbl.Kosten[[#This Row],[WPnr.]]=CZ$7,Tbl.Kosten[[#This Row],[Totaal kosten]],"")</f>
        <v/>
      </c>
      <c r="DA214" s="148" t="str">
        <f>IF(Tbl.Kosten[[#This Row],[WPnr.]]=DA$7,Tbl.Kosten[[#This Row],[Totaal kosten]],"")</f>
        <v/>
      </c>
      <c r="DB214" s="148" t="str">
        <f>IF(Tbl.Kosten[[#This Row],[WPnr.]]=DB$7,Tbl.Kosten[[#This Row],[Totaal kosten]],"")</f>
        <v/>
      </c>
      <c r="DC214" s="148" t="str">
        <f>IF(Tbl.Kosten[[#This Row],[WPnr.]]=DC$7,Tbl.Kosten[[#This Row],[Totaal kosten]],"")</f>
        <v/>
      </c>
      <c r="DD214" s="148" t="str">
        <f>IF(Tbl.Kosten[[#This Row],[WPnr.]]=DD$7,Tbl.Kosten[[#This Row],[Totaal kosten]],"")</f>
        <v/>
      </c>
      <c r="DE214" s="148" t="str">
        <f>IF(Tbl.Kosten[[#This Row],[WPnr.]]=DE$7,Tbl.Kosten[[#This Row],[Totaal kosten]],"")</f>
        <v/>
      </c>
      <c r="DF214" s="148" t="str">
        <f>IF(Tbl.Kosten[[#This Row],[WPnr.]]=DF$7,Tbl.Kosten[[#This Row],[Totaal kosten]],"")</f>
        <v/>
      </c>
      <c r="DG214" s="148" t="str">
        <f>IF(Tbl.Kosten[[#This Row],[WPnr.]]=DG$7,Tbl.Kosten[[#This Row],[Totaal kosten]],"")</f>
        <v/>
      </c>
      <c r="DH214" s="148" t="str">
        <f>IF(Tbl.Kosten[[#This Row],[WPnr.]]=DH$7,Tbl.Kosten[[#This Row],[Totaal kosten]],"")</f>
        <v/>
      </c>
      <c r="DI214" s="148" t="str">
        <f>IF(Tbl.Kosten[[#This Row],[WPnr.]]=DI$7,Tbl.Kosten[[#This Row],[Totaal kosten]],"")</f>
        <v/>
      </c>
      <c r="DJ214" s="148" t="str">
        <f>IF(Tbl.Kosten[[#This Row],[WPnr.]]=DJ$7,Tbl.Kosten[[#This Row],[Totaal kosten]],"")</f>
        <v/>
      </c>
      <c r="DK214" s="148" t="str">
        <f>IF(Tbl.Kosten[[#This Row],[WPnr.]]=DK$7,Tbl.Kosten[[#This Row],[Totaal kosten]],"")</f>
        <v/>
      </c>
      <c r="DL214" s="148" t="str">
        <f>IF(Tbl.Kosten[[#This Row],[WPnr.]]=DL$7,Tbl.Kosten[[#This Row],[Totaal kosten]],"")</f>
        <v/>
      </c>
      <c r="DM214" s="148" t="str">
        <f>IF(Tbl.Kosten[[#This Row],[WPnr.]]=DM$7,Tbl.Kosten[[#This Row],[Totaal kosten]],"")</f>
        <v/>
      </c>
      <c r="DN214" s="148" t="str">
        <f>IF(Tbl.Kosten[[#This Row],[WPnr.]]=DN$7,Tbl.Kosten[[#This Row],[Totaal kosten]],"")</f>
        <v/>
      </c>
      <c r="DO214" s="148" t="str">
        <f>IF(Tbl.Kosten[[#This Row],[WPnr.]]=DO$7,Tbl.Kosten[[#This Row],[Totaal kosten]],"")</f>
        <v/>
      </c>
      <c r="DP214" s="148" t="str">
        <f>IF(Tbl.Kosten[[#This Row],[WPnr.]]=DP$7,Tbl.Kosten[[#This Row],[Totaal kosten]],"")</f>
        <v/>
      </c>
      <c r="DQ214" s="148" t="str">
        <f>IF(Tbl.Kosten[[#This Row],[WPnr.]]=DQ$7,Tbl.Kosten[[#This Row],[Totaal kosten]],"")</f>
        <v/>
      </c>
      <c r="DR214" s="148" t="str">
        <f>IF(Tbl.Kosten[[#This Row],[WPnr.]]=DR$7,Tbl.Kosten[[#This Row],[Totaal kosten]],"")</f>
        <v/>
      </c>
      <c r="DS214" s="148" t="str">
        <f>IF(Tbl.Kosten[[#This Row],[WPnr.]]=DS$7,Tbl.Kosten[[#This Row],[Totaal kosten]],"")</f>
        <v/>
      </c>
      <c r="DT214" s="148" t="str">
        <f>IF(Tbl.Kosten[[#This Row],[WPnr.]]=DT$7,Tbl.Kosten[[#This Row],[Totaal kosten]],"")</f>
        <v/>
      </c>
      <c r="DU214" s="148" t="str">
        <f>IF(Tbl.Kosten[[#This Row],[WPnr.]]=DU$7,Tbl.Kosten[[#This Row],[Totaal kosten]],"")</f>
        <v/>
      </c>
      <c r="DV214" s="148" t="str">
        <f>IF(Tbl.Kosten[[#This Row],[WPnr.]]=DV$7,Tbl.Kosten[[#This Row],[Totaal kosten]],"")</f>
        <v/>
      </c>
      <c r="DW214" s="150" t="str">
        <f>IFERROR(_xlfn.XLOOKUP(Tbl.Kosten[[#This Row],[Kostensoort]],Tbl.Kostensoorten[Kostensoorten],Tbl.Kostensoorten[KSnr.],"",0,1),"")</f>
        <v/>
      </c>
      <c r="DX214" s="150" t="str">
        <f>IF(Tbl.Kosten[[#This Row],[KSnr.]]=DX$7,Tbl.Kosten[[#This Row],[Totaal kosten]],"")</f>
        <v/>
      </c>
      <c r="DY214" s="150" t="str">
        <f>IF(Tbl.Kosten[[#This Row],[KSnr.]]=DY$7,Tbl.Kosten[[#This Row],[Totaal kosten]],"")</f>
        <v/>
      </c>
      <c r="DZ214" s="150" t="str">
        <f>IF(Tbl.Kosten[[#This Row],[KSnr.]]=DZ$7,Tbl.Kosten[[#This Row],[Totaal kosten]],"")</f>
        <v/>
      </c>
      <c r="EA214" s="150" t="str">
        <f>IF(Tbl.Kosten[[#This Row],[KSnr.]]=EA$7,Tbl.Kosten[[#This Row],[Totaal kosten]],"")</f>
        <v/>
      </c>
      <c r="EB214" s="150" t="str">
        <f>IF(Tbl.Kosten[[#This Row],[KSnr.]]=EB$7,Tbl.Kosten[[#This Row],[Totaal kosten]],"")</f>
        <v/>
      </c>
      <c r="EC214" s="150" t="str">
        <f>IF(Tbl.Kosten[[#This Row],[KSnr.]]=EC$7,Tbl.Kosten[[#This Row],[Totaal kosten]],"")</f>
        <v/>
      </c>
      <c r="ED214" s="150" t="str">
        <f>IF(Tbl.Kosten[[#This Row],[KSnr.]]=ED$7,Tbl.Kosten[[#This Row],[Totaal kosten]],"")</f>
        <v/>
      </c>
      <c r="EE214" s="150" t="str">
        <f>IF(Tbl.Kosten[[#This Row],[KSnr.]]=EE$7,Tbl.Kosten[[#This Row],[Totaal kosten]],"")</f>
        <v/>
      </c>
      <c r="EF214" s="150" t="str">
        <f>IF(Tbl.Kosten[[#This Row],[KSnr.]]=EF$7,Tbl.Kosten[[#This Row],[Totaal kosten]],"")</f>
        <v/>
      </c>
      <c r="EG214" s="150" t="str">
        <f>IF(Tbl.Kosten[[#This Row],[KSnr.]]=EG$7,Tbl.Kosten[[#This Row],[Totaal kosten]],"")</f>
        <v/>
      </c>
      <c r="EH214" s="150" t="str">
        <f>IF(Tbl.Kosten[[#This Row],[KSnr.]]=EH$7,Tbl.Kosten[[#This Row],[Totaal kosten]],"")</f>
        <v/>
      </c>
      <c r="EI214" s="150" t="str">
        <f>IF(Tbl.Kosten[[#This Row],[KSnr.]]=EI$7,Tbl.Kosten[[#This Row],[Totaal kosten]],"")</f>
        <v/>
      </c>
      <c r="EJ214" s="150" t="str">
        <f>IF(Tbl.Kosten[[#This Row],[KSnr.]]=EJ$7,Tbl.Kosten[[#This Row],[Totaal kosten]],"")</f>
        <v/>
      </c>
      <c r="EK214" s="150" t="str">
        <f>IF(Tbl.Kosten[[#This Row],[KSnr.]]=EK$7,Tbl.Kosten[[#This Row],[Totaal kosten]],"")</f>
        <v/>
      </c>
      <c r="EL214" s="150" t="str">
        <f>IF(Tbl.Kosten[[#This Row],[KSnr.]]=EL$7,Tbl.Kosten[[#This Row],[Totaal kosten]],"")</f>
        <v/>
      </c>
      <c r="EM214" s="150" t="str">
        <f>IF(Tbl.Kosten[[#This Row],[KSnr.]]=EM$7,Tbl.Kosten[[#This Row],[Totaal kosten]],"")</f>
        <v/>
      </c>
      <c r="EN214" s="150" t="str">
        <f>IF(Tbl.Kosten[[#This Row],[KSnr.]]=EN$7,Tbl.Kosten[[#This Row],[Totaal kosten]],"")</f>
        <v/>
      </c>
      <c r="EO214" s="150" t="str">
        <f>IF(Tbl.Kosten[[#This Row],[KSnr.]]=EO$7,Tbl.Kosten[[#This Row],[Totaal kosten]],"")</f>
        <v/>
      </c>
      <c r="EP214" s="150" t="str">
        <f>IF(Tbl.Kosten[[#This Row],[KSnr.]]=EP$7,Tbl.Kosten[[#This Row],[Totaal kosten]],"")</f>
        <v/>
      </c>
      <c r="EQ214" s="150" t="str">
        <f>IF(Tbl.Kosten[[#This Row],[KSnr.]]=EQ$7,Tbl.Kosten[[#This Row],[Totaal kosten]],"")</f>
        <v/>
      </c>
      <c r="ER214" s="144" t="str">
        <f>IFERROR(_xlfn.XLOOKUP(Tbl.Kosten[[#This Row],[Subsidieactiviteit]],Tbl.Subsidiehoogte[Subsidieactiviteit],Tbl.Subsidiehoogte[SAnr.],"",0,1),"")</f>
        <v/>
      </c>
      <c r="ES214" s="150" t="str">
        <f>IF(Tbl.Kosten[[#This Row],[Sanr.]]=ES$7,Tbl.Kosten[[#This Row],[Totaal kosten]],"")</f>
        <v/>
      </c>
      <c r="ET214" s="150" t="str">
        <f>IF(Tbl.Kosten[[#This Row],[Sanr.]]=ET$7,Tbl.Kosten[[#This Row],[Totaal kosten]],"")</f>
        <v/>
      </c>
      <c r="EU214" s="150" t="str">
        <f>IF(Tbl.Kosten[[#This Row],[Sanr.]]=EU$7,Tbl.Kosten[[#This Row],[Totaal kosten]],"")</f>
        <v/>
      </c>
      <c r="EV214" s="150" t="str">
        <f>IF(Tbl.Kosten[[#This Row],[Sanr.]]=EV$7,Tbl.Kosten[[#This Row],[Totaal kosten]],"")</f>
        <v/>
      </c>
      <c r="EW214" s="150" t="str">
        <f>IF(Tbl.Kosten[[#This Row],[Sanr.]]=EW$7,Tbl.Kosten[[#This Row],[Totaal kosten]],"")</f>
        <v/>
      </c>
      <c r="EX214" s="150" t="str">
        <f>IF(Tbl.Kosten[[#This Row],[Sanr.]]=EX$7,Tbl.Kosten[[#This Row],[Totaal kosten]],"")</f>
        <v/>
      </c>
      <c r="EY214" s="150" t="str">
        <f>IF(Tbl.Kosten[[#This Row],[Sanr.]]=EY$7,Tbl.Kosten[[#This Row],[Totaal kosten]],"")</f>
        <v/>
      </c>
      <c r="EZ214" s="150" t="str">
        <f>IF(Tbl.Kosten[[#This Row],[Sanr.]]=EZ$7,Tbl.Kosten[[#This Row],[Totaal kosten]],"")</f>
        <v/>
      </c>
      <c r="FA214" s="150" t="str">
        <f>IF(Tbl.Kosten[[#This Row],[Sanr.]]=FA$7,Tbl.Kosten[[#This Row],[Totaal kosten]],"")</f>
        <v/>
      </c>
      <c r="FB214" s="150" t="str">
        <f>IF(Tbl.Kosten[[#This Row],[Sanr.]]=FB$7,Tbl.Kosten[[#This Row],[Totaal kosten]],"")</f>
        <v/>
      </c>
      <c r="FC214" s="150" t="str">
        <f>IF(Tbl.Kosten[[#This Row],[Sanr.]]=FC$7,Tbl.Kosten[[#This Row],[Totaal kosten]],"")</f>
        <v/>
      </c>
      <c r="FD214" s="150" t="str">
        <f>IF(Tbl.Kosten[[#This Row],[Sanr.]]=FD$7,Tbl.Kosten[[#This Row],[Totaal kosten]],"")</f>
        <v/>
      </c>
      <c r="FE214" s="150" t="str">
        <f>IF(Tbl.Kosten[[#This Row],[Sanr.]]=FE$7,Tbl.Kosten[[#This Row],[Totaal kosten]],"")</f>
        <v/>
      </c>
      <c r="FF214" s="150" t="str">
        <f>IF(Tbl.Kosten[[#This Row],[Sanr.]]=FF$7,Tbl.Kosten[[#This Row],[Totaal kosten]],"")</f>
        <v/>
      </c>
      <c r="FG214" s="150" t="str">
        <f>IF(Tbl.Kosten[[#This Row],[Sanr.]]=FG$7,Tbl.Kosten[[#This Row],[Totaal kosten]],"")</f>
        <v/>
      </c>
      <c r="FH214" s="150" t="str">
        <f>IF(Tbl.Kosten[[#This Row],[Sanr.]]=FH$7,Tbl.Kosten[[#This Row],[Totaal kosten]],"")</f>
        <v/>
      </c>
      <c r="FI214" s="150" t="str">
        <f>IF(Tbl.Kosten[[#This Row],[Sanr.]]=FI$7,Tbl.Kosten[[#This Row],[Totaal kosten]],"")</f>
        <v/>
      </c>
      <c r="FJ214" s="150" t="str">
        <f>IF(Tbl.Kosten[[#This Row],[Sanr.]]=FJ$7,Tbl.Kosten[[#This Row],[Totaal kosten]],"")</f>
        <v/>
      </c>
      <c r="FK214" s="150" t="str">
        <f>IF(Tbl.Kosten[[#This Row],[Sanr.]]=FK$7,Tbl.Kosten[[#This Row],[Totaal kosten]],"")</f>
        <v/>
      </c>
      <c r="FL214" s="150" t="str">
        <f>IF(Tbl.Kosten[[#This Row],[Sanr.]]=FL$7,Tbl.Kosten[[#This Row],[Totaal kosten]],"")</f>
        <v/>
      </c>
      <c r="FM214" s="150" t="str">
        <f>IF(Tbl.Kosten[[#This Row],[Sanr.]]=FM$7,Tbl.Kosten[[#This Row],[Totaal kosten]],"")</f>
        <v/>
      </c>
      <c r="FN214" s="150" t="str">
        <f>IF(Tbl.Kosten[[#This Row],[Sanr.]]=FN$7,Tbl.Kosten[[#This Row],[Totaal kosten]],"")</f>
        <v/>
      </c>
      <c r="FO214" s="150" t="str">
        <f>IF(Tbl.Kosten[[#This Row],[Sanr.]]=FO$7,Tbl.Kosten[[#This Row],[Totaal kosten]],"")</f>
        <v/>
      </c>
      <c r="FP214" s="150" t="str">
        <f>IF(Tbl.Kosten[[#This Row],[Sanr.]]=FP$7,Tbl.Kosten[[#This Row],[Totaal kosten]],"")</f>
        <v/>
      </c>
      <c r="FQ214" s="150" t="str">
        <f>IF(Tbl.Kosten[[#This Row],[Sanr.]]=FQ$7,Tbl.Kosten[[#This Row],[Totaal kosten]],"")</f>
        <v/>
      </c>
      <c r="FR214" s="150" t="str">
        <f>IF(Tbl.Kosten[[#This Row],[Sanr.]]=FR$7,Tbl.Kosten[[#This Row],[Totaal kosten]],"")</f>
        <v/>
      </c>
      <c r="FS214" s="150" t="str">
        <f>IF(Tbl.Kosten[[#This Row],[Sanr.]]=FS$7,Tbl.Kosten[[#This Row],[Totaal kosten]],"")</f>
        <v/>
      </c>
      <c r="FT214" s="150" t="str">
        <f>IF(Tbl.Kosten[[#This Row],[Sanr.]]=FT$7,Tbl.Kosten[[#This Row],[Totaal kosten]],"")</f>
        <v/>
      </c>
      <c r="FU214" s="150" t="str">
        <f>IF(Tbl.Kosten[[#This Row],[Sanr.]]=FU$7,Tbl.Kosten[[#This Row],[Totaal kosten]],"")</f>
        <v/>
      </c>
      <c r="FV214" s="150" t="str">
        <f>IF(Tbl.Kosten[[#This Row],[Sanr.]]=FV$7,Tbl.Kosten[[#This Row],[Totaal kosten]],"")</f>
        <v/>
      </c>
      <c r="FW214" s="150" t="str">
        <f>IFERROR(_xlfn.XLOOKUP(Tbl.Kosten[[#This Row],[Activiteitencode]],Tbl.Activiteiten[Activiteitcode],Tbl.Activiteiten[Anr.],"",0,1),"")</f>
        <v/>
      </c>
      <c r="FX214" s="169" t="str">
        <f>_xlfn.CONCAT(Tbl.Kosten[[#This Row],[Pnr.]],Tbl.Kosten[[#This Row],[Sanr.]])</f>
        <v>P1</v>
      </c>
      <c r="FY214" s="150">
        <f>Tbl.Kosten[[#This Row],[Totaal kosten]]-Tbl.Kosten[[#This Row],[Subsidie]]</f>
        <v>0</v>
      </c>
      <c r="FZ214" s="150">
        <f>IF(Tbl.Kosten[[#This Row],[Pnr.]]=FZ$7,Tbl.Kosten[[#This Row],[Te financieren]],"")</f>
        <v>0</v>
      </c>
      <c r="GA214" s="150" t="str">
        <f>IF(Tbl.Kosten[[#This Row],[Pnr.]]=GA$7,Tbl.Kosten[[#This Row],[Te financieren]],"")</f>
        <v/>
      </c>
      <c r="GB214" s="150" t="str">
        <f>IF(Tbl.Kosten[[#This Row],[Pnr.]]=GB$7,Tbl.Kosten[[#This Row],[Te financieren]],"")</f>
        <v/>
      </c>
      <c r="GC214" s="150" t="str">
        <f>IF(Tbl.Kosten[[#This Row],[Pnr.]]=GC$7,Tbl.Kosten[[#This Row],[Te financieren]],"")</f>
        <v/>
      </c>
      <c r="GD214" s="150" t="str">
        <f>IF(Tbl.Kosten[[#This Row],[Pnr.]]=GD$7,Tbl.Kosten[[#This Row],[Te financieren]],"")</f>
        <v/>
      </c>
      <c r="GE214" s="150" t="str">
        <f>IF(Tbl.Kosten[[#This Row],[Pnr.]]=GE$7,Tbl.Kosten[[#This Row],[Te financieren]],"")</f>
        <v/>
      </c>
      <c r="GF214" s="150" t="str">
        <f>IF(Tbl.Kosten[[#This Row],[Pnr.]]=GF$7,Tbl.Kosten[[#This Row],[Te financieren]],"")</f>
        <v/>
      </c>
      <c r="GG214" s="150" t="str">
        <f>IF(Tbl.Kosten[[#This Row],[Pnr.]]=GG$7,Tbl.Kosten[[#This Row],[Te financieren]],"")</f>
        <v/>
      </c>
      <c r="GH214" s="150" t="str">
        <f>IF(Tbl.Kosten[[#This Row],[Pnr.]]=GH$7,Tbl.Kosten[[#This Row],[Te financieren]],"")</f>
        <v/>
      </c>
      <c r="GI214" s="150" t="str">
        <f>IF(Tbl.Kosten[[#This Row],[Pnr.]]=GI$7,Tbl.Kosten[[#This Row],[Te financieren]],"")</f>
        <v/>
      </c>
      <c r="GJ214" s="150" t="str">
        <f>IF(Tbl.Kosten[[#This Row],[Pnr.]]=GJ$7,Tbl.Kosten[[#This Row],[Te financieren]],"")</f>
        <v/>
      </c>
      <c r="GK214" s="150" t="str">
        <f>IF(Tbl.Kosten[[#This Row],[Pnr.]]=GK$7,Tbl.Kosten[[#This Row],[Te financieren]],"")</f>
        <v/>
      </c>
      <c r="GL214" s="150" t="str">
        <f>IF(Tbl.Kosten[[#This Row],[Pnr.]]=GL$7,Tbl.Kosten[[#This Row],[Te financieren]],"")</f>
        <v/>
      </c>
      <c r="GM214" s="150" t="str">
        <f>IF(Tbl.Kosten[[#This Row],[Pnr.]]=GM$7,Tbl.Kosten[[#This Row],[Te financieren]],"")</f>
        <v/>
      </c>
      <c r="GN214" s="150" t="str">
        <f>IF(Tbl.Kosten[[#This Row],[Pnr.]]=GN$7,Tbl.Kosten[[#This Row],[Te financieren]],"")</f>
        <v/>
      </c>
      <c r="GO214" s="150" t="str">
        <f>IF(Tbl.Kosten[[#This Row],[Pnr.]]=GO$7,Tbl.Kosten[[#This Row],[Te financieren]],"")</f>
        <v/>
      </c>
      <c r="GP214" s="150" t="str">
        <f>IF(Tbl.Kosten[[#This Row],[Pnr.]]=GP$7,Tbl.Kosten[[#This Row],[Te financieren]],"")</f>
        <v/>
      </c>
      <c r="GQ214" s="150" t="str">
        <f>IF(Tbl.Kosten[[#This Row],[Pnr.]]=GQ$7,Tbl.Kosten[[#This Row],[Te financieren]],"")</f>
        <v/>
      </c>
      <c r="GR214" s="150" t="str">
        <f>IF(Tbl.Kosten[[#This Row],[Pnr.]]=GR$7,Tbl.Kosten[[#This Row],[Te financieren]],"")</f>
        <v/>
      </c>
      <c r="GS214" s="150" t="str">
        <f>IF(Tbl.Kosten[[#This Row],[Pnr.]]=GS$7,Tbl.Kosten[[#This Row],[Te financieren]],"")</f>
        <v/>
      </c>
      <c r="GT214" s="150" t="str">
        <f>IF(Tbl.Kosten[[#This Row],[Pnr.]]=GT$7,Tbl.Kosten[[#This Row],[Te financieren]],"")</f>
        <v/>
      </c>
      <c r="GU214" s="150" t="str">
        <f>IF(Tbl.Kosten[[#This Row],[Pnr.]]=GU$7,Tbl.Kosten[[#This Row],[Te financieren]],"")</f>
        <v/>
      </c>
      <c r="GV214" s="150" t="str">
        <f>IF(Tbl.Kosten[[#This Row],[Pnr.]]=GV$7,Tbl.Kosten[[#This Row],[Te financieren]],"")</f>
        <v/>
      </c>
      <c r="GW214" s="150" t="str">
        <f>IF(Tbl.Kosten[[#This Row],[Pnr.]]=GW$7,Tbl.Kosten[[#This Row],[Te financieren]],"")</f>
        <v/>
      </c>
      <c r="GX214" s="150" t="str">
        <f>IF(Tbl.Kosten[[#This Row],[Pnr.]]=GX$7,Tbl.Kosten[[#This Row],[Te financieren]],"")</f>
        <v/>
      </c>
      <c r="GY214" s="150" t="str">
        <f>IF(Tbl.Kosten[[#This Row],[Pnr.]]=GY$7,Tbl.Kosten[[#This Row],[Te financieren]],"")</f>
        <v/>
      </c>
      <c r="GZ214" s="150" t="str">
        <f>IF(Tbl.Kosten[[#This Row],[Pnr.]]=GZ$7,Tbl.Kosten[[#This Row],[Te financieren]],"")</f>
        <v/>
      </c>
      <c r="HA214" s="150" t="str">
        <f>IF(Tbl.Kosten[[#This Row],[Pnr.]]=HA$7,Tbl.Kosten[[#This Row],[Te financieren]],"")</f>
        <v/>
      </c>
      <c r="HB214" s="150" t="str">
        <f>IF(Tbl.Kosten[[#This Row],[Pnr.]]=HB$7,Tbl.Kosten[[#This Row],[Te financieren]],"")</f>
        <v/>
      </c>
      <c r="HC214" s="150" t="str">
        <f>IF(Tbl.Kosten[[#This Row],[Pnr.]]=HC$7,Tbl.Kosten[[#This Row],[Te financieren]],"")</f>
        <v/>
      </c>
      <c r="HD214" s="150" t="str">
        <f>IF(Tbl.Kosten[[#This Row],[Pnr.]]=HD$7,Tbl.Kosten[[#This Row],[Te financieren]],"")</f>
        <v/>
      </c>
      <c r="HE214" s="150" t="str">
        <f>IF(Tbl.Kosten[[#This Row],[Pnr.]]=HE$7,Tbl.Kosten[[#This Row],[Te financieren]],"")</f>
        <v/>
      </c>
      <c r="HF214" s="150" t="str">
        <f>IF(Tbl.Kosten[[#This Row],[Pnr.]]=HF$7,Tbl.Kosten[[#This Row],[Te financieren]],"")</f>
        <v/>
      </c>
      <c r="HG214" s="150" t="str">
        <f>IF(Tbl.Kosten[[#This Row],[Pnr.]]=HG$7,Tbl.Kosten[[#This Row],[Te financieren]],"")</f>
        <v/>
      </c>
      <c r="HH214" s="150" t="str">
        <f>IF(Tbl.Kosten[[#This Row],[Pnr.]]=HH$7,Tbl.Kosten[[#This Row],[Te financieren]],"")</f>
        <v/>
      </c>
      <c r="HI214" s="150" t="str">
        <f>IF(Tbl.Kosten[[#This Row],[Pnr.]]=HI$7,Tbl.Kosten[[#This Row],[Te financieren]],"")</f>
        <v/>
      </c>
      <c r="HJ214" s="150" t="str">
        <f>IF(Tbl.Kosten[[#This Row],[Pnr.]]=HJ$7,Tbl.Kosten[[#This Row],[Te financieren]],"")</f>
        <v/>
      </c>
      <c r="HK214" s="150" t="str">
        <f>IF(Tbl.Kosten[[#This Row],[Pnr.]]=HK$7,Tbl.Kosten[[#This Row],[Te financieren]],"")</f>
        <v/>
      </c>
      <c r="HL214" s="150" t="str">
        <f>IF(Tbl.Kosten[[#This Row],[Pnr.]]=HL$7,Tbl.Kosten[[#This Row],[Te financieren]],"")</f>
        <v/>
      </c>
      <c r="HM214" s="150" t="str">
        <f>IF(Tbl.Kosten[[#This Row],[Pnr.]]=HM$7,Tbl.Kosten[[#This Row],[Te financieren]],"")</f>
        <v/>
      </c>
      <c r="HN214" s="150" t="str">
        <f>IF(Tbl.Kosten[[#This Row],[Pnr.]]=HN$7,Tbl.Kosten[[#This Row],[Te financieren]],"")</f>
        <v/>
      </c>
      <c r="HO214" s="150" t="str">
        <f>IF(Tbl.Kosten[[#This Row],[Pnr.]]=HO$7,Tbl.Kosten[[#This Row],[Te financieren]],"")</f>
        <v/>
      </c>
      <c r="HP214" s="150" t="str">
        <f>IF(Tbl.Kosten[[#This Row],[Pnr.]]=HP$7,Tbl.Kosten[[#This Row],[Te financieren]],"")</f>
        <v/>
      </c>
      <c r="HQ214" s="150" t="str">
        <f>IF(Tbl.Kosten[[#This Row],[Pnr.]]=HQ$7,Tbl.Kosten[[#This Row],[Te financieren]],"")</f>
        <v/>
      </c>
      <c r="HR214" s="150" t="str">
        <f>IF(Tbl.Kosten[[#This Row],[Pnr.]]=HR$7,Tbl.Kosten[[#This Row],[Te financieren]],"")</f>
        <v/>
      </c>
      <c r="HS214" s="150" t="str">
        <f>IF(Tbl.Kosten[[#This Row],[Pnr.]]=HS$7,Tbl.Kosten[[#This Row],[Te financieren]],"")</f>
        <v/>
      </c>
      <c r="HT214" s="150" t="str">
        <f>IF(Tbl.Kosten[[#This Row],[Pnr.]]=HT$7,Tbl.Kosten[[#This Row],[Te financieren]],"")</f>
        <v/>
      </c>
      <c r="HU214" s="150" t="str">
        <f>IF(Tbl.Kosten[[#This Row],[Pnr.]]=HU$7,Tbl.Kosten[[#This Row],[Te financieren]],"")</f>
        <v/>
      </c>
      <c r="HV214" s="150" t="str">
        <f>IF(Tbl.Kosten[[#This Row],[Pnr.]]=HV$7,Tbl.Kosten[[#This Row],[Te financieren]],"")</f>
        <v/>
      </c>
      <c r="HW214" s="150" t="str">
        <f>IF(Tbl.Kosten[[#This Row],[Pnr.]]=HW$7,Tbl.Kosten[[#This Row],[Te financieren]],"")</f>
        <v/>
      </c>
    </row>
    <row r="215" spans="2:231" x14ac:dyDescent="0.3">
      <c r="B215" s="134"/>
      <c r="C215" s="137"/>
      <c r="D215" s="136"/>
      <c r="E215" s="261"/>
      <c r="F215" s="135"/>
      <c r="G215" s="11" t="str">
        <f>IF(Tbl.Kosten[[#This Row],[Medewerker e/o 
functie]]&lt;&gt;"",_xlfn.XLOOKUP(Tbl.Kosten[[#This Row],[Medewerker e/o 
functie]],Tbl.Uurtarief[Medewerker en/of functie],Tbl.Uurtarief[Uurtarief],"",0,1),"")</f>
        <v/>
      </c>
      <c r="H215" s="121">
        <f>IFERROR(Tbl.Kosten[[#This Row],[Uren]]*Tbl.Kosten[[#This Row],[Uurtarief]],0)</f>
        <v>0</v>
      </c>
      <c r="I215" s="119" t="str">
        <f>IF(Tbl.Kosten[[#This Row],[Subtotaal uren]]&lt;&gt;0,_xlfn.XLOOKUP(Tbl.Kosten[[#This Row],[Medewerker e/o 
functie]],Tbl.Uurtarief[Medewerker en/of functie],Tbl.Uurtarief[Kostensoort arbeid],"",0,1),"")</f>
        <v/>
      </c>
      <c r="J215" s="137"/>
      <c r="K215" s="135"/>
      <c r="L215" s="139" t="str">
        <f>IF(Tbl.Kosten[[#This Row],[Activum]]&lt;&gt;"",_xlfn.XLOOKUP(Tbl.Kosten[[#This Row],[Activum]],Tbl.Afschrijvingskosten[Activum],Tbl.Afschrijvingskosten[Tarief per afschrijvings-eenheid],"",0,1),"")</f>
        <v/>
      </c>
      <c r="M215" s="122">
        <f>IFERROR(Tbl.Kosten[[#This Row],[Een-
heden]]*Tbl.Kosten[[#This Row],[Afschrijvings-
tarief]],0)</f>
        <v>0</v>
      </c>
      <c r="N215" s="122" t="str">
        <f>IF(Tbl.Kosten[[#This Row],[Subtotaal afschrijving]]&lt;&gt;0,Lijsten!$A$7,"")</f>
        <v/>
      </c>
      <c r="O215" s="140"/>
      <c r="P215" s="135"/>
      <c r="Q215" s="138"/>
      <c r="R215" s="122">
        <f>IFERROR(Tbl.Kosten[[#This Row],[Aantal]]*Tbl.Kosten[[#This Row],[Tarief]],0)</f>
        <v>0</v>
      </c>
      <c r="S215" s="8">
        <f>IFERROR(Tbl.Kosten[[#This Row],[Subtotaal overige kosten]]+Tbl.Kosten[[#This Row],[Subtotaal uren]]+Tbl.Kosten[[#This Row],[Subtotaal afschrijving]],0)</f>
        <v>0</v>
      </c>
      <c r="T215" s="8">
        <f>IFERROR(Tbl.Kosten[[#This Row],[Totaal kosten]]*Tbl.Kosten[[#This Row],[Subsidie%]],0)</f>
        <v>0</v>
      </c>
      <c r="U215" s="4" t="str" cm="1">
        <f t="array" ref="U215">IFERROR(_xlfn.IFS(Tbl.Kosten[[#This Row],[Subtotaal uren]]&lt;&gt;0,Tbl.Kosten[[#This Row],[Kostensoort arbeid]],Tbl.Kosten[[#This Row],[Subtotaal afschrijving]]&lt;&gt;0,Tbl.Kosten[[#This Row],[Kostensoort afschrijving]],Tbl.Kosten[[#This Row],[Subtotaal overige kosten]]&lt;&gt;0,Tbl.Kosten[[#This Row],[Kostensoort overig]]),"")</f>
        <v/>
      </c>
      <c r="V215" s="4" t="str">
        <f>IFERROR(_xlfn.XLOOKUP(Tbl.Kosten[[#This Row],[Activiteitencode]],Tbl.Activiteiten[Activiteitcode],Tbl.Activiteiten[Werkpakketcode],"",0,1),"")</f>
        <v/>
      </c>
      <c r="W215" s="4" t="str">
        <f>IFERROR(_xlfn.XLOOKUP(Tbl.Kosten[[#This Row],[Werkpakketcode]],Tbl.Werkpakketten[Werkpakketcode],Tbl.Werkpakketten[Subsidiabele activiteit],"",0,1),"")</f>
        <v/>
      </c>
      <c r="X215" s="12">
        <f>IFERROR(_xlfn.XLOOKUP(Tbl.Kosten[[#This Row],[Sanr.]],Tbl.Subsidiehoogte[SAnr.],Tbl.Subsidiehoogte[Sub. Percentage],0,0,1),0)</f>
        <v>0</v>
      </c>
      <c r="Y215" s="144" t="str">
        <f>IFERROR(_xlfn.XLOOKUP(Tbl.Kosten[[#This Row],[Partnercode]],Tbl.Projectpartners[Partnercode],Tbl.Projectpartners[PNr.],"",0,1),"")</f>
        <v>P1</v>
      </c>
      <c r="Z215" s="148">
        <f>IF(Tbl.Kosten[[#This Row],[Pnr.]]=Z$7,Tbl.Kosten[[#This Row],[Totaal kosten]],"")</f>
        <v>0</v>
      </c>
      <c r="AA215" s="148" t="str">
        <f>IF(Tbl.Kosten[[#This Row],[Pnr.]]=AA$7,Tbl.Kosten[[#This Row],[Totaal kosten]],"")</f>
        <v/>
      </c>
      <c r="AB215" s="148" t="str">
        <f>IF(Tbl.Kosten[[#This Row],[Pnr.]]=AB$7,Tbl.Kosten[[#This Row],[Totaal kosten]],"")</f>
        <v/>
      </c>
      <c r="AC215" s="148" t="str">
        <f>IF(Tbl.Kosten[[#This Row],[Pnr.]]=AC$7,Tbl.Kosten[[#This Row],[Totaal kosten]],"")</f>
        <v/>
      </c>
      <c r="AD215" s="148" t="str">
        <f>IF(Tbl.Kosten[[#This Row],[Pnr.]]=AD$7,Tbl.Kosten[[#This Row],[Totaal kosten]],"")</f>
        <v/>
      </c>
      <c r="AE215" s="148" t="str">
        <f>IF(Tbl.Kosten[[#This Row],[Pnr.]]=AE$7,Tbl.Kosten[[#This Row],[Totaal kosten]],"")</f>
        <v/>
      </c>
      <c r="AF215" s="148" t="str">
        <f>IF(Tbl.Kosten[[#This Row],[Pnr.]]=AF$7,Tbl.Kosten[[#This Row],[Totaal kosten]],"")</f>
        <v/>
      </c>
      <c r="AG215" s="148" t="str">
        <f>IF(Tbl.Kosten[[#This Row],[Pnr.]]=AG$7,Tbl.Kosten[[#This Row],[Totaal kosten]],"")</f>
        <v/>
      </c>
      <c r="AH215" s="148" t="str">
        <f>IF(Tbl.Kosten[[#This Row],[Pnr.]]=AH$7,Tbl.Kosten[[#This Row],[Totaal kosten]],"")</f>
        <v/>
      </c>
      <c r="AI215" s="148" t="str">
        <f>IF(Tbl.Kosten[[#This Row],[Pnr.]]=AI$7,Tbl.Kosten[[#This Row],[Totaal kosten]],"")</f>
        <v/>
      </c>
      <c r="AJ215" s="148" t="str">
        <f>IF(Tbl.Kosten[[#This Row],[Pnr.]]=AJ$7,Tbl.Kosten[[#This Row],[Totaal kosten]],"")</f>
        <v/>
      </c>
      <c r="AK215" s="148" t="str">
        <f>IF(Tbl.Kosten[[#This Row],[Pnr.]]=AK$7,Tbl.Kosten[[#This Row],[Totaal kosten]],"")</f>
        <v/>
      </c>
      <c r="AL215" s="148" t="str">
        <f>IF(Tbl.Kosten[[#This Row],[Pnr.]]=AL$7,Tbl.Kosten[[#This Row],[Totaal kosten]],"")</f>
        <v/>
      </c>
      <c r="AM215" s="148" t="str">
        <f>IF(Tbl.Kosten[[#This Row],[Pnr.]]=AM$7,Tbl.Kosten[[#This Row],[Totaal kosten]],"")</f>
        <v/>
      </c>
      <c r="AN215" s="148" t="str">
        <f>IF(Tbl.Kosten[[#This Row],[Pnr.]]=AN$7,Tbl.Kosten[[#This Row],[Totaal kosten]],"")</f>
        <v/>
      </c>
      <c r="AO215" s="148" t="str">
        <f>IF(Tbl.Kosten[[#This Row],[Pnr.]]=AO$7,Tbl.Kosten[[#This Row],[Totaal kosten]],"")</f>
        <v/>
      </c>
      <c r="AP215" s="148" t="str">
        <f>IF(Tbl.Kosten[[#This Row],[Pnr.]]=AP$7,Tbl.Kosten[[#This Row],[Totaal kosten]],"")</f>
        <v/>
      </c>
      <c r="AQ215" s="148" t="str">
        <f>IF(Tbl.Kosten[[#This Row],[Pnr.]]=AQ$7,Tbl.Kosten[[#This Row],[Totaal kosten]],"")</f>
        <v/>
      </c>
      <c r="AR215" s="148" t="str">
        <f>IF(Tbl.Kosten[[#This Row],[Pnr.]]=AR$7,Tbl.Kosten[[#This Row],[Totaal kosten]],"")</f>
        <v/>
      </c>
      <c r="AS215" s="148" t="str">
        <f>IF(Tbl.Kosten[[#This Row],[Pnr.]]=AS$7,Tbl.Kosten[[#This Row],[Totaal kosten]],"")</f>
        <v/>
      </c>
      <c r="AT215" s="148" t="str">
        <f>IF(Tbl.Kosten[[#This Row],[Pnr.]]=AT$7,Tbl.Kosten[[#This Row],[Totaal kosten]],"")</f>
        <v/>
      </c>
      <c r="AU215" s="148" t="str">
        <f>IF(Tbl.Kosten[[#This Row],[Pnr.]]=AU$7,Tbl.Kosten[[#This Row],[Totaal kosten]],"")</f>
        <v/>
      </c>
      <c r="AV215" s="148" t="str">
        <f>IF(Tbl.Kosten[[#This Row],[Pnr.]]=AV$7,Tbl.Kosten[[#This Row],[Totaal kosten]],"")</f>
        <v/>
      </c>
      <c r="AW215" s="148" t="str">
        <f>IF(Tbl.Kosten[[#This Row],[Pnr.]]=AW$7,Tbl.Kosten[[#This Row],[Totaal kosten]],"")</f>
        <v/>
      </c>
      <c r="AX215" s="148" t="str">
        <f>IF(Tbl.Kosten[[#This Row],[Pnr.]]=AX$7,Tbl.Kosten[[#This Row],[Totaal kosten]],"")</f>
        <v/>
      </c>
      <c r="AY215" s="148" t="str">
        <f>IF(Tbl.Kosten[[#This Row],[Pnr.]]=AY$7,Tbl.Kosten[[#This Row],[Totaal kosten]],"")</f>
        <v/>
      </c>
      <c r="AZ215" s="148" t="str">
        <f>IF(Tbl.Kosten[[#This Row],[Pnr.]]=AZ$7,Tbl.Kosten[[#This Row],[Totaal kosten]],"")</f>
        <v/>
      </c>
      <c r="BA215" s="148" t="str">
        <f>IF(Tbl.Kosten[[#This Row],[Pnr.]]=BA$7,Tbl.Kosten[[#This Row],[Totaal kosten]],"")</f>
        <v/>
      </c>
      <c r="BB215" s="148" t="str">
        <f>IF(Tbl.Kosten[[#This Row],[Pnr.]]=BB$7,Tbl.Kosten[[#This Row],[Totaal kosten]],"")</f>
        <v/>
      </c>
      <c r="BC215" s="148" t="str">
        <f>IF(Tbl.Kosten[[#This Row],[Pnr.]]=BC$7,Tbl.Kosten[[#This Row],[Totaal kosten]],"")</f>
        <v/>
      </c>
      <c r="BD215" s="148" t="str">
        <f>IF(Tbl.Kosten[[#This Row],[Pnr.]]=BD$7,Tbl.Kosten[[#This Row],[Totaal kosten]],"")</f>
        <v/>
      </c>
      <c r="BE215" s="148" t="str">
        <f>IF(Tbl.Kosten[[#This Row],[Pnr.]]=BE$7,Tbl.Kosten[[#This Row],[Totaal kosten]],"")</f>
        <v/>
      </c>
      <c r="BF215" s="148" t="str">
        <f>IF(Tbl.Kosten[[#This Row],[Pnr.]]=BF$7,Tbl.Kosten[[#This Row],[Totaal kosten]],"")</f>
        <v/>
      </c>
      <c r="BG215" s="148" t="str">
        <f>IF(Tbl.Kosten[[#This Row],[Pnr.]]=BG$7,Tbl.Kosten[[#This Row],[Totaal kosten]],"")</f>
        <v/>
      </c>
      <c r="BH215" s="148" t="str">
        <f>IF(Tbl.Kosten[[#This Row],[Pnr.]]=BH$7,Tbl.Kosten[[#This Row],[Totaal kosten]],"")</f>
        <v/>
      </c>
      <c r="BI215" s="148" t="str">
        <f>IF(Tbl.Kosten[[#This Row],[Pnr.]]=BI$7,Tbl.Kosten[[#This Row],[Totaal kosten]],"")</f>
        <v/>
      </c>
      <c r="BJ215" s="148" t="str">
        <f>IF(Tbl.Kosten[[#This Row],[Pnr.]]=BJ$7,Tbl.Kosten[[#This Row],[Totaal kosten]],"")</f>
        <v/>
      </c>
      <c r="BK215" s="148" t="str">
        <f>IF(Tbl.Kosten[[#This Row],[Pnr.]]=BK$7,Tbl.Kosten[[#This Row],[Totaal kosten]],"")</f>
        <v/>
      </c>
      <c r="BL215" s="148" t="str">
        <f>IF(Tbl.Kosten[[#This Row],[Pnr.]]=BL$7,Tbl.Kosten[[#This Row],[Totaal kosten]],"")</f>
        <v/>
      </c>
      <c r="BM215" s="148" t="str">
        <f>IF(Tbl.Kosten[[#This Row],[Pnr.]]=BM$7,Tbl.Kosten[[#This Row],[Totaal kosten]],"")</f>
        <v/>
      </c>
      <c r="BN215" s="148" t="str">
        <f>IF(Tbl.Kosten[[#This Row],[Pnr.]]=BN$7,Tbl.Kosten[[#This Row],[Totaal kosten]],"")</f>
        <v/>
      </c>
      <c r="BO215" s="148" t="str">
        <f>IF(Tbl.Kosten[[#This Row],[Pnr.]]=BO$7,Tbl.Kosten[[#This Row],[Totaal kosten]],"")</f>
        <v/>
      </c>
      <c r="BP215" s="148" t="str">
        <f>IF(Tbl.Kosten[[#This Row],[Pnr.]]=BP$7,Tbl.Kosten[[#This Row],[Totaal kosten]],"")</f>
        <v/>
      </c>
      <c r="BQ215" s="148" t="str">
        <f>IF(Tbl.Kosten[[#This Row],[Pnr.]]=BQ$7,Tbl.Kosten[[#This Row],[Totaal kosten]],"")</f>
        <v/>
      </c>
      <c r="BR215" s="148" t="str">
        <f>IF(Tbl.Kosten[[#This Row],[Pnr.]]=BR$7,Tbl.Kosten[[#This Row],[Totaal kosten]],"")</f>
        <v/>
      </c>
      <c r="BS215" s="148" t="str">
        <f>IF(Tbl.Kosten[[#This Row],[Pnr.]]=BS$7,Tbl.Kosten[[#This Row],[Totaal kosten]],"")</f>
        <v/>
      </c>
      <c r="BT215" s="148" t="str">
        <f>IF(Tbl.Kosten[[#This Row],[Pnr.]]=BT$7,Tbl.Kosten[[#This Row],[Totaal kosten]],"")</f>
        <v/>
      </c>
      <c r="BU215" s="148" t="str">
        <f>IF(Tbl.Kosten[[#This Row],[Pnr.]]=BU$7,Tbl.Kosten[[#This Row],[Totaal kosten]],"")</f>
        <v/>
      </c>
      <c r="BV215" s="148" t="str">
        <f>IF(Tbl.Kosten[[#This Row],[Pnr.]]=BV$7,Tbl.Kosten[[#This Row],[Totaal kosten]],"")</f>
        <v/>
      </c>
      <c r="BW215" s="148" t="str">
        <f>IF(Tbl.Kosten[[#This Row],[Pnr.]]=BW$7,Tbl.Kosten[[#This Row],[Totaal kosten]],"")</f>
        <v/>
      </c>
      <c r="BX215" s="148" t="str">
        <f>IFERROR(_xlfn.XLOOKUP(Tbl.Kosten[[#This Row],[Werkpakketcode]],Tbl.Werkpakketten[Werkpakketcode],Tbl.Werkpakketten[WPnr.],"",0,1),"")</f>
        <v/>
      </c>
      <c r="BY215" s="148" t="str">
        <f>IF(Tbl.Kosten[[#This Row],[WPnr.]]=BY$7,Tbl.Kosten[[#This Row],[Totaal kosten]],"")</f>
        <v/>
      </c>
      <c r="BZ215" s="148" t="str">
        <f>IF(Tbl.Kosten[[#This Row],[WPnr.]]=BZ$7,Tbl.Kosten[[#This Row],[Totaal kosten]],"")</f>
        <v/>
      </c>
      <c r="CA215" s="148" t="str">
        <f>IF(Tbl.Kosten[[#This Row],[WPnr.]]=CA$7,Tbl.Kosten[[#This Row],[Totaal kosten]],"")</f>
        <v/>
      </c>
      <c r="CB215" s="148" t="str">
        <f>IF(Tbl.Kosten[[#This Row],[WPnr.]]=CB$7,Tbl.Kosten[[#This Row],[Totaal kosten]],"")</f>
        <v/>
      </c>
      <c r="CC215" s="148" t="str">
        <f>IF(Tbl.Kosten[[#This Row],[WPnr.]]=CC$7,Tbl.Kosten[[#This Row],[Totaal kosten]],"")</f>
        <v/>
      </c>
      <c r="CD215" s="148" t="str">
        <f>IF(Tbl.Kosten[[#This Row],[WPnr.]]=CD$7,Tbl.Kosten[[#This Row],[Totaal kosten]],"")</f>
        <v/>
      </c>
      <c r="CE215" s="148" t="str">
        <f>IF(Tbl.Kosten[[#This Row],[WPnr.]]=CE$7,Tbl.Kosten[[#This Row],[Totaal kosten]],"")</f>
        <v/>
      </c>
      <c r="CF215" s="148" t="str">
        <f>IF(Tbl.Kosten[[#This Row],[WPnr.]]=CF$7,Tbl.Kosten[[#This Row],[Totaal kosten]],"")</f>
        <v/>
      </c>
      <c r="CG215" s="148" t="str">
        <f>IF(Tbl.Kosten[[#This Row],[WPnr.]]=CG$7,Tbl.Kosten[[#This Row],[Totaal kosten]],"")</f>
        <v/>
      </c>
      <c r="CH215" s="148" t="str">
        <f>IF(Tbl.Kosten[[#This Row],[WPnr.]]=CH$7,Tbl.Kosten[[#This Row],[Totaal kosten]],"")</f>
        <v/>
      </c>
      <c r="CI215" s="148" t="str">
        <f>IF(Tbl.Kosten[[#This Row],[WPnr.]]=CI$7,Tbl.Kosten[[#This Row],[Totaal kosten]],"")</f>
        <v/>
      </c>
      <c r="CJ215" s="148" t="str">
        <f>IF(Tbl.Kosten[[#This Row],[WPnr.]]=CJ$7,Tbl.Kosten[[#This Row],[Totaal kosten]],"")</f>
        <v/>
      </c>
      <c r="CK215" s="148" t="str">
        <f>IF(Tbl.Kosten[[#This Row],[WPnr.]]=CK$7,Tbl.Kosten[[#This Row],[Totaal kosten]],"")</f>
        <v/>
      </c>
      <c r="CL215" s="148" t="str">
        <f>IF(Tbl.Kosten[[#This Row],[WPnr.]]=CL$7,Tbl.Kosten[[#This Row],[Totaal kosten]],"")</f>
        <v/>
      </c>
      <c r="CM215" s="148" t="str">
        <f>IF(Tbl.Kosten[[#This Row],[WPnr.]]=CM$7,Tbl.Kosten[[#This Row],[Totaal kosten]],"")</f>
        <v/>
      </c>
      <c r="CN215" s="148" t="str">
        <f>IF(Tbl.Kosten[[#This Row],[WPnr.]]=CN$7,Tbl.Kosten[[#This Row],[Totaal kosten]],"")</f>
        <v/>
      </c>
      <c r="CO215" s="148" t="str">
        <f>IF(Tbl.Kosten[[#This Row],[WPnr.]]=CO$7,Tbl.Kosten[[#This Row],[Totaal kosten]],"")</f>
        <v/>
      </c>
      <c r="CP215" s="148" t="str">
        <f>IF(Tbl.Kosten[[#This Row],[WPnr.]]=CP$7,Tbl.Kosten[[#This Row],[Totaal kosten]],"")</f>
        <v/>
      </c>
      <c r="CQ215" s="148" t="str">
        <f>IF(Tbl.Kosten[[#This Row],[WPnr.]]=CQ$7,Tbl.Kosten[[#This Row],[Totaal kosten]],"")</f>
        <v/>
      </c>
      <c r="CR215" s="148" t="str">
        <f>IF(Tbl.Kosten[[#This Row],[WPnr.]]=CR$7,Tbl.Kosten[[#This Row],[Totaal kosten]],"")</f>
        <v/>
      </c>
      <c r="CS215" s="148" t="str">
        <f>IF(Tbl.Kosten[[#This Row],[WPnr.]]=CS$7,Tbl.Kosten[[#This Row],[Totaal kosten]],"")</f>
        <v/>
      </c>
      <c r="CT215" s="148" t="str">
        <f>IF(Tbl.Kosten[[#This Row],[WPnr.]]=CT$7,Tbl.Kosten[[#This Row],[Totaal kosten]],"")</f>
        <v/>
      </c>
      <c r="CU215" s="148" t="str">
        <f>IF(Tbl.Kosten[[#This Row],[WPnr.]]=CU$7,Tbl.Kosten[[#This Row],[Totaal kosten]],"")</f>
        <v/>
      </c>
      <c r="CV215" s="148" t="str">
        <f>IF(Tbl.Kosten[[#This Row],[WPnr.]]=CV$7,Tbl.Kosten[[#This Row],[Totaal kosten]],"")</f>
        <v/>
      </c>
      <c r="CW215" s="148" t="str">
        <f>IF(Tbl.Kosten[[#This Row],[WPnr.]]=CW$7,Tbl.Kosten[[#This Row],[Totaal kosten]],"")</f>
        <v/>
      </c>
      <c r="CX215" s="148" t="str">
        <f>IF(Tbl.Kosten[[#This Row],[WPnr.]]=CX$7,Tbl.Kosten[[#This Row],[Totaal kosten]],"")</f>
        <v/>
      </c>
      <c r="CY215" s="148" t="str">
        <f>IF(Tbl.Kosten[[#This Row],[WPnr.]]=CY$7,Tbl.Kosten[[#This Row],[Totaal kosten]],"")</f>
        <v/>
      </c>
      <c r="CZ215" s="148" t="str">
        <f>IF(Tbl.Kosten[[#This Row],[WPnr.]]=CZ$7,Tbl.Kosten[[#This Row],[Totaal kosten]],"")</f>
        <v/>
      </c>
      <c r="DA215" s="148" t="str">
        <f>IF(Tbl.Kosten[[#This Row],[WPnr.]]=DA$7,Tbl.Kosten[[#This Row],[Totaal kosten]],"")</f>
        <v/>
      </c>
      <c r="DB215" s="148" t="str">
        <f>IF(Tbl.Kosten[[#This Row],[WPnr.]]=DB$7,Tbl.Kosten[[#This Row],[Totaal kosten]],"")</f>
        <v/>
      </c>
      <c r="DC215" s="148" t="str">
        <f>IF(Tbl.Kosten[[#This Row],[WPnr.]]=DC$7,Tbl.Kosten[[#This Row],[Totaal kosten]],"")</f>
        <v/>
      </c>
      <c r="DD215" s="148" t="str">
        <f>IF(Tbl.Kosten[[#This Row],[WPnr.]]=DD$7,Tbl.Kosten[[#This Row],[Totaal kosten]],"")</f>
        <v/>
      </c>
      <c r="DE215" s="148" t="str">
        <f>IF(Tbl.Kosten[[#This Row],[WPnr.]]=DE$7,Tbl.Kosten[[#This Row],[Totaal kosten]],"")</f>
        <v/>
      </c>
      <c r="DF215" s="148" t="str">
        <f>IF(Tbl.Kosten[[#This Row],[WPnr.]]=DF$7,Tbl.Kosten[[#This Row],[Totaal kosten]],"")</f>
        <v/>
      </c>
      <c r="DG215" s="148" t="str">
        <f>IF(Tbl.Kosten[[#This Row],[WPnr.]]=DG$7,Tbl.Kosten[[#This Row],[Totaal kosten]],"")</f>
        <v/>
      </c>
      <c r="DH215" s="148" t="str">
        <f>IF(Tbl.Kosten[[#This Row],[WPnr.]]=DH$7,Tbl.Kosten[[#This Row],[Totaal kosten]],"")</f>
        <v/>
      </c>
      <c r="DI215" s="148" t="str">
        <f>IF(Tbl.Kosten[[#This Row],[WPnr.]]=DI$7,Tbl.Kosten[[#This Row],[Totaal kosten]],"")</f>
        <v/>
      </c>
      <c r="DJ215" s="148" t="str">
        <f>IF(Tbl.Kosten[[#This Row],[WPnr.]]=DJ$7,Tbl.Kosten[[#This Row],[Totaal kosten]],"")</f>
        <v/>
      </c>
      <c r="DK215" s="148" t="str">
        <f>IF(Tbl.Kosten[[#This Row],[WPnr.]]=DK$7,Tbl.Kosten[[#This Row],[Totaal kosten]],"")</f>
        <v/>
      </c>
      <c r="DL215" s="148" t="str">
        <f>IF(Tbl.Kosten[[#This Row],[WPnr.]]=DL$7,Tbl.Kosten[[#This Row],[Totaal kosten]],"")</f>
        <v/>
      </c>
      <c r="DM215" s="148" t="str">
        <f>IF(Tbl.Kosten[[#This Row],[WPnr.]]=DM$7,Tbl.Kosten[[#This Row],[Totaal kosten]],"")</f>
        <v/>
      </c>
      <c r="DN215" s="148" t="str">
        <f>IF(Tbl.Kosten[[#This Row],[WPnr.]]=DN$7,Tbl.Kosten[[#This Row],[Totaal kosten]],"")</f>
        <v/>
      </c>
      <c r="DO215" s="148" t="str">
        <f>IF(Tbl.Kosten[[#This Row],[WPnr.]]=DO$7,Tbl.Kosten[[#This Row],[Totaal kosten]],"")</f>
        <v/>
      </c>
      <c r="DP215" s="148" t="str">
        <f>IF(Tbl.Kosten[[#This Row],[WPnr.]]=DP$7,Tbl.Kosten[[#This Row],[Totaal kosten]],"")</f>
        <v/>
      </c>
      <c r="DQ215" s="148" t="str">
        <f>IF(Tbl.Kosten[[#This Row],[WPnr.]]=DQ$7,Tbl.Kosten[[#This Row],[Totaal kosten]],"")</f>
        <v/>
      </c>
      <c r="DR215" s="148" t="str">
        <f>IF(Tbl.Kosten[[#This Row],[WPnr.]]=DR$7,Tbl.Kosten[[#This Row],[Totaal kosten]],"")</f>
        <v/>
      </c>
      <c r="DS215" s="148" t="str">
        <f>IF(Tbl.Kosten[[#This Row],[WPnr.]]=DS$7,Tbl.Kosten[[#This Row],[Totaal kosten]],"")</f>
        <v/>
      </c>
      <c r="DT215" s="148" t="str">
        <f>IF(Tbl.Kosten[[#This Row],[WPnr.]]=DT$7,Tbl.Kosten[[#This Row],[Totaal kosten]],"")</f>
        <v/>
      </c>
      <c r="DU215" s="148" t="str">
        <f>IF(Tbl.Kosten[[#This Row],[WPnr.]]=DU$7,Tbl.Kosten[[#This Row],[Totaal kosten]],"")</f>
        <v/>
      </c>
      <c r="DV215" s="148" t="str">
        <f>IF(Tbl.Kosten[[#This Row],[WPnr.]]=DV$7,Tbl.Kosten[[#This Row],[Totaal kosten]],"")</f>
        <v/>
      </c>
      <c r="DW215" s="150" t="str">
        <f>IFERROR(_xlfn.XLOOKUP(Tbl.Kosten[[#This Row],[Kostensoort]],Tbl.Kostensoorten[Kostensoorten],Tbl.Kostensoorten[KSnr.],"",0,1),"")</f>
        <v/>
      </c>
      <c r="DX215" s="150" t="str">
        <f>IF(Tbl.Kosten[[#This Row],[KSnr.]]=DX$7,Tbl.Kosten[[#This Row],[Totaal kosten]],"")</f>
        <v/>
      </c>
      <c r="DY215" s="150" t="str">
        <f>IF(Tbl.Kosten[[#This Row],[KSnr.]]=DY$7,Tbl.Kosten[[#This Row],[Totaal kosten]],"")</f>
        <v/>
      </c>
      <c r="DZ215" s="150" t="str">
        <f>IF(Tbl.Kosten[[#This Row],[KSnr.]]=DZ$7,Tbl.Kosten[[#This Row],[Totaal kosten]],"")</f>
        <v/>
      </c>
      <c r="EA215" s="150" t="str">
        <f>IF(Tbl.Kosten[[#This Row],[KSnr.]]=EA$7,Tbl.Kosten[[#This Row],[Totaal kosten]],"")</f>
        <v/>
      </c>
      <c r="EB215" s="150" t="str">
        <f>IF(Tbl.Kosten[[#This Row],[KSnr.]]=EB$7,Tbl.Kosten[[#This Row],[Totaal kosten]],"")</f>
        <v/>
      </c>
      <c r="EC215" s="150" t="str">
        <f>IF(Tbl.Kosten[[#This Row],[KSnr.]]=EC$7,Tbl.Kosten[[#This Row],[Totaal kosten]],"")</f>
        <v/>
      </c>
      <c r="ED215" s="150" t="str">
        <f>IF(Tbl.Kosten[[#This Row],[KSnr.]]=ED$7,Tbl.Kosten[[#This Row],[Totaal kosten]],"")</f>
        <v/>
      </c>
      <c r="EE215" s="150" t="str">
        <f>IF(Tbl.Kosten[[#This Row],[KSnr.]]=EE$7,Tbl.Kosten[[#This Row],[Totaal kosten]],"")</f>
        <v/>
      </c>
      <c r="EF215" s="150" t="str">
        <f>IF(Tbl.Kosten[[#This Row],[KSnr.]]=EF$7,Tbl.Kosten[[#This Row],[Totaal kosten]],"")</f>
        <v/>
      </c>
      <c r="EG215" s="150" t="str">
        <f>IF(Tbl.Kosten[[#This Row],[KSnr.]]=EG$7,Tbl.Kosten[[#This Row],[Totaal kosten]],"")</f>
        <v/>
      </c>
      <c r="EH215" s="150" t="str">
        <f>IF(Tbl.Kosten[[#This Row],[KSnr.]]=EH$7,Tbl.Kosten[[#This Row],[Totaal kosten]],"")</f>
        <v/>
      </c>
      <c r="EI215" s="150" t="str">
        <f>IF(Tbl.Kosten[[#This Row],[KSnr.]]=EI$7,Tbl.Kosten[[#This Row],[Totaal kosten]],"")</f>
        <v/>
      </c>
      <c r="EJ215" s="150" t="str">
        <f>IF(Tbl.Kosten[[#This Row],[KSnr.]]=EJ$7,Tbl.Kosten[[#This Row],[Totaal kosten]],"")</f>
        <v/>
      </c>
      <c r="EK215" s="150" t="str">
        <f>IF(Tbl.Kosten[[#This Row],[KSnr.]]=EK$7,Tbl.Kosten[[#This Row],[Totaal kosten]],"")</f>
        <v/>
      </c>
      <c r="EL215" s="150" t="str">
        <f>IF(Tbl.Kosten[[#This Row],[KSnr.]]=EL$7,Tbl.Kosten[[#This Row],[Totaal kosten]],"")</f>
        <v/>
      </c>
      <c r="EM215" s="150" t="str">
        <f>IF(Tbl.Kosten[[#This Row],[KSnr.]]=EM$7,Tbl.Kosten[[#This Row],[Totaal kosten]],"")</f>
        <v/>
      </c>
      <c r="EN215" s="150" t="str">
        <f>IF(Tbl.Kosten[[#This Row],[KSnr.]]=EN$7,Tbl.Kosten[[#This Row],[Totaal kosten]],"")</f>
        <v/>
      </c>
      <c r="EO215" s="150" t="str">
        <f>IF(Tbl.Kosten[[#This Row],[KSnr.]]=EO$7,Tbl.Kosten[[#This Row],[Totaal kosten]],"")</f>
        <v/>
      </c>
      <c r="EP215" s="150" t="str">
        <f>IF(Tbl.Kosten[[#This Row],[KSnr.]]=EP$7,Tbl.Kosten[[#This Row],[Totaal kosten]],"")</f>
        <v/>
      </c>
      <c r="EQ215" s="150" t="str">
        <f>IF(Tbl.Kosten[[#This Row],[KSnr.]]=EQ$7,Tbl.Kosten[[#This Row],[Totaal kosten]],"")</f>
        <v/>
      </c>
      <c r="ER215" s="144" t="str">
        <f>IFERROR(_xlfn.XLOOKUP(Tbl.Kosten[[#This Row],[Subsidieactiviteit]],Tbl.Subsidiehoogte[Subsidieactiviteit],Tbl.Subsidiehoogte[SAnr.],"",0,1),"")</f>
        <v/>
      </c>
      <c r="ES215" s="150" t="str">
        <f>IF(Tbl.Kosten[[#This Row],[Sanr.]]=ES$7,Tbl.Kosten[[#This Row],[Totaal kosten]],"")</f>
        <v/>
      </c>
      <c r="ET215" s="150" t="str">
        <f>IF(Tbl.Kosten[[#This Row],[Sanr.]]=ET$7,Tbl.Kosten[[#This Row],[Totaal kosten]],"")</f>
        <v/>
      </c>
      <c r="EU215" s="150" t="str">
        <f>IF(Tbl.Kosten[[#This Row],[Sanr.]]=EU$7,Tbl.Kosten[[#This Row],[Totaal kosten]],"")</f>
        <v/>
      </c>
      <c r="EV215" s="150" t="str">
        <f>IF(Tbl.Kosten[[#This Row],[Sanr.]]=EV$7,Tbl.Kosten[[#This Row],[Totaal kosten]],"")</f>
        <v/>
      </c>
      <c r="EW215" s="150" t="str">
        <f>IF(Tbl.Kosten[[#This Row],[Sanr.]]=EW$7,Tbl.Kosten[[#This Row],[Totaal kosten]],"")</f>
        <v/>
      </c>
      <c r="EX215" s="150" t="str">
        <f>IF(Tbl.Kosten[[#This Row],[Sanr.]]=EX$7,Tbl.Kosten[[#This Row],[Totaal kosten]],"")</f>
        <v/>
      </c>
      <c r="EY215" s="150" t="str">
        <f>IF(Tbl.Kosten[[#This Row],[Sanr.]]=EY$7,Tbl.Kosten[[#This Row],[Totaal kosten]],"")</f>
        <v/>
      </c>
      <c r="EZ215" s="150" t="str">
        <f>IF(Tbl.Kosten[[#This Row],[Sanr.]]=EZ$7,Tbl.Kosten[[#This Row],[Totaal kosten]],"")</f>
        <v/>
      </c>
      <c r="FA215" s="150" t="str">
        <f>IF(Tbl.Kosten[[#This Row],[Sanr.]]=FA$7,Tbl.Kosten[[#This Row],[Totaal kosten]],"")</f>
        <v/>
      </c>
      <c r="FB215" s="150" t="str">
        <f>IF(Tbl.Kosten[[#This Row],[Sanr.]]=FB$7,Tbl.Kosten[[#This Row],[Totaal kosten]],"")</f>
        <v/>
      </c>
      <c r="FC215" s="150" t="str">
        <f>IF(Tbl.Kosten[[#This Row],[Sanr.]]=FC$7,Tbl.Kosten[[#This Row],[Totaal kosten]],"")</f>
        <v/>
      </c>
      <c r="FD215" s="150" t="str">
        <f>IF(Tbl.Kosten[[#This Row],[Sanr.]]=FD$7,Tbl.Kosten[[#This Row],[Totaal kosten]],"")</f>
        <v/>
      </c>
      <c r="FE215" s="150" t="str">
        <f>IF(Tbl.Kosten[[#This Row],[Sanr.]]=FE$7,Tbl.Kosten[[#This Row],[Totaal kosten]],"")</f>
        <v/>
      </c>
      <c r="FF215" s="150" t="str">
        <f>IF(Tbl.Kosten[[#This Row],[Sanr.]]=FF$7,Tbl.Kosten[[#This Row],[Totaal kosten]],"")</f>
        <v/>
      </c>
      <c r="FG215" s="150" t="str">
        <f>IF(Tbl.Kosten[[#This Row],[Sanr.]]=FG$7,Tbl.Kosten[[#This Row],[Totaal kosten]],"")</f>
        <v/>
      </c>
      <c r="FH215" s="150" t="str">
        <f>IF(Tbl.Kosten[[#This Row],[Sanr.]]=FH$7,Tbl.Kosten[[#This Row],[Totaal kosten]],"")</f>
        <v/>
      </c>
      <c r="FI215" s="150" t="str">
        <f>IF(Tbl.Kosten[[#This Row],[Sanr.]]=FI$7,Tbl.Kosten[[#This Row],[Totaal kosten]],"")</f>
        <v/>
      </c>
      <c r="FJ215" s="150" t="str">
        <f>IF(Tbl.Kosten[[#This Row],[Sanr.]]=FJ$7,Tbl.Kosten[[#This Row],[Totaal kosten]],"")</f>
        <v/>
      </c>
      <c r="FK215" s="150" t="str">
        <f>IF(Tbl.Kosten[[#This Row],[Sanr.]]=FK$7,Tbl.Kosten[[#This Row],[Totaal kosten]],"")</f>
        <v/>
      </c>
      <c r="FL215" s="150" t="str">
        <f>IF(Tbl.Kosten[[#This Row],[Sanr.]]=FL$7,Tbl.Kosten[[#This Row],[Totaal kosten]],"")</f>
        <v/>
      </c>
      <c r="FM215" s="150" t="str">
        <f>IF(Tbl.Kosten[[#This Row],[Sanr.]]=FM$7,Tbl.Kosten[[#This Row],[Totaal kosten]],"")</f>
        <v/>
      </c>
      <c r="FN215" s="150" t="str">
        <f>IF(Tbl.Kosten[[#This Row],[Sanr.]]=FN$7,Tbl.Kosten[[#This Row],[Totaal kosten]],"")</f>
        <v/>
      </c>
      <c r="FO215" s="150" t="str">
        <f>IF(Tbl.Kosten[[#This Row],[Sanr.]]=FO$7,Tbl.Kosten[[#This Row],[Totaal kosten]],"")</f>
        <v/>
      </c>
      <c r="FP215" s="150" t="str">
        <f>IF(Tbl.Kosten[[#This Row],[Sanr.]]=FP$7,Tbl.Kosten[[#This Row],[Totaal kosten]],"")</f>
        <v/>
      </c>
      <c r="FQ215" s="150" t="str">
        <f>IF(Tbl.Kosten[[#This Row],[Sanr.]]=FQ$7,Tbl.Kosten[[#This Row],[Totaal kosten]],"")</f>
        <v/>
      </c>
      <c r="FR215" s="150" t="str">
        <f>IF(Tbl.Kosten[[#This Row],[Sanr.]]=FR$7,Tbl.Kosten[[#This Row],[Totaal kosten]],"")</f>
        <v/>
      </c>
      <c r="FS215" s="150" t="str">
        <f>IF(Tbl.Kosten[[#This Row],[Sanr.]]=FS$7,Tbl.Kosten[[#This Row],[Totaal kosten]],"")</f>
        <v/>
      </c>
      <c r="FT215" s="150" t="str">
        <f>IF(Tbl.Kosten[[#This Row],[Sanr.]]=FT$7,Tbl.Kosten[[#This Row],[Totaal kosten]],"")</f>
        <v/>
      </c>
      <c r="FU215" s="150" t="str">
        <f>IF(Tbl.Kosten[[#This Row],[Sanr.]]=FU$7,Tbl.Kosten[[#This Row],[Totaal kosten]],"")</f>
        <v/>
      </c>
      <c r="FV215" s="150" t="str">
        <f>IF(Tbl.Kosten[[#This Row],[Sanr.]]=FV$7,Tbl.Kosten[[#This Row],[Totaal kosten]],"")</f>
        <v/>
      </c>
      <c r="FW215" s="150" t="str">
        <f>IFERROR(_xlfn.XLOOKUP(Tbl.Kosten[[#This Row],[Activiteitencode]],Tbl.Activiteiten[Activiteitcode],Tbl.Activiteiten[Anr.],"",0,1),"")</f>
        <v/>
      </c>
      <c r="FX215" s="169" t="str">
        <f>_xlfn.CONCAT(Tbl.Kosten[[#This Row],[Pnr.]],Tbl.Kosten[[#This Row],[Sanr.]])</f>
        <v>P1</v>
      </c>
      <c r="FY215" s="150">
        <f>Tbl.Kosten[[#This Row],[Totaal kosten]]-Tbl.Kosten[[#This Row],[Subsidie]]</f>
        <v>0</v>
      </c>
      <c r="FZ215" s="150">
        <f>IF(Tbl.Kosten[[#This Row],[Pnr.]]=FZ$7,Tbl.Kosten[[#This Row],[Te financieren]],"")</f>
        <v>0</v>
      </c>
      <c r="GA215" s="150" t="str">
        <f>IF(Tbl.Kosten[[#This Row],[Pnr.]]=GA$7,Tbl.Kosten[[#This Row],[Te financieren]],"")</f>
        <v/>
      </c>
      <c r="GB215" s="150" t="str">
        <f>IF(Tbl.Kosten[[#This Row],[Pnr.]]=GB$7,Tbl.Kosten[[#This Row],[Te financieren]],"")</f>
        <v/>
      </c>
      <c r="GC215" s="150" t="str">
        <f>IF(Tbl.Kosten[[#This Row],[Pnr.]]=GC$7,Tbl.Kosten[[#This Row],[Te financieren]],"")</f>
        <v/>
      </c>
      <c r="GD215" s="150" t="str">
        <f>IF(Tbl.Kosten[[#This Row],[Pnr.]]=GD$7,Tbl.Kosten[[#This Row],[Te financieren]],"")</f>
        <v/>
      </c>
      <c r="GE215" s="150" t="str">
        <f>IF(Tbl.Kosten[[#This Row],[Pnr.]]=GE$7,Tbl.Kosten[[#This Row],[Te financieren]],"")</f>
        <v/>
      </c>
      <c r="GF215" s="150" t="str">
        <f>IF(Tbl.Kosten[[#This Row],[Pnr.]]=GF$7,Tbl.Kosten[[#This Row],[Te financieren]],"")</f>
        <v/>
      </c>
      <c r="GG215" s="150" t="str">
        <f>IF(Tbl.Kosten[[#This Row],[Pnr.]]=GG$7,Tbl.Kosten[[#This Row],[Te financieren]],"")</f>
        <v/>
      </c>
      <c r="GH215" s="150" t="str">
        <f>IF(Tbl.Kosten[[#This Row],[Pnr.]]=GH$7,Tbl.Kosten[[#This Row],[Te financieren]],"")</f>
        <v/>
      </c>
      <c r="GI215" s="150" t="str">
        <f>IF(Tbl.Kosten[[#This Row],[Pnr.]]=GI$7,Tbl.Kosten[[#This Row],[Te financieren]],"")</f>
        <v/>
      </c>
      <c r="GJ215" s="150" t="str">
        <f>IF(Tbl.Kosten[[#This Row],[Pnr.]]=GJ$7,Tbl.Kosten[[#This Row],[Te financieren]],"")</f>
        <v/>
      </c>
      <c r="GK215" s="150" t="str">
        <f>IF(Tbl.Kosten[[#This Row],[Pnr.]]=GK$7,Tbl.Kosten[[#This Row],[Te financieren]],"")</f>
        <v/>
      </c>
      <c r="GL215" s="150" t="str">
        <f>IF(Tbl.Kosten[[#This Row],[Pnr.]]=GL$7,Tbl.Kosten[[#This Row],[Te financieren]],"")</f>
        <v/>
      </c>
      <c r="GM215" s="150" t="str">
        <f>IF(Tbl.Kosten[[#This Row],[Pnr.]]=GM$7,Tbl.Kosten[[#This Row],[Te financieren]],"")</f>
        <v/>
      </c>
      <c r="GN215" s="150" t="str">
        <f>IF(Tbl.Kosten[[#This Row],[Pnr.]]=GN$7,Tbl.Kosten[[#This Row],[Te financieren]],"")</f>
        <v/>
      </c>
      <c r="GO215" s="150" t="str">
        <f>IF(Tbl.Kosten[[#This Row],[Pnr.]]=GO$7,Tbl.Kosten[[#This Row],[Te financieren]],"")</f>
        <v/>
      </c>
      <c r="GP215" s="150" t="str">
        <f>IF(Tbl.Kosten[[#This Row],[Pnr.]]=GP$7,Tbl.Kosten[[#This Row],[Te financieren]],"")</f>
        <v/>
      </c>
      <c r="GQ215" s="150" t="str">
        <f>IF(Tbl.Kosten[[#This Row],[Pnr.]]=GQ$7,Tbl.Kosten[[#This Row],[Te financieren]],"")</f>
        <v/>
      </c>
      <c r="GR215" s="150" t="str">
        <f>IF(Tbl.Kosten[[#This Row],[Pnr.]]=GR$7,Tbl.Kosten[[#This Row],[Te financieren]],"")</f>
        <v/>
      </c>
      <c r="GS215" s="150" t="str">
        <f>IF(Tbl.Kosten[[#This Row],[Pnr.]]=GS$7,Tbl.Kosten[[#This Row],[Te financieren]],"")</f>
        <v/>
      </c>
      <c r="GT215" s="150" t="str">
        <f>IF(Tbl.Kosten[[#This Row],[Pnr.]]=GT$7,Tbl.Kosten[[#This Row],[Te financieren]],"")</f>
        <v/>
      </c>
      <c r="GU215" s="150" t="str">
        <f>IF(Tbl.Kosten[[#This Row],[Pnr.]]=GU$7,Tbl.Kosten[[#This Row],[Te financieren]],"")</f>
        <v/>
      </c>
      <c r="GV215" s="150" t="str">
        <f>IF(Tbl.Kosten[[#This Row],[Pnr.]]=GV$7,Tbl.Kosten[[#This Row],[Te financieren]],"")</f>
        <v/>
      </c>
      <c r="GW215" s="150" t="str">
        <f>IF(Tbl.Kosten[[#This Row],[Pnr.]]=GW$7,Tbl.Kosten[[#This Row],[Te financieren]],"")</f>
        <v/>
      </c>
      <c r="GX215" s="150" t="str">
        <f>IF(Tbl.Kosten[[#This Row],[Pnr.]]=GX$7,Tbl.Kosten[[#This Row],[Te financieren]],"")</f>
        <v/>
      </c>
      <c r="GY215" s="150" t="str">
        <f>IF(Tbl.Kosten[[#This Row],[Pnr.]]=GY$7,Tbl.Kosten[[#This Row],[Te financieren]],"")</f>
        <v/>
      </c>
      <c r="GZ215" s="150" t="str">
        <f>IF(Tbl.Kosten[[#This Row],[Pnr.]]=GZ$7,Tbl.Kosten[[#This Row],[Te financieren]],"")</f>
        <v/>
      </c>
      <c r="HA215" s="150" t="str">
        <f>IF(Tbl.Kosten[[#This Row],[Pnr.]]=HA$7,Tbl.Kosten[[#This Row],[Te financieren]],"")</f>
        <v/>
      </c>
      <c r="HB215" s="150" t="str">
        <f>IF(Tbl.Kosten[[#This Row],[Pnr.]]=HB$7,Tbl.Kosten[[#This Row],[Te financieren]],"")</f>
        <v/>
      </c>
      <c r="HC215" s="150" t="str">
        <f>IF(Tbl.Kosten[[#This Row],[Pnr.]]=HC$7,Tbl.Kosten[[#This Row],[Te financieren]],"")</f>
        <v/>
      </c>
      <c r="HD215" s="150" t="str">
        <f>IF(Tbl.Kosten[[#This Row],[Pnr.]]=HD$7,Tbl.Kosten[[#This Row],[Te financieren]],"")</f>
        <v/>
      </c>
      <c r="HE215" s="150" t="str">
        <f>IF(Tbl.Kosten[[#This Row],[Pnr.]]=HE$7,Tbl.Kosten[[#This Row],[Te financieren]],"")</f>
        <v/>
      </c>
      <c r="HF215" s="150" t="str">
        <f>IF(Tbl.Kosten[[#This Row],[Pnr.]]=HF$7,Tbl.Kosten[[#This Row],[Te financieren]],"")</f>
        <v/>
      </c>
      <c r="HG215" s="150" t="str">
        <f>IF(Tbl.Kosten[[#This Row],[Pnr.]]=HG$7,Tbl.Kosten[[#This Row],[Te financieren]],"")</f>
        <v/>
      </c>
      <c r="HH215" s="150" t="str">
        <f>IF(Tbl.Kosten[[#This Row],[Pnr.]]=HH$7,Tbl.Kosten[[#This Row],[Te financieren]],"")</f>
        <v/>
      </c>
      <c r="HI215" s="150" t="str">
        <f>IF(Tbl.Kosten[[#This Row],[Pnr.]]=HI$7,Tbl.Kosten[[#This Row],[Te financieren]],"")</f>
        <v/>
      </c>
      <c r="HJ215" s="150" t="str">
        <f>IF(Tbl.Kosten[[#This Row],[Pnr.]]=HJ$7,Tbl.Kosten[[#This Row],[Te financieren]],"")</f>
        <v/>
      </c>
      <c r="HK215" s="150" t="str">
        <f>IF(Tbl.Kosten[[#This Row],[Pnr.]]=HK$7,Tbl.Kosten[[#This Row],[Te financieren]],"")</f>
        <v/>
      </c>
      <c r="HL215" s="150" t="str">
        <f>IF(Tbl.Kosten[[#This Row],[Pnr.]]=HL$7,Tbl.Kosten[[#This Row],[Te financieren]],"")</f>
        <v/>
      </c>
      <c r="HM215" s="150" t="str">
        <f>IF(Tbl.Kosten[[#This Row],[Pnr.]]=HM$7,Tbl.Kosten[[#This Row],[Te financieren]],"")</f>
        <v/>
      </c>
      <c r="HN215" s="150" t="str">
        <f>IF(Tbl.Kosten[[#This Row],[Pnr.]]=HN$7,Tbl.Kosten[[#This Row],[Te financieren]],"")</f>
        <v/>
      </c>
      <c r="HO215" s="150" t="str">
        <f>IF(Tbl.Kosten[[#This Row],[Pnr.]]=HO$7,Tbl.Kosten[[#This Row],[Te financieren]],"")</f>
        <v/>
      </c>
      <c r="HP215" s="150" t="str">
        <f>IF(Tbl.Kosten[[#This Row],[Pnr.]]=HP$7,Tbl.Kosten[[#This Row],[Te financieren]],"")</f>
        <v/>
      </c>
      <c r="HQ215" s="150" t="str">
        <f>IF(Tbl.Kosten[[#This Row],[Pnr.]]=HQ$7,Tbl.Kosten[[#This Row],[Te financieren]],"")</f>
        <v/>
      </c>
      <c r="HR215" s="150" t="str">
        <f>IF(Tbl.Kosten[[#This Row],[Pnr.]]=HR$7,Tbl.Kosten[[#This Row],[Te financieren]],"")</f>
        <v/>
      </c>
      <c r="HS215" s="150" t="str">
        <f>IF(Tbl.Kosten[[#This Row],[Pnr.]]=HS$7,Tbl.Kosten[[#This Row],[Te financieren]],"")</f>
        <v/>
      </c>
      <c r="HT215" s="150" t="str">
        <f>IF(Tbl.Kosten[[#This Row],[Pnr.]]=HT$7,Tbl.Kosten[[#This Row],[Te financieren]],"")</f>
        <v/>
      </c>
      <c r="HU215" s="150" t="str">
        <f>IF(Tbl.Kosten[[#This Row],[Pnr.]]=HU$7,Tbl.Kosten[[#This Row],[Te financieren]],"")</f>
        <v/>
      </c>
      <c r="HV215" s="150" t="str">
        <f>IF(Tbl.Kosten[[#This Row],[Pnr.]]=HV$7,Tbl.Kosten[[#This Row],[Te financieren]],"")</f>
        <v/>
      </c>
      <c r="HW215" s="150" t="str">
        <f>IF(Tbl.Kosten[[#This Row],[Pnr.]]=HW$7,Tbl.Kosten[[#This Row],[Te financieren]],"")</f>
        <v/>
      </c>
    </row>
    <row r="216" spans="2:231" x14ac:dyDescent="0.3">
      <c r="B216" s="134"/>
      <c r="C216" s="137"/>
      <c r="D216" s="136"/>
      <c r="E216" s="261"/>
      <c r="F216" s="135"/>
      <c r="G216" s="11" t="str">
        <f>IF(Tbl.Kosten[[#This Row],[Medewerker e/o 
functie]]&lt;&gt;"",_xlfn.XLOOKUP(Tbl.Kosten[[#This Row],[Medewerker e/o 
functie]],Tbl.Uurtarief[Medewerker en/of functie],Tbl.Uurtarief[Uurtarief],"",0,1),"")</f>
        <v/>
      </c>
      <c r="H216" s="121">
        <f>IFERROR(Tbl.Kosten[[#This Row],[Uren]]*Tbl.Kosten[[#This Row],[Uurtarief]],0)</f>
        <v>0</v>
      </c>
      <c r="I216" s="119" t="str">
        <f>IF(Tbl.Kosten[[#This Row],[Subtotaal uren]]&lt;&gt;0,_xlfn.XLOOKUP(Tbl.Kosten[[#This Row],[Medewerker e/o 
functie]],Tbl.Uurtarief[Medewerker en/of functie],Tbl.Uurtarief[Kostensoort arbeid],"",0,1),"")</f>
        <v/>
      </c>
      <c r="J216" s="137"/>
      <c r="K216" s="135"/>
      <c r="L216" s="139" t="str">
        <f>IF(Tbl.Kosten[[#This Row],[Activum]]&lt;&gt;"",_xlfn.XLOOKUP(Tbl.Kosten[[#This Row],[Activum]],Tbl.Afschrijvingskosten[Activum],Tbl.Afschrijvingskosten[Tarief per afschrijvings-eenheid],"",0,1),"")</f>
        <v/>
      </c>
      <c r="M216" s="122">
        <f>IFERROR(Tbl.Kosten[[#This Row],[Een-
heden]]*Tbl.Kosten[[#This Row],[Afschrijvings-
tarief]],0)</f>
        <v>0</v>
      </c>
      <c r="N216" s="122" t="str">
        <f>IF(Tbl.Kosten[[#This Row],[Subtotaal afschrijving]]&lt;&gt;0,Lijsten!$A$7,"")</f>
        <v/>
      </c>
      <c r="O216" s="140"/>
      <c r="P216" s="135"/>
      <c r="Q216" s="138"/>
      <c r="R216" s="122">
        <f>IFERROR(Tbl.Kosten[[#This Row],[Aantal]]*Tbl.Kosten[[#This Row],[Tarief]],0)</f>
        <v>0</v>
      </c>
      <c r="S216" s="8">
        <f>IFERROR(Tbl.Kosten[[#This Row],[Subtotaal overige kosten]]+Tbl.Kosten[[#This Row],[Subtotaal uren]]+Tbl.Kosten[[#This Row],[Subtotaal afschrijving]],0)</f>
        <v>0</v>
      </c>
      <c r="T216" s="8">
        <f>IFERROR(Tbl.Kosten[[#This Row],[Totaal kosten]]*Tbl.Kosten[[#This Row],[Subsidie%]],0)</f>
        <v>0</v>
      </c>
      <c r="U216" s="4" t="str" cm="1">
        <f t="array" ref="U216">IFERROR(_xlfn.IFS(Tbl.Kosten[[#This Row],[Subtotaal uren]]&lt;&gt;0,Tbl.Kosten[[#This Row],[Kostensoort arbeid]],Tbl.Kosten[[#This Row],[Subtotaal afschrijving]]&lt;&gt;0,Tbl.Kosten[[#This Row],[Kostensoort afschrijving]],Tbl.Kosten[[#This Row],[Subtotaal overige kosten]]&lt;&gt;0,Tbl.Kosten[[#This Row],[Kostensoort overig]]),"")</f>
        <v/>
      </c>
      <c r="V216" s="4" t="str">
        <f>IFERROR(_xlfn.XLOOKUP(Tbl.Kosten[[#This Row],[Activiteitencode]],Tbl.Activiteiten[Activiteitcode],Tbl.Activiteiten[Werkpakketcode],"",0,1),"")</f>
        <v/>
      </c>
      <c r="W216" s="4" t="str">
        <f>IFERROR(_xlfn.XLOOKUP(Tbl.Kosten[[#This Row],[Werkpakketcode]],Tbl.Werkpakketten[Werkpakketcode],Tbl.Werkpakketten[Subsidiabele activiteit],"",0,1),"")</f>
        <v/>
      </c>
      <c r="X216" s="12">
        <f>IFERROR(_xlfn.XLOOKUP(Tbl.Kosten[[#This Row],[Sanr.]],Tbl.Subsidiehoogte[SAnr.],Tbl.Subsidiehoogte[Sub. Percentage],0,0,1),0)</f>
        <v>0</v>
      </c>
      <c r="Y216" s="144" t="str">
        <f>IFERROR(_xlfn.XLOOKUP(Tbl.Kosten[[#This Row],[Partnercode]],Tbl.Projectpartners[Partnercode],Tbl.Projectpartners[PNr.],"",0,1),"")</f>
        <v>P1</v>
      </c>
      <c r="Z216" s="148">
        <f>IF(Tbl.Kosten[[#This Row],[Pnr.]]=Z$7,Tbl.Kosten[[#This Row],[Totaal kosten]],"")</f>
        <v>0</v>
      </c>
      <c r="AA216" s="148" t="str">
        <f>IF(Tbl.Kosten[[#This Row],[Pnr.]]=AA$7,Tbl.Kosten[[#This Row],[Totaal kosten]],"")</f>
        <v/>
      </c>
      <c r="AB216" s="148" t="str">
        <f>IF(Tbl.Kosten[[#This Row],[Pnr.]]=AB$7,Tbl.Kosten[[#This Row],[Totaal kosten]],"")</f>
        <v/>
      </c>
      <c r="AC216" s="148" t="str">
        <f>IF(Tbl.Kosten[[#This Row],[Pnr.]]=AC$7,Tbl.Kosten[[#This Row],[Totaal kosten]],"")</f>
        <v/>
      </c>
      <c r="AD216" s="148" t="str">
        <f>IF(Tbl.Kosten[[#This Row],[Pnr.]]=AD$7,Tbl.Kosten[[#This Row],[Totaal kosten]],"")</f>
        <v/>
      </c>
      <c r="AE216" s="148" t="str">
        <f>IF(Tbl.Kosten[[#This Row],[Pnr.]]=AE$7,Tbl.Kosten[[#This Row],[Totaal kosten]],"")</f>
        <v/>
      </c>
      <c r="AF216" s="148" t="str">
        <f>IF(Tbl.Kosten[[#This Row],[Pnr.]]=AF$7,Tbl.Kosten[[#This Row],[Totaal kosten]],"")</f>
        <v/>
      </c>
      <c r="AG216" s="148" t="str">
        <f>IF(Tbl.Kosten[[#This Row],[Pnr.]]=AG$7,Tbl.Kosten[[#This Row],[Totaal kosten]],"")</f>
        <v/>
      </c>
      <c r="AH216" s="148" t="str">
        <f>IF(Tbl.Kosten[[#This Row],[Pnr.]]=AH$7,Tbl.Kosten[[#This Row],[Totaal kosten]],"")</f>
        <v/>
      </c>
      <c r="AI216" s="148" t="str">
        <f>IF(Tbl.Kosten[[#This Row],[Pnr.]]=AI$7,Tbl.Kosten[[#This Row],[Totaal kosten]],"")</f>
        <v/>
      </c>
      <c r="AJ216" s="148" t="str">
        <f>IF(Tbl.Kosten[[#This Row],[Pnr.]]=AJ$7,Tbl.Kosten[[#This Row],[Totaal kosten]],"")</f>
        <v/>
      </c>
      <c r="AK216" s="148" t="str">
        <f>IF(Tbl.Kosten[[#This Row],[Pnr.]]=AK$7,Tbl.Kosten[[#This Row],[Totaal kosten]],"")</f>
        <v/>
      </c>
      <c r="AL216" s="148" t="str">
        <f>IF(Tbl.Kosten[[#This Row],[Pnr.]]=AL$7,Tbl.Kosten[[#This Row],[Totaal kosten]],"")</f>
        <v/>
      </c>
      <c r="AM216" s="148" t="str">
        <f>IF(Tbl.Kosten[[#This Row],[Pnr.]]=AM$7,Tbl.Kosten[[#This Row],[Totaal kosten]],"")</f>
        <v/>
      </c>
      <c r="AN216" s="148" t="str">
        <f>IF(Tbl.Kosten[[#This Row],[Pnr.]]=AN$7,Tbl.Kosten[[#This Row],[Totaal kosten]],"")</f>
        <v/>
      </c>
      <c r="AO216" s="148" t="str">
        <f>IF(Tbl.Kosten[[#This Row],[Pnr.]]=AO$7,Tbl.Kosten[[#This Row],[Totaal kosten]],"")</f>
        <v/>
      </c>
      <c r="AP216" s="148" t="str">
        <f>IF(Tbl.Kosten[[#This Row],[Pnr.]]=AP$7,Tbl.Kosten[[#This Row],[Totaal kosten]],"")</f>
        <v/>
      </c>
      <c r="AQ216" s="148" t="str">
        <f>IF(Tbl.Kosten[[#This Row],[Pnr.]]=AQ$7,Tbl.Kosten[[#This Row],[Totaal kosten]],"")</f>
        <v/>
      </c>
      <c r="AR216" s="148" t="str">
        <f>IF(Tbl.Kosten[[#This Row],[Pnr.]]=AR$7,Tbl.Kosten[[#This Row],[Totaal kosten]],"")</f>
        <v/>
      </c>
      <c r="AS216" s="148" t="str">
        <f>IF(Tbl.Kosten[[#This Row],[Pnr.]]=AS$7,Tbl.Kosten[[#This Row],[Totaal kosten]],"")</f>
        <v/>
      </c>
      <c r="AT216" s="148" t="str">
        <f>IF(Tbl.Kosten[[#This Row],[Pnr.]]=AT$7,Tbl.Kosten[[#This Row],[Totaal kosten]],"")</f>
        <v/>
      </c>
      <c r="AU216" s="148" t="str">
        <f>IF(Tbl.Kosten[[#This Row],[Pnr.]]=AU$7,Tbl.Kosten[[#This Row],[Totaal kosten]],"")</f>
        <v/>
      </c>
      <c r="AV216" s="148" t="str">
        <f>IF(Tbl.Kosten[[#This Row],[Pnr.]]=AV$7,Tbl.Kosten[[#This Row],[Totaal kosten]],"")</f>
        <v/>
      </c>
      <c r="AW216" s="148" t="str">
        <f>IF(Tbl.Kosten[[#This Row],[Pnr.]]=AW$7,Tbl.Kosten[[#This Row],[Totaal kosten]],"")</f>
        <v/>
      </c>
      <c r="AX216" s="148" t="str">
        <f>IF(Tbl.Kosten[[#This Row],[Pnr.]]=AX$7,Tbl.Kosten[[#This Row],[Totaal kosten]],"")</f>
        <v/>
      </c>
      <c r="AY216" s="148" t="str">
        <f>IF(Tbl.Kosten[[#This Row],[Pnr.]]=AY$7,Tbl.Kosten[[#This Row],[Totaal kosten]],"")</f>
        <v/>
      </c>
      <c r="AZ216" s="148" t="str">
        <f>IF(Tbl.Kosten[[#This Row],[Pnr.]]=AZ$7,Tbl.Kosten[[#This Row],[Totaal kosten]],"")</f>
        <v/>
      </c>
      <c r="BA216" s="148" t="str">
        <f>IF(Tbl.Kosten[[#This Row],[Pnr.]]=BA$7,Tbl.Kosten[[#This Row],[Totaal kosten]],"")</f>
        <v/>
      </c>
      <c r="BB216" s="148" t="str">
        <f>IF(Tbl.Kosten[[#This Row],[Pnr.]]=BB$7,Tbl.Kosten[[#This Row],[Totaal kosten]],"")</f>
        <v/>
      </c>
      <c r="BC216" s="148" t="str">
        <f>IF(Tbl.Kosten[[#This Row],[Pnr.]]=BC$7,Tbl.Kosten[[#This Row],[Totaal kosten]],"")</f>
        <v/>
      </c>
      <c r="BD216" s="148" t="str">
        <f>IF(Tbl.Kosten[[#This Row],[Pnr.]]=BD$7,Tbl.Kosten[[#This Row],[Totaal kosten]],"")</f>
        <v/>
      </c>
      <c r="BE216" s="148" t="str">
        <f>IF(Tbl.Kosten[[#This Row],[Pnr.]]=BE$7,Tbl.Kosten[[#This Row],[Totaal kosten]],"")</f>
        <v/>
      </c>
      <c r="BF216" s="148" t="str">
        <f>IF(Tbl.Kosten[[#This Row],[Pnr.]]=BF$7,Tbl.Kosten[[#This Row],[Totaal kosten]],"")</f>
        <v/>
      </c>
      <c r="BG216" s="148" t="str">
        <f>IF(Tbl.Kosten[[#This Row],[Pnr.]]=BG$7,Tbl.Kosten[[#This Row],[Totaal kosten]],"")</f>
        <v/>
      </c>
      <c r="BH216" s="148" t="str">
        <f>IF(Tbl.Kosten[[#This Row],[Pnr.]]=BH$7,Tbl.Kosten[[#This Row],[Totaal kosten]],"")</f>
        <v/>
      </c>
      <c r="BI216" s="148" t="str">
        <f>IF(Tbl.Kosten[[#This Row],[Pnr.]]=BI$7,Tbl.Kosten[[#This Row],[Totaal kosten]],"")</f>
        <v/>
      </c>
      <c r="BJ216" s="148" t="str">
        <f>IF(Tbl.Kosten[[#This Row],[Pnr.]]=BJ$7,Tbl.Kosten[[#This Row],[Totaal kosten]],"")</f>
        <v/>
      </c>
      <c r="BK216" s="148" t="str">
        <f>IF(Tbl.Kosten[[#This Row],[Pnr.]]=BK$7,Tbl.Kosten[[#This Row],[Totaal kosten]],"")</f>
        <v/>
      </c>
      <c r="BL216" s="148" t="str">
        <f>IF(Tbl.Kosten[[#This Row],[Pnr.]]=BL$7,Tbl.Kosten[[#This Row],[Totaal kosten]],"")</f>
        <v/>
      </c>
      <c r="BM216" s="148" t="str">
        <f>IF(Tbl.Kosten[[#This Row],[Pnr.]]=BM$7,Tbl.Kosten[[#This Row],[Totaal kosten]],"")</f>
        <v/>
      </c>
      <c r="BN216" s="148" t="str">
        <f>IF(Tbl.Kosten[[#This Row],[Pnr.]]=BN$7,Tbl.Kosten[[#This Row],[Totaal kosten]],"")</f>
        <v/>
      </c>
      <c r="BO216" s="148" t="str">
        <f>IF(Tbl.Kosten[[#This Row],[Pnr.]]=BO$7,Tbl.Kosten[[#This Row],[Totaal kosten]],"")</f>
        <v/>
      </c>
      <c r="BP216" s="148" t="str">
        <f>IF(Tbl.Kosten[[#This Row],[Pnr.]]=BP$7,Tbl.Kosten[[#This Row],[Totaal kosten]],"")</f>
        <v/>
      </c>
      <c r="BQ216" s="148" t="str">
        <f>IF(Tbl.Kosten[[#This Row],[Pnr.]]=BQ$7,Tbl.Kosten[[#This Row],[Totaal kosten]],"")</f>
        <v/>
      </c>
      <c r="BR216" s="148" t="str">
        <f>IF(Tbl.Kosten[[#This Row],[Pnr.]]=BR$7,Tbl.Kosten[[#This Row],[Totaal kosten]],"")</f>
        <v/>
      </c>
      <c r="BS216" s="148" t="str">
        <f>IF(Tbl.Kosten[[#This Row],[Pnr.]]=BS$7,Tbl.Kosten[[#This Row],[Totaal kosten]],"")</f>
        <v/>
      </c>
      <c r="BT216" s="148" t="str">
        <f>IF(Tbl.Kosten[[#This Row],[Pnr.]]=BT$7,Tbl.Kosten[[#This Row],[Totaal kosten]],"")</f>
        <v/>
      </c>
      <c r="BU216" s="148" t="str">
        <f>IF(Tbl.Kosten[[#This Row],[Pnr.]]=BU$7,Tbl.Kosten[[#This Row],[Totaal kosten]],"")</f>
        <v/>
      </c>
      <c r="BV216" s="148" t="str">
        <f>IF(Tbl.Kosten[[#This Row],[Pnr.]]=BV$7,Tbl.Kosten[[#This Row],[Totaal kosten]],"")</f>
        <v/>
      </c>
      <c r="BW216" s="148" t="str">
        <f>IF(Tbl.Kosten[[#This Row],[Pnr.]]=BW$7,Tbl.Kosten[[#This Row],[Totaal kosten]],"")</f>
        <v/>
      </c>
      <c r="BX216" s="148" t="str">
        <f>IFERROR(_xlfn.XLOOKUP(Tbl.Kosten[[#This Row],[Werkpakketcode]],Tbl.Werkpakketten[Werkpakketcode],Tbl.Werkpakketten[WPnr.],"",0,1),"")</f>
        <v/>
      </c>
      <c r="BY216" s="148" t="str">
        <f>IF(Tbl.Kosten[[#This Row],[WPnr.]]=BY$7,Tbl.Kosten[[#This Row],[Totaal kosten]],"")</f>
        <v/>
      </c>
      <c r="BZ216" s="148" t="str">
        <f>IF(Tbl.Kosten[[#This Row],[WPnr.]]=BZ$7,Tbl.Kosten[[#This Row],[Totaal kosten]],"")</f>
        <v/>
      </c>
      <c r="CA216" s="148" t="str">
        <f>IF(Tbl.Kosten[[#This Row],[WPnr.]]=CA$7,Tbl.Kosten[[#This Row],[Totaal kosten]],"")</f>
        <v/>
      </c>
      <c r="CB216" s="148" t="str">
        <f>IF(Tbl.Kosten[[#This Row],[WPnr.]]=CB$7,Tbl.Kosten[[#This Row],[Totaal kosten]],"")</f>
        <v/>
      </c>
      <c r="CC216" s="148" t="str">
        <f>IF(Tbl.Kosten[[#This Row],[WPnr.]]=CC$7,Tbl.Kosten[[#This Row],[Totaal kosten]],"")</f>
        <v/>
      </c>
      <c r="CD216" s="148" t="str">
        <f>IF(Tbl.Kosten[[#This Row],[WPnr.]]=CD$7,Tbl.Kosten[[#This Row],[Totaal kosten]],"")</f>
        <v/>
      </c>
      <c r="CE216" s="148" t="str">
        <f>IF(Tbl.Kosten[[#This Row],[WPnr.]]=CE$7,Tbl.Kosten[[#This Row],[Totaal kosten]],"")</f>
        <v/>
      </c>
      <c r="CF216" s="148" t="str">
        <f>IF(Tbl.Kosten[[#This Row],[WPnr.]]=CF$7,Tbl.Kosten[[#This Row],[Totaal kosten]],"")</f>
        <v/>
      </c>
      <c r="CG216" s="148" t="str">
        <f>IF(Tbl.Kosten[[#This Row],[WPnr.]]=CG$7,Tbl.Kosten[[#This Row],[Totaal kosten]],"")</f>
        <v/>
      </c>
      <c r="CH216" s="148" t="str">
        <f>IF(Tbl.Kosten[[#This Row],[WPnr.]]=CH$7,Tbl.Kosten[[#This Row],[Totaal kosten]],"")</f>
        <v/>
      </c>
      <c r="CI216" s="148" t="str">
        <f>IF(Tbl.Kosten[[#This Row],[WPnr.]]=CI$7,Tbl.Kosten[[#This Row],[Totaal kosten]],"")</f>
        <v/>
      </c>
      <c r="CJ216" s="148" t="str">
        <f>IF(Tbl.Kosten[[#This Row],[WPnr.]]=CJ$7,Tbl.Kosten[[#This Row],[Totaal kosten]],"")</f>
        <v/>
      </c>
      <c r="CK216" s="148" t="str">
        <f>IF(Tbl.Kosten[[#This Row],[WPnr.]]=CK$7,Tbl.Kosten[[#This Row],[Totaal kosten]],"")</f>
        <v/>
      </c>
      <c r="CL216" s="148" t="str">
        <f>IF(Tbl.Kosten[[#This Row],[WPnr.]]=CL$7,Tbl.Kosten[[#This Row],[Totaal kosten]],"")</f>
        <v/>
      </c>
      <c r="CM216" s="148" t="str">
        <f>IF(Tbl.Kosten[[#This Row],[WPnr.]]=CM$7,Tbl.Kosten[[#This Row],[Totaal kosten]],"")</f>
        <v/>
      </c>
      <c r="CN216" s="148" t="str">
        <f>IF(Tbl.Kosten[[#This Row],[WPnr.]]=CN$7,Tbl.Kosten[[#This Row],[Totaal kosten]],"")</f>
        <v/>
      </c>
      <c r="CO216" s="148" t="str">
        <f>IF(Tbl.Kosten[[#This Row],[WPnr.]]=CO$7,Tbl.Kosten[[#This Row],[Totaal kosten]],"")</f>
        <v/>
      </c>
      <c r="CP216" s="148" t="str">
        <f>IF(Tbl.Kosten[[#This Row],[WPnr.]]=CP$7,Tbl.Kosten[[#This Row],[Totaal kosten]],"")</f>
        <v/>
      </c>
      <c r="CQ216" s="148" t="str">
        <f>IF(Tbl.Kosten[[#This Row],[WPnr.]]=CQ$7,Tbl.Kosten[[#This Row],[Totaal kosten]],"")</f>
        <v/>
      </c>
      <c r="CR216" s="148" t="str">
        <f>IF(Tbl.Kosten[[#This Row],[WPnr.]]=CR$7,Tbl.Kosten[[#This Row],[Totaal kosten]],"")</f>
        <v/>
      </c>
      <c r="CS216" s="148" t="str">
        <f>IF(Tbl.Kosten[[#This Row],[WPnr.]]=CS$7,Tbl.Kosten[[#This Row],[Totaal kosten]],"")</f>
        <v/>
      </c>
      <c r="CT216" s="148" t="str">
        <f>IF(Tbl.Kosten[[#This Row],[WPnr.]]=CT$7,Tbl.Kosten[[#This Row],[Totaal kosten]],"")</f>
        <v/>
      </c>
      <c r="CU216" s="148" t="str">
        <f>IF(Tbl.Kosten[[#This Row],[WPnr.]]=CU$7,Tbl.Kosten[[#This Row],[Totaal kosten]],"")</f>
        <v/>
      </c>
      <c r="CV216" s="148" t="str">
        <f>IF(Tbl.Kosten[[#This Row],[WPnr.]]=CV$7,Tbl.Kosten[[#This Row],[Totaal kosten]],"")</f>
        <v/>
      </c>
      <c r="CW216" s="148" t="str">
        <f>IF(Tbl.Kosten[[#This Row],[WPnr.]]=CW$7,Tbl.Kosten[[#This Row],[Totaal kosten]],"")</f>
        <v/>
      </c>
      <c r="CX216" s="148" t="str">
        <f>IF(Tbl.Kosten[[#This Row],[WPnr.]]=CX$7,Tbl.Kosten[[#This Row],[Totaal kosten]],"")</f>
        <v/>
      </c>
      <c r="CY216" s="148" t="str">
        <f>IF(Tbl.Kosten[[#This Row],[WPnr.]]=CY$7,Tbl.Kosten[[#This Row],[Totaal kosten]],"")</f>
        <v/>
      </c>
      <c r="CZ216" s="148" t="str">
        <f>IF(Tbl.Kosten[[#This Row],[WPnr.]]=CZ$7,Tbl.Kosten[[#This Row],[Totaal kosten]],"")</f>
        <v/>
      </c>
      <c r="DA216" s="148" t="str">
        <f>IF(Tbl.Kosten[[#This Row],[WPnr.]]=DA$7,Tbl.Kosten[[#This Row],[Totaal kosten]],"")</f>
        <v/>
      </c>
      <c r="DB216" s="148" t="str">
        <f>IF(Tbl.Kosten[[#This Row],[WPnr.]]=DB$7,Tbl.Kosten[[#This Row],[Totaal kosten]],"")</f>
        <v/>
      </c>
      <c r="DC216" s="148" t="str">
        <f>IF(Tbl.Kosten[[#This Row],[WPnr.]]=DC$7,Tbl.Kosten[[#This Row],[Totaal kosten]],"")</f>
        <v/>
      </c>
      <c r="DD216" s="148" t="str">
        <f>IF(Tbl.Kosten[[#This Row],[WPnr.]]=DD$7,Tbl.Kosten[[#This Row],[Totaal kosten]],"")</f>
        <v/>
      </c>
      <c r="DE216" s="148" t="str">
        <f>IF(Tbl.Kosten[[#This Row],[WPnr.]]=DE$7,Tbl.Kosten[[#This Row],[Totaal kosten]],"")</f>
        <v/>
      </c>
      <c r="DF216" s="148" t="str">
        <f>IF(Tbl.Kosten[[#This Row],[WPnr.]]=DF$7,Tbl.Kosten[[#This Row],[Totaal kosten]],"")</f>
        <v/>
      </c>
      <c r="DG216" s="148" t="str">
        <f>IF(Tbl.Kosten[[#This Row],[WPnr.]]=DG$7,Tbl.Kosten[[#This Row],[Totaal kosten]],"")</f>
        <v/>
      </c>
      <c r="DH216" s="148" t="str">
        <f>IF(Tbl.Kosten[[#This Row],[WPnr.]]=DH$7,Tbl.Kosten[[#This Row],[Totaal kosten]],"")</f>
        <v/>
      </c>
      <c r="DI216" s="148" t="str">
        <f>IF(Tbl.Kosten[[#This Row],[WPnr.]]=DI$7,Tbl.Kosten[[#This Row],[Totaal kosten]],"")</f>
        <v/>
      </c>
      <c r="DJ216" s="148" t="str">
        <f>IF(Tbl.Kosten[[#This Row],[WPnr.]]=DJ$7,Tbl.Kosten[[#This Row],[Totaal kosten]],"")</f>
        <v/>
      </c>
      <c r="DK216" s="148" t="str">
        <f>IF(Tbl.Kosten[[#This Row],[WPnr.]]=DK$7,Tbl.Kosten[[#This Row],[Totaal kosten]],"")</f>
        <v/>
      </c>
      <c r="DL216" s="148" t="str">
        <f>IF(Tbl.Kosten[[#This Row],[WPnr.]]=DL$7,Tbl.Kosten[[#This Row],[Totaal kosten]],"")</f>
        <v/>
      </c>
      <c r="DM216" s="148" t="str">
        <f>IF(Tbl.Kosten[[#This Row],[WPnr.]]=DM$7,Tbl.Kosten[[#This Row],[Totaal kosten]],"")</f>
        <v/>
      </c>
      <c r="DN216" s="148" t="str">
        <f>IF(Tbl.Kosten[[#This Row],[WPnr.]]=DN$7,Tbl.Kosten[[#This Row],[Totaal kosten]],"")</f>
        <v/>
      </c>
      <c r="DO216" s="148" t="str">
        <f>IF(Tbl.Kosten[[#This Row],[WPnr.]]=DO$7,Tbl.Kosten[[#This Row],[Totaal kosten]],"")</f>
        <v/>
      </c>
      <c r="DP216" s="148" t="str">
        <f>IF(Tbl.Kosten[[#This Row],[WPnr.]]=DP$7,Tbl.Kosten[[#This Row],[Totaal kosten]],"")</f>
        <v/>
      </c>
      <c r="DQ216" s="148" t="str">
        <f>IF(Tbl.Kosten[[#This Row],[WPnr.]]=DQ$7,Tbl.Kosten[[#This Row],[Totaal kosten]],"")</f>
        <v/>
      </c>
      <c r="DR216" s="148" t="str">
        <f>IF(Tbl.Kosten[[#This Row],[WPnr.]]=DR$7,Tbl.Kosten[[#This Row],[Totaal kosten]],"")</f>
        <v/>
      </c>
      <c r="DS216" s="148" t="str">
        <f>IF(Tbl.Kosten[[#This Row],[WPnr.]]=DS$7,Tbl.Kosten[[#This Row],[Totaal kosten]],"")</f>
        <v/>
      </c>
      <c r="DT216" s="148" t="str">
        <f>IF(Tbl.Kosten[[#This Row],[WPnr.]]=DT$7,Tbl.Kosten[[#This Row],[Totaal kosten]],"")</f>
        <v/>
      </c>
      <c r="DU216" s="148" t="str">
        <f>IF(Tbl.Kosten[[#This Row],[WPnr.]]=DU$7,Tbl.Kosten[[#This Row],[Totaal kosten]],"")</f>
        <v/>
      </c>
      <c r="DV216" s="148" t="str">
        <f>IF(Tbl.Kosten[[#This Row],[WPnr.]]=DV$7,Tbl.Kosten[[#This Row],[Totaal kosten]],"")</f>
        <v/>
      </c>
      <c r="DW216" s="150" t="str">
        <f>IFERROR(_xlfn.XLOOKUP(Tbl.Kosten[[#This Row],[Kostensoort]],Tbl.Kostensoorten[Kostensoorten],Tbl.Kostensoorten[KSnr.],"",0,1),"")</f>
        <v/>
      </c>
      <c r="DX216" s="150" t="str">
        <f>IF(Tbl.Kosten[[#This Row],[KSnr.]]=DX$7,Tbl.Kosten[[#This Row],[Totaal kosten]],"")</f>
        <v/>
      </c>
      <c r="DY216" s="150" t="str">
        <f>IF(Tbl.Kosten[[#This Row],[KSnr.]]=DY$7,Tbl.Kosten[[#This Row],[Totaal kosten]],"")</f>
        <v/>
      </c>
      <c r="DZ216" s="150" t="str">
        <f>IF(Tbl.Kosten[[#This Row],[KSnr.]]=DZ$7,Tbl.Kosten[[#This Row],[Totaal kosten]],"")</f>
        <v/>
      </c>
      <c r="EA216" s="150" t="str">
        <f>IF(Tbl.Kosten[[#This Row],[KSnr.]]=EA$7,Tbl.Kosten[[#This Row],[Totaal kosten]],"")</f>
        <v/>
      </c>
      <c r="EB216" s="150" t="str">
        <f>IF(Tbl.Kosten[[#This Row],[KSnr.]]=EB$7,Tbl.Kosten[[#This Row],[Totaal kosten]],"")</f>
        <v/>
      </c>
      <c r="EC216" s="150" t="str">
        <f>IF(Tbl.Kosten[[#This Row],[KSnr.]]=EC$7,Tbl.Kosten[[#This Row],[Totaal kosten]],"")</f>
        <v/>
      </c>
      <c r="ED216" s="150" t="str">
        <f>IF(Tbl.Kosten[[#This Row],[KSnr.]]=ED$7,Tbl.Kosten[[#This Row],[Totaal kosten]],"")</f>
        <v/>
      </c>
      <c r="EE216" s="150" t="str">
        <f>IF(Tbl.Kosten[[#This Row],[KSnr.]]=EE$7,Tbl.Kosten[[#This Row],[Totaal kosten]],"")</f>
        <v/>
      </c>
      <c r="EF216" s="150" t="str">
        <f>IF(Tbl.Kosten[[#This Row],[KSnr.]]=EF$7,Tbl.Kosten[[#This Row],[Totaal kosten]],"")</f>
        <v/>
      </c>
      <c r="EG216" s="150" t="str">
        <f>IF(Tbl.Kosten[[#This Row],[KSnr.]]=EG$7,Tbl.Kosten[[#This Row],[Totaal kosten]],"")</f>
        <v/>
      </c>
      <c r="EH216" s="150" t="str">
        <f>IF(Tbl.Kosten[[#This Row],[KSnr.]]=EH$7,Tbl.Kosten[[#This Row],[Totaal kosten]],"")</f>
        <v/>
      </c>
      <c r="EI216" s="150" t="str">
        <f>IF(Tbl.Kosten[[#This Row],[KSnr.]]=EI$7,Tbl.Kosten[[#This Row],[Totaal kosten]],"")</f>
        <v/>
      </c>
      <c r="EJ216" s="150" t="str">
        <f>IF(Tbl.Kosten[[#This Row],[KSnr.]]=EJ$7,Tbl.Kosten[[#This Row],[Totaal kosten]],"")</f>
        <v/>
      </c>
      <c r="EK216" s="150" t="str">
        <f>IF(Tbl.Kosten[[#This Row],[KSnr.]]=EK$7,Tbl.Kosten[[#This Row],[Totaal kosten]],"")</f>
        <v/>
      </c>
      <c r="EL216" s="150" t="str">
        <f>IF(Tbl.Kosten[[#This Row],[KSnr.]]=EL$7,Tbl.Kosten[[#This Row],[Totaal kosten]],"")</f>
        <v/>
      </c>
      <c r="EM216" s="150" t="str">
        <f>IF(Tbl.Kosten[[#This Row],[KSnr.]]=EM$7,Tbl.Kosten[[#This Row],[Totaal kosten]],"")</f>
        <v/>
      </c>
      <c r="EN216" s="150" t="str">
        <f>IF(Tbl.Kosten[[#This Row],[KSnr.]]=EN$7,Tbl.Kosten[[#This Row],[Totaal kosten]],"")</f>
        <v/>
      </c>
      <c r="EO216" s="150" t="str">
        <f>IF(Tbl.Kosten[[#This Row],[KSnr.]]=EO$7,Tbl.Kosten[[#This Row],[Totaal kosten]],"")</f>
        <v/>
      </c>
      <c r="EP216" s="150" t="str">
        <f>IF(Tbl.Kosten[[#This Row],[KSnr.]]=EP$7,Tbl.Kosten[[#This Row],[Totaal kosten]],"")</f>
        <v/>
      </c>
      <c r="EQ216" s="150" t="str">
        <f>IF(Tbl.Kosten[[#This Row],[KSnr.]]=EQ$7,Tbl.Kosten[[#This Row],[Totaal kosten]],"")</f>
        <v/>
      </c>
      <c r="ER216" s="144" t="str">
        <f>IFERROR(_xlfn.XLOOKUP(Tbl.Kosten[[#This Row],[Subsidieactiviteit]],Tbl.Subsidiehoogte[Subsidieactiviteit],Tbl.Subsidiehoogte[SAnr.],"",0,1),"")</f>
        <v/>
      </c>
      <c r="ES216" s="150" t="str">
        <f>IF(Tbl.Kosten[[#This Row],[Sanr.]]=ES$7,Tbl.Kosten[[#This Row],[Totaal kosten]],"")</f>
        <v/>
      </c>
      <c r="ET216" s="150" t="str">
        <f>IF(Tbl.Kosten[[#This Row],[Sanr.]]=ET$7,Tbl.Kosten[[#This Row],[Totaal kosten]],"")</f>
        <v/>
      </c>
      <c r="EU216" s="150" t="str">
        <f>IF(Tbl.Kosten[[#This Row],[Sanr.]]=EU$7,Tbl.Kosten[[#This Row],[Totaal kosten]],"")</f>
        <v/>
      </c>
      <c r="EV216" s="150" t="str">
        <f>IF(Tbl.Kosten[[#This Row],[Sanr.]]=EV$7,Tbl.Kosten[[#This Row],[Totaal kosten]],"")</f>
        <v/>
      </c>
      <c r="EW216" s="150" t="str">
        <f>IF(Tbl.Kosten[[#This Row],[Sanr.]]=EW$7,Tbl.Kosten[[#This Row],[Totaal kosten]],"")</f>
        <v/>
      </c>
      <c r="EX216" s="150" t="str">
        <f>IF(Tbl.Kosten[[#This Row],[Sanr.]]=EX$7,Tbl.Kosten[[#This Row],[Totaal kosten]],"")</f>
        <v/>
      </c>
      <c r="EY216" s="150" t="str">
        <f>IF(Tbl.Kosten[[#This Row],[Sanr.]]=EY$7,Tbl.Kosten[[#This Row],[Totaal kosten]],"")</f>
        <v/>
      </c>
      <c r="EZ216" s="150" t="str">
        <f>IF(Tbl.Kosten[[#This Row],[Sanr.]]=EZ$7,Tbl.Kosten[[#This Row],[Totaal kosten]],"")</f>
        <v/>
      </c>
      <c r="FA216" s="150" t="str">
        <f>IF(Tbl.Kosten[[#This Row],[Sanr.]]=FA$7,Tbl.Kosten[[#This Row],[Totaal kosten]],"")</f>
        <v/>
      </c>
      <c r="FB216" s="150" t="str">
        <f>IF(Tbl.Kosten[[#This Row],[Sanr.]]=FB$7,Tbl.Kosten[[#This Row],[Totaal kosten]],"")</f>
        <v/>
      </c>
      <c r="FC216" s="150" t="str">
        <f>IF(Tbl.Kosten[[#This Row],[Sanr.]]=FC$7,Tbl.Kosten[[#This Row],[Totaal kosten]],"")</f>
        <v/>
      </c>
      <c r="FD216" s="150" t="str">
        <f>IF(Tbl.Kosten[[#This Row],[Sanr.]]=FD$7,Tbl.Kosten[[#This Row],[Totaal kosten]],"")</f>
        <v/>
      </c>
      <c r="FE216" s="150" t="str">
        <f>IF(Tbl.Kosten[[#This Row],[Sanr.]]=FE$7,Tbl.Kosten[[#This Row],[Totaal kosten]],"")</f>
        <v/>
      </c>
      <c r="FF216" s="150" t="str">
        <f>IF(Tbl.Kosten[[#This Row],[Sanr.]]=FF$7,Tbl.Kosten[[#This Row],[Totaal kosten]],"")</f>
        <v/>
      </c>
      <c r="FG216" s="150" t="str">
        <f>IF(Tbl.Kosten[[#This Row],[Sanr.]]=FG$7,Tbl.Kosten[[#This Row],[Totaal kosten]],"")</f>
        <v/>
      </c>
      <c r="FH216" s="150" t="str">
        <f>IF(Tbl.Kosten[[#This Row],[Sanr.]]=FH$7,Tbl.Kosten[[#This Row],[Totaal kosten]],"")</f>
        <v/>
      </c>
      <c r="FI216" s="150" t="str">
        <f>IF(Tbl.Kosten[[#This Row],[Sanr.]]=FI$7,Tbl.Kosten[[#This Row],[Totaal kosten]],"")</f>
        <v/>
      </c>
      <c r="FJ216" s="150" t="str">
        <f>IF(Tbl.Kosten[[#This Row],[Sanr.]]=FJ$7,Tbl.Kosten[[#This Row],[Totaal kosten]],"")</f>
        <v/>
      </c>
      <c r="FK216" s="150" t="str">
        <f>IF(Tbl.Kosten[[#This Row],[Sanr.]]=FK$7,Tbl.Kosten[[#This Row],[Totaal kosten]],"")</f>
        <v/>
      </c>
      <c r="FL216" s="150" t="str">
        <f>IF(Tbl.Kosten[[#This Row],[Sanr.]]=FL$7,Tbl.Kosten[[#This Row],[Totaal kosten]],"")</f>
        <v/>
      </c>
      <c r="FM216" s="150" t="str">
        <f>IF(Tbl.Kosten[[#This Row],[Sanr.]]=FM$7,Tbl.Kosten[[#This Row],[Totaal kosten]],"")</f>
        <v/>
      </c>
      <c r="FN216" s="150" t="str">
        <f>IF(Tbl.Kosten[[#This Row],[Sanr.]]=FN$7,Tbl.Kosten[[#This Row],[Totaal kosten]],"")</f>
        <v/>
      </c>
      <c r="FO216" s="150" t="str">
        <f>IF(Tbl.Kosten[[#This Row],[Sanr.]]=FO$7,Tbl.Kosten[[#This Row],[Totaal kosten]],"")</f>
        <v/>
      </c>
      <c r="FP216" s="150" t="str">
        <f>IF(Tbl.Kosten[[#This Row],[Sanr.]]=FP$7,Tbl.Kosten[[#This Row],[Totaal kosten]],"")</f>
        <v/>
      </c>
      <c r="FQ216" s="150" t="str">
        <f>IF(Tbl.Kosten[[#This Row],[Sanr.]]=FQ$7,Tbl.Kosten[[#This Row],[Totaal kosten]],"")</f>
        <v/>
      </c>
      <c r="FR216" s="150" t="str">
        <f>IF(Tbl.Kosten[[#This Row],[Sanr.]]=FR$7,Tbl.Kosten[[#This Row],[Totaal kosten]],"")</f>
        <v/>
      </c>
      <c r="FS216" s="150" t="str">
        <f>IF(Tbl.Kosten[[#This Row],[Sanr.]]=FS$7,Tbl.Kosten[[#This Row],[Totaal kosten]],"")</f>
        <v/>
      </c>
      <c r="FT216" s="150" t="str">
        <f>IF(Tbl.Kosten[[#This Row],[Sanr.]]=FT$7,Tbl.Kosten[[#This Row],[Totaal kosten]],"")</f>
        <v/>
      </c>
      <c r="FU216" s="150" t="str">
        <f>IF(Tbl.Kosten[[#This Row],[Sanr.]]=FU$7,Tbl.Kosten[[#This Row],[Totaal kosten]],"")</f>
        <v/>
      </c>
      <c r="FV216" s="150" t="str">
        <f>IF(Tbl.Kosten[[#This Row],[Sanr.]]=FV$7,Tbl.Kosten[[#This Row],[Totaal kosten]],"")</f>
        <v/>
      </c>
      <c r="FW216" s="150" t="str">
        <f>IFERROR(_xlfn.XLOOKUP(Tbl.Kosten[[#This Row],[Activiteitencode]],Tbl.Activiteiten[Activiteitcode],Tbl.Activiteiten[Anr.],"",0,1),"")</f>
        <v/>
      </c>
      <c r="FX216" s="169" t="str">
        <f>_xlfn.CONCAT(Tbl.Kosten[[#This Row],[Pnr.]],Tbl.Kosten[[#This Row],[Sanr.]])</f>
        <v>P1</v>
      </c>
      <c r="FY216" s="150">
        <f>Tbl.Kosten[[#This Row],[Totaal kosten]]-Tbl.Kosten[[#This Row],[Subsidie]]</f>
        <v>0</v>
      </c>
      <c r="FZ216" s="150">
        <f>IF(Tbl.Kosten[[#This Row],[Pnr.]]=FZ$7,Tbl.Kosten[[#This Row],[Te financieren]],"")</f>
        <v>0</v>
      </c>
      <c r="GA216" s="150" t="str">
        <f>IF(Tbl.Kosten[[#This Row],[Pnr.]]=GA$7,Tbl.Kosten[[#This Row],[Te financieren]],"")</f>
        <v/>
      </c>
      <c r="GB216" s="150" t="str">
        <f>IF(Tbl.Kosten[[#This Row],[Pnr.]]=GB$7,Tbl.Kosten[[#This Row],[Te financieren]],"")</f>
        <v/>
      </c>
      <c r="GC216" s="150" t="str">
        <f>IF(Tbl.Kosten[[#This Row],[Pnr.]]=GC$7,Tbl.Kosten[[#This Row],[Te financieren]],"")</f>
        <v/>
      </c>
      <c r="GD216" s="150" t="str">
        <f>IF(Tbl.Kosten[[#This Row],[Pnr.]]=GD$7,Tbl.Kosten[[#This Row],[Te financieren]],"")</f>
        <v/>
      </c>
      <c r="GE216" s="150" t="str">
        <f>IF(Tbl.Kosten[[#This Row],[Pnr.]]=GE$7,Tbl.Kosten[[#This Row],[Te financieren]],"")</f>
        <v/>
      </c>
      <c r="GF216" s="150" t="str">
        <f>IF(Tbl.Kosten[[#This Row],[Pnr.]]=GF$7,Tbl.Kosten[[#This Row],[Te financieren]],"")</f>
        <v/>
      </c>
      <c r="GG216" s="150" t="str">
        <f>IF(Tbl.Kosten[[#This Row],[Pnr.]]=GG$7,Tbl.Kosten[[#This Row],[Te financieren]],"")</f>
        <v/>
      </c>
      <c r="GH216" s="150" t="str">
        <f>IF(Tbl.Kosten[[#This Row],[Pnr.]]=GH$7,Tbl.Kosten[[#This Row],[Te financieren]],"")</f>
        <v/>
      </c>
      <c r="GI216" s="150" t="str">
        <f>IF(Tbl.Kosten[[#This Row],[Pnr.]]=GI$7,Tbl.Kosten[[#This Row],[Te financieren]],"")</f>
        <v/>
      </c>
      <c r="GJ216" s="150" t="str">
        <f>IF(Tbl.Kosten[[#This Row],[Pnr.]]=GJ$7,Tbl.Kosten[[#This Row],[Te financieren]],"")</f>
        <v/>
      </c>
      <c r="GK216" s="150" t="str">
        <f>IF(Tbl.Kosten[[#This Row],[Pnr.]]=GK$7,Tbl.Kosten[[#This Row],[Te financieren]],"")</f>
        <v/>
      </c>
      <c r="GL216" s="150" t="str">
        <f>IF(Tbl.Kosten[[#This Row],[Pnr.]]=GL$7,Tbl.Kosten[[#This Row],[Te financieren]],"")</f>
        <v/>
      </c>
      <c r="GM216" s="150" t="str">
        <f>IF(Tbl.Kosten[[#This Row],[Pnr.]]=GM$7,Tbl.Kosten[[#This Row],[Te financieren]],"")</f>
        <v/>
      </c>
      <c r="GN216" s="150" t="str">
        <f>IF(Tbl.Kosten[[#This Row],[Pnr.]]=GN$7,Tbl.Kosten[[#This Row],[Te financieren]],"")</f>
        <v/>
      </c>
      <c r="GO216" s="150" t="str">
        <f>IF(Tbl.Kosten[[#This Row],[Pnr.]]=GO$7,Tbl.Kosten[[#This Row],[Te financieren]],"")</f>
        <v/>
      </c>
      <c r="GP216" s="150" t="str">
        <f>IF(Tbl.Kosten[[#This Row],[Pnr.]]=GP$7,Tbl.Kosten[[#This Row],[Te financieren]],"")</f>
        <v/>
      </c>
      <c r="GQ216" s="150" t="str">
        <f>IF(Tbl.Kosten[[#This Row],[Pnr.]]=GQ$7,Tbl.Kosten[[#This Row],[Te financieren]],"")</f>
        <v/>
      </c>
      <c r="GR216" s="150" t="str">
        <f>IF(Tbl.Kosten[[#This Row],[Pnr.]]=GR$7,Tbl.Kosten[[#This Row],[Te financieren]],"")</f>
        <v/>
      </c>
      <c r="GS216" s="150" t="str">
        <f>IF(Tbl.Kosten[[#This Row],[Pnr.]]=GS$7,Tbl.Kosten[[#This Row],[Te financieren]],"")</f>
        <v/>
      </c>
      <c r="GT216" s="150" t="str">
        <f>IF(Tbl.Kosten[[#This Row],[Pnr.]]=GT$7,Tbl.Kosten[[#This Row],[Te financieren]],"")</f>
        <v/>
      </c>
      <c r="GU216" s="150" t="str">
        <f>IF(Tbl.Kosten[[#This Row],[Pnr.]]=GU$7,Tbl.Kosten[[#This Row],[Te financieren]],"")</f>
        <v/>
      </c>
      <c r="GV216" s="150" t="str">
        <f>IF(Tbl.Kosten[[#This Row],[Pnr.]]=GV$7,Tbl.Kosten[[#This Row],[Te financieren]],"")</f>
        <v/>
      </c>
      <c r="GW216" s="150" t="str">
        <f>IF(Tbl.Kosten[[#This Row],[Pnr.]]=GW$7,Tbl.Kosten[[#This Row],[Te financieren]],"")</f>
        <v/>
      </c>
      <c r="GX216" s="150" t="str">
        <f>IF(Tbl.Kosten[[#This Row],[Pnr.]]=GX$7,Tbl.Kosten[[#This Row],[Te financieren]],"")</f>
        <v/>
      </c>
      <c r="GY216" s="150" t="str">
        <f>IF(Tbl.Kosten[[#This Row],[Pnr.]]=GY$7,Tbl.Kosten[[#This Row],[Te financieren]],"")</f>
        <v/>
      </c>
      <c r="GZ216" s="150" t="str">
        <f>IF(Tbl.Kosten[[#This Row],[Pnr.]]=GZ$7,Tbl.Kosten[[#This Row],[Te financieren]],"")</f>
        <v/>
      </c>
      <c r="HA216" s="150" t="str">
        <f>IF(Tbl.Kosten[[#This Row],[Pnr.]]=HA$7,Tbl.Kosten[[#This Row],[Te financieren]],"")</f>
        <v/>
      </c>
      <c r="HB216" s="150" t="str">
        <f>IF(Tbl.Kosten[[#This Row],[Pnr.]]=HB$7,Tbl.Kosten[[#This Row],[Te financieren]],"")</f>
        <v/>
      </c>
      <c r="HC216" s="150" t="str">
        <f>IF(Tbl.Kosten[[#This Row],[Pnr.]]=HC$7,Tbl.Kosten[[#This Row],[Te financieren]],"")</f>
        <v/>
      </c>
      <c r="HD216" s="150" t="str">
        <f>IF(Tbl.Kosten[[#This Row],[Pnr.]]=HD$7,Tbl.Kosten[[#This Row],[Te financieren]],"")</f>
        <v/>
      </c>
      <c r="HE216" s="150" t="str">
        <f>IF(Tbl.Kosten[[#This Row],[Pnr.]]=HE$7,Tbl.Kosten[[#This Row],[Te financieren]],"")</f>
        <v/>
      </c>
      <c r="HF216" s="150" t="str">
        <f>IF(Tbl.Kosten[[#This Row],[Pnr.]]=HF$7,Tbl.Kosten[[#This Row],[Te financieren]],"")</f>
        <v/>
      </c>
      <c r="HG216" s="150" t="str">
        <f>IF(Tbl.Kosten[[#This Row],[Pnr.]]=HG$7,Tbl.Kosten[[#This Row],[Te financieren]],"")</f>
        <v/>
      </c>
      <c r="HH216" s="150" t="str">
        <f>IF(Tbl.Kosten[[#This Row],[Pnr.]]=HH$7,Tbl.Kosten[[#This Row],[Te financieren]],"")</f>
        <v/>
      </c>
      <c r="HI216" s="150" t="str">
        <f>IF(Tbl.Kosten[[#This Row],[Pnr.]]=HI$7,Tbl.Kosten[[#This Row],[Te financieren]],"")</f>
        <v/>
      </c>
      <c r="HJ216" s="150" t="str">
        <f>IF(Tbl.Kosten[[#This Row],[Pnr.]]=HJ$7,Tbl.Kosten[[#This Row],[Te financieren]],"")</f>
        <v/>
      </c>
      <c r="HK216" s="150" t="str">
        <f>IF(Tbl.Kosten[[#This Row],[Pnr.]]=HK$7,Tbl.Kosten[[#This Row],[Te financieren]],"")</f>
        <v/>
      </c>
      <c r="HL216" s="150" t="str">
        <f>IF(Tbl.Kosten[[#This Row],[Pnr.]]=HL$7,Tbl.Kosten[[#This Row],[Te financieren]],"")</f>
        <v/>
      </c>
      <c r="HM216" s="150" t="str">
        <f>IF(Tbl.Kosten[[#This Row],[Pnr.]]=HM$7,Tbl.Kosten[[#This Row],[Te financieren]],"")</f>
        <v/>
      </c>
      <c r="HN216" s="150" t="str">
        <f>IF(Tbl.Kosten[[#This Row],[Pnr.]]=HN$7,Tbl.Kosten[[#This Row],[Te financieren]],"")</f>
        <v/>
      </c>
      <c r="HO216" s="150" t="str">
        <f>IF(Tbl.Kosten[[#This Row],[Pnr.]]=HO$7,Tbl.Kosten[[#This Row],[Te financieren]],"")</f>
        <v/>
      </c>
      <c r="HP216" s="150" t="str">
        <f>IF(Tbl.Kosten[[#This Row],[Pnr.]]=HP$7,Tbl.Kosten[[#This Row],[Te financieren]],"")</f>
        <v/>
      </c>
      <c r="HQ216" s="150" t="str">
        <f>IF(Tbl.Kosten[[#This Row],[Pnr.]]=HQ$7,Tbl.Kosten[[#This Row],[Te financieren]],"")</f>
        <v/>
      </c>
      <c r="HR216" s="150" t="str">
        <f>IF(Tbl.Kosten[[#This Row],[Pnr.]]=HR$7,Tbl.Kosten[[#This Row],[Te financieren]],"")</f>
        <v/>
      </c>
      <c r="HS216" s="150" t="str">
        <f>IF(Tbl.Kosten[[#This Row],[Pnr.]]=HS$7,Tbl.Kosten[[#This Row],[Te financieren]],"")</f>
        <v/>
      </c>
      <c r="HT216" s="150" t="str">
        <f>IF(Tbl.Kosten[[#This Row],[Pnr.]]=HT$7,Tbl.Kosten[[#This Row],[Te financieren]],"")</f>
        <v/>
      </c>
      <c r="HU216" s="150" t="str">
        <f>IF(Tbl.Kosten[[#This Row],[Pnr.]]=HU$7,Tbl.Kosten[[#This Row],[Te financieren]],"")</f>
        <v/>
      </c>
      <c r="HV216" s="150" t="str">
        <f>IF(Tbl.Kosten[[#This Row],[Pnr.]]=HV$7,Tbl.Kosten[[#This Row],[Te financieren]],"")</f>
        <v/>
      </c>
      <c r="HW216" s="150" t="str">
        <f>IF(Tbl.Kosten[[#This Row],[Pnr.]]=HW$7,Tbl.Kosten[[#This Row],[Te financieren]],"")</f>
        <v/>
      </c>
    </row>
    <row r="217" spans="2:231" x14ac:dyDescent="0.3">
      <c r="B217" s="134"/>
      <c r="C217" s="137"/>
      <c r="D217" s="136"/>
      <c r="E217" s="261"/>
      <c r="F217" s="135"/>
      <c r="G217" s="11" t="str">
        <f>IF(Tbl.Kosten[[#This Row],[Medewerker e/o 
functie]]&lt;&gt;"",_xlfn.XLOOKUP(Tbl.Kosten[[#This Row],[Medewerker e/o 
functie]],Tbl.Uurtarief[Medewerker en/of functie],Tbl.Uurtarief[Uurtarief],"",0,1),"")</f>
        <v/>
      </c>
      <c r="H217" s="121">
        <f>IFERROR(Tbl.Kosten[[#This Row],[Uren]]*Tbl.Kosten[[#This Row],[Uurtarief]],0)</f>
        <v>0</v>
      </c>
      <c r="I217" s="119" t="str">
        <f>IF(Tbl.Kosten[[#This Row],[Subtotaal uren]]&lt;&gt;0,_xlfn.XLOOKUP(Tbl.Kosten[[#This Row],[Medewerker e/o 
functie]],Tbl.Uurtarief[Medewerker en/of functie],Tbl.Uurtarief[Kostensoort arbeid],"",0,1),"")</f>
        <v/>
      </c>
      <c r="J217" s="137"/>
      <c r="K217" s="135"/>
      <c r="L217" s="139" t="str">
        <f>IF(Tbl.Kosten[[#This Row],[Activum]]&lt;&gt;"",_xlfn.XLOOKUP(Tbl.Kosten[[#This Row],[Activum]],Tbl.Afschrijvingskosten[Activum],Tbl.Afschrijvingskosten[Tarief per afschrijvings-eenheid],"",0,1),"")</f>
        <v/>
      </c>
      <c r="M217" s="122">
        <f>IFERROR(Tbl.Kosten[[#This Row],[Een-
heden]]*Tbl.Kosten[[#This Row],[Afschrijvings-
tarief]],0)</f>
        <v>0</v>
      </c>
      <c r="N217" s="122" t="str">
        <f>IF(Tbl.Kosten[[#This Row],[Subtotaal afschrijving]]&lt;&gt;0,Lijsten!$A$7,"")</f>
        <v/>
      </c>
      <c r="O217" s="140"/>
      <c r="P217" s="135"/>
      <c r="Q217" s="138"/>
      <c r="R217" s="122">
        <f>IFERROR(Tbl.Kosten[[#This Row],[Aantal]]*Tbl.Kosten[[#This Row],[Tarief]],0)</f>
        <v>0</v>
      </c>
      <c r="S217" s="8">
        <f>IFERROR(Tbl.Kosten[[#This Row],[Subtotaal overige kosten]]+Tbl.Kosten[[#This Row],[Subtotaal uren]]+Tbl.Kosten[[#This Row],[Subtotaal afschrijving]],0)</f>
        <v>0</v>
      </c>
      <c r="T217" s="8">
        <f>IFERROR(Tbl.Kosten[[#This Row],[Totaal kosten]]*Tbl.Kosten[[#This Row],[Subsidie%]],0)</f>
        <v>0</v>
      </c>
      <c r="U217" s="4" t="str" cm="1">
        <f t="array" ref="U217">IFERROR(_xlfn.IFS(Tbl.Kosten[[#This Row],[Subtotaal uren]]&lt;&gt;0,Tbl.Kosten[[#This Row],[Kostensoort arbeid]],Tbl.Kosten[[#This Row],[Subtotaal afschrijving]]&lt;&gt;0,Tbl.Kosten[[#This Row],[Kostensoort afschrijving]],Tbl.Kosten[[#This Row],[Subtotaal overige kosten]]&lt;&gt;0,Tbl.Kosten[[#This Row],[Kostensoort overig]]),"")</f>
        <v/>
      </c>
      <c r="V217" s="4" t="str">
        <f>IFERROR(_xlfn.XLOOKUP(Tbl.Kosten[[#This Row],[Activiteitencode]],Tbl.Activiteiten[Activiteitcode],Tbl.Activiteiten[Werkpakketcode],"",0,1),"")</f>
        <v/>
      </c>
      <c r="W217" s="4" t="str">
        <f>IFERROR(_xlfn.XLOOKUP(Tbl.Kosten[[#This Row],[Werkpakketcode]],Tbl.Werkpakketten[Werkpakketcode],Tbl.Werkpakketten[Subsidiabele activiteit],"",0,1),"")</f>
        <v/>
      </c>
      <c r="X217" s="12">
        <f>IFERROR(_xlfn.XLOOKUP(Tbl.Kosten[[#This Row],[Sanr.]],Tbl.Subsidiehoogte[SAnr.],Tbl.Subsidiehoogte[Sub. Percentage],0,0,1),0)</f>
        <v>0</v>
      </c>
      <c r="Y217" s="144" t="str">
        <f>IFERROR(_xlfn.XLOOKUP(Tbl.Kosten[[#This Row],[Partnercode]],Tbl.Projectpartners[Partnercode],Tbl.Projectpartners[PNr.],"",0,1),"")</f>
        <v>P1</v>
      </c>
      <c r="Z217" s="148">
        <f>IF(Tbl.Kosten[[#This Row],[Pnr.]]=Z$7,Tbl.Kosten[[#This Row],[Totaal kosten]],"")</f>
        <v>0</v>
      </c>
      <c r="AA217" s="148" t="str">
        <f>IF(Tbl.Kosten[[#This Row],[Pnr.]]=AA$7,Tbl.Kosten[[#This Row],[Totaal kosten]],"")</f>
        <v/>
      </c>
      <c r="AB217" s="148" t="str">
        <f>IF(Tbl.Kosten[[#This Row],[Pnr.]]=AB$7,Tbl.Kosten[[#This Row],[Totaal kosten]],"")</f>
        <v/>
      </c>
      <c r="AC217" s="148" t="str">
        <f>IF(Tbl.Kosten[[#This Row],[Pnr.]]=AC$7,Tbl.Kosten[[#This Row],[Totaal kosten]],"")</f>
        <v/>
      </c>
      <c r="AD217" s="148" t="str">
        <f>IF(Tbl.Kosten[[#This Row],[Pnr.]]=AD$7,Tbl.Kosten[[#This Row],[Totaal kosten]],"")</f>
        <v/>
      </c>
      <c r="AE217" s="148" t="str">
        <f>IF(Tbl.Kosten[[#This Row],[Pnr.]]=AE$7,Tbl.Kosten[[#This Row],[Totaal kosten]],"")</f>
        <v/>
      </c>
      <c r="AF217" s="148" t="str">
        <f>IF(Tbl.Kosten[[#This Row],[Pnr.]]=AF$7,Tbl.Kosten[[#This Row],[Totaal kosten]],"")</f>
        <v/>
      </c>
      <c r="AG217" s="148" t="str">
        <f>IF(Tbl.Kosten[[#This Row],[Pnr.]]=AG$7,Tbl.Kosten[[#This Row],[Totaal kosten]],"")</f>
        <v/>
      </c>
      <c r="AH217" s="148" t="str">
        <f>IF(Tbl.Kosten[[#This Row],[Pnr.]]=AH$7,Tbl.Kosten[[#This Row],[Totaal kosten]],"")</f>
        <v/>
      </c>
      <c r="AI217" s="148" t="str">
        <f>IF(Tbl.Kosten[[#This Row],[Pnr.]]=AI$7,Tbl.Kosten[[#This Row],[Totaal kosten]],"")</f>
        <v/>
      </c>
      <c r="AJ217" s="148" t="str">
        <f>IF(Tbl.Kosten[[#This Row],[Pnr.]]=AJ$7,Tbl.Kosten[[#This Row],[Totaal kosten]],"")</f>
        <v/>
      </c>
      <c r="AK217" s="148" t="str">
        <f>IF(Tbl.Kosten[[#This Row],[Pnr.]]=AK$7,Tbl.Kosten[[#This Row],[Totaal kosten]],"")</f>
        <v/>
      </c>
      <c r="AL217" s="148" t="str">
        <f>IF(Tbl.Kosten[[#This Row],[Pnr.]]=AL$7,Tbl.Kosten[[#This Row],[Totaal kosten]],"")</f>
        <v/>
      </c>
      <c r="AM217" s="148" t="str">
        <f>IF(Tbl.Kosten[[#This Row],[Pnr.]]=AM$7,Tbl.Kosten[[#This Row],[Totaal kosten]],"")</f>
        <v/>
      </c>
      <c r="AN217" s="148" t="str">
        <f>IF(Tbl.Kosten[[#This Row],[Pnr.]]=AN$7,Tbl.Kosten[[#This Row],[Totaal kosten]],"")</f>
        <v/>
      </c>
      <c r="AO217" s="148" t="str">
        <f>IF(Tbl.Kosten[[#This Row],[Pnr.]]=AO$7,Tbl.Kosten[[#This Row],[Totaal kosten]],"")</f>
        <v/>
      </c>
      <c r="AP217" s="148" t="str">
        <f>IF(Tbl.Kosten[[#This Row],[Pnr.]]=AP$7,Tbl.Kosten[[#This Row],[Totaal kosten]],"")</f>
        <v/>
      </c>
      <c r="AQ217" s="148" t="str">
        <f>IF(Tbl.Kosten[[#This Row],[Pnr.]]=AQ$7,Tbl.Kosten[[#This Row],[Totaal kosten]],"")</f>
        <v/>
      </c>
      <c r="AR217" s="148" t="str">
        <f>IF(Tbl.Kosten[[#This Row],[Pnr.]]=AR$7,Tbl.Kosten[[#This Row],[Totaal kosten]],"")</f>
        <v/>
      </c>
      <c r="AS217" s="148" t="str">
        <f>IF(Tbl.Kosten[[#This Row],[Pnr.]]=AS$7,Tbl.Kosten[[#This Row],[Totaal kosten]],"")</f>
        <v/>
      </c>
      <c r="AT217" s="148" t="str">
        <f>IF(Tbl.Kosten[[#This Row],[Pnr.]]=AT$7,Tbl.Kosten[[#This Row],[Totaal kosten]],"")</f>
        <v/>
      </c>
      <c r="AU217" s="148" t="str">
        <f>IF(Tbl.Kosten[[#This Row],[Pnr.]]=AU$7,Tbl.Kosten[[#This Row],[Totaal kosten]],"")</f>
        <v/>
      </c>
      <c r="AV217" s="148" t="str">
        <f>IF(Tbl.Kosten[[#This Row],[Pnr.]]=AV$7,Tbl.Kosten[[#This Row],[Totaal kosten]],"")</f>
        <v/>
      </c>
      <c r="AW217" s="148" t="str">
        <f>IF(Tbl.Kosten[[#This Row],[Pnr.]]=AW$7,Tbl.Kosten[[#This Row],[Totaal kosten]],"")</f>
        <v/>
      </c>
      <c r="AX217" s="148" t="str">
        <f>IF(Tbl.Kosten[[#This Row],[Pnr.]]=AX$7,Tbl.Kosten[[#This Row],[Totaal kosten]],"")</f>
        <v/>
      </c>
      <c r="AY217" s="148" t="str">
        <f>IF(Tbl.Kosten[[#This Row],[Pnr.]]=AY$7,Tbl.Kosten[[#This Row],[Totaal kosten]],"")</f>
        <v/>
      </c>
      <c r="AZ217" s="148" t="str">
        <f>IF(Tbl.Kosten[[#This Row],[Pnr.]]=AZ$7,Tbl.Kosten[[#This Row],[Totaal kosten]],"")</f>
        <v/>
      </c>
      <c r="BA217" s="148" t="str">
        <f>IF(Tbl.Kosten[[#This Row],[Pnr.]]=BA$7,Tbl.Kosten[[#This Row],[Totaal kosten]],"")</f>
        <v/>
      </c>
      <c r="BB217" s="148" t="str">
        <f>IF(Tbl.Kosten[[#This Row],[Pnr.]]=BB$7,Tbl.Kosten[[#This Row],[Totaal kosten]],"")</f>
        <v/>
      </c>
      <c r="BC217" s="148" t="str">
        <f>IF(Tbl.Kosten[[#This Row],[Pnr.]]=BC$7,Tbl.Kosten[[#This Row],[Totaal kosten]],"")</f>
        <v/>
      </c>
      <c r="BD217" s="148" t="str">
        <f>IF(Tbl.Kosten[[#This Row],[Pnr.]]=BD$7,Tbl.Kosten[[#This Row],[Totaal kosten]],"")</f>
        <v/>
      </c>
      <c r="BE217" s="148" t="str">
        <f>IF(Tbl.Kosten[[#This Row],[Pnr.]]=BE$7,Tbl.Kosten[[#This Row],[Totaal kosten]],"")</f>
        <v/>
      </c>
      <c r="BF217" s="148" t="str">
        <f>IF(Tbl.Kosten[[#This Row],[Pnr.]]=BF$7,Tbl.Kosten[[#This Row],[Totaal kosten]],"")</f>
        <v/>
      </c>
      <c r="BG217" s="148" t="str">
        <f>IF(Tbl.Kosten[[#This Row],[Pnr.]]=BG$7,Tbl.Kosten[[#This Row],[Totaal kosten]],"")</f>
        <v/>
      </c>
      <c r="BH217" s="148" t="str">
        <f>IF(Tbl.Kosten[[#This Row],[Pnr.]]=BH$7,Tbl.Kosten[[#This Row],[Totaal kosten]],"")</f>
        <v/>
      </c>
      <c r="BI217" s="148" t="str">
        <f>IF(Tbl.Kosten[[#This Row],[Pnr.]]=BI$7,Tbl.Kosten[[#This Row],[Totaal kosten]],"")</f>
        <v/>
      </c>
      <c r="BJ217" s="148" t="str">
        <f>IF(Tbl.Kosten[[#This Row],[Pnr.]]=BJ$7,Tbl.Kosten[[#This Row],[Totaal kosten]],"")</f>
        <v/>
      </c>
      <c r="BK217" s="148" t="str">
        <f>IF(Tbl.Kosten[[#This Row],[Pnr.]]=BK$7,Tbl.Kosten[[#This Row],[Totaal kosten]],"")</f>
        <v/>
      </c>
      <c r="BL217" s="148" t="str">
        <f>IF(Tbl.Kosten[[#This Row],[Pnr.]]=BL$7,Tbl.Kosten[[#This Row],[Totaal kosten]],"")</f>
        <v/>
      </c>
      <c r="BM217" s="148" t="str">
        <f>IF(Tbl.Kosten[[#This Row],[Pnr.]]=BM$7,Tbl.Kosten[[#This Row],[Totaal kosten]],"")</f>
        <v/>
      </c>
      <c r="BN217" s="148" t="str">
        <f>IF(Tbl.Kosten[[#This Row],[Pnr.]]=BN$7,Tbl.Kosten[[#This Row],[Totaal kosten]],"")</f>
        <v/>
      </c>
      <c r="BO217" s="148" t="str">
        <f>IF(Tbl.Kosten[[#This Row],[Pnr.]]=BO$7,Tbl.Kosten[[#This Row],[Totaal kosten]],"")</f>
        <v/>
      </c>
      <c r="BP217" s="148" t="str">
        <f>IF(Tbl.Kosten[[#This Row],[Pnr.]]=BP$7,Tbl.Kosten[[#This Row],[Totaal kosten]],"")</f>
        <v/>
      </c>
      <c r="BQ217" s="148" t="str">
        <f>IF(Tbl.Kosten[[#This Row],[Pnr.]]=BQ$7,Tbl.Kosten[[#This Row],[Totaal kosten]],"")</f>
        <v/>
      </c>
      <c r="BR217" s="148" t="str">
        <f>IF(Tbl.Kosten[[#This Row],[Pnr.]]=BR$7,Tbl.Kosten[[#This Row],[Totaal kosten]],"")</f>
        <v/>
      </c>
      <c r="BS217" s="148" t="str">
        <f>IF(Tbl.Kosten[[#This Row],[Pnr.]]=BS$7,Tbl.Kosten[[#This Row],[Totaal kosten]],"")</f>
        <v/>
      </c>
      <c r="BT217" s="148" t="str">
        <f>IF(Tbl.Kosten[[#This Row],[Pnr.]]=BT$7,Tbl.Kosten[[#This Row],[Totaal kosten]],"")</f>
        <v/>
      </c>
      <c r="BU217" s="148" t="str">
        <f>IF(Tbl.Kosten[[#This Row],[Pnr.]]=BU$7,Tbl.Kosten[[#This Row],[Totaal kosten]],"")</f>
        <v/>
      </c>
      <c r="BV217" s="148" t="str">
        <f>IF(Tbl.Kosten[[#This Row],[Pnr.]]=BV$7,Tbl.Kosten[[#This Row],[Totaal kosten]],"")</f>
        <v/>
      </c>
      <c r="BW217" s="148" t="str">
        <f>IF(Tbl.Kosten[[#This Row],[Pnr.]]=BW$7,Tbl.Kosten[[#This Row],[Totaal kosten]],"")</f>
        <v/>
      </c>
      <c r="BX217" s="148" t="str">
        <f>IFERROR(_xlfn.XLOOKUP(Tbl.Kosten[[#This Row],[Werkpakketcode]],Tbl.Werkpakketten[Werkpakketcode],Tbl.Werkpakketten[WPnr.],"",0,1),"")</f>
        <v/>
      </c>
      <c r="BY217" s="148" t="str">
        <f>IF(Tbl.Kosten[[#This Row],[WPnr.]]=BY$7,Tbl.Kosten[[#This Row],[Totaal kosten]],"")</f>
        <v/>
      </c>
      <c r="BZ217" s="148" t="str">
        <f>IF(Tbl.Kosten[[#This Row],[WPnr.]]=BZ$7,Tbl.Kosten[[#This Row],[Totaal kosten]],"")</f>
        <v/>
      </c>
      <c r="CA217" s="148" t="str">
        <f>IF(Tbl.Kosten[[#This Row],[WPnr.]]=CA$7,Tbl.Kosten[[#This Row],[Totaal kosten]],"")</f>
        <v/>
      </c>
      <c r="CB217" s="148" t="str">
        <f>IF(Tbl.Kosten[[#This Row],[WPnr.]]=CB$7,Tbl.Kosten[[#This Row],[Totaal kosten]],"")</f>
        <v/>
      </c>
      <c r="CC217" s="148" t="str">
        <f>IF(Tbl.Kosten[[#This Row],[WPnr.]]=CC$7,Tbl.Kosten[[#This Row],[Totaal kosten]],"")</f>
        <v/>
      </c>
      <c r="CD217" s="148" t="str">
        <f>IF(Tbl.Kosten[[#This Row],[WPnr.]]=CD$7,Tbl.Kosten[[#This Row],[Totaal kosten]],"")</f>
        <v/>
      </c>
      <c r="CE217" s="148" t="str">
        <f>IF(Tbl.Kosten[[#This Row],[WPnr.]]=CE$7,Tbl.Kosten[[#This Row],[Totaal kosten]],"")</f>
        <v/>
      </c>
      <c r="CF217" s="148" t="str">
        <f>IF(Tbl.Kosten[[#This Row],[WPnr.]]=CF$7,Tbl.Kosten[[#This Row],[Totaal kosten]],"")</f>
        <v/>
      </c>
      <c r="CG217" s="148" t="str">
        <f>IF(Tbl.Kosten[[#This Row],[WPnr.]]=CG$7,Tbl.Kosten[[#This Row],[Totaal kosten]],"")</f>
        <v/>
      </c>
      <c r="CH217" s="148" t="str">
        <f>IF(Tbl.Kosten[[#This Row],[WPnr.]]=CH$7,Tbl.Kosten[[#This Row],[Totaal kosten]],"")</f>
        <v/>
      </c>
      <c r="CI217" s="148" t="str">
        <f>IF(Tbl.Kosten[[#This Row],[WPnr.]]=CI$7,Tbl.Kosten[[#This Row],[Totaal kosten]],"")</f>
        <v/>
      </c>
      <c r="CJ217" s="148" t="str">
        <f>IF(Tbl.Kosten[[#This Row],[WPnr.]]=CJ$7,Tbl.Kosten[[#This Row],[Totaal kosten]],"")</f>
        <v/>
      </c>
      <c r="CK217" s="148" t="str">
        <f>IF(Tbl.Kosten[[#This Row],[WPnr.]]=CK$7,Tbl.Kosten[[#This Row],[Totaal kosten]],"")</f>
        <v/>
      </c>
      <c r="CL217" s="148" t="str">
        <f>IF(Tbl.Kosten[[#This Row],[WPnr.]]=CL$7,Tbl.Kosten[[#This Row],[Totaal kosten]],"")</f>
        <v/>
      </c>
      <c r="CM217" s="148" t="str">
        <f>IF(Tbl.Kosten[[#This Row],[WPnr.]]=CM$7,Tbl.Kosten[[#This Row],[Totaal kosten]],"")</f>
        <v/>
      </c>
      <c r="CN217" s="148" t="str">
        <f>IF(Tbl.Kosten[[#This Row],[WPnr.]]=CN$7,Tbl.Kosten[[#This Row],[Totaal kosten]],"")</f>
        <v/>
      </c>
      <c r="CO217" s="148" t="str">
        <f>IF(Tbl.Kosten[[#This Row],[WPnr.]]=CO$7,Tbl.Kosten[[#This Row],[Totaal kosten]],"")</f>
        <v/>
      </c>
      <c r="CP217" s="148" t="str">
        <f>IF(Tbl.Kosten[[#This Row],[WPnr.]]=CP$7,Tbl.Kosten[[#This Row],[Totaal kosten]],"")</f>
        <v/>
      </c>
      <c r="CQ217" s="148" t="str">
        <f>IF(Tbl.Kosten[[#This Row],[WPnr.]]=CQ$7,Tbl.Kosten[[#This Row],[Totaal kosten]],"")</f>
        <v/>
      </c>
      <c r="CR217" s="148" t="str">
        <f>IF(Tbl.Kosten[[#This Row],[WPnr.]]=CR$7,Tbl.Kosten[[#This Row],[Totaal kosten]],"")</f>
        <v/>
      </c>
      <c r="CS217" s="148" t="str">
        <f>IF(Tbl.Kosten[[#This Row],[WPnr.]]=CS$7,Tbl.Kosten[[#This Row],[Totaal kosten]],"")</f>
        <v/>
      </c>
      <c r="CT217" s="148" t="str">
        <f>IF(Tbl.Kosten[[#This Row],[WPnr.]]=CT$7,Tbl.Kosten[[#This Row],[Totaal kosten]],"")</f>
        <v/>
      </c>
      <c r="CU217" s="148" t="str">
        <f>IF(Tbl.Kosten[[#This Row],[WPnr.]]=CU$7,Tbl.Kosten[[#This Row],[Totaal kosten]],"")</f>
        <v/>
      </c>
      <c r="CV217" s="148" t="str">
        <f>IF(Tbl.Kosten[[#This Row],[WPnr.]]=CV$7,Tbl.Kosten[[#This Row],[Totaal kosten]],"")</f>
        <v/>
      </c>
      <c r="CW217" s="148" t="str">
        <f>IF(Tbl.Kosten[[#This Row],[WPnr.]]=CW$7,Tbl.Kosten[[#This Row],[Totaal kosten]],"")</f>
        <v/>
      </c>
      <c r="CX217" s="148" t="str">
        <f>IF(Tbl.Kosten[[#This Row],[WPnr.]]=CX$7,Tbl.Kosten[[#This Row],[Totaal kosten]],"")</f>
        <v/>
      </c>
      <c r="CY217" s="148" t="str">
        <f>IF(Tbl.Kosten[[#This Row],[WPnr.]]=CY$7,Tbl.Kosten[[#This Row],[Totaal kosten]],"")</f>
        <v/>
      </c>
      <c r="CZ217" s="148" t="str">
        <f>IF(Tbl.Kosten[[#This Row],[WPnr.]]=CZ$7,Tbl.Kosten[[#This Row],[Totaal kosten]],"")</f>
        <v/>
      </c>
      <c r="DA217" s="148" t="str">
        <f>IF(Tbl.Kosten[[#This Row],[WPnr.]]=DA$7,Tbl.Kosten[[#This Row],[Totaal kosten]],"")</f>
        <v/>
      </c>
      <c r="DB217" s="148" t="str">
        <f>IF(Tbl.Kosten[[#This Row],[WPnr.]]=DB$7,Tbl.Kosten[[#This Row],[Totaal kosten]],"")</f>
        <v/>
      </c>
      <c r="DC217" s="148" t="str">
        <f>IF(Tbl.Kosten[[#This Row],[WPnr.]]=DC$7,Tbl.Kosten[[#This Row],[Totaal kosten]],"")</f>
        <v/>
      </c>
      <c r="DD217" s="148" t="str">
        <f>IF(Tbl.Kosten[[#This Row],[WPnr.]]=DD$7,Tbl.Kosten[[#This Row],[Totaal kosten]],"")</f>
        <v/>
      </c>
      <c r="DE217" s="148" t="str">
        <f>IF(Tbl.Kosten[[#This Row],[WPnr.]]=DE$7,Tbl.Kosten[[#This Row],[Totaal kosten]],"")</f>
        <v/>
      </c>
      <c r="DF217" s="148" t="str">
        <f>IF(Tbl.Kosten[[#This Row],[WPnr.]]=DF$7,Tbl.Kosten[[#This Row],[Totaal kosten]],"")</f>
        <v/>
      </c>
      <c r="DG217" s="148" t="str">
        <f>IF(Tbl.Kosten[[#This Row],[WPnr.]]=DG$7,Tbl.Kosten[[#This Row],[Totaal kosten]],"")</f>
        <v/>
      </c>
      <c r="DH217" s="148" t="str">
        <f>IF(Tbl.Kosten[[#This Row],[WPnr.]]=DH$7,Tbl.Kosten[[#This Row],[Totaal kosten]],"")</f>
        <v/>
      </c>
      <c r="DI217" s="148" t="str">
        <f>IF(Tbl.Kosten[[#This Row],[WPnr.]]=DI$7,Tbl.Kosten[[#This Row],[Totaal kosten]],"")</f>
        <v/>
      </c>
      <c r="DJ217" s="148" t="str">
        <f>IF(Tbl.Kosten[[#This Row],[WPnr.]]=DJ$7,Tbl.Kosten[[#This Row],[Totaal kosten]],"")</f>
        <v/>
      </c>
      <c r="DK217" s="148" t="str">
        <f>IF(Tbl.Kosten[[#This Row],[WPnr.]]=DK$7,Tbl.Kosten[[#This Row],[Totaal kosten]],"")</f>
        <v/>
      </c>
      <c r="DL217" s="148" t="str">
        <f>IF(Tbl.Kosten[[#This Row],[WPnr.]]=DL$7,Tbl.Kosten[[#This Row],[Totaal kosten]],"")</f>
        <v/>
      </c>
      <c r="DM217" s="148" t="str">
        <f>IF(Tbl.Kosten[[#This Row],[WPnr.]]=DM$7,Tbl.Kosten[[#This Row],[Totaal kosten]],"")</f>
        <v/>
      </c>
      <c r="DN217" s="148" t="str">
        <f>IF(Tbl.Kosten[[#This Row],[WPnr.]]=DN$7,Tbl.Kosten[[#This Row],[Totaal kosten]],"")</f>
        <v/>
      </c>
      <c r="DO217" s="148" t="str">
        <f>IF(Tbl.Kosten[[#This Row],[WPnr.]]=DO$7,Tbl.Kosten[[#This Row],[Totaal kosten]],"")</f>
        <v/>
      </c>
      <c r="DP217" s="148" t="str">
        <f>IF(Tbl.Kosten[[#This Row],[WPnr.]]=DP$7,Tbl.Kosten[[#This Row],[Totaal kosten]],"")</f>
        <v/>
      </c>
      <c r="DQ217" s="148" t="str">
        <f>IF(Tbl.Kosten[[#This Row],[WPnr.]]=DQ$7,Tbl.Kosten[[#This Row],[Totaal kosten]],"")</f>
        <v/>
      </c>
      <c r="DR217" s="148" t="str">
        <f>IF(Tbl.Kosten[[#This Row],[WPnr.]]=DR$7,Tbl.Kosten[[#This Row],[Totaal kosten]],"")</f>
        <v/>
      </c>
      <c r="DS217" s="148" t="str">
        <f>IF(Tbl.Kosten[[#This Row],[WPnr.]]=DS$7,Tbl.Kosten[[#This Row],[Totaal kosten]],"")</f>
        <v/>
      </c>
      <c r="DT217" s="148" t="str">
        <f>IF(Tbl.Kosten[[#This Row],[WPnr.]]=DT$7,Tbl.Kosten[[#This Row],[Totaal kosten]],"")</f>
        <v/>
      </c>
      <c r="DU217" s="148" t="str">
        <f>IF(Tbl.Kosten[[#This Row],[WPnr.]]=DU$7,Tbl.Kosten[[#This Row],[Totaal kosten]],"")</f>
        <v/>
      </c>
      <c r="DV217" s="148" t="str">
        <f>IF(Tbl.Kosten[[#This Row],[WPnr.]]=DV$7,Tbl.Kosten[[#This Row],[Totaal kosten]],"")</f>
        <v/>
      </c>
      <c r="DW217" s="150" t="str">
        <f>IFERROR(_xlfn.XLOOKUP(Tbl.Kosten[[#This Row],[Kostensoort]],Tbl.Kostensoorten[Kostensoorten],Tbl.Kostensoorten[KSnr.],"",0,1),"")</f>
        <v/>
      </c>
      <c r="DX217" s="150" t="str">
        <f>IF(Tbl.Kosten[[#This Row],[KSnr.]]=DX$7,Tbl.Kosten[[#This Row],[Totaal kosten]],"")</f>
        <v/>
      </c>
      <c r="DY217" s="150" t="str">
        <f>IF(Tbl.Kosten[[#This Row],[KSnr.]]=DY$7,Tbl.Kosten[[#This Row],[Totaal kosten]],"")</f>
        <v/>
      </c>
      <c r="DZ217" s="150" t="str">
        <f>IF(Tbl.Kosten[[#This Row],[KSnr.]]=DZ$7,Tbl.Kosten[[#This Row],[Totaal kosten]],"")</f>
        <v/>
      </c>
      <c r="EA217" s="150" t="str">
        <f>IF(Tbl.Kosten[[#This Row],[KSnr.]]=EA$7,Tbl.Kosten[[#This Row],[Totaal kosten]],"")</f>
        <v/>
      </c>
      <c r="EB217" s="150" t="str">
        <f>IF(Tbl.Kosten[[#This Row],[KSnr.]]=EB$7,Tbl.Kosten[[#This Row],[Totaal kosten]],"")</f>
        <v/>
      </c>
      <c r="EC217" s="150" t="str">
        <f>IF(Tbl.Kosten[[#This Row],[KSnr.]]=EC$7,Tbl.Kosten[[#This Row],[Totaal kosten]],"")</f>
        <v/>
      </c>
      <c r="ED217" s="150" t="str">
        <f>IF(Tbl.Kosten[[#This Row],[KSnr.]]=ED$7,Tbl.Kosten[[#This Row],[Totaal kosten]],"")</f>
        <v/>
      </c>
      <c r="EE217" s="150" t="str">
        <f>IF(Tbl.Kosten[[#This Row],[KSnr.]]=EE$7,Tbl.Kosten[[#This Row],[Totaal kosten]],"")</f>
        <v/>
      </c>
      <c r="EF217" s="150" t="str">
        <f>IF(Tbl.Kosten[[#This Row],[KSnr.]]=EF$7,Tbl.Kosten[[#This Row],[Totaal kosten]],"")</f>
        <v/>
      </c>
      <c r="EG217" s="150" t="str">
        <f>IF(Tbl.Kosten[[#This Row],[KSnr.]]=EG$7,Tbl.Kosten[[#This Row],[Totaal kosten]],"")</f>
        <v/>
      </c>
      <c r="EH217" s="150" t="str">
        <f>IF(Tbl.Kosten[[#This Row],[KSnr.]]=EH$7,Tbl.Kosten[[#This Row],[Totaal kosten]],"")</f>
        <v/>
      </c>
      <c r="EI217" s="150" t="str">
        <f>IF(Tbl.Kosten[[#This Row],[KSnr.]]=EI$7,Tbl.Kosten[[#This Row],[Totaal kosten]],"")</f>
        <v/>
      </c>
      <c r="EJ217" s="150" t="str">
        <f>IF(Tbl.Kosten[[#This Row],[KSnr.]]=EJ$7,Tbl.Kosten[[#This Row],[Totaal kosten]],"")</f>
        <v/>
      </c>
      <c r="EK217" s="150" t="str">
        <f>IF(Tbl.Kosten[[#This Row],[KSnr.]]=EK$7,Tbl.Kosten[[#This Row],[Totaal kosten]],"")</f>
        <v/>
      </c>
      <c r="EL217" s="150" t="str">
        <f>IF(Tbl.Kosten[[#This Row],[KSnr.]]=EL$7,Tbl.Kosten[[#This Row],[Totaal kosten]],"")</f>
        <v/>
      </c>
      <c r="EM217" s="150" t="str">
        <f>IF(Tbl.Kosten[[#This Row],[KSnr.]]=EM$7,Tbl.Kosten[[#This Row],[Totaal kosten]],"")</f>
        <v/>
      </c>
      <c r="EN217" s="150" t="str">
        <f>IF(Tbl.Kosten[[#This Row],[KSnr.]]=EN$7,Tbl.Kosten[[#This Row],[Totaal kosten]],"")</f>
        <v/>
      </c>
      <c r="EO217" s="150" t="str">
        <f>IF(Tbl.Kosten[[#This Row],[KSnr.]]=EO$7,Tbl.Kosten[[#This Row],[Totaal kosten]],"")</f>
        <v/>
      </c>
      <c r="EP217" s="150" t="str">
        <f>IF(Tbl.Kosten[[#This Row],[KSnr.]]=EP$7,Tbl.Kosten[[#This Row],[Totaal kosten]],"")</f>
        <v/>
      </c>
      <c r="EQ217" s="150" t="str">
        <f>IF(Tbl.Kosten[[#This Row],[KSnr.]]=EQ$7,Tbl.Kosten[[#This Row],[Totaal kosten]],"")</f>
        <v/>
      </c>
      <c r="ER217" s="144" t="str">
        <f>IFERROR(_xlfn.XLOOKUP(Tbl.Kosten[[#This Row],[Subsidieactiviteit]],Tbl.Subsidiehoogte[Subsidieactiviteit],Tbl.Subsidiehoogte[SAnr.],"",0,1),"")</f>
        <v/>
      </c>
      <c r="ES217" s="150" t="str">
        <f>IF(Tbl.Kosten[[#This Row],[Sanr.]]=ES$7,Tbl.Kosten[[#This Row],[Totaal kosten]],"")</f>
        <v/>
      </c>
      <c r="ET217" s="150" t="str">
        <f>IF(Tbl.Kosten[[#This Row],[Sanr.]]=ET$7,Tbl.Kosten[[#This Row],[Totaal kosten]],"")</f>
        <v/>
      </c>
      <c r="EU217" s="150" t="str">
        <f>IF(Tbl.Kosten[[#This Row],[Sanr.]]=EU$7,Tbl.Kosten[[#This Row],[Totaal kosten]],"")</f>
        <v/>
      </c>
      <c r="EV217" s="150" t="str">
        <f>IF(Tbl.Kosten[[#This Row],[Sanr.]]=EV$7,Tbl.Kosten[[#This Row],[Totaal kosten]],"")</f>
        <v/>
      </c>
      <c r="EW217" s="150" t="str">
        <f>IF(Tbl.Kosten[[#This Row],[Sanr.]]=EW$7,Tbl.Kosten[[#This Row],[Totaal kosten]],"")</f>
        <v/>
      </c>
      <c r="EX217" s="150" t="str">
        <f>IF(Tbl.Kosten[[#This Row],[Sanr.]]=EX$7,Tbl.Kosten[[#This Row],[Totaal kosten]],"")</f>
        <v/>
      </c>
      <c r="EY217" s="150" t="str">
        <f>IF(Tbl.Kosten[[#This Row],[Sanr.]]=EY$7,Tbl.Kosten[[#This Row],[Totaal kosten]],"")</f>
        <v/>
      </c>
      <c r="EZ217" s="150" t="str">
        <f>IF(Tbl.Kosten[[#This Row],[Sanr.]]=EZ$7,Tbl.Kosten[[#This Row],[Totaal kosten]],"")</f>
        <v/>
      </c>
      <c r="FA217" s="150" t="str">
        <f>IF(Tbl.Kosten[[#This Row],[Sanr.]]=FA$7,Tbl.Kosten[[#This Row],[Totaal kosten]],"")</f>
        <v/>
      </c>
      <c r="FB217" s="150" t="str">
        <f>IF(Tbl.Kosten[[#This Row],[Sanr.]]=FB$7,Tbl.Kosten[[#This Row],[Totaal kosten]],"")</f>
        <v/>
      </c>
      <c r="FC217" s="150" t="str">
        <f>IF(Tbl.Kosten[[#This Row],[Sanr.]]=FC$7,Tbl.Kosten[[#This Row],[Totaal kosten]],"")</f>
        <v/>
      </c>
      <c r="FD217" s="150" t="str">
        <f>IF(Tbl.Kosten[[#This Row],[Sanr.]]=FD$7,Tbl.Kosten[[#This Row],[Totaal kosten]],"")</f>
        <v/>
      </c>
      <c r="FE217" s="150" t="str">
        <f>IF(Tbl.Kosten[[#This Row],[Sanr.]]=FE$7,Tbl.Kosten[[#This Row],[Totaal kosten]],"")</f>
        <v/>
      </c>
      <c r="FF217" s="150" t="str">
        <f>IF(Tbl.Kosten[[#This Row],[Sanr.]]=FF$7,Tbl.Kosten[[#This Row],[Totaal kosten]],"")</f>
        <v/>
      </c>
      <c r="FG217" s="150" t="str">
        <f>IF(Tbl.Kosten[[#This Row],[Sanr.]]=FG$7,Tbl.Kosten[[#This Row],[Totaal kosten]],"")</f>
        <v/>
      </c>
      <c r="FH217" s="150" t="str">
        <f>IF(Tbl.Kosten[[#This Row],[Sanr.]]=FH$7,Tbl.Kosten[[#This Row],[Totaal kosten]],"")</f>
        <v/>
      </c>
      <c r="FI217" s="150" t="str">
        <f>IF(Tbl.Kosten[[#This Row],[Sanr.]]=FI$7,Tbl.Kosten[[#This Row],[Totaal kosten]],"")</f>
        <v/>
      </c>
      <c r="FJ217" s="150" t="str">
        <f>IF(Tbl.Kosten[[#This Row],[Sanr.]]=FJ$7,Tbl.Kosten[[#This Row],[Totaal kosten]],"")</f>
        <v/>
      </c>
      <c r="FK217" s="150" t="str">
        <f>IF(Tbl.Kosten[[#This Row],[Sanr.]]=FK$7,Tbl.Kosten[[#This Row],[Totaal kosten]],"")</f>
        <v/>
      </c>
      <c r="FL217" s="150" t="str">
        <f>IF(Tbl.Kosten[[#This Row],[Sanr.]]=FL$7,Tbl.Kosten[[#This Row],[Totaal kosten]],"")</f>
        <v/>
      </c>
      <c r="FM217" s="150" t="str">
        <f>IF(Tbl.Kosten[[#This Row],[Sanr.]]=FM$7,Tbl.Kosten[[#This Row],[Totaal kosten]],"")</f>
        <v/>
      </c>
      <c r="FN217" s="150" t="str">
        <f>IF(Tbl.Kosten[[#This Row],[Sanr.]]=FN$7,Tbl.Kosten[[#This Row],[Totaal kosten]],"")</f>
        <v/>
      </c>
      <c r="FO217" s="150" t="str">
        <f>IF(Tbl.Kosten[[#This Row],[Sanr.]]=FO$7,Tbl.Kosten[[#This Row],[Totaal kosten]],"")</f>
        <v/>
      </c>
      <c r="FP217" s="150" t="str">
        <f>IF(Tbl.Kosten[[#This Row],[Sanr.]]=FP$7,Tbl.Kosten[[#This Row],[Totaal kosten]],"")</f>
        <v/>
      </c>
      <c r="FQ217" s="150" t="str">
        <f>IF(Tbl.Kosten[[#This Row],[Sanr.]]=FQ$7,Tbl.Kosten[[#This Row],[Totaal kosten]],"")</f>
        <v/>
      </c>
      <c r="FR217" s="150" t="str">
        <f>IF(Tbl.Kosten[[#This Row],[Sanr.]]=FR$7,Tbl.Kosten[[#This Row],[Totaal kosten]],"")</f>
        <v/>
      </c>
      <c r="FS217" s="150" t="str">
        <f>IF(Tbl.Kosten[[#This Row],[Sanr.]]=FS$7,Tbl.Kosten[[#This Row],[Totaal kosten]],"")</f>
        <v/>
      </c>
      <c r="FT217" s="150" t="str">
        <f>IF(Tbl.Kosten[[#This Row],[Sanr.]]=FT$7,Tbl.Kosten[[#This Row],[Totaal kosten]],"")</f>
        <v/>
      </c>
      <c r="FU217" s="150" t="str">
        <f>IF(Tbl.Kosten[[#This Row],[Sanr.]]=FU$7,Tbl.Kosten[[#This Row],[Totaal kosten]],"")</f>
        <v/>
      </c>
      <c r="FV217" s="150" t="str">
        <f>IF(Tbl.Kosten[[#This Row],[Sanr.]]=FV$7,Tbl.Kosten[[#This Row],[Totaal kosten]],"")</f>
        <v/>
      </c>
      <c r="FW217" s="150" t="str">
        <f>IFERROR(_xlfn.XLOOKUP(Tbl.Kosten[[#This Row],[Activiteitencode]],Tbl.Activiteiten[Activiteitcode],Tbl.Activiteiten[Anr.],"",0,1),"")</f>
        <v/>
      </c>
      <c r="FX217" s="169" t="str">
        <f>_xlfn.CONCAT(Tbl.Kosten[[#This Row],[Pnr.]],Tbl.Kosten[[#This Row],[Sanr.]])</f>
        <v>P1</v>
      </c>
      <c r="FY217" s="150">
        <f>Tbl.Kosten[[#This Row],[Totaal kosten]]-Tbl.Kosten[[#This Row],[Subsidie]]</f>
        <v>0</v>
      </c>
      <c r="FZ217" s="150">
        <f>IF(Tbl.Kosten[[#This Row],[Pnr.]]=FZ$7,Tbl.Kosten[[#This Row],[Te financieren]],"")</f>
        <v>0</v>
      </c>
      <c r="GA217" s="150" t="str">
        <f>IF(Tbl.Kosten[[#This Row],[Pnr.]]=GA$7,Tbl.Kosten[[#This Row],[Te financieren]],"")</f>
        <v/>
      </c>
      <c r="GB217" s="150" t="str">
        <f>IF(Tbl.Kosten[[#This Row],[Pnr.]]=GB$7,Tbl.Kosten[[#This Row],[Te financieren]],"")</f>
        <v/>
      </c>
      <c r="GC217" s="150" t="str">
        <f>IF(Tbl.Kosten[[#This Row],[Pnr.]]=GC$7,Tbl.Kosten[[#This Row],[Te financieren]],"")</f>
        <v/>
      </c>
      <c r="GD217" s="150" t="str">
        <f>IF(Tbl.Kosten[[#This Row],[Pnr.]]=GD$7,Tbl.Kosten[[#This Row],[Te financieren]],"")</f>
        <v/>
      </c>
      <c r="GE217" s="150" t="str">
        <f>IF(Tbl.Kosten[[#This Row],[Pnr.]]=GE$7,Tbl.Kosten[[#This Row],[Te financieren]],"")</f>
        <v/>
      </c>
      <c r="GF217" s="150" t="str">
        <f>IF(Tbl.Kosten[[#This Row],[Pnr.]]=GF$7,Tbl.Kosten[[#This Row],[Te financieren]],"")</f>
        <v/>
      </c>
      <c r="GG217" s="150" t="str">
        <f>IF(Tbl.Kosten[[#This Row],[Pnr.]]=GG$7,Tbl.Kosten[[#This Row],[Te financieren]],"")</f>
        <v/>
      </c>
      <c r="GH217" s="150" t="str">
        <f>IF(Tbl.Kosten[[#This Row],[Pnr.]]=GH$7,Tbl.Kosten[[#This Row],[Te financieren]],"")</f>
        <v/>
      </c>
      <c r="GI217" s="150" t="str">
        <f>IF(Tbl.Kosten[[#This Row],[Pnr.]]=GI$7,Tbl.Kosten[[#This Row],[Te financieren]],"")</f>
        <v/>
      </c>
      <c r="GJ217" s="150" t="str">
        <f>IF(Tbl.Kosten[[#This Row],[Pnr.]]=GJ$7,Tbl.Kosten[[#This Row],[Te financieren]],"")</f>
        <v/>
      </c>
      <c r="GK217" s="150" t="str">
        <f>IF(Tbl.Kosten[[#This Row],[Pnr.]]=GK$7,Tbl.Kosten[[#This Row],[Te financieren]],"")</f>
        <v/>
      </c>
      <c r="GL217" s="150" t="str">
        <f>IF(Tbl.Kosten[[#This Row],[Pnr.]]=GL$7,Tbl.Kosten[[#This Row],[Te financieren]],"")</f>
        <v/>
      </c>
      <c r="GM217" s="150" t="str">
        <f>IF(Tbl.Kosten[[#This Row],[Pnr.]]=GM$7,Tbl.Kosten[[#This Row],[Te financieren]],"")</f>
        <v/>
      </c>
      <c r="GN217" s="150" t="str">
        <f>IF(Tbl.Kosten[[#This Row],[Pnr.]]=GN$7,Tbl.Kosten[[#This Row],[Te financieren]],"")</f>
        <v/>
      </c>
      <c r="GO217" s="150" t="str">
        <f>IF(Tbl.Kosten[[#This Row],[Pnr.]]=GO$7,Tbl.Kosten[[#This Row],[Te financieren]],"")</f>
        <v/>
      </c>
      <c r="GP217" s="150" t="str">
        <f>IF(Tbl.Kosten[[#This Row],[Pnr.]]=GP$7,Tbl.Kosten[[#This Row],[Te financieren]],"")</f>
        <v/>
      </c>
      <c r="GQ217" s="150" t="str">
        <f>IF(Tbl.Kosten[[#This Row],[Pnr.]]=GQ$7,Tbl.Kosten[[#This Row],[Te financieren]],"")</f>
        <v/>
      </c>
      <c r="GR217" s="150" t="str">
        <f>IF(Tbl.Kosten[[#This Row],[Pnr.]]=GR$7,Tbl.Kosten[[#This Row],[Te financieren]],"")</f>
        <v/>
      </c>
      <c r="GS217" s="150" t="str">
        <f>IF(Tbl.Kosten[[#This Row],[Pnr.]]=GS$7,Tbl.Kosten[[#This Row],[Te financieren]],"")</f>
        <v/>
      </c>
      <c r="GT217" s="150" t="str">
        <f>IF(Tbl.Kosten[[#This Row],[Pnr.]]=GT$7,Tbl.Kosten[[#This Row],[Te financieren]],"")</f>
        <v/>
      </c>
      <c r="GU217" s="150" t="str">
        <f>IF(Tbl.Kosten[[#This Row],[Pnr.]]=GU$7,Tbl.Kosten[[#This Row],[Te financieren]],"")</f>
        <v/>
      </c>
      <c r="GV217" s="150" t="str">
        <f>IF(Tbl.Kosten[[#This Row],[Pnr.]]=GV$7,Tbl.Kosten[[#This Row],[Te financieren]],"")</f>
        <v/>
      </c>
      <c r="GW217" s="150" t="str">
        <f>IF(Tbl.Kosten[[#This Row],[Pnr.]]=GW$7,Tbl.Kosten[[#This Row],[Te financieren]],"")</f>
        <v/>
      </c>
      <c r="GX217" s="150" t="str">
        <f>IF(Tbl.Kosten[[#This Row],[Pnr.]]=GX$7,Tbl.Kosten[[#This Row],[Te financieren]],"")</f>
        <v/>
      </c>
      <c r="GY217" s="150" t="str">
        <f>IF(Tbl.Kosten[[#This Row],[Pnr.]]=GY$7,Tbl.Kosten[[#This Row],[Te financieren]],"")</f>
        <v/>
      </c>
      <c r="GZ217" s="150" t="str">
        <f>IF(Tbl.Kosten[[#This Row],[Pnr.]]=GZ$7,Tbl.Kosten[[#This Row],[Te financieren]],"")</f>
        <v/>
      </c>
      <c r="HA217" s="150" t="str">
        <f>IF(Tbl.Kosten[[#This Row],[Pnr.]]=HA$7,Tbl.Kosten[[#This Row],[Te financieren]],"")</f>
        <v/>
      </c>
      <c r="HB217" s="150" t="str">
        <f>IF(Tbl.Kosten[[#This Row],[Pnr.]]=HB$7,Tbl.Kosten[[#This Row],[Te financieren]],"")</f>
        <v/>
      </c>
      <c r="HC217" s="150" t="str">
        <f>IF(Tbl.Kosten[[#This Row],[Pnr.]]=HC$7,Tbl.Kosten[[#This Row],[Te financieren]],"")</f>
        <v/>
      </c>
      <c r="HD217" s="150" t="str">
        <f>IF(Tbl.Kosten[[#This Row],[Pnr.]]=HD$7,Tbl.Kosten[[#This Row],[Te financieren]],"")</f>
        <v/>
      </c>
      <c r="HE217" s="150" t="str">
        <f>IF(Tbl.Kosten[[#This Row],[Pnr.]]=HE$7,Tbl.Kosten[[#This Row],[Te financieren]],"")</f>
        <v/>
      </c>
      <c r="HF217" s="150" t="str">
        <f>IF(Tbl.Kosten[[#This Row],[Pnr.]]=HF$7,Tbl.Kosten[[#This Row],[Te financieren]],"")</f>
        <v/>
      </c>
      <c r="HG217" s="150" t="str">
        <f>IF(Tbl.Kosten[[#This Row],[Pnr.]]=HG$7,Tbl.Kosten[[#This Row],[Te financieren]],"")</f>
        <v/>
      </c>
      <c r="HH217" s="150" t="str">
        <f>IF(Tbl.Kosten[[#This Row],[Pnr.]]=HH$7,Tbl.Kosten[[#This Row],[Te financieren]],"")</f>
        <v/>
      </c>
      <c r="HI217" s="150" t="str">
        <f>IF(Tbl.Kosten[[#This Row],[Pnr.]]=HI$7,Tbl.Kosten[[#This Row],[Te financieren]],"")</f>
        <v/>
      </c>
      <c r="HJ217" s="150" t="str">
        <f>IF(Tbl.Kosten[[#This Row],[Pnr.]]=HJ$7,Tbl.Kosten[[#This Row],[Te financieren]],"")</f>
        <v/>
      </c>
      <c r="HK217" s="150" t="str">
        <f>IF(Tbl.Kosten[[#This Row],[Pnr.]]=HK$7,Tbl.Kosten[[#This Row],[Te financieren]],"")</f>
        <v/>
      </c>
      <c r="HL217" s="150" t="str">
        <f>IF(Tbl.Kosten[[#This Row],[Pnr.]]=HL$7,Tbl.Kosten[[#This Row],[Te financieren]],"")</f>
        <v/>
      </c>
      <c r="HM217" s="150" t="str">
        <f>IF(Tbl.Kosten[[#This Row],[Pnr.]]=HM$7,Tbl.Kosten[[#This Row],[Te financieren]],"")</f>
        <v/>
      </c>
      <c r="HN217" s="150" t="str">
        <f>IF(Tbl.Kosten[[#This Row],[Pnr.]]=HN$7,Tbl.Kosten[[#This Row],[Te financieren]],"")</f>
        <v/>
      </c>
      <c r="HO217" s="150" t="str">
        <f>IF(Tbl.Kosten[[#This Row],[Pnr.]]=HO$7,Tbl.Kosten[[#This Row],[Te financieren]],"")</f>
        <v/>
      </c>
      <c r="HP217" s="150" t="str">
        <f>IF(Tbl.Kosten[[#This Row],[Pnr.]]=HP$7,Tbl.Kosten[[#This Row],[Te financieren]],"")</f>
        <v/>
      </c>
      <c r="HQ217" s="150" t="str">
        <f>IF(Tbl.Kosten[[#This Row],[Pnr.]]=HQ$7,Tbl.Kosten[[#This Row],[Te financieren]],"")</f>
        <v/>
      </c>
      <c r="HR217" s="150" t="str">
        <f>IF(Tbl.Kosten[[#This Row],[Pnr.]]=HR$7,Tbl.Kosten[[#This Row],[Te financieren]],"")</f>
        <v/>
      </c>
      <c r="HS217" s="150" t="str">
        <f>IF(Tbl.Kosten[[#This Row],[Pnr.]]=HS$7,Tbl.Kosten[[#This Row],[Te financieren]],"")</f>
        <v/>
      </c>
      <c r="HT217" s="150" t="str">
        <f>IF(Tbl.Kosten[[#This Row],[Pnr.]]=HT$7,Tbl.Kosten[[#This Row],[Te financieren]],"")</f>
        <v/>
      </c>
      <c r="HU217" s="150" t="str">
        <f>IF(Tbl.Kosten[[#This Row],[Pnr.]]=HU$7,Tbl.Kosten[[#This Row],[Te financieren]],"")</f>
        <v/>
      </c>
      <c r="HV217" s="150" t="str">
        <f>IF(Tbl.Kosten[[#This Row],[Pnr.]]=HV$7,Tbl.Kosten[[#This Row],[Te financieren]],"")</f>
        <v/>
      </c>
      <c r="HW217" s="150" t="str">
        <f>IF(Tbl.Kosten[[#This Row],[Pnr.]]=HW$7,Tbl.Kosten[[#This Row],[Te financieren]],"")</f>
        <v/>
      </c>
    </row>
    <row r="218" spans="2:231" x14ac:dyDescent="0.3">
      <c r="B218" s="134"/>
      <c r="C218" s="137"/>
      <c r="D218" s="136"/>
      <c r="E218" s="261"/>
      <c r="F218" s="135"/>
      <c r="G218" s="11" t="str">
        <f>IF(Tbl.Kosten[[#This Row],[Medewerker e/o 
functie]]&lt;&gt;"",_xlfn.XLOOKUP(Tbl.Kosten[[#This Row],[Medewerker e/o 
functie]],Tbl.Uurtarief[Medewerker en/of functie],Tbl.Uurtarief[Uurtarief],"",0,1),"")</f>
        <v/>
      </c>
      <c r="H218" s="121">
        <f>IFERROR(Tbl.Kosten[[#This Row],[Uren]]*Tbl.Kosten[[#This Row],[Uurtarief]],0)</f>
        <v>0</v>
      </c>
      <c r="I218" s="119" t="str">
        <f>IF(Tbl.Kosten[[#This Row],[Subtotaal uren]]&lt;&gt;0,_xlfn.XLOOKUP(Tbl.Kosten[[#This Row],[Medewerker e/o 
functie]],Tbl.Uurtarief[Medewerker en/of functie],Tbl.Uurtarief[Kostensoort arbeid],"",0,1),"")</f>
        <v/>
      </c>
      <c r="J218" s="137"/>
      <c r="K218" s="135"/>
      <c r="L218" s="139" t="str">
        <f>IF(Tbl.Kosten[[#This Row],[Activum]]&lt;&gt;"",_xlfn.XLOOKUP(Tbl.Kosten[[#This Row],[Activum]],Tbl.Afschrijvingskosten[Activum],Tbl.Afschrijvingskosten[Tarief per afschrijvings-eenheid],"",0,1),"")</f>
        <v/>
      </c>
      <c r="M218" s="122">
        <f>IFERROR(Tbl.Kosten[[#This Row],[Een-
heden]]*Tbl.Kosten[[#This Row],[Afschrijvings-
tarief]],0)</f>
        <v>0</v>
      </c>
      <c r="N218" s="122" t="str">
        <f>IF(Tbl.Kosten[[#This Row],[Subtotaal afschrijving]]&lt;&gt;0,Lijsten!$A$7,"")</f>
        <v/>
      </c>
      <c r="O218" s="140"/>
      <c r="P218" s="135"/>
      <c r="Q218" s="138"/>
      <c r="R218" s="122">
        <f>IFERROR(Tbl.Kosten[[#This Row],[Aantal]]*Tbl.Kosten[[#This Row],[Tarief]],0)</f>
        <v>0</v>
      </c>
      <c r="S218" s="8">
        <f>IFERROR(Tbl.Kosten[[#This Row],[Subtotaal overige kosten]]+Tbl.Kosten[[#This Row],[Subtotaal uren]]+Tbl.Kosten[[#This Row],[Subtotaal afschrijving]],0)</f>
        <v>0</v>
      </c>
      <c r="T218" s="8">
        <f>IFERROR(Tbl.Kosten[[#This Row],[Totaal kosten]]*Tbl.Kosten[[#This Row],[Subsidie%]],0)</f>
        <v>0</v>
      </c>
      <c r="U218" s="4" t="str" cm="1">
        <f t="array" ref="U218">IFERROR(_xlfn.IFS(Tbl.Kosten[[#This Row],[Subtotaal uren]]&lt;&gt;0,Tbl.Kosten[[#This Row],[Kostensoort arbeid]],Tbl.Kosten[[#This Row],[Subtotaal afschrijving]]&lt;&gt;0,Tbl.Kosten[[#This Row],[Kostensoort afschrijving]],Tbl.Kosten[[#This Row],[Subtotaal overige kosten]]&lt;&gt;0,Tbl.Kosten[[#This Row],[Kostensoort overig]]),"")</f>
        <v/>
      </c>
      <c r="V218" s="4" t="str">
        <f>IFERROR(_xlfn.XLOOKUP(Tbl.Kosten[[#This Row],[Activiteitencode]],Tbl.Activiteiten[Activiteitcode],Tbl.Activiteiten[Werkpakketcode],"",0,1),"")</f>
        <v/>
      </c>
      <c r="W218" s="4" t="str">
        <f>IFERROR(_xlfn.XLOOKUP(Tbl.Kosten[[#This Row],[Werkpakketcode]],Tbl.Werkpakketten[Werkpakketcode],Tbl.Werkpakketten[Subsidiabele activiteit],"",0,1),"")</f>
        <v/>
      </c>
      <c r="X218" s="12">
        <f>IFERROR(_xlfn.XLOOKUP(Tbl.Kosten[[#This Row],[Sanr.]],Tbl.Subsidiehoogte[SAnr.],Tbl.Subsidiehoogte[Sub. Percentage],0,0,1),0)</f>
        <v>0</v>
      </c>
      <c r="Y218" s="144" t="str">
        <f>IFERROR(_xlfn.XLOOKUP(Tbl.Kosten[[#This Row],[Partnercode]],Tbl.Projectpartners[Partnercode],Tbl.Projectpartners[PNr.],"",0,1),"")</f>
        <v>P1</v>
      </c>
      <c r="Z218" s="148">
        <f>IF(Tbl.Kosten[[#This Row],[Pnr.]]=Z$7,Tbl.Kosten[[#This Row],[Totaal kosten]],"")</f>
        <v>0</v>
      </c>
      <c r="AA218" s="148" t="str">
        <f>IF(Tbl.Kosten[[#This Row],[Pnr.]]=AA$7,Tbl.Kosten[[#This Row],[Totaal kosten]],"")</f>
        <v/>
      </c>
      <c r="AB218" s="148" t="str">
        <f>IF(Tbl.Kosten[[#This Row],[Pnr.]]=AB$7,Tbl.Kosten[[#This Row],[Totaal kosten]],"")</f>
        <v/>
      </c>
      <c r="AC218" s="148" t="str">
        <f>IF(Tbl.Kosten[[#This Row],[Pnr.]]=AC$7,Tbl.Kosten[[#This Row],[Totaal kosten]],"")</f>
        <v/>
      </c>
      <c r="AD218" s="148" t="str">
        <f>IF(Tbl.Kosten[[#This Row],[Pnr.]]=AD$7,Tbl.Kosten[[#This Row],[Totaal kosten]],"")</f>
        <v/>
      </c>
      <c r="AE218" s="148" t="str">
        <f>IF(Tbl.Kosten[[#This Row],[Pnr.]]=AE$7,Tbl.Kosten[[#This Row],[Totaal kosten]],"")</f>
        <v/>
      </c>
      <c r="AF218" s="148" t="str">
        <f>IF(Tbl.Kosten[[#This Row],[Pnr.]]=AF$7,Tbl.Kosten[[#This Row],[Totaal kosten]],"")</f>
        <v/>
      </c>
      <c r="AG218" s="148" t="str">
        <f>IF(Tbl.Kosten[[#This Row],[Pnr.]]=AG$7,Tbl.Kosten[[#This Row],[Totaal kosten]],"")</f>
        <v/>
      </c>
      <c r="AH218" s="148" t="str">
        <f>IF(Tbl.Kosten[[#This Row],[Pnr.]]=AH$7,Tbl.Kosten[[#This Row],[Totaal kosten]],"")</f>
        <v/>
      </c>
      <c r="AI218" s="148" t="str">
        <f>IF(Tbl.Kosten[[#This Row],[Pnr.]]=AI$7,Tbl.Kosten[[#This Row],[Totaal kosten]],"")</f>
        <v/>
      </c>
      <c r="AJ218" s="148" t="str">
        <f>IF(Tbl.Kosten[[#This Row],[Pnr.]]=AJ$7,Tbl.Kosten[[#This Row],[Totaal kosten]],"")</f>
        <v/>
      </c>
      <c r="AK218" s="148" t="str">
        <f>IF(Tbl.Kosten[[#This Row],[Pnr.]]=AK$7,Tbl.Kosten[[#This Row],[Totaal kosten]],"")</f>
        <v/>
      </c>
      <c r="AL218" s="148" t="str">
        <f>IF(Tbl.Kosten[[#This Row],[Pnr.]]=AL$7,Tbl.Kosten[[#This Row],[Totaal kosten]],"")</f>
        <v/>
      </c>
      <c r="AM218" s="148" t="str">
        <f>IF(Tbl.Kosten[[#This Row],[Pnr.]]=AM$7,Tbl.Kosten[[#This Row],[Totaal kosten]],"")</f>
        <v/>
      </c>
      <c r="AN218" s="148" t="str">
        <f>IF(Tbl.Kosten[[#This Row],[Pnr.]]=AN$7,Tbl.Kosten[[#This Row],[Totaal kosten]],"")</f>
        <v/>
      </c>
      <c r="AO218" s="148" t="str">
        <f>IF(Tbl.Kosten[[#This Row],[Pnr.]]=AO$7,Tbl.Kosten[[#This Row],[Totaal kosten]],"")</f>
        <v/>
      </c>
      <c r="AP218" s="148" t="str">
        <f>IF(Tbl.Kosten[[#This Row],[Pnr.]]=AP$7,Tbl.Kosten[[#This Row],[Totaal kosten]],"")</f>
        <v/>
      </c>
      <c r="AQ218" s="148" t="str">
        <f>IF(Tbl.Kosten[[#This Row],[Pnr.]]=AQ$7,Tbl.Kosten[[#This Row],[Totaal kosten]],"")</f>
        <v/>
      </c>
      <c r="AR218" s="148" t="str">
        <f>IF(Tbl.Kosten[[#This Row],[Pnr.]]=AR$7,Tbl.Kosten[[#This Row],[Totaal kosten]],"")</f>
        <v/>
      </c>
      <c r="AS218" s="148" t="str">
        <f>IF(Tbl.Kosten[[#This Row],[Pnr.]]=AS$7,Tbl.Kosten[[#This Row],[Totaal kosten]],"")</f>
        <v/>
      </c>
      <c r="AT218" s="148" t="str">
        <f>IF(Tbl.Kosten[[#This Row],[Pnr.]]=AT$7,Tbl.Kosten[[#This Row],[Totaal kosten]],"")</f>
        <v/>
      </c>
      <c r="AU218" s="148" t="str">
        <f>IF(Tbl.Kosten[[#This Row],[Pnr.]]=AU$7,Tbl.Kosten[[#This Row],[Totaal kosten]],"")</f>
        <v/>
      </c>
      <c r="AV218" s="148" t="str">
        <f>IF(Tbl.Kosten[[#This Row],[Pnr.]]=AV$7,Tbl.Kosten[[#This Row],[Totaal kosten]],"")</f>
        <v/>
      </c>
      <c r="AW218" s="148" t="str">
        <f>IF(Tbl.Kosten[[#This Row],[Pnr.]]=AW$7,Tbl.Kosten[[#This Row],[Totaal kosten]],"")</f>
        <v/>
      </c>
      <c r="AX218" s="148" t="str">
        <f>IF(Tbl.Kosten[[#This Row],[Pnr.]]=AX$7,Tbl.Kosten[[#This Row],[Totaal kosten]],"")</f>
        <v/>
      </c>
      <c r="AY218" s="148" t="str">
        <f>IF(Tbl.Kosten[[#This Row],[Pnr.]]=AY$7,Tbl.Kosten[[#This Row],[Totaal kosten]],"")</f>
        <v/>
      </c>
      <c r="AZ218" s="148" t="str">
        <f>IF(Tbl.Kosten[[#This Row],[Pnr.]]=AZ$7,Tbl.Kosten[[#This Row],[Totaal kosten]],"")</f>
        <v/>
      </c>
      <c r="BA218" s="148" t="str">
        <f>IF(Tbl.Kosten[[#This Row],[Pnr.]]=BA$7,Tbl.Kosten[[#This Row],[Totaal kosten]],"")</f>
        <v/>
      </c>
      <c r="BB218" s="148" t="str">
        <f>IF(Tbl.Kosten[[#This Row],[Pnr.]]=BB$7,Tbl.Kosten[[#This Row],[Totaal kosten]],"")</f>
        <v/>
      </c>
      <c r="BC218" s="148" t="str">
        <f>IF(Tbl.Kosten[[#This Row],[Pnr.]]=BC$7,Tbl.Kosten[[#This Row],[Totaal kosten]],"")</f>
        <v/>
      </c>
      <c r="BD218" s="148" t="str">
        <f>IF(Tbl.Kosten[[#This Row],[Pnr.]]=BD$7,Tbl.Kosten[[#This Row],[Totaal kosten]],"")</f>
        <v/>
      </c>
      <c r="BE218" s="148" t="str">
        <f>IF(Tbl.Kosten[[#This Row],[Pnr.]]=BE$7,Tbl.Kosten[[#This Row],[Totaal kosten]],"")</f>
        <v/>
      </c>
      <c r="BF218" s="148" t="str">
        <f>IF(Tbl.Kosten[[#This Row],[Pnr.]]=BF$7,Tbl.Kosten[[#This Row],[Totaal kosten]],"")</f>
        <v/>
      </c>
      <c r="BG218" s="148" t="str">
        <f>IF(Tbl.Kosten[[#This Row],[Pnr.]]=BG$7,Tbl.Kosten[[#This Row],[Totaal kosten]],"")</f>
        <v/>
      </c>
      <c r="BH218" s="148" t="str">
        <f>IF(Tbl.Kosten[[#This Row],[Pnr.]]=BH$7,Tbl.Kosten[[#This Row],[Totaal kosten]],"")</f>
        <v/>
      </c>
      <c r="BI218" s="148" t="str">
        <f>IF(Tbl.Kosten[[#This Row],[Pnr.]]=BI$7,Tbl.Kosten[[#This Row],[Totaal kosten]],"")</f>
        <v/>
      </c>
      <c r="BJ218" s="148" t="str">
        <f>IF(Tbl.Kosten[[#This Row],[Pnr.]]=BJ$7,Tbl.Kosten[[#This Row],[Totaal kosten]],"")</f>
        <v/>
      </c>
      <c r="BK218" s="148" t="str">
        <f>IF(Tbl.Kosten[[#This Row],[Pnr.]]=BK$7,Tbl.Kosten[[#This Row],[Totaal kosten]],"")</f>
        <v/>
      </c>
      <c r="BL218" s="148" t="str">
        <f>IF(Tbl.Kosten[[#This Row],[Pnr.]]=BL$7,Tbl.Kosten[[#This Row],[Totaal kosten]],"")</f>
        <v/>
      </c>
      <c r="BM218" s="148" t="str">
        <f>IF(Tbl.Kosten[[#This Row],[Pnr.]]=BM$7,Tbl.Kosten[[#This Row],[Totaal kosten]],"")</f>
        <v/>
      </c>
      <c r="BN218" s="148" t="str">
        <f>IF(Tbl.Kosten[[#This Row],[Pnr.]]=BN$7,Tbl.Kosten[[#This Row],[Totaal kosten]],"")</f>
        <v/>
      </c>
      <c r="BO218" s="148" t="str">
        <f>IF(Tbl.Kosten[[#This Row],[Pnr.]]=BO$7,Tbl.Kosten[[#This Row],[Totaal kosten]],"")</f>
        <v/>
      </c>
      <c r="BP218" s="148" t="str">
        <f>IF(Tbl.Kosten[[#This Row],[Pnr.]]=BP$7,Tbl.Kosten[[#This Row],[Totaal kosten]],"")</f>
        <v/>
      </c>
      <c r="BQ218" s="148" t="str">
        <f>IF(Tbl.Kosten[[#This Row],[Pnr.]]=BQ$7,Tbl.Kosten[[#This Row],[Totaal kosten]],"")</f>
        <v/>
      </c>
      <c r="BR218" s="148" t="str">
        <f>IF(Tbl.Kosten[[#This Row],[Pnr.]]=BR$7,Tbl.Kosten[[#This Row],[Totaal kosten]],"")</f>
        <v/>
      </c>
      <c r="BS218" s="148" t="str">
        <f>IF(Tbl.Kosten[[#This Row],[Pnr.]]=BS$7,Tbl.Kosten[[#This Row],[Totaal kosten]],"")</f>
        <v/>
      </c>
      <c r="BT218" s="148" t="str">
        <f>IF(Tbl.Kosten[[#This Row],[Pnr.]]=BT$7,Tbl.Kosten[[#This Row],[Totaal kosten]],"")</f>
        <v/>
      </c>
      <c r="BU218" s="148" t="str">
        <f>IF(Tbl.Kosten[[#This Row],[Pnr.]]=BU$7,Tbl.Kosten[[#This Row],[Totaal kosten]],"")</f>
        <v/>
      </c>
      <c r="BV218" s="148" t="str">
        <f>IF(Tbl.Kosten[[#This Row],[Pnr.]]=BV$7,Tbl.Kosten[[#This Row],[Totaal kosten]],"")</f>
        <v/>
      </c>
      <c r="BW218" s="148" t="str">
        <f>IF(Tbl.Kosten[[#This Row],[Pnr.]]=BW$7,Tbl.Kosten[[#This Row],[Totaal kosten]],"")</f>
        <v/>
      </c>
      <c r="BX218" s="148" t="str">
        <f>IFERROR(_xlfn.XLOOKUP(Tbl.Kosten[[#This Row],[Werkpakketcode]],Tbl.Werkpakketten[Werkpakketcode],Tbl.Werkpakketten[WPnr.],"",0,1),"")</f>
        <v/>
      </c>
      <c r="BY218" s="148" t="str">
        <f>IF(Tbl.Kosten[[#This Row],[WPnr.]]=BY$7,Tbl.Kosten[[#This Row],[Totaal kosten]],"")</f>
        <v/>
      </c>
      <c r="BZ218" s="148" t="str">
        <f>IF(Tbl.Kosten[[#This Row],[WPnr.]]=BZ$7,Tbl.Kosten[[#This Row],[Totaal kosten]],"")</f>
        <v/>
      </c>
      <c r="CA218" s="148" t="str">
        <f>IF(Tbl.Kosten[[#This Row],[WPnr.]]=CA$7,Tbl.Kosten[[#This Row],[Totaal kosten]],"")</f>
        <v/>
      </c>
      <c r="CB218" s="148" t="str">
        <f>IF(Tbl.Kosten[[#This Row],[WPnr.]]=CB$7,Tbl.Kosten[[#This Row],[Totaal kosten]],"")</f>
        <v/>
      </c>
      <c r="CC218" s="148" t="str">
        <f>IF(Tbl.Kosten[[#This Row],[WPnr.]]=CC$7,Tbl.Kosten[[#This Row],[Totaal kosten]],"")</f>
        <v/>
      </c>
      <c r="CD218" s="148" t="str">
        <f>IF(Tbl.Kosten[[#This Row],[WPnr.]]=CD$7,Tbl.Kosten[[#This Row],[Totaal kosten]],"")</f>
        <v/>
      </c>
      <c r="CE218" s="148" t="str">
        <f>IF(Tbl.Kosten[[#This Row],[WPnr.]]=CE$7,Tbl.Kosten[[#This Row],[Totaal kosten]],"")</f>
        <v/>
      </c>
      <c r="CF218" s="148" t="str">
        <f>IF(Tbl.Kosten[[#This Row],[WPnr.]]=CF$7,Tbl.Kosten[[#This Row],[Totaal kosten]],"")</f>
        <v/>
      </c>
      <c r="CG218" s="148" t="str">
        <f>IF(Tbl.Kosten[[#This Row],[WPnr.]]=CG$7,Tbl.Kosten[[#This Row],[Totaal kosten]],"")</f>
        <v/>
      </c>
      <c r="CH218" s="148" t="str">
        <f>IF(Tbl.Kosten[[#This Row],[WPnr.]]=CH$7,Tbl.Kosten[[#This Row],[Totaal kosten]],"")</f>
        <v/>
      </c>
      <c r="CI218" s="148" t="str">
        <f>IF(Tbl.Kosten[[#This Row],[WPnr.]]=CI$7,Tbl.Kosten[[#This Row],[Totaal kosten]],"")</f>
        <v/>
      </c>
      <c r="CJ218" s="148" t="str">
        <f>IF(Tbl.Kosten[[#This Row],[WPnr.]]=CJ$7,Tbl.Kosten[[#This Row],[Totaal kosten]],"")</f>
        <v/>
      </c>
      <c r="CK218" s="148" t="str">
        <f>IF(Tbl.Kosten[[#This Row],[WPnr.]]=CK$7,Tbl.Kosten[[#This Row],[Totaal kosten]],"")</f>
        <v/>
      </c>
      <c r="CL218" s="148" t="str">
        <f>IF(Tbl.Kosten[[#This Row],[WPnr.]]=CL$7,Tbl.Kosten[[#This Row],[Totaal kosten]],"")</f>
        <v/>
      </c>
      <c r="CM218" s="148" t="str">
        <f>IF(Tbl.Kosten[[#This Row],[WPnr.]]=CM$7,Tbl.Kosten[[#This Row],[Totaal kosten]],"")</f>
        <v/>
      </c>
      <c r="CN218" s="148" t="str">
        <f>IF(Tbl.Kosten[[#This Row],[WPnr.]]=CN$7,Tbl.Kosten[[#This Row],[Totaal kosten]],"")</f>
        <v/>
      </c>
      <c r="CO218" s="148" t="str">
        <f>IF(Tbl.Kosten[[#This Row],[WPnr.]]=CO$7,Tbl.Kosten[[#This Row],[Totaal kosten]],"")</f>
        <v/>
      </c>
      <c r="CP218" s="148" t="str">
        <f>IF(Tbl.Kosten[[#This Row],[WPnr.]]=CP$7,Tbl.Kosten[[#This Row],[Totaal kosten]],"")</f>
        <v/>
      </c>
      <c r="CQ218" s="148" t="str">
        <f>IF(Tbl.Kosten[[#This Row],[WPnr.]]=CQ$7,Tbl.Kosten[[#This Row],[Totaal kosten]],"")</f>
        <v/>
      </c>
      <c r="CR218" s="148" t="str">
        <f>IF(Tbl.Kosten[[#This Row],[WPnr.]]=CR$7,Tbl.Kosten[[#This Row],[Totaal kosten]],"")</f>
        <v/>
      </c>
      <c r="CS218" s="148" t="str">
        <f>IF(Tbl.Kosten[[#This Row],[WPnr.]]=CS$7,Tbl.Kosten[[#This Row],[Totaal kosten]],"")</f>
        <v/>
      </c>
      <c r="CT218" s="148" t="str">
        <f>IF(Tbl.Kosten[[#This Row],[WPnr.]]=CT$7,Tbl.Kosten[[#This Row],[Totaal kosten]],"")</f>
        <v/>
      </c>
      <c r="CU218" s="148" t="str">
        <f>IF(Tbl.Kosten[[#This Row],[WPnr.]]=CU$7,Tbl.Kosten[[#This Row],[Totaal kosten]],"")</f>
        <v/>
      </c>
      <c r="CV218" s="148" t="str">
        <f>IF(Tbl.Kosten[[#This Row],[WPnr.]]=CV$7,Tbl.Kosten[[#This Row],[Totaal kosten]],"")</f>
        <v/>
      </c>
      <c r="CW218" s="148" t="str">
        <f>IF(Tbl.Kosten[[#This Row],[WPnr.]]=CW$7,Tbl.Kosten[[#This Row],[Totaal kosten]],"")</f>
        <v/>
      </c>
      <c r="CX218" s="148" t="str">
        <f>IF(Tbl.Kosten[[#This Row],[WPnr.]]=CX$7,Tbl.Kosten[[#This Row],[Totaal kosten]],"")</f>
        <v/>
      </c>
      <c r="CY218" s="148" t="str">
        <f>IF(Tbl.Kosten[[#This Row],[WPnr.]]=CY$7,Tbl.Kosten[[#This Row],[Totaal kosten]],"")</f>
        <v/>
      </c>
      <c r="CZ218" s="148" t="str">
        <f>IF(Tbl.Kosten[[#This Row],[WPnr.]]=CZ$7,Tbl.Kosten[[#This Row],[Totaal kosten]],"")</f>
        <v/>
      </c>
      <c r="DA218" s="148" t="str">
        <f>IF(Tbl.Kosten[[#This Row],[WPnr.]]=DA$7,Tbl.Kosten[[#This Row],[Totaal kosten]],"")</f>
        <v/>
      </c>
      <c r="DB218" s="148" t="str">
        <f>IF(Tbl.Kosten[[#This Row],[WPnr.]]=DB$7,Tbl.Kosten[[#This Row],[Totaal kosten]],"")</f>
        <v/>
      </c>
      <c r="DC218" s="148" t="str">
        <f>IF(Tbl.Kosten[[#This Row],[WPnr.]]=DC$7,Tbl.Kosten[[#This Row],[Totaal kosten]],"")</f>
        <v/>
      </c>
      <c r="DD218" s="148" t="str">
        <f>IF(Tbl.Kosten[[#This Row],[WPnr.]]=DD$7,Tbl.Kosten[[#This Row],[Totaal kosten]],"")</f>
        <v/>
      </c>
      <c r="DE218" s="148" t="str">
        <f>IF(Tbl.Kosten[[#This Row],[WPnr.]]=DE$7,Tbl.Kosten[[#This Row],[Totaal kosten]],"")</f>
        <v/>
      </c>
      <c r="DF218" s="148" t="str">
        <f>IF(Tbl.Kosten[[#This Row],[WPnr.]]=DF$7,Tbl.Kosten[[#This Row],[Totaal kosten]],"")</f>
        <v/>
      </c>
      <c r="DG218" s="148" t="str">
        <f>IF(Tbl.Kosten[[#This Row],[WPnr.]]=DG$7,Tbl.Kosten[[#This Row],[Totaal kosten]],"")</f>
        <v/>
      </c>
      <c r="DH218" s="148" t="str">
        <f>IF(Tbl.Kosten[[#This Row],[WPnr.]]=DH$7,Tbl.Kosten[[#This Row],[Totaal kosten]],"")</f>
        <v/>
      </c>
      <c r="DI218" s="148" t="str">
        <f>IF(Tbl.Kosten[[#This Row],[WPnr.]]=DI$7,Tbl.Kosten[[#This Row],[Totaal kosten]],"")</f>
        <v/>
      </c>
      <c r="DJ218" s="148" t="str">
        <f>IF(Tbl.Kosten[[#This Row],[WPnr.]]=DJ$7,Tbl.Kosten[[#This Row],[Totaal kosten]],"")</f>
        <v/>
      </c>
      <c r="DK218" s="148" t="str">
        <f>IF(Tbl.Kosten[[#This Row],[WPnr.]]=DK$7,Tbl.Kosten[[#This Row],[Totaal kosten]],"")</f>
        <v/>
      </c>
      <c r="DL218" s="148" t="str">
        <f>IF(Tbl.Kosten[[#This Row],[WPnr.]]=DL$7,Tbl.Kosten[[#This Row],[Totaal kosten]],"")</f>
        <v/>
      </c>
      <c r="DM218" s="148" t="str">
        <f>IF(Tbl.Kosten[[#This Row],[WPnr.]]=DM$7,Tbl.Kosten[[#This Row],[Totaal kosten]],"")</f>
        <v/>
      </c>
      <c r="DN218" s="148" t="str">
        <f>IF(Tbl.Kosten[[#This Row],[WPnr.]]=DN$7,Tbl.Kosten[[#This Row],[Totaal kosten]],"")</f>
        <v/>
      </c>
      <c r="DO218" s="148" t="str">
        <f>IF(Tbl.Kosten[[#This Row],[WPnr.]]=DO$7,Tbl.Kosten[[#This Row],[Totaal kosten]],"")</f>
        <v/>
      </c>
      <c r="DP218" s="148" t="str">
        <f>IF(Tbl.Kosten[[#This Row],[WPnr.]]=DP$7,Tbl.Kosten[[#This Row],[Totaal kosten]],"")</f>
        <v/>
      </c>
      <c r="DQ218" s="148" t="str">
        <f>IF(Tbl.Kosten[[#This Row],[WPnr.]]=DQ$7,Tbl.Kosten[[#This Row],[Totaal kosten]],"")</f>
        <v/>
      </c>
      <c r="DR218" s="148" t="str">
        <f>IF(Tbl.Kosten[[#This Row],[WPnr.]]=DR$7,Tbl.Kosten[[#This Row],[Totaal kosten]],"")</f>
        <v/>
      </c>
      <c r="DS218" s="148" t="str">
        <f>IF(Tbl.Kosten[[#This Row],[WPnr.]]=DS$7,Tbl.Kosten[[#This Row],[Totaal kosten]],"")</f>
        <v/>
      </c>
      <c r="DT218" s="148" t="str">
        <f>IF(Tbl.Kosten[[#This Row],[WPnr.]]=DT$7,Tbl.Kosten[[#This Row],[Totaal kosten]],"")</f>
        <v/>
      </c>
      <c r="DU218" s="148" t="str">
        <f>IF(Tbl.Kosten[[#This Row],[WPnr.]]=DU$7,Tbl.Kosten[[#This Row],[Totaal kosten]],"")</f>
        <v/>
      </c>
      <c r="DV218" s="148" t="str">
        <f>IF(Tbl.Kosten[[#This Row],[WPnr.]]=DV$7,Tbl.Kosten[[#This Row],[Totaal kosten]],"")</f>
        <v/>
      </c>
      <c r="DW218" s="150" t="str">
        <f>IFERROR(_xlfn.XLOOKUP(Tbl.Kosten[[#This Row],[Kostensoort]],Tbl.Kostensoorten[Kostensoorten],Tbl.Kostensoorten[KSnr.],"",0,1),"")</f>
        <v/>
      </c>
      <c r="DX218" s="150" t="str">
        <f>IF(Tbl.Kosten[[#This Row],[KSnr.]]=DX$7,Tbl.Kosten[[#This Row],[Totaal kosten]],"")</f>
        <v/>
      </c>
      <c r="DY218" s="150" t="str">
        <f>IF(Tbl.Kosten[[#This Row],[KSnr.]]=DY$7,Tbl.Kosten[[#This Row],[Totaal kosten]],"")</f>
        <v/>
      </c>
      <c r="DZ218" s="150" t="str">
        <f>IF(Tbl.Kosten[[#This Row],[KSnr.]]=DZ$7,Tbl.Kosten[[#This Row],[Totaal kosten]],"")</f>
        <v/>
      </c>
      <c r="EA218" s="150" t="str">
        <f>IF(Tbl.Kosten[[#This Row],[KSnr.]]=EA$7,Tbl.Kosten[[#This Row],[Totaal kosten]],"")</f>
        <v/>
      </c>
      <c r="EB218" s="150" t="str">
        <f>IF(Tbl.Kosten[[#This Row],[KSnr.]]=EB$7,Tbl.Kosten[[#This Row],[Totaal kosten]],"")</f>
        <v/>
      </c>
      <c r="EC218" s="150" t="str">
        <f>IF(Tbl.Kosten[[#This Row],[KSnr.]]=EC$7,Tbl.Kosten[[#This Row],[Totaal kosten]],"")</f>
        <v/>
      </c>
      <c r="ED218" s="150" t="str">
        <f>IF(Tbl.Kosten[[#This Row],[KSnr.]]=ED$7,Tbl.Kosten[[#This Row],[Totaal kosten]],"")</f>
        <v/>
      </c>
      <c r="EE218" s="150" t="str">
        <f>IF(Tbl.Kosten[[#This Row],[KSnr.]]=EE$7,Tbl.Kosten[[#This Row],[Totaal kosten]],"")</f>
        <v/>
      </c>
      <c r="EF218" s="150" t="str">
        <f>IF(Tbl.Kosten[[#This Row],[KSnr.]]=EF$7,Tbl.Kosten[[#This Row],[Totaal kosten]],"")</f>
        <v/>
      </c>
      <c r="EG218" s="150" t="str">
        <f>IF(Tbl.Kosten[[#This Row],[KSnr.]]=EG$7,Tbl.Kosten[[#This Row],[Totaal kosten]],"")</f>
        <v/>
      </c>
      <c r="EH218" s="150" t="str">
        <f>IF(Tbl.Kosten[[#This Row],[KSnr.]]=EH$7,Tbl.Kosten[[#This Row],[Totaal kosten]],"")</f>
        <v/>
      </c>
      <c r="EI218" s="150" t="str">
        <f>IF(Tbl.Kosten[[#This Row],[KSnr.]]=EI$7,Tbl.Kosten[[#This Row],[Totaal kosten]],"")</f>
        <v/>
      </c>
      <c r="EJ218" s="150" t="str">
        <f>IF(Tbl.Kosten[[#This Row],[KSnr.]]=EJ$7,Tbl.Kosten[[#This Row],[Totaal kosten]],"")</f>
        <v/>
      </c>
      <c r="EK218" s="150" t="str">
        <f>IF(Tbl.Kosten[[#This Row],[KSnr.]]=EK$7,Tbl.Kosten[[#This Row],[Totaal kosten]],"")</f>
        <v/>
      </c>
      <c r="EL218" s="150" t="str">
        <f>IF(Tbl.Kosten[[#This Row],[KSnr.]]=EL$7,Tbl.Kosten[[#This Row],[Totaal kosten]],"")</f>
        <v/>
      </c>
      <c r="EM218" s="150" t="str">
        <f>IF(Tbl.Kosten[[#This Row],[KSnr.]]=EM$7,Tbl.Kosten[[#This Row],[Totaal kosten]],"")</f>
        <v/>
      </c>
      <c r="EN218" s="150" t="str">
        <f>IF(Tbl.Kosten[[#This Row],[KSnr.]]=EN$7,Tbl.Kosten[[#This Row],[Totaal kosten]],"")</f>
        <v/>
      </c>
      <c r="EO218" s="150" t="str">
        <f>IF(Tbl.Kosten[[#This Row],[KSnr.]]=EO$7,Tbl.Kosten[[#This Row],[Totaal kosten]],"")</f>
        <v/>
      </c>
      <c r="EP218" s="150" t="str">
        <f>IF(Tbl.Kosten[[#This Row],[KSnr.]]=EP$7,Tbl.Kosten[[#This Row],[Totaal kosten]],"")</f>
        <v/>
      </c>
      <c r="EQ218" s="150" t="str">
        <f>IF(Tbl.Kosten[[#This Row],[KSnr.]]=EQ$7,Tbl.Kosten[[#This Row],[Totaal kosten]],"")</f>
        <v/>
      </c>
      <c r="ER218" s="144" t="str">
        <f>IFERROR(_xlfn.XLOOKUP(Tbl.Kosten[[#This Row],[Subsidieactiviteit]],Tbl.Subsidiehoogte[Subsidieactiviteit],Tbl.Subsidiehoogte[SAnr.],"",0,1),"")</f>
        <v/>
      </c>
      <c r="ES218" s="150" t="str">
        <f>IF(Tbl.Kosten[[#This Row],[Sanr.]]=ES$7,Tbl.Kosten[[#This Row],[Totaal kosten]],"")</f>
        <v/>
      </c>
      <c r="ET218" s="150" t="str">
        <f>IF(Tbl.Kosten[[#This Row],[Sanr.]]=ET$7,Tbl.Kosten[[#This Row],[Totaal kosten]],"")</f>
        <v/>
      </c>
      <c r="EU218" s="150" t="str">
        <f>IF(Tbl.Kosten[[#This Row],[Sanr.]]=EU$7,Tbl.Kosten[[#This Row],[Totaal kosten]],"")</f>
        <v/>
      </c>
      <c r="EV218" s="150" t="str">
        <f>IF(Tbl.Kosten[[#This Row],[Sanr.]]=EV$7,Tbl.Kosten[[#This Row],[Totaal kosten]],"")</f>
        <v/>
      </c>
      <c r="EW218" s="150" t="str">
        <f>IF(Tbl.Kosten[[#This Row],[Sanr.]]=EW$7,Tbl.Kosten[[#This Row],[Totaal kosten]],"")</f>
        <v/>
      </c>
      <c r="EX218" s="150" t="str">
        <f>IF(Tbl.Kosten[[#This Row],[Sanr.]]=EX$7,Tbl.Kosten[[#This Row],[Totaal kosten]],"")</f>
        <v/>
      </c>
      <c r="EY218" s="150" t="str">
        <f>IF(Tbl.Kosten[[#This Row],[Sanr.]]=EY$7,Tbl.Kosten[[#This Row],[Totaal kosten]],"")</f>
        <v/>
      </c>
      <c r="EZ218" s="150" t="str">
        <f>IF(Tbl.Kosten[[#This Row],[Sanr.]]=EZ$7,Tbl.Kosten[[#This Row],[Totaal kosten]],"")</f>
        <v/>
      </c>
      <c r="FA218" s="150" t="str">
        <f>IF(Tbl.Kosten[[#This Row],[Sanr.]]=FA$7,Tbl.Kosten[[#This Row],[Totaal kosten]],"")</f>
        <v/>
      </c>
      <c r="FB218" s="150" t="str">
        <f>IF(Tbl.Kosten[[#This Row],[Sanr.]]=FB$7,Tbl.Kosten[[#This Row],[Totaal kosten]],"")</f>
        <v/>
      </c>
      <c r="FC218" s="150" t="str">
        <f>IF(Tbl.Kosten[[#This Row],[Sanr.]]=FC$7,Tbl.Kosten[[#This Row],[Totaal kosten]],"")</f>
        <v/>
      </c>
      <c r="FD218" s="150" t="str">
        <f>IF(Tbl.Kosten[[#This Row],[Sanr.]]=FD$7,Tbl.Kosten[[#This Row],[Totaal kosten]],"")</f>
        <v/>
      </c>
      <c r="FE218" s="150" t="str">
        <f>IF(Tbl.Kosten[[#This Row],[Sanr.]]=FE$7,Tbl.Kosten[[#This Row],[Totaal kosten]],"")</f>
        <v/>
      </c>
      <c r="FF218" s="150" t="str">
        <f>IF(Tbl.Kosten[[#This Row],[Sanr.]]=FF$7,Tbl.Kosten[[#This Row],[Totaal kosten]],"")</f>
        <v/>
      </c>
      <c r="FG218" s="150" t="str">
        <f>IF(Tbl.Kosten[[#This Row],[Sanr.]]=FG$7,Tbl.Kosten[[#This Row],[Totaal kosten]],"")</f>
        <v/>
      </c>
      <c r="FH218" s="150" t="str">
        <f>IF(Tbl.Kosten[[#This Row],[Sanr.]]=FH$7,Tbl.Kosten[[#This Row],[Totaal kosten]],"")</f>
        <v/>
      </c>
      <c r="FI218" s="150" t="str">
        <f>IF(Tbl.Kosten[[#This Row],[Sanr.]]=FI$7,Tbl.Kosten[[#This Row],[Totaal kosten]],"")</f>
        <v/>
      </c>
      <c r="FJ218" s="150" t="str">
        <f>IF(Tbl.Kosten[[#This Row],[Sanr.]]=FJ$7,Tbl.Kosten[[#This Row],[Totaal kosten]],"")</f>
        <v/>
      </c>
      <c r="FK218" s="150" t="str">
        <f>IF(Tbl.Kosten[[#This Row],[Sanr.]]=FK$7,Tbl.Kosten[[#This Row],[Totaal kosten]],"")</f>
        <v/>
      </c>
      <c r="FL218" s="150" t="str">
        <f>IF(Tbl.Kosten[[#This Row],[Sanr.]]=FL$7,Tbl.Kosten[[#This Row],[Totaal kosten]],"")</f>
        <v/>
      </c>
      <c r="FM218" s="150" t="str">
        <f>IF(Tbl.Kosten[[#This Row],[Sanr.]]=FM$7,Tbl.Kosten[[#This Row],[Totaal kosten]],"")</f>
        <v/>
      </c>
      <c r="FN218" s="150" t="str">
        <f>IF(Tbl.Kosten[[#This Row],[Sanr.]]=FN$7,Tbl.Kosten[[#This Row],[Totaal kosten]],"")</f>
        <v/>
      </c>
      <c r="FO218" s="150" t="str">
        <f>IF(Tbl.Kosten[[#This Row],[Sanr.]]=FO$7,Tbl.Kosten[[#This Row],[Totaal kosten]],"")</f>
        <v/>
      </c>
      <c r="FP218" s="150" t="str">
        <f>IF(Tbl.Kosten[[#This Row],[Sanr.]]=FP$7,Tbl.Kosten[[#This Row],[Totaal kosten]],"")</f>
        <v/>
      </c>
      <c r="FQ218" s="150" t="str">
        <f>IF(Tbl.Kosten[[#This Row],[Sanr.]]=FQ$7,Tbl.Kosten[[#This Row],[Totaal kosten]],"")</f>
        <v/>
      </c>
      <c r="FR218" s="150" t="str">
        <f>IF(Tbl.Kosten[[#This Row],[Sanr.]]=FR$7,Tbl.Kosten[[#This Row],[Totaal kosten]],"")</f>
        <v/>
      </c>
      <c r="FS218" s="150" t="str">
        <f>IF(Tbl.Kosten[[#This Row],[Sanr.]]=FS$7,Tbl.Kosten[[#This Row],[Totaal kosten]],"")</f>
        <v/>
      </c>
      <c r="FT218" s="150" t="str">
        <f>IF(Tbl.Kosten[[#This Row],[Sanr.]]=FT$7,Tbl.Kosten[[#This Row],[Totaal kosten]],"")</f>
        <v/>
      </c>
      <c r="FU218" s="150" t="str">
        <f>IF(Tbl.Kosten[[#This Row],[Sanr.]]=FU$7,Tbl.Kosten[[#This Row],[Totaal kosten]],"")</f>
        <v/>
      </c>
      <c r="FV218" s="150" t="str">
        <f>IF(Tbl.Kosten[[#This Row],[Sanr.]]=FV$7,Tbl.Kosten[[#This Row],[Totaal kosten]],"")</f>
        <v/>
      </c>
      <c r="FW218" s="150" t="str">
        <f>IFERROR(_xlfn.XLOOKUP(Tbl.Kosten[[#This Row],[Activiteitencode]],Tbl.Activiteiten[Activiteitcode],Tbl.Activiteiten[Anr.],"",0,1),"")</f>
        <v/>
      </c>
      <c r="FX218" s="169" t="str">
        <f>_xlfn.CONCAT(Tbl.Kosten[[#This Row],[Pnr.]],Tbl.Kosten[[#This Row],[Sanr.]])</f>
        <v>P1</v>
      </c>
      <c r="FY218" s="150">
        <f>Tbl.Kosten[[#This Row],[Totaal kosten]]-Tbl.Kosten[[#This Row],[Subsidie]]</f>
        <v>0</v>
      </c>
      <c r="FZ218" s="150">
        <f>IF(Tbl.Kosten[[#This Row],[Pnr.]]=FZ$7,Tbl.Kosten[[#This Row],[Te financieren]],"")</f>
        <v>0</v>
      </c>
      <c r="GA218" s="150" t="str">
        <f>IF(Tbl.Kosten[[#This Row],[Pnr.]]=GA$7,Tbl.Kosten[[#This Row],[Te financieren]],"")</f>
        <v/>
      </c>
      <c r="GB218" s="150" t="str">
        <f>IF(Tbl.Kosten[[#This Row],[Pnr.]]=GB$7,Tbl.Kosten[[#This Row],[Te financieren]],"")</f>
        <v/>
      </c>
      <c r="GC218" s="150" t="str">
        <f>IF(Tbl.Kosten[[#This Row],[Pnr.]]=GC$7,Tbl.Kosten[[#This Row],[Te financieren]],"")</f>
        <v/>
      </c>
      <c r="GD218" s="150" t="str">
        <f>IF(Tbl.Kosten[[#This Row],[Pnr.]]=GD$7,Tbl.Kosten[[#This Row],[Te financieren]],"")</f>
        <v/>
      </c>
      <c r="GE218" s="150" t="str">
        <f>IF(Tbl.Kosten[[#This Row],[Pnr.]]=GE$7,Tbl.Kosten[[#This Row],[Te financieren]],"")</f>
        <v/>
      </c>
      <c r="GF218" s="150" t="str">
        <f>IF(Tbl.Kosten[[#This Row],[Pnr.]]=GF$7,Tbl.Kosten[[#This Row],[Te financieren]],"")</f>
        <v/>
      </c>
      <c r="GG218" s="150" t="str">
        <f>IF(Tbl.Kosten[[#This Row],[Pnr.]]=GG$7,Tbl.Kosten[[#This Row],[Te financieren]],"")</f>
        <v/>
      </c>
      <c r="GH218" s="150" t="str">
        <f>IF(Tbl.Kosten[[#This Row],[Pnr.]]=GH$7,Tbl.Kosten[[#This Row],[Te financieren]],"")</f>
        <v/>
      </c>
      <c r="GI218" s="150" t="str">
        <f>IF(Tbl.Kosten[[#This Row],[Pnr.]]=GI$7,Tbl.Kosten[[#This Row],[Te financieren]],"")</f>
        <v/>
      </c>
      <c r="GJ218" s="150" t="str">
        <f>IF(Tbl.Kosten[[#This Row],[Pnr.]]=GJ$7,Tbl.Kosten[[#This Row],[Te financieren]],"")</f>
        <v/>
      </c>
      <c r="GK218" s="150" t="str">
        <f>IF(Tbl.Kosten[[#This Row],[Pnr.]]=GK$7,Tbl.Kosten[[#This Row],[Te financieren]],"")</f>
        <v/>
      </c>
      <c r="GL218" s="150" t="str">
        <f>IF(Tbl.Kosten[[#This Row],[Pnr.]]=GL$7,Tbl.Kosten[[#This Row],[Te financieren]],"")</f>
        <v/>
      </c>
      <c r="GM218" s="150" t="str">
        <f>IF(Tbl.Kosten[[#This Row],[Pnr.]]=GM$7,Tbl.Kosten[[#This Row],[Te financieren]],"")</f>
        <v/>
      </c>
      <c r="GN218" s="150" t="str">
        <f>IF(Tbl.Kosten[[#This Row],[Pnr.]]=GN$7,Tbl.Kosten[[#This Row],[Te financieren]],"")</f>
        <v/>
      </c>
      <c r="GO218" s="150" t="str">
        <f>IF(Tbl.Kosten[[#This Row],[Pnr.]]=GO$7,Tbl.Kosten[[#This Row],[Te financieren]],"")</f>
        <v/>
      </c>
      <c r="GP218" s="150" t="str">
        <f>IF(Tbl.Kosten[[#This Row],[Pnr.]]=GP$7,Tbl.Kosten[[#This Row],[Te financieren]],"")</f>
        <v/>
      </c>
      <c r="GQ218" s="150" t="str">
        <f>IF(Tbl.Kosten[[#This Row],[Pnr.]]=GQ$7,Tbl.Kosten[[#This Row],[Te financieren]],"")</f>
        <v/>
      </c>
      <c r="GR218" s="150" t="str">
        <f>IF(Tbl.Kosten[[#This Row],[Pnr.]]=GR$7,Tbl.Kosten[[#This Row],[Te financieren]],"")</f>
        <v/>
      </c>
      <c r="GS218" s="150" t="str">
        <f>IF(Tbl.Kosten[[#This Row],[Pnr.]]=GS$7,Tbl.Kosten[[#This Row],[Te financieren]],"")</f>
        <v/>
      </c>
      <c r="GT218" s="150" t="str">
        <f>IF(Tbl.Kosten[[#This Row],[Pnr.]]=GT$7,Tbl.Kosten[[#This Row],[Te financieren]],"")</f>
        <v/>
      </c>
      <c r="GU218" s="150" t="str">
        <f>IF(Tbl.Kosten[[#This Row],[Pnr.]]=GU$7,Tbl.Kosten[[#This Row],[Te financieren]],"")</f>
        <v/>
      </c>
      <c r="GV218" s="150" t="str">
        <f>IF(Tbl.Kosten[[#This Row],[Pnr.]]=GV$7,Tbl.Kosten[[#This Row],[Te financieren]],"")</f>
        <v/>
      </c>
      <c r="GW218" s="150" t="str">
        <f>IF(Tbl.Kosten[[#This Row],[Pnr.]]=GW$7,Tbl.Kosten[[#This Row],[Te financieren]],"")</f>
        <v/>
      </c>
      <c r="GX218" s="150" t="str">
        <f>IF(Tbl.Kosten[[#This Row],[Pnr.]]=GX$7,Tbl.Kosten[[#This Row],[Te financieren]],"")</f>
        <v/>
      </c>
      <c r="GY218" s="150" t="str">
        <f>IF(Tbl.Kosten[[#This Row],[Pnr.]]=GY$7,Tbl.Kosten[[#This Row],[Te financieren]],"")</f>
        <v/>
      </c>
      <c r="GZ218" s="150" t="str">
        <f>IF(Tbl.Kosten[[#This Row],[Pnr.]]=GZ$7,Tbl.Kosten[[#This Row],[Te financieren]],"")</f>
        <v/>
      </c>
      <c r="HA218" s="150" t="str">
        <f>IF(Tbl.Kosten[[#This Row],[Pnr.]]=HA$7,Tbl.Kosten[[#This Row],[Te financieren]],"")</f>
        <v/>
      </c>
      <c r="HB218" s="150" t="str">
        <f>IF(Tbl.Kosten[[#This Row],[Pnr.]]=HB$7,Tbl.Kosten[[#This Row],[Te financieren]],"")</f>
        <v/>
      </c>
      <c r="HC218" s="150" t="str">
        <f>IF(Tbl.Kosten[[#This Row],[Pnr.]]=HC$7,Tbl.Kosten[[#This Row],[Te financieren]],"")</f>
        <v/>
      </c>
      <c r="HD218" s="150" t="str">
        <f>IF(Tbl.Kosten[[#This Row],[Pnr.]]=HD$7,Tbl.Kosten[[#This Row],[Te financieren]],"")</f>
        <v/>
      </c>
      <c r="HE218" s="150" t="str">
        <f>IF(Tbl.Kosten[[#This Row],[Pnr.]]=HE$7,Tbl.Kosten[[#This Row],[Te financieren]],"")</f>
        <v/>
      </c>
      <c r="HF218" s="150" t="str">
        <f>IF(Tbl.Kosten[[#This Row],[Pnr.]]=HF$7,Tbl.Kosten[[#This Row],[Te financieren]],"")</f>
        <v/>
      </c>
      <c r="HG218" s="150" t="str">
        <f>IF(Tbl.Kosten[[#This Row],[Pnr.]]=HG$7,Tbl.Kosten[[#This Row],[Te financieren]],"")</f>
        <v/>
      </c>
      <c r="HH218" s="150" t="str">
        <f>IF(Tbl.Kosten[[#This Row],[Pnr.]]=HH$7,Tbl.Kosten[[#This Row],[Te financieren]],"")</f>
        <v/>
      </c>
      <c r="HI218" s="150" t="str">
        <f>IF(Tbl.Kosten[[#This Row],[Pnr.]]=HI$7,Tbl.Kosten[[#This Row],[Te financieren]],"")</f>
        <v/>
      </c>
      <c r="HJ218" s="150" t="str">
        <f>IF(Tbl.Kosten[[#This Row],[Pnr.]]=HJ$7,Tbl.Kosten[[#This Row],[Te financieren]],"")</f>
        <v/>
      </c>
      <c r="HK218" s="150" t="str">
        <f>IF(Tbl.Kosten[[#This Row],[Pnr.]]=HK$7,Tbl.Kosten[[#This Row],[Te financieren]],"")</f>
        <v/>
      </c>
      <c r="HL218" s="150" t="str">
        <f>IF(Tbl.Kosten[[#This Row],[Pnr.]]=HL$7,Tbl.Kosten[[#This Row],[Te financieren]],"")</f>
        <v/>
      </c>
      <c r="HM218" s="150" t="str">
        <f>IF(Tbl.Kosten[[#This Row],[Pnr.]]=HM$7,Tbl.Kosten[[#This Row],[Te financieren]],"")</f>
        <v/>
      </c>
      <c r="HN218" s="150" t="str">
        <f>IF(Tbl.Kosten[[#This Row],[Pnr.]]=HN$7,Tbl.Kosten[[#This Row],[Te financieren]],"")</f>
        <v/>
      </c>
      <c r="HO218" s="150" t="str">
        <f>IF(Tbl.Kosten[[#This Row],[Pnr.]]=HO$7,Tbl.Kosten[[#This Row],[Te financieren]],"")</f>
        <v/>
      </c>
      <c r="HP218" s="150" t="str">
        <f>IF(Tbl.Kosten[[#This Row],[Pnr.]]=HP$7,Tbl.Kosten[[#This Row],[Te financieren]],"")</f>
        <v/>
      </c>
      <c r="HQ218" s="150" t="str">
        <f>IF(Tbl.Kosten[[#This Row],[Pnr.]]=HQ$7,Tbl.Kosten[[#This Row],[Te financieren]],"")</f>
        <v/>
      </c>
      <c r="HR218" s="150" t="str">
        <f>IF(Tbl.Kosten[[#This Row],[Pnr.]]=HR$7,Tbl.Kosten[[#This Row],[Te financieren]],"")</f>
        <v/>
      </c>
      <c r="HS218" s="150" t="str">
        <f>IF(Tbl.Kosten[[#This Row],[Pnr.]]=HS$7,Tbl.Kosten[[#This Row],[Te financieren]],"")</f>
        <v/>
      </c>
      <c r="HT218" s="150" t="str">
        <f>IF(Tbl.Kosten[[#This Row],[Pnr.]]=HT$7,Tbl.Kosten[[#This Row],[Te financieren]],"")</f>
        <v/>
      </c>
      <c r="HU218" s="150" t="str">
        <f>IF(Tbl.Kosten[[#This Row],[Pnr.]]=HU$7,Tbl.Kosten[[#This Row],[Te financieren]],"")</f>
        <v/>
      </c>
      <c r="HV218" s="150" t="str">
        <f>IF(Tbl.Kosten[[#This Row],[Pnr.]]=HV$7,Tbl.Kosten[[#This Row],[Te financieren]],"")</f>
        <v/>
      </c>
      <c r="HW218" s="150" t="str">
        <f>IF(Tbl.Kosten[[#This Row],[Pnr.]]=HW$7,Tbl.Kosten[[#This Row],[Te financieren]],"")</f>
        <v/>
      </c>
    </row>
    <row r="219" spans="2:231" x14ac:dyDescent="0.3">
      <c r="B219" s="134"/>
      <c r="C219" s="137"/>
      <c r="D219" s="136"/>
      <c r="E219" s="261"/>
      <c r="F219" s="135"/>
      <c r="G219" s="11" t="str">
        <f>IF(Tbl.Kosten[[#This Row],[Medewerker e/o 
functie]]&lt;&gt;"",_xlfn.XLOOKUP(Tbl.Kosten[[#This Row],[Medewerker e/o 
functie]],Tbl.Uurtarief[Medewerker en/of functie],Tbl.Uurtarief[Uurtarief],"",0,1),"")</f>
        <v/>
      </c>
      <c r="H219" s="121">
        <f>IFERROR(Tbl.Kosten[[#This Row],[Uren]]*Tbl.Kosten[[#This Row],[Uurtarief]],0)</f>
        <v>0</v>
      </c>
      <c r="I219" s="119" t="str">
        <f>IF(Tbl.Kosten[[#This Row],[Subtotaal uren]]&lt;&gt;0,_xlfn.XLOOKUP(Tbl.Kosten[[#This Row],[Medewerker e/o 
functie]],Tbl.Uurtarief[Medewerker en/of functie],Tbl.Uurtarief[Kostensoort arbeid],"",0,1),"")</f>
        <v/>
      </c>
      <c r="J219" s="137"/>
      <c r="K219" s="135"/>
      <c r="L219" s="139" t="str">
        <f>IF(Tbl.Kosten[[#This Row],[Activum]]&lt;&gt;"",_xlfn.XLOOKUP(Tbl.Kosten[[#This Row],[Activum]],Tbl.Afschrijvingskosten[Activum],Tbl.Afschrijvingskosten[Tarief per afschrijvings-eenheid],"",0,1),"")</f>
        <v/>
      </c>
      <c r="M219" s="122">
        <f>IFERROR(Tbl.Kosten[[#This Row],[Een-
heden]]*Tbl.Kosten[[#This Row],[Afschrijvings-
tarief]],0)</f>
        <v>0</v>
      </c>
      <c r="N219" s="122" t="str">
        <f>IF(Tbl.Kosten[[#This Row],[Subtotaal afschrijving]]&lt;&gt;0,Lijsten!$A$7,"")</f>
        <v/>
      </c>
      <c r="O219" s="140"/>
      <c r="P219" s="135"/>
      <c r="Q219" s="138"/>
      <c r="R219" s="122">
        <f>IFERROR(Tbl.Kosten[[#This Row],[Aantal]]*Tbl.Kosten[[#This Row],[Tarief]],0)</f>
        <v>0</v>
      </c>
      <c r="S219" s="8">
        <f>IFERROR(Tbl.Kosten[[#This Row],[Subtotaal overige kosten]]+Tbl.Kosten[[#This Row],[Subtotaal uren]]+Tbl.Kosten[[#This Row],[Subtotaal afschrijving]],0)</f>
        <v>0</v>
      </c>
      <c r="T219" s="8">
        <f>IFERROR(Tbl.Kosten[[#This Row],[Totaal kosten]]*Tbl.Kosten[[#This Row],[Subsidie%]],0)</f>
        <v>0</v>
      </c>
      <c r="U219" s="4" t="str" cm="1">
        <f t="array" ref="U219">IFERROR(_xlfn.IFS(Tbl.Kosten[[#This Row],[Subtotaal uren]]&lt;&gt;0,Tbl.Kosten[[#This Row],[Kostensoort arbeid]],Tbl.Kosten[[#This Row],[Subtotaal afschrijving]]&lt;&gt;0,Tbl.Kosten[[#This Row],[Kostensoort afschrijving]],Tbl.Kosten[[#This Row],[Subtotaal overige kosten]]&lt;&gt;0,Tbl.Kosten[[#This Row],[Kostensoort overig]]),"")</f>
        <v/>
      </c>
      <c r="V219" s="4" t="str">
        <f>IFERROR(_xlfn.XLOOKUP(Tbl.Kosten[[#This Row],[Activiteitencode]],Tbl.Activiteiten[Activiteitcode],Tbl.Activiteiten[Werkpakketcode],"",0,1),"")</f>
        <v/>
      </c>
      <c r="W219" s="4" t="str">
        <f>IFERROR(_xlfn.XLOOKUP(Tbl.Kosten[[#This Row],[Werkpakketcode]],Tbl.Werkpakketten[Werkpakketcode],Tbl.Werkpakketten[Subsidiabele activiteit],"",0,1),"")</f>
        <v/>
      </c>
      <c r="X219" s="12">
        <f>IFERROR(_xlfn.XLOOKUP(Tbl.Kosten[[#This Row],[Sanr.]],Tbl.Subsidiehoogte[SAnr.],Tbl.Subsidiehoogte[Sub. Percentage],0,0,1),0)</f>
        <v>0</v>
      </c>
      <c r="Y219" s="144" t="str">
        <f>IFERROR(_xlfn.XLOOKUP(Tbl.Kosten[[#This Row],[Partnercode]],Tbl.Projectpartners[Partnercode],Tbl.Projectpartners[PNr.],"",0,1),"")</f>
        <v>P1</v>
      </c>
      <c r="Z219" s="148">
        <f>IF(Tbl.Kosten[[#This Row],[Pnr.]]=Z$7,Tbl.Kosten[[#This Row],[Totaal kosten]],"")</f>
        <v>0</v>
      </c>
      <c r="AA219" s="148" t="str">
        <f>IF(Tbl.Kosten[[#This Row],[Pnr.]]=AA$7,Tbl.Kosten[[#This Row],[Totaal kosten]],"")</f>
        <v/>
      </c>
      <c r="AB219" s="148" t="str">
        <f>IF(Tbl.Kosten[[#This Row],[Pnr.]]=AB$7,Tbl.Kosten[[#This Row],[Totaal kosten]],"")</f>
        <v/>
      </c>
      <c r="AC219" s="148" t="str">
        <f>IF(Tbl.Kosten[[#This Row],[Pnr.]]=AC$7,Tbl.Kosten[[#This Row],[Totaal kosten]],"")</f>
        <v/>
      </c>
      <c r="AD219" s="148" t="str">
        <f>IF(Tbl.Kosten[[#This Row],[Pnr.]]=AD$7,Tbl.Kosten[[#This Row],[Totaal kosten]],"")</f>
        <v/>
      </c>
      <c r="AE219" s="148" t="str">
        <f>IF(Tbl.Kosten[[#This Row],[Pnr.]]=AE$7,Tbl.Kosten[[#This Row],[Totaal kosten]],"")</f>
        <v/>
      </c>
      <c r="AF219" s="148" t="str">
        <f>IF(Tbl.Kosten[[#This Row],[Pnr.]]=AF$7,Tbl.Kosten[[#This Row],[Totaal kosten]],"")</f>
        <v/>
      </c>
      <c r="AG219" s="148" t="str">
        <f>IF(Tbl.Kosten[[#This Row],[Pnr.]]=AG$7,Tbl.Kosten[[#This Row],[Totaal kosten]],"")</f>
        <v/>
      </c>
      <c r="AH219" s="148" t="str">
        <f>IF(Tbl.Kosten[[#This Row],[Pnr.]]=AH$7,Tbl.Kosten[[#This Row],[Totaal kosten]],"")</f>
        <v/>
      </c>
      <c r="AI219" s="148" t="str">
        <f>IF(Tbl.Kosten[[#This Row],[Pnr.]]=AI$7,Tbl.Kosten[[#This Row],[Totaal kosten]],"")</f>
        <v/>
      </c>
      <c r="AJ219" s="148" t="str">
        <f>IF(Tbl.Kosten[[#This Row],[Pnr.]]=AJ$7,Tbl.Kosten[[#This Row],[Totaal kosten]],"")</f>
        <v/>
      </c>
      <c r="AK219" s="148" t="str">
        <f>IF(Tbl.Kosten[[#This Row],[Pnr.]]=AK$7,Tbl.Kosten[[#This Row],[Totaal kosten]],"")</f>
        <v/>
      </c>
      <c r="AL219" s="148" t="str">
        <f>IF(Tbl.Kosten[[#This Row],[Pnr.]]=AL$7,Tbl.Kosten[[#This Row],[Totaal kosten]],"")</f>
        <v/>
      </c>
      <c r="AM219" s="148" t="str">
        <f>IF(Tbl.Kosten[[#This Row],[Pnr.]]=AM$7,Tbl.Kosten[[#This Row],[Totaal kosten]],"")</f>
        <v/>
      </c>
      <c r="AN219" s="148" t="str">
        <f>IF(Tbl.Kosten[[#This Row],[Pnr.]]=AN$7,Tbl.Kosten[[#This Row],[Totaal kosten]],"")</f>
        <v/>
      </c>
      <c r="AO219" s="148" t="str">
        <f>IF(Tbl.Kosten[[#This Row],[Pnr.]]=AO$7,Tbl.Kosten[[#This Row],[Totaal kosten]],"")</f>
        <v/>
      </c>
      <c r="AP219" s="148" t="str">
        <f>IF(Tbl.Kosten[[#This Row],[Pnr.]]=AP$7,Tbl.Kosten[[#This Row],[Totaal kosten]],"")</f>
        <v/>
      </c>
      <c r="AQ219" s="148" t="str">
        <f>IF(Tbl.Kosten[[#This Row],[Pnr.]]=AQ$7,Tbl.Kosten[[#This Row],[Totaal kosten]],"")</f>
        <v/>
      </c>
      <c r="AR219" s="148" t="str">
        <f>IF(Tbl.Kosten[[#This Row],[Pnr.]]=AR$7,Tbl.Kosten[[#This Row],[Totaal kosten]],"")</f>
        <v/>
      </c>
      <c r="AS219" s="148" t="str">
        <f>IF(Tbl.Kosten[[#This Row],[Pnr.]]=AS$7,Tbl.Kosten[[#This Row],[Totaal kosten]],"")</f>
        <v/>
      </c>
      <c r="AT219" s="148" t="str">
        <f>IF(Tbl.Kosten[[#This Row],[Pnr.]]=AT$7,Tbl.Kosten[[#This Row],[Totaal kosten]],"")</f>
        <v/>
      </c>
      <c r="AU219" s="148" t="str">
        <f>IF(Tbl.Kosten[[#This Row],[Pnr.]]=AU$7,Tbl.Kosten[[#This Row],[Totaal kosten]],"")</f>
        <v/>
      </c>
      <c r="AV219" s="148" t="str">
        <f>IF(Tbl.Kosten[[#This Row],[Pnr.]]=AV$7,Tbl.Kosten[[#This Row],[Totaal kosten]],"")</f>
        <v/>
      </c>
      <c r="AW219" s="148" t="str">
        <f>IF(Tbl.Kosten[[#This Row],[Pnr.]]=AW$7,Tbl.Kosten[[#This Row],[Totaal kosten]],"")</f>
        <v/>
      </c>
      <c r="AX219" s="148" t="str">
        <f>IF(Tbl.Kosten[[#This Row],[Pnr.]]=AX$7,Tbl.Kosten[[#This Row],[Totaal kosten]],"")</f>
        <v/>
      </c>
      <c r="AY219" s="148" t="str">
        <f>IF(Tbl.Kosten[[#This Row],[Pnr.]]=AY$7,Tbl.Kosten[[#This Row],[Totaal kosten]],"")</f>
        <v/>
      </c>
      <c r="AZ219" s="148" t="str">
        <f>IF(Tbl.Kosten[[#This Row],[Pnr.]]=AZ$7,Tbl.Kosten[[#This Row],[Totaal kosten]],"")</f>
        <v/>
      </c>
      <c r="BA219" s="148" t="str">
        <f>IF(Tbl.Kosten[[#This Row],[Pnr.]]=BA$7,Tbl.Kosten[[#This Row],[Totaal kosten]],"")</f>
        <v/>
      </c>
      <c r="BB219" s="148" t="str">
        <f>IF(Tbl.Kosten[[#This Row],[Pnr.]]=BB$7,Tbl.Kosten[[#This Row],[Totaal kosten]],"")</f>
        <v/>
      </c>
      <c r="BC219" s="148" t="str">
        <f>IF(Tbl.Kosten[[#This Row],[Pnr.]]=BC$7,Tbl.Kosten[[#This Row],[Totaal kosten]],"")</f>
        <v/>
      </c>
      <c r="BD219" s="148" t="str">
        <f>IF(Tbl.Kosten[[#This Row],[Pnr.]]=BD$7,Tbl.Kosten[[#This Row],[Totaal kosten]],"")</f>
        <v/>
      </c>
      <c r="BE219" s="148" t="str">
        <f>IF(Tbl.Kosten[[#This Row],[Pnr.]]=BE$7,Tbl.Kosten[[#This Row],[Totaal kosten]],"")</f>
        <v/>
      </c>
      <c r="BF219" s="148" t="str">
        <f>IF(Tbl.Kosten[[#This Row],[Pnr.]]=BF$7,Tbl.Kosten[[#This Row],[Totaal kosten]],"")</f>
        <v/>
      </c>
      <c r="BG219" s="148" t="str">
        <f>IF(Tbl.Kosten[[#This Row],[Pnr.]]=BG$7,Tbl.Kosten[[#This Row],[Totaal kosten]],"")</f>
        <v/>
      </c>
      <c r="BH219" s="148" t="str">
        <f>IF(Tbl.Kosten[[#This Row],[Pnr.]]=BH$7,Tbl.Kosten[[#This Row],[Totaal kosten]],"")</f>
        <v/>
      </c>
      <c r="BI219" s="148" t="str">
        <f>IF(Tbl.Kosten[[#This Row],[Pnr.]]=BI$7,Tbl.Kosten[[#This Row],[Totaal kosten]],"")</f>
        <v/>
      </c>
      <c r="BJ219" s="148" t="str">
        <f>IF(Tbl.Kosten[[#This Row],[Pnr.]]=BJ$7,Tbl.Kosten[[#This Row],[Totaal kosten]],"")</f>
        <v/>
      </c>
      <c r="BK219" s="148" t="str">
        <f>IF(Tbl.Kosten[[#This Row],[Pnr.]]=BK$7,Tbl.Kosten[[#This Row],[Totaal kosten]],"")</f>
        <v/>
      </c>
      <c r="BL219" s="148" t="str">
        <f>IF(Tbl.Kosten[[#This Row],[Pnr.]]=BL$7,Tbl.Kosten[[#This Row],[Totaal kosten]],"")</f>
        <v/>
      </c>
      <c r="BM219" s="148" t="str">
        <f>IF(Tbl.Kosten[[#This Row],[Pnr.]]=BM$7,Tbl.Kosten[[#This Row],[Totaal kosten]],"")</f>
        <v/>
      </c>
      <c r="BN219" s="148" t="str">
        <f>IF(Tbl.Kosten[[#This Row],[Pnr.]]=BN$7,Tbl.Kosten[[#This Row],[Totaal kosten]],"")</f>
        <v/>
      </c>
      <c r="BO219" s="148" t="str">
        <f>IF(Tbl.Kosten[[#This Row],[Pnr.]]=BO$7,Tbl.Kosten[[#This Row],[Totaal kosten]],"")</f>
        <v/>
      </c>
      <c r="BP219" s="148" t="str">
        <f>IF(Tbl.Kosten[[#This Row],[Pnr.]]=BP$7,Tbl.Kosten[[#This Row],[Totaal kosten]],"")</f>
        <v/>
      </c>
      <c r="BQ219" s="148" t="str">
        <f>IF(Tbl.Kosten[[#This Row],[Pnr.]]=BQ$7,Tbl.Kosten[[#This Row],[Totaal kosten]],"")</f>
        <v/>
      </c>
      <c r="BR219" s="148" t="str">
        <f>IF(Tbl.Kosten[[#This Row],[Pnr.]]=BR$7,Tbl.Kosten[[#This Row],[Totaal kosten]],"")</f>
        <v/>
      </c>
      <c r="BS219" s="148" t="str">
        <f>IF(Tbl.Kosten[[#This Row],[Pnr.]]=BS$7,Tbl.Kosten[[#This Row],[Totaal kosten]],"")</f>
        <v/>
      </c>
      <c r="BT219" s="148" t="str">
        <f>IF(Tbl.Kosten[[#This Row],[Pnr.]]=BT$7,Tbl.Kosten[[#This Row],[Totaal kosten]],"")</f>
        <v/>
      </c>
      <c r="BU219" s="148" t="str">
        <f>IF(Tbl.Kosten[[#This Row],[Pnr.]]=BU$7,Tbl.Kosten[[#This Row],[Totaal kosten]],"")</f>
        <v/>
      </c>
      <c r="BV219" s="148" t="str">
        <f>IF(Tbl.Kosten[[#This Row],[Pnr.]]=BV$7,Tbl.Kosten[[#This Row],[Totaal kosten]],"")</f>
        <v/>
      </c>
      <c r="BW219" s="148" t="str">
        <f>IF(Tbl.Kosten[[#This Row],[Pnr.]]=BW$7,Tbl.Kosten[[#This Row],[Totaal kosten]],"")</f>
        <v/>
      </c>
      <c r="BX219" s="148" t="str">
        <f>IFERROR(_xlfn.XLOOKUP(Tbl.Kosten[[#This Row],[Werkpakketcode]],Tbl.Werkpakketten[Werkpakketcode],Tbl.Werkpakketten[WPnr.],"",0,1),"")</f>
        <v/>
      </c>
      <c r="BY219" s="148" t="str">
        <f>IF(Tbl.Kosten[[#This Row],[WPnr.]]=BY$7,Tbl.Kosten[[#This Row],[Totaal kosten]],"")</f>
        <v/>
      </c>
      <c r="BZ219" s="148" t="str">
        <f>IF(Tbl.Kosten[[#This Row],[WPnr.]]=BZ$7,Tbl.Kosten[[#This Row],[Totaal kosten]],"")</f>
        <v/>
      </c>
      <c r="CA219" s="148" t="str">
        <f>IF(Tbl.Kosten[[#This Row],[WPnr.]]=CA$7,Tbl.Kosten[[#This Row],[Totaal kosten]],"")</f>
        <v/>
      </c>
      <c r="CB219" s="148" t="str">
        <f>IF(Tbl.Kosten[[#This Row],[WPnr.]]=CB$7,Tbl.Kosten[[#This Row],[Totaal kosten]],"")</f>
        <v/>
      </c>
      <c r="CC219" s="148" t="str">
        <f>IF(Tbl.Kosten[[#This Row],[WPnr.]]=CC$7,Tbl.Kosten[[#This Row],[Totaal kosten]],"")</f>
        <v/>
      </c>
      <c r="CD219" s="148" t="str">
        <f>IF(Tbl.Kosten[[#This Row],[WPnr.]]=CD$7,Tbl.Kosten[[#This Row],[Totaal kosten]],"")</f>
        <v/>
      </c>
      <c r="CE219" s="148" t="str">
        <f>IF(Tbl.Kosten[[#This Row],[WPnr.]]=CE$7,Tbl.Kosten[[#This Row],[Totaal kosten]],"")</f>
        <v/>
      </c>
      <c r="CF219" s="148" t="str">
        <f>IF(Tbl.Kosten[[#This Row],[WPnr.]]=CF$7,Tbl.Kosten[[#This Row],[Totaal kosten]],"")</f>
        <v/>
      </c>
      <c r="CG219" s="148" t="str">
        <f>IF(Tbl.Kosten[[#This Row],[WPnr.]]=CG$7,Tbl.Kosten[[#This Row],[Totaal kosten]],"")</f>
        <v/>
      </c>
      <c r="CH219" s="148" t="str">
        <f>IF(Tbl.Kosten[[#This Row],[WPnr.]]=CH$7,Tbl.Kosten[[#This Row],[Totaal kosten]],"")</f>
        <v/>
      </c>
      <c r="CI219" s="148" t="str">
        <f>IF(Tbl.Kosten[[#This Row],[WPnr.]]=CI$7,Tbl.Kosten[[#This Row],[Totaal kosten]],"")</f>
        <v/>
      </c>
      <c r="CJ219" s="148" t="str">
        <f>IF(Tbl.Kosten[[#This Row],[WPnr.]]=CJ$7,Tbl.Kosten[[#This Row],[Totaal kosten]],"")</f>
        <v/>
      </c>
      <c r="CK219" s="148" t="str">
        <f>IF(Tbl.Kosten[[#This Row],[WPnr.]]=CK$7,Tbl.Kosten[[#This Row],[Totaal kosten]],"")</f>
        <v/>
      </c>
      <c r="CL219" s="148" t="str">
        <f>IF(Tbl.Kosten[[#This Row],[WPnr.]]=CL$7,Tbl.Kosten[[#This Row],[Totaal kosten]],"")</f>
        <v/>
      </c>
      <c r="CM219" s="148" t="str">
        <f>IF(Tbl.Kosten[[#This Row],[WPnr.]]=CM$7,Tbl.Kosten[[#This Row],[Totaal kosten]],"")</f>
        <v/>
      </c>
      <c r="CN219" s="148" t="str">
        <f>IF(Tbl.Kosten[[#This Row],[WPnr.]]=CN$7,Tbl.Kosten[[#This Row],[Totaal kosten]],"")</f>
        <v/>
      </c>
      <c r="CO219" s="148" t="str">
        <f>IF(Tbl.Kosten[[#This Row],[WPnr.]]=CO$7,Tbl.Kosten[[#This Row],[Totaal kosten]],"")</f>
        <v/>
      </c>
      <c r="CP219" s="148" t="str">
        <f>IF(Tbl.Kosten[[#This Row],[WPnr.]]=CP$7,Tbl.Kosten[[#This Row],[Totaal kosten]],"")</f>
        <v/>
      </c>
      <c r="CQ219" s="148" t="str">
        <f>IF(Tbl.Kosten[[#This Row],[WPnr.]]=CQ$7,Tbl.Kosten[[#This Row],[Totaal kosten]],"")</f>
        <v/>
      </c>
      <c r="CR219" s="148" t="str">
        <f>IF(Tbl.Kosten[[#This Row],[WPnr.]]=CR$7,Tbl.Kosten[[#This Row],[Totaal kosten]],"")</f>
        <v/>
      </c>
      <c r="CS219" s="148" t="str">
        <f>IF(Tbl.Kosten[[#This Row],[WPnr.]]=CS$7,Tbl.Kosten[[#This Row],[Totaal kosten]],"")</f>
        <v/>
      </c>
      <c r="CT219" s="148" t="str">
        <f>IF(Tbl.Kosten[[#This Row],[WPnr.]]=CT$7,Tbl.Kosten[[#This Row],[Totaal kosten]],"")</f>
        <v/>
      </c>
      <c r="CU219" s="148" t="str">
        <f>IF(Tbl.Kosten[[#This Row],[WPnr.]]=CU$7,Tbl.Kosten[[#This Row],[Totaal kosten]],"")</f>
        <v/>
      </c>
      <c r="CV219" s="148" t="str">
        <f>IF(Tbl.Kosten[[#This Row],[WPnr.]]=CV$7,Tbl.Kosten[[#This Row],[Totaal kosten]],"")</f>
        <v/>
      </c>
      <c r="CW219" s="148" t="str">
        <f>IF(Tbl.Kosten[[#This Row],[WPnr.]]=CW$7,Tbl.Kosten[[#This Row],[Totaal kosten]],"")</f>
        <v/>
      </c>
      <c r="CX219" s="148" t="str">
        <f>IF(Tbl.Kosten[[#This Row],[WPnr.]]=CX$7,Tbl.Kosten[[#This Row],[Totaal kosten]],"")</f>
        <v/>
      </c>
      <c r="CY219" s="148" t="str">
        <f>IF(Tbl.Kosten[[#This Row],[WPnr.]]=CY$7,Tbl.Kosten[[#This Row],[Totaal kosten]],"")</f>
        <v/>
      </c>
      <c r="CZ219" s="148" t="str">
        <f>IF(Tbl.Kosten[[#This Row],[WPnr.]]=CZ$7,Tbl.Kosten[[#This Row],[Totaal kosten]],"")</f>
        <v/>
      </c>
      <c r="DA219" s="148" t="str">
        <f>IF(Tbl.Kosten[[#This Row],[WPnr.]]=DA$7,Tbl.Kosten[[#This Row],[Totaal kosten]],"")</f>
        <v/>
      </c>
      <c r="DB219" s="148" t="str">
        <f>IF(Tbl.Kosten[[#This Row],[WPnr.]]=DB$7,Tbl.Kosten[[#This Row],[Totaal kosten]],"")</f>
        <v/>
      </c>
      <c r="DC219" s="148" t="str">
        <f>IF(Tbl.Kosten[[#This Row],[WPnr.]]=DC$7,Tbl.Kosten[[#This Row],[Totaal kosten]],"")</f>
        <v/>
      </c>
      <c r="DD219" s="148" t="str">
        <f>IF(Tbl.Kosten[[#This Row],[WPnr.]]=DD$7,Tbl.Kosten[[#This Row],[Totaal kosten]],"")</f>
        <v/>
      </c>
      <c r="DE219" s="148" t="str">
        <f>IF(Tbl.Kosten[[#This Row],[WPnr.]]=DE$7,Tbl.Kosten[[#This Row],[Totaal kosten]],"")</f>
        <v/>
      </c>
      <c r="DF219" s="148" t="str">
        <f>IF(Tbl.Kosten[[#This Row],[WPnr.]]=DF$7,Tbl.Kosten[[#This Row],[Totaal kosten]],"")</f>
        <v/>
      </c>
      <c r="DG219" s="148" t="str">
        <f>IF(Tbl.Kosten[[#This Row],[WPnr.]]=DG$7,Tbl.Kosten[[#This Row],[Totaal kosten]],"")</f>
        <v/>
      </c>
      <c r="DH219" s="148" t="str">
        <f>IF(Tbl.Kosten[[#This Row],[WPnr.]]=DH$7,Tbl.Kosten[[#This Row],[Totaal kosten]],"")</f>
        <v/>
      </c>
      <c r="DI219" s="148" t="str">
        <f>IF(Tbl.Kosten[[#This Row],[WPnr.]]=DI$7,Tbl.Kosten[[#This Row],[Totaal kosten]],"")</f>
        <v/>
      </c>
      <c r="DJ219" s="148" t="str">
        <f>IF(Tbl.Kosten[[#This Row],[WPnr.]]=DJ$7,Tbl.Kosten[[#This Row],[Totaal kosten]],"")</f>
        <v/>
      </c>
      <c r="DK219" s="148" t="str">
        <f>IF(Tbl.Kosten[[#This Row],[WPnr.]]=DK$7,Tbl.Kosten[[#This Row],[Totaal kosten]],"")</f>
        <v/>
      </c>
      <c r="DL219" s="148" t="str">
        <f>IF(Tbl.Kosten[[#This Row],[WPnr.]]=DL$7,Tbl.Kosten[[#This Row],[Totaal kosten]],"")</f>
        <v/>
      </c>
      <c r="DM219" s="148" t="str">
        <f>IF(Tbl.Kosten[[#This Row],[WPnr.]]=DM$7,Tbl.Kosten[[#This Row],[Totaal kosten]],"")</f>
        <v/>
      </c>
      <c r="DN219" s="148" t="str">
        <f>IF(Tbl.Kosten[[#This Row],[WPnr.]]=DN$7,Tbl.Kosten[[#This Row],[Totaal kosten]],"")</f>
        <v/>
      </c>
      <c r="DO219" s="148" t="str">
        <f>IF(Tbl.Kosten[[#This Row],[WPnr.]]=DO$7,Tbl.Kosten[[#This Row],[Totaal kosten]],"")</f>
        <v/>
      </c>
      <c r="DP219" s="148" t="str">
        <f>IF(Tbl.Kosten[[#This Row],[WPnr.]]=DP$7,Tbl.Kosten[[#This Row],[Totaal kosten]],"")</f>
        <v/>
      </c>
      <c r="DQ219" s="148" t="str">
        <f>IF(Tbl.Kosten[[#This Row],[WPnr.]]=DQ$7,Tbl.Kosten[[#This Row],[Totaal kosten]],"")</f>
        <v/>
      </c>
      <c r="DR219" s="148" t="str">
        <f>IF(Tbl.Kosten[[#This Row],[WPnr.]]=DR$7,Tbl.Kosten[[#This Row],[Totaal kosten]],"")</f>
        <v/>
      </c>
      <c r="DS219" s="148" t="str">
        <f>IF(Tbl.Kosten[[#This Row],[WPnr.]]=DS$7,Tbl.Kosten[[#This Row],[Totaal kosten]],"")</f>
        <v/>
      </c>
      <c r="DT219" s="148" t="str">
        <f>IF(Tbl.Kosten[[#This Row],[WPnr.]]=DT$7,Tbl.Kosten[[#This Row],[Totaal kosten]],"")</f>
        <v/>
      </c>
      <c r="DU219" s="148" t="str">
        <f>IF(Tbl.Kosten[[#This Row],[WPnr.]]=DU$7,Tbl.Kosten[[#This Row],[Totaal kosten]],"")</f>
        <v/>
      </c>
      <c r="DV219" s="148" t="str">
        <f>IF(Tbl.Kosten[[#This Row],[WPnr.]]=DV$7,Tbl.Kosten[[#This Row],[Totaal kosten]],"")</f>
        <v/>
      </c>
      <c r="DW219" s="150" t="str">
        <f>IFERROR(_xlfn.XLOOKUP(Tbl.Kosten[[#This Row],[Kostensoort]],Tbl.Kostensoorten[Kostensoorten],Tbl.Kostensoorten[KSnr.],"",0,1),"")</f>
        <v/>
      </c>
      <c r="DX219" s="150" t="str">
        <f>IF(Tbl.Kosten[[#This Row],[KSnr.]]=DX$7,Tbl.Kosten[[#This Row],[Totaal kosten]],"")</f>
        <v/>
      </c>
      <c r="DY219" s="150" t="str">
        <f>IF(Tbl.Kosten[[#This Row],[KSnr.]]=DY$7,Tbl.Kosten[[#This Row],[Totaal kosten]],"")</f>
        <v/>
      </c>
      <c r="DZ219" s="150" t="str">
        <f>IF(Tbl.Kosten[[#This Row],[KSnr.]]=DZ$7,Tbl.Kosten[[#This Row],[Totaal kosten]],"")</f>
        <v/>
      </c>
      <c r="EA219" s="150" t="str">
        <f>IF(Tbl.Kosten[[#This Row],[KSnr.]]=EA$7,Tbl.Kosten[[#This Row],[Totaal kosten]],"")</f>
        <v/>
      </c>
      <c r="EB219" s="150" t="str">
        <f>IF(Tbl.Kosten[[#This Row],[KSnr.]]=EB$7,Tbl.Kosten[[#This Row],[Totaal kosten]],"")</f>
        <v/>
      </c>
      <c r="EC219" s="150" t="str">
        <f>IF(Tbl.Kosten[[#This Row],[KSnr.]]=EC$7,Tbl.Kosten[[#This Row],[Totaal kosten]],"")</f>
        <v/>
      </c>
      <c r="ED219" s="150" t="str">
        <f>IF(Tbl.Kosten[[#This Row],[KSnr.]]=ED$7,Tbl.Kosten[[#This Row],[Totaal kosten]],"")</f>
        <v/>
      </c>
      <c r="EE219" s="150" t="str">
        <f>IF(Tbl.Kosten[[#This Row],[KSnr.]]=EE$7,Tbl.Kosten[[#This Row],[Totaal kosten]],"")</f>
        <v/>
      </c>
      <c r="EF219" s="150" t="str">
        <f>IF(Tbl.Kosten[[#This Row],[KSnr.]]=EF$7,Tbl.Kosten[[#This Row],[Totaal kosten]],"")</f>
        <v/>
      </c>
      <c r="EG219" s="150" t="str">
        <f>IF(Tbl.Kosten[[#This Row],[KSnr.]]=EG$7,Tbl.Kosten[[#This Row],[Totaal kosten]],"")</f>
        <v/>
      </c>
      <c r="EH219" s="150" t="str">
        <f>IF(Tbl.Kosten[[#This Row],[KSnr.]]=EH$7,Tbl.Kosten[[#This Row],[Totaal kosten]],"")</f>
        <v/>
      </c>
      <c r="EI219" s="150" t="str">
        <f>IF(Tbl.Kosten[[#This Row],[KSnr.]]=EI$7,Tbl.Kosten[[#This Row],[Totaal kosten]],"")</f>
        <v/>
      </c>
      <c r="EJ219" s="150" t="str">
        <f>IF(Tbl.Kosten[[#This Row],[KSnr.]]=EJ$7,Tbl.Kosten[[#This Row],[Totaal kosten]],"")</f>
        <v/>
      </c>
      <c r="EK219" s="150" t="str">
        <f>IF(Tbl.Kosten[[#This Row],[KSnr.]]=EK$7,Tbl.Kosten[[#This Row],[Totaal kosten]],"")</f>
        <v/>
      </c>
      <c r="EL219" s="150" t="str">
        <f>IF(Tbl.Kosten[[#This Row],[KSnr.]]=EL$7,Tbl.Kosten[[#This Row],[Totaal kosten]],"")</f>
        <v/>
      </c>
      <c r="EM219" s="150" t="str">
        <f>IF(Tbl.Kosten[[#This Row],[KSnr.]]=EM$7,Tbl.Kosten[[#This Row],[Totaal kosten]],"")</f>
        <v/>
      </c>
      <c r="EN219" s="150" t="str">
        <f>IF(Tbl.Kosten[[#This Row],[KSnr.]]=EN$7,Tbl.Kosten[[#This Row],[Totaal kosten]],"")</f>
        <v/>
      </c>
      <c r="EO219" s="150" t="str">
        <f>IF(Tbl.Kosten[[#This Row],[KSnr.]]=EO$7,Tbl.Kosten[[#This Row],[Totaal kosten]],"")</f>
        <v/>
      </c>
      <c r="EP219" s="150" t="str">
        <f>IF(Tbl.Kosten[[#This Row],[KSnr.]]=EP$7,Tbl.Kosten[[#This Row],[Totaal kosten]],"")</f>
        <v/>
      </c>
      <c r="EQ219" s="150" t="str">
        <f>IF(Tbl.Kosten[[#This Row],[KSnr.]]=EQ$7,Tbl.Kosten[[#This Row],[Totaal kosten]],"")</f>
        <v/>
      </c>
      <c r="ER219" s="144" t="str">
        <f>IFERROR(_xlfn.XLOOKUP(Tbl.Kosten[[#This Row],[Subsidieactiviteit]],Tbl.Subsidiehoogte[Subsidieactiviteit],Tbl.Subsidiehoogte[SAnr.],"",0,1),"")</f>
        <v/>
      </c>
      <c r="ES219" s="150" t="str">
        <f>IF(Tbl.Kosten[[#This Row],[Sanr.]]=ES$7,Tbl.Kosten[[#This Row],[Totaal kosten]],"")</f>
        <v/>
      </c>
      <c r="ET219" s="150" t="str">
        <f>IF(Tbl.Kosten[[#This Row],[Sanr.]]=ET$7,Tbl.Kosten[[#This Row],[Totaal kosten]],"")</f>
        <v/>
      </c>
      <c r="EU219" s="150" t="str">
        <f>IF(Tbl.Kosten[[#This Row],[Sanr.]]=EU$7,Tbl.Kosten[[#This Row],[Totaal kosten]],"")</f>
        <v/>
      </c>
      <c r="EV219" s="150" t="str">
        <f>IF(Tbl.Kosten[[#This Row],[Sanr.]]=EV$7,Tbl.Kosten[[#This Row],[Totaal kosten]],"")</f>
        <v/>
      </c>
      <c r="EW219" s="150" t="str">
        <f>IF(Tbl.Kosten[[#This Row],[Sanr.]]=EW$7,Tbl.Kosten[[#This Row],[Totaal kosten]],"")</f>
        <v/>
      </c>
      <c r="EX219" s="150" t="str">
        <f>IF(Tbl.Kosten[[#This Row],[Sanr.]]=EX$7,Tbl.Kosten[[#This Row],[Totaal kosten]],"")</f>
        <v/>
      </c>
      <c r="EY219" s="150" t="str">
        <f>IF(Tbl.Kosten[[#This Row],[Sanr.]]=EY$7,Tbl.Kosten[[#This Row],[Totaal kosten]],"")</f>
        <v/>
      </c>
      <c r="EZ219" s="150" t="str">
        <f>IF(Tbl.Kosten[[#This Row],[Sanr.]]=EZ$7,Tbl.Kosten[[#This Row],[Totaal kosten]],"")</f>
        <v/>
      </c>
      <c r="FA219" s="150" t="str">
        <f>IF(Tbl.Kosten[[#This Row],[Sanr.]]=FA$7,Tbl.Kosten[[#This Row],[Totaal kosten]],"")</f>
        <v/>
      </c>
      <c r="FB219" s="150" t="str">
        <f>IF(Tbl.Kosten[[#This Row],[Sanr.]]=FB$7,Tbl.Kosten[[#This Row],[Totaal kosten]],"")</f>
        <v/>
      </c>
      <c r="FC219" s="150" t="str">
        <f>IF(Tbl.Kosten[[#This Row],[Sanr.]]=FC$7,Tbl.Kosten[[#This Row],[Totaal kosten]],"")</f>
        <v/>
      </c>
      <c r="FD219" s="150" t="str">
        <f>IF(Tbl.Kosten[[#This Row],[Sanr.]]=FD$7,Tbl.Kosten[[#This Row],[Totaal kosten]],"")</f>
        <v/>
      </c>
      <c r="FE219" s="150" t="str">
        <f>IF(Tbl.Kosten[[#This Row],[Sanr.]]=FE$7,Tbl.Kosten[[#This Row],[Totaal kosten]],"")</f>
        <v/>
      </c>
      <c r="FF219" s="150" t="str">
        <f>IF(Tbl.Kosten[[#This Row],[Sanr.]]=FF$7,Tbl.Kosten[[#This Row],[Totaal kosten]],"")</f>
        <v/>
      </c>
      <c r="FG219" s="150" t="str">
        <f>IF(Tbl.Kosten[[#This Row],[Sanr.]]=FG$7,Tbl.Kosten[[#This Row],[Totaal kosten]],"")</f>
        <v/>
      </c>
      <c r="FH219" s="150" t="str">
        <f>IF(Tbl.Kosten[[#This Row],[Sanr.]]=FH$7,Tbl.Kosten[[#This Row],[Totaal kosten]],"")</f>
        <v/>
      </c>
      <c r="FI219" s="150" t="str">
        <f>IF(Tbl.Kosten[[#This Row],[Sanr.]]=FI$7,Tbl.Kosten[[#This Row],[Totaal kosten]],"")</f>
        <v/>
      </c>
      <c r="FJ219" s="150" t="str">
        <f>IF(Tbl.Kosten[[#This Row],[Sanr.]]=FJ$7,Tbl.Kosten[[#This Row],[Totaal kosten]],"")</f>
        <v/>
      </c>
      <c r="FK219" s="150" t="str">
        <f>IF(Tbl.Kosten[[#This Row],[Sanr.]]=FK$7,Tbl.Kosten[[#This Row],[Totaal kosten]],"")</f>
        <v/>
      </c>
      <c r="FL219" s="150" t="str">
        <f>IF(Tbl.Kosten[[#This Row],[Sanr.]]=FL$7,Tbl.Kosten[[#This Row],[Totaal kosten]],"")</f>
        <v/>
      </c>
      <c r="FM219" s="150" t="str">
        <f>IF(Tbl.Kosten[[#This Row],[Sanr.]]=FM$7,Tbl.Kosten[[#This Row],[Totaal kosten]],"")</f>
        <v/>
      </c>
      <c r="FN219" s="150" t="str">
        <f>IF(Tbl.Kosten[[#This Row],[Sanr.]]=FN$7,Tbl.Kosten[[#This Row],[Totaal kosten]],"")</f>
        <v/>
      </c>
      <c r="FO219" s="150" t="str">
        <f>IF(Tbl.Kosten[[#This Row],[Sanr.]]=FO$7,Tbl.Kosten[[#This Row],[Totaal kosten]],"")</f>
        <v/>
      </c>
      <c r="FP219" s="150" t="str">
        <f>IF(Tbl.Kosten[[#This Row],[Sanr.]]=FP$7,Tbl.Kosten[[#This Row],[Totaal kosten]],"")</f>
        <v/>
      </c>
      <c r="FQ219" s="150" t="str">
        <f>IF(Tbl.Kosten[[#This Row],[Sanr.]]=FQ$7,Tbl.Kosten[[#This Row],[Totaal kosten]],"")</f>
        <v/>
      </c>
      <c r="FR219" s="150" t="str">
        <f>IF(Tbl.Kosten[[#This Row],[Sanr.]]=FR$7,Tbl.Kosten[[#This Row],[Totaal kosten]],"")</f>
        <v/>
      </c>
      <c r="FS219" s="150" t="str">
        <f>IF(Tbl.Kosten[[#This Row],[Sanr.]]=FS$7,Tbl.Kosten[[#This Row],[Totaal kosten]],"")</f>
        <v/>
      </c>
      <c r="FT219" s="150" t="str">
        <f>IF(Tbl.Kosten[[#This Row],[Sanr.]]=FT$7,Tbl.Kosten[[#This Row],[Totaal kosten]],"")</f>
        <v/>
      </c>
      <c r="FU219" s="150" t="str">
        <f>IF(Tbl.Kosten[[#This Row],[Sanr.]]=FU$7,Tbl.Kosten[[#This Row],[Totaal kosten]],"")</f>
        <v/>
      </c>
      <c r="FV219" s="150" t="str">
        <f>IF(Tbl.Kosten[[#This Row],[Sanr.]]=FV$7,Tbl.Kosten[[#This Row],[Totaal kosten]],"")</f>
        <v/>
      </c>
      <c r="FW219" s="150" t="str">
        <f>IFERROR(_xlfn.XLOOKUP(Tbl.Kosten[[#This Row],[Activiteitencode]],Tbl.Activiteiten[Activiteitcode],Tbl.Activiteiten[Anr.],"",0,1),"")</f>
        <v/>
      </c>
      <c r="FX219" s="169" t="str">
        <f>_xlfn.CONCAT(Tbl.Kosten[[#This Row],[Pnr.]],Tbl.Kosten[[#This Row],[Sanr.]])</f>
        <v>P1</v>
      </c>
      <c r="FY219" s="150">
        <f>Tbl.Kosten[[#This Row],[Totaal kosten]]-Tbl.Kosten[[#This Row],[Subsidie]]</f>
        <v>0</v>
      </c>
      <c r="FZ219" s="150">
        <f>IF(Tbl.Kosten[[#This Row],[Pnr.]]=FZ$7,Tbl.Kosten[[#This Row],[Te financieren]],"")</f>
        <v>0</v>
      </c>
      <c r="GA219" s="150" t="str">
        <f>IF(Tbl.Kosten[[#This Row],[Pnr.]]=GA$7,Tbl.Kosten[[#This Row],[Te financieren]],"")</f>
        <v/>
      </c>
      <c r="GB219" s="150" t="str">
        <f>IF(Tbl.Kosten[[#This Row],[Pnr.]]=GB$7,Tbl.Kosten[[#This Row],[Te financieren]],"")</f>
        <v/>
      </c>
      <c r="GC219" s="150" t="str">
        <f>IF(Tbl.Kosten[[#This Row],[Pnr.]]=GC$7,Tbl.Kosten[[#This Row],[Te financieren]],"")</f>
        <v/>
      </c>
      <c r="GD219" s="150" t="str">
        <f>IF(Tbl.Kosten[[#This Row],[Pnr.]]=GD$7,Tbl.Kosten[[#This Row],[Te financieren]],"")</f>
        <v/>
      </c>
      <c r="GE219" s="150" t="str">
        <f>IF(Tbl.Kosten[[#This Row],[Pnr.]]=GE$7,Tbl.Kosten[[#This Row],[Te financieren]],"")</f>
        <v/>
      </c>
      <c r="GF219" s="150" t="str">
        <f>IF(Tbl.Kosten[[#This Row],[Pnr.]]=GF$7,Tbl.Kosten[[#This Row],[Te financieren]],"")</f>
        <v/>
      </c>
      <c r="GG219" s="150" t="str">
        <f>IF(Tbl.Kosten[[#This Row],[Pnr.]]=GG$7,Tbl.Kosten[[#This Row],[Te financieren]],"")</f>
        <v/>
      </c>
      <c r="GH219" s="150" t="str">
        <f>IF(Tbl.Kosten[[#This Row],[Pnr.]]=GH$7,Tbl.Kosten[[#This Row],[Te financieren]],"")</f>
        <v/>
      </c>
      <c r="GI219" s="150" t="str">
        <f>IF(Tbl.Kosten[[#This Row],[Pnr.]]=GI$7,Tbl.Kosten[[#This Row],[Te financieren]],"")</f>
        <v/>
      </c>
      <c r="GJ219" s="150" t="str">
        <f>IF(Tbl.Kosten[[#This Row],[Pnr.]]=GJ$7,Tbl.Kosten[[#This Row],[Te financieren]],"")</f>
        <v/>
      </c>
      <c r="GK219" s="150" t="str">
        <f>IF(Tbl.Kosten[[#This Row],[Pnr.]]=GK$7,Tbl.Kosten[[#This Row],[Te financieren]],"")</f>
        <v/>
      </c>
      <c r="GL219" s="150" t="str">
        <f>IF(Tbl.Kosten[[#This Row],[Pnr.]]=GL$7,Tbl.Kosten[[#This Row],[Te financieren]],"")</f>
        <v/>
      </c>
      <c r="GM219" s="150" t="str">
        <f>IF(Tbl.Kosten[[#This Row],[Pnr.]]=GM$7,Tbl.Kosten[[#This Row],[Te financieren]],"")</f>
        <v/>
      </c>
      <c r="GN219" s="150" t="str">
        <f>IF(Tbl.Kosten[[#This Row],[Pnr.]]=GN$7,Tbl.Kosten[[#This Row],[Te financieren]],"")</f>
        <v/>
      </c>
      <c r="GO219" s="150" t="str">
        <f>IF(Tbl.Kosten[[#This Row],[Pnr.]]=GO$7,Tbl.Kosten[[#This Row],[Te financieren]],"")</f>
        <v/>
      </c>
      <c r="GP219" s="150" t="str">
        <f>IF(Tbl.Kosten[[#This Row],[Pnr.]]=GP$7,Tbl.Kosten[[#This Row],[Te financieren]],"")</f>
        <v/>
      </c>
      <c r="GQ219" s="150" t="str">
        <f>IF(Tbl.Kosten[[#This Row],[Pnr.]]=GQ$7,Tbl.Kosten[[#This Row],[Te financieren]],"")</f>
        <v/>
      </c>
      <c r="GR219" s="150" t="str">
        <f>IF(Tbl.Kosten[[#This Row],[Pnr.]]=GR$7,Tbl.Kosten[[#This Row],[Te financieren]],"")</f>
        <v/>
      </c>
      <c r="GS219" s="150" t="str">
        <f>IF(Tbl.Kosten[[#This Row],[Pnr.]]=GS$7,Tbl.Kosten[[#This Row],[Te financieren]],"")</f>
        <v/>
      </c>
      <c r="GT219" s="150" t="str">
        <f>IF(Tbl.Kosten[[#This Row],[Pnr.]]=GT$7,Tbl.Kosten[[#This Row],[Te financieren]],"")</f>
        <v/>
      </c>
      <c r="GU219" s="150" t="str">
        <f>IF(Tbl.Kosten[[#This Row],[Pnr.]]=GU$7,Tbl.Kosten[[#This Row],[Te financieren]],"")</f>
        <v/>
      </c>
      <c r="GV219" s="150" t="str">
        <f>IF(Tbl.Kosten[[#This Row],[Pnr.]]=GV$7,Tbl.Kosten[[#This Row],[Te financieren]],"")</f>
        <v/>
      </c>
      <c r="GW219" s="150" t="str">
        <f>IF(Tbl.Kosten[[#This Row],[Pnr.]]=GW$7,Tbl.Kosten[[#This Row],[Te financieren]],"")</f>
        <v/>
      </c>
      <c r="GX219" s="150" t="str">
        <f>IF(Tbl.Kosten[[#This Row],[Pnr.]]=GX$7,Tbl.Kosten[[#This Row],[Te financieren]],"")</f>
        <v/>
      </c>
      <c r="GY219" s="150" t="str">
        <f>IF(Tbl.Kosten[[#This Row],[Pnr.]]=GY$7,Tbl.Kosten[[#This Row],[Te financieren]],"")</f>
        <v/>
      </c>
      <c r="GZ219" s="150" t="str">
        <f>IF(Tbl.Kosten[[#This Row],[Pnr.]]=GZ$7,Tbl.Kosten[[#This Row],[Te financieren]],"")</f>
        <v/>
      </c>
      <c r="HA219" s="150" t="str">
        <f>IF(Tbl.Kosten[[#This Row],[Pnr.]]=HA$7,Tbl.Kosten[[#This Row],[Te financieren]],"")</f>
        <v/>
      </c>
      <c r="HB219" s="150" t="str">
        <f>IF(Tbl.Kosten[[#This Row],[Pnr.]]=HB$7,Tbl.Kosten[[#This Row],[Te financieren]],"")</f>
        <v/>
      </c>
      <c r="HC219" s="150" t="str">
        <f>IF(Tbl.Kosten[[#This Row],[Pnr.]]=HC$7,Tbl.Kosten[[#This Row],[Te financieren]],"")</f>
        <v/>
      </c>
      <c r="HD219" s="150" t="str">
        <f>IF(Tbl.Kosten[[#This Row],[Pnr.]]=HD$7,Tbl.Kosten[[#This Row],[Te financieren]],"")</f>
        <v/>
      </c>
      <c r="HE219" s="150" t="str">
        <f>IF(Tbl.Kosten[[#This Row],[Pnr.]]=HE$7,Tbl.Kosten[[#This Row],[Te financieren]],"")</f>
        <v/>
      </c>
      <c r="HF219" s="150" t="str">
        <f>IF(Tbl.Kosten[[#This Row],[Pnr.]]=HF$7,Tbl.Kosten[[#This Row],[Te financieren]],"")</f>
        <v/>
      </c>
      <c r="HG219" s="150" t="str">
        <f>IF(Tbl.Kosten[[#This Row],[Pnr.]]=HG$7,Tbl.Kosten[[#This Row],[Te financieren]],"")</f>
        <v/>
      </c>
      <c r="HH219" s="150" t="str">
        <f>IF(Tbl.Kosten[[#This Row],[Pnr.]]=HH$7,Tbl.Kosten[[#This Row],[Te financieren]],"")</f>
        <v/>
      </c>
      <c r="HI219" s="150" t="str">
        <f>IF(Tbl.Kosten[[#This Row],[Pnr.]]=HI$7,Tbl.Kosten[[#This Row],[Te financieren]],"")</f>
        <v/>
      </c>
      <c r="HJ219" s="150" t="str">
        <f>IF(Tbl.Kosten[[#This Row],[Pnr.]]=HJ$7,Tbl.Kosten[[#This Row],[Te financieren]],"")</f>
        <v/>
      </c>
      <c r="HK219" s="150" t="str">
        <f>IF(Tbl.Kosten[[#This Row],[Pnr.]]=HK$7,Tbl.Kosten[[#This Row],[Te financieren]],"")</f>
        <v/>
      </c>
      <c r="HL219" s="150" t="str">
        <f>IF(Tbl.Kosten[[#This Row],[Pnr.]]=HL$7,Tbl.Kosten[[#This Row],[Te financieren]],"")</f>
        <v/>
      </c>
      <c r="HM219" s="150" t="str">
        <f>IF(Tbl.Kosten[[#This Row],[Pnr.]]=HM$7,Tbl.Kosten[[#This Row],[Te financieren]],"")</f>
        <v/>
      </c>
      <c r="HN219" s="150" t="str">
        <f>IF(Tbl.Kosten[[#This Row],[Pnr.]]=HN$7,Tbl.Kosten[[#This Row],[Te financieren]],"")</f>
        <v/>
      </c>
      <c r="HO219" s="150" t="str">
        <f>IF(Tbl.Kosten[[#This Row],[Pnr.]]=HO$7,Tbl.Kosten[[#This Row],[Te financieren]],"")</f>
        <v/>
      </c>
      <c r="HP219" s="150" t="str">
        <f>IF(Tbl.Kosten[[#This Row],[Pnr.]]=HP$7,Tbl.Kosten[[#This Row],[Te financieren]],"")</f>
        <v/>
      </c>
      <c r="HQ219" s="150" t="str">
        <f>IF(Tbl.Kosten[[#This Row],[Pnr.]]=HQ$7,Tbl.Kosten[[#This Row],[Te financieren]],"")</f>
        <v/>
      </c>
      <c r="HR219" s="150" t="str">
        <f>IF(Tbl.Kosten[[#This Row],[Pnr.]]=HR$7,Tbl.Kosten[[#This Row],[Te financieren]],"")</f>
        <v/>
      </c>
      <c r="HS219" s="150" t="str">
        <f>IF(Tbl.Kosten[[#This Row],[Pnr.]]=HS$7,Tbl.Kosten[[#This Row],[Te financieren]],"")</f>
        <v/>
      </c>
      <c r="HT219" s="150" t="str">
        <f>IF(Tbl.Kosten[[#This Row],[Pnr.]]=HT$7,Tbl.Kosten[[#This Row],[Te financieren]],"")</f>
        <v/>
      </c>
      <c r="HU219" s="150" t="str">
        <f>IF(Tbl.Kosten[[#This Row],[Pnr.]]=HU$7,Tbl.Kosten[[#This Row],[Te financieren]],"")</f>
        <v/>
      </c>
      <c r="HV219" s="150" t="str">
        <f>IF(Tbl.Kosten[[#This Row],[Pnr.]]=HV$7,Tbl.Kosten[[#This Row],[Te financieren]],"")</f>
        <v/>
      </c>
      <c r="HW219" s="150" t="str">
        <f>IF(Tbl.Kosten[[#This Row],[Pnr.]]=HW$7,Tbl.Kosten[[#This Row],[Te financieren]],"")</f>
        <v/>
      </c>
    </row>
    <row r="220" spans="2:231" x14ac:dyDescent="0.3">
      <c r="B220" s="134"/>
      <c r="C220" s="137"/>
      <c r="D220" s="136"/>
      <c r="E220" s="261"/>
      <c r="F220" s="135"/>
      <c r="G220" s="11" t="str">
        <f>IF(Tbl.Kosten[[#This Row],[Medewerker e/o 
functie]]&lt;&gt;"",_xlfn.XLOOKUP(Tbl.Kosten[[#This Row],[Medewerker e/o 
functie]],Tbl.Uurtarief[Medewerker en/of functie],Tbl.Uurtarief[Uurtarief],"",0,1),"")</f>
        <v/>
      </c>
      <c r="H220" s="121">
        <f>IFERROR(Tbl.Kosten[[#This Row],[Uren]]*Tbl.Kosten[[#This Row],[Uurtarief]],0)</f>
        <v>0</v>
      </c>
      <c r="I220" s="119" t="str">
        <f>IF(Tbl.Kosten[[#This Row],[Subtotaal uren]]&lt;&gt;0,_xlfn.XLOOKUP(Tbl.Kosten[[#This Row],[Medewerker e/o 
functie]],Tbl.Uurtarief[Medewerker en/of functie],Tbl.Uurtarief[Kostensoort arbeid],"",0,1),"")</f>
        <v/>
      </c>
      <c r="J220" s="137"/>
      <c r="K220" s="135"/>
      <c r="L220" s="139" t="str">
        <f>IF(Tbl.Kosten[[#This Row],[Activum]]&lt;&gt;"",_xlfn.XLOOKUP(Tbl.Kosten[[#This Row],[Activum]],Tbl.Afschrijvingskosten[Activum],Tbl.Afschrijvingskosten[Tarief per afschrijvings-eenheid],"",0,1),"")</f>
        <v/>
      </c>
      <c r="M220" s="122">
        <f>IFERROR(Tbl.Kosten[[#This Row],[Een-
heden]]*Tbl.Kosten[[#This Row],[Afschrijvings-
tarief]],0)</f>
        <v>0</v>
      </c>
      <c r="N220" s="122" t="str">
        <f>IF(Tbl.Kosten[[#This Row],[Subtotaal afschrijving]]&lt;&gt;0,Lijsten!$A$7,"")</f>
        <v/>
      </c>
      <c r="O220" s="140"/>
      <c r="P220" s="135"/>
      <c r="Q220" s="138"/>
      <c r="R220" s="122">
        <f>IFERROR(Tbl.Kosten[[#This Row],[Aantal]]*Tbl.Kosten[[#This Row],[Tarief]],0)</f>
        <v>0</v>
      </c>
      <c r="S220" s="8">
        <f>IFERROR(Tbl.Kosten[[#This Row],[Subtotaal overige kosten]]+Tbl.Kosten[[#This Row],[Subtotaal uren]]+Tbl.Kosten[[#This Row],[Subtotaal afschrijving]],0)</f>
        <v>0</v>
      </c>
      <c r="T220" s="8">
        <f>IFERROR(Tbl.Kosten[[#This Row],[Totaal kosten]]*Tbl.Kosten[[#This Row],[Subsidie%]],0)</f>
        <v>0</v>
      </c>
      <c r="U220" s="4" t="str" cm="1">
        <f t="array" ref="U220">IFERROR(_xlfn.IFS(Tbl.Kosten[[#This Row],[Subtotaal uren]]&lt;&gt;0,Tbl.Kosten[[#This Row],[Kostensoort arbeid]],Tbl.Kosten[[#This Row],[Subtotaal afschrijving]]&lt;&gt;0,Tbl.Kosten[[#This Row],[Kostensoort afschrijving]],Tbl.Kosten[[#This Row],[Subtotaal overige kosten]]&lt;&gt;0,Tbl.Kosten[[#This Row],[Kostensoort overig]]),"")</f>
        <v/>
      </c>
      <c r="V220" s="4" t="str">
        <f>IFERROR(_xlfn.XLOOKUP(Tbl.Kosten[[#This Row],[Activiteitencode]],Tbl.Activiteiten[Activiteitcode],Tbl.Activiteiten[Werkpakketcode],"",0,1),"")</f>
        <v/>
      </c>
      <c r="W220" s="4" t="str">
        <f>IFERROR(_xlfn.XLOOKUP(Tbl.Kosten[[#This Row],[Werkpakketcode]],Tbl.Werkpakketten[Werkpakketcode],Tbl.Werkpakketten[Subsidiabele activiteit],"",0,1),"")</f>
        <v/>
      </c>
      <c r="X220" s="12">
        <f>IFERROR(_xlfn.XLOOKUP(Tbl.Kosten[[#This Row],[Sanr.]],Tbl.Subsidiehoogte[SAnr.],Tbl.Subsidiehoogte[Sub. Percentage],0,0,1),0)</f>
        <v>0</v>
      </c>
      <c r="Y220" s="144" t="str">
        <f>IFERROR(_xlfn.XLOOKUP(Tbl.Kosten[[#This Row],[Partnercode]],Tbl.Projectpartners[Partnercode],Tbl.Projectpartners[PNr.],"",0,1),"")</f>
        <v>P1</v>
      </c>
      <c r="Z220" s="148">
        <f>IF(Tbl.Kosten[[#This Row],[Pnr.]]=Z$7,Tbl.Kosten[[#This Row],[Totaal kosten]],"")</f>
        <v>0</v>
      </c>
      <c r="AA220" s="148" t="str">
        <f>IF(Tbl.Kosten[[#This Row],[Pnr.]]=AA$7,Tbl.Kosten[[#This Row],[Totaal kosten]],"")</f>
        <v/>
      </c>
      <c r="AB220" s="148" t="str">
        <f>IF(Tbl.Kosten[[#This Row],[Pnr.]]=AB$7,Tbl.Kosten[[#This Row],[Totaal kosten]],"")</f>
        <v/>
      </c>
      <c r="AC220" s="148" t="str">
        <f>IF(Tbl.Kosten[[#This Row],[Pnr.]]=AC$7,Tbl.Kosten[[#This Row],[Totaal kosten]],"")</f>
        <v/>
      </c>
      <c r="AD220" s="148" t="str">
        <f>IF(Tbl.Kosten[[#This Row],[Pnr.]]=AD$7,Tbl.Kosten[[#This Row],[Totaal kosten]],"")</f>
        <v/>
      </c>
      <c r="AE220" s="148" t="str">
        <f>IF(Tbl.Kosten[[#This Row],[Pnr.]]=AE$7,Tbl.Kosten[[#This Row],[Totaal kosten]],"")</f>
        <v/>
      </c>
      <c r="AF220" s="148" t="str">
        <f>IF(Tbl.Kosten[[#This Row],[Pnr.]]=AF$7,Tbl.Kosten[[#This Row],[Totaal kosten]],"")</f>
        <v/>
      </c>
      <c r="AG220" s="148" t="str">
        <f>IF(Tbl.Kosten[[#This Row],[Pnr.]]=AG$7,Tbl.Kosten[[#This Row],[Totaal kosten]],"")</f>
        <v/>
      </c>
      <c r="AH220" s="148" t="str">
        <f>IF(Tbl.Kosten[[#This Row],[Pnr.]]=AH$7,Tbl.Kosten[[#This Row],[Totaal kosten]],"")</f>
        <v/>
      </c>
      <c r="AI220" s="148" t="str">
        <f>IF(Tbl.Kosten[[#This Row],[Pnr.]]=AI$7,Tbl.Kosten[[#This Row],[Totaal kosten]],"")</f>
        <v/>
      </c>
      <c r="AJ220" s="148" t="str">
        <f>IF(Tbl.Kosten[[#This Row],[Pnr.]]=AJ$7,Tbl.Kosten[[#This Row],[Totaal kosten]],"")</f>
        <v/>
      </c>
      <c r="AK220" s="148" t="str">
        <f>IF(Tbl.Kosten[[#This Row],[Pnr.]]=AK$7,Tbl.Kosten[[#This Row],[Totaal kosten]],"")</f>
        <v/>
      </c>
      <c r="AL220" s="148" t="str">
        <f>IF(Tbl.Kosten[[#This Row],[Pnr.]]=AL$7,Tbl.Kosten[[#This Row],[Totaal kosten]],"")</f>
        <v/>
      </c>
      <c r="AM220" s="148" t="str">
        <f>IF(Tbl.Kosten[[#This Row],[Pnr.]]=AM$7,Tbl.Kosten[[#This Row],[Totaal kosten]],"")</f>
        <v/>
      </c>
      <c r="AN220" s="148" t="str">
        <f>IF(Tbl.Kosten[[#This Row],[Pnr.]]=AN$7,Tbl.Kosten[[#This Row],[Totaal kosten]],"")</f>
        <v/>
      </c>
      <c r="AO220" s="148" t="str">
        <f>IF(Tbl.Kosten[[#This Row],[Pnr.]]=AO$7,Tbl.Kosten[[#This Row],[Totaal kosten]],"")</f>
        <v/>
      </c>
      <c r="AP220" s="148" t="str">
        <f>IF(Tbl.Kosten[[#This Row],[Pnr.]]=AP$7,Tbl.Kosten[[#This Row],[Totaal kosten]],"")</f>
        <v/>
      </c>
      <c r="AQ220" s="148" t="str">
        <f>IF(Tbl.Kosten[[#This Row],[Pnr.]]=AQ$7,Tbl.Kosten[[#This Row],[Totaal kosten]],"")</f>
        <v/>
      </c>
      <c r="AR220" s="148" t="str">
        <f>IF(Tbl.Kosten[[#This Row],[Pnr.]]=AR$7,Tbl.Kosten[[#This Row],[Totaal kosten]],"")</f>
        <v/>
      </c>
      <c r="AS220" s="148" t="str">
        <f>IF(Tbl.Kosten[[#This Row],[Pnr.]]=AS$7,Tbl.Kosten[[#This Row],[Totaal kosten]],"")</f>
        <v/>
      </c>
      <c r="AT220" s="148" t="str">
        <f>IF(Tbl.Kosten[[#This Row],[Pnr.]]=AT$7,Tbl.Kosten[[#This Row],[Totaal kosten]],"")</f>
        <v/>
      </c>
      <c r="AU220" s="148" t="str">
        <f>IF(Tbl.Kosten[[#This Row],[Pnr.]]=AU$7,Tbl.Kosten[[#This Row],[Totaal kosten]],"")</f>
        <v/>
      </c>
      <c r="AV220" s="148" t="str">
        <f>IF(Tbl.Kosten[[#This Row],[Pnr.]]=AV$7,Tbl.Kosten[[#This Row],[Totaal kosten]],"")</f>
        <v/>
      </c>
      <c r="AW220" s="148" t="str">
        <f>IF(Tbl.Kosten[[#This Row],[Pnr.]]=AW$7,Tbl.Kosten[[#This Row],[Totaal kosten]],"")</f>
        <v/>
      </c>
      <c r="AX220" s="148" t="str">
        <f>IF(Tbl.Kosten[[#This Row],[Pnr.]]=AX$7,Tbl.Kosten[[#This Row],[Totaal kosten]],"")</f>
        <v/>
      </c>
      <c r="AY220" s="148" t="str">
        <f>IF(Tbl.Kosten[[#This Row],[Pnr.]]=AY$7,Tbl.Kosten[[#This Row],[Totaal kosten]],"")</f>
        <v/>
      </c>
      <c r="AZ220" s="148" t="str">
        <f>IF(Tbl.Kosten[[#This Row],[Pnr.]]=AZ$7,Tbl.Kosten[[#This Row],[Totaal kosten]],"")</f>
        <v/>
      </c>
      <c r="BA220" s="148" t="str">
        <f>IF(Tbl.Kosten[[#This Row],[Pnr.]]=BA$7,Tbl.Kosten[[#This Row],[Totaal kosten]],"")</f>
        <v/>
      </c>
      <c r="BB220" s="148" t="str">
        <f>IF(Tbl.Kosten[[#This Row],[Pnr.]]=BB$7,Tbl.Kosten[[#This Row],[Totaal kosten]],"")</f>
        <v/>
      </c>
      <c r="BC220" s="148" t="str">
        <f>IF(Tbl.Kosten[[#This Row],[Pnr.]]=BC$7,Tbl.Kosten[[#This Row],[Totaal kosten]],"")</f>
        <v/>
      </c>
      <c r="BD220" s="148" t="str">
        <f>IF(Tbl.Kosten[[#This Row],[Pnr.]]=BD$7,Tbl.Kosten[[#This Row],[Totaal kosten]],"")</f>
        <v/>
      </c>
      <c r="BE220" s="148" t="str">
        <f>IF(Tbl.Kosten[[#This Row],[Pnr.]]=BE$7,Tbl.Kosten[[#This Row],[Totaal kosten]],"")</f>
        <v/>
      </c>
      <c r="BF220" s="148" t="str">
        <f>IF(Tbl.Kosten[[#This Row],[Pnr.]]=BF$7,Tbl.Kosten[[#This Row],[Totaal kosten]],"")</f>
        <v/>
      </c>
      <c r="BG220" s="148" t="str">
        <f>IF(Tbl.Kosten[[#This Row],[Pnr.]]=BG$7,Tbl.Kosten[[#This Row],[Totaal kosten]],"")</f>
        <v/>
      </c>
      <c r="BH220" s="148" t="str">
        <f>IF(Tbl.Kosten[[#This Row],[Pnr.]]=BH$7,Tbl.Kosten[[#This Row],[Totaal kosten]],"")</f>
        <v/>
      </c>
      <c r="BI220" s="148" t="str">
        <f>IF(Tbl.Kosten[[#This Row],[Pnr.]]=BI$7,Tbl.Kosten[[#This Row],[Totaal kosten]],"")</f>
        <v/>
      </c>
      <c r="BJ220" s="148" t="str">
        <f>IF(Tbl.Kosten[[#This Row],[Pnr.]]=BJ$7,Tbl.Kosten[[#This Row],[Totaal kosten]],"")</f>
        <v/>
      </c>
      <c r="BK220" s="148" t="str">
        <f>IF(Tbl.Kosten[[#This Row],[Pnr.]]=BK$7,Tbl.Kosten[[#This Row],[Totaal kosten]],"")</f>
        <v/>
      </c>
      <c r="BL220" s="148" t="str">
        <f>IF(Tbl.Kosten[[#This Row],[Pnr.]]=BL$7,Tbl.Kosten[[#This Row],[Totaal kosten]],"")</f>
        <v/>
      </c>
      <c r="BM220" s="148" t="str">
        <f>IF(Tbl.Kosten[[#This Row],[Pnr.]]=BM$7,Tbl.Kosten[[#This Row],[Totaal kosten]],"")</f>
        <v/>
      </c>
      <c r="BN220" s="148" t="str">
        <f>IF(Tbl.Kosten[[#This Row],[Pnr.]]=BN$7,Tbl.Kosten[[#This Row],[Totaal kosten]],"")</f>
        <v/>
      </c>
      <c r="BO220" s="148" t="str">
        <f>IF(Tbl.Kosten[[#This Row],[Pnr.]]=BO$7,Tbl.Kosten[[#This Row],[Totaal kosten]],"")</f>
        <v/>
      </c>
      <c r="BP220" s="148" t="str">
        <f>IF(Tbl.Kosten[[#This Row],[Pnr.]]=BP$7,Tbl.Kosten[[#This Row],[Totaal kosten]],"")</f>
        <v/>
      </c>
      <c r="BQ220" s="148" t="str">
        <f>IF(Tbl.Kosten[[#This Row],[Pnr.]]=BQ$7,Tbl.Kosten[[#This Row],[Totaal kosten]],"")</f>
        <v/>
      </c>
      <c r="BR220" s="148" t="str">
        <f>IF(Tbl.Kosten[[#This Row],[Pnr.]]=BR$7,Tbl.Kosten[[#This Row],[Totaal kosten]],"")</f>
        <v/>
      </c>
      <c r="BS220" s="148" t="str">
        <f>IF(Tbl.Kosten[[#This Row],[Pnr.]]=BS$7,Tbl.Kosten[[#This Row],[Totaal kosten]],"")</f>
        <v/>
      </c>
      <c r="BT220" s="148" t="str">
        <f>IF(Tbl.Kosten[[#This Row],[Pnr.]]=BT$7,Tbl.Kosten[[#This Row],[Totaal kosten]],"")</f>
        <v/>
      </c>
      <c r="BU220" s="148" t="str">
        <f>IF(Tbl.Kosten[[#This Row],[Pnr.]]=BU$7,Tbl.Kosten[[#This Row],[Totaal kosten]],"")</f>
        <v/>
      </c>
      <c r="BV220" s="148" t="str">
        <f>IF(Tbl.Kosten[[#This Row],[Pnr.]]=BV$7,Tbl.Kosten[[#This Row],[Totaal kosten]],"")</f>
        <v/>
      </c>
      <c r="BW220" s="148" t="str">
        <f>IF(Tbl.Kosten[[#This Row],[Pnr.]]=BW$7,Tbl.Kosten[[#This Row],[Totaal kosten]],"")</f>
        <v/>
      </c>
      <c r="BX220" s="148" t="str">
        <f>IFERROR(_xlfn.XLOOKUP(Tbl.Kosten[[#This Row],[Werkpakketcode]],Tbl.Werkpakketten[Werkpakketcode],Tbl.Werkpakketten[WPnr.],"",0,1),"")</f>
        <v/>
      </c>
      <c r="BY220" s="148" t="str">
        <f>IF(Tbl.Kosten[[#This Row],[WPnr.]]=BY$7,Tbl.Kosten[[#This Row],[Totaal kosten]],"")</f>
        <v/>
      </c>
      <c r="BZ220" s="148" t="str">
        <f>IF(Tbl.Kosten[[#This Row],[WPnr.]]=BZ$7,Tbl.Kosten[[#This Row],[Totaal kosten]],"")</f>
        <v/>
      </c>
      <c r="CA220" s="148" t="str">
        <f>IF(Tbl.Kosten[[#This Row],[WPnr.]]=CA$7,Tbl.Kosten[[#This Row],[Totaal kosten]],"")</f>
        <v/>
      </c>
      <c r="CB220" s="148" t="str">
        <f>IF(Tbl.Kosten[[#This Row],[WPnr.]]=CB$7,Tbl.Kosten[[#This Row],[Totaal kosten]],"")</f>
        <v/>
      </c>
      <c r="CC220" s="148" t="str">
        <f>IF(Tbl.Kosten[[#This Row],[WPnr.]]=CC$7,Tbl.Kosten[[#This Row],[Totaal kosten]],"")</f>
        <v/>
      </c>
      <c r="CD220" s="148" t="str">
        <f>IF(Tbl.Kosten[[#This Row],[WPnr.]]=CD$7,Tbl.Kosten[[#This Row],[Totaal kosten]],"")</f>
        <v/>
      </c>
      <c r="CE220" s="148" t="str">
        <f>IF(Tbl.Kosten[[#This Row],[WPnr.]]=CE$7,Tbl.Kosten[[#This Row],[Totaal kosten]],"")</f>
        <v/>
      </c>
      <c r="CF220" s="148" t="str">
        <f>IF(Tbl.Kosten[[#This Row],[WPnr.]]=CF$7,Tbl.Kosten[[#This Row],[Totaal kosten]],"")</f>
        <v/>
      </c>
      <c r="CG220" s="148" t="str">
        <f>IF(Tbl.Kosten[[#This Row],[WPnr.]]=CG$7,Tbl.Kosten[[#This Row],[Totaal kosten]],"")</f>
        <v/>
      </c>
      <c r="CH220" s="148" t="str">
        <f>IF(Tbl.Kosten[[#This Row],[WPnr.]]=CH$7,Tbl.Kosten[[#This Row],[Totaal kosten]],"")</f>
        <v/>
      </c>
      <c r="CI220" s="148" t="str">
        <f>IF(Tbl.Kosten[[#This Row],[WPnr.]]=CI$7,Tbl.Kosten[[#This Row],[Totaal kosten]],"")</f>
        <v/>
      </c>
      <c r="CJ220" s="148" t="str">
        <f>IF(Tbl.Kosten[[#This Row],[WPnr.]]=CJ$7,Tbl.Kosten[[#This Row],[Totaal kosten]],"")</f>
        <v/>
      </c>
      <c r="CK220" s="148" t="str">
        <f>IF(Tbl.Kosten[[#This Row],[WPnr.]]=CK$7,Tbl.Kosten[[#This Row],[Totaal kosten]],"")</f>
        <v/>
      </c>
      <c r="CL220" s="148" t="str">
        <f>IF(Tbl.Kosten[[#This Row],[WPnr.]]=CL$7,Tbl.Kosten[[#This Row],[Totaal kosten]],"")</f>
        <v/>
      </c>
      <c r="CM220" s="148" t="str">
        <f>IF(Tbl.Kosten[[#This Row],[WPnr.]]=CM$7,Tbl.Kosten[[#This Row],[Totaal kosten]],"")</f>
        <v/>
      </c>
      <c r="CN220" s="148" t="str">
        <f>IF(Tbl.Kosten[[#This Row],[WPnr.]]=CN$7,Tbl.Kosten[[#This Row],[Totaal kosten]],"")</f>
        <v/>
      </c>
      <c r="CO220" s="148" t="str">
        <f>IF(Tbl.Kosten[[#This Row],[WPnr.]]=CO$7,Tbl.Kosten[[#This Row],[Totaal kosten]],"")</f>
        <v/>
      </c>
      <c r="CP220" s="148" t="str">
        <f>IF(Tbl.Kosten[[#This Row],[WPnr.]]=CP$7,Tbl.Kosten[[#This Row],[Totaal kosten]],"")</f>
        <v/>
      </c>
      <c r="CQ220" s="148" t="str">
        <f>IF(Tbl.Kosten[[#This Row],[WPnr.]]=CQ$7,Tbl.Kosten[[#This Row],[Totaal kosten]],"")</f>
        <v/>
      </c>
      <c r="CR220" s="148" t="str">
        <f>IF(Tbl.Kosten[[#This Row],[WPnr.]]=CR$7,Tbl.Kosten[[#This Row],[Totaal kosten]],"")</f>
        <v/>
      </c>
      <c r="CS220" s="148" t="str">
        <f>IF(Tbl.Kosten[[#This Row],[WPnr.]]=CS$7,Tbl.Kosten[[#This Row],[Totaal kosten]],"")</f>
        <v/>
      </c>
      <c r="CT220" s="148" t="str">
        <f>IF(Tbl.Kosten[[#This Row],[WPnr.]]=CT$7,Tbl.Kosten[[#This Row],[Totaal kosten]],"")</f>
        <v/>
      </c>
      <c r="CU220" s="148" t="str">
        <f>IF(Tbl.Kosten[[#This Row],[WPnr.]]=CU$7,Tbl.Kosten[[#This Row],[Totaal kosten]],"")</f>
        <v/>
      </c>
      <c r="CV220" s="148" t="str">
        <f>IF(Tbl.Kosten[[#This Row],[WPnr.]]=CV$7,Tbl.Kosten[[#This Row],[Totaal kosten]],"")</f>
        <v/>
      </c>
      <c r="CW220" s="148" t="str">
        <f>IF(Tbl.Kosten[[#This Row],[WPnr.]]=CW$7,Tbl.Kosten[[#This Row],[Totaal kosten]],"")</f>
        <v/>
      </c>
      <c r="CX220" s="148" t="str">
        <f>IF(Tbl.Kosten[[#This Row],[WPnr.]]=CX$7,Tbl.Kosten[[#This Row],[Totaal kosten]],"")</f>
        <v/>
      </c>
      <c r="CY220" s="148" t="str">
        <f>IF(Tbl.Kosten[[#This Row],[WPnr.]]=CY$7,Tbl.Kosten[[#This Row],[Totaal kosten]],"")</f>
        <v/>
      </c>
      <c r="CZ220" s="148" t="str">
        <f>IF(Tbl.Kosten[[#This Row],[WPnr.]]=CZ$7,Tbl.Kosten[[#This Row],[Totaal kosten]],"")</f>
        <v/>
      </c>
      <c r="DA220" s="148" t="str">
        <f>IF(Tbl.Kosten[[#This Row],[WPnr.]]=DA$7,Tbl.Kosten[[#This Row],[Totaal kosten]],"")</f>
        <v/>
      </c>
      <c r="DB220" s="148" t="str">
        <f>IF(Tbl.Kosten[[#This Row],[WPnr.]]=DB$7,Tbl.Kosten[[#This Row],[Totaal kosten]],"")</f>
        <v/>
      </c>
      <c r="DC220" s="148" t="str">
        <f>IF(Tbl.Kosten[[#This Row],[WPnr.]]=DC$7,Tbl.Kosten[[#This Row],[Totaal kosten]],"")</f>
        <v/>
      </c>
      <c r="DD220" s="148" t="str">
        <f>IF(Tbl.Kosten[[#This Row],[WPnr.]]=DD$7,Tbl.Kosten[[#This Row],[Totaal kosten]],"")</f>
        <v/>
      </c>
      <c r="DE220" s="148" t="str">
        <f>IF(Tbl.Kosten[[#This Row],[WPnr.]]=DE$7,Tbl.Kosten[[#This Row],[Totaal kosten]],"")</f>
        <v/>
      </c>
      <c r="DF220" s="148" t="str">
        <f>IF(Tbl.Kosten[[#This Row],[WPnr.]]=DF$7,Tbl.Kosten[[#This Row],[Totaal kosten]],"")</f>
        <v/>
      </c>
      <c r="DG220" s="148" t="str">
        <f>IF(Tbl.Kosten[[#This Row],[WPnr.]]=DG$7,Tbl.Kosten[[#This Row],[Totaal kosten]],"")</f>
        <v/>
      </c>
      <c r="DH220" s="148" t="str">
        <f>IF(Tbl.Kosten[[#This Row],[WPnr.]]=DH$7,Tbl.Kosten[[#This Row],[Totaal kosten]],"")</f>
        <v/>
      </c>
      <c r="DI220" s="148" t="str">
        <f>IF(Tbl.Kosten[[#This Row],[WPnr.]]=DI$7,Tbl.Kosten[[#This Row],[Totaal kosten]],"")</f>
        <v/>
      </c>
      <c r="DJ220" s="148" t="str">
        <f>IF(Tbl.Kosten[[#This Row],[WPnr.]]=DJ$7,Tbl.Kosten[[#This Row],[Totaal kosten]],"")</f>
        <v/>
      </c>
      <c r="DK220" s="148" t="str">
        <f>IF(Tbl.Kosten[[#This Row],[WPnr.]]=DK$7,Tbl.Kosten[[#This Row],[Totaal kosten]],"")</f>
        <v/>
      </c>
      <c r="DL220" s="148" t="str">
        <f>IF(Tbl.Kosten[[#This Row],[WPnr.]]=DL$7,Tbl.Kosten[[#This Row],[Totaal kosten]],"")</f>
        <v/>
      </c>
      <c r="DM220" s="148" t="str">
        <f>IF(Tbl.Kosten[[#This Row],[WPnr.]]=DM$7,Tbl.Kosten[[#This Row],[Totaal kosten]],"")</f>
        <v/>
      </c>
      <c r="DN220" s="148" t="str">
        <f>IF(Tbl.Kosten[[#This Row],[WPnr.]]=DN$7,Tbl.Kosten[[#This Row],[Totaal kosten]],"")</f>
        <v/>
      </c>
      <c r="DO220" s="148" t="str">
        <f>IF(Tbl.Kosten[[#This Row],[WPnr.]]=DO$7,Tbl.Kosten[[#This Row],[Totaal kosten]],"")</f>
        <v/>
      </c>
      <c r="DP220" s="148" t="str">
        <f>IF(Tbl.Kosten[[#This Row],[WPnr.]]=DP$7,Tbl.Kosten[[#This Row],[Totaal kosten]],"")</f>
        <v/>
      </c>
      <c r="DQ220" s="148" t="str">
        <f>IF(Tbl.Kosten[[#This Row],[WPnr.]]=DQ$7,Tbl.Kosten[[#This Row],[Totaal kosten]],"")</f>
        <v/>
      </c>
      <c r="DR220" s="148" t="str">
        <f>IF(Tbl.Kosten[[#This Row],[WPnr.]]=DR$7,Tbl.Kosten[[#This Row],[Totaal kosten]],"")</f>
        <v/>
      </c>
      <c r="DS220" s="148" t="str">
        <f>IF(Tbl.Kosten[[#This Row],[WPnr.]]=DS$7,Tbl.Kosten[[#This Row],[Totaal kosten]],"")</f>
        <v/>
      </c>
      <c r="DT220" s="148" t="str">
        <f>IF(Tbl.Kosten[[#This Row],[WPnr.]]=DT$7,Tbl.Kosten[[#This Row],[Totaal kosten]],"")</f>
        <v/>
      </c>
      <c r="DU220" s="148" t="str">
        <f>IF(Tbl.Kosten[[#This Row],[WPnr.]]=DU$7,Tbl.Kosten[[#This Row],[Totaal kosten]],"")</f>
        <v/>
      </c>
      <c r="DV220" s="148" t="str">
        <f>IF(Tbl.Kosten[[#This Row],[WPnr.]]=DV$7,Tbl.Kosten[[#This Row],[Totaal kosten]],"")</f>
        <v/>
      </c>
      <c r="DW220" s="150" t="str">
        <f>IFERROR(_xlfn.XLOOKUP(Tbl.Kosten[[#This Row],[Kostensoort]],Tbl.Kostensoorten[Kostensoorten],Tbl.Kostensoorten[KSnr.],"",0,1),"")</f>
        <v/>
      </c>
      <c r="DX220" s="150" t="str">
        <f>IF(Tbl.Kosten[[#This Row],[KSnr.]]=DX$7,Tbl.Kosten[[#This Row],[Totaal kosten]],"")</f>
        <v/>
      </c>
      <c r="DY220" s="150" t="str">
        <f>IF(Tbl.Kosten[[#This Row],[KSnr.]]=DY$7,Tbl.Kosten[[#This Row],[Totaal kosten]],"")</f>
        <v/>
      </c>
      <c r="DZ220" s="150" t="str">
        <f>IF(Tbl.Kosten[[#This Row],[KSnr.]]=DZ$7,Tbl.Kosten[[#This Row],[Totaal kosten]],"")</f>
        <v/>
      </c>
      <c r="EA220" s="150" t="str">
        <f>IF(Tbl.Kosten[[#This Row],[KSnr.]]=EA$7,Tbl.Kosten[[#This Row],[Totaal kosten]],"")</f>
        <v/>
      </c>
      <c r="EB220" s="150" t="str">
        <f>IF(Tbl.Kosten[[#This Row],[KSnr.]]=EB$7,Tbl.Kosten[[#This Row],[Totaal kosten]],"")</f>
        <v/>
      </c>
      <c r="EC220" s="150" t="str">
        <f>IF(Tbl.Kosten[[#This Row],[KSnr.]]=EC$7,Tbl.Kosten[[#This Row],[Totaal kosten]],"")</f>
        <v/>
      </c>
      <c r="ED220" s="150" t="str">
        <f>IF(Tbl.Kosten[[#This Row],[KSnr.]]=ED$7,Tbl.Kosten[[#This Row],[Totaal kosten]],"")</f>
        <v/>
      </c>
      <c r="EE220" s="150" t="str">
        <f>IF(Tbl.Kosten[[#This Row],[KSnr.]]=EE$7,Tbl.Kosten[[#This Row],[Totaal kosten]],"")</f>
        <v/>
      </c>
      <c r="EF220" s="150" t="str">
        <f>IF(Tbl.Kosten[[#This Row],[KSnr.]]=EF$7,Tbl.Kosten[[#This Row],[Totaal kosten]],"")</f>
        <v/>
      </c>
      <c r="EG220" s="150" t="str">
        <f>IF(Tbl.Kosten[[#This Row],[KSnr.]]=EG$7,Tbl.Kosten[[#This Row],[Totaal kosten]],"")</f>
        <v/>
      </c>
      <c r="EH220" s="150" t="str">
        <f>IF(Tbl.Kosten[[#This Row],[KSnr.]]=EH$7,Tbl.Kosten[[#This Row],[Totaal kosten]],"")</f>
        <v/>
      </c>
      <c r="EI220" s="150" t="str">
        <f>IF(Tbl.Kosten[[#This Row],[KSnr.]]=EI$7,Tbl.Kosten[[#This Row],[Totaal kosten]],"")</f>
        <v/>
      </c>
      <c r="EJ220" s="150" t="str">
        <f>IF(Tbl.Kosten[[#This Row],[KSnr.]]=EJ$7,Tbl.Kosten[[#This Row],[Totaal kosten]],"")</f>
        <v/>
      </c>
      <c r="EK220" s="150" t="str">
        <f>IF(Tbl.Kosten[[#This Row],[KSnr.]]=EK$7,Tbl.Kosten[[#This Row],[Totaal kosten]],"")</f>
        <v/>
      </c>
      <c r="EL220" s="150" t="str">
        <f>IF(Tbl.Kosten[[#This Row],[KSnr.]]=EL$7,Tbl.Kosten[[#This Row],[Totaal kosten]],"")</f>
        <v/>
      </c>
      <c r="EM220" s="150" t="str">
        <f>IF(Tbl.Kosten[[#This Row],[KSnr.]]=EM$7,Tbl.Kosten[[#This Row],[Totaal kosten]],"")</f>
        <v/>
      </c>
      <c r="EN220" s="150" t="str">
        <f>IF(Tbl.Kosten[[#This Row],[KSnr.]]=EN$7,Tbl.Kosten[[#This Row],[Totaal kosten]],"")</f>
        <v/>
      </c>
      <c r="EO220" s="150" t="str">
        <f>IF(Tbl.Kosten[[#This Row],[KSnr.]]=EO$7,Tbl.Kosten[[#This Row],[Totaal kosten]],"")</f>
        <v/>
      </c>
      <c r="EP220" s="150" t="str">
        <f>IF(Tbl.Kosten[[#This Row],[KSnr.]]=EP$7,Tbl.Kosten[[#This Row],[Totaal kosten]],"")</f>
        <v/>
      </c>
      <c r="EQ220" s="150" t="str">
        <f>IF(Tbl.Kosten[[#This Row],[KSnr.]]=EQ$7,Tbl.Kosten[[#This Row],[Totaal kosten]],"")</f>
        <v/>
      </c>
      <c r="ER220" s="144" t="str">
        <f>IFERROR(_xlfn.XLOOKUP(Tbl.Kosten[[#This Row],[Subsidieactiviteit]],Tbl.Subsidiehoogte[Subsidieactiviteit],Tbl.Subsidiehoogte[SAnr.],"",0,1),"")</f>
        <v/>
      </c>
      <c r="ES220" s="150" t="str">
        <f>IF(Tbl.Kosten[[#This Row],[Sanr.]]=ES$7,Tbl.Kosten[[#This Row],[Totaal kosten]],"")</f>
        <v/>
      </c>
      <c r="ET220" s="150" t="str">
        <f>IF(Tbl.Kosten[[#This Row],[Sanr.]]=ET$7,Tbl.Kosten[[#This Row],[Totaal kosten]],"")</f>
        <v/>
      </c>
      <c r="EU220" s="150" t="str">
        <f>IF(Tbl.Kosten[[#This Row],[Sanr.]]=EU$7,Tbl.Kosten[[#This Row],[Totaal kosten]],"")</f>
        <v/>
      </c>
      <c r="EV220" s="150" t="str">
        <f>IF(Tbl.Kosten[[#This Row],[Sanr.]]=EV$7,Tbl.Kosten[[#This Row],[Totaal kosten]],"")</f>
        <v/>
      </c>
      <c r="EW220" s="150" t="str">
        <f>IF(Tbl.Kosten[[#This Row],[Sanr.]]=EW$7,Tbl.Kosten[[#This Row],[Totaal kosten]],"")</f>
        <v/>
      </c>
      <c r="EX220" s="150" t="str">
        <f>IF(Tbl.Kosten[[#This Row],[Sanr.]]=EX$7,Tbl.Kosten[[#This Row],[Totaal kosten]],"")</f>
        <v/>
      </c>
      <c r="EY220" s="150" t="str">
        <f>IF(Tbl.Kosten[[#This Row],[Sanr.]]=EY$7,Tbl.Kosten[[#This Row],[Totaal kosten]],"")</f>
        <v/>
      </c>
      <c r="EZ220" s="150" t="str">
        <f>IF(Tbl.Kosten[[#This Row],[Sanr.]]=EZ$7,Tbl.Kosten[[#This Row],[Totaal kosten]],"")</f>
        <v/>
      </c>
      <c r="FA220" s="150" t="str">
        <f>IF(Tbl.Kosten[[#This Row],[Sanr.]]=FA$7,Tbl.Kosten[[#This Row],[Totaal kosten]],"")</f>
        <v/>
      </c>
      <c r="FB220" s="150" t="str">
        <f>IF(Tbl.Kosten[[#This Row],[Sanr.]]=FB$7,Tbl.Kosten[[#This Row],[Totaal kosten]],"")</f>
        <v/>
      </c>
      <c r="FC220" s="150" t="str">
        <f>IF(Tbl.Kosten[[#This Row],[Sanr.]]=FC$7,Tbl.Kosten[[#This Row],[Totaal kosten]],"")</f>
        <v/>
      </c>
      <c r="FD220" s="150" t="str">
        <f>IF(Tbl.Kosten[[#This Row],[Sanr.]]=FD$7,Tbl.Kosten[[#This Row],[Totaal kosten]],"")</f>
        <v/>
      </c>
      <c r="FE220" s="150" t="str">
        <f>IF(Tbl.Kosten[[#This Row],[Sanr.]]=FE$7,Tbl.Kosten[[#This Row],[Totaal kosten]],"")</f>
        <v/>
      </c>
      <c r="FF220" s="150" t="str">
        <f>IF(Tbl.Kosten[[#This Row],[Sanr.]]=FF$7,Tbl.Kosten[[#This Row],[Totaal kosten]],"")</f>
        <v/>
      </c>
      <c r="FG220" s="150" t="str">
        <f>IF(Tbl.Kosten[[#This Row],[Sanr.]]=FG$7,Tbl.Kosten[[#This Row],[Totaal kosten]],"")</f>
        <v/>
      </c>
      <c r="FH220" s="150" t="str">
        <f>IF(Tbl.Kosten[[#This Row],[Sanr.]]=FH$7,Tbl.Kosten[[#This Row],[Totaal kosten]],"")</f>
        <v/>
      </c>
      <c r="FI220" s="150" t="str">
        <f>IF(Tbl.Kosten[[#This Row],[Sanr.]]=FI$7,Tbl.Kosten[[#This Row],[Totaal kosten]],"")</f>
        <v/>
      </c>
      <c r="FJ220" s="150" t="str">
        <f>IF(Tbl.Kosten[[#This Row],[Sanr.]]=FJ$7,Tbl.Kosten[[#This Row],[Totaal kosten]],"")</f>
        <v/>
      </c>
      <c r="FK220" s="150" t="str">
        <f>IF(Tbl.Kosten[[#This Row],[Sanr.]]=FK$7,Tbl.Kosten[[#This Row],[Totaal kosten]],"")</f>
        <v/>
      </c>
      <c r="FL220" s="150" t="str">
        <f>IF(Tbl.Kosten[[#This Row],[Sanr.]]=FL$7,Tbl.Kosten[[#This Row],[Totaal kosten]],"")</f>
        <v/>
      </c>
      <c r="FM220" s="150" t="str">
        <f>IF(Tbl.Kosten[[#This Row],[Sanr.]]=FM$7,Tbl.Kosten[[#This Row],[Totaal kosten]],"")</f>
        <v/>
      </c>
      <c r="FN220" s="150" t="str">
        <f>IF(Tbl.Kosten[[#This Row],[Sanr.]]=FN$7,Tbl.Kosten[[#This Row],[Totaal kosten]],"")</f>
        <v/>
      </c>
      <c r="FO220" s="150" t="str">
        <f>IF(Tbl.Kosten[[#This Row],[Sanr.]]=FO$7,Tbl.Kosten[[#This Row],[Totaal kosten]],"")</f>
        <v/>
      </c>
      <c r="FP220" s="150" t="str">
        <f>IF(Tbl.Kosten[[#This Row],[Sanr.]]=FP$7,Tbl.Kosten[[#This Row],[Totaal kosten]],"")</f>
        <v/>
      </c>
      <c r="FQ220" s="150" t="str">
        <f>IF(Tbl.Kosten[[#This Row],[Sanr.]]=FQ$7,Tbl.Kosten[[#This Row],[Totaal kosten]],"")</f>
        <v/>
      </c>
      <c r="FR220" s="150" t="str">
        <f>IF(Tbl.Kosten[[#This Row],[Sanr.]]=FR$7,Tbl.Kosten[[#This Row],[Totaal kosten]],"")</f>
        <v/>
      </c>
      <c r="FS220" s="150" t="str">
        <f>IF(Tbl.Kosten[[#This Row],[Sanr.]]=FS$7,Tbl.Kosten[[#This Row],[Totaal kosten]],"")</f>
        <v/>
      </c>
      <c r="FT220" s="150" t="str">
        <f>IF(Tbl.Kosten[[#This Row],[Sanr.]]=FT$7,Tbl.Kosten[[#This Row],[Totaal kosten]],"")</f>
        <v/>
      </c>
      <c r="FU220" s="150" t="str">
        <f>IF(Tbl.Kosten[[#This Row],[Sanr.]]=FU$7,Tbl.Kosten[[#This Row],[Totaal kosten]],"")</f>
        <v/>
      </c>
      <c r="FV220" s="150" t="str">
        <f>IF(Tbl.Kosten[[#This Row],[Sanr.]]=FV$7,Tbl.Kosten[[#This Row],[Totaal kosten]],"")</f>
        <v/>
      </c>
      <c r="FW220" s="150" t="str">
        <f>IFERROR(_xlfn.XLOOKUP(Tbl.Kosten[[#This Row],[Activiteitencode]],Tbl.Activiteiten[Activiteitcode],Tbl.Activiteiten[Anr.],"",0,1),"")</f>
        <v/>
      </c>
      <c r="FX220" s="169" t="str">
        <f>_xlfn.CONCAT(Tbl.Kosten[[#This Row],[Pnr.]],Tbl.Kosten[[#This Row],[Sanr.]])</f>
        <v>P1</v>
      </c>
      <c r="FY220" s="150">
        <f>Tbl.Kosten[[#This Row],[Totaal kosten]]-Tbl.Kosten[[#This Row],[Subsidie]]</f>
        <v>0</v>
      </c>
      <c r="FZ220" s="150">
        <f>IF(Tbl.Kosten[[#This Row],[Pnr.]]=FZ$7,Tbl.Kosten[[#This Row],[Te financieren]],"")</f>
        <v>0</v>
      </c>
      <c r="GA220" s="150" t="str">
        <f>IF(Tbl.Kosten[[#This Row],[Pnr.]]=GA$7,Tbl.Kosten[[#This Row],[Te financieren]],"")</f>
        <v/>
      </c>
      <c r="GB220" s="150" t="str">
        <f>IF(Tbl.Kosten[[#This Row],[Pnr.]]=GB$7,Tbl.Kosten[[#This Row],[Te financieren]],"")</f>
        <v/>
      </c>
      <c r="GC220" s="150" t="str">
        <f>IF(Tbl.Kosten[[#This Row],[Pnr.]]=GC$7,Tbl.Kosten[[#This Row],[Te financieren]],"")</f>
        <v/>
      </c>
      <c r="GD220" s="150" t="str">
        <f>IF(Tbl.Kosten[[#This Row],[Pnr.]]=GD$7,Tbl.Kosten[[#This Row],[Te financieren]],"")</f>
        <v/>
      </c>
      <c r="GE220" s="150" t="str">
        <f>IF(Tbl.Kosten[[#This Row],[Pnr.]]=GE$7,Tbl.Kosten[[#This Row],[Te financieren]],"")</f>
        <v/>
      </c>
      <c r="GF220" s="150" t="str">
        <f>IF(Tbl.Kosten[[#This Row],[Pnr.]]=GF$7,Tbl.Kosten[[#This Row],[Te financieren]],"")</f>
        <v/>
      </c>
      <c r="GG220" s="150" t="str">
        <f>IF(Tbl.Kosten[[#This Row],[Pnr.]]=GG$7,Tbl.Kosten[[#This Row],[Te financieren]],"")</f>
        <v/>
      </c>
      <c r="GH220" s="150" t="str">
        <f>IF(Tbl.Kosten[[#This Row],[Pnr.]]=GH$7,Tbl.Kosten[[#This Row],[Te financieren]],"")</f>
        <v/>
      </c>
      <c r="GI220" s="150" t="str">
        <f>IF(Tbl.Kosten[[#This Row],[Pnr.]]=GI$7,Tbl.Kosten[[#This Row],[Te financieren]],"")</f>
        <v/>
      </c>
      <c r="GJ220" s="150" t="str">
        <f>IF(Tbl.Kosten[[#This Row],[Pnr.]]=GJ$7,Tbl.Kosten[[#This Row],[Te financieren]],"")</f>
        <v/>
      </c>
      <c r="GK220" s="150" t="str">
        <f>IF(Tbl.Kosten[[#This Row],[Pnr.]]=GK$7,Tbl.Kosten[[#This Row],[Te financieren]],"")</f>
        <v/>
      </c>
      <c r="GL220" s="150" t="str">
        <f>IF(Tbl.Kosten[[#This Row],[Pnr.]]=GL$7,Tbl.Kosten[[#This Row],[Te financieren]],"")</f>
        <v/>
      </c>
      <c r="GM220" s="150" t="str">
        <f>IF(Tbl.Kosten[[#This Row],[Pnr.]]=GM$7,Tbl.Kosten[[#This Row],[Te financieren]],"")</f>
        <v/>
      </c>
      <c r="GN220" s="150" t="str">
        <f>IF(Tbl.Kosten[[#This Row],[Pnr.]]=GN$7,Tbl.Kosten[[#This Row],[Te financieren]],"")</f>
        <v/>
      </c>
      <c r="GO220" s="150" t="str">
        <f>IF(Tbl.Kosten[[#This Row],[Pnr.]]=GO$7,Tbl.Kosten[[#This Row],[Te financieren]],"")</f>
        <v/>
      </c>
      <c r="GP220" s="150" t="str">
        <f>IF(Tbl.Kosten[[#This Row],[Pnr.]]=GP$7,Tbl.Kosten[[#This Row],[Te financieren]],"")</f>
        <v/>
      </c>
      <c r="GQ220" s="150" t="str">
        <f>IF(Tbl.Kosten[[#This Row],[Pnr.]]=GQ$7,Tbl.Kosten[[#This Row],[Te financieren]],"")</f>
        <v/>
      </c>
      <c r="GR220" s="150" t="str">
        <f>IF(Tbl.Kosten[[#This Row],[Pnr.]]=GR$7,Tbl.Kosten[[#This Row],[Te financieren]],"")</f>
        <v/>
      </c>
      <c r="GS220" s="150" t="str">
        <f>IF(Tbl.Kosten[[#This Row],[Pnr.]]=GS$7,Tbl.Kosten[[#This Row],[Te financieren]],"")</f>
        <v/>
      </c>
      <c r="GT220" s="150" t="str">
        <f>IF(Tbl.Kosten[[#This Row],[Pnr.]]=GT$7,Tbl.Kosten[[#This Row],[Te financieren]],"")</f>
        <v/>
      </c>
      <c r="GU220" s="150" t="str">
        <f>IF(Tbl.Kosten[[#This Row],[Pnr.]]=GU$7,Tbl.Kosten[[#This Row],[Te financieren]],"")</f>
        <v/>
      </c>
      <c r="GV220" s="150" t="str">
        <f>IF(Tbl.Kosten[[#This Row],[Pnr.]]=GV$7,Tbl.Kosten[[#This Row],[Te financieren]],"")</f>
        <v/>
      </c>
      <c r="GW220" s="150" t="str">
        <f>IF(Tbl.Kosten[[#This Row],[Pnr.]]=GW$7,Tbl.Kosten[[#This Row],[Te financieren]],"")</f>
        <v/>
      </c>
      <c r="GX220" s="150" t="str">
        <f>IF(Tbl.Kosten[[#This Row],[Pnr.]]=GX$7,Tbl.Kosten[[#This Row],[Te financieren]],"")</f>
        <v/>
      </c>
      <c r="GY220" s="150" t="str">
        <f>IF(Tbl.Kosten[[#This Row],[Pnr.]]=GY$7,Tbl.Kosten[[#This Row],[Te financieren]],"")</f>
        <v/>
      </c>
      <c r="GZ220" s="150" t="str">
        <f>IF(Tbl.Kosten[[#This Row],[Pnr.]]=GZ$7,Tbl.Kosten[[#This Row],[Te financieren]],"")</f>
        <v/>
      </c>
      <c r="HA220" s="150" t="str">
        <f>IF(Tbl.Kosten[[#This Row],[Pnr.]]=HA$7,Tbl.Kosten[[#This Row],[Te financieren]],"")</f>
        <v/>
      </c>
      <c r="HB220" s="150" t="str">
        <f>IF(Tbl.Kosten[[#This Row],[Pnr.]]=HB$7,Tbl.Kosten[[#This Row],[Te financieren]],"")</f>
        <v/>
      </c>
      <c r="HC220" s="150" t="str">
        <f>IF(Tbl.Kosten[[#This Row],[Pnr.]]=HC$7,Tbl.Kosten[[#This Row],[Te financieren]],"")</f>
        <v/>
      </c>
      <c r="HD220" s="150" t="str">
        <f>IF(Tbl.Kosten[[#This Row],[Pnr.]]=HD$7,Tbl.Kosten[[#This Row],[Te financieren]],"")</f>
        <v/>
      </c>
      <c r="HE220" s="150" t="str">
        <f>IF(Tbl.Kosten[[#This Row],[Pnr.]]=HE$7,Tbl.Kosten[[#This Row],[Te financieren]],"")</f>
        <v/>
      </c>
      <c r="HF220" s="150" t="str">
        <f>IF(Tbl.Kosten[[#This Row],[Pnr.]]=HF$7,Tbl.Kosten[[#This Row],[Te financieren]],"")</f>
        <v/>
      </c>
      <c r="HG220" s="150" t="str">
        <f>IF(Tbl.Kosten[[#This Row],[Pnr.]]=HG$7,Tbl.Kosten[[#This Row],[Te financieren]],"")</f>
        <v/>
      </c>
      <c r="HH220" s="150" t="str">
        <f>IF(Tbl.Kosten[[#This Row],[Pnr.]]=HH$7,Tbl.Kosten[[#This Row],[Te financieren]],"")</f>
        <v/>
      </c>
      <c r="HI220" s="150" t="str">
        <f>IF(Tbl.Kosten[[#This Row],[Pnr.]]=HI$7,Tbl.Kosten[[#This Row],[Te financieren]],"")</f>
        <v/>
      </c>
      <c r="HJ220" s="150" t="str">
        <f>IF(Tbl.Kosten[[#This Row],[Pnr.]]=HJ$7,Tbl.Kosten[[#This Row],[Te financieren]],"")</f>
        <v/>
      </c>
      <c r="HK220" s="150" t="str">
        <f>IF(Tbl.Kosten[[#This Row],[Pnr.]]=HK$7,Tbl.Kosten[[#This Row],[Te financieren]],"")</f>
        <v/>
      </c>
      <c r="HL220" s="150" t="str">
        <f>IF(Tbl.Kosten[[#This Row],[Pnr.]]=HL$7,Tbl.Kosten[[#This Row],[Te financieren]],"")</f>
        <v/>
      </c>
      <c r="HM220" s="150" t="str">
        <f>IF(Tbl.Kosten[[#This Row],[Pnr.]]=HM$7,Tbl.Kosten[[#This Row],[Te financieren]],"")</f>
        <v/>
      </c>
      <c r="HN220" s="150" t="str">
        <f>IF(Tbl.Kosten[[#This Row],[Pnr.]]=HN$7,Tbl.Kosten[[#This Row],[Te financieren]],"")</f>
        <v/>
      </c>
      <c r="HO220" s="150" t="str">
        <f>IF(Tbl.Kosten[[#This Row],[Pnr.]]=HO$7,Tbl.Kosten[[#This Row],[Te financieren]],"")</f>
        <v/>
      </c>
      <c r="HP220" s="150" t="str">
        <f>IF(Tbl.Kosten[[#This Row],[Pnr.]]=HP$7,Tbl.Kosten[[#This Row],[Te financieren]],"")</f>
        <v/>
      </c>
      <c r="HQ220" s="150" t="str">
        <f>IF(Tbl.Kosten[[#This Row],[Pnr.]]=HQ$7,Tbl.Kosten[[#This Row],[Te financieren]],"")</f>
        <v/>
      </c>
      <c r="HR220" s="150" t="str">
        <f>IF(Tbl.Kosten[[#This Row],[Pnr.]]=HR$7,Tbl.Kosten[[#This Row],[Te financieren]],"")</f>
        <v/>
      </c>
      <c r="HS220" s="150" t="str">
        <f>IF(Tbl.Kosten[[#This Row],[Pnr.]]=HS$7,Tbl.Kosten[[#This Row],[Te financieren]],"")</f>
        <v/>
      </c>
      <c r="HT220" s="150" t="str">
        <f>IF(Tbl.Kosten[[#This Row],[Pnr.]]=HT$7,Tbl.Kosten[[#This Row],[Te financieren]],"")</f>
        <v/>
      </c>
      <c r="HU220" s="150" t="str">
        <f>IF(Tbl.Kosten[[#This Row],[Pnr.]]=HU$7,Tbl.Kosten[[#This Row],[Te financieren]],"")</f>
        <v/>
      </c>
      <c r="HV220" s="150" t="str">
        <f>IF(Tbl.Kosten[[#This Row],[Pnr.]]=HV$7,Tbl.Kosten[[#This Row],[Te financieren]],"")</f>
        <v/>
      </c>
      <c r="HW220" s="150" t="str">
        <f>IF(Tbl.Kosten[[#This Row],[Pnr.]]=HW$7,Tbl.Kosten[[#This Row],[Te financieren]],"")</f>
        <v/>
      </c>
    </row>
    <row r="221" spans="2:231" x14ac:dyDescent="0.3">
      <c r="B221" s="134"/>
      <c r="C221" s="137"/>
      <c r="D221" s="136"/>
      <c r="E221" s="261"/>
      <c r="F221" s="135"/>
      <c r="G221" s="11" t="str">
        <f>IF(Tbl.Kosten[[#This Row],[Medewerker e/o 
functie]]&lt;&gt;"",_xlfn.XLOOKUP(Tbl.Kosten[[#This Row],[Medewerker e/o 
functie]],Tbl.Uurtarief[Medewerker en/of functie],Tbl.Uurtarief[Uurtarief],"",0,1),"")</f>
        <v/>
      </c>
      <c r="H221" s="121">
        <f>IFERROR(Tbl.Kosten[[#This Row],[Uren]]*Tbl.Kosten[[#This Row],[Uurtarief]],0)</f>
        <v>0</v>
      </c>
      <c r="I221" s="119" t="str">
        <f>IF(Tbl.Kosten[[#This Row],[Subtotaal uren]]&lt;&gt;0,_xlfn.XLOOKUP(Tbl.Kosten[[#This Row],[Medewerker e/o 
functie]],Tbl.Uurtarief[Medewerker en/of functie],Tbl.Uurtarief[Kostensoort arbeid],"",0,1),"")</f>
        <v/>
      </c>
      <c r="J221" s="137"/>
      <c r="K221" s="135"/>
      <c r="L221" s="139" t="str">
        <f>IF(Tbl.Kosten[[#This Row],[Activum]]&lt;&gt;"",_xlfn.XLOOKUP(Tbl.Kosten[[#This Row],[Activum]],Tbl.Afschrijvingskosten[Activum],Tbl.Afschrijvingskosten[Tarief per afschrijvings-eenheid],"",0,1),"")</f>
        <v/>
      </c>
      <c r="M221" s="122">
        <f>IFERROR(Tbl.Kosten[[#This Row],[Een-
heden]]*Tbl.Kosten[[#This Row],[Afschrijvings-
tarief]],0)</f>
        <v>0</v>
      </c>
      <c r="N221" s="122" t="str">
        <f>IF(Tbl.Kosten[[#This Row],[Subtotaal afschrijving]]&lt;&gt;0,Lijsten!$A$7,"")</f>
        <v/>
      </c>
      <c r="O221" s="140"/>
      <c r="P221" s="135"/>
      <c r="Q221" s="138"/>
      <c r="R221" s="122">
        <f>IFERROR(Tbl.Kosten[[#This Row],[Aantal]]*Tbl.Kosten[[#This Row],[Tarief]],0)</f>
        <v>0</v>
      </c>
      <c r="S221" s="8">
        <f>IFERROR(Tbl.Kosten[[#This Row],[Subtotaal overige kosten]]+Tbl.Kosten[[#This Row],[Subtotaal uren]]+Tbl.Kosten[[#This Row],[Subtotaal afschrijving]],0)</f>
        <v>0</v>
      </c>
      <c r="T221" s="8">
        <f>IFERROR(Tbl.Kosten[[#This Row],[Totaal kosten]]*Tbl.Kosten[[#This Row],[Subsidie%]],0)</f>
        <v>0</v>
      </c>
      <c r="U221" s="4" t="str" cm="1">
        <f t="array" ref="U221">IFERROR(_xlfn.IFS(Tbl.Kosten[[#This Row],[Subtotaal uren]]&lt;&gt;0,Tbl.Kosten[[#This Row],[Kostensoort arbeid]],Tbl.Kosten[[#This Row],[Subtotaal afschrijving]]&lt;&gt;0,Tbl.Kosten[[#This Row],[Kostensoort afschrijving]],Tbl.Kosten[[#This Row],[Subtotaal overige kosten]]&lt;&gt;0,Tbl.Kosten[[#This Row],[Kostensoort overig]]),"")</f>
        <v/>
      </c>
      <c r="V221" s="4" t="str">
        <f>IFERROR(_xlfn.XLOOKUP(Tbl.Kosten[[#This Row],[Activiteitencode]],Tbl.Activiteiten[Activiteitcode],Tbl.Activiteiten[Werkpakketcode],"",0,1),"")</f>
        <v/>
      </c>
      <c r="W221" s="4" t="str">
        <f>IFERROR(_xlfn.XLOOKUP(Tbl.Kosten[[#This Row],[Werkpakketcode]],Tbl.Werkpakketten[Werkpakketcode],Tbl.Werkpakketten[Subsidiabele activiteit],"",0,1),"")</f>
        <v/>
      </c>
      <c r="X221" s="12">
        <f>IFERROR(_xlfn.XLOOKUP(Tbl.Kosten[[#This Row],[Sanr.]],Tbl.Subsidiehoogte[SAnr.],Tbl.Subsidiehoogte[Sub. Percentage],0,0,1),0)</f>
        <v>0</v>
      </c>
      <c r="Y221" s="144" t="str">
        <f>IFERROR(_xlfn.XLOOKUP(Tbl.Kosten[[#This Row],[Partnercode]],Tbl.Projectpartners[Partnercode],Tbl.Projectpartners[PNr.],"",0,1),"")</f>
        <v>P1</v>
      </c>
      <c r="Z221" s="148">
        <f>IF(Tbl.Kosten[[#This Row],[Pnr.]]=Z$7,Tbl.Kosten[[#This Row],[Totaal kosten]],"")</f>
        <v>0</v>
      </c>
      <c r="AA221" s="148" t="str">
        <f>IF(Tbl.Kosten[[#This Row],[Pnr.]]=AA$7,Tbl.Kosten[[#This Row],[Totaal kosten]],"")</f>
        <v/>
      </c>
      <c r="AB221" s="148" t="str">
        <f>IF(Tbl.Kosten[[#This Row],[Pnr.]]=AB$7,Tbl.Kosten[[#This Row],[Totaal kosten]],"")</f>
        <v/>
      </c>
      <c r="AC221" s="148" t="str">
        <f>IF(Tbl.Kosten[[#This Row],[Pnr.]]=AC$7,Tbl.Kosten[[#This Row],[Totaal kosten]],"")</f>
        <v/>
      </c>
      <c r="AD221" s="148" t="str">
        <f>IF(Tbl.Kosten[[#This Row],[Pnr.]]=AD$7,Tbl.Kosten[[#This Row],[Totaal kosten]],"")</f>
        <v/>
      </c>
      <c r="AE221" s="148" t="str">
        <f>IF(Tbl.Kosten[[#This Row],[Pnr.]]=AE$7,Tbl.Kosten[[#This Row],[Totaal kosten]],"")</f>
        <v/>
      </c>
      <c r="AF221" s="148" t="str">
        <f>IF(Tbl.Kosten[[#This Row],[Pnr.]]=AF$7,Tbl.Kosten[[#This Row],[Totaal kosten]],"")</f>
        <v/>
      </c>
      <c r="AG221" s="148" t="str">
        <f>IF(Tbl.Kosten[[#This Row],[Pnr.]]=AG$7,Tbl.Kosten[[#This Row],[Totaal kosten]],"")</f>
        <v/>
      </c>
      <c r="AH221" s="148" t="str">
        <f>IF(Tbl.Kosten[[#This Row],[Pnr.]]=AH$7,Tbl.Kosten[[#This Row],[Totaal kosten]],"")</f>
        <v/>
      </c>
      <c r="AI221" s="148" t="str">
        <f>IF(Tbl.Kosten[[#This Row],[Pnr.]]=AI$7,Tbl.Kosten[[#This Row],[Totaal kosten]],"")</f>
        <v/>
      </c>
      <c r="AJ221" s="148" t="str">
        <f>IF(Tbl.Kosten[[#This Row],[Pnr.]]=AJ$7,Tbl.Kosten[[#This Row],[Totaal kosten]],"")</f>
        <v/>
      </c>
      <c r="AK221" s="148" t="str">
        <f>IF(Tbl.Kosten[[#This Row],[Pnr.]]=AK$7,Tbl.Kosten[[#This Row],[Totaal kosten]],"")</f>
        <v/>
      </c>
      <c r="AL221" s="148" t="str">
        <f>IF(Tbl.Kosten[[#This Row],[Pnr.]]=AL$7,Tbl.Kosten[[#This Row],[Totaal kosten]],"")</f>
        <v/>
      </c>
      <c r="AM221" s="148" t="str">
        <f>IF(Tbl.Kosten[[#This Row],[Pnr.]]=AM$7,Tbl.Kosten[[#This Row],[Totaal kosten]],"")</f>
        <v/>
      </c>
      <c r="AN221" s="148" t="str">
        <f>IF(Tbl.Kosten[[#This Row],[Pnr.]]=AN$7,Tbl.Kosten[[#This Row],[Totaal kosten]],"")</f>
        <v/>
      </c>
      <c r="AO221" s="148" t="str">
        <f>IF(Tbl.Kosten[[#This Row],[Pnr.]]=AO$7,Tbl.Kosten[[#This Row],[Totaal kosten]],"")</f>
        <v/>
      </c>
      <c r="AP221" s="148" t="str">
        <f>IF(Tbl.Kosten[[#This Row],[Pnr.]]=AP$7,Tbl.Kosten[[#This Row],[Totaal kosten]],"")</f>
        <v/>
      </c>
      <c r="AQ221" s="148" t="str">
        <f>IF(Tbl.Kosten[[#This Row],[Pnr.]]=AQ$7,Tbl.Kosten[[#This Row],[Totaal kosten]],"")</f>
        <v/>
      </c>
      <c r="AR221" s="148" t="str">
        <f>IF(Tbl.Kosten[[#This Row],[Pnr.]]=AR$7,Tbl.Kosten[[#This Row],[Totaal kosten]],"")</f>
        <v/>
      </c>
      <c r="AS221" s="148" t="str">
        <f>IF(Tbl.Kosten[[#This Row],[Pnr.]]=AS$7,Tbl.Kosten[[#This Row],[Totaal kosten]],"")</f>
        <v/>
      </c>
      <c r="AT221" s="148" t="str">
        <f>IF(Tbl.Kosten[[#This Row],[Pnr.]]=AT$7,Tbl.Kosten[[#This Row],[Totaal kosten]],"")</f>
        <v/>
      </c>
      <c r="AU221" s="148" t="str">
        <f>IF(Tbl.Kosten[[#This Row],[Pnr.]]=AU$7,Tbl.Kosten[[#This Row],[Totaal kosten]],"")</f>
        <v/>
      </c>
      <c r="AV221" s="148" t="str">
        <f>IF(Tbl.Kosten[[#This Row],[Pnr.]]=AV$7,Tbl.Kosten[[#This Row],[Totaal kosten]],"")</f>
        <v/>
      </c>
      <c r="AW221" s="148" t="str">
        <f>IF(Tbl.Kosten[[#This Row],[Pnr.]]=AW$7,Tbl.Kosten[[#This Row],[Totaal kosten]],"")</f>
        <v/>
      </c>
      <c r="AX221" s="148" t="str">
        <f>IF(Tbl.Kosten[[#This Row],[Pnr.]]=AX$7,Tbl.Kosten[[#This Row],[Totaal kosten]],"")</f>
        <v/>
      </c>
      <c r="AY221" s="148" t="str">
        <f>IF(Tbl.Kosten[[#This Row],[Pnr.]]=AY$7,Tbl.Kosten[[#This Row],[Totaal kosten]],"")</f>
        <v/>
      </c>
      <c r="AZ221" s="148" t="str">
        <f>IF(Tbl.Kosten[[#This Row],[Pnr.]]=AZ$7,Tbl.Kosten[[#This Row],[Totaal kosten]],"")</f>
        <v/>
      </c>
      <c r="BA221" s="148" t="str">
        <f>IF(Tbl.Kosten[[#This Row],[Pnr.]]=BA$7,Tbl.Kosten[[#This Row],[Totaal kosten]],"")</f>
        <v/>
      </c>
      <c r="BB221" s="148" t="str">
        <f>IF(Tbl.Kosten[[#This Row],[Pnr.]]=BB$7,Tbl.Kosten[[#This Row],[Totaal kosten]],"")</f>
        <v/>
      </c>
      <c r="BC221" s="148" t="str">
        <f>IF(Tbl.Kosten[[#This Row],[Pnr.]]=BC$7,Tbl.Kosten[[#This Row],[Totaal kosten]],"")</f>
        <v/>
      </c>
      <c r="BD221" s="148" t="str">
        <f>IF(Tbl.Kosten[[#This Row],[Pnr.]]=BD$7,Tbl.Kosten[[#This Row],[Totaal kosten]],"")</f>
        <v/>
      </c>
      <c r="BE221" s="148" t="str">
        <f>IF(Tbl.Kosten[[#This Row],[Pnr.]]=BE$7,Tbl.Kosten[[#This Row],[Totaal kosten]],"")</f>
        <v/>
      </c>
      <c r="BF221" s="148" t="str">
        <f>IF(Tbl.Kosten[[#This Row],[Pnr.]]=BF$7,Tbl.Kosten[[#This Row],[Totaal kosten]],"")</f>
        <v/>
      </c>
      <c r="BG221" s="148" t="str">
        <f>IF(Tbl.Kosten[[#This Row],[Pnr.]]=BG$7,Tbl.Kosten[[#This Row],[Totaal kosten]],"")</f>
        <v/>
      </c>
      <c r="BH221" s="148" t="str">
        <f>IF(Tbl.Kosten[[#This Row],[Pnr.]]=BH$7,Tbl.Kosten[[#This Row],[Totaal kosten]],"")</f>
        <v/>
      </c>
      <c r="BI221" s="148" t="str">
        <f>IF(Tbl.Kosten[[#This Row],[Pnr.]]=BI$7,Tbl.Kosten[[#This Row],[Totaal kosten]],"")</f>
        <v/>
      </c>
      <c r="BJ221" s="148" t="str">
        <f>IF(Tbl.Kosten[[#This Row],[Pnr.]]=BJ$7,Tbl.Kosten[[#This Row],[Totaal kosten]],"")</f>
        <v/>
      </c>
      <c r="BK221" s="148" t="str">
        <f>IF(Tbl.Kosten[[#This Row],[Pnr.]]=BK$7,Tbl.Kosten[[#This Row],[Totaal kosten]],"")</f>
        <v/>
      </c>
      <c r="BL221" s="148" t="str">
        <f>IF(Tbl.Kosten[[#This Row],[Pnr.]]=BL$7,Tbl.Kosten[[#This Row],[Totaal kosten]],"")</f>
        <v/>
      </c>
      <c r="BM221" s="148" t="str">
        <f>IF(Tbl.Kosten[[#This Row],[Pnr.]]=BM$7,Tbl.Kosten[[#This Row],[Totaal kosten]],"")</f>
        <v/>
      </c>
      <c r="BN221" s="148" t="str">
        <f>IF(Tbl.Kosten[[#This Row],[Pnr.]]=BN$7,Tbl.Kosten[[#This Row],[Totaal kosten]],"")</f>
        <v/>
      </c>
      <c r="BO221" s="148" t="str">
        <f>IF(Tbl.Kosten[[#This Row],[Pnr.]]=BO$7,Tbl.Kosten[[#This Row],[Totaal kosten]],"")</f>
        <v/>
      </c>
      <c r="BP221" s="148" t="str">
        <f>IF(Tbl.Kosten[[#This Row],[Pnr.]]=BP$7,Tbl.Kosten[[#This Row],[Totaal kosten]],"")</f>
        <v/>
      </c>
      <c r="BQ221" s="148" t="str">
        <f>IF(Tbl.Kosten[[#This Row],[Pnr.]]=BQ$7,Tbl.Kosten[[#This Row],[Totaal kosten]],"")</f>
        <v/>
      </c>
      <c r="BR221" s="148" t="str">
        <f>IF(Tbl.Kosten[[#This Row],[Pnr.]]=BR$7,Tbl.Kosten[[#This Row],[Totaal kosten]],"")</f>
        <v/>
      </c>
      <c r="BS221" s="148" t="str">
        <f>IF(Tbl.Kosten[[#This Row],[Pnr.]]=BS$7,Tbl.Kosten[[#This Row],[Totaal kosten]],"")</f>
        <v/>
      </c>
      <c r="BT221" s="148" t="str">
        <f>IF(Tbl.Kosten[[#This Row],[Pnr.]]=BT$7,Tbl.Kosten[[#This Row],[Totaal kosten]],"")</f>
        <v/>
      </c>
      <c r="BU221" s="148" t="str">
        <f>IF(Tbl.Kosten[[#This Row],[Pnr.]]=BU$7,Tbl.Kosten[[#This Row],[Totaal kosten]],"")</f>
        <v/>
      </c>
      <c r="BV221" s="148" t="str">
        <f>IF(Tbl.Kosten[[#This Row],[Pnr.]]=BV$7,Tbl.Kosten[[#This Row],[Totaal kosten]],"")</f>
        <v/>
      </c>
      <c r="BW221" s="148" t="str">
        <f>IF(Tbl.Kosten[[#This Row],[Pnr.]]=BW$7,Tbl.Kosten[[#This Row],[Totaal kosten]],"")</f>
        <v/>
      </c>
      <c r="BX221" s="148" t="str">
        <f>IFERROR(_xlfn.XLOOKUP(Tbl.Kosten[[#This Row],[Werkpakketcode]],Tbl.Werkpakketten[Werkpakketcode],Tbl.Werkpakketten[WPnr.],"",0,1),"")</f>
        <v/>
      </c>
      <c r="BY221" s="148" t="str">
        <f>IF(Tbl.Kosten[[#This Row],[WPnr.]]=BY$7,Tbl.Kosten[[#This Row],[Totaal kosten]],"")</f>
        <v/>
      </c>
      <c r="BZ221" s="148" t="str">
        <f>IF(Tbl.Kosten[[#This Row],[WPnr.]]=BZ$7,Tbl.Kosten[[#This Row],[Totaal kosten]],"")</f>
        <v/>
      </c>
      <c r="CA221" s="148" t="str">
        <f>IF(Tbl.Kosten[[#This Row],[WPnr.]]=CA$7,Tbl.Kosten[[#This Row],[Totaal kosten]],"")</f>
        <v/>
      </c>
      <c r="CB221" s="148" t="str">
        <f>IF(Tbl.Kosten[[#This Row],[WPnr.]]=CB$7,Tbl.Kosten[[#This Row],[Totaal kosten]],"")</f>
        <v/>
      </c>
      <c r="CC221" s="148" t="str">
        <f>IF(Tbl.Kosten[[#This Row],[WPnr.]]=CC$7,Tbl.Kosten[[#This Row],[Totaal kosten]],"")</f>
        <v/>
      </c>
      <c r="CD221" s="148" t="str">
        <f>IF(Tbl.Kosten[[#This Row],[WPnr.]]=CD$7,Tbl.Kosten[[#This Row],[Totaal kosten]],"")</f>
        <v/>
      </c>
      <c r="CE221" s="148" t="str">
        <f>IF(Tbl.Kosten[[#This Row],[WPnr.]]=CE$7,Tbl.Kosten[[#This Row],[Totaal kosten]],"")</f>
        <v/>
      </c>
      <c r="CF221" s="148" t="str">
        <f>IF(Tbl.Kosten[[#This Row],[WPnr.]]=CF$7,Tbl.Kosten[[#This Row],[Totaal kosten]],"")</f>
        <v/>
      </c>
      <c r="CG221" s="148" t="str">
        <f>IF(Tbl.Kosten[[#This Row],[WPnr.]]=CG$7,Tbl.Kosten[[#This Row],[Totaal kosten]],"")</f>
        <v/>
      </c>
      <c r="CH221" s="148" t="str">
        <f>IF(Tbl.Kosten[[#This Row],[WPnr.]]=CH$7,Tbl.Kosten[[#This Row],[Totaal kosten]],"")</f>
        <v/>
      </c>
      <c r="CI221" s="148" t="str">
        <f>IF(Tbl.Kosten[[#This Row],[WPnr.]]=CI$7,Tbl.Kosten[[#This Row],[Totaal kosten]],"")</f>
        <v/>
      </c>
      <c r="CJ221" s="148" t="str">
        <f>IF(Tbl.Kosten[[#This Row],[WPnr.]]=CJ$7,Tbl.Kosten[[#This Row],[Totaal kosten]],"")</f>
        <v/>
      </c>
      <c r="CK221" s="148" t="str">
        <f>IF(Tbl.Kosten[[#This Row],[WPnr.]]=CK$7,Tbl.Kosten[[#This Row],[Totaal kosten]],"")</f>
        <v/>
      </c>
      <c r="CL221" s="148" t="str">
        <f>IF(Tbl.Kosten[[#This Row],[WPnr.]]=CL$7,Tbl.Kosten[[#This Row],[Totaal kosten]],"")</f>
        <v/>
      </c>
      <c r="CM221" s="148" t="str">
        <f>IF(Tbl.Kosten[[#This Row],[WPnr.]]=CM$7,Tbl.Kosten[[#This Row],[Totaal kosten]],"")</f>
        <v/>
      </c>
      <c r="CN221" s="148" t="str">
        <f>IF(Tbl.Kosten[[#This Row],[WPnr.]]=CN$7,Tbl.Kosten[[#This Row],[Totaal kosten]],"")</f>
        <v/>
      </c>
      <c r="CO221" s="148" t="str">
        <f>IF(Tbl.Kosten[[#This Row],[WPnr.]]=CO$7,Tbl.Kosten[[#This Row],[Totaal kosten]],"")</f>
        <v/>
      </c>
      <c r="CP221" s="148" t="str">
        <f>IF(Tbl.Kosten[[#This Row],[WPnr.]]=CP$7,Tbl.Kosten[[#This Row],[Totaal kosten]],"")</f>
        <v/>
      </c>
      <c r="CQ221" s="148" t="str">
        <f>IF(Tbl.Kosten[[#This Row],[WPnr.]]=CQ$7,Tbl.Kosten[[#This Row],[Totaal kosten]],"")</f>
        <v/>
      </c>
      <c r="CR221" s="148" t="str">
        <f>IF(Tbl.Kosten[[#This Row],[WPnr.]]=CR$7,Tbl.Kosten[[#This Row],[Totaal kosten]],"")</f>
        <v/>
      </c>
      <c r="CS221" s="148" t="str">
        <f>IF(Tbl.Kosten[[#This Row],[WPnr.]]=CS$7,Tbl.Kosten[[#This Row],[Totaal kosten]],"")</f>
        <v/>
      </c>
      <c r="CT221" s="148" t="str">
        <f>IF(Tbl.Kosten[[#This Row],[WPnr.]]=CT$7,Tbl.Kosten[[#This Row],[Totaal kosten]],"")</f>
        <v/>
      </c>
      <c r="CU221" s="148" t="str">
        <f>IF(Tbl.Kosten[[#This Row],[WPnr.]]=CU$7,Tbl.Kosten[[#This Row],[Totaal kosten]],"")</f>
        <v/>
      </c>
      <c r="CV221" s="148" t="str">
        <f>IF(Tbl.Kosten[[#This Row],[WPnr.]]=CV$7,Tbl.Kosten[[#This Row],[Totaal kosten]],"")</f>
        <v/>
      </c>
      <c r="CW221" s="148" t="str">
        <f>IF(Tbl.Kosten[[#This Row],[WPnr.]]=CW$7,Tbl.Kosten[[#This Row],[Totaal kosten]],"")</f>
        <v/>
      </c>
      <c r="CX221" s="148" t="str">
        <f>IF(Tbl.Kosten[[#This Row],[WPnr.]]=CX$7,Tbl.Kosten[[#This Row],[Totaal kosten]],"")</f>
        <v/>
      </c>
      <c r="CY221" s="148" t="str">
        <f>IF(Tbl.Kosten[[#This Row],[WPnr.]]=CY$7,Tbl.Kosten[[#This Row],[Totaal kosten]],"")</f>
        <v/>
      </c>
      <c r="CZ221" s="148" t="str">
        <f>IF(Tbl.Kosten[[#This Row],[WPnr.]]=CZ$7,Tbl.Kosten[[#This Row],[Totaal kosten]],"")</f>
        <v/>
      </c>
      <c r="DA221" s="148" t="str">
        <f>IF(Tbl.Kosten[[#This Row],[WPnr.]]=DA$7,Tbl.Kosten[[#This Row],[Totaal kosten]],"")</f>
        <v/>
      </c>
      <c r="DB221" s="148" t="str">
        <f>IF(Tbl.Kosten[[#This Row],[WPnr.]]=DB$7,Tbl.Kosten[[#This Row],[Totaal kosten]],"")</f>
        <v/>
      </c>
      <c r="DC221" s="148" t="str">
        <f>IF(Tbl.Kosten[[#This Row],[WPnr.]]=DC$7,Tbl.Kosten[[#This Row],[Totaal kosten]],"")</f>
        <v/>
      </c>
      <c r="DD221" s="148" t="str">
        <f>IF(Tbl.Kosten[[#This Row],[WPnr.]]=DD$7,Tbl.Kosten[[#This Row],[Totaal kosten]],"")</f>
        <v/>
      </c>
      <c r="DE221" s="148" t="str">
        <f>IF(Tbl.Kosten[[#This Row],[WPnr.]]=DE$7,Tbl.Kosten[[#This Row],[Totaal kosten]],"")</f>
        <v/>
      </c>
      <c r="DF221" s="148" t="str">
        <f>IF(Tbl.Kosten[[#This Row],[WPnr.]]=DF$7,Tbl.Kosten[[#This Row],[Totaal kosten]],"")</f>
        <v/>
      </c>
      <c r="DG221" s="148" t="str">
        <f>IF(Tbl.Kosten[[#This Row],[WPnr.]]=DG$7,Tbl.Kosten[[#This Row],[Totaal kosten]],"")</f>
        <v/>
      </c>
      <c r="DH221" s="148" t="str">
        <f>IF(Tbl.Kosten[[#This Row],[WPnr.]]=DH$7,Tbl.Kosten[[#This Row],[Totaal kosten]],"")</f>
        <v/>
      </c>
      <c r="DI221" s="148" t="str">
        <f>IF(Tbl.Kosten[[#This Row],[WPnr.]]=DI$7,Tbl.Kosten[[#This Row],[Totaal kosten]],"")</f>
        <v/>
      </c>
      <c r="DJ221" s="148" t="str">
        <f>IF(Tbl.Kosten[[#This Row],[WPnr.]]=DJ$7,Tbl.Kosten[[#This Row],[Totaal kosten]],"")</f>
        <v/>
      </c>
      <c r="DK221" s="148" t="str">
        <f>IF(Tbl.Kosten[[#This Row],[WPnr.]]=DK$7,Tbl.Kosten[[#This Row],[Totaal kosten]],"")</f>
        <v/>
      </c>
      <c r="DL221" s="148" t="str">
        <f>IF(Tbl.Kosten[[#This Row],[WPnr.]]=DL$7,Tbl.Kosten[[#This Row],[Totaal kosten]],"")</f>
        <v/>
      </c>
      <c r="DM221" s="148" t="str">
        <f>IF(Tbl.Kosten[[#This Row],[WPnr.]]=DM$7,Tbl.Kosten[[#This Row],[Totaal kosten]],"")</f>
        <v/>
      </c>
      <c r="DN221" s="148" t="str">
        <f>IF(Tbl.Kosten[[#This Row],[WPnr.]]=DN$7,Tbl.Kosten[[#This Row],[Totaal kosten]],"")</f>
        <v/>
      </c>
      <c r="DO221" s="148" t="str">
        <f>IF(Tbl.Kosten[[#This Row],[WPnr.]]=DO$7,Tbl.Kosten[[#This Row],[Totaal kosten]],"")</f>
        <v/>
      </c>
      <c r="DP221" s="148" t="str">
        <f>IF(Tbl.Kosten[[#This Row],[WPnr.]]=DP$7,Tbl.Kosten[[#This Row],[Totaal kosten]],"")</f>
        <v/>
      </c>
      <c r="DQ221" s="148" t="str">
        <f>IF(Tbl.Kosten[[#This Row],[WPnr.]]=DQ$7,Tbl.Kosten[[#This Row],[Totaal kosten]],"")</f>
        <v/>
      </c>
      <c r="DR221" s="148" t="str">
        <f>IF(Tbl.Kosten[[#This Row],[WPnr.]]=DR$7,Tbl.Kosten[[#This Row],[Totaal kosten]],"")</f>
        <v/>
      </c>
      <c r="DS221" s="148" t="str">
        <f>IF(Tbl.Kosten[[#This Row],[WPnr.]]=DS$7,Tbl.Kosten[[#This Row],[Totaal kosten]],"")</f>
        <v/>
      </c>
      <c r="DT221" s="148" t="str">
        <f>IF(Tbl.Kosten[[#This Row],[WPnr.]]=DT$7,Tbl.Kosten[[#This Row],[Totaal kosten]],"")</f>
        <v/>
      </c>
      <c r="DU221" s="148" t="str">
        <f>IF(Tbl.Kosten[[#This Row],[WPnr.]]=DU$7,Tbl.Kosten[[#This Row],[Totaal kosten]],"")</f>
        <v/>
      </c>
      <c r="DV221" s="148" t="str">
        <f>IF(Tbl.Kosten[[#This Row],[WPnr.]]=DV$7,Tbl.Kosten[[#This Row],[Totaal kosten]],"")</f>
        <v/>
      </c>
      <c r="DW221" s="150" t="str">
        <f>IFERROR(_xlfn.XLOOKUP(Tbl.Kosten[[#This Row],[Kostensoort]],Tbl.Kostensoorten[Kostensoorten],Tbl.Kostensoorten[KSnr.],"",0,1),"")</f>
        <v/>
      </c>
      <c r="DX221" s="150" t="str">
        <f>IF(Tbl.Kosten[[#This Row],[KSnr.]]=DX$7,Tbl.Kosten[[#This Row],[Totaal kosten]],"")</f>
        <v/>
      </c>
      <c r="DY221" s="150" t="str">
        <f>IF(Tbl.Kosten[[#This Row],[KSnr.]]=DY$7,Tbl.Kosten[[#This Row],[Totaal kosten]],"")</f>
        <v/>
      </c>
      <c r="DZ221" s="150" t="str">
        <f>IF(Tbl.Kosten[[#This Row],[KSnr.]]=DZ$7,Tbl.Kosten[[#This Row],[Totaal kosten]],"")</f>
        <v/>
      </c>
      <c r="EA221" s="150" t="str">
        <f>IF(Tbl.Kosten[[#This Row],[KSnr.]]=EA$7,Tbl.Kosten[[#This Row],[Totaal kosten]],"")</f>
        <v/>
      </c>
      <c r="EB221" s="150" t="str">
        <f>IF(Tbl.Kosten[[#This Row],[KSnr.]]=EB$7,Tbl.Kosten[[#This Row],[Totaal kosten]],"")</f>
        <v/>
      </c>
      <c r="EC221" s="150" t="str">
        <f>IF(Tbl.Kosten[[#This Row],[KSnr.]]=EC$7,Tbl.Kosten[[#This Row],[Totaal kosten]],"")</f>
        <v/>
      </c>
      <c r="ED221" s="150" t="str">
        <f>IF(Tbl.Kosten[[#This Row],[KSnr.]]=ED$7,Tbl.Kosten[[#This Row],[Totaal kosten]],"")</f>
        <v/>
      </c>
      <c r="EE221" s="150" t="str">
        <f>IF(Tbl.Kosten[[#This Row],[KSnr.]]=EE$7,Tbl.Kosten[[#This Row],[Totaal kosten]],"")</f>
        <v/>
      </c>
      <c r="EF221" s="150" t="str">
        <f>IF(Tbl.Kosten[[#This Row],[KSnr.]]=EF$7,Tbl.Kosten[[#This Row],[Totaal kosten]],"")</f>
        <v/>
      </c>
      <c r="EG221" s="150" t="str">
        <f>IF(Tbl.Kosten[[#This Row],[KSnr.]]=EG$7,Tbl.Kosten[[#This Row],[Totaal kosten]],"")</f>
        <v/>
      </c>
      <c r="EH221" s="150" t="str">
        <f>IF(Tbl.Kosten[[#This Row],[KSnr.]]=EH$7,Tbl.Kosten[[#This Row],[Totaal kosten]],"")</f>
        <v/>
      </c>
      <c r="EI221" s="150" t="str">
        <f>IF(Tbl.Kosten[[#This Row],[KSnr.]]=EI$7,Tbl.Kosten[[#This Row],[Totaal kosten]],"")</f>
        <v/>
      </c>
      <c r="EJ221" s="150" t="str">
        <f>IF(Tbl.Kosten[[#This Row],[KSnr.]]=EJ$7,Tbl.Kosten[[#This Row],[Totaal kosten]],"")</f>
        <v/>
      </c>
      <c r="EK221" s="150" t="str">
        <f>IF(Tbl.Kosten[[#This Row],[KSnr.]]=EK$7,Tbl.Kosten[[#This Row],[Totaal kosten]],"")</f>
        <v/>
      </c>
      <c r="EL221" s="150" t="str">
        <f>IF(Tbl.Kosten[[#This Row],[KSnr.]]=EL$7,Tbl.Kosten[[#This Row],[Totaal kosten]],"")</f>
        <v/>
      </c>
      <c r="EM221" s="150" t="str">
        <f>IF(Tbl.Kosten[[#This Row],[KSnr.]]=EM$7,Tbl.Kosten[[#This Row],[Totaal kosten]],"")</f>
        <v/>
      </c>
      <c r="EN221" s="150" t="str">
        <f>IF(Tbl.Kosten[[#This Row],[KSnr.]]=EN$7,Tbl.Kosten[[#This Row],[Totaal kosten]],"")</f>
        <v/>
      </c>
      <c r="EO221" s="150" t="str">
        <f>IF(Tbl.Kosten[[#This Row],[KSnr.]]=EO$7,Tbl.Kosten[[#This Row],[Totaal kosten]],"")</f>
        <v/>
      </c>
      <c r="EP221" s="150" t="str">
        <f>IF(Tbl.Kosten[[#This Row],[KSnr.]]=EP$7,Tbl.Kosten[[#This Row],[Totaal kosten]],"")</f>
        <v/>
      </c>
      <c r="EQ221" s="150" t="str">
        <f>IF(Tbl.Kosten[[#This Row],[KSnr.]]=EQ$7,Tbl.Kosten[[#This Row],[Totaal kosten]],"")</f>
        <v/>
      </c>
      <c r="ER221" s="144" t="str">
        <f>IFERROR(_xlfn.XLOOKUP(Tbl.Kosten[[#This Row],[Subsidieactiviteit]],Tbl.Subsidiehoogte[Subsidieactiviteit],Tbl.Subsidiehoogte[SAnr.],"",0,1),"")</f>
        <v/>
      </c>
      <c r="ES221" s="150" t="str">
        <f>IF(Tbl.Kosten[[#This Row],[Sanr.]]=ES$7,Tbl.Kosten[[#This Row],[Totaal kosten]],"")</f>
        <v/>
      </c>
      <c r="ET221" s="150" t="str">
        <f>IF(Tbl.Kosten[[#This Row],[Sanr.]]=ET$7,Tbl.Kosten[[#This Row],[Totaal kosten]],"")</f>
        <v/>
      </c>
      <c r="EU221" s="150" t="str">
        <f>IF(Tbl.Kosten[[#This Row],[Sanr.]]=EU$7,Tbl.Kosten[[#This Row],[Totaal kosten]],"")</f>
        <v/>
      </c>
      <c r="EV221" s="150" t="str">
        <f>IF(Tbl.Kosten[[#This Row],[Sanr.]]=EV$7,Tbl.Kosten[[#This Row],[Totaal kosten]],"")</f>
        <v/>
      </c>
      <c r="EW221" s="150" t="str">
        <f>IF(Tbl.Kosten[[#This Row],[Sanr.]]=EW$7,Tbl.Kosten[[#This Row],[Totaal kosten]],"")</f>
        <v/>
      </c>
      <c r="EX221" s="150" t="str">
        <f>IF(Tbl.Kosten[[#This Row],[Sanr.]]=EX$7,Tbl.Kosten[[#This Row],[Totaal kosten]],"")</f>
        <v/>
      </c>
      <c r="EY221" s="150" t="str">
        <f>IF(Tbl.Kosten[[#This Row],[Sanr.]]=EY$7,Tbl.Kosten[[#This Row],[Totaal kosten]],"")</f>
        <v/>
      </c>
      <c r="EZ221" s="150" t="str">
        <f>IF(Tbl.Kosten[[#This Row],[Sanr.]]=EZ$7,Tbl.Kosten[[#This Row],[Totaal kosten]],"")</f>
        <v/>
      </c>
      <c r="FA221" s="150" t="str">
        <f>IF(Tbl.Kosten[[#This Row],[Sanr.]]=FA$7,Tbl.Kosten[[#This Row],[Totaal kosten]],"")</f>
        <v/>
      </c>
      <c r="FB221" s="150" t="str">
        <f>IF(Tbl.Kosten[[#This Row],[Sanr.]]=FB$7,Tbl.Kosten[[#This Row],[Totaal kosten]],"")</f>
        <v/>
      </c>
      <c r="FC221" s="150" t="str">
        <f>IF(Tbl.Kosten[[#This Row],[Sanr.]]=FC$7,Tbl.Kosten[[#This Row],[Totaal kosten]],"")</f>
        <v/>
      </c>
      <c r="FD221" s="150" t="str">
        <f>IF(Tbl.Kosten[[#This Row],[Sanr.]]=FD$7,Tbl.Kosten[[#This Row],[Totaal kosten]],"")</f>
        <v/>
      </c>
      <c r="FE221" s="150" t="str">
        <f>IF(Tbl.Kosten[[#This Row],[Sanr.]]=FE$7,Tbl.Kosten[[#This Row],[Totaal kosten]],"")</f>
        <v/>
      </c>
      <c r="FF221" s="150" t="str">
        <f>IF(Tbl.Kosten[[#This Row],[Sanr.]]=FF$7,Tbl.Kosten[[#This Row],[Totaal kosten]],"")</f>
        <v/>
      </c>
      <c r="FG221" s="150" t="str">
        <f>IF(Tbl.Kosten[[#This Row],[Sanr.]]=FG$7,Tbl.Kosten[[#This Row],[Totaal kosten]],"")</f>
        <v/>
      </c>
      <c r="FH221" s="150" t="str">
        <f>IF(Tbl.Kosten[[#This Row],[Sanr.]]=FH$7,Tbl.Kosten[[#This Row],[Totaal kosten]],"")</f>
        <v/>
      </c>
      <c r="FI221" s="150" t="str">
        <f>IF(Tbl.Kosten[[#This Row],[Sanr.]]=FI$7,Tbl.Kosten[[#This Row],[Totaal kosten]],"")</f>
        <v/>
      </c>
      <c r="FJ221" s="150" t="str">
        <f>IF(Tbl.Kosten[[#This Row],[Sanr.]]=FJ$7,Tbl.Kosten[[#This Row],[Totaal kosten]],"")</f>
        <v/>
      </c>
      <c r="FK221" s="150" t="str">
        <f>IF(Tbl.Kosten[[#This Row],[Sanr.]]=FK$7,Tbl.Kosten[[#This Row],[Totaal kosten]],"")</f>
        <v/>
      </c>
      <c r="FL221" s="150" t="str">
        <f>IF(Tbl.Kosten[[#This Row],[Sanr.]]=FL$7,Tbl.Kosten[[#This Row],[Totaal kosten]],"")</f>
        <v/>
      </c>
      <c r="FM221" s="150" t="str">
        <f>IF(Tbl.Kosten[[#This Row],[Sanr.]]=FM$7,Tbl.Kosten[[#This Row],[Totaal kosten]],"")</f>
        <v/>
      </c>
      <c r="FN221" s="150" t="str">
        <f>IF(Tbl.Kosten[[#This Row],[Sanr.]]=FN$7,Tbl.Kosten[[#This Row],[Totaal kosten]],"")</f>
        <v/>
      </c>
      <c r="FO221" s="150" t="str">
        <f>IF(Tbl.Kosten[[#This Row],[Sanr.]]=FO$7,Tbl.Kosten[[#This Row],[Totaal kosten]],"")</f>
        <v/>
      </c>
      <c r="FP221" s="150" t="str">
        <f>IF(Tbl.Kosten[[#This Row],[Sanr.]]=FP$7,Tbl.Kosten[[#This Row],[Totaal kosten]],"")</f>
        <v/>
      </c>
      <c r="FQ221" s="150" t="str">
        <f>IF(Tbl.Kosten[[#This Row],[Sanr.]]=FQ$7,Tbl.Kosten[[#This Row],[Totaal kosten]],"")</f>
        <v/>
      </c>
      <c r="FR221" s="150" t="str">
        <f>IF(Tbl.Kosten[[#This Row],[Sanr.]]=FR$7,Tbl.Kosten[[#This Row],[Totaal kosten]],"")</f>
        <v/>
      </c>
      <c r="FS221" s="150" t="str">
        <f>IF(Tbl.Kosten[[#This Row],[Sanr.]]=FS$7,Tbl.Kosten[[#This Row],[Totaal kosten]],"")</f>
        <v/>
      </c>
      <c r="FT221" s="150" t="str">
        <f>IF(Tbl.Kosten[[#This Row],[Sanr.]]=FT$7,Tbl.Kosten[[#This Row],[Totaal kosten]],"")</f>
        <v/>
      </c>
      <c r="FU221" s="150" t="str">
        <f>IF(Tbl.Kosten[[#This Row],[Sanr.]]=FU$7,Tbl.Kosten[[#This Row],[Totaal kosten]],"")</f>
        <v/>
      </c>
      <c r="FV221" s="150" t="str">
        <f>IF(Tbl.Kosten[[#This Row],[Sanr.]]=FV$7,Tbl.Kosten[[#This Row],[Totaal kosten]],"")</f>
        <v/>
      </c>
      <c r="FW221" s="150" t="str">
        <f>IFERROR(_xlfn.XLOOKUP(Tbl.Kosten[[#This Row],[Activiteitencode]],Tbl.Activiteiten[Activiteitcode],Tbl.Activiteiten[Anr.],"",0,1),"")</f>
        <v/>
      </c>
      <c r="FX221" s="169" t="str">
        <f>_xlfn.CONCAT(Tbl.Kosten[[#This Row],[Pnr.]],Tbl.Kosten[[#This Row],[Sanr.]])</f>
        <v>P1</v>
      </c>
      <c r="FY221" s="150">
        <f>Tbl.Kosten[[#This Row],[Totaal kosten]]-Tbl.Kosten[[#This Row],[Subsidie]]</f>
        <v>0</v>
      </c>
      <c r="FZ221" s="150">
        <f>IF(Tbl.Kosten[[#This Row],[Pnr.]]=FZ$7,Tbl.Kosten[[#This Row],[Te financieren]],"")</f>
        <v>0</v>
      </c>
      <c r="GA221" s="150" t="str">
        <f>IF(Tbl.Kosten[[#This Row],[Pnr.]]=GA$7,Tbl.Kosten[[#This Row],[Te financieren]],"")</f>
        <v/>
      </c>
      <c r="GB221" s="150" t="str">
        <f>IF(Tbl.Kosten[[#This Row],[Pnr.]]=GB$7,Tbl.Kosten[[#This Row],[Te financieren]],"")</f>
        <v/>
      </c>
      <c r="GC221" s="150" t="str">
        <f>IF(Tbl.Kosten[[#This Row],[Pnr.]]=GC$7,Tbl.Kosten[[#This Row],[Te financieren]],"")</f>
        <v/>
      </c>
      <c r="GD221" s="150" t="str">
        <f>IF(Tbl.Kosten[[#This Row],[Pnr.]]=GD$7,Tbl.Kosten[[#This Row],[Te financieren]],"")</f>
        <v/>
      </c>
      <c r="GE221" s="150" t="str">
        <f>IF(Tbl.Kosten[[#This Row],[Pnr.]]=GE$7,Tbl.Kosten[[#This Row],[Te financieren]],"")</f>
        <v/>
      </c>
      <c r="GF221" s="150" t="str">
        <f>IF(Tbl.Kosten[[#This Row],[Pnr.]]=GF$7,Tbl.Kosten[[#This Row],[Te financieren]],"")</f>
        <v/>
      </c>
      <c r="GG221" s="150" t="str">
        <f>IF(Tbl.Kosten[[#This Row],[Pnr.]]=GG$7,Tbl.Kosten[[#This Row],[Te financieren]],"")</f>
        <v/>
      </c>
      <c r="GH221" s="150" t="str">
        <f>IF(Tbl.Kosten[[#This Row],[Pnr.]]=GH$7,Tbl.Kosten[[#This Row],[Te financieren]],"")</f>
        <v/>
      </c>
      <c r="GI221" s="150" t="str">
        <f>IF(Tbl.Kosten[[#This Row],[Pnr.]]=GI$7,Tbl.Kosten[[#This Row],[Te financieren]],"")</f>
        <v/>
      </c>
      <c r="GJ221" s="150" t="str">
        <f>IF(Tbl.Kosten[[#This Row],[Pnr.]]=GJ$7,Tbl.Kosten[[#This Row],[Te financieren]],"")</f>
        <v/>
      </c>
      <c r="GK221" s="150" t="str">
        <f>IF(Tbl.Kosten[[#This Row],[Pnr.]]=GK$7,Tbl.Kosten[[#This Row],[Te financieren]],"")</f>
        <v/>
      </c>
      <c r="GL221" s="150" t="str">
        <f>IF(Tbl.Kosten[[#This Row],[Pnr.]]=GL$7,Tbl.Kosten[[#This Row],[Te financieren]],"")</f>
        <v/>
      </c>
      <c r="GM221" s="150" t="str">
        <f>IF(Tbl.Kosten[[#This Row],[Pnr.]]=GM$7,Tbl.Kosten[[#This Row],[Te financieren]],"")</f>
        <v/>
      </c>
      <c r="GN221" s="150" t="str">
        <f>IF(Tbl.Kosten[[#This Row],[Pnr.]]=GN$7,Tbl.Kosten[[#This Row],[Te financieren]],"")</f>
        <v/>
      </c>
      <c r="GO221" s="150" t="str">
        <f>IF(Tbl.Kosten[[#This Row],[Pnr.]]=GO$7,Tbl.Kosten[[#This Row],[Te financieren]],"")</f>
        <v/>
      </c>
      <c r="GP221" s="150" t="str">
        <f>IF(Tbl.Kosten[[#This Row],[Pnr.]]=GP$7,Tbl.Kosten[[#This Row],[Te financieren]],"")</f>
        <v/>
      </c>
      <c r="GQ221" s="150" t="str">
        <f>IF(Tbl.Kosten[[#This Row],[Pnr.]]=GQ$7,Tbl.Kosten[[#This Row],[Te financieren]],"")</f>
        <v/>
      </c>
      <c r="GR221" s="150" t="str">
        <f>IF(Tbl.Kosten[[#This Row],[Pnr.]]=GR$7,Tbl.Kosten[[#This Row],[Te financieren]],"")</f>
        <v/>
      </c>
      <c r="GS221" s="150" t="str">
        <f>IF(Tbl.Kosten[[#This Row],[Pnr.]]=GS$7,Tbl.Kosten[[#This Row],[Te financieren]],"")</f>
        <v/>
      </c>
      <c r="GT221" s="150" t="str">
        <f>IF(Tbl.Kosten[[#This Row],[Pnr.]]=GT$7,Tbl.Kosten[[#This Row],[Te financieren]],"")</f>
        <v/>
      </c>
      <c r="GU221" s="150" t="str">
        <f>IF(Tbl.Kosten[[#This Row],[Pnr.]]=GU$7,Tbl.Kosten[[#This Row],[Te financieren]],"")</f>
        <v/>
      </c>
      <c r="GV221" s="150" t="str">
        <f>IF(Tbl.Kosten[[#This Row],[Pnr.]]=GV$7,Tbl.Kosten[[#This Row],[Te financieren]],"")</f>
        <v/>
      </c>
      <c r="GW221" s="150" t="str">
        <f>IF(Tbl.Kosten[[#This Row],[Pnr.]]=GW$7,Tbl.Kosten[[#This Row],[Te financieren]],"")</f>
        <v/>
      </c>
      <c r="GX221" s="150" t="str">
        <f>IF(Tbl.Kosten[[#This Row],[Pnr.]]=GX$7,Tbl.Kosten[[#This Row],[Te financieren]],"")</f>
        <v/>
      </c>
      <c r="GY221" s="150" t="str">
        <f>IF(Tbl.Kosten[[#This Row],[Pnr.]]=GY$7,Tbl.Kosten[[#This Row],[Te financieren]],"")</f>
        <v/>
      </c>
      <c r="GZ221" s="150" t="str">
        <f>IF(Tbl.Kosten[[#This Row],[Pnr.]]=GZ$7,Tbl.Kosten[[#This Row],[Te financieren]],"")</f>
        <v/>
      </c>
      <c r="HA221" s="150" t="str">
        <f>IF(Tbl.Kosten[[#This Row],[Pnr.]]=HA$7,Tbl.Kosten[[#This Row],[Te financieren]],"")</f>
        <v/>
      </c>
      <c r="HB221" s="150" t="str">
        <f>IF(Tbl.Kosten[[#This Row],[Pnr.]]=HB$7,Tbl.Kosten[[#This Row],[Te financieren]],"")</f>
        <v/>
      </c>
      <c r="HC221" s="150" t="str">
        <f>IF(Tbl.Kosten[[#This Row],[Pnr.]]=HC$7,Tbl.Kosten[[#This Row],[Te financieren]],"")</f>
        <v/>
      </c>
      <c r="HD221" s="150" t="str">
        <f>IF(Tbl.Kosten[[#This Row],[Pnr.]]=HD$7,Tbl.Kosten[[#This Row],[Te financieren]],"")</f>
        <v/>
      </c>
      <c r="HE221" s="150" t="str">
        <f>IF(Tbl.Kosten[[#This Row],[Pnr.]]=HE$7,Tbl.Kosten[[#This Row],[Te financieren]],"")</f>
        <v/>
      </c>
      <c r="HF221" s="150" t="str">
        <f>IF(Tbl.Kosten[[#This Row],[Pnr.]]=HF$7,Tbl.Kosten[[#This Row],[Te financieren]],"")</f>
        <v/>
      </c>
      <c r="HG221" s="150" t="str">
        <f>IF(Tbl.Kosten[[#This Row],[Pnr.]]=HG$7,Tbl.Kosten[[#This Row],[Te financieren]],"")</f>
        <v/>
      </c>
      <c r="HH221" s="150" t="str">
        <f>IF(Tbl.Kosten[[#This Row],[Pnr.]]=HH$7,Tbl.Kosten[[#This Row],[Te financieren]],"")</f>
        <v/>
      </c>
      <c r="HI221" s="150" t="str">
        <f>IF(Tbl.Kosten[[#This Row],[Pnr.]]=HI$7,Tbl.Kosten[[#This Row],[Te financieren]],"")</f>
        <v/>
      </c>
      <c r="HJ221" s="150" t="str">
        <f>IF(Tbl.Kosten[[#This Row],[Pnr.]]=HJ$7,Tbl.Kosten[[#This Row],[Te financieren]],"")</f>
        <v/>
      </c>
      <c r="HK221" s="150" t="str">
        <f>IF(Tbl.Kosten[[#This Row],[Pnr.]]=HK$7,Tbl.Kosten[[#This Row],[Te financieren]],"")</f>
        <v/>
      </c>
      <c r="HL221" s="150" t="str">
        <f>IF(Tbl.Kosten[[#This Row],[Pnr.]]=HL$7,Tbl.Kosten[[#This Row],[Te financieren]],"")</f>
        <v/>
      </c>
      <c r="HM221" s="150" t="str">
        <f>IF(Tbl.Kosten[[#This Row],[Pnr.]]=HM$7,Tbl.Kosten[[#This Row],[Te financieren]],"")</f>
        <v/>
      </c>
      <c r="HN221" s="150" t="str">
        <f>IF(Tbl.Kosten[[#This Row],[Pnr.]]=HN$7,Tbl.Kosten[[#This Row],[Te financieren]],"")</f>
        <v/>
      </c>
      <c r="HO221" s="150" t="str">
        <f>IF(Tbl.Kosten[[#This Row],[Pnr.]]=HO$7,Tbl.Kosten[[#This Row],[Te financieren]],"")</f>
        <v/>
      </c>
      <c r="HP221" s="150" t="str">
        <f>IF(Tbl.Kosten[[#This Row],[Pnr.]]=HP$7,Tbl.Kosten[[#This Row],[Te financieren]],"")</f>
        <v/>
      </c>
      <c r="HQ221" s="150" t="str">
        <f>IF(Tbl.Kosten[[#This Row],[Pnr.]]=HQ$7,Tbl.Kosten[[#This Row],[Te financieren]],"")</f>
        <v/>
      </c>
      <c r="HR221" s="150" t="str">
        <f>IF(Tbl.Kosten[[#This Row],[Pnr.]]=HR$7,Tbl.Kosten[[#This Row],[Te financieren]],"")</f>
        <v/>
      </c>
      <c r="HS221" s="150" t="str">
        <f>IF(Tbl.Kosten[[#This Row],[Pnr.]]=HS$7,Tbl.Kosten[[#This Row],[Te financieren]],"")</f>
        <v/>
      </c>
      <c r="HT221" s="150" t="str">
        <f>IF(Tbl.Kosten[[#This Row],[Pnr.]]=HT$7,Tbl.Kosten[[#This Row],[Te financieren]],"")</f>
        <v/>
      </c>
      <c r="HU221" s="150" t="str">
        <f>IF(Tbl.Kosten[[#This Row],[Pnr.]]=HU$7,Tbl.Kosten[[#This Row],[Te financieren]],"")</f>
        <v/>
      </c>
      <c r="HV221" s="150" t="str">
        <f>IF(Tbl.Kosten[[#This Row],[Pnr.]]=HV$7,Tbl.Kosten[[#This Row],[Te financieren]],"")</f>
        <v/>
      </c>
      <c r="HW221" s="150" t="str">
        <f>IF(Tbl.Kosten[[#This Row],[Pnr.]]=HW$7,Tbl.Kosten[[#This Row],[Te financieren]],"")</f>
        <v/>
      </c>
    </row>
    <row r="222" spans="2:231" x14ac:dyDescent="0.3">
      <c r="B222" s="134"/>
      <c r="C222" s="137"/>
      <c r="D222" s="136"/>
      <c r="E222" s="261"/>
      <c r="F222" s="135"/>
      <c r="G222" s="11" t="str">
        <f>IF(Tbl.Kosten[[#This Row],[Medewerker e/o 
functie]]&lt;&gt;"",_xlfn.XLOOKUP(Tbl.Kosten[[#This Row],[Medewerker e/o 
functie]],Tbl.Uurtarief[Medewerker en/of functie],Tbl.Uurtarief[Uurtarief],"",0,1),"")</f>
        <v/>
      </c>
      <c r="H222" s="121">
        <f>IFERROR(Tbl.Kosten[[#This Row],[Uren]]*Tbl.Kosten[[#This Row],[Uurtarief]],0)</f>
        <v>0</v>
      </c>
      <c r="I222" s="119" t="str">
        <f>IF(Tbl.Kosten[[#This Row],[Subtotaal uren]]&lt;&gt;0,_xlfn.XLOOKUP(Tbl.Kosten[[#This Row],[Medewerker e/o 
functie]],Tbl.Uurtarief[Medewerker en/of functie],Tbl.Uurtarief[Kostensoort arbeid],"",0,1),"")</f>
        <v/>
      </c>
      <c r="J222" s="137"/>
      <c r="K222" s="135"/>
      <c r="L222" s="139" t="str">
        <f>IF(Tbl.Kosten[[#This Row],[Activum]]&lt;&gt;"",_xlfn.XLOOKUP(Tbl.Kosten[[#This Row],[Activum]],Tbl.Afschrijvingskosten[Activum],Tbl.Afschrijvingskosten[Tarief per afschrijvings-eenheid],"",0,1),"")</f>
        <v/>
      </c>
      <c r="M222" s="122">
        <f>IFERROR(Tbl.Kosten[[#This Row],[Een-
heden]]*Tbl.Kosten[[#This Row],[Afschrijvings-
tarief]],0)</f>
        <v>0</v>
      </c>
      <c r="N222" s="122" t="str">
        <f>IF(Tbl.Kosten[[#This Row],[Subtotaal afschrijving]]&lt;&gt;0,Lijsten!$A$7,"")</f>
        <v/>
      </c>
      <c r="O222" s="140"/>
      <c r="P222" s="135"/>
      <c r="Q222" s="138"/>
      <c r="R222" s="122">
        <f>IFERROR(Tbl.Kosten[[#This Row],[Aantal]]*Tbl.Kosten[[#This Row],[Tarief]],0)</f>
        <v>0</v>
      </c>
      <c r="S222" s="8">
        <f>IFERROR(Tbl.Kosten[[#This Row],[Subtotaal overige kosten]]+Tbl.Kosten[[#This Row],[Subtotaal uren]]+Tbl.Kosten[[#This Row],[Subtotaal afschrijving]],0)</f>
        <v>0</v>
      </c>
      <c r="T222" s="8">
        <f>IFERROR(Tbl.Kosten[[#This Row],[Totaal kosten]]*Tbl.Kosten[[#This Row],[Subsidie%]],0)</f>
        <v>0</v>
      </c>
      <c r="U222" s="4" t="str" cm="1">
        <f t="array" ref="U222">IFERROR(_xlfn.IFS(Tbl.Kosten[[#This Row],[Subtotaal uren]]&lt;&gt;0,Tbl.Kosten[[#This Row],[Kostensoort arbeid]],Tbl.Kosten[[#This Row],[Subtotaal afschrijving]]&lt;&gt;0,Tbl.Kosten[[#This Row],[Kostensoort afschrijving]],Tbl.Kosten[[#This Row],[Subtotaal overige kosten]]&lt;&gt;0,Tbl.Kosten[[#This Row],[Kostensoort overig]]),"")</f>
        <v/>
      </c>
      <c r="V222" s="4" t="str">
        <f>IFERROR(_xlfn.XLOOKUP(Tbl.Kosten[[#This Row],[Activiteitencode]],Tbl.Activiteiten[Activiteitcode],Tbl.Activiteiten[Werkpakketcode],"",0,1),"")</f>
        <v/>
      </c>
      <c r="W222" s="4" t="str">
        <f>IFERROR(_xlfn.XLOOKUP(Tbl.Kosten[[#This Row],[Werkpakketcode]],Tbl.Werkpakketten[Werkpakketcode],Tbl.Werkpakketten[Subsidiabele activiteit],"",0,1),"")</f>
        <v/>
      </c>
      <c r="X222" s="12">
        <f>IFERROR(_xlfn.XLOOKUP(Tbl.Kosten[[#This Row],[Sanr.]],Tbl.Subsidiehoogte[SAnr.],Tbl.Subsidiehoogte[Sub. Percentage],0,0,1),0)</f>
        <v>0</v>
      </c>
      <c r="Y222" s="144" t="str">
        <f>IFERROR(_xlfn.XLOOKUP(Tbl.Kosten[[#This Row],[Partnercode]],Tbl.Projectpartners[Partnercode],Tbl.Projectpartners[PNr.],"",0,1),"")</f>
        <v>P1</v>
      </c>
      <c r="Z222" s="148">
        <f>IF(Tbl.Kosten[[#This Row],[Pnr.]]=Z$7,Tbl.Kosten[[#This Row],[Totaal kosten]],"")</f>
        <v>0</v>
      </c>
      <c r="AA222" s="148" t="str">
        <f>IF(Tbl.Kosten[[#This Row],[Pnr.]]=AA$7,Tbl.Kosten[[#This Row],[Totaal kosten]],"")</f>
        <v/>
      </c>
      <c r="AB222" s="148" t="str">
        <f>IF(Tbl.Kosten[[#This Row],[Pnr.]]=AB$7,Tbl.Kosten[[#This Row],[Totaal kosten]],"")</f>
        <v/>
      </c>
      <c r="AC222" s="148" t="str">
        <f>IF(Tbl.Kosten[[#This Row],[Pnr.]]=AC$7,Tbl.Kosten[[#This Row],[Totaal kosten]],"")</f>
        <v/>
      </c>
      <c r="AD222" s="148" t="str">
        <f>IF(Tbl.Kosten[[#This Row],[Pnr.]]=AD$7,Tbl.Kosten[[#This Row],[Totaal kosten]],"")</f>
        <v/>
      </c>
      <c r="AE222" s="148" t="str">
        <f>IF(Tbl.Kosten[[#This Row],[Pnr.]]=AE$7,Tbl.Kosten[[#This Row],[Totaal kosten]],"")</f>
        <v/>
      </c>
      <c r="AF222" s="148" t="str">
        <f>IF(Tbl.Kosten[[#This Row],[Pnr.]]=AF$7,Tbl.Kosten[[#This Row],[Totaal kosten]],"")</f>
        <v/>
      </c>
      <c r="AG222" s="148" t="str">
        <f>IF(Tbl.Kosten[[#This Row],[Pnr.]]=AG$7,Tbl.Kosten[[#This Row],[Totaal kosten]],"")</f>
        <v/>
      </c>
      <c r="AH222" s="148" t="str">
        <f>IF(Tbl.Kosten[[#This Row],[Pnr.]]=AH$7,Tbl.Kosten[[#This Row],[Totaal kosten]],"")</f>
        <v/>
      </c>
      <c r="AI222" s="148" t="str">
        <f>IF(Tbl.Kosten[[#This Row],[Pnr.]]=AI$7,Tbl.Kosten[[#This Row],[Totaal kosten]],"")</f>
        <v/>
      </c>
      <c r="AJ222" s="148" t="str">
        <f>IF(Tbl.Kosten[[#This Row],[Pnr.]]=AJ$7,Tbl.Kosten[[#This Row],[Totaal kosten]],"")</f>
        <v/>
      </c>
      <c r="AK222" s="148" t="str">
        <f>IF(Tbl.Kosten[[#This Row],[Pnr.]]=AK$7,Tbl.Kosten[[#This Row],[Totaal kosten]],"")</f>
        <v/>
      </c>
      <c r="AL222" s="148" t="str">
        <f>IF(Tbl.Kosten[[#This Row],[Pnr.]]=AL$7,Tbl.Kosten[[#This Row],[Totaal kosten]],"")</f>
        <v/>
      </c>
      <c r="AM222" s="148" t="str">
        <f>IF(Tbl.Kosten[[#This Row],[Pnr.]]=AM$7,Tbl.Kosten[[#This Row],[Totaal kosten]],"")</f>
        <v/>
      </c>
      <c r="AN222" s="148" t="str">
        <f>IF(Tbl.Kosten[[#This Row],[Pnr.]]=AN$7,Tbl.Kosten[[#This Row],[Totaal kosten]],"")</f>
        <v/>
      </c>
      <c r="AO222" s="148" t="str">
        <f>IF(Tbl.Kosten[[#This Row],[Pnr.]]=AO$7,Tbl.Kosten[[#This Row],[Totaal kosten]],"")</f>
        <v/>
      </c>
      <c r="AP222" s="148" t="str">
        <f>IF(Tbl.Kosten[[#This Row],[Pnr.]]=AP$7,Tbl.Kosten[[#This Row],[Totaal kosten]],"")</f>
        <v/>
      </c>
      <c r="AQ222" s="148" t="str">
        <f>IF(Tbl.Kosten[[#This Row],[Pnr.]]=AQ$7,Tbl.Kosten[[#This Row],[Totaal kosten]],"")</f>
        <v/>
      </c>
      <c r="AR222" s="148" t="str">
        <f>IF(Tbl.Kosten[[#This Row],[Pnr.]]=AR$7,Tbl.Kosten[[#This Row],[Totaal kosten]],"")</f>
        <v/>
      </c>
      <c r="AS222" s="148" t="str">
        <f>IF(Tbl.Kosten[[#This Row],[Pnr.]]=AS$7,Tbl.Kosten[[#This Row],[Totaal kosten]],"")</f>
        <v/>
      </c>
      <c r="AT222" s="148" t="str">
        <f>IF(Tbl.Kosten[[#This Row],[Pnr.]]=AT$7,Tbl.Kosten[[#This Row],[Totaal kosten]],"")</f>
        <v/>
      </c>
      <c r="AU222" s="148" t="str">
        <f>IF(Tbl.Kosten[[#This Row],[Pnr.]]=AU$7,Tbl.Kosten[[#This Row],[Totaal kosten]],"")</f>
        <v/>
      </c>
      <c r="AV222" s="148" t="str">
        <f>IF(Tbl.Kosten[[#This Row],[Pnr.]]=AV$7,Tbl.Kosten[[#This Row],[Totaal kosten]],"")</f>
        <v/>
      </c>
      <c r="AW222" s="148" t="str">
        <f>IF(Tbl.Kosten[[#This Row],[Pnr.]]=AW$7,Tbl.Kosten[[#This Row],[Totaal kosten]],"")</f>
        <v/>
      </c>
      <c r="AX222" s="148" t="str">
        <f>IF(Tbl.Kosten[[#This Row],[Pnr.]]=AX$7,Tbl.Kosten[[#This Row],[Totaal kosten]],"")</f>
        <v/>
      </c>
      <c r="AY222" s="148" t="str">
        <f>IF(Tbl.Kosten[[#This Row],[Pnr.]]=AY$7,Tbl.Kosten[[#This Row],[Totaal kosten]],"")</f>
        <v/>
      </c>
      <c r="AZ222" s="148" t="str">
        <f>IF(Tbl.Kosten[[#This Row],[Pnr.]]=AZ$7,Tbl.Kosten[[#This Row],[Totaal kosten]],"")</f>
        <v/>
      </c>
      <c r="BA222" s="148" t="str">
        <f>IF(Tbl.Kosten[[#This Row],[Pnr.]]=BA$7,Tbl.Kosten[[#This Row],[Totaal kosten]],"")</f>
        <v/>
      </c>
      <c r="BB222" s="148" t="str">
        <f>IF(Tbl.Kosten[[#This Row],[Pnr.]]=BB$7,Tbl.Kosten[[#This Row],[Totaal kosten]],"")</f>
        <v/>
      </c>
      <c r="BC222" s="148" t="str">
        <f>IF(Tbl.Kosten[[#This Row],[Pnr.]]=BC$7,Tbl.Kosten[[#This Row],[Totaal kosten]],"")</f>
        <v/>
      </c>
      <c r="BD222" s="148" t="str">
        <f>IF(Tbl.Kosten[[#This Row],[Pnr.]]=BD$7,Tbl.Kosten[[#This Row],[Totaal kosten]],"")</f>
        <v/>
      </c>
      <c r="BE222" s="148" t="str">
        <f>IF(Tbl.Kosten[[#This Row],[Pnr.]]=BE$7,Tbl.Kosten[[#This Row],[Totaal kosten]],"")</f>
        <v/>
      </c>
      <c r="BF222" s="148" t="str">
        <f>IF(Tbl.Kosten[[#This Row],[Pnr.]]=BF$7,Tbl.Kosten[[#This Row],[Totaal kosten]],"")</f>
        <v/>
      </c>
      <c r="BG222" s="148" t="str">
        <f>IF(Tbl.Kosten[[#This Row],[Pnr.]]=BG$7,Tbl.Kosten[[#This Row],[Totaal kosten]],"")</f>
        <v/>
      </c>
      <c r="BH222" s="148" t="str">
        <f>IF(Tbl.Kosten[[#This Row],[Pnr.]]=BH$7,Tbl.Kosten[[#This Row],[Totaal kosten]],"")</f>
        <v/>
      </c>
      <c r="BI222" s="148" t="str">
        <f>IF(Tbl.Kosten[[#This Row],[Pnr.]]=BI$7,Tbl.Kosten[[#This Row],[Totaal kosten]],"")</f>
        <v/>
      </c>
      <c r="BJ222" s="148" t="str">
        <f>IF(Tbl.Kosten[[#This Row],[Pnr.]]=BJ$7,Tbl.Kosten[[#This Row],[Totaal kosten]],"")</f>
        <v/>
      </c>
      <c r="BK222" s="148" t="str">
        <f>IF(Tbl.Kosten[[#This Row],[Pnr.]]=BK$7,Tbl.Kosten[[#This Row],[Totaal kosten]],"")</f>
        <v/>
      </c>
      <c r="BL222" s="148" t="str">
        <f>IF(Tbl.Kosten[[#This Row],[Pnr.]]=BL$7,Tbl.Kosten[[#This Row],[Totaal kosten]],"")</f>
        <v/>
      </c>
      <c r="BM222" s="148" t="str">
        <f>IF(Tbl.Kosten[[#This Row],[Pnr.]]=BM$7,Tbl.Kosten[[#This Row],[Totaal kosten]],"")</f>
        <v/>
      </c>
      <c r="BN222" s="148" t="str">
        <f>IF(Tbl.Kosten[[#This Row],[Pnr.]]=BN$7,Tbl.Kosten[[#This Row],[Totaal kosten]],"")</f>
        <v/>
      </c>
      <c r="BO222" s="148" t="str">
        <f>IF(Tbl.Kosten[[#This Row],[Pnr.]]=BO$7,Tbl.Kosten[[#This Row],[Totaal kosten]],"")</f>
        <v/>
      </c>
      <c r="BP222" s="148" t="str">
        <f>IF(Tbl.Kosten[[#This Row],[Pnr.]]=BP$7,Tbl.Kosten[[#This Row],[Totaal kosten]],"")</f>
        <v/>
      </c>
      <c r="BQ222" s="148" t="str">
        <f>IF(Tbl.Kosten[[#This Row],[Pnr.]]=BQ$7,Tbl.Kosten[[#This Row],[Totaal kosten]],"")</f>
        <v/>
      </c>
      <c r="BR222" s="148" t="str">
        <f>IF(Tbl.Kosten[[#This Row],[Pnr.]]=BR$7,Tbl.Kosten[[#This Row],[Totaal kosten]],"")</f>
        <v/>
      </c>
      <c r="BS222" s="148" t="str">
        <f>IF(Tbl.Kosten[[#This Row],[Pnr.]]=BS$7,Tbl.Kosten[[#This Row],[Totaal kosten]],"")</f>
        <v/>
      </c>
      <c r="BT222" s="148" t="str">
        <f>IF(Tbl.Kosten[[#This Row],[Pnr.]]=BT$7,Tbl.Kosten[[#This Row],[Totaal kosten]],"")</f>
        <v/>
      </c>
      <c r="BU222" s="148" t="str">
        <f>IF(Tbl.Kosten[[#This Row],[Pnr.]]=BU$7,Tbl.Kosten[[#This Row],[Totaal kosten]],"")</f>
        <v/>
      </c>
      <c r="BV222" s="148" t="str">
        <f>IF(Tbl.Kosten[[#This Row],[Pnr.]]=BV$7,Tbl.Kosten[[#This Row],[Totaal kosten]],"")</f>
        <v/>
      </c>
      <c r="BW222" s="148" t="str">
        <f>IF(Tbl.Kosten[[#This Row],[Pnr.]]=BW$7,Tbl.Kosten[[#This Row],[Totaal kosten]],"")</f>
        <v/>
      </c>
      <c r="BX222" s="148" t="str">
        <f>IFERROR(_xlfn.XLOOKUP(Tbl.Kosten[[#This Row],[Werkpakketcode]],Tbl.Werkpakketten[Werkpakketcode],Tbl.Werkpakketten[WPnr.],"",0,1),"")</f>
        <v/>
      </c>
      <c r="BY222" s="148" t="str">
        <f>IF(Tbl.Kosten[[#This Row],[WPnr.]]=BY$7,Tbl.Kosten[[#This Row],[Totaal kosten]],"")</f>
        <v/>
      </c>
      <c r="BZ222" s="148" t="str">
        <f>IF(Tbl.Kosten[[#This Row],[WPnr.]]=BZ$7,Tbl.Kosten[[#This Row],[Totaal kosten]],"")</f>
        <v/>
      </c>
      <c r="CA222" s="148" t="str">
        <f>IF(Tbl.Kosten[[#This Row],[WPnr.]]=CA$7,Tbl.Kosten[[#This Row],[Totaal kosten]],"")</f>
        <v/>
      </c>
      <c r="CB222" s="148" t="str">
        <f>IF(Tbl.Kosten[[#This Row],[WPnr.]]=CB$7,Tbl.Kosten[[#This Row],[Totaal kosten]],"")</f>
        <v/>
      </c>
      <c r="CC222" s="148" t="str">
        <f>IF(Tbl.Kosten[[#This Row],[WPnr.]]=CC$7,Tbl.Kosten[[#This Row],[Totaal kosten]],"")</f>
        <v/>
      </c>
      <c r="CD222" s="148" t="str">
        <f>IF(Tbl.Kosten[[#This Row],[WPnr.]]=CD$7,Tbl.Kosten[[#This Row],[Totaal kosten]],"")</f>
        <v/>
      </c>
      <c r="CE222" s="148" t="str">
        <f>IF(Tbl.Kosten[[#This Row],[WPnr.]]=CE$7,Tbl.Kosten[[#This Row],[Totaal kosten]],"")</f>
        <v/>
      </c>
      <c r="CF222" s="148" t="str">
        <f>IF(Tbl.Kosten[[#This Row],[WPnr.]]=CF$7,Tbl.Kosten[[#This Row],[Totaal kosten]],"")</f>
        <v/>
      </c>
      <c r="CG222" s="148" t="str">
        <f>IF(Tbl.Kosten[[#This Row],[WPnr.]]=CG$7,Tbl.Kosten[[#This Row],[Totaal kosten]],"")</f>
        <v/>
      </c>
      <c r="CH222" s="148" t="str">
        <f>IF(Tbl.Kosten[[#This Row],[WPnr.]]=CH$7,Tbl.Kosten[[#This Row],[Totaal kosten]],"")</f>
        <v/>
      </c>
      <c r="CI222" s="148" t="str">
        <f>IF(Tbl.Kosten[[#This Row],[WPnr.]]=CI$7,Tbl.Kosten[[#This Row],[Totaal kosten]],"")</f>
        <v/>
      </c>
      <c r="CJ222" s="148" t="str">
        <f>IF(Tbl.Kosten[[#This Row],[WPnr.]]=CJ$7,Tbl.Kosten[[#This Row],[Totaal kosten]],"")</f>
        <v/>
      </c>
      <c r="CK222" s="148" t="str">
        <f>IF(Tbl.Kosten[[#This Row],[WPnr.]]=CK$7,Tbl.Kosten[[#This Row],[Totaal kosten]],"")</f>
        <v/>
      </c>
      <c r="CL222" s="148" t="str">
        <f>IF(Tbl.Kosten[[#This Row],[WPnr.]]=CL$7,Tbl.Kosten[[#This Row],[Totaal kosten]],"")</f>
        <v/>
      </c>
      <c r="CM222" s="148" t="str">
        <f>IF(Tbl.Kosten[[#This Row],[WPnr.]]=CM$7,Tbl.Kosten[[#This Row],[Totaal kosten]],"")</f>
        <v/>
      </c>
      <c r="CN222" s="148" t="str">
        <f>IF(Tbl.Kosten[[#This Row],[WPnr.]]=CN$7,Tbl.Kosten[[#This Row],[Totaal kosten]],"")</f>
        <v/>
      </c>
      <c r="CO222" s="148" t="str">
        <f>IF(Tbl.Kosten[[#This Row],[WPnr.]]=CO$7,Tbl.Kosten[[#This Row],[Totaal kosten]],"")</f>
        <v/>
      </c>
      <c r="CP222" s="148" t="str">
        <f>IF(Tbl.Kosten[[#This Row],[WPnr.]]=CP$7,Tbl.Kosten[[#This Row],[Totaal kosten]],"")</f>
        <v/>
      </c>
      <c r="CQ222" s="148" t="str">
        <f>IF(Tbl.Kosten[[#This Row],[WPnr.]]=CQ$7,Tbl.Kosten[[#This Row],[Totaal kosten]],"")</f>
        <v/>
      </c>
      <c r="CR222" s="148" t="str">
        <f>IF(Tbl.Kosten[[#This Row],[WPnr.]]=CR$7,Tbl.Kosten[[#This Row],[Totaal kosten]],"")</f>
        <v/>
      </c>
      <c r="CS222" s="148" t="str">
        <f>IF(Tbl.Kosten[[#This Row],[WPnr.]]=CS$7,Tbl.Kosten[[#This Row],[Totaal kosten]],"")</f>
        <v/>
      </c>
      <c r="CT222" s="148" t="str">
        <f>IF(Tbl.Kosten[[#This Row],[WPnr.]]=CT$7,Tbl.Kosten[[#This Row],[Totaal kosten]],"")</f>
        <v/>
      </c>
      <c r="CU222" s="148" t="str">
        <f>IF(Tbl.Kosten[[#This Row],[WPnr.]]=CU$7,Tbl.Kosten[[#This Row],[Totaal kosten]],"")</f>
        <v/>
      </c>
      <c r="CV222" s="148" t="str">
        <f>IF(Tbl.Kosten[[#This Row],[WPnr.]]=CV$7,Tbl.Kosten[[#This Row],[Totaal kosten]],"")</f>
        <v/>
      </c>
      <c r="CW222" s="148" t="str">
        <f>IF(Tbl.Kosten[[#This Row],[WPnr.]]=CW$7,Tbl.Kosten[[#This Row],[Totaal kosten]],"")</f>
        <v/>
      </c>
      <c r="CX222" s="148" t="str">
        <f>IF(Tbl.Kosten[[#This Row],[WPnr.]]=CX$7,Tbl.Kosten[[#This Row],[Totaal kosten]],"")</f>
        <v/>
      </c>
      <c r="CY222" s="148" t="str">
        <f>IF(Tbl.Kosten[[#This Row],[WPnr.]]=CY$7,Tbl.Kosten[[#This Row],[Totaal kosten]],"")</f>
        <v/>
      </c>
      <c r="CZ222" s="148" t="str">
        <f>IF(Tbl.Kosten[[#This Row],[WPnr.]]=CZ$7,Tbl.Kosten[[#This Row],[Totaal kosten]],"")</f>
        <v/>
      </c>
      <c r="DA222" s="148" t="str">
        <f>IF(Tbl.Kosten[[#This Row],[WPnr.]]=DA$7,Tbl.Kosten[[#This Row],[Totaal kosten]],"")</f>
        <v/>
      </c>
      <c r="DB222" s="148" t="str">
        <f>IF(Tbl.Kosten[[#This Row],[WPnr.]]=DB$7,Tbl.Kosten[[#This Row],[Totaal kosten]],"")</f>
        <v/>
      </c>
      <c r="DC222" s="148" t="str">
        <f>IF(Tbl.Kosten[[#This Row],[WPnr.]]=DC$7,Tbl.Kosten[[#This Row],[Totaal kosten]],"")</f>
        <v/>
      </c>
      <c r="DD222" s="148" t="str">
        <f>IF(Tbl.Kosten[[#This Row],[WPnr.]]=DD$7,Tbl.Kosten[[#This Row],[Totaal kosten]],"")</f>
        <v/>
      </c>
      <c r="DE222" s="148" t="str">
        <f>IF(Tbl.Kosten[[#This Row],[WPnr.]]=DE$7,Tbl.Kosten[[#This Row],[Totaal kosten]],"")</f>
        <v/>
      </c>
      <c r="DF222" s="148" t="str">
        <f>IF(Tbl.Kosten[[#This Row],[WPnr.]]=DF$7,Tbl.Kosten[[#This Row],[Totaal kosten]],"")</f>
        <v/>
      </c>
      <c r="DG222" s="148" t="str">
        <f>IF(Tbl.Kosten[[#This Row],[WPnr.]]=DG$7,Tbl.Kosten[[#This Row],[Totaal kosten]],"")</f>
        <v/>
      </c>
      <c r="DH222" s="148" t="str">
        <f>IF(Tbl.Kosten[[#This Row],[WPnr.]]=DH$7,Tbl.Kosten[[#This Row],[Totaal kosten]],"")</f>
        <v/>
      </c>
      <c r="DI222" s="148" t="str">
        <f>IF(Tbl.Kosten[[#This Row],[WPnr.]]=DI$7,Tbl.Kosten[[#This Row],[Totaal kosten]],"")</f>
        <v/>
      </c>
      <c r="DJ222" s="148" t="str">
        <f>IF(Tbl.Kosten[[#This Row],[WPnr.]]=DJ$7,Tbl.Kosten[[#This Row],[Totaal kosten]],"")</f>
        <v/>
      </c>
      <c r="DK222" s="148" t="str">
        <f>IF(Tbl.Kosten[[#This Row],[WPnr.]]=DK$7,Tbl.Kosten[[#This Row],[Totaal kosten]],"")</f>
        <v/>
      </c>
      <c r="DL222" s="148" t="str">
        <f>IF(Tbl.Kosten[[#This Row],[WPnr.]]=DL$7,Tbl.Kosten[[#This Row],[Totaal kosten]],"")</f>
        <v/>
      </c>
      <c r="DM222" s="148" t="str">
        <f>IF(Tbl.Kosten[[#This Row],[WPnr.]]=DM$7,Tbl.Kosten[[#This Row],[Totaal kosten]],"")</f>
        <v/>
      </c>
      <c r="DN222" s="148" t="str">
        <f>IF(Tbl.Kosten[[#This Row],[WPnr.]]=DN$7,Tbl.Kosten[[#This Row],[Totaal kosten]],"")</f>
        <v/>
      </c>
      <c r="DO222" s="148" t="str">
        <f>IF(Tbl.Kosten[[#This Row],[WPnr.]]=DO$7,Tbl.Kosten[[#This Row],[Totaal kosten]],"")</f>
        <v/>
      </c>
      <c r="DP222" s="148" t="str">
        <f>IF(Tbl.Kosten[[#This Row],[WPnr.]]=DP$7,Tbl.Kosten[[#This Row],[Totaal kosten]],"")</f>
        <v/>
      </c>
      <c r="DQ222" s="148" t="str">
        <f>IF(Tbl.Kosten[[#This Row],[WPnr.]]=DQ$7,Tbl.Kosten[[#This Row],[Totaal kosten]],"")</f>
        <v/>
      </c>
      <c r="DR222" s="148" t="str">
        <f>IF(Tbl.Kosten[[#This Row],[WPnr.]]=DR$7,Tbl.Kosten[[#This Row],[Totaal kosten]],"")</f>
        <v/>
      </c>
      <c r="DS222" s="148" t="str">
        <f>IF(Tbl.Kosten[[#This Row],[WPnr.]]=DS$7,Tbl.Kosten[[#This Row],[Totaal kosten]],"")</f>
        <v/>
      </c>
      <c r="DT222" s="148" t="str">
        <f>IF(Tbl.Kosten[[#This Row],[WPnr.]]=DT$7,Tbl.Kosten[[#This Row],[Totaal kosten]],"")</f>
        <v/>
      </c>
      <c r="DU222" s="148" t="str">
        <f>IF(Tbl.Kosten[[#This Row],[WPnr.]]=DU$7,Tbl.Kosten[[#This Row],[Totaal kosten]],"")</f>
        <v/>
      </c>
      <c r="DV222" s="148" t="str">
        <f>IF(Tbl.Kosten[[#This Row],[WPnr.]]=DV$7,Tbl.Kosten[[#This Row],[Totaal kosten]],"")</f>
        <v/>
      </c>
      <c r="DW222" s="148" t="str">
        <f>IFERROR(_xlfn.XLOOKUP(Tbl.Kosten[[#This Row],[Kostensoort]],Tbl.Kostensoorten[Kostensoorten],Tbl.Kostensoorten[KSnr.],"",0,1),"")</f>
        <v/>
      </c>
      <c r="DX222" s="148" t="str">
        <f>IF(Tbl.Kosten[[#This Row],[KSnr.]]=DX$7,Tbl.Kosten[[#This Row],[Totaal kosten]],"")</f>
        <v/>
      </c>
      <c r="DY222" s="148" t="str">
        <f>IF(Tbl.Kosten[[#This Row],[KSnr.]]=DY$7,Tbl.Kosten[[#This Row],[Totaal kosten]],"")</f>
        <v/>
      </c>
      <c r="DZ222" s="148" t="str">
        <f>IF(Tbl.Kosten[[#This Row],[KSnr.]]=DZ$7,Tbl.Kosten[[#This Row],[Totaal kosten]],"")</f>
        <v/>
      </c>
      <c r="EA222" s="148" t="str">
        <f>IF(Tbl.Kosten[[#This Row],[KSnr.]]=EA$7,Tbl.Kosten[[#This Row],[Totaal kosten]],"")</f>
        <v/>
      </c>
      <c r="EB222" s="148" t="str">
        <f>IF(Tbl.Kosten[[#This Row],[KSnr.]]=EB$7,Tbl.Kosten[[#This Row],[Totaal kosten]],"")</f>
        <v/>
      </c>
      <c r="EC222" s="148" t="str">
        <f>IF(Tbl.Kosten[[#This Row],[KSnr.]]=EC$7,Tbl.Kosten[[#This Row],[Totaal kosten]],"")</f>
        <v/>
      </c>
      <c r="ED222" s="148" t="str">
        <f>IF(Tbl.Kosten[[#This Row],[KSnr.]]=ED$7,Tbl.Kosten[[#This Row],[Totaal kosten]],"")</f>
        <v/>
      </c>
      <c r="EE222" s="148" t="str">
        <f>IF(Tbl.Kosten[[#This Row],[KSnr.]]=EE$7,Tbl.Kosten[[#This Row],[Totaal kosten]],"")</f>
        <v/>
      </c>
      <c r="EF222" s="148" t="str">
        <f>IF(Tbl.Kosten[[#This Row],[KSnr.]]=EF$7,Tbl.Kosten[[#This Row],[Totaal kosten]],"")</f>
        <v/>
      </c>
      <c r="EG222" s="148" t="str">
        <f>IF(Tbl.Kosten[[#This Row],[KSnr.]]=EG$7,Tbl.Kosten[[#This Row],[Totaal kosten]],"")</f>
        <v/>
      </c>
      <c r="EH222" s="148" t="str">
        <f>IF(Tbl.Kosten[[#This Row],[KSnr.]]=EH$7,Tbl.Kosten[[#This Row],[Totaal kosten]],"")</f>
        <v/>
      </c>
      <c r="EI222" s="148" t="str">
        <f>IF(Tbl.Kosten[[#This Row],[KSnr.]]=EI$7,Tbl.Kosten[[#This Row],[Totaal kosten]],"")</f>
        <v/>
      </c>
      <c r="EJ222" s="148" t="str">
        <f>IF(Tbl.Kosten[[#This Row],[KSnr.]]=EJ$7,Tbl.Kosten[[#This Row],[Totaal kosten]],"")</f>
        <v/>
      </c>
      <c r="EK222" s="148" t="str">
        <f>IF(Tbl.Kosten[[#This Row],[KSnr.]]=EK$7,Tbl.Kosten[[#This Row],[Totaal kosten]],"")</f>
        <v/>
      </c>
      <c r="EL222" s="148" t="str">
        <f>IF(Tbl.Kosten[[#This Row],[KSnr.]]=EL$7,Tbl.Kosten[[#This Row],[Totaal kosten]],"")</f>
        <v/>
      </c>
      <c r="EM222" s="148" t="str">
        <f>IF(Tbl.Kosten[[#This Row],[KSnr.]]=EM$7,Tbl.Kosten[[#This Row],[Totaal kosten]],"")</f>
        <v/>
      </c>
      <c r="EN222" s="148" t="str">
        <f>IF(Tbl.Kosten[[#This Row],[KSnr.]]=EN$7,Tbl.Kosten[[#This Row],[Totaal kosten]],"")</f>
        <v/>
      </c>
      <c r="EO222" s="148" t="str">
        <f>IF(Tbl.Kosten[[#This Row],[KSnr.]]=EO$7,Tbl.Kosten[[#This Row],[Totaal kosten]],"")</f>
        <v/>
      </c>
      <c r="EP222" s="148" t="str">
        <f>IF(Tbl.Kosten[[#This Row],[KSnr.]]=EP$7,Tbl.Kosten[[#This Row],[Totaal kosten]],"")</f>
        <v/>
      </c>
      <c r="EQ222" s="148" t="str">
        <f>IF(Tbl.Kosten[[#This Row],[KSnr.]]=EQ$7,Tbl.Kosten[[#This Row],[Totaal kosten]],"")</f>
        <v/>
      </c>
      <c r="ER222" s="144" t="str">
        <f>IFERROR(_xlfn.XLOOKUP(Tbl.Kosten[[#This Row],[Subsidieactiviteit]],Tbl.Subsidiehoogte[Subsidieactiviteit],Tbl.Subsidiehoogte[SAnr.],"",0,1),"")</f>
        <v/>
      </c>
      <c r="ES222" s="150" t="str">
        <f>IF(Tbl.Kosten[[#This Row],[Sanr.]]=ES$7,Tbl.Kosten[[#This Row],[Totaal kosten]],"")</f>
        <v/>
      </c>
      <c r="ET222" s="150" t="str">
        <f>IF(Tbl.Kosten[[#This Row],[Sanr.]]=ET$7,Tbl.Kosten[[#This Row],[Totaal kosten]],"")</f>
        <v/>
      </c>
      <c r="EU222" s="150" t="str">
        <f>IF(Tbl.Kosten[[#This Row],[Sanr.]]=EU$7,Tbl.Kosten[[#This Row],[Totaal kosten]],"")</f>
        <v/>
      </c>
      <c r="EV222" s="150" t="str">
        <f>IF(Tbl.Kosten[[#This Row],[Sanr.]]=EV$7,Tbl.Kosten[[#This Row],[Totaal kosten]],"")</f>
        <v/>
      </c>
      <c r="EW222" s="150" t="str">
        <f>IF(Tbl.Kosten[[#This Row],[Sanr.]]=EW$7,Tbl.Kosten[[#This Row],[Totaal kosten]],"")</f>
        <v/>
      </c>
      <c r="EX222" s="150" t="str">
        <f>IF(Tbl.Kosten[[#This Row],[Sanr.]]=EX$7,Tbl.Kosten[[#This Row],[Totaal kosten]],"")</f>
        <v/>
      </c>
      <c r="EY222" s="150" t="str">
        <f>IF(Tbl.Kosten[[#This Row],[Sanr.]]=EY$7,Tbl.Kosten[[#This Row],[Totaal kosten]],"")</f>
        <v/>
      </c>
      <c r="EZ222" s="150" t="str">
        <f>IF(Tbl.Kosten[[#This Row],[Sanr.]]=EZ$7,Tbl.Kosten[[#This Row],[Totaal kosten]],"")</f>
        <v/>
      </c>
      <c r="FA222" s="150" t="str">
        <f>IF(Tbl.Kosten[[#This Row],[Sanr.]]=FA$7,Tbl.Kosten[[#This Row],[Totaal kosten]],"")</f>
        <v/>
      </c>
      <c r="FB222" s="150" t="str">
        <f>IF(Tbl.Kosten[[#This Row],[Sanr.]]=FB$7,Tbl.Kosten[[#This Row],[Totaal kosten]],"")</f>
        <v/>
      </c>
      <c r="FC222" s="150" t="str">
        <f>IF(Tbl.Kosten[[#This Row],[Sanr.]]=FC$7,Tbl.Kosten[[#This Row],[Totaal kosten]],"")</f>
        <v/>
      </c>
      <c r="FD222" s="150" t="str">
        <f>IF(Tbl.Kosten[[#This Row],[Sanr.]]=FD$7,Tbl.Kosten[[#This Row],[Totaal kosten]],"")</f>
        <v/>
      </c>
      <c r="FE222" s="150" t="str">
        <f>IF(Tbl.Kosten[[#This Row],[Sanr.]]=FE$7,Tbl.Kosten[[#This Row],[Totaal kosten]],"")</f>
        <v/>
      </c>
      <c r="FF222" s="150" t="str">
        <f>IF(Tbl.Kosten[[#This Row],[Sanr.]]=FF$7,Tbl.Kosten[[#This Row],[Totaal kosten]],"")</f>
        <v/>
      </c>
      <c r="FG222" s="150" t="str">
        <f>IF(Tbl.Kosten[[#This Row],[Sanr.]]=FG$7,Tbl.Kosten[[#This Row],[Totaal kosten]],"")</f>
        <v/>
      </c>
      <c r="FH222" s="150" t="str">
        <f>IF(Tbl.Kosten[[#This Row],[Sanr.]]=FH$7,Tbl.Kosten[[#This Row],[Totaal kosten]],"")</f>
        <v/>
      </c>
      <c r="FI222" s="150" t="str">
        <f>IF(Tbl.Kosten[[#This Row],[Sanr.]]=FI$7,Tbl.Kosten[[#This Row],[Totaal kosten]],"")</f>
        <v/>
      </c>
      <c r="FJ222" s="150" t="str">
        <f>IF(Tbl.Kosten[[#This Row],[Sanr.]]=FJ$7,Tbl.Kosten[[#This Row],[Totaal kosten]],"")</f>
        <v/>
      </c>
      <c r="FK222" s="150" t="str">
        <f>IF(Tbl.Kosten[[#This Row],[Sanr.]]=FK$7,Tbl.Kosten[[#This Row],[Totaal kosten]],"")</f>
        <v/>
      </c>
      <c r="FL222" s="150" t="str">
        <f>IF(Tbl.Kosten[[#This Row],[Sanr.]]=FL$7,Tbl.Kosten[[#This Row],[Totaal kosten]],"")</f>
        <v/>
      </c>
      <c r="FM222" s="150" t="str">
        <f>IF(Tbl.Kosten[[#This Row],[Sanr.]]=FM$7,Tbl.Kosten[[#This Row],[Totaal kosten]],"")</f>
        <v/>
      </c>
      <c r="FN222" s="150" t="str">
        <f>IF(Tbl.Kosten[[#This Row],[Sanr.]]=FN$7,Tbl.Kosten[[#This Row],[Totaal kosten]],"")</f>
        <v/>
      </c>
      <c r="FO222" s="150" t="str">
        <f>IF(Tbl.Kosten[[#This Row],[Sanr.]]=FO$7,Tbl.Kosten[[#This Row],[Totaal kosten]],"")</f>
        <v/>
      </c>
      <c r="FP222" s="150" t="str">
        <f>IF(Tbl.Kosten[[#This Row],[Sanr.]]=FP$7,Tbl.Kosten[[#This Row],[Totaal kosten]],"")</f>
        <v/>
      </c>
      <c r="FQ222" s="150" t="str">
        <f>IF(Tbl.Kosten[[#This Row],[Sanr.]]=FQ$7,Tbl.Kosten[[#This Row],[Totaal kosten]],"")</f>
        <v/>
      </c>
      <c r="FR222" s="150" t="str">
        <f>IF(Tbl.Kosten[[#This Row],[Sanr.]]=FR$7,Tbl.Kosten[[#This Row],[Totaal kosten]],"")</f>
        <v/>
      </c>
      <c r="FS222" s="150" t="str">
        <f>IF(Tbl.Kosten[[#This Row],[Sanr.]]=FS$7,Tbl.Kosten[[#This Row],[Totaal kosten]],"")</f>
        <v/>
      </c>
      <c r="FT222" s="150" t="str">
        <f>IF(Tbl.Kosten[[#This Row],[Sanr.]]=FT$7,Tbl.Kosten[[#This Row],[Totaal kosten]],"")</f>
        <v/>
      </c>
      <c r="FU222" s="150" t="str">
        <f>IF(Tbl.Kosten[[#This Row],[Sanr.]]=FU$7,Tbl.Kosten[[#This Row],[Totaal kosten]],"")</f>
        <v/>
      </c>
      <c r="FV222" s="150" t="str">
        <f>IF(Tbl.Kosten[[#This Row],[Sanr.]]=FV$7,Tbl.Kosten[[#This Row],[Totaal kosten]],"")</f>
        <v/>
      </c>
      <c r="FW222" s="150" t="str">
        <f>IFERROR(_xlfn.XLOOKUP(Tbl.Kosten[[#This Row],[Activiteitencode]],Tbl.Activiteiten[Activiteitcode],Tbl.Activiteiten[Anr.],"",0,1),"")</f>
        <v/>
      </c>
      <c r="FX222" s="169" t="str">
        <f>_xlfn.CONCAT(Tbl.Kosten[[#This Row],[Pnr.]],Tbl.Kosten[[#This Row],[Sanr.]])</f>
        <v>P1</v>
      </c>
      <c r="FY222" s="150">
        <f>Tbl.Kosten[[#This Row],[Totaal kosten]]-Tbl.Kosten[[#This Row],[Subsidie]]</f>
        <v>0</v>
      </c>
      <c r="FZ222" s="150">
        <f>IF(Tbl.Kosten[[#This Row],[Pnr.]]=FZ$7,Tbl.Kosten[[#This Row],[Te financieren]],"")</f>
        <v>0</v>
      </c>
      <c r="GA222" s="150" t="str">
        <f>IF(Tbl.Kosten[[#This Row],[Pnr.]]=GA$7,Tbl.Kosten[[#This Row],[Te financieren]],"")</f>
        <v/>
      </c>
      <c r="GB222" s="150" t="str">
        <f>IF(Tbl.Kosten[[#This Row],[Pnr.]]=GB$7,Tbl.Kosten[[#This Row],[Te financieren]],"")</f>
        <v/>
      </c>
      <c r="GC222" s="150" t="str">
        <f>IF(Tbl.Kosten[[#This Row],[Pnr.]]=GC$7,Tbl.Kosten[[#This Row],[Te financieren]],"")</f>
        <v/>
      </c>
      <c r="GD222" s="150" t="str">
        <f>IF(Tbl.Kosten[[#This Row],[Pnr.]]=GD$7,Tbl.Kosten[[#This Row],[Te financieren]],"")</f>
        <v/>
      </c>
      <c r="GE222" s="150" t="str">
        <f>IF(Tbl.Kosten[[#This Row],[Pnr.]]=GE$7,Tbl.Kosten[[#This Row],[Te financieren]],"")</f>
        <v/>
      </c>
      <c r="GF222" s="150" t="str">
        <f>IF(Tbl.Kosten[[#This Row],[Pnr.]]=GF$7,Tbl.Kosten[[#This Row],[Te financieren]],"")</f>
        <v/>
      </c>
      <c r="GG222" s="150" t="str">
        <f>IF(Tbl.Kosten[[#This Row],[Pnr.]]=GG$7,Tbl.Kosten[[#This Row],[Te financieren]],"")</f>
        <v/>
      </c>
      <c r="GH222" s="150" t="str">
        <f>IF(Tbl.Kosten[[#This Row],[Pnr.]]=GH$7,Tbl.Kosten[[#This Row],[Te financieren]],"")</f>
        <v/>
      </c>
      <c r="GI222" s="150" t="str">
        <f>IF(Tbl.Kosten[[#This Row],[Pnr.]]=GI$7,Tbl.Kosten[[#This Row],[Te financieren]],"")</f>
        <v/>
      </c>
      <c r="GJ222" s="150" t="str">
        <f>IF(Tbl.Kosten[[#This Row],[Pnr.]]=GJ$7,Tbl.Kosten[[#This Row],[Te financieren]],"")</f>
        <v/>
      </c>
      <c r="GK222" s="150" t="str">
        <f>IF(Tbl.Kosten[[#This Row],[Pnr.]]=GK$7,Tbl.Kosten[[#This Row],[Te financieren]],"")</f>
        <v/>
      </c>
      <c r="GL222" s="150" t="str">
        <f>IF(Tbl.Kosten[[#This Row],[Pnr.]]=GL$7,Tbl.Kosten[[#This Row],[Te financieren]],"")</f>
        <v/>
      </c>
      <c r="GM222" s="150" t="str">
        <f>IF(Tbl.Kosten[[#This Row],[Pnr.]]=GM$7,Tbl.Kosten[[#This Row],[Te financieren]],"")</f>
        <v/>
      </c>
      <c r="GN222" s="150" t="str">
        <f>IF(Tbl.Kosten[[#This Row],[Pnr.]]=GN$7,Tbl.Kosten[[#This Row],[Te financieren]],"")</f>
        <v/>
      </c>
      <c r="GO222" s="150" t="str">
        <f>IF(Tbl.Kosten[[#This Row],[Pnr.]]=GO$7,Tbl.Kosten[[#This Row],[Te financieren]],"")</f>
        <v/>
      </c>
      <c r="GP222" s="150" t="str">
        <f>IF(Tbl.Kosten[[#This Row],[Pnr.]]=GP$7,Tbl.Kosten[[#This Row],[Te financieren]],"")</f>
        <v/>
      </c>
      <c r="GQ222" s="150" t="str">
        <f>IF(Tbl.Kosten[[#This Row],[Pnr.]]=GQ$7,Tbl.Kosten[[#This Row],[Te financieren]],"")</f>
        <v/>
      </c>
      <c r="GR222" s="150" t="str">
        <f>IF(Tbl.Kosten[[#This Row],[Pnr.]]=GR$7,Tbl.Kosten[[#This Row],[Te financieren]],"")</f>
        <v/>
      </c>
      <c r="GS222" s="150" t="str">
        <f>IF(Tbl.Kosten[[#This Row],[Pnr.]]=GS$7,Tbl.Kosten[[#This Row],[Te financieren]],"")</f>
        <v/>
      </c>
      <c r="GT222" s="150" t="str">
        <f>IF(Tbl.Kosten[[#This Row],[Pnr.]]=GT$7,Tbl.Kosten[[#This Row],[Te financieren]],"")</f>
        <v/>
      </c>
      <c r="GU222" s="150" t="str">
        <f>IF(Tbl.Kosten[[#This Row],[Pnr.]]=GU$7,Tbl.Kosten[[#This Row],[Te financieren]],"")</f>
        <v/>
      </c>
      <c r="GV222" s="150" t="str">
        <f>IF(Tbl.Kosten[[#This Row],[Pnr.]]=GV$7,Tbl.Kosten[[#This Row],[Te financieren]],"")</f>
        <v/>
      </c>
      <c r="GW222" s="150" t="str">
        <f>IF(Tbl.Kosten[[#This Row],[Pnr.]]=GW$7,Tbl.Kosten[[#This Row],[Te financieren]],"")</f>
        <v/>
      </c>
      <c r="GX222" s="150" t="str">
        <f>IF(Tbl.Kosten[[#This Row],[Pnr.]]=GX$7,Tbl.Kosten[[#This Row],[Te financieren]],"")</f>
        <v/>
      </c>
      <c r="GY222" s="150" t="str">
        <f>IF(Tbl.Kosten[[#This Row],[Pnr.]]=GY$7,Tbl.Kosten[[#This Row],[Te financieren]],"")</f>
        <v/>
      </c>
      <c r="GZ222" s="150" t="str">
        <f>IF(Tbl.Kosten[[#This Row],[Pnr.]]=GZ$7,Tbl.Kosten[[#This Row],[Te financieren]],"")</f>
        <v/>
      </c>
      <c r="HA222" s="150" t="str">
        <f>IF(Tbl.Kosten[[#This Row],[Pnr.]]=HA$7,Tbl.Kosten[[#This Row],[Te financieren]],"")</f>
        <v/>
      </c>
      <c r="HB222" s="150" t="str">
        <f>IF(Tbl.Kosten[[#This Row],[Pnr.]]=HB$7,Tbl.Kosten[[#This Row],[Te financieren]],"")</f>
        <v/>
      </c>
      <c r="HC222" s="150" t="str">
        <f>IF(Tbl.Kosten[[#This Row],[Pnr.]]=HC$7,Tbl.Kosten[[#This Row],[Te financieren]],"")</f>
        <v/>
      </c>
      <c r="HD222" s="150" t="str">
        <f>IF(Tbl.Kosten[[#This Row],[Pnr.]]=HD$7,Tbl.Kosten[[#This Row],[Te financieren]],"")</f>
        <v/>
      </c>
      <c r="HE222" s="150" t="str">
        <f>IF(Tbl.Kosten[[#This Row],[Pnr.]]=HE$7,Tbl.Kosten[[#This Row],[Te financieren]],"")</f>
        <v/>
      </c>
      <c r="HF222" s="150" t="str">
        <f>IF(Tbl.Kosten[[#This Row],[Pnr.]]=HF$7,Tbl.Kosten[[#This Row],[Te financieren]],"")</f>
        <v/>
      </c>
      <c r="HG222" s="150" t="str">
        <f>IF(Tbl.Kosten[[#This Row],[Pnr.]]=HG$7,Tbl.Kosten[[#This Row],[Te financieren]],"")</f>
        <v/>
      </c>
      <c r="HH222" s="150" t="str">
        <f>IF(Tbl.Kosten[[#This Row],[Pnr.]]=HH$7,Tbl.Kosten[[#This Row],[Te financieren]],"")</f>
        <v/>
      </c>
      <c r="HI222" s="150" t="str">
        <f>IF(Tbl.Kosten[[#This Row],[Pnr.]]=HI$7,Tbl.Kosten[[#This Row],[Te financieren]],"")</f>
        <v/>
      </c>
      <c r="HJ222" s="150" t="str">
        <f>IF(Tbl.Kosten[[#This Row],[Pnr.]]=HJ$7,Tbl.Kosten[[#This Row],[Te financieren]],"")</f>
        <v/>
      </c>
      <c r="HK222" s="150" t="str">
        <f>IF(Tbl.Kosten[[#This Row],[Pnr.]]=HK$7,Tbl.Kosten[[#This Row],[Te financieren]],"")</f>
        <v/>
      </c>
      <c r="HL222" s="150" t="str">
        <f>IF(Tbl.Kosten[[#This Row],[Pnr.]]=HL$7,Tbl.Kosten[[#This Row],[Te financieren]],"")</f>
        <v/>
      </c>
      <c r="HM222" s="150" t="str">
        <f>IF(Tbl.Kosten[[#This Row],[Pnr.]]=HM$7,Tbl.Kosten[[#This Row],[Te financieren]],"")</f>
        <v/>
      </c>
      <c r="HN222" s="150" t="str">
        <f>IF(Tbl.Kosten[[#This Row],[Pnr.]]=HN$7,Tbl.Kosten[[#This Row],[Te financieren]],"")</f>
        <v/>
      </c>
      <c r="HO222" s="150" t="str">
        <f>IF(Tbl.Kosten[[#This Row],[Pnr.]]=HO$7,Tbl.Kosten[[#This Row],[Te financieren]],"")</f>
        <v/>
      </c>
      <c r="HP222" s="150" t="str">
        <f>IF(Tbl.Kosten[[#This Row],[Pnr.]]=HP$7,Tbl.Kosten[[#This Row],[Te financieren]],"")</f>
        <v/>
      </c>
      <c r="HQ222" s="150" t="str">
        <f>IF(Tbl.Kosten[[#This Row],[Pnr.]]=HQ$7,Tbl.Kosten[[#This Row],[Te financieren]],"")</f>
        <v/>
      </c>
      <c r="HR222" s="150" t="str">
        <f>IF(Tbl.Kosten[[#This Row],[Pnr.]]=HR$7,Tbl.Kosten[[#This Row],[Te financieren]],"")</f>
        <v/>
      </c>
      <c r="HS222" s="150" t="str">
        <f>IF(Tbl.Kosten[[#This Row],[Pnr.]]=HS$7,Tbl.Kosten[[#This Row],[Te financieren]],"")</f>
        <v/>
      </c>
      <c r="HT222" s="150" t="str">
        <f>IF(Tbl.Kosten[[#This Row],[Pnr.]]=HT$7,Tbl.Kosten[[#This Row],[Te financieren]],"")</f>
        <v/>
      </c>
      <c r="HU222" s="150" t="str">
        <f>IF(Tbl.Kosten[[#This Row],[Pnr.]]=HU$7,Tbl.Kosten[[#This Row],[Te financieren]],"")</f>
        <v/>
      </c>
      <c r="HV222" s="150" t="str">
        <f>IF(Tbl.Kosten[[#This Row],[Pnr.]]=HV$7,Tbl.Kosten[[#This Row],[Te financieren]],"")</f>
        <v/>
      </c>
      <c r="HW222" s="150" t="str">
        <f>IF(Tbl.Kosten[[#This Row],[Pnr.]]=HW$7,Tbl.Kosten[[#This Row],[Te financieren]],"")</f>
        <v/>
      </c>
    </row>
    <row r="223" spans="2:231" x14ac:dyDescent="0.3">
      <c r="B223" s="134"/>
      <c r="C223" s="137"/>
      <c r="D223" s="136"/>
      <c r="E223" s="261"/>
      <c r="F223" s="135"/>
      <c r="G223" s="11" t="str">
        <f>IF(Tbl.Kosten[[#This Row],[Medewerker e/o 
functie]]&lt;&gt;"",_xlfn.XLOOKUP(Tbl.Kosten[[#This Row],[Medewerker e/o 
functie]],Tbl.Uurtarief[Medewerker en/of functie],Tbl.Uurtarief[Uurtarief],"",0,1),"")</f>
        <v/>
      </c>
      <c r="H223" s="121">
        <f>IFERROR(Tbl.Kosten[[#This Row],[Uren]]*Tbl.Kosten[[#This Row],[Uurtarief]],0)</f>
        <v>0</v>
      </c>
      <c r="I223" s="119" t="str">
        <f>IF(Tbl.Kosten[[#This Row],[Subtotaal uren]]&lt;&gt;0,_xlfn.XLOOKUP(Tbl.Kosten[[#This Row],[Medewerker e/o 
functie]],Tbl.Uurtarief[Medewerker en/of functie],Tbl.Uurtarief[Kostensoort arbeid],"",0,1),"")</f>
        <v/>
      </c>
      <c r="J223" s="137"/>
      <c r="K223" s="135"/>
      <c r="L223" s="139" t="str">
        <f>IF(Tbl.Kosten[[#This Row],[Activum]]&lt;&gt;"",_xlfn.XLOOKUP(Tbl.Kosten[[#This Row],[Activum]],Tbl.Afschrijvingskosten[Activum],Tbl.Afschrijvingskosten[Tarief per afschrijvings-eenheid],"",0,1),"")</f>
        <v/>
      </c>
      <c r="M223" s="122">
        <f>IFERROR(Tbl.Kosten[[#This Row],[Een-
heden]]*Tbl.Kosten[[#This Row],[Afschrijvings-
tarief]],0)</f>
        <v>0</v>
      </c>
      <c r="N223" s="122" t="str">
        <f>IF(Tbl.Kosten[[#This Row],[Subtotaal afschrijving]]&lt;&gt;0,Lijsten!$A$7,"")</f>
        <v/>
      </c>
      <c r="O223" s="140"/>
      <c r="P223" s="135"/>
      <c r="Q223" s="138"/>
      <c r="R223" s="122">
        <f>IFERROR(Tbl.Kosten[[#This Row],[Aantal]]*Tbl.Kosten[[#This Row],[Tarief]],0)</f>
        <v>0</v>
      </c>
      <c r="S223" s="8">
        <f>IFERROR(Tbl.Kosten[[#This Row],[Subtotaal overige kosten]]+Tbl.Kosten[[#This Row],[Subtotaal uren]]+Tbl.Kosten[[#This Row],[Subtotaal afschrijving]],0)</f>
        <v>0</v>
      </c>
      <c r="T223" s="8">
        <f>IFERROR(Tbl.Kosten[[#This Row],[Totaal kosten]]*Tbl.Kosten[[#This Row],[Subsidie%]],0)</f>
        <v>0</v>
      </c>
      <c r="U223" s="4" t="str" cm="1">
        <f t="array" ref="U223">IFERROR(_xlfn.IFS(Tbl.Kosten[[#This Row],[Subtotaal uren]]&lt;&gt;0,Tbl.Kosten[[#This Row],[Kostensoort arbeid]],Tbl.Kosten[[#This Row],[Subtotaal afschrijving]]&lt;&gt;0,Tbl.Kosten[[#This Row],[Kostensoort afschrijving]],Tbl.Kosten[[#This Row],[Subtotaal overige kosten]]&lt;&gt;0,Tbl.Kosten[[#This Row],[Kostensoort overig]]),"")</f>
        <v/>
      </c>
      <c r="V223" s="4" t="str">
        <f>IFERROR(_xlfn.XLOOKUP(Tbl.Kosten[[#This Row],[Activiteitencode]],Tbl.Activiteiten[Activiteitcode],Tbl.Activiteiten[Werkpakketcode],"",0,1),"")</f>
        <v/>
      </c>
      <c r="W223" s="4" t="str">
        <f>IFERROR(_xlfn.XLOOKUP(Tbl.Kosten[[#This Row],[Werkpakketcode]],Tbl.Werkpakketten[Werkpakketcode],Tbl.Werkpakketten[Subsidiabele activiteit],"",0,1),"")</f>
        <v/>
      </c>
      <c r="X223" s="12">
        <f>IFERROR(_xlfn.XLOOKUP(Tbl.Kosten[[#This Row],[Sanr.]],Tbl.Subsidiehoogte[SAnr.],Tbl.Subsidiehoogte[Sub. Percentage],0,0,1),0)</f>
        <v>0</v>
      </c>
      <c r="Y223" s="144" t="str">
        <f>IFERROR(_xlfn.XLOOKUP(Tbl.Kosten[[#This Row],[Partnercode]],Tbl.Projectpartners[Partnercode],Tbl.Projectpartners[PNr.],"",0,1),"")</f>
        <v>P1</v>
      </c>
      <c r="Z223" s="148">
        <f>IF(Tbl.Kosten[[#This Row],[Pnr.]]=Z$7,Tbl.Kosten[[#This Row],[Totaal kosten]],"")</f>
        <v>0</v>
      </c>
      <c r="AA223" s="148" t="str">
        <f>IF(Tbl.Kosten[[#This Row],[Pnr.]]=AA$7,Tbl.Kosten[[#This Row],[Totaal kosten]],"")</f>
        <v/>
      </c>
      <c r="AB223" s="148" t="str">
        <f>IF(Tbl.Kosten[[#This Row],[Pnr.]]=AB$7,Tbl.Kosten[[#This Row],[Totaal kosten]],"")</f>
        <v/>
      </c>
      <c r="AC223" s="148" t="str">
        <f>IF(Tbl.Kosten[[#This Row],[Pnr.]]=AC$7,Tbl.Kosten[[#This Row],[Totaal kosten]],"")</f>
        <v/>
      </c>
      <c r="AD223" s="148" t="str">
        <f>IF(Tbl.Kosten[[#This Row],[Pnr.]]=AD$7,Tbl.Kosten[[#This Row],[Totaal kosten]],"")</f>
        <v/>
      </c>
      <c r="AE223" s="148" t="str">
        <f>IF(Tbl.Kosten[[#This Row],[Pnr.]]=AE$7,Tbl.Kosten[[#This Row],[Totaal kosten]],"")</f>
        <v/>
      </c>
      <c r="AF223" s="148" t="str">
        <f>IF(Tbl.Kosten[[#This Row],[Pnr.]]=AF$7,Tbl.Kosten[[#This Row],[Totaal kosten]],"")</f>
        <v/>
      </c>
      <c r="AG223" s="148" t="str">
        <f>IF(Tbl.Kosten[[#This Row],[Pnr.]]=AG$7,Tbl.Kosten[[#This Row],[Totaal kosten]],"")</f>
        <v/>
      </c>
      <c r="AH223" s="148" t="str">
        <f>IF(Tbl.Kosten[[#This Row],[Pnr.]]=AH$7,Tbl.Kosten[[#This Row],[Totaal kosten]],"")</f>
        <v/>
      </c>
      <c r="AI223" s="148" t="str">
        <f>IF(Tbl.Kosten[[#This Row],[Pnr.]]=AI$7,Tbl.Kosten[[#This Row],[Totaal kosten]],"")</f>
        <v/>
      </c>
      <c r="AJ223" s="148" t="str">
        <f>IF(Tbl.Kosten[[#This Row],[Pnr.]]=AJ$7,Tbl.Kosten[[#This Row],[Totaal kosten]],"")</f>
        <v/>
      </c>
      <c r="AK223" s="148" t="str">
        <f>IF(Tbl.Kosten[[#This Row],[Pnr.]]=AK$7,Tbl.Kosten[[#This Row],[Totaal kosten]],"")</f>
        <v/>
      </c>
      <c r="AL223" s="148" t="str">
        <f>IF(Tbl.Kosten[[#This Row],[Pnr.]]=AL$7,Tbl.Kosten[[#This Row],[Totaal kosten]],"")</f>
        <v/>
      </c>
      <c r="AM223" s="148" t="str">
        <f>IF(Tbl.Kosten[[#This Row],[Pnr.]]=AM$7,Tbl.Kosten[[#This Row],[Totaal kosten]],"")</f>
        <v/>
      </c>
      <c r="AN223" s="148" t="str">
        <f>IF(Tbl.Kosten[[#This Row],[Pnr.]]=AN$7,Tbl.Kosten[[#This Row],[Totaal kosten]],"")</f>
        <v/>
      </c>
      <c r="AO223" s="148" t="str">
        <f>IF(Tbl.Kosten[[#This Row],[Pnr.]]=AO$7,Tbl.Kosten[[#This Row],[Totaal kosten]],"")</f>
        <v/>
      </c>
      <c r="AP223" s="148" t="str">
        <f>IF(Tbl.Kosten[[#This Row],[Pnr.]]=AP$7,Tbl.Kosten[[#This Row],[Totaal kosten]],"")</f>
        <v/>
      </c>
      <c r="AQ223" s="148" t="str">
        <f>IF(Tbl.Kosten[[#This Row],[Pnr.]]=AQ$7,Tbl.Kosten[[#This Row],[Totaal kosten]],"")</f>
        <v/>
      </c>
      <c r="AR223" s="148" t="str">
        <f>IF(Tbl.Kosten[[#This Row],[Pnr.]]=AR$7,Tbl.Kosten[[#This Row],[Totaal kosten]],"")</f>
        <v/>
      </c>
      <c r="AS223" s="148" t="str">
        <f>IF(Tbl.Kosten[[#This Row],[Pnr.]]=AS$7,Tbl.Kosten[[#This Row],[Totaal kosten]],"")</f>
        <v/>
      </c>
      <c r="AT223" s="148" t="str">
        <f>IF(Tbl.Kosten[[#This Row],[Pnr.]]=AT$7,Tbl.Kosten[[#This Row],[Totaal kosten]],"")</f>
        <v/>
      </c>
      <c r="AU223" s="148" t="str">
        <f>IF(Tbl.Kosten[[#This Row],[Pnr.]]=AU$7,Tbl.Kosten[[#This Row],[Totaal kosten]],"")</f>
        <v/>
      </c>
      <c r="AV223" s="148" t="str">
        <f>IF(Tbl.Kosten[[#This Row],[Pnr.]]=AV$7,Tbl.Kosten[[#This Row],[Totaal kosten]],"")</f>
        <v/>
      </c>
      <c r="AW223" s="148" t="str">
        <f>IF(Tbl.Kosten[[#This Row],[Pnr.]]=AW$7,Tbl.Kosten[[#This Row],[Totaal kosten]],"")</f>
        <v/>
      </c>
      <c r="AX223" s="148" t="str">
        <f>IF(Tbl.Kosten[[#This Row],[Pnr.]]=AX$7,Tbl.Kosten[[#This Row],[Totaal kosten]],"")</f>
        <v/>
      </c>
      <c r="AY223" s="148" t="str">
        <f>IF(Tbl.Kosten[[#This Row],[Pnr.]]=AY$7,Tbl.Kosten[[#This Row],[Totaal kosten]],"")</f>
        <v/>
      </c>
      <c r="AZ223" s="148" t="str">
        <f>IF(Tbl.Kosten[[#This Row],[Pnr.]]=AZ$7,Tbl.Kosten[[#This Row],[Totaal kosten]],"")</f>
        <v/>
      </c>
      <c r="BA223" s="148" t="str">
        <f>IF(Tbl.Kosten[[#This Row],[Pnr.]]=BA$7,Tbl.Kosten[[#This Row],[Totaal kosten]],"")</f>
        <v/>
      </c>
      <c r="BB223" s="148" t="str">
        <f>IF(Tbl.Kosten[[#This Row],[Pnr.]]=BB$7,Tbl.Kosten[[#This Row],[Totaal kosten]],"")</f>
        <v/>
      </c>
      <c r="BC223" s="148" t="str">
        <f>IF(Tbl.Kosten[[#This Row],[Pnr.]]=BC$7,Tbl.Kosten[[#This Row],[Totaal kosten]],"")</f>
        <v/>
      </c>
      <c r="BD223" s="148" t="str">
        <f>IF(Tbl.Kosten[[#This Row],[Pnr.]]=BD$7,Tbl.Kosten[[#This Row],[Totaal kosten]],"")</f>
        <v/>
      </c>
      <c r="BE223" s="148" t="str">
        <f>IF(Tbl.Kosten[[#This Row],[Pnr.]]=BE$7,Tbl.Kosten[[#This Row],[Totaal kosten]],"")</f>
        <v/>
      </c>
      <c r="BF223" s="148" t="str">
        <f>IF(Tbl.Kosten[[#This Row],[Pnr.]]=BF$7,Tbl.Kosten[[#This Row],[Totaal kosten]],"")</f>
        <v/>
      </c>
      <c r="BG223" s="148" t="str">
        <f>IF(Tbl.Kosten[[#This Row],[Pnr.]]=BG$7,Tbl.Kosten[[#This Row],[Totaal kosten]],"")</f>
        <v/>
      </c>
      <c r="BH223" s="148" t="str">
        <f>IF(Tbl.Kosten[[#This Row],[Pnr.]]=BH$7,Tbl.Kosten[[#This Row],[Totaal kosten]],"")</f>
        <v/>
      </c>
      <c r="BI223" s="148" t="str">
        <f>IF(Tbl.Kosten[[#This Row],[Pnr.]]=BI$7,Tbl.Kosten[[#This Row],[Totaal kosten]],"")</f>
        <v/>
      </c>
      <c r="BJ223" s="148" t="str">
        <f>IF(Tbl.Kosten[[#This Row],[Pnr.]]=BJ$7,Tbl.Kosten[[#This Row],[Totaal kosten]],"")</f>
        <v/>
      </c>
      <c r="BK223" s="148" t="str">
        <f>IF(Tbl.Kosten[[#This Row],[Pnr.]]=BK$7,Tbl.Kosten[[#This Row],[Totaal kosten]],"")</f>
        <v/>
      </c>
      <c r="BL223" s="148" t="str">
        <f>IF(Tbl.Kosten[[#This Row],[Pnr.]]=BL$7,Tbl.Kosten[[#This Row],[Totaal kosten]],"")</f>
        <v/>
      </c>
      <c r="BM223" s="148" t="str">
        <f>IF(Tbl.Kosten[[#This Row],[Pnr.]]=BM$7,Tbl.Kosten[[#This Row],[Totaal kosten]],"")</f>
        <v/>
      </c>
      <c r="BN223" s="148" t="str">
        <f>IF(Tbl.Kosten[[#This Row],[Pnr.]]=BN$7,Tbl.Kosten[[#This Row],[Totaal kosten]],"")</f>
        <v/>
      </c>
      <c r="BO223" s="148" t="str">
        <f>IF(Tbl.Kosten[[#This Row],[Pnr.]]=BO$7,Tbl.Kosten[[#This Row],[Totaal kosten]],"")</f>
        <v/>
      </c>
      <c r="BP223" s="148" t="str">
        <f>IF(Tbl.Kosten[[#This Row],[Pnr.]]=BP$7,Tbl.Kosten[[#This Row],[Totaal kosten]],"")</f>
        <v/>
      </c>
      <c r="BQ223" s="148" t="str">
        <f>IF(Tbl.Kosten[[#This Row],[Pnr.]]=BQ$7,Tbl.Kosten[[#This Row],[Totaal kosten]],"")</f>
        <v/>
      </c>
      <c r="BR223" s="148" t="str">
        <f>IF(Tbl.Kosten[[#This Row],[Pnr.]]=BR$7,Tbl.Kosten[[#This Row],[Totaal kosten]],"")</f>
        <v/>
      </c>
      <c r="BS223" s="148" t="str">
        <f>IF(Tbl.Kosten[[#This Row],[Pnr.]]=BS$7,Tbl.Kosten[[#This Row],[Totaal kosten]],"")</f>
        <v/>
      </c>
      <c r="BT223" s="148" t="str">
        <f>IF(Tbl.Kosten[[#This Row],[Pnr.]]=BT$7,Tbl.Kosten[[#This Row],[Totaal kosten]],"")</f>
        <v/>
      </c>
      <c r="BU223" s="148" t="str">
        <f>IF(Tbl.Kosten[[#This Row],[Pnr.]]=BU$7,Tbl.Kosten[[#This Row],[Totaal kosten]],"")</f>
        <v/>
      </c>
      <c r="BV223" s="148" t="str">
        <f>IF(Tbl.Kosten[[#This Row],[Pnr.]]=BV$7,Tbl.Kosten[[#This Row],[Totaal kosten]],"")</f>
        <v/>
      </c>
      <c r="BW223" s="148" t="str">
        <f>IF(Tbl.Kosten[[#This Row],[Pnr.]]=BW$7,Tbl.Kosten[[#This Row],[Totaal kosten]],"")</f>
        <v/>
      </c>
      <c r="BX223" s="148" t="str">
        <f>IFERROR(_xlfn.XLOOKUP(Tbl.Kosten[[#This Row],[Werkpakketcode]],Tbl.Werkpakketten[Werkpakketcode],Tbl.Werkpakketten[WPnr.],"",0,1),"")</f>
        <v/>
      </c>
      <c r="BY223" s="148" t="str">
        <f>IF(Tbl.Kosten[[#This Row],[WPnr.]]=BY$7,Tbl.Kosten[[#This Row],[Totaal kosten]],"")</f>
        <v/>
      </c>
      <c r="BZ223" s="148" t="str">
        <f>IF(Tbl.Kosten[[#This Row],[WPnr.]]=BZ$7,Tbl.Kosten[[#This Row],[Totaal kosten]],"")</f>
        <v/>
      </c>
      <c r="CA223" s="148" t="str">
        <f>IF(Tbl.Kosten[[#This Row],[WPnr.]]=CA$7,Tbl.Kosten[[#This Row],[Totaal kosten]],"")</f>
        <v/>
      </c>
      <c r="CB223" s="148" t="str">
        <f>IF(Tbl.Kosten[[#This Row],[WPnr.]]=CB$7,Tbl.Kosten[[#This Row],[Totaal kosten]],"")</f>
        <v/>
      </c>
      <c r="CC223" s="148" t="str">
        <f>IF(Tbl.Kosten[[#This Row],[WPnr.]]=CC$7,Tbl.Kosten[[#This Row],[Totaal kosten]],"")</f>
        <v/>
      </c>
      <c r="CD223" s="148" t="str">
        <f>IF(Tbl.Kosten[[#This Row],[WPnr.]]=CD$7,Tbl.Kosten[[#This Row],[Totaal kosten]],"")</f>
        <v/>
      </c>
      <c r="CE223" s="148" t="str">
        <f>IF(Tbl.Kosten[[#This Row],[WPnr.]]=CE$7,Tbl.Kosten[[#This Row],[Totaal kosten]],"")</f>
        <v/>
      </c>
      <c r="CF223" s="148" t="str">
        <f>IF(Tbl.Kosten[[#This Row],[WPnr.]]=CF$7,Tbl.Kosten[[#This Row],[Totaal kosten]],"")</f>
        <v/>
      </c>
      <c r="CG223" s="148" t="str">
        <f>IF(Tbl.Kosten[[#This Row],[WPnr.]]=CG$7,Tbl.Kosten[[#This Row],[Totaal kosten]],"")</f>
        <v/>
      </c>
      <c r="CH223" s="148" t="str">
        <f>IF(Tbl.Kosten[[#This Row],[WPnr.]]=CH$7,Tbl.Kosten[[#This Row],[Totaal kosten]],"")</f>
        <v/>
      </c>
      <c r="CI223" s="148" t="str">
        <f>IF(Tbl.Kosten[[#This Row],[WPnr.]]=CI$7,Tbl.Kosten[[#This Row],[Totaal kosten]],"")</f>
        <v/>
      </c>
      <c r="CJ223" s="148" t="str">
        <f>IF(Tbl.Kosten[[#This Row],[WPnr.]]=CJ$7,Tbl.Kosten[[#This Row],[Totaal kosten]],"")</f>
        <v/>
      </c>
      <c r="CK223" s="148" t="str">
        <f>IF(Tbl.Kosten[[#This Row],[WPnr.]]=CK$7,Tbl.Kosten[[#This Row],[Totaal kosten]],"")</f>
        <v/>
      </c>
      <c r="CL223" s="148" t="str">
        <f>IF(Tbl.Kosten[[#This Row],[WPnr.]]=CL$7,Tbl.Kosten[[#This Row],[Totaal kosten]],"")</f>
        <v/>
      </c>
      <c r="CM223" s="148" t="str">
        <f>IF(Tbl.Kosten[[#This Row],[WPnr.]]=CM$7,Tbl.Kosten[[#This Row],[Totaal kosten]],"")</f>
        <v/>
      </c>
      <c r="CN223" s="148" t="str">
        <f>IF(Tbl.Kosten[[#This Row],[WPnr.]]=CN$7,Tbl.Kosten[[#This Row],[Totaal kosten]],"")</f>
        <v/>
      </c>
      <c r="CO223" s="148" t="str">
        <f>IF(Tbl.Kosten[[#This Row],[WPnr.]]=CO$7,Tbl.Kosten[[#This Row],[Totaal kosten]],"")</f>
        <v/>
      </c>
      <c r="CP223" s="148" t="str">
        <f>IF(Tbl.Kosten[[#This Row],[WPnr.]]=CP$7,Tbl.Kosten[[#This Row],[Totaal kosten]],"")</f>
        <v/>
      </c>
      <c r="CQ223" s="148" t="str">
        <f>IF(Tbl.Kosten[[#This Row],[WPnr.]]=CQ$7,Tbl.Kosten[[#This Row],[Totaal kosten]],"")</f>
        <v/>
      </c>
      <c r="CR223" s="148" t="str">
        <f>IF(Tbl.Kosten[[#This Row],[WPnr.]]=CR$7,Tbl.Kosten[[#This Row],[Totaal kosten]],"")</f>
        <v/>
      </c>
      <c r="CS223" s="148" t="str">
        <f>IF(Tbl.Kosten[[#This Row],[WPnr.]]=CS$7,Tbl.Kosten[[#This Row],[Totaal kosten]],"")</f>
        <v/>
      </c>
      <c r="CT223" s="148" t="str">
        <f>IF(Tbl.Kosten[[#This Row],[WPnr.]]=CT$7,Tbl.Kosten[[#This Row],[Totaal kosten]],"")</f>
        <v/>
      </c>
      <c r="CU223" s="148" t="str">
        <f>IF(Tbl.Kosten[[#This Row],[WPnr.]]=CU$7,Tbl.Kosten[[#This Row],[Totaal kosten]],"")</f>
        <v/>
      </c>
      <c r="CV223" s="148" t="str">
        <f>IF(Tbl.Kosten[[#This Row],[WPnr.]]=CV$7,Tbl.Kosten[[#This Row],[Totaal kosten]],"")</f>
        <v/>
      </c>
      <c r="CW223" s="148" t="str">
        <f>IF(Tbl.Kosten[[#This Row],[WPnr.]]=CW$7,Tbl.Kosten[[#This Row],[Totaal kosten]],"")</f>
        <v/>
      </c>
      <c r="CX223" s="148" t="str">
        <f>IF(Tbl.Kosten[[#This Row],[WPnr.]]=CX$7,Tbl.Kosten[[#This Row],[Totaal kosten]],"")</f>
        <v/>
      </c>
      <c r="CY223" s="148" t="str">
        <f>IF(Tbl.Kosten[[#This Row],[WPnr.]]=CY$7,Tbl.Kosten[[#This Row],[Totaal kosten]],"")</f>
        <v/>
      </c>
      <c r="CZ223" s="148" t="str">
        <f>IF(Tbl.Kosten[[#This Row],[WPnr.]]=CZ$7,Tbl.Kosten[[#This Row],[Totaal kosten]],"")</f>
        <v/>
      </c>
      <c r="DA223" s="148" t="str">
        <f>IF(Tbl.Kosten[[#This Row],[WPnr.]]=DA$7,Tbl.Kosten[[#This Row],[Totaal kosten]],"")</f>
        <v/>
      </c>
      <c r="DB223" s="148" t="str">
        <f>IF(Tbl.Kosten[[#This Row],[WPnr.]]=DB$7,Tbl.Kosten[[#This Row],[Totaal kosten]],"")</f>
        <v/>
      </c>
      <c r="DC223" s="148" t="str">
        <f>IF(Tbl.Kosten[[#This Row],[WPnr.]]=DC$7,Tbl.Kosten[[#This Row],[Totaal kosten]],"")</f>
        <v/>
      </c>
      <c r="DD223" s="148" t="str">
        <f>IF(Tbl.Kosten[[#This Row],[WPnr.]]=DD$7,Tbl.Kosten[[#This Row],[Totaal kosten]],"")</f>
        <v/>
      </c>
      <c r="DE223" s="148" t="str">
        <f>IF(Tbl.Kosten[[#This Row],[WPnr.]]=DE$7,Tbl.Kosten[[#This Row],[Totaal kosten]],"")</f>
        <v/>
      </c>
      <c r="DF223" s="148" t="str">
        <f>IF(Tbl.Kosten[[#This Row],[WPnr.]]=DF$7,Tbl.Kosten[[#This Row],[Totaal kosten]],"")</f>
        <v/>
      </c>
      <c r="DG223" s="148" t="str">
        <f>IF(Tbl.Kosten[[#This Row],[WPnr.]]=DG$7,Tbl.Kosten[[#This Row],[Totaal kosten]],"")</f>
        <v/>
      </c>
      <c r="DH223" s="148" t="str">
        <f>IF(Tbl.Kosten[[#This Row],[WPnr.]]=DH$7,Tbl.Kosten[[#This Row],[Totaal kosten]],"")</f>
        <v/>
      </c>
      <c r="DI223" s="148" t="str">
        <f>IF(Tbl.Kosten[[#This Row],[WPnr.]]=DI$7,Tbl.Kosten[[#This Row],[Totaal kosten]],"")</f>
        <v/>
      </c>
      <c r="DJ223" s="148" t="str">
        <f>IF(Tbl.Kosten[[#This Row],[WPnr.]]=DJ$7,Tbl.Kosten[[#This Row],[Totaal kosten]],"")</f>
        <v/>
      </c>
      <c r="DK223" s="148" t="str">
        <f>IF(Tbl.Kosten[[#This Row],[WPnr.]]=DK$7,Tbl.Kosten[[#This Row],[Totaal kosten]],"")</f>
        <v/>
      </c>
      <c r="DL223" s="148" t="str">
        <f>IF(Tbl.Kosten[[#This Row],[WPnr.]]=DL$7,Tbl.Kosten[[#This Row],[Totaal kosten]],"")</f>
        <v/>
      </c>
      <c r="DM223" s="148" t="str">
        <f>IF(Tbl.Kosten[[#This Row],[WPnr.]]=DM$7,Tbl.Kosten[[#This Row],[Totaal kosten]],"")</f>
        <v/>
      </c>
      <c r="DN223" s="148" t="str">
        <f>IF(Tbl.Kosten[[#This Row],[WPnr.]]=DN$7,Tbl.Kosten[[#This Row],[Totaal kosten]],"")</f>
        <v/>
      </c>
      <c r="DO223" s="148" t="str">
        <f>IF(Tbl.Kosten[[#This Row],[WPnr.]]=DO$7,Tbl.Kosten[[#This Row],[Totaal kosten]],"")</f>
        <v/>
      </c>
      <c r="DP223" s="148" t="str">
        <f>IF(Tbl.Kosten[[#This Row],[WPnr.]]=DP$7,Tbl.Kosten[[#This Row],[Totaal kosten]],"")</f>
        <v/>
      </c>
      <c r="DQ223" s="148" t="str">
        <f>IF(Tbl.Kosten[[#This Row],[WPnr.]]=DQ$7,Tbl.Kosten[[#This Row],[Totaal kosten]],"")</f>
        <v/>
      </c>
      <c r="DR223" s="148" t="str">
        <f>IF(Tbl.Kosten[[#This Row],[WPnr.]]=DR$7,Tbl.Kosten[[#This Row],[Totaal kosten]],"")</f>
        <v/>
      </c>
      <c r="DS223" s="148" t="str">
        <f>IF(Tbl.Kosten[[#This Row],[WPnr.]]=DS$7,Tbl.Kosten[[#This Row],[Totaal kosten]],"")</f>
        <v/>
      </c>
      <c r="DT223" s="148" t="str">
        <f>IF(Tbl.Kosten[[#This Row],[WPnr.]]=DT$7,Tbl.Kosten[[#This Row],[Totaal kosten]],"")</f>
        <v/>
      </c>
      <c r="DU223" s="148" t="str">
        <f>IF(Tbl.Kosten[[#This Row],[WPnr.]]=DU$7,Tbl.Kosten[[#This Row],[Totaal kosten]],"")</f>
        <v/>
      </c>
      <c r="DV223" s="148" t="str">
        <f>IF(Tbl.Kosten[[#This Row],[WPnr.]]=DV$7,Tbl.Kosten[[#This Row],[Totaal kosten]],"")</f>
        <v/>
      </c>
      <c r="DW223" s="148" t="str">
        <f>IFERROR(_xlfn.XLOOKUP(Tbl.Kosten[[#This Row],[Kostensoort]],Tbl.Kostensoorten[Kostensoorten],Tbl.Kostensoorten[KSnr.],"",0,1),"")</f>
        <v/>
      </c>
      <c r="DX223" s="148" t="str">
        <f>IF(Tbl.Kosten[[#This Row],[KSnr.]]=DX$7,Tbl.Kosten[[#This Row],[Totaal kosten]],"")</f>
        <v/>
      </c>
      <c r="DY223" s="148" t="str">
        <f>IF(Tbl.Kosten[[#This Row],[KSnr.]]=DY$7,Tbl.Kosten[[#This Row],[Totaal kosten]],"")</f>
        <v/>
      </c>
      <c r="DZ223" s="148" t="str">
        <f>IF(Tbl.Kosten[[#This Row],[KSnr.]]=DZ$7,Tbl.Kosten[[#This Row],[Totaal kosten]],"")</f>
        <v/>
      </c>
      <c r="EA223" s="148" t="str">
        <f>IF(Tbl.Kosten[[#This Row],[KSnr.]]=EA$7,Tbl.Kosten[[#This Row],[Totaal kosten]],"")</f>
        <v/>
      </c>
      <c r="EB223" s="148" t="str">
        <f>IF(Tbl.Kosten[[#This Row],[KSnr.]]=EB$7,Tbl.Kosten[[#This Row],[Totaal kosten]],"")</f>
        <v/>
      </c>
      <c r="EC223" s="148" t="str">
        <f>IF(Tbl.Kosten[[#This Row],[KSnr.]]=EC$7,Tbl.Kosten[[#This Row],[Totaal kosten]],"")</f>
        <v/>
      </c>
      <c r="ED223" s="148" t="str">
        <f>IF(Tbl.Kosten[[#This Row],[KSnr.]]=ED$7,Tbl.Kosten[[#This Row],[Totaal kosten]],"")</f>
        <v/>
      </c>
      <c r="EE223" s="148" t="str">
        <f>IF(Tbl.Kosten[[#This Row],[KSnr.]]=EE$7,Tbl.Kosten[[#This Row],[Totaal kosten]],"")</f>
        <v/>
      </c>
      <c r="EF223" s="148" t="str">
        <f>IF(Tbl.Kosten[[#This Row],[KSnr.]]=EF$7,Tbl.Kosten[[#This Row],[Totaal kosten]],"")</f>
        <v/>
      </c>
      <c r="EG223" s="148" t="str">
        <f>IF(Tbl.Kosten[[#This Row],[KSnr.]]=EG$7,Tbl.Kosten[[#This Row],[Totaal kosten]],"")</f>
        <v/>
      </c>
      <c r="EH223" s="148" t="str">
        <f>IF(Tbl.Kosten[[#This Row],[KSnr.]]=EH$7,Tbl.Kosten[[#This Row],[Totaal kosten]],"")</f>
        <v/>
      </c>
      <c r="EI223" s="148" t="str">
        <f>IF(Tbl.Kosten[[#This Row],[KSnr.]]=EI$7,Tbl.Kosten[[#This Row],[Totaal kosten]],"")</f>
        <v/>
      </c>
      <c r="EJ223" s="148" t="str">
        <f>IF(Tbl.Kosten[[#This Row],[KSnr.]]=EJ$7,Tbl.Kosten[[#This Row],[Totaal kosten]],"")</f>
        <v/>
      </c>
      <c r="EK223" s="148" t="str">
        <f>IF(Tbl.Kosten[[#This Row],[KSnr.]]=EK$7,Tbl.Kosten[[#This Row],[Totaal kosten]],"")</f>
        <v/>
      </c>
      <c r="EL223" s="148" t="str">
        <f>IF(Tbl.Kosten[[#This Row],[KSnr.]]=EL$7,Tbl.Kosten[[#This Row],[Totaal kosten]],"")</f>
        <v/>
      </c>
      <c r="EM223" s="148" t="str">
        <f>IF(Tbl.Kosten[[#This Row],[KSnr.]]=EM$7,Tbl.Kosten[[#This Row],[Totaal kosten]],"")</f>
        <v/>
      </c>
      <c r="EN223" s="148" t="str">
        <f>IF(Tbl.Kosten[[#This Row],[KSnr.]]=EN$7,Tbl.Kosten[[#This Row],[Totaal kosten]],"")</f>
        <v/>
      </c>
      <c r="EO223" s="148" t="str">
        <f>IF(Tbl.Kosten[[#This Row],[KSnr.]]=EO$7,Tbl.Kosten[[#This Row],[Totaal kosten]],"")</f>
        <v/>
      </c>
      <c r="EP223" s="148" t="str">
        <f>IF(Tbl.Kosten[[#This Row],[KSnr.]]=EP$7,Tbl.Kosten[[#This Row],[Totaal kosten]],"")</f>
        <v/>
      </c>
      <c r="EQ223" s="148" t="str">
        <f>IF(Tbl.Kosten[[#This Row],[KSnr.]]=EQ$7,Tbl.Kosten[[#This Row],[Totaal kosten]],"")</f>
        <v/>
      </c>
      <c r="ER223" s="144" t="str">
        <f>IFERROR(_xlfn.XLOOKUP(Tbl.Kosten[[#This Row],[Subsidieactiviteit]],Tbl.Subsidiehoogte[Subsidieactiviteit],Tbl.Subsidiehoogte[SAnr.],"",0,1),"")</f>
        <v/>
      </c>
      <c r="ES223" s="150" t="str">
        <f>IF(Tbl.Kosten[[#This Row],[Sanr.]]=ES$7,Tbl.Kosten[[#This Row],[Totaal kosten]],"")</f>
        <v/>
      </c>
      <c r="ET223" s="150" t="str">
        <f>IF(Tbl.Kosten[[#This Row],[Sanr.]]=ET$7,Tbl.Kosten[[#This Row],[Totaal kosten]],"")</f>
        <v/>
      </c>
      <c r="EU223" s="150" t="str">
        <f>IF(Tbl.Kosten[[#This Row],[Sanr.]]=EU$7,Tbl.Kosten[[#This Row],[Totaal kosten]],"")</f>
        <v/>
      </c>
      <c r="EV223" s="150" t="str">
        <f>IF(Tbl.Kosten[[#This Row],[Sanr.]]=EV$7,Tbl.Kosten[[#This Row],[Totaal kosten]],"")</f>
        <v/>
      </c>
      <c r="EW223" s="150" t="str">
        <f>IF(Tbl.Kosten[[#This Row],[Sanr.]]=EW$7,Tbl.Kosten[[#This Row],[Totaal kosten]],"")</f>
        <v/>
      </c>
      <c r="EX223" s="150" t="str">
        <f>IF(Tbl.Kosten[[#This Row],[Sanr.]]=EX$7,Tbl.Kosten[[#This Row],[Totaal kosten]],"")</f>
        <v/>
      </c>
      <c r="EY223" s="150" t="str">
        <f>IF(Tbl.Kosten[[#This Row],[Sanr.]]=EY$7,Tbl.Kosten[[#This Row],[Totaal kosten]],"")</f>
        <v/>
      </c>
      <c r="EZ223" s="150" t="str">
        <f>IF(Tbl.Kosten[[#This Row],[Sanr.]]=EZ$7,Tbl.Kosten[[#This Row],[Totaal kosten]],"")</f>
        <v/>
      </c>
      <c r="FA223" s="150" t="str">
        <f>IF(Tbl.Kosten[[#This Row],[Sanr.]]=FA$7,Tbl.Kosten[[#This Row],[Totaal kosten]],"")</f>
        <v/>
      </c>
      <c r="FB223" s="150" t="str">
        <f>IF(Tbl.Kosten[[#This Row],[Sanr.]]=FB$7,Tbl.Kosten[[#This Row],[Totaal kosten]],"")</f>
        <v/>
      </c>
      <c r="FC223" s="150" t="str">
        <f>IF(Tbl.Kosten[[#This Row],[Sanr.]]=FC$7,Tbl.Kosten[[#This Row],[Totaal kosten]],"")</f>
        <v/>
      </c>
      <c r="FD223" s="150" t="str">
        <f>IF(Tbl.Kosten[[#This Row],[Sanr.]]=FD$7,Tbl.Kosten[[#This Row],[Totaal kosten]],"")</f>
        <v/>
      </c>
      <c r="FE223" s="150" t="str">
        <f>IF(Tbl.Kosten[[#This Row],[Sanr.]]=FE$7,Tbl.Kosten[[#This Row],[Totaal kosten]],"")</f>
        <v/>
      </c>
      <c r="FF223" s="150" t="str">
        <f>IF(Tbl.Kosten[[#This Row],[Sanr.]]=FF$7,Tbl.Kosten[[#This Row],[Totaal kosten]],"")</f>
        <v/>
      </c>
      <c r="FG223" s="150" t="str">
        <f>IF(Tbl.Kosten[[#This Row],[Sanr.]]=FG$7,Tbl.Kosten[[#This Row],[Totaal kosten]],"")</f>
        <v/>
      </c>
      <c r="FH223" s="150" t="str">
        <f>IF(Tbl.Kosten[[#This Row],[Sanr.]]=FH$7,Tbl.Kosten[[#This Row],[Totaal kosten]],"")</f>
        <v/>
      </c>
      <c r="FI223" s="150" t="str">
        <f>IF(Tbl.Kosten[[#This Row],[Sanr.]]=FI$7,Tbl.Kosten[[#This Row],[Totaal kosten]],"")</f>
        <v/>
      </c>
      <c r="FJ223" s="150" t="str">
        <f>IF(Tbl.Kosten[[#This Row],[Sanr.]]=FJ$7,Tbl.Kosten[[#This Row],[Totaal kosten]],"")</f>
        <v/>
      </c>
      <c r="FK223" s="150" t="str">
        <f>IF(Tbl.Kosten[[#This Row],[Sanr.]]=FK$7,Tbl.Kosten[[#This Row],[Totaal kosten]],"")</f>
        <v/>
      </c>
      <c r="FL223" s="150" t="str">
        <f>IF(Tbl.Kosten[[#This Row],[Sanr.]]=FL$7,Tbl.Kosten[[#This Row],[Totaal kosten]],"")</f>
        <v/>
      </c>
      <c r="FM223" s="150" t="str">
        <f>IF(Tbl.Kosten[[#This Row],[Sanr.]]=FM$7,Tbl.Kosten[[#This Row],[Totaal kosten]],"")</f>
        <v/>
      </c>
      <c r="FN223" s="150" t="str">
        <f>IF(Tbl.Kosten[[#This Row],[Sanr.]]=FN$7,Tbl.Kosten[[#This Row],[Totaal kosten]],"")</f>
        <v/>
      </c>
      <c r="FO223" s="150" t="str">
        <f>IF(Tbl.Kosten[[#This Row],[Sanr.]]=FO$7,Tbl.Kosten[[#This Row],[Totaal kosten]],"")</f>
        <v/>
      </c>
      <c r="FP223" s="150" t="str">
        <f>IF(Tbl.Kosten[[#This Row],[Sanr.]]=FP$7,Tbl.Kosten[[#This Row],[Totaal kosten]],"")</f>
        <v/>
      </c>
      <c r="FQ223" s="150" t="str">
        <f>IF(Tbl.Kosten[[#This Row],[Sanr.]]=FQ$7,Tbl.Kosten[[#This Row],[Totaal kosten]],"")</f>
        <v/>
      </c>
      <c r="FR223" s="150" t="str">
        <f>IF(Tbl.Kosten[[#This Row],[Sanr.]]=FR$7,Tbl.Kosten[[#This Row],[Totaal kosten]],"")</f>
        <v/>
      </c>
      <c r="FS223" s="150" t="str">
        <f>IF(Tbl.Kosten[[#This Row],[Sanr.]]=FS$7,Tbl.Kosten[[#This Row],[Totaal kosten]],"")</f>
        <v/>
      </c>
      <c r="FT223" s="150" t="str">
        <f>IF(Tbl.Kosten[[#This Row],[Sanr.]]=FT$7,Tbl.Kosten[[#This Row],[Totaal kosten]],"")</f>
        <v/>
      </c>
      <c r="FU223" s="150" t="str">
        <f>IF(Tbl.Kosten[[#This Row],[Sanr.]]=FU$7,Tbl.Kosten[[#This Row],[Totaal kosten]],"")</f>
        <v/>
      </c>
      <c r="FV223" s="150" t="str">
        <f>IF(Tbl.Kosten[[#This Row],[Sanr.]]=FV$7,Tbl.Kosten[[#This Row],[Totaal kosten]],"")</f>
        <v/>
      </c>
      <c r="FW223" s="150" t="str">
        <f>IFERROR(_xlfn.XLOOKUP(Tbl.Kosten[[#This Row],[Activiteitencode]],Tbl.Activiteiten[Activiteitcode],Tbl.Activiteiten[Anr.],"",0,1),"")</f>
        <v/>
      </c>
      <c r="FX223" s="169" t="str">
        <f>_xlfn.CONCAT(Tbl.Kosten[[#This Row],[Pnr.]],Tbl.Kosten[[#This Row],[Sanr.]])</f>
        <v>P1</v>
      </c>
      <c r="FY223" s="150">
        <f>Tbl.Kosten[[#This Row],[Totaal kosten]]-Tbl.Kosten[[#This Row],[Subsidie]]</f>
        <v>0</v>
      </c>
      <c r="FZ223" s="150">
        <f>IF(Tbl.Kosten[[#This Row],[Pnr.]]=FZ$7,Tbl.Kosten[[#This Row],[Te financieren]],"")</f>
        <v>0</v>
      </c>
      <c r="GA223" s="150" t="str">
        <f>IF(Tbl.Kosten[[#This Row],[Pnr.]]=GA$7,Tbl.Kosten[[#This Row],[Te financieren]],"")</f>
        <v/>
      </c>
      <c r="GB223" s="150" t="str">
        <f>IF(Tbl.Kosten[[#This Row],[Pnr.]]=GB$7,Tbl.Kosten[[#This Row],[Te financieren]],"")</f>
        <v/>
      </c>
      <c r="GC223" s="150" t="str">
        <f>IF(Tbl.Kosten[[#This Row],[Pnr.]]=GC$7,Tbl.Kosten[[#This Row],[Te financieren]],"")</f>
        <v/>
      </c>
      <c r="GD223" s="150" t="str">
        <f>IF(Tbl.Kosten[[#This Row],[Pnr.]]=GD$7,Tbl.Kosten[[#This Row],[Te financieren]],"")</f>
        <v/>
      </c>
      <c r="GE223" s="150" t="str">
        <f>IF(Tbl.Kosten[[#This Row],[Pnr.]]=GE$7,Tbl.Kosten[[#This Row],[Te financieren]],"")</f>
        <v/>
      </c>
      <c r="GF223" s="150" t="str">
        <f>IF(Tbl.Kosten[[#This Row],[Pnr.]]=GF$7,Tbl.Kosten[[#This Row],[Te financieren]],"")</f>
        <v/>
      </c>
      <c r="GG223" s="150" t="str">
        <f>IF(Tbl.Kosten[[#This Row],[Pnr.]]=GG$7,Tbl.Kosten[[#This Row],[Te financieren]],"")</f>
        <v/>
      </c>
      <c r="GH223" s="150" t="str">
        <f>IF(Tbl.Kosten[[#This Row],[Pnr.]]=GH$7,Tbl.Kosten[[#This Row],[Te financieren]],"")</f>
        <v/>
      </c>
      <c r="GI223" s="150" t="str">
        <f>IF(Tbl.Kosten[[#This Row],[Pnr.]]=GI$7,Tbl.Kosten[[#This Row],[Te financieren]],"")</f>
        <v/>
      </c>
      <c r="GJ223" s="150" t="str">
        <f>IF(Tbl.Kosten[[#This Row],[Pnr.]]=GJ$7,Tbl.Kosten[[#This Row],[Te financieren]],"")</f>
        <v/>
      </c>
      <c r="GK223" s="150" t="str">
        <f>IF(Tbl.Kosten[[#This Row],[Pnr.]]=GK$7,Tbl.Kosten[[#This Row],[Te financieren]],"")</f>
        <v/>
      </c>
      <c r="GL223" s="150" t="str">
        <f>IF(Tbl.Kosten[[#This Row],[Pnr.]]=GL$7,Tbl.Kosten[[#This Row],[Te financieren]],"")</f>
        <v/>
      </c>
      <c r="GM223" s="150" t="str">
        <f>IF(Tbl.Kosten[[#This Row],[Pnr.]]=GM$7,Tbl.Kosten[[#This Row],[Te financieren]],"")</f>
        <v/>
      </c>
      <c r="GN223" s="150" t="str">
        <f>IF(Tbl.Kosten[[#This Row],[Pnr.]]=GN$7,Tbl.Kosten[[#This Row],[Te financieren]],"")</f>
        <v/>
      </c>
      <c r="GO223" s="150" t="str">
        <f>IF(Tbl.Kosten[[#This Row],[Pnr.]]=GO$7,Tbl.Kosten[[#This Row],[Te financieren]],"")</f>
        <v/>
      </c>
      <c r="GP223" s="150" t="str">
        <f>IF(Tbl.Kosten[[#This Row],[Pnr.]]=GP$7,Tbl.Kosten[[#This Row],[Te financieren]],"")</f>
        <v/>
      </c>
      <c r="GQ223" s="150" t="str">
        <f>IF(Tbl.Kosten[[#This Row],[Pnr.]]=GQ$7,Tbl.Kosten[[#This Row],[Te financieren]],"")</f>
        <v/>
      </c>
      <c r="GR223" s="150" t="str">
        <f>IF(Tbl.Kosten[[#This Row],[Pnr.]]=GR$7,Tbl.Kosten[[#This Row],[Te financieren]],"")</f>
        <v/>
      </c>
      <c r="GS223" s="150" t="str">
        <f>IF(Tbl.Kosten[[#This Row],[Pnr.]]=GS$7,Tbl.Kosten[[#This Row],[Te financieren]],"")</f>
        <v/>
      </c>
      <c r="GT223" s="150" t="str">
        <f>IF(Tbl.Kosten[[#This Row],[Pnr.]]=GT$7,Tbl.Kosten[[#This Row],[Te financieren]],"")</f>
        <v/>
      </c>
      <c r="GU223" s="150" t="str">
        <f>IF(Tbl.Kosten[[#This Row],[Pnr.]]=GU$7,Tbl.Kosten[[#This Row],[Te financieren]],"")</f>
        <v/>
      </c>
      <c r="GV223" s="150" t="str">
        <f>IF(Tbl.Kosten[[#This Row],[Pnr.]]=GV$7,Tbl.Kosten[[#This Row],[Te financieren]],"")</f>
        <v/>
      </c>
      <c r="GW223" s="150" t="str">
        <f>IF(Tbl.Kosten[[#This Row],[Pnr.]]=GW$7,Tbl.Kosten[[#This Row],[Te financieren]],"")</f>
        <v/>
      </c>
      <c r="GX223" s="150" t="str">
        <f>IF(Tbl.Kosten[[#This Row],[Pnr.]]=GX$7,Tbl.Kosten[[#This Row],[Te financieren]],"")</f>
        <v/>
      </c>
      <c r="GY223" s="150" t="str">
        <f>IF(Tbl.Kosten[[#This Row],[Pnr.]]=GY$7,Tbl.Kosten[[#This Row],[Te financieren]],"")</f>
        <v/>
      </c>
      <c r="GZ223" s="150" t="str">
        <f>IF(Tbl.Kosten[[#This Row],[Pnr.]]=GZ$7,Tbl.Kosten[[#This Row],[Te financieren]],"")</f>
        <v/>
      </c>
      <c r="HA223" s="150" t="str">
        <f>IF(Tbl.Kosten[[#This Row],[Pnr.]]=HA$7,Tbl.Kosten[[#This Row],[Te financieren]],"")</f>
        <v/>
      </c>
      <c r="HB223" s="150" t="str">
        <f>IF(Tbl.Kosten[[#This Row],[Pnr.]]=HB$7,Tbl.Kosten[[#This Row],[Te financieren]],"")</f>
        <v/>
      </c>
      <c r="HC223" s="150" t="str">
        <f>IF(Tbl.Kosten[[#This Row],[Pnr.]]=HC$7,Tbl.Kosten[[#This Row],[Te financieren]],"")</f>
        <v/>
      </c>
      <c r="HD223" s="150" t="str">
        <f>IF(Tbl.Kosten[[#This Row],[Pnr.]]=HD$7,Tbl.Kosten[[#This Row],[Te financieren]],"")</f>
        <v/>
      </c>
      <c r="HE223" s="150" t="str">
        <f>IF(Tbl.Kosten[[#This Row],[Pnr.]]=HE$7,Tbl.Kosten[[#This Row],[Te financieren]],"")</f>
        <v/>
      </c>
      <c r="HF223" s="150" t="str">
        <f>IF(Tbl.Kosten[[#This Row],[Pnr.]]=HF$7,Tbl.Kosten[[#This Row],[Te financieren]],"")</f>
        <v/>
      </c>
      <c r="HG223" s="150" t="str">
        <f>IF(Tbl.Kosten[[#This Row],[Pnr.]]=HG$7,Tbl.Kosten[[#This Row],[Te financieren]],"")</f>
        <v/>
      </c>
      <c r="HH223" s="150" t="str">
        <f>IF(Tbl.Kosten[[#This Row],[Pnr.]]=HH$7,Tbl.Kosten[[#This Row],[Te financieren]],"")</f>
        <v/>
      </c>
      <c r="HI223" s="150" t="str">
        <f>IF(Tbl.Kosten[[#This Row],[Pnr.]]=HI$7,Tbl.Kosten[[#This Row],[Te financieren]],"")</f>
        <v/>
      </c>
      <c r="HJ223" s="150" t="str">
        <f>IF(Tbl.Kosten[[#This Row],[Pnr.]]=HJ$7,Tbl.Kosten[[#This Row],[Te financieren]],"")</f>
        <v/>
      </c>
      <c r="HK223" s="150" t="str">
        <f>IF(Tbl.Kosten[[#This Row],[Pnr.]]=HK$7,Tbl.Kosten[[#This Row],[Te financieren]],"")</f>
        <v/>
      </c>
      <c r="HL223" s="150" t="str">
        <f>IF(Tbl.Kosten[[#This Row],[Pnr.]]=HL$7,Tbl.Kosten[[#This Row],[Te financieren]],"")</f>
        <v/>
      </c>
      <c r="HM223" s="150" t="str">
        <f>IF(Tbl.Kosten[[#This Row],[Pnr.]]=HM$7,Tbl.Kosten[[#This Row],[Te financieren]],"")</f>
        <v/>
      </c>
      <c r="HN223" s="150" t="str">
        <f>IF(Tbl.Kosten[[#This Row],[Pnr.]]=HN$7,Tbl.Kosten[[#This Row],[Te financieren]],"")</f>
        <v/>
      </c>
      <c r="HO223" s="150" t="str">
        <f>IF(Tbl.Kosten[[#This Row],[Pnr.]]=HO$7,Tbl.Kosten[[#This Row],[Te financieren]],"")</f>
        <v/>
      </c>
      <c r="HP223" s="150" t="str">
        <f>IF(Tbl.Kosten[[#This Row],[Pnr.]]=HP$7,Tbl.Kosten[[#This Row],[Te financieren]],"")</f>
        <v/>
      </c>
      <c r="HQ223" s="150" t="str">
        <f>IF(Tbl.Kosten[[#This Row],[Pnr.]]=HQ$7,Tbl.Kosten[[#This Row],[Te financieren]],"")</f>
        <v/>
      </c>
      <c r="HR223" s="150" t="str">
        <f>IF(Tbl.Kosten[[#This Row],[Pnr.]]=HR$7,Tbl.Kosten[[#This Row],[Te financieren]],"")</f>
        <v/>
      </c>
      <c r="HS223" s="150" t="str">
        <f>IF(Tbl.Kosten[[#This Row],[Pnr.]]=HS$7,Tbl.Kosten[[#This Row],[Te financieren]],"")</f>
        <v/>
      </c>
      <c r="HT223" s="150" t="str">
        <f>IF(Tbl.Kosten[[#This Row],[Pnr.]]=HT$7,Tbl.Kosten[[#This Row],[Te financieren]],"")</f>
        <v/>
      </c>
      <c r="HU223" s="150" t="str">
        <f>IF(Tbl.Kosten[[#This Row],[Pnr.]]=HU$7,Tbl.Kosten[[#This Row],[Te financieren]],"")</f>
        <v/>
      </c>
      <c r="HV223" s="150" t="str">
        <f>IF(Tbl.Kosten[[#This Row],[Pnr.]]=HV$7,Tbl.Kosten[[#This Row],[Te financieren]],"")</f>
        <v/>
      </c>
      <c r="HW223" s="150" t="str">
        <f>IF(Tbl.Kosten[[#This Row],[Pnr.]]=HW$7,Tbl.Kosten[[#This Row],[Te financieren]],"")</f>
        <v/>
      </c>
    </row>
    <row r="224" spans="2:231" x14ac:dyDescent="0.3">
      <c r="B224" s="134"/>
      <c r="C224" s="137"/>
      <c r="D224" s="136"/>
      <c r="E224" s="261"/>
      <c r="F224" s="135"/>
      <c r="G224" s="11" t="str">
        <f>IF(Tbl.Kosten[[#This Row],[Medewerker e/o 
functie]]&lt;&gt;"",_xlfn.XLOOKUP(Tbl.Kosten[[#This Row],[Medewerker e/o 
functie]],Tbl.Uurtarief[Medewerker en/of functie],Tbl.Uurtarief[Uurtarief],"",0,1),"")</f>
        <v/>
      </c>
      <c r="H224" s="121">
        <f>IFERROR(Tbl.Kosten[[#This Row],[Uren]]*Tbl.Kosten[[#This Row],[Uurtarief]],0)</f>
        <v>0</v>
      </c>
      <c r="I224" s="119" t="str">
        <f>IF(Tbl.Kosten[[#This Row],[Subtotaal uren]]&lt;&gt;0,_xlfn.XLOOKUP(Tbl.Kosten[[#This Row],[Medewerker e/o 
functie]],Tbl.Uurtarief[Medewerker en/of functie],Tbl.Uurtarief[Kostensoort arbeid],"",0,1),"")</f>
        <v/>
      </c>
      <c r="J224" s="137"/>
      <c r="K224" s="135"/>
      <c r="L224" s="139" t="str">
        <f>IF(Tbl.Kosten[[#This Row],[Activum]]&lt;&gt;"",_xlfn.XLOOKUP(Tbl.Kosten[[#This Row],[Activum]],Tbl.Afschrijvingskosten[Activum],Tbl.Afschrijvingskosten[Tarief per afschrijvings-eenheid],"",0,1),"")</f>
        <v/>
      </c>
      <c r="M224" s="122">
        <f>IFERROR(Tbl.Kosten[[#This Row],[Een-
heden]]*Tbl.Kosten[[#This Row],[Afschrijvings-
tarief]],0)</f>
        <v>0</v>
      </c>
      <c r="N224" s="122" t="str">
        <f>IF(Tbl.Kosten[[#This Row],[Subtotaal afschrijving]]&lt;&gt;0,Lijsten!$A$7,"")</f>
        <v/>
      </c>
      <c r="O224" s="140"/>
      <c r="P224" s="135"/>
      <c r="Q224" s="138"/>
      <c r="R224" s="122">
        <f>IFERROR(Tbl.Kosten[[#This Row],[Aantal]]*Tbl.Kosten[[#This Row],[Tarief]],0)</f>
        <v>0</v>
      </c>
      <c r="S224" s="8">
        <f>IFERROR(Tbl.Kosten[[#This Row],[Subtotaal overige kosten]]+Tbl.Kosten[[#This Row],[Subtotaal uren]]+Tbl.Kosten[[#This Row],[Subtotaal afschrijving]],0)</f>
        <v>0</v>
      </c>
      <c r="T224" s="8">
        <f>IFERROR(Tbl.Kosten[[#This Row],[Totaal kosten]]*Tbl.Kosten[[#This Row],[Subsidie%]],0)</f>
        <v>0</v>
      </c>
      <c r="U224" s="4" t="str" cm="1">
        <f t="array" ref="U224">IFERROR(_xlfn.IFS(Tbl.Kosten[[#This Row],[Subtotaal uren]]&lt;&gt;0,Tbl.Kosten[[#This Row],[Kostensoort arbeid]],Tbl.Kosten[[#This Row],[Subtotaal afschrijving]]&lt;&gt;0,Tbl.Kosten[[#This Row],[Kostensoort afschrijving]],Tbl.Kosten[[#This Row],[Subtotaal overige kosten]]&lt;&gt;0,Tbl.Kosten[[#This Row],[Kostensoort overig]]),"")</f>
        <v/>
      </c>
      <c r="V224" s="4" t="str">
        <f>IFERROR(_xlfn.XLOOKUP(Tbl.Kosten[[#This Row],[Activiteitencode]],Tbl.Activiteiten[Activiteitcode],Tbl.Activiteiten[Werkpakketcode],"",0,1),"")</f>
        <v/>
      </c>
      <c r="W224" s="4" t="str">
        <f>IFERROR(_xlfn.XLOOKUP(Tbl.Kosten[[#This Row],[Werkpakketcode]],Tbl.Werkpakketten[Werkpakketcode],Tbl.Werkpakketten[Subsidiabele activiteit],"",0,1),"")</f>
        <v/>
      </c>
      <c r="X224" s="12">
        <f>IFERROR(_xlfn.XLOOKUP(Tbl.Kosten[[#This Row],[Sanr.]],Tbl.Subsidiehoogte[SAnr.],Tbl.Subsidiehoogte[Sub. Percentage],0,0,1),0)</f>
        <v>0</v>
      </c>
      <c r="Y224" s="144" t="str">
        <f>IFERROR(_xlfn.XLOOKUP(Tbl.Kosten[[#This Row],[Partnercode]],Tbl.Projectpartners[Partnercode],Tbl.Projectpartners[PNr.],"",0,1),"")</f>
        <v>P1</v>
      </c>
      <c r="Z224" s="148">
        <f>IF(Tbl.Kosten[[#This Row],[Pnr.]]=Z$7,Tbl.Kosten[[#This Row],[Totaal kosten]],"")</f>
        <v>0</v>
      </c>
      <c r="AA224" s="148" t="str">
        <f>IF(Tbl.Kosten[[#This Row],[Pnr.]]=AA$7,Tbl.Kosten[[#This Row],[Totaal kosten]],"")</f>
        <v/>
      </c>
      <c r="AB224" s="148" t="str">
        <f>IF(Tbl.Kosten[[#This Row],[Pnr.]]=AB$7,Tbl.Kosten[[#This Row],[Totaal kosten]],"")</f>
        <v/>
      </c>
      <c r="AC224" s="148" t="str">
        <f>IF(Tbl.Kosten[[#This Row],[Pnr.]]=AC$7,Tbl.Kosten[[#This Row],[Totaal kosten]],"")</f>
        <v/>
      </c>
      <c r="AD224" s="148" t="str">
        <f>IF(Tbl.Kosten[[#This Row],[Pnr.]]=AD$7,Tbl.Kosten[[#This Row],[Totaal kosten]],"")</f>
        <v/>
      </c>
      <c r="AE224" s="148" t="str">
        <f>IF(Tbl.Kosten[[#This Row],[Pnr.]]=AE$7,Tbl.Kosten[[#This Row],[Totaal kosten]],"")</f>
        <v/>
      </c>
      <c r="AF224" s="148" t="str">
        <f>IF(Tbl.Kosten[[#This Row],[Pnr.]]=AF$7,Tbl.Kosten[[#This Row],[Totaal kosten]],"")</f>
        <v/>
      </c>
      <c r="AG224" s="148" t="str">
        <f>IF(Tbl.Kosten[[#This Row],[Pnr.]]=AG$7,Tbl.Kosten[[#This Row],[Totaal kosten]],"")</f>
        <v/>
      </c>
      <c r="AH224" s="148" t="str">
        <f>IF(Tbl.Kosten[[#This Row],[Pnr.]]=AH$7,Tbl.Kosten[[#This Row],[Totaal kosten]],"")</f>
        <v/>
      </c>
      <c r="AI224" s="148" t="str">
        <f>IF(Tbl.Kosten[[#This Row],[Pnr.]]=AI$7,Tbl.Kosten[[#This Row],[Totaal kosten]],"")</f>
        <v/>
      </c>
      <c r="AJ224" s="148" t="str">
        <f>IF(Tbl.Kosten[[#This Row],[Pnr.]]=AJ$7,Tbl.Kosten[[#This Row],[Totaal kosten]],"")</f>
        <v/>
      </c>
      <c r="AK224" s="148" t="str">
        <f>IF(Tbl.Kosten[[#This Row],[Pnr.]]=AK$7,Tbl.Kosten[[#This Row],[Totaal kosten]],"")</f>
        <v/>
      </c>
      <c r="AL224" s="148" t="str">
        <f>IF(Tbl.Kosten[[#This Row],[Pnr.]]=AL$7,Tbl.Kosten[[#This Row],[Totaal kosten]],"")</f>
        <v/>
      </c>
      <c r="AM224" s="148" t="str">
        <f>IF(Tbl.Kosten[[#This Row],[Pnr.]]=AM$7,Tbl.Kosten[[#This Row],[Totaal kosten]],"")</f>
        <v/>
      </c>
      <c r="AN224" s="148" t="str">
        <f>IF(Tbl.Kosten[[#This Row],[Pnr.]]=AN$7,Tbl.Kosten[[#This Row],[Totaal kosten]],"")</f>
        <v/>
      </c>
      <c r="AO224" s="148" t="str">
        <f>IF(Tbl.Kosten[[#This Row],[Pnr.]]=AO$7,Tbl.Kosten[[#This Row],[Totaal kosten]],"")</f>
        <v/>
      </c>
      <c r="AP224" s="148" t="str">
        <f>IF(Tbl.Kosten[[#This Row],[Pnr.]]=AP$7,Tbl.Kosten[[#This Row],[Totaal kosten]],"")</f>
        <v/>
      </c>
      <c r="AQ224" s="148" t="str">
        <f>IF(Tbl.Kosten[[#This Row],[Pnr.]]=AQ$7,Tbl.Kosten[[#This Row],[Totaal kosten]],"")</f>
        <v/>
      </c>
      <c r="AR224" s="148" t="str">
        <f>IF(Tbl.Kosten[[#This Row],[Pnr.]]=AR$7,Tbl.Kosten[[#This Row],[Totaal kosten]],"")</f>
        <v/>
      </c>
      <c r="AS224" s="148" t="str">
        <f>IF(Tbl.Kosten[[#This Row],[Pnr.]]=AS$7,Tbl.Kosten[[#This Row],[Totaal kosten]],"")</f>
        <v/>
      </c>
      <c r="AT224" s="148" t="str">
        <f>IF(Tbl.Kosten[[#This Row],[Pnr.]]=AT$7,Tbl.Kosten[[#This Row],[Totaal kosten]],"")</f>
        <v/>
      </c>
      <c r="AU224" s="148" t="str">
        <f>IF(Tbl.Kosten[[#This Row],[Pnr.]]=AU$7,Tbl.Kosten[[#This Row],[Totaal kosten]],"")</f>
        <v/>
      </c>
      <c r="AV224" s="148" t="str">
        <f>IF(Tbl.Kosten[[#This Row],[Pnr.]]=AV$7,Tbl.Kosten[[#This Row],[Totaal kosten]],"")</f>
        <v/>
      </c>
      <c r="AW224" s="148" t="str">
        <f>IF(Tbl.Kosten[[#This Row],[Pnr.]]=AW$7,Tbl.Kosten[[#This Row],[Totaal kosten]],"")</f>
        <v/>
      </c>
      <c r="AX224" s="148" t="str">
        <f>IF(Tbl.Kosten[[#This Row],[Pnr.]]=AX$7,Tbl.Kosten[[#This Row],[Totaal kosten]],"")</f>
        <v/>
      </c>
      <c r="AY224" s="148" t="str">
        <f>IF(Tbl.Kosten[[#This Row],[Pnr.]]=AY$7,Tbl.Kosten[[#This Row],[Totaal kosten]],"")</f>
        <v/>
      </c>
      <c r="AZ224" s="148" t="str">
        <f>IF(Tbl.Kosten[[#This Row],[Pnr.]]=AZ$7,Tbl.Kosten[[#This Row],[Totaal kosten]],"")</f>
        <v/>
      </c>
      <c r="BA224" s="148" t="str">
        <f>IF(Tbl.Kosten[[#This Row],[Pnr.]]=BA$7,Tbl.Kosten[[#This Row],[Totaal kosten]],"")</f>
        <v/>
      </c>
      <c r="BB224" s="148" t="str">
        <f>IF(Tbl.Kosten[[#This Row],[Pnr.]]=BB$7,Tbl.Kosten[[#This Row],[Totaal kosten]],"")</f>
        <v/>
      </c>
      <c r="BC224" s="148" t="str">
        <f>IF(Tbl.Kosten[[#This Row],[Pnr.]]=BC$7,Tbl.Kosten[[#This Row],[Totaal kosten]],"")</f>
        <v/>
      </c>
      <c r="BD224" s="148" t="str">
        <f>IF(Tbl.Kosten[[#This Row],[Pnr.]]=BD$7,Tbl.Kosten[[#This Row],[Totaal kosten]],"")</f>
        <v/>
      </c>
      <c r="BE224" s="148" t="str">
        <f>IF(Tbl.Kosten[[#This Row],[Pnr.]]=BE$7,Tbl.Kosten[[#This Row],[Totaal kosten]],"")</f>
        <v/>
      </c>
      <c r="BF224" s="148" t="str">
        <f>IF(Tbl.Kosten[[#This Row],[Pnr.]]=BF$7,Tbl.Kosten[[#This Row],[Totaal kosten]],"")</f>
        <v/>
      </c>
      <c r="BG224" s="148" t="str">
        <f>IF(Tbl.Kosten[[#This Row],[Pnr.]]=BG$7,Tbl.Kosten[[#This Row],[Totaal kosten]],"")</f>
        <v/>
      </c>
      <c r="BH224" s="148" t="str">
        <f>IF(Tbl.Kosten[[#This Row],[Pnr.]]=BH$7,Tbl.Kosten[[#This Row],[Totaal kosten]],"")</f>
        <v/>
      </c>
      <c r="BI224" s="148" t="str">
        <f>IF(Tbl.Kosten[[#This Row],[Pnr.]]=BI$7,Tbl.Kosten[[#This Row],[Totaal kosten]],"")</f>
        <v/>
      </c>
      <c r="BJ224" s="148" t="str">
        <f>IF(Tbl.Kosten[[#This Row],[Pnr.]]=BJ$7,Tbl.Kosten[[#This Row],[Totaal kosten]],"")</f>
        <v/>
      </c>
      <c r="BK224" s="148" t="str">
        <f>IF(Tbl.Kosten[[#This Row],[Pnr.]]=BK$7,Tbl.Kosten[[#This Row],[Totaal kosten]],"")</f>
        <v/>
      </c>
      <c r="BL224" s="148" t="str">
        <f>IF(Tbl.Kosten[[#This Row],[Pnr.]]=BL$7,Tbl.Kosten[[#This Row],[Totaal kosten]],"")</f>
        <v/>
      </c>
      <c r="BM224" s="148" t="str">
        <f>IF(Tbl.Kosten[[#This Row],[Pnr.]]=BM$7,Tbl.Kosten[[#This Row],[Totaal kosten]],"")</f>
        <v/>
      </c>
      <c r="BN224" s="148" t="str">
        <f>IF(Tbl.Kosten[[#This Row],[Pnr.]]=BN$7,Tbl.Kosten[[#This Row],[Totaal kosten]],"")</f>
        <v/>
      </c>
      <c r="BO224" s="148" t="str">
        <f>IF(Tbl.Kosten[[#This Row],[Pnr.]]=BO$7,Tbl.Kosten[[#This Row],[Totaal kosten]],"")</f>
        <v/>
      </c>
      <c r="BP224" s="148" t="str">
        <f>IF(Tbl.Kosten[[#This Row],[Pnr.]]=BP$7,Tbl.Kosten[[#This Row],[Totaal kosten]],"")</f>
        <v/>
      </c>
      <c r="BQ224" s="148" t="str">
        <f>IF(Tbl.Kosten[[#This Row],[Pnr.]]=BQ$7,Tbl.Kosten[[#This Row],[Totaal kosten]],"")</f>
        <v/>
      </c>
      <c r="BR224" s="148" t="str">
        <f>IF(Tbl.Kosten[[#This Row],[Pnr.]]=BR$7,Tbl.Kosten[[#This Row],[Totaal kosten]],"")</f>
        <v/>
      </c>
      <c r="BS224" s="148" t="str">
        <f>IF(Tbl.Kosten[[#This Row],[Pnr.]]=BS$7,Tbl.Kosten[[#This Row],[Totaal kosten]],"")</f>
        <v/>
      </c>
      <c r="BT224" s="148" t="str">
        <f>IF(Tbl.Kosten[[#This Row],[Pnr.]]=BT$7,Tbl.Kosten[[#This Row],[Totaal kosten]],"")</f>
        <v/>
      </c>
      <c r="BU224" s="148" t="str">
        <f>IF(Tbl.Kosten[[#This Row],[Pnr.]]=BU$7,Tbl.Kosten[[#This Row],[Totaal kosten]],"")</f>
        <v/>
      </c>
      <c r="BV224" s="148" t="str">
        <f>IF(Tbl.Kosten[[#This Row],[Pnr.]]=BV$7,Tbl.Kosten[[#This Row],[Totaal kosten]],"")</f>
        <v/>
      </c>
      <c r="BW224" s="148" t="str">
        <f>IF(Tbl.Kosten[[#This Row],[Pnr.]]=BW$7,Tbl.Kosten[[#This Row],[Totaal kosten]],"")</f>
        <v/>
      </c>
      <c r="BX224" s="148" t="str">
        <f>IFERROR(_xlfn.XLOOKUP(Tbl.Kosten[[#This Row],[Werkpakketcode]],Tbl.Werkpakketten[Werkpakketcode],Tbl.Werkpakketten[WPnr.],"",0,1),"")</f>
        <v/>
      </c>
      <c r="BY224" s="148" t="str">
        <f>IF(Tbl.Kosten[[#This Row],[WPnr.]]=BY$7,Tbl.Kosten[[#This Row],[Totaal kosten]],"")</f>
        <v/>
      </c>
      <c r="BZ224" s="148" t="str">
        <f>IF(Tbl.Kosten[[#This Row],[WPnr.]]=BZ$7,Tbl.Kosten[[#This Row],[Totaal kosten]],"")</f>
        <v/>
      </c>
      <c r="CA224" s="148" t="str">
        <f>IF(Tbl.Kosten[[#This Row],[WPnr.]]=CA$7,Tbl.Kosten[[#This Row],[Totaal kosten]],"")</f>
        <v/>
      </c>
      <c r="CB224" s="148" t="str">
        <f>IF(Tbl.Kosten[[#This Row],[WPnr.]]=CB$7,Tbl.Kosten[[#This Row],[Totaal kosten]],"")</f>
        <v/>
      </c>
      <c r="CC224" s="148" t="str">
        <f>IF(Tbl.Kosten[[#This Row],[WPnr.]]=CC$7,Tbl.Kosten[[#This Row],[Totaal kosten]],"")</f>
        <v/>
      </c>
      <c r="CD224" s="148" t="str">
        <f>IF(Tbl.Kosten[[#This Row],[WPnr.]]=CD$7,Tbl.Kosten[[#This Row],[Totaal kosten]],"")</f>
        <v/>
      </c>
      <c r="CE224" s="148" t="str">
        <f>IF(Tbl.Kosten[[#This Row],[WPnr.]]=CE$7,Tbl.Kosten[[#This Row],[Totaal kosten]],"")</f>
        <v/>
      </c>
      <c r="CF224" s="148" t="str">
        <f>IF(Tbl.Kosten[[#This Row],[WPnr.]]=CF$7,Tbl.Kosten[[#This Row],[Totaal kosten]],"")</f>
        <v/>
      </c>
      <c r="CG224" s="148" t="str">
        <f>IF(Tbl.Kosten[[#This Row],[WPnr.]]=CG$7,Tbl.Kosten[[#This Row],[Totaal kosten]],"")</f>
        <v/>
      </c>
      <c r="CH224" s="148" t="str">
        <f>IF(Tbl.Kosten[[#This Row],[WPnr.]]=CH$7,Tbl.Kosten[[#This Row],[Totaal kosten]],"")</f>
        <v/>
      </c>
      <c r="CI224" s="148" t="str">
        <f>IF(Tbl.Kosten[[#This Row],[WPnr.]]=CI$7,Tbl.Kosten[[#This Row],[Totaal kosten]],"")</f>
        <v/>
      </c>
      <c r="CJ224" s="148" t="str">
        <f>IF(Tbl.Kosten[[#This Row],[WPnr.]]=CJ$7,Tbl.Kosten[[#This Row],[Totaal kosten]],"")</f>
        <v/>
      </c>
      <c r="CK224" s="148" t="str">
        <f>IF(Tbl.Kosten[[#This Row],[WPnr.]]=CK$7,Tbl.Kosten[[#This Row],[Totaal kosten]],"")</f>
        <v/>
      </c>
      <c r="CL224" s="148" t="str">
        <f>IF(Tbl.Kosten[[#This Row],[WPnr.]]=CL$7,Tbl.Kosten[[#This Row],[Totaal kosten]],"")</f>
        <v/>
      </c>
      <c r="CM224" s="148" t="str">
        <f>IF(Tbl.Kosten[[#This Row],[WPnr.]]=CM$7,Tbl.Kosten[[#This Row],[Totaal kosten]],"")</f>
        <v/>
      </c>
      <c r="CN224" s="148" t="str">
        <f>IF(Tbl.Kosten[[#This Row],[WPnr.]]=CN$7,Tbl.Kosten[[#This Row],[Totaal kosten]],"")</f>
        <v/>
      </c>
      <c r="CO224" s="148" t="str">
        <f>IF(Tbl.Kosten[[#This Row],[WPnr.]]=CO$7,Tbl.Kosten[[#This Row],[Totaal kosten]],"")</f>
        <v/>
      </c>
      <c r="CP224" s="148" t="str">
        <f>IF(Tbl.Kosten[[#This Row],[WPnr.]]=CP$7,Tbl.Kosten[[#This Row],[Totaal kosten]],"")</f>
        <v/>
      </c>
      <c r="CQ224" s="148" t="str">
        <f>IF(Tbl.Kosten[[#This Row],[WPnr.]]=CQ$7,Tbl.Kosten[[#This Row],[Totaal kosten]],"")</f>
        <v/>
      </c>
      <c r="CR224" s="148" t="str">
        <f>IF(Tbl.Kosten[[#This Row],[WPnr.]]=CR$7,Tbl.Kosten[[#This Row],[Totaal kosten]],"")</f>
        <v/>
      </c>
      <c r="CS224" s="148" t="str">
        <f>IF(Tbl.Kosten[[#This Row],[WPnr.]]=CS$7,Tbl.Kosten[[#This Row],[Totaal kosten]],"")</f>
        <v/>
      </c>
      <c r="CT224" s="148" t="str">
        <f>IF(Tbl.Kosten[[#This Row],[WPnr.]]=CT$7,Tbl.Kosten[[#This Row],[Totaal kosten]],"")</f>
        <v/>
      </c>
      <c r="CU224" s="148" t="str">
        <f>IF(Tbl.Kosten[[#This Row],[WPnr.]]=CU$7,Tbl.Kosten[[#This Row],[Totaal kosten]],"")</f>
        <v/>
      </c>
      <c r="CV224" s="148" t="str">
        <f>IF(Tbl.Kosten[[#This Row],[WPnr.]]=CV$7,Tbl.Kosten[[#This Row],[Totaal kosten]],"")</f>
        <v/>
      </c>
      <c r="CW224" s="148" t="str">
        <f>IF(Tbl.Kosten[[#This Row],[WPnr.]]=CW$7,Tbl.Kosten[[#This Row],[Totaal kosten]],"")</f>
        <v/>
      </c>
      <c r="CX224" s="148" t="str">
        <f>IF(Tbl.Kosten[[#This Row],[WPnr.]]=CX$7,Tbl.Kosten[[#This Row],[Totaal kosten]],"")</f>
        <v/>
      </c>
      <c r="CY224" s="148" t="str">
        <f>IF(Tbl.Kosten[[#This Row],[WPnr.]]=CY$7,Tbl.Kosten[[#This Row],[Totaal kosten]],"")</f>
        <v/>
      </c>
      <c r="CZ224" s="148" t="str">
        <f>IF(Tbl.Kosten[[#This Row],[WPnr.]]=CZ$7,Tbl.Kosten[[#This Row],[Totaal kosten]],"")</f>
        <v/>
      </c>
      <c r="DA224" s="148" t="str">
        <f>IF(Tbl.Kosten[[#This Row],[WPnr.]]=DA$7,Tbl.Kosten[[#This Row],[Totaal kosten]],"")</f>
        <v/>
      </c>
      <c r="DB224" s="148" t="str">
        <f>IF(Tbl.Kosten[[#This Row],[WPnr.]]=DB$7,Tbl.Kosten[[#This Row],[Totaal kosten]],"")</f>
        <v/>
      </c>
      <c r="DC224" s="148" t="str">
        <f>IF(Tbl.Kosten[[#This Row],[WPnr.]]=DC$7,Tbl.Kosten[[#This Row],[Totaal kosten]],"")</f>
        <v/>
      </c>
      <c r="DD224" s="148" t="str">
        <f>IF(Tbl.Kosten[[#This Row],[WPnr.]]=DD$7,Tbl.Kosten[[#This Row],[Totaal kosten]],"")</f>
        <v/>
      </c>
      <c r="DE224" s="148" t="str">
        <f>IF(Tbl.Kosten[[#This Row],[WPnr.]]=DE$7,Tbl.Kosten[[#This Row],[Totaal kosten]],"")</f>
        <v/>
      </c>
      <c r="DF224" s="148" t="str">
        <f>IF(Tbl.Kosten[[#This Row],[WPnr.]]=DF$7,Tbl.Kosten[[#This Row],[Totaal kosten]],"")</f>
        <v/>
      </c>
      <c r="DG224" s="148" t="str">
        <f>IF(Tbl.Kosten[[#This Row],[WPnr.]]=DG$7,Tbl.Kosten[[#This Row],[Totaal kosten]],"")</f>
        <v/>
      </c>
      <c r="DH224" s="148" t="str">
        <f>IF(Tbl.Kosten[[#This Row],[WPnr.]]=DH$7,Tbl.Kosten[[#This Row],[Totaal kosten]],"")</f>
        <v/>
      </c>
      <c r="DI224" s="148" t="str">
        <f>IF(Tbl.Kosten[[#This Row],[WPnr.]]=DI$7,Tbl.Kosten[[#This Row],[Totaal kosten]],"")</f>
        <v/>
      </c>
      <c r="DJ224" s="148" t="str">
        <f>IF(Tbl.Kosten[[#This Row],[WPnr.]]=DJ$7,Tbl.Kosten[[#This Row],[Totaal kosten]],"")</f>
        <v/>
      </c>
      <c r="DK224" s="148" t="str">
        <f>IF(Tbl.Kosten[[#This Row],[WPnr.]]=DK$7,Tbl.Kosten[[#This Row],[Totaal kosten]],"")</f>
        <v/>
      </c>
      <c r="DL224" s="148" t="str">
        <f>IF(Tbl.Kosten[[#This Row],[WPnr.]]=DL$7,Tbl.Kosten[[#This Row],[Totaal kosten]],"")</f>
        <v/>
      </c>
      <c r="DM224" s="148" t="str">
        <f>IF(Tbl.Kosten[[#This Row],[WPnr.]]=DM$7,Tbl.Kosten[[#This Row],[Totaal kosten]],"")</f>
        <v/>
      </c>
      <c r="DN224" s="148" t="str">
        <f>IF(Tbl.Kosten[[#This Row],[WPnr.]]=DN$7,Tbl.Kosten[[#This Row],[Totaal kosten]],"")</f>
        <v/>
      </c>
      <c r="DO224" s="148" t="str">
        <f>IF(Tbl.Kosten[[#This Row],[WPnr.]]=DO$7,Tbl.Kosten[[#This Row],[Totaal kosten]],"")</f>
        <v/>
      </c>
      <c r="DP224" s="148" t="str">
        <f>IF(Tbl.Kosten[[#This Row],[WPnr.]]=DP$7,Tbl.Kosten[[#This Row],[Totaal kosten]],"")</f>
        <v/>
      </c>
      <c r="DQ224" s="148" t="str">
        <f>IF(Tbl.Kosten[[#This Row],[WPnr.]]=DQ$7,Tbl.Kosten[[#This Row],[Totaal kosten]],"")</f>
        <v/>
      </c>
      <c r="DR224" s="148" t="str">
        <f>IF(Tbl.Kosten[[#This Row],[WPnr.]]=DR$7,Tbl.Kosten[[#This Row],[Totaal kosten]],"")</f>
        <v/>
      </c>
      <c r="DS224" s="148" t="str">
        <f>IF(Tbl.Kosten[[#This Row],[WPnr.]]=DS$7,Tbl.Kosten[[#This Row],[Totaal kosten]],"")</f>
        <v/>
      </c>
      <c r="DT224" s="148" t="str">
        <f>IF(Tbl.Kosten[[#This Row],[WPnr.]]=DT$7,Tbl.Kosten[[#This Row],[Totaal kosten]],"")</f>
        <v/>
      </c>
      <c r="DU224" s="148" t="str">
        <f>IF(Tbl.Kosten[[#This Row],[WPnr.]]=DU$7,Tbl.Kosten[[#This Row],[Totaal kosten]],"")</f>
        <v/>
      </c>
      <c r="DV224" s="148" t="str">
        <f>IF(Tbl.Kosten[[#This Row],[WPnr.]]=DV$7,Tbl.Kosten[[#This Row],[Totaal kosten]],"")</f>
        <v/>
      </c>
      <c r="DW224" s="148" t="str">
        <f>IFERROR(_xlfn.XLOOKUP(Tbl.Kosten[[#This Row],[Kostensoort]],Tbl.Kostensoorten[Kostensoorten],Tbl.Kostensoorten[KSnr.],"",0,1),"")</f>
        <v/>
      </c>
      <c r="DX224" s="148" t="str">
        <f>IF(Tbl.Kosten[[#This Row],[KSnr.]]=DX$7,Tbl.Kosten[[#This Row],[Totaal kosten]],"")</f>
        <v/>
      </c>
      <c r="DY224" s="148" t="str">
        <f>IF(Tbl.Kosten[[#This Row],[KSnr.]]=DY$7,Tbl.Kosten[[#This Row],[Totaal kosten]],"")</f>
        <v/>
      </c>
      <c r="DZ224" s="148" t="str">
        <f>IF(Tbl.Kosten[[#This Row],[KSnr.]]=DZ$7,Tbl.Kosten[[#This Row],[Totaal kosten]],"")</f>
        <v/>
      </c>
      <c r="EA224" s="148" t="str">
        <f>IF(Tbl.Kosten[[#This Row],[KSnr.]]=EA$7,Tbl.Kosten[[#This Row],[Totaal kosten]],"")</f>
        <v/>
      </c>
      <c r="EB224" s="148" t="str">
        <f>IF(Tbl.Kosten[[#This Row],[KSnr.]]=EB$7,Tbl.Kosten[[#This Row],[Totaal kosten]],"")</f>
        <v/>
      </c>
      <c r="EC224" s="148" t="str">
        <f>IF(Tbl.Kosten[[#This Row],[KSnr.]]=EC$7,Tbl.Kosten[[#This Row],[Totaal kosten]],"")</f>
        <v/>
      </c>
      <c r="ED224" s="148" t="str">
        <f>IF(Tbl.Kosten[[#This Row],[KSnr.]]=ED$7,Tbl.Kosten[[#This Row],[Totaal kosten]],"")</f>
        <v/>
      </c>
      <c r="EE224" s="148" t="str">
        <f>IF(Tbl.Kosten[[#This Row],[KSnr.]]=EE$7,Tbl.Kosten[[#This Row],[Totaal kosten]],"")</f>
        <v/>
      </c>
      <c r="EF224" s="148" t="str">
        <f>IF(Tbl.Kosten[[#This Row],[KSnr.]]=EF$7,Tbl.Kosten[[#This Row],[Totaal kosten]],"")</f>
        <v/>
      </c>
      <c r="EG224" s="148" t="str">
        <f>IF(Tbl.Kosten[[#This Row],[KSnr.]]=EG$7,Tbl.Kosten[[#This Row],[Totaal kosten]],"")</f>
        <v/>
      </c>
      <c r="EH224" s="148" t="str">
        <f>IF(Tbl.Kosten[[#This Row],[KSnr.]]=EH$7,Tbl.Kosten[[#This Row],[Totaal kosten]],"")</f>
        <v/>
      </c>
      <c r="EI224" s="148" t="str">
        <f>IF(Tbl.Kosten[[#This Row],[KSnr.]]=EI$7,Tbl.Kosten[[#This Row],[Totaal kosten]],"")</f>
        <v/>
      </c>
      <c r="EJ224" s="148" t="str">
        <f>IF(Tbl.Kosten[[#This Row],[KSnr.]]=EJ$7,Tbl.Kosten[[#This Row],[Totaal kosten]],"")</f>
        <v/>
      </c>
      <c r="EK224" s="148" t="str">
        <f>IF(Tbl.Kosten[[#This Row],[KSnr.]]=EK$7,Tbl.Kosten[[#This Row],[Totaal kosten]],"")</f>
        <v/>
      </c>
      <c r="EL224" s="148" t="str">
        <f>IF(Tbl.Kosten[[#This Row],[KSnr.]]=EL$7,Tbl.Kosten[[#This Row],[Totaal kosten]],"")</f>
        <v/>
      </c>
      <c r="EM224" s="148" t="str">
        <f>IF(Tbl.Kosten[[#This Row],[KSnr.]]=EM$7,Tbl.Kosten[[#This Row],[Totaal kosten]],"")</f>
        <v/>
      </c>
      <c r="EN224" s="148" t="str">
        <f>IF(Tbl.Kosten[[#This Row],[KSnr.]]=EN$7,Tbl.Kosten[[#This Row],[Totaal kosten]],"")</f>
        <v/>
      </c>
      <c r="EO224" s="148" t="str">
        <f>IF(Tbl.Kosten[[#This Row],[KSnr.]]=EO$7,Tbl.Kosten[[#This Row],[Totaal kosten]],"")</f>
        <v/>
      </c>
      <c r="EP224" s="148" t="str">
        <f>IF(Tbl.Kosten[[#This Row],[KSnr.]]=EP$7,Tbl.Kosten[[#This Row],[Totaal kosten]],"")</f>
        <v/>
      </c>
      <c r="EQ224" s="148" t="str">
        <f>IF(Tbl.Kosten[[#This Row],[KSnr.]]=EQ$7,Tbl.Kosten[[#This Row],[Totaal kosten]],"")</f>
        <v/>
      </c>
      <c r="ER224" s="144" t="str">
        <f>IFERROR(_xlfn.XLOOKUP(Tbl.Kosten[[#This Row],[Subsidieactiviteit]],Tbl.Subsidiehoogte[Subsidieactiviteit],Tbl.Subsidiehoogte[SAnr.],"",0,1),"")</f>
        <v/>
      </c>
      <c r="ES224" s="150" t="str">
        <f>IF(Tbl.Kosten[[#This Row],[Sanr.]]=ES$7,Tbl.Kosten[[#This Row],[Totaal kosten]],"")</f>
        <v/>
      </c>
      <c r="ET224" s="150" t="str">
        <f>IF(Tbl.Kosten[[#This Row],[Sanr.]]=ET$7,Tbl.Kosten[[#This Row],[Totaal kosten]],"")</f>
        <v/>
      </c>
      <c r="EU224" s="150" t="str">
        <f>IF(Tbl.Kosten[[#This Row],[Sanr.]]=EU$7,Tbl.Kosten[[#This Row],[Totaal kosten]],"")</f>
        <v/>
      </c>
      <c r="EV224" s="150" t="str">
        <f>IF(Tbl.Kosten[[#This Row],[Sanr.]]=EV$7,Tbl.Kosten[[#This Row],[Totaal kosten]],"")</f>
        <v/>
      </c>
      <c r="EW224" s="150" t="str">
        <f>IF(Tbl.Kosten[[#This Row],[Sanr.]]=EW$7,Tbl.Kosten[[#This Row],[Totaal kosten]],"")</f>
        <v/>
      </c>
      <c r="EX224" s="150" t="str">
        <f>IF(Tbl.Kosten[[#This Row],[Sanr.]]=EX$7,Tbl.Kosten[[#This Row],[Totaal kosten]],"")</f>
        <v/>
      </c>
      <c r="EY224" s="150" t="str">
        <f>IF(Tbl.Kosten[[#This Row],[Sanr.]]=EY$7,Tbl.Kosten[[#This Row],[Totaal kosten]],"")</f>
        <v/>
      </c>
      <c r="EZ224" s="150" t="str">
        <f>IF(Tbl.Kosten[[#This Row],[Sanr.]]=EZ$7,Tbl.Kosten[[#This Row],[Totaal kosten]],"")</f>
        <v/>
      </c>
      <c r="FA224" s="150" t="str">
        <f>IF(Tbl.Kosten[[#This Row],[Sanr.]]=FA$7,Tbl.Kosten[[#This Row],[Totaal kosten]],"")</f>
        <v/>
      </c>
      <c r="FB224" s="150" t="str">
        <f>IF(Tbl.Kosten[[#This Row],[Sanr.]]=FB$7,Tbl.Kosten[[#This Row],[Totaal kosten]],"")</f>
        <v/>
      </c>
      <c r="FC224" s="150" t="str">
        <f>IF(Tbl.Kosten[[#This Row],[Sanr.]]=FC$7,Tbl.Kosten[[#This Row],[Totaal kosten]],"")</f>
        <v/>
      </c>
      <c r="FD224" s="150" t="str">
        <f>IF(Tbl.Kosten[[#This Row],[Sanr.]]=FD$7,Tbl.Kosten[[#This Row],[Totaal kosten]],"")</f>
        <v/>
      </c>
      <c r="FE224" s="150" t="str">
        <f>IF(Tbl.Kosten[[#This Row],[Sanr.]]=FE$7,Tbl.Kosten[[#This Row],[Totaal kosten]],"")</f>
        <v/>
      </c>
      <c r="FF224" s="150" t="str">
        <f>IF(Tbl.Kosten[[#This Row],[Sanr.]]=FF$7,Tbl.Kosten[[#This Row],[Totaal kosten]],"")</f>
        <v/>
      </c>
      <c r="FG224" s="150" t="str">
        <f>IF(Tbl.Kosten[[#This Row],[Sanr.]]=FG$7,Tbl.Kosten[[#This Row],[Totaal kosten]],"")</f>
        <v/>
      </c>
      <c r="FH224" s="150" t="str">
        <f>IF(Tbl.Kosten[[#This Row],[Sanr.]]=FH$7,Tbl.Kosten[[#This Row],[Totaal kosten]],"")</f>
        <v/>
      </c>
      <c r="FI224" s="150" t="str">
        <f>IF(Tbl.Kosten[[#This Row],[Sanr.]]=FI$7,Tbl.Kosten[[#This Row],[Totaal kosten]],"")</f>
        <v/>
      </c>
      <c r="FJ224" s="150" t="str">
        <f>IF(Tbl.Kosten[[#This Row],[Sanr.]]=FJ$7,Tbl.Kosten[[#This Row],[Totaal kosten]],"")</f>
        <v/>
      </c>
      <c r="FK224" s="150" t="str">
        <f>IF(Tbl.Kosten[[#This Row],[Sanr.]]=FK$7,Tbl.Kosten[[#This Row],[Totaal kosten]],"")</f>
        <v/>
      </c>
      <c r="FL224" s="150" t="str">
        <f>IF(Tbl.Kosten[[#This Row],[Sanr.]]=FL$7,Tbl.Kosten[[#This Row],[Totaal kosten]],"")</f>
        <v/>
      </c>
      <c r="FM224" s="150" t="str">
        <f>IF(Tbl.Kosten[[#This Row],[Sanr.]]=FM$7,Tbl.Kosten[[#This Row],[Totaal kosten]],"")</f>
        <v/>
      </c>
      <c r="FN224" s="150" t="str">
        <f>IF(Tbl.Kosten[[#This Row],[Sanr.]]=FN$7,Tbl.Kosten[[#This Row],[Totaal kosten]],"")</f>
        <v/>
      </c>
      <c r="FO224" s="150" t="str">
        <f>IF(Tbl.Kosten[[#This Row],[Sanr.]]=FO$7,Tbl.Kosten[[#This Row],[Totaal kosten]],"")</f>
        <v/>
      </c>
      <c r="FP224" s="150" t="str">
        <f>IF(Tbl.Kosten[[#This Row],[Sanr.]]=FP$7,Tbl.Kosten[[#This Row],[Totaal kosten]],"")</f>
        <v/>
      </c>
      <c r="FQ224" s="150" t="str">
        <f>IF(Tbl.Kosten[[#This Row],[Sanr.]]=FQ$7,Tbl.Kosten[[#This Row],[Totaal kosten]],"")</f>
        <v/>
      </c>
      <c r="FR224" s="150" t="str">
        <f>IF(Tbl.Kosten[[#This Row],[Sanr.]]=FR$7,Tbl.Kosten[[#This Row],[Totaal kosten]],"")</f>
        <v/>
      </c>
      <c r="FS224" s="150" t="str">
        <f>IF(Tbl.Kosten[[#This Row],[Sanr.]]=FS$7,Tbl.Kosten[[#This Row],[Totaal kosten]],"")</f>
        <v/>
      </c>
      <c r="FT224" s="150" t="str">
        <f>IF(Tbl.Kosten[[#This Row],[Sanr.]]=FT$7,Tbl.Kosten[[#This Row],[Totaal kosten]],"")</f>
        <v/>
      </c>
      <c r="FU224" s="150" t="str">
        <f>IF(Tbl.Kosten[[#This Row],[Sanr.]]=FU$7,Tbl.Kosten[[#This Row],[Totaal kosten]],"")</f>
        <v/>
      </c>
      <c r="FV224" s="150" t="str">
        <f>IF(Tbl.Kosten[[#This Row],[Sanr.]]=FV$7,Tbl.Kosten[[#This Row],[Totaal kosten]],"")</f>
        <v/>
      </c>
      <c r="FW224" s="150" t="str">
        <f>IFERROR(_xlfn.XLOOKUP(Tbl.Kosten[[#This Row],[Activiteitencode]],Tbl.Activiteiten[Activiteitcode],Tbl.Activiteiten[Anr.],"",0,1),"")</f>
        <v/>
      </c>
      <c r="FX224" s="169" t="str">
        <f>_xlfn.CONCAT(Tbl.Kosten[[#This Row],[Pnr.]],Tbl.Kosten[[#This Row],[Sanr.]])</f>
        <v>P1</v>
      </c>
      <c r="FY224" s="150">
        <f>Tbl.Kosten[[#This Row],[Totaal kosten]]-Tbl.Kosten[[#This Row],[Subsidie]]</f>
        <v>0</v>
      </c>
      <c r="FZ224" s="150">
        <f>IF(Tbl.Kosten[[#This Row],[Pnr.]]=FZ$7,Tbl.Kosten[[#This Row],[Te financieren]],"")</f>
        <v>0</v>
      </c>
      <c r="GA224" s="150" t="str">
        <f>IF(Tbl.Kosten[[#This Row],[Pnr.]]=GA$7,Tbl.Kosten[[#This Row],[Te financieren]],"")</f>
        <v/>
      </c>
      <c r="GB224" s="150" t="str">
        <f>IF(Tbl.Kosten[[#This Row],[Pnr.]]=GB$7,Tbl.Kosten[[#This Row],[Te financieren]],"")</f>
        <v/>
      </c>
      <c r="GC224" s="150" t="str">
        <f>IF(Tbl.Kosten[[#This Row],[Pnr.]]=GC$7,Tbl.Kosten[[#This Row],[Te financieren]],"")</f>
        <v/>
      </c>
      <c r="GD224" s="150" t="str">
        <f>IF(Tbl.Kosten[[#This Row],[Pnr.]]=GD$7,Tbl.Kosten[[#This Row],[Te financieren]],"")</f>
        <v/>
      </c>
      <c r="GE224" s="150" t="str">
        <f>IF(Tbl.Kosten[[#This Row],[Pnr.]]=GE$7,Tbl.Kosten[[#This Row],[Te financieren]],"")</f>
        <v/>
      </c>
      <c r="GF224" s="150" t="str">
        <f>IF(Tbl.Kosten[[#This Row],[Pnr.]]=GF$7,Tbl.Kosten[[#This Row],[Te financieren]],"")</f>
        <v/>
      </c>
      <c r="GG224" s="150" t="str">
        <f>IF(Tbl.Kosten[[#This Row],[Pnr.]]=GG$7,Tbl.Kosten[[#This Row],[Te financieren]],"")</f>
        <v/>
      </c>
      <c r="GH224" s="150" t="str">
        <f>IF(Tbl.Kosten[[#This Row],[Pnr.]]=GH$7,Tbl.Kosten[[#This Row],[Te financieren]],"")</f>
        <v/>
      </c>
      <c r="GI224" s="150" t="str">
        <f>IF(Tbl.Kosten[[#This Row],[Pnr.]]=GI$7,Tbl.Kosten[[#This Row],[Te financieren]],"")</f>
        <v/>
      </c>
      <c r="GJ224" s="150" t="str">
        <f>IF(Tbl.Kosten[[#This Row],[Pnr.]]=GJ$7,Tbl.Kosten[[#This Row],[Te financieren]],"")</f>
        <v/>
      </c>
      <c r="GK224" s="150" t="str">
        <f>IF(Tbl.Kosten[[#This Row],[Pnr.]]=GK$7,Tbl.Kosten[[#This Row],[Te financieren]],"")</f>
        <v/>
      </c>
      <c r="GL224" s="150" t="str">
        <f>IF(Tbl.Kosten[[#This Row],[Pnr.]]=GL$7,Tbl.Kosten[[#This Row],[Te financieren]],"")</f>
        <v/>
      </c>
      <c r="GM224" s="150" t="str">
        <f>IF(Tbl.Kosten[[#This Row],[Pnr.]]=GM$7,Tbl.Kosten[[#This Row],[Te financieren]],"")</f>
        <v/>
      </c>
      <c r="GN224" s="150" t="str">
        <f>IF(Tbl.Kosten[[#This Row],[Pnr.]]=GN$7,Tbl.Kosten[[#This Row],[Te financieren]],"")</f>
        <v/>
      </c>
      <c r="GO224" s="150" t="str">
        <f>IF(Tbl.Kosten[[#This Row],[Pnr.]]=GO$7,Tbl.Kosten[[#This Row],[Te financieren]],"")</f>
        <v/>
      </c>
      <c r="GP224" s="150" t="str">
        <f>IF(Tbl.Kosten[[#This Row],[Pnr.]]=GP$7,Tbl.Kosten[[#This Row],[Te financieren]],"")</f>
        <v/>
      </c>
      <c r="GQ224" s="150" t="str">
        <f>IF(Tbl.Kosten[[#This Row],[Pnr.]]=GQ$7,Tbl.Kosten[[#This Row],[Te financieren]],"")</f>
        <v/>
      </c>
      <c r="GR224" s="150" t="str">
        <f>IF(Tbl.Kosten[[#This Row],[Pnr.]]=GR$7,Tbl.Kosten[[#This Row],[Te financieren]],"")</f>
        <v/>
      </c>
      <c r="GS224" s="150" t="str">
        <f>IF(Tbl.Kosten[[#This Row],[Pnr.]]=GS$7,Tbl.Kosten[[#This Row],[Te financieren]],"")</f>
        <v/>
      </c>
      <c r="GT224" s="150" t="str">
        <f>IF(Tbl.Kosten[[#This Row],[Pnr.]]=GT$7,Tbl.Kosten[[#This Row],[Te financieren]],"")</f>
        <v/>
      </c>
      <c r="GU224" s="150" t="str">
        <f>IF(Tbl.Kosten[[#This Row],[Pnr.]]=GU$7,Tbl.Kosten[[#This Row],[Te financieren]],"")</f>
        <v/>
      </c>
      <c r="GV224" s="150" t="str">
        <f>IF(Tbl.Kosten[[#This Row],[Pnr.]]=GV$7,Tbl.Kosten[[#This Row],[Te financieren]],"")</f>
        <v/>
      </c>
      <c r="GW224" s="150" t="str">
        <f>IF(Tbl.Kosten[[#This Row],[Pnr.]]=GW$7,Tbl.Kosten[[#This Row],[Te financieren]],"")</f>
        <v/>
      </c>
      <c r="GX224" s="150" t="str">
        <f>IF(Tbl.Kosten[[#This Row],[Pnr.]]=GX$7,Tbl.Kosten[[#This Row],[Te financieren]],"")</f>
        <v/>
      </c>
      <c r="GY224" s="150" t="str">
        <f>IF(Tbl.Kosten[[#This Row],[Pnr.]]=GY$7,Tbl.Kosten[[#This Row],[Te financieren]],"")</f>
        <v/>
      </c>
      <c r="GZ224" s="150" t="str">
        <f>IF(Tbl.Kosten[[#This Row],[Pnr.]]=GZ$7,Tbl.Kosten[[#This Row],[Te financieren]],"")</f>
        <v/>
      </c>
      <c r="HA224" s="150" t="str">
        <f>IF(Tbl.Kosten[[#This Row],[Pnr.]]=HA$7,Tbl.Kosten[[#This Row],[Te financieren]],"")</f>
        <v/>
      </c>
      <c r="HB224" s="150" t="str">
        <f>IF(Tbl.Kosten[[#This Row],[Pnr.]]=HB$7,Tbl.Kosten[[#This Row],[Te financieren]],"")</f>
        <v/>
      </c>
      <c r="HC224" s="150" t="str">
        <f>IF(Tbl.Kosten[[#This Row],[Pnr.]]=HC$7,Tbl.Kosten[[#This Row],[Te financieren]],"")</f>
        <v/>
      </c>
      <c r="HD224" s="150" t="str">
        <f>IF(Tbl.Kosten[[#This Row],[Pnr.]]=HD$7,Tbl.Kosten[[#This Row],[Te financieren]],"")</f>
        <v/>
      </c>
      <c r="HE224" s="150" t="str">
        <f>IF(Tbl.Kosten[[#This Row],[Pnr.]]=HE$7,Tbl.Kosten[[#This Row],[Te financieren]],"")</f>
        <v/>
      </c>
      <c r="HF224" s="150" t="str">
        <f>IF(Tbl.Kosten[[#This Row],[Pnr.]]=HF$7,Tbl.Kosten[[#This Row],[Te financieren]],"")</f>
        <v/>
      </c>
      <c r="HG224" s="150" t="str">
        <f>IF(Tbl.Kosten[[#This Row],[Pnr.]]=HG$7,Tbl.Kosten[[#This Row],[Te financieren]],"")</f>
        <v/>
      </c>
      <c r="HH224" s="150" t="str">
        <f>IF(Tbl.Kosten[[#This Row],[Pnr.]]=HH$7,Tbl.Kosten[[#This Row],[Te financieren]],"")</f>
        <v/>
      </c>
      <c r="HI224" s="150" t="str">
        <f>IF(Tbl.Kosten[[#This Row],[Pnr.]]=HI$7,Tbl.Kosten[[#This Row],[Te financieren]],"")</f>
        <v/>
      </c>
      <c r="HJ224" s="150" t="str">
        <f>IF(Tbl.Kosten[[#This Row],[Pnr.]]=HJ$7,Tbl.Kosten[[#This Row],[Te financieren]],"")</f>
        <v/>
      </c>
      <c r="HK224" s="150" t="str">
        <f>IF(Tbl.Kosten[[#This Row],[Pnr.]]=HK$7,Tbl.Kosten[[#This Row],[Te financieren]],"")</f>
        <v/>
      </c>
      <c r="HL224" s="150" t="str">
        <f>IF(Tbl.Kosten[[#This Row],[Pnr.]]=HL$7,Tbl.Kosten[[#This Row],[Te financieren]],"")</f>
        <v/>
      </c>
      <c r="HM224" s="150" t="str">
        <f>IF(Tbl.Kosten[[#This Row],[Pnr.]]=HM$7,Tbl.Kosten[[#This Row],[Te financieren]],"")</f>
        <v/>
      </c>
      <c r="HN224" s="150" t="str">
        <f>IF(Tbl.Kosten[[#This Row],[Pnr.]]=HN$7,Tbl.Kosten[[#This Row],[Te financieren]],"")</f>
        <v/>
      </c>
      <c r="HO224" s="150" t="str">
        <f>IF(Tbl.Kosten[[#This Row],[Pnr.]]=HO$7,Tbl.Kosten[[#This Row],[Te financieren]],"")</f>
        <v/>
      </c>
      <c r="HP224" s="150" t="str">
        <f>IF(Tbl.Kosten[[#This Row],[Pnr.]]=HP$7,Tbl.Kosten[[#This Row],[Te financieren]],"")</f>
        <v/>
      </c>
      <c r="HQ224" s="150" t="str">
        <f>IF(Tbl.Kosten[[#This Row],[Pnr.]]=HQ$7,Tbl.Kosten[[#This Row],[Te financieren]],"")</f>
        <v/>
      </c>
      <c r="HR224" s="150" t="str">
        <f>IF(Tbl.Kosten[[#This Row],[Pnr.]]=HR$7,Tbl.Kosten[[#This Row],[Te financieren]],"")</f>
        <v/>
      </c>
      <c r="HS224" s="150" t="str">
        <f>IF(Tbl.Kosten[[#This Row],[Pnr.]]=HS$7,Tbl.Kosten[[#This Row],[Te financieren]],"")</f>
        <v/>
      </c>
      <c r="HT224" s="150" t="str">
        <f>IF(Tbl.Kosten[[#This Row],[Pnr.]]=HT$7,Tbl.Kosten[[#This Row],[Te financieren]],"")</f>
        <v/>
      </c>
      <c r="HU224" s="150" t="str">
        <f>IF(Tbl.Kosten[[#This Row],[Pnr.]]=HU$7,Tbl.Kosten[[#This Row],[Te financieren]],"")</f>
        <v/>
      </c>
      <c r="HV224" s="150" t="str">
        <f>IF(Tbl.Kosten[[#This Row],[Pnr.]]=HV$7,Tbl.Kosten[[#This Row],[Te financieren]],"")</f>
        <v/>
      </c>
      <c r="HW224" s="150" t="str">
        <f>IF(Tbl.Kosten[[#This Row],[Pnr.]]=HW$7,Tbl.Kosten[[#This Row],[Te financieren]],"")</f>
        <v/>
      </c>
    </row>
    <row r="225" spans="2:231" x14ac:dyDescent="0.3">
      <c r="B225" s="134"/>
      <c r="C225" s="137"/>
      <c r="D225" s="136"/>
      <c r="E225" s="261"/>
      <c r="F225" s="135"/>
      <c r="G225" s="11" t="str">
        <f>IF(Tbl.Kosten[[#This Row],[Medewerker e/o 
functie]]&lt;&gt;"",_xlfn.XLOOKUP(Tbl.Kosten[[#This Row],[Medewerker e/o 
functie]],Tbl.Uurtarief[Medewerker en/of functie],Tbl.Uurtarief[Uurtarief],"",0,1),"")</f>
        <v/>
      </c>
      <c r="H225" s="121">
        <f>IFERROR(Tbl.Kosten[[#This Row],[Uren]]*Tbl.Kosten[[#This Row],[Uurtarief]],0)</f>
        <v>0</v>
      </c>
      <c r="I225" s="119" t="str">
        <f>IF(Tbl.Kosten[[#This Row],[Subtotaal uren]]&lt;&gt;0,_xlfn.XLOOKUP(Tbl.Kosten[[#This Row],[Medewerker e/o 
functie]],Tbl.Uurtarief[Medewerker en/of functie],Tbl.Uurtarief[Kostensoort arbeid],"",0,1),"")</f>
        <v/>
      </c>
      <c r="J225" s="137"/>
      <c r="K225" s="135"/>
      <c r="L225" s="139" t="str">
        <f>IF(Tbl.Kosten[[#This Row],[Activum]]&lt;&gt;"",_xlfn.XLOOKUP(Tbl.Kosten[[#This Row],[Activum]],Tbl.Afschrijvingskosten[Activum],Tbl.Afschrijvingskosten[Tarief per afschrijvings-eenheid],"",0,1),"")</f>
        <v/>
      </c>
      <c r="M225" s="122">
        <f>IFERROR(Tbl.Kosten[[#This Row],[Een-
heden]]*Tbl.Kosten[[#This Row],[Afschrijvings-
tarief]],0)</f>
        <v>0</v>
      </c>
      <c r="N225" s="122" t="str">
        <f>IF(Tbl.Kosten[[#This Row],[Subtotaal afschrijving]]&lt;&gt;0,Lijsten!$A$7,"")</f>
        <v/>
      </c>
      <c r="O225" s="140"/>
      <c r="P225" s="135"/>
      <c r="Q225" s="138"/>
      <c r="R225" s="122">
        <f>IFERROR(Tbl.Kosten[[#This Row],[Aantal]]*Tbl.Kosten[[#This Row],[Tarief]],0)</f>
        <v>0</v>
      </c>
      <c r="S225" s="8">
        <f>IFERROR(Tbl.Kosten[[#This Row],[Subtotaal overige kosten]]+Tbl.Kosten[[#This Row],[Subtotaal uren]]+Tbl.Kosten[[#This Row],[Subtotaal afschrijving]],0)</f>
        <v>0</v>
      </c>
      <c r="T225" s="8">
        <f>IFERROR(Tbl.Kosten[[#This Row],[Totaal kosten]]*Tbl.Kosten[[#This Row],[Subsidie%]],0)</f>
        <v>0</v>
      </c>
      <c r="U225" s="4" t="str" cm="1">
        <f t="array" ref="U225">IFERROR(_xlfn.IFS(Tbl.Kosten[[#This Row],[Subtotaal uren]]&lt;&gt;0,Tbl.Kosten[[#This Row],[Kostensoort arbeid]],Tbl.Kosten[[#This Row],[Subtotaal afschrijving]]&lt;&gt;0,Tbl.Kosten[[#This Row],[Kostensoort afschrijving]],Tbl.Kosten[[#This Row],[Subtotaal overige kosten]]&lt;&gt;0,Tbl.Kosten[[#This Row],[Kostensoort overig]]),"")</f>
        <v/>
      </c>
      <c r="V225" s="4" t="str">
        <f>IFERROR(_xlfn.XLOOKUP(Tbl.Kosten[[#This Row],[Activiteitencode]],Tbl.Activiteiten[Activiteitcode],Tbl.Activiteiten[Werkpakketcode],"",0,1),"")</f>
        <v/>
      </c>
      <c r="W225" s="4" t="str">
        <f>IFERROR(_xlfn.XLOOKUP(Tbl.Kosten[[#This Row],[Werkpakketcode]],Tbl.Werkpakketten[Werkpakketcode],Tbl.Werkpakketten[Subsidiabele activiteit],"",0,1),"")</f>
        <v/>
      </c>
      <c r="X225" s="12">
        <f>IFERROR(_xlfn.XLOOKUP(Tbl.Kosten[[#This Row],[Sanr.]],Tbl.Subsidiehoogte[SAnr.],Tbl.Subsidiehoogte[Sub. Percentage],0,0,1),0)</f>
        <v>0</v>
      </c>
      <c r="Y225" s="144" t="str">
        <f>IFERROR(_xlfn.XLOOKUP(Tbl.Kosten[[#This Row],[Partnercode]],Tbl.Projectpartners[Partnercode],Tbl.Projectpartners[PNr.],"",0,1),"")</f>
        <v>P1</v>
      </c>
      <c r="Z225" s="148">
        <f>IF(Tbl.Kosten[[#This Row],[Pnr.]]=Z$7,Tbl.Kosten[[#This Row],[Totaal kosten]],"")</f>
        <v>0</v>
      </c>
      <c r="AA225" s="148" t="str">
        <f>IF(Tbl.Kosten[[#This Row],[Pnr.]]=AA$7,Tbl.Kosten[[#This Row],[Totaal kosten]],"")</f>
        <v/>
      </c>
      <c r="AB225" s="148" t="str">
        <f>IF(Tbl.Kosten[[#This Row],[Pnr.]]=AB$7,Tbl.Kosten[[#This Row],[Totaal kosten]],"")</f>
        <v/>
      </c>
      <c r="AC225" s="148" t="str">
        <f>IF(Tbl.Kosten[[#This Row],[Pnr.]]=AC$7,Tbl.Kosten[[#This Row],[Totaal kosten]],"")</f>
        <v/>
      </c>
      <c r="AD225" s="148" t="str">
        <f>IF(Tbl.Kosten[[#This Row],[Pnr.]]=AD$7,Tbl.Kosten[[#This Row],[Totaal kosten]],"")</f>
        <v/>
      </c>
      <c r="AE225" s="148" t="str">
        <f>IF(Tbl.Kosten[[#This Row],[Pnr.]]=AE$7,Tbl.Kosten[[#This Row],[Totaal kosten]],"")</f>
        <v/>
      </c>
      <c r="AF225" s="148" t="str">
        <f>IF(Tbl.Kosten[[#This Row],[Pnr.]]=AF$7,Tbl.Kosten[[#This Row],[Totaal kosten]],"")</f>
        <v/>
      </c>
      <c r="AG225" s="148" t="str">
        <f>IF(Tbl.Kosten[[#This Row],[Pnr.]]=AG$7,Tbl.Kosten[[#This Row],[Totaal kosten]],"")</f>
        <v/>
      </c>
      <c r="AH225" s="148" t="str">
        <f>IF(Tbl.Kosten[[#This Row],[Pnr.]]=AH$7,Tbl.Kosten[[#This Row],[Totaal kosten]],"")</f>
        <v/>
      </c>
      <c r="AI225" s="148" t="str">
        <f>IF(Tbl.Kosten[[#This Row],[Pnr.]]=AI$7,Tbl.Kosten[[#This Row],[Totaal kosten]],"")</f>
        <v/>
      </c>
      <c r="AJ225" s="148" t="str">
        <f>IF(Tbl.Kosten[[#This Row],[Pnr.]]=AJ$7,Tbl.Kosten[[#This Row],[Totaal kosten]],"")</f>
        <v/>
      </c>
      <c r="AK225" s="148" t="str">
        <f>IF(Tbl.Kosten[[#This Row],[Pnr.]]=AK$7,Tbl.Kosten[[#This Row],[Totaal kosten]],"")</f>
        <v/>
      </c>
      <c r="AL225" s="148" t="str">
        <f>IF(Tbl.Kosten[[#This Row],[Pnr.]]=AL$7,Tbl.Kosten[[#This Row],[Totaal kosten]],"")</f>
        <v/>
      </c>
      <c r="AM225" s="148" t="str">
        <f>IF(Tbl.Kosten[[#This Row],[Pnr.]]=AM$7,Tbl.Kosten[[#This Row],[Totaal kosten]],"")</f>
        <v/>
      </c>
      <c r="AN225" s="148" t="str">
        <f>IF(Tbl.Kosten[[#This Row],[Pnr.]]=AN$7,Tbl.Kosten[[#This Row],[Totaal kosten]],"")</f>
        <v/>
      </c>
      <c r="AO225" s="148" t="str">
        <f>IF(Tbl.Kosten[[#This Row],[Pnr.]]=AO$7,Tbl.Kosten[[#This Row],[Totaal kosten]],"")</f>
        <v/>
      </c>
      <c r="AP225" s="148" t="str">
        <f>IF(Tbl.Kosten[[#This Row],[Pnr.]]=AP$7,Tbl.Kosten[[#This Row],[Totaal kosten]],"")</f>
        <v/>
      </c>
      <c r="AQ225" s="148" t="str">
        <f>IF(Tbl.Kosten[[#This Row],[Pnr.]]=AQ$7,Tbl.Kosten[[#This Row],[Totaal kosten]],"")</f>
        <v/>
      </c>
      <c r="AR225" s="148" t="str">
        <f>IF(Tbl.Kosten[[#This Row],[Pnr.]]=AR$7,Tbl.Kosten[[#This Row],[Totaal kosten]],"")</f>
        <v/>
      </c>
      <c r="AS225" s="148" t="str">
        <f>IF(Tbl.Kosten[[#This Row],[Pnr.]]=AS$7,Tbl.Kosten[[#This Row],[Totaal kosten]],"")</f>
        <v/>
      </c>
      <c r="AT225" s="148" t="str">
        <f>IF(Tbl.Kosten[[#This Row],[Pnr.]]=AT$7,Tbl.Kosten[[#This Row],[Totaal kosten]],"")</f>
        <v/>
      </c>
      <c r="AU225" s="148" t="str">
        <f>IF(Tbl.Kosten[[#This Row],[Pnr.]]=AU$7,Tbl.Kosten[[#This Row],[Totaal kosten]],"")</f>
        <v/>
      </c>
      <c r="AV225" s="148" t="str">
        <f>IF(Tbl.Kosten[[#This Row],[Pnr.]]=AV$7,Tbl.Kosten[[#This Row],[Totaal kosten]],"")</f>
        <v/>
      </c>
      <c r="AW225" s="148" t="str">
        <f>IF(Tbl.Kosten[[#This Row],[Pnr.]]=AW$7,Tbl.Kosten[[#This Row],[Totaal kosten]],"")</f>
        <v/>
      </c>
      <c r="AX225" s="148" t="str">
        <f>IF(Tbl.Kosten[[#This Row],[Pnr.]]=AX$7,Tbl.Kosten[[#This Row],[Totaal kosten]],"")</f>
        <v/>
      </c>
      <c r="AY225" s="148" t="str">
        <f>IF(Tbl.Kosten[[#This Row],[Pnr.]]=AY$7,Tbl.Kosten[[#This Row],[Totaal kosten]],"")</f>
        <v/>
      </c>
      <c r="AZ225" s="148" t="str">
        <f>IF(Tbl.Kosten[[#This Row],[Pnr.]]=AZ$7,Tbl.Kosten[[#This Row],[Totaal kosten]],"")</f>
        <v/>
      </c>
      <c r="BA225" s="148" t="str">
        <f>IF(Tbl.Kosten[[#This Row],[Pnr.]]=BA$7,Tbl.Kosten[[#This Row],[Totaal kosten]],"")</f>
        <v/>
      </c>
      <c r="BB225" s="148" t="str">
        <f>IF(Tbl.Kosten[[#This Row],[Pnr.]]=BB$7,Tbl.Kosten[[#This Row],[Totaal kosten]],"")</f>
        <v/>
      </c>
      <c r="BC225" s="148" t="str">
        <f>IF(Tbl.Kosten[[#This Row],[Pnr.]]=BC$7,Tbl.Kosten[[#This Row],[Totaal kosten]],"")</f>
        <v/>
      </c>
      <c r="BD225" s="148" t="str">
        <f>IF(Tbl.Kosten[[#This Row],[Pnr.]]=BD$7,Tbl.Kosten[[#This Row],[Totaal kosten]],"")</f>
        <v/>
      </c>
      <c r="BE225" s="148" t="str">
        <f>IF(Tbl.Kosten[[#This Row],[Pnr.]]=BE$7,Tbl.Kosten[[#This Row],[Totaal kosten]],"")</f>
        <v/>
      </c>
      <c r="BF225" s="148" t="str">
        <f>IF(Tbl.Kosten[[#This Row],[Pnr.]]=BF$7,Tbl.Kosten[[#This Row],[Totaal kosten]],"")</f>
        <v/>
      </c>
      <c r="BG225" s="148" t="str">
        <f>IF(Tbl.Kosten[[#This Row],[Pnr.]]=BG$7,Tbl.Kosten[[#This Row],[Totaal kosten]],"")</f>
        <v/>
      </c>
      <c r="BH225" s="148" t="str">
        <f>IF(Tbl.Kosten[[#This Row],[Pnr.]]=BH$7,Tbl.Kosten[[#This Row],[Totaal kosten]],"")</f>
        <v/>
      </c>
      <c r="BI225" s="148" t="str">
        <f>IF(Tbl.Kosten[[#This Row],[Pnr.]]=BI$7,Tbl.Kosten[[#This Row],[Totaal kosten]],"")</f>
        <v/>
      </c>
      <c r="BJ225" s="148" t="str">
        <f>IF(Tbl.Kosten[[#This Row],[Pnr.]]=BJ$7,Tbl.Kosten[[#This Row],[Totaal kosten]],"")</f>
        <v/>
      </c>
      <c r="BK225" s="148" t="str">
        <f>IF(Tbl.Kosten[[#This Row],[Pnr.]]=BK$7,Tbl.Kosten[[#This Row],[Totaal kosten]],"")</f>
        <v/>
      </c>
      <c r="BL225" s="148" t="str">
        <f>IF(Tbl.Kosten[[#This Row],[Pnr.]]=BL$7,Tbl.Kosten[[#This Row],[Totaal kosten]],"")</f>
        <v/>
      </c>
      <c r="BM225" s="148" t="str">
        <f>IF(Tbl.Kosten[[#This Row],[Pnr.]]=BM$7,Tbl.Kosten[[#This Row],[Totaal kosten]],"")</f>
        <v/>
      </c>
      <c r="BN225" s="148" t="str">
        <f>IF(Tbl.Kosten[[#This Row],[Pnr.]]=BN$7,Tbl.Kosten[[#This Row],[Totaal kosten]],"")</f>
        <v/>
      </c>
      <c r="BO225" s="148" t="str">
        <f>IF(Tbl.Kosten[[#This Row],[Pnr.]]=BO$7,Tbl.Kosten[[#This Row],[Totaal kosten]],"")</f>
        <v/>
      </c>
      <c r="BP225" s="148" t="str">
        <f>IF(Tbl.Kosten[[#This Row],[Pnr.]]=BP$7,Tbl.Kosten[[#This Row],[Totaal kosten]],"")</f>
        <v/>
      </c>
      <c r="BQ225" s="148" t="str">
        <f>IF(Tbl.Kosten[[#This Row],[Pnr.]]=BQ$7,Tbl.Kosten[[#This Row],[Totaal kosten]],"")</f>
        <v/>
      </c>
      <c r="BR225" s="148" t="str">
        <f>IF(Tbl.Kosten[[#This Row],[Pnr.]]=BR$7,Tbl.Kosten[[#This Row],[Totaal kosten]],"")</f>
        <v/>
      </c>
      <c r="BS225" s="148" t="str">
        <f>IF(Tbl.Kosten[[#This Row],[Pnr.]]=BS$7,Tbl.Kosten[[#This Row],[Totaal kosten]],"")</f>
        <v/>
      </c>
      <c r="BT225" s="148" t="str">
        <f>IF(Tbl.Kosten[[#This Row],[Pnr.]]=BT$7,Tbl.Kosten[[#This Row],[Totaal kosten]],"")</f>
        <v/>
      </c>
      <c r="BU225" s="148" t="str">
        <f>IF(Tbl.Kosten[[#This Row],[Pnr.]]=BU$7,Tbl.Kosten[[#This Row],[Totaal kosten]],"")</f>
        <v/>
      </c>
      <c r="BV225" s="148" t="str">
        <f>IF(Tbl.Kosten[[#This Row],[Pnr.]]=BV$7,Tbl.Kosten[[#This Row],[Totaal kosten]],"")</f>
        <v/>
      </c>
      <c r="BW225" s="148" t="str">
        <f>IF(Tbl.Kosten[[#This Row],[Pnr.]]=BW$7,Tbl.Kosten[[#This Row],[Totaal kosten]],"")</f>
        <v/>
      </c>
      <c r="BX225" s="148" t="str">
        <f>IFERROR(_xlfn.XLOOKUP(Tbl.Kosten[[#This Row],[Werkpakketcode]],Tbl.Werkpakketten[Werkpakketcode],Tbl.Werkpakketten[WPnr.],"",0,1),"")</f>
        <v/>
      </c>
      <c r="BY225" s="148" t="str">
        <f>IF(Tbl.Kosten[[#This Row],[WPnr.]]=BY$7,Tbl.Kosten[[#This Row],[Totaal kosten]],"")</f>
        <v/>
      </c>
      <c r="BZ225" s="148" t="str">
        <f>IF(Tbl.Kosten[[#This Row],[WPnr.]]=BZ$7,Tbl.Kosten[[#This Row],[Totaal kosten]],"")</f>
        <v/>
      </c>
      <c r="CA225" s="148" t="str">
        <f>IF(Tbl.Kosten[[#This Row],[WPnr.]]=CA$7,Tbl.Kosten[[#This Row],[Totaal kosten]],"")</f>
        <v/>
      </c>
      <c r="CB225" s="148" t="str">
        <f>IF(Tbl.Kosten[[#This Row],[WPnr.]]=CB$7,Tbl.Kosten[[#This Row],[Totaal kosten]],"")</f>
        <v/>
      </c>
      <c r="CC225" s="148" t="str">
        <f>IF(Tbl.Kosten[[#This Row],[WPnr.]]=CC$7,Tbl.Kosten[[#This Row],[Totaal kosten]],"")</f>
        <v/>
      </c>
      <c r="CD225" s="148" t="str">
        <f>IF(Tbl.Kosten[[#This Row],[WPnr.]]=CD$7,Tbl.Kosten[[#This Row],[Totaal kosten]],"")</f>
        <v/>
      </c>
      <c r="CE225" s="148" t="str">
        <f>IF(Tbl.Kosten[[#This Row],[WPnr.]]=CE$7,Tbl.Kosten[[#This Row],[Totaal kosten]],"")</f>
        <v/>
      </c>
      <c r="CF225" s="148" t="str">
        <f>IF(Tbl.Kosten[[#This Row],[WPnr.]]=CF$7,Tbl.Kosten[[#This Row],[Totaal kosten]],"")</f>
        <v/>
      </c>
      <c r="CG225" s="148" t="str">
        <f>IF(Tbl.Kosten[[#This Row],[WPnr.]]=CG$7,Tbl.Kosten[[#This Row],[Totaal kosten]],"")</f>
        <v/>
      </c>
      <c r="CH225" s="148" t="str">
        <f>IF(Tbl.Kosten[[#This Row],[WPnr.]]=CH$7,Tbl.Kosten[[#This Row],[Totaal kosten]],"")</f>
        <v/>
      </c>
      <c r="CI225" s="148" t="str">
        <f>IF(Tbl.Kosten[[#This Row],[WPnr.]]=CI$7,Tbl.Kosten[[#This Row],[Totaal kosten]],"")</f>
        <v/>
      </c>
      <c r="CJ225" s="148" t="str">
        <f>IF(Tbl.Kosten[[#This Row],[WPnr.]]=CJ$7,Tbl.Kosten[[#This Row],[Totaal kosten]],"")</f>
        <v/>
      </c>
      <c r="CK225" s="148" t="str">
        <f>IF(Tbl.Kosten[[#This Row],[WPnr.]]=CK$7,Tbl.Kosten[[#This Row],[Totaal kosten]],"")</f>
        <v/>
      </c>
      <c r="CL225" s="148" t="str">
        <f>IF(Tbl.Kosten[[#This Row],[WPnr.]]=CL$7,Tbl.Kosten[[#This Row],[Totaal kosten]],"")</f>
        <v/>
      </c>
      <c r="CM225" s="148" t="str">
        <f>IF(Tbl.Kosten[[#This Row],[WPnr.]]=CM$7,Tbl.Kosten[[#This Row],[Totaal kosten]],"")</f>
        <v/>
      </c>
      <c r="CN225" s="148" t="str">
        <f>IF(Tbl.Kosten[[#This Row],[WPnr.]]=CN$7,Tbl.Kosten[[#This Row],[Totaal kosten]],"")</f>
        <v/>
      </c>
      <c r="CO225" s="148" t="str">
        <f>IF(Tbl.Kosten[[#This Row],[WPnr.]]=CO$7,Tbl.Kosten[[#This Row],[Totaal kosten]],"")</f>
        <v/>
      </c>
      <c r="CP225" s="148" t="str">
        <f>IF(Tbl.Kosten[[#This Row],[WPnr.]]=CP$7,Tbl.Kosten[[#This Row],[Totaal kosten]],"")</f>
        <v/>
      </c>
      <c r="CQ225" s="148" t="str">
        <f>IF(Tbl.Kosten[[#This Row],[WPnr.]]=CQ$7,Tbl.Kosten[[#This Row],[Totaal kosten]],"")</f>
        <v/>
      </c>
      <c r="CR225" s="148" t="str">
        <f>IF(Tbl.Kosten[[#This Row],[WPnr.]]=CR$7,Tbl.Kosten[[#This Row],[Totaal kosten]],"")</f>
        <v/>
      </c>
      <c r="CS225" s="148" t="str">
        <f>IF(Tbl.Kosten[[#This Row],[WPnr.]]=CS$7,Tbl.Kosten[[#This Row],[Totaal kosten]],"")</f>
        <v/>
      </c>
      <c r="CT225" s="148" t="str">
        <f>IF(Tbl.Kosten[[#This Row],[WPnr.]]=CT$7,Tbl.Kosten[[#This Row],[Totaal kosten]],"")</f>
        <v/>
      </c>
      <c r="CU225" s="148" t="str">
        <f>IF(Tbl.Kosten[[#This Row],[WPnr.]]=CU$7,Tbl.Kosten[[#This Row],[Totaal kosten]],"")</f>
        <v/>
      </c>
      <c r="CV225" s="148" t="str">
        <f>IF(Tbl.Kosten[[#This Row],[WPnr.]]=CV$7,Tbl.Kosten[[#This Row],[Totaal kosten]],"")</f>
        <v/>
      </c>
      <c r="CW225" s="148" t="str">
        <f>IF(Tbl.Kosten[[#This Row],[WPnr.]]=CW$7,Tbl.Kosten[[#This Row],[Totaal kosten]],"")</f>
        <v/>
      </c>
      <c r="CX225" s="148" t="str">
        <f>IF(Tbl.Kosten[[#This Row],[WPnr.]]=CX$7,Tbl.Kosten[[#This Row],[Totaal kosten]],"")</f>
        <v/>
      </c>
      <c r="CY225" s="148" t="str">
        <f>IF(Tbl.Kosten[[#This Row],[WPnr.]]=CY$7,Tbl.Kosten[[#This Row],[Totaal kosten]],"")</f>
        <v/>
      </c>
      <c r="CZ225" s="148" t="str">
        <f>IF(Tbl.Kosten[[#This Row],[WPnr.]]=CZ$7,Tbl.Kosten[[#This Row],[Totaal kosten]],"")</f>
        <v/>
      </c>
      <c r="DA225" s="148" t="str">
        <f>IF(Tbl.Kosten[[#This Row],[WPnr.]]=DA$7,Tbl.Kosten[[#This Row],[Totaal kosten]],"")</f>
        <v/>
      </c>
      <c r="DB225" s="148" t="str">
        <f>IF(Tbl.Kosten[[#This Row],[WPnr.]]=DB$7,Tbl.Kosten[[#This Row],[Totaal kosten]],"")</f>
        <v/>
      </c>
      <c r="DC225" s="148" t="str">
        <f>IF(Tbl.Kosten[[#This Row],[WPnr.]]=DC$7,Tbl.Kosten[[#This Row],[Totaal kosten]],"")</f>
        <v/>
      </c>
      <c r="DD225" s="148" t="str">
        <f>IF(Tbl.Kosten[[#This Row],[WPnr.]]=DD$7,Tbl.Kosten[[#This Row],[Totaal kosten]],"")</f>
        <v/>
      </c>
      <c r="DE225" s="148" t="str">
        <f>IF(Tbl.Kosten[[#This Row],[WPnr.]]=DE$7,Tbl.Kosten[[#This Row],[Totaal kosten]],"")</f>
        <v/>
      </c>
      <c r="DF225" s="148" t="str">
        <f>IF(Tbl.Kosten[[#This Row],[WPnr.]]=DF$7,Tbl.Kosten[[#This Row],[Totaal kosten]],"")</f>
        <v/>
      </c>
      <c r="DG225" s="148" t="str">
        <f>IF(Tbl.Kosten[[#This Row],[WPnr.]]=DG$7,Tbl.Kosten[[#This Row],[Totaal kosten]],"")</f>
        <v/>
      </c>
      <c r="DH225" s="148" t="str">
        <f>IF(Tbl.Kosten[[#This Row],[WPnr.]]=DH$7,Tbl.Kosten[[#This Row],[Totaal kosten]],"")</f>
        <v/>
      </c>
      <c r="DI225" s="148" t="str">
        <f>IF(Tbl.Kosten[[#This Row],[WPnr.]]=DI$7,Tbl.Kosten[[#This Row],[Totaal kosten]],"")</f>
        <v/>
      </c>
      <c r="DJ225" s="148" t="str">
        <f>IF(Tbl.Kosten[[#This Row],[WPnr.]]=DJ$7,Tbl.Kosten[[#This Row],[Totaal kosten]],"")</f>
        <v/>
      </c>
      <c r="DK225" s="148" t="str">
        <f>IF(Tbl.Kosten[[#This Row],[WPnr.]]=DK$7,Tbl.Kosten[[#This Row],[Totaal kosten]],"")</f>
        <v/>
      </c>
      <c r="DL225" s="148" t="str">
        <f>IF(Tbl.Kosten[[#This Row],[WPnr.]]=DL$7,Tbl.Kosten[[#This Row],[Totaal kosten]],"")</f>
        <v/>
      </c>
      <c r="DM225" s="148" t="str">
        <f>IF(Tbl.Kosten[[#This Row],[WPnr.]]=DM$7,Tbl.Kosten[[#This Row],[Totaal kosten]],"")</f>
        <v/>
      </c>
      <c r="DN225" s="148" t="str">
        <f>IF(Tbl.Kosten[[#This Row],[WPnr.]]=DN$7,Tbl.Kosten[[#This Row],[Totaal kosten]],"")</f>
        <v/>
      </c>
      <c r="DO225" s="148" t="str">
        <f>IF(Tbl.Kosten[[#This Row],[WPnr.]]=DO$7,Tbl.Kosten[[#This Row],[Totaal kosten]],"")</f>
        <v/>
      </c>
      <c r="DP225" s="148" t="str">
        <f>IF(Tbl.Kosten[[#This Row],[WPnr.]]=DP$7,Tbl.Kosten[[#This Row],[Totaal kosten]],"")</f>
        <v/>
      </c>
      <c r="DQ225" s="148" t="str">
        <f>IF(Tbl.Kosten[[#This Row],[WPnr.]]=DQ$7,Tbl.Kosten[[#This Row],[Totaal kosten]],"")</f>
        <v/>
      </c>
      <c r="DR225" s="148" t="str">
        <f>IF(Tbl.Kosten[[#This Row],[WPnr.]]=DR$7,Tbl.Kosten[[#This Row],[Totaal kosten]],"")</f>
        <v/>
      </c>
      <c r="DS225" s="148" t="str">
        <f>IF(Tbl.Kosten[[#This Row],[WPnr.]]=DS$7,Tbl.Kosten[[#This Row],[Totaal kosten]],"")</f>
        <v/>
      </c>
      <c r="DT225" s="148" t="str">
        <f>IF(Tbl.Kosten[[#This Row],[WPnr.]]=DT$7,Tbl.Kosten[[#This Row],[Totaal kosten]],"")</f>
        <v/>
      </c>
      <c r="DU225" s="148" t="str">
        <f>IF(Tbl.Kosten[[#This Row],[WPnr.]]=DU$7,Tbl.Kosten[[#This Row],[Totaal kosten]],"")</f>
        <v/>
      </c>
      <c r="DV225" s="148" t="str">
        <f>IF(Tbl.Kosten[[#This Row],[WPnr.]]=DV$7,Tbl.Kosten[[#This Row],[Totaal kosten]],"")</f>
        <v/>
      </c>
      <c r="DW225" s="148" t="str">
        <f>IFERROR(_xlfn.XLOOKUP(Tbl.Kosten[[#This Row],[Kostensoort]],Tbl.Kostensoorten[Kostensoorten],Tbl.Kostensoorten[KSnr.],"",0,1),"")</f>
        <v/>
      </c>
      <c r="DX225" s="148" t="str">
        <f>IF(Tbl.Kosten[[#This Row],[KSnr.]]=DX$7,Tbl.Kosten[[#This Row],[Totaal kosten]],"")</f>
        <v/>
      </c>
      <c r="DY225" s="148" t="str">
        <f>IF(Tbl.Kosten[[#This Row],[KSnr.]]=DY$7,Tbl.Kosten[[#This Row],[Totaal kosten]],"")</f>
        <v/>
      </c>
      <c r="DZ225" s="148" t="str">
        <f>IF(Tbl.Kosten[[#This Row],[KSnr.]]=DZ$7,Tbl.Kosten[[#This Row],[Totaal kosten]],"")</f>
        <v/>
      </c>
      <c r="EA225" s="148" t="str">
        <f>IF(Tbl.Kosten[[#This Row],[KSnr.]]=EA$7,Tbl.Kosten[[#This Row],[Totaal kosten]],"")</f>
        <v/>
      </c>
      <c r="EB225" s="148" t="str">
        <f>IF(Tbl.Kosten[[#This Row],[KSnr.]]=EB$7,Tbl.Kosten[[#This Row],[Totaal kosten]],"")</f>
        <v/>
      </c>
      <c r="EC225" s="148" t="str">
        <f>IF(Tbl.Kosten[[#This Row],[KSnr.]]=EC$7,Tbl.Kosten[[#This Row],[Totaal kosten]],"")</f>
        <v/>
      </c>
      <c r="ED225" s="148" t="str">
        <f>IF(Tbl.Kosten[[#This Row],[KSnr.]]=ED$7,Tbl.Kosten[[#This Row],[Totaal kosten]],"")</f>
        <v/>
      </c>
      <c r="EE225" s="148" t="str">
        <f>IF(Tbl.Kosten[[#This Row],[KSnr.]]=EE$7,Tbl.Kosten[[#This Row],[Totaal kosten]],"")</f>
        <v/>
      </c>
      <c r="EF225" s="148" t="str">
        <f>IF(Tbl.Kosten[[#This Row],[KSnr.]]=EF$7,Tbl.Kosten[[#This Row],[Totaal kosten]],"")</f>
        <v/>
      </c>
      <c r="EG225" s="148" t="str">
        <f>IF(Tbl.Kosten[[#This Row],[KSnr.]]=EG$7,Tbl.Kosten[[#This Row],[Totaal kosten]],"")</f>
        <v/>
      </c>
      <c r="EH225" s="148" t="str">
        <f>IF(Tbl.Kosten[[#This Row],[KSnr.]]=EH$7,Tbl.Kosten[[#This Row],[Totaal kosten]],"")</f>
        <v/>
      </c>
      <c r="EI225" s="148" t="str">
        <f>IF(Tbl.Kosten[[#This Row],[KSnr.]]=EI$7,Tbl.Kosten[[#This Row],[Totaal kosten]],"")</f>
        <v/>
      </c>
      <c r="EJ225" s="148" t="str">
        <f>IF(Tbl.Kosten[[#This Row],[KSnr.]]=EJ$7,Tbl.Kosten[[#This Row],[Totaal kosten]],"")</f>
        <v/>
      </c>
      <c r="EK225" s="148" t="str">
        <f>IF(Tbl.Kosten[[#This Row],[KSnr.]]=EK$7,Tbl.Kosten[[#This Row],[Totaal kosten]],"")</f>
        <v/>
      </c>
      <c r="EL225" s="148" t="str">
        <f>IF(Tbl.Kosten[[#This Row],[KSnr.]]=EL$7,Tbl.Kosten[[#This Row],[Totaal kosten]],"")</f>
        <v/>
      </c>
      <c r="EM225" s="148" t="str">
        <f>IF(Tbl.Kosten[[#This Row],[KSnr.]]=EM$7,Tbl.Kosten[[#This Row],[Totaal kosten]],"")</f>
        <v/>
      </c>
      <c r="EN225" s="148" t="str">
        <f>IF(Tbl.Kosten[[#This Row],[KSnr.]]=EN$7,Tbl.Kosten[[#This Row],[Totaal kosten]],"")</f>
        <v/>
      </c>
      <c r="EO225" s="148" t="str">
        <f>IF(Tbl.Kosten[[#This Row],[KSnr.]]=EO$7,Tbl.Kosten[[#This Row],[Totaal kosten]],"")</f>
        <v/>
      </c>
      <c r="EP225" s="148" t="str">
        <f>IF(Tbl.Kosten[[#This Row],[KSnr.]]=EP$7,Tbl.Kosten[[#This Row],[Totaal kosten]],"")</f>
        <v/>
      </c>
      <c r="EQ225" s="148" t="str">
        <f>IF(Tbl.Kosten[[#This Row],[KSnr.]]=EQ$7,Tbl.Kosten[[#This Row],[Totaal kosten]],"")</f>
        <v/>
      </c>
      <c r="ER225" s="144" t="str">
        <f>IFERROR(_xlfn.XLOOKUP(Tbl.Kosten[[#This Row],[Subsidieactiviteit]],Tbl.Subsidiehoogte[Subsidieactiviteit],Tbl.Subsidiehoogte[SAnr.],"",0,1),"")</f>
        <v/>
      </c>
      <c r="ES225" s="150" t="str">
        <f>IF(Tbl.Kosten[[#This Row],[Sanr.]]=ES$7,Tbl.Kosten[[#This Row],[Totaal kosten]],"")</f>
        <v/>
      </c>
      <c r="ET225" s="150" t="str">
        <f>IF(Tbl.Kosten[[#This Row],[Sanr.]]=ET$7,Tbl.Kosten[[#This Row],[Totaal kosten]],"")</f>
        <v/>
      </c>
      <c r="EU225" s="150" t="str">
        <f>IF(Tbl.Kosten[[#This Row],[Sanr.]]=EU$7,Tbl.Kosten[[#This Row],[Totaal kosten]],"")</f>
        <v/>
      </c>
      <c r="EV225" s="150" t="str">
        <f>IF(Tbl.Kosten[[#This Row],[Sanr.]]=EV$7,Tbl.Kosten[[#This Row],[Totaal kosten]],"")</f>
        <v/>
      </c>
      <c r="EW225" s="150" t="str">
        <f>IF(Tbl.Kosten[[#This Row],[Sanr.]]=EW$7,Tbl.Kosten[[#This Row],[Totaal kosten]],"")</f>
        <v/>
      </c>
      <c r="EX225" s="150" t="str">
        <f>IF(Tbl.Kosten[[#This Row],[Sanr.]]=EX$7,Tbl.Kosten[[#This Row],[Totaal kosten]],"")</f>
        <v/>
      </c>
      <c r="EY225" s="150" t="str">
        <f>IF(Tbl.Kosten[[#This Row],[Sanr.]]=EY$7,Tbl.Kosten[[#This Row],[Totaal kosten]],"")</f>
        <v/>
      </c>
      <c r="EZ225" s="150" t="str">
        <f>IF(Tbl.Kosten[[#This Row],[Sanr.]]=EZ$7,Tbl.Kosten[[#This Row],[Totaal kosten]],"")</f>
        <v/>
      </c>
      <c r="FA225" s="150" t="str">
        <f>IF(Tbl.Kosten[[#This Row],[Sanr.]]=FA$7,Tbl.Kosten[[#This Row],[Totaal kosten]],"")</f>
        <v/>
      </c>
      <c r="FB225" s="150" t="str">
        <f>IF(Tbl.Kosten[[#This Row],[Sanr.]]=FB$7,Tbl.Kosten[[#This Row],[Totaal kosten]],"")</f>
        <v/>
      </c>
      <c r="FC225" s="150" t="str">
        <f>IF(Tbl.Kosten[[#This Row],[Sanr.]]=FC$7,Tbl.Kosten[[#This Row],[Totaal kosten]],"")</f>
        <v/>
      </c>
      <c r="FD225" s="150" t="str">
        <f>IF(Tbl.Kosten[[#This Row],[Sanr.]]=FD$7,Tbl.Kosten[[#This Row],[Totaal kosten]],"")</f>
        <v/>
      </c>
      <c r="FE225" s="150" t="str">
        <f>IF(Tbl.Kosten[[#This Row],[Sanr.]]=FE$7,Tbl.Kosten[[#This Row],[Totaal kosten]],"")</f>
        <v/>
      </c>
      <c r="FF225" s="150" t="str">
        <f>IF(Tbl.Kosten[[#This Row],[Sanr.]]=FF$7,Tbl.Kosten[[#This Row],[Totaal kosten]],"")</f>
        <v/>
      </c>
      <c r="FG225" s="150" t="str">
        <f>IF(Tbl.Kosten[[#This Row],[Sanr.]]=FG$7,Tbl.Kosten[[#This Row],[Totaal kosten]],"")</f>
        <v/>
      </c>
      <c r="FH225" s="150" t="str">
        <f>IF(Tbl.Kosten[[#This Row],[Sanr.]]=FH$7,Tbl.Kosten[[#This Row],[Totaal kosten]],"")</f>
        <v/>
      </c>
      <c r="FI225" s="150" t="str">
        <f>IF(Tbl.Kosten[[#This Row],[Sanr.]]=FI$7,Tbl.Kosten[[#This Row],[Totaal kosten]],"")</f>
        <v/>
      </c>
      <c r="FJ225" s="150" t="str">
        <f>IF(Tbl.Kosten[[#This Row],[Sanr.]]=FJ$7,Tbl.Kosten[[#This Row],[Totaal kosten]],"")</f>
        <v/>
      </c>
      <c r="FK225" s="150" t="str">
        <f>IF(Tbl.Kosten[[#This Row],[Sanr.]]=FK$7,Tbl.Kosten[[#This Row],[Totaal kosten]],"")</f>
        <v/>
      </c>
      <c r="FL225" s="150" t="str">
        <f>IF(Tbl.Kosten[[#This Row],[Sanr.]]=FL$7,Tbl.Kosten[[#This Row],[Totaal kosten]],"")</f>
        <v/>
      </c>
      <c r="FM225" s="150" t="str">
        <f>IF(Tbl.Kosten[[#This Row],[Sanr.]]=FM$7,Tbl.Kosten[[#This Row],[Totaal kosten]],"")</f>
        <v/>
      </c>
      <c r="FN225" s="150" t="str">
        <f>IF(Tbl.Kosten[[#This Row],[Sanr.]]=FN$7,Tbl.Kosten[[#This Row],[Totaal kosten]],"")</f>
        <v/>
      </c>
      <c r="FO225" s="150" t="str">
        <f>IF(Tbl.Kosten[[#This Row],[Sanr.]]=FO$7,Tbl.Kosten[[#This Row],[Totaal kosten]],"")</f>
        <v/>
      </c>
      <c r="FP225" s="150" t="str">
        <f>IF(Tbl.Kosten[[#This Row],[Sanr.]]=FP$7,Tbl.Kosten[[#This Row],[Totaal kosten]],"")</f>
        <v/>
      </c>
      <c r="FQ225" s="150" t="str">
        <f>IF(Tbl.Kosten[[#This Row],[Sanr.]]=FQ$7,Tbl.Kosten[[#This Row],[Totaal kosten]],"")</f>
        <v/>
      </c>
      <c r="FR225" s="150" t="str">
        <f>IF(Tbl.Kosten[[#This Row],[Sanr.]]=FR$7,Tbl.Kosten[[#This Row],[Totaal kosten]],"")</f>
        <v/>
      </c>
      <c r="FS225" s="150" t="str">
        <f>IF(Tbl.Kosten[[#This Row],[Sanr.]]=FS$7,Tbl.Kosten[[#This Row],[Totaal kosten]],"")</f>
        <v/>
      </c>
      <c r="FT225" s="150" t="str">
        <f>IF(Tbl.Kosten[[#This Row],[Sanr.]]=FT$7,Tbl.Kosten[[#This Row],[Totaal kosten]],"")</f>
        <v/>
      </c>
      <c r="FU225" s="150" t="str">
        <f>IF(Tbl.Kosten[[#This Row],[Sanr.]]=FU$7,Tbl.Kosten[[#This Row],[Totaal kosten]],"")</f>
        <v/>
      </c>
      <c r="FV225" s="150" t="str">
        <f>IF(Tbl.Kosten[[#This Row],[Sanr.]]=FV$7,Tbl.Kosten[[#This Row],[Totaal kosten]],"")</f>
        <v/>
      </c>
      <c r="FW225" s="150" t="str">
        <f>IFERROR(_xlfn.XLOOKUP(Tbl.Kosten[[#This Row],[Activiteitencode]],Tbl.Activiteiten[Activiteitcode],Tbl.Activiteiten[Anr.],"",0,1),"")</f>
        <v/>
      </c>
      <c r="FX225" s="169" t="str">
        <f>_xlfn.CONCAT(Tbl.Kosten[[#This Row],[Pnr.]],Tbl.Kosten[[#This Row],[Sanr.]])</f>
        <v>P1</v>
      </c>
      <c r="FY225" s="150">
        <f>Tbl.Kosten[[#This Row],[Totaal kosten]]-Tbl.Kosten[[#This Row],[Subsidie]]</f>
        <v>0</v>
      </c>
      <c r="FZ225" s="150">
        <f>IF(Tbl.Kosten[[#This Row],[Pnr.]]=FZ$7,Tbl.Kosten[[#This Row],[Te financieren]],"")</f>
        <v>0</v>
      </c>
      <c r="GA225" s="150" t="str">
        <f>IF(Tbl.Kosten[[#This Row],[Pnr.]]=GA$7,Tbl.Kosten[[#This Row],[Te financieren]],"")</f>
        <v/>
      </c>
      <c r="GB225" s="150" t="str">
        <f>IF(Tbl.Kosten[[#This Row],[Pnr.]]=GB$7,Tbl.Kosten[[#This Row],[Te financieren]],"")</f>
        <v/>
      </c>
      <c r="GC225" s="150" t="str">
        <f>IF(Tbl.Kosten[[#This Row],[Pnr.]]=GC$7,Tbl.Kosten[[#This Row],[Te financieren]],"")</f>
        <v/>
      </c>
      <c r="GD225" s="150" t="str">
        <f>IF(Tbl.Kosten[[#This Row],[Pnr.]]=GD$7,Tbl.Kosten[[#This Row],[Te financieren]],"")</f>
        <v/>
      </c>
      <c r="GE225" s="150" t="str">
        <f>IF(Tbl.Kosten[[#This Row],[Pnr.]]=GE$7,Tbl.Kosten[[#This Row],[Te financieren]],"")</f>
        <v/>
      </c>
      <c r="GF225" s="150" t="str">
        <f>IF(Tbl.Kosten[[#This Row],[Pnr.]]=GF$7,Tbl.Kosten[[#This Row],[Te financieren]],"")</f>
        <v/>
      </c>
      <c r="GG225" s="150" t="str">
        <f>IF(Tbl.Kosten[[#This Row],[Pnr.]]=GG$7,Tbl.Kosten[[#This Row],[Te financieren]],"")</f>
        <v/>
      </c>
      <c r="GH225" s="150" t="str">
        <f>IF(Tbl.Kosten[[#This Row],[Pnr.]]=GH$7,Tbl.Kosten[[#This Row],[Te financieren]],"")</f>
        <v/>
      </c>
      <c r="GI225" s="150" t="str">
        <f>IF(Tbl.Kosten[[#This Row],[Pnr.]]=GI$7,Tbl.Kosten[[#This Row],[Te financieren]],"")</f>
        <v/>
      </c>
      <c r="GJ225" s="150" t="str">
        <f>IF(Tbl.Kosten[[#This Row],[Pnr.]]=GJ$7,Tbl.Kosten[[#This Row],[Te financieren]],"")</f>
        <v/>
      </c>
      <c r="GK225" s="150" t="str">
        <f>IF(Tbl.Kosten[[#This Row],[Pnr.]]=GK$7,Tbl.Kosten[[#This Row],[Te financieren]],"")</f>
        <v/>
      </c>
      <c r="GL225" s="150" t="str">
        <f>IF(Tbl.Kosten[[#This Row],[Pnr.]]=GL$7,Tbl.Kosten[[#This Row],[Te financieren]],"")</f>
        <v/>
      </c>
      <c r="GM225" s="150" t="str">
        <f>IF(Tbl.Kosten[[#This Row],[Pnr.]]=GM$7,Tbl.Kosten[[#This Row],[Te financieren]],"")</f>
        <v/>
      </c>
      <c r="GN225" s="150" t="str">
        <f>IF(Tbl.Kosten[[#This Row],[Pnr.]]=GN$7,Tbl.Kosten[[#This Row],[Te financieren]],"")</f>
        <v/>
      </c>
      <c r="GO225" s="150" t="str">
        <f>IF(Tbl.Kosten[[#This Row],[Pnr.]]=GO$7,Tbl.Kosten[[#This Row],[Te financieren]],"")</f>
        <v/>
      </c>
      <c r="GP225" s="150" t="str">
        <f>IF(Tbl.Kosten[[#This Row],[Pnr.]]=GP$7,Tbl.Kosten[[#This Row],[Te financieren]],"")</f>
        <v/>
      </c>
      <c r="GQ225" s="150" t="str">
        <f>IF(Tbl.Kosten[[#This Row],[Pnr.]]=GQ$7,Tbl.Kosten[[#This Row],[Te financieren]],"")</f>
        <v/>
      </c>
      <c r="GR225" s="150" t="str">
        <f>IF(Tbl.Kosten[[#This Row],[Pnr.]]=GR$7,Tbl.Kosten[[#This Row],[Te financieren]],"")</f>
        <v/>
      </c>
      <c r="GS225" s="150" t="str">
        <f>IF(Tbl.Kosten[[#This Row],[Pnr.]]=GS$7,Tbl.Kosten[[#This Row],[Te financieren]],"")</f>
        <v/>
      </c>
      <c r="GT225" s="150" t="str">
        <f>IF(Tbl.Kosten[[#This Row],[Pnr.]]=GT$7,Tbl.Kosten[[#This Row],[Te financieren]],"")</f>
        <v/>
      </c>
      <c r="GU225" s="150" t="str">
        <f>IF(Tbl.Kosten[[#This Row],[Pnr.]]=GU$7,Tbl.Kosten[[#This Row],[Te financieren]],"")</f>
        <v/>
      </c>
      <c r="GV225" s="150" t="str">
        <f>IF(Tbl.Kosten[[#This Row],[Pnr.]]=GV$7,Tbl.Kosten[[#This Row],[Te financieren]],"")</f>
        <v/>
      </c>
      <c r="GW225" s="150" t="str">
        <f>IF(Tbl.Kosten[[#This Row],[Pnr.]]=GW$7,Tbl.Kosten[[#This Row],[Te financieren]],"")</f>
        <v/>
      </c>
      <c r="GX225" s="150" t="str">
        <f>IF(Tbl.Kosten[[#This Row],[Pnr.]]=GX$7,Tbl.Kosten[[#This Row],[Te financieren]],"")</f>
        <v/>
      </c>
      <c r="GY225" s="150" t="str">
        <f>IF(Tbl.Kosten[[#This Row],[Pnr.]]=GY$7,Tbl.Kosten[[#This Row],[Te financieren]],"")</f>
        <v/>
      </c>
      <c r="GZ225" s="150" t="str">
        <f>IF(Tbl.Kosten[[#This Row],[Pnr.]]=GZ$7,Tbl.Kosten[[#This Row],[Te financieren]],"")</f>
        <v/>
      </c>
      <c r="HA225" s="150" t="str">
        <f>IF(Tbl.Kosten[[#This Row],[Pnr.]]=HA$7,Tbl.Kosten[[#This Row],[Te financieren]],"")</f>
        <v/>
      </c>
      <c r="HB225" s="150" t="str">
        <f>IF(Tbl.Kosten[[#This Row],[Pnr.]]=HB$7,Tbl.Kosten[[#This Row],[Te financieren]],"")</f>
        <v/>
      </c>
      <c r="HC225" s="150" t="str">
        <f>IF(Tbl.Kosten[[#This Row],[Pnr.]]=HC$7,Tbl.Kosten[[#This Row],[Te financieren]],"")</f>
        <v/>
      </c>
      <c r="HD225" s="150" t="str">
        <f>IF(Tbl.Kosten[[#This Row],[Pnr.]]=HD$7,Tbl.Kosten[[#This Row],[Te financieren]],"")</f>
        <v/>
      </c>
      <c r="HE225" s="150" t="str">
        <f>IF(Tbl.Kosten[[#This Row],[Pnr.]]=HE$7,Tbl.Kosten[[#This Row],[Te financieren]],"")</f>
        <v/>
      </c>
      <c r="HF225" s="150" t="str">
        <f>IF(Tbl.Kosten[[#This Row],[Pnr.]]=HF$7,Tbl.Kosten[[#This Row],[Te financieren]],"")</f>
        <v/>
      </c>
      <c r="HG225" s="150" t="str">
        <f>IF(Tbl.Kosten[[#This Row],[Pnr.]]=HG$7,Tbl.Kosten[[#This Row],[Te financieren]],"")</f>
        <v/>
      </c>
      <c r="HH225" s="150" t="str">
        <f>IF(Tbl.Kosten[[#This Row],[Pnr.]]=HH$7,Tbl.Kosten[[#This Row],[Te financieren]],"")</f>
        <v/>
      </c>
      <c r="HI225" s="150" t="str">
        <f>IF(Tbl.Kosten[[#This Row],[Pnr.]]=HI$7,Tbl.Kosten[[#This Row],[Te financieren]],"")</f>
        <v/>
      </c>
      <c r="HJ225" s="150" t="str">
        <f>IF(Tbl.Kosten[[#This Row],[Pnr.]]=HJ$7,Tbl.Kosten[[#This Row],[Te financieren]],"")</f>
        <v/>
      </c>
      <c r="HK225" s="150" t="str">
        <f>IF(Tbl.Kosten[[#This Row],[Pnr.]]=HK$7,Tbl.Kosten[[#This Row],[Te financieren]],"")</f>
        <v/>
      </c>
      <c r="HL225" s="150" t="str">
        <f>IF(Tbl.Kosten[[#This Row],[Pnr.]]=HL$7,Tbl.Kosten[[#This Row],[Te financieren]],"")</f>
        <v/>
      </c>
      <c r="HM225" s="150" t="str">
        <f>IF(Tbl.Kosten[[#This Row],[Pnr.]]=HM$7,Tbl.Kosten[[#This Row],[Te financieren]],"")</f>
        <v/>
      </c>
      <c r="HN225" s="150" t="str">
        <f>IF(Tbl.Kosten[[#This Row],[Pnr.]]=HN$7,Tbl.Kosten[[#This Row],[Te financieren]],"")</f>
        <v/>
      </c>
      <c r="HO225" s="150" t="str">
        <f>IF(Tbl.Kosten[[#This Row],[Pnr.]]=HO$7,Tbl.Kosten[[#This Row],[Te financieren]],"")</f>
        <v/>
      </c>
      <c r="HP225" s="150" t="str">
        <f>IF(Tbl.Kosten[[#This Row],[Pnr.]]=HP$7,Tbl.Kosten[[#This Row],[Te financieren]],"")</f>
        <v/>
      </c>
      <c r="HQ225" s="150" t="str">
        <f>IF(Tbl.Kosten[[#This Row],[Pnr.]]=HQ$7,Tbl.Kosten[[#This Row],[Te financieren]],"")</f>
        <v/>
      </c>
      <c r="HR225" s="150" t="str">
        <f>IF(Tbl.Kosten[[#This Row],[Pnr.]]=HR$7,Tbl.Kosten[[#This Row],[Te financieren]],"")</f>
        <v/>
      </c>
      <c r="HS225" s="150" t="str">
        <f>IF(Tbl.Kosten[[#This Row],[Pnr.]]=HS$7,Tbl.Kosten[[#This Row],[Te financieren]],"")</f>
        <v/>
      </c>
      <c r="HT225" s="150" t="str">
        <f>IF(Tbl.Kosten[[#This Row],[Pnr.]]=HT$7,Tbl.Kosten[[#This Row],[Te financieren]],"")</f>
        <v/>
      </c>
      <c r="HU225" s="150" t="str">
        <f>IF(Tbl.Kosten[[#This Row],[Pnr.]]=HU$7,Tbl.Kosten[[#This Row],[Te financieren]],"")</f>
        <v/>
      </c>
      <c r="HV225" s="150" t="str">
        <f>IF(Tbl.Kosten[[#This Row],[Pnr.]]=HV$7,Tbl.Kosten[[#This Row],[Te financieren]],"")</f>
        <v/>
      </c>
      <c r="HW225" s="150" t="str">
        <f>IF(Tbl.Kosten[[#This Row],[Pnr.]]=HW$7,Tbl.Kosten[[#This Row],[Te financieren]],"")</f>
        <v/>
      </c>
    </row>
    <row r="226" spans="2:231" x14ac:dyDescent="0.3">
      <c r="B226" s="134"/>
      <c r="C226" s="137"/>
      <c r="D226" s="136"/>
      <c r="E226" s="261"/>
      <c r="F226" s="135"/>
      <c r="G226" s="11" t="str">
        <f>IF(Tbl.Kosten[[#This Row],[Medewerker e/o 
functie]]&lt;&gt;"",_xlfn.XLOOKUP(Tbl.Kosten[[#This Row],[Medewerker e/o 
functie]],Tbl.Uurtarief[Medewerker en/of functie],Tbl.Uurtarief[Uurtarief],"",0,1),"")</f>
        <v/>
      </c>
      <c r="H226" s="121">
        <f>IFERROR(Tbl.Kosten[[#This Row],[Uren]]*Tbl.Kosten[[#This Row],[Uurtarief]],0)</f>
        <v>0</v>
      </c>
      <c r="I226" s="119" t="str">
        <f>IF(Tbl.Kosten[[#This Row],[Subtotaal uren]]&lt;&gt;0,_xlfn.XLOOKUP(Tbl.Kosten[[#This Row],[Medewerker e/o 
functie]],Tbl.Uurtarief[Medewerker en/of functie],Tbl.Uurtarief[Kostensoort arbeid],"",0,1),"")</f>
        <v/>
      </c>
      <c r="J226" s="137"/>
      <c r="K226" s="135"/>
      <c r="L226" s="139" t="str">
        <f>IF(Tbl.Kosten[[#This Row],[Activum]]&lt;&gt;"",_xlfn.XLOOKUP(Tbl.Kosten[[#This Row],[Activum]],Tbl.Afschrijvingskosten[Activum],Tbl.Afschrijvingskosten[Tarief per afschrijvings-eenheid],"",0,1),"")</f>
        <v/>
      </c>
      <c r="M226" s="122">
        <f>IFERROR(Tbl.Kosten[[#This Row],[Een-
heden]]*Tbl.Kosten[[#This Row],[Afschrijvings-
tarief]],0)</f>
        <v>0</v>
      </c>
      <c r="N226" s="122" t="str">
        <f>IF(Tbl.Kosten[[#This Row],[Subtotaal afschrijving]]&lt;&gt;0,Lijsten!$A$7,"")</f>
        <v/>
      </c>
      <c r="O226" s="140"/>
      <c r="P226" s="135"/>
      <c r="Q226" s="138"/>
      <c r="R226" s="122">
        <f>IFERROR(Tbl.Kosten[[#This Row],[Aantal]]*Tbl.Kosten[[#This Row],[Tarief]],0)</f>
        <v>0</v>
      </c>
      <c r="S226" s="8">
        <f>IFERROR(Tbl.Kosten[[#This Row],[Subtotaal overige kosten]]+Tbl.Kosten[[#This Row],[Subtotaal uren]]+Tbl.Kosten[[#This Row],[Subtotaal afschrijving]],0)</f>
        <v>0</v>
      </c>
      <c r="T226" s="8">
        <f>IFERROR(Tbl.Kosten[[#This Row],[Totaal kosten]]*Tbl.Kosten[[#This Row],[Subsidie%]],0)</f>
        <v>0</v>
      </c>
      <c r="U226" s="4" t="str" cm="1">
        <f t="array" ref="U226">IFERROR(_xlfn.IFS(Tbl.Kosten[[#This Row],[Subtotaal uren]]&lt;&gt;0,Tbl.Kosten[[#This Row],[Kostensoort arbeid]],Tbl.Kosten[[#This Row],[Subtotaal afschrijving]]&lt;&gt;0,Tbl.Kosten[[#This Row],[Kostensoort afschrijving]],Tbl.Kosten[[#This Row],[Subtotaal overige kosten]]&lt;&gt;0,Tbl.Kosten[[#This Row],[Kostensoort overig]]),"")</f>
        <v/>
      </c>
      <c r="V226" s="4" t="str">
        <f>IFERROR(_xlfn.XLOOKUP(Tbl.Kosten[[#This Row],[Activiteitencode]],Tbl.Activiteiten[Activiteitcode],Tbl.Activiteiten[Werkpakketcode],"",0,1),"")</f>
        <v/>
      </c>
      <c r="W226" s="4" t="str">
        <f>IFERROR(_xlfn.XLOOKUP(Tbl.Kosten[[#This Row],[Werkpakketcode]],Tbl.Werkpakketten[Werkpakketcode],Tbl.Werkpakketten[Subsidiabele activiteit],"",0,1),"")</f>
        <v/>
      </c>
      <c r="X226" s="12">
        <f>IFERROR(_xlfn.XLOOKUP(Tbl.Kosten[[#This Row],[Sanr.]],Tbl.Subsidiehoogte[SAnr.],Tbl.Subsidiehoogte[Sub. Percentage],0,0,1),0)</f>
        <v>0</v>
      </c>
      <c r="Y226" s="144" t="str">
        <f>IFERROR(_xlfn.XLOOKUP(Tbl.Kosten[[#This Row],[Partnercode]],Tbl.Projectpartners[Partnercode],Tbl.Projectpartners[PNr.],"",0,1),"")</f>
        <v>P1</v>
      </c>
      <c r="Z226" s="148">
        <f>IF(Tbl.Kosten[[#This Row],[Pnr.]]=Z$7,Tbl.Kosten[[#This Row],[Totaal kosten]],"")</f>
        <v>0</v>
      </c>
      <c r="AA226" s="148" t="str">
        <f>IF(Tbl.Kosten[[#This Row],[Pnr.]]=AA$7,Tbl.Kosten[[#This Row],[Totaal kosten]],"")</f>
        <v/>
      </c>
      <c r="AB226" s="148" t="str">
        <f>IF(Tbl.Kosten[[#This Row],[Pnr.]]=AB$7,Tbl.Kosten[[#This Row],[Totaal kosten]],"")</f>
        <v/>
      </c>
      <c r="AC226" s="148" t="str">
        <f>IF(Tbl.Kosten[[#This Row],[Pnr.]]=AC$7,Tbl.Kosten[[#This Row],[Totaal kosten]],"")</f>
        <v/>
      </c>
      <c r="AD226" s="148" t="str">
        <f>IF(Tbl.Kosten[[#This Row],[Pnr.]]=AD$7,Tbl.Kosten[[#This Row],[Totaal kosten]],"")</f>
        <v/>
      </c>
      <c r="AE226" s="148" t="str">
        <f>IF(Tbl.Kosten[[#This Row],[Pnr.]]=AE$7,Tbl.Kosten[[#This Row],[Totaal kosten]],"")</f>
        <v/>
      </c>
      <c r="AF226" s="148" t="str">
        <f>IF(Tbl.Kosten[[#This Row],[Pnr.]]=AF$7,Tbl.Kosten[[#This Row],[Totaal kosten]],"")</f>
        <v/>
      </c>
      <c r="AG226" s="148" t="str">
        <f>IF(Tbl.Kosten[[#This Row],[Pnr.]]=AG$7,Tbl.Kosten[[#This Row],[Totaal kosten]],"")</f>
        <v/>
      </c>
      <c r="AH226" s="148" t="str">
        <f>IF(Tbl.Kosten[[#This Row],[Pnr.]]=AH$7,Tbl.Kosten[[#This Row],[Totaal kosten]],"")</f>
        <v/>
      </c>
      <c r="AI226" s="148" t="str">
        <f>IF(Tbl.Kosten[[#This Row],[Pnr.]]=AI$7,Tbl.Kosten[[#This Row],[Totaal kosten]],"")</f>
        <v/>
      </c>
      <c r="AJ226" s="148" t="str">
        <f>IF(Tbl.Kosten[[#This Row],[Pnr.]]=AJ$7,Tbl.Kosten[[#This Row],[Totaal kosten]],"")</f>
        <v/>
      </c>
      <c r="AK226" s="148" t="str">
        <f>IF(Tbl.Kosten[[#This Row],[Pnr.]]=AK$7,Tbl.Kosten[[#This Row],[Totaal kosten]],"")</f>
        <v/>
      </c>
      <c r="AL226" s="148" t="str">
        <f>IF(Tbl.Kosten[[#This Row],[Pnr.]]=AL$7,Tbl.Kosten[[#This Row],[Totaal kosten]],"")</f>
        <v/>
      </c>
      <c r="AM226" s="148" t="str">
        <f>IF(Tbl.Kosten[[#This Row],[Pnr.]]=AM$7,Tbl.Kosten[[#This Row],[Totaal kosten]],"")</f>
        <v/>
      </c>
      <c r="AN226" s="148" t="str">
        <f>IF(Tbl.Kosten[[#This Row],[Pnr.]]=AN$7,Tbl.Kosten[[#This Row],[Totaal kosten]],"")</f>
        <v/>
      </c>
      <c r="AO226" s="148" t="str">
        <f>IF(Tbl.Kosten[[#This Row],[Pnr.]]=AO$7,Tbl.Kosten[[#This Row],[Totaal kosten]],"")</f>
        <v/>
      </c>
      <c r="AP226" s="148" t="str">
        <f>IF(Tbl.Kosten[[#This Row],[Pnr.]]=AP$7,Tbl.Kosten[[#This Row],[Totaal kosten]],"")</f>
        <v/>
      </c>
      <c r="AQ226" s="148" t="str">
        <f>IF(Tbl.Kosten[[#This Row],[Pnr.]]=AQ$7,Tbl.Kosten[[#This Row],[Totaal kosten]],"")</f>
        <v/>
      </c>
      <c r="AR226" s="148" t="str">
        <f>IF(Tbl.Kosten[[#This Row],[Pnr.]]=AR$7,Tbl.Kosten[[#This Row],[Totaal kosten]],"")</f>
        <v/>
      </c>
      <c r="AS226" s="148" t="str">
        <f>IF(Tbl.Kosten[[#This Row],[Pnr.]]=AS$7,Tbl.Kosten[[#This Row],[Totaal kosten]],"")</f>
        <v/>
      </c>
      <c r="AT226" s="148" t="str">
        <f>IF(Tbl.Kosten[[#This Row],[Pnr.]]=AT$7,Tbl.Kosten[[#This Row],[Totaal kosten]],"")</f>
        <v/>
      </c>
      <c r="AU226" s="148" t="str">
        <f>IF(Tbl.Kosten[[#This Row],[Pnr.]]=AU$7,Tbl.Kosten[[#This Row],[Totaal kosten]],"")</f>
        <v/>
      </c>
      <c r="AV226" s="148" t="str">
        <f>IF(Tbl.Kosten[[#This Row],[Pnr.]]=AV$7,Tbl.Kosten[[#This Row],[Totaal kosten]],"")</f>
        <v/>
      </c>
      <c r="AW226" s="148" t="str">
        <f>IF(Tbl.Kosten[[#This Row],[Pnr.]]=AW$7,Tbl.Kosten[[#This Row],[Totaal kosten]],"")</f>
        <v/>
      </c>
      <c r="AX226" s="148" t="str">
        <f>IF(Tbl.Kosten[[#This Row],[Pnr.]]=AX$7,Tbl.Kosten[[#This Row],[Totaal kosten]],"")</f>
        <v/>
      </c>
      <c r="AY226" s="148" t="str">
        <f>IF(Tbl.Kosten[[#This Row],[Pnr.]]=AY$7,Tbl.Kosten[[#This Row],[Totaal kosten]],"")</f>
        <v/>
      </c>
      <c r="AZ226" s="148" t="str">
        <f>IF(Tbl.Kosten[[#This Row],[Pnr.]]=AZ$7,Tbl.Kosten[[#This Row],[Totaal kosten]],"")</f>
        <v/>
      </c>
      <c r="BA226" s="148" t="str">
        <f>IF(Tbl.Kosten[[#This Row],[Pnr.]]=BA$7,Tbl.Kosten[[#This Row],[Totaal kosten]],"")</f>
        <v/>
      </c>
      <c r="BB226" s="148" t="str">
        <f>IF(Tbl.Kosten[[#This Row],[Pnr.]]=BB$7,Tbl.Kosten[[#This Row],[Totaal kosten]],"")</f>
        <v/>
      </c>
      <c r="BC226" s="148" t="str">
        <f>IF(Tbl.Kosten[[#This Row],[Pnr.]]=BC$7,Tbl.Kosten[[#This Row],[Totaal kosten]],"")</f>
        <v/>
      </c>
      <c r="BD226" s="148" t="str">
        <f>IF(Tbl.Kosten[[#This Row],[Pnr.]]=BD$7,Tbl.Kosten[[#This Row],[Totaal kosten]],"")</f>
        <v/>
      </c>
      <c r="BE226" s="148" t="str">
        <f>IF(Tbl.Kosten[[#This Row],[Pnr.]]=BE$7,Tbl.Kosten[[#This Row],[Totaal kosten]],"")</f>
        <v/>
      </c>
      <c r="BF226" s="148" t="str">
        <f>IF(Tbl.Kosten[[#This Row],[Pnr.]]=BF$7,Tbl.Kosten[[#This Row],[Totaal kosten]],"")</f>
        <v/>
      </c>
      <c r="BG226" s="148" t="str">
        <f>IF(Tbl.Kosten[[#This Row],[Pnr.]]=BG$7,Tbl.Kosten[[#This Row],[Totaal kosten]],"")</f>
        <v/>
      </c>
      <c r="BH226" s="148" t="str">
        <f>IF(Tbl.Kosten[[#This Row],[Pnr.]]=BH$7,Tbl.Kosten[[#This Row],[Totaal kosten]],"")</f>
        <v/>
      </c>
      <c r="BI226" s="148" t="str">
        <f>IF(Tbl.Kosten[[#This Row],[Pnr.]]=BI$7,Tbl.Kosten[[#This Row],[Totaal kosten]],"")</f>
        <v/>
      </c>
      <c r="BJ226" s="148" t="str">
        <f>IF(Tbl.Kosten[[#This Row],[Pnr.]]=BJ$7,Tbl.Kosten[[#This Row],[Totaal kosten]],"")</f>
        <v/>
      </c>
      <c r="BK226" s="148" t="str">
        <f>IF(Tbl.Kosten[[#This Row],[Pnr.]]=BK$7,Tbl.Kosten[[#This Row],[Totaal kosten]],"")</f>
        <v/>
      </c>
      <c r="BL226" s="148" t="str">
        <f>IF(Tbl.Kosten[[#This Row],[Pnr.]]=BL$7,Tbl.Kosten[[#This Row],[Totaal kosten]],"")</f>
        <v/>
      </c>
      <c r="BM226" s="148" t="str">
        <f>IF(Tbl.Kosten[[#This Row],[Pnr.]]=BM$7,Tbl.Kosten[[#This Row],[Totaal kosten]],"")</f>
        <v/>
      </c>
      <c r="BN226" s="148" t="str">
        <f>IF(Tbl.Kosten[[#This Row],[Pnr.]]=BN$7,Tbl.Kosten[[#This Row],[Totaal kosten]],"")</f>
        <v/>
      </c>
      <c r="BO226" s="148" t="str">
        <f>IF(Tbl.Kosten[[#This Row],[Pnr.]]=BO$7,Tbl.Kosten[[#This Row],[Totaal kosten]],"")</f>
        <v/>
      </c>
      <c r="BP226" s="148" t="str">
        <f>IF(Tbl.Kosten[[#This Row],[Pnr.]]=BP$7,Tbl.Kosten[[#This Row],[Totaal kosten]],"")</f>
        <v/>
      </c>
      <c r="BQ226" s="148" t="str">
        <f>IF(Tbl.Kosten[[#This Row],[Pnr.]]=BQ$7,Tbl.Kosten[[#This Row],[Totaal kosten]],"")</f>
        <v/>
      </c>
      <c r="BR226" s="148" t="str">
        <f>IF(Tbl.Kosten[[#This Row],[Pnr.]]=BR$7,Tbl.Kosten[[#This Row],[Totaal kosten]],"")</f>
        <v/>
      </c>
      <c r="BS226" s="148" t="str">
        <f>IF(Tbl.Kosten[[#This Row],[Pnr.]]=BS$7,Tbl.Kosten[[#This Row],[Totaal kosten]],"")</f>
        <v/>
      </c>
      <c r="BT226" s="148" t="str">
        <f>IF(Tbl.Kosten[[#This Row],[Pnr.]]=BT$7,Tbl.Kosten[[#This Row],[Totaal kosten]],"")</f>
        <v/>
      </c>
      <c r="BU226" s="148" t="str">
        <f>IF(Tbl.Kosten[[#This Row],[Pnr.]]=BU$7,Tbl.Kosten[[#This Row],[Totaal kosten]],"")</f>
        <v/>
      </c>
      <c r="BV226" s="148" t="str">
        <f>IF(Tbl.Kosten[[#This Row],[Pnr.]]=BV$7,Tbl.Kosten[[#This Row],[Totaal kosten]],"")</f>
        <v/>
      </c>
      <c r="BW226" s="148" t="str">
        <f>IF(Tbl.Kosten[[#This Row],[Pnr.]]=BW$7,Tbl.Kosten[[#This Row],[Totaal kosten]],"")</f>
        <v/>
      </c>
      <c r="BX226" s="148" t="str">
        <f>IFERROR(_xlfn.XLOOKUP(Tbl.Kosten[[#This Row],[Werkpakketcode]],Tbl.Werkpakketten[Werkpakketcode],Tbl.Werkpakketten[WPnr.],"",0,1),"")</f>
        <v/>
      </c>
      <c r="BY226" s="148" t="str">
        <f>IF(Tbl.Kosten[[#This Row],[WPnr.]]=BY$7,Tbl.Kosten[[#This Row],[Totaal kosten]],"")</f>
        <v/>
      </c>
      <c r="BZ226" s="148" t="str">
        <f>IF(Tbl.Kosten[[#This Row],[WPnr.]]=BZ$7,Tbl.Kosten[[#This Row],[Totaal kosten]],"")</f>
        <v/>
      </c>
      <c r="CA226" s="148" t="str">
        <f>IF(Tbl.Kosten[[#This Row],[WPnr.]]=CA$7,Tbl.Kosten[[#This Row],[Totaal kosten]],"")</f>
        <v/>
      </c>
      <c r="CB226" s="148" t="str">
        <f>IF(Tbl.Kosten[[#This Row],[WPnr.]]=CB$7,Tbl.Kosten[[#This Row],[Totaal kosten]],"")</f>
        <v/>
      </c>
      <c r="CC226" s="148" t="str">
        <f>IF(Tbl.Kosten[[#This Row],[WPnr.]]=CC$7,Tbl.Kosten[[#This Row],[Totaal kosten]],"")</f>
        <v/>
      </c>
      <c r="CD226" s="148" t="str">
        <f>IF(Tbl.Kosten[[#This Row],[WPnr.]]=CD$7,Tbl.Kosten[[#This Row],[Totaal kosten]],"")</f>
        <v/>
      </c>
      <c r="CE226" s="148" t="str">
        <f>IF(Tbl.Kosten[[#This Row],[WPnr.]]=CE$7,Tbl.Kosten[[#This Row],[Totaal kosten]],"")</f>
        <v/>
      </c>
      <c r="CF226" s="148" t="str">
        <f>IF(Tbl.Kosten[[#This Row],[WPnr.]]=CF$7,Tbl.Kosten[[#This Row],[Totaal kosten]],"")</f>
        <v/>
      </c>
      <c r="CG226" s="148" t="str">
        <f>IF(Tbl.Kosten[[#This Row],[WPnr.]]=CG$7,Tbl.Kosten[[#This Row],[Totaal kosten]],"")</f>
        <v/>
      </c>
      <c r="CH226" s="148" t="str">
        <f>IF(Tbl.Kosten[[#This Row],[WPnr.]]=CH$7,Tbl.Kosten[[#This Row],[Totaal kosten]],"")</f>
        <v/>
      </c>
      <c r="CI226" s="148" t="str">
        <f>IF(Tbl.Kosten[[#This Row],[WPnr.]]=CI$7,Tbl.Kosten[[#This Row],[Totaal kosten]],"")</f>
        <v/>
      </c>
      <c r="CJ226" s="148" t="str">
        <f>IF(Tbl.Kosten[[#This Row],[WPnr.]]=CJ$7,Tbl.Kosten[[#This Row],[Totaal kosten]],"")</f>
        <v/>
      </c>
      <c r="CK226" s="148" t="str">
        <f>IF(Tbl.Kosten[[#This Row],[WPnr.]]=CK$7,Tbl.Kosten[[#This Row],[Totaal kosten]],"")</f>
        <v/>
      </c>
      <c r="CL226" s="148" t="str">
        <f>IF(Tbl.Kosten[[#This Row],[WPnr.]]=CL$7,Tbl.Kosten[[#This Row],[Totaal kosten]],"")</f>
        <v/>
      </c>
      <c r="CM226" s="148" t="str">
        <f>IF(Tbl.Kosten[[#This Row],[WPnr.]]=CM$7,Tbl.Kosten[[#This Row],[Totaal kosten]],"")</f>
        <v/>
      </c>
      <c r="CN226" s="148" t="str">
        <f>IF(Tbl.Kosten[[#This Row],[WPnr.]]=CN$7,Tbl.Kosten[[#This Row],[Totaal kosten]],"")</f>
        <v/>
      </c>
      <c r="CO226" s="148" t="str">
        <f>IF(Tbl.Kosten[[#This Row],[WPnr.]]=CO$7,Tbl.Kosten[[#This Row],[Totaal kosten]],"")</f>
        <v/>
      </c>
      <c r="CP226" s="148" t="str">
        <f>IF(Tbl.Kosten[[#This Row],[WPnr.]]=CP$7,Tbl.Kosten[[#This Row],[Totaal kosten]],"")</f>
        <v/>
      </c>
      <c r="CQ226" s="148" t="str">
        <f>IF(Tbl.Kosten[[#This Row],[WPnr.]]=CQ$7,Tbl.Kosten[[#This Row],[Totaal kosten]],"")</f>
        <v/>
      </c>
      <c r="CR226" s="148" t="str">
        <f>IF(Tbl.Kosten[[#This Row],[WPnr.]]=CR$7,Tbl.Kosten[[#This Row],[Totaal kosten]],"")</f>
        <v/>
      </c>
      <c r="CS226" s="148" t="str">
        <f>IF(Tbl.Kosten[[#This Row],[WPnr.]]=CS$7,Tbl.Kosten[[#This Row],[Totaal kosten]],"")</f>
        <v/>
      </c>
      <c r="CT226" s="148" t="str">
        <f>IF(Tbl.Kosten[[#This Row],[WPnr.]]=CT$7,Tbl.Kosten[[#This Row],[Totaal kosten]],"")</f>
        <v/>
      </c>
      <c r="CU226" s="148" t="str">
        <f>IF(Tbl.Kosten[[#This Row],[WPnr.]]=CU$7,Tbl.Kosten[[#This Row],[Totaal kosten]],"")</f>
        <v/>
      </c>
      <c r="CV226" s="148" t="str">
        <f>IF(Tbl.Kosten[[#This Row],[WPnr.]]=CV$7,Tbl.Kosten[[#This Row],[Totaal kosten]],"")</f>
        <v/>
      </c>
      <c r="CW226" s="148" t="str">
        <f>IF(Tbl.Kosten[[#This Row],[WPnr.]]=CW$7,Tbl.Kosten[[#This Row],[Totaal kosten]],"")</f>
        <v/>
      </c>
      <c r="CX226" s="148" t="str">
        <f>IF(Tbl.Kosten[[#This Row],[WPnr.]]=CX$7,Tbl.Kosten[[#This Row],[Totaal kosten]],"")</f>
        <v/>
      </c>
      <c r="CY226" s="148" t="str">
        <f>IF(Tbl.Kosten[[#This Row],[WPnr.]]=CY$7,Tbl.Kosten[[#This Row],[Totaal kosten]],"")</f>
        <v/>
      </c>
      <c r="CZ226" s="148" t="str">
        <f>IF(Tbl.Kosten[[#This Row],[WPnr.]]=CZ$7,Tbl.Kosten[[#This Row],[Totaal kosten]],"")</f>
        <v/>
      </c>
      <c r="DA226" s="148" t="str">
        <f>IF(Tbl.Kosten[[#This Row],[WPnr.]]=DA$7,Tbl.Kosten[[#This Row],[Totaal kosten]],"")</f>
        <v/>
      </c>
      <c r="DB226" s="148" t="str">
        <f>IF(Tbl.Kosten[[#This Row],[WPnr.]]=DB$7,Tbl.Kosten[[#This Row],[Totaal kosten]],"")</f>
        <v/>
      </c>
      <c r="DC226" s="148" t="str">
        <f>IF(Tbl.Kosten[[#This Row],[WPnr.]]=DC$7,Tbl.Kosten[[#This Row],[Totaal kosten]],"")</f>
        <v/>
      </c>
      <c r="DD226" s="148" t="str">
        <f>IF(Tbl.Kosten[[#This Row],[WPnr.]]=DD$7,Tbl.Kosten[[#This Row],[Totaal kosten]],"")</f>
        <v/>
      </c>
      <c r="DE226" s="148" t="str">
        <f>IF(Tbl.Kosten[[#This Row],[WPnr.]]=DE$7,Tbl.Kosten[[#This Row],[Totaal kosten]],"")</f>
        <v/>
      </c>
      <c r="DF226" s="148" t="str">
        <f>IF(Tbl.Kosten[[#This Row],[WPnr.]]=DF$7,Tbl.Kosten[[#This Row],[Totaal kosten]],"")</f>
        <v/>
      </c>
      <c r="DG226" s="148" t="str">
        <f>IF(Tbl.Kosten[[#This Row],[WPnr.]]=DG$7,Tbl.Kosten[[#This Row],[Totaal kosten]],"")</f>
        <v/>
      </c>
      <c r="DH226" s="148" t="str">
        <f>IF(Tbl.Kosten[[#This Row],[WPnr.]]=DH$7,Tbl.Kosten[[#This Row],[Totaal kosten]],"")</f>
        <v/>
      </c>
      <c r="DI226" s="148" t="str">
        <f>IF(Tbl.Kosten[[#This Row],[WPnr.]]=DI$7,Tbl.Kosten[[#This Row],[Totaal kosten]],"")</f>
        <v/>
      </c>
      <c r="DJ226" s="148" t="str">
        <f>IF(Tbl.Kosten[[#This Row],[WPnr.]]=DJ$7,Tbl.Kosten[[#This Row],[Totaal kosten]],"")</f>
        <v/>
      </c>
      <c r="DK226" s="148" t="str">
        <f>IF(Tbl.Kosten[[#This Row],[WPnr.]]=DK$7,Tbl.Kosten[[#This Row],[Totaal kosten]],"")</f>
        <v/>
      </c>
      <c r="DL226" s="148" t="str">
        <f>IF(Tbl.Kosten[[#This Row],[WPnr.]]=DL$7,Tbl.Kosten[[#This Row],[Totaal kosten]],"")</f>
        <v/>
      </c>
      <c r="DM226" s="148" t="str">
        <f>IF(Tbl.Kosten[[#This Row],[WPnr.]]=DM$7,Tbl.Kosten[[#This Row],[Totaal kosten]],"")</f>
        <v/>
      </c>
      <c r="DN226" s="148" t="str">
        <f>IF(Tbl.Kosten[[#This Row],[WPnr.]]=DN$7,Tbl.Kosten[[#This Row],[Totaal kosten]],"")</f>
        <v/>
      </c>
      <c r="DO226" s="148" t="str">
        <f>IF(Tbl.Kosten[[#This Row],[WPnr.]]=DO$7,Tbl.Kosten[[#This Row],[Totaal kosten]],"")</f>
        <v/>
      </c>
      <c r="DP226" s="148" t="str">
        <f>IF(Tbl.Kosten[[#This Row],[WPnr.]]=DP$7,Tbl.Kosten[[#This Row],[Totaal kosten]],"")</f>
        <v/>
      </c>
      <c r="DQ226" s="148" t="str">
        <f>IF(Tbl.Kosten[[#This Row],[WPnr.]]=DQ$7,Tbl.Kosten[[#This Row],[Totaal kosten]],"")</f>
        <v/>
      </c>
      <c r="DR226" s="148" t="str">
        <f>IF(Tbl.Kosten[[#This Row],[WPnr.]]=DR$7,Tbl.Kosten[[#This Row],[Totaal kosten]],"")</f>
        <v/>
      </c>
      <c r="DS226" s="148" t="str">
        <f>IF(Tbl.Kosten[[#This Row],[WPnr.]]=DS$7,Tbl.Kosten[[#This Row],[Totaal kosten]],"")</f>
        <v/>
      </c>
      <c r="DT226" s="148" t="str">
        <f>IF(Tbl.Kosten[[#This Row],[WPnr.]]=DT$7,Tbl.Kosten[[#This Row],[Totaal kosten]],"")</f>
        <v/>
      </c>
      <c r="DU226" s="148" t="str">
        <f>IF(Tbl.Kosten[[#This Row],[WPnr.]]=DU$7,Tbl.Kosten[[#This Row],[Totaal kosten]],"")</f>
        <v/>
      </c>
      <c r="DV226" s="148" t="str">
        <f>IF(Tbl.Kosten[[#This Row],[WPnr.]]=DV$7,Tbl.Kosten[[#This Row],[Totaal kosten]],"")</f>
        <v/>
      </c>
      <c r="DW226" s="148" t="str">
        <f>IFERROR(_xlfn.XLOOKUP(Tbl.Kosten[[#This Row],[Kostensoort]],Tbl.Kostensoorten[Kostensoorten],Tbl.Kostensoorten[KSnr.],"",0,1),"")</f>
        <v/>
      </c>
      <c r="DX226" s="148" t="str">
        <f>IF(Tbl.Kosten[[#This Row],[KSnr.]]=DX$7,Tbl.Kosten[[#This Row],[Totaal kosten]],"")</f>
        <v/>
      </c>
      <c r="DY226" s="148" t="str">
        <f>IF(Tbl.Kosten[[#This Row],[KSnr.]]=DY$7,Tbl.Kosten[[#This Row],[Totaal kosten]],"")</f>
        <v/>
      </c>
      <c r="DZ226" s="148" t="str">
        <f>IF(Tbl.Kosten[[#This Row],[KSnr.]]=DZ$7,Tbl.Kosten[[#This Row],[Totaal kosten]],"")</f>
        <v/>
      </c>
      <c r="EA226" s="148" t="str">
        <f>IF(Tbl.Kosten[[#This Row],[KSnr.]]=EA$7,Tbl.Kosten[[#This Row],[Totaal kosten]],"")</f>
        <v/>
      </c>
      <c r="EB226" s="148" t="str">
        <f>IF(Tbl.Kosten[[#This Row],[KSnr.]]=EB$7,Tbl.Kosten[[#This Row],[Totaal kosten]],"")</f>
        <v/>
      </c>
      <c r="EC226" s="148" t="str">
        <f>IF(Tbl.Kosten[[#This Row],[KSnr.]]=EC$7,Tbl.Kosten[[#This Row],[Totaal kosten]],"")</f>
        <v/>
      </c>
      <c r="ED226" s="148" t="str">
        <f>IF(Tbl.Kosten[[#This Row],[KSnr.]]=ED$7,Tbl.Kosten[[#This Row],[Totaal kosten]],"")</f>
        <v/>
      </c>
      <c r="EE226" s="148" t="str">
        <f>IF(Tbl.Kosten[[#This Row],[KSnr.]]=EE$7,Tbl.Kosten[[#This Row],[Totaal kosten]],"")</f>
        <v/>
      </c>
      <c r="EF226" s="148" t="str">
        <f>IF(Tbl.Kosten[[#This Row],[KSnr.]]=EF$7,Tbl.Kosten[[#This Row],[Totaal kosten]],"")</f>
        <v/>
      </c>
      <c r="EG226" s="148" t="str">
        <f>IF(Tbl.Kosten[[#This Row],[KSnr.]]=EG$7,Tbl.Kosten[[#This Row],[Totaal kosten]],"")</f>
        <v/>
      </c>
      <c r="EH226" s="148" t="str">
        <f>IF(Tbl.Kosten[[#This Row],[KSnr.]]=EH$7,Tbl.Kosten[[#This Row],[Totaal kosten]],"")</f>
        <v/>
      </c>
      <c r="EI226" s="148" t="str">
        <f>IF(Tbl.Kosten[[#This Row],[KSnr.]]=EI$7,Tbl.Kosten[[#This Row],[Totaal kosten]],"")</f>
        <v/>
      </c>
      <c r="EJ226" s="148" t="str">
        <f>IF(Tbl.Kosten[[#This Row],[KSnr.]]=EJ$7,Tbl.Kosten[[#This Row],[Totaal kosten]],"")</f>
        <v/>
      </c>
      <c r="EK226" s="148" t="str">
        <f>IF(Tbl.Kosten[[#This Row],[KSnr.]]=EK$7,Tbl.Kosten[[#This Row],[Totaal kosten]],"")</f>
        <v/>
      </c>
      <c r="EL226" s="148" t="str">
        <f>IF(Tbl.Kosten[[#This Row],[KSnr.]]=EL$7,Tbl.Kosten[[#This Row],[Totaal kosten]],"")</f>
        <v/>
      </c>
      <c r="EM226" s="148" t="str">
        <f>IF(Tbl.Kosten[[#This Row],[KSnr.]]=EM$7,Tbl.Kosten[[#This Row],[Totaal kosten]],"")</f>
        <v/>
      </c>
      <c r="EN226" s="148" t="str">
        <f>IF(Tbl.Kosten[[#This Row],[KSnr.]]=EN$7,Tbl.Kosten[[#This Row],[Totaal kosten]],"")</f>
        <v/>
      </c>
      <c r="EO226" s="148" t="str">
        <f>IF(Tbl.Kosten[[#This Row],[KSnr.]]=EO$7,Tbl.Kosten[[#This Row],[Totaal kosten]],"")</f>
        <v/>
      </c>
      <c r="EP226" s="148" t="str">
        <f>IF(Tbl.Kosten[[#This Row],[KSnr.]]=EP$7,Tbl.Kosten[[#This Row],[Totaal kosten]],"")</f>
        <v/>
      </c>
      <c r="EQ226" s="148" t="str">
        <f>IF(Tbl.Kosten[[#This Row],[KSnr.]]=EQ$7,Tbl.Kosten[[#This Row],[Totaal kosten]],"")</f>
        <v/>
      </c>
      <c r="ER226" s="144" t="str">
        <f>IFERROR(_xlfn.XLOOKUP(Tbl.Kosten[[#This Row],[Subsidieactiviteit]],Tbl.Subsidiehoogte[Subsidieactiviteit],Tbl.Subsidiehoogte[SAnr.],"",0,1),"")</f>
        <v/>
      </c>
      <c r="ES226" s="150" t="str">
        <f>IF(Tbl.Kosten[[#This Row],[Sanr.]]=ES$7,Tbl.Kosten[[#This Row],[Totaal kosten]],"")</f>
        <v/>
      </c>
      <c r="ET226" s="150" t="str">
        <f>IF(Tbl.Kosten[[#This Row],[Sanr.]]=ET$7,Tbl.Kosten[[#This Row],[Totaal kosten]],"")</f>
        <v/>
      </c>
      <c r="EU226" s="150" t="str">
        <f>IF(Tbl.Kosten[[#This Row],[Sanr.]]=EU$7,Tbl.Kosten[[#This Row],[Totaal kosten]],"")</f>
        <v/>
      </c>
      <c r="EV226" s="150" t="str">
        <f>IF(Tbl.Kosten[[#This Row],[Sanr.]]=EV$7,Tbl.Kosten[[#This Row],[Totaal kosten]],"")</f>
        <v/>
      </c>
      <c r="EW226" s="150" t="str">
        <f>IF(Tbl.Kosten[[#This Row],[Sanr.]]=EW$7,Tbl.Kosten[[#This Row],[Totaal kosten]],"")</f>
        <v/>
      </c>
      <c r="EX226" s="150" t="str">
        <f>IF(Tbl.Kosten[[#This Row],[Sanr.]]=EX$7,Tbl.Kosten[[#This Row],[Totaal kosten]],"")</f>
        <v/>
      </c>
      <c r="EY226" s="150" t="str">
        <f>IF(Tbl.Kosten[[#This Row],[Sanr.]]=EY$7,Tbl.Kosten[[#This Row],[Totaal kosten]],"")</f>
        <v/>
      </c>
      <c r="EZ226" s="150" t="str">
        <f>IF(Tbl.Kosten[[#This Row],[Sanr.]]=EZ$7,Tbl.Kosten[[#This Row],[Totaal kosten]],"")</f>
        <v/>
      </c>
      <c r="FA226" s="150" t="str">
        <f>IF(Tbl.Kosten[[#This Row],[Sanr.]]=FA$7,Tbl.Kosten[[#This Row],[Totaal kosten]],"")</f>
        <v/>
      </c>
      <c r="FB226" s="150" t="str">
        <f>IF(Tbl.Kosten[[#This Row],[Sanr.]]=FB$7,Tbl.Kosten[[#This Row],[Totaal kosten]],"")</f>
        <v/>
      </c>
      <c r="FC226" s="150" t="str">
        <f>IF(Tbl.Kosten[[#This Row],[Sanr.]]=FC$7,Tbl.Kosten[[#This Row],[Totaal kosten]],"")</f>
        <v/>
      </c>
      <c r="FD226" s="150" t="str">
        <f>IF(Tbl.Kosten[[#This Row],[Sanr.]]=FD$7,Tbl.Kosten[[#This Row],[Totaal kosten]],"")</f>
        <v/>
      </c>
      <c r="FE226" s="150" t="str">
        <f>IF(Tbl.Kosten[[#This Row],[Sanr.]]=FE$7,Tbl.Kosten[[#This Row],[Totaal kosten]],"")</f>
        <v/>
      </c>
      <c r="FF226" s="150" t="str">
        <f>IF(Tbl.Kosten[[#This Row],[Sanr.]]=FF$7,Tbl.Kosten[[#This Row],[Totaal kosten]],"")</f>
        <v/>
      </c>
      <c r="FG226" s="150" t="str">
        <f>IF(Tbl.Kosten[[#This Row],[Sanr.]]=FG$7,Tbl.Kosten[[#This Row],[Totaal kosten]],"")</f>
        <v/>
      </c>
      <c r="FH226" s="150" t="str">
        <f>IF(Tbl.Kosten[[#This Row],[Sanr.]]=FH$7,Tbl.Kosten[[#This Row],[Totaal kosten]],"")</f>
        <v/>
      </c>
      <c r="FI226" s="150" t="str">
        <f>IF(Tbl.Kosten[[#This Row],[Sanr.]]=FI$7,Tbl.Kosten[[#This Row],[Totaal kosten]],"")</f>
        <v/>
      </c>
      <c r="FJ226" s="150" t="str">
        <f>IF(Tbl.Kosten[[#This Row],[Sanr.]]=FJ$7,Tbl.Kosten[[#This Row],[Totaal kosten]],"")</f>
        <v/>
      </c>
      <c r="FK226" s="150" t="str">
        <f>IF(Tbl.Kosten[[#This Row],[Sanr.]]=FK$7,Tbl.Kosten[[#This Row],[Totaal kosten]],"")</f>
        <v/>
      </c>
      <c r="FL226" s="150" t="str">
        <f>IF(Tbl.Kosten[[#This Row],[Sanr.]]=FL$7,Tbl.Kosten[[#This Row],[Totaal kosten]],"")</f>
        <v/>
      </c>
      <c r="FM226" s="150" t="str">
        <f>IF(Tbl.Kosten[[#This Row],[Sanr.]]=FM$7,Tbl.Kosten[[#This Row],[Totaal kosten]],"")</f>
        <v/>
      </c>
      <c r="FN226" s="150" t="str">
        <f>IF(Tbl.Kosten[[#This Row],[Sanr.]]=FN$7,Tbl.Kosten[[#This Row],[Totaal kosten]],"")</f>
        <v/>
      </c>
      <c r="FO226" s="150" t="str">
        <f>IF(Tbl.Kosten[[#This Row],[Sanr.]]=FO$7,Tbl.Kosten[[#This Row],[Totaal kosten]],"")</f>
        <v/>
      </c>
      <c r="FP226" s="150" t="str">
        <f>IF(Tbl.Kosten[[#This Row],[Sanr.]]=FP$7,Tbl.Kosten[[#This Row],[Totaal kosten]],"")</f>
        <v/>
      </c>
      <c r="FQ226" s="150" t="str">
        <f>IF(Tbl.Kosten[[#This Row],[Sanr.]]=FQ$7,Tbl.Kosten[[#This Row],[Totaal kosten]],"")</f>
        <v/>
      </c>
      <c r="FR226" s="150" t="str">
        <f>IF(Tbl.Kosten[[#This Row],[Sanr.]]=FR$7,Tbl.Kosten[[#This Row],[Totaal kosten]],"")</f>
        <v/>
      </c>
      <c r="FS226" s="150" t="str">
        <f>IF(Tbl.Kosten[[#This Row],[Sanr.]]=FS$7,Tbl.Kosten[[#This Row],[Totaal kosten]],"")</f>
        <v/>
      </c>
      <c r="FT226" s="150" t="str">
        <f>IF(Tbl.Kosten[[#This Row],[Sanr.]]=FT$7,Tbl.Kosten[[#This Row],[Totaal kosten]],"")</f>
        <v/>
      </c>
      <c r="FU226" s="150" t="str">
        <f>IF(Tbl.Kosten[[#This Row],[Sanr.]]=FU$7,Tbl.Kosten[[#This Row],[Totaal kosten]],"")</f>
        <v/>
      </c>
      <c r="FV226" s="150" t="str">
        <f>IF(Tbl.Kosten[[#This Row],[Sanr.]]=FV$7,Tbl.Kosten[[#This Row],[Totaal kosten]],"")</f>
        <v/>
      </c>
      <c r="FW226" s="150" t="str">
        <f>IFERROR(_xlfn.XLOOKUP(Tbl.Kosten[[#This Row],[Activiteitencode]],Tbl.Activiteiten[Activiteitcode],Tbl.Activiteiten[Anr.],"",0,1),"")</f>
        <v/>
      </c>
      <c r="FX226" s="169" t="str">
        <f>_xlfn.CONCAT(Tbl.Kosten[[#This Row],[Pnr.]],Tbl.Kosten[[#This Row],[Sanr.]])</f>
        <v>P1</v>
      </c>
      <c r="FY226" s="150">
        <f>Tbl.Kosten[[#This Row],[Totaal kosten]]-Tbl.Kosten[[#This Row],[Subsidie]]</f>
        <v>0</v>
      </c>
      <c r="FZ226" s="150">
        <f>IF(Tbl.Kosten[[#This Row],[Pnr.]]=FZ$7,Tbl.Kosten[[#This Row],[Te financieren]],"")</f>
        <v>0</v>
      </c>
      <c r="GA226" s="150" t="str">
        <f>IF(Tbl.Kosten[[#This Row],[Pnr.]]=GA$7,Tbl.Kosten[[#This Row],[Te financieren]],"")</f>
        <v/>
      </c>
      <c r="GB226" s="150" t="str">
        <f>IF(Tbl.Kosten[[#This Row],[Pnr.]]=GB$7,Tbl.Kosten[[#This Row],[Te financieren]],"")</f>
        <v/>
      </c>
      <c r="GC226" s="150" t="str">
        <f>IF(Tbl.Kosten[[#This Row],[Pnr.]]=GC$7,Tbl.Kosten[[#This Row],[Te financieren]],"")</f>
        <v/>
      </c>
      <c r="GD226" s="150" t="str">
        <f>IF(Tbl.Kosten[[#This Row],[Pnr.]]=GD$7,Tbl.Kosten[[#This Row],[Te financieren]],"")</f>
        <v/>
      </c>
      <c r="GE226" s="150" t="str">
        <f>IF(Tbl.Kosten[[#This Row],[Pnr.]]=GE$7,Tbl.Kosten[[#This Row],[Te financieren]],"")</f>
        <v/>
      </c>
      <c r="GF226" s="150" t="str">
        <f>IF(Tbl.Kosten[[#This Row],[Pnr.]]=GF$7,Tbl.Kosten[[#This Row],[Te financieren]],"")</f>
        <v/>
      </c>
      <c r="GG226" s="150" t="str">
        <f>IF(Tbl.Kosten[[#This Row],[Pnr.]]=GG$7,Tbl.Kosten[[#This Row],[Te financieren]],"")</f>
        <v/>
      </c>
      <c r="GH226" s="150" t="str">
        <f>IF(Tbl.Kosten[[#This Row],[Pnr.]]=GH$7,Tbl.Kosten[[#This Row],[Te financieren]],"")</f>
        <v/>
      </c>
      <c r="GI226" s="150" t="str">
        <f>IF(Tbl.Kosten[[#This Row],[Pnr.]]=GI$7,Tbl.Kosten[[#This Row],[Te financieren]],"")</f>
        <v/>
      </c>
      <c r="GJ226" s="150" t="str">
        <f>IF(Tbl.Kosten[[#This Row],[Pnr.]]=GJ$7,Tbl.Kosten[[#This Row],[Te financieren]],"")</f>
        <v/>
      </c>
      <c r="GK226" s="150" t="str">
        <f>IF(Tbl.Kosten[[#This Row],[Pnr.]]=GK$7,Tbl.Kosten[[#This Row],[Te financieren]],"")</f>
        <v/>
      </c>
      <c r="GL226" s="150" t="str">
        <f>IF(Tbl.Kosten[[#This Row],[Pnr.]]=GL$7,Tbl.Kosten[[#This Row],[Te financieren]],"")</f>
        <v/>
      </c>
      <c r="GM226" s="150" t="str">
        <f>IF(Tbl.Kosten[[#This Row],[Pnr.]]=GM$7,Tbl.Kosten[[#This Row],[Te financieren]],"")</f>
        <v/>
      </c>
      <c r="GN226" s="150" t="str">
        <f>IF(Tbl.Kosten[[#This Row],[Pnr.]]=GN$7,Tbl.Kosten[[#This Row],[Te financieren]],"")</f>
        <v/>
      </c>
      <c r="GO226" s="150" t="str">
        <f>IF(Tbl.Kosten[[#This Row],[Pnr.]]=GO$7,Tbl.Kosten[[#This Row],[Te financieren]],"")</f>
        <v/>
      </c>
      <c r="GP226" s="150" t="str">
        <f>IF(Tbl.Kosten[[#This Row],[Pnr.]]=GP$7,Tbl.Kosten[[#This Row],[Te financieren]],"")</f>
        <v/>
      </c>
      <c r="GQ226" s="150" t="str">
        <f>IF(Tbl.Kosten[[#This Row],[Pnr.]]=GQ$7,Tbl.Kosten[[#This Row],[Te financieren]],"")</f>
        <v/>
      </c>
      <c r="GR226" s="150" t="str">
        <f>IF(Tbl.Kosten[[#This Row],[Pnr.]]=GR$7,Tbl.Kosten[[#This Row],[Te financieren]],"")</f>
        <v/>
      </c>
      <c r="GS226" s="150" t="str">
        <f>IF(Tbl.Kosten[[#This Row],[Pnr.]]=GS$7,Tbl.Kosten[[#This Row],[Te financieren]],"")</f>
        <v/>
      </c>
      <c r="GT226" s="150" t="str">
        <f>IF(Tbl.Kosten[[#This Row],[Pnr.]]=GT$7,Tbl.Kosten[[#This Row],[Te financieren]],"")</f>
        <v/>
      </c>
      <c r="GU226" s="150" t="str">
        <f>IF(Tbl.Kosten[[#This Row],[Pnr.]]=GU$7,Tbl.Kosten[[#This Row],[Te financieren]],"")</f>
        <v/>
      </c>
      <c r="GV226" s="150" t="str">
        <f>IF(Tbl.Kosten[[#This Row],[Pnr.]]=GV$7,Tbl.Kosten[[#This Row],[Te financieren]],"")</f>
        <v/>
      </c>
      <c r="GW226" s="150" t="str">
        <f>IF(Tbl.Kosten[[#This Row],[Pnr.]]=GW$7,Tbl.Kosten[[#This Row],[Te financieren]],"")</f>
        <v/>
      </c>
      <c r="GX226" s="150" t="str">
        <f>IF(Tbl.Kosten[[#This Row],[Pnr.]]=GX$7,Tbl.Kosten[[#This Row],[Te financieren]],"")</f>
        <v/>
      </c>
      <c r="GY226" s="150" t="str">
        <f>IF(Tbl.Kosten[[#This Row],[Pnr.]]=GY$7,Tbl.Kosten[[#This Row],[Te financieren]],"")</f>
        <v/>
      </c>
      <c r="GZ226" s="150" t="str">
        <f>IF(Tbl.Kosten[[#This Row],[Pnr.]]=GZ$7,Tbl.Kosten[[#This Row],[Te financieren]],"")</f>
        <v/>
      </c>
      <c r="HA226" s="150" t="str">
        <f>IF(Tbl.Kosten[[#This Row],[Pnr.]]=HA$7,Tbl.Kosten[[#This Row],[Te financieren]],"")</f>
        <v/>
      </c>
      <c r="HB226" s="150" t="str">
        <f>IF(Tbl.Kosten[[#This Row],[Pnr.]]=HB$7,Tbl.Kosten[[#This Row],[Te financieren]],"")</f>
        <v/>
      </c>
      <c r="HC226" s="150" t="str">
        <f>IF(Tbl.Kosten[[#This Row],[Pnr.]]=HC$7,Tbl.Kosten[[#This Row],[Te financieren]],"")</f>
        <v/>
      </c>
      <c r="HD226" s="150" t="str">
        <f>IF(Tbl.Kosten[[#This Row],[Pnr.]]=HD$7,Tbl.Kosten[[#This Row],[Te financieren]],"")</f>
        <v/>
      </c>
      <c r="HE226" s="150" t="str">
        <f>IF(Tbl.Kosten[[#This Row],[Pnr.]]=HE$7,Tbl.Kosten[[#This Row],[Te financieren]],"")</f>
        <v/>
      </c>
      <c r="HF226" s="150" t="str">
        <f>IF(Tbl.Kosten[[#This Row],[Pnr.]]=HF$7,Tbl.Kosten[[#This Row],[Te financieren]],"")</f>
        <v/>
      </c>
      <c r="HG226" s="150" t="str">
        <f>IF(Tbl.Kosten[[#This Row],[Pnr.]]=HG$7,Tbl.Kosten[[#This Row],[Te financieren]],"")</f>
        <v/>
      </c>
      <c r="HH226" s="150" t="str">
        <f>IF(Tbl.Kosten[[#This Row],[Pnr.]]=HH$7,Tbl.Kosten[[#This Row],[Te financieren]],"")</f>
        <v/>
      </c>
      <c r="HI226" s="150" t="str">
        <f>IF(Tbl.Kosten[[#This Row],[Pnr.]]=HI$7,Tbl.Kosten[[#This Row],[Te financieren]],"")</f>
        <v/>
      </c>
      <c r="HJ226" s="150" t="str">
        <f>IF(Tbl.Kosten[[#This Row],[Pnr.]]=HJ$7,Tbl.Kosten[[#This Row],[Te financieren]],"")</f>
        <v/>
      </c>
      <c r="HK226" s="150" t="str">
        <f>IF(Tbl.Kosten[[#This Row],[Pnr.]]=HK$7,Tbl.Kosten[[#This Row],[Te financieren]],"")</f>
        <v/>
      </c>
      <c r="HL226" s="150" t="str">
        <f>IF(Tbl.Kosten[[#This Row],[Pnr.]]=HL$7,Tbl.Kosten[[#This Row],[Te financieren]],"")</f>
        <v/>
      </c>
      <c r="HM226" s="150" t="str">
        <f>IF(Tbl.Kosten[[#This Row],[Pnr.]]=HM$7,Tbl.Kosten[[#This Row],[Te financieren]],"")</f>
        <v/>
      </c>
      <c r="HN226" s="150" t="str">
        <f>IF(Tbl.Kosten[[#This Row],[Pnr.]]=HN$7,Tbl.Kosten[[#This Row],[Te financieren]],"")</f>
        <v/>
      </c>
      <c r="HO226" s="150" t="str">
        <f>IF(Tbl.Kosten[[#This Row],[Pnr.]]=HO$7,Tbl.Kosten[[#This Row],[Te financieren]],"")</f>
        <v/>
      </c>
      <c r="HP226" s="150" t="str">
        <f>IF(Tbl.Kosten[[#This Row],[Pnr.]]=HP$7,Tbl.Kosten[[#This Row],[Te financieren]],"")</f>
        <v/>
      </c>
      <c r="HQ226" s="150" t="str">
        <f>IF(Tbl.Kosten[[#This Row],[Pnr.]]=HQ$7,Tbl.Kosten[[#This Row],[Te financieren]],"")</f>
        <v/>
      </c>
      <c r="HR226" s="150" t="str">
        <f>IF(Tbl.Kosten[[#This Row],[Pnr.]]=HR$7,Tbl.Kosten[[#This Row],[Te financieren]],"")</f>
        <v/>
      </c>
      <c r="HS226" s="150" t="str">
        <f>IF(Tbl.Kosten[[#This Row],[Pnr.]]=HS$7,Tbl.Kosten[[#This Row],[Te financieren]],"")</f>
        <v/>
      </c>
      <c r="HT226" s="150" t="str">
        <f>IF(Tbl.Kosten[[#This Row],[Pnr.]]=HT$7,Tbl.Kosten[[#This Row],[Te financieren]],"")</f>
        <v/>
      </c>
      <c r="HU226" s="150" t="str">
        <f>IF(Tbl.Kosten[[#This Row],[Pnr.]]=HU$7,Tbl.Kosten[[#This Row],[Te financieren]],"")</f>
        <v/>
      </c>
      <c r="HV226" s="150" t="str">
        <f>IF(Tbl.Kosten[[#This Row],[Pnr.]]=HV$7,Tbl.Kosten[[#This Row],[Te financieren]],"")</f>
        <v/>
      </c>
      <c r="HW226" s="150" t="str">
        <f>IF(Tbl.Kosten[[#This Row],[Pnr.]]=HW$7,Tbl.Kosten[[#This Row],[Te financieren]],"")</f>
        <v/>
      </c>
    </row>
    <row r="227" spans="2:231" x14ac:dyDescent="0.3">
      <c r="B227" s="134"/>
      <c r="C227" s="137"/>
      <c r="D227" s="136"/>
      <c r="E227" s="261"/>
      <c r="F227" s="135"/>
      <c r="G227" s="11" t="str">
        <f>IF(Tbl.Kosten[[#This Row],[Medewerker e/o 
functie]]&lt;&gt;"",_xlfn.XLOOKUP(Tbl.Kosten[[#This Row],[Medewerker e/o 
functie]],Tbl.Uurtarief[Medewerker en/of functie],Tbl.Uurtarief[Uurtarief],"",0,1),"")</f>
        <v/>
      </c>
      <c r="H227" s="121">
        <f>IFERROR(Tbl.Kosten[[#This Row],[Uren]]*Tbl.Kosten[[#This Row],[Uurtarief]],0)</f>
        <v>0</v>
      </c>
      <c r="I227" s="119" t="str">
        <f>IF(Tbl.Kosten[[#This Row],[Subtotaal uren]]&lt;&gt;0,_xlfn.XLOOKUP(Tbl.Kosten[[#This Row],[Medewerker e/o 
functie]],Tbl.Uurtarief[Medewerker en/of functie],Tbl.Uurtarief[Kostensoort arbeid],"",0,1),"")</f>
        <v/>
      </c>
      <c r="J227" s="137"/>
      <c r="K227" s="135"/>
      <c r="L227" s="139" t="str">
        <f>IF(Tbl.Kosten[[#This Row],[Activum]]&lt;&gt;"",_xlfn.XLOOKUP(Tbl.Kosten[[#This Row],[Activum]],Tbl.Afschrijvingskosten[Activum],Tbl.Afschrijvingskosten[Tarief per afschrijvings-eenheid],"",0,1),"")</f>
        <v/>
      </c>
      <c r="M227" s="122">
        <f>IFERROR(Tbl.Kosten[[#This Row],[Een-
heden]]*Tbl.Kosten[[#This Row],[Afschrijvings-
tarief]],0)</f>
        <v>0</v>
      </c>
      <c r="N227" s="122" t="str">
        <f>IF(Tbl.Kosten[[#This Row],[Subtotaal afschrijving]]&lt;&gt;0,Lijsten!$A$7,"")</f>
        <v/>
      </c>
      <c r="O227" s="140"/>
      <c r="P227" s="135"/>
      <c r="Q227" s="138"/>
      <c r="R227" s="122">
        <f>IFERROR(Tbl.Kosten[[#This Row],[Aantal]]*Tbl.Kosten[[#This Row],[Tarief]],0)</f>
        <v>0</v>
      </c>
      <c r="S227" s="8">
        <f>IFERROR(Tbl.Kosten[[#This Row],[Subtotaal overige kosten]]+Tbl.Kosten[[#This Row],[Subtotaal uren]]+Tbl.Kosten[[#This Row],[Subtotaal afschrijving]],0)</f>
        <v>0</v>
      </c>
      <c r="T227" s="8">
        <f>IFERROR(Tbl.Kosten[[#This Row],[Totaal kosten]]*Tbl.Kosten[[#This Row],[Subsidie%]],0)</f>
        <v>0</v>
      </c>
      <c r="U227" s="4" t="str" cm="1">
        <f t="array" ref="U227">IFERROR(_xlfn.IFS(Tbl.Kosten[[#This Row],[Subtotaal uren]]&lt;&gt;0,Tbl.Kosten[[#This Row],[Kostensoort arbeid]],Tbl.Kosten[[#This Row],[Subtotaal afschrijving]]&lt;&gt;0,Tbl.Kosten[[#This Row],[Kostensoort afschrijving]],Tbl.Kosten[[#This Row],[Subtotaal overige kosten]]&lt;&gt;0,Tbl.Kosten[[#This Row],[Kostensoort overig]]),"")</f>
        <v/>
      </c>
      <c r="V227" s="4" t="str">
        <f>IFERROR(_xlfn.XLOOKUP(Tbl.Kosten[[#This Row],[Activiteitencode]],Tbl.Activiteiten[Activiteitcode],Tbl.Activiteiten[Werkpakketcode],"",0,1),"")</f>
        <v/>
      </c>
      <c r="W227" s="4" t="str">
        <f>IFERROR(_xlfn.XLOOKUP(Tbl.Kosten[[#This Row],[Werkpakketcode]],Tbl.Werkpakketten[Werkpakketcode],Tbl.Werkpakketten[Subsidiabele activiteit],"",0,1),"")</f>
        <v/>
      </c>
      <c r="X227" s="12">
        <f>IFERROR(_xlfn.XLOOKUP(Tbl.Kosten[[#This Row],[Sanr.]],Tbl.Subsidiehoogte[SAnr.],Tbl.Subsidiehoogte[Sub. Percentage],0,0,1),0)</f>
        <v>0</v>
      </c>
      <c r="Y227" s="144" t="str">
        <f>IFERROR(_xlfn.XLOOKUP(Tbl.Kosten[[#This Row],[Partnercode]],Tbl.Projectpartners[Partnercode],Tbl.Projectpartners[PNr.],"",0,1),"")</f>
        <v>P1</v>
      </c>
      <c r="Z227" s="148">
        <f>IF(Tbl.Kosten[[#This Row],[Pnr.]]=Z$7,Tbl.Kosten[[#This Row],[Totaal kosten]],"")</f>
        <v>0</v>
      </c>
      <c r="AA227" s="148" t="str">
        <f>IF(Tbl.Kosten[[#This Row],[Pnr.]]=AA$7,Tbl.Kosten[[#This Row],[Totaal kosten]],"")</f>
        <v/>
      </c>
      <c r="AB227" s="148" t="str">
        <f>IF(Tbl.Kosten[[#This Row],[Pnr.]]=AB$7,Tbl.Kosten[[#This Row],[Totaal kosten]],"")</f>
        <v/>
      </c>
      <c r="AC227" s="148" t="str">
        <f>IF(Tbl.Kosten[[#This Row],[Pnr.]]=AC$7,Tbl.Kosten[[#This Row],[Totaal kosten]],"")</f>
        <v/>
      </c>
      <c r="AD227" s="148" t="str">
        <f>IF(Tbl.Kosten[[#This Row],[Pnr.]]=AD$7,Tbl.Kosten[[#This Row],[Totaal kosten]],"")</f>
        <v/>
      </c>
      <c r="AE227" s="148" t="str">
        <f>IF(Tbl.Kosten[[#This Row],[Pnr.]]=AE$7,Tbl.Kosten[[#This Row],[Totaal kosten]],"")</f>
        <v/>
      </c>
      <c r="AF227" s="148" t="str">
        <f>IF(Tbl.Kosten[[#This Row],[Pnr.]]=AF$7,Tbl.Kosten[[#This Row],[Totaal kosten]],"")</f>
        <v/>
      </c>
      <c r="AG227" s="148" t="str">
        <f>IF(Tbl.Kosten[[#This Row],[Pnr.]]=AG$7,Tbl.Kosten[[#This Row],[Totaal kosten]],"")</f>
        <v/>
      </c>
      <c r="AH227" s="148" t="str">
        <f>IF(Tbl.Kosten[[#This Row],[Pnr.]]=AH$7,Tbl.Kosten[[#This Row],[Totaal kosten]],"")</f>
        <v/>
      </c>
      <c r="AI227" s="148" t="str">
        <f>IF(Tbl.Kosten[[#This Row],[Pnr.]]=AI$7,Tbl.Kosten[[#This Row],[Totaal kosten]],"")</f>
        <v/>
      </c>
      <c r="AJ227" s="148" t="str">
        <f>IF(Tbl.Kosten[[#This Row],[Pnr.]]=AJ$7,Tbl.Kosten[[#This Row],[Totaal kosten]],"")</f>
        <v/>
      </c>
      <c r="AK227" s="148" t="str">
        <f>IF(Tbl.Kosten[[#This Row],[Pnr.]]=AK$7,Tbl.Kosten[[#This Row],[Totaal kosten]],"")</f>
        <v/>
      </c>
      <c r="AL227" s="148" t="str">
        <f>IF(Tbl.Kosten[[#This Row],[Pnr.]]=AL$7,Tbl.Kosten[[#This Row],[Totaal kosten]],"")</f>
        <v/>
      </c>
      <c r="AM227" s="148" t="str">
        <f>IF(Tbl.Kosten[[#This Row],[Pnr.]]=AM$7,Tbl.Kosten[[#This Row],[Totaal kosten]],"")</f>
        <v/>
      </c>
      <c r="AN227" s="148" t="str">
        <f>IF(Tbl.Kosten[[#This Row],[Pnr.]]=AN$7,Tbl.Kosten[[#This Row],[Totaal kosten]],"")</f>
        <v/>
      </c>
      <c r="AO227" s="148" t="str">
        <f>IF(Tbl.Kosten[[#This Row],[Pnr.]]=AO$7,Tbl.Kosten[[#This Row],[Totaal kosten]],"")</f>
        <v/>
      </c>
      <c r="AP227" s="148" t="str">
        <f>IF(Tbl.Kosten[[#This Row],[Pnr.]]=AP$7,Tbl.Kosten[[#This Row],[Totaal kosten]],"")</f>
        <v/>
      </c>
      <c r="AQ227" s="148" t="str">
        <f>IF(Tbl.Kosten[[#This Row],[Pnr.]]=AQ$7,Tbl.Kosten[[#This Row],[Totaal kosten]],"")</f>
        <v/>
      </c>
      <c r="AR227" s="148" t="str">
        <f>IF(Tbl.Kosten[[#This Row],[Pnr.]]=AR$7,Tbl.Kosten[[#This Row],[Totaal kosten]],"")</f>
        <v/>
      </c>
      <c r="AS227" s="148" t="str">
        <f>IF(Tbl.Kosten[[#This Row],[Pnr.]]=AS$7,Tbl.Kosten[[#This Row],[Totaal kosten]],"")</f>
        <v/>
      </c>
      <c r="AT227" s="148" t="str">
        <f>IF(Tbl.Kosten[[#This Row],[Pnr.]]=AT$7,Tbl.Kosten[[#This Row],[Totaal kosten]],"")</f>
        <v/>
      </c>
      <c r="AU227" s="148" t="str">
        <f>IF(Tbl.Kosten[[#This Row],[Pnr.]]=AU$7,Tbl.Kosten[[#This Row],[Totaal kosten]],"")</f>
        <v/>
      </c>
      <c r="AV227" s="148" t="str">
        <f>IF(Tbl.Kosten[[#This Row],[Pnr.]]=AV$7,Tbl.Kosten[[#This Row],[Totaal kosten]],"")</f>
        <v/>
      </c>
      <c r="AW227" s="148" t="str">
        <f>IF(Tbl.Kosten[[#This Row],[Pnr.]]=AW$7,Tbl.Kosten[[#This Row],[Totaal kosten]],"")</f>
        <v/>
      </c>
      <c r="AX227" s="148" t="str">
        <f>IF(Tbl.Kosten[[#This Row],[Pnr.]]=AX$7,Tbl.Kosten[[#This Row],[Totaal kosten]],"")</f>
        <v/>
      </c>
      <c r="AY227" s="148" t="str">
        <f>IF(Tbl.Kosten[[#This Row],[Pnr.]]=AY$7,Tbl.Kosten[[#This Row],[Totaal kosten]],"")</f>
        <v/>
      </c>
      <c r="AZ227" s="148" t="str">
        <f>IF(Tbl.Kosten[[#This Row],[Pnr.]]=AZ$7,Tbl.Kosten[[#This Row],[Totaal kosten]],"")</f>
        <v/>
      </c>
      <c r="BA227" s="148" t="str">
        <f>IF(Tbl.Kosten[[#This Row],[Pnr.]]=BA$7,Tbl.Kosten[[#This Row],[Totaal kosten]],"")</f>
        <v/>
      </c>
      <c r="BB227" s="148" t="str">
        <f>IF(Tbl.Kosten[[#This Row],[Pnr.]]=BB$7,Tbl.Kosten[[#This Row],[Totaal kosten]],"")</f>
        <v/>
      </c>
      <c r="BC227" s="148" t="str">
        <f>IF(Tbl.Kosten[[#This Row],[Pnr.]]=BC$7,Tbl.Kosten[[#This Row],[Totaal kosten]],"")</f>
        <v/>
      </c>
      <c r="BD227" s="148" t="str">
        <f>IF(Tbl.Kosten[[#This Row],[Pnr.]]=BD$7,Tbl.Kosten[[#This Row],[Totaal kosten]],"")</f>
        <v/>
      </c>
      <c r="BE227" s="148" t="str">
        <f>IF(Tbl.Kosten[[#This Row],[Pnr.]]=BE$7,Tbl.Kosten[[#This Row],[Totaal kosten]],"")</f>
        <v/>
      </c>
      <c r="BF227" s="148" t="str">
        <f>IF(Tbl.Kosten[[#This Row],[Pnr.]]=BF$7,Tbl.Kosten[[#This Row],[Totaal kosten]],"")</f>
        <v/>
      </c>
      <c r="BG227" s="148" t="str">
        <f>IF(Tbl.Kosten[[#This Row],[Pnr.]]=BG$7,Tbl.Kosten[[#This Row],[Totaal kosten]],"")</f>
        <v/>
      </c>
      <c r="BH227" s="148" t="str">
        <f>IF(Tbl.Kosten[[#This Row],[Pnr.]]=BH$7,Tbl.Kosten[[#This Row],[Totaal kosten]],"")</f>
        <v/>
      </c>
      <c r="BI227" s="148" t="str">
        <f>IF(Tbl.Kosten[[#This Row],[Pnr.]]=BI$7,Tbl.Kosten[[#This Row],[Totaal kosten]],"")</f>
        <v/>
      </c>
      <c r="BJ227" s="148" t="str">
        <f>IF(Tbl.Kosten[[#This Row],[Pnr.]]=BJ$7,Tbl.Kosten[[#This Row],[Totaal kosten]],"")</f>
        <v/>
      </c>
      <c r="BK227" s="148" t="str">
        <f>IF(Tbl.Kosten[[#This Row],[Pnr.]]=BK$7,Tbl.Kosten[[#This Row],[Totaal kosten]],"")</f>
        <v/>
      </c>
      <c r="BL227" s="148" t="str">
        <f>IF(Tbl.Kosten[[#This Row],[Pnr.]]=BL$7,Tbl.Kosten[[#This Row],[Totaal kosten]],"")</f>
        <v/>
      </c>
      <c r="BM227" s="148" t="str">
        <f>IF(Tbl.Kosten[[#This Row],[Pnr.]]=BM$7,Tbl.Kosten[[#This Row],[Totaal kosten]],"")</f>
        <v/>
      </c>
      <c r="BN227" s="148" t="str">
        <f>IF(Tbl.Kosten[[#This Row],[Pnr.]]=BN$7,Tbl.Kosten[[#This Row],[Totaal kosten]],"")</f>
        <v/>
      </c>
      <c r="BO227" s="148" t="str">
        <f>IF(Tbl.Kosten[[#This Row],[Pnr.]]=BO$7,Tbl.Kosten[[#This Row],[Totaal kosten]],"")</f>
        <v/>
      </c>
      <c r="BP227" s="148" t="str">
        <f>IF(Tbl.Kosten[[#This Row],[Pnr.]]=BP$7,Tbl.Kosten[[#This Row],[Totaal kosten]],"")</f>
        <v/>
      </c>
      <c r="BQ227" s="148" t="str">
        <f>IF(Tbl.Kosten[[#This Row],[Pnr.]]=BQ$7,Tbl.Kosten[[#This Row],[Totaal kosten]],"")</f>
        <v/>
      </c>
      <c r="BR227" s="148" t="str">
        <f>IF(Tbl.Kosten[[#This Row],[Pnr.]]=BR$7,Tbl.Kosten[[#This Row],[Totaal kosten]],"")</f>
        <v/>
      </c>
      <c r="BS227" s="148" t="str">
        <f>IF(Tbl.Kosten[[#This Row],[Pnr.]]=BS$7,Tbl.Kosten[[#This Row],[Totaal kosten]],"")</f>
        <v/>
      </c>
      <c r="BT227" s="148" t="str">
        <f>IF(Tbl.Kosten[[#This Row],[Pnr.]]=BT$7,Tbl.Kosten[[#This Row],[Totaal kosten]],"")</f>
        <v/>
      </c>
      <c r="BU227" s="148" t="str">
        <f>IF(Tbl.Kosten[[#This Row],[Pnr.]]=BU$7,Tbl.Kosten[[#This Row],[Totaal kosten]],"")</f>
        <v/>
      </c>
      <c r="BV227" s="148" t="str">
        <f>IF(Tbl.Kosten[[#This Row],[Pnr.]]=BV$7,Tbl.Kosten[[#This Row],[Totaal kosten]],"")</f>
        <v/>
      </c>
      <c r="BW227" s="148" t="str">
        <f>IF(Tbl.Kosten[[#This Row],[Pnr.]]=BW$7,Tbl.Kosten[[#This Row],[Totaal kosten]],"")</f>
        <v/>
      </c>
      <c r="BX227" s="148" t="str">
        <f>IFERROR(_xlfn.XLOOKUP(Tbl.Kosten[[#This Row],[Werkpakketcode]],Tbl.Werkpakketten[Werkpakketcode],Tbl.Werkpakketten[WPnr.],"",0,1),"")</f>
        <v/>
      </c>
      <c r="BY227" s="148" t="str">
        <f>IF(Tbl.Kosten[[#This Row],[WPnr.]]=BY$7,Tbl.Kosten[[#This Row],[Totaal kosten]],"")</f>
        <v/>
      </c>
      <c r="BZ227" s="148" t="str">
        <f>IF(Tbl.Kosten[[#This Row],[WPnr.]]=BZ$7,Tbl.Kosten[[#This Row],[Totaal kosten]],"")</f>
        <v/>
      </c>
      <c r="CA227" s="148" t="str">
        <f>IF(Tbl.Kosten[[#This Row],[WPnr.]]=CA$7,Tbl.Kosten[[#This Row],[Totaal kosten]],"")</f>
        <v/>
      </c>
      <c r="CB227" s="148" t="str">
        <f>IF(Tbl.Kosten[[#This Row],[WPnr.]]=CB$7,Tbl.Kosten[[#This Row],[Totaal kosten]],"")</f>
        <v/>
      </c>
      <c r="CC227" s="148" t="str">
        <f>IF(Tbl.Kosten[[#This Row],[WPnr.]]=CC$7,Tbl.Kosten[[#This Row],[Totaal kosten]],"")</f>
        <v/>
      </c>
      <c r="CD227" s="148" t="str">
        <f>IF(Tbl.Kosten[[#This Row],[WPnr.]]=CD$7,Tbl.Kosten[[#This Row],[Totaal kosten]],"")</f>
        <v/>
      </c>
      <c r="CE227" s="148" t="str">
        <f>IF(Tbl.Kosten[[#This Row],[WPnr.]]=CE$7,Tbl.Kosten[[#This Row],[Totaal kosten]],"")</f>
        <v/>
      </c>
      <c r="CF227" s="148" t="str">
        <f>IF(Tbl.Kosten[[#This Row],[WPnr.]]=CF$7,Tbl.Kosten[[#This Row],[Totaal kosten]],"")</f>
        <v/>
      </c>
      <c r="CG227" s="148" t="str">
        <f>IF(Tbl.Kosten[[#This Row],[WPnr.]]=CG$7,Tbl.Kosten[[#This Row],[Totaal kosten]],"")</f>
        <v/>
      </c>
      <c r="CH227" s="148" t="str">
        <f>IF(Tbl.Kosten[[#This Row],[WPnr.]]=CH$7,Tbl.Kosten[[#This Row],[Totaal kosten]],"")</f>
        <v/>
      </c>
      <c r="CI227" s="148" t="str">
        <f>IF(Tbl.Kosten[[#This Row],[WPnr.]]=CI$7,Tbl.Kosten[[#This Row],[Totaal kosten]],"")</f>
        <v/>
      </c>
      <c r="CJ227" s="148" t="str">
        <f>IF(Tbl.Kosten[[#This Row],[WPnr.]]=CJ$7,Tbl.Kosten[[#This Row],[Totaal kosten]],"")</f>
        <v/>
      </c>
      <c r="CK227" s="148" t="str">
        <f>IF(Tbl.Kosten[[#This Row],[WPnr.]]=CK$7,Tbl.Kosten[[#This Row],[Totaal kosten]],"")</f>
        <v/>
      </c>
      <c r="CL227" s="148" t="str">
        <f>IF(Tbl.Kosten[[#This Row],[WPnr.]]=CL$7,Tbl.Kosten[[#This Row],[Totaal kosten]],"")</f>
        <v/>
      </c>
      <c r="CM227" s="148" t="str">
        <f>IF(Tbl.Kosten[[#This Row],[WPnr.]]=CM$7,Tbl.Kosten[[#This Row],[Totaal kosten]],"")</f>
        <v/>
      </c>
      <c r="CN227" s="148" t="str">
        <f>IF(Tbl.Kosten[[#This Row],[WPnr.]]=CN$7,Tbl.Kosten[[#This Row],[Totaal kosten]],"")</f>
        <v/>
      </c>
      <c r="CO227" s="148" t="str">
        <f>IF(Tbl.Kosten[[#This Row],[WPnr.]]=CO$7,Tbl.Kosten[[#This Row],[Totaal kosten]],"")</f>
        <v/>
      </c>
      <c r="CP227" s="148" t="str">
        <f>IF(Tbl.Kosten[[#This Row],[WPnr.]]=CP$7,Tbl.Kosten[[#This Row],[Totaal kosten]],"")</f>
        <v/>
      </c>
      <c r="CQ227" s="148" t="str">
        <f>IF(Tbl.Kosten[[#This Row],[WPnr.]]=CQ$7,Tbl.Kosten[[#This Row],[Totaal kosten]],"")</f>
        <v/>
      </c>
      <c r="CR227" s="148" t="str">
        <f>IF(Tbl.Kosten[[#This Row],[WPnr.]]=CR$7,Tbl.Kosten[[#This Row],[Totaal kosten]],"")</f>
        <v/>
      </c>
      <c r="CS227" s="148" t="str">
        <f>IF(Tbl.Kosten[[#This Row],[WPnr.]]=CS$7,Tbl.Kosten[[#This Row],[Totaal kosten]],"")</f>
        <v/>
      </c>
      <c r="CT227" s="148" t="str">
        <f>IF(Tbl.Kosten[[#This Row],[WPnr.]]=CT$7,Tbl.Kosten[[#This Row],[Totaal kosten]],"")</f>
        <v/>
      </c>
      <c r="CU227" s="148" t="str">
        <f>IF(Tbl.Kosten[[#This Row],[WPnr.]]=CU$7,Tbl.Kosten[[#This Row],[Totaal kosten]],"")</f>
        <v/>
      </c>
      <c r="CV227" s="148" t="str">
        <f>IF(Tbl.Kosten[[#This Row],[WPnr.]]=CV$7,Tbl.Kosten[[#This Row],[Totaal kosten]],"")</f>
        <v/>
      </c>
      <c r="CW227" s="148" t="str">
        <f>IF(Tbl.Kosten[[#This Row],[WPnr.]]=CW$7,Tbl.Kosten[[#This Row],[Totaal kosten]],"")</f>
        <v/>
      </c>
      <c r="CX227" s="148" t="str">
        <f>IF(Tbl.Kosten[[#This Row],[WPnr.]]=CX$7,Tbl.Kosten[[#This Row],[Totaal kosten]],"")</f>
        <v/>
      </c>
      <c r="CY227" s="148" t="str">
        <f>IF(Tbl.Kosten[[#This Row],[WPnr.]]=CY$7,Tbl.Kosten[[#This Row],[Totaal kosten]],"")</f>
        <v/>
      </c>
      <c r="CZ227" s="148" t="str">
        <f>IF(Tbl.Kosten[[#This Row],[WPnr.]]=CZ$7,Tbl.Kosten[[#This Row],[Totaal kosten]],"")</f>
        <v/>
      </c>
      <c r="DA227" s="148" t="str">
        <f>IF(Tbl.Kosten[[#This Row],[WPnr.]]=DA$7,Tbl.Kosten[[#This Row],[Totaal kosten]],"")</f>
        <v/>
      </c>
      <c r="DB227" s="148" t="str">
        <f>IF(Tbl.Kosten[[#This Row],[WPnr.]]=DB$7,Tbl.Kosten[[#This Row],[Totaal kosten]],"")</f>
        <v/>
      </c>
      <c r="DC227" s="148" t="str">
        <f>IF(Tbl.Kosten[[#This Row],[WPnr.]]=DC$7,Tbl.Kosten[[#This Row],[Totaal kosten]],"")</f>
        <v/>
      </c>
      <c r="DD227" s="148" t="str">
        <f>IF(Tbl.Kosten[[#This Row],[WPnr.]]=DD$7,Tbl.Kosten[[#This Row],[Totaal kosten]],"")</f>
        <v/>
      </c>
      <c r="DE227" s="148" t="str">
        <f>IF(Tbl.Kosten[[#This Row],[WPnr.]]=DE$7,Tbl.Kosten[[#This Row],[Totaal kosten]],"")</f>
        <v/>
      </c>
      <c r="DF227" s="148" t="str">
        <f>IF(Tbl.Kosten[[#This Row],[WPnr.]]=DF$7,Tbl.Kosten[[#This Row],[Totaal kosten]],"")</f>
        <v/>
      </c>
      <c r="DG227" s="148" t="str">
        <f>IF(Tbl.Kosten[[#This Row],[WPnr.]]=DG$7,Tbl.Kosten[[#This Row],[Totaal kosten]],"")</f>
        <v/>
      </c>
      <c r="DH227" s="148" t="str">
        <f>IF(Tbl.Kosten[[#This Row],[WPnr.]]=DH$7,Tbl.Kosten[[#This Row],[Totaal kosten]],"")</f>
        <v/>
      </c>
      <c r="DI227" s="148" t="str">
        <f>IF(Tbl.Kosten[[#This Row],[WPnr.]]=DI$7,Tbl.Kosten[[#This Row],[Totaal kosten]],"")</f>
        <v/>
      </c>
      <c r="DJ227" s="148" t="str">
        <f>IF(Tbl.Kosten[[#This Row],[WPnr.]]=DJ$7,Tbl.Kosten[[#This Row],[Totaal kosten]],"")</f>
        <v/>
      </c>
      <c r="DK227" s="148" t="str">
        <f>IF(Tbl.Kosten[[#This Row],[WPnr.]]=DK$7,Tbl.Kosten[[#This Row],[Totaal kosten]],"")</f>
        <v/>
      </c>
      <c r="DL227" s="148" t="str">
        <f>IF(Tbl.Kosten[[#This Row],[WPnr.]]=DL$7,Tbl.Kosten[[#This Row],[Totaal kosten]],"")</f>
        <v/>
      </c>
      <c r="DM227" s="148" t="str">
        <f>IF(Tbl.Kosten[[#This Row],[WPnr.]]=DM$7,Tbl.Kosten[[#This Row],[Totaal kosten]],"")</f>
        <v/>
      </c>
      <c r="DN227" s="148" t="str">
        <f>IF(Tbl.Kosten[[#This Row],[WPnr.]]=DN$7,Tbl.Kosten[[#This Row],[Totaal kosten]],"")</f>
        <v/>
      </c>
      <c r="DO227" s="148" t="str">
        <f>IF(Tbl.Kosten[[#This Row],[WPnr.]]=DO$7,Tbl.Kosten[[#This Row],[Totaal kosten]],"")</f>
        <v/>
      </c>
      <c r="DP227" s="148" t="str">
        <f>IF(Tbl.Kosten[[#This Row],[WPnr.]]=DP$7,Tbl.Kosten[[#This Row],[Totaal kosten]],"")</f>
        <v/>
      </c>
      <c r="DQ227" s="148" t="str">
        <f>IF(Tbl.Kosten[[#This Row],[WPnr.]]=DQ$7,Tbl.Kosten[[#This Row],[Totaal kosten]],"")</f>
        <v/>
      </c>
      <c r="DR227" s="148" t="str">
        <f>IF(Tbl.Kosten[[#This Row],[WPnr.]]=DR$7,Tbl.Kosten[[#This Row],[Totaal kosten]],"")</f>
        <v/>
      </c>
      <c r="DS227" s="148" t="str">
        <f>IF(Tbl.Kosten[[#This Row],[WPnr.]]=DS$7,Tbl.Kosten[[#This Row],[Totaal kosten]],"")</f>
        <v/>
      </c>
      <c r="DT227" s="148" t="str">
        <f>IF(Tbl.Kosten[[#This Row],[WPnr.]]=DT$7,Tbl.Kosten[[#This Row],[Totaal kosten]],"")</f>
        <v/>
      </c>
      <c r="DU227" s="148" t="str">
        <f>IF(Tbl.Kosten[[#This Row],[WPnr.]]=DU$7,Tbl.Kosten[[#This Row],[Totaal kosten]],"")</f>
        <v/>
      </c>
      <c r="DV227" s="148" t="str">
        <f>IF(Tbl.Kosten[[#This Row],[WPnr.]]=DV$7,Tbl.Kosten[[#This Row],[Totaal kosten]],"")</f>
        <v/>
      </c>
      <c r="DW227" s="148" t="str">
        <f>IFERROR(_xlfn.XLOOKUP(Tbl.Kosten[[#This Row],[Kostensoort]],Tbl.Kostensoorten[Kostensoorten],Tbl.Kostensoorten[KSnr.],"",0,1),"")</f>
        <v/>
      </c>
      <c r="DX227" s="148" t="str">
        <f>IF(Tbl.Kosten[[#This Row],[KSnr.]]=DX$7,Tbl.Kosten[[#This Row],[Totaal kosten]],"")</f>
        <v/>
      </c>
      <c r="DY227" s="148" t="str">
        <f>IF(Tbl.Kosten[[#This Row],[KSnr.]]=DY$7,Tbl.Kosten[[#This Row],[Totaal kosten]],"")</f>
        <v/>
      </c>
      <c r="DZ227" s="148" t="str">
        <f>IF(Tbl.Kosten[[#This Row],[KSnr.]]=DZ$7,Tbl.Kosten[[#This Row],[Totaal kosten]],"")</f>
        <v/>
      </c>
      <c r="EA227" s="148" t="str">
        <f>IF(Tbl.Kosten[[#This Row],[KSnr.]]=EA$7,Tbl.Kosten[[#This Row],[Totaal kosten]],"")</f>
        <v/>
      </c>
      <c r="EB227" s="148" t="str">
        <f>IF(Tbl.Kosten[[#This Row],[KSnr.]]=EB$7,Tbl.Kosten[[#This Row],[Totaal kosten]],"")</f>
        <v/>
      </c>
      <c r="EC227" s="148" t="str">
        <f>IF(Tbl.Kosten[[#This Row],[KSnr.]]=EC$7,Tbl.Kosten[[#This Row],[Totaal kosten]],"")</f>
        <v/>
      </c>
      <c r="ED227" s="148" t="str">
        <f>IF(Tbl.Kosten[[#This Row],[KSnr.]]=ED$7,Tbl.Kosten[[#This Row],[Totaal kosten]],"")</f>
        <v/>
      </c>
      <c r="EE227" s="148" t="str">
        <f>IF(Tbl.Kosten[[#This Row],[KSnr.]]=EE$7,Tbl.Kosten[[#This Row],[Totaal kosten]],"")</f>
        <v/>
      </c>
      <c r="EF227" s="148" t="str">
        <f>IF(Tbl.Kosten[[#This Row],[KSnr.]]=EF$7,Tbl.Kosten[[#This Row],[Totaal kosten]],"")</f>
        <v/>
      </c>
      <c r="EG227" s="148" t="str">
        <f>IF(Tbl.Kosten[[#This Row],[KSnr.]]=EG$7,Tbl.Kosten[[#This Row],[Totaal kosten]],"")</f>
        <v/>
      </c>
      <c r="EH227" s="148" t="str">
        <f>IF(Tbl.Kosten[[#This Row],[KSnr.]]=EH$7,Tbl.Kosten[[#This Row],[Totaal kosten]],"")</f>
        <v/>
      </c>
      <c r="EI227" s="148" t="str">
        <f>IF(Tbl.Kosten[[#This Row],[KSnr.]]=EI$7,Tbl.Kosten[[#This Row],[Totaal kosten]],"")</f>
        <v/>
      </c>
      <c r="EJ227" s="148" t="str">
        <f>IF(Tbl.Kosten[[#This Row],[KSnr.]]=EJ$7,Tbl.Kosten[[#This Row],[Totaal kosten]],"")</f>
        <v/>
      </c>
      <c r="EK227" s="148" t="str">
        <f>IF(Tbl.Kosten[[#This Row],[KSnr.]]=EK$7,Tbl.Kosten[[#This Row],[Totaal kosten]],"")</f>
        <v/>
      </c>
      <c r="EL227" s="148" t="str">
        <f>IF(Tbl.Kosten[[#This Row],[KSnr.]]=EL$7,Tbl.Kosten[[#This Row],[Totaal kosten]],"")</f>
        <v/>
      </c>
      <c r="EM227" s="148" t="str">
        <f>IF(Tbl.Kosten[[#This Row],[KSnr.]]=EM$7,Tbl.Kosten[[#This Row],[Totaal kosten]],"")</f>
        <v/>
      </c>
      <c r="EN227" s="148" t="str">
        <f>IF(Tbl.Kosten[[#This Row],[KSnr.]]=EN$7,Tbl.Kosten[[#This Row],[Totaal kosten]],"")</f>
        <v/>
      </c>
      <c r="EO227" s="148" t="str">
        <f>IF(Tbl.Kosten[[#This Row],[KSnr.]]=EO$7,Tbl.Kosten[[#This Row],[Totaal kosten]],"")</f>
        <v/>
      </c>
      <c r="EP227" s="148" t="str">
        <f>IF(Tbl.Kosten[[#This Row],[KSnr.]]=EP$7,Tbl.Kosten[[#This Row],[Totaal kosten]],"")</f>
        <v/>
      </c>
      <c r="EQ227" s="148" t="str">
        <f>IF(Tbl.Kosten[[#This Row],[KSnr.]]=EQ$7,Tbl.Kosten[[#This Row],[Totaal kosten]],"")</f>
        <v/>
      </c>
      <c r="ER227" s="144" t="str">
        <f>IFERROR(_xlfn.XLOOKUP(Tbl.Kosten[[#This Row],[Subsidieactiviteit]],Tbl.Subsidiehoogte[Subsidieactiviteit],Tbl.Subsidiehoogte[SAnr.],"",0,1),"")</f>
        <v/>
      </c>
      <c r="ES227" s="150" t="str">
        <f>IF(Tbl.Kosten[[#This Row],[Sanr.]]=ES$7,Tbl.Kosten[[#This Row],[Totaal kosten]],"")</f>
        <v/>
      </c>
      <c r="ET227" s="150" t="str">
        <f>IF(Tbl.Kosten[[#This Row],[Sanr.]]=ET$7,Tbl.Kosten[[#This Row],[Totaal kosten]],"")</f>
        <v/>
      </c>
      <c r="EU227" s="150" t="str">
        <f>IF(Tbl.Kosten[[#This Row],[Sanr.]]=EU$7,Tbl.Kosten[[#This Row],[Totaal kosten]],"")</f>
        <v/>
      </c>
      <c r="EV227" s="150" t="str">
        <f>IF(Tbl.Kosten[[#This Row],[Sanr.]]=EV$7,Tbl.Kosten[[#This Row],[Totaal kosten]],"")</f>
        <v/>
      </c>
      <c r="EW227" s="150" t="str">
        <f>IF(Tbl.Kosten[[#This Row],[Sanr.]]=EW$7,Tbl.Kosten[[#This Row],[Totaal kosten]],"")</f>
        <v/>
      </c>
      <c r="EX227" s="150" t="str">
        <f>IF(Tbl.Kosten[[#This Row],[Sanr.]]=EX$7,Tbl.Kosten[[#This Row],[Totaal kosten]],"")</f>
        <v/>
      </c>
      <c r="EY227" s="150" t="str">
        <f>IF(Tbl.Kosten[[#This Row],[Sanr.]]=EY$7,Tbl.Kosten[[#This Row],[Totaal kosten]],"")</f>
        <v/>
      </c>
      <c r="EZ227" s="150" t="str">
        <f>IF(Tbl.Kosten[[#This Row],[Sanr.]]=EZ$7,Tbl.Kosten[[#This Row],[Totaal kosten]],"")</f>
        <v/>
      </c>
      <c r="FA227" s="150" t="str">
        <f>IF(Tbl.Kosten[[#This Row],[Sanr.]]=FA$7,Tbl.Kosten[[#This Row],[Totaal kosten]],"")</f>
        <v/>
      </c>
      <c r="FB227" s="150" t="str">
        <f>IF(Tbl.Kosten[[#This Row],[Sanr.]]=FB$7,Tbl.Kosten[[#This Row],[Totaal kosten]],"")</f>
        <v/>
      </c>
      <c r="FC227" s="150" t="str">
        <f>IF(Tbl.Kosten[[#This Row],[Sanr.]]=FC$7,Tbl.Kosten[[#This Row],[Totaal kosten]],"")</f>
        <v/>
      </c>
      <c r="FD227" s="150" t="str">
        <f>IF(Tbl.Kosten[[#This Row],[Sanr.]]=FD$7,Tbl.Kosten[[#This Row],[Totaal kosten]],"")</f>
        <v/>
      </c>
      <c r="FE227" s="150" t="str">
        <f>IF(Tbl.Kosten[[#This Row],[Sanr.]]=FE$7,Tbl.Kosten[[#This Row],[Totaal kosten]],"")</f>
        <v/>
      </c>
      <c r="FF227" s="150" t="str">
        <f>IF(Tbl.Kosten[[#This Row],[Sanr.]]=FF$7,Tbl.Kosten[[#This Row],[Totaal kosten]],"")</f>
        <v/>
      </c>
      <c r="FG227" s="150" t="str">
        <f>IF(Tbl.Kosten[[#This Row],[Sanr.]]=FG$7,Tbl.Kosten[[#This Row],[Totaal kosten]],"")</f>
        <v/>
      </c>
      <c r="FH227" s="150" t="str">
        <f>IF(Tbl.Kosten[[#This Row],[Sanr.]]=FH$7,Tbl.Kosten[[#This Row],[Totaal kosten]],"")</f>
        <v/>
      </c>
      <c r="FI227" s="150" t="str">
        <f>IF(Tbl.Kosten[[#This Row],[Sanr.]]=FI$7,Tbl.Kosten[[#This Row],[Totaal kosten]],"")</f>
        <v/>
      </c>
      <c r="FJ227" s="150" t="str">
        <f>IF(Tbl.Kosten[[#This Row],[Sanr.]]=FJ$7,Tbl.Kosten[[#This Row],[Totaal kosten]],"")</f>
        <v/>
      </c>
      <c r="FK227" s="150" t="str">
        <f>IF(Tbl.Kosten[[#This Row],[Sanr.]]=FK$7,Tbl.Kosten[[#This Row],[Totaal kosten]],"")</f>
        <v/>
      </c>
      <c r="FL227" s="150" t="str">
        <f>IF(Tbl.Kosten[[#This Row],[Sanr.]]=FL$7,Tbl.Kosten[[#This Row],[Totaal kosten]],"")</f>
        <v/>
      </c>
      <c r="FM227" s="150" t="str">
        <f>IF(Tbl.Kosten[[#This Row],[Sanr.]]=FM$7,Tbl.Kosten[[#This Row],[Totaal kosten]],"")</f>
        <v/>
      </c>
      <c r="FN227" s="150" t="str">
        <f>IF(Tbl.Kosten[[#This Row],[Sanr.]]=FN$7,Tbl.Kosten[[#This Row],[Totaal kosten]],"")</f>
        <v/>
      </c>
      <c r="FO227" s="150" t="str">
        <f>IF(Tbl.Kosten[[#This Row],[Sanr.]]=FO$7,Tbl.Kosten[[#This Row],[Totaal kosten]],"")</f>
        <v/>
      </c>
      <c r="FP227" s="150" t="str">
        <f>IF(Tbl.Kosten[[#This Row],[Sanr.]]=FP$7,Tbl.Kosten[[#This Row],[Totaal kosten]],"")</f>
        <v/>
      </c>
      <c r="FQ227" s="150" t="str">
        <f>IF(Tbl.Kosten[[#This Row],[Sanr.]]=FQ$7,Tbl.Kosten[[#This Row],[Totaal kosten]],"")</f>
        <v/>
      </c>
      <c r="FR227" s="150" t="str">
        <f>IF(Tbl.Kosten[[#This Row],[Sanr.]]=FR$7,Tbl.Kosten[[#This Row],[Totaal kosten]],"")</f>
        <v/>
      </c>
      <c r="FS227" s="150" t="str">
        <f>IF(Tbl.Kosten[[#This Row],[Sanr.]]=FS$7,Tbl.Kosten[[#This Row],[Totaal kosten]],"")</f>
        <v/>
      </c>
      <c r="FT227" s="150" t="str">
        <f>IF(Tbl.Kosten[[#This Row],[Sanr.]]=FT$7,Tbl.Kosten[[#This Row],[Totaal kosten]],"")</f>
        <v/>
      </c>
      <c r="FU227" s="150" t="str">
        <f>IF(Tbl.Kosten[[#This Row],[Sanr.]]=FU$7,Tbl.Kosten[[#This Row],[Totaal kosten]],"")</f>
        <v/>
      </c>
      <c r="FV227" s="150" t="str">
        <f>IF(Tbl.Kosten[[#This Row],[Sanr.]]=FV$7,Tbl.Kosten[[#This Row],[Totaal kosten]],"")</f>
        <v/>
      </c>
      <c r="FW227" s="150" t="str">
        <f>IFERROR(_xlfn.XLOOKUP(Tbl.Kosten[[#This Row],[Activiteitencode]],Tbl.Activiteiten[Activiteitcode],Tbl.Activiteiten[Anr.],"",0,1),"")</f>
        <v/>
      </c>
      <c r="FX227" s="169" t="str">
        <f>_xlfn.CONCAT(Tbl.Kosten[[#This Row],[Pnr.]],Tbl.Kosten[[#This Row],[Sanr.]])</f>
        <v>P1</v>
      </c>
      <c r="FY227" s="150">
        <f>Tbl.Kosten[[#This Row],[Totaal kosten]]-Tbl.Kosten[[#This Row],[Subsidie]]</f>
        <v>0</v>
      </c>
      <c r="FZ227" s="150">
        <f>IF(Tbl.Kosten[[#This Row],[Pnr.]]=FZ$7,Tbl.Kosten[[#This Row],[Te financieren]],"")</f>
        <v>0</v>
      </c>
      <c r="GA227" s="150" t="str">
        <f>IF(Tbl.Kosten[[#This Row],[Pnr.]]=GA$7,Tbl.Kosten[[#This Row],[Te financieren]],"")</f>
        <v/>
      </c>
      <c r="GB227" s="150" t="str">
        <f>IF(Tbl.Kosten[[#This Row],[Pnr.]]=GB$7,Tbl.Kosten[[#This Row],[Te financieren]],"")</f>
        <v/>
      </c>
      <c r="GC227" s="150" t="str">
        <f>IF(Tbl.Kosten[[#This Row],[Pnr.]]=GC$7,Tbl.Kosten[[#This Row],[Te financieren]],"")</f>
        <v/>
      </c>
      <c r="GD227" s="150" t="str">
        <f>IF(Tbl.Kosten[[#This Row],[Pnr.]]=GD$7,Tbl.Kosten[[#This Row],[Te financieren]],"")</f>
        <v/>
      </c>
      <c r="GE227" s="150" t="str">
        <f>IF(Tbl.Kosten[[#This Row],[Pnr.]]=GE$7,Tbl.Kosten[[#This Row],[Te financieren]],"")</f>
        <v/>
      </c>
      <c r="GF227" s="150" t="str">
        <f>IF(Tbl.Kosten[[#This Row],[Pnr.]]=GF$7,Tbl.Kosten[[#This Row],[Te financieren]],"")</f>
        <v/>
      </c>
      <c r="GG227" s="150" t="str">
        <f>IF(Tbl.Kosten[[#This Row],[Pnr.]]=GG$7,Tbl.Kosten[[#This Row],[Te financieren]],"")</f>
        <v/>
      </c>
      <c r="GH227" s="150" t="str">
        <f>IF(Tbl.Kosten[[#This Row],[Pnr.]]=GH$7,Tbl.Kosten[[#This Row],[Te financieren]],"")</f>
        <v/>
      </c>
      <c r="GI227" s="150" t="str">
        <f>IF(Tbl.Kosten[[#This Row],[Pnr.]]=GI$7,Tbl.Kosten[[#This Row],[Te financieren]],"")</f>
        <v/>
      </c>
      <c r="GJ227" s="150" t="str">
        <f>IF(Tbl.Kosten[[#This Row],[Pnr.]]=GJ$7,Tbl.Kosten[[#This Row],[Te financieren]],"")</f>
        <v/>
      </c>
      <c r="GK227" s="150" t="str">
        <f>IF(Tbl.Kosten[[#This Row],[Pnr.]]=GK$7,Tbl.Kosten[[#This Row],[Te financieren]],"")</f>
        <v/>
      </c>
      <c r="GL227" s="150" t="str">
        <f>IF(Tbl.Kosten[[#This Row],[Pnr.]]=GL$7,Tbl.Kosten[[#This Row],[Te financieren]],"")</f>
        <v/>
      </c>
      <c r="GM227" s="150" t="str">
        <f>IF(Tbl.Kosten[[#This Row],[Pnr.]]=GM$7,Tbl.Kosten[[#This Row],[Te financieren]],"")</f>
        <v/>
      </c>
      <c r="GN227" s="150" t="str">
        <f>IF(Tbl.Kosten[[#This Row],[Pnr.]]=GN$7,Tbl.Kosten[[#This Row],[Te financieren]],"")</f>
        <v/>
      </c>
      <c r="GO227" s="150" t="str">
        <f>IF(Tbl.Kosten[[#This Row],[Pnr.]]=GO$7,Tbl.Kosten[[#This Row],[Te financieren]],"")</f>
        <v/>
      </c>
      <c r="GP227" s="150" t="str">
        <f>IF(Tbl.Kosten[[#This Row],[Pnr.]]=GP$7,Tbl.Kosten[[#This Row],[Te financieren]],"")</f>
        <v/>
      </c>
      <c r="GQ227" s="150" t="str">
        <f>IF(Tbl.Kosten[[#This Row],[Pnr.]]=GQ$7,Tbl.Kosten[[#This Row],[Te financieren]],"")</f>
        <v/>
      </c>
      <c r="GR227" s="150" t="str">
        <f>IF(Tbl.Kosten[[#This Row],[Pnr.]]=GR$7,Tbl.Kosten[[#This Row],[Te financieren]],"")</f>
        <v/>
      </c>
      <c r="GS227" s="150" t="str">
        <f>IF(Tbl.Kosten[[#This Row],[Pnr.]]=GS$7,Tbl.Kosten[[#This Row],[Te financieren]],"")</f>
        <v/>
      </c>
      <c r="GT227" s="150" t="str">
        <f>IF(Tbl.Kosten[[#This Row],[Pnr.]]=GT$7,Tbl.Kosten[[#This Row],[Te financieren]],"")</f>
        <v/>
      </c>
      <c r="GU227" s="150" t="str">
        <f>IF(Tbl.Kosten[[#This Row],[Pnr.]]=GU$7,Tbl.Kosten[[#This Row],[Te financieren]],"")</f>
        <v/>
      </c>
      <c r="GV227" s="150" t="str">
        <f>IF(Tbl.Kosten[[#This Row],[Pnr.]]=GV$7,Tbl.Kosten[[#This Row],[Te financieren]],"")</f>
        <v/>
      </c>
      <c r="GW227" s="150" t="str">
        <f>IF(Tbl.Kosten[[#This Row],[Pnr.]]=GW$7,Tbl.Kosten[[#This Row],[Te financieren]],"")</f>
        <v/>
      </c>
      <c r="GX227" s="150" t="str">
        <f>IF(Tbl.Kosten[[#This Row],[Pnr.]]=GX$7,Tbl.Kosten[[#This Row],[Te financieren]],"")</f>
        <v/>
      </c>
      <c r="GY227" s="150" t="str">
        <f>IF(Tbl.Kosten[[#This Row],[Pnr.]]=GY$7,Tbl.Kosten[[#This Row],[Te financieren]],"")</f>
        <v/>
      </c>
      <c r="GZ227" s="150" t="str">
        <f>IF(Tbl.Kosten[[#This Row],[Pnr.]]=GZ$7,Tbl.Kosten[[#This Row],[Te financieren]],"")</f>
        <v/>
      </c>
      <c r="HA227" s="150" t="str">
        <f>IF(Tbl.Kosten[[#This Row],[Pnr.]]=HA$7,Tbl.Kosten[[#This Row],[Te financieren]],"")</f>
        <v/>
      </c>
      <c r="HB227" s="150" t="str">
        <f>IF(Tbl.Kosten[[#This Row],[Pnr.]]=HB$7,Tbl.Kosten[[#This Row],[Te financieren]],"")</f>
        <v/>
      </c>
      <c r="HC227" s="150" t="str">
        <f>IF(Tbl.Kosten[[#This Row],[Pnr.]]=HC$7,Tbl.Kosten[[#This Row],[Te financieren]],"")</f>
        <v/>
      </c>
      <c r="HD227" s="150" t="str">
        <f>IF(Tbl.Kosten[[#This Row],[Pnr.]]=HD$7,Tbl.Kosten[[#This Row],[Te financieren]],"")</f>
        <v/>
      </c>
      <c r="HE227" s="150" t="str">
        <f>IF(Tbl.Kosten[[#This Row],[Pnr.]]=HE$7,Tbl.Kosten[[#This Row],[Te financieren]],"")</f>
        <v/>
      </c>
      <c r="HF227" s="150" t="str">
        <f>IF(Tbl.Kosten[[#This Row],[Pnr.]]=HF$7,Tbl.Kosten[[#This Row],[Te financieren]],"")</f>
        <v/>
      </c>
      <c r="HG227" s="150" t="str">
        <f>IF(Tbl.Kosten[[#This Row],[Pnr.]]=HG$7,Tbl.Kosten[[#This Row],[Te financieren]],"")</f>
        <v/>
      </c>
      <c r="HH227" s="150" t="str">
        <f>IF(Tbl.Kosten[[#This Row],[Pnr.]]=HH$7,Tbl.Kosten[[#This Row],[Te financieren]],"")</f>
        <v/>
      </c>
      <c r="HI227" s="150" t="str">
        <f>IF(Tbl.Kosten[[#This Row],[Pnr.]]=HI$7,Tbl.Kosten[[#This Row],[Te financieren]],"")</f>
        <v/>
      </c>
      <c r="HJ227" s="150" t="str">
        <f>IF(Tbl.Kosten[[#This Row],[Pnr.]]=HJ$7,Tbl.Kosten[[#This Row],[Te financieren]],"")</f>
        <v/>
      </c>
      <c r="HK227" s="150" t="str">
        <f>IF(Tbl.Kosten[[#This Row],[Pnr.]]=HK$7,Tbl.Kosten[[#This Row],[Te financieren]],"")</f>
        <v/>
      </c>
      <c r="HL227" s="150" t="str">
        <f>IF(Tbl.Kosten[[#This Row],[Pnr.]]=HL$7,Tbl.Kosten[[#This Row],[Te financieren]],"")</f>
        <v/>
      </c>
      <c r="HM227" s="150" t="str">
        <f>IF(Tbl.Kosten[[#This Row],[Pnr.]]=HM$7,Tbl.Kosten[[#This Row],[Te financieren]],"")</f>
        <v/>
      </c>
      <c r="HN227" s="150" t="str">
        <f>IF(Tbl.Kosten[[#This Row],[Pnr.]]=HN$7,Tbl.Kosten[[#This Row],[Te financieren]],"")</f>
        <v/>
      </c>
      <c r="HO227" s="150" t="str">
        <f>IF(Tbl.Kosten[[#This Row],[Pnr.]]=HO$7,Tbl.Kosten[[#This Row],[Te financieren]],"")</f>
        <v/>
      </c>
      <c r="HP227" s="150" t="str">
        <f>IF(Tbl.Kosten[[#This Row],[Pnr.]]=HP$7,Tbl.Kosten[[#This Row],[Te financieren]],"")</f>
        <v/>
      </c>
      <c r="HQ227" s="150" t="str">
        <f>IF(Tbl.Kosten[[#This Row],[Pnr.]]=HQ$7,Tbl.Kosten[[#This Row],[Te financieren]],"")</f>
        <v/>
      </c>
      <c r="HR227" s="150" t="str">
        <f>IF(Tbl.Kosten[[#This Row],[Pnr.]]=HR$7,Tbl.Kosten[[#This Row],[Te financieren]],"")</f>
        <v/>
      </c>
      <c r="HS227" s="150" t="str">
        <f>IF(Tbl.Kosten[[#This Row],[Pnr.]]=HS$7,Tbl.Kosten[[#This Row],[Te financieren]],"")</f>
        <v/>
      </c>
      <c r="HT227" s="150" t="str">
        <f>IF(Tbl.Kosten[[#This Row],[Pnr.]]=HT$7,Tbl.Kosten[[#This Row],[Te financieren]],"")</f>
        <v/>
      </c>
      <c r="HU227" s="150" t="str">
        <f>IF(Tbl.Kosten[[#This Row],[Pnr.]]=HU$7,Tbl.Kosten[[#This Row],[Te financieren]],"")</f>
        <v/>
      </c>
      <c r="HV227" s="150" t="str">
        <f>IF(Tbl.Kosten[[#This Row],[Pnr.]]=HV$7,Tbl.Kosten[[#This Row],[Te financieren]],"")</f>
        <v/>
      </c>
      <c r="HW227" s="150" t="str">
        <f>IF(Tbl.Kosten[[#This Row],[Pnr.]]=HW$7,Tbl.Kosten[[#This Row],[Te financieren]],"")</f>
        <v/>
      </c>
    </row>
    <row r="228" spans="2:231" x14ac:dyDescent="0.3">
      <c r="B228" s="134"/>
      <c r="C228" s="137"/>
      <c r="D228" s="136"/>
      <c r="E228" s="261"/>
      <c r="F228" s="135"/>
      <c r="G228" s="11" t="str">
        <f>IF(Tbl.Kosten[[#This Row],[Medewerker e/o 
functie]]&lt;&gt;"",_xlfn.XLOOKUP(Tbl.Kosten[[#This Row],[Medewerker e/o 
functie]],Tbl.Uurtarief[Medewerker en/of functie],Tbl.Uurtarief[Uurtarief],"",0,1),"")</f>
        <v/>
      </c>
      <c r="H228" s="121">
        <f>IFERROR(Tbl.Kosten[[#This Row],[Uren]]*Tbl.Kosten[[#This Row],[Uurtarief]],0)</f>
        <v>0</v>
      </c>
      <c r="I228" s="119" t="str">
        <f>IF(Tbl.Kosten[[#This Row],[Subtotaal uren]]&lt;&gt;0,_xlfn.XLOOKUP(Tbl.Kosten[[#This Row],[Medewerker e/o 
functie]],Tbl.Uurtarief[Medewerker en/of functie],Tbl.Uurtarief[Kostensoort arbeid],"",0,1),"")</f>
        <v/>
      </c>
      <c r="J228" s="137"/>
      <c r="K228" s="135"/>
      <c r="L228" s="139" t="str">
        <f>IF(Tbl.Kosten[[#This Row],[Activum]]&lt;&gt;"",_xlfn.XLOOKUP(Tbl.Kosten[[#This Row],[Activum]],Tbl.Afschrijvingskosten[Activum],Tbl.Afschrijvingskosten[Tarief per afschrijvings-eenheid],"",0,1),"")</f>
        <v/>
      </c>
      <c r="M228" s="122">
        <f>IFERROR(Tbl.Kosten[[#This Row],[Een-
heden]]*Tbl.Kosten[[#This Row],[Afschrijvings-
tarief]],0)</f>
        <v>0</v>
      </c>
      <c r="N228" s="122" t="str">
        <f>IF(Tbl.Kosten[[#This Row],[Subtotaal afschrijving]]&lt;&gt;0,Lijsten!$A$7,"")</f>
        <v/>
      </c>
      <c r="O228" s="140"/>
      <c r="P228" s="135"/>
      <c r="Q228" s="138"/>
      <c r="R228" s="122">
        <f>IFERROR(Tbl.Kosten[[#This Row],[Aantal]]*Tbl.Kosten[[#This Row],[Tarief]],0)</f>
        <v>0</v>
      </c>
      <c r="S228" s="8">
        <f>IFERROR(Tbl.Kosten[[#This Row],[Subtotaal overige kosten]]+Tbl.Kosten[[#This Row],[Subtotaal uren]]+Tbl.Kosten[[#This Row],[Subtotaal afschrijving]],0)</f>
        <v>0</v>
      </c>
      <c r="T228" s="8">
        <f>IFERROR(Tbl.Kosten[[#This Row],[Totaal kosten]]*Tbl.Kosten[[#This Row],[Subsidie%]],0)</f>
        <v>0</v>
      </c>
      <c r="U228" s="4" t="str" cm="1">
        <f t="array" ref="U228">IFERROR(_xlfn.IFS(Tbl.Kosten[[#This Row],[Subtotaal uren]]&lt;&gt;0,Tbl.Kosten[[#This Row],[Kostensoort arbeid]],Tbl.Kosten[[#This Row],[Subtotaal afschrijving]]&lt;&gt;0,Tbl.Kosten[[#This Row],[Kostensoort afschrijving]],Tbl.Kosten[[#This Row],[Subtotaal overige kosten]]&lt;&gt;0,Tbl.Kosten[[#This Row],[Kostensoort overig]]),"")</f>
        <v/>
      </c>
      <c r="V228" s="4" t="str">
        <f>IFERROR(_xlfn.XLOOKUP(Tbl.Kosten[[#This Row],[Activiteitencode]],Tbl.Activiteiten[Activiteitcode],Tbl.Activiteiten[Werkpakketcode],"",0,1),"")</f>
        <v/>
      </c>
      <c r="W228" s="4" t="str">
        <f>IFERROR(_xlfn.XLOOKUP(Tbl.Kosten[[#This Row],[Werkpakketcode]],Tbl.Werkpakketten[Werkpakketcode],Tbl.Werkpakketten[Subsidiabele activiteit],"",0,1),"")</f>
        <v/>
      </c>
      <c r="X228" s="12">
        <f>IFERROR(_xlfn.XLOOKUP(Tbl.Kosten[[#This Row],[Sanr.]],Tbl.Subsidiehoogte[SAnr.],Tbl.Subsidiehoogte[Sub. Percentage],0,0,1),0)</f>
        <v>0</v>
      </c>
      <c r="Y228" s="144" t="str">
        <f>IFERROR(_xlfn.XLOOKUP(Tbl.Kosten[[#This Row],[Partnercode]],Tbl.Projectpartners[Partnercode],Tbl.Projectpartners[PNr.],"",0,1),"")</f>
        <v>P1</v>
      </c>
      <c r="Z228" s="148">
        <f>IF(Tbl.Kosten[[#This Row],[Pnr.]]=Z$7,Tbl.Kosten[[#This Row],[Totaal kosten]],"")</f>
        <v>0</v>
      </c>
      <c r="AA228" s="148" t="str">
        <f>IF(Tbl.Kosten[[#This Row],[Pnr.]]=AA$7,Tbl.Kosten[[#This Row],[Totaal kosten]],"")</f>
        <v/>
      </c>
      <c r="AB228" s="148" t="str">
        <f>IF(Tbl.Kosten[[#This Row],[Pnr.]]=AB$7,Tbl.Kosten[[#This Row],[Totaal kosten]],"")</f>
        <v/>
      </c>
      <c r="AC228" s="148" t="str">
        <f>IF(Tbl.Kosten[[#This Row],[Pnr.]]=AC$7,Tbl.Kosten[[#This Row],[Totaal kosten]],"")</f>
        <v/>
      </c>
      <c r="AD228" s="148" t="str">
        <f>IF(Tbl.Kosten[[#This Row],[Pnr.]]=AD$7,Tbl.Kosten[[#This Row],[Totaal kosten]],"")</f>
        <v/>
      </c>
      <c r="AE228" s="148" t="str">
        <f>IF(Tbl.Kosten[[#This Row],[Pnr.]]=AE$7,Tbl.Kosten[[#This Row],[Totaal kosten]],"")</f>
        <v/>
      </c>
      <c r="AF228" s="148" t="str">
        <f>IF(Tbl.Kosten[[#This Row],[Pnr.]]=AF$7,Tbl.Kosten[[#This Row],[Totaal kosten]],"")</f>
        <v/>
      </c>
      <c r="AG228" s="148" t="str">
        <f>IF(Tbl.Kosten[[#This Row],[Pnr.]]=AG$7,Tbl.Kosten[[#This Row],[Totaal kosten]],"")</f>
        <v/>
      </c>
      <c r="AH228" s="148" t="str">
        <f>IF(Tbl.Kosten[[#This Row],[Pnr.]]=AH$7,Tbl.Kosten[[#This Row],[Totaal kosten]],"")</f>
        <v/>
      </c>
      <c r="AI228" s="148" t="str">
        <f>IF(Tbl.Kosten[[#This Row],[Pnr.]]=AI$7,Tbl.Kosten[[#This Row],[Totaal kosten]],"")</f>
        <v/>
      </c>
      <c r="AJ228" s="148" t="str">
        <f>IF(Tbl.Kosten[[#This Row],[Pnr.]]=AJ$7,Tbl.Kosten[[#This Row],[Totaal kosten]],"")</f>
        <v/>
      </c>
      <c r="AK228" s="148" t="str">
        <f>IF(Tbl.Kosten[[#This Row],[Pnr.]]=AK$7,Tbl.Kosten[[#This Row],[Totaal kosten]],"")</f>
        <v/>
      </c>
      <c r="AL228" s="148" t="str">
        <f>IF(Tbl.Kosten[[#This Row],[Pnr.]]=AL$7,Tbl.Kosten[[#This Row],[Totaal kosten]],"")</f>
        <v/>
      </c>
      <c r="AM228" s="148" t="str">
        <f>IF(Tbl.Kosten[[#This Row],[Pnr.]]=AM$7,Tbl.Kosten[[#This Row],[Totaal kosten]],"")</f>
        <v/>
      </c>
      <c r="AN228" s="148" t="str">
        <f>IF(Tbl.Kosten[[#This Row],[Pnr.]]=AN$7,Tbl.Kosten[[#This Row],[Totaal kosten]],"")</f>
        <v/>
      </c>
      <c r="AO228" s="148" t="str">
        <f>IF(Tbl.Kosten[[#This Row],[Pnr.]]=AO$7,Tbl.Kosten[[#This Row],[Totaal kosten]],"")</f>
        <v/>
      </c>
      <c r="AP228" s="148" t="str">
        <f>IF(Tbl.Kosten[[#This Row],[Pnr.]]=AP$7,Tbl.Kosten[[#This Row],[Totaal kosten]],"")</f>
        <v/>
      </c>
      <c r="AQ228" s="148" t="str">
        <f>IF(Tbl.Kosten[[#This Row],[Pnr.]]=AQ$7,Tbl.Kosten[[#This Row],[Totaal kosten]],"")</f>
        <v/>
      </c>
      <c r="AR228" s="148" t="str">
        <f>IF(Tbl.Kosten[[#This Row],[Pnr.]]=AR$7,Tbl.Kosten[[#This Row],[Totaal kosten]],"")</f>
        <v/>
      </c>
      <c r="AS228" s="148" t="str">
        <f>IF(Tbl.Kosten[[#This Row],[Pnr.]]=AS$7,Tbl.Kosten[[#This Row],[Totaal kosten]],"")</f>
        <v/>
      </c>
      <c r="AT228" s="148" t="str">
        <f>IF(Tbl.Kosten[[#This Row],[Pnr.]]=AT$7,Tbl.Kosten[[#This Row],[Totaal kosten]],"")</f>
        <v/>
      </c>
      <c r="AU228" s="148" t="str">
        <f>IF(Tbl.Kosten[[#This Row],[Pnr.]]=AU$7,Tbl.Kosten[[#This Row],[Totaal kosten]],"")</f>
        <v/>
      </c>
      <c r="AV228" s="148" t="str">
        <f>IF(Tbl.Kosten[[#This Row],[Pnr.]]=AV$7,Tbl.Kosten[[#This Row],[Totaal kosten]],"")</f>
        <v/>
      </c>
      <c r="AW228" s="148" t="str">
        <f>IF(Tbl.Kosten[[#This Row],[Pnr.]]=AW$7,Tbl.Kosten[[#This Row],[Totaal kosten]],"")</f>
        <v/>
      </c>
      <c r="AX228" s="148" t="str">
        <f>IF(Tbl.Kosten[[#This Row],[Pnr.]]=AX$7,Tbl.Kosten[[#This Row],[Totaal kosten]],"")</f>
        <v/>
      </c>
      <c r="AY228" s="148" t="str">
        <f>IF(Tbl.Kosten[[#This Row],[Pnr.]]=AY$7,Tbl.Kosten[[#This Row],[Totaal kosten]],"")</f>
        <v/>
      </c>
      <c r="AZ228" s="148" t="str">
        <f>IF(Tbl.Kosten[[#This Row],[Pnr.]]=AZ$7,Tbl.Kosten[[#This Row],[Totaal kosten]],"")</f>
        <v/>
      </c>
      <c r="BA228" s="148" t="str">
        <f>IF(Tbl.Kosten[[#This Row],[Pnr.]]=BA$7,Tbl.Kosten[[#This Row],[Totaal kosten]],"")</f>
        <v/>
      </c>
      <c r="BB228" s="148" t="str">
        <f>IF(Tbl.Kosten[[#This Row],[Pnr.]]=BB$7,Tbl.Kosten[[#This Row],[Totaal kosten]],"")</f>
        <v/>
      </c>
      <c r="BC228" s="148" t="str">
        <f>IF(Tbl.Kosten[[#This Row],[Pnr.]]=BC$7,Tbl.Kosten[[#This Row],[Totaal kosten]],"")</f>
        <v/>
      </c>
      <c r="BD228" s="148" t="str">
        <f>IF(Tbl.Kosten[[#This Row],[Pnr.]]=BD$7,Tbl.Kosten[[#This Row],[Totaal kosten]],"")</f>
        <v/>
      </c>
      <c r="BE228" s="148" t="str">
        <f>IF(Tbl.Kosten[[#This Row],[Pnr.]]=BE$7,Tbl.Kosten[[#This Row],[Totaal kosten]],"")</f>
        <v/>
      </c>
      <c r="BF228" s="148" t="str">
        <f>IF(Tbl.Kosten[[#This Row],[Pnr.]]=BF$7,Tbl.Kosten[[#This Row],[Totaal kosten]],"")</f>
        <v/>
      </c>
      <c r="BG228" s="148" t="str">
        <f>IF(Tbl.Kosten[[#This Row],[Pnr.]]=BG$7,Tbl.Kosten[[#This Row],[Totaal kosten]],"")</f>
        <v/>
      </c>
      <c r="BH228" s="148" t="str">
        <f>IF(Tbl.Kosten[[#This Row],[Pnr.]]=BH$7,Tbl.Kosten[[#This Row],[Totaal kosten]],"")</f>
        <v/>
      </c>
      <c r="BI228" s="148" t="str">
        <f>IF(Tbl.Kosten[[#This Row],[Pnr.]]=BI$7,Tbl.Kosten[[#This Row],[Totaal kosten]],"")</f>
        <v/>
      </c>
      <c r="BJ228" s="148" t="str">
        <f>IF(Tbl.Kosten[[#This Row],[Pnr.]]=BJ$7,Tbl.Kosten[[#This Row],[Totaal kosten]],"")</f>
        <v/>
      </c>
      <c r="BK228" s="148" t="str">
        <f>IF(Tbl.Kosten[[#This Row],[Pnr.]]=BK$7,Tbl.Kosten[[#This Row],[Totaal kosten]],"")</f>
        <v/>
      </c>
      <c r="BL228" s="148" t="str">
        <f>IF(Tbl.Kosten[[#This Row],[Pnr.]]=BL$7,Tbl.Kosten[[#This Row],[Totaal kosten]],"")</f>
        <v/>
      </c>
      <c r="BM228" s="148" t="str">
        <f>IF(Tbl.Kosten[[#This Row],[Pnr.]]=BM$7,Tbl.Kosten[[#This Row],[Totaal kosten]],"")</f>
        <v/>
      </c>
      <c r="BN228" s="148" t="str">
        <f>IF(Tbl.Kosten[[#This Row],[Pnr.]]=BN$7,Tbl.Kosten[[#This Row],[Totaal kosten]],"")</f>
        <v/>
      </c>
      <c r="BO228" s="148" t="str">
        <f>IF(Tbl.Kosten[[#This Row],[Pnr.]]=BO$7,Tbl.Kosten[[#This Row],[Totaal kosten]],"")</f>
        <v/>
      </c>
      <c r="BP228" s="148" t="str">
        <f>IF(Tbl.Kosten[[#This Row],[Pnr.]]=BP$7,Tbl.Kosten[[#This Row],[Totaal kosten]],"")</f>
        <v/>
      </c>
      <c r="BQ228" s="148" t="str">
        <f>IF(Tbl.Kosten[[#This Row],[Pnr.]]=BQ$7,Tbl.Kosten[[#This Row],[Totaal kosten]],"")</f>
        <v/>
      </c>
      <c r="BR228" s="148" t="str">
        <f>IF(Tbl.Kosten[[#This Row],[Pnr.]]=BR$7,Tbl.Kosten[[#This Row],[Totaal kosten]],"")</f>
        <v/>
      </c>
      <c r="BS228" s="148" t="str">
        <f>IF(Tbl.Kosten[[#This Row],[Pnr.]]=BS$7,Tbl.Kosten[[#This Row],[Totaal kosten]],"")</f>
        <v/>
      </c>
      <c r="BT228" s="148" t="str">
        <f>IF(Tbl.Kosten[[#This Row],[Pnr.]]=BT$7,Tbl.Kosten[[#This Row],[Totaal kosten]],"")</f>
        <v/>
      </c>
      <c r="BU228" s="148" t="str">
        <f>IF(Tbl.Kosten[[#This Row],[Pnr.]]=BU$7,Tbl.Kosten[[#This Row],[Totaal kosten]],"")</f>
        <v/>
      </c>
      <c r="BV228" s="148" t="str">
        <f>IF(Tbl.Kosten[[#This Row],[Pnr.]]=BV$7,Tbl.Kosten[[#This Row],[Totaal kosten]],"")</f>
        <v/>
      </c>
      <c r="BW228" s="148" t="str">
        <f>IF(Tbl.Kosten[[#This Row],[Pnr.]]=BW$7,Tbl.Kosten[[#This Row],[Totaal kosten]],"")</f>
        <v/>
      </c>
      <c r="BX228" s="148" t="str">
        <f>IFERROR(_xlfn.XLOOKUP(Tbl.Kosten[[#This Row],[Werkpakketcode]],Tbl.Werkpakketten[Werkpakketcode],Tbl.Werkpakketten[WPnr.],"",0,1),"")</f>
        <v/>
      </c>
      <c r="BY228" s="148" t="str">
        <f>IF(Tbl.Kosten[[#This Row],[WPnr.]]=BY$7,Tbl.Kosten[[#This Row],[Totaal kosten]],"")</f>
        <v/>
      </c>
      <c r="BZ228" s="148" t="str">
        <f>IF(Tbl.Kosten[[#This Row],[WPnr.]]=BZ$7,Tbl.Kosten[[#This Row],[Totaal kosten]],"")</f>
        <v/>
      </c>
      <c r="CA228" s="148" t="str">
        <f>IF(Tbl.Kosten[[#This Row],[WPnr.]]=CA$7,Tbl.Kosten[[#This Row],[Totaal kosten]],"")</f>
        <v/>
      </c>
      <c r="CB228" s="148" t="str">
        <f>IF(Tbl.Kosten[[#This Row],[WPnr.]]=CB$7,Tbl.Kosten[[#This Row],[Totaal kosten]],"")</f>
        <v/>
      </c>
      <c r="CC228" s="148" t="str">
        <f>IF(Tbl.Kosten[[#This Row],[WPnr.]]=CC$7,Tbl.Kosten[[#This Row],[Totaal kosten]],"")</f>
        <v/>
      </c>
      <c r="CD228" s="148" t="str">
        <f>IF(Tbl.Kosten[[#This Row],[WPnr.]]=CD$7,Tbl.Kosten[[#This Row],[Totaal kosten]],"")</f>
        <v/>
      </c>
      <c r="CE228" s="148" t="str">
        <f>IF(Tbl.Kosten[[#This Row],[WPnr.]]=CE$7,Tbl.Kosten[[#This Row],[Totaal kosten]],"")</f>
        <v/>
      </c>
      <c r="CF228" s="148" t="str">
        <f>IF(Tbl.Kosten[[#This Row],[WPnr.]]=CF$7,Tbl.Kosten[[#This Row],[Totaal kosten]],"")</f>
        <v/>
      </c>
      <c r="CG228" s="148" t="str">
        <f>IF(Tbl.Kosten[[#This Row],[WPnr.]]=CG$7,Tbl.Kosten[[#This Row],[Totaal kosten]],"")</f>
        <v/>
      </c>
      <c r="CH228" s="148" t="str">
        <f>IF(Tbl.Kosten[[#This Row],[WPnr.]]=CH$7,Tbl.Kosten[[#This Row],[Totaal kosten]],"")</f>
        <v/>
      </c>
      <c r="CI228" s="148" t="str">
        <f>IF(Tbl.Kosten[[#This Row],[WPnr.]]=CI$7,Tbl.Kosten[[#This Row],[Totaal kosten]],"")</f>
        <v/>
      </c>
      <c r="CJ228" s="148" t="str">
        <f>IF(Tbl.Kosten[[#This Row],[WPnr.]]=CJ$7,Tbl.Kosten[[#This Row],[Totaal kosten]],"")</f>
        <v/>
      </c>
      <c r="CK228" s="148" t="str">
        <f>IF(Tbl.Kosten[[#This Row],[WPnr.]]=CK$7,Tbl.Kosten[[#This Row],[Totaal kosten]],"")</f>
        <v/>
      </c>
      <c r="CL228" s="148" t="str">
        <f>IF(Tbl.Kosten[[#This Row],[WPnr.]]=CL$7,Tbl.Kosten[[#This Row],[Totaal kosten]],"")</f>
        <v/>
      </c>
      <c r="CM228" s="148" t="str">
        <f>IF(Tbl.Kosten[[#This Row],[WPnr.]]=CM$7,Tbl.Kosten[[#This Row],[Totaal kosten]],"")</f>
        <v/>
      </c>
      <c r="CN228" s="148" t="str">
        <f>IF(Tbl.Kosten[[#This Row],[WPnr.]]=CN$7,Tbl.Kosten[[#This Row],[Totaal kosten]],"")</f>
        <v/>
      </c>
      <c r="CO228" s="148" t="str">
        <f>IF(Tbl.Kosten[[#This Row],[WPnr.]]=CO$7,Tbl.Kosten[[#This Row],[Totaal kosten]],"")</f>
        <v/>
      </c>
      <c r="CP228" s="148" t="str">
        <f>IF(Tbl.Kosten[[#This Row],[WPnr.]]=CP$7,Tbl.Kosten[[#This Row],[Totaal kosten]],"")</f>
        <v/>
      </c>
      <c r="CQ228" s="148" t="str">
        <f>IF(Tbl.Kosten[[#This Row],[WPnr.]]=CQ$7,Tbl.Kosten[[#This Row],[Totaal kosten]],"")</f>
        <v/>
      </c>
      <c r="CR228" s="148" t="str">
        <f>IF(Tbl.Kosten[[#This Row],[WPnr.]]=CR$7,Tbl.Kosten[[#This Row],[Totaal kosten]],"")</f>
        <v/>
      </c>
      <c r="CS228" s="148" t="str">
        <f>IF(Tbl.Kosten[[#This Row],[WPnr.]]=CS$7,Tbl.Kosten[[#This Row],[Totaal kosten]],"")</f>
        <v/>
      </c>
      <c r="CT228" s="148" t="str">
        <f>IF(Tbl.Kosten[[#This Row],[WPnr.]]=CT$7,Tbl.Kosten[[#This Row],[Totaal kosten]],"")</f>
        <v/>
      </c>
      <c r="CU228" s="148" t="str">
        <f>IF(Tbl.Kosten[[#This Row],[WPnr.]]=CU$7,Tbl.Kosten[[#This Row],[Totaal kosten]],"")</f>
        <v/>
      </c>
      <c r="CV228" s="148" t="str">
        <f>IF(Tbl.Kosten[[#This Row],[WPnr.]]=CV$7,Tbl.Kosten[[#This Row],[Totaal kosten]],"")</f>
        <v/>
      </c>
      <c r="CW228" s="148" t="str">
        <f>IF(Tbl.Kosten[[#This Row],[WPnr.]]=CW$7,Tbl.Kosten[[#This Row],[Totaal kosten]],"")</f>
        <v/>
      </c>
      <c r="CX228" s="148" t="str">
        <f>IF(Tbl.Kosten[[#This Row],[WPnr.]]=CX$7,Tbl.Kosten[[#This Row],[Totaal kosten]],"")</f>
        <v/>
      </c>
      <c r="CY228" s="148" t="str">
        <f>IF(Tbl.Kosten[[#This Row],[WPnr.]]=CY$7,Tbl.Kosten[[#This Row],[Totaal kosten]],"")</f>
        <v/>
      </c>
      <c r="CZ228" s="148" t="str">
        <f>IF(Tbl.Kosten[[#This Row],[WPnr.]]=CZ$7,Tbl.Kosten[[#This Row],[Totaal kosten]],"")</f>
        <v/>
      </c>
      <c r="DA228" s="148" t="str">
        <f>IF(Tbl.Kosten[[#This Row],[WPnr.]]=DA$7,Tbl.Kosten[[#This Row],[Totaal kosten]],"")</f>
        <v/>
      </c>
      <c r="DB228" s="148" t="str">
        <f>IF(Tbl.Kosten[[#This Row],[WPnr.]]=DB$7,Tbl.Kosten[[#This Row],[Totaal kosten]],"")</f>
        <v/>
      </c>
      <c r="DC228" s="148" t="str">
        <f>IF(Tbl.Kosten[[#This Row],[WPnr.]]=DC$7,Tbl.Kosten[[#This Row],[Totaal kosten]],"")</f>
        <v/>
      </c>
      <c r="DD228" s="148" t="str">
        <f>IF(Tbl.Kosten[[#This Row],[WPnr.]]=DD$7,Tbl.Kosten[[#This Row],[Totaal kosten]],"")</f>
        <v/>
      </c>
      <c r="DE228" s="148" t="str">
        <f>IF(Tbl.Kosten[[#This Row],[WPnr.]]=DE$7,Tbl.Kosten[[#This Row],[Totaal kosten]],"")</f>
        <v/>
      </c>
      <c r="DF228" s="148" t="str">
        <f>IF(Tbl.Kosten[[#This Row],[WPnr.]]=DF$7,Tbl.Kosten[[#This Row],[Totaal kosten]],"")</f>
        <v/>
      </c>
      <c r="DG228" s="148" t="str">
        <f>IF(Tbl.Kosten[[#This Row],[WPnr.]]=DG$7,Tbl.Kosten[[#This Row],[Totaal kosten]],"")</f>
        <v/>
      </c>
      <c r="DH228" s="148" t="str">
        <f>IF(Tbl.Kosten[[#This Row],[WPnr.]]=DH$7,Tbl.Kosten[[#This Row],[Totaal kosten]],"")</f>
        <v/>
      </c>
      <c r="DI228" s="148" t="str">
        <f>IF(Tbl.Kosten[[#This Row],[WPnr.]]=DI$7,Tbl.Kosten[[#This Row],[Totaal kosten]],"")</f>
        <v/>
      </c>
      <c r="DJ228" s="148" t="str">
        <f>IF(Tbl.Kosten[[#This Row],[WPnr.]]=DJ$7,Tbl.Kosten[[#This Row],[Totaal kosten]],"")</f>
        <v/>
      </c>
      <c r="DK228" s="148" t="str">
        <f>IF(Tbl.Kosten[[#This Row],[WPnr.]]=DK$7,Tbl.Kosten[[#This Row],[Totaal kosten]],"")</f>
        <v/>
      </c>
      <c r="DL228" s="148" t="str">
        <f>IF(Tbl.Kosten[[#This Row],[WPnr.]]=DL$7,Tbl.Kosten[[#This Row],[Totaal kosten]],"")</f>
        <v/>
      </c>
      <c r="DM228" s="148" t="str">
        <f>IF(Tbl.Kosten[[#This Row],[WPnr.]]=DM$7,Tbl.Kosten[[#This Row],[Totaal kosten]],"")</f>
        <v/>
      </c>
      <c r="DN228" s="148" t="str">
        <f>IF(Tbl.Kosten[[#This Row],[WPnr.]]=DN$7,Tbl.Kosten[[#This Row],[Totaal kosten]],"")</f>
        <v/>
      </c>
      <c r="DO228" s="148" t="str">
        <f>IF(Tbl.Kosten[[#This Row],[WPnr.]]=DO$7,Tbl.Kosten[[#This Row],[Totaal kosten]],"")</f>
        <v/>
      </c>
      <c r="DP228" s="148" t="str">
        <f>IF(Tbl.Kosten[[#This Row],[WPnr.]]=DP$7,Tbl.Kosten[[#This Row],[Totaal kosten]],"")</f>
        <v/>
      </c>
      <c r="DQ228" s="148" t="str">
        <f>IF(Tbl.Kosten[[#This Row],[WPnr.]]=DQ$7,Tbl.Kosten[[#This Row],[Totaal kosten]],"")</f>
        <v/>
      </c>
      <c r="DR228" s="148" t="str">
        <f>IF(Tbl.Kosten[[#This Row],[WPnr.]]=DR$7,Tbl.Kosten[[#This Row],[Totaal kosten]],"")</f>
        <v/>
      </c>
      <c r="DS228" s="148" t="str">
        <f>IF(Tbl.Kosten[[#This Row],[WPnr.]]=DS$7,Tbl.Kosten[[#This Row],[Totaal kosten]],"")</f>
        <v/>
      </c>
      <c r="DT228" s="148" t="str">
        <f>IF(Tbl.Kosten[[#This Row],[WPnr.]]=DT$7,Tbl.Kosten[[#This Row],[Totaal kosten]],"")</f>
        <v/>
      </c>
      <c r="DU228" s="148" t="str">
        <f>IF(Tbl.Kosten[[#This Row],[WPnr.]]=DU$7,Tbl.Kosten[[#This Row],[Totaal kosten]],"")</f>
        <v/>
      </c>
      <c r="DV228" s="148" t="str">
        <f>IF(Tbl.Kosten[[#This Row],[WPnr.]]=DV$7,Tbl.Kosten[[#This Row],[Totaal kosten]],"")</f>
        <v/>
      </c>
      <c r="DW228" s="148" t="str">
        <f>IFERROR(_xlfn.XLOOKUP(Tbl.Kosten[[#This Row],[Kostensoort]],Tbl.Kostensoorten[Kostensoorten],Tbl.Kostensoorten[KSnr.],"",0,1),"")</f>
        <v/>
      </c>
      <c r="DX228" s="148" t="str">
        <f>IF(Tbl.Kosten[[#This Row],[KSnr.]]=DX$7,Tbl.Kosten[[#This Row],[Totaal kosten]],"")</f>
        <v/>
      </c>
      <c r="DY228" s="148" t="str">
        <f>IF(Tbl.Kosten[[#This Row],[KSnr.]]=DY$7,Tbl.Kosten[[#This Row],[Totaal kosten]],"")</f>
        <v/>
      </c>
      <c r="DZ228" s="148" t="str">
        <f>IF(Tbl.Kosten[[#This Row],[KSnr.]]=DZ$7,Tbl.Kosten[[#This Row],[Totaal kosten]],"")</f>
        <v/>
      </c>
      <c r="EA228" s="148" t="str">
        <f>IF(Tbl.Kosten[[#This Row],[KSnr.]]=EA$7,Tbl.Kosten[[#This Row],[Totaal kosten]],"")</f>
        <v/>
      </c>
      <c r="EB228" s="148" t="str">
        <f>IF(Tbl.Kosten[[#This Row],[KSnr.]]=EB$7,Tbl.Kosten[[#This Row],[Totaal kosten]],"")</f>
        <v/>
      </c>
      <c r="EC228" s="148" t="str">
        <f>IF(Tbl.Kosten[[#This Row],[KSnr.]]=EC$7,Tbl.Kosten[[#This Row],[Totaal kosten]],"")</f>
        <v/>
      </c>
      <c r="ED228" s="148" t="str">
        <f>IF(Tbl.Kosten[[#This Row],[KSnr.]]=ED$7,Tbl.Kosten[[#This Row],[Totaal kosten]],"")</f>
        <v/>
      </c>
      <c r="EE228" s="148" t="str">
        <f>IF(Tbl.Kosten[[#This Row],[KSnr.]]=EE$7,Tbl.Kosten[[#This Row],[Totaal kosten]],"")</f>
        <v/>
      </c>
      <c r="EF228" s="148" t="str">
        <f>IF(Tbl.Kosten[[#This Row],[KSnr.]]=EF$7,Tbl.Kosten[[#This Row],[Totaal kosten]],"")</f>
        <v/>
      </c>
      <c r="EG228" s="148" t="str">
        <f>IF(Tbl.Kosten[[#This Row],[KSnr.]]=EG$7,Tbl.Kosten[[#This Row],[Totaal kosten]],"")</f>
        <v/>
      </c>
      <c r="EH228" s="148" t="str">
        <f>IF(Tbl.Kosten[[#This Row],[KSnr.]]=EH$7,Tbl.Kosten[[#This Row],[Totaal kosten]],"")</f>
        <v/>
      </c>
      <c r="EI228" s="148" t="str">
        <f>IF(Tbl.Kosten[[#This Row],[KSnr.]]=EI$7,Tbl.Kosten[[#This Row],[Totaal kosten]],"")</f>
        <v/>
      </c>
      <c r="EJ228" s="148" t="str">
        <f>IF(Tbl.Kosten[[#This Row],[KSnr.]]=EJ$7,Tbl.Kosten[[#This Row],[Totaal kosten]],"")</f>
        <v/>
      </c>
      <c r="EK228" s="148" t="str">
        <f>IF(Tbl.Kosten[[#This Row],[KSnr.]]=EK$7,Tbl.Kosten[[#This Row],[Totaal kosten]],"")</f>
        <v/>
      </c>
      <c r="EL228" s="148" t="str">
        <f>IF(Tbl.Kosten[[#This Row],[KSnr.]]=EL$7,Tbl.Kosten[[#This Row],[Totaal kosten]],"")</f>
        <v/>
      </c>
      <c r="EM228" s="148" t="str">
        <f>IF(Tbl.Kosten[[#This Row],[KSnr.]]=EM$7,Tbl.Kosten[[#This Row],[Totaal kosten]],"")</f>
        <v/>
      </c>
      <c r="EN228" s="148" t="str">
        <f>IF(Tbl.Kosten[[#This Row],[KSnr.]]=EN$7,Tbl.Kosten[[#This Row],[Totaal kosten]],"")</f>
        <v/>
      </c>
      <c r="EO228" s="148" t="str">
        <f>IF(Tbl.Kosten[[#This Row],[KSnr.]]=EO$7,Tbl.Kosten[[#This Row],[Totaal kosten]],"")</f>
        <v/>
      </c>
      <c r="EP228" s="148" t="str">
        <f>IF(Tbl.Kosten[[#This Row],[KSnr.]]=EP$7,Tbl.Kosten[[#This Row],[Totaal kosten]],"")</f>
        <v/>
      </c>
      <c r="EQ228" s="148" t="str">
        <f>IF(Tbl.Kosten[[#This Row],[KSnr.]]=EQ$7,Tbl.Kosten[[#This Row],[Totaal kosten]],"")</f>
        <v/>
      </c>
      <c r="ER228" s="144" t="str">
        <f>IFERROR(_xlfn.XLOOKUP(Tbl.Kosten[[#This Row],[Subsidieactiviteit]],Tbl.Subsidiehoogte[Subsidieactiviteit],Tbl.Subsidiehoogte[SAnr.],"",0,1),"")</f>
        <v/>
      </c>
      <c r="ES228" s="150" t="str">
        <f>IF(Tbl.Kosten[[#This Row],[Sanr.]]=ES$7,Tbl.Kosten[[#This Row],[Totaal kosten]],"")</f>
        <v/>
      </c>
      <c r="ET228" s="150" t="str">
        <f>IF(Tbl.Kosten[[#This Row],[Sanr.]]=ET$7,Tbl.Kosten[[#This Row],[Totaal kosten]],"")</f>
        <v/>
      </c>
      <c r="EU228" s="150" t="str">
        <f>IF(Tbl.Kosten[[#This Row],[Sanr.]]=EU$7,Tbl.Kosten[[#This Row],[Totaal kosten]],"")</f>
        <v/>
      </c>
      <c r="EV228" s="150" t="str">
        <f>IF(Tbl.Kosten[[#This Row],[Sanr.]]=EV$7,Tbl.Kosten[[#This Row],[Totaal kosten]],"")</f>
        <v/>
      </c>
      <c r="EW228" s="150" t="str">
        <f>IF(Tbl.Kosten[[#This Row],[Sanr.]]=EW$7,Tbl.Kosten[[#This Row],[Totaal kosten]],"")</f>
        <v/>
      </c>
      <c r="EX228" s="150" t="str">
        <f>IF(Tbl.Kosten[[#This Row],[Sanr.]]=EX$7,Tbl.Kosten[[#This Row],[Totaal kosten]],"")</f>
        <v/>
      </c>
      <c r="EY228" s="150" t="str">
        <f>IF(Tbl.Kosten[[#This Row],[Sanr.]]=EY$7,Tbl.Kosten[[#This Row],[Totaal kosten]],"")</f>
        <v/>
      </c>
      <c r="EZ228" s="150" t="str">
        <f>IF(Tbl.Kosten[[#This Row],[Sanr.]]=EZ$7,Tbl.Kosten[[#This Row],[Totaal kosten]],"")</f>
        <v/>
      </c>
      <c r="FA228" s="150" t="str">
        <f>IF(Tbl.Kosten[[#This Row],[Sanr.]]=FA$7,Tbl.Kosten[[#This Row],[Totaal kosten]],"")</f>
        <v/>
      </c>
      <c r="FB228" s="150" t="str">
        <f>IF(Tbl.Kosten[[#This Row],[Sanr.]]=FB$7,Tbl.Kosten[[#This Row],[Totaal kosten]],"")</f>
        <v/>
      </c>
      <c r="FC228" s="150" t="str">
        <f>IF(Tbl.Kosten[[#This Row],[Sanr.]]=FC$7,Tbl.Kosten[[#This Row],[Totaal kosten]],"")</f>
        <v/>
      </c>
      <c r="FD228" s="150" t="str">
        <f>IF(Tbl.Kosten[[#This Row],[Sanr.]]=FD$7,Tbl.Kosten[[#This Row],[Totaal kosten]],"")</f>
        <v/>
      </c>
      <c r="FE228" s="150" t="str">
        <f>IF(Tbl.Kosten[[#This Row],[Sanr.]]=FE$7,Tbl.Kosten[[#This Row],[Totaal kosten]],"")</f>
        <v/>
      </c>
      <c r="FF228" s="150" t="str">
        <f>IF(Tbl.Kosten[[#This Row],[Sanr.]]=FF$7,Tbl.Kosten[[#This Row],[Totaal kosten]],"")</f>
        <v/>
      </c>
      <c r="FG228" s="150" t="str">
        <f>IF(Tbl.Kosten[[#This Row],[Sanr.]]=FG$7,Tbl.Kosten[[#This Row],[Totaal kosten]],"")</f>
        <v/>
      </c>
      <c r="FH228" s="150" t="str">
        <f>IF(Tbl.Kosten[[#This Row],[Sanr.]]=FH$7,Tbl.Kosten[[#This Row],[Totaal kosten]],"")</f>
        <v/>
      </c>
      <c r="FI228" s="150" t="str">
        <f>IF(Tbl.Kosten[[#This Row],[Sanr.]]=FI$7,Tbl.Kosten[[#This Row],[Totaal kosten]],"")</f>
        <v/>
      </c>
      <c r="FJ228" s="150" t="str">
        <f>IF(Tbl.Kosten[[#This Row],[Sanr.]]=FJ$7,Tbl.Kosten[[#This Row],[Totaal kosten]],"")</f>
        <v/>
      </c>
      <c r="FK228" s="150" t="str">
        <f>IF(Tbl.Kosten[[#This Row],[Sanr.]]=FK$7,Tbl.Kosten[[#This Row],[Totaal kosten]],"")</f>
        <v/>
      </c>
      <c r="FL228" s="150" t="str">
        <f>IF(Tbl.Kosten[[#This Row],[Sanr.]]=FL$7,Tbl.Kosten[[#This Row],[Totaal kosten]],"")</f>
        <v/>
      </c>
      <c r="FM228" s="150" t="str">
        <f>IF(Tbl.Kosten[[#This Row],[Sanr.]]=FM$7,Tbl.Kosten[[#This Row],[Totaal kosten]],"")</f>
        <v/>
      </c>
      <c r="FN228" s="150" t="str">
        <f>IF(Tbl.Kosten[[#This Row],[Sanr.]]=FN$7,Tbl.Kosten[[#This Row],[Totaal kosten]],"")</f>
        <v/>
      </c>
      <c r="FO228" s="150" t="str">
        <f>IF(Tbl.Kosten[[#This Row],[Sanr.]]=FO$7,Tbl.Kosten[[#This Row],[Totaal kosten]],"")</f>
        <v/>
      </c>
      <c r="FP228" s="150" t="str">
        <f>IF(Tbl.Kosten[[#This Row],[Sanr.]]=FP$7,Tbl.Kosten[[#This Row],[Totaal kosten]],"")</f>
        <v/>
      </c>
      <c r="FQ228" s="150" t="str">
        <f>IF(Tbl.Kosten[[#This Row],[Sanr.]]=FQ$7,Tbl.Kosten[[#This Row],[Totaal kosten]],"")</f>
        <v/>
      </c>
      <c r="FR228" s="150" t="str">
        <f>IF(Tbl.Kosten[[#This Row],[Sanr.]]=FR$7,Tbl.Kosten[[#This Row],[Totaal kosten]],"")</f>
        <v/>
      </c>
      <c r="FS228" s="150" t="str">
        <f>IF(Tbl.Kosten[[#This Row],[Sanr.]]=FS$7,Tbl.Kosten[[#This Row],[Totaal kosten]],"")</f>
        <v/>
      </c>
      <c r="FT228" s="150" t="str">
        <f>IF(Tbl.Kosten[[#This Row],[Sanr.]]=FT$7,Tbl.Kosten[[#This Row],[Totaal kosten]],"")</f>
        <v/>
      </c>
      <c r="FU228" s="150" t="str">
        <f>IF(Tbl.Kosten[[#This Row],[Sanr.]]=FU$7,Tbl.Kosten[[#This Row],[Totaal kosten]],"")</f>
        <v/>
      </c>
      <c r="FV228" s="150" t="str">
        <f>IF(Tbl.Kosten[[#This Row],[Sanr.]]=FV$7,Tbl.Kosten[[#This Row],[Totaal kosten]],"")</f>
        <v/>
      </c>
      <c r="FW228" s="150" t="str">
        <f>IFERROR(_xlfn.XLOOKUP(Tbl.Kosten[[#This Row],[Activiteitencode]],Tbl.Activiteiten[Activiteitcode],Tbl.Activiteiten[Anr.],"",0,1),"")</f>
        <v/>
      </c>
      <c r="FX228" s="169" t="str">
        <f>_xlfn.CONCAT(Tbl.Kosten[[#This Row],[Pnr.]],Tbl.Kosten[[#This Row],[Sanr.]])</f>
        <v>P1</v>
      </c>
      <c r="FY228" s="150">
        <f>Tbl.Kosten[[#This Row],[Totaal kosten]]-Tbl.Kosten[[#This Row],[Subsidie]]</f>
        <v>0</v>
      </c>
      <c r="FZ228" s="150">
        <f>IF(Tbl.Kosten[[#This Row],[Pnr.]]=FZ$7,Tbl.Kosten[[#This Row],[Te financieren]],"")</f>
        <v>0</v>
      </c>
      <c r="GA228" s="150" t="str">
        <f>IF(Tbl.Kosten[[#This Row],[Pnr.]]=GA$7,Tbl.Kosten[[#This Row],[Te financieren]],"")</f>
        <v/>
      </c>
      <c r="GB228" s="150" t="str">
        <f>IF(Tbl.Kosten[[#This Row],[Pnr.]]=GB$7,Tbl.Kosten[[#This Row],[Te financieren]],"")</f>
        <v/>
      </c>
      <c r="GC228" s="150" t="str">
        <f>IF(Tbl.Kosten[[#This Row],[Pnr.]]=GC$7,Tbl.Kosten[[#This Row],[Te financieren]],"")</f>
        <v/>
      </c>
      <c r="GD228" s="150" t="str">
        <f>IF(Tbl.Kosten[[#This Row],[Pnr.]]=GD$7,Tbl.Kosten[[#This Row],[Te financieren]],"")</f>
        <v/>
      </c>
      <c r="GE228" s="150" t="str">
        <f>IF(Tbl.Kosten[[#This Row],[Pnr.]]=GE$7,Tbl.Kosten[[#This Row],[Te financieren]],"")</f>
        <v/>
      </c>
      <c r="GF228" s="150" t="str">
        <f>IF(Tbl.Kosten[[#This Row],[Pnr.]]=GF$7,Tbl.Kosten[[#This Row],[Te financieren]],"")</f>
        <v/>
      </c>
      <c r="GG228" s="150" t="str">
        <f>IF(Tbl.Kosten[[#This Row],[Pnr.]]=GG$7,Tbl.Kosten[[#This Row],[Te financieren]],"")</f>
        <v/>
      </c>
      <c r="GH228" s="150" t="str">
        <f>IF(Tbl.Kosten[[#This Row],[Pnr.]]=GH$7,Tbl.Kosten[[#This Row],[Te financieren]],"")</f>
        <v/>
      </c>
      <c r="GI228" s="150" t="str">
        <f>IF(Tbl.Kosten[[#This Row],[Pnr.]]=GI$7,Tbl.Kosten[[#This Row],[Te financieren]],"")</f>
        <v/>
      </c>
      <c r="GJ228" s="150" t="str">
        <f>IF(Tbl.Kosten[[#This Row],[Pnr.]]=GJ$7,Tbl.Kosten[[#This Row],[Te financieren]],"")</f>
        <v/>
      </c>
      <c r="GK228" s="150" t="str">
        <f>IF(Tbl.Kosten[[#This Row],[Pnr.]]=GK$7,Tbl.Kosten[[#This Row],[Te financieren]],"")</f>
        <v/>
      </c>
      <c r="GL228" s="150" t="str">
        <f>IF(Tbl.Kosten[[#This Row],[Pnr.]]=GL$7,Tbl.Kosten[[#This Row],[Te financieren]],"")</f>
        <v/>
      </c>
      <c r="GM228" s="150" t="str">
        <f>IF(Tbl.Kosten[[#This Row],[Pnr.]]=GM$7,Tbl.Kosten[[#This Row],[Te financieren]],"")</f>
        <v/>
      </c>
      <c r="GN228" s="150" t="str">
        <f>IF(Tbl.Kosten[[#This Row],[Pnr.]]=GN$7,Tbl.Kosten[[#This Row],[Te financieren]],"")</f>
        <v/>
      </c>
      <c r="GO228" s="150" t="str">
        <f>IF(Tbl.Kosten[[#This Row],[Pnr.]]=GO$7,Tbl.Kosten[[#This Row],[Te financieren]],"")</f>
        <v/>
      </c>
      <c r="GP228" s="150" t="str">
        <f>IF(Tbl.Kosten[[#This Row],[Pnr.]]=GP$7,Tbl.Kosten[[#This Row],[Te financieren]],"")</f>
        <v/>
      </c>
      <c r="GQ228" s="150" t="str">
        <f>IF(Tbl.Kosten[[#This Row],[Pnr.]]=GQ$7,Tbl.Kosten[[#This Row],[Te financieren]],"")</f>
        <v/>
      </c>
      <c r="GR228" s="150" t="str">
        <f>IF(Tbl.Kosten[[#This Row],[Pnr.]]=GR$7,Tbl.Kosten[[#This Row],[Te financieren]],"")</f>
        <v/>
      </c>
      <c r="GS228" s="150" t="str">
        <f>IF(Tbl.Kosten[[#This Row],[Pnr.]]=GS$7,Tbl.Kosten[[#This Row],[Te financieren]],"")</f>
        <v/>
      </c>
      <c r="GT228" s="150" t="str">
        <f>IF(Tbl.Kosten[[#This Row],[Pnr.]]=GT$7,Tbl.Kosten[[#This Row],[Te financieren]],"")</f>
        <v/>
      </c>
      <c r="GU228" s="150" t="str">
        <f>IF(Tbl.Kosten[[#This Row],[Pnr.]]=GU$7,Tbl.Kosten[[#This Row],[Te financieren]],"")</f>
        <v/>
      </c>
      <c r="GV228" s="150" t="str">
        <f>IF(Tbl.Kosten[[#This Row],[Pnr.]]=GV$7,Tbl.Kosten[[#This Row],[Te financieren]],"")</f>
        <v/>
      </c>
      <c r="GW228" s="150" t="str">
        <f>IF(Tbl.Kosten[[#This Row],[Pnr.]]=GW$7,Tbl.Kosten[[#This Row],[Te financieren]],"")</f>
        <v/>
      </c>
      <c r="GX228" s="150" t="str">
        <f>IF(Tbl.Kosten[[#This Row],[Pnr.]]=GX$7,Tbl.Kosten[[#This Row],[Te financieren]],"")</f>
        <v/>
      </c>
      <c r="GY228" s="150" t="str">
        <f>IF(Tbl.Kosten[[#This Row],[Pnr.]]=GY$7,Tbl.Kosten[[#This Row],[Te financieren]],"")</f>
        <v/>
      </c>
      <c r="GZ228" s="150" t="str">
        <f>IF(Tbl.Kosten[[#This Row],[Pnr.]]=GZ$7,Tbl.Kosten[[#This Row],[Te financieren]],"")</f>
        <v/>
      </c>
      <c r="HA228" s="150" t="str">
        <f>IF(Tbl.Kosten[[#This Row],[Pnr.]]=HA$7,Tbl.Kosten[[#This Row],[Te financieren]],"")</f>
        <v/>
      </c>
      <c r="HB228" s="150" t="str">
        <f>IF(Tbl.Kosten[[#This Row],[Pnr.]]=HB$7,Tbl.Kosten[[#This Row],[Te financieren]],"")</f>
        <v/>
      </c>
      <c r="HC228" s="150" t="str">
        <f>IF(Tbl.Kosten[[#This Row],[Pnr.]]=HC$7,Tbl.Kosten[[#This Row],[Te financieren]],"")</f>
        <v/>
      </c>
      <c r="HD228" s="150" t="str">
        <f>IF(Tbl.Kosten[[#This Row],[Pnr.]]=HD$7,Tbl.Kosten[[#This Row],[Te financieren]],"")</f>
        <v/>
      </c>
      <c r="HE228" s="150" t="str">
        <f>IF(Tbl.Kosten[[#This Row],[Pnr.]]=HE$7,Tbl.Kosten[[#This Row],[Te financieren]],"")</f>
        <v/>
      </c>
      <c r="HF228" s="150" t="str">
        <f>IF(Tbl.Kosten[[#This Row],[Pnr.]]=HF$7,Tbl.Kosten[[#This Row],[Te financieren]],"")</f>
        <v/>
      </c>
      <c r="HG228" s="150" t="str">
        <f>IF(Tbl.Kosten[[#This Row],[Pnr.]]=HG$7,Tbl.Kosten[[#This Row],[Te financieren]],"")</f>
        <v/>
      </c>
      <c r="HH228" s="150" t="str">
        <f>IF(Tbl.Kosten[[#This Row],[Pnr.]]=HH$7,Tbl.Kosten[[#This Row],[Te financieren]],"")</f>
        <v/>
      </c>
      <c r="HI228" s="150" t="str">
        <f>IF(Tbl.Kosten[[#This Row],[Pnr.]]=HI$7,Tbl.Kosten[[#This Row],[Te financieren]],"")</f>
        <v/>
      </c>
      <c r="HJ228" s="150" t="str">
        <f>IF(Tbl.Kosten[[#This Row],[Pnr.]]=HJ$7,Tbl.Kosten[[#This Row],[Te financieren]],"")</f>
        <v/>
      </c>
      <c r="HK228" s="150" t="str">
        <f>IF(Tbl.Kosten[[#This Row],[Pnr.]]=HK$7,Tbl.Kosten[[#This Row],[Te financieren]],"")</f>
        <v/>
      </c>
      <c r="HL228" s="150" t="str">
        <f>IF(Tbl.Kosten[[#This Row],[Pnr.]]=HL$7,Tbl.Kosten[[#This Row],[Te financieren]],"")</f>
        <v/>
      </c>
      <c r="HM228" s="150" t="str">
        <f>IF(Tbl.Kosten[[#This Row],[Pnr.]]=HM$7,Tbl.Kosten[[#This Row],[Te financieren]],"")</f>
        <v/>
      </c>
      <c r="HN228" s="150" t="str">
        <f>IF(Tbl.Kosten[[#This Row],[Pnr.]]=HN$7,Tbl.Kosten[[#This Row],[Te financieren]],"")</f>
        <v/>
      </c>
      <c r="HO228" s="150" t="str">
        <f>IF(Tbl.Kosten[[#This Row],[Pnr.]]=HO$7,Tbl.Kosten[[#This Row],[Te financieren]],"")</f>
        <v/>
      </c>
      <c r="HP228" s="150" t="str">
        <f>IF(Tbl.Kosten[[#This Row],[Pnr.]]=HP$7,Tbl.Kosten[[#This Row],[Te financieren]],"")</f>
        <v/>
      </c>
      <c r="HQ228" s="150" t="str">
        <f>IF(Tbl.Kosten[[#This Row],[Pnr.]]=HQ$7,Tbl.Kosten[[#This Row],[Te financieren]],"")</f>
        <v/>
      </c>
      <c r="HR228" s="150" t="str">
        <f>IF(Tbl.Kosten[[#This Row],[Pnr.]]=HR$7,Tbl.Kosten[[#This Row],[Te financieren]],"")</f>
        <v/>
      </c>
      <c r="HS228" s="150" t="str">
        <f>IF(Tbl.Kosten[[#This Row],[Pnr.]]=HS$7,Tbl.Kosten[[#This Row],[Te financieren]],"")</f>
        <v/>
      </c>
      <c r="HT228" s="150" t="str">
        <f>IF(Tbl.Kosten[[#This Row],[Pnr.]]=HT$7,Tbl.Kosten[[#This Row],[Te financieren]],"")</f>
        <v/>
      </c>
      <c r="HU228" s="150" t="str">
        <f>IF(Tbl.Kosten[[#This Row],[Pnr.]]=HU$7,Tbl.Kosten[[#This Row],[Te financieren]],"")</f>
        <v/>
      </c>
      <c r="HV228" s="150" t="str">
        <f>IF(Tbl.Kosten[[#This Row],[Pnr.]]=HV$7,Tbl.Kosten[[#This Row],[Te financieren]],"")</f>
        <v/>
      </c>
      <c r="HW228" s="150" t="str">
        <f>IF(Tbl.Kosten[[#This Row],[Pnr.]]=HW$7,Tbl.Kosten[[#This Row],[Te financieren]],"")</f>
        <v/>
      </c>
    </row>
    <row r="229" spans="2:231" x14ac:dyDescent="0.3">
      <c r="B229" s="134"/>
      <c r="C229" s="137"/>
      <c r="D229" s="136"/>
      <c r="E229" s="261"/>
      <c r="F229" s="135"/>
      <c r="G229" s="11" t="str">
        <f>IF(Tbl.Kosten[[#This Row],[Medewerker e/o 
functie]]&lt;&gt;"",_xlfn.XLOOKUP(Tbl.Kosten[[#This Row],[Medewerker e/o 
functie]],Tbl.Uurtarief[Medewerker en/of functie],Tbl.Uurtarief[Uurtarief],"",0,1),"")</f>
        <v/>
      </c>
      <c r="H229" s="121">
        <f>IFERROR(Tbl.Kosten[[#This Row],[Uren]]*Tbl.Kosten[[#This Row],[Uurtarief]],0)</f>
        <v>0</v>
      </c>
      <c r="I229" s="119" t="str">
        <f>IF(Tbl.Kosten[[#This Row],[Subtotaal uren]]&lt;&gt;0,_xlfn.XLOOKUP(Tbl.Kosten[[#This Row],[Medewerker e/o 
functie]],Tbl.Uurtarief[Medewerker en/of functie],Tbl.Uurtarief[Kostensoort arbeid],"",0,1),"")</f>
        <v/>
      </c>
      <c r="J229" s="137"/>
      <c r="K229" s="135"/>
      <c r="L229" s="139" t="str">
        <f>IF(Tbl.Kosten[[#This Row],[Activum]]&lt;&gt;"",_xlfn.XLOOKUP(Tbl.Kosten[[#This Row],[Activum]],Tbl.Afschrijvingskosten[Activum],Tbl.Afschrijvingskosten[Tarief per afschrijvings-eenheid],"",0,1),"")</f>
        <v/>
      </c>
      <c r="M229" s="122">
        <f>IFERROR(Tbl.Kosten[[#This Row],[Een-
heden]]*Tbl.Kosten[[#This Row],[Afschrijvings-
tarief]],0)</f>
        <v>0</v>
      </c>
      <c r="N229" s="122" t="str">
        <f>IF(Tbl.Kosten[[#This Row],[Subtotaal afschrijving]]&lt;&gt;0,Lijsten!$A$7,"")</f>
        <v/>
      </c>
      <c r="O229" s="140"/>
      <c r="P229" s="135"/>
      <c r="Q229" s="138"/>
      <c r="R229" s="122">
        <f>IFERROR(Tbl.Kosten[[#This Row],[Aantal]]*Tbl.Kosten[[#This Row],[Tarief]],0)</f>
        <v>0</v>
      </c>
      <c r="S229" s="8">
        <f>IFERROR(Tbl.Kosten[[#This Row],[Subtotaal overige kosten]]+Tbl.Kosten[[#This Row],[Subtotaal uren]]+Tbl.Kosten[[#This Row],[Subtotaal afschrijving]],0)</f>
        <v>0</v>
      </c>
      <c r="T229" s="8">
        <f>IFERROR(Tbl.Kosten[[#This Row],[Totaal kosten]]*Tbl.Kosten[[#This Row],[Subsidie%]],0)</f>
        <v>0</v>
      </c>
      <c r="U229" s="4" t="str" cm="1">
        <f t="array" ref="U229">IFERROR(_xlfn.IFS(Tbl.Kosten[[#This Row],[Subtotaal uren]]&lt;&gt;0,Tbl.Kosten[[#This Row],[Kostensoort arbeid]],Tbl.Kosten[[#This Row],[Subtotaal afschrijving]]&lt;&gt;0,Tbl.Kosten[[#This Row],[Kostensoort afschrijving]],Tbl.Kosten[[#This Row],[Subtotaal overige kosten]]&lt;&gt;0,Tbl.Kosten[[#This Row],[Kostensoort overig]]),"")</f>
        <v/>
      </c>
      <c r="V229" s="4" t="str">
        <f>IFERROR(_xlfn.XLOOKUP(Tbl.Kosten[[#This Row],[Activiteitencode]],Tbl.Activiteiten[Activiteitcode],Tbl.Activiteiten[Werkpakketcode],"",0,1),"")</f>
        <v/>
      </c>
      <c r="W229" s="4" t="str">
        <f>IFERROR(_xlfn.XLOOKUP(Tbl.Kosten[[#This Row],[Werkpakketcode]],Tbl.Werkpakketten[Werkpakketcode],Tbl.Werkpakketten[Subsidiabele activiteit],"",0,1),"")</f>
        <v/>
      </c>
      <c r="X229" s="12">
        <f>IFERROR(_xlfn.XLOOKUP(Tbl.Kosten[[#This Row],[Sanr.]],Tbl.Subsidiehoogte[SAnr.],Tbl.Subsidiehoogte[Sub. Percentage],0,0,1),0)</f>
        <v>0</v>
      </c>
      <c r="Y229" s="144" t="str">
        <f>IFERROR(_xlfn.XLOOKUP(Tbl.Kosten[[#This Row],[Partnercode]],Tbl.Projectpartners[Partnercode],Tbl.Projectpartners[PNr.],"",0,1),"")</f>
        <v>P1</v>
      </c>
      <c r="Z229" s="148">
        <f>IF(Tbl.Kosten[[#This Row],[Pnr.]]=Z$7,Tbl.Kosten[[#This Row],[Totaal kosten]],"")</f>
        <v>0</v>
      </c>
      <c r="AA229" s="148" t="str">
        <f>IF(Tbl.Kosten[[#This Row],[Pnr.]]=AA$7,Tbl.Kosten[[#This Row],[Totaal kosten]],"")</f>
        <v/>
      </c>
      <c r="AB229" s="148" t="str">
        <f>IF(Tbl.Kosten[[#This Row],[Pnr.]]=AB$7,Tbl.Kosten[[#This Row],[Totaal kosten]],"")</f>
        <v/>
      </c>
      <c r="AC229" s="148" t="str">
        <f>IF(Tbl.Kosten[[#This Row],[Pnr.]]=AC$7,Tbl.Kosten[[#This Row],[Totaal kosten]],"")</f>
        <v/>
      </c>
      <c r="AD229" s="148" t="str">
        <f>IF(Tbl.Kosten[[#This Row],[Pnr.]]=AD$7,Tbl.Kosten[[#This Row],[Totaal kosten]],"")</f>
        <v/>
      </c>
      <c r="AE229" s="148" t="str">
        <f>IF(Tbl.Kosten[[#This Row],[Pnr.]]=AE$7,Tbl.Kosten[[#This Row],[Totaal kosten]],"")</f>
        <v/>
      </c>
      <c r="AF229" s="148" t="str">
        <f>IF(Tbl.Kosten[[#This Row],[Pnr.]]=AF$7,Tbl.Kosten[[#This Row],[Totaal kosten]],"")</f>
        <v/>
      </c>
      <c r="AG229" s="148" t="str">
        <f>IF(Tbl.Kosten[[#This Row],[Pnr.]]=AG$7,Tbl.Kosten[[#This Row],[Totaal kosten]],"")</f>
        <v/>
      </c>
      <c r="AH229" s="148" t="str">
        <f>IF(Tbl.Kosten[[#This Row],[Pnr.]]=AH$7,Tbl.Kosten[[#This Row],[Totaal kosten]],"")</f>
        <v/>
      </c>
      <c r="AI229" s="148" t="str">
        <f>IF(Tbl.Kosten[[#This Row],[Pnr.]]=AI$7,Tbl.Kosten[[#This Row],[Totaal kosten]],"")</f>
        <v/>
      </c>
      <c r="AJ229" s="148" t="str">
        <f>IF(Tbl.Kosten[[#This Row],[Pnr.]]=AJ$7,Tbl.Kosten[[#This Row],[Totaal kosten]],"")</f>
        <v/>
      </c>
      <c r="AK229" s="148" t="str">
        <f>IF(Tbl.Kosten[[#This Row],[Pnr.]]=AK$7,Tbl.Kosten[[#This Row],[Totaal kosten]],"")</f>
        <v/>
      </c>
      <c r="AL229" s="148" t="str">
        <f>IF(Tbl.Kosten[[#This Row],[Pnr.]]=AL$7,Tbl.Kosten[[#This Row],[Totaal kosten]],"")</f>
        <v/>
      </c>
      <c r="AM229" s="148" t="str">
        <f>IF(Tbl.Kosten[[#This Row],[Pnr.]]=AM$7,Tbl.Kosten[[#This Row],[Totaal kosten]],"")</f>
        <v/>
      </c>
      <c r="AN229" s="148" t="str">
        <f>IF(Tbl.Kosten[[#This Row],[Pnr.]]=AN$7,Tbl.Kosten[[#This Row],[Totaal kosten]],"")</f>
        <v/>
      </c>
      <c r="AO229" s="148" t="str">
        <f>IF(Tbl.Kosten[[#This Row],[Pnr.]]=AO$7,Tbl.Kosten[[#This Row],[Totaal kosten]],"")</f>
        <v/>
      </c>
      <c r="AP229" s="148" t="str">
        <f>IF(Tbl.Kosten[[#This Row],[Pnr.]]=AP$7,Tbl.Kosten[[#This Row],[Totaal kosten]],"")</f>
        <v/>
      </c>
      <c r="AQ229" s="148" t="str">
        <f>IF(Tbl.Kosten[[#This Row],[Pnr.]]=AQ$7,Tbl.Kosten[[#This Row],[Totaal kosten]],"")</f>
        <v/>
      </c>
      <c r="AR229" s="148" t="str">
        <f>IF(Tbl.Kosten[[#This Row],[Pnr.]]=AR$7,Tbl.Kosten[[#This Row],[Totaal kosten]],"")</f>
        <v/>
      </c>
      <c r="AS229" s="148" t="str">
        <f>IF(Tbl.Kosten[[#This Row],[Pnr.]]=AS$7,Tbl.Kosten[[#This Row],[Totaal kosten]],"")</f>
        <v/>
      </c>
      <c r="AT229" s="148" t="str">
        <f>IF(Tbl.Kosten[[#This Row],[Pnr.]]=AT$7,Tbl.Kosten[[#This Row],[Totaal kosten]],"")</f>
        <v/>
      </c>
      <c r="AU229" s="148" t="str">
        <f>IF(Tbl.Kosten[[#This Row],[Pnr.]]=AU$7,Tbl.Kosten[[#This Row],[Totaal kosten]],"")</f>
        <v/>
      </c>
      <c r="AV229" s="148" t="str">
        <f>IF(Tbl.Kosten[[#This Row],[Pnr.]]=AV$7,Tbl.Kosten[[#This Row],[Totaal kosten]],"")</f>
        <v/>
      </c>
      <c r="AW229" s="148" t="str">
        <f>IF(Tbl.Kosten[[#This Row],[Pnr.]]=AW$7,Tbl.Kosten[[#This Row],[Totaal kosten]],"")</f>
        <v/>
      </c>
      <c r="AX229" s="148" t="str">
        <f>IF(Tbl.Kosten[[#This Row],[Pnr.]]=AX$7,Tbl.Kosten[[#This Row],[Totaal kosten]],"")</f>
        <v/>
      </c>
      <c r="AY229" s="148" t="str">
        <f>IF(Tbl.Kosten[[#This Row],[Pnr.]]=AY$7,Tbl.Kosten[[#This Row],[Totaal kosten]],"")</f>
        <v/>
      </c>
      <c r="AZ229" s="148" t="str">
        <f>IF(Tbl.Kosten[[#This Row],[Pnr.]]=AZ$7,Tbl.Kosten[[#This Row],[Totaal kosten]],"")</f>
        <v/>
      </c>
      <c r="BA229" s="148" t="str">
        <f>IF(Tbl.Kosten[[#This Row],[Pnr.]]=BA$7,Tbl.Kosten[[#This Row],[Totaal kosten]],"")</f>
        <v/>
      </c>
      <c r="BB229" s="148" t="str">
        <f>IF(Tbl.Kosten[[#This Row],[Pnr.]]=BB$7,Tbl.Kosten[[#This Row],[Totaal kosten]],"")</f>
        <v/>
      </c>
      <c r="BC229" s="148" t="str">
        <f>IF(Tbl.Kosten[[#This Row],[Pnr.]]=BC$7,Tbl.Kosten[[#This Row],[Totaal kosten]],"")</f>
        <v/>
      </c>
      <c r="BD229" s="148" t="str">
        <f>IF(Tbl.Kosten[[#This Row],[Pnr.]]=BD$7,Tbl.Kosten[[#This Row],[Totaal kosten]],"")</f>
        <v/>
      </c>
      <c r="BE229" s="148" t="str">
        <f>IF(Tbl.Kosten[[#This Row],[Pnr.]]=BE$7,Tbl.Kosten[[#This Row],[Totaal kosten]],"")</f>
        <v/>
      </c>
      <c r="BF229" s="148" t="str">
        <f>IF(Tbl.Kosten[[#This Row],[Pnr.]]=BF$7,Tbl.Kosten[[#This Row],[Totaal kosten]],"")</f>
        <v/>
      </c>
      <c r="BG229" s="148" t="str">
        <f>IF(Tbl.Kosten[[#This Row],[Pnr.]]=BG$7,Tbl.Kosten[[#This Row],[Totaal kosten]],"")</f>
        <v/>
      </c>
      <c r="BH229" s="148" t="str">
        <f>IF(Tbl.Kosten[[#This Row],[Pnr.]]=BH$7,Tbl.Kosten[[#This Row],[Totaal kosten]],"")</f>
        <v/>
      </c>
      <c r="BI229" s="148" t="str">
        <f>IF(Tbl.Kosten[[#This Row],[Pnr.]]=BI$7,Tbl.Kosten[[#This Row],[Totaal kosten]],"")</f>
        <v/>
      </c>
      <c r="BJ229" s="148" t="str">
        <f>IF(Tbl.Kosten[[#This Row],[Pnr.]]=BJ$7,Tbl.Kosten[[#This Row],[Totaal kosten]],"")</f>
        <v/>
      </c>
      <c r="BK229" s="148" t="str">
        <f>IF(Tbl.Kosten[[#This Row],[Pnr.]]=BK$7,Tbl.Kosten[[#This Row],[Totaal kosten]],"")</f>
        <v/>
      </c>
      <c r="BL229" s="148" t="str">
        <f>IF(Tbl.Kosten[[#This Row],[Pnr.]]=BL$7,Tbl.Kosten[[#This Row],[Totaal kosten]],"")</f>
        <v/>
      </c>
      <c r="BM229" s="148" t="str">
        <f>IF(Tbl.Kosten[[#This Row],[Pnr.]]=BM$7,Tbl.Kosten[[#This Row],[Totaal kosten]],"")</f>
        <v/>
      </c>
      <c r="BN229" s="148" t="str">
        <f>IF(Tbl.Kosten[[#This Row],[Pnr.]]=BN$7,Tbl.Kosten[[#This Row],[Totaal kosten]],"")</f>
        <v/>
      </c>
      <c r="BO229" s="148" t="str">
        <f>IF(Tbl.Kosten[[#This Row],[Pnr.]]=BO$7,Tbl.Kosten[[#This Row],[Totaal kosten]],"")</f>
        <v/>
      </c>
      <c r="BP229" s="148" t="str">
        <f>IF(Tbl.Kosten[[#This Row],[Pnr.]]=BP$7,Tbl.Kosten[[#This Row],[Totaal kosten]],"")</f>
        <v/>
      </c>
      <c r="BQ229" s="148" t="str">
        <f>IF(Tbl.Kosten[[#This Row],[Pnr.]]=BQ$7,Tbl.Kosten[[#This Row],[Totaal kosten]],"")</f>
        <v/>
      </c>
      <c r="BR229" s="148" t="str">
        <f>IF(Tbl.Kosten[[#This Row],[Pnr.]]=BR$7,Tbl.Kosten[[#This Row],[Totaal kosten]],"")</f>
        <v/>
      </c>
      <c r="BS229" s="148" t="str">
        <f>IF(Tbl.Kosten[[#This Row],[Pnr.]]=BS$7,Tbl.Kosten[[#This Row],[Totaal kosten]],"")</f>
        <v/>
      </c>
      <c r="BT229" s="148" t="str">
        <f>IF(Tbl.Kosten[[#This Row],[Pnr.]]=BT$7,Tbl.Kosten[[#This Row],[Totaal kosten]],"")</f>
        <v/>
      </c>
      <c r="BU229" s="148" t="str">
        <f>IF(Tbl.Kosten[[#This Row],[Pnr.]]=BU$7,Tbl.Kosten[[#This Row],[Totaal kosten]],"")</f>
        <v/>
      </c>
      <c r="BV229" s="148" t="str">
        <f>IF(Tbl.Kosten[[#This Row],[Pnr.]]=BV$7,Tbl.Kosten[[#This Row],[Totaal kosten]],"")</f>
        <v/>
      </c>
      <c r="BW229" s="148" t="str">
        <f>IF(Tbl.Kosten[[#This Row],[Pnr.]]=BW$7,Tbl.Kosten[[#This Row],[Totaal kosten]],"")</f>
        <v/>
      </c>
      <c r="BX229" s="148" t="str">
        <f>IFERROR(_xlfn.XLOOKUP(Tbl.Kosten[[#This Row],[Werkpakketcode]],Tbl.Werkpakketten[Werkpakketcode],Tbl.Werkpakketten[WPnr.],"",0,1),"")</f>
        <v/>
      </c>
      <c r="BY229" s="148" t="str">
        <f>IF(Tbl.Kosten[[#This Row],[WPnr.]]=BY$7,Tbl.Kosten[[#This Row],[Totaal kosten]],"")</f>
        <v/>
      </c>
      <c r="BZ229" s="148" t="str">
        <f>IF(Tbl.Kosten[[#This Row],[WPnr.]]=BZ$7,Tbl.Kosten[[#This Row],[Totaal kosten]],"")</f>
        <v/>
      </c>
      <c r="CA229" s="148" t="str">
        <f>IF(Tbl.Kosten[[#This Row],[WPnr.]]=CA$7,Tbl.Kosten[[#This Row],[Totaal kosten]],"")</f>
        <v/>
      </c>
      <c r="CB229" s="148" t="str">
        <f>IF(Tbl.Kosten[[#This Row],[WPnr.]]=CB$7,Tbl.Kosten[[#This Row],[Totaal kosten]],"")</f>
        <v/>
      </c>
      <c r="CC229" s="148" t="str">
        <f>IF(Tbl.Kosten[[#This Row],[WPnr.]]=CC$7,Tbl.Kosten[[#This Row],[Totaal kosten]],"")</f>
        <v/>
      </c>
      <c r="CD229" s="148" t="str">
        <f>IF(Tbl.Kosten[[#This Row],[WPnr.]]=CD$7,Tbl.Kosten[[#This Row],[Totaal kosten]],"")</f>
        <v/>
      </c>
      <c r="CE229" s="148" t="str">
        <f>IF(Tbl.Kosten[[#This Row],[WPnr.]]=CE$7,Tbl.Kosten[[#This Row],[Totaal kosten]],"")</f>
        <v/>
      </c>
      <c r="CF229" s="148" t="str">
        <f>IF(Tbl.Kosten[[#This Row],[WPnr.]]=CF$7,Tbl.Kosten[[#This Row],[Totaal kosten]],"")</f>
        <v/>
      </c>
      <c r="CG229" s="148" t="str">
        <f>IF(Tbl.Kosten[[#This Row],[WPnr.]]=CG$7,Tbl.Kosten[[#This Row],[Totaal kosten]],"")</f>
        <v/>
      </c>
      <c r="CH229" s="148" t="str">
        <f>IF(Tbl.Kosten[[#This Row],[WPnr.]]=CH$7,Tbl.Kosten[[#This Row],[Totaal kosten]],"")</f>
        <v/>
      </c>
      <c r="CI229" s="148" t="str">
        <f>IF(Tbl.Kosten[[#This Row],[WPnr.]]=CI$7,Tbl.Kosten[[#This Row],[Totaal kosten]],"")</f>
        <v/>
      </c>
      <c r="CJ229" s="148" t="str">
        <f>IF(Tbl.Kosten[[#This Row],[WPnr.]]=CJ$7,Tbl.Kosten[[#This Row],[Totaal kosten]],"")</f>
        <v/>
      </c>
      <c r="CK229" s="148" t="str">
        <f>IF(Tbl.Kosten[[#This Row],[WPnr.]]=CK$7,Tbl.Kosten[[#This Row],[Totaal kosten]],"")</f>
        <v/>
      </c>
      <c r="CL229" s="148" t="str">
        <f>IF(Tbl.Kosten[[#This Row],[WPnr.]]=CL$7,Tbl.Kosten[[#This Row],[Totaal kosten]],"")</f>
        <v/>
      </c>
      <c r="CM229" s="148" t="str">
        <f>IF(Tbl.Kosten[[#This Row],[WPnr.]]=CM$7,Tbl.Kosten[[#This Row],[Totaal kosten]],"")</f>
        <v/>
      </c>
      <c r="CN229" s="148" t="str">
        <f>IF(Tbl.Kosten[[#This Row],[WPnr.]]=CN$7,Tbl.Kosten[[#This Row],[Totaal kosten]],"")</f>
        <v/>
      </c>
      <c r="CO229" s="148" t="str">
        <f>IF(Tbl.Kosten[[#This Row],[WPnr.]]=CO$7,Tbl.Kosten[[#This Row],[Totaal kosten]],"")</f>
        <v/>
      </c>
      <c r="CP229" s="148" t="str">
        <f>IF(Tbl.Kosten[[#This Row],[WPnr.]]=CP$7,Tbl.Kosten[[#This Row],[Totaal kosten]],"")</f>
        <v/>
      </c>
      <c r="CQ229" s="148" t="str">
        <f>IF(Tbl.Kosten[[#This Row],[WPnr.]]=CQ$7,Tbl.Kosten[[#This Row],[Totaal kosten]],"")</f>
        <v/>
      </c>
      <c r="CR229" s="148" t="str">
        <f>IF(Tbl.Kosten[[#This Row],[WPnr.]]=CR$7,Tbl.Kosten[[#This Row],[Totaal kosten]],"")</f>
        <v/>
      </c>
      <c r="CS229" s="148" t="str">
        <f>IF(Tbl.Kosten[[#This Row],[WPnr.]]=CS$7,Tbl.Kosten[[#This Row],[Totaal kosten]],"")</f>
        <v/>
      </c>
      <c r="CT229" s="148" t="str">
        <f>IF(Tbl.Kosten[[#This Row],[WPnr.]]=CT$7,Tbl.Kosten[[#This Row],[Totaal kosten]],"")</f>
        <v/>
      </c>
      <c r="CU229" s="148" t="str">
        <f>IF(Tbl.Kosten[[#This Row],[WPnr.]]=CU$7,Tbl.Kosten[[#This Row],[Totaal kosten]],"")</f>
        <v/>
      </c>
      <c r="CV229" s="148" t="str">
        <f>IF(Tbl.Kosten[[#This Row],[WPnr.]]=CV$7,Tbl.Kosten[[#This Row],[Totaal kosten]],"")</f>
        <v/>
      </c>
      <c r="CW229" s="148" t="str">
        <f>IF(Tbl.Kosten[[#This Row],[WPnr.]]=CW$7,Tbl.Kosten[[#This Row],[Totaal kosten]],"")</f>
        <v/>
      </c>
      <c r="CX229" s="148" t="str">
        <f>IF(Tbl.Kosten[[#This Row],[WPnr.]]=CX$7,Tbl.Kosten[[#This Row],[Totaal kosten]],"")</f>
        <v/>
      </c>
      <c r="CY229" s="148" t="str">
        <f>IF(Tbl.Kosten[[#This Row],[WPnr.]]=CY$7,Tbl.Kosten[[#This Row],[Totaal kosten]],"")</f>
        <v/>
      </c>
      <c r="CZ229" s="148" t="str">
        <f>IF(Tbl.Kosten[[#This Row],[WPnr.]]=CZ$7,Tbl.Kosten[[#This Row],[Totaal kosten]],"")</f>
        <v/>
      </c>
      <c r="DA229" s="148" t="str">
        <f>IF(Tbl.Kosten[[#This Row],[WPnr.]]=DA$7,Tbl.Kosten[[#This Row],[Totaal kosten]],"")</f>
        <v/>
      </c>
      <c r="DB229" s="148" t="str">
        <f>IF(Tbl.Kosten[[#This Row],[WPnr.]]=DB$7,Tbl.Kosten[[#This Row],[Totaal kosten]],"")</f>
        <v/>
      </c>
      <c r="DC229" s="148" t="str">
        <f>IF(Tbl.Kosten[[#This Row],[WPnr.]]=DC$7,Tbl.Kosten[[#This Row],[Totaal kosten]],"")</f>
        <v/>
      </c>
      <c r="DD229" s="148" t="str">
        <f>IF(Tbl.Kosten[[#This Row],[WPnr.]]=DD$7,Tbl.Kosten[[#This Row],[Totaal kosten]],"")</f>
        <v/>
      </c>
      <c r="DE229" s="148" t="str">
        <f>IF(Tbl.Kosten[[#This Row],[WPnr.]]=DE$7,Tbl.Kosten[[#This Row],[Totaal kosten]],"")</f>
        <v/>
      </c>
      <c r="DF229" s="148" t="str">
        <f>IF(Tbl.Kosten[[#This Row],[WPnr.]]=DF$7,Tbl.Kosten[[#This Row],[Totaal kosten]],"")</f>
        <v/>
      </c>
      <c r="DG229" s="148" t="str">
        <f>IF(Tbl.Kosten[[#This Row],[WPnr.]]=DG$7,Tbl.Kosten[[#This Row],[Totaal kosten]],"")</f>
        <v/>
      </c>
      <c r="DH229" s="148" t="str">
        <f>IF(Tbl.Kosten[[#This Row],[WPnr.]]=DH$7,Tbl.Kosten[[#This Row],[Totaal kosten]],"")</f>
        <v/>
      </c>
      <c r="DI229" s="148" t="str">
        <f>IF(Tbl.Kosten[[#This Row],[WPnr.]]=DI$7,Tbl.Kosten[[#This Row],[Totaal kosten]],"")</f>
        <v/>
      </c>
      <c r="DJ229" s="148" t="str">
        <f>IF(Tbl.Kosten[[#This Row],[WPnr.]]=DJ$7,Tbl.Kosten[[#This Row],[Totaal kosten]],"")</f>
        <v/>
      </c>
      <c r="DK229" s="148" t="str">
        <f>IF(Tbl.Kosten[[#This Row],[WPnr.]]=DK$7,Tbl.Kosten[[#This Row],[Totaal kosten]],"")</f>
        <v/>
      </c>
      <c r="DL229" s="148" t="str">
        <f>IF(Tbl.Kosten[[#This Row],[WPnr.]]=DL$7,Tbl.Kosten[[#This Row],[Totaal kosten]],"")</f>
        <v/>
      </c>
      <c r="DM229" s="148" t="str">
        <f>IF(Tbl.Kosten[[#This Row],[WPnr.]]=DM$7,Tbl.Kosten[[#This Row],[Totaal kosten]],"")</f>
        <v/>
      </c>
      <c r="DN229" s="148" t="str">
        <f>IF(Tbl.Kosten[[#This Row],[WPnr.]]=DN$7,Tbl.Kosten[[#This Row],[Totaal kosten]],"")</f>
        <v/>
      </c>
      <c r="DO229" s="148" t="str">
        <f>IF(Tbl.Kosten[[#This Row],[WPnr.]]=DO$7,Tbl.Kosten[[#This Row],[Totaal kosten]],"")</f>
        <v/>
      </c>
      <c r="DP229" s="148" t="str">
        <f>IF(Tbl.Kosten[[#This Row],[WPnr.]]=DP$7,Tbl.Kosten[[#This Row],[Totaal kosten]],"")</f>
        <v/>
      </c>
      <c r="DQ229" s="148" t="str">
        <f>IF(Tbl.Kosten[[#This Row],[WPnr.]]=DQ$7,Tbl.Kosten[[#This Row],[Totaal kosten]],"")</f>
        <v/>
      </c>
      <c r="DR229" s="148" t="str">
        <f>IF(Tbl.Kosten[[#This Row],[WPnr.]]=DR$7,Tbl.Kosten[[#This Row],[Totaal kosten]],"")</f>
        <v/>
      </c>
      <c r="DS229" s="148" t="str">
        <f>IF(Tbl.Kosten[[#This Row],[WPnr.]]=DS$7,Tbl.Kosten[[#This Row],[Totaal kosten]],"")</f>
        <v/>
      </c>
      <c r="DT229" s="148" t="str">
        <f>IF(Tbl.Kosten[[#This Row],[WPnr.]]=DT$7,Tbl.Kosten[[#This Row],[Totaal kosten]],"")</f>
        <v/>
      </c>
      <c r="DU229" s="148" t="str">
        <f>IF(Tbl.Kosten[[#This Row],[WPnr.]]=DU$7,Tbl.Kosten[[#This Row],[Totaal kosten]],"")</f>
        <v/>
      </c>
      <c r="DV229" s="148" t="str">
        <f>IF(Tbl.Kosten[[#This Row],[WPnr.]]=DV$7,Tbl.Kosten[[#This Row],[Totaal kosten]],"")</f>
        <v/>
      </c>
      <c r="DW229" s="148" t="str">
        <f>IFERROR(_xlfn.XLOOKUP(Tbl.Kosten[[#This Row],[Kostensoort]],Tbl.Kostensoorten[Kostensoorten],Tbl.Kostensoorten[KSnr.],"",0,1),"")</f>
        <v/>
      </c>
      <c r="DX229" s="148" t="str">
        <f>IF(Tbl.Kosten[[#This Row],[KSnr.]]=DX$7,Tbl.Kosten[[#This Row],[Totaal kosten]],"")</f>
        <v/>
      </c>
      <c r="DY229" s="148" t="str">
        <f>IF(Tbl.Kosten[[#This Row],[KSnr.]]=DY$7,Tbl.Kosten[[#This Row],[Totaal kosten]],"")</f>
        <v/>
      </c>
      <c r="DZ229" s="148" t="str">
        <f>IF(Tbl.Kosten[[#This Row],[KSnr.]]=DZ$7,Tbl.Kosten[[#This Row],[Totaal kosten]],"")</f>
        <v/>
      </c>
      <c r="EA229" s="148" t="str">
        <f>IF(Tbl.Kosten[[#This Row],[KSnr.]]=EA$7,Tbl.Kosten[[#This Row],[Totaal kosten]],"")</f>
        <v/>
      </c>
      <c r="EB229" s="148" t="str">
        <f>IF(Tbl.Kosten[[#This Row],[KSnr.]]=EB$7,Tbl.Kosten[[#This Row],[Totaal kosten]],"")</f>
        <v/>
      </c>
      <c r="EC229" s="148" t="str">
        <f>IF(Tbl.Kosten[[#This Row],[KSnr.]]=EC$7,Tbl.Kosten[[#This Row],[Totaal kosten]],"")</f>
        <v/>
      </c>
      <c r="ED229" s="148" t="str">
        <f>IF(Tbl.Kosten[[#This Row],[KSnr.]]=ED$7,Tbl.Kosten[[#This Row],[Totaal kosten]],"")</f>
        <v/>
      </c>
      <c r="EE229" s="148" t="str">
        <f>IF(Tbl.Kosten[[#This Row],[KSnr.]]=EE$7,Tbl.Kosten[[#This Row],[Totaal kosten]],"")</f>
        <v/>
      </c>
      <c r="EF229" s="148" t="str">
        <f>IF(Tbl.Kosten[[#This Row],[KSnr.]]=EF$7,Tbl.Kosten[[#This Row],[Totaal kosten]],"")</f>
        <v/>
      </c>
      <c r="EG229" s="148" t="str">
        <f>IF(Tbl.Kosten[[#This Row],[KSnr.]]=EG$7,Tbl.Kosten[[#This Row],[Totaal kosten]],"")</f>
        <v/>
      </c>
      <c r="EH229" s="148" t="str">
        <f>IF(Tbl.Kosten[[#This Row],[KSnr.]]=EH$7,Tbl.Kosten[[#This Row],[Totaal kosten]],"")</f>
        <v/>
      </c>
      <c r="EI229" s="148" t="str">
        <f>IF(Tbl.Kosten[[#This Row],[KSnr.]]=EI$7,Tbl.Kosten[[#This Row],[Totaal kosten]],"")</f>
        <v/>
      </c>
      <c r="EJ229" s="148" t="str">
        <f>IF(Tbl.Kosten[[#This Row],[KSnr.]]=EJ$7,Tbl.Kosten[[#This Row],[Totaal kosten]],"")</f>
        <v/>
      </c>
      <c r="EK229" s="148" t="str">
        <f>IF(Tbl.Kosten[[#This Row],[KSnr.]]=EK$7,Tbl.Kosten[[#This Row],[Totaal kosten]],"")</f>
        <v/>
      </c>
      <c r="EL229" s="148" t="str">
        <f>IF(Tbl.Kosten[[#This Row],[KSnr.]]=EL$7,Tbl.Kosten[[#This Row],[Totaal kosten]],"")</f>
        <v/>
      </c>
      <c r="EM229" s="148" t="str">
        <f>IF(Tbl.Kosten[[#This Row],[KSnr.]]=EM$7,Tbl.Kosten[[#This Row],[Totaal kosten]],"")</f>
        <v/>
      </c>
      <c r="EN229" s="148" t="str">
        <f>IF(Tbl.Kosten[[#This Row],[KSnr.]]=EN$7,Tbl.Kosten[[#This Row],[Totaal kosten]],"")</f>
        <v/>
      </c>
      <c r="EO229" s="148" t="str">
        <f>IF(Tbl.Kosten[[#This Row],[KSnr.]]=EO$7,Tbl.Kosten[[#This Row],[Totaal kosten]],"")</f>
        <v/>
      </c>
      <c r="EP229" s="148" t="str">
        <f>IF(Tbl.Kosten[[#This Row],[KSnr.]]=EP$7,Tbl.Kosten[[#This Row],[Totaal kosten]],"")</f>
        <v/>
      </c>
      <c r="EQ229" s="148" t="str">
        <f>IF(Tbl.Kosten[[#This Row],[KSnr.]]=EQ$7,Tbl.Kosten[[#This Row],[Totaal kosten]],"")</f>
        <v/>
      </c>
      <c r="ER229" s="144" t="str">
        <f>IFERROR(_xlfn.XLOOKUP(Tbl.Kosten[[#This Row],[Subsidieactiviteit]],Tbl.Subsidiehoogte[Subsidieactiviteit],Tbl.Subsidiehoogte[SAnr.],"",0,1),"")</f>
        <v/>
      </c>
      <c r="ES229" s="150" t="str">
        <f>IF(Tbl.Kosten[[#This Row],[Sanr.]]=ES$7,Tbl.Kosten[[#This Row],[Totaal kosten]],"")</f>
        <v/>
      </c>
      <c r="ET229" s="150" t="str">
        <f>IF(Tbl.Kosten[[#This Row],[Sanr.]]=ET$7,Tbl.Kosten[[#This Row],[Totaal kosten]],"")</f>
        <v/>
      </c>
      <c r="EU229" s="150" t="str">
        <f>IF(Tbl.Kosten[[#This Row],[Sanr.]]=EU$7,Tbl.Kosten[[#This Row],[Totaal kosten]],"")</f>
        <v/>
      </c>
      <c r="EV229" s="150" t="str">
        <f>IF(Tbl.Kosten[[#This Row],[Sanr.]]=EV$7,Tbl.Kosten[[#This Row],[Totaal kosten]],"")</f>
        <v/>
      </c>
      <c r="EW229" s="150" t="str">
        <f>IF(Tbl.Kosten[[#This Row],[Sanr.]]=EW$7,Tbl.Kosten[[#This Row],[Totaal kosten]],"")</f>
        <v/>
      </c>
      <c r="EX229" s="150" t="str">
        <f>IF(Tbl.Kosten[[#This Row],[Sanr.]]=EX$7,Tbl.Kosten[[#This Row],[Totaal kosten]],"")</f>
        <v/>
      </c>
      <c r="EY229" s="150" t="str">
        <f>IF(Tbl.Kosten[[#This Row],[Sanr.]]=EY$7,Tbl.Kosten[[#This Row],[Totaal kosten]],"")</f>
        <v/>
      </c>
      <c r="EZ229" s="150" t="str">
        <f>IF(Tbl.Kosten[[#This Row],[Sanr.]]=EZ$7,Tbl.Kosten[[#This Row],[Totaal kosten]],"")</f>
        <v/>
      </c>
      <c r="FA229" s="150" t="str">
        <f>IF(Tbl.Kosten[[#This Row],[Sanr.]]=FA$7,Tbl.Kosten[[#This Row],[Totaal kosten]],"")</f>
        <v/>
      </c>
      <c r="FB229" s="150" t="str">
        <f>IF(Tbl.Kosten[[#This Row],[Sanr.]]=FB$7,Tbl.Kosten[[#This Row],[Totaal kosten]],"")</f>
        <v/>
      </c>
      <c r="FC229" s="150" t="str">
        <f>IF(Tbl.Kosten[[#This Row],[Sanr.]]=FC$7,Tbl.Kosten[[#This Row],[Totaal kosten]],"")</f>
        <v/>
      </c>
      <c r="FD229" s="150" t="str">
        <f>IF(Tbl.Kosten[[#This Row],[Sanr.]]=FD$7,Tbl.Kosten[[#This Row],[Totaal kosten]],"")</f>
        <v/>
      </c>
      <c r="FE229" s="150" t="str">
        <f>IF(Tbl.Kosten[[#This Row],[Sanr.]]=FE$7,Tbl.Kosten[[#This Row],[Totaal kosten]],"")</f>
        <v/>
      </c>
      <c r="FF229" s="150" t="str">
        <f>IF(Tbl.Kosten[[#This Row],[Sanr.]]=FF$7,Tbl.Kosten[[#This Row],[Totaal kosten]],"")</f>
        <v/>
      </c>
      <c r="FG229" s="150" t="str">
        <f>IF(Tbl.Kosten[[#This Row],[Sanr.]]=FG$7,Tbl.Kosten[[#This Row],[Totaal kosten]],"")</f>
        <v/>
      </c>
      <c r="FH229" s="150" t="str">
        <f>IF(Tbl.Kosten[[#This Row],[Sanr.]]=FH$7,Tbl.Kosten[[#This Row],[Totaal kosten]],"")</f>
        <v/>
      </c>
      <c r="FI229" s="150" t="str">
        <f>IF(Tbl.Kosten[[#This Row],[Sanr.]]=FI$7,Tbl.Kosten[[#This Row],[Totaal kosten]],"")</f>
        <v/>
      </c>
      <c r="FJ229" s="150" t="str">
        <f>IF(Tbl.Kosten[[#This Row],[Sanr.]]=FJ$7,Tbl.Kosten[[#This Row],[Totaal kosten]],"")</f>
        <v/>
      </c>
      <c r="FK229" s="150" t="str">
        <f>IF(Tbl.Kosten[[#This Row],[Sanr.]]=FK$7,Tbl.Kosten[[#This Row],[Totaal kosten]],"")</f>
        <v/>
      </c>
      <c r="FL229" s="150" t="str">
        <f>IF(Tbl.Kosten[[#This Row],[Sanr.]]=FL$7,Tbl.Kosten[[#This Row],[Totaal kosten]],"")</f>
        <v/>
      </c>
      <c r="FM229" s="150" t="str">
        <f>IF(Tbl.Kosten[[#This Row],[Sanr.]]=FM$7,Tbl.Kosten[[#This Row],[Totaal kosten]],"")</f>
        <v/>
      </c>
      <c r="FN229" s="150" t="str">
        <f>IF(Tbl.Kosten[[#This Row],[Sanr.]]=FN$7,Tbl.Kosten[[#This Row],[Totaal kosten]],"")</f>
        <v/>
      </c>
      <c r="FO229" s="150" t="str">
        <f>IF(Tbl.Kosten[[#This Row],[Sanr.]]=FO$7,Tbl.Kosten[[#This Row],[Totaal kosten]],"")</f>
        <v/>
      </c>
      <c r="FP229" s="150" t="str">
        <f>IF(Tbl.Kosten[[#This Row],[Sanr.]]=FP$7,Tbl.Kosten[[#This Row],[Totaal kosten]],"")</f>
        <v/>
      </c>
      <c r="FQ229" s="150" t="str">
        <f>IF(Tbl.Kosten[[#This Row],[Sanr.]]=FQ$7,Tbl.Kosten[[#This Row],[Totaal kosten]],"")</f>
        <v/>
      </c>
      <c r="FR229" s="150" t="str">
        <f>IF(Tbl.Kosten[[#This Row],[Sanr.]]=FR$7,Tbl.Kosten[[#This Row],[Totaal kosten]],"")</f>
        <v/>
      </c>
      <c r="FS229" s="150" t="str">
        <f>IF(Tbl.Kosten[[#This Row],[Sanr.]]=FS$7,Tbl.Kosten[[#This Row],[Totaal kosten]],"")</f>
        <v/>
      </c>
      <c r="FT229" s="150" t="str">
        <f>IF(Tbl.Kosten[[#This Row],[Sanr.]]=FT$7,Tbl.Kosten[[#This Row],[Totaal kosten]],"")</f>
        <v/>
      </c>
      <c r="FU229" s="150" t="str">
        <f>IF(Tbl.Kosten[[#This Row],[Sanr.]]=FU$7,Tbl.Kosten[[#This Row],[Totaal kosten]],"")</f>
        <v/>
      </c>
      <c r="FV229" s="150" t="str">
        <f>IF(Tbl.Kosten[[#This Row],[Sanr.]]=FV$7,Tbl.Kosten[[#This Row],[Totaal kosten]],"")</f>
        <v/>
      </c>
      <c r="FW229" s="150" t="str">
        <f>IFERROR(_xlfn.XLOOKUP(Tbl.Kosten[[#This Row],[Activiteitencode]],Tbl.Activiteiten[Activiteitcode],Tbl.Activiteiten[Anr.],"",0,1),"")</f>
        <v/>
      </c>
      <c r="FX229" s="169" t="str">
        <f>_xlfn.CONCAT(Tbl.Kosten[[#This Row],[Pnr.]],Tbl.Kosten[[#This Row],[Sanr.]])</f>
        <v>P1</v>
      </c>
      <c r="FY229" s="150">
        <f>Tbl.Kosten[[#This Row],[Totaal kosten]]-Tbl.Kosten[[#This Row],[Subsidie]]</f>
        <v>0</v>
      </c>
      <c r="FZ229" s="150">
        <f>IF(Tbl.Kosten[[#This Row],[Pnr.]]=FZ$7,Tbl.Kosten[[#This Row],[Te financieren]],"")</f>
        <v>0</v>
      </c>
      <c r="GA229" s="150" t="str">
        <f>IF(Tbl.Kosten[[#This Row],[Pnr.]]=GA$7,Tbl.Kosten[[#This Row],[Te financieren]],"")</f>
        <v/>
      </c>
      <c r="GB229" s="150" t="str">
        <f>IF(Tbl.Kosten[[#This Row],[Pnr.]]=GB$7,Tbl.Kosten[[#This Row],[Te financieren]],"")</f>
        <v/>
      </c>
      <c r="GC229" s="150" t="str">
        <f>IF(Tbl.Kosten[[#This Row],[Pnr.]]=GC$7,Tbl.Kosten[[#This Row],[Te financieren]],"")</f>
        <v/>
      </c>
      <c r="GD229" s="150" t="str">
        <f>IF(Tbl.Kosten[[#This Row],[Pnr.]]=GD$7,Tbl.Kosten[[#This Row],[Te financieren]],"")</f>
        <v/>
      </c>
      <c r="GE229" s="150" t="str">
        <f>IF(Tbl.Kosten[[#This Row],[Pnr.]]=GE$7,Tbl.Kosten[[#This Row],[Te financieren]],"")</f>
        <v/>
      </c>
      <c r="GF229" s="150" t="str">
        <f>IF(Tbl.Kosten[[#This Row],[Pnr.]]=GF$7,Tbl.Kosten[[#This Row],[Te financieren]],"")</f>
        <v/>
      </c>
      <c r="GG229" s="150" t="str">
        <f>IF(Tbl.Kosten[[#This Row],[Pnr.]]=GG$7,Tbl.Kosten[[#This Row],[Te financieren]],"")</f>
        <v/>
      </c>
      <c r="GH229" s="150" t="str">
        <f>IF(Tbl.Kosten[[#This Row],[Pnr.]]=GH$7,Tbl.Kosten[[#This Row],[Te financieren]],"")</f>
        <v/>
      </c>
      <c r="GI229" s="150" t="str">
        <f>IF(Tbl.Kosten[[#This Row],[Pnr.]]=GI$7,Tbl.Kosten[[#This Row],[Te financieren]],"")</f>
        <v/>
      </c>
      <c r="GJ229" s="150" t="str">
        <f>IF(Tbl.Kosten[[#This Row],[Pnr.]]=GJ$7,Tbl.Kosten[[#This Row],[Te financieren]],"")</f>
        <v/>
      </c>
      <c r="GK229" s="150" t="str">
        <f>IF(Tbl.Kosten[[#This Row],[Pnr.]]=GK$7,Tbl.Kosten[[#This Row],[Te financieren]],"")</f>
        <v/>
      </c>
      <c r="GL229" s="150" t="str">
        <f>IF(Tbl.Kosten[[#This Row],[Pnr.]]=GL$7,Tbl.Kosten[[#This Row],[Te financieren]],"")</f>
        <v/>
      </c>
      <c r="GM229" s="150" t="str">
        <f>IF(Tbl.Kosten[[#This Row],[Pnr.]]=GM$7,Tbl.Kosten[[#This Row],[Te financieren]],"")</f>
        <v/>
      </c>
      <c r="GN229" s="150" t="str">
        <f>IF(Tbl.Kosten[[#This Row],[Pnr.]]=GN$7,Tbl.Kosten[[#This Row],[Te financieren]],"")</f>
        <v/>
      </c>
      <c r="GO229" s="150" t="str">
        <f>IF(Tbl.Kosten[[#This Row],[Pnr.]]=GO$7,Tbl.Kosten[[#This Row],[Te financieren]],"")</f>
        <v/>
      </c>
      <c r="GP229" s="150" t="str">
        <f>IF(Tbl.Kosten[[#This Row],[Pnr.]]=GP$7,Tbl.Kosten[[#This Row],[Te financieren]],"")</f>
        <v/>
      </c>
      <c r="GQ229" s="150" t="str">
        <f>IF(Tbl.Kosten[[#This Row],[Pnr.]]=GQ$7,Tbl.Kosten[[#This Row],[Te financieren]],"")</f>
        <v/>
      </c>
      <c r="GR229" s="150" t="str">
        <f>IF(Tbl.Kosten[[#This Row],[Pnr.]]=GR$7,Tbl.Kosten[[#This Row],[Te financieren]],"")</f>
        <v/>
      </c>
      <c r="GS229" s="150" t="str">
        <f>IF(Tbl.Kosten[[#This Row],[Pnr.]]=GS$7,Tbl.Kosten[[#This Row],[Te financieren]],"")</f>
        <v/>
      </c>
      <c r="GT229" s="150" t="str">
        <f>IF(Tbl.Kosten[[#This Row],[Pnr.]]=GT$7,Tbl.Kosten[[#This Row],[Te financieren]],"")</f>
        <v/>
      </c>
      <c r="GU229" s="150" t="str">
        <f>IF(Tbl.Kosten[[#This Row],[Pnr.]]=GU$7,Tbl.Kosten[[#This Row],[Te financieren]],"")</f>
        <v/>
      </c>
      <c r="GV229" s="150" t="str">
        <f>IF(Tbl.Kosten[[#This Row],[Pnr.]]=GV$7,Tbl.Kosten[[#This Row],[Te financieren]],"")</f>
        <v/>
      </c>
      <c r="GW229" s="150" t="str">
        <f>IF(Tbl.Kosten[[#This Row],[Pnr.]]=GW$7,Tbl.Kosten[[#This Row],[Te financieren]],"")</f>
        <v/>
      </c>
      <c r="GX229" s="150" t="str">
        <f>IF(Tbl.Kosten[[#This Row],[Pnr.]]=GX$7,Tbl.Kosten[[#This Row],[Te financieren]],"")</f>
        <v/>
      </c>
      <c r="GY229" s="150" t="str">
        <f>IF(Tbl.Kosten[[#This Row],[Pnr.]]=GY$7,Tbl.Kosten[[#This Row],[Te financieren]],"")</f>
        <v/>
      </c>
      <c r="GZ229" s="150" t="str">
        <f>IF(Tbl.Kosten[[#This Row],[Pnr.]]=GZ$7,Tbl.Kosten[[#This Row],[Te financieren]],"")</f>
        <v/>
      </c>
      <c r="HA229" s="150" t="str">
        <f>IF(Tbl.Kosten[[#This Row],[Pnr.]]=HA$7,Tbl.Kosten[[#This Row],[Te financieren]],"")</f>
        <v/>
      </c>
      <c r="HB229" s="150" t="str">
        <f>IF(Tbl.Kosten[[#This Row],[Pnr.]]=HB$7,Tbl.Kosten[[#This Row],[Te financieren]],"")</f>
        <v/>
      </c>
      <c r="HC229" s="150" t="str">
        <f>IF(Tbl.Kosten[[#This Row],[Pnr.]]=HC$7,Tbl.Kosten[[#This Row],[Te financieren]],"")</f>
        <v/>
      </c>
      <c r="HD229" s="150" t="str">
        <f>IF(Tbl.Kosten[[#This Row],[Pnr.]]=HD$7,Tbl.Kosten[[#This Row],[Te financieren]],"")</f>
        <v/>
      </c>
      <c r="HE229" s="150" t="str">
        <f>IF(Tbl.Kosten[[#This Row],[Pnr.]]=HE$7,Tbl.Kosten[[#This Row],[Te financieren]],"")</f>
        <v/>
      </c>
      <c r="HF229" s="150" t="str">
        <f>IF(Tbl.Kosten[[#This Row],[Pnr.]]=HF$7,Tbl.Kosten[[#This Row],[Te financieren]],"")</f>
        <v/>
      </c>
      <c r="HG229" s="150" t="str">
        <f>IF(Tbl.Kosten[[#This Row],[Pnr.]]=HG$7,Tbl.Kosten[[#This Row],[Te financieren]],"")</f>
        <v/>
      </c>
      <c r="HH229" s="150" t="str">
        <f>IF(Tbl.Kosten[[#This Row],[Pnr.]]=HH$7,Tbl.Kosten[[#This Row],[Te financieren]],"")</f>
        <v/>
      </c>
      <c r="HI229" s="150" t="str">
        <f>IF(Tbl.Kosten[[#This Row],[Pnr.]]=HI$7,Tbl.Kosten[[#This Row],[Te financieren]],"")</f>
        <v/>
      </c>
      <c r="HJ229" s="150" t="str">
        <f>IF(Tbl.Kosten[[#This Row],[Pnr.]]=HJ$7,Tbl.Kosten[[#This Row],[Te financieren]],"")</f>
        <v/>
      </c>
      <c r="HK229" s="150" t="str">
        <f>IF(Tbl.Kosten[[#This Row],[Pnr.]]=HK$7,Tbl.Kosten[[#This Row],[Te financieren]],"")</f>
        <v/>
      </c>
      <c r="HL229" s="150" t="str">
        <f>IF(Tbl.Kosten[[#This Row],[Pnr.]]=HL$7,Tbl.Kosten[[#This Row],[Te financieren]],"")</f>
        <v/>
      </c>
      <c r="HM229" s="150" t="str">
        <f>IF(Tbl.Kosten[[#This Row],[Pnr.]]=HM$7,Tbl.Kosten[[#This Row],[Te financieren]],"")</f>
        <v/>
      </c>
      <c r="HN229" s="150" t="str">
        <f>IF(Tbl.Kosten[[#This Row],[Pnr.]]=HN$7,Tbl.Kosten[[#This Row],[Te financieren]],"")</f>
        <v/>
      </c>
      <c r="HO229" s="150" t="str">
        <f>IF(Tbl.Kosten[[#This Row],[Pnr.]]=HO$7,Tbl.Kosten[[#This Row],[Te financieren]],"")</f>
        <v/>
      </c>
      <c r="HP229" s="150" t="str">
        <f>IF(Tbl.Kosten[[#This Row],[Pnr.]]=HP$7,Tbl.Kosten[[#This Row],[Te financieren]],"")</f>
        <v/>
      </c>
      <c r="HQ229" s="150" t="str">
        <f>IF(Tbl.Kosten[[#This Row],[Pnr.]]=HQ$7,Tbl.Kosten[[#This Row],[Te financieren]],"")</f>
        <v/>
      </c>
      <c r="HR229" s="150" t="str">
        <f>IF(Tbl.Kosten[[#This Row],[Pnr.]]=HR$7,Tbl.Kosten[[#This Row],[Te financieren]],"")</f>
        <v/>
      </c>
      <c r="HS229" s="150" t="str">
        <f>IF(Tbl.Kosten[[#This Row],[Pnr.]]=HS$7,Tbl.Kosten[[#This Row],[Te financieren]],"")</f>
        <v/>
      </c>
      <c r="HT229" s="150" t="str">
        <f>IF(Tbl.Kosten[[#This Row],[Pnr.]]=HT$7,Tbl.Kosten[[#This Row],[Te financieren]],"")</f>
        <v/>
      </c>
      <c r="HU229" s="150" t="str">
        <f>IF(Tbl.Kosten[[#This Row],[Pnr.]]=HU$7,Tbl.Kosten[[#This Row],[Te financieren]],"")</f>
        <v/>
      </c>
      <c r="HV229" s="150" t="str">
        <f>IF(Tbl.Kosten[[#This Row],[Pnr.]]=HV$7,Tbl.Kosten[[#This Row],[Te financieren]],"")</f>
        <v/>
      </c>
      <c r="HW229" s="150" t="str">
        <f>IF(Tbl.Kosten[[#This Row],[Pnr.]]=HW$7,Tbl.Kosten[[#This Row],[Te financieren]],"")</f>
        <v/>
      </c>
    </row>
    <row r="230" spans="2:231" x14ac:dyDescent="0.3">
      <c r="B230" s="134"/>
      <c r="C230" s="137"/>
      <c r="D230" s="136"/>
      <c r="E230" s="261"/>
      <c r="F230" s="135"/>
      <c r="G230" s="11" t="str">
        <f>IF(Tbl.Kosten[[#This Row],[Medewerker e/o 
functie]]&lt;&gt;"",_xlfn.XLOOKUP(Tbl.Kosten[[#This Row],[Medewerker e/o 
functie]],Tbl.Uurtarief[Medewerker en/of functie],Tbl.Uurtarief[Uurtarief],"",0,1),"")</f>
        <v/>
      </c>
      <c r="H230" s="121">
        <f>IFERROR(Tbl.Kosten[[#This Row],[Uren]]*Tbl.Kosten[[#This Row],[Uurtarief]],0)</f>
        <v>0</v>
      </c>
      <c r="I230" s="119" t="str">
        <f>IF(Tbl.Kosten[[#This Row],[Subtotaal uren]]&lt;&gt;0,_xlfn.XLOOKUP(Tbl.Kosten[[#This Row],[Medewerker e/o 
functie]],Tbl.Uurtarief[Medewerker en/of functie],Tbl.Uurtarief[Kostensoort arbeid],"",0,1),"")</f>
        <v/>
      </c>
      <c r="J230" s="137"/>
      <c r="K230" s="135"/>
      <c r="L230" s="139" t="str">
        <f>IF(Tbl.Kosten[[#This Row],[Activum]]&lt;&gt;"",_xlfn.XLOOKUP(Tbl.Kosten[[#This Row],[Activum]],Tbl.Afschrijvingskosten[Activum],Tbl.Afschrijvingskosten[Tarief per afschrijvings-eenheid],"",0,1),"")</f>
        <v/>
      </c>
      <c r="M230" s="122">
        <f>IFERROR(Tbl.Kosten[[#This Row],[Een-
heden]]*Tbl.Kosten[[#This Row],[Afschrijvings-
tarief]],0)</f>
        <v>0</v>
      </c>
      <c r="N230" s="122" t="str">
        <f>IF(Tbl.Kosten[[#This Row],[Subtotaal afschrijving]]&lt;&gt;0,Lijsten!$A$7,"")</f>
        <v/>
      </c>
      <c r="O230" s="140"/>
      <c r="P230" s="135"/>
      <c r="Q230" s="138"/>
      <c r="R230" s="122">
        <f>IFERROR(Tbl.Kosten[[#This Row],[Aantal]]*Tbl.Kosten[[#This Row],[Tarief]],0)</f>
        <v>0</v>
      </c>
      <c r="S230" s="8">
        <f>IFERROR(Tbl.Kosten[[#This Row],[Subtotaal overige kosten]]+Tbl.Kosten[[#This Row],[Subtotaal uren]]+Tbl.Kosten[[#This Row],[Subtotaal afschrijving]],0)</f>
        <v>0</v>
      </c>
      <c r="T230" s="8">
        <f>IFERROR(Tbl.Kosten[[#This Row],[Totaal kosten]]*Tbl.Kosten[[#This Row],[Subsidie%]],0)</f>
        <v>0</v>
      </c>
      <c r="U230" s="4" t="str" cm="1">
        <f t="array" ref="U230">IFERROR(_xlfn.IFS(Tbl.Kosten[[#This Row],[Subtotaal uren]]&lt;&gt;0,Tbl.Kosten[[#This Row],[Kostensoort arbeid]],Tbl.Kosten[[#This Row],[Subtotaal afschrijving]]&lt;&gt;0,Tbl.Kosten[[#This Row],[Kostensoort afschrijving]],Tbl.Kosten[[#This Row],[Subtotaal overige kosten]]&lt;&gt;0,Tbl.Kosten[[#This Row],[Kostensoort overig]]),"")</f>
        <v/>
      </c>
      <c r="V230" s="4" t="str">
        <f>IFERROR(_xlfn.XLOOKUP(Tbl.Kosten[[#This Row],[Activiteitencode]],Tbl.Activiteiten[Activiteitcode],Tbl.Activiteiten[Werkpakketcode],"",0,1),"")</f>
        <v/>
      </c>
      <c r="W230" s="4" t="str">
        <f>IFERROR(_xlfn.XLOOKUP(Tbl.Kosten[[#This Row],[Werkpakketcode]],Tbl.Werkpakketten[Werkpakketcode],Tbl.Werkpakketten[Subsidiabele activiteit],"",0,1),"")</f>
        <v/>
      </c>
      <c r="X230" s="12">
        <f>IFERROR(_xlfn.XLOOKUP(Tbl.Kosten[[#This Row],[Sanr.]],Tbl.Subsidiehoogte[SAnr.],Tbl.Subsidiehoogte[Sub. Percentage],0,0,1),0)</f>
        <v>0</v>
      </c>
      <c r="Y230" s="144" t="str">
        <f>IFERROR(_xlfn.XLOOKUP(Tbl.Kosten[[#This Row],[Partnercode]],Tbl.Projectpartners[Partnercode],Tbl.Projectpartners[PNr.],"",0,1),"")</f>
        <v>P1</v>
      </c>
      <c r="Z230" s="148">
        <f>IF(Tbl.Kosten[[#This Row],[Pnr.]]=Z$7,Tbl.Kosten[[#This Row],[Totaal kosten]],"")</f>
        <v>0</v>
      </c>
      <c r="AA230" s="148" t="str">
        <f>IF(Tbl.Kosten[[#This Row],[Pnr.]]=AA$7,Tbl.Kosten[[#This Row],[Totaal kosten]],"")</f>
        <v/>
      </c>
      <c r="AB230" s="148" t="str">
        <f>IF(Tbl.Kosten[[#This Row],[Pnr.]]=AB$7,Tbl.Kosten[[#This Row],[Totaal kosten]],"")</f>
        <v/>
      </c>
      <c r="AC230" s="148" t="str">
        <f>IF(Tbl.Kosten[[#This Row],[Pnr.]]=AC$7,Tbl.Kosten[[#This Row],[Totaal kosten]],"")</f>
        <v/>
      </c>
      <c r="AD230" s="148" t="str">
        <f>IF(Tbl.Kosten[[#This Row],[Pnr.]]=AD$7,Tbl.Kosten[[#This Row],[Totaal kosten]],"")</f>
        <v/>
      </c>
      <c r="AE230" s="148" t="str">
        <f>IF(Tbl.Kosten[[#This Row],[Pnr.]]=AE$7,Tbl.Kosten[[#This Row],[Totaal kosten]],"")</f>
        <v/>
      </c>
      <c r="AF230" s="148" t="str">
        <f>IF(Tbl.Kosten[[#This Row],[Pnr.]]=AF$7,Tbl.Kosten[[#This Row],[Totaal kosten]],"")</f>
        <v/>
      </c>
      <c r="AG230" s="148" t="str">
        <f>IF(Tbl.Kosten[[#This Row],[Pnr.]]=AG$7,Tbl.Kosten[[#This Row],[Totaal kosten]],"")</f>
        <v/>
      </c>
      <c r="AH230" s="148" t="str">
        <f>IF(Tbl.Kosten[[#This Row],[Pnr.]]=AH$7,Tbl.Kosten[[#This Row],[Totaal kosten]],"")</f>
        <v/>
      </c>
      <c r="AI230" s="148" t="str">
        <f>IF(Tbl.Kosten[[#This Row],[Pnr.]]=AI$7,Tbl.Kosten[[#This Row],[Totaal kosten]],"")</f>
        <v/>
      </c>
      <c r="AJ230" s="148" t="str">
        <f>IF(Tbl.Kosten[[#This Row],[Pnr.]]=AJ$7,Tbl.Kosten[[#This Row],[Totaal kosten]],"")</f>
        <v/>
      </c>
      <c r="AK230" s="148" t="str">
        <f>IF(Tbl.Kosten[[#This Row],[Pnr.]]=AK$7,Tbl.Kosten[[#This Row],[Totaal kosten]],"")</f>
        <v/>
      </c>
      <c r="AL230" s="148" t="str">
        <f>IF(Tbl.Kosten[[#This Row],[Pnr.]]=AL$7,Tbl.Kosten[[#This Row],[Totaal kosten]],"")</f>
        <v/>
      </c>
      <c r="AM230" s="148" t="str">
        <f>IF(Tbl.Kosten[[#This Row],[Pnr.]]=AM$7,Tbl.Kosten[[#This Row],[Totaal kosten]],"")</f>
        <v/>
      </c>
      <c r="AN230" s="148" t="str">
        <f>IF(Tbl.Kosten[[#This Row],[Pnr.]]=AN$7,Tbl.Kosten[[#This Row],[Totaal kosten]],"")</f>
        <v/>
      </c>
      <c r="AO230" s="148" t="str">
        <f>IF(Tbl.Kosten[[#This Row],[Pnr.]]=AO$7,Tbl.Kosten[[#This Row],[Totaal kosten]],"")</f>
        <v/>
      </c>
      <c r="AP230" s="148" t="str">
        <f>IF(Tbl.Kosten[[#This Row],[Pnr.]]=AP$7,Tbl.Kosten[[#This Row],[Totaal kosten]],"")</f>
        <v/>
      </c>
      <c r="AQ230" s="148" t="str">
        <f>IF(Tbl.Kosten[[#This Row],[Pnr.]]=AQ$7,Tbl.Kosten[[#This Row],[Totaal kosten]],"")</f>
        <v/>
      </c>
      <c r="AR230" s="148" t="str">
        <f>IF(Tbl.Kosten[[#This Row],[Pnr.]]=AR$7,Tbl.Kosten[[#This Row],[Totaal kosten]],"")</f>
        <v/>
      </c>
      <c r="AS230" s="148" t="str">
        <f>IF(Tbl.Kosten[[#This Row],[Pnr.]]=AS$7,Tbl.Kosten[[#This Row],[Totaal kosten]],"")</f>
        <v/>
      </c>
      <c r="AT230" s="148" t="str">
        <f>IF(Tbl.Kosten[[#This Row],[Pnr.]]=AT$7,Tbl.Kosten[[#This Row],[Totaal kosten]],"")</f>
        <v/>
      </c>
      <c r="AU230" s="148" t="str">
        <f>IF(Tbl.Kosten[[#This Row],[Pnr.]]=AU$7,Tbl.Kosten[[#This Row],[Totaal kosten]],"")</f>
        <v/>
      </c>
      <c r="AV230" s="148" t="str">
        <f>IF(Tbl.Kosten[[#This Row],[Pnr.]]=AV$7,Tbl.Kosten[[#This Row],[Totaal kosten]],"")</f>
        <v/>
      </c>
      <c r="AW230" s="148" t="str">
        <f>IF(Tbl.Kosten[[#This Row],[Pnr.]]=AW$7,Tbl.Kosten[[#This Row],[Totaal kosten]],"")</f>
        <v/>
      </c>
      <c r="AX230" s="148" t="str">
        <f>IF(Tbl.Kosten[[#This Row],[Pnr.]]=AX$7,Tbl.Kosten[[#This Row],[Totaal kosten]],"")</f>
        <v/>
      </c>
      <c r="AY230" s="148" t="str">
        <f>IF(Tbl.Kosten[[#This Row],[Pnr.]]=AY$7,Tbl.Kosten[[#This Row],[Totaal kosten]],"")</f>
        <v/>
      </c>
      <c r="AZ230" s="148" t="str">
        <f>IF(Tbl.Kosten[[#This Row],[Pnr.]]=AZ$7,Tbl.Kosten[[#This Row],[Totaal kosten]],"")</f>
        <v/>
      </c>
      <c r="BA230" s="148" t="str">
        <f>IF(Tbl.Kosten[[#This Row],[Pnr.]]=BA$7,Tbl.Kosten[[#This Row],[Totaal kosten]],"")</f>
        <v/>
      </c>
      <c r="BB230" s="148" t="str">
        <f>IF(Tbl.Kosten[[#This Row],[Pnr.]]=BB$7,Tbl.Kosten[[#This Row],[Totaal kosten]],"")</f>
        <v/>
      </c>
      <c r="BC230" s="148" t="str">
        <f>IF(Tbl.Kosten[[#This Row],[Pnr.]]=BC$7,Tbl.Kosten[[#This Row],[Totaal kosten]],"")</f>
        <v/>
      </c>
      <c r="BD230" s="148" t="str">
        <f>IF(Tbl.Kosten[[#This Row],[Pnr.]]=BD$7,Tbl.Kosten[[#This Row],[Totaal kosten]],"")</f>
        <v/>
      </c>
      <c r="BE230" s="148" t="str">
        <f>IF(Tbl.Kosten[[#This Row],[Pnr.]]=BE$7,Tbl.Kosten[[#This Row],[Totaal kosten]],"")</f>
        <v/>
      </c>
      <c r="BF230" s="148" t="str">
        <f>IF(Tbl.Kosten[[#This Row],[Pnr.]]=BF$7,Tbl.Kosten[[#This Row],[Totaal kosten]],"")</f>
        <v/>
      </c>
      <c r="BG230" s="148" t="str">
        <f>IF(Tbl.Kosten[[#This Row],[Pnr.]]=BG$7,Tbl.Kosten[[#This Row],[Totaal kosten]],"")</f>
        <v/>
      </c>
      <c r="BH230" s="148" t="str">
        <f>IF(Tbl.Kosten[[#This Row],[Pnr.]]=BH$7,Tbl.Kosten[[#This Row],[Totaal kosten]],"")</f>
        <v/>
      </c>
      <c r="BI230" s="148" t="str">
        <f>IF(Tbl.Kosten[[#This Row],[Pnr.]]=BI$7,Tbl.Kosten[[#This Row],[Totaal kosten]],"")</f>
        <v/>
      </c>
      <c r="BJ230" s="148" t="str">
        <f>IF(Tbl.Kosten[[#This Row],[Pnr.]]=BJ$7,Tbl.Kosten[[#This Row],[Totaal kosten]],"")</f>
        <v/>
      </c>
      <c r="BK230" s="148" t="str">
        <f>IF(Tbl.Kosten[[#This Row],[Pnr.]]=BK$7,Tbl.Kosten[[#This Row],[Totaal kosten]],"")</f>
        <v/>
      </c>
      <c r="BL230" s="148" t="str">
        <f>IF(Tbl.Kosten[[#This Row],[Pnr.]]=BL$7,Tbl.Kosten[[#This Row],[Totaal kosten]],"")</f>
        <v/>
      </c>
      <c r="BM230" s="148" t="str">
        <f>IF(Tbl.Kosten[[#This Row],[Pnr.]]=BM$7,Tbl.Kosten[[#This Row],[Totaal kosten]],"")</f>
        <v/>
      </c>
      <c r="BN230" s="148" t="str">
        <f>IF(Tbl.Kosten[[#This Row],[Pnr.]]=BN$7,Tbl.Kosten[[#This Row],[Totaal kosten]],"")</f>
        <v/>
      </c>
      <c r="BO230" s="148" t="str">
        <f>IF(Tbl.Kosten[[#This Row],[Pnr.]]=BO$7,Tbl.Kosten[[#This Row],[Totaal kosten]],"")</f>
        <v/>
      </c>
      <c r="BP230" s="148" t="str">
        <f>IF(Tbl.Kosten[[#This Row],[Pnr.]]=BP$7,Tbl.Kosten[[#This Row],[Totaal kosten]],"")</f>
        <v/>
      </c>
      <c r="BQ230" s="148" t="str">
        <f>IF(Tbl.Kosten[[#This Row],[Pnr.]]=BQ$7,Tbl.Kosten[[#This Row],[Totaal kosten]],"")</f>
        <v/>
      </c>
      <c r="BR230" s="148" t="str">
        <f>IF(Tbl.Kosten[[#This Row],[Pnr.]]=BR$7,Tbl.Kosten[[#This Row],[Totaal kosten]],"")</f>
        <v/>
      </c>
      <c r="BS230" s="148" t="str">
        <f>IF(Tbl.Kosten[[#This Row],[Pnr.]]=BS$7,Tbl.Kosten[[#This Row],[Totaal kosten]],"")</f>
        <v/>
      </c>
      <c r="BT230" s="148" t="str">
        <f>IF(Tbl.Kosten[[#This Row],[Pnr.]]=BT$7,Tbl.Kosten[[#This Row],[Totaal kosten]],"")</f>
        <v/>
      </c>
      <c r="BU230" s="148" t="str">
        <f>IF(Tbl.Kosten[[#This Row],[Pnr.]]=BU$7,Tbl.Kosten[[#This Row],[Totaal kosten]],"")</f>
        <v/>
      </c>
      <c r="BV230" s="148" t="str">
        <f>IF(Tbl.Kosten[[#This Row],[Pnr.]]=BV$7,Tbl.Kosten[[#This Row],[Totaal kosten]],"")</f>
        <v/>
      </c>
      <c r="BW230" s="148" t="str">
        <f>IF(Tbl.Kosten[[#This Row],[Pnr.]]=BW$7,Tbl.Kosten[[#This Row],[Totaal kosten]],"")</f>
        <v/>
      </c>
      <c r="BX230" s="148" t="str">
        <f>IFERROR(_xlfn.XLOOKUP(Tbl.Kosten[[#This Row],[Werkpakketcode]],Tbl.Werkpakketten[Werkpakketcode],Tbl.Werkpakketten[WPnr.],"",0,1),"")</f>
        <v/>
      </c>
      <c r="BY230" s="148" t="str">
        <f>IF(Tbl.Kosten[[#This Row],[WPnr.]]=BY$7,Tbl.Kosten[[#This Row],[Totaal kosten]],"")</f>
        <v/>
      </c>
      <c r="BZ230" s="148" t="str">
        <f>IF(Tbl.Kosten[[#This Row],[WPnr.]]=BZ$7,Tbl.Kosten[[#This Row],[Totaal kosten]],"")</f>
        <v/>
      </c>
      <c r="CA230" s="148" t="str">
        <f>IF(Tbl.Kosten[[#This Row],[WPnr.]]=CA$7,Tbl.Kosten[[#This Row],[Totaal kosten]],"")</f>
        <v/>
      </c>
      <c r="CB230" s="148" t="str">
        <f>IF(Tbl.Kosten[[#This Row],[WPnr.]]=CB$7,Tbl.Kosten[[#This Row],[Totaal kosten]],"")</f>
        <v/>
      </c>
      <c r="CC230" s="148" t="str">
        <f>IF(Tbl.Kosten[[#This Row],[WPnr.]]=CC$7,Tbl.Kosten[[#This Row],[Totaal kosten]],"")</f>
        <v/>
      </c>
      <c r="CD230" s="148" t="str">
        <f>IF(Tbl.Kosten[[#This Row],[WPnr.]]=CD$7,Tbl.Kosten[[#This Row],[Totaal kosten]],"")</f>
        <v/>
      </c>
      <c r="CE230" s="148" t="str">
        <f>IF(Tbl.Kosten[[#This Row],[WPnr.]]=CE$7,Tbl.Kosten[[#This Row],[Totaal kosten]],"")</f>
        <v/>
      </c>
      <c r="CF230" s="148" t="str">
        <f>IF(Tbl.Kosten[[#This Row],[WPnr.]]=CF$7,Tbl.Kosten[[#This Row],[Totaal kosten]],"")</f>
        <v/>
      </c>
      <c r="CG230" s="148" t="str">
        <f>IF(Tbl.Kosten[[#This Row],[WPnr.]]=CG$7,Tbl.Kosten[[#This Row],[Totaal kosten]],"")</f>
        <v/>
      </c>
      <c r="CH230" s="148" t="str">
        <f>IF(Tbl.Kosten[[#This Row],[WPnr.]]=CH$7,Tbl.Kosten[[#This Row],[Totaal kosten]],"")</f>
        <v/>
      </c>
      <c r="CI230" s="148" t="str">
        <f>IF(Tbl.Kosten[[#This Row],[WPnr.]]=CI$7,Tbl.Kosten[[#This Row],[Totaal kosten]],"")</f>
        <v/>
      </c>
      <c r="CJ230" s="148" t="str">
        <f>IF(Tbl.Kosten[[#This Row],[WPnr.]]=CJ$7,Tbl.Kosten[[#This Row],[Totaal kosten]],"")</f>
        <v/>
      </c>
      <c r="CK230" s="148" t="str">
        <f>IF(Tbl.Kosten[[#This Row],[WPnr.]]=CK$7,Tbl.Kosten[[#This Row],[Totaal kosten]],"")</f>
        <v/>
      </c>
      <c r="CL230" s="148" t="str">
        <f>IF(Tbl.Kosten[[#This Row],[WPnr.]]=CL$7,Tbl.Kosten[[#This Row],[Totaal kosten]],"")</f>
        <v/>
      </c>
      <c r="CM230" s="148" t="str">
        <f>IF(Tbl.Kosten[[#This Row],[WPnr.]]=CM$7,Tbl.Kosten[[#This Row],[Totaal kosten]],"")</f>
        <v/>
      </c>
      <c r="CN230" s="148" t="str">
        <f>IF(Tbl.Kosten[[#This Row],[WPnr.]]=CN$7,Tbl.Kosten[[#This Row],[Totaal kosten]],"")</f>
        <v/>
      </c>
      <c r="CO230" s="148" t="str">
        <f>IF(Tbl.Kosten[[#This Row],[WPnr.]]=CO$7,Tbl.Kosten[[#This Row],[Totaal kosten]],"")</f>
        <v/>
      </c>
      <c r="CP230" s="148" t="str">
        <f>IF(Tbl.Kosten[[#This Row],[WPnr.]]=CP$7,Tbl.Kosten[[#This Row],[Totaal kosten]],"")</f>
        <v/>
      </c>
      <c r="CQ230" s="148" t="str">
        <f>IF(Tbl.Kosten[[#This Row],[WPnr.]]=CQ$7,Tbl.Kosten[[#This Row],[Totaal kosten]],"")</f>
        <v/>
      </c>
      <c r="CR230" s="148" t="str">
        <f>IF(Tbl.Kosten[[#This Row],[WPnr.]]=CR$7,Tbl.Kosten[[#This Row],[Totaal kosten]],"")</f>
        <v/>
      </c>
      <c r="CS230" s="148" t="str">
        <f>IF(Tbl.Kosten[[#This Row],[WPnr.]]=CS$7,Tbl.Kosten[[#This Row],[Totaal kosten]],"")</f>
        <v/>
      </c>
      <c r="CT230" s="148" t="str">
        <f>IF(Tbl.Kosten[[#This Row],[WPnr.]]=CT$7,Tbl.Kosten[[#This Row],[Totaal kosten]],"")</f>
        <v/>
      </c>
      <c r="CU230" s="148" t="str">
        <f>IF(Tbl.Kosten[[#This Row],[WPnr.]]=CU$7,Tbl.Kosten[[#This Row],[Totaal kosten]],"")</f>
        <v/>
      </c>
      <c r="CV230" s="148" t="str">
        <f>IF(Tbl.Kosten[[#This Row],[WPnr.]]=CV$7,Tbl.Kosten[[#This Row],[Totaal kosten]],"")</f>
        <v/>
      </c>
      <c r="CW230" s="148" t="str">
        <f>IF(Tbl.Kosten[[#This Row],[WPnr.]]=CW$7,Tbl.Kosten[[#This Row],[Totaal kosten]],"")</f>
        <v/>
      </c>
      <c r="CX230" s="148" t="str">
        <f>IF(Tbl.Kosten[[#This Row],[WPnr.]]=CX$7,Tbl.Kosten[[#This Row],[Totaal kosten]],"")</f>
        <v/>
      </c>
      <c r="CY230" s="148" t="str">
        <f>IF(Tbl.Kosten[[#This Row],[WPnr.]]=CY$7,Tbl.Kosten[[#This Row],[Totaal kosten]],"")</f>
        <v/>
      </c>
      <c r="CZ230" s="148" t="str">
        <f>IF(Tbl.Kosten[[#This Row],[WPnr.]]=CZ$7,Tbl.Kosten[[#This Row],[Totaal kosten]],"")</f>
        <v/>
      </c>
      <c r="DA230" s="148" t="str">
        <f>IF(Tbl.Kosten[[#This Row],[WPnr.]]=DA$7,Tbl.Kosten[[#This Row],[Totaal kosten]],"")</f>
        <v/>
      </c>
      <c r="DB230" s="148" t="str">
        <f>IF(Tbl.Kosten[[#This Row],[WPnr.]]=DB$7,Tbl.Kosten[[#This Row],[Totaal kosten]],"")</f>
        <v/>
      </c>
      <c r="DC230" s="148" t="str">
        <f>IF(Tbl.Kosten[[#This Row],[WPnr.]]=DC$7,Tbl.Kosten[[#This Row],[Totaal kosten]],"")</f>
        <v/>
      </c>
      <c r="DD230" s="148" t="str">
        <f>IF(Tbl.Kosten[[#This Row],[WPnr.]]=DD$7,Tbl.Kosten[[#This Row],[Totaal kosten]],"")</f>
        <v/>
      </c>
      <c r="DE230" s="148" t="str">
        <f>IF(Tbl.Kosten[[#This Row],[WPnr.]]=DE$7,Tbl.Kosten[[#This Row],[Totaal kosten]],"")</f>
        <v/>
      </c>
      <c r="DF230" s="148" t="str">
        <f>IF(Tbl.Kosten[[#This Row],[WPnr.]]=DF$7,Tbl.Kosten[[#This Row],[Totaal kosten]],"")</f>
        <v/>
      </c>
      <c r="DG230" s="148" t="str">
        <f>IF(Tbl.Kosten[[#This Row],[WPnr.]]=DG$7,Tbl.Kosten[[#This Row],[Totaal kosten]],"")</f>
        <v/>
      </c>
      <c r="DH230" s="148" t="str">
        <f>IF(Tbl.Kosten[[#This Row],[WPnr.]]=DH$7,Tbl.Kosten[[#This Row],[Totaal kosten]],"")</f>
        <v/>
      </c>
      <c r="DI230" s="148" t="str">
        <f>IF(Tbl.Kosten[[#This Row],[WPnr.]]=DI$7,Tbl.Kosten[[#This Row],[Totaal kosten]],"")</f>
        <v/>
      </c>
      <c r="DJ230" s="148" t="str">
        <f>IF(Tbl.Kosten[[#This Row],[WPnr.]]=DJ$7,Tbl.Kosten[[#This Row],[Totaal kosten]],"")</f>
        <v/>
      </c>
      <c r="DK230" s="148" t="str">
        <f>IF(Tbl.Kosten[[#This Row],[WPnr.]]=DK$7,Tbl.Kosten[[#This Row],[Totaal kosten]],"")</f>
        <v/>
      </c>
      <c r="DL230" s="148" t="str">
        <f>IF(Tbl.Kosten[[#This Row],[WPnr.]]=DL$7,Tbl.Kosten[[#This Row],[Totaal kosten]],"")</f>
        <v/>
      </c>
      <c r="DM230" s="148" t="str">
        <f>IF(Tbl.Kosten[[#This Row],[WPnr.]]=DM$7,Tbl.Kosten[[#This Row],[Totaal kosten]],"")</f>
        <v/>
      </c>
      <c r="DN230" s="148" t="str">
        <f>IF(Tbl.Kosten[[#This Row],[WPnr.]]=DN$7,Tbl.Kosten[[#This Row],[Totaal kosten]],"")</f>
        <v/>
      </c>
      <c r="DO230" s="148" t="str">
        <f>IF(Tbl.Kosten[[#This Row],[WPnr.]]=DO$7,Tbl.Kosten[[#This Row],[Totaal kosten]],"")</f>
        <v/>
      </c>
      <c r="DP230" s="148" t="str">
        <f>IF(Tbl.Kosten[[#This Row],[WPnr.]]=DP$7,Tbl.Kosten[[#This Row],[Totaal kosten]],"")</f>
        <v/>
      </c>
      <c r="DQ230" s="148" t="str">
        <f>IF(Tbl.Kosten[[#This Row],[WPnr.]]=DQ$7,Tbl.Kosten[[#This Row],[Totaal kosten]],"")</f>
        <v/>
      </c>
      <c r="DR230" s="148" t="str">
        <f>IF(Tbl.Kosten[[#This Row],[WPnr.]]=DR$7,Tbl.Kosten[[#This Row],[Totaal kosten]],"")</f>
        <v/>
      </c>
      <c r="DS230" s="148" t="str">
        <f>IF(Tbl.Kosten[[#This Row],[WPnr.]]=DS$7,Tbl.Kosten[[#This Row],[Totaal kosten]],"")</f>
        <v/>
      </c>
      <c r="DT230" s="148" t="str">
        <f>IF(Tbl.Kosten[[#This Row],[WPnr.]]=DT$7,Tbl.Kosten[[#This Row],[Totaal kosten]],"")</f>
        <v/>
      </c>
      <c r="DU230" s="148" t="str">
        <f>IF(Tbl.Kosten[[#This Row],[WPnr.]]=DU$7,Tbl.Kosten[[#This Row],[Totaal kosten]],"")</f>
        <v/>
      </c>
      <c r="DV230" s="148" t="str">
        <f>IF(Tbl.Kosten[[#This Row],[WPnr.]]=DV$7,Tbl.Kosten[[#This Row],[Totaal kosten]],"")</f>
        <v/>
      </c>
      <c r="DW230" s="148" t="str">
        <f>IFERROR(_xlfn.XLOOKUP(Tbl.Kosten[[#This Row],[Kostensoort]],Tbl.Kostensoorten[Kostensoorten],Tbl.Kostensoorten[KSnr.],"",0,1),"")</f>
        <v/>
      </c>
      <c r="DX230" s="148" t="str">
        <f>IF(Tbl.Kosten[[#This Row],[KSnr.]]=DX$7,Tbl.Kosten[[#This Row],[Totaal kosten]],"")</f>
        <v/>
      </c>
      <c r="DY230" s="148" t="str">
        <f>IF(Tbl.Kosten[[#This Row],[KSnr.]]=DY$7,Tbl.Kosten[[#This Row],[Totaal kosten]],"")</f>
        <v/>
      </c>
      <c r="DZ230" s="148" t="str">
        <f>IF(Tbl.Kosten[[#This Row],[KSnr.]]=DZ$7,Tbl.Kosten[[#This Row],[Totaal kosten]],"")</f>
        <v/>
      </c>
      <c r="EA230" s="148" t="str">
        <f>IF(Tbl.Kosten[[#This Row],[KSnr.]]=EA$7,Tbl.Kosten[[#This Row],[Totaal kosten]],"")</f>
        <v/>
      </c>
      <c r="EB230" s="148" t="str">
        <f>IF(Tbl.Kosten[[#This Row],[KSnr.]]=EB$7,Tbl.Kosten[[#This Row],[Totaal kosten]],"")</f>
        <v/>
      </c>
      <c r="EC230" s="148" t="str">
        <f>IF(Tbl.Kosten[[#This Row],[KSnr.]]=EC$7,Tbl.Kosten[[#This Row],[Totaal kosten]],"")</f>
        <v/>
      </c>
      <c r="ED230" s="148" t="str">
        <f>IF(Tbl.Kosten[[#This Row],[KSnr.]]=ED$7,Tbl.Kosten[[#This Row],[Totaal kosten]],"")</f>
        <v/>
      </c>
      <c r="EE230" s="148" t="str">
        <f>IF(Tbl.Kosten[[#This Row],[KSnr.]]=EE$7,Tbl.Kosten[[#This Row],[Totaal kosten]],"")</f>
        <v/>
      </c>
      <c r="EF230" s="148" t="str">
        <f>IF(Tbl.Kosten[[#This Row],[KSnr.]]=EF$7,Tbl.Kosten[[#This Row],[Totaal kosten]],"")</f>
        <v/>
      </c>
      <c r="EG230" s="148" t="str">
        <f>IF(Tbl.Kosten[[#This Row],[KSnr.]]=EG$7,Tbl.Kosten[[#This Row],[Totaal kosten]],"")</f>
        <v/>
      </c>
      <c r="EH230" s="148" t="str">
        <f>IF(Tbl.Kosten[[#This Row],[KSnr.]]=EH$7,Tbl.Kosten[[#This Row],[Totaal kosten]],"")</f>
        <v/>
      </c>
      <c r="EI230" s="148" t="str">
        <f>IF(Tbl.Kosten[[#This Row],[KSnr.]]=EI$7,Tbl.Kosten[[#This Row],[Totaal kosten]],"")</f>
        <v/>
      </c>
      <c r="EJ230" s="148" t="str">
        <f>IF(Tbl.Kosten[[#This Row],[KSnr.]]=EJ$7,Tbl.Kosten[[#This Row],[Totaal kosten]],"")</f>
        <v/>
      </c>
      <c r="EK230" s="148" t="str">
        <f>IF(Tbl.Kosten[[#This Row],[KSnr.]]=EK$7,Tbl.Kosten[[#This Row],[Totaal kosten]],"")</f>
        <v/>
      </c>
      <c r="EL230" s="148" t="str">
        <f>IF(Tbl.Kosten[[#This Row],[KSnr.]]=EL$7,Tbl.Kosten[[#This Row],[Totaal kosten]],"")</f>
        <v/>
      </c>
      <c r="EM230" s="148" t="str">
        <f>IF(Tbl.Kosten[[#This Row],[KSnr.]]=EM$7,Tbl.Kosten[[#This Row],[Totaal kosten]],"")</f>
        <v/>
      </c>
      <c r="EN230" s="148" t="str">
        <f>IF(Tbl.Kosten[[#This Row],[KSnr.]]=EN$7,Tbl.Kosten[[#This Row],[Totaal kosten]],"")</f>
        <v/>
      </c>
      <c r="EO230" s="148" t="str">
        <f>IF(Tbl.Kosten[[#This Row],[KSnr.]]=EO$7,Tbl.Kosten[[#This Row],[Totaal kosten]],"")</f>
        <v/>
      </c>
      <c r="EP230" s="148" t="str">
        <f>IF(Tbl.Kosten[[#This Row],[KSnr.]]=EP$7,Tbl.Kosten[[#This Row],[Totaal kosten]],"")</f>
        <v/>
      </c>
      <c r="EQ230" s="148" t="str">
        <f>IF(Tbl.Kosten[[#This Row],[KSnr.]]=EQ$7,Tbl.Kosten[[#This Row],[Totaal kosten]],"")</f>
        <v/>
      </c>
      <c r="ER230" s="144" t="str">
        <f>IFERROR(_xlfn.XLOOKUP(Tbl.Kosten[[#This Row],[Subsidieactiviteit]],Tbl.Subsidiehoogte[Subsidieactiviteit],Tbl.Subsidiehoogte[SAnr.],"",0,1),"")</f>
        <v/>
      </c>
      <c r="ES230" s="150" t="str">
        <f>IF(Tbl.Kosten[[#This Row],[Sanr.]]=ES$7,Tbl.Kosten[[#This Row],[Totaal kosten]],"")</f>
        <v/>
      </c>
      <c r="ET230" s="150" t="str">
        <f>IF(Tbl.Kosten[[#This Row],[Sanr.]]=ET$7,Tbl.Kosten[[#This Row],[Totaal kosten]],"")</f>
        <v/>
      </c>
      <c r="EU230" s="150" t="str">
        <f>IF(Tbl.Kosten[[#This Row],[Sanr.]]=EU$7,Tbl.Kosten[[#This Row],[Totaal kosten]],"")</f>
        <v/>
      </c>
      <c r="EV230" s="150" t="str">
        <f>IF(Tbl.Kosten[[#This Row],[Sanr.]]=EV$7,Tbl.Kosten[[#This Row],[Totaal kosten]],"")</f>
        <v/>
      </c>
      <c r="EW230" s="150" t="str">
        <f>IF(Tbl.Kosten[[#This Row],[Sanr.]]=EW$7,Tbl.Kosten[[#This Row],[Totaal kosten]],"")</f>
        <v/>
      </c>
      <c r="EX230" s="150" t="str">
        <f>IF(Tbl.Kosten[[#This Row],[Sanr.]]=EX$7,Tbl.Kosten[[#This Row],[Totaal kosten]],"")</f>
        <v/>
      </c>
      <c r="EY230" s="150" t="str">
        <f>IF(Tbl.Kosten[[#This Row],[Sanr.]]=EY$7,Tbl.Kosten[[#This Row],[Totaal kosten]],"")</f>
        <v/>
      </c>
      <c r="EZ230" s="150" t="str">
        <f>IF(Tbl.Kosten[[#This Row],[Sanr.]]=EZ$7,Tbl.Kosten[[#This Row],[Totaal kosten]],"")</f>
        <v/>
      </c>
      <c r="FA230" s="150" t="str">
        <f>IF(Tbl.Kosten[[#This Row],[Sanr.]]=FA$7,Tbl.Kosten[[#This Row],[Totaal kosten]],"")</f>
        <v/>
      </c>
      <c r="FB230" s="150" t="str">
        <f>IF(Tbl.Kosten[[#This Row],[Sanr.]]=FB$7,Tbl.Kosten[[#This Row],[Totaal kosten]],"")</f>
        <v/>
      </c>
      <c r="FC230" s="150" t="str">
        <f>IF(Tbl.Kosten[[#This Row],[Sanr.]]=FC$7,Tbl.Kosten[[#This Row],[Totaal kosten]],"")</f>
        <v/>
      </c>
      <c r="FD230" s="150" t="str">
        <f>IF(Tbl.Kosten[[#This Row],[Sanr.]]=FD$7,Tbl.Kosten[[#This Row],[Totaal kosten]],"")</f>
        <v/>
      </c>
      <c r="FE230" s="150" t="str">
        <f>IF(Tbl.Kosten[[#This Row],[Sanr.]]=FE$7,Tbl.Kosten[[#This Row],[Totaal kosten]],"")</f>
        <v/>
      </c>
      <c r="FF230" s="150" t="str">
        <f>IF(Tbl.Kosten[[#This Row],[Sanr.]]=FF$7,Tbl.Kosten[[#This Row],[Totaal kosten]],"")</f>
        <v/>
      </c>
      <c r="FG230" s="150" t="str">
        <f>IF(Tbl.Kosten[[#This Row],[Sanr.]]=FG$7,Tbl.Kosten[[#This Row],[Totaal kosten]],"")</f>
        <v/>
      </c>
      <c r="FH230" s="150" t="str">
        <f>IF(Tbl.Kosten[[#This Row],[Sanr.]]=FH$7,Tbl.Kosten[[#This Row],[Totaal kosten]],"")</f>
        <v/>
      </c>
      <c r="FI230" s="150" t="str">
        <f>IF(Tbl.Kosten[[#This Row],[Sanr.]]=FI$7,Tbl.Kosten[[#This Row],[Totaal kosten]],"")</f>
        <v/>
      </c>
      <c r="FJ230" s="150" t="str">
        <f>IF(Tbl.Kosten[[#This Row],[Sanr.]]=FJ$7,Tbl.Kosten[[#This Row],[Totaal kosten]],"")</f>
        <v/>
      </c>
      <c r="FK230" s="150" t="str">
        <f>IF(Tbl.Kosten[[#This Row],[Sanr.]]=FK$7,Tbl.Kosten[[#This Row],[Totaal kosten]],"")</f>
        <v/>
      </c>
      <c r="FL230" s="150" t="str">
        <f>IF(Tbl.Kosten[[#This Row],[Sanr.]]=FL$7,Tbl.Kosten[[#This Row],[Totaal kosten]],"")</f>
        <v/>
      </c>
      <c r="FM230" s="150" t="str">
        <f>IF(Tbl.Kosten[[#This Row],[Sanr.]]=FM$7,Tbl.Kosten[[#This Row],[Totaal kosten]],"")</f>
        <v/>
      </c>
      <c r="FN230" s="150" t="str">
        <f>IF(Tbl.Kosten[[#This Row],[Sanr.]]=FN$7,Tbl.Kosten[[#This Row],[Totaal kosten]],"")</f>
        <v/>
      </c>
      <c r="FO230" s="150" t="str">
        <f>IF(Tbl.Kosten[[#This Row],[Sanr.]]=FO$7,Tbl.Kosten[[#This Row],[Totaal kosten]],"")</f>
        <v/>
      </c>
      <c r="FP230" s="150" t="str">
        <f>IF(Tbl.Kosten[[#This Row],[Sanr.]]=FP$7,Tbl.Kosten[[#This Row],[Totaal kosten]],"")</f>
        <v/>
      </c>
      <c r="FQ230" s="150" t="str">
        <f>IF(Tbl.Kosten[[#This Row],[Sanr.]]=FQ$7,Tbl.Kosten[[#This Row],[Totaal kosten]],"")</f>
        <v/>
      </c>
      <c r="FR230" s="150" t="str">
        <f>IF(Tbl.Kosten[[#This Row],[Sanr.]]=FR$7,Tbl.Kosten[[#This Row],[Totaal kosten]],"")</f>
        <v/>
      </c>
      <c r="FS230" s="150" t="str">
        <f>IF(Tbl.Kosten[[#This Row],[Sanr.]]=FS$7,Tbl.Kosten[[#This Row],[Totaal kosten]],"")</f>
        <v/>
      </c>
      <c r="FT230" s="150" t="str">
        <f>IF(Tbl.Kosten[[#This Row],[Sanr.]]=FT$7,Tbl.Kosten[[#This Row],[Totaal kosten]],"")</f>
        <v/>
      </c>
      <c r="FU230" s="150" t="str">
        <f>IF(Tbl.Kosten[[#This Row],[Sanr.]]=FU$7,Tbl.Kosten[[#This Row],[Totaal kosten]],"")</f>
        <v/>
      </c>
      <c r="FV230" s="150" t="str">
        <f>IF(Tbl.Kosten[[#This Row],[Sanr.]]=FV$7,Tbl.Kosten[[#This Row],[Totaal kosten]],"")</f>
        <v/>
      </c>
      <c r="FW230" s="150" t="str">
        <f>IFERROR(_xlfn.XLOOKUP(Tbl.Kosten[[#This Row],[Activiteitencode]],Tbl.Activiteiten[Activiteitcode],Tbl.Activiteiten[Anr.],"",0,1),"")</f>
        <v/>
      </c>
      <c r="FX230" s="169" t="str">
        <f>_xlfn.CONCAT(Tbl.Kosten[[#This Row],[Pnr.]],Tbl.Kosten[[#This Row],[Sanr.]])</f>
        <v>P1</v>
      </c>
      <c r="FY230" s="150">
        <f>Tbl.Kosten[[#This Row],[Totaal kosten]]-Tbl.Kosten[[#This Row],[Subsidie]]</f>
        <v>0</v>
      </c>
      <c r="FZ230" s="150">
        <f>IF(Tbl.Kosten[[#This Row],[Pnr.]]=FZ$7,Tbl.Kosten[[#This Row],[Te financieren]],"")</f>
        <v>0</v>
      </c>
      <c r="GA230" s="150" t="str">
        <f>IF(Tbl.Kosten[[#This Row],[Pnr.]]=GA$7,Tbl.Kosten[[#This Row],[Te financieren]],"")</f>
        <v/>
      </c>
      <c r="GB230" s="150" t="str">
        <f>IF(Tbl.Kosten[[#This Row],[Pnr.]]=GB$7,Tbl.Kosten[[#This Row],[Te financieren]],"")</f>
        <v/>
      </c>
      <c r="GC230" s="150" t="str">
        <f>IF(Tbl.Kosten[[#This Row],[Pnr.]]=GC$7,Tbl.Kosten[[#This Row],[Te financieren]],"")</f>
        <v/>
      </c>
      <c r="GD230" s="150" t="str">
        <f>IF(Tbl.Kosten[[#This Row],[Pnr.]]=GD$7,Tbl.Kosten[[#This Row],[Te financieren]],"")</f>
        <v/>
      </c>
      <c r="GE230" s="150" t="str">
        <f>IF(Tbl.Kosten[[#This Row],[Pnr.]]=GE$7,Tbl.Kosten[[#This Row],[Te financieren]],"")</f>
        <v/>
      </c>
      <c r="GF230" s="150" t="str">
        <f>IF(Tbl.Kosten[[#This Row],[Pnr.]]=GF$7,Tbl.Kosten[[#This Row],[Te financieren]],"")</f>
        <v/>
      </c>
      <c r="GG230" s="150" t="str">
        <f>IF(Tbl.Kosten[[#This Row],[Pnr.]]=GG$7,Tbl.Kosten[[#This Row],[Te financieren]],"")</f>
        <v/>
      </c>
      <c r="GH230" s="150" t="str">
        <f>IF(Tbl.Kosten[[#This Row],[Pnr.]]=GH$7,Tbl.Kosten[[#This Row],[Te financieren]],"")</f>
        <v/>
      </c>
      <c r="GI230" s="150" t="str">
        <f>IF(Tbl.Kosten[[#This Row],[Pnr.]]=GI$7,Tbl.Kosten[[#This Row],[Te financieren]],"")</f>
        <v/>
      </c>
      <c r="GJ230" s="150" t="str">
        <f>IF(Tbl.Kosten[[#This Row],[Pnr.]]=GJ$7,Tbl.Kosten[[#This Row],[Te financieren]],"")</f>
        <v/>
      </c>
      <c r="GK230" s="150" t="str">
        <f>IF(Tbl.Kosten[[#This Row],[Pnr.]]=GK$7,Tbl.Kosten[[#This Row],[Te financieren]],"")</f>
        <v/>
      </c>
      <c r="GL230" s="150" t="str">
        <f>IF(Tbl.Kosten[[#This Row],[Pnr.]]=GL$7,Tbl.Kosten[[#This Row],[Te financieren]],"")</f>
        <v/>
      </c>
      <c r="GM230" s="150" t="str">
        <f>IF(Tbl.Kosten[[#This Row],[Pnr.]]=GM$7,Tbl.Kosten[[#This Row],[Te financieren]],"")</f>
        <v/>
      </c>
      <c r="GN230" s="150" t="str">
        <f>IF(Tbl.Kosten[[#This Row],[Pnr.]]=GN$7,Tbl.Kosten[[#This Row],[Te financieren]],"")</f>
        <v/>
      </c>
      <c r="GO230" s="150" t="str">
        <f>IF(Tbl.Kosten[[#This Row],[Pnr.]]=GO$7,Tbl.Kosten[[#This Row],[Te financieren]],"")</f>
        <v/>
      </c>
      <c r="GP230" s="150" t="str">
        <f>IF(Tbl.Kosten[[#This Row],[Pnr.]]=GP$7,Tbl.Kosten[[#This Row],[Te financieren]],"")</f>
        <v/>
      </c>
      <c r="GQ230" s="150" t="str">
        <f>IF(Tbl.Kosten[[#This Row],[Pnr.]]=GQ$7,Tbl.Kosten[[#This Row],[Te financieren]],"")</f>
        <v/>
      </c>
      <c r="GR230" s="150" t="str">
        <f>IF(Tbl.Kosten[[#This Row],[Pnr.]]=GR$7,Tbl.Kosten[[#This Row],[Te financieren]],"")</f>
        <v/>
      </c>
      <c r="GS230" s="150" t="str">
        <f>IF(Tbl.Kosten[[#This Row],[Pnr.]]=GS$7,Tbl.Kosten[[#This Row],[Te financieren]],"")</f>
        <v/>
      </c>
      <c r="GT230" s="150" t="str">
        <f>IF(Tbl.Kosten[[#This Row],[Pnr.]]=GT$7,Tbl.Kosten[[#This Row],[Te financieren]],"")</f>
        <v/>
      </c>
      <c r="GU230" s="150" t="str">
        <f>IF(Tbl.Kosten[[#This Row],[Pnr.]]=GU$7,Tbl.Kosten[[#This Row],[Te financieren]],"")</f>
        <v/>
      </c>
      <c r="GV230" s="150" t="str">
        <f>IF(Tbl.Kosten[[#This Row],[Pnr.]]=GV$7,Tbl.Kosten[[#This Row],[Te financieren]],"")</f>
        <v/>
      </c>
      <c r="GW230" s="150" t="str">
        <f>IF(Tbl.Kosten[[#This Row],[Pnr.]]=GW$7,Tbl.Kosten[[#This Row],[Te financieren]],"")</f>
        <v/>
      </c>
      <c r="GX230" s="150" t="str">
        <f>IF(Tbl.Kosten[[#This Row],[Pnr.]]=GX$7,Tbl.Kosten[[#This Row],[Te financieren]],"")</f>
        <v/>
      </c>
      <c r="GY230" s="150" t="str">
        <f>IF(Tbl.Kosten[[#This Row],[Pnr.]]=GY$7,Tbl.Kosten[[#This Row],[Te financieren]],"")</f>
        <v/>
      </c>
      <c r="GZ230" s="150" t="str">
        <f>IF(Tbl.Kosten[[#This Row],[Pnr.]]=GZ$7,Tbl.Kosten[[#This Row],[Te financieren]],"")</f>
        <v/>
      </c>
      <c r="HA230" s="150" t="str">
        <f>IF(Tbl.Kosten[[#This Row],[Pnr.]]=HA$7,Tbl.Kosten[[#This Row],[Te financieren]],"")</f>
        <v/>
      </c>
      <c r="HB230" s="150" t="str">
        <f>IF(Tbl.Kosten[[#This Row],[Pnr.]]=HB$7,Tbl.Kosten[[#This Row],[Te financieren]],"")</f>
        <v/>
      </c>
      <c r="HC230" s="150" t="str">
        <f>IF(Tbl.Kosten[[#This Row],[Pnr.]]=HC$7,Tbl.Kosten[[#This Row],[Te financieren]],"")</f>
        <v/>
      </c>
      <c r="HD230" s="150" t="str">
        <f>IF(Tbl.Kosten[[#This Row],[Pnr.]]=HD$7,Tbl.Kosten[[#This Row],[Te financieren]],"")</f>
        <v/>
      </c>
      <c r="HE230" s="150" t="str">
        <f>IF(Tbl.Kosten[[#This Row],[Pnr.]]=HE$7,Tbl.Kosten[[#This Row],[Te financieren]],"")</f>
        <v/>
      </c>
      <c r="HF230" s="150" t="str">
        <f>IF(Tbl.Kosten[[#This Row],[Pnr.]]=HF$7,Tbl.Kosten[[#This Row],[Te financieren]],"")</f>
        <v/>
      </c>
      <c r="HG230" s="150" t="str">
        <f>IF(Tbl.Kosten[[#This Row],[Pnr.]]=HG$7,Tbl.Kosten[[#This Row],[Te financieren]],"")</f>
        <v/>
      </c>
      <c r="HH230" s="150" t="str">
        <f>IF(Tbl.Kosten[[#This Row],[Pnr.]]=HH$7,Tbl.Kosten[[#This Row],[Te financieren]],"")</f>
        <v/>
      </c>
      <c r="HI230" s="150" t="str">
        <f>IF(Tbl.Kosten[[#This Row],[Pnr.]]=HI$7,Tbl.Kosten[[#This Row],[Te financieren]],"")</f>
        <v/>
      </c>
      <c r="HJ230" s="150" t="str">
        <f>IF(Tbl.Kosten[[#This Row],[Pnr.]]=HJ$7,Tbl.Kosten[[#This Row],[Te financieren]],"")</f>
        <v/>
      </c>
      <c r="HK230" s="150" t="str">
        <f>IF(Tbl.Kosten[[#This Row],[Pnr.]]=HK$7,Tbl.Kosten[[#This Row],[Te financieren]],"")</f>
        <v/>
      </c>
      <c r="HL230" s="150" t="str">
        <f>IF(Tbl.Kosten[[#This Row],[Pnr.]]=HL$7,Tbl.Kosten[[#This Row],[Te financieren]],"")</f>
        <v/>
      </c>
      <c r="HM230" s="150" t="str">
        <f>IF(Tbl.Kosten[[#This Row],[Pnr.]]=HM$7,Tbl.Kosten[[#This Row],[Te financieren]],"")</f>
        <v/>
      </c>
      <c r="HN230" s="150" t="str">
        <f>IF(Tbl.Kosten[[#This Row],[Pnr.]]=HN$7,Tbl.Kosten[[#This Row],[Te financieren]],"")</f>
        <v/>
      </c>
      <c r="HO230" s="150" t="str">
        <f>IF(Tbl.Kosten[[#This Row],[Pnr.]]=HO$7,Tbl.Kosten[[#This Row],[Te financieren]],"")</f>
        <v/>
      </c>
      <c r="HP230" s="150" t="str">
        <f>IF(Tbl.Kosten[[#This Row],[Pnr.]]=HP$7,Tbl.Kosten[[#This Row],[Te financieren]],"")</f>
        <v/>
      </c>
      <c r="HQ230" s="150" t="str">
        <f>IF(Tbl.Kosten[[#This Row],[Pnr.]]=HQ$7,Tbl.Kosten[[#This Row],[Te financieren]],"")</f>
        <v/>
      </c>
      <c r="HR230" s="150" t="str">
        <f>IF(Tbl.Kosten[[#This Row],[Pnr.]]=HR$7,Tbl.Kosten[[#This Row],[Te financieren]],"")</f>
        <v/>
      </c>
      <c r="HS230" s="150" t="str">
        <f>IF(Tbl.Kosten[[#This Row],[Pnr.]]=HS$7,Tbl.Kosten[[#This Row],[Te financieren]],"")</f>
        <v/>
      </c>
      <c r="HT230" s="150" t="str">
        <f>IF(Tbl.Kosten[[#This Row],[Pnr.]]=HT$7,Tbl.Kosten[[#This Row],[Te financieren]],"")</f>
        <v/>
      </c>
      <c r="HU230" s="150" t="str">
        <f>IF(Tbl.Kosten[[#This Row],[Pnr.]]=HU$7,Tbl.Kosten[[#This Row],[Te financieren]],"")</f>
        <v/>
      </c>
      <c r="HV230" s="150" t="str">
        <f>IF(Tbl.Kosten[[#This Row],[Pnr.]]=HV$7,Tbl.Kosten[[#This Row],[Te financieren]],"")</f>
        <v/>
      </c>
      <c r="HW230" s="150" t="str">
        <f>IF(Tbl.Kosten[[#This Row],[Pnr.]]=HW$7,Tbl.Kosten[[#This Row],[Te financieren]],"")</f>
        <v/>
      </c>
    </row>
    <row r="231" spans="2:231" x14ac:dyDescent="0.3">
      <c r="B231" s="134"/>
      <c r="C231" s="137"/>
      <c r="D231" s="136"/>
      <c r="E231" s="261"/>
      <c r="F231" s="135"/>
      <c r="G231" s="11" t="str">
        <f>IF(Tbl.Kosten[[#This Row],[Medewerker e/o 
functie]]&lt;&gt;"",_xlfn.XLOOKUP(Tbl.Kosten[[#This Row],[Medewerker e/o 
functie]],Tbl.Uurtarief[Medewerker en/of functie],Tbl.Uurtarief[Uurtarief],"",0,1),"")</f>
        <v/>
      </c>
      <c r="H231" s="121">
        <f>IFERROR(Tbl.Kosten[[#This Row],[Uren]]*Tbl.Kosten[[#This Row],[Uurtarief]],0)</f>
        <v>0</v>
      </c>
      <c r="I231" s="119" t="str">
        <f>IF(Tbl.Kosten[[#This Row],[Subtotaal uren]]&lt;&gt;0,_xlfn.XLOOKUP(Tbl.Kosten[[#This Row],[Medewerker e/o 
functie]],Tbl.Uurtarief[Medewerker en/of functie],Tbl.Uurtarief[Kostensoort arbeid],"",0,1),"")</f>
        <v/>
      </c>
      <c r="J231" s="137"/>
      <c r="K231" s="135"/>
      <c r="L231" s="139" t="str">
        <f>IF(Tbl.Kosten[[#This Row],[Activum]]&lt;&gt;"",_xlfn.XLOOKUP(Tbl.Kosten[[#This Row],[Activum]],Tbl.Afschrijvingskosten[Activum],Tbl.Afschrijvingskosten[Tarief per afschrijvings-eenheid],"",0,1),"")</f>
        <v/>
      </c>
      <c r="M231" s="122">
        <f>IFERROR(Tbl.Kosten[[#This Row],[Een-
heden]]*Tbl.Kosten[[#This Row],[Afschrijvings-
tarief]],0)</f>
        <v>0</v>
      </c>
      <c r="N231" s="122" t="str">
        <f>IF(Tbl.Kosten[[#This Row],[Subtotaal afschrijving]]&lt;&gt;0,Lijsten!$A$7,"")</f>
        <v/>
      </c>
      <c r="O231" s="140"/>
      <c r="P231" s="135"/>
      <c r="Q231" s="138"/>
      <c r="R231" s="122">
        <f>IFERROR(Tbl.Kosten[[#This Row],[Aantal]]*Tbl.Kosten[[#This Row],[Tarief]],0)</f>
        <v>0</v>
      </c>
      <c r="S231" s="8">
        <f>IFERROR(Tbl.Kosten[[#This Row],[Subtotaal overige kosten]]+Tbl.Kosten[[#This Row],[Subtotaal uren]]+Tbl.Kosten[[#This Row],[Subtotaal afschrijving]],0)</f>
        <v>0</v>
      </c>
      <c r="T231" s="8">
        <f>IFERROR(Tbl.Kosten[[#This Row],[Totaal kosten]]*Tbl.Kosten[[#This Row],[Subsidie%]],0)</f>
        <v>0</v>
      </c>
      <c r="U231" s="4" t="str" cm="1">
        <f t="array" ref="U231">IFERROR(_xlfn.IFS(Tbl.Kosten[[#This Row],[Subtotaal uren]]&lt;&gt;0,Tbl.Kosten[[#This Row],[Kostensoort arbeid]],Tbl.Kosten[[#This Row],[Subtotaal afschrijving]]&lt;&gt;0,Tbl.Kosten[[#This Row],[Kostensoort afschrijving]],Tbl.Kosten[[#This Row],[Subtotaal overige kosten]]&lt;&gt;0,Tbl.Kosten[[#This Row],[Kostensoort overig]]),"")</f>
        <v/>
      </c>
      <c r="V231" s="4" t="str">
        <f>IFERROR(_xlfn.XLOOKUP(Tbl.Kosten[[#This Row],[Activiteitencode]],Tbl.Activiteiten[Activiteitcode],Tbl.Activiteiten[Werkpakketcode],"",0,1),"")</f>
        <v/>
      </c>
      <c r="W231" s="4" t="str">
        <f>IFERROR(_xlfn.XLOOKUP(Tbl.Kosten[[#This Row],[Werkpakketcode]],Tbl.Werkpakketten[Werkpakketcode],Tbl.Werkpakketten[Subsidiabele activiteit],"",0,1),"")</f>
        <v/>
      </c>
      <c r="X231" s="12">
        <f>IFERROR(_xlfn.XLOOKUP(Tbl.Kosten[[#This Row],[Sanr.]],Tbl.Subsidiehoogte[SAnr.],Tbl.Subsidiehoogte[Sub. Percentage],0,0,1),0)</f>
        <v>0</v>
      </c>
      <c r="Y231" s="144" t="str">
        <f>IFERROR(_xlfn.XLOOKUP(Tbl.Kosten[[#This Row],[Partnercode]],Tbl.Projectpartners[Partnercode],Tbl.Projectpartners[PNr.],"",0,1),"")</f>
        <v>P1</v>
      </c>
      <c r="Z231" s="148">
        <f>IF(Tbl.Kosten[[#This Row],[Pnr.]]=Z$7,Tbl.Kosten[[#This Row],[Totaal kosten]],"")</f>
        <v>0</v>
      </c>
      <c r="AA231" s="148" t="str">
        <f>IF(Tbl.Kosten[[#This Row],[Pnr.]]=AA$7,Tbl.Kosten[[#This Row],[Totaal kosten]],"")</f>
        <v/>
      </c>
      <c r="AB231" s="148" t="str">
        <f>IF(Tbl.Kosten[[#This Row],[Pnr.]]=AB$7,Tbl.Kosten[[#This Row],[Totaal kosten]],"")</f>
        <v/>
      </c>
      <c r="AC231" s="148" t="str">
        <f>IF(Tbl.Kosten[[#This Row],[Pnr.]]=AC$7,Tbl.Kosten[[#This Row],[Totaal kosten]],"")</f>
        <v/>
      </c>
      <c r="AD231" s="148" t="str">
        <f>IF(Tbl.Kosten[[#This Row],[Pnr.]]=AD$7,Tbl.Kosten[[#This Row],[Totaal kosten]],"")</f>
        <v/>
      </c>
      <c r="AE231" s="148" t="str">
        <f>IF(Tbl.Kosten[[#This Row],[Pnr.]]=AE$7,Tbl.Kosten[[#This Row],[Totaal kosten]],"")</f>
        <v/>
      </c>
      <c r="AF231" s="148" t="str">
        <f>IF(Tbl.Kosten[[#This Row],[Pnr.]]=AF$7,Tbl.Kosten[[#This Row],[Totaal kosten]],"")</f>
        <v/>
      </c>
      <c r="AG231" s="148" t="str">
        <f>IF(Tbl.Kosten[[#This Row],[Pnr.]]=AG$7,Tbl.Kosten[[#This Row],[Totaal kosten]],"")</f>
        <v/>
      </c>
      <c r="AH231" s="148" t="str">
        <f>IF(Tbl.Kosten[[#This Row],[Pnr.]]=AH$7,Tbl.Kosten[[#This Row],[Totaal kosten]],"")</f>
        <v/>
      </c>
      <c r="AI231" s="148" t="str">
        <f>IF(Tbl.Kosten[[#This Row],[Pnr.]]=AI$7,Tbl.Kosten[[#This Row],[Totaal kosten]],"")</f>
        <v/>
      </c>
      <c r="AJ231" s="148" t="str">
        <f>IF(Tbl.Kosten[[#This Row],[Pnr.]]=AJ$7,Tbl.Kosten[[#This Row],[Totaal kosten]],"")</f>
        <v/>
      </c>
      <c r="AK231" s="148" t="str">
        <f>IF(Tbl.Kosten[[#This Row],[Pnr.]]=AK$7,Tbl.Kosten[[#This Row],[Totaal kosten]],"")</f>
        <v/>
      </c>
      <c r="AL231" s="148" t="str">
        <f>IF(Tbl.Kosten[[#This Row],[Pnr.]]=AL$7,Tbl.Kosten[[#This Row],[Totaal kosten]],"")</f>
        <v/>
      </c>
      <c r="AM231" s="148" t="str">
        <f>IF(Tbl.Kosten[[#This Row],[Pnr.]]=AM$7,Tbl.Kosten[[#This Row],[Totaal kosten]],"")</f>
        <v/>
      </c>
      <c r="AN231" s="148" t="str">
        <f>IF(Tbl.Kosten[[#This Row],[Pnr.]]=AN$7,Tbl.Kosten[[#This Row],[Totaal kosten]],"")</f>
        <v/>
      </c>
      <c r="AO231" s="148" t="str">
        <f>IF(Tbl.Kosten[[#This Row],[Pnr.]]=AO$7,Tbl.Kosten[[#This Row],[Totaal kosten]],"")</f>
        <v/>
      </c>
      <c r="AP231" s="148" t="str">
        <f>IF(Tbl.Kosten[[#This Row],[Pnr.]]=AP$7,Tbl.Kosten[[#This Row],[Totaal kosten]],"")</f>
        <v/>
      </c>
      <c r="AQ231" s="148" t="str">
        <f>IF(Tbl.Kosten[[#This Row],[Pnr.]]=AQ$7,Tbl.Kosten[[#This Row],[Totaal kosten]],"")</f>
        <v/>
      </c>
      <c r="AR231" s="148" t="str">
        <f>IF(Tbl.Kosten[[#This Row],[Pnr.]]=AR$7,Tbl.Kosten[[#This Row],[Totaal kosten]],"")</f>
        <v/>
      </c>
      <c r="AS231" s="148" t="str">
        <f>IF(Tbl.Kosten[[#This Row],[Pnr.]]=AS$7,Tbl.Kosten[[#This Row],[Totaal kosten]],"")</f>
        <v/>
      </c>
      <c r="AT231" s="148" t="str">
        <f>IF(Tbl.Kosten[[#This Row],[Pnr.]]=AT$7,Tbl.Kosten[[#This Row],[Totaal kosten]],"")</f>
        <v/>
      </c>
      <c r="AU231" s="148" t="str">
        <f>IF(Tbl.Kosten[[#This Row],[Pnr.]]=AU$7,Tbl.Kosten[[#This Row],[Totaal kosten]],"")</f>
        <v/>
      </c>
      <c r="AV231" s="148" t="str">
        <f>IF(Tbl.Kosten[[#This Row],[Pnr.]]=AV$7,Tbl.Kosten[[#This Row],[Totaal kosten]],"")</f>
        <v/>
      </c>
      <c r="AW231" s="148" t="str">
        <f>IF(Tbl.Kosten[[#This Row],[Pnr.]]=AW$7,Tbl.Kosten[[#This Row],[Totaal kosten]],"")</f>
        <v/>
      </c>
      <c r="AX231" s="148" t="str">
        <f>IF(Tbl.Kosten[[#This Row],[Pnr.]]=AX$7,Tbl.Kosten[[#This Row],[Totaal kosten]],"")</f>
        <v/>
      </c>
      <c r="AY231" s="148" t="str">
        <f>IF(Tbl.Kosten[[#This Row],[Pnr.]]=AY$7,Tbl.Kosten[[#This Row],[Totaal kosten]],"")</f>
        <v/>
      </c>
      <c r="AZ231" s="148" t="str">
        <f>IF(Tbl.Kosten[[#This Row],[Pnr.]]=AZ$7,Tbl.Kosten[[#This Row],[Totaal kosten]],"")</f>
        <v/>
      </c>
      <c r="BA231" s="148" t="str">
        <f>IF(Tbl.Kosten[[#This Row],[Pnr.]]=BA$7,Tbl.Kosten[[#This Row],[Totaal kosten]],"")</f>
        <v/>
      </c>
      <c r="BB231" s="148" t="str">
        <f>IF(Tbl.Kosten[[#This Row],[Pnr.]]=BB$7,Tbl.Kosten[[#This Row],[Totaal kosten]],"")</f>
        <v/>
      </c>
      <c r="BC231" s="148" t="str">
        <f>IF(Tbl.Kosten[[#This Row],[Pnr.]]=BC$7,Tbl.Kosten[[#This Row],[Totaal kosten]],"")</f>
        <v/>
      </c>
      <c r="BD231" s="148" t="str">
        <f>IF(Tbl.Kosten[[#This Row],[Pnr.]]=BD$7,Tbl.Kosten[[#This Row],[Totaal kosten]],"")</f>
        <v/>
      </c>
      <c r="BE231" s="148" t="str">
        <f>IF(Tbl.Kosten[[#This Row],[Pnr.]]=BE$7,Tbl.Kosten[[#This Row],[Totaal kosten]],"")</f>
        <v/>
      </c>
      <c r="BF231" s="148" t="str">
        <f>IF(Tbl.Kosten[[#This Row],[Pnr.]]=BF$7,Tbl.Kosten[[#This Row],[Totaal kosten]],"")</f>
        <v/>
      </c>
      <c r="BG231" s="148" t="str">
        <f>IF(Tbl.Kosten[[#This Row],[Pnr.]]=BG$7,Tbl.Kosten[[#This Row],[Totaal kosten]],"")</f>
        <v/>
      </c>
      <c r="BH231" s="148" t="str">
        <f>IF(Tbl.Kosten[[#This Row],[Pnr.]]=BH$7,Tbl.Kosten[[#This Row],[Totaal kosten]],"")</f>
        <v/>
      </c>
      <c r="BI231" s="148" t="str">
        <f>IF(Tbl.Kosten[[#This Row],[Pnr.]]=BI$7,Tbl.Kosten[[#This Row],[Totaal kosten]],"")</f>
        <v/>
      </c>
      <c r="BJ231" s="148" t="str">
        <f>IF(Tbl.Kosten[[#This Row],[Pnr.]]=BJ$7,Tbl.Kosten[[#This Row],[Totaal kosten]],"")</f>
        <v/>
      </c>
      <c r="BK231" s="148" t="str">
        <f>IF(Tbl.Kosten[[#This Row],[Pnr.]]=BK$7,Tbl.Kosten[[#This Row],[Totaal kosten]],"")</f>
        <v/>
      </c>
      <c r="BL231" s="148" t="str">
        <f>IF(Tbl.Kosten[[#This Row],[Pnr.]]=BL$7,Tbl.Kosten[[#This Row],[Totaal kosten]],"")</f>
        <v/>
      </c>
      <c r="BM231" s="148" t="str">
        <f>IF(Tbl.Kosten[[#This Row],[Pnr.]]=BM$7,Tbl.Kosten[[#This Row],[Totaal kosten]],"")</f>
        <v/>
      </c>
      <c r="BN231" s="148" t="str">
        <f>IF(Tbl.Kosten[[#This Row],[Pnr.]]=BN$7,Tbl.Kosten[[#This Row],[Totaal kosten]],"")</f>
        <v/>
      </c>
      <c r="BO231" s="148" t="str">
        <f>IF(Tbl.Kosten[[#This Row],[Pnr.]]=BO$7,Tbl.Kosten[[#This Row],[Totaal kosten]],"")</f>
        <v/>
      </c>
      <c r="BP231" s="148" t="str">
        <f>IF(Tbl.Kosten[[#This Row],[Pnr.]]=BP$7,Tbl.Kosten[[#This Row],[Totaal kosten]],"")</f>
        <v/>
      </c>
      <c r="BQ231" s="148" t="str">
        <f>IF(Tbl.Kosten[[#This Row],[Pnr.]]=BQ$7,Tbl.Kosten[[#This Row],[Totaal kosten]],"")</f>
        <v/>
      </c>
      <c r="BR231" s="148" t="str">
        <f>IF(Tbl.Kosten[[#This Row],[Pnr.]]=BR$7,Tbl.Kosten[[#This Row],[Totaal kosten]],"")</f>
        <v/>
      </c>
      <c r="BS231" s="148" t="str">
        <f>IF(Tbl.Kosten[[#This Row],[Pnr.]]=BS$7,Tbl.Kosten[[#This Row],[Totaal kosten]],"")</f>
        <v/>
      </c>
      <c r="BT231" s="148" t="str">
        <f>IF(Tbl.Kosten[[#This Row],[Pnr.]]=BT$7,Tbl.Kosten[[#This Row],[Totaal kosten]],"")</f>
        <v/>
      </c>
      <c r="BU231" s="148" t="str">
        <f>IF(Tbl.Kosten[[#This Row],[Pnr.]]=BU$7,Tbl.Kosten[[#This Row],[Totaal kosten]],"")</f>
        <v/>
      </c>
      <c r="BV231" s="148" t="str">
        <f>IF(Tbl.Kosten[[#This Row],[Pnr.]]=BV$7,Tbl.Kosten[[#This Row],[Totaal kosten]],"")</f>
        <v/>
      </c>
      <c r="BW231" s="148" t="str">
        <f>IF(Tbl.Kosten[[#This Row],[Pnr.]]=BW$7,Tbl.Kosten[[#This Row],[Totaal kosten]],"")</f>
        <v/>
      </c>
      <c r="BX231" s="148" t="str">
        <f>IFERROR(_xlfn.XLOOKUP(Tbl.Kosten[[#This Row],[Werkpakketcode]],Tbl.Werkpakketten[Werkpakketcode],Tbl.Werkpakketten[WPnr.],"",0,1),"")</f>
        <v/>
      </c>
      <c r="BY231" s="148" t="str">
        <f>IF(Tbl.Kosten[[#This Row],[WPnr.]]=BY$7,Tbl.Kosten[[#This Row],[Totaal kosten]],"")</f>
        <v/>
      </c>
      <c r="BZ231" s="148" t="str">
        <f>IF(Tbl.Kosten[[#This Row],[WPnr.]]=BZ$7,Tbl.Kosten[[#This Row],[Totaal kosten]],"")</f>
        <v/>
      </c>
      <c r="CA231" s="148" t="str">
        <f>IF(Tbl.Kosten[[#This Row],[WPnr.]]=CA$7,Tbl.Kosten[[#This Row],[Totaal kosten]],"")</f>
        <v/>
      </c>
      <c r="CB231" s="148" t="str">
        <f>IF(Tbl.Kosten[[#This Row],[WPnr.]]=CB$7,Tbl.Kosten[[#This Row],[Totaal kosten]],"")</f>
        <v/>
      </c>
      <c r="CC231" s="148" t="str">
        <f>IF(Tbl.Kosten[[#This Row],[WPnr.]]=CC$7,Tbl.Kosten[[#This Row],[Totaal kosten]],"")</f>
        <v/>
      </c>
      <c r="CD231" s="148" t="str">
        <f>IF(Tbl.Kosten[[#This Row],[WPnr.]]=CD$7,Tbl.Kosten[[#This Row],[Totaal kosten]],"")</f>
        <v/>
      </c>
      <c r="CE231" s="148" t="str">
        <f>IF(Tbl.Kosten[[#This Row],[WPnr.]]=CE$7,Tbl.Kosten[[#This Row],[Totaal kosten]],"")</f>
        <v/>
      </c>
      <c r="CF231" s="148" t="str">
        <f>IF(Tbl.Kosten[[#This Row],[WPnr.]]=CF$7,Tbl.Kosten[[#This Row],[Totaal kosten]],"")</f>
        <v/>
      </c>
      <c r="CG231" s="148" t="str">
        <f>IF(Tbl.Kosten[[#This Row],[WPnr.]]=CG$7,Tbl.Kosten[[#This Row],[Totaal kosten]],"")</f>
        <v/>
      </c>
      <c r="CH231" s="148" t="str">
        <f>IF(Tbl.Kosten[[#This Row],[WPnr.]]=CH$7,Tbl.Kosten[[#This Row],[Totaal kosten]],"")</f>
        <v/>
      </c>
      <c r="CI231" s="148" t="str">
        <f>IF(Tbl.Kosten[[#This Row],[WPnr.]]=CI$7,Tbl.Kosten[[#This Row],[Totaal kosten]],"")</f>
        <v/>
      </c>
      <c r="CJ231" s="148" t="str">
        <f>IF(Tbl.Kosten[[#This Row],[WPnr.]]=CJ$7,Tbl.Kosten[[#This Row],[Totaal kosten]],"")</f>
        <v/>
      </c>
      <c r="CK231" s="148" t="str">
        <f>IF(Tbl.Kosten[[#This Row],[WPnr.]]=CK$7,Tbl.Kosten[[#This Row],[Totaal kosten]],"")</f>
        <v/>
      </c>
      <c r="CL231" s="148" t="str">
        <f>IF(Tbl.Kosten[[#This Row],[WPnr.]]=CL$7,Tbl.Kosten[[#This Row],[Totaal kosten]],"")</f>
        <v/>
      </c>
      <c r="CM231" s="148" t="str">
        <f>IF(Tbl.Kosten[[#This Row],[WPnr.]]=CM$7,Tbl.Kosten[[#This Row],[Totaal kosten]],"")</f>
        <v/>
      </c>
      <c r="CN231" s="148" t="str">
        <f>IF(Tbl.Kosten[[#This Row],[WPnr.]]=CN$7,Tbl.Kosten[[#This Row],[Totaal kosten]],"")</f>
        <v/>
      </c>
      <c r="CO231" s="148" t="str">
        <f>IF(Tbl.Kosten[[#This Row],[WPnr.]]=CO$7,Tbl.Kosten[[#This Row],[Totaal kosten]],"")</f>
        <v/>
      </c>
      <c r="CP231" s="148" t="str">
        <f>IF(Tbl.Kosten[[#This Row],[WPnr.]]=CP$7,Tbl.Kosten[[#This Row],[Totaal kosten]],"")</f>
        <v/>
      </c>
      <c r="CQ231" s="148" t="str">
        <f>IF(Tbl.Kosten[[#This Row],[WPnr.]]=CQ$7,Tbl.Kosten[[#This Row],[Totaal kosten]],"")</f>
        <v/>
      </c>
      <c r="CR231" s="148" t="str">
        <f>IF(Tbl.Kosten[[#This Row],[WPnr.]]=CR$7,Tbl.Kosten[[#This Row],[Totaal kosten]],"")</f>
        <v/>
      </c>
      <c r="CS231" s="148" t="str">
        <f>IF(Tbl.Kosten[[#This Row],[WPnr.]]=CS$7,Tbl.Kosten[[#This Row],[Totaal kosten]],"")</f>
        <v/>
      </c>
      <c r="CT231" s="148" t="str">
        <f>IF(Tbl.Kosten[[#This Row],[WPnr.]]=CT$7,Tbl.Kosten[[#This Row],[Totaal kosten]],"")</f>
        <v/>
      </c>
      <c r="CU231" s="148" t="str">
        <f>IF(Tbl.Kosten[[#This Row],[WPnr.]]=CU$7,Tbl.Kosten[[#This Row],[Totaal kosten]],"")</f>
        <v/>
      </c>
      <c r="CV231" s="148" t="str">
        <f>IF(Tbl.Kosten[[#This Row],[WPnr.]]=CV$7,Tbl.Kosten[[#This Row],[Totaal kosten]],"")</f>
        <v/>
      </c>
      <c r="CW231" s="148" t="str">
        <f>IF(Tbl.Kosten[[#This Row],[WPnr.]]=CW$7,Tbl.Kosten[[#This Row],[Totaal kosten]],"")</f>
        <v/>
      </c>
      <c r="CX231" s="148" t="str">
        <f>IF(Tbl.Kosten[[#This Row],[WPnr.]]=CX$7,Tbl.Kosten[[#This Row],[Totaal kosten]],"")</f>
        <v/>
      </c>
      <c r="CY231" s="148" t="str">
        <f>IF(Tbl.Kosten[[#This Row],[WPnr.]]=CY$7,Tbl.Kosten[[#This Row],[Totaal kosten]],"")</f>
        <v/>
      </c>
      <c r="CZ231" s="148" t="str">
        <f>IF(Tbl.Kosten[[#This Row],[WPnr.]]=CZ$7,Tbl.Kosten[[#This Row],[Totaal kosten]],"")</f>
        <v/>
      </c>
      <c r="DA231" s="148" t="str">
        <f>IF(Tbl.Kosten[[#This Row],[WPnr.]]=DA$7,Tbl.Kosten[[#This Row],[Totaal kosten]],"")</f>
        <v/>
      </c>
      <c r="DB231" s="148" t="str">
        <f>IF(Tbl.Kosten[[#This Row],[WPnr.]]=DB$7,Tbl.Kosten[[#This Row],[Totaal kosten]],"")</f>
        <v/>
      </c>
      <c r="DC231" s="148" t="str">
        <f>IF(Tbl.Kosten[[#This Row],[WPnr.]]=DC$7,Tbl.Kosten[[#This Row],[Totaal kosten]],"")</f>
        <v/>
      </c>
      <c r="DD231" s="148" t="str">
        <f>IF(Tbl.Kosten[[#This Row],[WPnr.]]=DD$7,Tbl.Kosten[[#This Row],[Totaal kosten]],"")</f>
        <v/>
      </c>
      <c r="DE231" s="148" t="str">
        <f>IF(Tbl.Kosten[[#This Row],[WPnr.]]=DE$7,Tbl.Kosten[[#This Row],[Totaal kosten]],"")</f>
        <v/>
      </c>
      <c r="DF231" s="148" t="str">
        <f>IF(Tbl.Kosten[[#This Row],[WPnr.]]=DF$7,Tbl.Kosten[[#This Row],[Totaal kosten]],"")</f>
        <v/>
      </c>
      <c r="DG231" s="148" t="str">
        <f>IF(Tbl.Kosten[[#This Row],[WPnr.]]=DG$7,Tbl.Kosten[[#This Row],[Totaal kosten]],"")</f>
        <v/>
      </c>
      <c r="DH231" s="148" t="str">
        <f>IF(Tbl.Kosten[[#This Row],[WPnr.]]=DH$7,Tbl.Kosten[[#This Row],[Totaal kosten]],"")</f>
        <v/>
      </c>
      <c r="DI231" s="148" t="str">
        <f>IF(Tbl.Kosten[[#This Row],[WPnr.]]=DI$7,Tbl.Kosten[[#This Row],[Totaal kosten]],"")</f>
        <v/>
      </c>
      <c r="DJ231" s="148" t="str">
        <f>IF(Tbl.Kosten[[#This Row],[WPnr.]]=DJ$7,Tbl.Kosten[[#This Row],[Totaal kosten]],"")</f>
        <v/>
      </c>
      <c r="DK231" s="148" t="str">
        <f>IF(Tbl.Kosten[[#This Row],[WPnr.]]=DK$7,Tbl.Kosten[[#This Row],[Totaal kosten]],"")</f>
        <v/>
      </c>
      <c r="DL231" s="148" t="str">
        <f>IF(Tbl.Kosten[[#This Row],[WPnr.]]=DL$7,Tbl.Kosten[[#This Row],[Totaal kosten]],"")</f>
        <v/>
      </c>
      <c r="DM231" s="148" t="str">
        <f>IF(Tbl.Kosten[[#This Row],[WPnr.]]=DM$7,Tbl.Kosten[[#This Row],[Totaal kosten]],"")</f>
        <v/>
      </c>
      <c r="DN231" s="148" t="str">
        <f>IF(Tbl.Kosten[[#This Row],[WPnr.]]=DN$7,Tbl.Kosten[[#This Row],[Totaal kosten]],"")</f>
        <v/>
      </c>
      <c r="DO231" s="148" t="str">
        <f>IF(Tbl.Kosten[[#This Row],[WPnr.]]=DO$7,Tbl.Kosten[[#This Row],[Totaal kosten]],"")</f>
        <v/>
      </c>
      <c r="DP231" s="148" t="str">
        <f>IF(Tbl.Kosten[[#This Row],[WPnr.]]=DP$7,Tbl.Kosten[[#This Row],[Totaal kosten]],"")</f>
        <v/>
      </c>
      <c r="DQ231" s="148" t="str">
        <f>IF(Tbl.Kosten[[#This Row],[WPnr.]]=DQ$7,Tbl.Kosten[[#This Row],[Totaal kosten]],"")</f>
        <v/>
      </c>
      <c r="DR231" s="148" t="str">
        <f>IF(Tbl.Kosten[[#This Row],[WPnr.]]=DR$7,Tbl.Kosten[[#This Row],[Totaal kosten]],"")</f>
        <v/>
      </c>
      <c r="DS231" s="148" t="str">
        <f>IF(Tbl.Kosten[[#This Row],[WPnr.]]=DS$7,Tbl.Kosten[[#This Row],[Totaal kosten]],"")</f>
        <v/>
      </c>
      <c r="DT231" s="148" t="str">
        <f>IF(Tbl.Kosten[[#This Row],[WPnr.]]=DT$7,Tbl.Kosten[[#This Row],[Totaal kosten]],"")</f>
        <v/>
      </c>
      <c r="DU231" s="148" t="str">
        <f>IF(Tbl.Kosten[[#This Row],[WPnr.]]=DU$7,Tbl.Kosten[[#This Row],[Totaal kosten]],"")</f>
        <v/>
      </c>
      <c r="DV231" s="148" t="str">
        <f>IF(Tbl.Kosten[[#This Row],[WPnr.]]=DV$7,Tbl.Kosten[[#This Row],[Totaal kosten]],"")</f>
        <v/>
      </c>
      <c r="DW231" s="148" t="str">
        <f>IFERROR(_xlfn.XLOOKUP(Tbl.Kosten[[#This Row],[Kostensoort]],Tbl.Kostensoorten[Kostensoorten],Tbl.Kostensoorten[KSnr.],"",0,1),"")</f>
        <v/>
      </c>
      <c r="DX231" s="148" t="str">
        <f>IF(Tbl.Kosten[[#This Row],[KSnr.]]=DX$7,Tbl.Kosten[[#This Row],[Totaal kosten]],"")</f>
        <v/>
      </c>
      <c r="DY231" s="148" t="str">
        <f>IF(Tbl.Kosten[[#This Row],[KSnr.]]=DY$7,Tbl.Kosten[[#This Row],[Totaal kosten]],"")</f>
        <v/>
      </c>
      <c r="DZ231" s="148" t="str">
        <f>IF(Tbl.Kosten[[#This Row],[KSnr.]]=DZ$7,Tbl.Kosten[[#This Row],[Totaal kosten]],"")</f>
        <v/>
      </c>
      <c r="EA231" s="148" t="str">
        <f>IF(Tbl.Kosten[[#This Row],[KSnr.]]=EA$7,Tbl.Kosten[[#This Row],[Totaal kosten]],"")</f>
        <v/>
      </c>
      <c r="EB231" s="148" t="str">
        <f>IF(Tbl.Kosten[[#This Row],[KSnr.]]=EB$7,Tbl.Kosten[[#This Row],[Totaal kosten]],"")</f>
        <v/>
      </c>
      <c r="EC231" s="148" t="str">
        <f>IF(Tbl.Kosten[[#This Row],[KSnr.]]=EC$7,Tbl.Kosten[[#This Row],[Totaal kosten]],"")</f>
        <v/>
      </c>
      <c r="ED231" s="148" t="str">
        <f>IF(Tbl.Kosten[[#This Row],[KSnr.]]=ED$7,Tbl.Kosten[[#This Row],[Totaal kosten]],"")</f>
        <v/>
      </c>
      <c r="EE231" s="148" t="str">
        <f>IF(Tbl.Kosten[[#This Row],[KSnr.]]=EE$7,Tbl.Kosten[[#This Row],[Totaal kosten]],"")</f>
        <v/>
      </c>
      <c r="EF231" s="148" t="str">
        <f>IF(Tbl.Kosten[[#This Row],[KSnr.]]=EF$7,Tbl.Kosten[[#This Row],[Totaal kosten]],"")</f>
        <v/>
      </c>
      <c r="EG231" s="148" t="str">
        <f>IF(Tbl.Kosten[[#This Row],[KSnr.]]=EG$7,Tbl.Kosten[[#This Row],[Totaal kosten]],"")</f>
        <v/>
      </c>
      <c r="EH231" s="148" t="str">
        <f>IF(Tbl.Kosten[[#This Row],[KSnr.]]=EH$7,Tbl.Kosten[[#This Row],[Totaal kosten]],"")</f>
        <v/>
      </c>
      <c r="EI231" s="148" t="str">
        <f>IF(Tbl.Kosten[[#This Row],[KSnr.]]=EI$7,Tbl.Kosten[[#This Row],[Totaal kosten]],"")</f>
        <v/>
      </c>
      <c r="EJ231" s="148" t="str">
        <f>IF(Tbl.Kosten[[#This Row],[KSnr.]]=EJ$7,Tbl.Kosten[[#This Row],[Totaal kosten]],"")</f>
        <v/>
      </c>
      <c r="EK231" s="148" t="str">
        <f>IF(Tbl.Kosten[[#This Row],[KSnr.]]=EK$7,Tbl.Kosten[[#This Row],[Totaal kosten]],"")</f>
        <v/>
      </c>
      <c r="EL231" s="148" t="str">
        <f>IF(Tbl.Kosten[[#This Row],[KSnr.]]=EL$7,Tbl.Kosten[[#This Row],[Totaal kosten]],"")</f>
        <v/>
      </c>
      <c r="EM231" s="148" t="str">
        <f>IF(Tbl.Kosten[[#This Row],[KSnr.]]=EM$7,Tbl.Kosten[[#This Row],[Totaal kosten]],"")</f>
        <v/>
      </c>
      <c r="EN231" s="148" t="str">
        <f>IF(Tbl.Kosten[[#This Row],[KSnr.]]=EN$7,Tbl.Kosten[[#This Row],[Totaal kosten]],"")</f>
        <v/>
      </c>
      <c r="EO231" s="148" t="str">
        <f>IF(Tbl.Kosten[[#This Row],[KSnr.]]=EO$7,Tbl.Kosten[[#This Row],[Totaal kosten]],"")</f>
        <v/>
      </c>
      <c r="EP231" s="148" t="str">
        <f>IF(Tbl.Kosten[[#This Row],[KSnr.]]=EP$7,Tbl.Kosten[[#This Row],[Totaal kosten]],"")</f>
        <v/>
      </c>
      <c r="EQ231" s="148" t="str">
        <f>IF(Tbl.Kosten[[#This Row],[KSnr.]]=EQ$7,Tbl.Kosten[[#This Row],[Totaal kosten]],"")</f>
        <v/>
      </c>
      <c r="ER231" s="144" t="str">
        <f>IFERROR(_xlfn.XLOOKUP(Tbl.Kosten[[#This Row],[Subsidieactiviteit]],Tbl.Subsidiehoogte[Subsidieactiviteit],Tbl.Subsidiehoogte[SAnr.],"",0,1),"")</f>
        <v/>
      </c>
      <c r="ES231" s="150" t="str">
        <f>IF(Tbl.Kosten[[#This Row],[Sanr.]]=ES$7,Tbl.Kosten[[#This Row],[Totaal kosten]],"")</f>
        <v/>
      </c>
      <c r="ET231" s="150" t="str">
        <f>IF(Tbl.Kosten[[#This Row],[Sanr.]]=ET$7,Tbl.Kosten[[#This Row],[Totaal kosten]],"")</f>
        <v/>
      </c>
      <c r="EU231" s="150" t="str">
        <f>IF(Tbl.Kosten[[#This Row],[Sanr.]]=EU$7,Tbl.Kosten[[#This Row],[Totaal kosten]],"")</f>
        <v/>
      </c>
      <c r="EV231" s="150" t="str">
        <f>IF(Tbl.Kosten[[#This Row],[Sanr.]]=EV$7,Tbl.Kosten[[#This Row],[Totaal kosten]],"")</f>
        <v/>
      </c>
      <c r="EW231" s="150" t="str">
        <f>IF(Tbl.Kosten[[#This Row],[Sanr.]]=EW$7,Tbl.Kosten[[#This Row],[Totaal kosten]],"")</f>
        <v/>
      </c>
      <c r="EX231" s="150" t="str">
        <f>IF(Tbl.Kosten[[#This Row],[Sanr.]]=EX$7,Tbl.Kosten[[#This Row],[Totaal kosten]],"")</f>
        <v/>
      </c>
      <c r="EY231" s="150" t="str">
        <f>IF(Tbl.Kosten[[#This Row],[Sanr.]]=EY$7,Tbl.Kosten[[#This Row],[Totaal kosten]],"")</f>
        <v/>
      </c>
      <c r="EZ231" s="150" t="str">
        <f>IF(Tbl.Kosten[[#This Row],[Sanr.]]=EZ$7,Tbl.Kosten[[#This Row],[Totaal kosten]],"")</f>
        <v/>
      </c>
      <c r="FA231" s="150" t="str">
        <f>IF(Tbl.Kosten[[#This Row],[Sanr.]]=FA$7,Tbl.Kosten[[#This Row],[Totaal kosten]],"")</f>
        <v/>
      </c>
      <c r="FB231" s="150" t="str">
        <f>IF(Tbl.Kosten[[#This Row],[Sanr.]]=FB$7,Tbl.Kosten[[#This Row],[Totaal kosten]],"")</f>
        <v/>
      </c>
      <c r="FC231" s="150" t="str">
        <f>IF(Tbl.Kosten[[#This Row],[Sanr.]]=FC$7,Tbl.Kosten[[#This Row],[Totaal kosten]],"")</f>
        <v/>
      </c>
      <c r="FD231" s="150" t="str">
        <f>IF(Tbl.Kosten[[#This Row],[Sanr.]]=FD$7,Tbl.Kosten[[#This Row],[Totaal kosten]],"")</f>
        <v/>
      </c>
      <c r="FE231" s="150" t="str">
        <f>IF(Tbl.Kosten[[#This Row],[Sanr.]]=FE$7,Tbl.Kosten[[#This Row],[Totaal kosten]],"")</f>
        <v/>
      </c>
      <c r="FF231" s="150" t="str">
        <f>IF(Tbl.Kosten[[#This Row],[Sanr.]]=FF$7,Tbl.Kosten[[#This Row],[Totaal kosten]],"")</f>
        <v/>
      </c>
      <c r="FG231" s="150" t="str">
        <f>IF(Tbl.Kosten[[#This Row],[Sanr.]]=FG$7,Tbl.Kosten[[#This Row],[Totaal kosten]],"")</f>
        <v/>
      </c>
      <c r="FH231" s="150" t="str">
        <f>IF(Tbl.Kosten[[#This Row],[Sanr.]]=FH$7,Tbl.Kosten[[#This Row],[Totaal kosten]],"")</f>
        <v/>
      </c>
      <c r="FI231" s="150" t="str">
        <f>IF(Tbl.Kosten[[#This Row],[Sanr.]]=FI$7,Tbl.Kosten[[#This Row],[Totaal kosten]],"")</f>
        <v/>
      </c>
      <c r="FJ231" s="150" t="str">
        <f>IF(Tbl.Kosten[[#This Row],[Sanr.]]=FJ$7,Tbl.Kosten[[#This Row],[Totaal kosten]],"")</f>
        <v/>
      </c>
      <c r="FK231" s="150" t="str">
        <f>IF(Tbl.Kosten[[#This Row],[Sanr.]]=FK$7,Tbl.Kosten[[#This Row],[Totaal kosten]],"")</f>
        <v/>
      </c>
      <c r="FL231" s="150" t="str">
        <f>IF(Tbl.Kosten[[#This Row],[Sanr.]]=FL$7,Tbl.Kosten[[#This Row],[Totaal kosten]],"")</f>
        <v/>
      </c>
      <c r="FM231" s="150" t="str">
        <f>IF(Tbl.Kosten[[#This Row],[Sanr.]]=FM$7,Tbl.Kosten[[#This Row],[Totaal kosten]],"")</f>
        <v/>
      </c>
      <c r="FN231" s="150" t="str">
        <f>IF(Tbl.Kosten[[#This Row],[Sanr.]]=FN$7,Tbl.Kosten[[#This Row],[Totaal kosten]],"")</f>
        <v/>
      </c>
      <c r="FO231" s="150" t="str">
        <f>IF(Tbl.Kosten[[#This Row],[Sanr.]]=FO$7,Tbl.Kosten[[#This Row],[Totaal kosten]],"")</f>
        <v/>
      </c>
      <c r="FP231" s="150" t="str">
        <f>IF(Tbl.Kosten[[#This Row],[Sanr.]]=FP$7,Tbl.Kosten[[#This Row],[Totaal kosten]],"")</f>
        <v/>
      </c>
      <c r="FQ231" s="150" t="str">
        <f>IF(Tbl.Kosten[[#This Row],[Sanr.]]=FQ$7,Tbl.Kosten[[#This Row],[Totaal kosten]],"")</f>
        <v/>
      </c>
      <c r="FR231" s="150" t="str">
        <f>IF(Tbl.Kosten[[#This Row],[Sanr.]]=FR$7,Tbl.Kosten[[#This Row],[Totaal kosten]],"")</f>
        <v/>
      </c>
      <c r="FS231" s="150" t="str">
        <f>IF(Tbl.Kosten[[#This Row],[Sanr.]]=FS$7,Tbl.Kosten[[#This Row],[Totaal kosten]],"")</f>
        <v/>
      </c>
      <c r="FT231" s="150" t="str">
        <f>IF(Tbl.Kosten[[#This Row],[Sanr.]]=FT$7,Tbl.Kosten[[#This Row],[Totaal kosten]],"")</f>
        <v/>
      </c>
      <c r="FU231" s="150" t="str">
        <f>IF(Tbl.Kosten[[#This Row],[Sanr.]]=FU$7,Tbl.Kosten[[#This Row],[Totaal kosten]],"")</f>
        <v/>
      </c>
      <c r="FV231" s="150" t="str">
        <f>IF(Tbl.Kosten[[#This Row],[Sanr.]]=FV$7,Tbl.Kosten[[#This Row],[Totaal kosten]],"")</f>
        <v/>
      </c>
      <c r="FW231" s="150" t="str">
        <f>IFERROR(_xlfn.XLOOKUP(Tbl.Kosten[[#This Row],[Activiteitencode]],Tbl.Activiteiten[Activiteitcode],Tbl.Activiteiten[Anr.],"",0,1),"")</f>
        <v/>
      </c>
      <c r="FX231" s="169" t="str">
        <f>_xlfn.CONCAT(Tbl.Kosten[[#This Row],[Pnr.]],Tbl.Kosten[[#This Row],[Sanr.]])</f>
        <v>P1</v>
      </c>
      <c r="FY231" s="150">
        <f>Tbl.Kosten[[#This Row],[Totaal kosten]]-Tbl.Kosten[[#This Row],[Subsidie]]</f>
        <v>0</v>
      </c>
      <c r="FZ231" s="150">
        <f>IF(Tbl.Kosten[[#This Row],[Pnr.]]=FZ$7,Tbl.Kosten[[#This Row],[Te financieren]],"")</f>
        <v>0</v>
      </c>
      <c r="GA231" s="150" t="str">
        <f>IF(Tbl.Kosten[[#This Row],[Pnr.]]=GA$7,Tbl.Kosten[[#This Row],[Te financieren]],"")</f>
        <v/>
      </c>
      <c r="GB231" s="150" t="str">
        <f>IF(Tbl.Kosten[[#This Row],[Pnr.]]=GB$7,Tbl.Kosten[[#This Row],[Te financieren]],"")</f>
        <v/>
      </c>
      <c r="GC231" s="150" t="str">
        <f>IF(Tbl.Kosten[[#This Row],[Pnr.]]=GC$7,Tbl.Kosten[[#This Row],[Te financieren]],"")</f>
        <v/>
      </c>
      <c r="GD231" s="150" t="str">
        <f>IF(Tbl.Kosten[[#This Row],[Pnr.]]=GD$7,Tbl.Kosten[[#This Row],[Te financieren]],"")</f>
        <v/>
      </c>
      <c r="GE231" s="150" t="str">
        <f>IF(Tbl.Kosten[[#This Row],[Pnr.]]=GE$7,Tbl.Kosten[[#This Row],[Te financieren]],"")</f>
        <v/>
      </c>
      <c r="GF231" s="150" t="str">
        <f>IF(Tbl.Kosten[[#This Row],[Pnr.]]=GF$7,Tbl.Kosten[[#This Row],[Te financieren]],"")</f>
        <v/>
      </c>
      <c r="GG231" s="150" t="str">
        <f>IF(Tbl.Kosten[[#This Row],[Pnr.]]=GG$7,Tbl.Kosten[[#This Row],[Te financieren]],"")</f>
        <v/>
      </c>
      <c r="GH231" s="150" t="str">
        <f>IF(Tbl.Kosten[[#This Row],[Pnr.]]=GH$7,Tbl.Kosten[[#This Row],[Te financieren]],"")</f>
        <v/>
      </c>
      <c r="GI231" s="150" t="str">
        <f>IF(Tbl.Kosten[[#This Row],[Pnr.]]=GI$7,Tbl.Kosten[[#This Row],[Te financieren]],"")</f>
        <v/>
      </c>
      <c r="GJ231" s="150" t="str">
        <f>IF(Tbl.Kosten[[#This Row],[Pnr.]]=GJ$7,Tbl.Kosten[[#This Row],[Te financieren]],"")</f>
        <v/>
      </c>
      <c r="GK231" s="150" t="str">
        <f>IF(Tbl.Kosten[[#This Row],[Pnr.]]=GK$7,Tbl.Kosten[[#This Row],[Te financieren]],"")</f>
        <v/>
      </c>
      <c r="GL231" s="150" t="str">
        <f>IF(Tbl.Kosten[[#This Row],[Pnr.]]=GL$7,Tbl.Kosten[[#This Row],[Te financieren]],"")</f>
        <v/>
      </c>
      <c r="GM231" s="150" t="str">
        <f>IF(Tbl.Kosten[[#This Row],[Pnr.]]=GM$7,Tbl.Kosten[[#This Row],[Te financieren]],"")</f>
        <v/>
      </c>
      <c r="GN231" s="150" t="str">
        <f>IF(Tbl.Kosten[[#This Row],[Pnr.]]=GN$7,Tbl.Kosten[[#This Row],[Te financieren]],"")</f>
        <v/>
      </c>
      <c r="GO231" s="150" t="str">
        <f>IF(Tbl.Kosten[[#This Row],[Pnr.]]=GO$7,Tbl.Kosten[[#This Row],[Te financieren]],"")</f>
        <v/>
      </c>
      <c r="GP231" s="150" t="str">
        <f>IF(Tbl.Kosten[[#This Row],[Pnr.]]=GP$7,Tbl.Kosten[[#This Row],[Te financieren]],"")</f>
        <v/>
      </c>
      <c r="GQ231" s="150" t="str">
        <f>IF(Tbl.Kosten[[#This Row],[Pnr.]]=GQ$7,Tbl.Kosten[[#This Row],[Te financieren]],"")</f>
        <v/>
      </c>
      <c r="GR231" s="150" t="str">
        <f>IF(Tbl.Kosten[[#This Row],[Pnr.]]=GR$7,Tbl.Kosten[[#This Row],[Te financieren]],"")</f>
        <v/>
      </c>
      <c r="GS231" s="150" t="str">
        <f>IF(Tbl.Kosten[[#This Row],[Pnr.]]=GS$7,Tbl.Kosten[[#This Row],[Te financieren]],"")</f>
        <v/>
      </c>
      <c r="GT231" s="150" t="str">
        <f>IF(Tbl.Kosten[[#This Row],[Pnr.]]=GT$7,Tbl.Kosten[[#This Row],[Te financieren]],"")</f>
        <v/>
      </c>
      <c r="GU231" s="150" t="str">
        <f>IF(Tbl.Kosten[[#This Row],[Pnr.]]=GU$7,Tbl.Kosten[[#This Row],[Te financieren]],"")</f>
        <v/>
      </c>
      <c r="GV231" s="150" t="str">
        <f>IF(Tbl.Kosten[[#This Row],[Pnr.]]=GV$7,Tbl.Kosten[[#This Row],[Te financieren]],"")</f>
        <v/>
      </c>
      <c r="GW231" s="150" t="str">
        <f>IF(Tbl.Kosten[[#This Row],[Pnr.]]=GW$7,Tbl.Kosten[[#This Row],[Te financieren]],"")</f>
        <v/>
      </c>
      <c r="GX231" s="150" t="str">
        <f>IF(Tbl.Kosten[[#This Row],[Pnr.]]=GX$7,Tbl.Kosten[[#This Row],[Te financieren]],"")</f>
        <v/>
      </c>
      <c r="GY231" s="150" t="str">
        <f>IF(Tbl.Kosten[[#This Row],[Pnr.]]=GY$7,Tbl.Kosten[[#This Row],[Te financieren]],"")</f>
        <v/>
      </c>
      <c r="GZ231" s="150" t="str">
        <f>IF(Tbl.Kosten[[#This Row],[Pnr.]]=GZ$7,Tbl.Kosten[[#This Row],[Te financieren]],"")</f>
        <v/>
      </c>
      <c r="HA231" s="150" t="str">
        <f>IF(Tbl.Kosten[[#This Row],[Pnr.]]=HA$7,Tbl.Kosten[[#This Row],[Te financieren]],"")</f>
        <v/>
      </c>
      <c r="HB231" s="150" t="str">
        <f>IF(Tbl.Kosten[[#This Row],[Pnr.]]=HB$7,Tbl.Kosten[[#This Row],[Te financieren]],"")</f>
        <v/>
      </c>
      <c r="HC231" s="150" t="str">
        <f>IF(Tbl.Kosten[[#This Row],[Pnr.]]=HC$7,Tbl.Kosten[[#This Row],[Te financieren]],"")</f>
        <v/>
      </c>
      <c r="HD231" s="150" t="str">
        <f>IF(Tbl.Kosten[[#This Row],[Pnr.]]=HD$7,Tbl.Kosten[[#This Row],[Te financieren]],"")</f>
        <v/>
      </c>
      <c r="HE231" s="150" t="str">
        <f>IF(Tbl.Kosten[[#This Row],[Pnr.]]=HE$7,Tbl.Kosten[[#This Row],[Te financieren]],"")</f>
        <v/>
      </c>
      <c r="HF231" s="150" t="str">
        <f>IF(Tbl.Kosten[[#This Row],[Pnr.]]=HF$7,Tbl.Kosten[[#This Row],[Te financieren]],"")</f>
        <v/>
      </c>
      <c r="HG231" s="150" t="str">
        <f>IF(Tbl.Kosten[[#This Row],[Pnr.]]=HG$7,Tbl.Kosten[[#This Row],[Te financieren]],"")</f>
        <v/>
      </c>
      <c r="HH231" s="150" t="str">
        <f>IF(Tbl.Kosten[[#This Row],[Pnr.]]=HH$7,Tbl.Kosten[[#This Row],[Te financieren]],"")</f>
        <v/>
      </c>
      <c r="HI231" s="150" t="str">
        <f>IF(Tbl.Kosten[[#This Row],[Pnr.]]=HI$7,Tbl.Kosten[[#This Row],[Te financieren]],"")</f>
        <v/>
      </c>
      <c r="HJ231" s="150" t="str">
        <f>IF(Tbl.Kosten[[#This Row],[Pnr.]]=HJ$7,Tbl.Kosten[[#This Row],[Te financieren]],"")</f>
        <v/>
      </c>
      <c r="HK231" s="150" t="str">
        <f>IF(Tbl.Kosten[[#This Row],[Pnr.]]=HK$7,Tbl.Kosten[[#This Row],[Te financieren]],"")</f>
        <v/>
      </c>
      <c r="HL231" s="150" t="str">
        <f>IF(Tbl.Kosten[[#This Row],[Pnr.]]=HL$7,Tbl.Kosten[[#This Row],[Te financieren]],"")</f>
        <v/>
      </c>
      <c r="HM231" s="150" t="str">
        <f>IF(Tbl.Kosten[[#This Row],[Pnr.]]=HM$7,Tbl.Kosten[[#This Row],[Te financieren]],"")</f>
        <v/>
      </c>
      <c r="HN231" s="150" t="str">
        <f>IF(Tbl.Kosten[[#This Row],[Pnr.]]=HN$7,Tbl.Kosten[[#This Row],[Te financieren]],"")</f>
        <v/>
      </c>
      <c r="HO231" s="150" t="str">
        <f>IF(Tbl.Kosten[[#This Row],[Pnr.]]=HO$7,Tbl.Kosten[[#This Row],[Te financieren]],"")</f>
        <v/>
      </c>
      <c r="HP231" s="150" t="str">
        <f>IF(Tbl.Kosten[[#This Row],[Pnr.]]=HP$7,Tbl.Kosten[[#This Row],[Te financieren]],"")</f>
        <v/>
      </c>
      <c r="HQ231" s="150" t="str">
        <f>IF(Tbl.Kosten[[#This Row],[Pnr.]]=HQ$7,Tbl.Kosten[[#This Row],[Te financieren]],"")</f>
        <v/>
      </c>
      <c r="HR231" s="150" t="str">
        <f>IF(Tbl.Kosten[[#This Row],[Pnr.]]=HR$7,Tbl.Kosten[[#This Row],[Te financieren]],"")</f>
        <v/>
      </c>
      <c r="HS231" s="150" t="str">
        <f>IF(Tbl.Kosten[[#This Row],[Pnr.]]=HS$7,Tbl.Kosten[[#This Row],[Te financieren]],"")</f>
        <v/>
      </c>
      <c r="HT231" s="150" t="str">
        <f>IF(Tbl.Kosten[[#This Row],[Pnr.]]=HT$7,Tbl.Kosten[[#This Row],[Te financieren]],"")</f>
        <v/>
      </c>
      <c r="HU231" s="150" t="str">
        <f>IF(Tbl.Kosten[[#This Row],[Pnr.]]=HU$7,Tbl.Kosten[[#This Row],[Te financieren]],"")</f>
        <v/>
      </c>
      <c r="HV231" s="150" t="str">
        <f>IF(Tbl.Kosten[[#This Row],[Pnr.]]=HV$7,Tbl.Kosten[[#This Row],[Te financieren]],"")</f>
        <v/>
      </c>
      <c r="HW231" s="150" t="str">
        <f>IF(Tbl.Kosten[[#This Row],[Pnr.]]=HW$7,Tbl.Kosten[[#This Row],[Te financieren]],"")</f>
        <v/>
      </c>
    </row>
    <row r="232" spans="2:231" x14ac:dyDescent="0.3">
      <c r="B232" s="134"/>
      <c r="C232" s="137"/>
      <c r="D232" s="136"/>
      <c r="E232" s="261"/>
      <c r="F232" s="135"/>
      <c r="G232" s="11" t="str">
        <f>IF(Tbl.Kosten[[#This Row],[Medewerker e/o 
functie]]&lt;&gt;"",_xlfn.XLOOKUP(Tbl.Kosten[[#This Row],[Medewerker e/o 
functie]],Tbl.Uurtarief[Medewerker en/of functie],Tbl.Uurtarief[Uurtarief],"",0,1),"")</f>
        <v/>
      </c>
      <c r="H232" s="121">
        <f>IFERROR(Tbl.Kosten[[#This Row],[Uren]]*Tbl.Kosten[[#This Row],[Uurtarief]],0)</f>
        <v>0</v>
      </c>
      <c r="I232" s="119" t="str">
        <f>IF(Tbl.Kosten[[#This Row],[Subtotaal uren]]&lt;&gt;0,_xlfn.XLOOKUP(Tbl.Kosten[[#This Row],[Medewerker e/o 
functie]],Tbl.Uurtarief[Medewerker en/of functie],Tbl.Uurtarief[Kostensoort arbeid],"",0,1),"")</f>
        <v/>
      </c>
      <c r="J232" s="137"/>
      <c r="K232" s="135"/>
      <c r="L232" s="139" t="str">
        <f>IF(Tbl.Kosten[[#This Row],[Activum]]&lt;&gt;"",_xlfn.XLOOKUP(Tbl.Kosten[[#This Row],[Activum]],Tbl.Afschrijvingskosten[Activum],Tbl.Afschrijvingskosten[Tarief per afschrijvings-eenheid],"",0,1),"")</f>
        <v/>
      </c>
      <c r="M232" s="122">
        <f>IFERROR(Tbl.Kosten[[#This Row],[Een-
heden]]*Tbl.Kosten[[#This Row],[Afschrijvings-
tarief]],0)</f>
        <v>0</v>
      </c>
      <c r="N232" s="122" t="str">
        <f>IF(Tbl.Kosten[[#This Row],[Subtotaal afschrijving]]&lt;&gt;0,Lijsten!$A$7,"")</f>
        <v/>
      </c>
      <c r="O232" s="140"/>
      <c r="P232" s="135"/>
      <c r="Q232" s="138"/>
      <c r="R232" s="122">
        <f>IFERROR(Tbl.Kosten[[#This Row],[Aantal]]*Tbl.Kosten[[#This Row],[Tarief]],0)</f>
        <v>0</v>
      </c>
      <c r="S232" s="8">
        <f>IFERROR(Tbl.Kosten[[#This Row],[Subtotaal overige kosten]]+Tbl.Kosten[[#This Row],[Subtotaal uren]]+Tbl.Kosten[[#This Row],[Subtotaal afschrijving]],0)</f>
        <v>0</v>
      </c>
      <c r="T232" s="8">
        <f>IFERROR(Tbl.Kosten[[#This Row],[Totaal kosten]]*Tbl.Kosten[[#This Row],[Subsidie%]],0)</f>
        <v>0</v>
      </c>
      <c r="U232" s="4" t="str" cm="1">
        <f t="array" ref="U232">IFERROR(_xlfn.IFS(Tbl.Kosten[[#This Row],[Subtotaal uren]]&lt;&gt;0,Tbl.Kosten[[#This Row],[Kostensoort arbeid]],Tbl.Kosten[[#This Row],[Subtotaal afschrijving]]&lt;&gt;0,Tbl.Kosten[[#This Row],[Kostensoort afschrijving]],Tbl.Kosten[[#This Row],[Subtotaal overige kosten]]&lt;&gt;0,Tbl.Kosten[[#This Row],[Kostensoort overig]]),"")</f>
        <v/>
      </c>
      <c r="V232" s="4" t="str">
        <f>IFERROR(_xlfn.XLOOKUP(Tbl.Kosten[[#This Row],[Activiteitencode]],Tbl.Activiteiten[Activiteitcode],Tbl.Activiteiten[Werkpakketcode],"",0,1),"")</f>
        <v/>
      </c>
      <c r="W232" s="4" t="str">
        <f>IFERROR(_xlfn.XLOOKUP(Tbl.Kosten[[#This Row],[Werkpakketcode]],Tbl.Werkpakketten[Werkpakketcode],Tbl.Werkpakketten[Subsidiabele activiteit],"",0,1),"")</f>
        <v/>
      </c>
      <c r="X232" s="12">
        <f>IFERROR(_xlfn.XLOOKUP(Tbl.Kosten[[#This Row],[Sanr.]],Tbl.Subsidiehoogte[SAnr.],Tbl.Subsidiehoogte[Sub. Percentage],0,0,1),0)</f>
        <v>0</v>
      </c>
      <c r="Y232" s="144" t="str">
        <f>IFERROR(_xlfn.XLOOKUP(Tbl.Kosten[[#This Row],[Partnercode]],Tbl.Projectpartners[Partnercode],Tbl.Projectpartners[PNr.],"",0,1),"")</f>
        <v>P1</v>
      </c>
      <c r="Z232" s="148">
        <f>IF(Tbl.Kosten[[#This Row],[Pnr.]]=Z$7,Tbl.Kosten[[#This Row],[Totaal kosten]],"")</f>
        <v>0</v>
      </c>
      <c r="AA232" s="148" t="str">
        <f>IF(Tbl.Kosten[[#This Row],[Pnr.]]=AA$7,Tbl.Kosten[[#This Row],[Totaal kosten]],"")</f>
        <v/>
      </c>
      <c r="AB232" s="148" t="str">
        <f>IF(Tbl.Kosten[[#This Row],[Pnr.]]=AB$7,Tbl.Kosten[[#This Row],[Totaal kosten]],"")</f>
        <v/>
      </c>
      <c r="AC232" s="148" t="str">
        <f>IF(Tbl.Kosten[[#This Row],[Pnr.]]=AC$7,Tbl.Kosten[[#This Row],[Totaal kosten]],"")</f>
        <v/>
      </c>
      <c r="AD232" s="148" t="str">
        <f>IF(Tbl.Kosten[[#This Row],[Pnr.]]=AD$7,Tbl.Kosten[[#This Row],[Totaal kosten]],"")</f>
        <v/>
      </c>
      <c r="AE232" s="148" t="str">
        <f>IF(Tbl.Kosten[[#This Row],[Pnr.]]=AE$7,Tbl.Kosten[[#This Row],[Totaal kosten]],"")</f>
        <v/>
      </c>
      <c r="AF232" s="148" t="str">
        <f>IF(Tbl.Kosten[[#This Row],[Pnr.]]=AF$7,Tbl.Kosten[[#This Row],[Totaal kosten]],"")</f>
        <v/>
      </c>
      <c r="AG232" s="148" t="str">
        <f>IF(Tbl.Kosten[[#This Row],[Pnr.]]=AG$7,Tbl.Kosten[[#This Row],[Totaal kosten]],"")</f>
        <v/>
      </c>
      <c r="AH232" s="148" t="str">
        <f>IF(Tbl.Kosten[[#This Row],[Pnr.]]=AH$7,Tbl.Kosten[[#This Row],[Totaal kosten]],"")</f>
        <v/>
      </c>
      <c r="AI232" s="148" t="str">
        <f>IF(Tbl.Kosten[[#This Row],[Pnr.]]=AI$7,Tbl.Kosten[[#This Row],[Totaal kosten]],"")</f>
        <v/>
      </c>
      <c r="AJ232" s="148" t="str">
        <f>IF(Tbl.Kosten[[#This Row],[Pnr.]]=AJ$7,Tbl.Kosten[[#This Row],[Totaal kosten]],"")</f>
        <v/>
      </c>
      <c r="AK232" s="148" t="str">
        <f>IF(Tbl.Kosten[[#This Row],[Pnr.]]=AK$7,Tbl.Kosten[[#This Row],[Totaal kosten]],"")</f>
        <v/>
      </c>
      <c r="AL232" s="148" t="str">
        <f>IF(Tbl.Kosten[[#This Row],[Pnr.]]=AL$7,Tbl.Kosten[[#This Row],[Totaal kosten]],"")</f>
        <v/>
      </c>
      <c r="AM232" s="148" t="str">
        <f>IF(Tbl.Kosten[[#This Row],[Pnr.]]=AM$7,Tbl.Kosten[[#This Row],[Totaal kosten]],"")</f>
        <v/>
      </c>
      <c r="AN232" s="148" t="str">
        <f>IF(Tbl.Kosten[[#This Row],[Pnr.]]=AN$7,Tbl.Kosten[[#This Row],[Totaal kosten]],"")</f>
        <v/>
      </c>
      <c r="AO232" s="148" t="str">
        <f>IF(Tbl.Kosten[[#This Row],[Pnr.]]=AO$7,Tbl.Kosten[[#This Row],[Totaal kosten]],"")</f>
        <v/>
      </c>
      <c r="AP232" s="148" t="str">
        <f>IF(Tbl.Kosten[[#This Row],[Pnr.]]=AP$7,Tbl.Kosten[[#This Row],[Totaal kosten]],"")</f>
        <v/>
      </c>
      <c r="AQ232" s="148" t="str">
        <f>IF(Tbl.Kosten[[#This Row],[Pnr.]]=AQ$7,Tbl.Kosten[[#This Row],[Totaal kosten]],"")</f>
        <v/>
      </c>
      <c r="AR232" s="148" t="str">
        <f>IF(Tbl.Kosten[[#This Row],[Pnr.]]=AR$7,Tbl.Kosten[[#This Row],[Totaal kosten]],"")</f>
        <v/>
      </c>
      <c r="AS232" s="148" t="str">
        <f>IF(Tbl.Kosten[[#This Row],[Pnr.]]=AS$7,Tbl.Kosten[[#This Row],[Totaal kosten]],"")</f>
        <v/>
      </c>
      <c r="AT232" s="148" t="str">
        <f>IF(Tbl.Kosten[[#This Row],[Pnr.]]=AT$7,Tbl.Kosten[[#This Row],[Totaal kosten]],"")</f>
        <v/>
      </c>
      <c r="AU232" s="148" t="str">
        <f>IF(Tbl.Kosten[[#This Row],[Pnr.]]=AU$7,Tbl.Kosten[[#This Row],[Totaal kosten]],"")</f>
        <v/>
      </c>
      <c r="AV232" s="148" t="str">
        <f>IF(Tbl.Kosten[[#This Row],[Pnr.]]=AV$7,Tbl.Kosten[[#This Row],[Totaal kosten]],"")</f>
        <v/>
      </c>
      <c r="AW232" s="148" t="str">
        <f>IF(Tbl.Kosten[[#This Row],[Pnr.]]=AW$7,Tbl.Kosten[[#This Row],[Totaal kosten]],"")</f>
        <v/>
      </c>
      <c r="AX232" s="148" t="str">
        <f>IF(Tbl.Kosten[[#This Row],[Pnr.]]=AX$7,Tbl.Kosten[[#This Row],[Totaal kosten]],"")</f>
        <v/>
      </c>
      <c r="AY232" s="148" t="str">
        <f>IF(Tbl.Kosten[[#This Row],[Pnr.]]=AY$7,Tbl.Kosten[[#This Row],[Totaal kosten]],"")</f>
        <v/>
      </c>
      <c r="AZ232" s="148" t="str">
        <f>IF(Tbl.Kosten[[#This Row],[Pnr.]]=AZ$7,Tbl.Kosten[[#This Row],[Totaal kosten]],"")</f>
        <v/>
      </c>
      <c r="BA232" s="148" t="str">
        <f>IF(Tbl.Kosten[[#This Row],[Pnr.]]=BA$7,Tbl.Kosten[[#This Row],[Totaal kosten]],"")</f>
        <v/>
      </c>
      <c r="BB232" s="148" t="str">
        <f>IF(Tbl.Kosten[[#This Row],[Pnr.]]=BB$7,Tbl.Kosten[[#This Row],[Totaal kosten]],"")</f>
        <v/>
      </c>
      <c r="BC232" s="148" t="str">
        <f>IF(Tbl.Kosten[[#This Row],[Pnr.]]=BC$7,Tbl.Kosten[[#This Row],[Totaal kosten]],"")</f>
        <v/>
      </c>
      <c r="BD232" s="148" t="str">
        <f>IF(Tbl.Kosten[[#This Row],[Pnr.]]=BD$7,Tbl.Kosten[[#This Row],[Totaal kosten]],"")</f>
        <v/>
      </c>
      <c r="BE232" s="148" t="str">
        <f>IF(Tbl.Kosten[[#This Row],[Pnr.]]=BE$7,Tbl.Kosten[[#This Row],[Totaal kosten]],"")</f>
        <v/>
      </c>
      <c r="BF232" s="148" t="str">
        <f>IF(Tbl.Kosten[[#This Row],[Pnr.]]=BF$7,Tbl.Kosten[[#This Row],[Totaal kosten]],"")</f>
        <v/>
      </c>
      <c r="BG232" s="148" t="str">
        <f>IF(Tbl.Kosten[[#This Row],[Pnr.]]=BG$7,Tbl.Kosten[[#This Row],[Totaal kosten]],"")</f>
        <v/>
      </c>
      <c r="BH232" s="148" t="str">
        <f>IF(Tbl.Kosten[[#This Row],[Pnr.]]=BH$7,Tbl.Kosten[[#This Row],[Totaal kosten]],"")</f>
        <v/>
      </c>
      <c r="BI232" s="148" t="str">
        <f>IF(Tbl.Kosten[[#This Row],[Pnr.]]=BI$7,Tbl.Kosten[[#This Row],[Totaal kosten]],"")</f>
        <v/>
      </c>
      <c r="BJ232" s="148" t="str">
        <f>IF(Tbl.Kosten[[#This Row],[Pnr.]]=BJ$7,Tbl.Kosten[[#This Row],[Totaal kosten]],"")</f>
        <v/>
      </c>
      <c r="BK232" s="148" t="str">
        <f>IF(Tbl.Kosten[[#This Row],[Pnr.]]=BK$7,Tbl.Kosten[[#This Row],[Totaal kosten]],"")</f>
        <v/>
      </c>
      <c r="BL232" s="148" t="str">
        <f>IF(Tbl.Kosten[[#This Row],[Pnr.]]=BL$7,Tbl.Kosten[[#This Row],[Totaal kosten]],"")</f>
        <v/>
      </c>
      <c r="BM232" s="148" t="str">
        <f>IF(Tbl.Kosten[[#This Row],[Pnr.]]=BM$7,Tbl.Kosten[[#This Row],[Totaal kosten]],"")</f>
        <v/>
      </c>
      <c r="BN232" s="148" t="str">
        <f>IF(Tbl.Kosten[[#This Row],[Pnr.]]=BN$7,Tbl.Kosten[[#This Row],[Totaal kosten]],"")</f>
        <v/>
      </c>
      <c r="BO232" s="148" t="str">
        <f>IF(Tbl.Kosten[[#This Row],[Pnr.]]=BO$7,Tbl.Kosten[[#This Row],[Totaal kosten]],"")</f>
        <v/>
      </c>
      <c r="BP232" s="148" t="str">
        <f>IF(Tbl.Kosten[[#This Row],[Pnr.]]=BP$7,Tbl.Kosten[[#This Row],[Totaal kosten]],"")</f>
        <v/>
      </c>
      <c r="BQ232" s="148" t="str">
        <f>IF(Tbl.Kosten[[#This Row],[Pnr.]]=BQ$7,Tbl.Kosten[[#This Row],[Totaal kosten]],"")</f>
        <v/>
      </c>
      <c r="BR232" s="148" t="str">
        <f>IF(Tbl.Kosten[[#This Row],[Pnr.]]=BR$7,Tbl.Kosten[[#This Row],[Totaal kosten]],"")</f>
        <v/>
      </c>
      <c r="BS232" s="148" t="str">
        <f>IF(Tbl.Kosten[[#This Row],[Pnr.]]=BS$7,Tbl.Kosten[[#This Row],[Totaal kosten]],"")</f>
        <v/>
      </c>
      <c r="BT232" s="148" t="str">
        <f>IF(Tbl.Kosten[[#This Row],[Pnr.]]=BT$7,Tbl.Kosten[[#This Row],[Totaal kosten]],"")</f>
        <v/>
      </c>
      <c r="BU232" s="148" t="str">
        <f>IF(Tbl.Kosten[[#This Row],[Pnr.]]=BU$7,Tbl.Kosten[[#This Row],[Totaal kosten]],"")</f>
        <v/>
      </c>
      <c r="BV232" s="148" t="str">
        <f>IF(Tbl.Kosten[[#This Row],[Pnr.]]=BV$7,Tbl.Kosten[[#This Row],[Totaal kosten]],"")</f>
        <v/>
      </c>
      <c r="BW232" s="148" t="str">
        <f>IF(Tbl.Kosten[[#This Row],[Pnr.]]=BW$7,Tbl.Kosten[[#This Row],[Totaal kosten]],"")</f>
        <v/>
      </c>
      <c r="BX232" s="148" t="str">
        <f>IFERROR(_xlfn.XLOOKUP(Tbl.Kosten[[#This Row],[Werkpakketcode]],Tbl.Werkpakketten[Werkpakketcode],Tbl.Werkpakketten[WPnr.],"",0,1),"")</f>
        <v/>
      </c>
      <c r="BY232" s="148" t="str">
        <f>IF(Tbl.Kosten[[#This Row],[WPnr.]]=BY$7,Tbl.Kosten[[#This Row],[Totaal kosten]],"")</f>
        <v/>
      </c>
      <c r="BZ232" s="148" t="str">
        <f>IF(Tbl.Kosten[[#This Row],[WPnr.]]=BZ$7,Tbl.Kosten[[#This Row],[Totaal kosten]],"")</f>
        <v/>
      </c>
      <c r="CA232" s="148" t="str">
        <f>IF(Tbl.Kosten[[#This Row],[WPnr.]]=CA$7,Tbl.Kosten[[#This Row],[Totaal kosten]],"")</f>
        <v/>
      </c>
      <c r="CB232" s="148" t="str">
        <f>IF(Tbl.Kosten[[#This Row],[WPnr.]]=CB$7,Tbl.Kosten[[#This Row],[Totaal kosten]],"")</f>
        <v/>
      </c>
      <c r="CC232" s="148" t="str">
        <f>IF(Tbl.Kosten[[#This Row],[WPnr.]]=CC$7,Tbl.Kosten[[#This Row],[Totaal kosten]],"")</f>
        <v/>
      </c>
      <c r="CD232" s="148" t="str">
        <f>IF(Tbl.Kosten[[#This Row],[WPnr.]]=CD$7,Tbl.Kosten[[#This Row],[Totaal kosten]],"")</f>
        <v/>
      </c>
      <c r="CE232" s="148" t="str">
        <f>IF(Tbl.Kosten[[#This Row],[WPnr.]]=CE$7,Tbl.Kosten[[#This Row],[Totaal kosten]],"")</f>
        <v/>
      </c>
      <c r="CF232" s="148" t="str">
        <f>IF(Tbl.Kosten[[#This Row],[WPnr.]]=CF$7,Tbl.Kosten[[#This Row],[Totaal kosten]],"")</f>
        <v/>
      </c>
      <c r="CG232" s="148" t="str">
        <f>IF(Tbl.Kosten[[#This Row],[WPnr.]]=CG$7,Tbl.Kosten[[#This Row],[Totaal kosten]],"")</f>
        <v/>
      </c>
      <c r="CH232" s="148" t="str">
        <f>IF(Tbl.Kosten[[#This Row],[WPnr.]]=CH$7,Tbl.Kosten[[#This Row],[Totaal kosten]],"")</f>
        <v/>
      </c>
      <c r="CI232" s="148" t="str">
        <f>IF(Tbl.Kosten[[#This Row],[WPnr.]]=CI$7,Tbl.Kosten[[#This Row],[Totaal kosten]],"")</f>
        <v/>
      </c>
      <c r="CJ232" s="148" t="str">
        <f>IF(Tbl.Kosten[[#This Row],[WPnr.]]=CJ$7,Tbl.Kosten[[#This Row],[Totaal kosten]],"")</f>
        <v/>
      </c>
      <c r="CK232" s="148" t="str">
        <f>IF(Tbl.Kosten[[#This Row],[WPnr.]]=CK$7,Tbl.Kosten[[#This Row],[Totaal kosten]],"")</f>
        <v/>
      </c>
      <c r="CL232" s="148" t="str">
        <f>IF(Tbl.Kosten[[#This Row],[WPnr.]]=CL$7,Tbl.Kosten[[#This Row],[Totaal kosten]],"")</f>
        <v/>
      </c>
      <c r="CM232" s="148" t="str">
        <f>IF(Tbl.Kosten[[#This Row],[WPnr.]]=CM$7,Tbl.Kosten[[#This Row],[Totaal kosten]],"")</f>
        <v/>
      </c>
      <c r="CN232" s="148" t="str">
        <f>IF(Tbl.Kosten[[#This Row],[WPnr.]]=CN$7,Tbl.Kosten[[#This Row],[Totaal kosten]],"")</f>
        <v/>
      </c>
      <c r="CO232" s="148" t="str">
        <f>IF(Tbl.Kosten[[#This Row],[WPnr.]]=CO$7,Tbl.Kosten[[#This Row],[Totaal kosten]],"")</f>
        <v/>
      </c>
      <c r="CP232" s="148" t="str">
        <f>IF(Tbl.Kosten[[#This Row],[WPnr.]]=CP$7,Tbl.Kosten[[#This Row],[Totaal kosten]],"")</f>
        <v/>
      </c>
      <c r="CQ232" s="148" t="str">
        <f>IF(Tbl.Kosten[[#This Row],[WPnr.]]=CQ$7,Tbl.Kosten[[#This Row],[Totaal kosten]],"")</f>
        <v/>
      </c>
      <c r="CR232" s="148" t="str">
        <f>IF(Tbl.Kosten[[#This Row],[WPnr.]]=CR$7,Tbl.Kosten[[#This Row],[Totaal kosten]],"")</f>
        <v/>
      </c>
      <c r="CS232" s="148" t="str">
        <f>IF(Tbl.Kosten[[#This Row],[WPnr.]]=CS$7,Tbl.Kosten[[#This Row],[Totaal kosten]],"")</f>
        <v/>
      </c>
      <c r="CT232" s="148" t="str">
        <f>IF(Tbl.Kosten[[#This Row],[WPnr.]]=CT$7,Tbl.Kosten[[#This Row],[Totaal kosten]],"")</f>
        <v/>
      </c>
      <c r="CU232" s="148" t="str">
        <f>IF(Tbl.Kosten[[#This Row],[WPnr.]]=CU$7,Tbl.Kosten[[#This Row],[Totaal kosten]],"")</f>
        <v/>
      </c>
      <c r="CV232" s="148" t="str">
        <f>IF(Tbl.Kosten[[#This Row],[WPnr.]]=CV$7,Tbl.Kosten[[#This Row],[Totaal kosten]],"")</f>
        <v/>
      </c>
      <c r="CW232" s="148" t="str">
        <f>IF(Tbl.Kosten[[#This Row],[WPnr.]]=CW$7,Tbl.Kosten[[#This Row],[Totaal kosten]],"")</f>
        <v/>
      </c>
      <c r="CX232" s="148" t="str">
        <f>IF(Tbl.Kosten[[#This Row],[WPnr.]]=CX$7,Tbl.Kosten[[#This Row],[Totaal kosten]],"")</f>
        <v/>
      </c>
      <c r="CY232" s="148" t="str">
        <f>IF(Tbl.Kosten[[#This Row],[WPnr.]]=CY$7,Tbl.Kosten[[#This Row],[Totaal kosten]],"")</f>
        <v/>
      </c>
      <c r="CZ232" s="148" t="str">
        <f>IF(Tbl.Kosten[[#This Row],[WPnr.]]=CZ$7,Tbl.Kosten[[#This Row],[Totaal kosten]],"")</f>
        <v/>
      </c>
      <c r="DA232" s="148" t="str">
        <f>IF(Tbl.Kosten[[#This Row],[WPnr.]]=DA$7,Tbl.Kosten[[#This Row],[Totaal kosten]],"")</f>
        <v/>
      </c>
      <c r="DB232" s="148" t="str">
        <f>IF(Tbl.Kosten[[#This Row],[WPnr.]]=DB$7,Tbl.Kosten[[#This Row],[Totaal kosten]],"")</f>
        <v/>
      </c>
      <c r="DC232" s="148" t="str">
        <f>IF(Tbl.Kosten[[#This Row],[WPnr.]]=DC$7,Tbl.Kosten[[#This Row],[Totaal kosten]],"")</f>
        <v/>
      </c>
      <c r="DD232" s="148" t="str">
        <f>IF(Tbl.Kosten[[#This Row],[WPnr.]]=DD$7,Tbl.Kosten[[#This Row],[Totaal kosten]],"")</f>
        <v/>
      </c>
      <c r="DE232" s="148" t="str">
        <f>IF(Tbl.Kosten[[#This Row],[WPnr.]]=DE$7,Tbl.Kosten[[#This Row],[Totaal kosten]],"")</f>
        <v/>
      </c>
      <c r="DF232" s="148" t="str">
        <f>IF(Tbl.Kosten[[#This Row],[WPnr.]]=DF$7,Tbl.Kosten[[#This Row],[Totaal kosten]],"")</f>
        <v/>
      </c>
      <c r="DG232" s="148" t="str">
        <f>IF(Tbl.Kosten[[#This Row],[WPnr.]]=DG$7,Tbl.Kosten[[#This Row],[Totaal kosten]],"")</f>
        <v/>
      </c>
      <c r="DH232" s="148" t="str">
        <f>IF(Tbl.Kosten[[#This Row],[WPnr.]]=DH$7,Tbl.Kosten[[#This Row],[Totaal kosten]],"")</f>
        <v/>
      </c>
      <c r="DI232" s="148" t="str">
        <f>IF(Tbl.Kosten[[#This Row],[WPnr.]]=DI$7,Tbl.Kosten[[#This Row],[Totaal kosten]],"")</f>
        <v/>
      </c>
      <c r="DJ232" s="148" t="str">
        <f>IF(Tbl.Kosten[[#This Row],[WPnr.]]=DJ$7,Tbl.Kosten[[#This Row],[Totaal kosten]],"")</f>
        <v/>
      </c>
      <c r="DK232" s="148" t="str">
        <f>IF(Tbl.Kosten[[#This Row],[WPnr.]]=DK$7,Tbl.Kosten[[#This Row],[Totaal kosten]],"")</f>
        <v/>
      </c>
      <c r="DL232" s="148" t="str">
        <f>IF(Tbl.Kosten[[#This Row],[WPnr.]]=DL$7,Tbl.Kosten[[#This Row],[Totaal kosten]],"")</f>
        <v/>
      </c>
      <c r="DM232" s="148" t="str">
        <f>IF(Tbl.Kosten[[#This Row],[WPnr.]]=DM$7,Tbl.Kosten[[#This Row],[Totaal kosten]],"")</f>
        <v/>
      </c>
      <c r="DN232" s="148" t="str">
        <f>IF(Tbl.Kosten[[#This Row],[WPnr.]]=DN$7,Tbl.Kosten[[#This Row],[Totaal kosten]],"")</f>
        <v/>
      </c>
      <c r="DO232" s="148" t="str">
        <f>IF(Tbl.Kosten[[#This Row],[WPnr.]]=DO$7,Tbl.Kosten[[#This Row],[Totaal kosten]],"")</f>
        <v/>
      </c>
      <c r="DP232" s="148" t="str">
        <f>IF(Tbl.Kosten[[#This Row],[WPnr.]]=DP$7,Tbl.Kosten[[#This Row],[Totaal kosten]],"")</f>
        <v/>
      </c>
      <c r="DQ232" s="148" t="str">
        <f>IF(Tbl.Kosten[[#This Row],[WPnr.]]=DQ$7,Tbl.Kosten[[#This Row],[Totaal kosten]],"")</f>
        <v/>
      </c>
      <c r="DR232" s="148" t="str">
        <f>IF(Tbl.Kosten[[#This Row],[WPnr.]]=DR$7,Tbl.Kosten[[#This Row],[Totaal kosten]],"")</f>
        <v/>
      </c>
      <c r="DS232" s="148" t="str">
        <f>IF(Tbl.Kosten[[#This Row],[WPnr.]]=DS$7,Tbl.Kosten[[#This Row],[Totaal kosten]],"")</f>
        <v/>
      </c>
      <c r="DT232" s="148" t="str">
        <f>IF(Tbl.Kosten[[#This Row],[WPnr.]]=DT$7,Tbl.Kosten[[#This Row],[Totaal kosten]],"")</f>
        <v/>
      </c>
      <c r="DU232" s="148" t="str">
        <f>IF(Tbl.Kosten[[#This Row],[WPnr.]]=DU$7,Tbl.Kosten[[#This Row],[Totaal kosten]],"")</f>
        <v/>
      </c>
      <c r="DV232" s="148" t="str">
        <f>IF(Tbl.Kosten[[#This Row],[WPnr.]]=DV$7,Tbl.Kosten[[#This Row],[Totaal kosten]],"")</f>
        <v/>
      </c>
      <c r="DW232" s="148" t="str">
        <f>IFERROR(_xlfn.XLOOKUP(Tbl.Kosten[[#This Row],[Kostensoort]],Tbl.Kostensoorten[Kostensoorten],Tbl.Kostensoorten[KSnr.],"",0,1),"")</f>
        <v/>
      </c>
      <c r="DX232" s="148" t="str">
        <f>IF(Tbl.Kosten[[#This Row],[KSnr.]]=DX$7,Tbl.Kosten[[#This Row],[Totaal kosten]],"")</f>
        <v/>
      </c>
      <c r="DY232" s="148" t="str">
        <f>IF(Tbl.Kosten[[#This Row],[KSnr.]]=DY$7,Tbl.Kosten[[#This Row],[Totaal kosten]],"")</f>
        <v/>
      </c>
      <c r="DZ232" s="148" t="str">
        <f>IF(Tbl.Kosten[[#This Row],[KSnr.]]=DZ$7,Tbl.Kosten[[#This Row],[Totaal kosten]],"")</f>
        <v/>
      </c>
      <c r="EA232" s="148" t="str">
        <f>IF(Tbl.Kosten[[#This Row],[KSnr.]]=EA$7,Tbl.Kosten[[#This Row],[Totaal kosten]],"")</f>
        <v/>
      </c>
      <c r="EB232" s="148" t="str">
        <f>IF(Tbl.Kosten[[#This Row],[KSnr.]]=EB$7,Tbl.Kosten[[#This Row],[Totaal kosten]],"")</f>
        <v/>
      </c>
      <c r="EC232" s="148" t="str">
        <f>IF(Tbl.Kosten[[#This Row],[KSnr.]]=EC$7,Tbl.Kosten[[#This Row],[Totaal kosten]],"")</f>
        <v/>
      </c>
      <c r="ED232" s="148" t="str">
        <f>IF(Tbl.Kosten[[#This Row],[KSnr.]]=ED$7,Tbl.Kosten[[#This Row],[Totaal kosten]],"")</f>
        <v/>
      </c>
      <c r="EE232" s="148" t="str">
        <f>IF(Tbl.Kosten[[#This Row],[KSnr.]]=EE$7,Tbl.Kosten[[#This Row],[Totaal kosten]],"")</f>
        <v/>
      </c>
      <c r="EF232" s="148" t="str">
        <f>IF(Tbl.Kosten[[#This Row],[KSnr.]]=EF$7,Tbl.Kosten[[#This Row],[Totaal kosten]],"")</f>
        <v/>
      </c>
      <c r="EG232" s="148" t="str">
        <f>IF(Tbl.Kosten[[#This Row],[KSnr.]]=EG$7,Tbl.Kosten[[#This Row],[Totaal kosten]],"")</f>
        <v/>
      </c>
      <c r="EH232" s="148" t="str">
        <f>IF(Tbl.Kosten[[#This Row],[KSnr.]]=EH$7,Tbl.Kosten[[#This Row],[Totaal kosten]],"")</f>
        <v/>
      </c>
      <c r="EI232" s="148" t="str">
        <f>IF(Tbl.Kosten[[#This Row],[KSnr.]]=EI$7,Tbl.Kosten[[#This Row],[Totaal kosten]],"")</f>
        <v/>
      </c>
      <c r="EJ232" s="148" t="str">
        <f>IF(Tbl.Kosten[[#This Row],[KSnr.]]=EJ$7,Tbl.Kosten[[#This Row],[Totaal kosten]],"")</f>
        <v/>
      </c>
      <c r="EK232" s="148" t="str">
        <f>IF(Tbl.Kosten[[#This Row],[KSnr.]]=EK$7,Tbl.Kosten[[#This Row],[Totaal kosten]],"")</f>
        <v/>
      </c>
      <c r="EL232" s="148" t="str">
        <f>IF(Tbl.Kosten[[#This Row],[KSnr.]]=EL$7,Tbl.Kosten[[#This Row],[Totaal kosten]],"")</f>
        <v/>
      </c>
      <c r="EM232" s="148" t="str">
        <f>IF(Tbl.Kosten[[#This Row],[KSnr.]]=EM$7,Tbl.Kosten[[#This Row],[Totaal kosten]],"")</f>
        <v/>
      </c>
      <c r="EN232" s="148" t="str">
        <f>IF(Tbl.Kosten[[#This Row],[KSnr.]]=EN$7,Tbl.Kosten[[#This Row],[Totaal kosten]],"")</f>
        <v/>
      </c>
      <c r="EO232" s="148" t="str">
        <f>IF(Tbl.Kosten[[#This Row],[KSnr.]]=EO$7,Tbl.Kosten[[#This Row],[Totaal kosten]],"")</f>
        <v/>
      </c>
      <c r="EP232" s="148" t="str">
        <f>IF(Tbl.Kosten[[#This Row],[KSnr.]]=EP$7,Tbl.Kosten[[#This Row],[Totaal kosten]],"")</f>
        <v/>
      </c>
      <c r="EQ232" s="148" t="str">
        <f>IF(Tbl.Kosten[[#This Row],[KSnr.]]=EQ$7,Tbl.Kosten[[#This Row],[Totaal kosten]],"")</f>
        <v/>
      </c>
      <c r="ER232" s="144" t="str">
        <f>IFERROR(_xlfn.XLOOKUP(Tbl.Kosten[[#This Row],[Subsidieactiviteit]],Tbl.Subsidiehoogte[Subsidieactiviteit],Tbl.Subsidiehoogte[SAnr.],"",0,1),"")</f>
        <v/>
      </c>
      <c r="ES232" s="150" t="str">
        <f>IF(Tbl.Kosten[[#This Row],[Sanr.]]=ES$7,Tbl.Kosten[[#This Row],[Totaal kosten]],"")</f>
        <v/>
      </c>
      <c r="ET232" s="150" t="str">
        <f>IF(Tbl.Kosten[[#This Row],[Sanr.]]=ET$7,Tbl.Kosten[[#This Row],[Totaal kosten]],"")</f>
        <v/>
      </c>
      <c r="EU232" s="150" t="str">
        <f>IF(Tbl.Kosten[[#This Row],[Sanr.]]=EU$7,Tbl.Kosten[[#This Row],[Totaal kosten]],"")</f>
        <v/>
      </c>
      <c r="EV232" s="150" t="str">
        <f>IF(Tbl.Kosten[[#This Row],[Sanr.]]=EV$7,Tbl.Kosten[[#This Row],[Totaal kosten]],"")</f>
        <v/>
      </c>
      <c r="EW232" s="150" t="str">
        <f>IF(Tbl.Kosten[[#This Row],[Sanr.]]=EW$7,Tbl.Kosten[[#This Row],[Totaal kosten]],"")</f>
        <v/>
      </c>
      <c r="EX232" s="150" t="str">
        <f>IF(Tbl.Kosten[[#This Row],[Sanr.]]=EX$7,Tbl.Kosten[[#This Row],[Totaal kosten]],"")</f>
        <v/>
      </c>
      <c r="EY232" s="150" t="str">
        <f>IF(Tbl.Kosten[[#This Row],[Sanr.]]=EY$7,Tbl.Kosten[[#This Row],[Totaal kosten]],"")</f>
        <v/>
      </c>
      <c r="EZ232" s="150" t="str">
        <f>IF(Tbl.Kosten[[#This Row],[Sanr.]]=EZ$7,Tbl.Kosten[[#This Row],[Totaal kosten]],"")</f>
        <v/>
      </c>
      <c r="FA232" s="150" t="str">
        <f>IF(Tbl.Kosten[[#This Row],[Sanr.]]=FA$7,Tbl.Kosten[[#This Row],[Totaal kosten]],"")</f>
        <v/>
      </c>
      <c r="FB232" s="150" t="str">
        <f>IF(Tbl.Kosten[[#This Row],[Sanr.]]=FB$7,Tbl.Kosten[[#This Row],[Totaal kosten]],"")</f>
        <v/>
      </c>
      <c r="FC232" s="150" t="str">
        <f>IF(Tbl.Kosten[[#This Row],[Sanr.]]=FC$7,Tbl.Kosten[[#This Row],[Totaal kosten]],"")</f>
        <v/>
      </c>
      <c r="FD232" s="150" t="str">
        <f>IF(Tbl.Kosten[[#This Row],[Sanr.]]=FD$7,Tbl.Kosten[[#This Row],[Totaal kosten]],"")</f>
        <v/>
      </c>
      <c r="FE232" s="150" t="str">
        <f>IF(Tbl.Kosten[[#This Row],[Sanr.]]=FE$7,Tbl.Kosten[[#This Row],[Totaal kosten]],"")</f>
        <v/>
      </c>
      <c r="FF232" s="150" t="str">
        <f>IF(Tbl.Kosten[[#This Row],[Sanr.]]=FF$7,Tbl.Kosten[[#This Row],[Totaal kosten]],"")</f>
        <v/>
      </c>
      <c r="FG232" s="150" t="str">
        <f>IF(Tbl.Kosten[[#This Row],[Sanr.]]=FG$7,Tbl.Kosten[[#This Row],[Totaal kosten]],"")</f>
        <v/>
      </c>
      <c r="FH232" s="150" t="str">
        <f>IF(Tbl.Kosten[[#This Row],[Sanr.]]=FH$7,Tbl.Kosten[[#This Row],[Totaal kosten]],"")</f>
        <v/>
      </c>
      <c r="FI232" s="150" t="str">
        <f>IF(Tbl.Kosten[[#This Row],[Sanr.]]=FI$7,Tbl.Kosten[[#This Row],[Totaal kosten]],"")</f>
        <v/>
      </c>
      <c r="FJ232" s="150" t="str">
        <f>IF(Tbl.Kosten[[#This Row],[Sanr.]]=FJ$7,Tbl.Kosten[[#This Row],[Totaal kosten]],"")</f>
        <v/>
      </c>
      <c r="FK232" s="150" t="str">
        <f>IF(Tbl.Kosten[[#This Row],[Sanr.]]=FK$7,Tbl.Kosten[[#This Row],[Totaal kosten]],"")</f>
        <v/>
      </c>
      <c r="FL232" s="150" t="str">
        <f>IF(Tbl.Kosten[[#This Row],[Sanr.]]=FL$7,Tbl.Kosten[[#This Row],[Totaal kosten]],"")</f>
        <v/>
      </c>
      <c r="FM232" s="150" t="str">
        <f>IF(Tbl.Kosten[[#This Row],[Sanr.]]=FM$7,Tbl.Kosten[[#This Row],[Totaal kosten]],"")</f>
        <v/>
      </c>
      <c r="FN232" s="150" t="str">
        <f>IF(Tbl.Kosten[[#This Row],[Sanr.]]=FN$7,Tbl.Kosten[[#This Row],[Totaal kosten]],"")</f>
        <v/>
      </c>
      <c r="FO232" s="150" t="str">
        <f>IF(Tbl.Kosten[[#This Row],[Sanr.]]=FO$7,Tbl.Kosten[[#This Row],[Totaal kosten]],"")</f>
        <v/>
      </c>
      <c r="FP232" s="150" t="str">
        <f>IF(Tbl.Kosten[[#This Row],[Sanr.]]=FP$7,Tbl.Kosten[[#This Row],[Totaal kosten]],"")</f>
        <v/>
      </c>
      <c r="FQ232" s="150" t="str">
        <f>IF(Tbl.Kosten[[#This Row],[Sanr.]]=FQ$7,Tbl.Kosten[[#This Row],[Totaal kosten]],"")</f>
        <v/>
      </c>
      <c r="FR232" s="150" t="str">
        <f>IF(Tbl.Kosten[[#This Row],[Sanr.]]=FR$7,Tbl.Kosten[[#This Row],[Totaal kosten]],"")</f>
        <v/>
      </c>
      <c r="FS232" s="150" t="str">
        <f>IF(Tbl.Kosten[[#This Row],[Sanr.]]=FS$7,Tbl.Kosten[[#This Row],[Totaal kosten]],"")</f>
        <v/>
      </c>
      <c r="FT232" s="150" t="str">
        <f>IF(Tbl.Kosten[[#This Row],[Sanr.]]=FT$7,Tbl.Kosten[[#This Row],[Totaal kosten]],"")</f>
        <v/>
      </c>
      <c r="FU232" s="150" t="str">
        <f>IF(Tbl.Kosten[[#This Row],[Sanr.]]=FU$7,Tbl.Kosten[[#This Row],[Totaal kosten]],"")</f>
        <v/>
      </c>
      <c r="FV232" s="150" t="str">
        <f>IF(Tbl.Kosten[[#This Row],[Sanr.]]=FV$7,Tbl.Kosten[[#This Row],[Totaal kosten]],"")</f>
        <v/>
      </c>
      <c r="FW232" s="150" t="str">
        <f>IFERROR(_xlfn.XLOOKUP(Tbl.Kosten[[#This Row],[Activiteitencode]],Tbl.Activiteiten[Activiteitcode],Tbl.Activiteiten[Anr.],"",0,1),"")</f>
        <v/>
      </c>
      <c r="FX232" s="169" t="str">
        <f>_xlfn.CONCAT(Tbl.Kosten[[#This Row],[Pnr.]],Tbl.Kosten[[#This Row],[Sanr.]])</f>
        <v>P1</v>
      </c>
      <c r="FY232" s="150">
        <f>Tbl.Kosten[[#This Row],[Totaal kosten]]-Tbl.Kosten[[#This Row],[Subsidie]]</f>
        <v>0</v>
      </c>
      <c r="FZ232" s="150">
        <f>IF(Tbl.Kosten[[#This Row],[Pnr.]]=FZ$7,Tbl.Kosten[[#This Row],[Te financieren]],"")</f>
        <v>0</v>
      </c>
      <c r="GA232" s="150" t="str">
        <f>IF(Tbl.Kosten[[#This Row],[Pnr.]]=GA$7,Tbl.Kosten[[#This Row],[Te financieren]],"")</f>
        <v/>
      </c>
      <c r="GB232" s="150" t="str">
        <f>IF(Tbl.Kosten[[#This Row],[Pnr.]]=GB$7,Tbl.Kosten[[#This Row],[Te financieren]],"")</f>
        <v/>
      </c>
      <c r="GC232" s="150" t="str">
        <f>IF(Tbl.Kosten[[#This Row],[Pnr.]]=GC$7,Tbl.Kosten[[#This Row],[Te financieren]],"")</f>
        <v/>
      </c>
      <c r="GD232" s="150" t="str">
        <f>IF(Tbl.Kosten[[#This Row],[Pnr.]]=GD$7,Tbl.Kosten[[#This Row],[Te financieren]],"")</f>
        <v/>
      </c>
      <c r="GE232" s="150" t="str">
        <f>IF(Tbl.Kosten[[#This Row],[Pnr.]]=GE$7,Tbl.Kosten[[#This Row],[Te financieren]],"")</f>
        <v/>
      </c>
      <c r="GF232" s="150" t="str">
        <f>IF(Tbl.Kosten[[#This Row],[Pnr.]]=GF$7,Tbl.Kosten[[#This Row],[Te financieren]],"")</f>
        <v/>
      </c>
      <c r="GG232" s="150" t="str">
        <f>IF(Tbl.Kosten[[#This Row],[Pnr.]]=GG$7,Tbl.Kosten[[#This Row],[Te financieren]],"")</f>
        <v/>
      </c>
      <c r="GH232" s="150" t="str">
        <f>IF(Tbl.Kosten[[#This Row],[Pnr.]]=GH$7,Tbl.Kosten[[#This Row],[Te financieren]],"")</f>
        <v/>
      </c>
      <c r="GI232" s="150" t="str">
        <f>IF(Tbl.Kosten[[#This Row],[Pnr.]]=GI$7,Tbl.Kosten[[#This Row],[Te financieren]],"")</f>
        <v/>
      </c>
      <c r="GJ232" s="150" t="str">
        <f>IF(Tbl.Kosten[[#This Row],[Pnr.]]=GJ$7,Tbl.Kosten[[#This Row],[Te financieren]],"")</f>
        <v/>
      </c>
      <c r="GK232" s="150" t="str">
        <f>IF(Tbl.Kosten[[#This Row],[Pnr.]]=GK$7,Tbl.Kosten[[#This Row],[Te financieren]],"")</f>
        <v/>
      </c>
      <c r="GL232" s="150" t="str">
        <f>IF(Tbl.Kosten[[#This Row],[Pnr.]]=GL$7,Tbl.Kosten[[#This Row],[Te financieren]],"")</f>
        <v/>
      </c>
      <c r="GM232" s="150" t="str">
        <f>IF(Tbl.Kosten[[#This Row],[Pnr.]]=GM$7,Tbl.Kosten[[#This Row],[Te financieren]],"")</f>
        <v/>
      </c>
      <c r="GN232" s="150" t="str">
        <f>IF(Tbl.Kosten[[#This Row],[Pnr.]]=GN$7,Tbl.Kosten[[#This Row],[Te financieren]],"")</f>
        <v/>
      </c>
      <c r="GO232" s="150" t="str">
        <f>IF(Tbl.Kosten[[#This Row],[Pnr.]]=GO$7,Tbl.Kosten[[#This Row],[Te financieren]],"")</f>
        <v/>
      </c>
      <c r="GP232" s="150" t="str">
        <f>IF(Tbl.Kosten[[#This Row],[Pnr.]]=GP$7,Tbl.Kosten[[#This Row],[Te financieren]],"")</f>
        <v/>
      </c>
      <c r="GQ232" s="150" t="str">
        <f>IF(Tbl.Kosten[[#This Row],[Pnr.]]=GQ$7,Tbl.Kosten[[#This Row],[Te financieren]],"")</f>
        <v/>
      </c>
      <c r="GR232" s="150" t="str">
        <f>IF(Tbl.Kosten[[#This Row],[Pnr.]]=GR$7,Tbl.Kosten[[#This Row],[Te financieren]],"")</f>
        <v/>
      </c>
      <c r="GS232" s="150" t="str">
        <f>IF(Tbl.Kosten[[#This Row],[Pnr.]]=GS$7,Tbl.Kosten[[#This Row],[Te financieren]],"")</f>
        <v/>
      </c>
      <c r="GT232" s="150" t="str">
        <f>IF(Tbl.Kosten[[#This Row],[Pnr.]]=GT$7,Tbl.Kosten[[#This Row],[Te financieren]],"")</f>
        <v/>
      </c>
      <c r="GU232" s="150" t="str">
        <f>IF(Tbl.Kosten[[#This Row],[Pnr.]]=GU$7,Tbl.Kosten[[#This Row],[Te financieren]],"")</f>
        <v/>
      </c>
      <c r="GV232" s="150" t="str">
        <f>IF(Tbl.Kosten[[#This Row],[Pnr.]]=GV$7,Tbl.Kosten[[#This Row],[Te financieren]],"")</f>
        <v/>
      </c>
      <c r="GW232" s="150" t="str">
        <f>IF(Tbl.Kosten[[#This Row],[Pnr.]]=GW$7,Tbl.Kosten[[#This Row],[Te financieren]],"")</f>
        <v/>
      </c>
      <c r="GX232" s="150" t="str">
        <f>IF(Tbl.Kosten[[#This Row],[Pnr.]]=GX$7,Tbl.Kosten[[#This Row],[Te financieren]],"")</f>
        <v/>
      </c>
      <c r="GY232" s="150" t="str">
        <f>IF(Tbl.Kosten[[#This Row],[Pnr.]]=GY$7,Tbl.Kosten[[#This Row],[Te financieren]],"")</f>
        <v/>
      </c>
      <c r="GZ232" s="150" t="str">
        <f>IF(Tbl.Kosten[[#This Row],[Pnr.]]=GZ$7,Tbl.Kosten[[#This Row],[Te financieren]],"")</f>
        <v/>
      </c>
      <c r="HA232" s="150" t="str">
        <f>IF(Tbl.Kosten[[#This Row],[Pnr.]]=HA$7,Tbl.Kosten[[#This Row],[Te financieren]],"")</f>
        <v/>
      </c>
      <c r="HB232" s="150" t="str">
        <f>IF(Tbl.Kosten[[#This Row],[Pnr.]]=HB$7,Tbl.Kosten[[#This Row],[Te financieren]],"")</f>
        <v/>
      </c>
      <c r="HC232" s="150" t="str">
        <f>IF(Tbl.Kosten[[#This Row],[Pnr.]]=HC$7,Tbl.Kosten[[#This Row],[Te financieren]],"")</f>
        <v/>
      </c>
      <c r="HD232" s="150" t="str">
        <f>IF(Tbl.Kosten[[#This Row],[Pnr.]]=HD$7,Tbl.Kosten[[#This Row],[Te financieren]],"")</f>
        <v/>
      </c>
      <c r="HE232" s="150" t="str">
        <f>IF(Tbl.Kosten[[#This Row],[Pnr.]]=HE$7,Tbl.Kosten[[#This Row],[Te financieren]],"")</f>
        <v/>
      </c>
      <c r="HF232" s="150" t="str">
        <f>IF(Tbl.Kosten[[#This Row],[Pnr.]]=HF$7,Tbl.Kosten[[#This Row],[Te financieren]],"")</f>
        <v/>
      </c>
      <c r="HG232" s="150" t="str">
        <f>IF(Tbl.Kosten[[#This Row],[Pnr.]]=HG$7,Tbl.Kosten[[#This Row],[Te financieren]],"")</f>
        <v/>
      </c>
      <c r="HH232" s="150" t="str">
        <f>IF(Tbl.Kosten[[#This Row],[Pnr.]]=HH$7,Tbl.Kosten[[#This Row],[Te financieren]],"")</f>
        <v/>
      </c>
      <c r="HI232" s="150" t="str">
        <f>IF(Tbl.Kosten[[#This Row],[Pnr.]]=HI$7,Tbl.Kosten[[#This Row],[Te financieren]],"")</f>
        <v/>
      </c>
      <c r="HJ232" s="150" t="str">
        <f>IF(Tbl.Kosten[[#This Row],[Pnr.]]=HJ$7,Tbl.Kosten[[#This Row],[Te financieren]],"")</f>
        <v/>
      </c>
      <c r="HK232" s="150" t="str">
        <f>IF(Tbl.Kosten[[#This Row],[Pnr.]]=HK$7,Tbl.Kosten[[#This Row],[Te financieren]],"")</f>
        <v/>
      </c>
      <c r="HL232" s="150" t="str">
        <f>IF(Tbl.Kosten[[#This Row],[Pnr.]]=HL$7,Tbl.Kosten[[#This Row],[Te financieren]],"")</f>
        <v/>
      </c>
      <c r="HM232" s="150" t="str">
        <f>IF(Tbl.Kosten[[#This Row],[Pnr.]]=HM$7,Tbl.Kosten[[#This Row],[Te financieren]],"")</f>
        <v/>
      </c>
      <c r="HN232" s="150" t="str">
        <f>IF(Tbl.Kosten[[#This Row],[Pnr.]]=HN$7,Tbl.Kosten[[#This Row],[Te financieren]],"")</f>
        <v/>
      </c>
      <c r="HO232" s="150" t="str">
        <f>IF(Tbl.Kosten[[#This Row],[Pnr.]]=HO$7,Tbl.Kosten[[#This Row],[Te financieren]],"")</f>
        <v/>
      </c>
      <c r="HP232" s="150" t="str">
        <f>IF(Tbl.Kosten[[#This Row],[Pnr.]]=HP$7,Tbl.Kosten[[#This Row],[Te financieren]],"")</f>
        <v/>
      </c>
      <c r="HQ232" s="150" t="str">
        <f>IF(Tbl.Kosten[[#This Row],[Pnr.]]=HQ$7,Tbl.Kosten[[#This Row],[Te financieren]],"")</f>
        <v/>
      </c>
      <c r="HR232" s="150" t="str">
        <f>IF(Tbl.Kosten[[#This Row],[Pnr.]]=HR$7,Tbl.Kosten[[#This Row],[Te financieren]],"")</f>
        <v/>
      </c>
      <c r="HS232" s="150" t="str">
        <f>IF(Tbl.Kosten[[#This Row],[Pnr.]]=HS$7,Tbl.Kosten[[#This Row],[Te financieren]],"")</f>
        <v/>
      </c>
      <c r="HT232" s="150" t="str">
        <f>IF(Tbl.Kosten[[#This Row],[Pnr.]]=HT$7,Tbl.Kosten[[#This Row],[Te financieren]],"")</f>
        <v/>
      </c>
      <c r="HU232" s="150" t="str">
        <f>IF(Tbl.Kosten[[#This Row],[Pnr.]]=HU$7,Tbl.Kosten[[#This Row],[Te financieren]],"")</f>
        <v/>
      </c>
      <c r="HV232" s="150" t="str">
        <f>IF(Tbl.Kosten[[#This Row],[Pnr.]]=HV$7,Tbl.Kosten[[#This Row],[Te financieren]],"")</f>
        <v/>
      </c>
      <c r="HW232" s="150" t="str">
        <f>IF(Tbl.Kosten[[#This Row],[Pnr.]]=HW$7,Tbl.Kosten[[#This Row],[Te financieren]],"")</f>
        <v/>
      </c>
    </row>
    <row r="233" spans="2:231" x14ac:dyDescent="0.3">
      <c r="B233" s="134"/>
      <c r="C233" s="137"/>
      <c r="D233" s="136"/>
      <c r="E233" s="261"/>
      <c r="F233" s="135"/>
      <c r="G233" s="11" t="str">
        <f>IF(Tbl.Kosten[[#This Row],[Medewerker e/o 
functie]]&lt;&gt;"",_xlfn.XLOOKUP(Tbl.Kosten[[#This Row],[Medewerker e/o 
functie]],Tbl.Uurtarief[Medewerker en/of functie],Tbl.Uurtarief[Uurtarief],"",0,1),"")</f>
        <v/>
      </c>
      <c r="H233" s="121">
        <f>IFERROR(Tbl.Kosten[[#This Row],[Uren]]*Tbl.Kosten[[#This Row],[Uurtarief]],0)</f>
        <v>0</v>
      </c>
      <c r="I233" s="119" t="str">
        <f>IF(Tbl.Kosten[[#This Row],[Subtotaal uren]]&lt;&gt;0,_xlfn.XLOOKUP(Tbl.Kosten[[#This Row],[Medewerker e/o 
functie]],Tbl.Uurtarief[Medewerker en/of functie],Tbl.Uurtarief[Kostensoort arbeid],"",0,1),"")</f>
        <v/>
      </c>
      <c r="J233" s="137"/>
      <c r="K233" s="135"/>
      <c r="L233" s="139" t="str">
        <f>IF(Tbl.Kosten[[#This Row],[Activum]]&lt;&gt;"",_xlfn.XLOOKUP(Tbl.Kosten[[#This Row],[Activum]],Tbl.Afschrijvingskosten[Activum],Tbl.Afschrijvingskosten[Tarief per afschrijvings-eenheid],"",0,1),"")</f>
        <v/>
      </c>
      <c r="M233" s="122">
        <f>IFERROR(Tbl.Kosten[[#This Row],[Een-
heden]]*Tbl.Kosten[[#This Row],[Afschrijvings-
tarief]],0)</f>
        <v>0</v>
      </c>
      <c r="N233" s="122" t="str">
        <f>IF(Tbl.Kosten[[#This Row],[Subtotaal afschrijving]]&lt;&gt;0,Lijsten!$A$7,"")</f>
        <v/>
      </c>
      <c r="O233" s="140"/>
      <c r="P233" s="135"/>
      <c r="Q233" s="138"/>
      <c r="R233" s="122">
        <f>IFERROR(Tbl.Kosten[[#This Row],[Aantal]]*Tbl.Kosten[[#This Row],[Tarief]],0)</f>
        <v>0</v>
      </c>
      <c r="S233" s="8">
        <f>IFERROR(Tbl.Kosten[[#This Row],[Subtotaal overige kosten]]+Tbl.Kosten[[#This Row],[Subtotaal uren]]+Tbl.Kosten[[#This Row],[Subtotaal afschrijving]],0)</f>
        <v>0</v>
      </c>
      <c r="T233" s="8">
        <f>IFERROR(Tbl.Kosten[[#This Row],[Totaal kosten]]*Tbl.Kosten[[#This Row],[Subsidie%]],0)</f>
        <v>0</v>
      </c>
      <c r="U233" s="4" t="str" cm="1">
        <f t="array" ref="U233">IFERROR(_xlfn.IFS(Tbl.Kosten[[#This Row],[Subtotaal uren]]&lt;&gt;0,Tbl.Kosten[[#This Row],[Kostensoort arbeid]],Tbl.Kosten[[#This Row],[Subtotaal afschrijving]]&lt;&gt;0,Tbl.Kosten[[#This Row],[Kostensoort afschrijving]],Tbl.Kosten[[#This Row],[Subtotaal overige kosten]]&lt;&gt;0,Tbl.Kosten[[#This Row],[Kostensoort overig]]),"")</f>
        <v/>
      </c>
      <c r="V233" s="4" t="str">
        <f>IFERROR(_xlfn.XLOOKUP(Tbl.Kosten[[#This Row],[Activiteitencode]],Tbl.Activiteiten[Activiteitcode],Tbl.Activiteiten[Werkpakketcode],"",0,1),"")</f>
        <v/>
      </c>
      <c r="W233" s="4" t="str">
        <f>IFERROR(_xlfn.XLOOKUP(Tbl.Kosten[[#This Row],[Werkpakketcode]],Tbl.Werkpakketten[Werkpakketcode],Tbl.Werkpakketten[Subsidiabele activiteit],"",0,1),"")</f>
        <v/>
      </c>
      <c r="X233" s="12">
        <f>IFERROR(_xlfn.XLOOKUP(Tbl.Kosten[[#This Row],[Sanr.]],Tbl.Subsidiehoogte[SAnr.],Tbl.Subsidiehoogte[Sub. Percentage],0,0,1),0)</f>
        <v>0</v>
      </c>
      <c r="Y233" s="144" t="str">
        <f>IFERROR(_xlfn.XLOOKUP(Tbl.Kosten[[#This Row],[Partnercode]],Tbl.Projectpartners[Partnercode],Tbl.Projectpartners[PNr.],"",0,1),"")</f>
        <v>P1</v>
      </c>
      <c r="Z233" s="148">
        <f>IF(Tbl.Kosten[[#This Row],[Pnr.]]=Z$7,Tbl.Kosten[[#This Row],[Totaal kosten]],"")</f>
        <v>0</v>
      </c>
      <c r="AA233" s="148" t="str">
        <f>IF(Tbl.Kosten[[#This Row],[Pnr.]]=AA$7,Tbl.Kosten[[#This Row],[Totaal kosten]],"")</f>
        <v/>
      </c>
      <c r="AB233" s="148" t="str">
        <f>IF(Tbl.Kosten[[#This Row],[Pnr.]]=AB$7,Tbl.Kosten[[#This Row],[Totaal kosten]],"")</f>
        <v/>
      </c>
      <c r="AC233" s="148" t="str">
        <f>IF(Tbl.Kosten[[#This Row],[Pnr.]]=AC$7,Tbl.Kosten[[#This Row],[Totaal kosten]],"")</f>
        <v/>
      </c>
      <c r="AD233" s="148" t="str">
        <f>IF(Tbl.Kosten[[#This Row],[Pnr.]]=AD$7,Tbl.Kosten[[#This Row],[Totaal kosten]],"")</f>
        <v/>
      </c>
      <c r="AE233" s="148" t="str">
        <f>IF(Tbl.Kosten[[#This Row],[Pnr.]]=AE$7,Tbl.Kosten[[#This Row],[Totaal kosten]],"")</f>
        <v/>
      </c>
      <c r="AF233" s="148" t="str">
        <f>IF(Tbl.Kosten[[#This Row],[Pnr.]]=AF$7,Tbl.Kosten[[#This Row],[Totaal kosten]],"")</f>
        <v/>
      </c>
      <c r="AG233" s="148" t="str">
        <f>IF(Tbl.Kosten[[#This Row],[Pnr.]]=AG$7,Tbl.Kosten[[#This Row],[Totaal kosten]],"")</f>
        <v/>
      </c>
      <c r="AH233" s="148" t="str">
        <f>IF(Tbl.Kosten[[#This Row],[Pnr.]]=AH$7,Tbl.Kosten[[#This Row],[Totaal kosten]],"")</f>
        <v/>
      </c>
      <c r="AI233" s="148" t="str">
        <f>IF(Tbl.Kosten[[#This Row],[Pnr.]]=AI$7,Tbl.Kosten[[#This Row],[Totaal kosten]],"")</f>
        <v/>
      </c>
      <c r="AJ233" s="148" t="str">
        <f>IF(Tbl.Kosten[[#This Row],[Pnr.]]=AJ$7,Tbl.Kosten[[#This Row],[Totaal kosten]],"")</f>
        <v/>
      </c>
      <c r="AK233" s="148" t="str">
        <f>IF(Tbl.Kosten[[#This Row],[Pnr.]]=AK$7,Tbl.Kosten[[#This Row],[Totaal kosten]],"")</f>
        <v/>
      </c>
      <c r="AL233" s="148" t="str">
        <f>IF(Tbl.Kosten[[#This Row],[Pnr.]]=AL$7,Tbl.Kosten[[#This Row],[Totaal kosten]],"")</f>
        <v/>
      </c>
      <c r="AM233" s="148" t="str">
        <f>IF(Tbl.Kosten[[#This Row],[Pnr.]]=AM$7,Tbl.Kosten[[#This Row],[Totaal kosten]],"")</f>
        <v/>
      </c>
      <c r="AN233" s="148" t="str">
        <f>IF(Tbl.Kosten[[#This Row],[Pnr.]]=AN$7,Tbl.Kosten[[#This Row],[Totaal kosten]],"")</f>
        <v/>
      </c>
      <c r="AO233" s="148" t="str">
        <f>IF(Tbl.Kosten[[#This Row],[Pnr.]]=AO$7,Tbl.Kosten[[#This Row],[Totaal kosten]],"")</f>
        <v/>
      </c>
      <c r="AP233" s="148" t="str">
        <f>IF(Tbl.Kosten[[#This Row],[Pnr.]]=AP$7,Tbl.Kosten[[#This Row],[Totaal kosten]],"")</f>
        <v/>
      </c>
      <c r="AQ233" s="148" t="str">
        <f>IF(Tbl.Kosten[[#This Row],[Pnr.]]=AQ$7,Tbl.Kosten[[#This Row],[Totaal kosten]],"")</f>
        <v/>
      </c>
      <c r="AR233" s="148" t="str">
        <f>IF(Tbl.Kosten[[#This Row],[Pnr.]]=AR$7,Tbl.Kosten[[#This Row],[Totaal kosten]],"")</f>
        <v/>
      </c>
      <c r="AS233" s="148" t="str">
        <f>IF(Tbl.Kosten[[#This Row],[Pnr.]]=AS$7,Tbl.Kosten[[#This Row],[Totaal kosten]],"")</f>
        <v/>
      </c>
      <c r="AT233" s="148" t="str">
        <f>IF(Tbl.Kosten[[#This Row],[Pnr.]]=AT$7,Tbl.Kosten[[#This Row],[Totaal kosten]],"")</f>
        <v/>
      </c>
      <c r="AU233" s="148" t="str">
        <f>IF(Tbl.Kosten[[#This Row],[Pnr.]]=AU$7,Tbl.Kosten[[#This Row],[Totaal kosten]],"")</f>
        <v/>
      </c>
      <c r="AV233" s="148" t="str">
        <f>IF(Tbl.Kosten[[#This Row],[Pnr.]]=AV$7,Tbl.Kosten[[#This Row],[Totaal kosten]],"")</f>
        <v/>
      </c>
      <c r="AW233" s="148" t="str">
        <f>IF(Tbl.Kosten[[#This Row],[Pnr.]]=AW$7,Tbl.Kosten[[#This Row],[Totaal kosten]],"")</f>
        <v/>
      </c>
      <c r="AX233" s="148" t="str">
        <f>IF(Tbl.Kosten[[#This Row],[Pnr.]]=AX$7,Tbl.Kosten[[#This Row],[Totaal kosten]],"")</f>
        <v/>
      </c>
      <c r="AY233" s="148" t="str">
        <f>IF(Tbl.Kosten[[#This Row],[Pnr.]]=AY$7,Tbl.Kosten[[#This Row],[Totaal kosten]],"")</f>
        <v/>
      </c>
      <c r="AZ233" s="148" t="str">
        <f>IF(Tbl.Kosten[[#This Row],[Pnr.]]=AZ$7,Tbl.Kosten[[#This Row],[Totaal kosten]],"")</f>
        <v/>
      </c>
      <c r="BA233" s="148" t="str">
        <f>IF(Tbl.Kosten[[#This Row],[Pnr.]]=BA$7,Tbl.Kosten[[#This Row],[Totaal kosten]],"")</f>
        <v/>
      </c>
      <c r="BB233" s="148" t="str">
        <f>IF(Tbl.Kosten[[#This Row],[Pnr.]]=BB$7,Tbl.Kosten[[#This Row],[Totaal kosten]],"")</f>
        <v/>
      </c>
      <c r="BC233" s="148" t="str">
        <f>IF(Tbl.Kosten[[#This Row],[Pnr.]]=BC$7,Tbl.Kosten[[#This Row],[Totaal kosten]],"")</f>
        <v/>
      </c>
      <c r="BD233" s="148" t="str">
        <f>IF(Tbl.Kosten[[#This Row],[Pnr.]]=BD$7,Tbl.Kosten[[#This Row],[Totaal kosten]],"")</f>
        <v/>
      </c>
      <c r="BE233" s="148" t="str">
        <f>IF(Tbl.Kosten[[#This Row],[Pnr.]]=BE$7,Tbl.Kosten[[#This Row],[Totaal kosten]],"")</f>
        <v/>
      </c>
      <c r="BF233" s="148" t="str">
        <f>IF(Tbl.Kosten[[#This Row],[Pnr.]]=BF$7,Tbl.Kosten[[#This Row],[Totaal kosten]],"")</f>
        <v/>
      </c>
      <c r="BG233" s="148" t="str">
        <f>IF(Tbl.Kosten[[#This Row],[Pnr.]]=BG$7,Tbl.Kosten[[#This Row],[Totaal kosten]],"")</f>
        <v/>
      </c>
      <c r="BH233" s="148" t="str">
        <f>IF(Tbl.Kosten[[#This Row],[Pnr.]]=BH$7,Tbl.Kosten[[#This Row],[Totaal kosten]],"")</f>
        <v/>
      </c>
      <c r="BI233" s="148" t="str">
        <f>IF(Tbl.Kosten[[#This Row],[Pnr.]]=BI$7,Tbl.Kosten[[#This Row],[Totaal kosten]],"")</f>
        <v/>
      </c>
      <c r="BJ233" s="148" t="str">
        <f>IF(Tbl.Kosten[[#This Row],[Pnr.]]=BJ$7,Tbl.Kosten[[#This Row],[Totaal kosten]],"")</f>
        <v/>
      </c>
      <c r="BK233" s="148" t="str">
        <f>IF(Tbl.Kosten[[#This Row],[Pnr.]]=BK$7,Tbl.Kosten[[#This Row],[Totaal kosten]],"")</f>
        <v/>
      </c>
      <c r="BL233" s="148" t="str">
        <f>IF(Tbl.Kosten[[#This Row],[Pnr.]]=BL$7,Tbl.Kosten[[#This Row],[Totaal kosten]],"")</f>
        <v/>
      </c>
      <c r="BM233" s="148" t="str">
        <f>IF(Tbl.Kosten[[#This Row],[Pnr.]]=BM$7,Tbl.Kosten[[#This Row],[Totaal kosten]],"")</f>
        <v/>
      </c>
      <c r="BN233" s="148" t="str">
        <f>IF(Tbl.Kosten[[#This Row],[Pnr.]]=BN$7,Tbl.Kosten[[#This Row],[Totaal kosten]],"")</f>
        <v/>
      </c>
      <c r="BO233" s="148" t="str">
        <f>IF(Tbl.Kosten[[#This Row],[Pnr.]]=BO$7,Tbl.Kosten[[#This Row],[Totaal kosten]],"")</f>
        <v/>
      </c>
      <c r="BP233" s="148" t="str">
        <f>IF(Tbl.Kosten[[#This Row],[Pnr.]]=BP$7,Tbl.Kosten[[#This Row],[Totaal kosten]],"")</f>
        <v/>
      </c>
      <c r="BQ233" s="148" t="str">
        <f>IF(Tbl.Kosten[[#This Row],[Pnr.]]=BQ$7,Tbl.Kosten[[#This Row],[Totaal kosten]],"")</f>
        <v/>
      </c>
      <c r="BR233" s="148" t="str">
        <f>IF(Tbl.Kosten[[#This Row],[Pnr.]]=BR$7,Tbl.Kosten[[#This Row],[Totaal kosten]],"")</f>
        <v/>
      </c>
      <c r="BS233" s="148" t="str">
        <f>IF(Tbl.Kosten[[#This Row],[Pnr.]]=BS$7,Tbl.Kosten[[#This Row],[Totaal kosten]],"")</f>
        <v/>
      </c>
      <c r="BT233" s="148" t="str">
        <f>IF(Tbl.Kosten[[#This Row],[Pnr.]]=BT$7,Tbl.Kosten[[#This Row],[Totaal kosten]],"")</f>
        <v/>
      </c>
      <c r="BU233" s="148" t="str">
        <f>IF(Tbl.Kosten[[#This Row],[Pnr.]]=BU$7,Tbl.Kosten[[#This Row],[Totaal kosten]],"")</f>
        <v/>
      </c>
      <c r="BV233" s="148" t="str">
        <f>IF(Tbl.Kosten[[#This Row],[Pnr.]]=BV$7,Tbl.Kosten[[#This Row],[Totaal kosten]],"")</f>
        <v/>
      </c>
      <c r="BW233" s="148" t="str">
        <f>IF(Tbl.Kosten[[#This Row],[Pnr.]]=BW$7,Tbl.Kosten[[#This Row],[Totaal kosten]],"")</f>
        <v/>
      </c>
      <c r="BX233" s="148" t="str">
        <f>IFERROR(_xlfn.XLOOKUP(Tbl.Kosten[[#This Row],[Werkpakketcode]],Tbl.Werkpakketten[Werkpakketcode],Tbl.Werkpakketten[WPnr.],"",0,1),"")</f>
        <v/>
      </c>
      <c r="BY233" s="148" t="str">
        <f>IF(Tbl.Kosten[[#This Row],[WPnr.]]=BY$7,Tbl.Kosten[[#This Row],[Totaal kosten]],"")</f>
        <v/>
      </c>
      <c r="BZ233" s="148" t="str">
        <f>IF(Tbl.Kosten[[#This Row],[WPnr.]]=BZ$7,Tbl.Kosten[[#This Row],[Totaal kosten]],"")</f>
        <v/>
      </c>
      <c r="CA233" s="148" t="str">
        <f>IF(Tbl.Kosten[[#This Row],[WPnr.]]=CA$7,Tbl.Kosten[[#This Row],[Totaal kosten]],"")</f>
        <v/>
      </c>
      <c r="CB233" s="148" t="str">
        <f>IF(Tbl.Kosten[[#This Row],[WPnr.]]=CB$7,Tbl.Kosten[[#This Row],[Totaal kosten]],"")</f>
        <v/>
      </c>
      <c r="CC233" s="148" t="str">
        <f>IF(Tbl.Kosten[[#This Row],[WPnr.]]=CC$7,Tbl.Kosten[[#This Row],[Totaal kosten]],"")</f>
        <v/>
      </c>
      <c r="CD233" s="148" t="str">
        <f>IF(Tbl.Kosten[[#This Row],[WPnr.]]=CD$7,Tbl.Kosten[[#This Row],[Totaal kosten]],"")</f>
        <v/>
      </c>
      <c r="CE233" s="148" t="str">
        <f>IF(Tbl.Kosten[[#This Row],[WPnr.]]=CE$7,Tbl.Kosten[[#This Row],[Totaal kosten]],"")</f>
        <v/>
      </c>
      <c r="CF233" s="148" t="str">
        <f>IF(Tbl.Kosten[[#This Row],[WPnr.]]=CF$7,Tbl.Kosten[[#This Row],[Totaal kosten]],"")</f>
        <v/>
      </c>
      <c r="CG233" s="148" t="str">
        <f>IF(Tbl.Kosten[[#This Row],[WPnr.]]=CG$7,Tbl.Kosten[[#This Row],[Totaal kosten]],"")</f>
        <v/>
      </c>
      <c r="CH233" s="148" t="str">
        <f>IF(Tbl.Kosten[[#This Row],[WPnr.]]=CH$7,Tbl.Kosten[[#This Row],[Totaal kosten]],"")</f>
        <v/>
      </c>
      <c r="CI233" s="148" t="str">
        <f>IF(Tbl.Kosten[[#This Row],[WPnr.]]=CI$7,Tbl.Kosten[[#This Row],[Totaal kosten]],"")</f>
        <v/>
      </c>
      <c r="CJ233" s="148" t="str">
        <f>IF(Tbl.Kosten[[#This Row],[WPnr.]]=CJ$7,Tbl.Kosten[[#This Row],[Totaal kosten]],"")</f>
        <v/>
      </c>
      <c r="CK233" s="148" t="str">
        <f>IF(Tbl.Kosten[[#This Row],[WPnr.]]=CK$7,Tbl.Kosten[[#This Row],[Totaal kosten]],"")</f>
        <v/>
      </c>
      <c r="CL233" s="148" t="str">
        <f>IF(Tbl.Kosten[[#This Row],[WPnr.]]=CL$7,Tbl.Kosten[[#This Row],[Totaal kosten]],"")</f>
        <v/>
      </c>
      <c r="CM233" s="148" t="str">
        <f>IF(Tbl.Kosten[[#This Row],[WPnr.]]=CM$7,Tbl.Kosten[[#This Row],[Totaal kosten]],"")</f>
        <v/>
      </c>
      <c r="CN233" s="148" t="str">
        <f>IF(Tbl.Kosten[[#This Row],[WPnr.]]=CN$7,Tbl.Kosten[[#This Row],[Totaal kosten]],"")</f>
        <v/>
      </c>
      <c r="CO233" s="148" t="str">
        <f>IF(Tbl.Kosten[[#This Row],[WPnr.]]=CO$7,Tbl.Kosten[[#This Row],[Totaal kosten]],"")</f>
        <v/>
      </c>
      <c r="CP233" s="148" t="str">
        <f>IF(Tbl.Kosten[[#This Row],[WPnr.]]=CP$7,Tbl.Kosten[[#This Row],[Totaal kosten]],"")</f>
        <v/>
      </c>
      <c r="CQ233" s="148" t="str">
        <f>IF(Tbl.Kosten[[#This Row],[WPnr.]]=CQ$7,Tbl.Kosten[[#This Row],[Totaal kosten]],"")</f>
        <v/>
      </c>
      <c r="CR233" s="148" t="str">
        <f>IF(Tbl.Kosten[[#This Row],[WPnr.]]=CR$7,Tbl.Kosten[[#This Row],[Totaal kosten]],"")</f>
        <v/>
      </c>
      <c r="CS233" s="148" t="str">
        <f>IF(Tbl.Kosten[[#This Row],[WPnr.]]=CS$7,Tbl.Kosten[[#This Row],[Totaal kosten]],"")</f>
        <v/>
      </c>
      <c r="CT233" s="148" t="str">
        <f>IF(Tbl.Kosten[[#This Row],[WPnr.]]=CT$7,Tbl.Kosten[[#This Row],[Totaal kosten]],"")</f>
        <v/>
      </c>
      <c r="CU233" s="148" t="str">
        <f>IF(Tbl.Kosten[[#This Row],[WPnr.]]=CU$7,Tbl.Kosten[[#This Row],[Totaal kosten]],"")</f>
        <v/>
      </c>
      <c r="CV233" s="148" t="str">
        <f>IF(Tbl.Kosten[[#This Row],[WPnr.]]=CV$7,Tbl.Kosten[[#This Row],[Totaal kosten]],"")</f>
        <v/>
      </c>
      <c r="CW233" s="148" t="str">
        <f>IF(Tbl.Kosten[[#This Row],[WPnr.]]=CW$7,Tbl.Kosten[[#This Row],[Totaal kosten]],"")</f>
        <v/>
      </c>
      <c r="CX233" s="148" t="str">
        <f>IF(Tbl.Kosten[[#This Row],[WPnr.]]=CX$7,Tbl.Kosten[[#This Row],[Totaal kosten]],"")</f>
        <v/>
      </c>
      <c r="CY233" s="148" t="str">
        <f>IF(Tbl.Kosten[[#This Row],[WPnr.]]=CY$7,Tbl.Kosten[[#This Row],[Totaal kosten]],"")</f>
        <v/>
      </c>
      <c r="CZ233" s="148" t="str">
        <f>IF(Tbl.Kosten[[#This Row],[WPnr.]]=CZ$7,Tbl.Kosten[[#This Row],[Totaal kosten]],"")</f>
        <v/>
      </c>
      <c r="DA233" s="148" t="str">
        <f>IF(Tbl.Kosten[[#This Row],[WPnr.]]=DA$7,Tbl.Kosten[[#This Row],[Totaal kosten]],"")</f>
        <v/>
      </c>
      <c r="DB233" s="148" t="str">
        <f>IF(Tbl.Kosten[[#This Row],[WPnr.]]=DB$7,Tbl.Kosten[[#This Row],[Totaal kosten]],"")</f>
        <v/>
      </c>
      <c r="DC233" s="148" t="str">
        <f>IF(Tbl.Kosten[[#This Row],[WPnr.]]=DC$7,Tbl.Kosten[[#This Row],[Totaal kosten]],"")</f>
        <v/>
      </c>
      <c r="DD233" s="148" t="str">
        <f>IF(Tbl.Kosten[[#This Row],[WPnr.]]=DD$7,Tbl.Kosten[[#This Row],[Totaal kosten]],"")</f>
        <v/>
      </c>
      <c r="DE233" s="148" t="str">
        <f>IF(Tbl.Kosten[[#This Row],[WPnr.]]=DE$7,Tbl.Kosten[[#This Row],[Totaal kosten]],"")</f>
        <v/>
      </c>
      <c r="DF233" s="148" t="str">
        <f>IF(Tbl.Kosten[[#This Row],[WPnr.]]=DF$7,Tbl.Kosten[[#This Row],[Totaal kosten]],"")</f>
        <v/>
      </c>
      <c r="DG233" s="148" t="str">
        <f>IF(Tbl.Kosten[[#This Row],[WPnr.]]=DG$7,Tbl.Kosten[[#This Row],[Totaal kosten]],"")</f>
        <v/>
      </c>
      <c r="DH233" s="148" t="str">
        <f>IF(Tbl.Kosten[[#This Row],[WPnr.]]=DH$7,Tbl.Kosten[[#This Row],[Totaal kosten]],"")</f>
        <v/>
      </c>
      <c r="DI233" s="148" t="str">
        <f>IF(Tbl.Kosten[[#This Row],[WPnr.]]=DI$7,Tbl.Kosten[[#This Row],[Totaal kosten]],"")</f>
        <v/>
      </c>
      <c r="DJ233" s="148" t="str">
        <f>IF(Tbl.Kosten[[#This Row],[WPnr.]]=DJ$7,Tbl.Kosten[[#This Row],[Totaal kosten]],"")</f>
        <v/>
      </c>
      <c r="DK233" s="148" t="str">
        <f>IF(Tbl.Kosten[[#This Row],[WPnr.]]=DK$7,Tbl.Kosten[[#This Row],[Totaal kosten]],"")</f>
        <v/>
      </c>
      <c r="DL233" s="148" t="str">
        <f>IF(Tbl.Kosten[[#This Row],[WPnr.]]=DL$7,Tbl.Kosten[[#This Row],[Totaal kosten]],"")</f>
        <v/>
      </c>
      <c r="DM233" s="148" t="str">
        <f>IF(Tbl.Kosten[[#This Row],[WPnr.]]=DM$7,Tbl.Kosten[[#This Row],[Totaal kosten]],"")</f>
        <v/>
      </c>
      <c r="DN233" s="148" t="str">
        <f>IF(Tbl.Kosten[[#This Row],[WPnr.]]=DN$7,Tbl.Kosten[[#This Row],[Totaal kosten]],"")</f>
        <v/>
      </c>
      <c r="DO233" s="148" t="str">
        <f>IF(Tbl.Kosten[[#This Row],[WPnr.]]=DO$7,Tbl.Kosten[[#This Row],[Totaal kosten]],"")</f>
        <v/>
      </c>
      <c r="DP233" s="148" t="str">
        <f>IF(Tbl.Kosten[[#This Row],[WPnr.]]=DP$7,Tbl.Kosten[[#This Row],[Totaal kosten]],"")</f>
        <v/>
      </c>
      <c r="DQ233" s="148" t="str">
        <f>IF(Tbl.Kosten[[#This Row],[WPnr.]]=DQ$7,Tbl.Kosten[[#This Row],[Totaal kosten]],"")</f>
        <v/>
      </c>
      <c r="DR233" s="148" t="str">
        <f>IF(Tbl.Kosten[[#This Row],[WPnr.]]=DR$7,Tbl.Kosten[[#This Row],[Totaal kosten]],"")</f>
        <v/>
      </c>
      <c r="DS233" s="148" t="str">
        <f>IF(Tbl.Kosten[[#This Row],[WPnr.]]=DS$7,Tbl.Kosten[[#This Row],[Totaal kosten]],"")</f>
        <v/>
      </c>
      <c r="DT233" s="148" t="str">
        <f>IF(Tbl.Kosten[[#This Row],[WPnr.]]=DT$7,Tbl.Kosten[[#This Row],[Totaal kosten]],"")</f>
        <v/>
      </c>
      <c r="DU233" s="148" t="str">
        <f>IF(Tbl.Kosten[[#This Row],[WPnr.]]=DU$7,Tbl.Kosten[[#This Row],[Totaal kosten]],"")</f>
        <v/>
      </c>
      <c r="DV233" s="148" t="str">
        <f>IF(Tbl.Kosten[[#This Row],[WPnr.]]=DV$7,Tbl.Kosten[[#This Row],[Totaal kosten]],"")</f>
        <v/>
      </c>
      <c r="DW233" s="148" t="str">
        <f>IFERROR(_xlfn.XLOOKUP(Tbl.Kosten[[#This Row],[Kostensoort]],Tbl.Kostensoorten[Kostensoorten],Tbl.Kostensoorten[KSnr.],"",0,1),"")</f>
        <v/>
      </c>
      <c r="DX233" s="148" t="str">
        <f>IF(Tbl.Kosten[[#This Row],[KSnr.]]=DX$7,Tbl.Kosten[[#This Row],[Totaal kosten]],"")</f>
        <v/>
      </c>
      <c r="DY233" s="148" t="str">
        <f>IF(Tbl.Kosten[[#This Row],[KSnr.]]=DY$7,Tbl.Kosten[[#This Row],[Totaal kosten]],"")</f>
        <v/>
      </c>
      <c r="DZ233" s="148" t="str">
        <f>IF(Tbl.Kosten[[#This Row],[KSnr.]]=DZ$7,Tbl.Kosten[[#This Row],[Totaal kosten]],"")</f>
        <v/>
      </c>
      <c r="EA233" s="148" t="str">
        <f>IF(Tbl.Kosten[[#This Row],[KSnr.]]=EA$7,Tbl.Kosten[[#This Row],[Totaal kosten]],"")</f>
        <v/>
      </c>
      <c r="EB233" s="148" t="str">
        <f>IF(Tbl.Kosten[[#This Row],[KSnr.]]=EB$7,Tbl.Kosten[[#This Row],[Totaal kosten]],"")</f>
        <v/>
      </c>
      <c r="EC233" s="148" t="str">
        <f>IF(Tbl.Kosten[[#This Row],[KSnr.]]=EC$7,Tbl.Kosten[[#This Row],[Totaal kosten]],"")</f>
        <v/>
      </c>
      <c r="ED233" s="148" t="str">
        <f>IF(Tbl.Kosten[[#This Row],[KSnr.]]=ED$7,Tbl.Kosten[[#This Row],[Totaal kosten]],"")</f>
        <v/>
      </c>
      <c r="EE233" s="148" t="str">
        <f>IF(Tbl.Kosten[[#This Row],[KSnr.]]=EE$7,Tbl.Kosten[[#This Row],[Totaal kosten]],"")</f>
        <v/>
      </c>
      <c r="EF233" s="148" t="str">
        <f>IF(Tbl.Kosten[[#This Row],[KSnr.]]=EF$7,Tbl.Kosten[[#This Row],[Totaal kosten]],"")</f>
        <v/>
      </c>
      <c r="EG233" s="148" t="str">
        <f>IF(Tbl.Kosten[[#This Row],[KSnr.]]=EG$7,Tbl.Kosten[[#This Row],[Totaal kosten]],"")</f>
        <v/>
      </c>
      <c r="EH233" s="148" t="str">
        <f>IF(Tbl.Kosten[[#This Row],[KSnr.]]=EH$7,Tbl.Kosten[[#This Row],[Totaal kosten]],"")</f>
        <v/>
      </c>
      <c r="EI233" s="148" t="str">
        <f>IF(Tbl.Kosten[[#This Row],[KSnr.]]=EI$7,Tbl.Kosten[[#This Row],[Totaal kosten]],"")</f>
        <v/>
      </c>
      <c r="EJ233" s="148" t="str">
        <f>IF(Tbl.Kosten[[#This Row],[KSnr.]]=EJ$7,Tbl.Kosten[[#This Row],[Totaal kosten]],"")</f>
        <v/>
      </c>
      <c r="EK233" s="148" t="str">
        <f>IF(Tbl.Kosten[[#This Row],[KSnr.]]=EK$7,Tbl.Kosten[[#This Row],[Totaal kosten]],"")</f>
        <v/>
      </c>
      <c r="EL233" s="148" t="str">
        <f>IF(Tbl.Kosten[[#This Row],[KSnr.]]=EL$7,Tbl.Kosten[[#This Row],[Totaal kosten]],"")</f>
        <v/>
      </c>
      <c r="EM233" s="148" t="str">
        <f>IF(Tbl.Kosten[[#This Row],[KSnr.]]=EM$7,Tbl.Kosten[[#This Row],[Totaal kosten]],"")</f>
        <v/>
      </c>
      <c r="EN233" s="148" t="str">
        <f>IF(Tbl.Kosten[[#This Row],[KSnr.]]=EN$7,Tbl.Kosten[[#This Row],[Totaal kosten]],"")</f>
        <v/>
      </c>
      <c r="EO233" s="148" t="str">
        <f>IF(Tbl.Kosten[[#This Row],[KSnr.]]=EO$7,Tbl.Kosten[[#This Row],[Totaal kosten]],"")</f>
        <v/>
      </c>
      <c r="EP233" s="148" t="str">
        <f>IF(Tbl.Kosten[[#This Row],[KSnr.]]=EP$7,Tbl.Kosten[[#This Row],[Totaal kosten]],"")</f>
        <v/>
      </c>
      <c r="EQ233" s="148" t="str">
        <f>IF(Tbl.Kosten[[#This Row],[KSnr.]]=EQ$7,Tbl.Kosten[[#This Row],[Totaal kosten]],"")</f>
        <v/>
      </c>
      <c r="ER233" s="144" t="str">
        <f>IFERROR(_xlfn.XLOOKUP(Tbl.Kosten[[#This Row],[Subsidieactiviteit]],Tbl.Subsidiehoogte[Subsidieactiviteit],Tbl.Subsidiehoogte[SAnr.],"",0,1),"")</f>
        <v/>
      </c>
      <c r="ES233" s="150" t="str">
        <f>IF(Tbl.Kosten[[#This Row],[Sanr.]]=ES$7,Tbl.Kosten[[#This Row],[Totaal kosten]],"")</f>
        <v/>
      </c>
      <c r="ET233" s="150" t="str">
        <f>IF(Tbl.Kosten[[#This Row],[Sanr.]]=ET$7,Tbl.Kosten[[#This Row],[Totaal kosten]],"")</f>
        <v/>
      </c>
      <c r="EU233" s="150" t="str">
        <f>IF(Tbl.Kosten[[#This Row],[Sanr.]]=EU$7,Tbl.Kosten[[#This Row],[Totaal kosten]],"")</f>
        <v/>
      </c>
      <c r="EV233" s="150" t="str">
        <f>IF(Tbl.Kosten[[#This Row],[Sanr.]]=EV$7,Tbl.Kosten[[#This Row],[Totaal kosten]],"")</f>
        <v/>
      </c>
      <c r="EW233" s="150" t="str">
        <f>IF(Tbl.Kosten[[#This Row],[Sanr.]]=EW$7,Tbl.Kosten[[#This Row],[Totaal kosten]],"")</f>
        <v/>
      </c>
      <c r="EX233" s="150" t="str">
        <f>IF(Tbl.Kosten[[#This Row],[Sanr.]]=EX$7,Tbl.Kosten[[#This Row],[Totaal kosten]],"")</f>
        <v/>
      </c>
      <c r="EY233" s="150" t="str">
        <f>IF(Tbl.Kosten[[#This Row],[Sanr.]]=EY$7,Tbl.Kosten[[#This Row],[Totaal kosten]],"")</f>
        <v/>
      </c>
      <c r="EZ233" s="150" t="str">
        <f>IF(Tbl.Kosten[[#This Row],[Sanr.]]=EZ$7,Tbl.Kosten[[#This Row],[Totaal kosten]],"")</f>
        <v/>
      </c>
      <c r="FA233" s="150" t="str">
        <f>IF(Tbl.Kosten[[#This Row],[Sanr.]]=FA$7,Tbl.Kosten[[#This Row],[Totaal kosten]],"")</f>
        <v/>
      </c>
      <c r="FB233" s="150" t="str">
        <f>IF(Tbl.Kosten[[#This Row],[Sanr.]]=FB$7,Tbl.Kosten[[#This Row],[Totaal kosten]],"")</f>
        <v/>
      </c>
      <c r="FC233" s="150" t="str">
        <f>IF(Tbl.Kosten[[#This Row],[Sanr.]]=FC$7,Tbl.Kosten[[#This Row],[Totaal kosten]],"")</f>
        <v/>
      </c>
      <c r="FD233" s="150" t="str">
        <f>IF(Tbl.Kosten[[#This Row],[Sanr.]]=FD$7,Tbl.Kosten[[#This Row],[Totaal kosten]],"")</f>
        <v/>
      </c>
      <c r="FE233" s="150" t="str">
        <f>IF(Tbl.Kosten[[#This Row],[Sanr.]]=FE$7,Tbl.Kosten[[#This Row],[Totaal kosten]],"")</f>
        <v/>
      </c>
      <c r="FF233" s="150" t="str">
        <f>IF(Tbl.Kosten[[#This Row],[Sanr.]]=FF$7,Tbl.Kosten[[#This Row],[Totaal kosten]],"")</f>
        <v/>
      </c>
      <c r="FG233" s="150" t="str">
        <f>IF(Tbl.Kosten[[#This Row],[Sanr.]]=FG$7,Tbl.Kosten[[#This Row],[Totaal kosten]],"")</f>
        <v/>
      </c>
      <c r="FH233" s="150" t="str">
        <f>IF(Tbl.Kosten[[#This Row],[Sanr.]]=FH$7,Tbl.Kosten[[#This Row],[Totaal kosten]],"")</f>
        <v/>
      </c>
      <c r="FI233" s="150" t="str">
        <f>IF(Tbl.Kosten[[#This Row],[Sanr.]]=FI$7,Tbl.Kosten[[#This Row],[Totaal kosten]],"")</f>
        <v/>
      </c>
      <c r="FJ233" s="150" t="str">
        <f>IF(Tbl.Kosten[[#This Row],[Sanr.]]=FJ$7,Tbl.Kosten[[#This Row],[Totaal kosten]],"")</f>
        <v/>
      </c>
      <c r="FK233" s="150" t="str">
        <f>IF(Tbl.Kosten[[#This Row],[Sanr.]]=FK$7,Tbl.Kosten[[#This Row],[Totaal kosten]],"")</f>
        <v/>
      </c>
      <c r="FL233" s="150" t="str">
        <f>IF(Tbl.Kosten[[#This Row],[Sanr.]]=FL$7,Tbl.Kosten[[#This Row],[Totaal kosten]],"")</f>
        <v/>
      </c>
      <c r="FM233" s="150" t="str">
        <f>IF(Tbl.Kosten[[#This Row],[Sanr.]]=FM$7,Tbl.Kosten[[#This Row],[Totaal kosten]],"")</f>
        <v/>
      </c>
      <c r="FN233" s="150" t="str">
        <f>IF(Tbl.Kosten[[#This Row],[Sanr.]]=FN$7,Tbl.Kosten[[#This Row],[Totaal kosten]],"")</f>
        <v/>
      </c>
      <c r="FO233" s="150" t="str">
        <f>IF(Tbl.Kosten[[#This Row],[Sanr.]]=FO$7,Tbl.Kosten[[#This Row],[Totaal kosten]],"")</f>
        <v/>
      </c>
      <c r="FP233" s="150" t="str">
        <f>IF(Tbl.Kosten[[#This Row],[Sanr.]]=FP$7,Tbl.Kosten[[#This Row],[Totaal kosten]],"")</f>
        <v/>
      </c>
      <c r="FQ233" s="150" t="str">
        <f>IF(Tbl.Kosten[[#This Row],[Sanr.]]=FQ$7,Tbl.Kosten[[#This Row],[Totaal kosten]],"")</f>
        <v/>
      </c>
      <c r="FR233" s="150" t="str">
        <f>IF(Tbl.Kosten[[#This Row],[Sanr.]]=FR$7,Tbl.Kosten[[#This Row],[Totaal kosten]],"")</f>
        <v/>
      </c>
      <c r="FS233" s="150" t="str">
        <f>IF(Tbl.Kosten[[#This Row],[Sanr.]]=FS$7,Tbl.Kosten[[#This Row],[Totaal kosten]],"")</f>
        <v/>
      </c>
      <c r="FT233" s="150" t="str">
        <f>IF(Tbl.Kosten[[#This Row],[Sanr.]]=FT$7,Tbl.Kosten[[#This Row],[Totaal kosten]],"")</f>
        <v/>
      </c>
      <c r="FU233" s="150" t="str">
        <f>IF(Tbl.Kosten[[#This Row],[Sanr.]]=FU$7,Tbl.Kosten[[#This Row],[Totaal kosten]],"")</f>
        <v/>
      </c>
      <c r="FV233" s="150" t="str">
        <f>IF(Tbl.Kosten[[#This Row],[Sanr.]]=FV$7,Tbl.Kosten[[#This Row],[Totaal kosten]],"")</f>
        <v/>
      </c>
      <c r="FW233" s="150" t="str">
        <f>IFERROR(_xlfn.XLOOKUP(Tbl.Kosten[[#This Row],[Activiteitencode]],Tbl.Activiteiten[Activiteitcode],Tbl.Activiteiten[Anr.],"",0,1),"")</f>
        <v/>
      </c>
      <c r="FX233" s="169" t="str">
        <f>_xlfn.CONCAT(Tbl.Kosten[[#This Row],[Pnr.]],Tbl.Kosten[[#This Row],[Sanr.]])</f>
        <v>P1</v>
      </c>
      <c r="FY233" s="150">
        <f>Tbl.Kosten[[#This Row],[Totaal kosten]]-Tbl.Kosten[[#This Row],[Subsidie]]</f>
        <v>0</v>
      </c>
      <c r="FZ233" s="150">
        <f>IF(Tbl.Kosten[[#This Row],[Pnr.]]=FZ$7,Tbl.Kosten[[#This Row],[Te financieren]],"")</f>
        <v>0</v>
      </c>
      <c r="GA233" s="150" t="str">
        <f>IF(Tbl.Kosten[[#This Row],[Pnr.]]=GA$7,Tbl.Kosten[[#This Row],[Te financieren]],"")</f>
        <v/>
      </c>
      <c r="GB233" s="150" t="str">
        <f>IF(Tbl.Kosten[[#This Row],[Pnr.]]=GB$7,Tbl.Kosten[[#This Row],[Te financieren]],"")</f>
        <v/>
      </c>
      <c r="GC233" s="150" t="str">
        <f>IF(Tbl.Kosten[[#This Row],[Pnr.]]=GC$7,Tbl.Kosten[[#This Row],[Te financieren]],"")</f>
        <v/>
      </c>
      <c r="GD233" s="150" t="str">
        <f>IF(Tbl.Kosten[[#This Row],[Pnr.]]=GD$7,Tbl.Kosten[[#This Row],[Te financieren]],"")</f>
        <v/>
      </c>
      <c r="GE233" s="150" t="str">
        <f>IF(Tbl.Kosten[[#This Row],[Pnr.]]=GE$7,Tbl.Kosten[[#This Row],[Te financieren]],"")</f>
        <v/>
      </c>
      <c r="GF233" s="150" t="str">
        <f>IF(Tbl.Kosten[[#This Row],[Pnr.]]=GF$7,Tbl.Kosten[[#This Row],[Te financieren]],"")</f>
        <v/>
      </c>
      <c r="GG233" s="150" t="str">
        <f>IF(Tbl.Kosten[[#This Row],[Pnr.]]=GG$7,Tbl.Kosten[[#This Row],[Te financieren]],"")</f>
        <v/>
      </c>
      <c r="GH233" s="150" t="str">
        <f>IF(Tbl.Kosten[[#This Row],[Pnr.]]=GH$7,Tbl.Kosten[[#This Row],[Te financieren]],"")</f>
        <v/>
      </c>
      <c r="GI233" s="150" t="str">
        <f>IF(Tbl.Kosten[[#This Row],[Pnr.]]=GI$7,Tbl.Kosten[[#This Row],[Te financieren]],"")</f>
        <v/>
      </c>
      <c r="GJ233" s="150" t="str">
        <f>IF(Tbl.Kosten[[#This Row],[Pnr.]]=GJ$7,Tbl.Kosten[[#This Row],[Te financieren]],"")</f>
        <v/>
      </c>
      <c r="GK233" s="150" t="str">
        <f>IF(Tbl.Kosten[[#This Row],[Pnr.]]=GK$7,Tbl.Kosten[[#This Row],[Te financieren]],"")</f>
        <v/>
      </c>
      <c r="GL233" s="150" t="str">
        <f>IF(Tbl.Kosten[[#This Row],[Pnr.]]=GL$7,Tbl.Kosten[[#This Row],[Te financieren]],"")</f>
        <v/>
      </c>
      <c r="GM233" s="150" t="str">
        <f>IF(Tbl.Kosten[[#This Row],[Pnr.]]=GM$7,Tbl.Kosten[[#This Row],[Te financieren]],"")</f>
        <v/>
      </c>
      <c r="GN233" s="150" t="str">
        <f>IF(Tbl.Kosten[[#This Row],[Pnr.]]=GN$7,Tbl.Kosten[[#This Row],[Te financieren]],"")</f>
        <v/>
      </c>
      <c r="GO233" s="150" t="str">
        <f>IF(Tbl.Kosten[[#This Row],[Pnr.]]=GO$7,Tbl.Kosten[[#This Row],[Te financieren]],"")</f>
        <v/>
      </c>
      <c r="GP233" s="150" t="str">
        <f>IF(Tbl.Kosten[[#This Row],[Pnr.]]=GP$7,Tbl.Kosten[[#This Row],[Te financieren]],"")</f>
        <v/>
      </c>
      <c r="GQ233" s="150" t="str">
        <f>IF(Tbl.Kosten[[#This Row],[Pnr.]]=GQ$7,Tbl.Kosten[[#This Row],[Te financieren]],"")</f>
        <v/>
      </c>
      <c r="GR233" s="150" t="str">
        <f>IF(Tbl.Kosten[[#This Row],[Pnr.]]=GR$7,Tbl.Kosten[[#This Row],[Te financieren]],"")</f>
        <v/>
      </c>
      <c r="GS233" s="150" t="str">
        <f>IF(Tbl.Kosten[[#This Row],[Pnr.]]=GS$7,Tbl.Kosten[[#This Row],[Te financieren]],"")</f>
        <v/>
      </c>
      <c r="GT233" s="150" t="str">
        <f>IF(Tbl.Kosten[[#This Row],[Pnr.]]=GT$7,Tbl.Kosten[[#This Row],[Te financieren]],"")</f>
        <v/>
      </c>
      <c r="GU233" s="150" t="str">
        <f>IF(Tbl.Kosten[[#This Row],[Pnr.]]=GU$7,Tbl.Kosten[[#This Row],[Te financieren]],"")</f>
        <v/>
      </c>
      <c r="GV233" s="150" t="str">
        <f>IF(Tbl.Kosten[[#This Row],[Pnr.]]=GV$7,Tbl.Kosten[[#This Row],[Te financieren]],"")</f>
        <v/>
      </c>
      <c r="GW233" s="150" t="str">
        <f>IF(Tbl.Kosten[[#This Row],[Pnr.]]=GW$7,Tbl.Kosten[[#This Row],[Te financieren]],"")</f>
        <v/>
      </c>
      <c r="GX233" s="150" t="str">
        <f>IF(Tbl.Kosten[[#This Row],[Pnr.]]=GX$7,Tbl.Kosten[[#This Row],[Te financieren]],"")</f>
        <v/>
      </c>
      <c r="GY233" s="150" t="str">
        <f>IF(Tbl.Kosten[[#This Row],[Pnr.]]=GY$7,Tbl.Kosten[[#This Row],[Te financieren]],"")</f>
        <v/>
      </c>
      <c r="GZ233" s="150" t="str">
        <f>IF(Tbl.Kosten[[#This Row],[Pnr.]]=GZ$7,Tbl.Kosten[[#This Row],[Te financieren]],"")</f>
        <v/>
      </c>
      <c r="HA233" s="150" t="str">
        <f>IF(Tbl.Kosten[[#This Row],[Pnr.]]=HA$7,Tbl.Kosten[[#This Row],[Te financieren]],"")</f>
        <v/>
      </c>
      <c r="HB233" s="150" t="str">
        <f>IF(Tbl.Kosten[[#This Row],[Pnr.]]=HB$7,Tbl.Kosten[[#This Row],[Te financieren]],"")</f>
        <v/>
      </c>
      <c r="HC233" s="150" t="str">
        <f>IF(Tbl.Kosten[[#This Row],[Pnr.]]=HC$7,Tbl.Kosten[[#This Row],[Te financieren]],"")</f>
        <v/>
      </c>
      <c r="HD233" s="150" t="str">
        <f>IF(Tbl.Kosten[[#This Row],[Pnr.]]=HD$7,Tbl.Kosten[[#This Row],[Te financieren]],"")</f>
        <v/>
      </c>
      <c r="HE233" s="150" t="str">
        <f>IF(Tbl.Kosten[[#This Row],[Pnr.]]=HE$7,Tbl.Kosten[[#This Row],[Te financieren]],"")</f>
        <v/>
      </c>
      <c r="HF233" s="150" t="str">
        <f>IF(Tbl.Kosten[[#This Row],[Pnr.]]=HF$7,Tbl.Kosten[[#This Row],[Te financieren]],"")</f>
        <v/>
      </c>
      <c r="HG233" s="150" t="str">
        <f>IF(Tbl.Kosten[[#This Row],[Pnr.]]=HG$7,Tbl.Kosten[[#This Row],[Te financieren]],"")</f>
        <v/>
      </c>
      <c r="HH233" s="150" t="str">
        <f>IF(Tbl.Kosten[[#This Row],[Pnr.]]=HH$7,Tbl.Kosten[[#This Row],[Te financieren]],"")</f>
        <v/>
      </c>
      <c r="HI233" s="150" t="str">
        <f>IF(Tbl.Kosten[[#This Row],[Pnr.]]=HI$7,Tbl.Kosten[[#This Row],[Te financieren]],"")</f>
        <v/>
      </c>
      <c r="HJ233" s="150" t="str">
        <f>IF(Tbl.Kosten[[#This Row],[Pnr.]]=HJ$7,Tbl.Kosten[[#This Row],[Te financieren]],"")</f>
        <v/>
      </c>
      <c r="HK233" s="150" t="str">
        <f>IF(Tbl.Kosten[[#This Row],[Pnr.]]=HK$7,Tbl.Kosten[[#This Row],[Te financieren]],"")</f>
        <v/>
      </c>
      <c r="HL233" s="150" t="str">
        <f>IF(Tbl.Kosten[[#This Row],[Pnr.]]=HL$7,Tbl.Kosten[[#This Row],[Te financieren]],"")</f>
        <v/>
      </c>
      <c r="HM233" s="150" t="str">
        <f>IF(Tbl.Kosten[[#This Row],[Pnr.]]=HM$7,Tbl.Kosten[[#This Row],[Te financieren]],"")</f>
        <v/>
      </c>
      <c r="HN233" s="150" t="str">
        <f>IF(Tbl.Kosten[[#This Row],[Pnr.]]=HN$7,Tbl.Kosten[[#This Row],[Te financieren]],"")</f>
        <v/>
      </c>
      <c r="HO233" s="150" t="str">
        <f>IF(Tbl.Kosten[[#This Row],[Pnr.]]=HO$7,Tbl.Kosten[[#This Row],[Te financieren]],"")</f>
        <v/>
      </c>
      <c r="HP233" s="150" t="str">
        <f>IF(Tbl.Kosten[[#This Row],[Pnr.]]=HP$7,Tbl.Kosten[[#This Row],[Te financieren]],"")</f>
        <v/>
      </c>
      <c r="HQ233" s="150" t="str">
        <f>IF(Tbl.Kosten[[#This Row],[Pnr.]]=HQ$7,Tbl.Kosten[[#This Row],[Te financieren]],"")</f>
        <v/>
      </c>
      <c r="HR233" s="150" t="str">
        <f>IF(Tbl.Kosten[[#This Row],[Pnr.]]=HR$7,Tbl.Kosten[[#This Row],[Te financieren]],"")</f>
        <v/>
      </c>
      <c r="HS233" s="150" t="str">
        <f>IF(Tbl.Kosten[[#This Row],[Pnr.]]=HS$7,Tbl.Kosten[[#This Row],[Te financieren]],"")</f>
        <v/>
      </c>
      <c r="HT233" s="150" t="str">
        <f>IF(Tbl.Kosten[[#This Row],[Pnr.]]=HT$7,Tbl.Kosten[[#This Row],[Te financieren]],"")</f>
        <v/>
      </c>
      <c r="HU233" s="150" t="str">
        <f>IF(Tbl.Kosten[[#This Row],[Pnr.]]=HU$7,Tbl.Kosten[[#This Row],[Te financieren]],"")</f>
        <v/>
      </c>
      <c r="HV233" s="150" t="str">
        <f>IF(Tbl.Kosten[[#This Row],[Pnr.]]=HV$7,Tbl.Kosten[[#This Row],[Te financieren]],"")</f>
        <v/>
      </c>
      <c r="HW233" s="150" t="str">
        <f>IF(Tbl.Kosten[[#This Row],[Pnr.]]=HW$7,Tbl.Kosten[[#This Row],[Te financieren]],"")</f>
        <v/>
      </c>
    </row>
    <row r="234" spans="2:231" x14ac:dyDescent="0.3">
      <c r="B234" s="134"/>
      <c r="C234" s="137"/>
      <c r="D234" s="136"/>
      <c r="E234" s="261"/>
      <c r="F234" s="135"/>
      <c r="G234" s="11" t="str">
        <f>IF(Tbl.Kosten[[#This Row],[Medewerker e/o 
functie]]&lt;&gt;"",_xlfn.XLOOKUP(Tbl.Kosten[[#This Row],[Medewerker e/o 
functie]],Tbl.Uurtarief[Medewerker en/of functie],Tbl.Uurtarief[Uurtarief],"",0,1),"")</f>
        <v/>
      </c>
      <c r="H234" s="121">
        <f>IFERROR(Tbl.Kosten[[#This Row],[Uren]]*Tbl.Kosten[[#This Row],[Uurtarief]],0)</f>
        <v>0</v>
      </c>
      <c r="I234" s="119" t="str">
        <f>IF(Tbl.Kosten[[#This Row],[Subtotaal uren]]&lt;&gt;0,_xlfn.XLOOKUP(Tbl.Kosten[[#This Row],[Medewerker e/o 
functie]],Tbl.Uurtarief[Medewerker en/of functie],Tbl.Uurtarief[Kostensoort arbeid],"",0,1),"")</f>
        <v/>
      </c>
      <c r="J234" s="137"/>
      <c r="K234" s="135"/>
      <c r="L234" s="139" t="str">
        <f>IF(Tbl.Kosten[[#This Row],[Activum]]&lt;&gt;"",_xlfn.XLOOKUP(Tbl.Kosten[[#This Row],[Activum]],Tbl.Afschrijvingskosten[Activum],Tbl.Afschrijvingskosten[Tarief per afschrijvings-eenheid],"",0,1),"")</f>
        <v/>
      </c>
      <c r="M234" s="122">
        <f>IFERROR(Tbl.Kosten[[#This Row],[Een-
heden]]*Tbl.Kosten[[#This Row],[Afschrijvings-
tarief]],0)</f>
        <v>0</v>
      </c>
      <c r="N234" s="122" t="str">
        <f>IF(Tbl.Kosten[[#This Row],[Subtotaal afschrijving]]&lt;&gt;0,Lijsten!$A$7,"")</f>
        <v/>
      </c>
      <c r="O234" s="140"/>
      <c r="P234" s="135"/>
      <c r="Q234" s="138"/>
      <c r="R234" s="122">
        <f>IFERROR(Tbl.Kosten[[#This Row],[Aantal]]*Tbl.Kosten[[#This Row],[Tarief]],0)</f>
        <v>0</v>
      </c>
      <c r="S234" s="8">
        <f>IFERROR(Tbl.Kosten[[#This Row],[Subtotaal overige kosten]]+Tbl.Kosten[[#This Row],[Subtotaal uren]]+Tbl.Kosten[[#This Row],[Subtotaal afschrijving]],0)</f>
        <v>0</v>
      </c>
      <c r="T234" s="8">
        <f>IFERROR(Tbl.Kosten[[#This Row],[Totaal kosten]]*Tbl.Kosten[[#This Row],[Subsidie%]],0)</f>
        <v>0</v>
      </c>
      <c r="U234" s="4" t="str" cm="1">
        <f t="array" ref="U234">IFERROR(_xlfn.IFS(Tbl.Kosten[[#This Row],[Subtotaal uren]]&lt;&gt;0,Tbl.Kosten[[#This Row],[Kostensoort arbeid]],Tbl.Kosten[[#This Row],[Subtotaal afschrijving]]&lt;&gt;0,Tbl.Kosten[[#This Row],[Kostensoort afschrijving]],Tbl.Kosten[[#This Row],[Subtotaal overige kosten]]&lt;&gt;0,Tbl.Kosten[[#This Row],[Kostensoort overig]]),"")</f>
        <v/>
      </c>
      <c r="V234" s="4" t="str">
        <f>IFERROR(_xlfn.XLOOKUP(Tbl.Kosten[[#This Row],[Activiteitencode]],Tbl.Activiteiten[Activiteitcode],Tbl.Activiteiten[Werkpakketcode],"",0,1),"")</f>
        <v/>
      </c>
      <c r="W234" s="4" t="str">
        <f>IFERROR(_xlfn.XLOOKUP(Tbl.Kosten[[#This Row],[Werkpakketcode]],Tbl.Werkpakketten[Werkpakketcode],Tbl.Werkpakketten[Subsidiabele activiteit],"",0,1),"")</f>
        <v/>
      </c>
      <c r="X234" s="12">
        <f>IFERROR(_xlfn.XLOOKUP(Tbl.Kosten[[#This Row],[Sanr.]],Tbl.Subsidiehoogte[SAnr.],Tbl.Subsidiehoogte[Sub. Percentage],0,0,1),0)</f>
        <v>0</v>
      </c>
      <c r="Y234" s="144" t="str">
        <f>IFERROR(_xlfn.XLOOKUP(Tbl.Kosten[[#This Row],[Partnercode]],Tbl.Projectpartners[Partnercode],Tbl.Projectpartners[PNr.],"",0,1),"")</f>
        <v>P1</v>
      </c>
      <c r="Z234" s="148">
        <f>IF(Tbl.Kosten[[#This Row],[Pnr.]]=Z$7,Tbl.Kosten[[#This Row],[Totaal kosten]],"")</f>
        <v>0</v>
      </c>
      <c r="AA234" s="148" t="str">
        <f>IF(Tbl.Kosten[[#This Row],[Pnr.]]=AA$7,Tbl.Kosten[[#This Row],[Totaal kosten]],"")</f>
        <v/>
      </c>
      <c r="AB234" s="148" t="str">
        <f>IF(Tbl.Kosten[[#This Row],[Pnr.]]=AB$7,Tbl.Kosten[[#This Row],[Totaal kosten]],"")</f>
        <v/>
      </c>
      <c r="AC234" s="148" t="str">
        <f>IF(Tbl.Kosten[[#This Row],[Pnr.]]=AC$7,Tbl.Kosten[[#This Row],[Totaal kosten]],"")</f>
        <v/>
      </c>
      <c r="AD234" s="148" t="str">
        <f>IF(Tbl.Kosten[[#This Row],[Pnr.]]=AD$7,Tbl.Kosten[[#This Row],[Totaal kosten]],"")</f>
        <v/>
      </c>
      <c r="AE234" s="148" t="str">
        <f>IF(Tbl.Kosten[[#This Row],[Pnr.]]=AE$7,Tbl.Kosten[[#This Row],[Totaal kosten]],"")</f>
        <v/>
      </c>
      <c r="AF234" s="148" t="str">
        <f>IF(Tbl.Kosten[[#This Row],[Pnr.]]=AF$7,Tbl.Kosten[[#This Row],[Totaal kosten]],"")</f>
        <v/>
      </c>
      <c r="AG234" s="148" t="str">
        <f>IF(Tbl.Kosten[[#This Row],[Pnr.]]=AG$7,Tbl.Kosten[[#This Row],[Totaal kosten]],"")</f>
        <v/>
      </c>
      <c r="AH234" s="148" t="str">
        <f>IF(Tbl.Kosten[[#This Row],[Pnr.]]=AH$7,Tbl.Kosten[[#This Row],[Totaal kosten]],"")</f>
        <v/>
      </c>
      <c r="AI234" s="148" t="str">
        <f>IF(Tbl.Kosten[[#This Row],[Pnr.]]=AI$7,Tbl.Kosten[[#This Row],[Totaal kosten]],"")</f>
        <v/>
      </c>
      <c r="AJ234" s="148" t="str">
        <f>IF(Tbl.Kosten[[#This Row],[Pnr.]]=AJ$7,Tbl.Kosten[[#This Row],[Totaal kosten]],"")</f>
        <v/>
      </c>
      <c r="AK234" s="148" t="str">
        <f>IF(Tbl.Kosten[[#This Row],[Pnr.]]=AK$7,Tbl.Kosten[[#This Row],[Totaal kosten]],"")</f>
        <v/>
      </c>
      <c r="AL234" s="148" t="str">
        <f>IF(Tbl.Kosten[[#This Row],[Pnr.]]=AL$7,Tbl.Kosten[[#This Row],[Totaal kosten]],"")</f>
        <v/>
      </c>
      <c r="AM234" s="148" t="str">
        <f>IF(Tbl.Kosten[[#This Row],[Pnr.]]=AM$7,Tbl.Kosten[[#This Row],[Totaal kosten]],"")</f>
        <v/>
      </c>
      <c r="AN234" s="148" t="str">
        <f>IF(Tbl.Kosten[[#This Row],[Pnr.]]=AN$7,Tbl.Kosten[[#This Row],[Totaal kosten]],"")</f>
        <v/>
      </c>
      <c r="AO234" s="148" t="str">
        <f>IF(Tbl.Kosten[[#This Row],[Pnr.]]=AO$7,Tbl.Kosten[[#This Row],[Totaal kosten]],"")</f>
        <v/>
      </c>
      <c r="AP234" s="148" t="str">
        <f>IF(Tbl.Kosten[[#This Row],[Pnr.]]=AP$7,Tbl.Kosten[[#This Row],[Totaal kosten]],"")</f>
        <v/>
      </c>
      <c r="AQ234" s="148" t="str">
        <f>IF(Tbl.Kosten[[#This Row],[Pnr.]]=AQ$7,Tbl.Kosten[[#This Row],[Totaal kosten]],"")</f>
        <v/>
      </c>
      <c r="AR234" s="148" t="str">
        <f>IF(Tbl.Kosten[[#This Row],[Pnr.]]=AR$7,Tbl.Kosten[[#This Row],[Totaal kosten]],"")</f>
        <v/>
      </c>
      <c r="AS234" s="148" t="str">
        <f>IF(Tbl.Kosten[[#This Row],[Pnr.]]=AS$7,Tbl.Kosten[[#This Row],[Totaal kosten]],"")</f>
        <v/>
      </c>
      <c r="AT234" s="148" t="str">
        <f>IF(Tbl.Kosten[[#This Row],[Pnr.]]=AT$7,Tbl.Kosten[[#This Row],[Totaal kosten]],"")</f>
        <v/>
      </c>
      <c r="AU234" s="148" t="str">
        <f>IF(Tbl.Kosten[[#This Row],[Pnr.]]=AU$7,Tbl.Kosten[[#This Row],[Totaal kosten]],"")</f>
        <v/>
      </c>
      <c r="AV234" s="148" t="str">
        <f>IF(Tbl.Kosten[[#This Row],[Pnr.]]=AV$7,Tbl.Kosten[[#This Row],[Totaal kosten]],"")</f>
        <v/>
      </c>
      <c r="AW234" s="148" t="str">
        <f>IF(Tbl.Kosten[[#This Row],[Pnr.]]=AW$7,Tbl.Kosten[[#This Row],[Totaal kosten]],"")</f>
        <v/>
      </c>
      <c r="AX234" s="148" t="str">
        <f>IF(Tbl.Kosten[[#This Row],[Pnr.]]=AX$7,Tbl.Kosten[[#This Row],[Totaal kosten]],"")</f>
        <v/>
      </c>
      <c r="AY234" s="148" t="str">
        <f>IF(Tbl.Kosten[[#This Row],[Pnr.]]=AY$7,Tbl.Kosten[[#This Row],[Totaal kosten]],"")</f>
        <v/>
      </c>
      <c r="AZ234" s="148" t="str">
        <f>IF(Tbl.Kosten[[#This Row],[Pnr.]]=AZ$7,Tbl.Kosten[[#This Row],[Totaal kosten]],"")</f>
        <v/>
      </c>
      <c r="BA234" s="148" t="str">
        <f>IF(Tbl.Kosten[[#This Row],[Pnr.]]=BA$7,Tbl.Kosten[[#This Row],[Totaal kosten]],"")</f>
        <v/>
      </c>
      <c r="BB234" s="148" t="str">
        <f>IF(Tbl.Kosten[[#This Row],[Pnr.]]=BB$7,Tbl.Kosten[[#This Row],[Totaal kosten]],"")</f>
        <v/>
      </c>
      <c r="BC234" s="148" t="str">
        <f>IF(Tbl.Kosten[[#This Row],[Pnr.]]=BC$7,Tbl.Kosten[[#This Row],[Totaal kosten]],"")</f>
        <v/>
      </c>
      <c r="BD234" s="148" t="str">
        <f>IF(Tbl.Kosten[[#This Row],[Pnr.]]=BD$7,Tbl.Kosten[[#This Row],[Totaal kosten]],"")</f>
        <v/>
      </c>
      <c r="BE234" s="148" t="str">
        <f>IF(Tbl.Kosten[[#This Row],[Pnr.]]=BE$7,Tbl.Kosten[[#This Row],[Totaal kosten]],"")</f>
        <v/>
      </c>
      <c r="BF234" s="148" t="str">
        <f>IF(Tbl.Kosten[[#This Row],[Pnr.]]=BF$7,Tbl.Kosten[[#This Row],[Totaal kosten]],"")</f>
        <v/>
      </c>
      <c r="BG234" s="148" t="str">
        <f>IF(Tbl.Kosten[[#This Row],[Pnr.]]=BG$7,Tbl.Kosten[[#This Row],[Totaal kosten]],"")</f>
        <v/>
      </c>
      <c r="BH234" s="148" t="str">
        <f>IF(Tbl.Kosten[[#This Row],[Pnr.]]=BH$7,Tbl.Kosten[[#This Row],[Totaal kosten]],"")</f>
        <v/>
      </c>
      <c r="BI234" s="148" t="str">
        <f>IF(Tbl.Kosten[[#This Row],[Pnr.]]=BI$7,Tbl.Kosten[[#This Row],[Totaal kosten]],"")</f>
        <v/>
      </c>
      <c r="BJ234" s="148" t="str">
        <f>IF(Tbl.Kosten[[#This Row],[Pnr.]]=BJ$7,Tbl.Kosten[[#This Row],[Totaal kosten]],"")</f>
        <v/>
      </c>
      <c r="BK234" s="148" t="str">
        <f>IF(Tbl.Kosten[[#This Row],[Pnr.]]=BK$7,Tbl.Kosten[[#This Row],[Totaal kosten]],"")</f>
        <v/>
      </c>
      <c r="BL234" s="148" t="str">
        <f>IF(Tbl.Kosten[[#This Row],[Pnr.]]=BL$7,Tbl.Kosten[[#This Row],[Totaal kosten]],"")</f>
        <v/>
      </c>
      <c r="BM234" s="148" t="str">
        <f>IF(Tbl.Kosten[[#This Row],[Pnr.]]=BM$7,Tbl.Kosten[[#This Row],[Totaal kosten]],"")</f>
        <v/>
      </c>
      <c r="BN234" s="148" t="str">
        <f>IF(Tbl.Kosten[[#This Row],[Pnr.]]=BN$7,Tbl.Kosten[[#This Row],[Totaal kosten]],"")</f>
        <v/>
      </c>
      <c r="BO234" s="148" t="str">
        <f>IF(Tbl.Kosten[[#This Row],[Pnr.]]=BO$7,Tbl.Kosten[[#This Row],[Totaal kosten]],"")</f>
        <v/>
      </c>
      <c r="BP234" s="148" t="str">
        <f>IF(Tbl.Kosten[[#This Row],[Pnr.]]=BP$7,Tbl.Kosten[[#This Row],[Totaal kosten]],"")</f>
        <v/>
      </c>
      <c r="BQ234" s="148" t="str">
        <f>IF(Tbl.Kosten[[#This Row],[Pnr.]]=BQ$7,Tbl.Kosten[[#This Row],[Totaal kosten]],"")</f>
        <v/>
      </c>
      <c r="BR234" s="148" t="str">
        <f>IF(Tbl.Kosten[[#This Row],[Pnr.]]=BR$7,Tbl.Kosten[[#This Row],[Totaal kosten]],"")</f>
        <v/>
      </c>
      <c r="BS234" s="148" t="str">
        <f>IF(Tbl.Kosten[[#This Row],[Pnr.]]=BS$7,Tbl.Kosten[[#This Row],[Totaal kosten]],"")</f>
        <v/>
      </c>
      <c r="BT234" s="148" t="str">
        <f>IF(Tbl.Kosten[[#This Row],[Pnr.]]=BT$7,Tbl.Kosten[[#This Row],[Totaal kosten]],"")</f>
        <v/>
      </c>
      <c r="BU234" s="148" t="str">
        <f>IF(Tbl.Kosten[[#This Row],[Pnr.]]=BU$7,Tbl.Kosten[[#This Row],[Totaal kosten]],"")</f>
        <v/>
      </c>
      <c r="BV234" s="148" t="str">
        <f>IF(Tbl.Kosten[[#This Row],[Pnr.]]=BV$7,Tbl.Kosten[[#This Row],[Totaal kosten]],"")</f>
        <v/>
      </c>
      <c r="BW234" s="148" t="str">
        <f>IF(Tbl.Kosten[[#This Row],[Pnr.]]=BW$7,Tbl.Kosten[[#This Row],[Totaal kosten]],"")</f>
        <v/>
      </c>
      <c r="BX234" s="148" t="str">
        <f>IFERROR(_xlfn.XLOOKUP(Tbl.Kosten[[#This Row],[Werkpakketcode]],Tbl.Werkpakketten[Werkpakketcode],Tbl.Werkpakketten[WPnr.],"",0,1),"")</f>
        <v/>
      </c>
      <c r="BY234" s="148" t="str">
        <f>IF(Tbl.Kosten[[#This Row],[WPnr.]]=BY$7,Tbl.Kosten[[#This Row],[Totaal kosten]],"")</f>
        <v/>
      </c>
      <c r="BZ234" s="148" t="str">
        <f>IF(Tbl.Kosten[[#This Row],[WPnr.]]=BZ$7,Tbl.Kosten[[#This Row],[Totaal kosten]],"")</f>
        <v/>
      </c>
      <c r="CA234" s="148" t="str">
        <f>IF(Tbl.Kosten[[#This Row],[WPnr.]]=CA$7,Tbl.Kosten[[#This Row],[Totaal kosten]],"")</f>
        <v/>
      </c>
      <c r="CB234" s="148" t="str">
        <f>IF(Tbl.Kosten[[#This Row],[WPnr.]]=CB$7,Tbl.Kosten[[#This Row],[Totaal kosten]],"")</f>
        <v/>
      </c>
      <c r="CC234" s="148" t="str">
        <f>IF(Tbl.Kosten[[#This Row],[WPnr.]]=CC$7,Tbl.Kosten[[#This Row],[Totaal kosten]],"")</f>
        <v/>
      </c>
      <c r="CD234" s="148" t="str">
        <f>IF(Tbl.Kosten[[#This Row],[WPnr.]]=CD$7,Tbl.Kosten[[#This Row],[Totaal kosten]],"")</f>
        <v/>
      </c>
      <c r="CE234" s="148" t="str">
        <f>IF(Tbl.Kosten[[#This Row],[WPnr.]]=CE$7,Tbl.Kosten[[#This Row],[Totaal kosten]],"")</f>
        <v/>
      </c>
      <c r="CF234" s="148" t="str">
        <f>IF(Tbl.Kosten[[#This Row],[WPnr.]]=CF$7,Tbl.Kosten[[#This Row],[Totaal kosten]],"")</f>
        <v/>
      </c>
      <c r="CG234" s="148" t="str">
        <f>IF(Tbl.Kosten[[#This Row],[WPnr.]]=CG$7,Tbl.Kosten[[#This Row],[Totaal kosten]],"")</f>
        <v/>
      </c>
      <c r="CH234" s="148" t="str">
        <f>IF(Tbl.Kosten[[#This Row],[WPnr.]]=CH$7,Tbl.Kosten[[#This Row],[Totaal kosten]],"")</f>
        <v/>
      </c>
      <c r="CI234" s="148" t="str">
        <f>IF(Tbl.Kosten[[#This Row],[WPnr.]]=CI$7,Tbl.Kosten[[#This Row],[Totaal kosten]],"")</f>
        <v/>
      </c>
      <c r="CJ234" s="148" t="str">
        <f>IF(Tbl.Kosten[[#This Row],[WPnr.]]=CJ$7,Tbl.Kosten[[#This Row],[Totaal kosten]],"")</f>
        <v/>
      </c>
      <c r="CK234" s="148" t="str">
        <f>IF(Tbl.Kosten[[#This Row],[WPnr.]]=CK$7,Tbl.Kosten[[#This Row],[Totaal kosten]],"")</f>
        <v/>
      </c>
      <c r="CL234" s="148" t="str">
        <f>IF(Tbl.Kosten[[#This Row],[WPnr.]]=CL$7,Tbl.Kosten[[#This Row],[Totaal kosten]],"")</f>
        <v/>
      </c>
      <c r="CM234" s="148" t="str">
        <f>IF(Tbl.Kosten[[#This Row],[WPnr.]]=CM$7,Tbl.Kosten[[#This Row],[Totaal kosten]],"")</f>
        <v/>
      </c>
      <c r="CN234" s="148" t="str">
        <f>IF(Tbl.Kosten[[#This Row],[WPnr.]]=CN$7,Tbl.Kosten[[#This Row],[Totaal kosten]],"")</f>
        <v/>
      </c>
      <c r="CO234" s="148" t="str">
        <f>IF(Tbl.Kosten[[#This Row],[WPnr.]]=CO$7,Tbl.Kosten[[#This Row],[Totaal kosten]],"")</f>
        <v/>
      </c>
      <c r="CP234" s="148" t="str">
        <f>IF(Tbl.Kosten[[#This Row],[WPnr.]]=CP$7,Tbl.Kosten[[#This Row],[Totaal kosten]],"")</f>
        <v/>
      </c>
      <c r="CQ234" s="148" t="str">
        <f>IF(Tbl.Kosten[[#This Row],[WPnr.]]=CQ$7,Tbl.Kosten[[#This Row],[Totaal kosten]],"")</f>
        <v/>
      </c>
      <c r="CR234" s="148" t="str">
        <f>IF(Tbl.Kosten[[#This Row],[WPnr.]]=CR$7,Tbl.Kosten[[#This Row],[Totaal kosten]],"")</f>
        <v/>
      </c>
      <c r="CS234" s="148" t="str">
        <f>IF(Tbl.Kosten[[#This Row],[WPnr.]]=CS$7,Tbl.Kosten[[#This Row],[Totaal kosten]],"")</f>
        <v/>
      </c>
      <c r="CT234" s="148" t="str">
        <f>IF(Tbl.Kosten[[#This Row],[WPnr.]]=CT$7,Tbl.Kosten[[#This Row],[Totaal kosten]],"")</f>
        <v/>
      </c>
      <c r="CU234" s="148" t="str">
        <f>IF(Tbl.Kosten[[#This Row],[WPnr.]]=CU$7,Tbl.Kosten[[#This Row],[Totaal kosten]],"")</f>
        <v/>
      </c>
      <c r="CV234" s="148" t="str">
        <f>IF(Tbl.Kosten[[#This Row],[WPnr.]]=CV$7,Tbl.Kosten[[#This Row],[Totaal kosten]],"")</f>
        <v/>
      </c>
      <c r="CW234" s="148" t="str">
        <f>IF(Tbl.Kosten[[#This Row],[WPnr.]]=CW$7,Tbl.Kosten[[#This Row],[Totaal kosten]],"")</f>
        <v/>
      </c>
      <c r="CX234" s="148" t="str">
        <f>IF(Tbl.Kosten[[#This Row],[WPnr.]]=CX$7,Tbl.Kosten[[#This Row],[Totaal kosten]],"")</f>
        <v/>
      </c>
      <c r="CY234" s="148" t="str">
        <f>IF(Tbl.Kosten[[#This Row],[WPnr.]]=CY$7,Tbl.Kosten[[#This Row],[Totaal kosten]],"")</f>
        <v/>
      </c>
      <c r="CZ234" s="148" t="str">
        <f>IF(Tbl.Kosten[[#This Row],[WPnr.]]=CZ$7,Tbl.Kosten[[#This Row],[Totaal kosten]],"")</f>
        <v/>
      </c>
      <c r="DA234" s="148" t="str">
        <f>IF(Tbl.Kosten[[#This Row],[WPnr.]]=DA$7,Tbl.Kosten[[#This Row],[Totaal kosten]],"")</f>
        <v/>
      </c>
      <c r="DB234" s="148" t="str">
        <f>IF(Tbl.Kosten[[#This Row],[WPnr.]]=DB$7,Tbl.Kosten[[#This Row],[Totaal kosten]],"")</f>
        <v/>
      </c>
      <c r="DC234" s="148" t="str">
        <f>IF(Tbl.Kosten[[#This Row],[WPnr.]]=DC$7,Tbl.Kosten[[#This Row],[Totaal kosten]],"")</f>
        <v/>
      </c>
      <c r="DD234" s="148" t="str">
        <f>IF(Tbl.Kosten[[#This Row],[WPnr.]]=DD$7,Tbl.Kosten[[#This Row],[Totaal kosten]],"")</f>
        <v/>
      </c>
      <c r="DE234" s="148" t="str">
        <f>IF(Tbl.Kosten[[#This Row],[WPnr.]]=DE$7,Tbl.Kosten[[#This Row],[Totaal kosten]],"")</f>
        <v/>
      </c>
      <c r="DF234" s="148" t="str">
        <f>IF(Tbl.Kosten[[#This Row],[WPnr.]]=DF$7,Tbl.Kosten[[#This Row],[Totaal kosten]],"")</f>
        <v/>
      </c>
      <c r="DG234" s="148" t="str">
        <f>IF(Tbl.Kosten[[#This Row],[WPnr.]]=DG$7,Tbl.Kosten[[#This Row],[Totaal kosten]],"")</f>
        <v/>
      </c>
      <c r="DH234" s="148" t="str">
        <f>IF(Tbl.Kosten[[#This Row],[WPnr.]]=DH$7,Tbl.Kosten[[#This Row],[Totaal kosten]],"")</f>
        <v/>
      </c>
      <c r="DI234" s="148" t="str">
        <f>IF(Tbl.Kosten[[#This Row],[WPnr.]]=DI$7,Tbl.Kosten[[#This Row],[Totaal kosten]],"")</f>
        <v/>
      </c>
      <c r="DJ234" s="148" t="str">
        <f>IF(Tbl.Kosten[[#This Row],[WPnr.]]=DJ$7,Tbl.Kosten[[#This Row],[Totaal kosten]],"")</f>
        <v/>
      </c>
      <c r="DK234" s="148" t="str">
        <f>IF(Tbl.Kosten[[#This Row],[WPnr.]]=DK$7,Tbl.Kosten[[#This Row],[Totaal kosten]],"")</f>
        <v/>
      </c>
      <c r="DL234" s="148" t="str">
        <f>IF(Tbl.Kosten[[#This Row],[WPnr.]]=DL$7,Tbl.Kosten[[#This Row],[Totaal kosten]],"")</f>
        <v/>
      </c>
      <c r="DM234" s="148" t="str">
        <f>IF(Tbl.Kosten[[#This Row],[WPnr.]]=DM$7,Tbl.Kosten[[#This Row],[Totaal kosten]],"")</f>
        <v/>
      </c>
      <c r="DN234" s="148" t="str">
        <f>IF(Tbl.Kosten[[#This Row],[WPnr.]]=DN$7,Tbl.Kosten[[#This Row],[Totaal kosten]],"")</f>
        <v/>
      </c>
      <c r="DO234" s="148" t="str">
        <f>IF(Tbl.Kosten[[#This Row],[WPnr.]]=DO$7,Tbl.Kosten[[#This Row],[Totaal kosten]],"")</f>
        <v/>
      </c>
      <c r="DP234" s="148" t="str">
        <f>IF(Tbl.Kosten[[#This Row],[WPnr.]]=DP$7,Tbl.Kosten[[#This Row],[Totaal kosten]],"")</f>
        <v/>
      </c>
      <c r="DQ234" s="148" t="str">
        <f>IF(Tbl.Kosten[[#This Row],[WPnr.]]=DQ$7,Tbl.Kosten[[#This Row],[Totaal kosten]],"")</f>
        <v/>
      </c>
      <c r="DR234" s="148" t="str">
        <f>IF(Tbl.Kosten[[#This Row],[WPnr.]]=DR$7,Tbl.Kosten[[#This Row],[Totaal kosten]],"")</f>
        <v/>
      </c>
      <c r="DS234" s="148" t="str">
        <f>IF(Tbl.Kosten[[#This Row],[WPnr.]]=DS$7,Tbl.Kosten[[#This Row],[Totaal kosten]],"")</f>
        <v/>
      </c>
      <c r="DT234" s="148" t="str">
        <f>IF(Tbl.Kosten[[#This Row],[WPnr.]]=DT$7,Tbl.Kosten[[#This Row],[Totaal kosten]],"")</f>
        <v/>
      </c>
      <c r="DU234" s="148" t="str">
        <f>IF(Tbl.Kosten[[#This Row],[WPnr.]]=DU$7,Tbl.Kosten[[#This Row],[Totaal kosten]],"")</f>
        <v/>
      </c>
      <c r="DV234" s="148" t="str">
        <f>IF(Tbl.Kosten[[#This Row],[WPnr.]]=DV$7,Tbl.Kosten[[#This Row],[Totaal kosten]],"")</f>
        <v/>
      </c>
      <c r="DW234" s="148" t="str">
        <f>IFERROR(_xlfn.XLOOKUP(Tbl.Kosten[[#This Row],[Kostensoort]],Tbl.Kostensoorten[Kostensoorten],Tbl.Kostensoorten[KSnr.],"",0,1),"")</f>
        <v/>
      </c>
      <c r="DX234" s="148" t="str">
        <f>IF(Tbl.Kosten[[#This Row],[KSnr.]]=DX$7,Tbl.Kosten[[#This Row],[Totaal kosten]],"")</f>
        <v/>
      </c>
      <c r="DY234" s="148" t="str">
        <f>IF(Tbl.Kosten[[#This Row],[KSnr.]]=DY$7,Tbl.Kosten[[#This Row],[Totaal kosten]],"")</f>
        <v/>
      </c>
      <c r="DZ234" s="148" t="str">
        <f>IF(Tbl.Kosten[[#This Row],[KSnr.]]=DZ$7,Tbl.Kosten[[#This Row],[Totaal kosten]],"")</f>
        <v/>
      </c>
      <c r="EA234" s="148" t="str">
        <f>IF(Tbl.Kosten[[#This Row],[KSnr.]]=EA$7,Tbl.Kosten[[#This Row],[Totaal kosten]],"")</f>
        <v/>
      </c>
      <c r="EB234" s="148" t="str">
        <f>IF(Tbl.Kosten[[#This Row],[KSnr.]]=EB$7,Tbl.Kosten[[#This Row],[Totaal kosten]],"")</f>
        <v/>
      </c>
      <c r="EC234" s="148" t="str">
        <f>IF(Tbl.Kosten[[#This Row],[KSnr.]]=EC$7,Tbl.Kosten[[#This Row],[Totaal kosten]],"")</f>
        <v/>
      </c>
      <c r="ED234" s="148" t="str">
        <f>IF(Tbl.Kosten[[#This Row],[KSnr.]]=ED$7,Tbl.Kosten[[#This Row],[Totaal kosten]],"")</f>
        <v/>
      </c>
      <c r="EE234" s="148" t="str">
        <f>IF(Tbl.Kosten[[#This Row],[KSnr.]]=EE$7,Tbl.Kosten[[#This Row],[Totaal kosten]],"")</f>
        <v/>
      </c>
      <c r="EF234" s="148" t="str">
        <f>IF(Tbl.Kosten[[#This Row],[KSnr.]]=EF$7,Tbl.Kosten[[#This Row],[Totaal kosten]],"")</f>
        <v/>
      </c>
      <c r="EG234" s="148" t="str">
        <f>IF(Tbl.Kosten[[#This Row],[KSnr.]]=EG$7,Tbl.Kosten[[#This Row],[Totaal kosten]],"")</f>
        <v/>
      </c>
      <c r="EH234" s="148" t="str">
        <f>IF(Tbl.Kosten[[#This Row],[KSnr.]]=EH$7,Tbl.Kosten[[#This Row],[Totaal kosten]],"")</f>
        <v/>
      </c>
      <c r="EI234" s="148" t="str">
        <f>IF(Tbl.Kosten[[#This Row],[KSnr.]]=EI$7,Tbl.Kosten[[#This Row],[Totaal kosten]],"")</f>
        <v/>
      </c>
      <c r="EJ234" s="148" t="str">
        <f>IF(Tbl.Kosten[[#This Row],[KSnr.]]=EJ$7,Tbl.Kosten[[#This Row],[Totaal kosten]],"")</f>
        <v/>
      </c>
      <c r="EK234" s="148" t="str">
        <f>IF(Tbl.Kosten[[#This Row],[KSnr.]]=EK$7,Tbl.Kosten[[#This Row],[Totaal kosten]],"")</f>
        <v/>
      </c>
      <c r="EL234" s="148" t="str">
        <f>IF(Tbl.Kosten[[#This Row],[KSnr.]]=EL$7,Tbl.Kosten[[#This Row],[Totaal kosten]],"")</f>
        <v/>
      </c>
      <c r="EM234" s="148" t="str">
        <f>IF(Tbl.Kosten[[#This Row],[KSnr.]]=EM$7,Tbl.Kosten[[#This Row],[Totaal kosten]],"")</f>
        <v/>
      </c>
      <c r="EN234" s="148" t="str">
        <f>IF(Tbl.Kosten[[#This Row],[KSnr.]]=EN$7,Tbl.Kosten[[#This Row],[Totaal kosten]],"")</f>
        <v/>
      </c>
      <c r="EO234" s="148" t="str">
        <f>IF(Tbl.Kosten[[#This Row],[KSnr.]]=EO$7,Tbl.Kosten[[#This Row],[Totaal kosten]],"")</f>
        <v/>
      </c>
      <c r="EP234" s="148" t="str">
        <f>IF(Tbl.Kosten[[#This Row],[KSnr.]]=EP$7,Tbl.Kosten[[#This Row],[Totaal kosten]],"")</f>
        <v/>
      </c>
      <c r="EQ234" s="148" t="str">
        <f>IF(Tbl.Kosten[[#This Row],[KSnr.]]=EQ$7,Tbl.Kosten[[#This Row],[Totaal kosten]],"")</f>
        <v/>
      </c>
      <c r="ER234" s="144" t="str">
        <f>IFERROR(_xlfn.XLOOKUP(Tbl.Kosten[[#This Row],[Subsidieactiviteit]],Tbl.Subsidiehoogte[Subsidieactiviteit],Tbl.Subsidiehoogte[SAnr.],"",0,1),"")</f>
        <v/>
      </c>
      <c r="ES234" s="150" t="str">
        <f>IF(Tbl.Kosten[[#This Row],[Sanr.]]=ES$7,Tbl.Kosten[[#This Row],[Totaal kosten]],"")</f>
        <v/>
      </c>
      <c r="ET234" s="150" t="str">
        <f>IF(Tbl.Kosten[[#This Row],[Sanr.]]=ET$7,Tbl.Kosten[[#This Row],[Totaal kosten]],"")</f>
        <v/>
      </c>
      <c r="EU234" s="150" t="str">
        <f>IF(Tbl.Kosten[[#This Row],[Sanr.]]=EU$7,Tbl.Kosten[[#This Row],[Totaal kosten]],"")</f>
        <v/>
      </c>
      <c r="EV234" s="150" t="str">
        <f>IF(Tbl.Kosten[[#This Row],[Sanr.]]=EV$7,Tbl.Kosten[[#This Row],[Totaal kosten]],"")</f>
        <v/>
      </c>
      <c r="EW234" s="150" t="str">
        <f>IF(Tbl.Kosten[[#This Row],[Sanr.]]=EW$7,Tbl.Kosten[[#This Row],[Totaal kosten]],"")</f>
        <v/>
      </c>
      <c r="EX234" s="150" t="str">
        <f>IF(Tbl.Kosten[[#This Row],[Sanr.]]=EX$7,Tbl.Kosten[[#This Row],[Totaal kosten]],"")</f>
        <v/>
      </c>
      <c r="EY234" s="150" t="str">
        <f>IF(Tbl.Kosten[[#This Row],[Sanr.]]=EY$7,Tbl.Kosten[[#This Row],[Totaal kosten]],"")</f>
        <v/>
      </c>
      <c r="EZ234" s="150" t="str">
        <f>IF(Tbl.Kosten[[#This Row],[Sanr.]]=EZ$7,Tbl.Kosten[[#This Row],[Totaal kosten]],"")</f>
        <v/>
      </c>
      <c r="FA234" s="150" t="str">
        <f>IF(Tbl.Kosten[[#This Row],[Sanr.]]=FA$7,Tbl.Kosten[[#This Row],[Totaal kosten]],"")</f>
        <v/>
      </c>
      <c r="FB234" s="150" t="str">
        <f>IF(Tbl.Kosten[[#This Row],[Sanr.]]=FB$7,Tbl.Kosten[[#This Row],[Totaal kosten]],"")</f>
        <v/>
      </c>
      <c r="FC234" s="150" t="str">
        <f>IF(Tbl.Kosten[[#This Row],[Sanr.]]=FC$7,Tbl.Kosten[[#This Row],[Totaal kosten]],"")</f>
        <v/>
      </c>
      <c r="FD234" s="150" t="str">
        <f>IF(Tbl.Kosten[[#This Row],[Sanr.]]=FD$7,Tbl.Kosten[[#This Row],[Totaal kosten]],"")</f>
        <v/>
      </c>
      <c r="FE234" s="150" t="str">
        <f>IF(Tbl.Kosten[[#This Row],[Sanr.]]=FE$7,Tbl.Kosten[[#This Row],[Totaal kosten]],"")</f>
        <v/>
      </c>
      <c r="FF234" s="150" t="str">
        <f>IF(Tbl.Kosten[[#This Row],[Sanr.]]=FF$7,Tbl.Kosten[[#This Row],[Totaal kosten]],"")</f>
        <v/>
      </c>
      <c r="FG234" s="150" t="str">
        <f>IF(Tbl.Kosten[[#This Row],[Sanr.]]=FG$7,Tbl.Kosten[[#This Row],[Totaal kosten]],"")</f>
        <v/>
      </c>
      <c r="FH234" s="150" t="str">
        <f>IF(Tbl.Kosten[[#This Row],[Sanr.]]=FH$7,Tbl.Kosten[[#This Row],[Totaal kosten]],"")</f>
        <v/>
      </c>
      <c r="FI234" s="150" t="str">
        <f>IF(Tbl.Kosten[[#This Row],[Sanr.]]=FI$7,Tbl.Kosten[[#This Row],[Totaal kosten]],"")</f>
        <v/>
      </c>
      <c r="FJ234" s="150" t="str">
        <f>IF(Tbl.Kosten[[#This Row],[Sanr.]]=FJ$7,Tbl.Kosten[[#This Row],[Totaal kosten]],"")</f>
        <v/>
      </c>
      <c r="FK234" s="150" t="str">
        <f>IF(Tbl.Kosten[[#This Row],[Sanr.]]=FK$7,Tbl.Kosten[[#This Row],[Totaal kosten]],"")</f>
        <v/>
      </c>
      <c r="FL234" s="150" t="str">
        <f>IF(Tbl.Kosten[[#This Row],[Sanr.]]=FL$7,Tbl.Kosten[[#This Row],[Totaal kosten]],"")</f>
        <v/>
      </c>
      <c r="FM234" s="150" t="str">
        <f>IF(Tbl.Kosten[[#This Row],[Sanr.]]=FM$7,Tbl.Kosten[[#This Row],[Totaal kosten]],"")</f>
        <v/>
      </c>
      <c r="FN234" s="150" t="str">
        <f>IF(Tbl.Kosten[[#This Row],[Sanr.]]=FN$7,Tbl.Kosten[[#This Row],[Totaal kosten]],"")</f>
        <v/>
      </c>
      <c r="FO234" s="150" t="str">
        <f>IF(Tbl.Kosten[[#This Row],[Sanr.]]=FO$7,Tbl.Kosten[[#This Row],[Totaal kosten]],"")</f>
        <v/>
      </c>
      <c r="FP234" s="150" t="str">
        <f>IF(Tbl.Kosten[[#This Row],[Sanr.]]=FP$7,Tbl.Kosten[[#This Row],[Totaal kosten]],"")</f>
        <v/>
      </c>
      <c r="FQ234" s="150" t="str">
        <f>IF(Tbl.Kosten[[#This Row],[Sanr.]]=FQ$7,Tbl.Kosten[[#This Row],[Totaal kosten]],"")</f>
        <v/>
      </c>
      <c r="FR234" s="150" t="str">
        <f>IF(Tbl.Kosten[[#This Row],[Sanr.]]=FR$7,Tbl.Kosten[[#This Row],[Totaal kosten]],"")</f>
        <v/>
      </c>
      <c r="FS234" s="150" t="str">
        <f>IF(Tbl.Kosten[[#This Row],[Sanr.]]=FS$7,Tbl.Kosten[[#This Row],[Totaal kosten]],"")</f>
        <v/>
      </c>
      <c r="FT234" s="150" t="str">
        <f>IF(Tbl.Kosten[[#This Row],[Sanr.]]=FT$7,Tbl.Kosten[[#This Row],[Totaal kosten]],"")</f>
        <v/>
      </c>
      <c r="FU234" s="150" t="str">
        <f>IF(Tbl.Kosten[[#This Row],[Sanr.]]=FU$7,Tbl.Kosten[[#This Row],[Totaal kosten]],"")</f>
        <v/>
      </c>
      <c r="FV234" s="150" t="str">
        <f>IF(Tbl.Kosten[[#This Row],[Sanr.]]=FV$7,Tbl.Kosten[[#This Row],[Totaal kosten]],"")</f>
        <v/>
      </c>
      <c r="FW234" s="150" t="str">
        <f>IFERROR(_xlfn.XLOOKUP(Tbl.Kosten[[#This Row],[Activiteitencode]],Tbl.Activiteiten[Activiteitcode],Tbl.Activiteiten[Anr.],"",0,1),"")</f>
        <v/>
      </c>
      <c r="FX234" s="169" t="str">
        <f>_xlfn.CONCAT(Tbl.Kosten[[#This Row],[Pnr.]],Tbl.Kosten[[#This Row],[Sanr.]])</f>
        <v>P1</v>
      </c>
      <c r="FY234" s="150">
        <f>Tbl.Kosten[[#This Row],[Totaal kosten]]-Tbl.Kosten[[#This Row],[Subsidie]]</f>
        <v>0</v>
      </c>
      <c r="FZ234" s="150">
        <f>IF(Tbl.Kosten[[#This Row],[Pnr.]]=FZ$7,Tbl.Kosten[[#This Row],[Te financieren]],"")</f>
        <v>0</v>
      </c>
      <c r="GA234" s="150" t="str">
        <f>IF(Tbl.Kosten[[#This Row],[Pnr.]]=GA$7,Tbl.Kosten[[#This Row],[Te financieren]],"")</f>
        <v/>
      </c>
      <c r="GB234" s="150" t="str">
        <f>IF(Tbl.Kosten[[#This Row],[Pnr.]]=GB$7,Tbl.Kosten[[#This Row],[Te financieren]],"")</f>
        <v/>
      </c>
      <c r="GC234" s="150" t="str">
        <f>IF(Tbl.Kosten[[#This Row],[Pnr.]]=GC$7,Tbl.Kosten[[#This Row],[Te financieren]],"")</f>
        <v/>
      </c>
      <c r="GD234" s="150" t="str">
        <f>IF(Tbl.Kosten[[#This Row],[Pnr.]]=GD$7,Tbl.Kosten[[#This Row],[Te financieren]],"")</f>
        <v/>
      </c>
      <c r="GE234" s="150" t="str">
        <f>IF(Tbl.Kosten[[#This Row],[Pnr.]]=GE$7,Tbl.Kosten[[#This Row],[Te financieren]],"")</f>
        <v/>
      </c>
      <c r="GF234" s="150" t="str">
        <f>IF(Tbl.Kosten[[#This Row],[Pnr.]]=GF$7,Tbl.Kosten[[#This Row],[Te financieren]],"")</f>
        <v/>
      </c>
      <c r="GG234" s="150" t="str">
        <f>IF(Tbl.Kosten[[#This Row],[Pnr.]]=GG$7,Tbl.Kosten[[#This Row],[Te financieren]],"")</f>
        <v/>
      </c>
      <c r="GH234" s="150" t="str">
        <f>IF(Tbl.Kosten[[#This Row],[Pnr.]]=GH$7,Tbl.Kosten[[#This Row],[Te financieren]],"")</f>
        <v/>
      </c>
      <c r="GI234" s="150" t="str">
        <f>IF(Tbl.Kosten[[#This Row],[Pnr.]]=GI$7,Tbl.Kosten[[#This Row],[Te financieren]],"")</f>
        <v/>
      </c>
      <c r="GJ234" s="150" t="str">
        <f>IF(Tbl.Kosten[[#This Row],[Pnr.]]=GJ$7,Tbl.Kosten[[#This Row],[Te financieren]],"")</f>
        <v/>
      </c>
      <c r="GK234" s="150" t="str">
        <f>IF(Tbl.Kosten[[#This Row],[Pnr.]]=GK$7,Tbl.Kosten[[#This Row],[Te financieren]],"")</f>
        <v/>
      </c>
      <c r="GL234" s="150" t="str">
        <f>IF(Tbl.Kosten[[#This Row],[Pnr.]]=GL$7,Tbl.Kosten[[#This Row],[Te financieren]],"")</f>
        <v/>
      </c>
      <c r="GM234" s="150" t="str">
        <f>IF(Tbl.Kosten[[#This Row],[Pnr.]]=GM$7,Tbl.Kosten[[#This Row],[Te financieren]],"")</f>
        <v/>
      </c>
      <c r="GN234" s="150" t="str">
        <f>IF(Tbl.Kosten[[#This Row],[Pnr.]]=GN$7,Tbl.Kosten[[#This Row],[Te financieren]],"")</f>
        <v/>
      </c>
      <c r="GO234" s="150" t="str">
        <f>IF(Tbl.Kosten[[#This Row],[Pnr.]]=GO$7,Tbl.Kosten[[#This Row],[Te financieren]],"")</f>
        <v/>
      </c>
      <c r="GP234" s="150" t="str">
        <f>IF(Tbl.Kosten[[#This Row],[Pnr.]]=GP$7,Tbl.Kosten[[#This Row],[Te financieren]],"")</f>
        <v/>
      </c>
      <c r="GQ234" s="150" t="str">
        <f>IF(Tbl.Kosten[[#This Row],[Pnr.]]=GQ$7,Tbl.Kosten[[#This Row],[Te financieren]],"")</f>
        <v/>
      </c>
      <c r="GR234" s="150" t="str">
        <f>IF(Tbl.Kosten[[#This Row],[Pnr.]]=GR$7,Tbl.Kosten[[#This Row],[Te financieren]],"")</f>
        <v/>
      </c>
      <c r="GS234" s="150" t="str">
        <f>IF(Tbl.Kosten[[#This Row],[Pnr.]]=GS$7,Tbl.Kosten[[#This Row],[Te financieren]],"")</f>
        <v/>
      </c>
      <c r="GT234" s="150" t="str">
        <f>IF(Tbl.Kosten[[#This Row],[Pnr.]]=GT$7,Tbl.Kosten[[#This Row],[Te financieren]],"")</f>
        <v/>
      </c>
      <c r="GU234" s="150" t="str">
        <f>IF(Tbl.Kosten[[#This Row],[Pnr.]]=GU$7,Tbl.Kosten[[#This Row],[Te financieren]],"")</f>
        <v/>
      </c>
      <c r="GV234" s="150" t="str">
        <f>IF(Tbl.Kosten[[#This Row],[Pnr.]]=GV$7,Tbl.Kosten[[#This Row],[Te financieren]],"")</f>
        <v/>
      </c>
      <c r="GW234" s="150" t="str">
        <f>IF(Tbl.Kosten[[#This Row],[Pnr.]]=GW$7,Tbl.Kosten[[#This Row],[Te financieren]],"")</f>
        <v/>
      </c>
      <c r="GX234" s="150" t="str">
        <f>IF(Tbl.Kosten[[#This Row],[Pnr.]]=GX$7,Tbl.Kosten[[#This Row],[Te financieren]],"")</f>
        <v/>
      </c>
      <c r="GY234" s="150" t="str">
        <f>IF(Tbl.Kosten[[#This Row],[Pnr.]]=GY$7,Tbl.Kosten[[#This Row],[Te financieren]],"")</f>
        <v/>
      </c>
      <c r="GZ234" s="150" t="str">
        <f>IF(Tbl.Kosten[[#This Row],[Pnr.]]=GZ$7,Tbl.Kosten[[#This Row],[Te financieren]],"")</f>
        <v/>
      </c>
      <c r="HA234" s="150" t="str">
        <f>IF(Tbl.Kosten[[#This Row],[Pnr.]]=HA$7,Tbl.Kosten[[#This Row],[Te financieren]],"")</f>
        <v/>
      </c>
      <c r="HB234" s="150" t="str">
        <f>IF(Tbl.Kosten[[#This Row],[Pnr.]]=HB$7,Tbl.Kosten[[#This Row],[Te financieren]],"")</f>
        <v/>
      </c>
      <c r="HC234" s="150" t="str">
        <f>IF(Tbl.Kosten[[#This Row],[Pnr.]]=HC$7,Tbl.Kosten[[#This Row],[Te financieren]],"")</f>
        <v/>
      </c>
      <c r="HD234" s="150" t="str">
        <f>IF(Tbl.Kosten[[#This Row],[Pnr.]]=HD$7,Tbl.Kosten[[#This Row],[Te financieren]],"")</f>
        <v/>
      </c>
      <c r="HE234" s="150" t="str">
        <f>IF(Tbl.Kosten[[#This Row],[Pnr.]]=HE$7,Tbl.Kosten[[#This Row],[Te financieren]],"")</f>
        <v/>
      </c>
      <c r="HF234" s="150" t="str">
        <f>IF(Tbl.Kosten[[#This Row],[Pnr.]]=HF$7,Tbl.Kosten[[#This Row],[Te financieren]],"")</f>
        <v/>
      </c>
      <c r="HG234" s="150" t="str">
        <f>IF(Tbl.Kosten[[#This Row],[Pnr.]]=HG$7,Tbl.Kosten[[#This Row],[Te financieren]],"")</f>
        <v/>
      </c>
      <c r="HH234" s="150" t="str">
        <f>IF(Tbl.Kosten[[#This Row],[Pnr.]]=HH$7,Tbl.Kosten[[#This Row],[Te financieren]],"")</f>
        <v/>
      </c>
      <c r="HI234" s="150" t="str">
        <f>IF(Tbl.Kosten[[#This Row],[Pnr.]]=HI$7,Tbl.Kosten[[#This Row],[Te financieren]],"")</f>
        <v/>
      </c>
      <c r="HJ234" s="150" t="str">
        <f>IF(Tbl.Kosten[[#This Row],[Pnr.]]=HJ$7,Tbl.Kosten[[#This Row],[Te financieren]],"")</f>
        <v/>
      </c>
      <c r="HK234" s="150" t="str">
        <f>IF(Tbl.Kosten[[#This Row],[Pnr.]]=HK$7,Tbl.Kosten[[#This Row],[Te financieren]],"")</f>
        <v/>
      </c>
      <c r="HL234" s="150" t="str">
        <f>IF(Tbl.Kosten[[#This Row],[Pnr.]]=HL$7,Tbl.Kosten[[#This Row],[Te financieren]],"")</f>
        <v/>
      </c>
      <c r="HM234" s="150" t="str">
        <f>IF(Tbl.Kosten[[#This Row],[Pnr.]]=HM$7,Tbl.Kosten[[#This Row],[Te financieren]],"")</f>
        <v/>
      </c>
      <c r="HN234" s="150" t="str">
        <f>IF(Tbl.Kosten[[#This Row],[Pnr.]]=HN$7,Tbl.Kosten[[#This Row],[Te financieren]],"")</f>
        <v/>
      </c>
      <c r="HO234" s="150" t="str">
        <f>IF(Tbl.Kosten[[#This Row],[Pnr.]]=HO$7,Tbl.Kosten[[#This Row],[Te financieren]],"")</f>
        <v/>
      </c>
      <c r="HP234" s="150" t="str">
        <f>IF(Tbl.Kosten[[#This Row],[Pnr.]]=HP$7,Tbl.Kosten[[#This Row],[Te financieren]],"")</f>
        <v/>
      </c>
      <c r="HQ234" s="150" t="str">
        <f>IF(Tbl.Kosten[[#This Row],[Pnr.]]=HQ$7,Tbl.Kosten[[#This Row],[Te financieren]],"")</f>
        <v/>
      </c>
      <c r="HR234" s="150" t="str">
        <f>IF(Tbl.Kosten[[#This Row],[Pnr.]]=HR$7,Tbl.Kosten[[#This Row],[Te financieren]],"")</f>
        <v/>
      </c>
      <c r="HS234" s="150" t="str">
        <f>IF(Tbl.Kosten[[#This Row],[Pnr.]]=HS$7,Tbl.Kosten[[#This Row],[Te financieren]],"")</f>
        <v/>
      </c>
      <c r="HT234" s="150" t="str">
        <f>IF(Tbl.Kosten[[#This Row],[Pnr.]]=HT$7,Tbl.Kosten[[#This Row],[Te financieren]],"")</f>
        <v/>
      </c>
      <c r="HU234" s="150" t="str">
        <f>IF(Tbl.Kosten[[#This Row],[Pnr.]]=HU$7,Tbl.Kosten[[#This Row],[Te financieren]],"")</f>
        <v/>
      </c>
      <c r="HV234" s="150" t="str">
        <f>IF(Tbl.Kosten[[#This Row],[Pnr.]]=HV$7,Tbl.Kosten[[#This Row],[Te financieren]],"")</f>
        <v/>
      </c>
      <c r="HW234" s="150" t="str">
        <f>IF(Tbl.Kosten[[#This Row],[Pnr.]]=HW$7,Tbl.Kosten[[#This Row],[Te financieren]],"")</f>
        <v/>
      </c>
    </row>
    <row r="235" spans="2:231" x14ac:dyDescent="0.3">
      <c r="B235" s="134"/>
      <c r="C235" s="137"/>
      <c r="D235" s="136"/>
      <c r="E235" s="261"/>
      <c r="F235" s="135"/>
      <c r="G235" s="11" t="str">
        <f>IF(Tbl.Kosten[[#This Row],[Medewerker e/o 
functie]]&lt;&gt;"",_xlfn.XLOOKUP(Tbl.Kosten[[#This Row],[Medewerker e/o 
functie]],Tbl.Uurtarief[Medewerker en/of functie],Tbl.Uurtarief[Uurtarief],"",0,1),"")</f>
        <v/>
      </c>
      <c r="H235" s="121">
        <f>IFERROR(Tbl.Kosten[[#This Row],[Uren]]*Tbl.Kosten[[#This Row],[Uurtarief]],0)</f>
        <v>0</v>
      </c>
      <c r="I235" s="119" t="str">
        <f>IF(Tbl.Kosten[[#This Row],[Subtotaal uren]]&lt;&gt;0,_xlfn.XLOOKUP(Tbl.Kosten[[#This Row],[Medewerker e/o 
functie]],Tbl.Uurtarief[Medewerker en/of functie],Tbl.Uurtarief[Kostensoort arbeid],"",0,1),"")</f>
        <v/>
      </c>
      <c r="J235" s="137"/>
      <c r="K235" s="135"/>
      <c r="L235" s="139" t="str">
        <f>IF(Tbl.Kosten[[#This Row],[Activum]]&lt;&gt;"",_xlfn.XLOOKUP(Tbl.Kosten[[#This Row],[Activum]],Tbl.Afschrijvingskosten[Activum],Tbl.Afschrijvingskosten[Tarief per afschrijvings-eenheid],"",0,1),"")</f>
        <v/>
      </c>
      <c r="M235" s="122">
        <f>IFERROR(Tbl.Kosten[[#This Row],[Een-
heden]]*Tbl.Kosten[[#This Row],[Afschrijvings-
tarief]],0)</f>
        <v>0</v>
      </c>
      <c r="N235" s="122" t="str">
        <f>IF(Tbl.Kosten[[#This Row],[Subtotaal afschrijving]]&lt;&gt;0,Lijsten!$A$7,"")</f>
        <v/>
      </c>
      <c r="O235" s="140"/>
      <c r="P235" s="135"/>
      <c r="Q235" s="138"/>
      <c r="R235" s="122">
        <f>IFERROR(Tbl.Kosten[[#This Row],[Aantal]]*Tbl.Kosten[[#This Row],[Tarief]],0)</f>
        <v>0</v>
      </c>
      <c r="S235" s="8">
        <f>IFERROR(Tbl.Kosten[[#This Row],[Subtotaal overige kosten]]+Tbl.Kosten[[#This Row],[Subtotaal uren]]+Tbl.Kosten[[#This Row],[Subtotaal afschrijving]],0)</f>
        <v>0</v>
      </c>
      <c r="T235" s="8">
        <f>IFERROR(Tbl.Kosten[[#This Row],[Totaal kosten]]*Tbl.Kosten[[#This Row],[Subsidie%]],0)</f>
        <v>0</v>
      </c>
      <c r="U235" s="4" t="str" cm="1">
        <f t="array" ref="U235">IFERROR(_xlfn.IFS(Tbl.Kosten[[#This Row],[Subtotaal uren]]&lt;&gt;0,Tbl.Kosten[[#This Row],[Kostensoort arbeid]],Tbl.Kosten[[#This Row],[Subtotaal afschrijving]]&lt;&gt;0,Tbl.Kosten[[#This Row],[Kostensoort afschrijving]],Tbl.Kosten[[#This Row],[Subtotaal overige kosten]]&lt;&gt;0,Tbl.Kosten[[#This Row],[Kostensoort overig]]),"")</f>
        <v/>
      </c>
      <c r="V235" s="4" t="str">
        <f>IFERROR(_xlfn.XLOOKUP(Tbl.Kosten[[#This Row],[Activiteitencode]],Tbl.Activiteiten[Activiteitcode],Tbl.Activiteiten[Werkpakketcode],"",0,1),"")</f>
        <v/>
      </c>
      <c r="W235" s="4" t="str">
        <f>IFERROR(_xlfn.XLOOKUP(Tbl.Kosten[[#This Row],[Werkpakketcode]],Tbl.Werkpakketten[Werkpakketcode],Tbl.Werkpakketten[Subsidiabele activiteit],"",0,1),"")</f>
        <v/>
      </c>
      <c r="X235" s="12">
        <f>IFERROR(_xlfn.XLOOKUP(Tbl.Kosten[[#This Row],[Sanr.]],Tbl.Subsidiehoogte[SAnr.],Tbl.Subsidiehoogte[Sub. Percentage],0,0,1),0)</f>
        <v>0</v>
      </c>
      <c r="Y235" s="144" t="str">
        <f>IFERROR(_xlfn.XLOOKUP(Tbl.Kosten[[#This Row],[Partnercode]],Tbl.Projectpartners[Partnercode],Tbl.Projectpartners[PNr.],"",0,1),"")</f>
        <v>P1</v>
      </c>
      <c r="Z235" s="148">
        <f>IF(Tbl.Kosten[[#This Row],[Pnr.]]=Z$7,Tbl.Kosten[[#This Row],[Totaal kosten]],"")</f>
        <v>0</v>
      </c>
      <c r="AA235" s="148" t="str">
        <f>IF(Tbl.Kosten[[#This Row],[Pnr.]]=AA$7,Tbl.Kosten[[#This Row],[Totaal kosten]],"")</f>
        <v/>
      </c>
      <c r="AB235" s="148" t="str">
        <f>IF(Tbl.Kosten[[#This Row],[Pnr.]]=AB$7,Tbl.Kosten[[#This Row],[Totaal kosten]],"")</f>
        <v/>
      </c>
      <c r="AC235" s="148" t="str">
        <f>IF(Tbl.Kosten[[#This Row],[Pnr.]]=AC$7,Tbl.Kosten[[#This Row],[Totaal kosten]],"")</f>
        <v/>
      </c>
      <c r="AD235" s="148" t="str">
        <f>IF(Tbl.Kosten[[#This Row],[Pnr.]]=AD$7,Tbl.Kosten[[#This Row],[Totaal kosten]],"")</f>
        <v/>
      </c>
      <c r="AE235" s="148" t="str">
        <f>IF(Tbl.Kosten[[#This Row],[Pnr.]]=AE$7,Tbl.Kosten[[#This Row],[Totaal kosten]],"")</f>
        <v/>
      </c>
      <c r="AF235" s="148" t="str">
        <f>IF(Tbl.Kosten[[#This Row],[Pnr.]]=AF$7,Tbl.Kosten[[#This Row],[Totaal kosten]],"")</f>
        <v/>
      </c>
      <c r="AG235" s="148" t="str">
        <f>IF(Tbl.Kosten[[#This Row],[Pnr.]]=AG$7,Tbl.Kosten[[#This Row],[Totaal kosten]],"")</f>
        <v/>
      </c>
      <c r="AH235" s="148" t="str">
        <f>IF(Tbl.Kosten[[#This Row],[Pnr.]]=AH$7,Tbl.Kosten[[#This Row],[Totaal kosten]],"")</f>
        <v/>
      </c>
      <c r="AI235" s="148" t="str">
        <f>IF(Tbl.Kosten[[#This Row],[Pnr.]]=AI$7,Tbl.Kosten[[#This Row],[Totaal kosten]],"")</f>
        <v/>
      </c>
      <c r="AJ235" s="148" t="str">
        <f>IF(Tbl.Kosten[[#This Row],[Pnr.]]=AJ$7,Tbl.Kosten[[#This Row],[Totaal kosten]],"")</f>
        <v/>
      </c>
      <c r="AK235" s="148" t="str">
        <f>IF(Tbl.Kosten[[#This Row],[Pnr.]]=AK$7,Tbl.Kosten[[#This Row],[Totaal kosten]],"")</f>
        <v/>
      </c>
      <c r="AL235" s="148" t="str">
        <f>IF(Tbl.Kosten[[#This Row],[Pnr.]]=AL$7,Tbl.Kosten[[#This Row],[Totaal kosten]],"")</f>
        <v/>
      </c>
      <c r="AM235" s="148" t="str">
        <f>IF(Tbl.Kosten[[#This Row],[Pnr.]]=AM$7,Tbl.Kosten[[#This Row],[Totaal kosten]],"")</f>
        <v/>
      </c>
      <c r="AN235" s="148" t="str">
        <f>IF(Tbl.Kosten[[#This Row],[Pnr.]]=AN$7,Tbl.Kosten[[#This Row],[Totaal kosten]],"")</f>
        <v/>
      </c>
      <c r="AO235" s="148" t="str">
        <f>IF(Tbl.Kosten[[#This Row],[Pnr.]]=AO$7,Tbl.Kosten[[#This Row],[Totaal kosten]],"")</f>
        <v/>
      </c>
      <c r="AP235" s="148" t="str">
        <f>IF(Tbl.Kosten[[#This Row],[Pnr.]]=AP$7,Tbl.Kosten[[#This Row],[Totaal kosten]],"")</f>
        <v/>
      </c>
      <c r="AQ235" s="148" t="str">
        <f>IF(Tbl.Kosten[[#This Row],[Pnr.]]=AQ$7,Tbl.Kosten[[#This Row],[Totaal kosten]],"")</f>
        <v/>
      </c>
      <c r="AR235" s="148" t="str">
        <f>IF(Tbl.Kosten[[#This Row],[Pnr.]]=AR$7,Tbl.Kosten[[#This Row],[Totaal kosten]],"")</f>
        <v/>
      </c>
      <c r="AS235" s="148" t="str">
        <f>IF(Tbl.Kosten[[#This Row],[Pnr.]]=AS$7,Tbl.Kosten[[#This Row],[Totaal kosten]],"")</f>
        <v/>
      </c>
      <c r="AT235" s="148" t="str">
        <f>IF(Tbl.Kosten[[#This Row],[Pnr.]]=AT$7,Tbl.Kosten[[#This Row],[Totaal kosten]],"")</f>
        <v/>
      </c>
      <c r="AU235" s="148" t="str">
        <f>IF(Tbl.Kosten[[#This Row],[Pnr.]]=AU$7,Tbl.Kosten[[#This Row],[Totaal kosten]],"")</f>
        <v/>
      </c>
      <c r="AV235" s="148" t="str">
        <f>IF(Tbl.Kosten[[#This Row],[Pnr.]]=AV$7,Tbl.Kosten[[#This Row],[Totaal kosten]],"")</f>
        <v/>
      </c>
      <c r="AW235" s="148" t="str">
        <f>IF(Tbl.Kosten[[#This Row],[Pnr.]]=AW$7,Tbl.Kosten[[#This Row],[Totaal kosten]],"")</f>
        <v/>
      </c>
      <c r="AX235" s="148" t="str">
        <f>IF(Tbl.Kosten[[#This Row],[Pnr.]]=AX$7,Tbl.Kosten[[#This Row],[Totaal kosten]],"")</f>
        <v/>
      </c>
      <c r="AY235" s="148" t="str">
        <f>IF(Tbl.Kosten[[#This Row],[Pnr.]]=AY$7,Tbl.Kosten[[#This Row],[Totaal kosten]],"")</f>
        <v/>
      </c>
      <c r="AZ235" s="148" t="str">
        <f>IF(Tbl.Kosten[[#This Row],[Pnr.]]=AZ$7,Tbl.Kosten[[#This Row],[Totaal kosten]],"")</f>
        <v/>
      </c>
      <c r="BA235" s="148" t="str">
        <f>IF(Tbl.Kosten[[#This Row],[Pnr.]]=BA$7,Tbl.Kosten[[#This Row],[Totaal kosten]],"")</f>
        <v/>
      </c>
      <c r="BB235" s="148" t="str">
        <f>IF(Tbl.Kosten[[#This Row],[Pnr.]]=BB$7,Tbl.Kosten[[#This Row],[Totaal kosten]],"")</f>
        <v/>
      </c>
      <c r="BC235" s="148" t="str">
        <f>IF(Tbl.Kosten[[#This Row],[Pnr.]]=BC$7,Tbl.Kosten[[#This Row],[Totaal kosten]],"")</f>
        <v/>
      </c>
      <c r="BD235" s="148" t="str">
        <f>IF(Tbl.Kosten[[#This Row],[Pnr.]]=BD$7,Tbl.Kosten[[#This Row],[Totaal kosten]],"")</f>
        <v/>
      </c>
      <c r="BE235" s="148" t="str">
        <f>IF(Tbl.Kosten[[#This Row],[Pnr.]]=BE$7,Tbl.Kosten[[#This Row],[Totaal kosten]],"")</f>
        <v/>
      </c>
      <c r="BF235" s="148" t="str">
        <f>IF(Tbl.Kosten[[#This Row],[Pnr.]]=BF$7,Tbl.Kosten[[#This Row],[Totaal kosten]],"")</f>
        <v/>
      </c>
      <c r="BG235" s="148" t="str">
        <f>IF(Tbl.Kosten[[#This Row],[Pnr.]]=BG$7,Tbl.Kosten[[#This Row],[Totaal kosten]],"")</f>
        <v/>
      </c>
      <c r="BH235" s="148" t="str">
        <f>IF(Tbl.Kosten[[#This Row],[Pnr.]]=BH$7,Tbl.Kosten[[#This Row],[Totaal kosten]],"")</f>
        <v/>
      </c>
      <c r="BI235" s="148" t="str">
        <f>IF(Tbl.Kosten[[#This Row],[Pnr.]]=BI$7,Tbl.Kosten[[#This Row],[Totaal kosten]],"")</f>
        <v/>
      </c>
      <c r="BJ235" s="148" t="str">
        <f>IF(Tbl.Kosten[[#This Row],[Pnr.]]=BJ$7,Tbl.Kosten[[#This Row],[Totaal kosten]],"")</f>
        <v/>
      </c>
      <c r="BK235" s="148" t="str">
        <f>IF(Tbl.Kosten[[#This Row],[Pnr.]]=BK$7,Tbl.Kosten[[#This Row],[Totaal kosten]],"")</f>
        <v/>
      </c>
      <c r="BL235" s="148" t="str">
        <f>IF(Tbl.Kosten[[#This Row],[Pnr.]]=BL$7,Tbl.Kosten[[#This Row],[Totaal kosten]],"")</f>
        <v/>
      </c>
      <c r="BM235" s="148" t="str">
        <f>IF(Tbl.Kosten[[#This Row],[Pnr.]]=BM$7,Tbl.Kosten[[#This Row],[Totaal kosten]],"")</f>
        <v/>
      </c>
      <c r="BN235" s="148" t="str">
        <f>IF(Tbl.Kosten[[#This Row],[Pnr.]]=BN$7,Tbl.Kosten[[#This Row],[Totaal kosten]],"")</f>
        <v/>
      </c>
      <c r="BO235" s="148" t="str">
        <f>IF(Tbl.Kosten[[#This Row],[Pnr.]]=BO$7,Tbl.Kosten[[#This Row],[Totaal kosten]],"")</f>
        <v/>
      </c>
      <c r="BP235" s="148" t="str">
        <f>IF(Tbl.Kosten[[#This Row],[Pnr.]]=BP$7,Tbl.Kosten[[#This Row],[Totaal kosten]],"")</f>
        <v/>
      </c>
      <c r="BQ235" s="148" t="str">
        <f>IF(Tbl.Kosten[[#This Row],[Pnr.]]=BQ$7,Tbl.Kosten[[#This Row],[Totaal kosten]],"")</f>
        <v/>
      </c>
      <c r="BR235" s="148" t="str">
        <f>IF(Tbl.Kosten[[#This Row],[Pnr.]]=BR$7,Tbl.Kosten[[#This Row],[Totaal kosten]],"")</f>
        <v/>
      </c>
      <c r="BS235" s="148" t="str">
        <f>IF(Tbl.Kosten[[#This Row],[Pnr.]]=BS$7,Tbl.Kosten[[#This Row],[Totaal kosten]],"")</f>
        <v/>
      </c>
      <c r="BT235" s="148" t="str">
        <f>IF(Tbl.Kosten[[#This Row],[Pnr.]]=BT$7,Tbl.Kosten[[#This Row],[Totaal kosten]],"")</f>
        <v/>
      </c>
      <c r="BU235" s="148" t="str">
        <f>IF(Tbl.Kosten[[#This Row],[Pnr.]]=BU$7,Tbl.Kosten[[#This Row],[Totaal kosten]],"")</f>
        <v/>
      </c>
      <c r="BV235" s="148" t="str">
        <f>IF(Tbl.Kosten[[#This Row],[Pnr.]]=BV$7,Tbl.Kosten[[#This Row],[Totaal kosten]],"")</f>
        <v/>
      </c>
      <c r="BW235" s="148" t="str">
        <f>IF(Tbl.Kosten[[#This Row],[Pnr.]]=BW$7,Tbl.Kosten[[#This Row],[Totaal kosten]],"")</f>
        <v/>
      </c>
      <c r="BX235" s="148" t="str">
        <f>IFERROR(_xlfn.XLOOKUP(Tbl.Kosten[[#This Row],[Werkpakketcode]],Tbl.Werkpakketten[Werkpakketcode],Tbl.Werkpakketten[WPnr.],"",0,1),"")</f>
        <v/>
      </c>
      <c r="BY235" s="148" t="str">
        <f>IF(Tbl.Kosten[[#This Row],[WPnr.]]=BY$7,Tbl.Kosten[[#This Row],[Totaal kosten]],"")</f>
        <v/>
      </c>
      <c r="BZ235" s="148" t="str">
        <f>IF(Tbl.Kosten[[#This Row],[WPnr.]]=BZ$7,Tbl.Kosten[[#This Row],[Totaal kosten]],"")</f>
        <v/>
      </c>
      <c r="CA235" s="148" t="str">
        <f>IF(Tbl.Kosten[[#This Row],[WPnr.]]=CA$7,Tbl.Kosten[[#This Row],[Totaal kosten]],"")</f>
        <v/>
      </c>
      <c r="CB235" s="148" t="str">
        <f>IF(Tbl.Kosten[[#This Row],[WPnr.]]=CB$7,Tbl.Kosten[[#This Row],[Totaal kosten]],"")</f>
        <v/>
      </c>
      <c r="CC235" s="148" t="str">
        <f>IF(Tbl.Kosten[[#This Row],[WPnr.]]=CC$7,Tbl.Kosten[[#This Row],[Totaal kosten]],"")</f>
        <v/>
      </c>
      <c r="CD235" s="148" t="str">
        <f>IF(Tbl.Kosten[[#This Row],[WPnr.]]=CD$7,Tbl.Kosten[[#This Row],[Totaal kosten]],"")</f>
        <v/>
      </c>
      <c r="CE235" s="148" t="str">
        <f>IF(Tbl.Kosten[[#This Row],[WPnr.]]=CE$7,Tbl.Kosten[[#This Row],[Totaal kosten]],"")</f>
        <v/>
      </c>
      <c r="CF235" s="148" t="str">
        <f>IF(Tbl.Kosten[[#This Row],[WPnr.]]=CF$7,Tbl.Kosten[[#This Row],[Totaal kosten]],"")</f>
        <v/>
      </c>
      <c r="CG235" s="148" t="str">
        <f>IF(Tbl.Kosten[[#This Row],[WPnr.]]=CG$7,Tbl.Kosten[[#This Row],[Totaal kosten]],"")</f>
        <v/>
      </c>
      <c r="CH235" s="148" t="str">
        <f>IF(Tbl.Kosten[[#This Row],[WPnr.]]=CH$7,Tbl.Kosten[[#This Row],[Totaal kosten]],"")</f>
        <v/>
      </c>
      <c r="CI235" s="148" t="str">
        <f>IF(Tbl.Kosten[[#This Row],[WPnr.]]=CI$7,Tbl.Kosten[[#This Row],[Totaal kosten]],"")</f>
        <v/>
      </c>
      <c r="CJ235" s="148" t="str">
        <f>IF(Tbl.Kosten[[#This Row],[WPnr.]]=CJ$7,Tbl.Kosten[[#This Row],[Totaal kosten]],"")</f>
        <v/>
      </c>
      <c r="CK235" s="148" t="str">
        <f>IF(Tbl.Kosten[[#This Row],[WPnr.]]=CK$7,Tbl.Kosten[[#This Row],[Totaal kosten]],"")</f>
        <v/>
      </c>
      <c r="CL235" s="148" t="str">
        <f>IF(Tbl.Kosten[[#This Row],[WPnr.]]=CL$7,Tbl.Kosten[[#This Row],[Totaal kosten]],"")</f>
        <v/>
      </c>
      <c r="CM235" s="148" t="str">
        <f>IF(Tbl.Kosten[[#This Row],[WPnr.]]=CM$7,Tbl.Kosten[[#This Row],[Totaal kosten]],"")</f>
        <v/>
      </c>
      <c r="CN235" s="148" t="str">
        <f>IF(Tbl.Kosten[[#This Row],[WPnr.]]=CN$7,Tbl.Kosten[[#This Row],[Totaal kosten]],"")</f>
        <v/>
      </c>
      <c r="CO235" s="148" t="str">
        <f>IF(Tbl.Kosten[[#This Row],[WPnr.]]=CO$7,Tbl.Kosten[[#This Row],[Totaal kosten]],"")</f>
        <v/>
      </c>
      <c r="CP235" s="148" t="str">
        <f>IF(Tbl.Kosten[[#This Row],[WPnr.]]=CP$7,Tbl.Kosten[[#This Row],[Totaal kosten]],"")</f>
        <v/>
      </c>
      <c r="CQ235" s="148" t="str">
        <f>IF(Tbl.Kosten[[#This Row],[WPnr.]]=CQ$7,Tbl.Kosten[[#This Row],[Totaal kosten]],"")</f>
        <v/>
      </c>
      <c r="CR235" s="148" t="str">
        <f>IF(Tbl.Kosten[[#This Row],[WPnr.]]=CR$7,Tbl.Kosten[[#This Row],[Totaal kosten]],"")</f>
        <v/>
      </c>
      <c r="CS235" s="148" t="str">
        <f>IF(Tbl.Kosten[[#This Row],[WPnr.]]=CS$7,Tbl.Kosten[[#This Row],[Totaal kosten]],"")</f>
        <v/>
      </c>
      <c r="CT235" s="148" t="str">
        <f>IF(Tbl.Kosten[[#This Row],[WPnr.]]=CT$7,Tbl.Kosten[[#This Row],[Totaal kosten]],"")</f>
        <v/>
      </c>
      <c r="CU235" s="148" t="str">
        <f>IF(Tbl.Kosten[[#This Row],[WPnr.]]=CU$7,Tbl.Kosten[[#This Row],[Totaal kosten]],"")</f>
        <v/>
      </c>
      <c r="CV235" s="148" t="str">
        <f>IF(Tbl.Kosten[[#This Row],[WPnr.]]=CV$7,Tbl.Kosten[[#This Row],[Totaal kosten]],"")</f>
        <v/>
      </c>
      <c r="CW235" s="148" t="str">
        <f>IF(Tbl.Kosten[[#This Row],[WPnr.]]=CW$7,Tbl.Kosten[[#This Row],[Totaal kosten]],"")</f>
        <v/>
      </c>
      <c r="CX235" s="148" t="str">
        <f>IF(Tbl.Kosten[[#This Row],[WPnr.]]=CX$7,Tbl.Kosten[[#This Row],[Totaal kosten]],"")</f>
        <v/>
      </c>
      <c r="CY235" s="148" t="str">
        <f>IF(Tbl.Kosten[[#This Row],[WPnr.]]=CY$7,Tbl.Kosten[[#This Row],[Totaal kosten]],"")</f>
        <v/>
      </c>
      <c r="CZ235" s="148" t="str">
        <f>IF(Tbl.Kosten[[#This Row],[WPnr.]]=CZ$7,Tbl.Kosten[[#This Row],[Totaal kosten]],"")</f>
        <v/>
      </c>
      <c r="DA235" s="148" t="str">
        <f>IF(Tbl.Kosten[[#This Row],[WPnr.]]=DA$7,Tbl.Kosten[[#This Row],[Totaal kosten]],"")</f>
        <v/>
      </c>
      <c r="DB235" s="148" t="str">
        <f>IF(Tbl.Kosten[[#This Row],[WPnr.]]=DB$7,Tbl.Kosten[[#This Row],[Totaal kosten]],"")</f>
        <v/>
      </c>
      <c r="DC235" s="148" t="str">
        <f>IF(Tbl.Kosten[[#This Row],[WPnr.]]=DC$7,Tbl.Kosten[[#This Row],[Totaal kosten]],"")</f>
        <v/>
      </c>
      <c r="DD235" s="148" t="str">
        <f>IF(Tbl.Kosten[[#This Row],[WPnr.]]=DD$7,Tbl.Kosten[[#This Row],[Totaal kosten]],"")</f>
        <v/>
      </c>
      <c r="DE235" s="148" t="str">
        <f>IF(Tbl.Kosten[[#This Row],[WPnr.]]=DE$7,Tbl.Kosten[[#This Row],[Totaal kosten]],"")</f>
        <v/>
      </c>
      <c r="DF235" s="148" t="str">
        <f>IF(Tbl.Kosten[[#This Row],[WPnr.]]=DF$7,Tbl.Kosten[[#This Row],[Totaal kosten]],"")</f>
        <v/>
      </c>
      <c r="DG235" s="148" t="str">
        <f>IF(Tbl.Kosten[[#This Row],[WPnr.]]=DG$7,Tbl.Kosten[[#This Row],[Totaal kosten]],"")</f>
        <v/>
      </c>
      <c r="DH235" s="148" t="str">
        <f>IF(Tbl.Kosten[[#This Row],[WPnr.]]=DH$7,Tbl.Kosten[[#This Row],[Totaal kosten]],"")</f>
        <v/>
      </c>
      <c r="DI235" s="148" t="str">
        <f>IF(Tbl.Kosten[[#This Row],[WPnr.]]=DI$7,Tbl.Kosten[[#This Row],[Totaal kosten]],"")</f>
        <v/>
      </c>
      <c r="DJ235" s="148" t="str">
        <f>IF(Tbl.Kosten[[#This Row],[WPnr.]]=DJ$7,Tbl.Kosten[[#This Row],[Totaal kosten]],"")</f>
        <v/>
      </c>
      <c r="DK235" s="148" t="str">
        <f>IF(Tbl.Kosten[[#This Row],[WPnr.]]=DK$7,Tbl.Kosten[[#This Row],[Totaal kosten]],"")</f>
        <v/>
      </c>
      <c r="DL235" s="148" t="str">
        <f>IF(Tbl.Kosten[[#This Row],[WPnr.]]=DL$7,Tbl.Kosten[[#This Row],[Totaal kosten]],"")</f>
        <v/>
      </c>
      <c r="DM235" s="148" t="str">
        <f>IF(Tbl.Kosten[[#This Row],[WPnr.]]=DM$7,Tbl.Kosten[[#This Row],[Totaal kosten]],"")</f>
        <v/>
      </c>
      <c r="DN235" s="148" t="str">
        <f>IF(Tbl.Kosten[[#This Row],[WPnr.]]=DN$7,Tbl.Kosten[[#This Row],[Totaal kosten]],"")</f>
        <v/>
      </c>
      <c r="DO235" s="148" t="str">
        <f>IF(Tbl.Kosten[[#This Row],[WPnr.]]=DO$7,Tbl.Kosten[[#This Row],[Totaal kosten]],"")</f>
        <v/>
      </c>
      <c r="DP235" s="148" t="str">
        <f>IF(Tbl.Kosten[[#This Row],[WPnr.]]=DP$7,Tbl.Kosten[[#This Row],[Totaal kosten]],"")</f>
        <v/>
      </c>
      <c r="DQ235" s="148" t="str">
        <f>IF(Tbl.Kosten[[#This Row],[WPnr.]]=DQ$7,Tbl.Kosten[[#This Row],[Totaal kosten]],"")</f>
        <v/>
      </c>
      <c r="DR235" s="148" t="str">
        <f>IF(Tbl.Kosten[[#This Row],[WPnr.]]=DR$7,Tbl.Kosten[[#This Row],[Totaal kosten]],"")</f>
        <v/>
      </c>
      <c r="DS235" s="148" t="str">
        <f>IF(Tbl.Kosten[[#This Row],[WPnr.]]=DS$7,Tbl.Kosten[[#This Row],[Totaal kosten]],"")</f>
        <v/>
      </c>
      <c r="DT235" s="148" t="str">
        <f>IF(Tbl.Kosten[[#This Row],[WPnr.]]=DT$7,Tbl.Kosten[[#This Row],[Totaal kosten]],"")</f>
        <v/>
      </c>
      <c r="DU235" s="148" t="str">
        <f>IF(Tbl.Kosten[[#This Row],[WPnr.]]=DU$7,Tbl.Kosten[[#This Row],[Totaal kosten]],"")</f>
        <v/>
      </c>
      <c r="DV235" s="148" t="str">
        <f>IF(Tbl.Kosten[[#This Row],[WPnr.]]=DV$7,Tbl.Kosten[[#This Row],[Totaal kosten]],"")</f>
        <v/>
      </c>
      <c r="DW235" s="148" t="str">
        <f>IFERROR(_xlfn.XLOOKUP(Tbl.Kosten[[#This Row],[Kostensoort]],Tbl.Kostensoorten[Kostensoorten],Tbl.Kostensoorten[KSnr.],"",0,1),"")</f>
        <v/>
      </c>
      <c r="DX235" s="148" t="str">
        <f>IF(Tbl.Kosten[[#This Row],[KSnr.]]=DX$7,Tbl.Kosten[[#This Row],[Totaal kosten]],"")</f>
        <v/>
      </c>
      <c r="DY235" s="148" t="str">
        <f>IF(Tbl.Kosten[[#This Row],[KSnr.]]=DY$7,Tbl.Kosten[[#This Row],[Totaal kosten]],"")</f>
        <v/>
      </c>
      <c r="DZ235" s="148" t="str">
        <f>IF(Tbl.Kosten[[#This Row],[KSnr.]]=DZ$7,Tbl.Kosten[[#This Row],[Totaal kosten]],"")</f>
        <v/>
      </c>
      <c r="EA235" s="148" t="str">
        <f>IF(Tbl.Kosten[[#This Row],[KSnr.]]=EA$7,Tbl.Kosten[[#This Row],[Totaal kosten]],"")</f>
        <v/>
      </c>
      <c r="EB235" s="148" t="str">
        <f>IF(Tbl.Kosten[[#This Row],[KSnr.]]=EB$7,Tbl.Kosten[[#This Row],[Totaal kosten]],"")</f>
        <v/>
      </c>
      <c r="EC235" s="148" t="str">
        <f>IF(Tbl.Kosten[[#This Row],[KSnr.]]=EC$7,Tbl.Kosten[[#This Row],[Totaal kosten]],"")</f>
        <v/>
      </c>
      <c r="ED235" s="148" t="str">
        <f>IF(Tbl.Kosten[[#This Row],[KSnr.]]=ED$7,Tbl.Kosten[[#This Row],[Totaal kosten]],"")</f>
        <v/>
      </c>
      <c r="EE235" s="148" t="str">
        <f>IF(Tbl.Kosten[[#This Row],[KSnr.]]=EE$7,Tbl.Kosten[[#This Row],[Totaal kosten]],"")</f>
        <v/>
      </c>
      <c r="EF235" s="148" t="str">
        <f>IF(Tbl.Kosten[[#This Row],[KSnr.]]=EF$7,Tbl.Kosten[[#This Row],[Totaal kosten]],"")</f>
        <v/>
      </c>
      <c r="EG235" s="148" t="str">
        <f>IF(Tbl.Kosten[[#This Row],[KSnr.]]=EG$7,Tbl.Kosten[[#This Row],[Totaal kosten]],"")</f>
        <v/>
      </c>
      <c r="EH235" s="148" t="str">
        <f>IF(Tbl.Kosten[[#This Row],[KSnr.]]=EH$7,Tbl.Kosten[[#This Row],[Totaal kosten]],"")</f>
        <v/>
      </c>
      <c r="EI235" s="148" t="str">
        <f>IF(Tbl.Kosten[[#This Row],[KSnr.]]=EI$7,Tbl.Kosten[[#This Row],[Totaal kosten]],"")</f>
        <v/>
      </c>
      <c r="EJ235" s="148" t="str">
        <f>IF(Tbl.Kosten[[#This Row],[KSnr.]]=EJ$7,Tbl.Kosten[[#This Row],[Totaal kosten]],"")</f>
        <v/>
      </c>
      <c r="EK235" s="148" t="str">
        <f>IF(Tbl.Kosten[[#This Row],[KSnr.]]=EK$7,Tbl.Kosten[[#This Row],[Totaal kosten]],"")</f>
        <v/>
      </c>
      <c r="EL235" s="148" t="str">
        <f>IF(Tbl.Kosten[[#This Row],[KSnr.]]=EL$7,Tbl.Kosten[[#This Row],[Totaal kosten]],"")</f>
        <v/>
      </c>
      <c r="EM235" s="148" t="str">
        <f>IF(Tbl.Kosten[[#This Row],[KSnr.]]=EM$7,Tbl.Kosten[[#This Row],[Totaal kosten]],"")</f>
        <v/>
      </c>
      <c r="EN235" s="148" t="str">
        <f>IF(Tbl.Kosten[[#This Row],[KSnr.]]=EN$7,Tbl.Kosten[[#This Row],[Totaal kosten]],"")</f>
        <v/>
      </c>
      <c r="EO235" s="148" t="str">
        <f>IF(Tbl.Kosten[[#This Row],[KSnr.]]=EO$7,Tbl.Kosten[[#This Row],[Totaal kosten]],"")</f>
        <v/>
      </c>
      <c r="EP235" s="148" t="str">
        <f>IF(Tbl.Kosten[[#This Row],[KSnr.]]=EP$7,Tbl.Kosten[[#This Row],[Totaal kosten]],"")</f>
        <v/>
      </c>
      <c r="EQ235" s="148" t="str">
        <f>IF(Tbl.Kosten[[#This Row],[KSnr.]]=EQ$7,Tbl.Kosten[[#This Row],[Totaal kosten]],"")</f>
        <v/>
      </c>
      <c r="ER235" s="144" t="str">
        <f>IFERROR(_xlfn.XLOOKUP(Tbl.Kosten[[#This Row],[Subsidieactiviteit]],Tbl.Subsidiehoogte[Subsidieactiviteit],Tbl.Subsidiehoogte[SAnr.],"",0,1),"")</f>
        <v/>
      </c>
      <c r="ES235" s="150" t="str">
        <f>IF(Tbl.Kosten[[#This Row],[Sanr.]]=ES$7,Tbl.Kosten[[#This Row],[Totaal kosten]],"")</f>
        <v/>
      </c>
      <c r="ET235" s="150" t="str">
        <f>IF(Tbl.Kosten[[#This Row],[Sanr.]]=ET$7,Tbl.Kosten[[#This Row],[Totaal kosten]],"")</f>
        <v/>
      </c>
      <c r="EU235" s="150" t="str">
        <f>IF(Tbl.Kosten[[#This Row],[Sanr.]]=EU$7,Tbl.Kosten[[#This Row],[Totaal kosten]],"")</f>
        <v/>
      </c>
      <c r="EV235" s="150" t="str">
        <f>IF(Tbl.Kosten[[#This Row],[Sanr.]]=EV$7,Tbl.Kosten[[#This Row],[Totaal kosten]],"")</f>
        <v/>
      </c>
      <c r="EW235" s="150" t="str">
        <f>IF(Tbl.Kosten[[#This Row],[Sanr.]]=EW$7,Tbl.Kosten[[#This Row],[Totaal kosten]],"")</f>
        <v/>
      </c>
      <c r="EX235" s="150" t="str">
        <f>IF(Tbl.Kosten[[#This Row],[Sanr.]]=EX$7,Tbl.Kosten[[#This Row],[Totaal kosten]],"")</f>
        <v/>
      </c>
      <c r="EY235" s="150" t="str">
        <f>IF(Tbl.Kosten[[#This Row],[Sanr.]]=EY$7,Tbl.Kosten[[#This Row],[Totaal kosten]],"")</f>
        <v/>
      </c>
      <c r="EZ235" s="150" t="str">
        <f>IF(Tbl.Kosten[[#This Row],[Sanr.]]=EZ$7,Tbl.Kosten[[#This Row],[Totaal kosten]],"")</f>
        <v/>
      </c>
      <c r="FA235" s="150" t="str">
        <f>IF(Tbl.Kosten[[#This Row],[Sanr.]]=FA$7,Tbl.Kosten[[#This Row],[Totaal kosten]],"")</f>
        <v/>
      </c>
      <c r="FB235" s="150" t="str">
        <f>IF(Tbl.Kosten[[#This Row],[Sanr.]]=FB$7,Tbl.Kosten[[#This Row],[Totaal kosten]],"")</f>
        <v/>
      </c>
      <c r="FC235" s="150" t="str">
        <f>IF(Tbl.Kosten[[#This Row],[Sanr.]]=FC$7,Tbl.Kosten[[#This Row],[Totaal kosten]],"")</f>
        <v/>
      </c>
      <c r="FD235" s="150" t="str">
        <f>IF(Tbl.Kosten[[#This Row],[Sanr.]]=FD$7,Tbl.Kosten[[#This Row],[Totaal kosten]],"")</f>
        <v/>
      </c>
      <c r="FE235" s="150" t="str">
        <f>IF(Tbl.Kosten[[#This Row],[Sanr.]]=FE$7,Tbl.Kosten[[#This Row],[Totaal kosten]],"")</f>
        <v/>
      </c>
      <c r="FF235" s="150" t="str">
        <f>IF(Tbl.Kosten[[#This Row],[Sanr.]]=FF$7,Tbl.Kosten[[#This Row],[Totaal kosten]],"")</f>
        <v/>
      </c>
      <c r="FG235" s="150" t="str">
        <f>IF(Tbl.Kosten[[#This Row],[Sanr.]]=FG$7,Tbl.Kosten[[#This Row],[Totaal kosten]],"")</f>
        <v/>
      </c>
      <c r="FH235" s="150" t="str">
        <f>IF(Tbl.Kosten[[#This Row],[Sanr.]]=FH$7,Tbl.Kosten[[#This Row],[Totaal kosten]],"")</f>
        <v/>
      </c>
      <c r="FI235" s="150" t="str">
        <f>IF(Tbl.Kosten[[#This Row],[Sanr.]]=FI$7,Tbl.Kosten[[#This Row],[Totaal kosten]],"")</f>
        <v/>
      </c>
      <c r="FJ235" s="150" t="str">
        <f>IF(Tbl.Kosten[[#This Row],[Sanr.]]=FJ$7,Tbl.Kosten[[#This Row],[Totaal kosten]],"")</f>
        <v/>
      </c>
      <c r="FK235" s="150" t="str">
        <f>IF(Tbl.Kosten[[#This Row],[Sanr.]]=FK$7,Tbl.Kosten[[#This Row],[Totaal kosten]],"")</f>
        <v/>
      </c>
      <c r="FL235" s="150" t="str">
        <f>IF(Tbl.Kosten[[#This Row],[Sanr.]]=FL$7,Tbl.Kosten[[#This Row],[Totaal kosten]],"")</f>
        <v/>
      </c>
      <c r="FM235" s="150" t="str">
        <f>IF(Tbl.Kosten[[#This Row],[Sanr.]]=FM$7,Tbl.Kosten[[#This Row],[Totaal kosten]],"")</f>
        <v/>
      </c>
      <c r="FN235" s="150" t="str">
        <f>IF(Tbl.Kosten[[#This Row],[Sanr.]]=FN$7,Tbl.Kosten[[#This Row],[Totaal kosten]],"")</f>
        <v/>
      </c>
      <c r="FO235" s="150" t="str">
        <f>IF(Tbl.Kosten[[#This Row],[Sanr.]]=FO$7,Tbl.Kosten[[#This Row],[Totaal kosten]],"")</f>
        <v/>
      </c>
      <c r="FP235" s="150" t="str">
        <f>IF(Tbl.Kosten[[#This Row],[Sanr.]]=FP$7,Tbl.Kosten[[#This Row],[Totaal kosten]],"")</f>
        <v/>
      </c>
      <c r="FQ235" s="150" t="str">
        <f>IF(Tbl.Kosten[[#This Row],[Sanr.]]=FQ$7,Tbl.Kosten[[#This Row],[Totaal kosten]],"")</f>
        <v/>
      </c>
      <c r="FR235" s="150" t="str">
        <f>IF(Tbl.Kosten[[#This Row],[Sanr.]]=FR$7,Tbl.Kosten[[#This Row],[Totaal kosten]],"")</f>
        <v/>
      </c>
      <c r="FS235" s="150" t="str">
        <f>IF(Tbl.Kosten[[#This Row],[Sanr.]]=FS$7,Tbl.Kosten[[#This Row],[Totaal kosten]],"")</f>
        <v/>
      </c>
      <c r="FT235" s="150" t="str">
        <f>IF(Tbl.Kosten[[#This Row],[Sanr.]]=FT$7,Tbl.Kosten[[#This Row],[Totaal kosten]],"")</f>
        <v/>
      </c>
      <c r="FU235" s="150" t="str">
        <f>IF(Tbl.Kosten[[#This Row],[Sanr.]]=FU$7,Tbl.Kosten[[#This Row],[Totaal kosten]],"")</f>
        <v/>
      </c>
      <c r="FV235" s="150" t="str">
        <f>IF(Tbl.Kosten[[#This Row],[Sanr.]]=FV$7,Tbl.Kosten[[#This Row],[Totaal kosten]],"")</f>
        <v/>
      </c>
      <c r="FW235" s="150" t="str">
        <f>IFERROR(_xlfn.XLOOKUP(Tbl.Kosten[[#This Row],[Activiteitencode]],Tbl.Activiteiten[Activiteitcode],Tbl.Activiteiten[Anr.],"",0,1),"")</f>
        <v/>
      </c>
      <c r="FX235" s="169" t="str">
        <f>_xlfn.CONCAT(Tbl.Kosten[[#This Row],[Pnr.]],Tbl.Kosten[[#This Row],[Sanr.]])</f>
        <v>P1</v>
      </c>
      <c r="FY235" s="150">
        <f>Tbl.Kosten[[#This Row],[Totaal kosten]]-Tbl.Kosten[[#This Row],[Subsidie]]</f>
        <v>0</v>
      </c>
      <c r="FZ235" s="150">
        <f>IF(Tbl.Kosten[[#This Row],[Pnr.]]=FZ$7,Tbl.Kosten[[#This Row],[Te financieren]],"")</f>
        <v>0</v>
      </c>
      <c r="GA235" s="150" t="str">
        <f>IF(Tbl.Kosten[[#This Row],[Pnr.]]=GA$7,Tbl.Kosten[[#This Row],[Te financieren]],"")</f>
        <v/>
      </c>
      <c r="GB235" s="150" t="str">
        <f>IF(Tbl.Kosten[[#This Row],[Pnr.]]=GB$7,Tbl.Kosten[[#This Row],[Te financieren]],"")</f>
        <v/>
      </c>
      <c r="GC235" s="150" t="str">
        <f>IF(Tbl.Kosten[[#This Row],[Pnr.]]=GC$7,Tbl.Kosten[[#This Row],[Te financieren]],"")</f>
        <v/>
      </c>
      <c r="GD235" s="150" t="str">
        <f>IF(Tbl.Kosten[[#This Row],[Pnr.]]=GD$7,Tbl.Kosten[[#This Row],[Te financieren]],"")</f>
        <v/>
      </c>
      <c r="GE235" s="150" t="str">
        <f>IF(Tbl.Kosten[[#This Row],[Pnr.]]=GE$7,Tbl.Kosten[[#This Row],[Te financieren]],"")</f>
        <v/>
      </c>
      <c r="GF235" s="150" t="str">
        <f>IF(Tbl.Kosten[[#This Row],[Pnr.]]=GF$7,Tbl.Kosten[[#This Row],[Te financieren]],"")</f>
        <v/>
      </c>
      <c r="GG235" s="150" t="str">
        <f>IF(Tbl.Kosten[[#This Row],[Pnr.]]=GG$7,Tbl.Kosten[[#This Row],[Te financieren]],"")</f>
        <v/>
      </c>
      <c r="GH235" s="150" t="str">
        <f>IF(Tbl.Kosten[[#This Row],[Pnr.]]=GH$7,Tbl.Kosten[[#This Row],[Te financieren]],"")</f>
        <v/>
      </c>
      <c r="GI235" s="150" t="str">
        <f>IF(Tbl.Kosten[[#This Row],[Pnr.]]=GI$7,Tbl.Kosten[[#This Row],[Te financieren]],"")</f>
        <v/>
      </c>
      <c r="GJ235" s="150" t="str">
        <f>IF(Tbl.Kosten[[#This Row],[Pnr.]]=GJ$7,Tbl.Kosten[[#This Row],[Te financieren]],"")</f>
        <v/>
      </c>
      <c r="GK235" s="150" t="str">
        <f>IF(Tbl.Kosten[[#This Row],[Pnr.]]=GK$7,Tbl.Kosten[[#This Row],[Te financieren]],"")</f>
        <v/>
      </c>
      <c r="GL235" s="150" t="str">
        <f>IF(Tbl.Kosten[[#This Row],[Pnr.]]=GL$7,Tbl.Kosten[[#This Row],[Te financieren]],"")</f>
        <v/>
      </c>
      <c r="GM235" s="150" t="str">
        <f>IF(Tbl.Kosten[[#This Row],[Pnr.]]=GM$7,Tbl.Kosten[[#This Row],[Te financieren]],"")</f>
        <v/>
      </c>
      <c r="GN235" s="150" t="str">
        <f>IF(Tbl.Kosten[[#This Row],[Pnr.]]=GN$7,Tbl.Kosten[[#This Row],[Te financieren]],"")</f>
        <v/>
      </c>
      <c r="GO235" s="150" t="str">
        <f>IF(Tbl.Kosten[[#This Row],[Pnr.]]=GO$7,Tbl.Kosten[[#This Row],[Te financieren]],"")</f>
        <v/>
      </c>
      <c r="GP235" s="150" t="str">
        <f>IF(Tbl.Kosten[[#This Row],[Pnr.]]=GP$7,Tbl.Kosten[[#This Row],[Te financieren]],"")</f>
        <v/>
      </c>
      <c r="GQ235" s="150" t="str">
        <f>IF(Tbl.Kosten[[#This Row],[Pnr.]]=GQ$7,Tbl.Kosten[[#This Row],[Te financieren]],"")</f>
        <v/>
      </c>
      <c r="GR235" s="150" t="str">
        <f>IF(Tbl.Kosten[[#This Row],[Pnr.]]=GR$7,Tbl.Kosten[[#This Row],[Te financieren]],"")</f>
        <v/>
      </c>
      <c r="GS235" s="150" t="str">
        <f>IF(Tbl.Kosten[[#This Row],[Pnr.]]=GS$7,Tbl.Kosten[[#This Row],[Te financieren]],"")</f>
        <v/>
      </c>
      <c r="GT235" s="150" t="str">
        <f>IF(Tbl.Kosten[[#This Row],[Pnr.]]=GT$7,Tbl.Kosten[[#This Row],[Te financieren]],"")</f>
        <v/>
      </c>
      <c r="GU235" s="150" t="str">
        <f>IF(Tbl.Kosten[[#This Row],[Pnr.]]=GU$7,Tbl.Kosten[[#This Row],[Te financieren]],"")</f>
        <v/>
      </c>
      <c r="GV235" s="150" t="str">
        <f>IF(Tbl.Kosten[[#This Row],[Pnr.]]=GV$7,Tbl.Kosten[[#This Row],[Te financieren]],"")</f>
        <v/>
      </c>
      <c r="GW235" s="150" t="str">
        <f>IF(Tbl.Kosten[[#This Row],[Pnr.]]=GW$7,Tbl.Kosten[[#This Row],[Te financieren]],"")</f>
        <v/>
      </c>
      <c r="GX235" s="150" t="str">
        <f>IF(Tbl.Kosten[[#This Row],[Pnr.]]=GX$7,Tbl.Kosten[[#This Row],[Te financieren]],"")</f>
        <v/>
      </c>
      <c r="GY235" s="150" t="str">
        <f>IF(Tbl.Kosten[[#This Row],[Pnr.]]=GY$7,Tbl.Kosten[[#This Row],[Te financieren]],"")</f>
        <v/>
      </c>
      <c r="GZ235" s="150" t="str">
        <f>IF(Tbl.Kosten[[#This Row],[Pnr.]]=GZ$7,Tbl.Kosten[[#This Row],[Te financieren]],"")</f>
        <v/>
      </c>
      <c r="HA235" s="150" t="str">
        <f>IF(Tbl.Kosten[[#This Row],[Pnr.]]=HA$7,Tbl.Kosten[[#This Row],[Te financieren]],"")</f>
        <v/>
      </c>
      <c r="HB235" s="150" t="str">
        <f>IF(Tbl.Kosten[[#This Row],[Pnr.]]=HB$7,Tbl.Kosten[[#This Row],[Te financieren]],"")</f>
        <v/>
      </c>
      <c r="HC235" s="150" t="str">
        <f>IF(Tbl.Kosten[[#This Row],[Pnr.]]=HC$7,Tbl.Kosten[[#This Row],[Te financieren]],"")</f>
        <v/>
      </c>
      <c r="HD235" s="150" t="str">
        <f>IF(Tbl.Kosten[[#This Row],[Pnr.]]=HD$7,Tbl.Kosten[[#This Row],[Te financieren]],"")</f>
        <v/>
      </c>
      <c r="HE235" s="150" t="str">
        <f>IF(Tbl.Kosten[[#This Row],[Pnr.]]=HE$7,Tbl.Kosten[[#This Row],[Te financieren]],"")</f>
        <v/>
      </c>
      <c r="HF235" s="150" t="str">
        <f>IF(Tbl.Kosten[[#This Row],[Pnr.]]=HF$7,Tbl.Kosten[[#This Row],[Te financieren]],"")</f>
        <v/>
      </c>
      <c r="HG235" s="150" t="str">
        <f>IF(Tbl.Kosten[[#This Row],[Pnr.]]=HG$7,Tbl.Kosten[[#This Row],[Te financieren]],"")</f>
        <v/>
      </c>
      <c r="HH235" s="150" t="str">
        <f>IF(Tbl.Kosten[[#This Row],[Pnr.]]=HH$7,Tbl.Kosten[[#This Row],[Te financieren]],"")</f>
        <v/>
      </c>
      <c r="HI235" s="150" t="str">
        <f>IF(Tbl.Kosten[[#This Row],[Pnr.]]=HI$7,Tbl.Kosten[[#This Row],[Te financieren]],"")</f>
        <v/>
      </c>
      <c r="HJ235" s="150" t="str">
        <f>IF(Tbl.Kosten[[#This Row],[Pnr.]]=HJ$7,Tbl.Kosten[[#This Row],[Te financieren]],"")</f>
        <v/>
      </c>
      <c r="HK235" s="150" t="str">
        <f>IF(Tbl.Kosten[[#This Row],[Pnr.]]=HK$7,Tbl.Kosten[[#This Row],[Te financieren]],"")</f>
        <v/>
      </c>
      <c r="HL235" s="150" t="str">
        <f>IF(Tbl.Kosten[[#This Row],[Pnr.]]=HL$7,Tbl.Kosten[[#This Row],[Te financieren]],"")</f>
        <v/>
      </c>
      <c r="HM235" s="150" t="str">
        <f>IF(Tbl.Kosten[[#This Row],[Pnr.]]=HM$7,Tbl.Kosten[[#This Row],[Te financieren]],"")</f>
        <v/>
      </c>
      <c r="HN235" s="150" t="str">
        <f>IF(Tbl.Kosten[[#This Row],[Pnr.]]=HN$7,Tbl.Kosten[[#This Row],[Te financieren]],"")</f>
        <v/>
      </c>
      <c r="HO235" s="150" t="str">
        <f>IF(Tbl.Kosten[[#This Row],[Pnr.]]=HO$7,Tbl.Kosten[[#This Row],[Te financieren]],"")</f>
        <v/>
      </c>
      <c r="HP235" s="150" t="str">
        <f>IF(Tbl.Kosten[[#This Row],[Pnr.]]=HP$7,Tbl.Kosten[[#This Row],[Te financieren]],"")</f>
        <v/>
      </c>
      <c r="HQ235" s="150" t="str">
        <f>IF(Tbl.Kosten[[#This Row],[Pnr.]]=HQ$7,Tbl.Kosten[[#This Row],[Te financieren]],"")</f>
        <v/>
      </c>
      <c r="HR235" s="150" t="str">
        <f>IF(Tbl.Kosten[[#This Row],[Pnr.]]=HR$7,Tbl.Kosten[[#This Row],[Te financieren]],"")</f>
        <v/>
      </c>
      <c r="HS235" s="150" t="str">
        <f>IF(Tbl.Kosten[[#This Row],[Pnr.]]=HS$7,Tbl.Kosten[[#This Row],[Te financieren]],"")</f>
        <v/>
      </c>
      <c r="HT235" s="150" t="str">
        <f>IF(Tbl.Kosten[[#This Row],[Pnr.]]=HT$7,Tbl.Kosten[[#This Row],[Te financieren]],"")</f>
        <v/>
      </c>
      <c r="HU235" s="150" t="str">
        <f>IF(Tbl.Kosten[[#This Row],[Pnr.]]=HU$7,Tbl.Kosten[[#This Row],[Te financieren]],"")</f>
        <v/>
      </c>
      <c r="HV235" s="150" t="str">
        <f>IF(Tbl.Kosten[[#This Row],[Pnr.]]=HV$7,Tbl.Kosten[[#This Row],[Te financieren]],"")</f>
        <v/>
      </c>
      <c r="HW235" s="150" t="str">
        <f>IF(Tbl.Kosten[[#This Row],[Pnr.]]=HW$7,Tbl.Kosten[[#This Row],[Te financieren]],"")</f>
        <v/>
      </c>
    </row>
    <row r="236" spans="2:231" x14ac:dyDescent="0.3">
      <c r="B236" s="134"/>
      <c r="C236" s="137"/>
      <c r="D236" s="136"/>
      <c r="E236" s="261"/>
      <c r="F236" s="135"/>
      <c r="G236" s="11" t="str">
        <f>IF(Tbl.Kosten[[#This Row],[Medewerker e/o 
functie]]&lt;&gt;"",_xlfn.XLOOKUP(Tbl.Kosten[[#This Row],[Medewerker e/o 
functie]],Tbl.Uurtarief[Medewerker en/of functie],Tbl.Uurtarief[Uurtarief],"",0,1),"")</f>
        <v/>
      </c>
      <c r="H236" s="121">
        <f>IFERROR(Tbl.Kosten[[#This Row],[Uren]]*Tbl.Kosten[[#This Row],[Uurtarief]],0)</f>
        <v>0</v>
      </c>
      <c r="I236" s="119" t="str">
        <f>IF(Tbl.Kosten[[#This Row],[Subtotaal uren]]&lt;&gt;0,_xlfn.XLOOKUP(Tbl.Kosten[[#This Row],[Medewerker e/o 
functie]],Tbl.Uurtarief[Medewerker en/of functie],Tbl.Uurtarief[Kostensoort arbeid],"",0,1),"")</f>
        <v/>
      </c>
      <c r="J236" s="137"/>
      <c r="K236" s="135"/>
      <c r="L236" s="139" t="str">
        <f>IF(Tbl.Kosten[[#This Row],[Activum]]&lt;&gt;"",_xlfn.XLOOKUP(Tbl.Kosten[[#This Row],[Activum]],Tbl.Afschrijvingskosten[Activum],Tbl.Afschrijvingskosten[Tarief per afschrijvings-eenheid],"",0,1),"")</f>
        <v/>
      </c>
      <c r="M236" s="122">
        <f>IFERROR(Tbl.Kosten[[#This Row],[Een-
heden]]*Tbl.Kosten[[#This Row],[Afschrijvings-
tarief]],0)</f>
        <v>0</v>
      </c>
      <c r="N236" s="122" t="str">
        <f>IF(Tbl.Kosten[[#This Row],[Subtotaal afschrijving]]&lt;&gt;0,Lijsten!$A$7,"")</f>
        <v/>
      </c>
      <c r="O236" s="140"/>
      <c r="P236" s="135"/>
      <c r="Q236" s="138"/>
      <c r="R236" s="122">
        <f>IFERROR(Tbl.Kosten[[#This Row],[Aantal]]*Tbl.Kosten[[#This Row],[Tarief]],0)</f>
        <v>0</v>
      </c>
      <c r="S236" s="8">
        <f>IFERROR(Tbl.Kosten[[#This Row],[Subtotaal overige kosten]]+Tbl.Kosten[[#This Row],[Subtotaal uren]]+Tbl.Kosten[[#This Row],[Subtotaal afschrijving]],0)</f>
        <v>0</v>
      </c>
      <c r="T236" s="8">
        <f>IFERROR(Tbl.Kosten[[#This Row],[Totaal kosten]]*Tbl.Kosten[[#This Row],[Subsidie%]],0)</f>
        <v>0</v>
      </c>
      <c r="U236" s="4" t="str" cm="1">
        <f t="array" ref="U236">IFERROR(_xlfn.IFS(Tbl.Kosten[[#This Row],[Subtotaal uren]]&lt;&gt;0,Tbl.Kosten[[#This Row],[Kostensoort arbeid]],Tbl.Kosten[[#This Row],[Subtotaal afschrijving]]&lt;&gt;0,Tbl.Kosten[[#This Row],[Kostensoort afschrijving]],Tbl.Kosten[[#This Row],[Subtotaal overige kosten]]&lt;&gt;0,Tbl.Kosten[[#This Row],[Kostensoort overig]]),"")</f>
        <v/>
      </c>
      <c r="V236" s="4" t="str">
        <f>IFERROR(_xlfn.XLOOKUP(Tbl.Kosten[[#This Row],[Activiteitencode]],Tbl.Activiteiten[Activiteitcode],Tbl.Activiteiten[Werkpakketcode],"",0,1),"")</f>
        <v/>
      </c>
      <c r="W236" s="4" t="str">
        <f>IFERROR(_xlfn.XLOOKUP(Tbl.Kosten[[#This Row],[Werkpakketcode]],Tbl.Werkpakketten[Werkpakketcode],Tbl.Werkpakketten[Subsidiabele activiteit],"",0,1),"")</f>
        <v/>
      </c>
      <c r="X236" s="12">
        <f>IFERROR(_xlfn.XLOOKUP(Tbl.Kosten[[#This Row],[Sanr.]],Tbl.Subsidiehoogte[SAnr.],Tbl.Subsidiehoogte[Sub. Percentage],0,0,1),0)</f>
        <v>0</v>
      </c>
      <c r="Y236" s="144" t="str">
        <f>IFERROR(_xlfn.XLOOKUP(Tbl.Kosten[[#This Row],[Partnercode]],Tbl.Projectpartners[Partnercode],Tbl.Projectpartners[PNr.],"",0,1),"")</f>
        <v>P1</v>
      </c>
      <c r="Z236" s="148">
        <f>IF(Tbl.Kosten[[#This Row],[Pnr.]]=Z$7,Tbl.Kosten[[#This Row],[Totaal kosten]],"")</f>
        <v>0</v>
      </c>
      <c r="AA236" s="148" t="str">
        <f>IF(Tbl.Kosten[[#This Row],[Pnr.]]=AA$7,Tbl.Kosten[[#This Row],[Totaal kosten]],"")</f>
        <v/>
      </c>
      <c r="AB236" s="148" t="str">
        <f>IF(Tbl.Kosten[[#This Row],[Pnr.]]=AB$7,Tbl.Kosten[[#This Row],[Totaal kosten]],"")</f>
        <v/>
      </c>
      <c r="AC236" s="148" t="str">
        <f>IF(Tbl.Kosten[[#This Row],[Pnr.]]=AC$7,Tbl.Kosten[[#This Row],[Totaal kosten]],"")</f>
        <v/>
      </c>
      <c r="AD236" s="148" t="str">
        <f>IF(Tbl.Kosten[[#This Row],[Pnr.]]=AD$7,Tbl.Kosten[[#This Row],[Totaal kosten]],"")</f>
        <v/>
      </c>
      <c r="AE236" s="148" t="str">
        <f>IF(Tbl.Kosten[[#This Row],[Pnr.]]=AE$7,Tbl.Kosten[[#This Row],[Totaal kosten]],"")</f>
        <v/>
      </c>
      <c r="AF236" s="148" t="str">
        <f>IF(Tbl.Kosten[[#This Row],[Pnr.]]=AF$7,Tbl.Kosten[[#This Row],[Totaal kosten]],"")</f>
        <v/>
      </c>
      <c r="AG236" s="148" t="str">
        <f>IF(Tbl.Kosten[[#This Row],[Pnr.]]=AG$7,Tbl.Kosten[[#This Row],[Totaal kosten]],"")</f>
        <v/>
      </c>
      <c r="AH236" s="148" t="str">
        <f>IF(Tbl.Kosten[[#This Row],[Pnr.]]=AH$7,Tbl.Kosten[[#This Row],[Totaal kosten]],"")</f>
        <v/>
      </c>
      <c r="AI236" s="148" t="str">
        <f>IF(Tbl.Kosten[[#This Row],[Pnr.]]=AI$7,Tbl.Kosten[[#This Row],[Totaal kosten]],"")</f>
        <v/>
      </c>
      <c r="AJ236" s="148" t="str">
        <f>IF(Tbl.Kosten[[#This Row],[Pnr.]]=AJ$7,Tbl.Kosten[[#This Row],[Totaal kosten]],"")</f>
        <v/>
      </c>
      <c r="AK236" s="148" t="str">
        <f>IF(Tbl.Kosten[[#This Row],[Pnr.]]=AK$7,Tbl.Kosten[[#This Row],[Totaal kosten]],"")</f>
        <v/>
      </c>
      <c r="AL236" s="148" t="str">
        <f>IF(Tbl.Kosten[[#This Row],[Pnr.]]=AL$7,Tbl.Kosten[[#This Row],[Totaal kosten]],"")</f>
        <v/>
      </c>
      <c r="AM236" s="148" t="str">
        <f>IF(Tbl.Kosten[[#This Row],[Pnr.]]=AM$7,Tbl.Kosten[[#This Row],[Totaal kosten]],"")</f>
        <v/>
      </c>
      <c r="AN236" s="148" t="str">
        <f>IF(Tbl.Kosten[[#This Row],[Pnr.]]=AN$7,Tbl.Kosten[[#This Row],[Totaal kosten]],"")</f>
        <v/>
      </c>
      <c r="AO236" s="148" t="str">
        <f>IF(Tbl.Kosten[[#This Row],[Pnr.]]=AO$7,Tbl.Kosten[[#This Row],[Totaal kosten]],"")</f>
        <v/>
      </c>
      <c r="AP236" s="148" t="str">
        <f>IF(Tbl.Kosten[[#This Row],[Pnr.]]=AP$7,Tbl.Kosten[[#This Row],[Totaal kosten]],"")</f>
        <v/>
      </c>
      <c r="AQ236" s="148" t="str">
        <f>IF(Tbl.Kosten[[#This Row],[Pnr.]]=AQ$7,Tbl.Kosten[[#This Row],[Totaal kosten]],"")</f>
        <v/>
      </c>
      <c r="AR236" s="148" t="str">
        <f>IF(Tbl.Kosten[[#This Row],[Pnr.]]=AR$7,Tbl.Kosten[[#This Row],[Totaal kosten]],"")</f>
        <v/>
      </c>
      <c r="AS236" s="148" t="str">
        <f>IF(Tbl.Kosten[[#This Row],[Pnr.]]=AS$7,Tbl.Kosten[[#This Row],[Totaal kosten]],"")</f>
        <v/>
      </c>
      <c r="AT236" s="148" t="str">
        <f>IF(Tbl.Kosten[[#This Row],[Pnr.]]=AT$7,Tbl.Kosten[[#This Row],[Totaal kosten]],"")</f>
        <v/>
      </c>
      <c r="AU236" s="148" t="str">
        <f>IF(Tbl.Kosten[[#This Row],[Pnr.]]=AU$7,Tbl.Kosten[[#This Row],[Totaal kosten]],"")</f>
        <v/>
      </c>
      <c r="AV236" s="148" t="str">
        <f>IF(Tbl.Kosten[[#This Row],[Pnr.]]=AV$7,Tbl.Kosten[[#This Row],[Totaal kosten]],"")</f>
        <v/>
      </c>
      <c r="AW236" s="148" t="str">
        <f>IF(Tbl.Kosten[[#This Row],[Pnr.]]=AW$7,Tbl.Kosten[[#This Row],[Totaal kosten]],"")</f>
        <v/>
      </c>
      <c r="AX236" s="148" t="str">
        <f>IF(Tbl.Kosten[[#This Row],[Pnr.]]=AX$7,Tbl.Kosten[[#This Row],[Totaal kosten]],"")</f>
        <v/>
      </c>
      <c r="AY236" s="148" t="str">
        <f>IF(Tbl.Kosten[[#This Row],[Pnr.]]=AY$7,Tbl.Kosten[[#This Row],[Totaal kosten]],"")</f>
        <v/>
      </c>
      <c r="AZ236" s="148" t="str">
        <f>IF(Tbl.Kosten[[#This Row],[Pnr.]]=AZ$7,Tbl.Kosten[[#This Row],[Totaal kosten]],"")</f>
        <v/>
      </c>
      <c r="BA236" s="148" t="str">
        <f>IF(Tbl.Kosten[[#This Row],[Pnr.]]=BA$7,Tbl.Kosten[[#This Row],[Totaal kosten]],"")</f>
        <v/>
      </c>
      <c r="BB236" s="148" t="str">
        <f>IF(Tbl.Kosten[[#This Row],[Pnr.]]=BB$7,Tbl.Kosten[[#This Row],[Totaal kosten]],"")</f>
        <v/>
      </c>
      <c r="BC236" s="148" t="str">
        <f>IF(Tbl.Kosten[[#This Row],[Pnr.]]=BC$7,Tbl.Kosten[[#This Row],[Totaal kosten]],"")</f>
        <v/>
      </c>
      <c r="BD236" s="148" t="str">
        <f>IF(Tbl.Kosten[[#This Row],[Pnr.]]=BD$7,Tbl.Kosten[[#This Row],[Totaal kosten]],"")</f>
        <v/>
      </c>
      <c r="BE236" s="148" t="str">
        <f>IF(Tbl.Kosten[[#This Row],[Pnr.]]=BE$7,Tbl.Kosten[[#This Row],[Totaal kosten]],"")</f>
        <v/>
      </c>
      <c r="BF236" s="148" t="str">
        <f>IF(Tbl.Kosten[[#This Row],[Pnr.]]=BF$7,Tbl.Kosten[[#This Row],[Totaal kosten]],"")</f>
        <v/>
      </c>
      <c r="BG236" s="148" t="str">
        <f>IF(Tbl.Kosten[[#This Row],[Pnr.]]=BG$7,Tbl.Kosten[[#This Row],[Totaal kosten]],"")</f>
        <v/>
      </c>
      <c r="BH236" s="148" t="str">
        <f>IF(Tbl.Kosten[[#This Row],[Pnr.]]=BH$7,Tbl.Kosten[[#This Row],[Totaal kosten]],"")</f>
        <v/>
      </c>
      <c r="BI236" s="148" t="str">
        <f>IF(Tbl.Kosten[[#This Row],[Pnr.]]=BI$7,Tbl.Kosten[[#This Row],[Totaal kosten]],"")</f>
        <v/>
      </c>
      <c r="BJ236" s="148" t="str">
        <f>IF(Tbl.Kosten[[#This Row],[Pnr.]]=BJ$7,Tbl.Kosten[[#This Row],[Totaal kosten]],"")</f>
        <v/>
      </c>
      <c r="BK236" s="148" t="str">
        <f>IF(Tbl.Kosten[[#This Row],[Pnr.]]=BK$7,Tbl.Kosten[[#This Row],[Totaal kosten]],"")</f>
        <v/>
      </c>
      <c r="BL236" s="148" t="str">
        <f>IF(Tbl.Kosten[[#This Row],[Pnr.]]=BL$7,Tbl.Kosten[[#This Row],[Totaal kosten]],"")</f>
        <v/>
      </c>
      <c r="BM236" s="148" t="str">
        <f>IF(Tbl.Kosten[[#This Row],[Pnr.]]=BM$7,Tbl.Kosten[[#This Row],[Totaal kosten]],"")</f>
        <v/>
      </c>
      <c r="BN236" s="148" t="str">
        <f>IF(Tbl.Kosten[[#This Row],[Pnr.]]=BN$7,Tbl.Kosten[[#This Row],[Totaal kosten]],"")</f>
        <v/>
      </c>
      <c r="BO236" s="148" t="str">
        <f>IF(Tbl.Kosten[[#This Row],[Pnr.]]=BO$7,Tbl.Kosten[[#This Row],[Totaal kosten]],"")</f>
        <v/>
      </c>
      <c r="BP236" s="148" t="str">
        <f>IF(Tbl.Kosten[[#This Row],[Pnr.]]=BP$7,Tbl.Kosten[[#This Row],[Totaal kosten]],"")</f>
        <v/>
      </c>
      <c r="BQ236" s="148" t="str">
        <f>IF(Tbl.Kosten[[#This Row],[Pnr.]]=BQ$7,Tbl.Kosten[[#This Row],[Totaal kosten]],"")</f>
        <v/>
      </c>
      <c r="BR236" s="148" t="str">
        <f>IF(Tbl.Kosten[[#This Row],[Pnr.]]=BR$7,Tbl.Kosten[[#This Row],[Totaal kosten]],"")</f>
        <v/>
      </c>
      <c r="BS236" s="148" t="str">
        <f>IF(Tbl.Kosten[[#This Row],[Pnr.]]=BS$7,Tbl.Kosten[[#This Row],[Totaal kosten]],"")</f>
        <v/>
      </c>
      <c r="BT236" s="148" t="str">
        <f>IF(Tbl.Kosten[[#This Row],[Pnr.]]=BT$7,Tbl.Kosten[[#This Row],[Totaal kosten]],"")</f>
        <v/>
      </c>
      <c r="BU236" s="148" t="str">
        <f>IF(Tbl.Kosten[[#This Row],[Pnr.]]=BU$7,Tbl.Kosten[[#This Row],[Totaal kosten]],"")</f>
        <v/>
      </c>
      <c r="BV236" s="148" t="str">
        <f>IF(Tbl.Kosten[[#This Row],[Pnr.]]=BV$7,Tbl.Kosten[[#This Row],[Totaal kosten]],"")</f>
        <v/>
      </c>
      <c r="BW236" s="148" t="str">
        <f>IF(Tbl.Kosten[[#This Row],[Pnr.]]=BW$7,Tbl.Kosten[[#This Row],[Totaal kosten]],"")</f>
        <v/>
      </c>
      <c r="BX236" s="148" t="str">
        <f>IFERROR(_xlfn.XLOOKUP(Tbl.Kosten[[#This Row],[Werkpakketcode]],Tbl.Werkpakketten[Werkpakketcode],Tbl.Werkpakketten[WPnr.],"",0,1),"")</f>
        <v/>
      </c>
      <c r="BY236" s="148" t="str">
        <f>IF(Tbl.Kosten[[#This Row],[WPnr.]]=BY$7,Tbl.Kosten[[#This Row],[Totaal kosten]],"")</f>
        <v/>
      </c>
      <c r="BZ236" s="148" t="str">
        <f>IF(Tbl.Kosten[[#This Row],[WPnr.]]=BZ$7,Tbl.Kosten[[#This Row],[Totaal kosten]],"")</f>
        <v/>
      </c>
      <c r="CA236" s="148" t="str">
        <f>IF(Tbl.Kosten[[#This Row],[WPnr.]]=CA$7,Tbl.Kosten[[#This Row],[Totaal kosten]],"")</f>
        <v/>
      </c>
      <c r="CB236" s="148" t="str">
        <f>IF(Tbl.Kosten[[#This Row],[WPnr.]]=CB$7,Tbl.Kosten[[#This Row],[Totaal kosten]],"")</f>
        <v/>
      </c>
      <c r="CC236" s="148" t="str">
        <f>IF(Tbl.Kosten[[#This Row],[WPnr.]]=CC$7,Tbl.Kosten[[#This Row],[Totaal kosten]],"")</f>
        <v/>
      </c>
      <c r="CD236" s="148" t="str">
        <f>IF(Tbl.Kosten[[#This Row],[WPnr.]]=CD$7,Tbl.Kosten[[#This Row],[Totaal kosten]],"")</f>
        <v/>
      </c>
      <c r="CE236" s="148" t="str">
        <f>IF(Tbl.Kosten[[#This Row],[WPnr.]]=CE$7,Tbl.Kosten[[#This Row],[Totaal kosten]],"")</f>
        <v/>
      </c>
      <c r="CF236" s="148" t="str">
        <f>IF(Tbl.Kosten[[#This Row],[WPnr.]]=CF$7,Tbl.Kosten[[#This Row],[Totaal kosten]],"")</f>
        <v/>
      </c>
      <c r="CG236" s="148" t="str">
        <f>IF(Tbl.Kosten[[#This Row],[WPnr.]]=CG$7,Tbl.Kosten[[#This Row],[Totaal kosten]],"")</f>
        <v/>
      </c>
      <c r="CH236" s="148" t="str">
        <f>IF(Tbl.Kosten[[#This Row],[WPnr.]]=CH$7,Tbl.Kosten[[#This Row],[Totaal kosten]],"")</f>
        <v/>
      </c>
      <c r="CI236" s="148" t="str">
        <f>IF(Tbl.Kosten[[#This Row],[WPnr.]]=CI$7,Tbl.Kosten[[#This Row],[Totaal kosten]],"")</f>
        <v/>
      </c>
      <c r="CJ236" s="148" t="str">
        <f>IF(Tbl.Kosten[[#This Row],[WPnr.]]=CJ$7,Tbl.Kosten[[#This Row],[Totaal kosten]],"")</f>
        <v/>
      </c>
      <c r="CK236" s="148" t="str">
        <f>IF(Tbl.Kosten[[#This Row],[WPnr.]]=CK$7,Tbl.Kosten[[#This Row],[Totaal kosten]],"")</f>
        <v/>
      </c>
      <c r="CL236" s="148" t="str">
        <f>IF(Tbl.Kosten[[#This Row],[WPnr.]]=CL$7,Tbl.Kosten[[#This Row],[Totaal kosten]],"")</f>
        <v/>
      </c>
      <c r="CM236" s="148" t="str">
        <f>IF(Tbl.Kosten[[#This Row],[WPnr.]]=CM$7,Tbl.Kosten[[#This Row],[Totaal kosten]],"")</f>
        <v/>
      </c>
      <c r="CN236" s="148" t="str">
        <f>IF(Tbl.Kosten[[#This Row],[WPnr.]]=CN$7,Tbl.Kosten[[#This Row],[Totaal kosten]],"")</f>
        <v/>
      </c>
      <c r="CO236" s="148" t="str">
        <f>IF(Tbl.Kosten[[#This Row],[WPnr.]]=CO$7,Tbl.Kosten[[#This Row],[Totaal kosten]],"")</f>
        <v/>
      </c>
      <c r="CP236" s="148" t="str">
        <f>IF(Tbl.Kosten[[#This Row],[WPnr.]]=CP$7,Tbl.Kosten[[#This Row],[Totaal kosten]],"")</f>
        <v/>
      </c>
      <c r="CQ236" s="148" t="str">
        <f>IF(Tbl.Kosten[[#This Row],[WPnr.]]=CQ$7,Tbl.Kosten[[#This Row],[Totaal kosten]],"")</f>
        <v/>
      </c>
      <c r="CR236" s="148" t="str">
        <f>IF(Tbl.Kosten[[#This Row],[WPnr.]]=CR$7,Tbl.Kosten[[#This Row],[Totaal kosten]],"")</f>
        <v/>
      </c>
      <c r="CS236" s="148" t="str">
        <f>IF(Tbl.Kosten[[#This Row],[WPnr.]]=CS$7,Tbl.Kosten[[#This Row],[Totaal kosten]],"")</f>
        <v/>
      </c>
      <c r="CT236" s="148" t="str">
        <f>IF(Tbl.Kosten[[#This Row],[WPnr.]]=CT$7,Tbl.Kosten[[#This Row],[Totaal kosten]],"")</f>
        <v/>
      </c>
      <c r="CU236" s="148" t="str">
        <f>IF(Tbl.Kosten[[#This Row],[WPnr.]]=CU$7,Tbl.Kosten[[#This Row],[Totaal kosten]],"")</f>
        <v/>
      </c>
      <c r="CV236" s="148" t="str">
        <f>IF(Tbl.Kosten[[#This Row],[WPnr.]]=CV$7,Tbl.Kosten[[#This Row],[Totaal kosten]],"")</f>
        <v/>
      </c>
      <c r="CW236" s="148" t="str">
        <f>IF(Tbl.Kosten[[#This Row],[WPnr.]]=CW$7,Tbl.Kosten[[#This Row],[Totaal kosten]],"")</f>
        <v/>
      </c>
      <c r="CX236" s="148" t="str">
        <f>IF(Tbl.Kosten[[#This Row],[WPnr.]]=CX$7,Tbl.Kosten[[#This Row],[Totaal kosten]],"")</f>
        <v/>
      </c>
      <c r="CY236" s="148" t="str">
        <f>IF(Tbl.Kosten[[#This Row],[WPnr.]]=CY$7,Tbl.Kosten[[#This Row],[Totaal kosten]],"")</f>
        <v/>
      </c>
      <c r="CZ236" s="148" t="str">
        <f>IF(Tbl.Kosten[[#This Row],[WPnr.]]=CZ$7,Tbl.Kosten[[#This Row],[Totaal kosten]],"")</f>
        <v/>
      </c>
      <c r="DA236" s="148" t="str">
        <f>IF(Tbl.Kosten[[#This Row],[WPnr.]]=DA$7,Tbl.Kosten[[#This Row],[Totaal kosten]],"")</f>
        <v/>
      </c>
      <c r="DB236" s="148" t="str">
        <f>IF(Tbl.Kosten[[#This Row],[WPnr.]]=DB$7,Tbl.Kosten[[#This Row],[Totaal kosten]],"")</f>
        <v/>
      </c>
      <c r="DC236" s="148" t="str">
        <f>IF(Tbl.Kosten[[#This Row],[WPnr.]]=DC$7,Tbl.Kosten[[#This Row],[Totaal kosten]],"")</f>
        <v/>
      </c>
      <c r="DD236" s="148" t="str">
        <f>IF(Tbl.Kosten[[#This Row],[WPnr.]]=DD$7,Tbl.Kosten[[#This Row],[Totaal kosten]],"")</f>
        <v/>
      </c>
      <c r="DE236" s="148" t="str">
        <f>IF(Tbl.Kosten[[#This Row],[WPnr.]]=DE$7,Tbl.Kosten[[#This Row],[Totaal kosten]],"")</f>
        <v/>
      </c>
      <c r="DF236" s="148" t="str">
        <f>IF(Tbl.Kosten[[#This Row],[WPnr.]]=DF$7,Tbl.Kosten[[#This Row],[Totaal kosten]],"")</f>
        <v/>
      </c>
      <c r="DG236" s="148" t="str">
        <f>IF(Tbl.Kosten[[#This Row],[WPnr.]]=DG$7,Tbl.Kosten[[#This Row],[Totaal kosten]],"")</f>
        <v/>
      </c>
      <c r="DH236" s="148" t="str">
        <f>IF(Tbl.Kosten[[#This Row],[WPnr.]]=DH$7,Tbl.Kosten[[#This Row],[Totaal kosten]],"")</f>
        <v/>
      </c>
      <c r="DI236" s="148" t="str">
        <f>IF(Tbl.Kosten[[#This Row],[WPnr.]]=DI$7,Tbl.Kosten[[#This Row],[Totaal kosten]],"")</f>
        <v/>
      </c>
      <c r="DJ236" s="148" t="str">
        <f>IF(Tbl.Kosten[[#This Row],[WPnr.]]=DJ$7,Tbl.Kosten[[#This Row],[Totaal kosten]],"")</f>
        <v/>
      </c>
      <c r="DK236" s="148" t="str">
        <f>IF(Tbl.Kosten[[#This Row],[WPnr.]]=DK$7,Tbl.Kosten[[#This Row],[Totaal kosten]],"")</f>
        <v/>
      </c>
      <c r="DL236" s="148" t="str">
        <f>IF(Tbl.Kosten[[#This Row],[WPnr.]]=DL$7,Tbl.Kosten[[#This Row],[Totaal kosten]],"")</f>
        <v/>
      </c>
      <c r="DM236" s="148" t="str">
        <f>IF(Tbl.Kosten[[#This Row],[WPnr.]]=DM$7,Tbl.Kosten[[#This Row],[Totaal kosten]],"")</f>
        <v/>
      </c>
      <c r="DN236" s="148" t="str">
        <f>IF(Tbl.Kosten[[#This Row],[WPnr.]]=DN$7,Tbl.Kosten[[#This Row],[Totaal kosten]],"")</f>
        <v/>
      </c>
      <c r="DO236" s="148" t="str">
        <f>IF(Tbl.Kosten[[#This Row],[WPnr.]]=DO$7,Tbl.Kosten[[#This Row],[Totaal kosten]],"")</f>
        <v/>
      </c>
      <c r="DP236" s="148" t="str">
        <f>IF(Tbl.Kosten[[#This Row],[WPnr.]]=DP$7,Tbl.Kosten[[#This Row],[Totaal kosten]],"")</f>
        <v/>
      </c>
      <c r="DQ236" s="148" t="str">
        <f>IF(Tbl.Kosten[[#This Row],[WPnr.]]=DQ$7,Tbl.Kosten[[#This Row],[Totaal kosten]],"")</f>
        <v/>
      </c>
      <c r="DR236" s="148" t="str">
        <f>IF(Tbl.Kosten[[#This Row],[WPnr.]]=DR$7,Tbl.Kosten[[#This Row],[Totaal kosten]],"")</f>
        <v/>
      </c>
      <c r="DS236" s="148" t="str">
        <f>IF(Tbl.Kosten[[#This Row],[WPnr.]]=DS$7,Tbl.Kosten[[#This Row],[Totaal kosten]],"")</f>
        <v/>
      </c>
      <c r="DT236" s="148" t="str">
        <f>IF(Tbl.Kosten[[#This Row],[WPnr.]]=DT$7,Tbl.Kosten[[#This Row],[Totaal kosten]],"")</f>
        <v/>
      </c>
      <c r="DU236" s="148" t="str">
        <f>IF(Tbl.Kosten[[#This Row],[WPnr.]]=DU$7,Tbl.Kosten[[#This Row],[Totaal kosten]],"")</f>
        <v/>
      </c>
      <c r="DV236" s="148" t="str">
        <f>IF(Tbl.Kosten[[#This Row],[WPnr.]]=DV$7,Tbl.Kosten[[#This Row],[Totaal kosten]],"")</f>
        <v/>
      </c>
      <c r="DW236" s="148" t="str">
        <f>IFERROR(_xlfn.XLOOKUP(Tbl.Kosten[[#This Row],[Kostensoort]],Tbl.Kostensoorten[Kostensoorten],Tbl.Kostensoorten[KSnr.],"",0,1),"")</f>
        <v/>
      </c>
      <c r="DX236" s="148" t="str">
        <f>IF(Tbl.Kosten[[#This Row],[KSnr.]]=DX$7,Tbl.Kosten[[#This Row],[Totaal kosten]],"")</f>
        <v/>
      </c>
      <c r="DY236" s="148" t="str">
        <f>IF(Tbl.Kosten[[#This Row],[KSnr.]]=DY$7,Tbl.Kosten[[#This Row],[Totaal kosten]],"")</f>
        <v/>
      </c>
      <c r="DZ236" s="148" t="str">
        <f>IF(Tbl.Kosten[[#This Row],[KSnr.]]=DZ$7,Tbl.Kosten[[#This Row],[Totaal kosten]],"")</f>
        <v/>
      </c>
      <c r="EA236" s="148" t="str">
        <f>IF(Tbl.Kosten[[#This Row],[KSnr.]]=EA$7,Tbl.Kosten[[#This Row],[Totaal kosten]],"")</f>
        <v/>
      </c>
      <c r="EB236" s="148" t="str">
        <f>IF(Tbl.Kosten[[#This Row],[KSnr.]]=EB$7,Tbl.Kosten[[#This Row],[Totaal kosten]],"")</f>
        <v/>
      </c>
      <c r="EC236" s="148" t="str">
        <f>IF(Tbl.Kosten[[#This Row],[KSnr.]]=EC$7,Tbl.Kosten[[#This Row],[Totaal kosten]],"")</f>
        <v/>
      </c>
      <c r="ED236" s="148" t="str">
        <f>IF(Tbl.Kosten[[#This Row],[KSnr.]]=ED$7,Tbl.Kosten[[#This Row],[Totaal kosten]],"")</f>
        <v/>
      </c>
      <c r="EE236" s="148" t="str">
        <f>IF(Tbl.Kosten[[#This Row],[KSnr.]]=EE$7,Tbl.Kosten[[#This Row],[Totaal kosten]],"")</f>
        <v/>
      </c>
      <c r="EF236" s="148" t="str">
        <f>IF(Tbl.Kosten[[#This Row],[KSnr.]]=EF$7,Tbl.Kosten[[#This Row],[Totaal kosten]],"")</f>
        <v/>
      </c>
      <c r="EG236" s="148" t="str">
        <f>IF(Tbl.Kosten[[#This Row],[KSnr.]]=EG$7,Tbl.Kosten[[#This Row],[Totaal kosten]],"")</f>
        <v/>
      </c>
      <c r="EH236" s="148" t="str">
        <f>IF(Tbl.Kosten[[#This Row],[KSnr.]]=EH$7,Tbl.Kosten[[#This Row],[Totaal kosten]],"")</f>
        <v/>
      </c>
      <c r="EI236" s="148" t="str">
        <f>IF(Tbl.Kosten[[#This Row],[KSnr.]]=EI$7,Tbl.Kosten[[#This Row],[Totaal kosten]],"")</f>
        <v/>
      </c>
      <c r="EJ236" s="148" t="str">
        <f>IF(Tbl.Kosten[[#This Row],[KSnr.]]=EJ$7,Tbl.Kosten[[#This Row],[Totaal kosten]],"")</f>
        <v/>
      </c>
      <c r="EK236" s="148" t="str">
        <f>IF(Tbl.Kosten[[#This Row],[KSnr.]]=EK$7,Tbl.Kosten[[#This Row],[Totaal kosten]],"")</f>
        <v/>
      </c>
      <c r="EL236" s="148" t="str">
        <f>IF(Tbl.Kosten[[#This Row],[KSnr.]]=EL$7,Tbl.Kosten[[#This Row],[Totaal kosten]],"")</f>
        <v/>
      </c>
      <c r="EM236" s="148" t="str">
        <f>IF(Tbl.Kosten[[#This Row],[KSnr.]]=EM$7,Tbl.Kosten[[#This Row],[Totaal kosten]],"")</f>
        <v/>
      </c>
      <c r="EN236" s="148" t="str">
        <f>IF(Tbl.Kosten[[#This Row],[KSnr.]]=EN$7,Tbl.Kosten[[#This Row],[Totaal kosten]],"")</f>
        <v/>
      </c>
      <c r="EO236" s="148" t="str">
        <f>IF(Tbl.Kosten[[#This Row],[KSnr.]]=EO$7,Tbl.Kosten[[#This Row],[Totaal kosten]],"")</f>
        <v/>
      </c>
      <c r="EP236" s="148" t="str">
        <f>IF(Tbl.Kosten[[#This Row],[KSnr.]]=EP$7,Tbl.Kosten[[#This Row],[Totaal kosten]],"")</f>
        <v/>
      </c>
      <c r="EQ236" s="148" t="str">
        <f>IF(Tbl.Kosten[[#This Row],[KSnr.]]=EQ$7,Tbl.Kosten[[#This Row],[Totaal kosten]],"")</f>
        <v/>
      </c>
      <c r="ER236" s="144" t="str">
        <f>IFERROR(_xlfn.XLOOKUP(Tbl.Kosten[[#This Row],[Subsidieactiviteit]],Tbl.Subsidiehoogte[Subsidieactiviteit],Tbl.Subsidiehoogte[SAnr.],"",0,1),"")</f>
        <v/>
      </c>
      <c r="ES236" s="150" t="str">
        <f>IF(Tbl.Kosten[[#This Row],[Sanr.]]=ES$7,Tbl.Kosten[[#This Row],[Totaal kosten]],"")</f>
        <v/>
      </c>
      <c r="ET236" s="150" t="str">
        <f>IF(Tbl.Kosten[[#This Row],[Sanr.]]=ET$7,Tbl.Kosten[[#This Row],[Totaal kosten]],"")</f>
        <v/>
      </c>
      <c r="EU236" s="150" t="str">
        <f>IF(Tbl.Kosten[[#This Row],[Sanr.]]=EU$7,Tbl.Kosten[[#This Row],[Totaal kosten]],"")</f>
        <v/>
      </c>
      <c r="EV236" s="150" t="str">
        <f>IF(Tbl.Kosten[[#This Row],[Sanr.]]=EV$7,Tbl.Kosten[[#This Row],[Totaal kosten]],"")</f>
        <v/>
      </c>
      <c r="EW236" s="150" t="str">
        <f>IF(Tbl.Kosten[[#This Row],[Sanr.]]=EW$7,Tbl.Kosten[[#This Row],[Totaal kosten]],"")</f>
        <v/>
      </c>
      <c r="EX236" s="150" t="str">
        <f>IF(Tbl.Kosten[[#This Row],[Sanr.]]=EX$7,Tbl.Kosten[[#This Row],[Totaal kosten]],"")</f>
        <v/>
      </c>
      <c r="EY236" s="150" t="str">
        <f>IF(Tbl.Kosten[[#This Row],[Sanr.]]=EY$7,Tbl.Kosten[[#This Row],[Totaal kosten]],"")</f>
        <v/>
      </c>
      <c r="EZ236" s="150" t="str">
        <f>IF(Tbl.Kosten[[#This Row],[Sanr.]]=EZ$7,Tbl.Kosten[[#This Row],[Totaal kosten]],"")</f>
        <v/>
      </c>
      <c r="FA236" s="150" t="str">
        <f>IF(Tbl.Kosten[[#This Row],[Sanr.]]=FA$7,Tbl.Kosten[[#This Row],[Totaal kosten]],"")</f>
        <v/>
      </c>
      <c r="FB236" s="150" t="str">
        <f>IF(Tbl.Kosten[[#This Row],[Sanr.]]=FB$7,Tbl.Kosten[[#This Row],[Totaal kosten]],"")</f>
        <v/>
      </c>
      <c r="FC236" s="150" t="str">
        <f>IF(Tbl.Kosten[[#This Row],[Sanr.]]=FC$7,Tbl.Kosten[[#This Row],[Totaal kosten]],"")</f>
        <v/>
      </c>
      <c r="FD236" s="150" t="str">
        <f>IF(Tbl.Kosten[[#This Row],[Sanr.]]=FD$7,Tbl.Kosten[[#This Row],[Totaal kosten]],"")</f>
        <v/>
      </c>
      <c r="FE236" s="150" t="str">
        <f>IF(Tbl.Kosten[[#This Row],[Sanr.]]=FE$7,Tbl.Kosten[[#This Row],[Totaal kosten]],"")</f>
        <v/>
      </c>
      <c r="FF236" s="150" t="str">
        <f>IF(Tbl.Kosten[[#This Row],[Sanr.]]=FF$7,Tbl.Kosten[[#This Row],[Totaal kosten]],"")</f>
        <v/>
      </c>
      <c r="FG236" s="150" t="str">
        <f>IF(Tbl.Kosten[[#This Row],[Sanr.]]=FG$7,Tbl.Kosten[[#This Row],[Totaal kosten]],"")</f>
        <v/>
      </c>
      <c r="FH236" s="150" t="str">
        <f>IF(Tbl.Kosten[[#This Row],[Sanr.]]=FH$7,Tbl.Kosten[[#This Row],[Totaal kosten]],"")</f>
        <v/>
      </c>
      <c r="FI236" s="150" t="str">
        <f>IF(Tbl.Kosten[[#This Row],[Sanr.]]=FI$7,Tbl.Kosten[[#This Row],[Totaal kosten]],"")</f>
        <v/>
      </c>
      <c r="FJ236" s="150" t="str">
        <f>IF(Tbl.Kosten[[#This Row],[Sanr.]]=FJ$7,Tbl.Kosten[[#This Row],[Totaal kosten]],"")</f>
        <v/>
      </c>
      <c r="FK236" s="150" t="str">
        <f>IF(Tbl.Kosten[[#This Row],[Sanr.]]=FK$7,Tbl.Kosten[[#This Row],[Totaal kosten]],"")</f>
        <v/>
      </c>
      <c r="FL236" s="150" t="str">
        <f>IF(Tbl.Kosten[[#This Row],[Sanr.]]=FL$7,Tbl.Kosten[[#This Row],[Totaal kosten]],"")</f>
        <v/>
      </c>
      <c r="FM236" s="150" t="str">
        <f>IF(Tbl.Kosten[[#This Row],[Sanr.]]=FM$7,Tbl.Kosten[[#This Row],[Totaal kosten]],"")</f>
        <v/>
      </c>
      <c r="FN236" s="150" t="str">
        <f>IF(Tbl.Kosten[[#This Row],[Sanr.]]=FN$7,Tbl.Kosten[[#This Row],[Totaal kosten]],"")</f>
        <v/>
      </c>
      <c r="FO236" s="150" t="str">
        <f>IF(Tbl.Kosten[[#This Row],[Sanr.]]=FO$7,Tbl.Kosten[[#This Row],[Totaal kosten]],"")</f>
        <v/>
      </c>
      <c r="FP236" s="150" t="str">
        <f>IF(Tbl.Kosten[[#This Row],[Sanr.]]=FP$7,Tbl.Kosten[[#This Row],[Totaal kosten]],"")</f>
        <v/>
      </c>
      <c r="FQ236" s="150" t="str">
        <f>IF(Tbl.Kosten[[#This Row],[Sanr.]]=FQ$7,Tbl.Kosten[[#This Row],[Totaal kosten]],"")</f>
        <v/>
      </c>
      <c r="FR236" s="150" t="str">
        <f>IF(Tbl.Kosten[[#This Row],[Sanr.]]=FR$7,Tbl.Kosten[[#This Row],[Totaal kosten]],"")</f>
        <v/>
      </c>
      <c r="FS236" s="150" t="str">
        <f>IF(Tbl.Kosten[[#This Row],[Sanr.]]=FS$7,Tbl.Kosten[[#This Row],[Totaal kosten]],"")</f>
        <v/>
      </c>
      <c r="FT236" s="150" t="str">
        <f>IF(Tbl.Kosten[[#This Row],[Sanr.]]=FT$7,Tbl.Kosten[[#This Row],[Totaal kosten]],"")</f>
        <v/>
      </c>
      <c r="FU236" s="150" t="str">
        <f>IF(Tbl.Kosten[[#This Row],[Sanr.]]=FU$7,Tbl.Kosten[[#This Row],[Totaal kosten]],"")</f>
        <v/>
      </c>
      <c r="FV236" s="150" t="str">
        <f>IF(Tbl.Kosten[[#This Row],[Sanr.]]=FV$7,Tbl.Kosten[[#This Row],[Totaal kosten]],"")</f>
        <v/>
      </c>
      <c r="FW236" s="150" t="str">
        <f>IFERROR(_xlfn.XLOOKUP(Tbl.Kosten[[#This Row],[Activiteitencode]],Tbl.Activiteiten[Activiteitcode],Tbl.Activiteiten[Anr.],"",0,1),"")</f>
        <v/>
      </c>
      <c r="FX236" s="169" t="str">
        <f>_xlfn.CONCAT(Tbl.Kosten[[#This Row],[Pnr.]],Tbl.Kosten[[#This Row],[Sanr.]])</f>
        <v>P1</v>
      </c>
      <c r="FY236" s="150">
        <f>Tbl.Kosten[[#This Row],[Totaal kosten]]-Tbl.Kosten[[#This Row],[Subsidie]]</f>
        <v>0</v>
      </c>
      <c r="FZ236" s="150">
        <f>IF(Tbl.Kosten[[#This Row],[Pnr.]]=FZ$7,Tbl.Kosten[[#This Row],[Te financieren]],"")</f>
        <v>0</v>
      </c>
      <c r="GA236" s="150" t="str">
        <f>IF(Tbl.Kosten[[#This Row],[Pnr.]]=GA$7,Tbl.Kosten[[#This Row],[Te financieren]],"")</f>
        <v/>
      </c>
      <c r="GB236" s="150" t="str">
        <f>IF(Tbl.Kosten[[#This Row],[Pnr.]]=GB$7,Tbl.Kosten[[#This Row],[Te financieren]],"")</f>
        <v/>
      </c>
      <c r="GC236" s="150" t="str">
        <f>IF(Tbl.Kosten[[#This Row],[Pnr.]]=GC$7,Tbl.Kosten[[#This Row],[Te financieren]],"")</f>
        <v/>
      </c>
      <c r="GD236" s="150" t="str">
        <f>IF(Tbl.Kosten[[#This Row],[Pnr.]]=GD$7,Tbl.Kosten[[#This Row],[Te financieren]],"")</f>
        <v/>
      </c>
      <c r="GE236" s="150" t="str">
        <f>IF(Tbl.Kosten[[#This Row],[Pnr.]]=GE$7,Tbl.Kosten[[#This Row],[Te financieren]],"")</f>
        <v/>
      </c>
      <c r="GF236" s="150" t="str">
        <f>IF(Tbl.Kosten[[#This Row],[Pnr.]]=GF$7,Tbl.Kosten[[#This Row],[Te financieren]],"")</f>
        <v/>
      </c>
      <c r="GG236" s="150" t="str">
        <f>IF(Tbl.Kosten[[#This Row],[Pnr.]]=GG$7,Tbl.Kosten[[#This Row],[Te financieren]],"")</f>
        <v/>
      </c>
      <c r="GH236" s="150" t="str">
        <f>IF(Tbl.Kosten[[#This Row],[Pnr.]]=GH$7,Tbl.Kosten[[#This Row],[Te financieren]],"")</f>
        <v/>
      </c>
      <c r="GI236" s="150" t="str">
        <f>IF(Tbl.Kosten[[#This Row],[Pnr.]]=GI$7,Tbl.Kosten[[#This Row],[Te financieren]],"")</f>
        <v/>
      </c>
      <c r="GJ236" s="150" t="str">
        <f>IF(Tbl.Kosten[[#This Row],[Pnr.]]=GJ$7,Tbl.Kosten[[#This Row],[Te financieren]],"")</f>
        <v/>
      </c>
      <c r="GK236" s="150" t="str">
        <f>IF(Tbl.Kosten[[#This Row],[Pnr.]]=GK$7,Tbl.Kosten[[#This Row],[Te financieren]],"")</f>
        <v/>
      </c>
      <c r="GL236" s="150" t="str">
        <f>IF(Tbl.Kosten[[#This Row],[Pnr.]]=GL$7,Tbl.Kosten[[#This Row],[Te financieren]],"")</f>
        <v/>
      </c>
      <c r="GM236" s="150" t="str">
        <f>IF(Tbl.Kosten[[#This Row],[Pnr.]]=GM$7,Tbl.Kosten[[#This Row],[Te financieren]],"")</f>
        <v/>
      </c>
      <c r="GN236" s="150" t="str">
        <f>IF(Tbl.Kosten[[#This Row],[Pnr.]]=GN$7,Tbl.Kosten[[#This Row],[Te financieren]],"")</f>
        <v/>
      </c>
      <c r="GO236" s="150" t="str">
        <f>IF(Tbl.Kosten[[#This Row],[Pnr.]]=GO$7,Tbl.Kosten[[#This Row],[Te financieren]],"")</f>
        <v/>
      </c>
      <c r="GP236" s="150" t="str">
        <f>IF(Tbl.Kosten[[#This Row],[Pnr.]]=GP$7,Tbl.Kosten[[#This Row],[Te financieren]],"")</f>
        <v/>
      </c>
      <c r="GQ236" s="150" t="str">
        <f>IF(Tbl.Kosten[[#This Row],[Pnr.]]=GQ$7,Tbl.Kosten[[#This Row],[Te financieren]],"")</f>
        <v/>
      </c>
      <c r="GR236" s="150" t="str">
        <f>IF(Tbl.Kosten[[#This Row],[Pnr.]]=GR$7,Tbl.Kosten[[#This Row],[Te financieren]],"")</f>
        <v/>
      </c>
      <c r="GS236" s="150" t="str">
        <f>IF(Tbl.Kosten[[#This Row],[Pnr.]]=GS$7,Tbl.Kosten[[#This Row],[Te financieren]],"")</f>
        <v/>
      </c>
      <c r="GT236" s="150" t="str">
        <f>IF(Tbl.Kosten[[#This Row],[Pnr.]]=GT$7,Tbl.Kosten[[#This Row],[Te financieren]],"")</f>
        <v/>
      </c>
      <c r="GU236" s="150" t="str">
        <f>IF(Tbl.Kosten[[#This Row],[Pnr.]]=GU$7,Tbl.Kosten[[#This Row],[Te financieren]],"")</f>
        <v/>
      </c>
      <c r="GV236" s="150" t="str">
        <f>IF(Tbl.Kosten[[#This Row],[Pnr.]]=GV$7,Tbl.Kosten[[#This Row],[Te financieren]],"")</f>
        <v/>
      </c>
      <c r="GW236" s="150" t="str">
        <f>IF(Tbl.Kosten[[#This Row],[Pnr.]]=GW$7,Tbl.Kosten[[#This Row],[Te financieren]],"")</f>
        <v/>
      </c>
      <c r="GX236" s="150" t="str">
        <f>IF(Tbl.Kosten[[#This Row],[Pnr.]]=GX$7,Tbl.Kosten[[#This Row],[Te financieren]],"")</f>
        <v/>
      </c>
      <c r="GY236" s="150" t="str">
        <f>IF(Tbl.Kosten[[#This Row],[Pnr.]]=GY$7,Tbl.Kosten[[#This Row],[Te financieren]],"")</f>
        <v/>
      </c>
      <c r="GZ236" s="150" t="str">
        <f>IF(Tbl.Kosten[[#This Row],[Pnr.]]=GZ$7,Tbl.Kosten[[#This Row],[Te financieren]],"")</f>
        <v/>
      </c>
      <c r="HA236" s="150" t="str">
        <f>IF(Tbl.Kosten[[#This Row],[Pnr.]]=HA$7,Tbl.Kosten[[#This Row],[Te financieren]],"")</f>
        <v/>
      </c>
      <c r="HB236" s="150" t="str">
        <f>IF(Tbl.Kosten[[#This Row],[Pnr.]]=HB$7,Tbl.Kosten[[#This Row],[Te financieren]],"")</f>
        <v/>
      </c>
      <c r="HC236" s="150" t="str">
        <f>IF(Tbl.Kosten[[#This Row],[Pnr.]]=HC$7,Tbl.Kosten[[#This Row],[Te financieren]],"")</f>
        <v/>
      </c>
      <c r="HD236" s="150" t="str">
        <f>IF(Tbl.Kosten[[#This Row],[Pnr.]]=HD$7,Tbl.Kosten[[#This Row],[Te financieren]],"")</f>
        <v/>
      </c>
      <c r="HE236" s="150" t="str">
        <f>IF(Tbl.Kosten[[#This Row],[Pnr.]]=HE$7,Tbl.Kosten[[#This Row],[Te financieren]],"")</f>
        <v/>
      </c>
      <c r="HF236" s="150" t="str">
        <f>IF(Tbl.Kosten[[#This Row],[Pnr.]]=HF$7,Tbl.Kosten[[#This Row],[Te financieren]],"")</f>
        <v/>
      </c>
      <c r="HG236" s="150" t="str">
        <f>IF(Tbl.Kosten[[#This Row],[Pnr.]]=HG$7,Tbl.Kosten[[#This Row],[Te financieren]],"")</f>
        <v/>
      </c>
      <c r="HH236" s="150" t="str">
        <f>IF(Tbl.Kosten[[#This Row],[Pnr.]]=HH$7,Tbl.Kosten[[#This Row],[Te financieren]],"")</f>
        <v/>
      </c>
      <c r="HI236" s="150" t="str">
        <f>IF(Tbl.Kosten[[#This Row],[Pnr.]]=HI$7,Tbl.Kosten[[#This Row],[Te financieren]],"")</f>
        <v/>
      </c>
      <c r="HJ236" s="150" t="str">
        <f>IF(Tbl.Kosten[[#This Row],[Pnr.]]=HJ$7,Tbl.Kosten[[#This Row],[Te financieren]],"")</f>
        <v/>
      </c>
      <c r="HK236" s="150" t="str">
        <f>IF(Tbl.Kosten[[#This Row],[Pnr.]]=HK$7,Tbl.Kosten[[#This Row],[Te financieren]],"")</f>
        <v/>
      </c>
      <c r="HL236" s="150" t="str">
        <f>IF(Tbl.Kosten[[#This Row],[Pnr.]]=HL$7,Tbl.Kosten[[#This Row],[Te financieren]],"")</f>
        <v/>
      </c>
      <c r="HM236" s="150" t="str">
        <f>IF(Tbl.Kosten[[#This Row],[Pnr.]]=HM$7,Tbl.Kosten[[#This Row],[Te financieren]],"")</f>
        <v/>
      </c>
      <c r="HN236" s="150" t="str">
        <f>IF(Tbl.Kosten[[#This Row],[Pnr.]]=HN$7,Tbl.Kosten[[#This Row],[Te financieren]],"")</f>
        <v/>
      </c>
      <c r="HO236" s="150" t="str">
        <f>IF(Tbl.Kosten[[#This Row],[Pnr.]]=HO$7,Tbl.Kosten[[#This Row],[Te financieren]],"")</f>
        <v/>
      </c>
      <c r="HP236" s="150" t="str">
        <f>IF(Tbl.Kosten[[#This Row],[Pnr.]]=HP$7,Tbl.Kosten[[#This Row],[Te financieren]],"")</f>
        <v/>
      </c>
      <c r="HQ236" s="150" t="str">
        <f>IF(Tbl.Kosten[[#This Row],[Pnr.]]=HQ$7,Tbl.Kosten[[#This Row],[Te financieren]],"")</f>
        <v/>
      </c>
      <c r="HR236" s="150" t="str">
        <f>IF(Tbl.Kosten[[#This Row],[Pnr.]]=HR$7,Tbl.Kosten[[#This Row],[Te financieren]],"")</f>
        <v/>
      </c>
      <c r="HS236" s="150" t="str">
        <f>IF(Tbl.Kosten[[#This Row],[Pnr.]]=HS$7,Tbl.Kosten[[#This Row],[Te financieren]],"")</f>
        <v/>
      </c>
      <c r="HT236" s="150" t="str">
        <f>IF(Tbl.Kosten[[#This Row],[Pnr.]]=HT$7,Tbl.Kosten[[#This Row],[Te financieren]],"")</f>
        <v/>
      </c>
      <c r="HU236" s="150" t="str">
        <f>IF(Tbl.Kosten[[#This Row],[Pnr.]]=HU$7,Tbl.Kosten[[#This Row],[Te financieren]],"")</f>
        <v/>
      </c>
      <c r="HV236" s="150" t="str">
        <f>IF(Tbl.Kosten[[#This Row],[Pnr.]]=HV$7,Tbl.Kosten[[#This Row],[Te financieren]],"")</f>
        <v/>
      </c>
      <c r="HW236" s="150" t="str">
        <f>IF(Tbl.Kosten[[#This Row],[Pnr.]]=HW$7,Tbl.Kosten[[#This Row],[Te financieren]],"")</f>
        <v/>
      </c>
    </row>
    <row r="237" spans="2:231" x14ac:dyDescent="0.3">
      <c r="B237" s="134"/>
      <c r="C237" s="137"/>
      <c r="D237" s="136"/>
      <c r="E237" s="261"/>
      <c r="F237" s="135"/>
      <c r="G237" s="11" t="str">
        <f>IF(Tbl.Kosten[[#This Row],[Medewerker e/o 
functie]]&lt;&gt;"",_xlfn.XLOOKUP(Tbl.Kosten[[#This Row],[Medewerker e/o 
functie]],Tbl.Uurtarief[Medewerker en/of functie],Tbl.Uurtarief[Uurtarief],"",0,1),"")</f>
        <v/>
      </c>
      <c r="H237" s="121">
        <f>IFERROR(Tbl.Kosten[[#This Row],[Uren]]*Tbl.Kosten[[#This Row],[Uurtarief]],0)</f>
        <v>0</v>
      </c>
      <c r="I237" s="119" t="str">
        <f>IF(Tbl.Kosten[[#This Row],[Subtotaal uren]]&lt;&gt;0,_xlfn.XLOOKUP(Tbl.Kosten[[#This Row],[Medewerker e/o 
functie]],Tbl.Uurtarief[Medewerker en/of functie],Tbl.Uurtarief[Kostensoort arbeid],"",0,1),"")</f>
        <v/>
      </c>
      <c r="J237" s="137"/>
      <c r="K237" s="135"/>
      <c r="L237" s="139" t="str">
        <f>IF(Tbl.Kosten[[#This Row],[Activum]]&lt;&gt;"",_xlfn.XLOOKUP(Tbl.Kosten[[#This Row],[Activum]],Tbl.Afschrijvingskosten[Activum],Tbl.Afschrijvingskosten[Tarief per afschrijvings-eenheid],"",0,1),"")</f>
        <v/>
      </c>
      <c r="M237" s="122">
        <f>IFERROR(Tbl.Kosten[[#This Row],[Een-
heden]]*Tbl.Kosten[[#This Row],[Afschrijvings-
tarief]],0)</f>
        <v>0</v>
      </c>
      <c r="N237" s="122" t="str">
        <f>IF(Tbl.Kosten[[#This Row],[Subtotaal afschrijving]]&lt;&gt;0,Lijsten!$A$7,"")</f>
        <v/>
      </c>
      <c r="O237" s="140"/>
      <c r="P237" s="135"/>
      <c r="Q237" s="138"/>
      <c r="R237" s="122">
        <f>IFERROR(Tbl.Kosten[[#This Row],[Aantal]]*Tbl.Kosten[[#This Row],[Tarief]],0)</f>
        <v>0</v>
      </c>
      <c r="S237" s="8">
        <f>IFERROR(Tbl.Kosten[[#This Row],[Subtotaal overige kosten]]+Tbl.Kosten[[#This Row],[Subtotaal uren]]+Tbl.Kosten[[#This Row],[Subtotaal afschrijving]],0)</f>
        <v>0</v>
      </c>
      <c r="T237" s="8">
        <f>IFERROR(Tbl.Kosten[[#This Row],[Totaal kosten]]*Tbl.Kosten[[#This Row],[Subsidie%]],0)</f>
        <v>0</v>
      </c>
      <c r="U237" s="4" t="str" cm="1">
        <f t="array" ref="U237">IFERROR(_xlfn.IFS(Tbl.Kosten[[#This Row],[Subtotaal uren]]&lt;&gt;0,Tbl.Kosten[[#This Row],[Kostensoort arbeid]],Tbl.Kosten[[#This Row],[Subtotaal afschrijving]]&lt;&gt;0,Tbl.Kosten[[#This Row],[Kostensoort afschrijving]],Tbl.Kosten[[#This Row],[Subtotaal overige kosten]]&lt;&gt;0,Tbl.Kosten[[#This Row],[Kostensoort overig]]),"")</f>
        <v/>
      </c>
      <c r="V237" s="4" t="str">
        <f>IFERROR(_xlfn.XLOOKUP(Tbl.Kosten[[#This Row],[Activiteitencode]],Tbl.Activiteiten[Activiteitcode],Tbl.Activiteiten[Werkpakketcode],"",0,1),"")</f>
        <v/>
      </c>
      <c r="W237" s="4" t="str">
        <f>IFERROR(_xlfn.XLOOKUP(Tbl.Kosten[[#This Row],[Werkpakketcode]],Tbl.Werkpakketten[Werkpakketcode],Tbl.Werkpakketten[Subsidiabele activiteit],"",0,1),"")</f>
        <v/>
      </c>
      <c r="X237" s="12">
        <f>IFERROR(_xlfn.XLOOKUP(Tbl.Kosten[[#This Row],[Sanr.]],Tbl.Subsidiehoogte[SAnr.],Tbl.Subsidiehoogte[Sub. Percentage],0,0,1),0)</f>
        <v>0</v>
      </c>
      <c r="Y237" s="144" t="str">
        <f>IFERROR(_xlfn.XLOOKUP(Tbl.Kosten[[#This Row],[Partnercode]],Tbl.Projectpartners[Partnercode],Tbl.Projectpartners[PNr.],"",0,1),"")</f>
        <v>P1</v>
      </c>
      <c r="Z237" s="148">
        <f>IF(Tbl.Kosten[[#This Row],[Pnr.]]=Z$7,Tbl.Kosten[[#This Row],[Totaal kosten]],"")</f>
        <v>0</v>
      </c>
      <c r="AA237" s="148" t="str">
        <f>IF(Tbl.Kosten[[#This Row],[Pnr.]]=AA$7,Tbl.Kosten[[#This Row],[Totaal kosten]],"")</f>
        <v/>
      </c>
      <c r="AB237" s="148" t="str">
        <f>IF(Tbl.Kosten[[#This Row],[Pnr.]]=AB$7,Tbl.Kosten[[#This Row],[Totaal kosten]],"")</f>
        <v/>
      </c>
      <c r="AC237" s="148" t="str">
        <f>IF(Tbl.Kosten[[#This Row],[Pnr.]]=AC$7,Tbl.Kosten[[#This Row],[Totaal kosten]],"")</f>
        <v/>
      </c>
      <c r="AD237" s="148" t="str">
        <f>IF(Tbl.Kosten[[#This Row],[Pnr.]]=AD$7,Tbl.Kosten[[#This Row],[Totaal kosten]],"")</f>
        <v/>
      </c>
      <c r="AE237" s="148" t="str">
        <f>IF(Tbl.Kosten[[#This Row],[Pnr.]]=AE$7,Tbl.Kosten[[#This Row],[Totaal kosten]],"")</f>
        <v/>
      </c>
      <c r="AF237" s="148" t="str">
        <f>IF(Tbl.Kosten[[#This Row],[Pnr.]]=AF$7,Tbl.Kosten[[#This Row],[Totaal kosten]],"")</f>
        <v/>
      </c>
      <c r="AG237" s="148" t="str">
        <f>IF(Tbl.Kosten[[#This Row],[Pnr.]]=AG$7,Tbl.Kosten[[#This Row],[Totaal kosten]],"")</f>
        <v/>
      </c>
      <c r="AH237" s="148" t="str">
        <f>IF(Tbl.Kosten[[#This Row],[Pnr.]]=AH$7,Tbl.Kosten[[#This Row],[Totaal kosten]],"")</f>
        <v/>
      </c>
      <c r="AI237" s="148" t="str">
        <f>IF(Tbl.Kosten[[#This Row],[Pnr.]]=AI$7,Tbl.Kosten[[#This Row],[Totaal kosten]],"")</f>
        <v/>
      </c>
      <c r="AJ237" s="148" t="str">
        <f>IF(Tbl.Kosten[[#This Row],[Pnr.]]=AJ$7,Tbl.Kosten[[#This Row],[Totaal kosten]],"")</f>
        <v/>
      </c>
      <c r="AK237" s="148" t="str">
        <f>IF(Tbl.Kosten[[#This Row],[Pnr.]]=AK$7,Tbl.Kosten[[#This Row],[Totaal kosten]],"")</f>
        <v/>
      </c>
      <c r="AL237" s="148" t="str">
        <f>IF(Tbl.Kosten[[#This Row],[Pnr.]]=AL$7,Tbl.Kosten[[#This Row],[Totaal kosten]],"")</f>
        <v/>
      </c>
      <c r="AM237" s="148" t="str">
        <f>IF(Tbl.Kosten[[#This Row],[Pnr.]]=AM$7,Tbl.Kosten[[#This Row],[Totaal kosten]],"")</f>
        <v/>
      </c>
      <c r="AN237" s="148" t="str">
        <f>IF(Tbl.Kosten[[#This Row],[Pnr.]]=AN$7,Tbl.Kosten[[#This Row],[Totaal kosten]],"")</f>
        <v/>
      </c>
      <c r="AO237" s="148" t="str">
        <f>IF(Tbl.Kosten[[#This Row],[Pnr.]]=AO$7,Tbl.Kosten[[#This Row],[Totaal kosten]],"")</f>
        <v/>
      </c>
      <c r="AP237" s="148" t="str">
        <f>IF(Tbl.Kosten[[#This Row],[Pnr.]]=AP$7,Tbl.Kosten[[#This Row],[Totaal kosten]],"")</f>
        <v/>
      </c>
      <c r="AQ237" s="148" t="str">
        <f>IF(Tbl.Kosten[[#This Row],[Pnr.]]=AQ$7,Tbl.Kosten[[#This Row],[Totaal kosten]],"")</f>
        <v/>
      </c>
      <c r="AR237" s="148" t="str">
        <f>IF(Tbl.Kosten[[#This Row],[Pnr.]]=AR$7,Tbl.Kosten[[#This Row],[Totaal kosten]],"")</f>
        <v/>
      </c>
      <c r="AS237" s="148" t="str">
        <f>IF(Tbl.Kosten[[#This Row],[Pnr.]]=AS$7,Tbl.Kosten[[#This Row],[Totaal kosten]],"")</f>
        <v/>
      </c>
      <c r="AT237" s="148" t="str">
        <f>IF(Tbl.Kosten[[#This Row],[Pnr.]]=AT$7,Tbl.Kosten[[#This Row],[Totaal kosten]],"")</f>
        <v/>
      </c>
      <c r="AU237" s="148" t="str">
        <f>IF(Tbl.Kosten[[#This Row],[Pnr.]]=AU$7,Tbl.Kosten[[#This Row],[Totaal kosten]],"")</f>
        <v/>
      </c>
      <c r="AV237" s="148" t="str">
        <f>IF(Tbl.Kosten[[#This Row],[Pnr.]]=AV$7,Tbl.Kosten[[#This Row],[Totaal kosten]],"")</f>
        <v/>
      </c>
      <c r="AW237" s="148" t="str">
        <f>IF(Tbl.Kosten[[#This Row],[Pnr.]]=AW$7,Tbl.Kosten[[#This Row],[Totaal kosten]],"")</f>
        <v/>
      </c>
      <c r="AX237" s="148" t="str">
        <f>IF(Tbl.Kosten[[#This Row],[Pnr.]]=AX$7,Tbl.Kosten[[#This Row],[Totaal kosten]],"")</f>
        <v/>
      </c>
      <c r="AY237" s="148" t="str">
        <f>IF(Tbl.Kosten[[#This Row],[Pnr.]]=AY$7,Tbl.Kosten[[#This Row],[Totaal kosten]],"")</f>
        <v/>
      </c>
      <c r="AZ237" s="148" t="str">
        <f>IF(Tbl.Kosten[[#This Row],[Pnr.]]=AZ$7,Tbl.Kosten[[#This Row],[Totaal kosten]],"")</f>
        <v/>
      </c>
      <c r="BA237" s="148" t="str">
        <f>IF(Tbl.Kosten[[#This Row],[Pnr.]]=BA$7,Tbl.Kosten[[#This Row],[Totaal kosten]],"")</f>
        <v/>
      </c>
      <c r="BB237" s="148" t="str">
        <f>IF(Tbl.Kosten[[#This Row],[Pnr.]]=BB$7,Tbl.Kosten[[#This Row],[Totaal kosten]],"")</f>
        <v/>
      </c>
      <c r="BC237" s="148" t="str">
        <f>IF(Tbl.Kosten[[#This Row],[Pnr.]]=BC$7,Tbl.Kosten[[#This Row],[Totaal kosten]],"")</f>
        <v/>
      </c>
      <c r="BD237" s="148" t="str">
        <f>IF(Tbl.Kosten[[#This Row],[Pnr.]]=BD$7,Tbl.Kosten[[#This Row],[Totaal kosten]],"")</f>
        <v/>
      </c>
      <c r="BE237" s="148" t="str">
        <f>IF(Tbl.Kosten[[#This Row],[Pnr.]]=BE$7,Tbl.Kosten[[#This Row],[Totaal kosten]],"")</f>
        <v/>
      </c>
      <c r="BF237" s="148" t="str">
        <f>IF(Tbl.Kosten[[#This Row],[Pnr.]]=BF$7,Tbl.Kosten[[#This Row],[Totaal kosten]],"")</f>
        <v/>
      </c>
      <c r="BG237" s="148" t="str">
        <f>IF(Tbl.Kosten[[#This Row],[Pnr.]]=BG$7,Tbl.Kosten[[#This Row],[Totaal kosten]],"")</f>
        <v/>
      </c>
      <c r="BH237" s="148" t="str">
        <f>IF(Tbl.Kosten[[#This Row],[Pnr.]]=BH$7,Tbl.Kosten[[#This Row],[Totaal kosten]],"")</f>
        <v/>
      </c>
      <c r="BI237" s="148" t="str">
        <f>IF(Tbl.Kosten[[#This Row],[Pnr.]]=BI$7,Tbl.Kosten[[#This Row],[Totaal kosten]],"")</f>
        <v/>
      </c>
      <c r="BJ237" s="148" t="str">
        <f>IF(Tbl.Kosten[[#This Row],[Pnr.]]=BJ$7,Tbl.Kosten[[#This Row],[Totaal kosten]],"")</f>
        <v/>
      </c>
      <c r="BK237" s="148" t="str">
        <f>IF(Tbl.Kosten[[#This Row],[Pnr.]]=BK$7,Tbl.Kosten[[#This Row],[Totaal kosten]],"")</f>
        <v/>
      </c>
      <c r="BL237" s="148" t="str">
        <f>IF(Tbl.Kosten[[#This Row],[Pnr.]]=BL$7,Tbl.Kosten[[#This Row],[Totaal kosten]],"")</f>
        <v/>
      </c>
      <c r="BM237" s="148" t="str">
        <f>IF(Tbl.Kosten[[#This Row],[Pnr.]]=BM$7,Tbl.Kosten[[#This Row],[Totaal kosten]],"")</f>
        <v/>
      </c>
      <c r="BN237" s="148" t="str">
        <f>IF(Tbl.Kosten[[#This Row],[Pnr.]]=BN$7,Tbl.Kosten[[#This Row],[Totaal kosten]],"")</f>
        <v/>
      </c>
      <c r="BO237" s="148" t="str">
        <f>IF(Tbl.Kosten[[#This Row],[Pnr.]]=BO$7,Tbl.Kosten[[#This Row],[Totaal kosten]],"")</f>
        <v/>
      </c>
      <c r="BP237" s="148" t="str">
        <f>IF(Tbl.Kosten[[#This Row],[Pnr.]]=BP$7,Tbl.Kosten[[#This Row],[Totaal kosten]],"")</f>
        <v/>
      </c>
      <c r="BQ237" s="148" t="str">
        <f>IF(Tbl.Kosten[[#This Row],[Pnr.]]=BQ$7,Tbl.Kosten[[#This Row],[Totaal kosten]],"")</f>
        <v/>
      </c>
      <c r="BR237" s="148" t="str">
        <f>IF(Tbl.Kosten[[#This Row],[Pnr.]]=BR$7,Tbl.Kosten[[#This Row],[Totaal kosten]],"")</f>
        <v/>
      </c>
      <c r="BS237" s="148" t="str">
        <f>IF(Tbl.Kosten[[#This Row],[Pnr.]]=BS$7,Tbl.Kosten[[#This Row],[Totaal kosten]],"")</f>
        <v/>
      </c>
      <c r="BT237" s="148" t="str">
        <f>IF(Tbl.Kosten[[#This Row],[Pnr.]]=BT$7,Tbl.Kosten[[#This Row],[Totaal kosten]],"")</f>
        <v/>
      </c>
      <c r="BU237" s="148" t="str">
        <f>IF(Tbl.Kosten[[#This Row],[Pnr.]]=BU$7,Tbl.Kosten[[#This Row],[Totaal kosten]],"")</f>
        <v/>
      </c>
      <c r="BV237" s="148" t="str">
        <f>IF(Tbl.Kosten[[#This Row],[Pnr.]]=BV$7,Tbl.Kosten[[#This Row],[Totaal kosten]],"")</f>
        <v/>
      </c>
      <c r="BW237" s="148" t="str">
        <f>IF(Tbl.Kosten[[#This Row],[Pnr.]]=BW$7,Tbl.Kosten[[#This Row],[Totaal kosten]],"")</f>
        <v/>
      </c>
      <c r="BX237" s="148" t="str">
        <f>IFERROR(_xlfn.XLOOKUP(Tbl.Kosten[[#This Row],[Werkpakketcode]],Tbl.Werkpakketten[Werkpakketcode],Tbl.Werkpakketten[WPnr.],"",0,1),"")</f>
        <v/>
      </c>
      <c r="BY237" s="148" t="str">
        <f>IF(Tbl.Kosten[[#This Row],[WPnr.]]=BY$7,Tbl.Kosten[[#This Row],[Totaal kosten]],"")</f>
        <v/>
      </c>
      <c r="BZ237" s="148" t="str">
        <f>IF(Tbl.Kosten[[#This Row],[WPnr.]]=BZ$7,Tbl.Kosten[[#This Row],[Totaal kosten]],"")</f>
        <v/>
      </c>
      <c r="CA237" s="148" t="str">
        <f>IF(Tbl.Kosten[[#This Row],[WPnr.]]=CA$7,Tbl.Kosten[[#This Row],[Totaal kosten]],"")</f>
        <v/>
      </c>
      <c r="CB237" s="148" t="str">
        <f>IF(Tbl.Kosten[[#This Row],[WPnr.]]=CB$7,Tbl.Kosten[[#This Row],[Totaal kosten]],"")</f>
        <v/>
      </c>
      <c r="CC237" s="148" t="str">
        <f>IF(Tbl.Kosten[[#This Row],[WPnr.]]=CC$7,Tbl.Kosten[[#This Row],[Totaal kosten]],"")</f>
        <v/>
      </c>
      <c r="CD237" s="148" t="str">
        <f>IF(Tbl.Kosten[[#This Row],[WPnr.]]=CD$7,Tbl.Kosten[[#This Row],[Totaal kosten]],"")</f>
        <v/>
      </c>
      <c r="CE237" s="148" t="str">
        <f>IF(Tbl.Kosten[[#This Row],[WPnr.]]=CE$7,Tbl.Kosten[[#This Row],[Totaal kosten]],"")</f>
        <v/>
      </c>
      <c r="CF237" s="148" t="str">
        <f>IF(Tbl.Kosten[[#This Row],[WPnr.]]=CF$7,Tbl.Kosten[[#This Row],[Totaal kosten]],"")</f>
        <v/>
      </c>
      <c r="CG237" s="148" t="str">
        <f>IF(Tbl.Kosten[[#This Row],[WPnr.]]=CG$7,Tbl.Kosten[[#This Row],[Totaal kosten]],"")</f>
        <v/>
      </c>
      <c r="CH237" s="148" t="str">
        <f>IF(Tbl.Kosten[[#This Row],[WPnr.]]=CH$7,Tbl.Kosten[[#This Row],[Totaal kosten]],"")</f>
        <v/>
      </c>
      <c r="CI237" s="148" t="str">
        <f>IF(Tbl.Kosten[[#This Row],[WPnr.]]=CI$7,Tbl.Kosten[[#This Row],[Totaal kosten]],"")</f>
        <v/>
      </c>
      <c r="CJ237" s="148" t="str">
        <f>IF(Tbl.Kosten[[#This Row],[WPnr.]]=CJ$7,Tbl.Kosten[[#This Row],[Totaal kosten]],"")</f>
        <v/>
      </c>
      <c r="CK237" s="148" t="str">
        <f>IF(Tbl.Kosten[[#This Row],[WPnr.]]=CK$7,Tbl.Kosten[[#This Row],[Totaal kosten]],"")</f>
        <v/>
      </c>
      <c r="CL237" s="148" t="str">
        <f>IF(Tbl.Kosten[[#This Row],[WPnr.]]=CL$7,Tbl.Kosten[[#This Row],[Totaal kosten]],"")</f>
        <v/>
      </c>
      <c r="CM237" s="148" t="str">
        <f>IF(Tbl.Kosten[[#This Row],[WPnr.]]=CM$7,Tbl.Kosten[[#This Row],[Totaal kosten]],"")</f>
        <v/>
      </c>
      <c r="CN237" s="148" t="str">
        <f>IF(Tbl.Kosten[[#This Row],[WPnr.]]=CN$7,Tbl.Kosten[[#This Row],[Totaal kosten]],"")</f>
        <v/>
      </c>
      <c r="CO237" s="148" t="str">
        <f>IF(Tbl.Kosten[[#This Row],[WPnr.]]=CO$7,Tbl.Kosten[[#This Row],[Totaal kosten]],"")</f>
        <v/>
      </c>
      <c r="CP237" s="148" t="str">
        <f>IF(Tbl.Kosten[[#This Row],[WPnr.]]=CP$7,Tbl.Kosten[[#This Row],[Totaal kosten]],"")</f>
        <v/>
      </c>
      <c r="CQ237" s="148" t="str">
        <f>IF(Tbl.Kosten[[#This Row],[WPnr.]]=CQ$7,Tbl.Kosten[[#This Row],[Totaal kosten]],"")</f>
        <v/>
      </c>
      <c r="CR237" s="148" t="str">
        <f>IF(Tbl.Kosten[[#This Row],[WPnr.]]=CR$7,Tbl.Kosten[[#This Row],[Totaal kosten]],"")</f>
        <v/>
      </c>
      <c r="CS237" s="148" t="str">
        <f>IF(Tbl.Kosten[[#This Row],[WPnr.]]=CS$7,Tbl.Kosten[[#This Row],[Totaal kosten]],"")</f>
        <v/>
      </c>
      <c r="CT237" s="148" t="str">
        <f>IF(Tbl.Kosten[[#This Row],[WPnr.]]=CT$7,Tbl.Kosten[[#This Row],[Totaal kosten]],"")</f>
        <v/>
      </c>
      <c r="CU237" s="148" t="str">
        <f>IF(Tbl.Kosten[[#This Row],[WPnr.]]=CU$7,Tbl.Kosten[[#This Row],[Totaal kosten]],"")</f>
        <v/>
      </c>
      <c r="CV237" s="148" t="str">
        <f>IF(Tbl.Kosten[[#This Row],[WPnr.]]=CV$7,Tbl.Kosten[[#This Row],[Totaal kosten]],"")</f>
        <v/>
      </c>
      <c r="CW237" s="148" t="str">
        <f>IF(Tbl.Kosten[[#This Row],[WPnr.]]=CW$7,Tbl.Kosten[[#This Row],[Totaal kosten]],"")</f>
        <v/>
      </c>
      <c r="CX237" s="148" t="str">
        <f>IF(Tbl.Kosten[[#This Row],[WPnr.]]=CX$7,Tbl.Kosten[[#This Row],[Totaal kosten]],"")</f>
        <v/>
      </c>
      <c r="CY237" s="148" t="str">
        <f>IF(Tbl.Kosten[[#This Row],[WPnr.]]=CY$7,Tbl.Kosten[[#This Row],[Totaal kosten]],"")</f>
        <v/>
      </c>
      <c r="CZ237" s="148" t="str">
        <f>IF(Tbl.Kosten[[#This Row],[WPnr.]]=CZ$7,Tbl.Kosten[[#This Row],[Totaal kosten]],"")</f>
        <v/>
      </c>
      <c r="DA237" s="148" t="str">
        <f>IF(Tbl.Kosten[[#This Row],[WPnr.]]=DA$7,Tbl.Kosten[[#This Row],[Totaal kosten]],"")</f>
        <v/>
      </c>
      <c r="DB237" s="148" t="str">
        <f>IF(Tbl.Kosten[[#This Row],[WPnr.]]=DB$7,Tbl.Kosten[[#This Row],[Totaal kosten]],"")</f>
        <v/>
      </c>
      <c r="DC237" s="148" t="str">
        <f>IF(Tbl.Kosten[[#This Row],[WPnr.]]=DC$7,Tbl.Kosten[[#This Row],[Totaal kosten]],"")</f>
        <v/>
      </c>
      <c r="DD237" s="148" t="str">
        <f>IF(Tbl.Kosten[[#This Row],[WPnr.]]=DD$7,Tbl.Kosten[[#This Row],[Totaal kosten]],"")</f>
        <v/>
      </c>
      <c r="DE237" s="148" t="str">
        <f>IF(Tbl.Kosten[[#This Row],[WPnr.]]=DE$7,Tbl.Kosten[[#This Row],[Totaal kosten]],"")</f>
        <v/>
      </c>
      <c r="DF237" s="148" t="str">
        <f>IF(Tbl.Kosten[[#This Row],[WPnr.]]=DF$7,Tbl.Kosten[[#This Row],[Totaal kosten]],"")</f>
        <v/>
      </c>
      <c r="DG237" s="148" t="str">
        <f>IF(Tbl.Kosten[[#This Row],[WPnr.]]=DG$7,Tbl.Kosten[[#This Row],[Totaal kosten]],"")</f>
        <v/>
      </c>
      <c r="DH237" s="148" t="str">
        <f>IF(Tbl.Kosten[[#This Row],[WPnr.]]=DH$7,Tbl.Kosten[[#This Row],[Totaal kosten]],"")</f>
        <v/>
      </c>
      <c r="DI237" s="148" t="str">
        <f>IF(Tbl.Kosten[[#This Row],[WPnr.]]=DI$7,Tbl.Kosten[[#This Row],[Totaal kosten]],"")</f>
        <v/>
      </c>
      <c r="DJ237" s="148" t="str">
        <f>IF(Tbl.Kosten[[#This Row],[WPnr.]]=DJ$7,Tbl.Kosten[[#This Row],[Totaal kosten]],"")</f>
        <v/>
      </c>
      <c r="DK237" s="148" t="str">
        <f>IF(Tbl.Kosten[[#This Row],[WPnr.]]=DK$7,Tbl.Kosten[[#This Row],[Totaal kosten]],"")</f>
        <v/>
      </c>
      <c r="DL237" s="148" t="str">
        <f>IF(Tbl.Kosten[[#This Row],[WPnr.]]=DL$7,Tbl.Kosten[[#This Row],[Totaal kosten]],"")</f>
        <v/>
      </c>
      <c r="DM237" s="148" t="str">
        <f>IF(Tbl.Kosten[[#This Row],[WPnr.]]=DM$7,Tbl.Kosten[[#This Row],[Totaal kosten]],"")</f>
        <v/>
      </c>
      <c r="DN237" s="148" t="str">
        <f>IF(Tbl.Kosten[[#This Row],[WPnr.]]=DN$7,Tbl.Kosten[[#This Row],[Totaal kosten]],"")</f>
        <v/>
      </c>
      <c r="DO237" s="148" t="str">
        <f>IF(Tbl.Kosten[[#This Row],[WPnr.]]=DO$7,Tbl.Kosten[[#This Row],[Totaal kosten]],"")</f>
        <v/>
      </c>
      <c r="DP237" s="148" t="str">
        <f>IF(Tbl.Kosten[[#This Row],[WPnr.]]=DP$7,Tbl.Kosten[[#This Row],[Totaal kosten]],"")</f>
        <v/>
      </c>
      <c r="DQ237" s="148" t="str">
        <f>IF(Tbl.Kosten[[#This Row],[WPnr.]]=DQ$7,Tbl.Kosten[[#This Row],[Totaal kosten]],"")</f>
        <v/>
      </c>
      <c r="DR237" s="148" t="str">
        <f>IF(Tbl.Kosten[[#This Row],[WPnr.]]=DR$7,Tbl.Kosten[[#This Row],[Totaal kosten]],"")</f>
        <v/>
      </c>
      <c r="DS237" s="148" t="str">
        <f>IF(Tbl.Kosten[[#This Row],[WPnr.]]=DS$7,Tbl.Kosten[[#This Row],[Totaal kosten]],"")</f>
        <v/>
      </c>
      <c r="DT237" s="148" t="str">
        <f>IF(Tbl.Kosten[[#This Row],[WPnr.]]=DT$7,Tbl.Kosten[[#This Row],[Totaal kosten]],"")</f>
        <v/>
      </c>
      <c r="DU237" s="148" t="str">
        <f>IF(Tbl.Kosten[[#This Row],[WPnr.]]=DU$7,Tbl.Kosten[[#This Row],[Totaal kosten]],"")</f>
        <v/>
      </c>
      <c r="DV237" s="148" t="str">
        <f>IF(Tbl.Kosten[[#This Row],[WPnr.]]=DV$7,Tbl.Kosten[[#This Row],[Totaal kosten]],"")</f>
        <v/>
      </c>
      <c r="DW237" s="148" t="str">
        <f>IFERROR(_xlfn.XLOOKUP(Tbl.Kosten[[#This Row],[Kostensoort]],Tbl.Kostensoorten[Kostensoorten],Tbl.Kostensoorten[KSnr.],"",0,1),"")</f>
        <v/>
      </c>
      <c r="DX237" s="148" t="str">
        <f>IF(Tbl.Kosten[[#This Row],[KSnr.]]=DX$7,Tbl.Kosten[[#This Row],[Totaal kosten]],"")</f>
        <v/>
      </c>
      <c r="DY237" s="148" t="str">
        <f>IF(Tbl.Kosten[[#This Row],[KSnr.]]=DY$7,Tbl.Kosten[[#This Row],[Totaal kosten]],"")</f>
        <v/>
      </c>
      <c r="DZ237" s="148" t="str">
        <f>IF(Tbl.Kosten[[#This Row],[KSnr.]]=DZ$7,Tbl.Kosten[[#This Row],[Totaal kosten]],"")</f>
        <v/>
      </c>
      <c r="EA237" s="148" t="str">
        <f>IF(Tbl.Kosten[[#This Row],[KSnr.]]=EA$7,Tbl.Kosten[[#This Row],[Totaal kosten]],"")</f>
        <v/>
      </c>
      <c r="EB237" s="148" t="str">
        <f>IF(Tbl.Kosten[[#This Row],[KSnr.]]=EB$7,Tbl.Kosten[[#This Row],[Totaal kosten]],"")</f>
        <v/>
      </c>
      <c r="EC237" s="148" t="str">
        <f>IF(Tbl.Kosten[[#This Row],[KSnr.]]=EC$7,Tbl.Kosten[[#This Row],[Totaal kosten]],"")</f>
        <v/>
      </c>
      <c r="ED237" s="148" t="str">
        <f>IF(Tbl.Kosten[[#This Row],[KSnr.]]=ED$7,Tbl.Kosten[[#This Row],[Totaal kosten]],"")</f>
        <v/>
      </c>
      <c r="EE237" s="148" t="str">
        <f>IF(Tbl.Kosten[[#This Row],[KSnr.]]=EE$7,Tbl.Kosten[[#This Row],[Totaal kosten]],"")</f>
        <v/>
      </c>
      <c r="EF237" s="148" t="str">
        <f>IF(Tbl.Kosten[[#This Row],[KSnr.]]=EF$7,Tbl.Kosten[[#This Row],[Totaal kosten]],"")</f>
        <v/>
      </c>
      <c r="EG237" s="148" t="str">
        <f>IF(Tbl.Kosten[[#This Row],[KSnr.]]=EG$7,Tbl.Kosten[[#This Row],[Totaal kosten]],"")</f>
        <v/>
      </c>
      <c r="EH237" s="148" t="str">
        <f>IF(Tbl.Kosten[[#This Row],[KSnr.]]=EH$7,Tbl.Kosten[[#This Row],[Totaal kosten]],"")</f>
        <v/>
      </c>
      <c r="EI237" s="148" t="str">
        <f>IF(Tbl.Kosten[[#This Row],[KSnr.]]=EI$7,Tbl.Kosten[[#This Row],[Totaal kosten]],"")</f>
        <v/>
      </c>
      <c r="EJ237" s="148" t="str">
        <f>IF(Tbl.Kosten[[#This Row],[KSnr.]]=EJ$7,Tbl.Kosten[[#This Row],[Totaal kosten]],"")</f>
        <v/>
      </c>
      <c r="EK237" s="148" t="str">
        <f>IF(Tbl.Kosten[[#This Row],[KSnr.]]=EK$7,Tbl.Kosten[[#This Row],[Totaal kosten]],"")</f>
        <v/>
      </c>
      <c r="EL237" s="148" t="str">
        <f>IF(Tbl.Kosten[[#This Row],[KSnr.]]=EL$7,Tbl.Kosten[[#This Row],[Totaal kosten]],"")</f>
        <v/>
      </c>
      <c r="EM237" s="148" t="str">
        <f>IF(Tbl.Kosten[[#This Row],[KSnr.]]=EM$7,Tbl.Kosten[[#This Row],[Totaal kosten]],"")</f>
        <v/>
      </c>
      <c r="EN237" s="148" t="str">
        <f>IF(Tbl.Kosten[[#This Row],[KSnr.]]=EN$7,Tbl.Kosten[[#This Row],[Totaal kosten]],"")</f>
        <v/>
      </c>
      <c r="EO237" s="148" t="str">
        <f>IF(Tbl.Kosten[[#This Row],[KSnr.]]=EO$7,Tbl.Kosten[[#This Row],[Totaal kosten]],"")</f>
        <v/>
      </c>
      <c r="EP237" s="148" t="str">
        <f>IF(Tbl.Kosten[[#This Row],[KSnr.]]=EP$7,Tbl.Kosten[[#This Row],[Totaal kosten]],"")</f>
        <v/>
      </c>
      <c r="EQ237" s="148" t="str">
        <f>IF(Tbl.Kosten[[#This Row],[KSnr.]]=EQ$7,Tbl.Kosten[[#This Row],[Totaal kosten]],"")</f>
        <v/>
      </c>
      <c r="ER237" s="144" t="str">
        <f>IFERROR(_xlfn.XLOOKUP(Tbl.Kosten[[#This Row],[Subsidieactiviteit]],Tbl.Subsidiehoogte[Subsidieactiviteit],Tbl.Subsidiehoogte[SAnr.],"",0,1),"")</f>
        <v/>
      </c>
      <c r="ES237" s="150" t="str">
        <f>IF(Tbl.Kosten[[#This Row],[Sanr.]]=ES$7,Tbl.Kosten[[#This Row],[Totaal kosten]],"")</f>
        <v/>
      </c>
      <c r="ET237" s="150" t="str">
        <f>IF(Tbl.Kosten[[#This Row],[Sanr.]]=ET$7,Tbl.Kosten[[#This Row],[Totaal kosten]],"")</f>
        <v/>
      </c>
      <c r="EU237" s="150" t="str">
        <f>IF(Tbl.Kosten[[#This Row],[Sanr.]]=EU$7,Tbl.Kosten[[#This Row],[Totaal kosten]],"")</f>
        <v/>
      </c>
      <c r="EV237" s="150" t="str">
        <f>IF(Tbl.Kosten[[#This Row],[Sanr.]]=EV$7,Tbl.Kosten[[#This Row],[Totaal kosten]],"")</f>
        <v/>
      </c>
      <c r="EW237" s="150" t="str">
        <f>IF(Tbl.Kosten[[#This Row],[Sanr.]]=EW$7,Tbl.Kosten[[#This Row],[Totaal kosten]],"")</f>
        <v/>
      </c>
      <c r="EX237" s="150" t="str">
        <f>IF(Tbl.Kosten[[#This Row],[Sanr.]]=EX$7,Tbl.Kosten[[#This Row],[Totaal kosten]],"")</f>
        <v/>
      </c>
      <c r="EY237" s="150" t="str">
        <f>IF(Tbl.Kosten[[#This Row],[Sanr.]]=EY$7,Tbl.Kosten[[#This Row],[Totaal kosten]],"")</f>
        <v/>
      </c>
      <c r="EZ237" s="150" t="str">
        <f>IF(Tbl.Kosten[[#This Row],[Sanr.]]=EZ$7,Tbl.Kosten[[#This Row],[Totaal kosten]],"")</f>
        <v/>
      </c>
      <c r="FA237" s="150" t="str">
        <f>IF(Tbl.Kosten[[#This Row],[Sanr.]]=FA$7,Tbl.Kosten[[#This Row],[Totaal kosten]],"")</f>
        <v/>
      </c>
      <c r="FB237" s="150" t="str">
        <f>IF(Tbl.Kosten[[#This Row],[Sanr.]]=FB$7,Tbl.Kosten[[#This Row],[Totaal kosten]],"")</f>
        <v/>
      </c>
      <c r="FC237" s="150" t="str">
        <f>IF(Tbl.Kosten[[#This Row],[Sanr.]]=FC$7,Tbl.Kosten[[#This Row],[Totaal kosten]],"")</f>
        <v/>
      </c>
      <c r="FD237" s="150" t="str">
        <f>IF(Tbl.Kosten[[#This Row],[Sanr.]]=FD$7,Tbl.Kosten[[#This Row],[Totaal kosten]],"")</f>
        <v/>
      </c>
      <c r="FE237" s="150" t="str">
        <f>IF(Tbl.Kosten[[#This Row],[Sanr.]]=FE$7,Tbl.Kosten[[#This Row],[Totaal kosten]],"")</f>
        <v/>
      </c>
      <c r="FF237" s="150" t="str">
        <f>IF(Tbl.Kosten[[#This Row],[Sanr.]]=FF$7,Tbl.Kosten[[#This Row],[Totaal kosten]],"")</f>
        <v/>
      </c>
      <c r="FG237" s="150" t="str">
        <f>IF(Tbl.Kosten[[#This Row],[Sanr.]]=FG$7,Tbl.Kosten[[#This Row],[Totaal kosten]],"")</f>
        <v/>
      </c>
      <c r="FH237" s="150" t="str">
        <f>IF(Tbl.Kosten[[#This Row],[Sanr.]]=FH$7,Tbl.Kosten[[#This Row],[Totaal kosten]],"")</f>
        <v/>
      </c>
      <c r="FI237" s="150" t="str">
        <f>IF(Tbl.Kosten[[#This Row],[Sanr.]]=FI$7,Tbl.Kosten[[#This Row],[Totaal kosten]],"")</f>
        <v/>
      </c>
      <c r="FJ237" s="150" t="str">
        <f>IF(Tbl.Kosten[[#This Row],[Sanr.]]=FJ$7,Tbl.Kosten[[#This Row],[Totaal kosten]],"")</f>
        <v/>
      </c>
      <c r="FK237" s="150" t="str">
        <f>IF(Tbl.Kosten[[#This Row],[Sanr.]]=FK$7,Tbl.Kosten[[#This Row],[Totaal kosten]],"")</f>
        <v/>
      </c>
      <c r="FL237" s="150" t="str">
        <f>IF(Tbl.Kosten[[#This Row],[Sanr.]]=FL$7,Tbl.Kosten[[#This Row],[Totaal kosten]],"")</f>
        <v/>
      </c>
      <c r="FM237" s="150" t="str">
        <f>IF(Tbl.Kosten[[#This Row],[Sanr.]]=FM$7,Tbl.Kosten[[#This Row],[Totaal kosten]],"")</f>
        <v/>
      </c>
      <c r="FN237" s="150" t="str">
        <f>IF(Tbl.Kosten[[#This Row],[Sanr.]]=FN$7,Tbl.Kosten[[#This Row],[Totaal kosten]],"")</f>
        <v/>
      </c>
      <c r="FO237" s="150" t="str">
        <f>IF(Tbl.Kosten[[#This Row],[Sanr.]]=FO$7,Tbl.Kosten[[#This Row],[Totaal kosten]],"")</f>
        <v/>
      </c>
      <c r="FP237" s="150" t="str">
        <f>IF(Tbl.Kosten[[#This Row],[Sanr.]]=FP$7,Tbl.Kosten[[#This Row],[Totaal kosten]],"")</f>
        <v/>
      </c>
      <c r="FQ237" s="150" t="str">
        <f>IF(Tbl.Kosten[[#This Row],[Sanr.]]=FQ$7,Tbl.Kosten[[#This Row],[Totaal kosten]],"")</f>
        <v/>
      </c>
      <c r="FR237" s="150" t="str">
        <f>IF(Tbl.Kosten[[#This Row],[Sanr.]]=FR$7,Tbl.Kosten[[#This Row],[Totaal kosten]],"")</f>
        <v/>
      </c>
      <c r="FS237" s="150" t="str">
        <f>IF(Tbl.Kosten[[#This Row],[Sanr.]]=FS$7,Tbl.Kosten[[#This Row],[Totaal kosten]],"")</f>
        <v/>
      </c>
      <c r="FT237" s="150" t="str">
        <f>IF(Tbl.Kosten[[#This Row],[Sanr.]]=FT$7,Tbl.Kosten[[#This Row],[Totaal kosten]],"")</f>
        <v/>
      </c>
      <c r="FU237" s="150" t="str">
        <f>IF(Tbl.Kosten[[#This Row],[Sanr.]]=FU$7,Tbl.Kosten[[#This Row],[Totaal kosten]],"")</f>
        <v/>
      </c>
      <c r="FV237" s="150" t="str">
        <f>IF(Tbl.Kosten[[#This Row],[Sanr.]]=FV$7,Tbl.Kosten[[#This Row],[Totaal kosten]],"")</f>
        <v/>
      </c>
      <c r="FW237" s="150" t="str">
        <f>IFERROR(_xlfn.XLOOKUP(Tbl.Kosten[[#This Row],[Activiteitencode]],Tbl.Activiteiten[Activiteitcode],Tbl.Activiteiten[Anr.],"",0,1),"")</f>
        <v/>
      </c>
      <c r="FX237" s="169" t="str">
        <f>_xlfn.CONCAT(Tbl.Kosten[[#This Row],[Pnr.]],Tbl.Kosten[[#This Row],[Sanr.]])</f>
        <v>P1</v>
      </c>
      <c r="FY237" s="150">
        <f>Tbl.Kosten[[#This Row],[Totaal kosten]]-Tbl.Kosten[[#This Row],[Subsidie]]</f>
        <v>0</v>
      </c>
      <c r="FZ237" s="150">
        <f>IF(Tbl.Kosten[[#This Row],[Pnr.]]=FZ$7,Tbl.Kosten[[#This Row],[Te financieren]],"")</f>
        <v>0</v>
      </c>
      <c r="GA237" s="150" t="str">
        <f>IF(Tbl.Kosten[[#This Row],[Pnr.]]=GA$7,Tbl.Kosten[[#This Row],[Te financieren]],"")</f>
        <v/>
      </c>
      <c r="GB237" s="150" t="str">
        <f>IF(Tbl.Kosten[[#This Row],[Pnr.]]=GB$7,Tbl.Kosten[[#This Row],[Te financieren]],"")</f>
        <v/>
      </c>
      <c r="GC237" s="150" t="str">
        <f>IF(Tbl.Kosten[[#This Row],[Pnr.]]=GC$7,Tbl.Kosten[[#This Row],[Te financieren]],"")</f>
        <v/>
      </c>
      <c r="GD237" s="150" t="str">
        <f>IF(Tbl.Kosten[[#This Row],[Pnr.]]=GD$7,Tbl.Kosten[[#This Row],[Te financieren]],"")</f>
        <v/>
      </c>
      <c r="GE237" s="150" t="str">
        <f>IF(Tbl.Kosten[[#This Row],[Pnr.]]=GE$7,Tbl.Kosten[[#This Row],[Te financieren]],"")</f>
        <v/>
      </c>
      <c r="GF237" s="150" t="str">
        <f>IF(Tbl.Kosten[[#This Row],[Pnr.]]=GF$7,Tbl.Kosten[[#This Row],[Te financieren]],"")</f>
        <v/>
      </c>
      <c r="GG237" s="150" t="str">
        <f>IF(Tbl.Kosten[[#This Row],[Pnr.]]=GG$7,Tbl.Kosten[[#This Row],[Te financieren]],"")</f>
        <v/>
      </c>
      <c r="GH237" s="150" t="str">
        <f>IF(Tbl.Kosten[[#This Row],[Pnr.]]=GH$7,Tbl.Kosten[[#This Row],[Te financieren]],"")</f>
        <v/>
      </c>
      <c r="GI237" s="150" t="str">
        <f>IF(Tbl.Kosten[[#This Row],[Pnr.]]=GI$7,Tbl.Kosten[[#This Row],[Te financieren]],"")</f>
        <v/>
      </c>
      <c r="GJ237" s="150" t="str">
        <f>IF(Tbl.Kosten[[#This Row],[Pnr.]]=GJ$7,Tbl.Kosten[[#This Row],[Te financieren]],"")</f>
        <v/>
      </c>
      <c r="GK237" s="150" t="str">
        <f>IF(Tbl.Kosten[[#This Row],[Pnr.]]=GK$7,Tbl.Kosten[[#This Row],[Te financieren]],"")</f>
        <v/>
      </c>
      <c r="GL237" s="150" t="str">
        <f>IF(Tbl.Kosten[[#This Row],[Pnr.]]=GL$7,Tbl.Kosten[[#This Row],[Te financieren]],"")</f>
        <v/>
      </c>
      <c r="GM237" s="150" t="str">
        <f>IF(Tbl.Kosten[[#This Row],[Pnr.]]=GM$7,Tbl.Kosten[[#This Row],[Te financieren]],"")</f>
        <v/>
      </c>
      <c r="GN237" s="150" t="str">
        <f>IF(Tbl.Kosten[[#This Row],[Pnr.]]=GN$7,Tbl.Kosten[[#This Row],[Te financieren]],"")</f>
        <v/>
      </c>
      <c r="GO237" s="150" t="str">
        <f>IF(Tbl.Kosten[[#This Row],[Pnr.]]=GO$7,Tbl.Kosten[[#This Row],[Te financieren]],"")</f>
        <v/>
      </c>
      <c r="GP237" s="150" t="str">
        <f>IF(Tbl.Kosten[[#This Row],[Pnr.]]=GP$7,Tbl.Kosten[[#This Row],[Te financieren]],"")</f>
        <v/>
      </c>
      <c r="GQ237" s="150" t="str">
        <f>IF(Tbl.Kosten[[#This Row],[Pnr.]]=GQ$7,Tbl.Kosten[[#This Row],[Te financieren]],"")</f>
        <v/>
      </c>
      <c r="GR237" s="150" t="str">
        <f>IF(Tbl.Kosten[[#This Row],[Pnr.]]=GR$7,Tbl.Kosten[[#This Row],[Te financieren]],"")</f>
        <v/>
      </c>
      <c r="GS237" s="150" t="str">
        <f>IF(Tbl.Kosten[[#This Row],[Pnr.]]=GS$7,Tbl.Kosten[[#This Row],[Te financieren]],"")</f>
        <v/>
      </c>
      <c r="GT237" s="150" t="str">
        <f>IF(Tbl.Kosten[[#This Row],[Pnr.]]=GT$7,Tbl.Kosten[[#This Row],[Te financieren]],"")</f>
        <v/>
      </c>
      <c r="GU237" s="150" t="str">
        <f>IF(Tbl.Kosten[[#This Row],[Pnr.]]=GU$7,Tbl.Kosten[[#This Row],[Te financieren]],"")</f>
        <v/>
      </c>
      <c r="GV237" s="150" t="str">
        <f>IF(Tbl.Kosten[[#This Row],[Pnr.]]=GV$7,Tbl.Kosten[[#This Row],[Te financieren]],"")</f>
        <v/>
      </c>
      <c r="GW237" s="150" t="str">
        <f>IF(Tbl.Kosten[[#This Row],[Pnr.]]=GW$7,Tbl.Kosten[[#This Row],[Te financieren]],"")</f>
        <v/>
      </c>
      <c r="GX237" s="150" t="str">
        <f>IF(Tbl.Kosten[[#This Row],[Pnr.]]=GX$7,Tbl.Kosten[[#This Row],[Te financieren]],"")</f>
        <v/>
      </c>
      <c r="GY237" s="150" t="str">
        <f>IF(Tbl.Kosten[[#This Row],[Pnr.]]=GY$7,Tbl.Kosten[[#This Row],[Te financieren]],"")</f>
        <v/>
      </c>
      <c r="GZ237" s="150" t="str">
        <f>IF(Tbl.Kosten[[#This Row],[Pnr.]]=GZ$7,Tbl.Kosten[[#This Row],[Te financieren]],"")</f>
        <v/>
      </c>
      <c r="HA237" s="150" t="str">
        <f>IF(Tbl.Kosten[[#This Row],[Pnr.]]=HA$7,Tbl.Kosten[[#This Row],[Te financieren]],"")</f>
        <v/>
      </c>
      <c r="HB237" s="150" t="str">
        <f>IF(Tbl.Kosten[[#This Row],[Pnr.]]=HB$7,Tbl.Kosten[[#This Row],[Te financieren]],"")</f>
        <v/>
      </c>
      <c r="HC237" s="150" t="str">
        <f>IF(Tbl.Kosten[[#This Row],[Pnr.]]=HC$7,Tbl.Kosten[[#This Row],[Te financieren]],"")</f>
        <v/>
      </c>
      <c r="HD237" s="150" t="str">
        <f>IF(Tbl.Kosten[[#This Row],[Pnr.]]=HD$7,Tbl.Kosten[[#This Row],[Te financieren]],"")</f>
        <v/>
      </c>
      <c r="HE237" s="150" t="str">
        <f>IF(Tbl.Kosten[[#This Row],[Pnr.]]=HE$7,Tbl.Kosten[[#This Row],[Te financieren]],"")</f>
        <v/>
      </c>
      <c r="HF237" s="150" t="str">
        <f>IF(Tbl.Kosten[[#This Row],[Pnr.]]=HF$7,Tbl.Kosten[[#This Row],[Te financieren]],"")</f>
        <v/>
      </c>
      <c r="HG237" s="150" t="str">
        <f>IF(Tbl.Kosten[[#This Row],[Pnr.]]=HG$7,Tbl.Kosten[[#This Row],[Te financieren]],"")</f>
        <v/>
      </c>
      <c r="HH237" s="150" t="str">
        <f>IF(Tbl.Kosten[[#This Row],[Pnr.]]=HH$7,Tbl.Kosten[[#This Row],[Te financieren]],"")</f>
        <v/>
      </c>
      <c r="HI237" s="150" t="str">
        <f>IF(Tbl.Kosten[[#This Row],[Pnr.]]=HI$7,Tbl.Kosten[[#This Row],[Te financieren]],"")</f>
        <v/>
      </c>
      <c r="HJ237" s="150" t="str">
        <f>IF(Tbl.Kosten[[#This Row],[Pnr.]]=HJ$7,Tbl.Kosten[[#This Row],[Te financieren]],"")</f>
        <v/>
      </c>
      <c r="HK237" s="150" t="str">
        <f>IF(Tbl.Kosten[[#This Row],[Pnr.]]=HK$7,Tbl.Kosten[[#This Row],[Te financieren]],"")</f>
        <v/>
      </c>
      <c r="HL237" s="150" t="str">
        <f>IF(Tbl.Kosten[[#This Row],[Pnr.]]=HL$7,Tbl.Kosten[[#This Row],[Te financieren]],"")</f>
        <v/>
      </c>
      <c r="HM237" s="150" t="str">
        <f>IF(Tbl.Kosten[[#This Row],[Pnr.]]=HM$7,Tbl.Kosten[[#This Row],[Te financieren]],"")</f>
        <v/>
      </c>
      <c r="HN237" s="150" t="str">
        <f>IF(Tbl.Kosten[[#This Row],[Pnr.]]=HN$7,Tbl.Kosten[[#This Row],[Te financieren]],"")</f>
        <v/>
      </c>
      <c r="HO237" s="150" t="str">
        <f>IF(Tbl.Kosten[[#This Row],[Pnr.]]=HO$7,Tbl.Kosten[[#This Row],[Te financieren]],"")</f>
        <v/>
      </c>
      <c r="HP237" s="150" t="str">
        <f>IF(Tbl.Kosten[[#This Row],[Pnr.]]=HP$7,Tbl.Kosten[[#This Row],[Te financieren]],"")</f>
        <v/>
      </c>
      <c r="HQ237" s="150" t="str">
        <f>IF(Tbl.Kosten[[#This Row],[Pnr.]]=HQ$7,Tbl.Kosten[[#This Row],[Te financieren]],"")</f>
        <v/>
      </c>
      <c r="HR237" s="150" t="str">
        <f>IF(Tbl.Kosten[[#This Row],[Pnr.]]=HR$7,Tbl.Kosten[[#This Row],[Te financieren]],"")</f>
        <v/>
      </c>
      <c r="HS237" s="150" t="str">
        <f>IF(Tbl.Kosten[[#This Row],[Pnr.]]=HS$7,Tbl.Kosten[[#This Row],[Te financieren]],"")</f>
        <v/>
      </c>
      <c r="HT237" s="150" t="str">
        <f>IF(Tbl.Kosten[[#This Row],[Pnr.]]=HT$7,Tbl.Kosten[[#This Row],[Te financieren]],"")</f>
        <v/>
      </c>
      <c r="HU237" s="150" t="str">
        <f>IF(Tbl.Kosten[[#This Row],[Pnr.]]=HU$7,Tbl.Kosten[[#This Row],[Te financieren]],"")</f>
        <v/>
      </c>
      <c r="HV237" s="150" t="str">
        <f>IF(Tbl.Kosten[[#This Row],[Pnr.]]=HV$7,Tbl.Kosten[[#This Row],[Te financieren]],"")</f>
        <v/>
      </c>
      <c r="HW237" s="150" t="str">
        <f>IF(Tbl.Kosten[[#This Row],[Pnr.]]=HW$7,Tbl.Kosten[[#This Row],[Te financieren]],"")</f>
        <v/>
      </c>
    </row>
    <row r="238" spans="2:231" x14ac:dyDescent="0.3">
      <c r="B238" s="134"/>
      <c r="C238" s="137"/>
      <c r="D238" s="136"/>
      <c r="E238" s="261"/>
      <c r="F238" s="135"/>
      <c r="G238" s="11" t="str">
        <f>IF(Tbl.Kosten[[#This Row],[Medewerker e/o 
functie]]&lt;&gt;"",_xlfn.XLOOKUP(Tbl.Kosten[[#This Row],[Medewerker e/o 
functie]],Tbl.Uurtarief[Medewerker en/of functie],Tbl.Uurtarief[Uurtarief],"",0,1),"")</f>
        <v/>
      </c>
      <c r="H238" s="121">
        <f>IFERROR(Tbl.Kosten[[#This Row],[Uren]]*Tbl.Kosten[[#This Row],[Uurtarief]],0)</f>
        <v>0</v>
      </c>
      <c r="I238" s="119" t="str">
        <f>IF(Tbl.Kosten[[#This Row],[Subtotaal uren]]&lt;&gt;0,_xlfn.XLOOKUP(Tbl.Kosten[[#This Row],[Medewerker e/o 
functie]],Tbl.Uurtarief[Medewerker en/of functie],Tbl.Uurtarief[Kostensoort arbeid],"",0,1),"")</f>
        <v/>
      </c>
      <c r="J238" s="137"/>
      <c r="K238" s="135"/>
      <c r="L238" s="139" t="str">
        <f>IF(Tbl.Kosten[[#This Row],[Activum]]&lt;&gt;"",_xlfn.XLOOKUP(Tbl.Kosten[[#This Row],[Activum]],Tbl.Afschrijvingskosten[Activum],Tbl.Afschrijvingskosten[Tarief per afschrijvings-eenheid],"",0,1),"")</f>
        <v/>
      </c>
      <c r="M238" s="122">
        <f>IFERROR(Tbl.Kosten[[#This Row],[Een-
heden]]*Tbl.Kosten[[#This Row],[Afschrijvings-
tarief]],0)</f>
        <v>0</v>
      </c>
      <c r="N238" s="122" t="str">
        <f>IF(Tbl.Kosten[[#This Row],[Subtotaal afschrijving]]&lt;&gt;0,Lijsten!$A$7,"")</f>
        <v/>
      </c>
      <c r="O238" s="140"/>
      <c r="P238" s="135"/>
      <c r="Q238" s="138"/>
      <c r="R238" s="122">
        <f>IFERROR(Tbl.Kosten[[#This Row],[Aantal]]*Tbl.Kosten[[#This Row],[Tarief]],0)</f>
        <v>0</v>
      </c>
      <c r="S238" s="8">
        <f>IFERROR(Tbl.Kosten[[#This Row],[Subtotaal overige kosten]]+Tbl.Kosten[[#This Row],[Subtotaal uren]]+Tbl.Kosten[[#This Row],[Subtotaal afschrijving]],0)</f>
        <v>0</v>
      </c>
      <c r="T238" s="8">
        <f>IFERROR(Tbl.Kosten[[#This Row],[Totaal kosten]]*Tbl.Kosten[[#This Row],[Subsidie%]],0)</f>
        <v>0</v>
      </c>
      <c r="U238" s="4" t="str" cm="1">
        <f t="array" ref="U238">IFERROR(_xlfn.IFS(Tbl.Kosten[[#This Row],[Subtotaal uren]]&lt;&gt;0,Tbl.Kosten[[#This Row],[Kostensoort arbeid]],Tbl.Kosten[[#This Row],[Subtotaal afschrijving]]&lt;&gt;0,Tbl.Kosten[[#This Row],[Kostensoort afschrijving]],Tbl.Kosten[[#This Row],[Subtotaal overige kosten]]&lt;&gt;0,Tbl.Kosten[[#This Row],[Kostensoort overig]]),"")</f>
        <v/>
      </c>
      <c r="V238" s="4" t="str">
        <f>IFERROR(_xlfn.XLOOKUP(Tbl.Kosten[[#This Row],[Activiteitencode]],Tbl.Activiteiten[Activiteitcode],Tbl.Activiteiten[Werkpakketcode],"",0,1),"")</f>
        <v/>
      </c>
      <c r="W238" s="4" t="str">
        <f>IFERROR(_xlfn.XLOOKUP(Tbl.Kosten[[#This Row],[Werkpakketcode]],Tbl.Werkpakketten[Werkpakketcode],Tbl.Werkpakketten[Subsidiabele activiteit],"",0,1),"")</f>
        <v/>
      </c>
      <c r="X238" s="12">
        <f>IFERROR(_xlfn.XLOOKUP(Tbl.Kosten[[#This Row],[Sanr.]],Tbl.Subsidiehoogte[SAnr.],Tbl.Subsidiehoogte[Sub. Percentage],0,0,1),0)</f>
        <v>0</v>
      </c>
      <c r="Y238" s="144" t="str">
        <f>IFERROR(_xlfn.XLOOKUP(Tbl.Kosten[[#This Row],[Partnercode]],Tbl.Projectpartners[Partnercode],Tbl.Projectpartners[PNr.],"",0,1),"")</f>
        <v>P1</v>
      </c>
      <c r="Z238" s="148">
        <f>IF(Tbl.Kosten[[#This Row],[Pnr.]]=Z$7,Tbl.Kosten[[#This Row],[Totaal kosten]],"")</f>
        <v>0</v>
      </c>
      <c r="AA238" s="148" t="str">
        <f>IF(Tbl.Kosten[[#This Row],[Pnr.]]=AA$7,Tbl.Kosten[[#This Row],[Totaal kosten]],"")</f>
        <v/>
      </c>
      <c r="AB238" s="148" t="str">
        <f>IF(Tbl.Kosten[[#This Row],[Pnr.]]=AB$7,Tbl.Kosten[[#This Row],[Totaal kosten]],"")</f>
        <v/>
      </c>
      <c r="AC238" s="148" t="str">
        <f>IF(Tbl.Kosten[[#This Row],[Pnr.]]=AC$7,Tbl.Kosten[[#This Row],[Totaal kosten]],"")</f>
        <v/>
      </c>
      <c r="AD238" s="148" t="str">
        <f>IF(Tbl.Kosten[[#This Row],[Pnr.]]=AD$7,Tbl.Kosten[[#This Row],[Totaal kosten]],"")</f>
        <v/>
      </c>
      <c r="AE238" s="148" t="str">
        <f>IF(Tbl.Kosten[[#This Row],[Pnr.]]=AE$7,Tbl.Kosten[[#This Row],[Totaal kosten]],"")</f>
        <v/>
      </c>
      <c r="AF238" s="148" t="str">
        <f>IF(Tbl.Kosten[[#This Row],[Pnr.]]=AF$7,Tbl.Kosten[[#This Row],[Totaal kosten]],"")</f>
        <v/>
      </c>
      <c r="AG238" s="148" t="str">
        <f>IF(Tbl.Kosten[[#This Row],[Pnr.]]=AG$7,Tbl.Kosten[[#This Row],[Totaal kosten]],"")</f>
        <v/>
      </c>
      <c r="AH238" s="148" t="str">
        <f>IF(Tbl.Kosten[[#This Row],[Pnr.]]=AH$7,Tbl.Kosten[[#This Row],[Totaal kosten]],"")</f>
        <v/>
      </c>
      <c r="AI238" s="148" t="str">
        <f>IF(Tbl.Kosten[[#This Row],[Pnr.]]=AI$7,Tbl.Kosten[[#This Row],[Totaal kosten]],"")</f>
        <v/>
      </c>
      <c r="AJ238" s="148" t="str">
        <f>IF(Tbl.Kosten[[#This Row],[Pnr.]]=AJ$7,Tbl.Kosten[[#This Row],[Totaal kosten]],"")</f>
        <v/>
      </c>
      <c r="AK238" s="148" t="str">
        <f>IF(Tbl.Kosten[[#This Row],[Pnr.]]=AK$7,Tbl.Kosten[[#This Row],[Totaal kosten]],"")</f>
        <v/>
      </c>
      <c r="AL238" s="148" t="str">
        <f>IF(Tbl.Kosten[[#This Row],[Pnr.]]=AL$7,Tbl.Kosten[[#This Row],[Totaal kosten]],"")</f>
        <v/>
      </c>
      <c r="AM238" s="148" t="str">
        <f>IF(Tbl.Kosten[[#This Row],[Pnr.]]=AM$7,Tbl.Kosten[[#This Row],[Totaal kosten]],"")</f>
        <v/>
      </c>
      <c r="AN238" s="148" t="str">
        <f>IF(Tbl.Kosten[[#This Row],[Pnr.]]=AN$7,Tbl.Kosten[[#This Row],[Totaal kosten]],"")</f>
        <v/>
      </c>
      <c r="AO238" s="148" t="str">
        <f>IF(Tbl.Kosten[[#This Row],[Pnr.]]=AO$7,Tbl.Kosten[[#This Row],[Totaal kosten]],"")</f>
        <v/>
      </c>
      <c r="AP238" s="148" t="str">
        <f>IF(Tbl.Kosten[[#This Row],[Pnr.]]=AP$7,Tbl.Kosten[[#This Row],[Totaal kosten]],"")</f>
        <v/>
      </c>
      <c r="AQ238" s="148" t="str">
        <f>IF(Tbl.Kosten[[#This Row],[Pnr.]]=AQ$7,Tbl.Kosten[[#This Row],[Totaal kosten]],"")</f>
        <v/>
      </c>
      <c r="AR238" s="148" t="str">
        <f>IF(Tbl.Kosten[[#This Row],[Pnr.]]=AR$7,Tbl.Kosten[[#This Row],[Totaal kosten]],"")</f>
        <v/>
      </c>
      <c r="AS238" s="148" t="str">
        <f>IF(Tbl.Kosten[[#This Row],[Pnr.]]=AS$7,Tbl.Kosten[[#This Row],[Totaal kosten]],"")</f>
        <v/>
      </c>
      <c r="AT238" s="148" t="str">
        <f>IF(Tbl.Kosten[[#This Row],[Pnr.]]=AT$7,Tbl.Kosten[[#This Row],[Totaal kosten]],"")</f>
        <v/>
      </c>
      <c r="AU238" s="148" t="str">
        <f>IF(Tbl.Kosten[[#This Row],[Pnr.]]=AU$7,Tbl.Kosten[[#This Row],[Totaal kosten]],"")</f>
        <v/>
      </c>
      <c r="AV238" s="148" t="str">
        <f>IF(Tbl.Kosten[[#This Row],[Pnr.]]=AV$7,Tbl.Kosten[[#This Row],[Totaal kosten]],"")</f>
        <v/>
      </c>
      <c r="AW238" s="148" t="str">
        <f>IF(Tbl.Kosten[[#This Row],[Pnr.]]=AW$7,Tbl.Kosten[[#This Row],[Totaal kosten]],"")</f>
        <v/>
      </c>
      <c r="AX238" s="148" t="str">
        <f>IF(Tbl.Kosten[[#This Row],[Pnr.]]=AX$7,Tbl.Kosten[[#This Row],[Totaal kosten]],"")</f>
        <v/>
      </c>
      <c r="AY238" s="148" t="str">
        <f>IF(Tbl.Kosten[[#This Row],[Pnr.]]=AY$7,Tbl.Kosten[[#This Row],[Totaal kosten]],"")</f>
        <v/>
      </c>
      <c r="AZ238" s="148" t="str">
        <f>IF(Tbl.Kosten[[#This Row],[Pnr.]]=AZ$7,Tbl.Kosten[[#This Row],[Totaal kosten]],"")</f>
        <v/>
      </c>
      <c r="BA238" s="148" t="str">
        <f>IF(Tbl.Kosten[[#This Row],[Pnr.]]=BA$7,Tbl.Kosten[[#This Row],[Totaal kosten]],"")</f>
        <v/>
      </c>
      <c r="BB238" s="148" t="str">
        <f>IF(Tbl.Kosten[[#This Row],[Pnr.]]=BB$7,Tbl.Kosten[[#This Row],[Totaal kosten]],"")</f>
        <v/>
      </c>
      <c r="BC238" s="148" t="str">
        <f>IF(Tbl.Kosten[[#This Row],[Pnr.]]=BC$7,Tbl.Kosten[[#This Row],[Totaal kosten]],"")</f>
        <v/>
      </c>
      <c r="BD238" s="148" t="str">
        <f>IF(Tbl.Kosten[[#This Row],[Pnr.]]=BD$7,Tbl.Kosten[[#This Row],[Totaal kosten]],"")</f>
        <v/>
      </c>
      <c r="BE238" s="148" t="str">
        <f>IF(Tbl.Kosten[[#This Row],[Pnr.]]=BE$7,Tbl.Kosten[[#This Row],[Totaal kosten]],"")</f>
        <v/>
      </c>
      <c r="BF238" s="148" t="str">
        <f>IF(Tbl.Kosten[[#This Row],[Pnr.]]=BF$7,Tbl.Kosten[[#This Row],[Totaal kosten]],"")</f>
        <v/>
      </c>
      <c r="BG238" s="148" t="str">
        <f>IF(Tbl.Kosten[[#This Row],[Pnr.]]=BG$7,Tbl.Kosten[[#This Row],[Totaal kosten]],"")</f>
        <v/>
      </c>
      <c r="BH238" s="148" t="str">
        <f>IF(Tbl.Kosten[[#This Row],[Pnr.]]=BH$7,Tbl.Kosten[[#This Row],[Totaal kosten]],"")</f>
        <v/>
      </c>
      <c r="BI238" s="148" t="str">
        <f>IF(Tbl.Kosten[[#This Row],[Pnr.]]=BI$7,Tbl.Kosten[[#This Row],[Totaal kosten]],"")</f>
        <v/>
      </c>
      <c r="BJ238" s="148" t="str">
        <f>IF(Tbl.Kosten[[#This Row],[Pnr.]]=BJ$7,Tbl.Kosten[[#This Row],[Totaal kosten]],"")</f>
        <v/>
      </c>
      <c r="BK238" s="148" t="str">
        <f>IF(Tbl.Kosten[[#This Row],[Pnr.]]=BK$7,Tbl.Kosten[[#This Row],[Totaal kosten]],"")</f>
        <v/>
      </c>
      <c r="BL238" s="148" t="str">
        <f>IF(Tbl.Kosten[[#This Row],[Pnr.]]=BL$7,Tbl.Kosten[[#This Row],[Totaal kosten]],"")</f>
        <v/>
      </c>
      <c r="BM238" s="148" t="str">
        <f>IF(Tbl.Kosten[[#This Row],[Pnr.]]=BM$7,Tbl.Kosten[[#This Row],[Totaal kosten]],"")</f>
        <v/>
      </c>
      <c r="BN238" s="148" t="str">
        <f>IF(Tbl.Kosten[[#This Row],[Pnr.]]=BN$7,Tbl.Kosten[[#This Row],[Totaal kosten]],"")</f>
        <v/>
      </c>
      <c r="BO238" s="148" t="str">
        <f>IF(Tbl.Kosten[[#This Row],[Pnr.]]=BO$7,Tbl.Kosten[[#This Row],[Totaal kosten]],"")</f>
        <v/>
      </c>
      <c r="BP238" s="148" t="str">
        <f>IF(Tbl.Kosten[[#This Row],[Pnr.]]=BP$7,Tbl.Kosten[[#This Row],[Totaal kosten]],"")</f>
        <v/>
      </c>
      <c r="BQ238" s="148" t="str">
        <f>IF(Tbl.Kosten[[#This Row],[Pnr.]]=BQ$7,Tbl.Kosten[[#This Row],[Totaal kosten]],"")</f>
        <v/>
      </c>
      <c r="BR238" s="148" t="str">
        <f>IF(Tbl.Kosten[[#This Row],[Pnr.]]=BR$7,Tbl.Kosten[[#This Row],[Totaal kosten]],"")</f>
        <v/>
      </c>
      <c r="BS238" s="148" t="str">
        <f>IF(Tbl.Kosten[[#This Row],[Pnr.]]=BS$7,Tbl.Kosten[[#This Row],[Totaal kosten]],"")</f>
        <v/>
      </c>
      <c r="BT238" s="148" t="str">
        <f>IF(Tbl.Kosten[[#This Row],[Pnr.]]=BT$7,Tbl.Kosten[[#This Row],[Totaal kosten]],"")</f>
        <v/>
      </c>
      <c r="BU238" s="148" t="str">
        <f>IF(Tbl.Kosten[[#This Row],[Pnr.]]=BU$7,Tbl.Kosten[[#This Row],[Totaal kosten]],"")</f>
        <v/>
      </c>
      <c r="BV238" s="148" t="str">
        <f>IF(Tbl.Kosten[[#This Row],[Pnr.]]=BV$7,Tbl.Kosten[[#This Row],[Totaal kosten]],"")</f>
        <v/>
      </c>
      <c r="BW238" s="148" t="str">
        <f>IF(Tbl.Kosten[[#This Row],[Pnr.]]=BW$7,Tbl.Kosten[[#This Row],[Totaal kosten]],"")</f>
        <v/>
      </c>
      <c r="BX238" s="148" t="str">
        <f>IFERROR(_xlfn.XLOOKUP(Tbl.Kosten[[#This Row],[Werkpakketcode]],Tbl.Werkpakketten[Werkpakketcode],Tbl.Werkpakketten[WPnr.],"",0,1),"")</f>
        <v/>
      </c>
      <c r="BY238" s="148" t="str">
        <f>IF(Tbl.Kosten[[#This Row],[WPnr.]]=BY$7,Tbl.Kosten[[#This Row],[Totaal kosten]],"")</f>
        <v/>
      </c>
      <c r="BZ238" s="148" t="str">
        <f>IF(Tbl.Kosten[[#This Row],[WPnr.]]=BZ$7,Tbl.Kosten[[#This Row],[Totaal kosten]],"")</f>
        <v/>
      </c>
      <c r="CA238" s="148" t="str">
        <f>IF(Tbl.Kosten[[#This Row],[WPnr.]]=CA$7,Tbl.Kosten[[#This Row],[Totaal kosten]],"")</f>
        <v/>
      </c>
      <c r="CB238" s="148" t="str">
        <f>IF(Tbl.Kosten[[#This Row],[WPnr.]]=CB$7,Tbl.Kosten[[#This Row],[Totaal kosten]],"")</f>
        <v/>
      </c>
      <c r="CC238" s="148" t="str">
        <f>IF(Tbl.Kosten[[#This Row],[WPnr.]]=CC$7,Tbl.Kosten[[#This Row],[Totaal kosten]],"")</f>
        <v/>
      </c>
      <c r="CD238" s="148" t="str">
        <f>IF(Tbl.Kosten[[#This Row],[WPnr.]]=CD$7,Tbl.Kosten[[#This Row],[Totaal kosten]],"")</f>
        <v/>
      </c>
      <c r="CE238" s="148" t="str">
        <f>IF(Tbl.Kosten[[#This Row],[WPnr.]]=CE$7,Tbl.Kosten[[#This Row],[Totaal kosten]],"")</f>
        <v/>
      </c>
      <c r="CF238" s="148" t="str">
        <f>IF(Tbl.Kosten[[#This Row],[WPnr.]]=CF$7,Tbl.Kosten[[#This Row],[Totaal kosten]],"")</f>
        <v/>
      </c>
      <c r="CG238" s="148" t="str">
        <f>IF(Tbl.Kosten[[#This Row],[WPnr.]]=CG$7,Tbl.Kosten[[#This Row],[Totaal kosten]],"")</f>
        <v/>
      </c>
      <c r="CH238" s="148" t="str">
        <f>IF(Tbl.Kosten[[#This Row],[WPnr.]]=CH$7,Tbl.Kosten[[#This Row],[Totaal kosten]],"")</f>
        <v/>
      </c>
      <c r="CI238" s="148" t="str">
        <f>IF(Tbl.Kosten[[#This Row],[WPnr.]]=CI$7,Tbl.Kosten[[#This Row],[Totaal kosten]],"")</f>
        <v/>
      </c>
      <c r="CJ238" s="148" t="str">
        <f>IF(Tbl.Kosten[[#This Row],[WPnr.]]=CJ$7,Tbl.Kosten[[#This Row],[Totaal kosten]],"")</f>
        <v/>
      </c>
      <c r="CK238" s="148" t="str">
        <f>IF(Tbl.Kosten[[#This Row],[WPnr.]]=CK$7,Tbl.Kosten[[#This Row],[Totaal kosten]],"")</f>
        <v/>
      </c>
      <c r="CL238" s="148" t="str">
        <f>IF(Tbl.Kosten[[#This Row],[WPnr.]]=CL$7,Tbl.Kosten[[#This Row],[Totaal kosten]],"")</f>
        <v/>
      </c>
      <c r="CM238" s="148" t="str">
        <f>IF(Tbl.Kosten[[#This Row],[WPnr.]]=CM$7,Tbl.Kosten[[#This Row],[Totaal kosten]],"")</f>
        <v/>
      </c>
      <c r="CN238" s="148" t="str">
        <f>IF(Tbl.Kosten[[#This Row],[WPnr.]]=CN$7,Tbl.Kosten[[#This Row],[Totaal kosten]],"")</f>
        <v/>
      </c>
      <c r="CO238" s="148" t="str">
        <f>IF(Tbl.Kosten[[#This Row],[WPnr.]]=CO$7,Tbl.Kosten[[#This Row],[Totaal kosten]],"")</f>
        <v/>
      </c>
      <c r="CP238" s="148" t="str">
        <f>IF(Tbl.Kosten[[#This Row],[WPnr.]]=CP$7,Tbl.Kosten[[#This Row],[Totaal kosten]],"")</f>
        <v/>
      </c>
      <c r="CQ238" s="148" t="str">
        <f>IF(Tbl.Kosten[[#This Row],[WPnr.]]=CQ$7,Tbl.Kosten[[#This Row],[Totaal kosten]],"")</f>
        <v/>
      </c>
      <c r="CR238" s="148" t="str">
        <f>IF(Tbl.Kosten[[#This Row],[WPnr.]]=CR$7,Tbl.Kosten[[#This Row],[Totaal kosten]],"")</f>
        <v/>
      </c>
      <c r="CS238" s="148" t="str">
        <f>IF(Tbl.Kosten[[#This Row],[WPnr.]]=CS$7,Tbl.Kosten[[#This Row],[Totaal kosten]],"")</f>
        <v/>
      </c>
      <c r="CT238" s="148" t="str">
        <f>IF(Tbl.Kosten[[#This Row],[WPnr.]]=CT$7,Tbl.Kosten[[#This Row],[Totaal kosten]],"")</f>
        <v/>
      </c>
      <c r="CU238" s="148" t="str">
        <f>IF(Tbl.Kosten[[#This Row],[WPnr.]]=CU$7,Tbl.Kosten[[#This Row],[Totaal kosten]],"")</f>
        <v/>
      </c>
      <c r="CV238" s="148" t="str">
        <f>IF(Tbl.Kosten[[#This Row],[WPnr.]]=CV$7,Tbl.Kosten[[#This Row],[Totaal kosten]],"")</f>
        <v/>
      </c>
      <c r="CW238" s="148" t="str">
        <f>IF(Tbl.Kosten[[#This Row],[WPnr.]]=CW$7,Tbl.Kosten[[#This Row],[Totaal kosten]],"")</f>
        <v/>
      </c>
      <c r="CX238" s="148" t="str">
        <f>IF(Tbl.Kosten[[#This Row],[WPnr.]]=CX$7,Tbl.Kosten[[#This Row],[Totaal kosten]],"")</f>
        <v/>
      </c>
      <c r="CY238" s="148" t="str">
        <f>IF(Tbl.Kosten[[#This Row],[WPnr.]]=CY$7,Tbl.Kosten[[#This Row],[Totaal kosten]],"")</f>
        <v/>
      </c>
      <c r="CZ238" s="148" t="str">
        <f>IF(Tbl.Kosten[[#This Row],[WPnr.]]=CZ$7,Tbl.Kosten[[#This Row],[Totaal kosten]],"")</f>
        <v/>
      </c>
      <c r="DA238" s="148" t="str">
        <f>IF(Tbl.Kosten[[#This Row],[WPnr.]]=DA$7,Tbl.Kosten[[#This Row],[Totaal kosten]],"")</f>
        <v/>
      </c>
      <c r="DB238" s="148" t="str">
        <f>IF(Tbl.Kosten[[#This Row],[WPnr.]]=DB$7,Tbl.Kosten[[#This Row],[Totaal kosten]],"")</f>
        <v/>
      </c>
      <c r="DC238" s="148" t="str">
        <f>IF(Tbl.Kosten[[#This Row],[WPnr.]]=DC$7,Tbl.Kosten[[#This Row],[Totaal kosten]],"")</f>
        <v/>
      </c>
      <c r="DD238" s="148" t="str">
        <f>IF(Tbl.Kosten[[#This Row],[WPnr.]]=DD$7,Tbl.Kosten[[#This Row],[Totaal kosten]],"")</f>
        <v/>
      </c>
      <c r="DE238" s="148" t="str">
        <f>IF(Tbl.Kosten[[#This Row],[WPnr.]]=DE$7,Tbl.Kosten[[#This Row],[Totaal kosten]],"")</f>
        <v/>
      </c>
      <c r="DF238" s="148" t="str">
        <f>IF(Tbl.Kosten[[#This Row],[WPnr.]]=DF$7,Tbl.Kosten[[#This Row],[Totaal kosten]],"")</f>
        <v/>
      </c>
      <c r="DG238" s="148" t="str">
        <f>IF(Tbl.Kosten[[#This Row],[WPnr.]]=DG$7,Tbl.Kosten[[#This Row],[Totaal kosten]],"")</f>
        <v/>
      </c>
      <c r="DH238" s="148" t="str">
        <f>IF(Tbl.Kosten[[#This Row],[WPnr.]]=DH$7,Tbl.Kosten[[#This Row],[Totaal kosten]],"")</f>
        <v/>
      </c>
      <c r="DI238" s="148" t="str">
        <f>IF(Tbl.Kosten[[#This Row],[WPnr.]]=DI$7,Tbl.Kosten[[#This Row],[Totaal kosten]],"")</f>
        <v/>
      </c>
      <c r="DJ238" s="148" t="str">
        <f>IF(Tbl.Kosten[[#This Row],[WPnr.]]=DJ$7,Tbl.Kosten[[#This Row],[Totaal kosten]],"")</f>
        <v/>
      </c>
      <c r="DK238" s="148" t="str">
        <f>IF(Tbl.Kosten[[#This Row],[WPnr.]]=DK$7,Tbl.Kosten[[#This Row],[Totaal kosten]],"")</f>
        <v/>
      </c>
      <c r="DL238" s="148" t="str">
        <f>IF(Tbl.Kosten[[#This Row],[WPnr.]]=DL$7,Tbl.Kosten[[#This Row],[Totaal kosten]],"")</f>
        <v/>
      </c>
      <c r="DM238" s="148" t="str">
        <f>IF(Tbl.Kosten[[#This Row],[WPnr.]]=DM$7,Tbl.Kosten[[#This Row],[Totaal kosten]],"")</f>
        <v/>
      </c>
      <c r="DN238" s="148" t="str">
        <f>IF(Tbl.Kosten[[#This Row],[WPnr.]]=DN$7,Tbl.Kosten[[#This Row],[Totaal kosten]],"")</f>
        <v/>
      </c>
      <c r="DO238" s="148" t="str">
        <f>IF(Tbl.Kosten[[#This Row],[WPnr.]]=DO$7,Tbl.Kosten[[#This Row],[Totaal kosten]],"")</f>
        <v/>
      </c>
      <c r="DP238" s="148" t="str">
        <f>IF(Tbl.Kosten[[#This Row],[WPnr.]]=DP$7,Tbl.Kosten[[#This Row],[Totaal kosten]],"")</f>
        <v/>
      </c>
      <c r="DQ238" s="148" t="str">
        <f>IF(Tbl.Kosten[[#This Row],[WPnr.]]=DQ$7,Tbl.Kosten[[#This Row],[Totaal kosten]],"")</f>
        <v/>
      </c>
      <c r="DR238" s="148" t="str">
        <f>IF(Tbl.Kosten[[#This Row],[WPnr.]]=DR$7,Tbl.Kosten[[#This Row],[Totaal kosten]],"")</f>
        <v/>
      </c>
      <c r="DS238" s="148" t="str">
        <f>IF(Tbl.Kosten[[#This Row],[WPnr.]]=DS$7,Tbl.Kosten[[#This Row],[Totaal kosten]],"")</f>
        <v/>
      </c>
      <c r="DT238" s="148" t="str">
        <f>IF(Tbl.Kosten[[#This Row],[WPnr.]]=DT$7,Tbl.Kosten[[#This Row],[Totaal kosten]],"")</f>
        <v/>
      </c>
      <c r="DU238" s="148" t="str">
        <f>IF(Tbl.Kosten[[#This Row],[WPnr.]]=DU$7,Tbl.Kosten[[#This Row],[Totaal kosten]],"")</f>
        <v/>
      </c>
      <c r="DV238" s="148" t="str">
        <f>IF(Tbl.Kosten[[#This Row],[WPnr.]]=DV$7,Tbl.Kosten[[#This Row],[Totaal kosten]],"")</f>
        <v/>
      </c>
      <c r="DW238" s="148" t="str">
        <f>IFERROR(_xlfn.XLOOKUP(Tbl.Kosten[[#This Row],[Kostensoort]],Tbl.Kostensoorten[Kostensoorten],Tbl.Kostensoorten[KSnr.],"",0,1),"")</f>
        <v/>
      </c>
      <c r="DX238" s="148" t="str">
        <f>IF(Tbl.Kosten[[#This Row],[KSnr.]]=DX$7,Tbl.Kosten[[#This Row],[Totaal kosten]],"")</f>
        <v/>
      </c>
      <c r="DY238" s="148" t="str">
        <f>IF(Tbl.Kosten[[#This Row],[KSnr.]]=DY$7,Tbl.Kosten[[#This Row],[Totaal kosten]],"")</f>
        <v/>
      </c>
      <c r="DZ238" s="148" t="str">
        <f>IF(Tbl.Kosten[[#This Row],[KSnr.]]=DZ$7,Tbl.Kosten[[#This Row],[Totaal kosten]],"")</f>
        <v/>
      </c>
      <c r="EA238" s="148" t="str">
        <f>IF(Tbl.Kosten[[#This Row],[KSnr.]]=EA$7,Tbl.Kosten[[#This Row],[Totaal kosten]],"")</f>
        <v/>
      </c>
      <c r="EB238" s="148" t="str">
        <f>IF(Tbl.Kosten[[#This Row],[KSnr.]]=EB$7,Tbl.Kosten[[#This Row],[Totaal kosten]],"")</f>
        <v/>
      </c>
      <c r="EC238" s="148" t="str">
        <f>IF(Tbl.Kosten[[#This Row],[KSnr.]]=EC$7,Tbl.Kosten[[#This Row],[Totaal kosten]],"")</f>
        <v/>
      </c>
      <c r="ED238" s="148" t="str">
        <f>IF(Tbl.Kosten[[#This Row],[KSnr.]]=ED$7,Tbl.Kosten[[#This Row],[Totaal kosten]],"")</f>
        <v/>
      </c>
      <c r="EE238" s="148" t="str">
        <f>IF(Tbl.Kosten[[#This Row],[KSnr.]]=EE$7,Tbl.Kosten[[#This Row],[Totaal kosten]],"")</f>
        <v/>
      </c>
      <c r="EF238" s="148" t="str">
        <f>IF(Tbl.Kosten[[#This Row],[KSnr.]]=EF$7,Tbl.Kosten[[#This Row],[Totaal kosten]],"")</f>
        <v/>
      </c>
      <c r="EG238" s="148" t="str">
        <f>IF(Tbl.Kosten[[#This Row],[KSnr.]]=EG$7,Tbl.Kosten[[#This Row],[Totaal kosten]],"")</f>
        <v/>
      </c>
      <c r="EH238" s="148" t="str">
        <f>IF(Tbl.Kosten[[#This Row],[KSnr.]]=EH$7,Tbl.Kosten[[#This Row],[Totaal kosten]],"")</f>
        <v/>
      </c>
      <c r="EI238" s="148" t="str">
        <f>IF(Tbl.Kosten[[#This Row],[KSnr.]]=EI$7,Tbl.Kosten[[#This Row],[Totaal kosten]],"")</f>
        <v/>
      </c>
      <c r="EJ238" s="148" t="str">
        <f>IF(Tbl.Kosten[[#This Row],[KSnr.]]=EJ$7,Tbl.Kosten[[#This Row],[Totaal kosten]],"")</f>
        <v/>
      </c>
      <c r="EK238" s="148" t="str">
        <f>IF(Tbl.Kosten[[#This Row],[KSnr.]]=EK$7,Tbl.Kosten[[#This Row],[Totaal kosten]],"")</f>
        <v/>
      </c>
      <c r="EL238" s="148" t="str">
        <f>IF(Tbl.Kosten[[#This Row],[KSnr.]]=EL$7,Tbl.Kosten[[#This Row],[Totaal kosten]],"")</f>
        <v/>
      </c>
      <c r="EM238" s="148" t="str">
        <f>IF(Tbl.Kosten[[#This Row],[KSnr.]]=EM$7,Tbl.Kosten[[#This Row],[Totaal kosten]],"")</f>
        <v/>
      </c>
      <c r="EN238" s="148" t="str">
        <f>IF(Tbl.Kosten[[#This Row],[KSnr.]]=EN$7,Tbl.Kosten[[#This Row],[Totaal kosten]],"")</f>
        <v/>
      </c>
      <c r="EO238" s="148" t="str">
        <f>IF(Tbl.Kosten[[#This Row],[KSnr.]]=EO$7,Tbl.Kosten[[#This Row],[Totaal kosten]],"")</f>
        <v/>
      </c>
      <c r="EP238" s="148" t="str">
        <f>IF(Tbl.Kosten[[#This Row],[KSnr.]]=EP$7,Tbl.Kosten[[#This Row],[Totaal kosten]],"")</f>
        <v/>
      </c>
      <c r="EQ238" s="148" t="str">
        <f>IF(Tbl.Kosten[[#This Row],[KSnr.]]=EQ$7,Tbl.Kosten[[#This Row],[Totaal kosten]],"")</f>
        <v/>
      </c>
      <c r="ER238" s="144" t="str">
        <f>IFERROR(_xlfn.XLOOKUP(Tbl.Kosten[[#This Row],[Subsidieactiviteit]],Tbl.Subsidiehoogte[Subsidieactiviteit],Tbl.Subsidiehoogte[SAnr.],"",0,1),"")</f>
        <v/>
      </c>
      <c r="ES238" s="150" t="str">
        <f>IF(Tbl.Kosten[[#This Row],[Sanr.]]=ES$7,Tbl.Kosten[[#This Row],[Totaal kosten]],"")</f>
        <v/>
      </c>
      <c r="ET238" s="150" t="str">
        <f>IF(Tbl.Kosten[[#This Row],[Sanr.]]=ET$7,Tbl.Kosten[[#This Row],[Totaal kosten]],"")</f>
        <v/>
      </c>
      <c r="EU238" s="150" t="str">
        <f>IF(Tbl.Kosten[[#This Row],[Sanr.]]=EU$7,Tbl.Kosten[[#This Row],[Totaal kosten]],"")</f>
        <v/>
      </c>
      <c r="EV238" s="150" t="str">
        <f>IF(Tbl.Kosten[[#This Row],[Sanr.]]=EV$7,Tbl.Kosten[[#This Row],[Totaal kosten]],"")</f>
        <v/>
      </c>
      <c r="EW238" s="150" t="str">
        <f>IF(Tbl.Kosten[[#This Row],[Sanr.]]=EW$7,Tbl.Kosten[[#This Row],[Totaal kosten]],"")</f>
        <v/>
      </c>
      <c r="EX238" s="150" t="str">
        <f>IF(Tbl.Kosten[[#This Row],[Sanr.]]=EX$7,Tbl.Kosten[[#This Row],[Totaal kosten]],"")</f>
        <v/>
      </c>
      <c r="EY238" s="150" t="str">
        <f>IF(Tbl.Kosten[[#This Row],[Sanr.]]=EY$7,Tbl.Kosten[[#This Row],[Totaal kosten]],"")</f>
        <v/>
      </c>
      <c r="EZ238" s="150" t="str">
        <f>IF(Tbl.Kosten[[#This Row],[Sanr.]]=EZ$7,Tbl.Kosten[[#This Row],[Totaal kosten]],"")</f>
        <v/>
      </c>
      <c r="FA238" s="150" t="str">
        <f>IF(Tbl.Kosten[[#This Row],[Sanr.]]=FA$7,Tbl.Kosten[[#This Row],[Totaal kosten]],"")</f>
        <v/>
      </c>
      <c r="FB238" s="150" t="str">
        <f>IF(Tbl.Kosten[[#This Row],[Sanr.]]=FB$7,Tbl.Kosten[[#This Row],[Totaal kosten]],"")</f>
        <v/>
      </c>
      <c r="FC238" s="150" t="str">
        <f>IF(Tbl.Kosten[[#This Row],[Sanr.]]=FC$7,Tbl.Kosten[[#This Row],[Totaal kosten]],"")</f>
        <v/>
      </c>
      <c r="FD238" s="150" t="str">
        <f>IF(Tbl.Kosten[[#This Row],[Sanr.]]=FD$7,Tbl.Kosten[[#This Row],[Totaal kosten]],"")</f>
        <v/>
      </c>
      <c r="FE238" s="150" t="str">
        <f>IF(Tbl.Kosten[[#This Row],[Sanr.]]=FE$7,Tbl.Kosten[[#This Row],[Totaal kosten]],"")</f>
        <v/>
      </c>
      <c r="FF238" s="150" t="str">
        <f>IF(Tbl.Kosten[[#This Row],[Sanr.]]=FF$7,Tbl.Kosten[[#This Row],[Totaal kosten]],"")</f>
        <v/>
      </c>
      <c r="FG238" s="150" t="str">
        <f>IF(Tbl.Kosten[[#This Row],[Sanr.]]=FG$7,Tbl.Kosten[[#This Row],[Totaal kosten]],"")</f>
        <v/>
      </c>
      <c r="FH238" s="150" t="str">
        <f>IF(Tbl.Kosten[[#This Row],[Sanr.]]=FH$7,Tbl.Kosten[[#This Row],[Totaal kosten]],"")</f>
        <v/>
      </c>
      <c r="FI238" s="150" t="str">
        <f>IF(Tbl.Kosten[[#This Row],[Sanr.]]=FI$7,Tbl.Kosten[[#This Row],[Totaal kosten]],"")</f>
        <v/>
      </c>
      <c r="FJ238" s="150" t="str">
        <f>IF(Tbl.Kosten[[#This Row],[Sanr.]]=FJ$7,Tbl.Kosten[[#This Row],[Totaal kosten]],"")</f>
        <v/>
      </c>
      <c r="FK238" s="150" t="str">
        <f>IF(Tbl.Kosten[[#This Row],[Sanr.]]=FK$7,Tbl.Kosten[[#This Row],[Totaal kosten]],"")</f>
        <v/>
      </c>
      <c r="FL238" s="150" t="str">
        <f>IF(Tbl.Kosten[[#This Row],[Sanr.]]=FL$7,Tbl.Kosten[[#This Row],[Totaal kosten]],"")</f>
        <v/>
      </c>
      <c r="FM238" s="150" t="str">
        <f>IF(Tbl.Kosten[[#This Row],[Sanr.]]=FM$7,Tbl.Kosten[[#This Row],[Totaal kosten]],"")</f>
        <v/>
      </c>
      <c r="FN238" s="150" t="str">
        <f>IF(Tbl.Kosten[[#This Row],[Sanr.]]=FN$7,Tbl.Kosten[[#This Row],[Totaal kosten]],"")</f>
        <v/>
      </c>
      <c r="FO238" s="150" t="str">
        <f>IF(Tbl.Kosten[[#This Row],[Sanr.]]=FO$7,Tbl.Kosten[[#This Row],[Totaal kosten]],"")</f>
        <v/>
      </c>
      <c r="FP238" s="150" t="str">
        <f>IF(Tbl.Kosten[[#This Row],[Sanr.]]=FP$7,Tbl.Kosten[[#This Row],[Totaal kosten]],"")</f>
        <v/>
      </c>
      <c r="FQ238" s="150" t="str">
        <f>IF(Tbl.Kosten[[#This Row],[Sanr.]]=FQ$7,Tbl.Kosten[[#This Row],[Totaal kosten]],"")</f>
        <v/>
      </c>
      <c r="FR238" s="150" t="str">
        <f>IF(Tbl.Kosten[[#This Row],[Sanr.]]=FR$7,Tbl.Kosten[[#This Row],[Totaal kosten]],"")</f>
        <v/>
      </c>
      <c r="FS238" s="150" t="str">
        <f>IF(Tbl.Kosten[[#This Row],[Sanr.]]=FS$7,Tbl.Kosten[[#This Row],[Totaal kosten]],"")</f>
        <v/>
      </c>
      <c r="FT238" s="150" t="str">
        <f>IF(Tbl.Kosten[[#This Row],[Sanr.]]=FT$7,Tbl.Kosten[[#This Row],[Totaal kosten]],"")</f>
        <v/>
      </c>
      <c r="FU238" s="150" t="str">
        <f>IF(Tbl.Kosten[[#This Row],[Sanr.]]=FU$7,Tbl.Kosten[[#This Row],[Totaal kosten]],"")</f>
        <v/>
      </c>
      <c r="FV238" s="150" t="str">
        <f>IF(Tbl.Kosten[[#This Row],[Sanr.]]=FV$7,Tbl.Kosten[[#This Row],[Totaal kosten]],"")</f>
        <v/>
      </c>
      <c r="FW238" s="150" t="str">
        <f>IFERROR(_xlfn.XLOOKUP(Tbl.Kosten[[#This Row],[Activiteitencode]],Tbl.Activiteiten[Activiteitcode],Tbl.Activiteiten[Anr.],"",0,1),"")</f>
        <v/>
      </c>
      <c r="FX238" s="169" t="str">
        <f>_xlfn.CONCAT(Tbl.Kosten[[#This Row],[Pnr.]],Tbl.Kosten[[#This Row],[Sanr.]])</f>
        <v>P1</v>
      </c>
      <c r="FY238" s="150">
        <f>Tbl.Kosten[[#This Row],[Totaal kosten]]-Tbl.Kosten[[#This Row],[Subsidie]]</f>
        <v>0</v>
      </c>
      <c r="FZ238" s="150">
        <f>IF(Tbl.Kosten[[#This Row],[Pnr.]]=FZ$7,Tbl.Kosten[[#This Row],[Te financieren]],"")</f>
        <v>0</v>
      </c>
      <c r="GA238" s="150" t="str">
        <f>IF(Tbl.Kosten[[#This Row],[Pnr.]]=GA$7,Tbl.Kosten[[#This Row],[Te financieren]],"")</f>
        <v/>
      </c>
      <c r="GB238" s="150" t="str">
        <f>IF(Tbl.Kosten[[#This Row],[Pnr.]]=GB$7,Tbl.Kosten[[#This Row],[Te financieren]],"")</f>
        <v/>
      </c>
      <c r="GC238" s="150" t="str">
        <f>IF(Tbl.Kosten[[#This Row],[Pnr.]]=GC$7,Tbl.Kosten[[#This Row],[Te financieren]],"")</f>
        <v/>
      </c>
      <c r="GD238" s="150" t="str">
        <f>IF(Tbl.Kosten[[#This Row],[Pnr.]]=GD$7,Tbl.Kosten[[#This Row],[Te financieren]],"")</f>
        <v/>
      </c>
      <c r="GE238" s="150" t="str">
        <f>IF(Tbl.Kosten[[#This Row],[Pnr.]]=GE$7,Tbl.Kosten[[#This Row],[Te financieren]],"")</f>
        <v/>
      </c>
      <c r="GF238" s="150" t="str">
        <f>IF(Tbl.Kosten[[#This Row],[Pnr.]]=GF$7,Tbl.Kosten[[#This Row],[Te financieren]],"")</f>
        <v/>
      </c>
      <c r="GG238" s="150" t="str">
        <f>IF(Tbl.Kosten[[#This Row],[Pnr.]]=GG$7,Tbl.Kosten[[#This Row],[Te financieren]],"")</f>
        <v/>
      </c>
      <c r="GH238" s="150" t="str">
        <f>IF(Tbl.Kosten[[#This Row],[Pnr.]]=GH$7,Tbl.Kosten[[#This Row],[Te financieren]],"")</f>
        <v/>
      </c>
      <c r="GI238" s="150" t="str">
        <f>IF(Tbl.Kosten[[#This Row],[Pnr.]]=GI$7,Tbl.Kosten[[#This Row],[Te financieren]],"")</f>
        <v/>
      </c>
      <c r="GJ238" s="150" t="str">
        <f>IF(Tbl.Kosten[[#This Row],[Pnr.]]=GJ$7,Tbl.Kosten[[#This Row],[Te financieren]],"")</f>
        <v/>
      </c>
      <c r="GK238" s="150" t="str">
        <f>IF(Tbl.Kosten[[#This Row],[Pnr.]]=GK$7,Tbl.Kosten[[#This Row],[Te financieren]],"")</f>
        <v/>
      </c>
      <c r="GL238" s="150" t="str">
        <f>IF(Tbl.Kosten[[#This Row],[Pnr.]]=GL$7,Tbl.Kosten[[#This Row],[Te financieren]],"")</f>
        <v/>
      </c>
      <c r="GM238" s="150" t="str">
        <f>IF(Tbl.Kosten[[#This Row],[Pnr.]]=GM$7,Tbl.Kosten[[#This Row],[Te financieren]],"")</f>
        <v/>
      </c>
      <c r="GN238" s="150" t="str">
        <f>IF(Tbl.Kosten[[#This Row],[Pnr.]]=GN$7,Tbl.Kosten[[#This Row],[Te financieren]],"")</f>
        <v/>
      </c>
      <c r="GO238" s="150" t="str">
        <f>IF(Tbl.Kosten[[#This Row],[Pnr.]]=GO$7,Tbl.Kosten[[#This Row],[Te financieren]],"")</f>
        <v/>
      </c>
      <c r="GP238" s="150" t="str">
        <f>IF(Tbl.Kosten[[#This Row],[Pnr.]]=GP$7,Tbl.Kosten[[#This Row],[Te financieren]],"")</f>
        <v/>
      </c>
      <c r="GQ238" s="150" t="str">
        <f>IF(Tbl.Kosten[[#This Row],[Pnr.]]=GQ$7,Tbl.Kosten[[#This Row],[Te financieren]],"")</f>
        <v/>
      </c>
      <c r="GR238" s="150" t="str">
        <f>IF(Tbl.Kosten[[#This Row],[Pnr.]]=GR$7,Tbl.Kosten[[#This Row],[Te financieren]],"")</f>
        <v/>
      </c>
      <c r="GS238" s="150" t="str">
        <f>IF(Tbl.Kosten[[#This Row],[Pnr.]]=GS$7,Tbl.Kosten[[#This Row],[Te financieren]],"")</f>
        <v/>
      </c>
      <c r="GT238" s="150" t="str">
        <f>IF(Tbl.Kosten[[#This Row],[Pnr.]]=GT$7,Tbl.Kosten[[#This Row],[Te financieren]],"")</f>
        <v/>
      </c>
      <c r="GU238" s="150" t="str">
        <f>IF(Tbl.Kosten[[#This Row],[Pnr.]]=GU$7,Tbl.Kosten[[#This Row],[Te financieren]],"")</f>
        <v/>
      </c>
      <c r="GV238" s="150" t="str">
        <f>IF(Tbl.Kosten[[#This Row],[Pnr.]]=GV$7,Tbl.Kosten[[#This Row],[Te financieren]],"")</f>
        <v/>
      </c>
      <c r="GW238" s="150" t="str">
        <f>IF(Tbl.Kosten[[#This Row],[Pnr.]]=GW$7,Tbl.Kosten[[#This Row],[Te financieren]],"")</f>
        <v/>
      </c>
      <c r="GX238" s="150" t="str">
        <f>IF(Tbl.Kosten[[#This Row],[Pnr.]]=GX$7,Tbl.Kosten[[#This Row],[Te financieren]],"")</f>
        <v/>
      </c>
      <c r="GY238" s="150" t="str">
        <f>IF(Tbl.Kosten[[#This Row],[Pnr.]]=GY$7,Tbl.Kosten[[#This Row],[Te financieren]],"")</f>
        <v/>
      </c>
      <c r="GZ238" s="150" t="str">
        <f>IF(Tbl.Kosten[[#This Row],[Pnr.]]=GZ$7,Tbl.Kosten[[#This Row],[Te financieren]],"")</f>
        <v/>
      </c>
      <c r="HA238" s="150" t="str">
        <f>IF(Tbl.Kosten[[#This Row],[Pnr.]]=HA$7,Tbl.Kosten[[#This Row],[Te financieren]],"")</f>
        <v/>
      </c>
      <c r="HB238" s="150" t="str">
        <f>IF(Tbl.Kosten[[#This Row],[Pnr.]]=HB$7,Tbl.Kosten[[#This Row],[Te financieren]],"")</f>
        <v/>
      </c>
      <c r="HC238" s="150" t="str">
        <f>IF(Tbl.Kosten[[#This Row],[Pnr.]]=HC$7,Tbl.Kosten[[#This Row],[Te financieren]],"")</f>
        <v/>
      </c>
      <c r="HD238" s="150" t="str">
        <f>IF(Tbl.Kosten[[#This Row],[Pnr.]]=HD$7,Tbl.Kosten[[#This Row],[Te financieren]],"")</f>
        <v/>
      </c>
      <c r="HE238" s="150" t="str">
        <f>IF(Tbl.Kosten[[#This Row],[Pnr.]]=HE$7,Tbl.Kosten[[#This Row],[Te financieren]],"")</f>
        <v/>
      </c>
      <c r="HF238" s="150" t="str">
        <f>IF(Tbl.Kosten[[#This Row],[Pnr.]]=HF$7,Tbl.Kosten[[#This Row],[Te financieren]],"")</f>
        <v/>
      </c>
      <c r="HG238" s="150" t="str">
        <f>IF(Tbl.Kosten[[#This Row],[Pnr.]]=HG$7,Tbl.Kosten[[#This Row],[Te financieren]],"")</f>
        <v/>
      </c>
      <c r="HH238" s="150" t="str">
        <f>IF(Tbl.Kosten[[#This Row],[Pnr.]]=HH$7,Tbl.Kosten[[#This Row],[Te financieren]],"")</f>
        <v/>
      </c>
      <c r="HI238" s="150" t="str">
        <f>IF(Tbl.Kosten[[#This Row],[Pnr.]]=HI$7,Tbl.Kosten[[#This Row],[Te financieren]],"")</f>
        <v/>
      </c>
      <c r="HJ238" s="150" t="str">
        <f>IF(Tbl.Kosten[[#This Row],[Pnr.]]=HJ$7,Tbl.Kosten[[#This Row],[Te financieren]],"")</f>
        <v/>
      </c>
      <c r="HK238" s="150" t="str">
        <f>IF(Tbl.Kosten[[#This Row],[Pnr.]]=HK$7,Tbl.Kosten[[#This Row],[Te financieren]],"")</f>
        <v/>
      </c>
      <c r="HL238" s="150" t="str">
        <f>IF(Tbl.Kosten[[#This Row],[Pnr.]]=HL$7,Tbl.Kosten[[#This Row],[Te financieren]],"")</f>
        <v/>
      </c>
      <c r="HM238" s="150" t="str">
        <f>IF(Tbl.Kosten[[#This Row],[Pnr.]]=HM$7,Tbl.Kosten[[#This Row],[Te financieren]],"")</f>
        <v/>
      </c>
      <c r="HN238" s="150" t="str">
        <f>IF(Tbl.Kosten[[#This Row],[Pnr.]]=HN$7,Tbl.Kosten[[#This Row],[Te financieren]],"")</f>
        <v/>
      </c>
      <c r="HO238" s="150" t="str">
        <f>IF(Tbl.Kosten[[#This Row],[Pnr.]]=HO$7,Tbl.Kosten[[#This Row],[Te financieren]],"")</f>
        <v/>
      </c>
      <c r="HP238" s="150" t="str">
        <f>IF(Tbl.Kosten[[#This Row],[Pnr.]]=HP$7,Tbl.Kosten[[#This Row],[Te financieren]],"")</f>
        <v/>
      </c>
      <c r="HQ238" s="150" t="str">
        <f>IF(Tbl.Kosten[[#This Row],[Pnr.]]=HQ$7,Tbl.Kosten[[#This Row],[Te financieren]],"")</f>
        <v/>
      </c>
      <c r="HR238" s="150" t="str">
        <f>IF(Tbl.Kosten[[#This Row],[Pnr.]]=HR$7,Tbl.Kosten[[#This Row],[Te financieren]],"")</f>
        <v/>
      </c>
      <c r="HS238" s="150" t="str">
        <f>IF(Tbl.Kosten[[#This Row],[Pnr.]]=HS$7,Tbl.Kosten[[#This Row],[Te financieren]],"")</f>
        <v/>
      </c>
      <c r="HT238" s="150" t="str">
        <f>IF(Tbl.Kosten[[#This Row],[Pnr.]]=HT$7,Tbl.Kosten[[#This Row],[Te financieren]],"")</f>
        <v/>
      </c>
      <c r="HU238" s="150" t="str">
        <f>IF(Tbl.Kosten[[#This Row],[Pnr.]]=HU$7,Tbl.Kosten[[#This Row],[Te financieren]],"")</f>
        <v/>
      </c>
      <c r="HV238" s="150" t="str">
        <f>IF(Tbl.Kosten[[#This Row],[Pnr.]]=HV$7,Tbl.Kosten[[#This Row],[Te financieren]],"")</f>
        <v/>
      </c>
      <c r="HW238" s="150" t="str">
        <f>IF(Tbl.Kosten[[#This Row],[Pnr.]]=HW$7,Tbl.Kosten[[#This Row],[Te financieren]],"")</f>
        <v/>
      </c>
    </row>
    <row r="239" spans="2:231" x14ac:dyDescent="0.3">
      <c r="B239" s="134"/>
      <c r="C239" s="137"/>
      <c r="D239" s="136"/>
      <c r="E239" s="261"/>
      <c r="F239" s="135"/>
      <c r="G239" s="11" t="str">
        <f>IF(Tbl.Kosten[[#This Row],[Medewerker e/o 
functie]]&lt;&gt;"",_xlfn.XLOOKUP(Tbl.Kosten[[#This Row],[Medewerker e/o 
functie]],Tbl.Uurtarief[Medewerker en/of functie],Tbl.Uurtarief[Uurtarief],"",0,1),"")</f>
        <v/>
      </c>
      <c r="H239" s="121">
        <f>IFERROR(Tbl.Kosten[[#This Row],[Uren]]*Tbl.Kosten[[#This Row],[Uurtarief]],0)</f>
        <v>0</v>
      </c>
      <c r="I239" s="119" t="str">
        <f>IF(Tbl.Kosten[[#This Row],[Subtotaal uren]]&lt;&gt;0,_xlfn.XLOOKUP(Tbl.Kosten[[#This Row],[Medewerker e/o 
functie]],Tbl.Uurtarief[Medewerker en/of functie],Tbl.Uurtarief[Kostensoort arbeid],"",0,1),"")</f>
        <v/>
      </c>
      <c r="J239" s="137"/>
      <c r="K239" s="135"/>
      <c r="L239" s="139" t="str">
        <f>IF(Tbl.Kosten[[#This Row],[Activum]]&lt;&gt;"",_xlfn.XLOOKUP(Tbl.Kosten[[#This Row],[Activum]],Tbl.Afschrijvingskosten[Activum],Tbl.Afschrijvingskosten[Tarief per afschrijvings-eenheid],"",0,1),"")</f>
        <v/>
      </c>
      <c r="M239" s="122">
        <f>IFERROR(Tbl.Kosten[[#This Row],[Een-
heden]]*Tbl.Kosten[[#This Row],[Afschrijvings-
tarief]],0)</f>
        <v>0</v>
      </c>
      <c r="N239" s="122" t="str">
        <f>IF(Tbl.Kosten[[#This Row],[Subtotaal afschrijving]]&lt;&gt;0,Lijsten!$A$7,"")</f>
        <v/>
      </c>
      <c r="O239" s="140"/>
      <c r="P239" s="135"/>
      <c r="Q239" s="138"/>
      <c r="R239" s="122">
        <f>IFERROR(Tbl.Kosten[[#This Row],[Aantal]]*Tbl.Kosten[[#This Row],[Tarief]],0)</f>
        <v>0</v>
      </c>
      <c r="S239" s="8">
        <f>IFERROR(Tbl.Kosten[[#This Row],[Subtotaal overige kosten]]+Tbl.Kosten[[#This Row],[Subtotaal uren]]+Tbl.Kosten[[#This Row],[Subtotaal afschrijving]],0)</f>
        <v>0</v>
      </c>
      <c r="T239" s="8">
        <f>IFERROR(Tbl.Kosten[[#This Row],[Totaal kosten]]*Tbl.Kosten[[#This Row],[Subsidie%]],0)</f>
        <v>0</v>
      </c>
      <c r="U239" s="4" t="str" cm="1">
        <f t="array" ref="U239">IFERROR(_xlfn.IFS(Tbl.Kosten[[#This Row],[Subtotaal uren]]&lt;&gt;0,Tbl.Kosten[[#This Row],[Kostensoort arbeid]],Tbl.Kosten[[#This Row],[Subtotaal afschrijving]]&lt;&gt;0,Tbl.Kosten[[#This Row],[Kostensoort afschrijving]],Tbl.Kosten[[#This Row],[Subtotaal overige kosten]]&lt;&gt;0,Tbl.Kosten[[#This Row],[Kostensoort overig]]),"")</f>
        <v/>
      </c>
      <c r="V239" s="4" t="str">
        <f>IFERROR(_xlfn.XLOOKUP(Tbl.Kosten[[#This Row],[Activiteitencode]],Tbl.Activiteiten[Activiteitcode],Tbl.Activiteiten[Werkpakketcode],"",0,1),"")</f>
        <v/>
      </c>
      <c r="W239" s="4" t="str">
        <f>IFERROR(_xlfn.XLOOKUP(Tbl.Kosten[[#This Row],[Werkpakketcode]],Tbl.Werkpakketten[Werkpakketcode],Tbl.Werkpakketten[Subsidiabele activiteit],"",0,1),"")</f>
        <v/>
      </c>
      <c r="X239" s="12">
        <f>IFERROR(_xlfn.XLOOKUP(Tbl.Kosten[[#This Row],[Sanr.]],Tbl.Subsidiehoogte[SAnr.],Tbl.Subsidiehoogte[Sub. Percentage],0,0,1),0)</f>
        <v>0</v>
      </c>
      <c r="Y239" s="144" t="str">
        <f>IFERROR(_xlfn.XLOOKUP(Tbl.Kosten[[#This Row],[Partnercode]],Tbl.Projectpartners[Partnercode],Tbl.Projectpartners[PNr.],"",0,1),"")</f>
        <v>P1</v>
      </c>
      <c r="Z239" s="148">
        <f>IF(Tbl.Kosten[[#This Row],[Pnr.]]=Z$7,Tbl.Kosten[[#This Row],[Totaal kosten]],"")</f>
        <v>0</v>
      </c>
      <c r="AA239" s="148" t="str">
        <f>IF(Tbl.Kosten[[#This Row],[Pnr.]]=AA$7,Tbl.Kosten[[#This Row],[Totaal kosten]],"")</f>
        <v/>
      </c>
      <c r="AB239" s="148" t="str">
        <f>IF(Tbl.Kosten[[#This Row],[Pnr.]]=AB$7,Tbl.Kosten[[#This Row],[Totaal kosten]],"")</f>
        <v/>
      </c>
      <c r="AC239" s="148" t="str">
        <f>IF(Tbl.Kosten[[#This Row],[Pnr.]]=AC$7,Tbl.Kosten[[#This Row],[Totaal kosten]],"")</f>
        <v/>
      </c>
      <c r="AD239" s="148" t="str">
        <f>IF(Tbl.Kosten[[#This Row],[Pnr.]]=AD$7,Tbl.Kosten[[#This Row],[Totaal kosten]],"")</f>
        <v/>
      </c>
      <c r="AE239" s="148" t="str">
        <f>IF(Tbl.Kosten[[#This Row],[Pnr.]]=AE$7,Tbl.Kosten[[#This Row],[Totaal kosten]],"")</f>
        <v/>
      </c>
      <c r="AF239" s="148" t="str">
        <f>IF(Tbl.Kosten[[#This Row],[Pnr.]]=AF$7,Tbl.Kosten[[#This Row],[Totaal kosten]],"")</f>
        <v/>
      </c>
      <c r="AG239" s="148" t="str">
        <f>IF(Tbl.Kosten[[#This Row],[Pnr.]]=AG$7,Tbl.Kosten[[#This Row],[Totaal kosten]],"")</f>
        <v/>
      </c>
      <c r="AH239" s="148" t="str">
        <f>IF(Tbl.Kosten[[#This Row],[Pnr.]]=AH$7,Tbl.Kosten[[#This Row],[Totaal kosten]],"")</f>
        <v/>
      </c>
      <c r="AI239" s="148" t="str">
        <f>IF(Tbl.Kosten[[#This Row],[Pnr.]]=AI$7,Tbl.Kosten[[#This Row],[Totaal kosten]],"")</f>
        <v/>
      </c>
      <c r="AJ239" s="148" t="str">
        <f>IF(Tbl.Kosten[[#This Row],[Pnr.]]=AJ$7,Tbl.Kosten[[#This Row],[Totaal kosten]],"")</f>
        <v/>
      </c>
      <c r="AK239" s="148" t="str">
        <f>IF(Tbl.Kosten[[#This Row],[Pnr.]]=AK$7,Tbl.Kosten[[#This Row],[Totaal kosten]],"")</f>
        <v/>
      </c>
      <c r="AL239" s="148" t="str">
        <f>IF(Tbl.Kosten[[#This Row],[Pnr.]]=AL$7,Tbl.Kosten[[#This Row],[Totaal kosten]],"")</f>
        <v/>
      </c>
      <c r="AM239" s="148" t="str">
        <f>IF(Tbl.Kosten[[#This Row],[Pnr.]]=AM$7,Tbl.Kosten[[#This Row],[Totaal kosten]],"")</f>
        <v/>
      </c>
      <c r="AN239" s="148" t="str">
        <f>IF(Tbl.Kosten[[#This Row],[Pnr.]]=AN$7,Tbl.Kosten[[#This Row],[Totaal kosten]],"")</f>
        <v/>
      </c>
      <c r="AO239" s="148" t="str">
        <f>IF(Tbl.Kosten[[#This Row],[Pnr.]]=AO$7,Tbl.Kosten[[#This Row],[Totaal kosten]],"")</f>
        <v/>
      </c>
      <c r="AP239" s="148" t="str">
        <f>IF(Tbl.Kosten[[#This Row],[Pnr.]]=AP$7,Tbl.Kosten[[#This Row],[Totaal kosten]],"")</f>
        <v/>
      </c>
      <c r="AQ239" s="148" t="str">
        <f>IF(Tbl.Kosten[[#This Row],[Pnr.]]=AQ$7,Tbl.Kosten[[#This Row],[Totaal kosten]],"")</f>
        <v/>
      </c>
      <c r="AR239" s="148" t="str">
        <f>IF(Tbl.Kosten[[#This Row],[Pnr.]]=AR$7,Tbl.Kosten[[#This Row],[Totaal kosten]],"")</f>
        <v/>
      </c>
      <c r="AS239" s="148" t="str">
        <f>IF(Tbl.Kosten[[#This Row],[Pnr.]]=AS$7,Tbl.Kosten[[#This Row],[Totaal kosten]],"")</f>
        <v/>
      </c>
      <c r="AT239" s="148" t="str">
        <f>IF(Tbl.Kosten[[#This Row],[Pnr.]]=AT$7,Tbl.Kosten[[#This Row],[Totaal kosten]],"")</f>
        <v/>
      </c>
      <c r="AU239" s="148" t="str">
        <f>IF(Tbl.Kosten[[#This Row],[Pnr.]]=AU$7,Tbl.Kosten[[#This Row],[Totaal kosten]],"")</f>
        <v/>
      </c>
      <c r="AV239" s="148" t="str">
        <f>IF(Tbl.Kosten[[#This Row],[Pnr.]]=AV$7,Tbl.Kosten[[#This Row],[Totaal kosten]],"")</f>
        <v/>
      </c>
      <c r="AW239" s="148" t="str">
        <f>IF(Tbl.Kosten[[#This Row],[Pnr.]]=AW$7,Tbl.Kosten[[#This Row],[Totaal kosten]],"")</f>
        <v/>
      </c>
      <c r="AX239" s="148" t="str">
        <f>IF(Tbl.Kosten[[#This Row],[Pnr.]]=AX$7,Tbl.Kosten[[#This Row],[Totaal kosten]],"")</f>
        <v/>
      </c>
      <c r="AY239" s="148" t="str">
        <f>IF(Tbl.Kosten[[#This Row],[Pnr.]]=AY$7,Tbl.Kosten[[#This Row],[Totaal kosten]],"")</f>
        <v/>
      </c>
      <c r="AZ239" s="148" t="str">
        <f>IF(Tbl.Kosten[[#This Row],[Pnr.]]=AZ$7,Tbl.Kosten[[#This Row],[Totaal kosten]],"")</f>
        <v/>
      </c>
      <c r="BA239" s="148" t="str">
        <f>IF(Tbl.Kosten[[#This Row],[Pnr.]]=BA$7,Tbl.Kosten[[#This Row],[Totaal kosten]],"")</f>
        <v/>
      </c>
      <c r="BB239" s="148" t="str">
        <f>IF(Tbl.Kosten[[#This Row],[Pnr.]]=BB$7,Tbl.Kosten[[#This Row],[Totaal kosten]],"")</f>
        <v/>
      </c>
      <c r="BC239" s="148" t="str">
        <f>IF(Tbl.Kosten[[#This Row],[Pnr.]]=BC$7,Tbl.Kosten[[#This Row],[Totaal kosten]],"")</f>
        <v/>
      </c>
      <c r="BD239" s="148" t="str">
        <f>IF(Tbl.Kosten[[#This Row],[Pnr.]]=BD$7,Tbl.Kosten[[#This Row],[Totaal kosten]],"")</f>
        <v/>
      </c>
      <c r="BE239" s="148" t="str">
        <f>IF(Tbl.Kosten[[#This Row],[Pnr.]]=BE$7,Tbl.Kosten[[#This Row],[Totaal kosten]],"")</f>
        <v/>
      </c>
      <c r="BF239" s="148" t="str">
        <f>IF(Tbl.Kosten[[#This Row],[Pnr.]]=BF$7,Tbl.Kosten[[#This Row],[Totaal kosten]],"")</f>
        <v/>
      </c>
      <c r="BG239" s="148" t="str">
        <f>IF(Tbl.Kosten[[#This Row],[Pnr.]]=BG$7,Tbl.Kosten[[#This Row],[Totaal kosten]],"")</f>
        <v/>
      </c>
      <c r="BH239" s="148" t="str">
        <f>IF(Tbl.Kosten[[#This Row],[Pnr.]]=BH$7,Tbl.Kosten[[#This Row],[Totaal kosten]],"")</f>
        <v/>
      </c>
      <c r="BI239" s="148" t="str">
        <f>IF(Tbl.Kosten[[#This Row],[Pnr.]]=BI$7,Tbl.Kosten[[#This Row],[Totaal kosten]],"")</f>
        <v/>
      </c>
      <c r="BJ239" s="148" t="str">
        <f>IF(Tbl.Kosten[[#This Row],[Pnr.]]=BJ$7,Tbl.Kosten[[#This Row],[Totaal kosten]],"")</f>
        <v/>
      </c>
      <c r="BK239" s="148" t="str">
        <f>IF(Tbl.Kosten[[#This Row],[Pnr.]]=BK$7,Tbl.Kosten[[#This Row],[Totaal kosten]],"")</f>
        <v/>
      </c>
      <c r="BL239" s="148" t="str">
        <f>IF(Tbl.Kosten[[#This Row],[Pnr.]]=BL$7,Tbl.Kosten[[#This Row],[Totaal kosten]],"")</f>
        <v/>
      </c>
      <c r="BM239" s="148" t="str">
        <f>IF(Tbl.Kosten[[#This Row],[Pnr.]]=BM$7,Tbl.Kosten[[#This Row],[Totaal kosten]],"")</f>
        <v/>
      </c>
      <c r="BN239" s="148" t="str">
        <f>IF(Tbl.Kosten[[#This Row],[Pnr.]]=BN$7,Tbl.Kosten[[#This Row],[Totaal kosten]],"")</f>
        <v/>
      </c>
      <c r="BO239" s="148" t="str">
        <f>IF(Tbl.Kosten[[#This Row],[Pnr.]]=BO$7,Tbl.Kosten[[#This Row],[Totaal kosten]],"")</f>
        <v/>
      </c>
      <c r="BP239" s="148" t="str">
        <f>IF(Tbl.Kosten[[#This Row],[Pnr.]]=BP$7,Tbl.Kosten[[#This Row],[Totaal kosten]],"")</f>
        <v/>
      </c>
      <c r="BQ239" s="148" t="str">
        <f>IF(Tbl.Kosten[[#This Row],[Pnr.]]=BQ$7,Tbl.Kosten[[#This Row],[Totaal kosten]],"")</f>
        <v/>
      </c>
      <c r="BR239" s="148" t="str">
        <f>IF(Tbl.Kosten[[#This Row],[Pnr.]]=BR$7,Tbl.Kosten[[#This Row],[Totaal kosten]],"")</f>
        <v/>
      </c>
      <c r="BS239" s="148" t="str">
        <f>IF(Tbl.Kosten[[#This Row],[Pnr.]]=BS$7,Tbl.Kosten[[#This Row],[Totaal kosten]],"")</f>
        <v/>
      </c>
      <c r="BT239" s="148" t="str">
        <f>IF(Tbl.Kosten[[#This Row],[Pnr.]]=BT$7,Tbl.Kosten[[#This Row],[Totaal kosten]],"")</f>
        <v/>
      </c>
      <c r="BU239" s="148" t="str">
        <f>IF(Tbl.Kosten[[#This Row],[Pnr.]]=BU$7,Tbl.Kosten[[#This Row],[Totaal kosten]],"")</f>
        <v/>
      </c>
      <c r="BV239" s="148" t="str">
        <f>IF(Tbl.Kosten[[#This Row],[Pnr.]]=BV$7,Tbl.Kosten[[#This Row],[Totaal kosten]],"")</f>
        <v/>
      </c>
      <c r="BW239" s="148" t="str">
        <f>IF(Tbl.Kosten[[#This Row],[Pnr.]]=BW$7,Tbl.Kosten[[#This Row],[Totaal kosten]],"")</f>
        <v/>
      </c>
      <c r="BX239" s="148" t="str">
        <f>IFERROR(_xlfn.XLOOKUP(Tbl.Kosten[[#This Row],[Werkpakketcode]],Tbl.Werkpakketten[Werkpakketcode],Tbl.Werkpakketten[WPnr.],"",0,1),"")</f>
        <v/>
      </c>
      <c r="BY239" s="148" t="str">
        <f>IF(Tbl.Kosten[[#This Row],[WPnr.]]=BY$7,Tbl.Kosten[[#This Row],[Totaal kosten]],"")</f>
        <v/>
      </c>
      <c r="BZ239" s="148" t="str">
        <f>IF(Tbl.Kosten[[#This Row],[WPnr.]]=BZ$7,Tbl.Kosten[[#This Row],[Totaal kosten]],"")</f>
        <v/>
      </c>
      <c r="CA239" s="148" t="str">
        <f>IF(Tbl.Kosten[[#This Row],[WPnr.]]=CA$7,Tbl.Kosten[[#This Row],[Totaal kosten]],"")</f>
        <v/>
      </c>
      <c r="CB239" s="148" t="str">
        <f>IF(Tbl.Kosten[[#This Row],[WPnr.]]=CB$7,Tbl.Kosten[[#This Row],[Totaal kosten]],"")</f>
        <v/>
      </c>
      <c r="CC239" s="148" t="str">
        <f>IF(Tbl.Kosten[[#This Row],[WPnr.]]=CC$7,Tbl.Kosten[[#This Row],[Totaal kosten]],"")</f>
        <v/>
      </c>
      <c r="CD239" s="148" t="str">
        <f>IF(Tbl.Kosten[[#This Row],[WPnr.]]=CD$7,Tbl.Kosten[[#This Row],[Totaal kosten]],"")</f>
        <v/>
      </c>
      <c r="CE239" s="148" t="str">
        <f>IF(Tbl.Kosten[[#This Row],[WPnr.]]=CE$7,Tbl.Kosten[[#This Row],[Totaal kosten]],"")</f>
        <v/>
      </c>
      <c r="CF239" s="148" t="str">
        <f>IF(Tbl.Kosten[[#This Row],[WPnr.]]=CF$7,Tbl.Kosten[[#This Row],[Totaal kosten]],"")</f>
        <v/>
      </c>
      <c r="CG239" s="148" t="str">
        <f>IF(Tbl.Kosten[[#This Row],[WPnr.]]=CG$7,Tbl.Kosten[[#This Row],[Totaal kosten]],"")</f>
        <v/>
      </c>
      <c r="CH239" s="148" t="str">
        <f>IF(Tbl.Kosten[[#This Row],[WPnr.]]=CH$7,Tbl.Kosten[[#This Row],[Totaal kosten]],"")</f>
        <v/>
      </c>
      <c r="CI239" s="148" t="str">
        <f>IF(Tbl.Kosten[[#This Row],[WPnr.]]=CI$7,Tbl.Kosten[[#This Row],[Totaal kosten]],"")</f>
        <v/>
      </c>
      <c r="CJ239" s="148" t="str">
        <f>IF(Tbl.Kosten[[#This Row],[WPnr.]]=CJ$7,Tbl.Kosten[[#This Row],[Totaal kosten]],"")</f>
        <v/>
      </c>
      <c r="CK239" s="148" t="str">
        <f>IF(Tbl.Kosten[[#This Row],[WPnr.]]=CK$7,Tbl.Kosten[[#This Row],[Totaal kosten]],"")</f>
        <v/>
      </c>
      <c r="CL239" s="148" t="str">
        <f>IF(Tbl.Kosten[[#This Row],[WPnr.]]=CL$7,Tbl.Kosten[[#This Row],[Totaal kosten]],"")</f>
        <v/>
      </c>
      <c r="CM239" s="148" t="str">
        <f>IF(Tbl.Kosten[[#This Row],[WPnr.]]=CM$7,Tbl.Kosten[[#This Row],[Totaal kosten]],"")</f>
        <v/>
      </c>
      <c r="CN239" s="148" t="str">
        <f>IF(Tbl.Kosten[[#This Row],[WPnr.]]=CN$7,Tbl.Kosten[[#This Row],[Totaal kosten]],"")</f>
        <v/>
      </c>
      <c r="CO239" s="148" t="str">
        <f>IF(Tbl.Kosten[[#This Row],[WPnr.]]=CO$7,Tbl.Kosten[[#This Row],[Totaal kosten]],"")</f>
        <v/>
      </c>
      <c r="CP239" s="148" t="str">
        <f>IF(Tbl.Kosten[[#This Row],[WPnr.]]=CP$7,Tbl.Kosten[[#This Row],[Totaal kosten]],"")</f>
        <v/>
      </c>
      <c r="CQ239" s="148" t="str">
        <f>IF(Tbl.Kosten[[#This Row],[WPnr.]]=CQ$7,Tbl.Kosten[[#This Row],[Totaal kosten]],"")</f>
        <v/>
      </c>
      <c r="CR239" s="148" t="str">
        <f>IF(Tbl.Kosten[[#This Row],[WPnr.]]=CR$7,Tbl.Kosten[[#This Row],[Totaal kosten]],"")</f>
        <v/>
      </c>
      <c r="CS239" s="148" t="str">
        <f>IF(Tbl.Kosten[[#This Row],[WPnr.]]=CS$7,Tbl.Kosten[[#This Row],[Totaal kosten]],"")</f>
        <v/>
      </c>
      <c r="CT239" s="148" t="str">
        <f>IF(Tbl.Kosten[[#This Row],[WPnr.]]=CT$7,Tbl.Kosten[[#This Row],[Totaal kosten]],"")</f>
        <v/>
      </c>
      <c r="CU239" s="148" t="str">
        <f>IF(Tbl.Kosten[[#This Row],[WPnr.]]=CU$7,Tbl.Kosten[[#This Row],[Totaal kosten]],"")</f>
        <v/>
      </c>
      <c r="CV239" s="148" t="str">
        <f>IF(Tbl.Kosten[[#This Row],[WPnr.]]=CV$7,Tbl.Kosten[[#This Row],[Totaal kosten]],"")</f>
        <v/>
      </c>
      <c r="CW239" s="148" t="str">
        <f>IF(Tbl.Kosten[[#This Row],[WPnr.]]=CW$7,Tbl.Kosten[[#This Row],[Totaal kosten]],"")</f>
        <v/>
      </c>
      <c r="CX239" s="148" t="str">
        <f>IF(Tbl.Kosten[[#This Row],[WPnr.]]=CX$7,Tbl.Kosten[[#This Row],[Totaal kosten]],"")</f>
        <v/>
      </c>
      <c r="CY239" s="148" t="str">
        <f>IF(Tbl.Kosten[[#This Row],[WPnr.]]=CY$7,Tbl.Kosten[[#This Row],[Totaal kosten]],"")</f>
        <v/>
      </c>
      <c r="CZ239" s="148" t="str">
        <f>IF(Tbl.Kosten[[#This Row],[WPnr.]]=CZ$7,Tbl.Kosten[[#This Row],[Totaal kosten]],"")</f>
        <v/>
      </c>
      <c r="DA239" s="148" t="str">
        <f>IF(Tbl.Kosten[[#This Row],[WPnr.]]=DA$7,Tbl.Kosten[[#This Row],[Totaal kosten]],"")</f>
        <v/>
      </c>
      <c r="DB239" s="148" t="str">
        <f>IF(Tbl.Kosten[[#This Row],[WPnr.]]=DB$7,Tbl.Kosten[[#This Row],[Totaal kosten]],"")</f>
        <v/>
      </c>
      <c r="DC239" s="148" t="str">
        <f>IF(Tbl.Kosten[[#This Row],[WPnr.]]=DC$7,Tbl.Kosten[[#This Row],[Totaal kosten]],"")</f>
        <v/>
      </c>
      <c r="DD239" s="148" t="str">
        <f>IF(Tbl.Kosten[[#This Row],[WPnr.]]=DD$7,Tbl.Kosten[[#This Row],[Totaal kosten]],"")</f>
        <v/>
      </c>
      <c r="DE239" s="148" t="str">
        <f>IF(Tbl.Kosten[[#This Row],[WPnr.]]=DE$7,Tbl.Kosten[[#This Row],[Totaal kosten]],"")</f>
        <v/>
      </c>
      <c r="DF239" s="148" t="str">
        <f>IF(Tbl.Kosten[[#This Row],[WPnr.]]=DF$7,Tbl.Kosten[[#This Row],[Totaal kosten]],"")</f>
        <v/>
      </c>
      <c r="DG239" s="148" t="str">
        <f>IF(Tbl.Kosten[[#This Row],[WPnr.]]=DG$7,Tbl.Kosten[[#This Row],[Totaal kosten]],"")</f>
        <v/>
      </c>
      <c r="DH239" s="148" t="str">
        <f>IF(Tbl.Kosten[[#This Row],[WPnr.]]=DH$7,Tbl.Kosten[[#This Row],[Totaal kosten]],"")</f>
        <v/>
      </c>
      <c r="DI239" s="148" t="str">
        <f>IF(Tbl.Kosten[[#This Row],[WPnr.]]=DI$7,Tbl.Kosten[[#This Row],[Totaal kosten]],"")</f>
        <v/>
      </c>
      <c r="DJ239" s="148" t="str">
        <f>IF(Tbl.Kosten[[#This Row],[WPnr.]]=DJ$7,Tbl.Kosten[[#This Row],[Totaal kosten]],"")</f>
        <v/>
      </c>
      <c r="DK239" s="148" t="str">
        <f>IF(Tbl.Kosten[[#This Row],[WPnr.]]=DK$7,Tbl.Kosten[[#This Row],[Totaal kosten]],"")</f>
        <v/>
      </c>
      <c r="DL239" s="148" t="str">
        <f>IF(Tbl.Kosten[[#This Row],[WPnr.]]=DL$7,Tbl.Kosten[[#This Row],[Totaal kosten]],"")</f>
        <v/>
      </c>
      <c r="DM239" s="148" t="str">
        <f>IF(Tbl.Kosten[[#This Row],[WPnr.]]=DM$7,Tbl.Kosten[[#This Row],[Totaal kosten]],"")</f>
        <v/>
      </c>
      <c r="DN239" s="148" t="str">
        <f>IF(Tbl.Kosten[[#This Row],[WPnr.]]=DN$7,Tbl.Kosten[[#This Row],[Totaal kosten]],"")</f>
        <v/>
      </c>
      <c r="DO239" s="148" t="str">
        <f>IF(Tbl.Kosten[[#This Row],[WPnr.]]=DO$7,Tbl.Kosten[[#This Row],[Totaal kosten]],"")</f>
        <v/>
      </c>
      <c r="DP239" s="148" t="str">
        <f>IF(Tbl.Kosten[[#This Row],[WPnr.]]=DP$7,Tbl.Kosten[[#This Row],[Totaal kosten]],"")</f>
        <v/>
      </c>
      <c r="DQ239" s="148" t="str">
        <f>IF(Tbl.Kosten[[#This Row],[WPnr.]]=DQ$7,Tbl.Kosten[[#This Row],[Totaal kosten]],"")</f>
        <v/>
      </c>
      <c r="DR239" s="148" t="str">
        <f>IF(Tbl.Kosten[[#This Row],[WPnr.]]=DR$7,Tbl.Kosten[[#This Row],[Totaal kosten]],"")</f>
        <v/>
      </c>
      <c r="DS239" s="148" t="str">
        <f>IF(Tbl.Kosten[[#This Row],[WPnr.]]=DS$7,Tbl.Kosten[[#This Row],[Totaal kosten]],"")</f>
        <v/>
      </c>
      <c r="DT239" s="148" t="str">
        <f>IF(Tbl.Kosten[[#This Row],[WPnr.]]=DT$7,Tbl.Kosten[[#This Row],[Totaal kosten]],"")</f>
        <v/>
      </c>
      <c r="DU239" s="148" t="str">
        <f>IF(Tbl.Kosten[[#This Row],[WPnr.]]=DU$7,Tbl.Kosten[[#This Row],[Totaal kosten]],"")</f>
        <v/>
      </c>
      <c r="DV239" s="148" t="str">
        <f>IF(Tbl.Kosten[[#This Row],[WPnr.]]=DV$7,Tbl.Kosten[[#This Row],[Totaal kosten]],"")</f>
        <v/>
      </c>
      <c r="DW239" s="148" t="str">
        <f>IFERROR(_xlfn.XLOOKUP(Tbl.Kosten[[#This Row],[Kostensoort]],Tbl.Kostensoorten[Kostensoorten],Tbl.Kostensoorten[KSnr.],"",0,1),"")</f>
        <v/>
      </c>
      <c r="DX239" s="148" t="str">
        <f>IF(Tbl.Kosten[[#This Row],[KSnr.]]=DX$7,Tbl.Kosten[[#This Row],[Totaal kosten]],"")</f>
        <v/>
      </c>
      <c r="DY239" s="148" t="str">
        <f>IF(Tbl.Kosten[[#This Row],[KSnr.]]=DY$7,Tbl.Kosten[[#This Row],[Totaal kosten]],"")</f>
        <v/>
      </c>
      <c r="DZ239" s="148" t="str">
        <f>IF(Tbl.Kosten[[#This Row],[KSnr.]]=DZ$7,Tbl.Kosten[[#This Row],[Totaal kosten]],"")</f>
        <v/>
      </c>
      <c r="EA239" s="148" t="str">
        <f>IF(Tbl.Kosten[[#This Row],[KSnr.]]=EA$7,Tbl.Kosten[[#This Row],[Totaal kosten]],"")</f>
        <v/>
      </c>
      <c r="EB239" s="148" t="str">
        <f>IF(Tbl.Kosten[[#This Row],[KSnr.]]=EB$7,Tbl.Kosten[[#This Row],[Totaal kosten]],"")</f>
        <v/>
      </c>
      <c r="EC239" s="148" t="str">
        <f>IF(Tbl.Kosten[[#This Row],[KSnr.]]=EC$7,Tbl.Kosten[[#This Row],[Totaal kosten]],"")</f>
        <v/>
      </c>
      <c r="ED239" s="148" t="str">
        <f>IF(Tbl.Kosten[[#This Row],[KSnr.]]=ED$7,Tbl.Kosten[[#This Row],[Totaal kosten]],"")</f>
        <v/>
      </c>
      <c r="EE239" s="148" t="str">
        <f>IF(Tbl.Kosten[[#This Row],[KSnr.]]=EE$7,Tbl.Kosten[[#This Row],[Totaal kosten]],"")</f>
        <v/>
      </c>
      <c r="EF239" s="148" t="str">
        <f>IF(Tbl.Kosten[[#This Row],[KSnr.]]=EF$7,Tbl.Kosten[[#This Row],[Totaal kosten]],"")</f>
        <v/>
      </c>
      <c r="EG239" s="148" t="str">
        <f>IF(Tbl.Kosten[[#This Row],[KSnr.]]=EG$7,Tbl.Kosten[[#This Row],[Totaal kosten]],"")</f>
        <v/>
      </c>
      <c r="EH239" s="148" t="str">
        <f>IF(Tbl.Kosten[[#This Row],[KSnr.]]=EH$7,Tbl.Kosten[[#This Row],[Totaal kosten]],"")</f>
        <v/>
      </c>
      <c r="EI239" s="148" t="str">
        <f>IF(Tbl.Kosten[[#This Row],[KSnr.]]=EI$7,Tbl.Kosten[[#This Row],[Totaal kosten]],"")</f>
        <v/>
      </c>
      <c r="EJ239" s="148" t="str">
        <f>IF(Tbl.Kosten[[#This Row],[KSnr.]]=EJ$7,Tbl.Kosten[[#This Row],[Totaal kosten]],"")</f>
        <v/>
      </c>
      <c r="EK239" s="148" t="str">
        <f>IF(Tbl.Kosten[[#This Row],[KSnr.]]=EK$7,Tbl.Kosten[[#This Row],[Totaal kosten]],"")</f>
        <v/>
      </c>
      <c r="EL239" s="148" t="str">
        <f>IF(Tbl.Kosten[[#This Row],[KSnr.]]=EL$7,Tbl.Kosten[[#This Row],[Totaal kosten]],"")</f>
        <v/>
      </c>
      <c r="EM239" s="148" t="str">
        <f>IF(Tbl.Kosten[[#This Row],[KSnr.]]=EM$7,Tbl.Kosten[[#This Row],[Totaal kosten]],"")</f>
        <v/>
      </c>
      <c r="EN239" s="148" t="str">
        <f>IF(Tbl.Kosten[[#This Row],[KSnr.]]=EN$7,Tbl.Kosten[[#This Row],[Totaal kosten]],"")</f>
        <v/>
      </c>
      <c r="EO239" s="148" t="str">
        <f>IF(Tbl.Kosten[[#This Row],[KSnr.]]=EO$7,Tbl.Kosten[[#This Row],[Totaal kosten]],"")</f>
        <v/>
      </c>
      <c r="EP239" s="148" t="str">
        <f>IF(Tbl.Kosten[[#This Row],[KSnr.]]=EP$7,Tbl.Kosten[[#This Row],[Totaal kosten]],"")</f>
        <v/>
      </c>
      <c r="EQ239" s="148" t="str">
        <f>IF(Tbl.Kosten[[#This Row],[KSnr.]]=EQ$7,Tbl.Kosten[[#This Row],[Totaal kosten]],"")</f>
        <v/>
      </c>
      <c r="ER239" s="144" t="str">
        <f>IFERROR(_xlfn.XLOOKUP(Tbl.Kosten[[#This Row],[Subsidieactiviteit]],Tbl.Subsidiehoogte[Subsidieactiviteit],Tbl.Subsidiehoogte[SAnr.],"",0,1),"")</f>
        <v/>
      </c>
      <c r="ES239" s="150" t="str">
        <f>IF(Tbl.Kosten[[#This Row],[Sanr.]]=ES$7,Tbl.Kosten[[#This Row],[Totaal kosten]],"")</f>
        <v/>
      </c>
      <c r="ET239" s="150" t="str">
        <f>IF(Tbl.Kosten[[#This Row],[Sanr.]]=ET$7,Tbl.Kosten[[#This Row],[Totaal kosten]],"")</f>
        <v/>
      </c>
      <c r="EU239" s="150" t="str">
        <f>IF(Tbl.Kosten[[#This Row],[Sanr.]]=EU$7,Tbl.Kosten[[#This Row],[Totaal kosten]],"")</f>
        <v/>
      </c>
      <c r="EV239" s="150" t="str">
        <f>IF(Tbl.Kosten[[#This Row],[Sanr.]]=EV$7,Tbl.Kosten[[#This Row],[Totaal kosten]],"")</f>
        <v/>
      </c>
      <c r="EW239" s="150" t="str">
        <f>IF(Tbl.Kosten[[#This Row],[Sanr.]]=EW$7,Tbl.Kosten[[#This Row],[Totaal kosten]],"")</f>
        <v/>
      </c>
      <c r="EX239" s="150" t="str">
        <f>IF(Tbl.Kosten[[#This Row],[Sanr.]]=EX$7,Tbl.Kosten[[#This Row],[Totaal kosten]],"")</f>
        <v/>
      </c>
      <c r="EY239" s="150" t="str">
        <f>IF(Tbl.Kosten[[#This Row],[Sanr.]]=EY$7,Tbl.Kosten[[#This Row],[Totaal kosten]],"")</f>
        <v/>
      </c>
      <c r="EZ239" s="150" t="str">
        <f>IF(Tbl.Kosten[[#This Row],[Sanr.]]=EZ$7,Tbl.Kosten[[#This Row],[Totaal kosten]],"")</f>
        <v/>
      </c>
      <c r="FA239" s="150" t="str">
        <f>IF(Tbl.Kosten[[#This Row],[Sanr.]]=FA$7,Tbl.Kosten[[#This Row],[Totaal kosten]],"")</f>
        <v/>
      </c>
      <c r="FB239" s="150" t="str">
        <f>IF(Tbl.Kosten[[#This Row],[Sanr.]]=FB$7,Tbl.Kosten[[#This Row],[Totaal kosten]],"")</f>
        <v/>
      </c>
      <c r="FC239" s="150" t="str">
        <f>IF(Tbl.Kosten[[#This Row],[Sanr.]]=FC$7,Tbl.Kosten[[#This Row],[Totaal kosten]],"")</f>
        <v/>
      </c>
      <c r="FD239" s="150" t="str">
        <f>IF(Tbl.Kosten[[#This Row],[Sanr.]]=FD$7,Tbl.Kosten[[#This Row],[Totaal kosten]],"")</f>
        <v/>
      </c>
      <c r="FE239" s="150" t="str">
        <f>IF(Tbl.Kosten[[#This Row],[Sanr.]]=FE$7,Tbl.Kosten[[#This Row],[Totaal kosten]],"")</f>
        <v/>
      </c>
      <c r="FF239" s="150" t="str">
        <f>IF(Tbl.Kosten[[#This Row],[Sanr.]]=FF$7,Tbl.Kosten[[#This Row],[Totaal kosten]],"")</f>
        <v/>
      </c>
      <c r="FG239" s="150" t="str">
        <f>IF(Tbl.Kosten[[#This Row],[Sanr.]]=FG$7,Tbl.Kosten[[#This Row],[Totaal kosten]],"")</f>
        <v/>
      </c>
      <c r="FH239" s="150" t="str">
        <f>IF(Tbl.Kosten[[#This Row],[Sanr.]]=FH$7,Tbl.Kosten[[#This Row],[Totaal kosten]],"")</f>
        <v/>
      </c>
      <c r="FI239" s="150" t="str">
        <f>IF(Tbl.Kosten[[#This Row],[Sanr.]]=FI$7,Tbl.Kosten[[#This Row],[Totaal kosten]],"")</f>
        <v/>
      </c>
      <c r="FJ239" s="150" t="str">
        <f>IF(Tbl.Kosten[[#This Row],[Sanr.]]=FJ$7,Tbl.Kosten[[#This Row],[Totaal kosten]],"")</f>
        <v/>
      </c>
      <c r="FK239" s="150" t="str">
        <f>IF(Tbl.Kosten[[#This Row],[Sanr.]]=FK$7,Tbl.Kosten[[#This Row],[Totaal kosten]],"")</f>
        <v/>
      </c>
      <c r="FL239" s="150" t="str">
        <f>IF(Tbl.Kosten[[#This Row],[Sanr.]]=FL$7,Tbl.Kosten[[#This Row],[Totaal kosten]],"")</f>
        <v/>
      </c>
      <c r="FM239" s="150" t="str">
        <f>IF(Tbl.Kosten[[#This Row],[Sanr.]]=FM$7,Tbl.Kosten[[#This Row],[Totaal kosten]],"")</f>
        <v/>
      </c>
      <c r="FN239" s="150" t="str">
        <f>IF(Tbl.Kosten[[#This Row],[Sanr.]]=FN$7,Tbl.Kosten[[#This Row],[Totaal kosten]],"")</f>
        <v/>
      </c>
      <c r="FO239" s="150" t="str">
        <f>IF(Tbl.Kosten[[#This Row],[Sanr.]]=FO$7,Tbl.Kosten[[#This Row],[Totaal kosten]],"")</f>
        <v/>
      </c>
      <c r="FP239" s="150" t="str">
        <f>IF(Tbl.Kosten[[#This Row],[Sanr.]]=FP$7,Tbl.Kosten[[#This Row],[Totaal kosten]],"")</f>
        <v/>
      </c>
      <c r="FQ239" s="150" t="str">
        <f>IF(Tbl.Kosten[[#This Row],[Sanr.]]=FQ$7,Tbl.Kosten[[#This Row],[Totaal kosten]],"")</f>
        <v/>
      </c>
      <c r="FR239" s="150" t="str">
        <f>IF(Tbl.Kosten[[#This Row],[Sanr.]]=FR$7,Tbl.Kosten[[#This Row],[Totaal kosten]],"")</f>
        <v/>
      </c>
      <c r="FS239" s="150" t="str">
        <f>IF(Tbl.Kosten[[#This Row],[Sanr.]]=FS$7,Tbl.Kosten[[#This Row],[Totaal kosten]],"")</f>
        <v/>
      </c>
      <c r="FT239" s="150" t="str">
        <f>IF(Tbl.Kosten[[#This Row],[Sanr.]]=FT$7,Tbl.Kosten[[#This Row],[Totaal kosten]],"")</f>
        <v/>
      </c>
      <c r="FU239" s="150" t="str">
        <f>IF(Tbl.Kosten[[#This Row],[Sanr.]]=FU$7,Tbl.Kosten[[#This Row],[Totaal kosten]],"")</f>
        <v/>
      </c>
      <c r="FV239" s="150" t="str">
        <f>IF(Tbl.Kosten[[#This Row],[Sanr.]]=FV$7,Tbl.Kosten[[#This Row],[Totaal kosten]],"")</f>
        <v/>
      </c>
      <c r="FW239" s="150" t="str">
        <f>IFERROR(_xlfn.XLOOKUP(Tbl.Kosten[[#This Row],[Activiteitencode]],Tbl.Activiteiten[Activiteitcode],Tbl.Activiteiten[Anr.],"",0,1),"")</f>
        <v/>
      </c>
      <c r="FX239" s="169" t="str">
        <f>_xlfn.CONCAT(Tbl.Kosten[[#This Row],[Pnr.]],Tbl.Kosten[[#This Row],[Sanr.]])</f>
        <v>P1</v>
      </c>
      <c r="FY239" s="150">
        <f>Tbl.Kosten[[#This Row],[Totaal kosten]]-Tbl.Kosten[[#This Row],[Subsidie]]</f>
        <v>0</v>
      </c>
      <c r="FZ239" s="150">
        <f>IF(Tbl.Kosten[[#This Row],[Pnr.]]=FZ$7,Tbl.Kosten[[#This Row],[Te financieren]],"")</f>
        <v>0</v>
      </c>
      <c r="GA239" s="150" t="str">
        <f>IF(Tbl.Kosten[[#This Row],[Pnr.]]=GA$7,Tbl.Kosten[[#This Row],[Te financieren]],"")</f>
        <v/>
      </c>
      <c r="GB239" s="150" t="str">
        <f>IF(Tbl.Kosten[[#This Row],[Pnr.]]=GB$7,Tbl.Kosten[[#This Row],[Te financieren]],"")</f>
        <v/>
      </c>
      <c r="GC239" s="150" t="str">
        <f>IF(Tbl.Kosten[[#This Row],[Pnr.]]=GC$7,Tbl.Kosten[[#This Row],[Te financieren]],"")</f>
        <v/>
      </c>
      <c r="GD239" s="150" t="str">
        <f>IF(Tbl.Kosten[[#This Row],[Pnr.]]=GD$7,Tbl.Kosten[[#This Row],[Te financieren]],"")</f>
        <v/>
      </c>
      <c r="GE239" s="150" t="str">
        <f>IF(Tbl.Kosten[[#This Row],[Pnr.]]=GE$7,Tbl.Kosten[[#This Row],[Te financieren]],"")</f>
        <v/>
      </c>
      <c r="GF239" s="150" t="str">
        <f>IF(Tbl.Kosten[[#This Row],[Pnr.]]=GF$7,Tbl.Kosten[[#This Row],[Te financieren]],"")</f>
        <v/>
      </c>
      <c r="GG239" s="150" t="str">
        <f>IF(Tbl.Kosten[[#This Row],[Pnr.]]=GG$7,Tbl.Kosten[[#This Row],[Te financieren]],"")</f>
        <v/>
      </c>
      <c r="GH239" s="150" t="str">
        <f>IF(Tbl.Kosten[[#This Row],[Pnr.]]=GH$7,Tbl.Kosten[[#This Row],[Te financieren]],"")</f>
        <v/>
      </c>
      <c r="GI239" s="150" t="str">
        <f>IF(Tbl.Kosten[[#This Row],[Pnr.]]=GI$7,Tbl.Kosten[[#This Row],[Te financieren]],"")</f>
        <v/>
      </c>
      <c r="GJ239" s="150" t="str">
        <f>IF(Tbl.Kosten[[#This Row],[Pnr.]]=GJ$7,Tbl.Kosten[[#This Row],[Te financieren]],"")</f>
        <v/>
      </c>
      <c r="GK239" s="150" t="str">
        <f>IF(Tbl.Kosten[[#This Row],[Pnr.]]=GK$7,Tbl.Kosten[[#This Row],[Te financieren]],"")</f>
        <v/>
      </c>
      <c r="GL239" s="150" t="str">
        <f>IF(Tbl.Kosten[[#This Row],[Pnr.]]=GL$7,Tbl.Kosten[[#This Row],[Te financieren]],"")</f>
        <v/>
      </c>
      <c r="GM239" s="150" t="str">
        <f>IF(Tbl.Kosten[[#This Row],[Pnr.]]=GM$7,Tbl.Kosten[[#This Row],[Te financieren]],"")</f>
        <v/>
      </c>
      <c r="GN239" s="150" t="str">
        <f>IF(Tbl.Kosten[[#This Row],[Pnr.]]=GN$7,Tbl.Kosten[[#This Row],[Te financieren]],"")</f>
        <v/>
      </c>
      <c r="GO239" s="150" t="str">
        <f>IF(Tbl.Kosten[[#This Row],[Pnr.]]=GO$7,Tbl.Kosten[[#This Row],[Te financieren]],"")</f>
        <v/>
      </c>
      <c r="GP239" s="150" t="str">
        <f>IF(Tbl.Kosten[[#This Row],[Pnr.]]=GP$7,Tbl.Kosten[[#This Row],[Te financieren]],"")</f>
        <v/>
      </c>
      <c r="GQ239" s="150" t="str">
        <f>IF(Tbl.Kosten[[#This Row],[Pnr.]]=GQ$7,Tbl.Kosten[[#This Row],[Te financieren]],"")</f>
        <v/>
      </c>
      <c r="GR239" s="150" t="str">
        <f>IF(Tbl.Kosten[[#This Row],[Pnr.]]=GR$7,Tbl.Kosten[[#This Row],[Te financieren]],"")</f>
        <v/>
      </c>
      <c r="GS239" s="150" t="str">
        <f>IF(Tbl.Kosten[[#This Row],[Pnr.]]=GS$7,Tbl.Kosten[[#This Row],[Te financieren]],"")</f>
        <v/>
      </c>
      <c r="GT239" s="150" t="str">
        <f>IF(Tbl.Kosten[[#This Row],[Pnr.]]=GT$7,Tbl.Kosten[[#This Row],[Te financieren]],"")</f>
        <v/>
      </c>
      <c r="GU239" s="150" t="str">
        <f>IF(Tbl.Kosten[[#This Row],[Pnr.]]=GU$7,Tbl.Kosten[[#This Row],[Te financieren]],"")</f>
        <v/>
      </c>
      <c r="GV239" s="150" t="str">
        <f>IF(Tbl.Kosten[[#This Row],[Pnr.]]=GV$7,Tbl.Kosten[[#This Row],[Te financieren]],"")</f>
        <v/>
      </c>
      <c r="GW239" s="150" t="str">
        <f>IF(Tbl.Kosten[[#This Row],[Pnr.]]=GW$7,Tbl.Kosten[[#This Row],[Te financieren]],"")</f>
        <v/>
      </c>
      <c r="GX239" s="150" t="str">
        <f>IF(Tbl.Kosten[[#This Row],[Pnr.]]=GX$7,Tbl.Kosten[[#This Row],[Te financieren]],"")</f>
        <v/>
      </c>
      <c r="GY239" s="150" t="str">
        <f>IF(Tbl.Kosten[[#This Row],[Pnr.]]=GY$7,Tbl.Kosten[[#This Row],[Te financieren]],"")</f>
        <v/>
      </c>
      <c r="GZ239" s="150" t="str">
        <f>IF(Tbl.Kosten[[#This Row],[Pnr.]]=GZ$7,Tbl.Kosten[[#This Row],[Te financieren]],"")</f>
        <v/>
      </c>
      <c r="HA239" s="150" t="str">
        <f>IF(Tbl.Kosten[[#This Row],[Pnr.]]=HA$7,Tbl.Kosten[[#This Row],[Te financieren]],"")</f>
        <v/>
      </c>
      <c r="HB239" s="150" t="str">
        <f>IF(Tbl.Kosten[[#This Row],[Pnr.]]=HB$7,Tbl.Kosten[[#This Row],[Te financieren]],"")</f>
        <v/>
      </c>
      <c r="HC239" s="150" t="str">
        <f>IF(Tbl.Kosten[[#This Row],[Pnr.]]=HC$7,Tbl.Kosten[[#This Row],[Te financieren]],"")</f>
        <v/>
      </c>
      <c r="HD239" s="150" t="str">
        <f>IF(Tbl.Kosten[[#This Row],[Pnr.]]=HD$7,Tbl.Kosten[[#This Row],[Te financieren]],"")</f>
        <v/>
      </c>
      <c r="HE239" s="150" t="str">
        <f>IF(Tbl.Kosten[[#This Row],[Pnr.]]=HE$7,Tbl.Kosten[[#This Row],[Te financieren]],"")</f>
        <v/>
      </c>
      <c r="HF239" s="150" t="str">
        <f>IF(Tbl.Kosten[[#This Row],[Pnr.]]=HF$7,Tbl.Kosten[[#This Row],[Te financieren]],"")</f>
        <v/>
      </c>
      <c r="HG239" s="150" t="str">
        <f>IF(Tbl.Kosten[[#This Row],[Pnr.]]=HG$7,Tbl.Kosten[[#This Row],[Te financieren]],"")</f>
        <v/>
      </c>
      <c r="HH239" s="150" t="str">
        <f>IF(Tbl.Kosten[[#This Row],[Pnr.]]=HH$7,Tbl.Kosten[[#This Row],[Te financieren]],"")</f>
        <v/>
      </c>
      <c r="HI239" s="150" t="str">
        <f>IF(Tbl.Kosten[[#This Row],[Pnr.]]=HI$7,Tbl.Kosten[[#This Row],[Te financieren]],"")</f>
        <v/>
      </c>
      <c r="HJ239" s="150" t="str">
        <f>IF(Tbl.Kosten[[#This Row],[Pnr.]]=HJ$7,Tbl.Kosten[[#This Row],[Te financieren]],"")</f>
        <v/>
      </c>
      <c r="HK239" s="150" t="str">
        <f>IF(Tbl.Kosten[[#This Row],[Pnr.]]=HK$7,Tbl.Kosten[[#This Row],[Te financieren]],"")</f>
        <v/>
      </c>
      <c r="HL239" s="150" t="str">
        <f>IF(Tbl.Kosten[[#This Row],[Pnr.]]=HL$7,Tbl.Kosten[[#This Row],[Te financieren]],"")</f>
        <v/>
      </c>
      <c r="HM239" s="150" t="str">
        <f>IF(Tbl.Kosten[[#This Row],[Pnr.]]=HM$7,Tbl.Kosten[[#This Row],[Te financieren]],"")</f>
        <v/>
      </c>
      <c r="HN239" s="150" t="str">
        <f>IF(Tbl.Kosten[[#This Row],[Pnr.]]=HN$7,Tbl.Kosten[[#This Row],[Te financieren]],"")</f>
        <v/>
      </c>
      <c r="HO239" s="150" t="str">
        <f>IF(Tbl.Kosten[[#This Row],[Pnr.]]=HO$7,Tbl.Kosten[[#This Row],[Te financieren]],"")</f>
        <v/>
      </c>
      <c r="HP239" s="150" t="str">
        <f>IF(Tbl.Kosten[[#This Row],[Pnr.]]=HP$7,Tbl.Kosten[[#This Row],[Te financieren]],"")</f>
        <v/>
      </c>
      <c r="HQ239" s="150" t="str">
        <f>IF(Tbl.Kosten[[#This Row],[Pnr.]]=HQ$7,Tbl.Kosten[[#This Row],[Te financieren]],"")</f>
        <v/>
      </c>
      <c r="HR239" s="150" t="str">
        <f>IF(Tbl.Kosten[[#This Row],[Pnr.]]=HR$7,Tbl.Kosten[[#This Row],[Te financieren]],"")</f>
        <v/>
      </c>
      <c r="HS239" s="150" t="str">
        <f>IF(Tbl.Kosten[[#This Row],[Pnr.]]=HS$7,Tbl.Kosten[[#This Row],[Te financieren]],"")</f>
        <v/>
      </c>
      <c r="HT239" s="150" t="str">
        <f>IF(Tbl.Kosten[[#This Row],[Pnr.]]=HT$7,Tbl.Kosten[[#This Row],[Te financieren]],"")</f>
        <v/>
      </c>
      <c r="HU239" s="150" t="str">
        <f>IF(Tbl.Kosten[[#This Row],[Pnr.]]=HU$7,Tbl.Kosten[[#This Row],[Te financieren]],"")</f>
        <v/>
      </c>
      <c r="HV239" s="150" t="str">
        <f>IF(Tbl.Kosten[[#This Row],[Pnr.]]=HV$7,Tbl.Kosten[[#This Row],[Te financieren]],"")</f>
        <v/>
      </c>
      <c r="HW239" s="150" t="str">
        <f>IF(Tbl.Kosten[[#This Row],[Pnr.]]=HW$7,Tbl.Kosten[[#This Row],[Te financieren]],"")</f>
        <v/>
      </c>
    </row>
    <row r="240" spans="2:231" x14ac:dyDescent="0.3">
      <c r="B240" s="134"/>
      <c r="C240" s="137"/>
      <c r="D240" s="136"/>
      <c r="E240" s="261"/>
      <c r="F240" s="135"/>
      <c r="G240" s="11" t="str">
        <f>IF(Tbl.Kosten[[#This Row],[Medewerker e/o 
functie]]&lt;&gt;"",_xlfn.XLOOKUP(Tbl.Kosten[[#This Row],[Medewerker e/o 
functie]],Tbl.Uurtarief[Medewerker en/of functie],Tbl.Uurtarief[Uurtarief],"",0,1),"")</f>
        <v/>
      </c>
      <c r="H240" s="121">
        <f>IFERROR(Tbl.Kosten[[#This Row],[Uren]]*Tbl.Kosten[[#This Row],[Uurtarief]],0)</f>
        <v>0</v>
      </c>
      <c r="I240" s="119" t="str">
        <f>IF(Tbl.Kosten[[#This Row],[Subtotaal uren]]&lt;&gt;0,_xlfn.XLOOKUP(Tbl.Kosten[[#This Row],[Medewerker e/o 
functie]],Tbl.Uurtarief[Medewerker en/of functie],Tbl.Uurtarief[Kostensoort arbeid],"",0,1),"")</f>
        <v/>
      </c>
      <c r="J240" s="137"/>
      <c r="K240" s="135"/>
      <c r="L240" s="139" t="str">
        <f>IF(Tbl.Kosten[[#This Row],[Activum]]&lt;&gt;"",_xlfn.XLOOKUP(Tbl.Kosten[[#This Row],[Activum]],Tbl.Afschrijvingskosten[Activum],Tbl.Afschrijvingskosten[Tarief per afschrijvings-eenheid],"",0,1),"")</f>
        <v/>
      </c>
      <c r="M240" s="122">
        <f>IFERROR(Tbl.Kosten[[#This Row],[Een-
heden]]*Tbl.Kosten[[#This Row],[Afschrijvings-
tarief]],0)</f>
        <v>0</v>
      </c>
      <c r="N240" s="122" t="str">
        <f>IF(Tbl.Kosten[[#This Row],[Subtotaal afschrijving]]&lt;&gt;0,Lijsten!$A$7,"")</f>
        <v/>
      </c>
      <c r="O240" s="140"/>
      <c r="P240" s="135"/>
      <c r="Q240" s="138"/>
      <c r="R240" s="122">
        <f>IFERROR(Tbl.Kosten[[#This Row],[Aantal]]*Tbl.Kosten[[#This Row],[Tarief]],0)</f>
        <v>0</v>
      </c>
      <c r="S240" s="8">
        <f>IFERROR(Tbl.Kosten[[#This Row],[Subtotaal overige kosten]]+Tbl.Kosten[[#This Row],[Subtotaal uren]]+Tbl.Kosten[[#This Row],[Subtotaal afschrijving]],0)</f>
        <v>0</v>
      </c>
      <c r="T240" s="8">
        <f>IFERROR(Tbl.Kosten[[#This Row],[Totaal kosten]]*Tbl.Kosten[[#This Row],[Subsidie%]],0)</f>
        <v>0</v>
      </c>
      <c r="U240" s="4" t="str" cm="1">
        <f t="array" ref="U240">IFERROR(_xlfn.IFS(Tbl.Kosten[[#This Row],[Subtotaal uren]]&lt;&gt;0,Tbl.Kosten[[#This Row],[Kostensoort arbeid]],Tbl.Kosten[[#This Row],[Subtotaal afschrijving]]&lt;&gt;0,Tbl.Kosten[[#This Row],[Kostensoort afschrijving]],Tbl.Kosten[[#This Row],[Subtotaal overige kosten]]&lt;&gt;0,Tbl.Kosten[[#This Row],[Kostensoort overig]]),"")</f>
        <v/>
      </c>
      <c r="V240" s="4" t="str">
        <f>IFERROR(_xlfn.XLOOKUP(Tbl.Kosten[[#This Row],[Activiteitencode]],Tbl.Activiteiten[Activiteitcode],Tbl.Activiteiten[Werkpakketcode],"",0,1),"")</f>
        <v/>
      </c>
      <c r="W240" s="4" t="str">
        <f>IFERROR(_xlfn.XLOOKUP(Tbl.Kosten[[#This Row],[Werkpakketcode]],Tbl.Werkpakketten[Werkpakketcode],Tbl.Werkpakketten[Subsidiabele activiteit],"",0,1),"")</f>
        <v/>
      </c>
      <c r="X240" s="12">
        <f>IFERROR(_xlfn.XLOOKUP(Tbl.Kosten[[#This Row],[Sanr.]],Tbl.Subsidiehoogte[SAnr.],Tbl.Subsidiehoogte[Sub. Percentage],0,0,1),0)</f>
        <v>0</v>
      </c>
      <c r="Y240" s="144" t="str">
        <f>IFERROR(_xlfn.XLOOKUP(Tbl.Kosten[[#This Row],[Partnercode]],Tbl.Projectpartners[Partnercode],Tbl.Projectpartners[PNr.],"",0,1),"")</f>
        <v>P1</v>
      </c>
      <c r="Z240" s="148">
        <f>IF(Tbl.Kosten[[#This Row],[Pnr.]]=Z$7,Tbl.Kosten[[#This Row],[Totaal kosten]],"")</f>
        <v>0</v>
      </c>
      <c r="AA240" s="148" t="str">
        <f>IF(Tbl.Kosten[[#This Row],[Pnr.]]=AA$7,Tbl.Kosten[[#This Row],[Totaal kosten]],"")</f>
        <v/>
      </c>
      <c r="AB240" s="148" t="str">
        <f>IF(Tbl.Kosten[[#This Row],[Pnr.]]=AB$7,Tbl.Kosten[[#This Row],[Totaal kosten]],"")</f>
        <v/>
      </c>
      <c r="AC240" s="148" t="str">
        <f>IF(Tbl.Kosten[[#This Row],[Pnr.]]=AC$7,Tbl.Kosten[[#This Row],[Totaal kosten]],"")</f>
        <v/>
      </c>
      <c r="AD240" s="148" t="str">
        <f>IF(Tbl.Kosten[[#This Row],[Pnr.]]=AD$7,Tbl.Kosten[[#This Row],[Totaal kosten]],"")</f>
        <v/>
      </c>
      <c r="AE240" s="148" t="str">
        <f>IF(Tbl.Kosten[[#This Row],[Pnr.]]=AE$7,Tbl.Kosten[[#This Row],[Totaal kosten]],"")</f>
        <v/>
      </c>
      <c r="AF240" s="148" t="str">
        <f>IF(Tbl.Kosten[[#This Row],[Pnr.]]=AF$7,Tbl.Kosten[[#This Row],[Totaal kosten]],"")</f>
        <v/>
      </c>
      <c r="AG240" s="148" t="str">
        <f>IF(Tbl.Kosten[[#This Row],[Pnr.]]=AG$7,Tbl.Kosten[[#This Row],[Totaal kosten]],"")</f>
        <v/>
      </c>
      <c r="AH240" s="148" t="str">
        <f>IF(Tbl.Kosten[[#This Row],[Pnr.]]=AH$7,Tbl.Kosten[[#This Row],[Totaal kosten]],"")</f>
        <v/>
      </c>
      <c r="AI240" s="148" t="str">
        <f>IF(Tbl.Kosten[[#This Row],[Pnr.]]=AI$7,Tbl.Kosten[[#This Row],[Totaal kosten]],"")</f>
        <v/>
      </c>
      <c r="AJ240" s="148" t="str">
        <f>IF(Tbl.Kosten[[#This Row],[Pnr.]]=AJ$7,Tbl.Kosten[[#This Row],[Totaal kosten]],"")</f>
        <v/>
      </c>
      <c r="AK240" s="148" t="str">
        <f>IF(Tbl.Kosten[[#This Row],[Pnr.]]=AK$7,Tbl.Kosten[[#This Row],[Totaal kosten]],"")</f>
        <v/>
      </c>
      <c r="AL240" s="148" t="str">
        <f>IF(Tbl.Kosten[[#This Row],[Pnr.]]=AL$7,Tbl.Kosten[[#This Row],[Totaal kosten]],"")</f>
        <v/>
      </c>
      <c r="AM240" s="148" t="str">
        <f>IF(Tbl.Kosten[[#This Row],[Pnr.]]=AM$7,Tbl.Kosten[[#This Row],[Totaal kosten]],"")</f>
        <v/>
      </c>
      <c r="AN240" s="148" t="str">
        <f>IF(Tbl.Kosten[[#This Row],[Pnr.]]=AN$7,Tbl.Kosten[[#This Row],[Totaal kosten]],"")</f>
        <v/>
      </c>
      <c r="AO240" s="148" t="str">
        <f>IF(Tbl.Kosten[[#This Row],[Pnr.]]=AO$7,Tbl.Kosten[[#This Row],[Totaal kosten]],"")</f>
        <v/>
      </c>
      <c r="AP240" s="148" t="str">
        <f>IF(Tbl.Kosten[[#This Row],[Pnr.]]=AP$7,Tbl.Kosten[[#This Row],[Totaal kosten]],"")</f>
        <v/>
      </c>
      <c r="AQ240" s="148" t="str">
        <f>IF(Tbl.Kosten[[#This Row],[Pnr.]]=AQ$7,Tbl.Kosten[[#This Row],[Totaal kosten]],"")</f>
        <v/>
      </c>
      <c r="AR240" s="148" t="str">
        <f>IF(Tbl.Kosten[[#This Row],[Pnr.]]=AR$7,Tbl.Kosten[[#This Row],[Totaal kosten]],"")</f>
        <v/>
      </c>
      <c r="AS240" s="148" t="str">
        <f>IF(Tbl.Kosten[[#This Row],[Pnr.]]=AS$7,Tbl.Kosten[[#This Row],[Totaal kosten]],"")</f>
        <v/>
      </c>
      <c r="AT240" s="148" t="str">
        <f>IF(Tbl.Kosten[[#This Row],[Pnr.]]=AT$7,Tbl.Kosten[[#This Row],[Totaal kosten]],"")</f>
        <v/>
      </c>
      <c r="AU240" s="148" t="str">
        <f>IF(Tbl.Kosten[[#This Row],[Pnr.]]=AU$7,Tbl.Kosten[[#This Row],[Totaal kosten]],"")</f>
        <v/>
      </c>
      <c r="AV240" s="148" t="str">
        <f>IF(Tbl.Kosten[[#This Row],[Pnr.]]=AV$7,Tbl.Kosten[[#This Row],[Totaal kosten]],"")</f>
        <v/>
      </c>
      <c r="AW240" s="148" t="str">
        <f>IF(Tbl.Kosten[[#This Row],[Pnr.]]=AW$7,Tbl.Kosten[[#This Row],[Totaal kosten]],"")</f>
        <v/>
      </c>
      <c r="AX240" s="148" t="str">
        <f>IF(Tbl.Kosten[[#This Row],[Pnr.]]=AX$7,Tbl.Kosten[[#This Row],[Totaal kosten]],"")</f>
        <v/>
      </c>
      <c r="AY240" s="148" t="str">
        <f>IF(Tbl.Kosten[[#This Row],[Pnr.]]=AY$7,Tbl.Kosten[[#This Row],[Totaal kosten]],"")</f>
        <v/>
      </c>
      <c r="AZ240" s="148" t="str">
        <f>IF(Tbl.Kosten[[#This Row],[Pnr.]]=AZ$7,Tbl.Kosten[[#This Row],[Totaal kosten]],"")</f>
        <v/>
      </c>
      <c r="BA240" s="148" t="str">
        <f>IF(Tbl.Kosten[[#This Row],[Pnr.]]=BA$7,Tbl.Kosten[[#This Row],[Totaal kosten]],"")</f>
        <v/>
      </c>
      <c r="BB240" s="148" t="str">
        <f>IF(Tbl.Kosten[[#This Row],[Pnr.]]=BB$7,Tbl.Kosten[[#This Row],[Totaal kosten]],"")</f>
        <v/>
      </c>
      <c r="BC240" s="148" t="str">
        <f>IF(Tbl.Kosten[[#This Row],[Pnr.]]=BC$7,Tbl.Kosten[[#This Row],[Totaal kosten]],"")</f>
        <v/>
      </c>
      <c r="BD240" s="148" t="str">
        <f>IF(Tbl.Kosten[[#This Row],[Pnr.]]=BD$7,Tbl.Kosten[[#This Row],[Totaal kosten]],"")</f>
        <v/>
      </c>
      <c r="BE240" s="148" t="str">
        <f>IF(Tbl.Kosten[[#This Row],[Pnr.]]=BE$7,Tbl.Kosten[[#This Row],[Totaal kosten]],"")</f>
        <v/>
      </c>
      <c r="BF240" s="148" t="str">
        <f>IF(Tbl.Kosten[[#This Row],[Pnr.]]=BF$7,Tbl.Kosten[[#This Row],[Totaal kosten]],"")</f>
        <v/>
      </c>
      <c r="BG240" s="148" t="str">
        <f>IF(Tbl.Kosten[[#This Row],[Pnr.]]=BG$7,Tbl.Kosten[[#This Row],[Totaal kosten]],"")</f>
        <v/>
      </c>
      <c r="BH240" s="148" t="str">
        <f>IF(Tbl.Kosten[[#This Row],[Pnr.]]=BH$7,Tbl.Kosten[[#This Row],[Totaal kosten]],"")</f>
        <v/>
      </c>
      <c r="BI240" s="148" t="str">
        <f>IF(Tbl.Kosten[[#This Row],[Pnr.]]=BI$7,Tbl.Kosten[[#This Row],[Totaal kosten]],"")</f>
        <v/>
      </c>
      <c r="BJ240" s="148" t="str">
        <f>IF(Tbl.Kosten[[#This Row],[Pnr.]]=BJ$7,Tbl.Kosten[[#This Row],[Totaal kosten]],"")</f>
        <v/>
      </c>
      <c r="BK240" s="148" t="str">
        <f>IF(Tbl.Kosten[[#This Row],[Pnr.]]=BK$7,Tbl.Kosten[[#This Row],[Totaal kosten]],"")</f>
        <v/>
      </c>
      <c r="BL240" s="148" t="str">
        <f>IF(Tbl.Kosten[[#This Row],[Pnr.]]=BL$7,Tbl.Kosten[[#This Row],[Totaal kosten]],"")</f>
        <v/>
      </c>
      <c r="BM240" s="148" t="str">
        <f>IF(Tbl.Kosten[[#This Row],[Pnr.]]=BM$7,Tbl.Kosten[[#This Row],[Totaal kosten]],"")</f>
        <v/>
      </c>
      <c r="BN240" s="148" t="str">
        <f>IF(Tbl.Kosten[[#This Row],[Pnr.]]=BN$7,Tbl.Kosten[[#This Row],[Totaal kosten]],"")</f>
        <v/>
      </c>
      <c r="BO240" s="148" t="str">
        <f>IF(Tbl.Kosten[[#This Row],[Pnr.]]=BO$7,Tbl.Kosten[[#This Row],[Totaal kosten]],"")</f>
        <v/>
      </c>
      <c r="BP240" s="148" t="str">
        <f>IF(Tbl.Kosten[[#This Row],[Pnr.]]=BP$7,Tbl.Kosten[[#This Row],[Totaal kosten]],"")</f>
        <v/>
      </c>
      <c r="BQ240" s="148" t="str">
        <f>IF(Tbl.Kosten[[#This Row],[Pnr.]]=BQ$7,Tbl.Kosten[[#This Row],[Totaal kosten]],"")</f>
        <v/>
      </c>
      <c r="BR240" s="148" t="str">
        <f>IF(Tbl.Kosten[[#This Row],[Pnr.]]=BR$7,Tbl.Kosten[[#This Row],[Totaal kosten]],"")</f>
        <v/>
      </c>
      <c r="BS240" s="148" t="str">
        <f>IF(Tbl.Kosten[[#This Row],[Pnr.]]=BS$7,Tbl.Kosten[[#This Row],[Totaal kosten]],"")</f>
        <v/>
      </c>
      <c r="BT240" s="148" t="str">
        <f>IF(Tbl.Kosten[[#This Row],[Pnr.]]=BT$7,Tbl.Kosten[[#This Row],[Totaal kosten]],"")</f>
        <v/>
      </c>
      <c r="BU240" s="148" t="str">
        <f>IF(Tbl.Kosten[[#This Row],[Pnr.]]=BU$7,Tbl.Kosten[[#This Row],[Totaal kosten]],"")</f>
        <v/>
      </c>
      <c r="BV240" s="148" t="str">
        <f>IF(Tbl.Kosten[[#This Row],[Pnr.]]=BV$7,Tbl.Kosten[[#This Row],[Totaal kosten]],"")</f>
        <v/>
      </c>
      <c r="BW240" s="148" t="str">
        <f>IF(Tbl.Kosten[[#This Row],[Pnr.]]=BW$7,Tbl.Kosten[[#This Row],[Totaal kosten]],"")</f>
        <v/>
      </c>
      <c r="BX240" s="148" t="str">
        <f>IFERROR(_xlfn.XLOOKUP(Tbl.Kosten[[#This Row],[Werkpakketcode]],Tbl.Werkpakketten[Werkpakketcode],Tbl.Werkpakketten[WPnr.],"",0,1),"")</f>
        <v/>
      </c>
      <c r="BY240" s="148" t="str">
        <f>IF(Tbl.Kosten[[#This Row],[WPnr.]]=BY$7,Tbl.Kosten[[#This Row],[Totaal kosten]],"")</f>
        <v/>
      </c>
      <c r="BZ240" s="148" t="str">
        <f>IF(Tbl.Kosten[[#This Row],[WPnr.]]=BZ$7,Tbl.Kosten[[#This Row],[Totaal kosten]],"")</f>
        <v/>
      </c>
      <c r="CA240" s="148" t="str">
        <f>IF(Tbl.Kosten[[#This Row],[WPnr.]]=CA$7,Tbl.Kosten[[#This Row],[Totaal kosten]],"")</f>
        <v/>
      </c>
      <c r="CB240" s="148" t="str">
        <f>IF(Tbl.Kosten[[#This Row],[WPnr.]]=CB$7,Tbl.Kosten[[#This Row],[Totaal kosten]],"")</f>
        <v/>
      </c>
      <c r="CC240" s="148" t="str">
        <f>IF(Tbl.Kosten[[#This Row],[WPnr.]]=CC$7,Tbl.Kosten[[#This Row],[Totaal kosten]],"")</f>
        <v/>
      </c>
      <c r="CD240" s="148" t="str">
        <f>IF(Tbl.Kosten[[#This Row],[WPnr.]]=CD$7,Tbl.Kosten[[#This Row],[Totaal kosten]],"")</f>
        <v/>
      </c>
      <c r="CE240" s="148" t="str">
        <f>IF(Tbl.Kosten[[#This Row],[WPnr.]]=CE$7,Tbl.Kosten[[#This Row],[Totaal kosten]],"")</f>
        <v/>
      </c>
      <c r="CF240" s="148" t="str">
        <f>IF(Tbl.Kosten[[#This Row],[WPnr.]]=CF$7,Tbl.Kosten[[#This Row],[Totaal kosten]],"")</f>
        <v/>
      </c>
      <c r="CG240" s="148" t="str">
        <f>IF(Tbl.Kosten[[#This Row],[WPnr.]]=CG$7,Tbl.Kosten[[#This Row],[Totaal kosten]],"")</f>
        <v/>
      </c>
      <c r="CH240" s="148" t="str">
        <f>IF(Tbl.Kosten[[#This Row],[WPnr.]]=CH$7,Tbl.Kosten[[#This Row],[Totaal kosten]],"")</f>
        <v/>
      </c>
      <c r="CI240" s="148" t="str">
        <f>IF(Tbl.Kosten[[#This Row],[WPnr.]]=CI$7,Tbl.Kosten[[#This Row],[Totaal kosten]],"")</f>
        <v/>
      </c>
      <c r="CJ240" s="148" t="str">
        <f>IF(Tbl.Kosten[[#This Row],[WPnr.]]=CJ$7,Tbl.Kosten[[#This Row],[Totaal kosten]],"")</f>
        <v/>
      </c>
      <c r="CK240" s="148" t="str">
        <f>IF(Tbl.Kosten[[#This Row],[WPnr.]]=CK$7,Tbl.Kosten[[#This Row],[Totaal kosten]],"")</f>
        <v/>
      </c>
      <c r="CL240" s="148" t="str">
        <f>IF(Tbl.Kosten[[#This Row],[WPnr.]]=CL$7,Tbl.Kosten[[#This Row],[Totaal kosten]],"")</f>
        <v/>
      </c>
      <c r="CM240" s="148" t="str">
        <f>IF(Tbl.Kosten[[#This Row],[WPnr.]]=CM$7,Tbl.Kosten[[#This Row],[Totaal kosten]],"")</f>
        <v/>
      </c>
      <c r="CN240" s="148" t="str">
        <f>IF(Tbl.Kosten[[#This Row],[WPnr.]]=CN$7,Tbl.Kosten[[#This Row],[Totaal kosten]],"")</f>
        <v/>
      </c>
      <c r="CO240" s="148" t="str">
        <f>IF(Tbl.Kosten[[#This Row],[WPnr.]]=CO$7,Tbl.Kosten[[#This Row],[Totaal kosten]],"")</f>
        <v/>
      </c>
      <c r="CP240" s="148" t="str">
        <f>IF(Tbl.Kosten[[#This Row],[WPnr.]]=CP$7,Tbl.Kosten[[#This Row],[Totaal kosten]],"")</f>
        <v/>
      </c>
      <c r="CQ240" s="148" t="str">
        <f>IF(Tbl.Kosten[[#This Row],[WPnr.]]=CQ$7,Tbl.Kosten[[#This Row],[Totaal kosten]],"")</f>
        <v/>
      </c>
      <c r="CR240" s="148" t="str">
        <f>IF(Tbl.Kosten[[#This Row],[WPnr.]]=CR$7,Tbl.Kosten[[#This Row],[Totaal kosten]],"")</f>
        <v/>
      </c>
      <c r="CS240" s="148" t="str">
        <f>IF(Tbl.Kosten[[#This Row],[WPnr.]]=CS$7,Tbl.Kosten[[#This Row],[Totaal kosten]],"")</f>
        <v/>
      </c>
      <c r="CT240" s="148" t="str">
        <f>IF(Tbl.Kosten[[#This Row],[WPnr.]]=CT$7,Tbl.Kosten[[#This Row],[Totaal kosten]],"")</f>
        <v/>
      </c>
      <c r="CU240" s="148" t="str">
        <f>IF(Tbl.Kosten[[#This Row],[WPnr.]]=CU$7,Tbl.Kosten[[#This Row],[Totaal kosten]],"")</f>
        <v/>
      </c>
      <c r="CV240" s="148" t="str">
        <f>IF(Tbl.Kosten[[#This Row],[WPnr.]]=CV$7,Tbl.Kosten[[#This Row],[Totaal kosten]],"")</f>
        <v/>
      </c>
      <c r="CW240" s="148" t="str">
        <f>IF(Tbl.Kosten[[#This Row],[WPnr.]]=CW$7,Tbl.Kosten[[#This Row],[Totaal kosten]],"")</f>
        <v/>
      </c>
      <c r="CX240" s="148" t="str">
        <f>IF(Tbl.Kosten[[#This Row],[WPnr.]]=CX$7,Tbl.Kosten[[#This Row],[Totaal kosten]],"")</f>
        <v/>
      </c>
      <c r="CY240" s="148" t="str">
        <f>IF(Tbl.Kosten[[#This Row],[WPnr.]]=CY$7,Tbl.Kosten[[#This Row],[Totaal kosten]],"")</f>
        <v/>
      </c>
      <c r="CZ240" s="148" t="str">
        <f>IF(Tbl.Kosten[[#This Row],[WPnr.]]=CZ$7,Tbl.Kosten[[#This Row],[Totaal kosten]],"")</f>
        <v/>
      </c>
      <c r="DA240" s="148" t="str">
        <f>IF(Tbl.Kosten[[#This Row],[WPnr.]]=DA$7,Tbl.Kosten[[#This Row],[Totaal kosten]],"")</f>
        <v/>
      </c>
      <c r="DB240" s="148" t="str">
        <f>IF(Tbl.Kosten[[#This Row],[WPnr.]]=DB$7,Tbl.Kosten[[#This Row],[Totaal kosten]],"")</f>
        <v/>
      </c>
      <c r="DC240" s="148" t="str">
        <f>IF(Tbl.Kosten[[#This Row],[WPnr.]]=DC$7,Tbl.Kosten[[#This Row],[Totaal kosten]],"")</f>
        <v/>
      </c>
      <c r="DD240" s="148" t="str">
        <f>IF(Tbl.Kosten[[#This Row],[WPnr.]]=DD$7,Tbl.Kosten[[#This Row],[Totaal kosten]],"")</f>
        <v/>
      </c>
      <c r="DE240" s="148" t="str">
        <f>IF(Tbl.Kosten[[#This Row],[WPnr.]]=DE$7,Tbl.Kosten[[#This Row],[Totaal kosten]],"")</f>
        <v/>
      </c>
      <c r="DF240" s="148" t="str">
        <f>IF(Tbl.Kosten[[#This Row],[WPnr.]]=DF$7,Tbl.Kosten[[#This Row],[Totaal kosten]],"")</f>
        <v/>
      </c>
      <c r="DG240" s="148" t="str">
        <f>IF(Tbl.Kosten[[#This Row],[WPnr.]]=DG$7,Tbl.Kosten[[#This Row],[Totaal kosten]],"")</f>
        <v/>
      </c>
      <c r="DH240" s="148" t="str">
        <f>IF(Tbl.Kosten[[#This Row],[WPnr.]]=DH$7,Tbl.Kosten[[#This Row],[Totaal kosten]],"")</f>
        <v/>
      </c>
      <c r="DI240" s="148" t="str">
        <f>IF(Tbl.Kosten[[#This Row],[WPnr.]]=DI$7,Tbl.Kosten[[#This Row],[Totaal kosten]],"")</f>
        <v/>
      </c>
      <c r="DJ240" s="148" t="str">
        <f>IF(Tbl.Kosten[[#This Row],[WPnr.]]=DJ$7,Tbl.Kosten[[#This Row],[Totaal kosten]],"")</f>
        <v/>
      </c>
      <c r="DK240" s="148" t="str">
        <f>IF(Tbl.Kosten[[#This Row],[WPnr.]]=DK$7,Tbl.Kosten[[#This Row],[Totaal kosten]],"")</f>
        <v/>
      </c>
      <c r="DL240" s="148" t="str">
        <f>IF(Tbl.Kosten[[#This Row],[WPnr.]]=DL$7,Tbl.Kosten[[#This Row],[Totaal kosten]],"")</f>
        <v/>
      </c>
      <c r="DM240" s="148" t="str">
        <f>IF(Tbl.Kosten[[#This Row],[WPnr.]]=DM$7,Tbl.Kosten[[#This Row],[Totaal kosten]],"")</f>
        <v/>
      </c>
      <c r="DN240" s="148" t="str">
        <f>IF(Tbl.Kosten[[#This Row],[WPnr.]]=DN$7,Tbl.Kosten[[#This Row],[Totaal kosten]],"")</f>
        <v/>
      </c>
      <c r="DO240" s="148" t="str">
        <f>IF(Tbl.Kosten[[#This Row],[WPnr.]]=DO$7,Tbl.Kosten[[#This Row],[Totaal kosten]],"")</f>
        <v/>
      </c>
      <c r="DP240" s="148" t="str">
        <f>IF(Tbl.Kosten[[#This Row],[WPnr.]]=DP$7,Tbl.Kosten[[#This Row],[Totaal kosten]],"")</f>
        <v/>
      </c>
      <c r="DQ240" s="148" t="str">
        <f>IF(Tbl.Kosten[[#This Row],[WPnr.]]=DQ$7,Tbl.Kosten[[#This Row],[Totaal kosten]],"")</f>
        <v/>
      </c>
      <c r="DR240" s="148" t="str">
        <f>IF(Tbl.Kosten[[#This Row],[WPnr.]]=DR$7,Tbl.Kosten[[#This Row],[Totaal kosten]],"")</f>
        <v/>
      </c>
      <c r="DS240" s="148" t="str">
        <f>IF(Tbl.Kosten[[#This Row],[WPnr.]]=DS$7,Tbl.Kosten[[#This Row],[Totaal kosten]],"")</f>
        <v/>
      </c>
      <c r="DT240" s="148" t="str">
        <f>IF(Tbl.Kosten[[#This Row],[WPnr.]]=DT$7,Tbl.Kosten[[#This Row],[Totaal kosten]],"")</f>
        <v/>
      </c>
      <c r="DU240" s="148" t="str">
        <f>IF(Tbl.Kosten[[#This Row],[WPnr.]]=DU$7,Tbl.Kosten[[#This Row],[Totaal kosten]],"")</f>
        <v/>
      </c>
      <c r="DV240" s="148" t="str">
        <f>IF(Tbl.Kosten[[#This Row],[WPnr.]]=DV$7,Tbl.Kosten[[#This Row],[Totaal kosten]],"")</f>
        <v/>
      </c>
      <c r="DW240" s="148" t="str">
        <f>IFERROR(_xlfn.XLOOKUP(Tbl.Kosten[[#This Row],[Kostensoort]],Tbl.Kostensoorten[Kostensoorten],Tbl.Kostensoorten[KSnr.],"",0,1),"")</f>
        <v/>
      </c>
      <c r="DX240" s="148" t="str">
        <f>IF(Tbl.Kosten[[#This Row],[KSnr.]]=DX$7,Tbl.Kosten[[#This Row],[Totaal kosten]],"")</f>
        <v/>
      </c>
      <c r="DY240" s="148" t="str">
        <f>IF(Tbl.Kosten[[#This Row],[KSnr.]]=DY$7,Tbl.Kosten[[#This Row],[Totaal kosten]],"")</f>
        <v/>
      </c>
      <c r="DZ240" s="148" t="str">
        <f>IF(Tbl.Kosten[[#This Row],[KSnr.]]=DZ$7,Tbl.Kosten[[#This Row],[Totaal kosten]],"")</f>
        <v/>
      </c>
      <c r="EA240" s="148" t="str">
        <f>IF(Tbl.Kosten[[#This Row],[KSnr.]]=EA$7,Tbl.Kosten[[#This Row],[Totaal kosten]],"")</f>
        <v/>
      </c>
      <c r="EB240" s="148" t="str">
        <f>IF(Tbl.Kosten[[#This Row],[KSnr.]]=EB$7,Tbl.Kosten[[#This Row],[Totaal kosten]],"")</f>
        <v/>
      </c>
      <c r="EC240" s="148" t="str">
        <f>IF(Tbl.Kosten[[#This Row],[KSnr.]]=EC$7,Tbl.Kosten[[#This Row],[Totaal kosten]],"")</f>
        <v/>
      </c>
      <c r="ED240" s="148" t="str">
        <f>IF(Tbl.Kosten[[#This Row],[KSnr.]]=ED$7,Tbl.Kosten[[#This Row],[Totaal kosten]],"")</f>
        <v/>
      </c>
      <c r="EE240" s="148" t="str">
        <f>IF(Tbl.Kosten[[#This Row],[KSnr.]]=EE$7,Tbl.Kosten[[#This Row],[Totaal kosten]],"")</f>
        <v/>
      </c>
      <c r="EF240" s="148" t="str">
        <f>IF(Tbl.Kosten[[#This Row],[KSnr.]]=EF$7,Tbl.Kosten[[#This Row],[Totaal kosten]],"")</f>
        <v/>
      </c>
      <c r="EG240" s="148" t="str">
        <f>IF(Tbl.Kosten[[#This Row],[KSnr.]]=EG$7,Tbl.Kosten[[#This Row],[Totaal kosten]],"")</f>
        <v/>
      </c>
      <c r="EH240" s="148" t="str">
        <f>IF(Tbl.Kosten[[#This Row],[KSnr.]]=EH$7,Tbl.Kosten[[#This Row],[Totaal kosten]],"")</f>
        <v/>
      </c>
      <c r="EI240" s="148" t="str">
        <f>IF(Tbl.Kosten[[#This Row],[KSnr.]]=EI$7,Tbl.Kosten[[#This Row],[Totaal kosten]],"")</f>
        <v/>
      </c>
      <c r="EJ240" s="148" t="str">
        <f>IF(Tbl.Kosten[[#This Row],[KSnr.]]=EJ$7,Tbl.Kosten[[#This Row],[Totaal kosten]],"")</f>
        <v/>
      </c>
      <c r="EK240" s="148" t="str">
        <f>IF(Tbl.Kosten[[#This Row],[KSnr.]]=EK$7,Tbl.Kosten[[#This Row],[Totaal kosten]],"")</f>
        <v/>
      </c>
      <c r="EL240" s="148" t="str">
        <f>IF(Tbl.Kosten[[#This Row],[KSnr.]]=EL$7,Tbl.Kosten[[#This Row],[Totaal kosten]],"")</f>
        <v/>
      </c>
      <c r="EM240" s="148" t="str">
        <f>IF(Tbl.Kosten[[#This Row],[KSnr.]]=EM$7,Tbl.Kosten[[#This Row],[Totaal kosten]],"")</f>
        <v/>
      </c>
      <c r="EN240" s="148" t="str">
        <f>IF(Tbl.Kosten[[#This Row],[KSnr.]]=EN$7,Tbl.Kosten[[#This Row],[Totaal kosten]],"")</f>
        <v/>
      </c>
      <c r="EO240" s="148" t="str">
        <f>IF(Tbl.Kosten[[#This Row],[KSnr.]]=EO$7,Tbl.Kosten[[#This Row],[Totaal kosten]],"")</f>
        <v/>
      </c>
      <c r="EP240" s="148" t="str">
        <f>IF(Tbl.Kosten[[#This Row],[KSnr.]]=EP$7,Tbl.Kosten[[#This Row],[Totaal kosten]],"")</f>
        <v/>
      </c>
      <c r="EQ240" s="148" t="str">
        <f>IF(Tbl.Kosten[[#This Row],[KSnr.]]=EQ$7,Tbl.Kosten[[#This Row],[Totaal kosten]],"")</f>
        <v/>
      </c>
      <c r="ER240" s="144" t="str">
        <f>IFERROR(_xlfn.XLOOKUP(Tbl.Kosten[[#This Row],[Subsidieactiviteit]],Tbl.Subsidiehoogte[Subsidieactiviteit],Tbl.Subsidiehoogte[SAnr.],"",0,1),"")</f>
        <v/>
      </c>
      <c r="ES240" s="150" t="str">
        <f>IF(Tbl.Kosten[[#This Row],[Sanr.]]=ES$7,Tbl.Kosten[[#This Row],[Totaal kosten]],"")</f>
        <v/>
      </c>
      <c r="ET240" s="150" t="str">
        <f>IF(Tbl.Kosten[[#This Row],[Sanr.]]=ET$7,Tbl.Kosten[[#This Row],[Totaal kosten]],"")</f>
        <v/>
      </c>
      <c r="EU240" s="150" t="str">
        <f>IF(Tbl.Kosten[[#This Row],[Sanr.]]=EU$7,Tbl.Kosten[[#This Row],[Totaal kosten]],"")</f>
        <v/>
      </c>
      <c r="EV240" s="150" t="str">
        <f>IF(Tbl.Kosten[[#This Row],[Sanr.]]=EV$7,Tbl.Kosten[[#This Row],[Totaal kosten]],"")</f>
        <v/>
      </c>
      <c r="EW240" s="150" t="str">
        <f>IF(Tbl.Kosten[[#This Row],[Sanr.]]=EW$7,Tbl.Kosten[[#This Row],[Totaal kosten]],"")</f>
        <v/>
      </c>
      <c r="EX240" s="150" t="str">
        <f>IF(Tbl.Kosten[[#This Row],[Sanr.]]=EX$7,Tbl.Kosten[[#This Row],[Totaal kosten]],"")</f>
        <v/>
      </c>
      <c r="EY240" s="150" t="str">
        <f>IF(Tbl.Kosten[[#This Row],[Sanr.]]=EY$7,Tbl.Kosten[[#This Row],[Totaal kosten]],"")</f>
        <v/>
      </c>
      <c r="EZ240" s="150" t="str">
        <f>IF(Tbl.Kosten[[#This Row],[Sanr.]]=EZ$7,Tbl.Kosten[[#This Row],[Totaal kosten]],"")</f>
        <v/>
      </c>
      <c r="FA240" s="150" t="str">
        <f>IF(Tbl.Kosten[[#This Row],[Sanr.]]=FA$7,Tbl.Kosten[[#This Row],[Totaal kosten]],"")</f>
        <v/>
      </c>
      <c r="FB240" s="150" t="str">
        <f>IF(Tbl.Kosten[[#This Row],[Sanr.]]=FB$7,Tbl.Kosten[[#This Row],[Totaal kosten]],"")</f>
        <v/>
      </c>
      <c r="FC240" s="150" t="str">
        <f>IF(Tbl.Kosten[[#This Row],[Sanr.]]=FC$7,Tbl.Kosten[[#This Row],[Totaal kosten]],"")</f>
        <v/>
      </c>
      <c r="FD240" s="150" t="str">
        <f>IF(Tbl.Kosten[[#This Row],[Sanr.]]=FD$7,Tbl.Kosten[[#This Row],[Totaal kosten]],"")</f>
        <v/>
      </c>
      <c r="FE240" s="150" t="str">
        <f>IF(Tbl.Kosten[[#This Row],[Sanr.]]=FE$7,Tbl.Kosten[[#This Row],[Totaal kosten]],"")</f>
        <v/>
      </c>
      <c r="FF240" s="150" t="str">
        <f>IF(Tbl.Kosten[[#This Row],[Sanr.]]=FF$7,Tbl.Kosten[[#This Row],[Totaal kosten]],"")</f>
        <v/>
      </c>
      <c r="FG240" s="150" t="str">
        <f>IF(Tbl.Kosten[[#This Row],[Sanr.]]=FG$7,Tbl.Kosten[[#This Row],[Totaal kosten]],"")</f>
        <v/>
      </c>
      <c r="FH240" s="150" t="str">
        <f>IF(Tbl.Kosten[[#This Row],[Sanr.]]=FH$7,Tbl.Kosten[[#This Row],[Totaal kosten]],"")</f>
        <v/>
      </c>
      <c r="FI240" s="150" t="str">
        <f>IF(Tbl.Kosten[[#This Row],[Sanr.]]=FI$7,Tbl.Kosten[[#This Row],[Totaal kosten]],"")</f>
        <v/>
      </c>
      <c r="FJ240" s="150" t="str">
        <f>IF(Tbl.Kosten[[#This Row],[Sanr.]]=FJ$7,Tbl.Kosten[[#This Row],[Totaal kosten]],"")</f>
        <v/>
      </c>
      <c r="FK240" s="150" t="str">
        <f>IF(Tbl.Kosten[[#This Row],[Sanr.]]=FK$7,Tbl.Kosten[[#This Row],[Totaal kosten]],"")</f>
        <v/>
      </c>
      <c r="FL240" s="150" t="str">
        <f>IF(Tbl.Kosten[[#This Row],[Sanr.]]=FL$7,Tbl.Kosten[[#This Row],[Totaal kosten]],"")</f>
        <v/>
      </c>
      <c r="FM240" s="150" t="str">
        <f>IF(Tbl.Kosten[[#This Row],[Sanr.]]=FM$7,Tbl.Kosten[[#This Row],[Totaal kosten]],"")</f>
        <v/>
      </c>
      <c r="FN240" s="150" t="str">
        <f>IF(Tbl.Kosten[[#This Row],[Sanr.]]=FN$7,Tbl.Kosten[[#This Row],[Totaal kosten]],"")</f>
        <v/>
      </c>
      <c r="FO240" s="150" t="str">
        <f>IF(Tbl.Kosten[[#This Row],[Sanr.]]=FO$7,Tbl.Kosten[[#This Row],[Totaal kosten]],"")</f>
        <v/>
      </c>
      <c r="FP240" s="150" t="str">
        <f>IF(Tbl.Kosten[[#This Row],[Sanr.]]=FP$7,Tbl.Kosten[[#This Row],[Totaal kosten]],"")</f>
        <v/>
      </c>
      <c r="FQ240" s="150" t="str">
        <f>IF(Tbl.Kosten[[#This Row],[Sanr.]]=FQ$7,Tbl.Kosten[[#This Row],[Totaal kosten]],"")</f>
        <v/>
      </c>
      <c r="FR240" s="150" t="str">
        <f>IF(Tbl.Kosten[[#This Row],[Sanr.]]=FR$7,Tbl.Kosten[[#This Row],[Totaal kosten]],"")</f>
        <v/>
      </c>
      <c r="FS240" s="150" t="str">
        <f>IF(Tbl.Kosten[[#This Row],[Sanr.]]=FS$7,Tbl.Kosten[[#This Row],[Totaal kosten]],"")</f>
        <v/>
      </c>
      <c r="FT240" s="150" t="str">
        <f>IF(Tbl.Kosten[[#This Row],[Sanr.]]=FT$7,Tbl.Kosten[[#This Row],[Totaal kosten]],"")</f>
        <v/>
      </c>
      <c r="FU240" s="150" t="str">
        <f>IF(Tbl.Kosten[[#This Row],[Sanr.]]=FU$7,Tbl.Kosten[[#This Row],[Totaal kosten]],"")</f>
        <v/>
      </c>
      <c r="FV240" s="150" t="str">
        <f>IF(Tbl.Kosten[[#This Row],[Sanr.]]=FV$7,Tbl.Kosten[[#This Row],[Totaal kosten]],"")</f>
        <v/>
      </c>
      <c r="FW240" s="150" t="str">
        <f>IFERROR(_xlfn.XLOOKUP(Tbl.Kosten[[#This Row],[Activiteitencode]],Tbl.Activiteiten[Activiteitcode],Tbl.Activiteiten[Anr.],"",0,1),"")</f>
        <v/>
      </c>
      <c r="FX240" s="169" t="str">
        <f>_xlfn.CONCAT(Tbl.Kosten[[#This Row],[Pnr.]],Tbl.Kosten[[#This Row],[Sanr.]])</f>
        <v>P1</v>
      </c>
      <c r="FY240" s="150">
        <f>Tbl.Kosten[[#This Row],[Totaal kosten]]-Tbl.Kosten[[#This Row],[Subsidie]]</f>
        <v>0</v>
      </c>
      <c r="FZ240" s="150">
        <f>IF(Tbl.Kosten[[#This Row],[Pnr.]]=FZ$7,Tbl.Kosten[[#This Row],[Te financieren]],"")</f>
        <v>0</v>
      </c>
      <c r="GA240" s="150" t="str">
        <f>IF(Tbl.Kosten[[#This Row],[Pnr.]]=GA$7,Tbl.Kosten[[#This Row],[Te financieren]],"")</f>
        <v/>
      </c>
      <c r="GB240" s="150" t="str">
        <f>IF(Tbl.Kosten[[#This Row],[Pnr.]]=GB$7,Tbl.Kosten[[#This Row],[Te financieren]],"")</f>
        <v/>
      </c>
      <c r="GC240" s="150" t="str">
        <f>IF(Tbl.Kosten[[#This Row],[Pnr.]]=GC$7,Tbl.Kosten[[#This Row],[Te financieren]],"")</f>
        <v/>
      </c>
      <c r="GD240" s="150" t="str">
        <f>IF(Tbl.Kosten[[#This Row],[Pnr.]]=GD$7,Tbl.Kosten[[#This Row],[Te financieren]],"")</f>
        <v/>
      </c>
      <c r="GE240" s="150" t="str">
        <f>IF(Tbl.Kosten[[#This Row],[Pnr.]]=GE$7,Tbl.Kosten[[#This Row],[Te financieren]],"")</f>
        <v/>
      </c>
      <c r="GF240" s="150" t="str">
        <f>IF(Tbl.Kosten[[#This Row],[Pnr.]]=GF$7,Tbl.Kosten[[#This Row],[Te financieren]],"")</f>
        <v/>
      </c>
      <c r="GG240" s="150" t="str">
        <f>IF(Tbl.Kosten[[#This Row],[Pnr.]]=GG$7,Tbl.Kosten[[#This Row],[Te financieren]],"")</f>
        <v/>
      </c>
      <c r="GH240" s="150" t="str">
        <f>IF(Tbl.Kosten[[#This Row],[Pnr.]]=GH$7,Tbl.Kosten[[#This Row],[Te financieren]],"")</f>
        <v/>
      </c>
      <c r="GI240" s="150" t="str">
        <f>IF(Tbl.Kosten[[#This Row],[Pnr.]]=GI$7,Tbl.Kosten[[#This Row],[Te financieren]],"")</f>
        <v/>
      </c>
      <c r="GJ240" s="150" t="str">
        <f>IF(Tbl.Kosten[[#This Row],[Pnr.]]=GJ$7,Tbl.Kosten[[#This Row],[Te financieren]],"")</f>
        <v/>
      </c>
      <c r="GK240" s="150" t="str">
        <f>IF(Tbl.Kosten[[#This Row],[Pnr.]]=GK$7,Tbl.Kosten[[#This Row],[Te financieren]],"")</f>
        <v/>
      </c>
      <c r="GL240" s="150" t="str">
        <f>IF(Tbl.Kosten[[#This Row],[Pnr.]]=GL$7,Tbl.Kosten[[#This Row],[Te financieren]],"")</f>
        <v/>
      </c>
      <c r="GM240" s="150" t="str">
        <f>IF(Tbl.Kosten[[#This Row],[Pnr.]]=GM$7,Tbl.Kosten[[#This Row],[Te financieren]],"")</f>
        <v/>
      </c>
      <c r="GN240" s="150" t="str">
        <f>IF(Tbl.Kosten[[#This Row],[Pnr.]]=GN$7,Tbl.Kosten[[#This Row],[Te financieren]],"")</f>
        <v/>
      </c>
      <c r="GO240" s="150" t="str">
        <f>IF(Tbl.Kosten[[#This Row],[Pnr.]]=GO$7,Tbl.Kosten[[#This Row],[Te financieren]],"")</f>
        <v/>
      </c>
      <c r="GP240" s="150" t="str">
        <f>IF(Tbl.Kosten[[#This Row],[Pnr.]]=GP$7,Tbl.Kosten[[#This Row],[Te financieren]],"")</f>
        <v/>
      </c>
      <c r="GQ240" s="150" t="str">
        <f>IF(Tbl.Kosten[[#This Row],[Pnr.]]=GQ$7,Tbl.Kosten[[#This Row],[Te financieren]],"")</f>
        <v/>
      </c>
      <c r="GR240" s="150" t="str">
        <f>IF(Tbl.Kosten[[#This Row],[Pnr.]]=GR$7,Tbl.Kosten[[#This Row],[Te financieren]],"")</f>
        <v/>
      </c>
      <c r="GS240" s="150" t="str">
        <f>IF(Tbl.Kosten[[#This Row],[Pnr.]]=GS$7,Tbl.Kosten[[#This Row],[Te financieren]],"")</f>
        <v/>
      </c>
      <c r="GT240" s="150" t="str">
        <f>IF(Tbl.Kosten[[#This Row],[Pnr.]]=GT$7,Tbl.Kosten[[#This Row],[Te financieren]],"")</f>
        <v/>
      </c>
      <c r="GU240" s="150" t="str">
        <f>IF(Tbl.Kosten[[#This Row],[Pnr.]]=GU$7,Tbl.Kosten[[#This Row],[Te financieren]],"")</f>
        <v/>
      </c>
      <c r="GV240" s="150" t="str">
        <f>IF(Tbl.Kosten[[#This Row],[Pnr.]]=GV$7,Tbl.Kosten[[#This Row],[Te financieren]],"")</f>
        <v/>
      </c>
      <c r="GW240" s="150" t="str">
        <f>IF(Tbl.Kosten[[#This Row],[Pnr.]]=GW$7,Tbl.Kosten[[#This Row],[Te financieren]],"")</f>
        <v/>
      </c>
      <c r="GX240" s="150" t="str">
        <f>IF(Tbl.Kosten[[#This Row],[Pnr.]]=GX$7,Tbl.Kosten[[#This Row],[Te financieren]],"")</f>
        <v/>
      </c>
      <c r="GY240" s="150" t="str">
        <f>IF(Tbl.Kosten[[#This Row],[Pnr.]]=GY$7,Tbl.Kosten[[#This Row],[Te financieren]],"")</f>
        <v/>
      </c>
      <c r="GZ240" s="150" t="str">
        <f>IF(Tbl.Kosten[[#This Row],[Pnr.]]=GZ$7,Tbl.Kosten[[#This Row],[Te financieren]],"")</f>
        <v/>
      </c>
      <c r="HA240" s="150" t="str">
        <f>IF(Tbl.Kosten[[#This Row],[Pnr.]]=HA$7,Tbl.Kosten[[#This Row],[Te financieren]],"")</f>
        <v/>
      </c>
      <c r="HB240" s="150" t="str">
        <f>IF(Tbl.Kosten[[#This Row],[Pnr.]]=HB$7,Tbl.Kosten[[#This Row],[Te financieren]],"")</f>
        <v/>
      </c>
      <c r="HC240" s="150" t="str">
        <f>IF(Tbl.Kosten[[#This Row],[Pnr.]]=HC$7,Tbl.Kosten[[#This Row],[Te financieren]],"")</f>
        <v/>
      </c>
      <c r="HD240" s="150" t="str">
        <f>IF(Tbl.Kosten[[#This Row],[Pnr.]]=HD$7,Tbl.Kosten[[#This Row],[Te financieren]],"")</f>
        <v/>
      </c>
      <c r="HE240" s="150" t="str">
        <f>IF(Tbl.Kosten[[#This Row],[Pnr.]]=HE$7,Tbl.Kosten[[#This Row],[Te financieren]],"")</f>
        <v/>
      </c>
      <c r="HF240" s="150" t="str">
        <f>IF(Tbl.Kosten[[#This Row],[Pnr.]]=HF$7,Tbl.Kosten[[#This Row],[Te financieren]],"")</f>
        <v/>
      </c>
      <c r="HG240" s="150" t="str">
        <f>IF(Tbl.Kosten[[#This Row],[Pnr.]]=HG$7,Tbl.Kosten[[#This Row],[Te financieren]],"")</f>
        <v/>
      </c>
      <c r="HH240" s="150" t="str">
        <f>IF(Tbl.Kosten[[#This Row],[Pnr.]]=HH$7,Tbl.Kosten[[#This Row],[Te financieren]],"")</f>
        <v/>
      </c>
      <c r="HI240" s="150" t="str">
        <f>IF(Tbl.Kosten[[#This Row],[Pnr.]]=HI$7,Tbl.Kosten[[#This Row],[Te financieren]],"")</f>
        <v/>
      </c>
      <c r="HJ240" s="150" t="str">
        <f>IF(Tbl.Kosten[[#This Row],[Pnr.]]=HJ$7,Tbl.Kosten[[#This Row],[Te financieren]],"")</f>
        <v/>
      </c>
      <c r="HK240" s="150" t="str">
        <f>IF(Tbl.Kosten[[#This Row],[Pnr.]]=HK$7,Tbl.Kosten[[#This Row],[Te financieren]],"")</f>
        <v/>
      </c>
      <c r="HL240" s="150" t="str">
        <f>IF(Tbl.Kosten[[#This Row],[Pnr.]]=HL$7,Tbl.Kosten[[#This Row],[Te financieren]],"")</f>
        <v/>
      </c>
      <c r="HM240" s="150" t="str">
        <f>IF(Tbl.Kosten[[#This Row],[Pnr.]]=HM$7,Tbl.Kosten[[#This Row],[Te financieren]],"")</f>
        <v/>
      </c>
      <c r="HN240" s="150" t="str">
        <f>IF(Tbl.Kosten[[#This Row],[Pnr.]]=HN$7,Tbl.Kosten[[#This Row],[Te financieren]],"")</f>
        <v/>
      </c>
      <c r="HO240" s="150" t="str">
        <f>IF(Tbl.Kosten[[#This Row],[Pnr.]]=HO$7,Tbl.Kosten[[#This Row],[Te financieren]],"")</f>
        <v/>
      </c>
      <c r="HP240" s="150" t="str">
        <f>IF(Tbl.Kosten[[#This Row],[Pnr.]]=HP$7,Tbl.Kosten[[#This Row],[Te financieren]],"")</f>
        <v/>
      </c>
      <c r="HQ240" s="150" t="str">
        <f>IF(Tbl.Kosten[[#This Row],[Pnr.]]=HQ$7,Tbl.Kosten[[#This Row],[Te financieren]],"")</f>
        <v/>
      </c>
      <c r="HR240" s="150" t="str">
        <f>IF(Tbl.Kosten[[#This Row],[Pnr.]]=HR$7,Tbl.Kosten[[#This Row],[Te financieren]],"")</f>
        <v/>
      </c>
      <c r="HS240" s="150" t="str">
        <f>IF(Tbl.Kosten[[#This Row],[Pnr.]]=HS$7,Tbl.Kosten[[#This Row],[Te financieren]],"")</f>
        <v/>
      </c>
      <c r="HT240" s="150" t="str">
        <f>IF(Tbl.Kosten[[#This Row],[Pnr.]]=HT$7,Tbl.Kosten[[#This Row],[Te financieren]],"")</f>
        <v/>
      </c>
      <c r="HU240" s="150" t="str">
        <f>IF(Tbl.Kosten[[#This Row],[Pnr.]]=HU$7,Tbl.Kosten[[#This Row],[Te financieren]],"")</f>
        <v/>
      </c>
      <c r="HV240" s="150" t="str">
        <f>IF(Tbl.Kosten[[#This Row],[Pnr.]]=HV$7,Tbl.Kosten[[#This Row],[Te financieren]],"")</f>
        <v/>
      </c>
      <c r="HW240" s="150" t="str">
        <f>IF(Tbl.Kosten[[#This Row],[Pnr.]]=HW$7,Tbl.Kosten[[#This Row],[Te financieren]],"")</f>
        <v/>
      </c>
    </row>
    <row r="241" spans="2:231" x14ac:dyDescent="0.3">
      <c r="B241" s="134"/>
      <c r="C241" s="137"/>
      <c r="D241" s="136"/>
      <c r="E241" s="261"/>
      <c r="F241" s="135"/>
      <c r="G241" s="11" t="str">
        <f>IF(Tbl.Kosten[[#This Row],[Medewerker e/o 
functie]]&lt;&gt;"",_xlfn.XLOOKUP(Tbl.Kosten[[#This Row],[Medewerker e/o 
functie]],Tbl.Uurtarief[Medewerker en/of functie],Tbl.Uurtarief[Uurtarief],"",0,1),"")</f>
        <v/>
      </c>
      <c r="H241" s="121">
        <f>IFERROR(Tbl.Kosten[[#This Row],[Uren]]*Tbl.Kosten[[#This Row],[Uurtarief]],0)</f>
        <v>0</v>
      </c>
      <c r="I241" s="119" t="str">
        <f>IF(Tbl.Kosten[[#This Row],[Subtotaal uren]]&lt;&gt;0,_xlfn.XLOOKUP(Tbl.Kosten[[#This Row],[Medewerker e/o 
functie]],Tbl.Uurtarief[Medewerker en/of functie],Tbl.Uurtarief[Kostensoort arbeid],"",0,1),"")</f>
        <v/>
      </c>
      <c r="J241" s="137"/>
      <c r="K241" s="135"/>
      <c r="L241" s="139" t="str">
        <f>IF(Tbl.Kosten[[#This Row],[Activum]]&lt;&gt;"",_xlfn.XLOOKUP(Tbl.Kosten[[#This Row],[Activum]],Tbl.Afschrijvingskosten[Activum],Tbl.Afschrijvingskosten[Tarief per afschrijvings-eenheid],"",0,1),"")</f>
        <v/>
      </c>
      <c r="M241" s="122">
        <f>IFERROR(Tbl.Kosten[[#This Row],[Een-
heden]]*Tbl.Kosten[[#This Row],[Afschrijvings-
tarief]],0)</f>
        <v>0</v>
      </c>
      <c r="N241" s="122" t="str">
        <f>IF(Tbl.Kosten[[#This Row],[Subtotaal afschrijving]]&lt;&gt;0,Lijsten!$A$7,"")</f>
        <v/>
      </c>
      <c r="O241" s="140"/>
      <c r="P241" s="135"/>
      <c r="Q241" s="138"/>
      <c r="R241" s="122">
        <f>IFERROR(Tbl.Kosten[[#This Row],[Aantal]]*Tbl.Kosten[[#This Row],[Tarief]],0)</f>
        <v>0</v>
      </c>
      <c r="S241" s="8">
        <f>IFERROR(Tbl.Kosten[[#This Row],[Subtotaal overige kosten]]+Tbl.Kosten[[#This Row],[Subtotaal uren]]+Tbl.Kosten[[#This Row],[Subtotaal afschrijving]],0)</f>
        <v>0</v>
      </c>
      <c r="T241" s="8">
        <f>IFERROR(Tbl.Kosten[[#This Row],[Totaal kosten]]*Tbl.Kosten[[#This Row],[Subsidie%]],0)</f>
        <v>0</v>
      </c>
      <c r="U241" s="4" t="str" cm="1">
        <f t="array" ref="U241">IFERROR(_xlfn.IFS(Tbl.Kosten[[#This Row],[Subtotaal uren]]&lt;&gt;0,Tbl.Kosten[[#This Row],[Kostensoort arbeid]],Tbl.Kosten[[#This Row],[Subtotaal afschrijving]]&lt;&gt;0,Tbl.Kosten[[#This Row],[Kostensoort afschrijving]],Tbl.Kosten[[#This Row],[Subtotaal overige kosten]]&lt;&gt;0,Tbl.Kosten[[#This Row],[Kostensoort overig]]),"")</f>
        <v/>
      </c>
      <c r="V241" s="4" t="str">
        <f>IFERROR(_xlfn.XLOOKUP(Tbl.Kosten[[#This Row],[Activiteitencode]],Tbl.Activiteiten[Activiteitcode],Tbl.Activiteiten[Werkpakketcode],"",0,1),"")</f>
        <v/>
      </c>
      <c r="W241" s="4" t="str">
        <f>IFERROR(_xlfn.XLOOKUP(Tbl.Kosten[[#This Row],[Werkpakketcode]],Tbl.Werkpakketten[Werkpakketcode],Tbl.Werkpakketten[Subsidiabele activiteit],"",0,1),"")</f>
        <v/>
      </c>
      <c r="X241" s="12">
        <f>IFERROR(_xlfn.XLOOKUP(Tbl.Kosten[[#This Row],[Sanr.]],Tbl.Subsidiehoogte[SAnr.],Tbl.Subsidiehoogte[Sub. Percentage],0,0,1),0)</f>
        <v>0</v>
      </c>
      <c r="Y241" s="144" t="str">
        <f>IFERROR(_xlfn.XLOOKUP(Tbl.Kosten[[#This Row],[Partnercode]],Tbl.Projectpartners[Partnercode],Tbl.Projectpartners[PNr.],"",0,1),"")</f>
        <v>P1</v>
      </c>
      <c r="Z241" s="148">
        <f>IF(Tbl.Kosten[[#This Row],[Pnr.]]=Z$7,Tbl.Kosten[[#This Row],[Totaal kosten]],"")</f>
        <v>0</v>
      </c>
      <c r="AA241" s="148" t="str">
        <f>IF(Tbl.Kosten[[#This Row],[Pnr.]]=AA$7,Tbl.Kosten[[#This Row],[Totaal kosten]],"")</f>
        <v/>
      </c>
      <c r="AB241" s="148" t="str">
        <f>IF(Tbl.Kosten[[#This Row],[Pnr.]]=AB$7,Tbl.Kosten[[#This Row],[Totaal kosten]],"")</f>
        <v/>
      </c>
      <c r="AC241" s="148" t="str">
        <f>IF(Tbl.Kosten[[#This Row],[Pnr.]]=AC$7,Tbl.Kosten[[#This Row],[Totaal kosten]],"")</f>
        <v/>
      </c>
      <c r="AD241" s="148" t="str">
        <f>IF(Tbl.Kosten[[#This Row],[Pnr.]]=AD$7,Tbl.Kosten[[#This Row],[Totaal kosten]],"")</f>
        <v/>
      </c>
      <c r="AE241" s="148" t="str">
        <f>IF(Tbl.Kosten[[#This Row],[Pnr.]]=AE$7,Tbl.Kosten[[#This Row],[Totaal kosten]],"")</f>
        <v/>
      </c>
      <c r="AF241" s="148" t="str">
        <f>IF(Tbl.Kosten[[#This Row],[Pnr.]]=AF$7,Tbl.Kosten[[#This Row],[Totaal kosten]],"")</f>
        <v/>
      </c>
      <c r="AG241" s="148" t="str">
        <f>IF(Tbl.Kosten[[#This Row],[Pnr.]]=AG$7,Tbl.Kosten[[#This Row],[Totaal kosten]],"")</f>
        <v/>
      </c>
      <c r="AH241" s="148" t="str">
        <f>IF(Tbl.Kosten[[#This Row],[Pnr.]]=AH$7,Tbl.Kosten[[#This Row],[Totaal kosten]],"")</f>
        <v/>
      </c>
      <c r="AI241" s="148" t="str">
        <f>IF(Tbl.Kosten[[#This Row],[Pnr.]]=AI$7,Tbl.Kosten[[#This Row],[Totaal kosten]],"")</f>
        <v/>
      </c>
      <c r="AJ241" s="148" t="str">
        <f>IF(Tbl.Kosten[[#This Row],[Pnr.]]=AJ$7,Tbl.Kosten[[#This Row],[Totaal kosten]],"")</f>
        <v/>
      </c>
      <c r="AK241" s="148" t="str">
        <f>IF(Tbl.Kosten[[#This Row],[Pnr.]]=AK$7,Tbl.Kosten[[#This Row],[Totaal kosten]],"")</f>
        <v/>
      </c>
      <c r="AL241" s="148" t="str">
        <f>IF(Tbl.Kosten[[#This Row],[Pnr.]]=AL$7,Tbl.Kosten[[#This Row],[Totaal kosten]],"")</f>
        <v/>
      </c>
      <c r="AM241" s="148" t="str">
        <f>IF(Tbl.Kosten[[#This Row],[Pnr.]]=AM$7,Tbl.Kosten[[#This Row],[Totaal kosten]],"")</f>
        <v/>
      </c>
      <c r="AN241" s="148" t="str">
        <f>IF(Tbl.Kosten[[#This Row],[Pnr.]]=AN$7,Tbl.Kosten[[#This Row],[Totaal kosten]],"")</f>
        <v/>
      </c>
      <c r="AO241" s="148" t="str">
        <f>IF(Tbl.Kosten[[#This Row],[Pnr.]]=AO$7,Tbl.Kosten[[#This Row],[Totaal kosten]],"")</f>
        <v/>
      </c>
      <c r="AP241" s="148" t="str">
        <f>IF(Tbl.Kosten[[#This Row],[Pnr.]]=AP$7,Tbl.Kosten[[#This Row],[Totaal kosten]],"")</f>
        <v/>
      </c>
      <c r="AQ241" s="148" t="str">
        <f>IF(Tbl.Kosten[[#This Row],[Pnr.]]=AQ$7,Tbl.Kosten[[#This Row],[Totaal kosten]],"")</f>
        <v/>
      </c>
      <c r="AR241" s="148" t="str">
        <f>IF(Tbl.Kosten[[#This Row],[Pnr.]]=AR$7,Tbl.Kosten[[#This Row],[Totaal kosten]],"")</f>
        <v/>
      </c>
      <c r="AS241" s="148" t="str">
        <f>IF(Tbl.Kosten[[#This Row],[Pnr.]]=AS$7,Tbl.Kosten[[#This Row],[Totaal kosten]],"")</f>
        <v/>
      </c>
      <c r="AT241" s="148" t="str">
        <f>IF(Tbl.Kosten[[#This Row],[Pnr.]]=AT$7,Tbl.Kosten[[#This Row],[Totaal kosten]],"")</f>
        <v/>
      </c>
      <c r="AU241" s="148" t="str">
        <f>IF(Tbl.Kosten[[#This Row],[Pnr.]]=AU$7,Tbl.Kosten[[#This Row],[Totaal kosten]],"")</f>
        <v/>
      </c>
      <c r="AV241" s="148" t="str">
        <f>IF(Tbl.Kosten[[#This Row],[Pnr.]]=AV$7,Tbl.Kosten[[#This Row],[Totaal kosten]],"")</f>
        <v/>
      </c>
      <c r="AW241" s="148" t="str">
        <f>IF(Tbl.Kosten[[#This Row],[Pnr.]]=AW$7,Tbl.Kosten[[#This Row],[Totaal kosten]],"")</f>
        <v/>
      </c>
      <c r="AX241" s="148" t="str">
        <f>IF(Tbl.Kosten[[#This Row],[Pnr.]]=AX$7,Tbl.Kosten[[#This Row],[Totaal kosten]],"")</f>
        <v/>
      </c>
      <c r="AY241" s="148" t="str">
        <f>IF(Tbl.Kosten[[#This Row],[Pnr.]]=AY$7,Tbl.Kosten[[#This Row],[Totaal kosten]],"")</f>
        <v/>
      </c>
      <c r="AZ241" s="148" t="str">
        <f>IF(Tbl.Kosten[[#This Row],[Pnr.]]=AZ$7,Tbl.Kosten[[#This Row],[Totaal kosten]],"")</f>
        <v/>
      </c>
      <c r="BA241" s="148" t="str">
        <f>IF(Tbl.Kosten[[#This Row],[Pnr.]]=BA$7,Tbl.Kosten[[#This Row],[Totaal kosten]],"")</f>
        <v/>
      </c>
      <c r="BB241" s="148" t="str">
        <f>IF(Tbl.Kosten[[#This Row],[Pnr.]]=BB$7,Tbl.Kosten[[#This Row],[Totaal kosten]],"")</f>
        <v/>
      </c>
      <c r="BC241" s="148" t="str">
        <f>IF(Tbl.Kosten[[#This Row],[Pnr.]]=BC$7,Tbl.Kosten[[#This Row],[Totaal kosten]],"")</f>
        <v/>
      </c>
      <c r="BD241" s="148" t="str">
        <f>IF(Tbl.Kosten[[#This Row],[Pnr.]]=BD$7,Tbl.Kosten[[#This Row],[Totaal kosten]],"")</f>
        <v/>
      </c>
      <c r="BE241" s="148" t="str">
        <f>IF(Tbl.Kosten[[#This Row],[Pnr.]]=BE$7,Tbl.Kosten[[#This Row],[Totaal kosten]],"")</f>
        <v/>
      </c>
      <c r="BF241" s="148" t="str">
        <f>IF(Tbl.Kosten[[#This Row],[Pnr.]]=BF$7,Tbl.Kosten[[#This Row],[Totaal kosten]],"")</f>
        <v/>
      </c>
      <c r="BG241" s="148" t="str">
        <f>IF(Tbl.Kosten[[#This Row],[Pnr.]]=BG$7,Tbl.Kosten[[#This Row],[Totaal kosten]],"")</f>
        <v/>
      </c>
      <c r="BH241" s="148" t="str">
        <f>IF(Tbl.Kosten[[#This Row],[Pnr.]]=BH$7,Tbl.Kosten[[#This Row],[Totaal kosten]],"")</f>
        <v/>
      </c>
      <c r="BI241" s="148" t="str">
        <f>IF(Tbl.Kosten[[#This Row],[Pnr.]]=BI$7,Tbl.Kosten[[#This Row],[Totaal kosten]],"")</f>
        <v/>
      </c>
      <c r="BJ241" s="148" t="str">
        <f>IF(Tbl.Kosten[[#This Row],[Pnr.]]=BJ$7,Tbl.Kosten[[#This Row],[Totaal kosten]],"")</f>
        <v/>
      </c>
      <c r="BK241" s="148" t="str">
        <f>IF(Tbl.Kosten[[#This Row],[Pnr.]]=BK$7,Tbl.Kosten[[#This Row],[Totaal kosten]],"")</f>
        <v/>
      </c>
      <c r="BL241" s="148" t="str">
        <f>IF(Tbl.Kosten[[#This Row],[Pnr.]]=BL$7,Tbl.Kosten[[#This Row],[Totaal kosten]],"")</f>
        <v/>
      </c>
      <c r="BM241" s="148" t="str">
        <f>IF(Tbl.Kosten[[#This Row],[Pnr.]]=BM$7,Tbl.Kosten[[#This Row],[Totaal kosten]],"")</f>
        <v/>
      </c>
      <c r="BN241" s="148" t="str">
        <f>IF(Tbl.Kosten[[#This Row],[Pnr.]]=BN$7,Tbl.Kosten[[#This Row],[Totaal kosten]],"")</f>
        <v/>
      </c>
      <c r="BO241" s="148" t="str">
        <f>IF(Tbl.Kosten[[#This Row],[Pnr.]]=BO$7,Tbl.Kosten[[#This Row],[Totaal kosten]],"")</f>
        <v/>
      </c>
      <c r="BP241" s="148" t="str">
        <f>IF(Tbl.Kosten[[#This Row],[Pnr.]]=BP$7,Tbl.Kosten[[#This Row],[Totaal kosten]],"")</f>
        <v/>
      </c>
      <c r="BQ241" s="148" t="str">
        <f>IF(Tbl.Kosten[[#This Row],[Pnr.]]=BQ$7,Tbl.Kosten[[#This Row],[Totaal kosten]],"")</f>
        <v/>
      </c>
      <c r="BR241" s="148" t="str">
        <f>IF(Tbl.Kosten[[#This Row],[Pnr.]]=BR$7,Tbl.Kosten[[#This Row],[Totaal kosten]],"")</f>
        <v/>
      </c>
      <c r="BS241" s="148" t="str">
        <f>IF(Tbl.Kosten[[#This Row],[Pnr.]]=BS$7,Tbl.Kosten[[#This Row],[Totaal kosten]],"")</f>
        <v/>
      </c>
      <c r="BT241" s="148" t="str">
        <f>IF(Tbl.Kosten[[#This Row],[Pnr.]]=BT$7,Tbl.Kosten[[#This Row],[Totaal kosten]],"")</f>
        <v/>
      </c>
      <c r="BU241" s="148" t="str">
        <f>IF(Tbl.Kosten[[#This Row],[Pnr.]]=BU$7,Tbl.Kosten[[#This Row],[Totaal kosten]],"")</f>
        <v/>
      </c>
      <c r="BV241" s="148" t="str">
        <f>IF(Tbl.Kosten[[#This Row],[Pnr.]]=BV$7,Tbl.Kosten[[#This Row],[Totaal kosten]],"")</f>
        <v/>
      </c>
      <c r="BW241" s="148" t="str">
        <f>IF(Tbl.Kosten[[#This Row],[Pnr.]]=BW$7,Tbl.Kosten[[#This Row],[Totaal kosten]],"")</f>
        <v/>
      </c>
      <c r="BX241" s="148" t="str">
        <f>IFERROR(_xlfn.XLOOKUP(Tbl.Kosten[[#This Row],[Werkpakketcode]],Tbl.Werkpakketten[Werkpakketcode],Tbl.Werkpakketten[WPnr.],"",0,1),"")</f>
        <v/>
      </c>
      <c r="BY241" s="148" t="str">
        <f>IF(Tbl.Kosten[[#This Row],[WPnr.]]=BY$7,Tbl.Kosten[[#This Row],[Totaal kosten]],"")</f>
        <v/>
      </c>
      <c r="BZ241" s="148" t="str">
        <f>IF(Tbl.Kosten[[#This Row],[WPnr.]]=BZ$7,Tbl.Kosten[[#This Row],[Totaal kosten]],"")</f>
        <v/>
      </c>
      <c r="CA241" s="148" t="str">
        <f>IF(Tbl.Kosten[[#This Row],[WPnr.]]=CA$7,Tbl.Kosten[[#This Row],[Totaal kosten]],"")</f>
        <v/>
      </c>
      <c r="CB241" s="148" t="str">
        <f>IF(Tbl.Kosten[[#This Row],[WPnr.]]=CB$7,Tbl.Kosten[[#This Row],[Totaal kosten]],"")</f>
        <v/>
      </c>
      <c r="CC241" s="148" t="str">
        <f>IF(Tbl.Kosten[[#This Row],[WPnr.]]=CC$7,Tbl.Kosten[[#This Row],[Totaal kosten]],"")</f>
        <v/>
      </c>
      <c r="CD241" s="148" t="str">
        <f>IF(Tbl.Kosten[[#This Row],[WPnr.]]=CD$7,Tbl.Kosten[[#This Row],[Totaal kosten]],"")</f>
        <v/>
      </c>
      <c r="CE241" s="148" t="str">
        <f>IF(Tbl.Kosten[[#This Row],[WPnr.]]=CE$7,Tbl.Kosten[[#This Row],[Totaal kosten]],"")</f>
        <v/>
      </c>
      <c r="CF241" s="148" t="str">
        <f>IF(Tbl.Kosten[[#This Row],[WPnr.]]=CF$7,Tbl.Kosten[[#This Row],[Totaal kosten]],"")</f>
        <v/>
      </c>
      <c r="CG241" s="148" t="str">
        <f>IF(Tbl.Kosten[[#This Row],[WPnr.]]=CG$7,Tbl.Kosten[[#This Row],[Totaal kosten]],"")</f>
        <v/>
      </c>
      <c r="CH241" s="148" t="str">
        <f>IF(Tbl.Kosten[[#This Row],[WPnr.]]=CH$7,Tbl.Kosten[[#This Row],[Totaal kosten]],"")</f>
        <v/>
      </c>
      <c r="CI241" s="148" t="str">
        <f>IF(Tbl.Kosten[[#This Row],[WPnr.]]=CI$7,Tbl.Kosten[[#This Row],[Totaal kosten]],"")</f>
        <v/>
      </c>
      <c r="CJ241" s="148" t="str">
        <f>IF(Tbl.Kosten[[#This Row],[WPnr.]]=CJ$7,Tbl.Kosten[[#This Row],[Totaal kosten]],"")</f>
        <v/>
      </c>
      <c r="CK241" s="148" t="str">
        <f>IF(Tbl.Kosten[[#This Row],[WPnr.]]=CK$7,Tbl.Kosten[[#This Row],[Totaal kosten]],"")</f>
        <v/>
      </c>
      <c r="CL241" s="148" t="str">
        <f>IF(Tbl.Kosten[[#This Row],[WPnr.]]=CL$7,Tbl.Kosten[[#This Row],[Totaal kosten]],"")</f>
        <v/>
      </c>
      <c r="CM241" s="148" t="str">
        <f>IF(Tbl.Kosten[[#This Row],[WPnr.]]=CM$7,Tbl.Kosten[[#This Row],[Totaal kosten]],"")</f>
        <v/>
      </c>
      <c r="CN241" s="148" t="str">
        <f>IF(Tbl.Kosten[[#This Row],[WPnr.]]=CN$7,Tbl.Kosten[[#This Row],[Totaal kosten]],"")</f>
        <v/>
      </c>
      <c r="CO241" s="148" t="str">
        <f>IF(Tbl.Kosten[[#This Row],[WPnr.]]=CO$7,Tbl.Kosten[[#This Row],[Totaal kosten]],"")</f>
        <v/>
      </c>
      <c r="CP241" s="148" t="str">
        <f>IF(Tbl.Kosten[[#This Row],[WPnr.]]=CP$7,Tbl.Kosten[[#This Row],[Totaal kosten]],"")</f>
        <v/>
      </c>
      <c r="CQ241" s="148" t="str">
        <f>IF(Tbl.Kosten[[#This Row],[WPnr.]]=CQ$7,Tbl.Kosten[[#This Row],[Totaal kosten]],"")</f>
        <v/>
      </c>
      <c r="CR241" s="148" t="str">
        <f>IF(Tbl.Kosten[[#This Row],[WPnr.]]=CR$7,Tbl.Kosten[[#This Row],[Totaal kosten]],"")</f>
        <v/>
      </c>
      <c r="CS241" s="148" t="str">
        <f>IF(Tbl.Kosten[[#This Row],[WPnr.]]=CS$7,Tbl.Kosten[[#This Row],[Totaal kosten]],"")</f>
        <v/>
      </c>
      <c r="CT241" s="148" t="str">
        <f>IF(Tbl.Kosten[[#This Row],[WPnr.]]=CT$7,Tbl.Kosten[[#This Row],[Totaal kosten]],"")</f>
        <v/>
      </c>
      <c r="CU241" s="148" t="str">
        <f>IF(Tbl.Kosten[[#This Row],[WPnr.]]=CU$7,Tbl.Kosten[[#This Row],[Totaal kosten]],"")</f>
        <v/>
      </c>
      <c r="CV241" s="148" t="str">
        <f>IF(Tbl.Kosten[[#This Row],[WPnr.]]=CV$7,Tbl.Kosten[[#This Row],[Totaal kosten]],"")</f>
        <v/>
      </c>
      <c r="CW241" s="148" t="str">
        <f>IF(Tbl.Kosten[[#This Row],[WPnr.]]=CW$7,Tbl.Kosten[[#This Row],[Totaal kosten]],"")</f>
        <v/>
      </c>
      <c r="CX241" s="148" t="str">
        <f>IF(Tbl.Kosten[[#This Row],[WPnr.]]=CX$7,Tbl.Kosten[[#This Row],[Totaal kosten]],"")</f>
        <v/>
      </c>
      <c r="CY241" s="148" t="str">
        <f>IF(Tbl.Kosten[[#This Row],[WPnr.]]=CY$7,Tbl.Kosten[[#This Row],[Totaal kosten]],"")</f>
        <v/>
      </c>
      <c r="CZ241" s="148" t="str">
        <f>IF(Tbl.Kosten[[#This Row],[WPnr.]]=CZ$7,Tbl.Kosten[[#This Row],[Totaal kosten]],"")</f>
        <v/>
      </c>
      <c r="DA241" s="148" t="str">
        <f>IF(Tbl.Kosten[[#This Row],[WPnr.]]=DA$7,Tbl.Kosten[[#This Row],[Totaal kosten]],"")</f>
        <v/>
      </c>
      <c r="DB241" s="148" t="str">
        <f>IF(Tbl.Kosten[[#This Row],[WPnr.]]=DB$7,Tbl.Kosten[[#This Row],[Totaal kosten]],"")</f>
        <v/>
      </c>
      <c r="DC241" s="148" t="str">
        <f>IF(Tbl.Kosten[[#This Row],[WPnr.]]=DC$7,Tbl.Kosten[[#This Row],[Totaal kosten]],"")</f>
        <v/>
      </c>
      <c r="DD241" s="148" t="str">
        <f>IF(Tbl.Kosten[[#This Row],[WPnr.]]=DD$7,Tbl.Kosten[[#This Row],[Totaal kosten]],"")</f>
        <v/>
      </c>
      <c r="DE241" s="148" t="str">
        <f>IF(Tbl.Kosten[[#This Row],[WPnr.]]=DE$7,Tbl.Kosten[[#This Row],[Totaal kosten]],"")</f>
        <v/>
      </c>
      <c r="DF241" s="148" t="str">
        <f>IF(Tbl.Kosten[[#This Row],[WPnr.]]=DF$7,Tbl.Kosten[[#This Row],[Totaal kosten]],"")</f>
        <v/>
      </c>
      <c r="DG241" s="148" t="str">
        <f>IF(Tbl.Kosten[[#This Row],[WPnr.]]=DG$7,Tbl.Kosten[[#This Row],[Totaal kosten]],"")</f>
        <v/>
      </c>
      <c r="DH241" s="148" t="str">
        <f>IF(Tbl.Kosten[[#This Row],[WPnr.]]=DH$7,Tbl.Kosten[[#This Row],[Totaal kosten]],"")</f>
        <v/>
      </c>
      <c r="DI241" s="148" t="str">
        <f>IF(Tbl.Kosten[[#This Row],[WPnr.]]=DI$7,Tbl.Kosten[[#This Row],[Totaal kosten]],"")</f>
        <v/>
      </c>
      <c r="DJ241" s="148" t="str">
        <f>IF(Tbl.Kosten[[#This Row],[WPnr.]]=DJ$7,Tbl.Kosten[[#This Row],[Totaal kosten]],"")</f>
        <v/>
      </c>
      <c r="DK241" s="148" t="str">
        <f>IF(Tbl.Kosten[[#This Row],[WPnr.]]=DK$7,Tbl.Kosten[[#This Row],[Totaal kosten]],"")</f>
        <v/>
      </c>
      <c r="DL241" s="148" t="str">
        <f>IF(Tbl.Kosten[[#This Row],[WPnr.]]=DL$7,Tbl.Kosten[[#This Row],[Totaal kosten]],"")</f>
        <v/>
      </c>
      <c r="DM241" s="148" t="str">
        <f>IF(Tbl.Kosten[[#This Row],[WPnr.]]=DM$7,Tbl.Kosten[[#This Row],[Totaal kosten]],"")</f>
        <v/>
      </c>
      <c r="DN241" s="148" t="str">
        <f>IF(Tbl.Kosten[[#This Row],[WPnr.]]=DN$7,Tbl.Kosten[[#This Row],[Totaal kosten]],"")</f>
        <v/>
      </c>
      <c r="DO241" s="148" t="str">
        <f>IF(Tbl.Kosten[[#This Row],[WPnr.]]=DO$7,Tbl.Kosten[[#This Row],[Totaal kosten]],"")</f>
        <v/>
      </c>
      <c r="DP241" s="148" t="str">
        <f>IF(Tbl.Kosten[[#This Row],[WPnr.]]=DP$7,Tbl.Kosten[[#This Row],[Totaal kosten]],"")</f>
        <v/>
      </c>
      <c r="DQ241" s="148" t="str">
        <f>IF(Tbl.Kosten[[#This Row],[WPnr.]]=DQ$7,Tbl.Kosten[[#This Row],[Totaal kosten]],"")</f>
        <v/>
      </c>
      <c r="DR241" s="148" t="str">
        <f>IF(Tbl.Kosten[[#This Row],[WPnr.]]=DR$7,Tbl.Kosten[[#This Row],[Totaal kosten]],"")</f>
        <v/>
      </c>
      <c r="DS241" s="148" t="str">
        <f>IF(Tbl.Kosten[[#This Row],[WPnr.]]=DS$7,Tbl.Kosten[[#This Row],[Totaal kosten]],"")</f>
        <v/>
      </c>
      <c r="DT241" s="148" t="str">
        <f>IF(Tbl.Kosten[[#This Row],[WPnr.]]=DT$7,Tbl.Kosten[[#This Row],[Totaal kosten]],"")</f>
        <v/>
      </c>
      <c r="DU241" s="148" t="str">
        <f>IF(Tbl.Kosten[[#This Row],[WPnr.]]=DU$7,Tbl.Kosten[[#This Row],[Totaal kosten]],"")</f>
        <v/>
      </c>
      <c r="DV241" s="148" t="str">
        <f>IF(Tbl.Kosten[[#This Row],[WPnr.]]=DV$7,Tbl.Kosten[[#This Row],[Totaal kosten]],"")</f>
        <v/>
      </c>
      <c r="DW241" s="148" t="str">
        <f>IFERROR(_xlfn.XLOOKUP(Tbl.Kosten[[#This Row],[Kostensoort]],Tbl.Kostensoorten[Kostensoorten],Tbl.Kostensoorten[KSnr.],"",0,1),"")</f>
        <v/>
      </c>
      <c r="DX241" s="148" t="str">
        <f>IF(Tbl.Kosten[[#This Row],[KSnr.]]=DX$7,Tbl.Kosten[[#This Row],[Totaal kosten]],"")</f>
        <v/>
      </c>
      <c r="DY241" s="148" t="str">
        <f>IF(Tbl.Kosten[[#This Row],[KSnr.]]=DY$7,Tbl.Kosten[[#This Row],[Totaal kosten]],"")</f>
        <v/>
      </c>
      <c r="DZ241" s="148" t="str">
        <f>IF(Tbl.Kosten[[#This Row],[KSnr.]]=DZ$7,Tbl.Kosten[[#This Row],[Totaal kosten]],"")</f>
        <v/>
      </c>
      <c r="EA241" s="148" t="str">
        <f>IF(Tbl.Kosten[[#This Row],[KSnr.]]=EA$7,Tbl.Kosten[[#This Row],[Totaal kosten]],"")</f>
        <v/>
      </c>
      <c r="EB241" s="148" t="str">
        <f>IF(Tbl.Kosten[[#This Row],[KSnr.]]=EB$7,Tbl.Kosten[[#This Row],[Totaal kosten]],"")</f>
        <v/>
      </c>
      <c r="EC241" s="148" t="str">
        <f>IF(Tbl.Kosten[[#This Row],[KSnr.]]=EC$7,Tbl.Kosten[[#This Row],[Totaal kosten]],"")</f>
        <v/>
      </c>
      <c r="ED241" s="148" t="str">
        <f>IF(Tbl.Kosten[[#This Row],[KSnr.]]=ED$7,Tbl.Kosten[[#This Row],[Totaal kosten]],"")</f>
        <v/>
      </c>
      <c r="EE241" s="148" t="str">
        <f>IF(Tbl.Kosten[[#This Row],[KSnr.]]=EE$7,Tbl.Kosten[[#This Row],[Totaal kosten]],"")</f>
        <v/>
      </c>
      <c r="EF241" s="148" t="str">
        <f>IF(Tbl.Kosten[[#This Row],[KSnr.]]=EF$7,Tbl.Kosten[[#This Row],[Totaal kosten]],"")</f>
        <v/>
      </c>
      <c r="EG241" s="148" t="str">
        <f>IF(Tbl.Kosten[[#This Row],[KSnr.]]=EG$7,Tbl.Kosten[[#This Row],[Totaal kosten]],"")</f>
        <v/>
      </c>
      <c r="EH241" s="148" t="str">
        <f>IF(Tbl.Kosten[[#This Row],[KSnr.]]=EH$7,Tbl.Kosten[[#This Row],[Totaal kosten]],"")</f>
        <v/>
      </c>
      <c r="EI241" s="148" t="str">
        <f>IF(Tbl.Kosten[[#This Row],[KSnr.]]=EI$7,Tbl.Kosten[[#This Row],[Totaal kosten]],"")</f>
        <v/>
      </c>
      <c r="EJ241" s="148" t="str">
        <f>IF(Tbl.Kosten[[#This Row],[KSnr.]]=EJ$7,Tbl.Kosten[[#This Row],[Totaal kosten]],"")</f>
        <v/>
      </c>
      <c r="EK241" s="148" t="str">
        <f>IF(Tbl.Kosten[[#This Row],[KSnr.]]=EK$7,Tbl.Kosten[[#This Row],[Totaal kosten]],"")</f>
        <v/>
      </c>
      <c r="EL241" s="148" t="str">
        <f>IF(Tbl.Kosten[[#This Row],[KSnr.]]=EL$7,Tbl.Kosten[[#This Row],[Totaal kosten]],"")</f>
        <v/>
      </c>
      <c r="EM241" s="148" t="str">
        <f>IF(Tbl.Kosten[[#This Row],[KSnr.]]=EM$7,Tbl.Kosten[[#This Row],[Totaal kosten]],"")</f>
        <v/>
      </c>
      <c r="EN241" s="148" t="str">
        <f>IF(Tbl.Kosten[[#This Row],[KSnr.]]=EN$7,Tbl.Kosten[[#This Row],[Totaal kosten]],"")</f>
        <v/>
      </c>
      <c r="EO241" s="148" t="str">
        <f>IF(Tbl.Kosten[[#This Row],[KSnr.]]=EO$7,Tbl.Kosten[[#This Row],[Totaal kosten]],"")</f>
        <v/>
      </c>
      <c r="EP241" s="148" t="str">
        <f>IF(Tbl.Kosten[[#This Row],[KSnr.]]=EP$7,Tbl.Kosten[[#This Row],[Totaal kosten]],"")</f>
        <v/>
      </c>
      <c r="EQ241" s="148" t="str">
        <f>IF(Tbl.Kosten[[#This Row],[KSnr.]]=EQ$7,Tbl.Kosten[[#This Row],[Totaal kosten]],"")</f>
        <v/>
      </c>
      <c r="ER241" s="144" t="str">
        <f>IFERROR(_xlfn.XLOOKUP(Tbl.Kosten[[#This Row],[Subsidieactiviteit]],Tbl.Subsidiehoogte[Subsidieactiviteit],Tbl.Subsidiehoogte[SAnr.],"",0,1),"")</f>
        <v/>
      </c>
      <c r="ES241" s="150" t="str">
        <f>IF(Tbl.Kosten[[#This Row],[Sanr.]]=ES$7,Tbl.Kosten[[#This Row],[Totaal kosten]],"")</f>
        <v/>
      </c>
      <c r="ET241" s="150" t="str">
        <f>IF(Tbl.Kosten[[#This Row],[Sanr.]]=ET$7,Tbl.Kosten[[#This Row],[Totaal kosten]],"")</f>
        <v/>
      </c>
      <c r="EU241" s="150" t="str">
        <f>IF(Tbl.Kosten[[#This Row],[Sanr.]]=EU$7,Tbl.Kosten[[#This Row],[Totaal kosten]],"")</f>
        <v/>
      </c>
      <c r="EV241" s="150" t="str">
        <f>IF(Tbl.Kosten[[#This Row],[Sanr.]]=EV$7,Tbl.Kosten[[#This Row],[Totaal kosten]],"")</f>
        <v/>
      </c>
      <c r="EW241" s="150" t="str">
        <f>IF(Tbl.Kosten[[#This Row],[Sanr.]]=EW$7,Tbl.Kosten[[#This Row],[Totaal kosten]],"")</f>
        <v/>
      </c>
      <c r="EX241" s="150" t="str">
        <f>IF(Tbl.Kosten[[#This Row],[Sanr.]]=EX$7,Tbl.Kosten[[#This Row],[Totaal kosten]],"")</f>
        <v/>
      </c>
      <c r="EY241" s="150" t="str">
        <f>IF(Tbl.Kosten[[#This Row],[Sanr.]]=EY$7,Tbl.Kosten[[#This Row],[Totaal kosten]],"")</f>
        <v/>
      </c>
      <c r="EZ241" s="150" t="str">
        <f>IF(Tbl.Kosten[[#This Row],[Sanr.]]=EZ$7,Tbl.Kosten[[#This Row],[Totaal kosten]],"")</f>
        <v/>
      </c>
      <c r="FA241" s="150" t="str">
        <f>IF(Tbl.Kosten[[#This Row],[Sanr.]]=FA$7,Tbl.Kosten[[#This Row],[Totaal kosten]],"")</f>
        <v/>
      </c>
      <c r="FB241" s="150" t="str">
        <f>IF(Tbl.Kosten[[#This Row],[Sanr.]]=FB$7,Tbl.Kosten[[#This Row],[Totaal kosten]],"")</f>
        <v/>
      </c>
      <c r="FC241" s="150" t="str">
        <f>IF(Tbl.Kosten[[#This Row],[Sanr.]]=FC$7,Tbl.Kosten[[#This Row],[Totaal kosten]],"")</f>
        <v/>
      </c>
      <c r="FD241" s="150" t="str">
        <f>IF(Tbl.Kosten[[#This Row],[Sanr.]]=FD$7,Tbl.Kosten[[#This Row],[Totaal kosten]],"")</f>
        <v/>
      </c>
      <c r="FE241" s="150" t="str">
        <f>IF(Tbl.Kosten[[#This Row],[Sanr.]]=FE$7,Tbl.Kosten[[#This Row],[Totaal kosten]],"")</f>
        <v/>
      </c>
      <c r="FF241" s="150" t="str">
        <f>IF(Tbl.Kosten[[#This Row],[Sanr.]]=FF$7,Tbl.Kosten[[#This Row],[Totaal kosten]],"")</f>
        <v/>
      </c>
      <c r="FG241" s="150" t="str">
        <f>IF(Tbl.Kosten[[#This Row],[Sanr.]]=FG$7,Tbl.Kosten[[#This Row],[Totaal kosten]],"")</f>
        <v/>
      </c>
      <c r="FH241" s="150" t="str">
        <f>IF(Tbl.Kosten[[#This Row],[Sanr.]]=FH$7,Tbl.Kosten[[#This Row],[Totaal kosten]],"")</f>
        <v/>
      </c>
      <c r="FI241" s="150" t="str">
        <f>IF(Tbl.Kosten[[#This Row],[Sanr.]]=FI$7,Tbl.Kosten[[#This Row],[Totaal kosten]],"")</f>
        <v/>
      </c>
      <c r="FJ241" s="150" t="str">
        <f>IF(Tbl.Kosten[[#This Row],[Sanr.]]=FJ$7,Tbl.Kosten[[#This Row],[Totaal kosten]],"")</f>
        <v/>
      </c>
      <c r="FK241" s="150" t="str">
        <f>IF(Tbl.Kosten[[#This Row],[Sanr.]]=FK$7,Tbl.Kosten[[#This Row],[Totaal kosten]],"")</f>
        <v/>
      </c>
      <c r="FL241" s="150" t="str">
        <f>IF(Tbl.Kosten[[#This Row],[Sanr.]]=FL$7,Tbl.Kosten[[#This Row],[Totaal kosten]],"")</f>
        <v/>
      </c>
      <c r="FM241" s="150" t="str">
        <f>IF(Tbl.Kosten[[#This Row],[Sanr.]]=FM$7,Tbl.Kosten[[#This Row],[Totaal kosten]],"")</f>
        <v/>
      </c>
      <c r="FN241" s="150" t="str">
        <f>IF(Tbl.Kosten[[#This Row],[Sanr.]]=FN$7,Tbl.Kosten[[#This Row],[Totaal kosten]],"")</f>
        <v/>
      </c>
      <c r="FO241" s="150" t="str">
        <f>IF(Tbl.Kosten[[#This Row],[Sanr.]]=FO$7,Tbl.Kosten[[#This Row],[Totaal kosten]],"")</f>
        <v/>
      </c>
      <c r="FP241" s="150" t="str">
        <f>IF(Tbl.Kosten[[#This Row],[Sanr.]]=FP$7,Tbl.Kosten[[#This Row],[Totaal kosten]],"")</f>
        <v/>
      </c>
      <c r="FQ241" s="150" t="str">
        <f>IF(Tbl.Kosten[[#This Row],[Sanr.]]=FQ$7,Tbl.Kosten[[#This Row],[Totaal kosten]],"")</f>
        <v/>
      </c>
      <c r="FR241" s="150" t="str">
        <f>IF(Tbl.Kosten[[#This Row],[Sanr.]]=FR$7,Tbl.Kosten[[#This Row],[Totaal kosten]],"")</f>
        <v/>
      </c>
      <c r="FS241" s="150" t="str">
        <f>IF(Tbl.Kosten[[#This Row],[Sanr.]]=FS$7,Tbl.Kosten[[#This Row],[Totaal kosten]],"")</f>
        <v/>
      </c>
      <c r="FT241" s="150" t="str">
        <f>IF(Tbl.Kosten[[#This Row],[Sanr.]]=FT$7,Tbl.Kosten[[#This Row],[Totaal kosten]],"")</f>
        <v/>
      </c>
      <c r="FU241" s="150" t="str">
        <f>IF(Tbl.Kosten[[#This Row],[Sanr.]]=FU$7,Tbl.Kosten[[#This Row],[Totaal kosten]],"")</f>
        <v/>
      </c>
      <c r="FV241" s="150" t="str">
        <f>IF(Tbl.Kosten[[#This Row],[Sanr.]]=FV$7,Tbl.Kosten[[#This Row],[Totaal kosten]],"")</f>
        <v/>
      </c>
      <c r="FW241" s="150" t="str">
        <f>IFERROR(_xlfn.XLOOKUP(Tbl.Kosten[[#This Row],[Activiteitencode]],Tbl.Activiteiten[Activiteitcode],Tbl.Activiteiten[Anr.],"",0,1),"")</f>
        <v/>
      </c>
      <c r="FX241" s="169" t="str">
        <f>_xlfn.CONCAT(Tbl.Kosten[[#This Row],[Pnr.]],Tbl.Kosten[[#This Row],[Sanr.]])</f>
        <v>P1</v>
      </c>
      <c r="FY241" s="150">
        <f>Tbl.Kosten[[#This Row],[Totaal kosten]]-Tbl.Kosten[[#This Row],[Subsidie]]</f>
        <v>0</v>
      </c>
      <c r="FZ241" s="150">
        <f>IF(Tbl.Kosten[[#This Row],[Pnr.]]=FZ$7,Tbl.Kosten[[#This Row],[Te financieren]],"")</f>
        <v>0</v>
      </c>
      <c r="GA241" s="150" t="str">
        <f>IF(Tbl.Kosten[[#This Row],[Pnr.]]=GA$7,Tbl.Kosten[[#This Row],[Te financieren]],"")</f>
        <v/>
      </c>
      <c r="GB241" s="150" t="str">
        <f>IF(Tbl.Kosten[[#This Row],[Pnr.]]=GB$7,Tbl.Kosten[[#This Row],[Te financieren]],"")</f>
        <v/>
      </c>
      <c r="GC241" s="150" t="str">
        <f>IF(Tbl.Kosten[[#This Row],[Pnr.]]=GC$7,Tbl.Kosten[[#This Row],[Te financieren]],"")</f>
        <v/>
      </c>
      <c r="GD241" s="150" t="str">
        <f>IF(Tbl.Kosten[[#This Row],[Pnr.]]=GD$7,Tbl.Kosten[[#This Row],[Te financieren]],"")</f>
        <v/>
      </c>
      <c r="GE241" s="150" t="str">
        <f>IF(Tbl.Kosten[[#This Row],[Pnr.]]=GE$7,Tbl.Kosten[[#This Row],[Te financieren]],"")</f>
        <v/>
      </c>
      <c r="GF241" s="150" t="str">
        <f>IF(Tbl.Kosten[[#This Row],[Pnr.]]=GF$7,Tbl.Kosten[[#This Row],[Te financieren]],"")</f>
        <v/>
      </c>
      <c r="GG241" s="150" t="str">
        <f>IF(Tbl.Kosten[[#This Row],[Pnr.]]=GG$7,Tbl.Kosten[[#This Row],[Te financieren]],"")</f>
        <v/>
      </c>
      <c r="GH241" s="150" t="str">
        <f>IF(Tbl.Kosten[[#This Row],[Pnr.]]=GH$7,Tbl.Kosten[[#This Row],[Te financieren]],"")</f>
        <v/>
      </c>
      <c r="GI241" s="150" t="str">
        <f>IF(Tbl.Kosten[[#This Row],[Pnr.]]=GI$7,Tbl.Kosten[[#This Row],[Te financieren]],"")</f>
        <v/>
      </c>
      <c r="GJ241" s="150" t="str">
        <f>IF(Tbl.Kosten[[#This Row],[Pnr.]]=GJ$7,Tbl.Kosten[[#This Row],[Te financieren]],"")</f>
        <v/>
      </c>
      <c r="GK241" s="150" t="str">
        <f>IF(Tbl.Kosten[[#This Row],[Pnr.]]=GK$7,Tbl.Kosten[[#This Row],[Te financieren]],"")</f>
        <v/>
      </c>
      <c r="GL241" s="150" t="str">
        <f>IF(Tbl.Kosten[[#This Row],[Pnr.]]=GL$7,Tbl.Kosten[[#This Row],[Te financieren]],"")</f>
        <v/>
      </c>
      <c r="GM241" s="150" t="str">
        <f>IF(Tbl.Kosten[[#This Row],[Pnr.]]=GM$7,Tbl.Kosten[[#This Row],[Te financieren]],"")</f>
        <v/>
      </c>
      <c r="GN241" s="150" t="str">
        <f>IF(Tbl.Kosten[[#This Row],[Pnr.]]=GN$7,Tbl.Kosten[[#This Row],[Te financieren]],"")</f>
        <v/>
      </c>
      <c r="GO241" s="150" t="str">
        <f>IF(Tbl.Kosten[[#This Row],[Pnr.]]=GO$7,Tbl.Kosten[[#This Row],[Te financieren]],"")</f>
        <v/>
      </c>
      <c r="GP241" s="150" t="str">
        <f>IF(Tbl.Kosten[[#This Row],[Pnr.]]=GP$7,Tbl.Kosten[[#This Row],[Te financieren]],"")</f>
        <v/>
      </c>
      <c r="GQ241" s="150" t="str">
        <f>IF(Tbl.Kosten[[#This Row],[Pnr.]]=GQ$7,Tbl.Kosten[[#This Row],[Te financieren]],"")</f>
        <v/>
      </c>
      <c r="GR241" s="150" t="str">
        <f>IF(Tbl.Kosten[[#This Row],[Pnr.]]=GR$7,Tbl.Kosten[[#This Row],[Te financieren]],"")</f>
        <v/>
      </c>
      <c r="GS241" s="150" t="str">
        <f>IF(Tbl.Kosten[[#This Row],[Pnr.]]=GS$7,Tbl.Kosten[[#This Row],[Te financieren]],"")</f>
        <v/>
      </c>
      <c r="GT241" s="150" t="str">
        <f>IF(Tbl.Kosten[[#This Row],[Pnr.]]=GT$7,Tbl.Kosten[[#This Row],[Te financieren]],"")</f>
        <v/>
      </c>
      <c r="GU241" s="150" t="str">
        <f>IF(Tbl.Kosten[[#This Row],[Pnr.]]=GU$7,Tbl.Kosten[[#This Row],[Te financieren]],"")</f>
        <v/>
      </c>
      <c r="GV241" s="150" t="str">
        <f>IF(Tbl.Kosten[[#This Row],[Pnr.]]=GV$7,Tbl.Kosten[[#This Row],[Te financieren]],"")</f>
        <v/>
      </c>
      <c r="GW241" s="150" t="str">
        <f>IF(Tbl.Kosten[[#This Row],[Pnr.]]=GW$7,Tbl.Kosten[[#This Row],[Te financieren]],"")</f>
        <v/>
      </c>
      <c r="GX241" s="150" t="str">
        <f>IF(Tbl.Kosten[[#This Row],[Pnr.]]=GX$7,Tbl.Kosten[[#This Row],[Te financieren]],"")</f>
        <v/>
      </c>
      <c r="GY241" s="150" t="str">
        <f>IF(Tbl.Kosten[[#This Row],[Pnr.]]=GY$7,Tbl.Kosten[[#This Row],[Te financieren]],"")</f>
        <v/>
      </c>
      <c r="GZ241" s="150" t="str">
        <f>IF(Tbl.Kosten[[#This Row],[Pnr.]]=GZ$7,Tbl.Kosten[[#This Row],[Te financieren]],"")</f>
        <v/>
      </c>
      <c r="HA241" s="150" t="str">
        <f>IF(Tbl.Kosten[[#This Row],[Pnr.]]=HA$7,Tbl.Kosten[[#This Row],[Te financieren]],"")</f>
        <v/>
      </c>
      <c r="HB241" s="150" t="str">
        <f>IF(Tbl.Kosten[[#This Row],[Pnr.]]=HB$7,Tbl.Kosten[[#This Row],[Te financieren]],"")</f>
        <v/>
      </c>
      <c r="HC241" s="150" t="str">
        <f>IF(Tbl.Kosten[[#This Row],[Pnr.]]=HC$7,Tbl.Kosten[[#This Row],[Te financieren]],"")</f>
        <v/>
      </c>
      <c r="HD241" s="150" t="str">
        <f>IF(Tbl.Kosten[[#This Row],[Pnr.]]=HD$7,Tbl.Kosten[[#This Row],[Te financieren]],"")</f>
        <v/>
      </c>
      <c r="HE241" s="150" t="str">
        <f>IF(Tbl.Kosten[[#This Row],[Pnr.]]=HE$7,Tbl.Kosten[[#This Row],[Te financieren]],"")</f>
        <v/>
      </c>
      <c r="HF241" s="150" t="str">
        <f>IF(Tbl.Kosten[[#This Row],[Pnr.]]=HF$7,Tbl.Kosten[[#This Row],[Te financieren]],"")</f>
        <v/>
      </c>
      <c r="HG241" s="150" t="str">
        <f>IF(Tbl.Kosten[[#This Row],[Pnr.]]=HG$7,Tbl.Kosten[[#This Row],[Te financieren]],"")</f>
        <v/>
      </c>
      <c r="HH241" s="150" t="str">
        <f>IF(Tbl.Kosten[[#This Row],[Pnr.]]=HH$7,Tbl.Kosten[[#This Row],[Te financieren]],"")</f>
        <v/>
      </c>
      <c r="HI241" s="150" t="str">
        <f>IF(Tbl.Kosten[[#This Row],[Pnr.]]=HI$7,Tbl.Kosten[[#This Row],[Te financieren]],"")</f>
        <v/>
      </c>
      <c r="HJ241" s="150" t="str">
        <f>IF(Tbl.Kosten[[#This Row],[Pnr.]]=HJ$7,Tbl.Kosten[[#This Row],[Te financieren]],"")</f>
        <v/>
      </c>
      <c r="HK241" s="150" t="str">
        <f>IF(Tbl.Kosten[[#This Row],[Pnr.]]=HK$7,Tbl.Kosten[[#This Row],[Te financieren]],"")</f>
        <v/>
      </c>
      <c r="HL241" s="150" t="str">
        <f>IF(Tbl.Kosten[[#This Row],[Pnr.]]=HL$7,Tbl.Kosten[[#This Row],[Te financieren]],"")</f>
        <v/>
      </c>
      <c r="HM241" s="150" t="str">
        <f>IF(Tbl.Kosten[[#This Row],[Pnr.]]=HM$7,Tbl.Kosten[[#This Row],[Te financieren]],"")</f>
        <v/>
      </c>
      <c r="HN241" s="150" t="str">
        <f>IF(Tbl.Kosten[[#This Row],[Pnr.]]=HN$7,Tbl.Kosten[[#This Row],[Te financieren]],"")</f>
        <v/>
      </c>
      <c r="HO241" s="150" t="str">
        <f>IF(Tbl.Kosten[[#This Row],[Pnr.]]=HO$7,Tbl.Kosten[[#This Row],[Te financieren]],"")</f>
        <v/>
      </c>
      <c r="HP241" s="150" t="str">
        <f>IF(Tbl.Kosten[[#This Row],[Pnr.]]=HP$7,Tbl.Kosten[[#This Row],[Te financieren]],"")</f>
        <v/>
      </c>
      <c r="HQ241" s="150" t="str">
        <f>IF(Tbl.Kosten[[#This Row],[Pnr.]]=HQ$7,Tbl.Kosten[[#This Row],[Te financieren]],"")</f>
        <v/>
      </c>
      <c r="HR241" s="150" t="str">
        <f>IF(Tbl.Kosten[[#This Row],[Pnr.]]=HR$7,Tbl.Kosten[[#This Row],[Te financieren]],"")</f>
        <v/>
      </c>
      <c r="HS241" s="150" t="str">
        <f>IF(Tbl.Kosten[[#This Row],[Pnr.]]=HS$7,Tbl.Kosten[[#This Row],[Te financieren]],"")</f>
        <v/>
      </c>
      <c r="HT241" s="150" t="str">
        <f>IF(Tbl.Kosten[[#This Row],[Pnr.]]=HT$7,Tbl.Kosten[[#This Row],[Te financieren]],"")</f>
        <v/>
      </c>
      <c r="HU241" s="150" t="str">
        <f>IF(Tbl.Kosten[[#This Row],[Pnr.]]=HU$7,Tbl.Kosten[[#This Row],[Te financieren]],"")</f>
        <v/>
      </c>
      <c r="HV241" s="150" t="str">
        <f>IF(Tbl.Kosten[[#This Row],[Pnr.]]=HV$7,Tbl.Kosten[[#This Row],[Te financieren]],"")</f>
        <v/>
      </c>
      <c r="HW241" s="150" t="str">
        <f>IF(Tbl.Kosten[[#This Row],[Pnr.]]=HW$7,Tbl.Kosten[[#This Row],[Te financieren]],"")</f>
        <v/>
      </c>
    </row>
    <row r="242" spans="2:231" x14ac:dyDescent="0.3">
      <c r="B242" s="134"/>
      <c r="C242" s="137"/>
      <c r="D242" s="136"/>
      <c r="E242" s="261"/>
      <c r="F242" s="135"/>
      <c r="G242" s="11" t="str">
        <f>IF(Tbl.Kosten[[#This Row],[Medewerker e/o 
functie]]&lt;&gt;"",_xlfn.XLOOKUP(Tbl.Kosten[[#This Row],[Medewerker e/o 
functie]],Tbl.Uurtarief[Medewerker en/of functie],Tbl.Uurtarief[Uurtarief],"",0,1),"")</f>
        <v/>
      </c>
      <c r="H242" s="121">
        <f>IFERROR(Tbl.Kosten[[#This Row],[Uren]]*Tbl.Kosten[[#This Row],[Uurtarief]],0)</f>
        <v>0</v>
      </c>
      <c r="I242" s="119" t="str">
        <f>IF(Tbl.Kosten[[#This Row],[Subtotaal uren]]&lt;&gt;0,_xlfn.XLOOKUP(Tbl.Kosten[[#This Row],[Medewerker e/o 
functie]],Tbl.Uurtarief[Medewerker en/of functie],Tbl.Uurtarief[Kostensoort arbeid],"",0,1),"")</f>
        <v/>
      </c>
      <c r="J242" s="137"/>
      <c r="K242" s="135"/>
      <c r="L242" s="139" t="str">
        <f>IF(Tbl.Kosten[[#This Row],[Activum]]&lt;&gt;"",_xlfn.XLOOKUP(Tbl.Kosten[[#This Row],[Activum]],Tbl.Afschrijvingskosten[Activum],Tbl.Afschrijvingskosten[Tarief per afschrijvings-eenheid],"",0,1),"")</f>
        <v/>
      </c>
      <c r="M242" s="122">
        <f>IFERROR(Tbl.Kosten[[#This Row],[Een-
heden]]*Tbl.Kosten[[#This Row],[Afschrijvings-
tarief]],0)</f>
        <v>0</v>
      </c>
      <c r="N242" s="122" t="str">
        <f>IF(Tbl.Kosten[[#This Row],[Subtotaal afschrijving]]&lt;&gt;0,Lijsten!$A$7,"")</f>
        <v/>
      </c>
      <c r="O242" s="140"/>
      <c r="P242" s="135"/>
      <c r="Q242" s="138"/>
      <c r="R242" s="122">
        <f>IFERROR(Tbl.Kosten[[#This Row],[Aantal]]*Tbl.Kosten[[#This Row],[Tarief]],0)</f>
        <v>0</v>
      </c>
      <c r="S242" s="8">
        <f>IFERROR(Tbl.Kosten[[#This Row],[Subtotaal overige kosten]]+Tbl.Kosten[[#This Row],[Subtotaal uren]]+Tbl.Kosten[[#This Row],[Subtotaal afschrijving]],0)</f>
        <v>0</v>
      </c>
      <c r="T242" s="8">
        <f>IFERROR(Tbl.Kosten[[#This Row],[Totaal kosten]]*Tbl.Kosten[[#This Row],[Subsidie%]],0)</f>
        <v>0</v>
      </c>
      <c r="U242" s="4" t="str" cm="1">
        <f t="array" ref="U242">IFERROR(_xlfn.IFS(Tbl.Kosten[[#This Row],[Subtotaal uren]]&lt;&gt;0,Tbl.Kosten[[#This Row],[Kostensoort arbeid]],Tbl.Kosten[[#This Row],[Subtotaal afschrijving]]&lt;&gt;0,Tbl.Kosten[[#This Row],[Kostensoort afschrijving]],Tbl.Kosten[[#This Row],[Subtotaal overige kosten]]&lt;&gt;0,Tbl.Kosten[[#This Row],[Kostensoort overig]]),"")</f>
        <v/>
      </c>
      <c r="V242" s="4" t="str">
        <f>IFERROR(_xlfn.XLOOKUP(Tbl.Kosten[[#This Row],[Activiteitencode]],Tbl.Activiteiten[Activiteitcode],Tbl.Activiteiten[Werkpakketcode],"",0,1),"")</f>
        <v/>
      </c>
      <c r="W242" s="4" t="str">
        <f>IFERROR(_xlfn.XLOOKUP(Tbl.Kosten[[#This Row],[Werkpakketcode]],Tbl.Werkpakketten[Werkpakketcode],Tbl.Werkpakketten[Subsidiabele activiteit],"",0,1),"")</f>
        <v/>
      </c>
      <c r="X242" s="12">
        <f>IFERROR(_xlfn.XLOOKUP(Tbl.Kosten[[#This Row],[Sanr.]],Tbl.Subsidiehoogte[SAnr.],Tbl.Subsidiehoogte[Sub. Percentage],0,0,1),0)</f>
        <v>0</v>
      </c>
      <c r="Y242" s="144" t="str">
        <f>IFERROR(_xlfn.XLOOKUP(Tbl.Kosten[[#This Row],[Partnercode]],Tbl.Projectpartners[Partnercode],Tbl.Projectpartners[PNr.],"",0,1),"")</f>
        <v>P1</v>
      </c>
      <c r="Z242" s="148">
        <f>IF(Tbl.Kosten[[#This Row],[Pnr.]]=Z$7,Tbl.Kosten[[#This Row],[Totaal kosten]],"")</f>
        <v>0</v>
      </c>
      <c r="AA242" s="148" t="str">
        <f>IF(Tbl.Kosten[[#This Row],[Pnr.]]=AA$7,Tbl.Kosten[[#This Row],[Totaal kosten]],"")</f>
        <v/>
      </c>
      <c r="AB242" s="148" t="str">
        <f>IF(Tbl.Kosten[[#This Row],[Pnr.]]=AB$7,Tbl.Kosten[[#This Row],[Totaal kosten]],"")</f>
        <v/>
      </c>
      <c r="AC242" s="148" t="str">
        <f>IF(Tbl.Kosten[[#This Row],[Pnr.]]=AC$7,Tbl.Kosten[[#This Row],[Totaal kosten]],"")</f>
        <v/>
      </c>
      <c r="AD242" s="148" t="str">
        <f>IF(Tbl.Kosten[[#This Row],[Pnr.]]=AD$7,Tbl.Kosten[[#This Row],[Totaal kosten]],"")</f>
        <v/>
      </c>
      <c r="AE242" s="148" t="str">
        <f>IF(Tbl.Kosten[[#This Row],[Pnr.]]=AE$7,Tbl.Kosten[[#This Row],[Totaal kosten]],"")</f>
        <v/>
      </c>
      <c r="AF242" s="148" t="str">
        <f>IF(Tbl.Kosten[[#This Row],[Pnr.]]=AF$7,Tbl.Kosten[[#This Row],[Totaal kosten]],"")</f>
        <v/>
      </c>
      <c r="AG242" s="148" t="str">
        <f>IF(Tbl.Kosten[[#This Row],[Pnr.]]=AG$7,Tbl.Kosten[[#This Row],[Totaal kosten]],"")</f>
        <v/>
      </c>
      <c r="AH242" s="148" t="str">
        <f>IF(Tbl.Kosten[[#This Row],[Pnr.]]=AH$7,Tbl.Kosten[[#This Row],[Totaal kosten]],"")</f>
        <v/>
      </c>
      <c r="AI242" s="148" t="str">
        <f>IF(Tbl.Kosten[[#This Row],[Pnr.]]=AI$7,Tbl.Kosten[[#This Row],[Totaal kosten]],"")</f>
        <v/>
      </c>
      <c r="AJ242" s="148" t="str">
        <f>IF(Tbl.Kosten[[#This Row],[Pnr.]]=AJ$7,Tbl.Kosten[[#This Row],[Totaal kosten]],"")</f>
        <v/>
      </c>
      <c r="AK242" s="148" t="str">
        <f>IF(Tbl.Kosten[[#This Row],[Pnr.]]=AK$7,Tbl.Kosten[[#This Row],[Totaal kosten]],"")</f>
        <v/>
      </c>
      <c r="AL242" s="148" t="str">
        <f>IF(Tbl.Kosten[[#This Row],[Pnr.]]=AL$7,Tbl.Kosten[[#This Row],[Totaal kosten]],"")</f>
        <v/>
      </c>
      <c r="AM242" s="148" t="str">
        <f>IF(Tbl.Kosten[[#This Row],[Pnr.]]=AM$7,Tbl.Kosten[[#This Row],[Totaal kosten]],"")</f>
        <v/>
      </c>
      <c r="AN242" s="148" t="str">
        <f>IF(Tbl.Kosten[[#This Row],[Pnr.]]=AN$7,Tbl.Kosten[[#This Row],[Totaal kosten]],"")</f>
        <v/>
      </c>
      <c r="AO242" s="148" t="str">
        <f>IF(Tbl.Kosten[[#This Row],[Pnr.]]=AO$7,Tbl.Kosten[[#This Row],[Totaal kosten]],"")</f>
        <v/>
      </c>
      <c r="AP242" s="148" t="str">
        <f>IF(Tbl.Kosten[[#This Row],[Pnr.]]=AP$7,Tbl.Kosten[[#This Row],[Totaal kosten]],"")</f>
        <v/>
      </c>
      <c r="AQ242" s="148" t="str">
        <f>IF(Tbl.Kosten[[#This Row],[Pnr.]]=AQ$7,Tbl.Kosten[[#This Row],[Totaal kosten]],"")</f>
        <v/>
      </c>
      <c r="AR242" s="148" t="str">
        <f>IF(Tbl.Kosten[[#This Row],[Pnr.]]=AR$7,Tbl.Kosten[[#This Row],[Totaal kosten]],"")</f>
        <v/>
      </c>
      <c r="AS242" s="148" t="str">
        <f>IF(Tbl.Kosten[[#This Row],[Pnr.]]=AS$7,Tbl.Kosten[[#This Row],[Totaal kosten]],"")</f>
        <v/>
      </c>
      <c r="AT242" s="148" t="str">
        <f>IF(Tbl.Kosten[[#This Row],[Pnr.]]=AT$7,Tbl.Kosten[[#This Row],[Totaal kosten]],"")</f>
        <v/>
      </c>
      <c r="AU242" s="148" t="str">
        <f>IF(Tbl.Kosten[[#This Row],[Pnr.]]=AU$7,Tbl.Kosten[[#This Row],[Totaal kosten]],"")</f>
        <v/>
      </c>
      <c r="AV242" s="148" t="str">
        <f>IF(Tbl.Kosten[[#This Row],[Pnr.]]=AV$7,Tbl.Kosten[[#This Row],[Totaal kosten]],"")</f>
        <v/>
      </c>
      <c r="AW242" s="148" t="str">
        <f>IF(Tbl.Kosten[[#This Row],[Pnr.]]=AW$7,Tbl.Kosten[[#This Row],[Totaal kosten]],"")</f>
        <v/>
      </c>
      <c r="AX242" s="148" t="str">
        <f>IF(Tbl.Kosten[[#This Row],[Pnr.]]=AX$7,Tbl.Kosten[[#This Row],[Totaal kosten]],"")</f>
        <v/>
      </c>
      <c r="AY242" s="148" t="str">
        <f>IF(Tbl.Kosten[[#This Row],[Pnr.]]=AY$7,Tbl.Kosten[[#This Row],[Totaal kosten]],"")</f>
        <v/>
      </c>
      <c r="AZ242" s="148" t="str">
        <f>IF(Tbl.Kosten[[#This Row],[Pnr.]]=AZ$7,Tbl.Kosten[[#This Row],[Totaal kosten]],"")</f>
        <v/>
      </c>
      <c r="BA242" s="148" t="str">
        <f>IF(Tbl.Kosten[[#This Row],[Pnr.]]=BA$7,Tbl.Kosten[[#This Row],[Totaal kosten]],"")</f>
        <v/>
      </c>
      <c r="BB242" s="148" t="str">
        <f>IF(Tbl.Kosten[[#This Row],[Pnr.]]=BB$7,Tbl.Kosten[[#This Row],[Totaal kosten]],"")</f>
        <v/>
      </c>
      <c r="BC242" s="148" t="str">
        <f>IF(Tbl.Kosten[[#This Row],[Pnr.]]=BC$7,Tbl.Kosten[[#This Row],[Totaal kosten]],"")</f>
        <v/>
      </c>
      <c r="BD242" s="148" t="str">
        <f>IF(Tbl.Kosten[[#This Row],[Pnr.]]=BD$7,Tbl.Kosten[[#This Row],[Totaal kosten]],"")</f>
        <v/>
      </c>
      <c r="BE242" s="148" t="str">
        <f>IF(Tbl.Kosten[[#This Row],[Pnr.]]=BE$7,Tbl.Kosten[[#This Row],[Totaal kosten]],"")</f>
        <v/>
      </c>
      <c r="BF242" s="148" t="str">
        <f>IF(Tbl.Kosten[[#This Row],[Pnr.]]=BF$7,Tbl.Kosten[[#This Row],[Totaal kosten]],"")</f>
        <v/>
      </c>
      <c r="BG242" s="148" t="str">
        <f>IF(Tbl.Kosten[[#This Row],[Pnr.]]=BG$7,Tbl.Kosten[[#This Row],[Totaal kosten]],"")</f>
        <v/>
      </c>
      <c r="BH242" s="148" t="str">
        <f>IF(Tbl.Kosten[[#This Row],[Pnr.]]=BH$7,Tbl.Kosten[[#This Row],[Totaal kosten]],"")</f>
        <v/>
      </c>
      <c r="BI242" s="148" t="str">
        <f>IF(Tbl.Kosten[[#This Row],[Pnr.]]=BI$7,Tbl.Kosten[[#This Row],[Totaal kosten]],"")</f>
        <v/>
      </c>
      <c r="BJ242" s="148" t="str">
        <f>IF(Tbl.Kosten[[#This Row],[Pnr.]]=BJ$7,Tbl.Kosten[[#This Row],[Totaal kosten]],"")</f>
        <v/>
      </c>
      <c r="BK242" s="148" t="str">
        <f>IF(Tbl.Kosten[[#This Row],[Pnr.]]=BK$7,Tbl.Kosten[[#This Row],[Totaal kosten]],"")</f>
        <v/>
      </c>
      <c r="BL242" s="148" t="str">
        <f>IF(Tbl.Kosten[[#This Row],[Pnr.]]=BL$7,Tbl.Kosten[[#This Row],[Totaal kosten]],"")</f>
        <v/>
      </c>
      <c r="BM242" s="148" t="str">
        <f>IF(Tbl.Kosten[[#This Row],[Pnr.]]=BM$7,Tbl.Kosten[[#This Row],[Totaal kosten]],"")</f>
        <v/>
      </c>
      <c r="BN242" s="148" t="str">
        <f>IF(Tbl.Kosten[[#This Row],[Pnr.]]=BN$7,Tbl.Kosten[[#This Row],[Totaal kosten]],"")</f>
        <v/>
      </c>
      <c r="BO242" s="148" t="str">
        <f>IF(Tbl.Kosten[[#This Row],[Pnr.]]=BO$7,Tbl.Kosten[[#This Row],[Totaal kosten]],"")</f>
        <v/>
      </c>
      <c r="BP242" s="148" t="str">
        <f>IF(Tbl.Kosten[[#This Row],[Pnr.]]=BP$7,Tbl.Kosten[[#This Row],[Totaal kosten]],"")</f>
        <v/>
      </c>
      <c r="BQ242" s="148" t="str">
        <f>IF(Tbl.Kosten[[#This Row],[Pnr.]]=BQ$7,Tbl.Kosten[[#This Row],[Totaal kosten]],"")</f>
        <v/>
      </c>
      <c r="BR242" s="148" t="str">
        <f>IF(Tbl.Kosten[[#This Row],[Pnr.]]=BR$7,Tbl.Kosten[[#This Row],[Totaal kosten]],"")</f>
        <v/>
      </c>
      <c r="BS242" s="148" t="str">
        <f>IF(Tbl.Kosten[[#This Row],[Pnr.]]=BS$7,Tbl.Kosten[[#This Row],[Totaal kosten]],"")</f>
        <v/>
      </c>
      <c r="BT242" s="148" t="str">
        <f>IF(Tbl.Kosten[[#This Row],[Pnr.]]=BT$7,Tbl.Kosten[[#This Row],[Totaal kosten]],"")</f>
        <v/>
      </c>
      <c r="BU242" s="148" t="str">
        <f>IF(Tbl.Kosten[[#This Row],[Pnr.]]=BU$7,Tbl.Kosten[[#This Row],[Totaal kosten]],"")</f>
        <v/>
      </c>
      <c r="BV242" s="148" t="str">
        <f>IF(Tbl.Kosten[[#This Row],[Pnr.]]=BV$7,Tbl.Kosten[[#This Row],[Totaal kosten]],"")</f>
        <v/>
      </c>
      <c r="BW242" s="148" t="str">
        <f>IF(Tbl.Kosten[[#This Row],[Pnr.]]=BW$7,Tbl.Kosten[[#This Row],[Totaal kosten]],"")</f>
        <v/>
      </c>
      <c r="BX242" s="148" t="str">
        <f>IFERROR(_xlfn.XLOOKUP(Tbl.Kosten[[#This Row],[Werkpakketcode]],Tbl.Werkpakketten[Werkpakketcode],Tbl.Werkpakketten[WPnr.],"",0,1),"")</f>
        <v/>
      </c>
      <c r="BY242" s="148" t="str">
        <f>IF(Tbl.Kosten[[#This Row],[WPnr.]]=BY$7,Tbl.Kosten[[#This Row],[Totaal kosten]],"")</f>
        <v/>
      </c>
      <c r="BZ242" s="148" t="str">
        <f>IF(Tbl.Kosten[[#This Row],[WPnr.]]=BZ$7,Tbl.Kosten[[#This Row],[Totaal kosten]],"")</f>
        <v/>
      </c>
      <c r="CA242" s="148" t="str">
        <f>IF(Tbl.Kosten[[#This Row],[WPnr.]]=CA$7,Tbl.Kosten[[#This Row],[Totaal kosten]],"")</f>
        <v/>
      </c>
      <c r="CB242" s="148" t="str">
        <f>IF(Tbl.Kosten[[#This Row],[WPnr.]]=CB$7,Tbl.Kosten[[#This Row],[Totaal kosten]],"")</f>
        <v/>
      </c>
      <c r="CC242" s="148" t="str">
        <f>IF(Tbl.Kosten[[#This Row],[WPnr.]]=CC$7,Tbl.Kosten[[#This Row],[Totaal kosten]],"")</f>
        <v/>
      </c>
      <c r="CD242" s="148" t="str">
        <f>IF(Tbl.Kosten[[#This Row],[WPnr.]]=CD$7,Tbl.Kosten[[#This Row],[Totaal kosten]],"")</f>
        <v/>
      </c>
      <c r="CE242" s="148" t="str">
        <f>IF(Tbl.Kosten[[#This Row],[WPnr.]]=CE$7,Tbl.Kosten[[#This Row],[Totaal kosten]],"")</f>
        <v/>
      </c>
      <c r="CF242" s="148" t="str">
        <f>IF(Tbl.Kosten[[#This Row],[WPnr.]]=CF$7,Tbl.Kosten[[#This Row],[Totaal kosten]],"")</f>
        <v/>
      </c>
      <c r="CG242" s="148" t="str">
        <f>IF(Tbl.Kosten[[#This Row],[WPnr.]]=CG$7,Tbl.Kosten[[#This Row],[Totaal kosten]],"")</f>
        <v/>
      </c>
      <c r="CH242" s="148" t="str">
        <f>IF(Tbl.Kosten[[#This Row],[WPnr.]]=CH$7,Tbl.Kosten[[#This Row],[Totaal kosten]],"")</f>
        <v/>
      </c>
      <c r="CI242" s="148" t="str">
        <f>IF(Tbl.Kosten[[#This Row],[WPnr.]]=CI$7,Tbl.Kosten[[#This Row],[Totaal kosten]],"")</f>
        <v/>
      </c>
      <c r="CJ242" s="148" t="str">
        <f>IF(Tbl.Kosten[[#This Row],[WPnr.]]=CJ$7,Tbl.Kosten[[#This Row],[Totaal kosten]],"")</f>
        <v/>
      </c>
      <c r="CK242" s="148" t="str">
        <f>IF(Tbl.Kosten[[#This Row],[WPnr.]]=CK$7,Tbl.Kosten[[#This Row],[Totaal kosten]],"")</f>
        <v/>
      </c>
      <c r="CL242" s="148" t="str">
        <f>IF(Tbl.Kosten[[#This Row],[WPnr.]]=CL$7,Tbl.Kosten[[#This Row],[Totaal kosten]],"")</f>
        <v/>
      </c>
      <c r="CM242" s="148" t="str">
        <f>IF(Tbl.Kosten[[#This Row],[WPnr.]]=CM$7,Tbl.Kosten[[#This Row],[Totaal kosten]],"")</f>
        <v/>
      </c>
      <c r="CN242" s="148" t="str">
        <f>IF(Tbl.Kosten[[#This Row],[WPnr.]]=CN$7,Tbl.Kosten[[#This Row],[Totaal kosten]],"")</f>
        <v/>
      </c>
      <c r="CO242" s="148" t="str">
        <f>IF(Tbl.Kosten[[#This Row],[WPnr.]]=CO$7,Tbl.Kosten[[#This Row],[Totaal kosten]],"")</f>
        <v/>
      </c>
      <c r="CP242" s="148" t="str">
        <f>IF(Tbl.Kosten[[#This Row],[WPnr.]]=CP$7,Tbl.Kosten[[#This Row],[Totaal kosten]],"")</f>
        <v/>
      </c>
      <c r="CQ242" s="148" t="str">
        <f>IF(Tbl.Kosten[[#This Row],[WPnr.]]=CQ$7,Tbl.Kosten[[#This Row],[Totaal kosten]],"")</f>
        <v/>
      </c>
      <c r="CR242" s="148" t="str">
        <f>IF(Tbl.Kosten[[#This Row],[WPnr.]]=CR$7,Tbl.Kosten[[#This Row],[Totaal kosten]],"")</f>
        <v/>
      </c>
      <c r="CS242" s="148" t="str">
        <f>IF(Tbl.Kosten[[#This Row],[WPnr.]]=CS$7,Tbl.Kosten[[#This Row],[Totaal kosten]],"")</f>
        <v/>
      </c>
      <c r="CT242" s="148" t="str">
        <f>IF(Tbl.Kosten[[#This Row],[WPnr.]]=CT$7,Tbl.Kosten[[#This Row],[Totaal kosten]],"")</f>
        <v/>
      </c>
      <c r="CU242" s="148" t="str">
        <f>IF(Tbl.Kosten[[#This Row],[WPnr.]]=CU$7,Tbl.Kosten[[#This Row],[Totaal kosten]],"")</f>
        <v/>
      </c>
      <c r="CV242" s="148" t="str">
        <f>IF(Tbl.Kosten[[#This Row],[WPnr.]]=CV$7,Tbl.Kosten[[#This Row],[Totaal kosten]],"")</f>
        <v/>
      </c>
      <c r="CW242" s="148" t="str">
        <f>IF(Tbl.Kosten[[#This Row],[WPnr.]]=CW$7,Tbl.Kosten[[#This Row],[Totaal kosten]],"")</f>
        <v/>
      </c>
      <c r="CX242" s="148" t="str">
        <f>IF(Tbl.Kosten[[#This Row],[WPnr.]]=CX$7,Tbl.Kosten[[#This Row],[Totaal kosten]],"")</f>
        <v/>
      </c>
      <c r="CY242" s="148" t="str">
        <f>IF(Tbl.Kosten[[#This Row],[WPnr.]]=CY$7,Tbl.Kosten[[#This Row],[Totaal kosten]],"")</f>
        <v/>
      </c>
      <c r="CZ242" s="148" t="str">
        <f>IF(Tbl.Kosten[[#This Row],[WPnr.]]=CZ$7,Tbl.Kosten[[#This Row],[Totaal kosten]],"")</f>
        <v/>
      </c>
      <c r="DA242" s="148" t="str">
        <f>IF(Tbl.Kosten[[#This Row],[WPnr.]]=DA$7,Tbl.Kosten[[#This Row],[Totaal kosten]],"")</f>
        <v/>
      </c>
      <c r="DB242" s="148" t="str">
        <f>IF(Tbl.Kosten[[#This Row],[WPnr.]]=DB$7,Tbl.Kosten[[#This Row],[Totaal kosten]],"")</f>
        <v/>
      </c>
      <c r="DC242" s="148" t="str">
        <f>IF(Tbl.Kosten[[#This Row],[WPnr.]]=DC$7,Tbl.Kosten[[#This Row],[Totaal kosten]],"")</f>
        <v/>
      </c>
      <c r="DD242" s="148" t="str">
        <f>IF(Tbl.Kosten[[#This Row],[WPnr.]]=DD$7,Tbl.Kosten[[#This Row],[Totaal kosten]],"")</f>
        <v/>
      </c>
      <c r="DE242" s="148" t="str">
        <f>IF(Tbl.Kosten[[#This Row],[WPnr.]]=DE$7,Tbl.Kosten[[#This Row],[Totaal kosten]],"")</f>
        <v/>
      </c>
      <c r="DF242" s="148" t="str">
        <f>IF(Tbl.Kosten[[#This Row],[WPnr.]]=DF$7,Tbl.Kosten[[#This Row],[Totaal kosten]],"")</f>
        <v/>
      </c>
      <c r="DG242" s="148" t="str">
        <f>IF(Tbl.Kosten[[#This Row],[WPnr.]]=DG$7,Tbl.Kosten[[#This Row],[Totaal kosten]],"")</f>
        <v/>
      </c>
      <c r="DH242" s="148" t="str">
        <f>IF(Tbl.Kosten[[#This Row],[WPnr.]]=DH$7,Tbl.Kosten[[#This Row],[Totaal kosten]],"")</f>
        <v/>
      </c>
      <c r="DI242" s="148" t="str">
        <f>IF(Tbl.Kosten[[#This Row],[WPnr.]]=DI$7,Tbl.Kosten[[#This Row],[Totaal kosten]],"")</f>
        <v/>
      </c>
      <c r="DJ242" s="148" t="str">
        <f>IF(Tbl.Kosten[[#This Row],[WPnr.]]=DJ$7,Tbl.Kosten[[#This Row],[Totaal kosten]],"")</f>
        <v/>
      </c>
      <c r="DK242" s="148" t="str">
        <f>IF(Tbl.Kosten[[#This Row],[WPnr.]]=DK$7,Tbl.Kosten[[#This Row],[Totaal kosten]],"")</f>
        <v/>
      </c>
      <c r="DL242" s="148" t="str">
        <f>IF(Tbl.Kosten[[#This Row],[WPnr.]]=DL$7,Tbl.Kosten[[#This Row],[Totaal kosten]],"")</f>
        <v/>
      </c>
      <c r="DM242" s="148" t="str">
        <f>IF(Tbl.Kosten[[#This Row],[WPnr.]]=DM$7,Tbl.Kosten[[#This Row],[Totaal kosten]],"")</f>
        <v/>
      </c>
      <c r="DN242" s="148" t="str">
        <f>IF(Tbl.Kosten[[#This Row],[WPnr.]]=DN$7,Tbl.Kosten[[#This Row],[Totaal kosten]],"")</f>
        <v/>
      </c>
      <c r="DO242" s="148" t="str">
        <f>IF(Tbl.Kosten[[#This Row],[WPnr.]]=DO$7,Tbl.Kosten[[#This Row],[Totaal kosten]],"")</f>
        <v/>
      </c>
      <c r="DP242" s="148" t="str">
        <f>IF(Tbl.Kosten[[#This Row],[WPnr.]]=DP$7,Tbl.Kosten[[#This Row],[Totaal kosten]],"")</f>
        <v/>
      </c>
      <c r="DQ242" s="148" t="str">
        <f>IF(Tbl.Kosten[[#This Row],[WPnr.]]=DQ$7,Tbl.Kosten[[#This Row],[Totaal kosten]],"")</f>
        <v/>
      </c>
      <c r="DR242" s="148" t="str">
        <f>IF(Tbl.Kosten[[#This Row],[WPnr.]]=DR$7,Tbl.Kosten[[#This Row],[Totaal kosten]],"")</f>
        <v/>
      </c>
      <c r="DS242" s="148" t="str">
        <f>IF(Tbl.Kosten[[#This Row],[WPnr.]]=DS$7,Tbl.Kosten[[#This Row],[Totaal kosten]],"")</f>
        <v/>
      </c>
      <c r="DT242" s="148" t="str">
        <f>IF(Tbl.Kosten[[#This Row],[WPnr.]]=DT$7,Tbl.Kosten[[#This Row],[Totaal kosten]],"")</f>
        <v/>
      </c>
      <c r="DU242" s="148" t="str">
        <f>IF(Tbl.Kosten[[#This Row],[WPnr.]]=DU$7,Tbl.Kosten[[#This Row],[Totaal kosten]],"")</f>
        <v/>
      </c>
      <c r="DV242" s="148" t="str">
        <f>IF(Tbl.Kosten[[#This Row],[WPnr.]]=DV$7,Tbl.Kosten[[#This Row],[Totaal kosten]],"")</f>
        <v/>
      </c>
      <c r="DW242" s="148" t="str">
        <f>IFERROR(_xlfn.XLOOKUP(Tbl.Kosten[[#This Row],[Kostensoort]],Tbl.Kostensoorten[Kostensoorten],Tbl.Kostensoorten[KSnr.],"",0,1),"")</f>
        <v/>
      </c>
      <c r="DX242" s="148" t="str">
        <f>IF(Tbl.Kosten[[#This Row],[KSnr.]]=DX$7,Tbl.Kosten[[#This Row],[Totaal kosten]],"")</f>
        <v/>
      </c>
      <c r="DY242" s="148" t="str">
        <f>IF(Tbl.Kosten[[#This Row],[KSnr.]]=DY$7,Tbl.Kosten[[#This Row],[Totaal kosten]],"")</f>
        <v/>
      </c>
      <c r="DZ242" s="148" t="str">
        <f>IF(Tbl.Kosten[[#This Row],[KSnr.]]=DZ$7,Tbl.Kosten[[#This Row],[Totaal kosten]],"")</f>
        <v/>
      </c>
      <c r="EA242" s="148" t="str">
        <f>IF(Tbl.Kosten[[#This Row],[KSnr.]]=EA$7,Tbl.Kosten[[#This Row],[Totaal kosten]],"")</f>
        <v/>
      </c>
      <c r="EB242" s="148" t="str">
        <f>IF(Tbl.Kosten[[#This Row],[KSnr.]]=EB$7,Tbl.Kosten[[#This Row],[Totaal kosten]],"")</f>
        <v/>
      </c>
      <c r="EC242" s="148" t="str">
        <f>IF(Tbl.Kosten[[#This Row],[KSnr.]]=EC$7,Tbl.Kosten[[#This Row],[Totaal kosten]],"")</f>
        <v/>
      </c>
      <c r="ED242" s="148" t="str">
        <f>IF(Tbl.Kosten[[#This Row],[KSnr.]]=ED$7,Tbl.Kosten[[#This Row],[Totaal kosten]],"")</f>
        <v/>
      </c>
      <c r="EE242" s="148" t="str">
        <f>IF(Tbl.Kosten[[#This Row],[KSnr.]]=EE$7,Tbl.Kosten[[#This Row],[Totaal kosten]],"")</f>
        <v/>
      </c>
      <c r="EF242" s="148" t="str">
        <f>IF(Tbl.Kosten[[#This Row],[KSnr.]]=EF$7,Tbl.Kosten[[#This Row],[Totaal kosten]],"")</f>
        <v/>
      </c>
      <c r="EG242" s="148" t="str">
        <f>IF(Tbl.Kosten[[#This Row],[KSnr.]]=EG$7,Tbl.Kosten[[#This Row],[Totaal kosten]],"")</f>
        <v/>
      </c>
      <c r="EH242" s="148" t="str">
        <f>IF(Tbl.Kosten[[#This Row],[KSnr.]]=EH$7,Tbl.Kosten[[#This Row],[Totaal kosten]],"")</f>
        <v/>
      </c>
      <c r="EI242" s="148" t="str">
        <f>IF(Tbl.Kosten[[#This Row],[KSnr.]]=EI$7,Tbl.Kosten[[#This Row],[Totaal kosten]],"")</f>
        <v/>
      </c>
      <c r="EJ242" s="148" t="str">
        <f>IF(Tbl.Kosten[[#This Row],[KSnr.]]=EJ$7,Tbl.Kosten[[#This Row],[Totaal kosten]],"")</f>
        <v/>
      </c>
      <c r="EK242" s="148" t="str">
        <f>IF(Tbl.Kosten[[#This Row],[KSnr.]]=EK$7,Tbl.Kosten[[#This Row],[Totaal kosten]],"")</f>
        <v/>
      </c>
      <c r="EL242" s="148" t="str">
        <f>IF(Tbl.Kosten[[#This Row],[KSnr.]]=EL$7,Tbl.Kosten[[#This Row],[Totaal kosten]],"")</f>
        <v/>
      </c>
      <c r="EM242" s="148" t="str">
        <f>IF(Tbl.Kosten[[#This Row],[KSnr.]]=EM$7,Tbl.Kosten[[#This Row],[Totaal kosten]],"")</f>
        <v/>
      </c>
      <c r="EN242" s="148" t="str">
        <f>IF(Tbl.Kosten[[#This Row],[KSnr.]]=EN$7,Tbl.Kosten[[#This Row],[Totaal kosten]],"")</f>
        <v/>
      </c>
      <c r="EO242" s="148" t="str">
        <f>IF(Tbl.Kosten[[#This Row],[KSnr.]]=EO$7,Tbl.Kosten[[#This Row],[Totaal kosten]],"")</f>
        <v/>
      </c>
      <c r="EP242" s="148" t="str">
        <f>IF(Tbl.Kosten[[#This Row],[KSnr.]]=EP$7,Tbl.Kosten[[#This Row],[Totaal kosten]],"")</f>
        <v/>
      </c>
      <c r="EQ242" s="148" t="str">
        <f>IF(Tbl.Kosten[[#This Row],[KSnr.]]=EQ$7,Tbl.Kosten[[#This Row],[Totaal kosten]],"")</f>
        <v/>
      </c>
      <c r="ER242" s="144" t="str">
        <f>IFERROR(_xlfn.XLOOKUP(Tbl.Kosten[[#This Row],[Subsidieactiviteit]],Tbl.Subsidiehoogte[Subsidieactiviteit],Tbl.Subsidiehoogte[SAnr.],"",0,1),"")</f>
        <v/>
      </c>
      <c r="ES242" s="150" t="str">
        <f>IF(Tbl.Kosten[[#This Row],[Sanr.]]=ES$7,Tbl.Kosten[[#This Row],[Totaal kosten]],"")</f>
        <v/>
      </c>
      <c r="ET242" s="150" t="str">
        <f>IF(Tbl.Kosten[[#This Row],[Sanr.]]=ET$7,Tbl.Kosten[[#This Row],[Totaal kosten]],"")</f>
        <v/>
      </c>
      <c r="EU242" s="150" t="str">
        <f>IF(Tbl.Kosten[[#This Row],[Sanr.]]=EU$7,Tbl.Kosten[[#This Row],[Totaal kosten]],"")</f>
        <v/>
      </c>
      <c r="EV242" s="150" t="str">
        <f>IF(Tbl.Kosten[[#This Row],[Sanr.]]=EV$7,Tbl.Kosten[[#This Row],[Totaal kosten]],"")</f>
        <v/>
      </c>
      <c r="EW242" s="150" t="str">
        <f>IF(Tbl.Kosten[[#This Row],[Sanr.]]=EW$7,Tbl.Kosten[[#This Row],[Totaal kosten]],"")</f>
        <v/>
      </c>
      <c r="EX242" s="150" t="str">
        <f>IF(Tbl.Kosten[[#This Row],[Sanr.]]=EX$7,Tbl.Kosten[[#This Row],[Totaal kosten]],"")</f>
        <v/>
      </c>
      <c r="EY242" s="150" t="str">
        <f>IF(Tbl.Kosten[[#This Row],[Sanr.]]=EY$7,Tbl.Kosten[[#This Row],[Totaal kosten]],"")</f>
        <v/>
      </c>
      <c r="EZ242" s="150" t="str">
        <f>IF(Tbl.Kosten[[#This Row],[Sanr.]]=EZ$7,Tbl.Kosten[[#This Row],[Totaal kosten]],"")</f>
        <v/>
      </c>
      <c r="FA242" s="150" t="str">
        <f>IF(Tbl.Kosten[[#This Row],[Sanr.]]=FA$7,Tbl.Kosten[[#This Row],[Totaal kosten]],"")</f>
        <v/>
      </c>
      <c r="FB242" s="150" t="str">
        <f>IF(Tbl.Kosten[[#This Row],[Sanr.]]=FB$7,Tbl.Kosten[[#This Row],[Totaal kosten]],"")</f>
        <v/>
      </c>
      <c r="FC242" s="150" t="str">
        <f>IF(Tbl.Kosten[[#This Row],[Sanr.]]=FC$7,Tbl.Kosten[[#This Row],[Totaal kosten]],"")</f>
        <v/>
      </c>
      <c r="FD242" s="150" t="str">
        <f>IF(Tbl.Kosten[[#This Row],[Sanr.]]=FD$7,Tbl.Kosten[[#This Row],[Totaal kosten]],"")</f>
        <v/>
      </c>
      <c r="FE242" s="150" t="str">
        <f>IF(Tbl.Kosten[[#This Row],[Sanr.]]=FE$7,Tbl.Kosten[[#This Row],[Totaal kosten]],"")</f>
        <v/>
      </c>
      <c r="FF242" s="150" t="str">
        <f>IF(Tbl.Kosten[[#This Row],[Sanr.]]=FF$7,Tbl.Kosten[[#This Row],[Totaal kosten]],"")</f>
        <v/>
      </c>
      <c r="FG242" s="150" t="str">
        <f>IF(Tbl.Kosten[[#This Row],[Sanr.]]=FG$7,Tbl.Kosten[[#This Row],[Totaal kosten]],"")</f>
        <v/>
      </c>
      <c r="FH242" s="150" t="str">
        <f>IF(Tbl.Kosten[[#This Row],[Sanr.]]=FH$7,Tbl.Kosten[[#This Row],[Totaal kosten]],"")</f>
        <v/>
      </c>
      <c r="FI242" s="150" t="str">
        <f>IF(Tbl.Kosten[[#This Row],[Sanr.]]=FI$7,Tbl.Kosten[[#This Row],[Totaal kosten]],"")</f>
        <v/>
      </c>
      <c r="FJ242" s="150" t="str">
        <f>IF(Tbl.Kosten[[#This Row],[Sanr.]]=FJ$7,Tbl.Kosten[[#This Row],[Totaal kosten]],"")</f>
        <v/>
      </c>
      <c r="FK242" s="150" t="str">
        <f>IF(Tbl.Kosten[[#This Row],[Sanr.]]=FK$7,Tbl.Kosten[[#This Row],[Totaal kosten]],"")</f>
        <v/>
      </c>
      <c r="FL242" s="150" t="str">
        <f>IF(Tbl.Kosten[[#This Row],[Sanr.]]=FL$7,Tbl.Kosten[[#This Row],[Totaal kosten]],"")</f>
        <v/>
      </c>
      <c r="FM242" s="150" t="str">
        <f>IF(Tbl.Kosten[[#This Row],[Sanr.]]=FM$7,Tbl.Kosten[[#This Row],[Totaal kosten]],"")</f>
        <v/>
      </c>
      <c r="FN242" s="150" t="str">
        <f>IF(Tbl.Kosten[[#This Row],[Sanr.]]=FN$7,Tbl.Kosten[[#This Row],[Totaal kosten]],"")</f>
        <v/>
      </c>
      <c r="FO242" s="150" t="str">
        <f>IF(Tbl.Kosten[[#This Row],[Sanr.]]=FO$7,Tbl.Kosten[[#This Row],[Totaal kosten]],"")</f>
        <v/>
      </c>
      <c r="FP242" s="150" t="str">
        <f>IF(Tbl.Kosten[[#This Row],[Sanr.]]=FP$7,Tbl.Kosten[[#This Row],[Totaal kosten]],"")</f>
        <v/>
      </c>
      <c r="FQ242" s="150" t="str">
        <f>IF(Tbl.Kosten[[#This Row],[Sanr.]]=FQ$7,Tbl.Kosten[[#This Row],[Totaal kosten]],"")</f>
        <v/>
      </c>
      <c r="FR242" s="150" t="str">
        <f>IF(Tbl.Kosten[[#This Row],[Sanr.]]=FR$7,Tbl.Kosten[[#This Row],[Totaal kosten]],"")</f>
        <v/>
      </c>
      <c r="FS242" s="150" t="str">
        <f>IF(Tbl.Kosten[[#This Row],[Sanr.]]=FS$7,Tbl.Kosten[[#This Row],[Totaal kosten]],"")</f>
        <v/>
      </c>
      <c r="FT242" s="150" t="str">
        <f>IF(Tbl.Kosten[[#This Row],[Sanr.]]=FT$7,Tbl.Kosten[[#This Row],[Totaal kosten]],"")</f>
        <v/>
      </c>
      <c r="FU242" s="150" t="str">
        <f>IF(Tbl.Kosten[[#This Row],[Sanr.]]=FU$7,Tbl.Kosten[[#This Row],[Totaal kosten]],"")</f>
        <v/>
      </c>
      <c r="FV242" s="150" t="str">
        <f>IF(Tbl.Kosten[[#This Row],[Sanr.]]=FV$7,Tbl.Kosten[[#This Row],[Totaal kosten]],"")</f>
        <v/>
      </c>
      <c r="FW242" s="150" t="str">
        <f>IFERROR(_xlfn.XLOOKUP(Tbl.Kosten[[#This Row],[Activiteitencode]],Tbl.Activiteiten[Activiteitcode],Tbl.Activiteiten[Anr.],"",0,1),"")</f>
        <v/>
      </c>
      <c r="FX242" s="169" t="str">
        <f>_xlfn.CONCAT(Tbl.Kosten[[#This Row],[Pnr.]],Tbl.Kosten[[#This Row],[Sanr.]])</f>
        <v>P1</v>
      </c>
      <c r="FY242" s="150">
        <f>Tbl.Kosten[[#This Row],[Totaal kosten]]-Tbl.Kosten[[#This Row],[Subsidie]]</f>
        <v>0</v>
      </c>
      <c r="FZ242" s="150">
        <f>IF(Tbl.Kosten[[#This Row],[Pnr.]]=FZ$7,Tbl.Kosten[[#This Row],[Te financieren]],"")</f>
        <v>0</v>
      </c>
      <c r="GA242" s="150" t="str">
        <f>IF(Tbl.Kosten[[#This Row],[Pnr.]]=GA$7,Tbl.Kosten[[#This Row],[Te financieren]],"")</f>
        <v/>
      </c>
      <c r="GB242" s="150" t="str">
        <f>IF(Tbl.Kosten[[#This Row],[Pnr.]]=GB$7,Tbl.Kosten[[#This Row],[Te financieren]],"")</f>
        <v/>
      </c>
      <c r="GC242" s="150" t="str">
        <f>IF(Tbl.Kosten[[#This Row],[Pnr.]]=GC$7,Tbl.Kosten[[#This Row],[Te financieren]],"")</f>
        <v/>
      </c>
      <c r="GD242" s="150" t="str">
        <f>IF(Tbl.Kosten[[#This Row],[Pnr.]]=GD$7,Tbl.Kosten[[#This Row],[Te financieren]],"")</f>
        <v/>
      </c>
      <c r="GE242" s="150" t="str">
        <f>IF(Tbl.Kosten[[#This Row],[Pnr.]]=GE$7,Tbl.Kosten[[#This Row],[Te financieren]],"")</f>
        <v/>
      </c>
      <c r="GF242" s="150" t="str">
        <f>IF(Tbl.Kosten[[#This Row],[Pnr.]]=GF$7,Tbl.Kosten[[#This Row],[Te financieren]],"")</f>
        <v/>
      </c>
      <c r="GG242" s="150" t="str">
        <f>IF(Tbl.Kosten[[#This Row],[Pnr.]]=GG$7,Tbl.Kosten[[#This Row],[Te financieren]],"")</f>
        <v/>
      </c>
      <c r="GH242" s="150" t="str">
        <f>IF(Tbl.Kosten[[#This Row],[Pnr.]]=GH$7,Tbl.Kosten[[#This Row],[Te financieren]],"")</f>
        <v/>
      </c>
      <c r="GI242" s="150" t="str">
        <f>IF(Tbl.Kosten[[#This Row],[Pnr.]]=GI$7,Tbl.Kosten[[#This Row],[Te financieren]],"")</f>
        <v/>
      </c>
      <c r="GJ242" s="150" t="str">
        <f>IF(Tbl.Kosten[[#This Row],[Pnr.]]=GJ$7,Tbl.Kosten[[#This Row],[Te financieren]],"")</f>
        <v/>
      </c>
      <c r="GK242" s="150" t="str">
        <f>IF(Tbl.Kosten[[#This Row],[Pnr.]]=GK$7,Tbl.Kosten[[#This Row],[Te financieren]],"")</f>
        <v/>
      </c>
      <c r="GL242" s="150" t="str">
        <f>IF(Tbl.Kosten[[#This Row],[Pnr.]]=GL$7,Tbl.Kosten[[#This Row],[Te financieren]],"")</f>
        <v/>
      </c>
      <c r="GM242" s="150" t="str">
        <f>IF(Tbl.Kosten[[#This Row],[Pnr.]]=GM$7,Tbl.Kosten[[#This Row],[Te financieren]],"")</f>
        <v/>
      </c>
      <c r="GN242" s="150" t="str">
        <f>IF(Tbl.Kosten[[#This Row],[Pnr.]]=GN$7,Tbl.Kosten[[#This Row],[Te financieren]],"")</f>
        <v/>
      </c>
      <c r="GO242" s="150" t="str">
        <f>IF(Tbl.Kosten[[#This Row],[Pnr.]]=GO$7,Tbl.Kosten[[#This Row],[Te financieren]],"")</f>
        <v/>
      </c>
      <c r="GP242" s="150" t="str">
        <f>IF(Tbl.Kosten[[#This Row],[Pnr.]]=GP$7,Tbl.Kosten[[#This Row],[Te financieren]],"")</f>
        <v/>
      </c>
      <c r="GQ242" s="150" t="str">
        <f>IF(Tbl.Kosten[[#This Row],[Pnr.]]=GQ$7,Tbl.Kosten[[#This Row],[Te financieren]],"")</f>
        <v/>
      </c>
      <c r="GR242" s="150" t="str">
        <f>IF(Tbl.Kosten[[#This Row],[Pnr.]]=GR$7,Tbl.Kosten[[#This Row],[Te financieren]],"")</f>
        <v/>
      </c>
      <c r="GS242" s="150" t="str">
        <f>IF(Tbl.Kosten[[#This Row],[Pnr.]]=GS$7,Tbl.Kosten[[#This Row],[Te financieren]],"")</f>
        <v/>
      </c>
      <c r="GT242" s="150" t="str">
        <f>IF(Tbl.Kosten[[#This Row],[Pnr.]]=GT$7,Tbl.Kosten[[#This Row],[Te financieren]],"")</f>
        <v/>
      </c>
      <c r="GU242" s="150" t="str">
        <f>IF(Tbl.Kosten[[#This Row],[Pnr.]]=GU$7,Tbl.Kosten[[#This Row],[Te financieren]],"")</f>
        <v/>
      </c>
      <c r="GV242" s="150" t="str">
        <f>IF(Tbl.Kosten[[#This Row],[Pnr.]]=GV$7,Tbl.Kosten[[#This Row],[Te financieren]],"")</f>
        <v/>
      </c>
      <c r="GW242" s="150" t="str">
        <f>IF(Tbl.Kosten[[#This Row],[Pnr.]]=GW$7,Tbl.Kosten[[#This Row],[Te financieren]],"")</f>
        <v/>
      </c>
      <c r="GX242" s="150" t="str">
        <f>IF(Tbl.Kosten[[#This Row],[Pnr.]]=GX$7,Tbl.Kosten[[#This Row],[Te financieren]],"")</f>
        <v/>
      </c>
      <c r="GY242" s="150" t="str">
        <f>IF(Tbl.Kosten[[#This Row],[Pnr.]]=GY$7,Tbl.Kosten[[#This Row],[Te financieren]],"")</f>
        <v/>
      </c>
      <c r="GZ242" s="150" t="str">
        <f>IF(Tbl.Kosten[[#This Row],[Pnr.]]=GZ$7,Tbl.Kosten[[#This Row],[Te financieren]],"")</f>
        <v/>
      </c>
      <c r="HA242" s="150" t="str">
        <f>IF(Tbl.Kosten[[#This Row],[Pnr.]]=HA$7,Tbl.Kosten[[#This Row],[Te financieren]],"")</f>
        <v/>
      </c>
      <c r="HB242" s="150" t="str">
        <f>IF(Tbl.Kosten[[#This Row],[Pnr.]]=HB$7,Tbl.Kosten[[#This Row],[Te financieren]],"")</f>
        <v/>
      </c>
      <c r="HC242" s="150" t="str">
        <f>IF(Tbl.Kosten[[#This Row],[Pnr.]]=HC$7,Tbl.Kosten[[#This Row],[Te financieren]],"")</f>
        <v/>
      </c>
      <c r="HD242" s="150" t="str">
        <f>IF(Tbl.Kosten[[#This Row],[Pnr.]]=HD$7,Tbl.Kosten[[#This Row],[Te financieren]],"")</f>
        <v/>
      </c>
      <c r="HE242" s="150" t="str">
        <f>IF(Tbl.Kosten[[#This Row],[Pnr.]]=HE$7,Tbl.Kosten[[#This Row],[Te financieren]],"")</f>
        <v/>
      </c>
      <c r="HF242" s="150" t="str">
        <f>IF(Tbl.Kosten[[#This Row],[Pnr.]]=HF$7,Tbl.Kosten[[#This Row],[Te financieren]],"")</f>
        <v/>
      </c>
      <c r="HG242" s="150" t="str">
        <f>IF(Tbl.Kosten[[#This Row],[Pnr.]]=HG$7,Tbl.Kosten[[#This Row],[Te financieren]],"")</f>
        <v/>
      </c>
      <c r="HH242" s="150" t="str">
        <f>IF(Tbl.Kosten[[#This Row],[Pnr.]]=HH$7,Tbl.Kosten[[#This Row],[Te financieren]],"")</f>
        <v/>
      </c>
      <c r="HI242" s="150" t="str">
        <f>IF(Tbl.Kosten[[#This Row],[Pnr.]]=HI$7,Tbl.Kosten[[#This Row],[Te financieren]],"")</f>
        <v/>
      </c>
      <c r="HJ242" s="150" t="str">
        <f>IF(Tbl.Kosten[[#This Row],[Pnr.]]=HJ$7,Tbl.Kosten[[#This Row],[Te financieren]],"")</f>
        <v/>
      </c>
      <c r="HK242" s="150" t="str">
        <f>IF(Tbl.Kosten[[#This Row],[Pnr.]]=HK$7,Tbl.Kosten[[#This Row],[Te financieren]],"")</f>
        <v/>
      </c>
      <c r="HL242" s="150" t="str">
        <f>IF(Tbl.Kosten[[#This Row],[Pnr.]]=HL$7,Tbl.Kosten[[#This Row],[Te financieren]],"")</f>
        <v/>
      </c>
      <c r="HM242" s="150" t="str">
        <f>IF(Tbl.Kosten[[#This Row],[Pnr.]]=HM$7,Tbl.Kosten[[#This Row],[Te financieren]],"")</f>
        <v/>
      </c>
      <c r="HN242" s="150" t="str">
        <f>IF(Tbl.Kosten[[#This Row],[Pnr.]]=HN$7,Tbl.Kosten[[#This Row],[Te financieren]],"")</f>
        <v/>
      </c>
      <c r="HO242" s="150" t="str">
        <f>IF(Tbl.Kosten[[#This Row],[Pnr.]]=HO$7,Tbl.Kosten[[#This Row],[Te financieren]],"")</f>
        <v/>
      </c>
      <c r="HP242" s="150" t="str">
        <f>IF(Tbl.Kosten[[#This Row],[Pnr.]]=HP$7,Tbl.Kosten[[#This Row],[Te financieren]],"")</f>
        <v/>
      </c>
      <c r="HQ242" s="150" t="str">
        <f>IF(Tbl.Kosten[[#This Row],[Pnr.]]=HQ$7,Tbl.Kosten[[#This Row],[Te financieren]],"")</f>
        <v/>
      </c>
      <c r="HR242" s="150" t="str">
        <f>IF(Tbl.Kosten[[#This Row],[Pnr.]]=HR$7,Tbl.Kosten[[#This Row],[Te financieren]],"")</f>
        <v/>
      </c>
      <c r="HS242" s="150" t="str">
        <f>IF(Tbl.Kosten[[#This Row],[Pnr.]]=HS$7,Tbl.Kosten[[#This Row],[Te financieren]],"")</f>
        <v/>
      </c>
      <c r="HT242" s="150" t="str">
        <f>IF(Tbl.Kosten[[#This Row],[Pnr.]]=HT$7,Tbl.Kosten[[#This Row],[Te financieren]],"")</f>
        <v/>
      </c>
      <c r="HU242" s="150" t="str">
        <f>IF(Tbl.Kosten[[#This Row],[Pnr.]]=HU$7,Tbl.Kosten[[#This Row],[Te financieren]],"")</f>
        <v/>
      </c>
      <c r="HV242" s="150" t="str">
        <f>IF(Tbl.Kosten[[#This Row],[Pnr.]]=HV$7,Tbl.Kosten[[#This Row],[Te financieren]],"")</f>
        <v/>
      </c>
      <c r="HW242" s="150" t="str">
        <f>IF(Tbl.Kosten[[#This Row],[Pnr.]]=HW$7,Tbl.Kosten[[#This Row],[Te financieren]],"")</f>
        <v/>
      </c>
    </row>
    <row r="243" spans="2:231" x14ac:dyDescent="0.3">
      <c r="B243" s="134"/>
      <c r="C243" s="137"/>
      <c r="D243" s="136"/>
      <c r="E243" s="261"/>
      <c r="F243" s="135"/>
      <c r="G243" s="11" t="str">
        <f>IF(Tbl.Kosten[[#This Row],[Medewerker e/o 
functie]]&lt;&gt;"",_xlfn.XLOOKUP(Tbl.Kosten[[#This Row],[Medewerker e/o 
functie]],Tbl.Uurtarief[Medewerker en/of functie],Tbl.Uurtarief[Uurtarief],"",0,1),"")</f>
        <v/>
      </c>
      <c r="H243" s="121">
        <f>IFERROR(Tbl.Kosten[[#This Row],[Uren]]*Tbl.Kosten[[#This Row],[Uurtarief]],0)</f>
        <v>0</v>
      </c>
      <c r="I243" s="119" t="str">
        <f>IF(Tbl.Kosten[[#This Row],[Subtotaal uren]]&lt;&gt;0,_xlfn.XLOOKUP(Tbl.Kosten[[#This Row],[Medewerker e/o 
functie]],Tbl.Uurtarief[Medewerker en/of functie],Tbl.Uurtarief[Kostensoort arbeid],"",0,1),"")</f>
        <v/>
      </c>
      <c r="J243" s="137"/>
      <c r="K243" s="135"/>
      <c r="L243" s="139" t="str">
        <f>IF(Tbl.Kosten[[#This Row],[Activum]]&lt;&gt;"",_xlfn.XLOOKUP(Tbl.Kosten[[#This Row],[Activum]],Tbl.Afschrijvingskosten[Activum],Tbl.Afschrijvingskosten[Tarief per afschrijvings-eenheid],"",0,1),"")</f>
        <v/>
      </c>
      <c r="M243" s="122">
        <f>IFERROR(Tbl.Kosten[[#This Row],[Een-
heden]]*Tbl.Kosten[[#This Row],[Afschrijvings-
tarief]],0)</f>
        <v>0</v>
      </c>
      <c r="N243" s="122" t="str">
        <f>IF(Tbl.Kosten[[#This Row],[Subtotaal afschrijving]]&lt;&gt;0,Lijsten!$A$7,"")</f>
        <v/>
      </c>
      <c r="O243" s="140"/>
      <c r="P243" s="135"/>
      <c r="Q243" s="138"/>
      <c r="R243" s="122">
        <f>IFERROR(Tbl.Kosten[[#This Row],[Aantal]]*Tbl.Kosten[[#This Row],[Tarief]],0)</f>
        <v>0</v>
      </c>
      <c r="S243" s="8">
        <f>IFERROR(Tbl.Kosten[[#This Row],[Subtotaal overige kosten]]+Tbl.Kosten[[#This Row],[Subtotaal uren]]+Tbl.Kosten[[#This Row],[Subtotaal afschrijving]],0)</f>
        <v>0</v>
      </c>
      <c r="T243" s="8">
        <f>IFERROR(Tbl.Kosten[[#This Row],[Totaal kosten]]*Tbl.Kosten[[#This Row],[Subsidie%]],0)</f>
        <v>0</v>
      </c>
      <c r="U243" s="4" t="str" cm="1">
        <f t="array" ref="U243">IFERROR(_xlfn.IFS(Tbl.Kosten[[#This Row],[Subtotaal uren]]&lt;&gt;0,Tbl.Kosten[[#This Row],[Kostensoort arbeid]],Tbl.Kosten[[#This Row],[Subtotaal afschrijving]]&lt;&gt;0,Tbl.Kosten[[#This Row],[Kostensoort afschrijving]],Tbl.Kosten[[#This Row],[Subtotaal overige kosten]]&lt;&gt;0,Tbl.Kosten[[#This Row],[Kostensoort overig]]),"")</f>
        <v/>
      </c>
      <c r="V243" s="4" t="str">
        <f>IFERROR(_xlfn.XLOOKUP(Tbl.Kosten[[#This Row],[Activiteitencode]],Tbl.Activiteiten[Activiteitcode],Tbl.Activiteiten[Werkpakketcode],"",0,1),"")</f>
        <v/>
      </c>
      <c r="W243" s="4" t="str">
        <f>IFERROR(_xlfn.XLOOKUP(Tbl.Kosten[[#This Row],[Werkpakketcode]],Tbl.Werkpakketten[Werkpakketcode],Tbl.Werkpakketten[Subsidiabele activiteit],"",0,1),"")</f>
        <v/>
      </c>
      <c r="X243" s="12">
        <f>IFERROR(_xlfn.XLOOKUP(Tbl.Kosten[[#This Row],[Sanr.]],Tbl.Subsidiehoogte[SAnr.],Tbl.Subsidiehoogte[Sub. Percentage],0,0,1),0)</f>
        <v>0</v>
      </c>
      <c r="Y243" s="144" t="str">
        <f>IFERROR(_xlfn.XLOOKUP(Tbl.Kosten[[#This Row],[Partnercode]],Tbl.Projectpartners[Partnercode],Tbl.Projectpartners[PNr.],"",0,1),"")</f>
        <v>P1</v>
      </c>
      <c r="Z243" s="148">
        <f>IF(Tbl.Kosten[[#This Row],[Pnr.]]=Z$7,Tbl.Kosten[[#This Row],[Totaal kosten]],"")</f>
        <v>0</v>
      </c>
      <c r="AA243" s="148" t="str">
        <f>IF(Tbl.Kosten[[#This Row],[Pnr.]]=AA$7,Tbl.Kosten[[#This Row],[Totaal kosten]],"")</f>
        <v/>
      </c>
      <c r="AB243" s="148" t="str">
        <f>IF(Tbl.Kosten[[#This Row],[Pnr.]]=AB$7,Tbl.Kosten[[#This Row],[Totaal kosten]],"")</f>
        <v/>
      </c>
      <c r="AC243" s="148" t="str">
        <f>IF(Tbl.Kosten[[#This Row],[Pnr.]]=AC$7,Tbl.Kosten[[#This Row],[Totaal kosten]],"")</f>
        <v/>
      </c>
      <c r="AD243" s="148" t="str">
        <f>IF(Tbl.Kosten[[#This Row],[Pnr.]]=AD$7,Tbl.Kosten[[#This Row],[Totaal kosten]],"")</f>
        <v/>
      </c>
      <c r="AE243" s="148" t="str">
        <f>IF(Tbl.Kosten[[#This Row],[Pnr.]]=AE$7,Tbl.Kosten[[#This Row],[Totaal kosten]],"")</f>
        <v/>
      </c>
      <c r="AF243" s="148" t="str">
        <f>IF(Tbl.Kosten[[#This Row],[Pnr.]]=AF$7,Tbl.Kosten[[#This Row],[Totaal kosten]],"")</f>
        <v/>
      </c>
      <c r="AG243" s="148" t="str">
        <f>IF(Tbl.Kosten[[#This Row],[Pnr.]]=AG$7,Tbl.Kosten[[#This Row],[Totaal kosten]],"")</f>
        <v/>
      </c>
      <c r="AH243" s="148" t="str">
        <f>IF(Tbl.Kosten[[#This Row],[Pnr.]]=AH$7,Tbl.Kosten[[#This Row],[Totaal kosten]],"")</f>
        <v/>
      </c>
      <c r="AI243" s="148" t="str">
        <f>IF(Tbl.Kosten[[#This Row],[Pnr.]]=AI$7,Tbl.Kosten[[#This Row],[Totaal kosten]],"")</f>
        <v/>
      </c>
      <c r="AJ243" s="148" t="str">
        <f>IF(Tbl.Kosten[[#This Row],[Pnr.]]=AJ$7,Tbl.Kosten[[#This Row],[Totaal kosten]],"")</f>
        <v/>
      </c>
      <c r="AK243" s="148" t="str">
        <f>IF(Tbl.Kosten[[#This Row],[Pnr.]]=AK$7,Tbl.Kosten[[#This Row],[Totaal kosten]],"")</f>
        <v/>
      </c>
      <c r="AL243" s="148" t="str">
        <f>IF(Tbl.Kosten[[#This Row],[Pnr.]]=AL$7,Tbl.Kosten[[#This Row],[Totaal kosten]],"")</f>
        <v/>
      </c>
      <c r="AM243" s="148" t="str">
        <f>IF(Tbl.Kosten[[#This Row],[Pnr.]]=AM$7,Tbl.Kosten[[#This Row],[Totaal kosten]],"")</f>
        <v/>
      </c>
      <c r="AN243" s="148" t="str">
        <f>IF(Tbl.Kosten[[#This Row],[Pnr.]]=AN$7,Tbl.Kosten[[#This Row],[Totaal kosten]],"")</f>
        <v/>
      </c>
      <c r="AO243" s="148" t="str">
        <f>IF(Tbl.Kosten[[#This Row],[Pnr.]]=AO$7,Tbl.Kosten[[#This Row],[Totaal kosten]],"")</f>
        <v/>
      </c>
      <c r="AP243" s="148" t="str">
        <f>IF(Tbl.Kosten[[#This Row],[Pnr.]]=AP$7,Tbl.Kosten[[#This Row],[Totaal kosten]],"")</f>
        <v/>
      </c>
      <c r="AQ243" s="148" t="str">
        <f>IF(Tbl.Kosten[[#This Row],[Pnr.]]=AQ$7,Tbl.Kosten[[#This Row],[Totaal kosten]],"")</f>
        <v/>
      </c>
      <c r="AR243" s="148" t="str">
        <f>IF(Tbl.Kosten[[#This Row],[Pnr.]]=AR$7,Tbl.Kosten[[#This Row],[Totaal kosten]],"")</f>
        <v/>
      </c>
      <c r="AS243" s="148" t="str">
        <f>IF(Tbl.Kosten[[#This Row],[Pnr.]]=AS$7,Tbl.Kosten[[#This Row],[Totaal kosten]],"")</f>
        <v/>
      </c>
      <c r="AT243" s="148" t="str">
        <f>IF(Tbl.Kosten[[#This Row],[Pnr.]]=AT$7,Tbl.Kosten[[#This Row],[Totaal kosten]],"")</f>
        <v/>
      </c>
      <c r="AU243" s="148" t="str">
        <f>IF(Tbl.Kosten[[#This Row],[Pnr.]]=AU$7,Tbl.Kosten[[#This Row],[Totaal kosten]],"")</f>
        <v/>
      </c>
      <c r="AV243" s="148" t="str">
        <f>IF(Tbl.Kosten[[#This Row],[Pnr.]]=AV$7,Tbl.Kosten[[#This Row],[Totaal kosten]],"")</f>
        <v/>
      </c>
      <c r="AW243" s="148" t="str">
        <f>IF(Tbl.Kosten[[#This Row],[Pnr.]]=AW$7,Tbl.Kosten[[#This Row],[Totaal kosten]],"")</f>
        <v/>
      </c>
      <c r="AX243" s="148" t="str">
        <f>IF(Tbl.Kosten[[#This Row],[Pnr.]]=AX$7,Tbl.Kosten[[#This Row],[Totaal kosten]],"")</f>
        <v/>
      </c>
      <c r="AY243" s="148" t="str">
        <f>IF(Tbl.Kosten[[#This Row],[Pnr.]]=AY$7,Tbl.Kosten[[#This Row],[Totaal kosten]],"")</f>
        <v/>
      </c>
      <c r="AZ243" s="148" t="str">
        <f>IF(Tbl.Kosten[[#This Row],[Pnr.]]=AZ$7,Tbl.Kosten[[#This Row],[Totaal kosten]],"")</f>
        <v/>
      </c>
      <c r="BA243" s="148" t="str">
        <f>IF(Tbl.Kosten[[#This Row],[Pnr.]]=BA$7,Tbl.Kosten[[#This Row],[Totaal kosten]],"")</f>
        <v/>
      </c>
      <c r="BB243" s="148" t="str">
        <f>IF(Tbl.Kosten[[#This Row],[Pnr.]]=BB$7,Tbl.Kosten[[#This Row],[Totaal kosten]],"")</f>
        <v/>
      </c>
      <c r="BC243" s="148" t="str">
        <f>IF(Tbl.Kosten[[#This Row],[Pnr.]]=BC$7,Tbl.Kosten[[#This Row],[Totaal kosten]],"")</f>
        <v/>
      </c>
      <c r="BD243" s="148" t="str">
        <f>IF(Tbl.Kosten[[#This Row],[Pnr.]]=BD$7,Tbl.Kosten[[#This Row],[Totaal kosten]],"")</f>
        <v/>
      </c>
      <c r="BE243" s="148" t="str">
        <f>IF(Tbl.Kosten[[#This Row],[Pnr.]]=BE$7,Tbl.Kosten[[#This Row],[Totaal kosten]],"")</f>
        <v/>
      </c>
      <c r="BF243" s="148" t="str">
        <f>IF(Tbl.Kosten[[#This Row],[Pnr.]]=BF$7,Tbl.Kosten[[#This Row],[Totaal kosten]],"")</f>
        <v/>
      </c>
      <c r="BG243" s="148" t="str">
        <f>IF(Tbl.Kosten[[#This Row],[Pnr.]]=BG$7,Tbl.Kosten[[#This Row],[Totaal kosten]],"")</f>
        <v/>
      </c>
      <c r="BH243" s="148" t="str">
        <f>IF(Tbl.Kosten[[#This Row],[Pnr.]]=BH$7,Tbl.Kosten[[#This Row],[Totaal kosten]],"")</f>
        <v/>
      </c>
      <c r="BI243" s="148" t="str">
        <f>IF(Tbl.Kosten[[#This Row],[Pnr.]]=BI$7,Tbl.Kosten[[#This Row],[Totaal kosten]],"")</f>
        <v/>
      </c>
      <c r="BJ243" s="148" t="str">
        <f>IF(Tbl.Kosten[[#This Row],[Pnr.]]=BJ$7,Tbl.Kosten[[#This Row],[Totaal kosten]],"")</f>
        <v/>
      </c>
      <c r="BK243" s="148" t="str">
        <f>IF(Tbl.Kosten[[#This Row],[Pnr.]]=BK$7,Tbl.Kosten[[#This Row],[Totaal kosten]],"")</f>
        <v/>
      </c>
      <c r="BL243" s="148" t="str">
        <f>IF(Tbl.Kosten[[#This Row],[Pnr.]]=BL$7,Tbl.Kosten[[#This Row],[Totaal kosten]],"")</f>
        <v/>
      </c>
      <c r="BM243" s="148" t="str">
        <f>IF(Tbl.Kosten[[#This Row],[Pnr.]]=BM$7,Tbl.Kosten[[#This Row],[Totaal kosten]],"")</f>
        <v/>
      </c>
      <c r="BN243" s="148" t="str">
        <f>IF(Tbl.Kosten[[#This Row],[Pnr.]]=BN$7,Tbl.Kosten[[#This Row],[Totaal kosten]],"")</f>
        <v/>
      </c>
      <c r="BO243" s="148" t="str">
        <f>IF(Tbl.Kosten[[#This Row],[Pnr.]]=BO$7,Tbl.Kosten[[#This Row],[Totaal kosten]],"")</f>
        <v/>
      </c>
      <c r="BP243" s="148" t="str">
        <f>IF(Tbl.Kosten[[#This Row],[Pnr.]]=BP$7,Tbl.Kosten[[#This Row],[Totaal kosten]],"")</f>
        <v/>
      </c>
      <c r="BQ243" s="148" t="str">
        <f>IF(Tbl.Kosten[[#This Row],[Pnr.]]=BQ$7,Tbl.Kosten[[#This Row],[Totaal kosten]],"")</f>
        <v/>
      </c>
      <c r="BR243" s="148" t="str">
        <f>IF(Tbl.Kosten[[#This Row],[Pnr.]]=BR$7,Tbl.Kosten[[#This Row],[Totaal kosten]],"")</f>
        <v/>
      </c>
      <c r="BS243" s="148" t="str">
        <f>IF(Tbl.Kosten[[#This Row],[Pnr.]]=BS$7,Tbl.Kosten[[#This Row],[Totaal kosten]],"")</f>
        <v/>
      </c>
      <c r="BT243" s="148" t="str">
        <f>IF(Tbl.Kosten[[#This Row],[Pnr.]]=BT$7,Tbl.Kosten[[#This Row],[Totaal kosten]],"")</f>
        <v/>
      </c>
      <c r="BU243" s="148" t="str">
        <f>IF(Tbl.Kosten[[#This Row],[Pnr.]]=BU$7,Tbl.Kosten[[#This Row],[Totaal kosten]],"")</f>
        <v/>
      </c>
      <c r="BV243" s="148" t="str">
        <f>IF(Tbl.Kosten[[#This Row],[Pnr.]]=BV$7,Tbl.Kosten[[#This Row],[Totaal kosten]],"")</f>
        <v/>
      </c>
      <c r="BW243" s="148" t="str">
        <f>IF(Tbl.Kosten[[#This Row],[Pnr.]]=BW$7,Tbl.Kosten[[#This Row],[Totaal kosten]],"")</f>
        <v/>
      </c>
      <c r="BX243" s="148" t="str">
        <f>IFERROR(_xlfn.XLOOKUP(Tbl.Kosten[[#This Row],[Werkpakketcode]],Tbl.Werkpakketten[Werkpakketcode],Tbl.Werkpakketten[WPnr.],"",0,1),"")</f>
        <v/>
      </c>
      <c r="BY243" s="148" t="str">
        <f>IF(Tbl.Kosten[[#This Row],[WPnr.]]=BY$7,Tbl.Kosten[[#This Row],[Totaal kosten]],"")</f>
        <v/>
      </c>
      <c r="BZ243" s="148" t="str">
        <f>IF(Tbl.Kosten[[#This Row],[WPnr.]]=BZ$7,Tbl.Kosten[[#This Row],[Totaal kosten]],"")</f>
        <v/>
      </c>
      <c r="CA243" s="148" t="str">
        <f>IF(Tbl.Kosten[[#This Row],[WPnr.]]=CA$7,Tbl.Kosten[[#This Row],[Totaal kosten]],"")</f>
        <v/>
      </c>
      <c r="CB243" s="148" t="str">
        <f>IF(Tbl.Kosten[[#This Row],[WPnr.]]=CB$7,Tbl.Kosten[[#This Row],[Totaal kosten]],"")</f>
        <v/>
      </c>
      <c r="CC243" s="148" t="str">
        <f>IF(Tbl.Kosten[[#This Row],[WPnr.]]=CC$7,Tbl.Kosten[[#This Row],[Totaal kosten]],"")</f>
        <v/>
      </c>
      <c r="CD243" s="148" t="str">
        <f>IF(Tbl.Kosten[[#This Row],[WPnr.]]=CD$7,Tbl.Kosten[[#This Row],[Totaal kosten]],"")</f>
        <v/>
      </c>
      <c r="CE243" s="148" t="str">
        <f>IF(Tbl.Kosten[[#This Row],[WPnr.]]=CE$7,Tbl.Kosten[[#This Row],[Totaal kosten]],"")</f>
        <v/>
      </c>
      <c r="CF243" s="148" t="str">
        <f>IF(Tbl.Kosten[[#This Row],[WPnr.]]=CF$7,Tbl.Kosten[[#This Row],[Totaal kosten]],"")</f>
        <v/>
      </c>
      <c r="CG243" s="148" t="str">
        <f>IF(Tbl.Kosten[[#This Row],[WPnr.]]=CG$7,Tbl.Kosten[[#This Row],[Totaal kosten]],"")</f>
        <v/>
      </c>
      <c r="CH243" s="148" t="str">
        <f>IF(Tbl.Kosten[[#This Row],[WPnr.]]=CH$7,Tbl.Kosten[[#This Row],[Totaal kosten]],"")</f>
        <v/>
      </c>
      <c r="CI243" s="148" t="str">
        <f>IF(Tbl.Kosten[[#This Row],[WPnr.]]=CI$7,Tbl.Kosten[[#This Row],[Totaal kosten]],"")</f>
        <v/>
      </c>
      <c r="CJ243" s="148" t="str">
        <f>IF(Tbl.Kosten[[#This Row],[WPnr.]]=CJ$7,Tbl.Kosten[[#This Row],[Totaal kosten]],"")</f>
        <v/>
      </c>
      <c r="CK243" s="148" t="str">
        <f>IF(Tbl.Kosten[[#This Row],[WPnr.]]=CK$7,Tbl.Kosten[[#This Row],[Totaal kosten]],"")</f>
        <v/>
      </c>
      <c r="CL243" s="148" t="str">
        <f>IF(Tbl.Kosten[[#This Row],[WPnr.]]=CL$7,Tbl.Kosten[[#This Row],[Totaal kosten]],"")</f>
        <v/>
      </c>
      <c r="CM243" s="148" t="str">
        <f>IF(Tbl.Kosten[[#This Row],[WPnr.]]=CM$7,Tbl.Kosten[[#This Row],[Totaal kosten]],"")</f>
        <v/>
      </c>
      <c r="CN243" s="148" t="str">
        <f>IF(Tbl.Kosten[[#This Row],[WPnr.]]=CN$7,Tbl.Kosten[[#This Row],[Totaal kosten]],"")</f>
        <v/>
      </c>
      <c r="CO243" s="148" t="str">
        <f>IF(Tbl.Kosten[[#This Row],[WPnr.]]=CO$7,Tbl.Kosten[[#This Row],[Totaal kosten]],"")</f>
        <v/>
      </c>
      <c r="CP243" s="148" t="str">
        <f>IF(Tbl.Kosten[[#This Row],[WPnr.]]=CP$7,Tbl.Kosten[[#This Row],[Totaal kosten]],"")</f>
        <v/>
      </c>
      <c r="CQ243" s="148" t="str">
        <f>IF(Tbl.Kosten[[#This Row],[WPnr.]]=CQ$7,Tbl.Kosten[[#This Row],[Totaal kosten]],"")</f>
        <v/>
      </c>
      <c r="CR243" s="148" t="str">
        <f>IF(Tbl.Kosten[[#This Row],[WPnr.]]=CR$7,Tbl.Kosten[[#This Row],[Totaal kosten]],"")</f>
        <v/>
      </c>
      <c r="CS243" s="148" t="str">
        <f>IF(Tbl.Kosten[[#This Row],[WPnr.]]=CS$7,Tbl.Kosten[[#This Row],[Totaal kosten]],"")</f>
        <v/>
      </c>
      <c r="CT243" s="148" t="str">
        <f>IF(Tbl.Kosten[[#This Row],[WPnr.]]=CT$7,Tbl.Kosten[[#This Row],[Totaal kosten]],"")</f>
        <v/>
      </c>
      <c r="CU243" s="148" t="str">
        <f>IF(Tbl.Kosten[[#This Row],[WPnr.]]=CU$7,Tbl.Kosten[[#This Row],[Totaal kosten]],"")</f>
        <v/>
      </c>
      <c r="CV243" s="148" t="str">
        <f>IF(Tbl.Kosten[[#This Row],[WPnr.]]=CV$7,Tbl.Kosten[[#This Row],[Totaal kosten]],"")</f>
        <v/>
      </c>
      <c r="CW243" s="148" t="str">
        <f>IF(Tbl.Kosten[[#This Row],[WPnr.]]=CW$7,Tbl.Kosten[[#This Row],[Totaal kosten]],"")</f>
        <v/>
      </c>
      <c r="CX243" s="148" t="str">
        <f>IF(Tbl.Kosten[[#This Row],[WPnr.]]=CX$7,Tbl.Kosten[[#This Row],[Totaal kosten]],"")</f>
        <v/>
      </c>
      <c r="CY243" s="148" t="str">
        <f>IF(Tbl.Kosten[[#This Row],[WPnr.]]=CY$7,Tbl.Kosten[[#This Row],[Totaal kosten]],"")</f>
        <v/>
      </c>
      <c r="CZ243" s="148" t="str">
        <f>IF(Tbl.Kosten[[#This Row],[WPnr.]]=CZ$7,Tbl.Kosten[[#This Row],[Totaal kosten]],"")</f>
        <v/>
      </c>
      <c r="DA243" s="148" t="str">
        <f>IF(Tbl.Kosten[[#This Row],[WPnr.]]=DA$7,Tbl.Kosten[[#This Row],[Totaal kosten]],"")</f>
        <v/>
      </c>
      <c r="DB243" s="148" t="str">
        <f>IF(Tbl.Kosten[[#This Row],[WPnr.]]=DB$7,Tbl.Kosten[[#This Row],[Totaal kosten]],"")</f>
        <v/>
      </c>
      <c r="DC243" s="148" t="str">
        <f>IF(Tbl.Kosten[[#This Row],[WPnr.]]=DC$7,Tbl.Kosten[[#This Row],[Totaal kosten]],"")</f>
        <v/>
      </c>
      <c r="DD243" s="148" t="str">
        <f>IF(Tbl.Kosten[[#This Row],[WPnr.]]=DD$7,Tbl.Kosten[[#This Row],[Totaal kosten]],"")</f>
        <v/>
      </c>
      <c r="DE243" s="148" t="str">
        <f>IF(Tbl.Kosten[[#This Row],[WPnr.]]=DE$7,Tbl.Kosten[[#This Row],[Totaal kosten]],"")</f>
        <v/>
      </c>
      <c r="DF243" s="148" t="str">
        <f>IF(Tbl.Kosten[[#This Row],[WPnr.]]=DF$7,Tbl.Kosten[[#This Row],[Totaal kosten]],"")</f>
        <v/>
      </c>
      <c r="DG243" s="148" t="str">
        <f>IF(Tbl.Kosten[[#This Row],[WPnr.]]=DG$7,Tbl.Kosten[[#This Row],[Totaal kosten]],"")</f>
        <v/>
      </c>
      <c r="DH243" s="148" t="str">
        <f>IF(Tbl.Kosten[[#This Row],[WPnr.]]=DH$7,Tbl.Kosten[[#This Row],[Totaal kosten]],"")</f>
        <v/>
      </c>
      <c r="DI243" s="148" t="str">
        <f>IF(Tbl.Kosten[[#This Row],[WPnr.]]=DI$7,Tbl.Kosten[[#This Row],[Totaal kosten]],"")</f>
        <v/>
      </c>
      <c r="DJ243" s="148" t="str">
        <f>IF(Tbl.Kosten[[#This Row],[WPnr.]]=DJ$7,Tbl.Kosten[[#This Row],[Totaal kosten]],"")</f>
        <v/>
      </c>
      <c r="DK243" s="148" t="str">
        <f>IF(Tbl.Kosten[[#This Row],[WPnr.]]=DK$7,Tbl.Kosten[[#This Row],[Totaal kosten]],"")</f>
        <v/>
      </c>
      <c r="DL243" s="148" t="str">
        <f>IF(Tbl.Kosten[[#This Row],[WPnr.]]=DL$7,Tbl.Kosten[[#This Row],[Totaal kosten]],"")</f>
        <v/>
      </c>
      <c r="DM243" s="148" t="str">
        <f>IF(Tbl.Kosten[[#This Row],[WPnr.]]=DM$7,Tbl.Kosten[[#This Row],[Totaal kosten]],"")</f>
        <v/>
      </c>
      <c r="DN243" s="148" t="str">
        <f>IF(Tbl.Kosten[[#This Row],[WPnr.]]=DN$7,Tbl.Kosten[[#This Row],[Totaal kosten]],"")</f>
        <v/>
      </c>
      <c r="DO243" s="148" t="str">
        <f>IF(Tbl.Kosten[[#This Row],[WPnr.]]=DO$7,Tbl.Kosten[[#This Row],[Totaal kosten]],"")</f>
        <v/>
      </c>
      <c r="DP243" s="148" t="str">
        <f>IF(Tbl.Kosten[[#This Row],[WPnr.]]=DP$7,Tbl.Kosten[[#This Row],[Totaal kosten]],"")</f>
        <v/>
      </c>
      <c r="DQ243" s="148" t="str">
        <f>IF(Tbl.Kosten[[#This Row],[WPnr.]]=DQ$7,Tbl.Kosten[[#This Row],[Totaal kosten]],"")</f>
        <v/>
      </c>
      <c r="DR243" s="148" t="str">
        <f>IF(Tbl.Kosten[[#This Row],[WPnr.]]=DR$7,Tbl.Kosten[[#This Row],[Totaal kosten]],"")</f>
        <v/>
      </c>
      <c r="DS243" s="148" t="str">
        <f>IF(Tbl.Kosten[[#This Row],[WPnr.]]=DS$7,Tbl.Kosten[[#This Row],[Totaal kosten]],"")</f>
        <v/>
      </c>
      <c r="DT243" s="148" t="str">
        <f>IF(Tbl.Kosten[[#This Row],[WPnr.]]=DT$7,Tbl.Kosten[[#This Row],[Totaal kosten]],"")</f>
        <v/>
      </c>
      <c r="DU243" s="148" t="str">
        <f>IF(Tbl.Kosten[[#This Row],[WPnr.]]=DU$7,Tbl.Kosten[[#This Row],[Totaal kosten]],"")</f>
        <v/>
      </c>
      <c r="DV243" s="148" t="str">
        <f>IF(Tbl.Kosten[[#This Row],[WPnr.]]=DV$7,Tbl.Kosten[[#This Row],[Totaal kosten]],"")</f>
        <v/>
      </c>
      <c r="DW243" s="148" t="str">
        <f>IFERROR(_xlfn.XLOOKUP(Tbl.Kosten[[#This Row],[Kostensoort]],Tbl.Kostensoorten[Kostensoorten],Tbl.Kostensoorten[KSnr.],"",0,1),"")</f>
        <v/>
      </c>
      <c r="DX243" s="148" t="str">
        <f>IF(Tbl.Kosten[[#This Row],[KSnr.]]=DX$7,Tbl.Kosten[[#This Row],[Totaal kosten]],"")</f>
        <v/>
      </c>
      <c r="DY243" s="148" t="str">
        <f>IF(Tbl.Kosten[[#This Row],[KSnr.]]=DY$7,Tbl.Kosten[[#This Row],[Totaal kosten]],"")</f>
        <v/>
      </c>
      <c r="DZ243" s="148" t="str">
        <f>IF(Tbl.Kosten[[#This Row],[KSnr.]]=DZ$7,Tbl.Kosten[[#This Row],[Totaal kosten]],"")</f>
        <v/>
      </c>
      <c r="EA243" s="148" t="str">
        <f>IF(Tbl.Kosten[[#This Row],[KSnr.]]=EA$7,Tbl.Kosten[[#This Row],[Totaal kosten]],"")</f>
        <v/>
      </c>
      <c r="EB243" s="148" t="str">
        <f>IF(Tbl.Kosten[[#This Row],[KSnr.]]=EB$7,Tbl.Kosten[[#This Row],[Totaal kosten]],"")</f>
        <v/>
      </c>
      <c r="EC243" s="148" t="str">
        <f>IF(Tbl.Kosten[[#This Row],[KSnr.]]=EC$7,Tbl.Kosten[[#This Row],[Totaal kosten]],"")</f>
        <v/>
      </c>
      <c r="ED243" s="148" t="str">
        <f>IF(Tbl.Kosten[[#This Row],[KSnr.]]=ED$7,Tbl.Kosten[[#This Row],[Totaal kosten]],"")</f>
        <v/>
      </c>
      <c r="EE243" s="148" t="str">
        <f>IF(Tbl.Kosten[[#This Row],[KSnr.]]=EE$7,Tbl.Kosten[[#This Row],[Totaal kosten]],"")</f>
        <v/>
      </c>
      <c r="EF243" s="148" t="str">
        <f>IF(Tbl.Kosten[[#This Row],[KSnr.]]=EF$7,Tbl.Kosten[[#This Row],[Totaal kosten]],"")</f>
        <v/>
      </c>
      <c r="EG243" s="148" t="str">
        <f>IF(Tbl.Kosten[[#This Row],[KSnr.]]=EG$7,Tbl.Kosten[[#This Row],[Totaal kosten]],"")</f>
        <v/>
      </c>
      <c r="EH243" s="148" t="str">
        <f>IF(Tbl.Kosten[[#This Row],[KSnr.]]=EH$7,Tbl.Kosten[[#This Row],[Totaal kosten]],"")</f>
        <v/>
      </c>
      <c r="EI243" s="148" t="str">
        <f>IF(Tbl.Kosten[[#This Row],[KSnr.]]=EI$7,Tbl.Kosten[[#This Row],[Totaal kosten]],"")</f>
        <v/>
      </c>
      <c r="EJ243" s="148" t="str">
        <f>IF(Tbl.Kosten[[#This Row],[KSnr.]]=EJ$7,Tbl.Kosten[[#This Row],[Totaal kosten]],"")</f>
        <v/>
      </c>
      <c r="EK243" s="148" t="str">
        <f>IF(Tbl.Kosten[[#This Row],[KSnr.]]=EK$7,Tbl.Kosten[[#This Row],[Totaal kosten]],"")</f>
        <v/>
      </c>
      <c r="EL243" s="148" t="str">
        <f>IF(Tbl.Kosten[[#This Row],[KSnr.]]=EL$7,Tbl.Kosten[[#This Row],[Totaal kosten]],"")</f>
        <v/>
      </c>
      <c r="EM243" s="148" t="str">
        <f>IF(Tbl.Kosten[[#This Row],[KSnr.]]=EM$7,Tbl.Kosten[[#This Row],[Totaal kosten]],"")</f>
        <v/>
      </c>
      <c r="EN243" s="148" t="str">
        <f>IF(Tbl.Kosten[[#This Row],[KSnr.]]=EN$7,Tbl.Kosten[[#This Row],[Totaal kosten]],"")</f>
        <v/>
      </c>
      <c r="EO243" s="148" t="str">
        <f>IF(Tbl.Kosten[[#This Row],[KSnr.]]=EO$7,Tbl.Kosten[[#This Row],[Totaal kosten]],"")</f>
        <v/>
      </c>
      <c r="EP243" s="148" t="str">
        <f>IF(Tbl.Kosten[[#This Row],[KSnr.]]=EP$7,Tbl.Kosten[[#This Row],[Totaal kosten]],"")</f>
        <v/>
      </c>
      <c r="EQ243" s="148" t="str">
        <f>IF(Tbl.Kosten[[#This Row],[KSnr.]]=EQ$7,Tbl.Kosten[[#This Row],[Totaal kosten]],"")</f>
        <v/>
      </c>
      <c r="ER243" s="144" t="str">
        <f>IFERROR(_xlfn.XLOOKUP(Tbl.Kosten[[#This Row],[Subsidieactiviteit]],Tbl.Subsidiehoogte[Subsidieactiviteit],Tbl.Subsidiehoogte[SAnr.],"",0,1),"")</f>
        <v/>
      </c>
      <c r="ES243" s="150" t="str">
        <f>IF(Tbl.Kosten[[#This Row],[Sanr.]]=ES$7,Tbl.Kosten[[#This Row],[Totaal kosten]],"")</f>
        <v/>
      </c>
      <c r="ET243" s="150" t="str">
        <f>IF(Tbl.Kosten[[#This Row],[Sanr.]]=ET$7,Tbl.Kosten[[#This Row],[Totaal kosten]],"")</f>
        <v/>
      </c>
      <c r="EU243" s="150" t="str">
        <f>IF(Tbl.Kosten[[#This Row],[Sanr.]]=EU$7,Tbl.Kosten[[#This Row],[Totaal kosten]],"")</f>
        <v/>
      </c>
      <c r="EV243" s="150" t="str">
        <f>IF(Tbl.Kosten[[#This Row],[Sanr.]]=EV$7,Tbl.Kosten[[#This Row],[Totaal kosten]],"")</f>
        <v/>
      </c>
      <c r="EW243" s="150" t="str">
        <f>IF(Tbl.Kosten[[#This Row],[Sanr.]]=EW$7,Tbl.Kosten[[#This Row],[Totaal kosten]],"")</f>
        <v/>
      </c>
      <c r="EX243" s="150" t="str">
        <f>IF(Tbl.Kosten[[#This Row],[Sanr.]]=EX$7,Tbl.Kosten[[#This Row],[Totaal kosten]],"")</f>
        <v/>
      </c>
      <c r="EY243" s="150" t="str">
        <f>IF(Tbl.Kosten[[#This Row],[Sanr.]]=EY$7,Tbl.Kosten[[#This Row],[Totaal kosten]],"")</f>
        <v/>
      </c>
      <c r="EZ243" s="150" t="str">
        <f>IF(Tbl.Kosten[[#This Row],[Sanr.]]=EZ$7,Tbl.Kosten[[#This Row],[Totaal kosten]],"")</f>
        <v/>
      </c>
      <c r="FA243" s="150" t="str">
        <f>IF(Tbl.Kosten[[#This Row],[Sanr.]]=FA$7,Tbl.Kosten[[#This Row],[Totaal kosten]],"")</f>
        <v/>
      </c>
      <c r="FB243" s="150" t="str">
        <f>IF(Tbl.Kosten[[#This Row],[Sanr.]]=FB$7,Tbl.Kosten[[#This Row],[Totaal kosten]],"")</f>
        <v/>
      </c>
      <c r="FC243" s="150" t="str">
        <f>IF(Tbl.Kosten[[#This Row],[Sanr.]]=FC$7,Tbl.Kosten[[#This Row],[Totaal kosten]],"")</f>
        <v/>
      </c>
      <c r="FD243" s="150" t="str">
        <f>IF(Tbl.Kosten[[#This Row],[Sanr.]]=FD$7,Tbl.Kosten[[#This Row],[Totaal kosten]],"")</f>
        <v/>
      </c>
      <c r="FE243" s="150" t="str">
        <f>IF(Tbl.Kosten[[#This Row],[Sanr.]]=FE$7,Tbl.Kosten[[#This Row],[Totaal kosten]],"")</f>
        <v/>
      </c>
      <c r="FF243" s="150" t="str">
        <f>IF(Tbl.Kosten[[#This Row],[Sanr.]]=FF$7,Tbl.Kosten[[#This Row],[Totaal kosten]],"")</f>
        <v/>
      </c>
      <c r="FG243" s="150" t="str">
        <f>IF(Tbl.Kosten[[#This Row],[Sanr.]]=FG$7,Tbl.Kosten[[#This Row],[Totaal kosten]],"")</f>
        <v/>
      </c>
      <c r="FH243" s="150" t="str">
        <f>IF(Tbl.Kosten[[#This Row],[Sanr.]]=FH$7,Tbl.Kosten[[#This Row],[Totaal kosten]],"")</f>
        <v/>
      </c>
      <c r="FI243" s="150" t="str">
        <f>IF(Tbl.Kosten[[#This Row],[Sanr.]]=FI$7,Tbl.Kosten[[#This Row],[Totaal kosten]],"")</f>
        <v/>
      </c>
      <c r="FJ243" s="150" t="str">
        <f>IF(Tbl.Kosten[[#This Row],[Sanr.]]=FJ$7,Tbl.Kosten[[#This Row],[Totaal kosten]],"")</f>
        <v/>
      </c>
      <c r="FK243" s="150" t="str">
        <f>IF(Tbl.Kosten[[#This Row],[Sanr.]]=FK$7,Tbl.Kosten[[#This Row],[Totaal kosten]],"")</f>
        <v/>
      </c>
      <c r="FL243" s="150" t="str">
        <f>IF(Tbl.Kosten[[#This Row],[Sanr.]]=FL$7,Tbl.Kosten[[#This Row],[Totaal kosten]],"")</f>
        <v/>
      </c>
      <c r="FM243" s="150" t="str">
        <f>IF(Tbl.Kosten[[#This Row],[Sanr.]]=FM$7,Tbl.Kosten[[#This Row],[Totaal kosten]],"")</f>
        <v/>
      </c>
      <c r="FN243" s="150" t="str">
        <f>IF(Tbl.Kosten[[#This Row],[Sanr.]]=FN$7,Tbl.Kosten[[#This Row],[Totaal kosten]],"")</f>
        <v/>
      </c>
      <c r="FO243" s="150" t="str">
        <f>IF(Tbl.Kosten[[#This Row],[Sanr.]]=FO$7,Tbl.Kosten[[#This Row],[Totaal kosten]],"")</f>
        <v/>
      </c>
      <c r="FP243" s="150" t="str">
        <f>IF(Tbl.Kosten[[#This Row],[Sanr.]]=FP$7,Tbl.Kosten[[#This Row],[Totaal kosten]],"")</f>
        <v/>
      </c>
      <c r="FQ243" s="150" t="str">
        <f>IF(Tbl.Kosten[[#This Row],[Sanr.]]=FQ$7,Tbl.Kosten[[#This Row],[Totaal kosten]],"")</f>
        <v/>
      </c>
      <c r="FR243" s="150" t="str">
        <f>IF(Tbl.Kosten[[#This Row],[Sanr.]]=FR$7,Tbl.Kosten[[#This Row],[Totaal kosten]],"")</f>
        <v/>
      </c>
      <c r="FS243" s="150" t="str">
        <f>IF(Tbl.Kosten[[#This Row],[Sanr.]]=FS$7,Tbl.Kosten[[#This Row],[Totaal kosten]],"")</f>
        <v/>
      </c>
      <c r="FT243" s="150" t="str">
        <f>IF(Tbl.Kosten[[#This Row],[Sanr.]]=FT$7,Tbl.Kosten[[#This Row],[Totaal kosten]],"")</f>
        <v/>
      </c>
      <c r="FU243" s="150" t="str">
        <f>IF(Tbl.Kosten[[#This Row],[Sanr.]]=FU$7,Tbl.Kosten[[#This Row],[Totaal kosten]],"")</f>
        <v/>
      </c>
      <c r="FV243" s="150" t="str">
        <f>IF(Tbl.Kosten[[#This Row],[Sanr.]]=FV$7,Tbl.Kosten[[#This Row],[Totaal kosten]],"")</f>
        <v/>
      </c>
      <c r="FW243" s="150" t="str">
        <f>IFERROR(_xlfn.XLOOKUP(Tbl.Kosten[[#This Row],[Activiteitencode]],Tbl.Activiteiten[Activiteitcode],Tbl.Activiteiten[Anr.],"",0,1),"")</f>
        <v/>
      </c>
      <c r="FX243" s="169" t="str">
        <f>_xlfn.CONCAT(Tbl.Kosten[[#This Row],[Pnr.]],Tbl.Kosten[[#This Row],[Sanr.]])</f>
        <v>P1</v>
      </c>
      <c r="FY243" s="150">
        <f>Tbl.Kosten[[#This Row],[Totaal kosten]]-Tbl.Kosten[[#This Row],[Subsidie]]</f>
        <v>0</v>
      </c>
      <c r="FZ243" s="150">
        <f>IF(Tbl.Kosten[[#This Row],[Pnr.]]=FZ$7,Tbl.Kosten[[#This Row],[Te financieren]],"")</f>
        <v>0</v>
      </c>
      <c r="GA243" s="150" t="str">
        <f>IF(Tbl.Kosten[[#This Row],[Pnr.]]=GA$7,Tbl.Kosten[[#This Row],[Te financieren]],"")</f>
        <v/>
      </c>
      <c r="GB243" s="150" t="str">
        <f>IF(Tbl.Kosten[[#This Row],[Pnr.]]=GB$7,Tbl.Kosten[[#This Row],[Te financieren]],"")</f>
        <v/>
      </c>
      <c r="GC243" s="150" t="str">
        <f>IF(Tbl.Kosten[[#This Row],[Pnr.]]=GC$7,Tbl.Kosten[[#This Row],[Te financieren]],"")</f>
        <v/>
      </c>
      <c r="GD243" s="150" t="str">
        <f>IF(Tbl.Kosten[[#This Row],[Pnr.]]=GD$7,Tbl.Kosten[[#This Row],[Te financieren]],"")</f>
        <v/>
      </c>
      <c r="GE243" s="150" t="str">
        <f>IF(Tbl.Kosten[[#This Row],[Pnr.]]=GE$7,Tbl.Kosten[[#This Row],[Te financieren]],"")</f>
        <v/>
      </c>
      <c r="GF243" s="150" t="str">
        <f>IF(Tbl.Kosten[[#This Row],[Pnr.]]=GF$7,Tbl.Kosten[[#This Row],[Te financieren]],"")</f>
        <v/>
      </c>
      <c r="GG243" s="150" t="str">
        <f>IF(Tbl.Kosten[[#This Row],[Pnr.]]=GG$7,Tbl.Kosten[[#This Row],[Te financieren]],"")</f>
        <v/>
      </c>
      <c r="GH243" s="150" t="str">
        <f>IF(Tbl.Kosten[[#This Row],[Pnr.]]=GH$7,Tbl.Kosten[[#This Row],[Te financieren]],"")</f>
        <v/>
      </c>
      <c r="GI243" s="150" t="str">
        <f>IF(Tbl.Kosten[[#This Row],[Pnr.]]=GI$7,Tbl.Kosten[[#This Row],[Te financieren]],"")</f>
        <v/>
      </c>
      <c r="GJ243" s="150" t="str">
        <f>IF(Tbl.Kosten[[#This Row],[Pnr.]]=GJ$7,Tbl.Kosten[[#This Row],[Te financieren]],"")</f>
        <v/>
      </c>
      <c r="GK243" s="150" t="str">
        <f>IF(Tbl.Kosten[[#This Row],[Pnr.]]=GK$7,Tbl.Kosten[[#This Row],[Te financieren]],"")</f>
        <v/>
      </c>
      <c r="GL243" s="150" t="str">
        <f>IF(Tbl.Kosten[[#This Row],[Pnr.]]=GL$7,Tbl.Kosten[[#This Row],[Te financieren]],"")</f>
        <v/>
      </c>
      <c r="GM243" s="150" t="str">
        <f>IF(Tbl.Kosten[[#This Row],[Pnr.]]=GM$7,Tbl.Kosten[[#This Row],[Te financieren]],"")</f>
        <v/>
      </c>
      <c r="GN243" s="150" t="str">
        <f>IF(Tbl.Kosten[[#This Row],[Pnr.]]=GN$7,Tbl.Kosten[[#This Row],[Te financieren]],"")</f>
        <v/>
      </c>
      <c r="GO243" s="150" t="str">
        <f>IF(Tbl.Kosten[[#This Row],[Pnr.]]=GO$7,Tbl.Kosten[[#This Row],[Te financieren]],"")</f>
        <v/>
      </c>
      <c r="GP243" s="150" t="str">
        <f>IF(Tbl.Kosten[[#This Row],[Pnr.]]=GP$7,Tbl.Kosten[[#This Row],[Te financieren]],"")</f>
        <v/>
      </c>
      <c r="GQ243" s="150" t="str">
        <f>IF(Tbl.Kosten[[#This Row],[Pnr.]]=GQ$7,Tbl.Kosten[[#This Row],[Te financieren]],"")</f>
        <v/>
      </c>
      <c r="GR243" s="150" t="str">
        <f>IF(Tbl.Kosten[[#This Row],[Pnr.]]=GR$7,Tbl.Kosten[[#This Row],[Te financieren]],"")</f>
        <v/>
      </c>
      <c r="GS243" s="150" t="str">
        <f>IF(Tbl.Kosten[[#This Row],[Pnr.]]=GS$7,Tbl.Kosten[[#This Row],[Te financieren]],"")</f>
        <v/>
      </c>
      <c r="GT243" s="150" t="str">
        <f>IF(Tbl.Kosten[[#This Row],[Pnr.]]=GT$7,Tbl.Kosten[[#This Row],[Te financieren]],"")</f>
        <v/>
      </c>
      <c r="GU243" s="150" t="str">
        <f>IF(Tbl.Kosten[[#This Row],[Pnr.]]=GU$7,Tbl.Kosten[[#This Row],[Te financieren]],"")</f>
        <v/>
      </c>
      <c r="GV243" s="150" t="str">
        <f>IF(Tbl.Kosten[[#This Row],[Pnr.]]=GV$7,Tbl.Kosten[[#This Row],[Te financieren]],"")</f>
        <v/>
      </c>
      <c r="GW243" s="150" t="str">
        <f>IF(Tbl.Kosten[[#This Row],[Pnr.]]=GW$7,Tbl.Kosten[[#This Row],[Te financieren]],"")</f>
        <v/>
      </c>
      <c r="GX243" s="150" t="str">
        <f>IF(Tbl.Kosten[[#This Row],[Pnr.]]=GX$7,Tbl.Kosten[[#This Row],[Te financieren]],"")</f>
        <v/>
      </c>
      <c r="GY243" s="150" t="str">
        <f>IF(Tbl.Kosten[[#This Row],[Pnr.]]=GY$7,Tbl.Kosten[[#This Row],[Te financieren]],"")</f>
        <v/>
      </c>
      <c r="GZ243" s="150" t="str">
        <f>IF(Tbl.Kosten[[#This Row],[Pnr.]]=GZ$7,Tbl.Kosten[[#This Row],[Te financieren]],"")</f>
        <v/>
      </c>
      <c r="HA243" s="150" t="str">
        <f>IF(Tbl.Kosten[[#This Row],[Pnr.]]=HA$7,Tbl.Kosten[[#This Row],[Te financieren]],"")</f>
        <v/>
      </c>
      <c r="HB243" s="150" t="str">
        <f>IF(Tbl.Kosten[[#This Row],[Pnr.]]=HB$7,Tbl.Kosten[[#This Row],[Te financieren]],"")</f>
        <v/>
      </c>
      <c r="HC243" s="150" t="str">
        <f>IF(Tbl.Kosten[[#This Row],[Pnr.]]=HC$7,Tbl.Kosten[[#This Row],[Te financieren]],"")</f>
        <v/>
      </c>
      <c r="HD243" s="150" t="str">
        <f>IF(Tbl.Kosten[[#This Row],[Pnr.]]=HD$7,Tbl.Kosten[[#This Row],[Te financieren]],"")</f>
        <v/>
      </c>
      <c r="HE243" s="150" t="str">
        <f>IF(Tbl.Kosten[[#This Row],[Pnr.]]=HE$7,Tbl.Kosten[[#This Row],[Te financieren]],"")</f>
        <v/>
      </c>
      <c r="HF243" s="150" t="str">
        <f>IF(Tbl.Kosten[[#This Row],[Pnr.]]=HF$7,Tbl.Kosten[[#This Row],[Te financieren]],"")</f>
        <v/>
      </c>
      <c r="HG243" s="150" t="str">
        <f>IF(Tbl.Kosten[[#This Row],[Pnr.]]=HG$7,Tbl.Kosten[[#This Row],[Te financieren]],"")</f>
        <v/>
      </c>
      <c r="HH243" s="150" t="str">
        <f>IF(Tbl.Kosten[[#This Row],[Pnr.]]=HH$7,Tbl.Kosten[[#This Row],[Te financieren]],"")</f>
        <v/>
      </c>
      <c r="HI243" s="150" t="str">
        <f>IF(Tbl.Kosten[[#This Row],[Pnr.]]=HI$7,Tbl.Kosten[[#This Row],[Te financieren]],"")</f>
        <v/>
      </c>
      <c r="HJ243" s="150" t="str">
        <f>IF(Tbl.Kosten[[#This Row],[Pnr.]]=HJ$7,Tbl.Kosten[[#This Row],[Te financieren]],"")</f>
        <v/>
      </c>
      <c r="HK243" s="150" t="str">
        <f>IF(Tbl.Kosten[[#This Row],[Pnr.]]=HK$7,Tbl.Kosten[[#This Row],[Te financieren]],"")</f>
        <v/>
      </c>
      <c r="HL243" s="150" t="str">
        <f>IF(Tbl.Kosten[[#This Row],[Pnr.]]=HL$7,Tbl.Kosten[[#This Row],[Te financieren]],"")</f>
        <v/>
      </c>
      <c r="HM243" s="150" t="str">
        <f>IF(Tbl.Kosten[[#This Row],[Pnr.]]=HM$7,Tbl.Kosten[[#This Row],[Te financieren]],"")</f>
        <v/>
      </c>
      <c r="HN243" s="150" t="str">
        <f>IF(Tbl.Kosten[[#This Row],[Pnr.]]=HN$7,Tbl.Kosten[[#This Row],[Te financieren]],"")</f>
        <v/>
      </c>
      <c r="HO243" s="150" t="str">
        <f>IF(Tbl.Kosten[[#This Row],[Pnr.]]=HO$7,Tbl.Kosten[[#This Row],[Te financieren]],"")</f>
        <v/>
      </c>
      <c r="HP243" s="150" t="str">
        <f>IF(Tbl.Kosten[[#This Row],[Pnr.]]=HP$7,Tbl.Kosten[[#This Row],[Te financieren]],"")</f>
        <v/>
      </c>
      <c r="HQ243" s="150" t="str">
        <f>IF(Tbl.Kosten[[#This Row],[Pnr.]]=HQ$7,Tbl.Kosten[[#This Row],[Te financieren]],"")</f>
        <v/>
      </c>
      <c r="HR243" s="150" t="str">
        <f>IF(Tbl.Kosten[[#This Row],[Pnr.]]=HR$7,Tbl.Kosten[[#This Row],[Te financieren]],"")</f>
        <v/>
      </c>
      <c r="HS243" s="150" t="str">
        <f>IF(Tbl.Kosten[[#This Row],[Pnr.]]=HS$7,Tbl.Kosten[[#This Row],[Te financieren]],"")</f>
        <v/>
      </c>
      <c r="HT243" s="150" t="str">
        <f>IF(Tbl.Kosten[[#This Row],[Pnr.]]=HT$7,Tbl.Kosten[[#This Row],[Te financieren]],"")</f>
        <v/>
      </c>
      <c r="HU243" s="150" t="str">
        <f>IF(Tbl.Kosten[[#This Row],[Pnr.]]=HU$7,Tbl.Kosten[[#This Row],[Te financieren]],"")</f>
        <v/>
      </c>
      <c r="HV243" s="150" t="str">
        <f>IF(Tbl.Kosten[[#This Row],[Pnr.]]=HV$7,Tbl.Kosten[[#This Row],[Te financieren]],"")</f>
        <v/>
      </c>
      <c r="HW243" s="150" t="str">
        <f>IF(Tbl.Kosten[[#This Row],[Pnr.]]=HW$7,Tbl.Kosten[[#This Row],[Te financieren]],"")</f>
        <v/>
      </c>
    </row>
    <row r="244" spans="2:231" x14ac:dyDescent="0.3">
      <c r="B244" s="134"/>
      <c r="C244" s="137"/>
      <c r="D244" s="136"/>
      <c r="E244" s="261"/>
      <c r="F244" s="135"/>
      <c r="G244" s="11" t="str">
        <f>IF(Tbl.Kosten[[#This Row],[Medewerker e/o 
functie]]&lt;&gt;"",_xlfn.XLOOKUP(Tbl.Kosten[[#This Row],[Medewerker e/o 
functie]],Tbl.Uurtarief[Medewerker en/of functie],Tbl.Uurtarief[Uurtarief],"",0,1),"")</f>
        <v/>
      </c>
      <c r="H244" s="121">
        <f>IFERROR(Tbl.Kosten[[#This Row],[Uren]]*Tbl.Kosten[[#This Row],[Uurtarief]],0)</f>
        <v>0</v>
      </c>
      <c r="I244" s="119" t="str">
        <f>IF(Tbl.Kosten[[#This Row],[Subtotaal uren]]&lt;&gt;0,_xlfn.XLOOKUP(Tbl.Kosten[[#This Row],[Medewerker e/o 
functie]],Tbl.Uurtarief[Medewerker en/of functie],Tbl.Uurtarief[Kostensoort arbeid],"",0,1),"")</f>
        <v/>
      </c>
      <c r="J244" s="137"/>
      <c r="K244" s="135"/>
      <c r="L244" s="139" t="str">
        <f>IF(Tbl.Kosten[[#This Row],[Activum]]&lt;&gt;"",_xlfn.XLOOKUP(Tbl.Kosten[[#This Row],[Activum]],Tbl.Afschrijvingskosten[Activum],Tbl.Afschrijvingskosten[Tarief per afschrijvings-eenheid],"",0,1),"")</f>
        <v/>
      </c>
      <c r="M244" s="122">
        <f>IFERROR(Tbl.Kosten[[#This Row],[Een-
heden]]*Tbl.Kosten[[#This Row],[Afschrijvings-
tarief]],0)</f>
        <v>0</v>
      </c>
      <c r="N244" s="122" t="str">
        <f>IF(Tbl.Kosten[[#This Row],[Subtotaal afschrijving]]&lt;&gt;0,Lijsten!$A$7,"")</f>
        <v/>
      </c>
      <c r="O244" s="140"/>
      <c r="P244" s="135"/>
      <c r="Q244" s="138"/>
      <c r="R244" s="122">
        <f>IFERROR(Tbl.Kosten[[#This Row],[Aantal]]*Tbl.Kosten[[#This Row],[Tarief]],0)</f>
        <v>0</v>
      </c>
      <c r="S244" s="8">
        <f>IFERROR(Tbl.Kosten[[#This Row],[Subtotaal overige kosten]]+Tbl.Kosten[[#This Row],[Subtotaal uren]]+Tbl.Kosten[[#This Row],[Subtotaal afschrijving]],0)</f>
        <v>0</v>
      </c>
      <c r="T244" s="8">
        <f>IFERROR(Tbl.Kosten[[#This Row],[Totaal kosten]]*Tbl.Kosten[[#This Row],[Subsidie%]],0)</f>
        <v>0</v>
      </c>
      <c r="U244" s="4" t="str" cm="1">
        <f t="array" ref="U244">IFERROR(_xlfn.IFS(Tbl.Kosten[[#This Row],[Subtotaal uren]]&lt;&gt;0,Tbl.Kosten[[#This Row],[Kostensoort arbeid]],Tbl.Kosten[[#This Row],[Subtotaal afschrijving]]&lt;&gt;0,Tbl.Kosten[[#This Row],[Kostensoort afschrijving]],Tbl.Kosten[[#This Row],[Subtotaal overige kosten]]&lt;&gt;0,Tbl.Kosten[[#This Row],[Kostensoort overig]]),"")</f>
        <v/>
      </c>
      <c r="V244" s="4" t="str">
        <f>IFERROR(_xlfn.XLOOKUP(Tbl.Kosten[[#This Row],[Activiteitencode]],Tbl.Activiteiten[Activiteitcode],Tbl.Activiteiten[Werkpakketcode],"",0,1),"")</f>
        <v/>
      </c>
      <c r="W244" s="4" t="str">
        <f>IFERROR(_xlfn.XLOOKUP(Tbl.Kosten[[#This Row],[Werkpakketcode]],Tbl.Werkpakketten[Werkpakketcode],Tbl.Werkpakketten[Subsidiabele activiteit],"",0,1),"")</f>
        <v/>
      </c>
      <c r="X244" s="12">
        <f>IFERROR(_xlfn.XLOOKUP(Tbl.Kosten[[#This Row],[Sanr.]],Tbl.Subsidiehoogte[SAnr.],Tbl.Subsidiehoogte[Sub. Percentage],0,0,1),0)</f>
        <v>0</v>
      </c>
      <c r="Y244" s="144" t="str">
        <f>IFERROR(_xlfn.XLOOKUP(Tbl.Kosten[[#This Row],[Partnercode]],Tbl.Projectpartners[Partnercode],Tbl.Projectpartners[PNr.],"",0,1),"")</f>
        <v>P1</v>
      </c>
      <c r="Z244" s="148">
        <f>IF(Tbl.Kosten[[#This Row],[Pnr.]]=Z$7,Tbl.Kosten[[#This Row],[Totaal kosten]],"")</f>
        <v>0</v>
      </c>
      <c r="AA244" s="148" t="str">
        <f>IF(Tbl.Kosten[[#This Row],[Pnr.]]=AA$7,Tbl.Kosten[[#This Row],[Totaal kosten]],"")</f>
        <v/>
      </c>
      <c r="AB244" s="148" t="str">
        <f>IF(Tbl.Kosten[[#This Row],[Pnr.]]=AB$7,Tbl.Kosten[[#This Row],[Totaal kosten]],"")</f>
        <v/>
      </c>
      <c r="AC244" s="148" t="str">
        <f>IF(Tbl.Kosten[[#This Row],[Pnr.]]=AC$7,Tbl.Kosten[[#This Row],[Totaal kosten]],"")</f>
        <v/>
      </c>
      <c r="AD244" s="148" t="str">
        <f>IF(Tbl.Kosten[[#This Row],[Pnr.]]=AD$7,Tbl.Kosten[[#This Row],[Totaal kosten]],"")</f>
        <v/>
      </c>
      <c r="AE244" s="148" t="str">
        <f>IF(Tbl.Kosten[[#This Row],[Pnr.]]=AE$7,Tbl.Kosten[[#This Row],[Totaal kosten]],"")</f>
        <v/>
      </c>
      <c r="AF244" s="148" t="str">
        <f>IF(Tbl.Kosten[[#This Row],[Pnr.]]=AF$7,Tbl.Kosten[[#This Row],[Totaal kosten]],"")</f>
        <v/>
      </c>
      <c r="AG244" s="148" t="str">
        <f>IF(Tbl.Kosten[[#This Row],[Pnr.]]=AG$7,Tbl.Kosten[[#This Row],[Totaal kosten]],"")</f>
        <v/>
      </c>
      <c r="AH244" s="148" t="str">
        <f>IF(Tbl.Kosten[[#This Row],[Pnr.]]=AH$7,Tbl.Kosten[[#This Row],[Totaal kosten]],"")</f>
        <v/>
      </c>
      <c r="AI244" s="148" t="str">
        <f>IF(Tbl.Kosten[[#This Row],[Pnr.]]=AI$7,Tbl.Kosten[[#This Row],[Totaal kosten]],"")</f>
        <v/>
      </c>
      <c r="AJ244" s="148" t="str">
        <f>IF(Tbl.Kosten[[#This Row],[Pnr.]]=AJ$7,Tbl.Kosten[[#This Row],[Totaal kosten]],"")</f>
        <v/>
      </c>
      <c r="AK244" s="148" t="str">
        <f>IF(Tbl.Kosten[[#This Row],[Pnr.]]=AK$7,Tbl.Kosten[[#This Row],[Totaal kosten]],"")</f>
        <v/>
      </c>
      <c r="AL244" s="148" t="str">
        <f>IF(Tbl.Kosten[[#This Row],[Pnr.]]=AL$7,Tbl.Kosten[[#This Row],[Totaal kosten]],"")</f>
        <v/>
      </c>
      <c r="AM244" s="148" t="str">
        <f>IF(Tbl.Kosten[[#This Row],[Pnr.]]=AM$7,Tbl.Kosten[[#This Row],[Totaal kosten]],"")</f>
        <v/>
      </c>
      <c r="AN244" s="148" t="str">
        <f>IF(Tbl.Kosten[[#This Row],[Pnr.]]=AN$7,Tbl.Kosten[[#This Row],[Totaal kosten]],"")</f>
        <v/>
      </c>
      <c r="AO244" s="148" t="str">
        <f>IF(Tbl.Kosten[[#This Row],[Pnr.]]=AO$7,Tbl.Kosten[[#This Row],[Totaal kosten]],"")</f>
        <v/>
      </c>
      <c r="AP244" s="148" t="str">
        <f>IF(Tbl.Kosten[[#This Row],[Pnr.]]=AP$7,Tbl.Kosten[[#This Row],[Totaal kosten]],"")</f>
        <v/>
      </c>
      <c r="AQ244" s="148" t="str">
        <f>IF(Tbl.Kosten[[#This Row],[Pnr.]]=AQ$7,Tbl.Kosten[[#This Row],[Totaal kosten]],"")</f>
        <v/>
      </c>
      <c r="AR244" s="148" t="str">
        <f>IF(Tbl.Kosten[[#This Row],[Pnr.]]=AR$7,Tbl.Kosten[[#This Row],[Totaal kosten]],"")</f>
        <v/>
      </c>
      <c r="AS244" s="148" t="str">
        <f>IF(Tbl.Kosten[[#This Row],[Pnr.]]=AS$7,Tbl.Kosten[[#This Row],[Totaal kosten]],"")</f>
        <v/>
      </c>
      <c r="AT244" s="148" t="str">
        <f>IF(Tbl.Kosten[[#This Row],[Pnr.]]=AT$7,Tbl.Kosten[[#This Row],[Totaal kosten]],"")</f>
        <v/>
      </c>
      <c r="AU244" s="148" t="str">
        <f>IF(Tbl.Kosten[[#This Row],[Pnr.]]=AU$7,Tbl.Kosten[[#This Row],[Totaal kosten]],"")</f>
        <v/>
      </c>
      <c r="AV244" s="148" t="str">
        <f>IF(Tbl.Kosten[[#This Row],[Pnr.]]=AV$7,Tbl.Kosten[[#This Row],[Totaal kosten]],"")</f>
        <v/>
      </c>
      <c r="AW244" s="148" t="str">
        <f>IF(Tbl.Kosten[[#This Row],[Pnr.]]=AW$7,Tbl.Kosten[[#This Row],[Totaal kosten]],"")</f>
        <v/>
      </c>
      <c r="AX244" s="148" t="str">
        <f>IF(Tbl.Kosten[[#This Row],[Pnr.]]=AX$7,Tbl.Kosten[[#This Row],[Totaal kosten]],"")</f>
        <v/>
      </c>
      <c r="AY244" s="148" t="str">
        <f>IF(Tbl.Kosten[[#This Row],[Pnr.]]=AY$7,Tbl.Kosten[[#This Row],[Totaal kosten]],"")</f>
        <v/>
      </c>
      <c r="AZ244" s="148" t="str">
        <f>IF(Tbl.Kosten[[#This Row],[Pnr.]]=AZ$7,Tbl.Kosten[[#This Row],[Totaal kosten]],"")</f>
        <v/>
      </c>
      <c r="BA244" s="148" t="str">
        <f>IF(Tbl.Kosten[[#This Row],[Pnr.]]=BA$7,Tbl.Kosten[[#This Row],[Totaal kosten]],"")</f>
        <v/>
      </c>
      <c r="BB244" s="148" t="str">
        <f>IF(Tbl.Kosten[[#This Row],[Pnr.]]=BB$7,Tbl.Kosten[[#This Row],[Totaal kosten]],"")</f>
        <v/>
      </c>
      <c r="BC244" s="148" t="str">
        <f>IF(Tbl.Kosten[[#This Row],[Pnr.]]=BC$7,Tbl.Kosten[[#This Row],[Totaal kosten]],"")</f>
        <v/>
      </c>
      <c r="BD244" s="148" t="str">
        <f>IF(Tbl.Kosten[[#This Row],[Pnr.]]=BD$7,Tbl.Kosten[[#This Row],[Totaal kosten]],"")</f>
        <v/>
      </c>
      <c r="BE244" s="148" t="str">
        <f>IF(Tbl.Kosten[[#This Row],[Pnr.]]=BE$7,Tbl.Kosten[[#This Row],[Totaal kosten]],"")</f>
        <v/>
      </c>
      <c r="BF244" s="148" t="str">
        <f>IF(Tbl.Kosten[[#This Row],[Pnr.]]=BF$7,Tbl.Kosten[[#This Row],[Totaal kosten]],"")</f>
        <v/>
      </c>
      <c r="BG244" s="148" t="str">
        <f>IF(Tbl.Kosten[[#This Row],[Pnr.]]=BG$7,Tbl.Kosten[[#This Row],[Totaal kosten]],"")</f>
        <v/>
      </c>
      <c r="BH244" s="148" t="str">
        <f>IF(Tbl.Kosten[[#This Row],[Pnr.]]=BH$7,Tbl.Kosten[[#This Row],[Totaal kosten]],"")</f>
        <v/>
      </c>
      <c r="BI244" s="148" t="str">
        <f>IF(Tbl.Kosten[[#This Row],[Pnr.]]=BI$7,Tbl.Kosten[[#This Row],[Totaal kosten]],"")</f>
        <v/>
      </c>
      <c r="BJ244" s="148" t="str">
        <f>IF(Tbl.Kosten[[#This Row],[Pnr.]]=BJ$7,Tbl.Kosten[[#This Row],[Totaal kosten]],"")</f>
        <v/>
      </c>
      <c r="BK244" s="148" t="str">
        <f>IF(Tbl.Kosten[[#This Row],[Pnr.]]=BK$7,Tbl.Kosten[[#This Row],[Totaal kosten]],"")</f>
        <v/>
      </c>
      <c r="BL244" s="148" t="str">
        <f>IF(Tbl.Kosten[[#This Row],[Pnr.]]=BL$7,Tbl.Kosten[[#This Row],[Totaal kosten]],"")</f>
        <v/>
      </c>
      <c r="BM244" s="148" t="str">
        <f>IF(Tbl.Kosten[[#This Row],[Pnr.]]=BM$7,Tbl.Kosten[[#This Row],[Totaal kosten]],"")</f>
        <v/>
      </c>
      <c r="BN244" s="148" t="str">
        <f>IF(Tbl.Kosten[[#This Row],[Pnr.]]=BN$7,Tbl.Kosten[[#This Row],[Totaal kosten]],"")</f>
        <v/>
      </c>
      <c r="BO244" s="148" t="str">
        <f>IF(Tbl.Kosten[[#This Row],[Pnr.]]=BO$7,Tbl.Kosten[[#This Row],[Totaal kosten]],"")</f>
        <v/>
      </c>
      <c r="BP244" s="148" t="str">
        <f>IF(Tbl.Kosten[[#This Row],[Pnr.]]=BP$7,Tbl.Kosten[[#This Row],[Totaal kosten]],"")</f>
        <v/>
      </c>
      <c r="BQ244" s="148" t="str">
        <f>IF(Tbl.Kosten[[#This Row],[Pnr.]]=BQ$7,Tbl.Kosten[[#This Row],[Totaal kosten]],"")</f>
        <v/>
      </c>
      <c r="BR244" s="148" t="str">
        <f>IF(Tbl.Kosten[[#This Row],[Pnr.]]=BR$7,Tbl.Kosten[[#This Row],[Totaal kosten]],"")</f>
        <v/>
      </c>
      <c r="BS244" s="148" t="str">
        <f>IF(Tbl.Kosten[[#This Row],[Pnr.]]=BS$7,Tbl.Kosten[[#This Row],[Totaal kosten]],"")</f>
        <v/>
      </c>
      <c r="BT244" s="148" t="str">
        <f>IF(Tbl.Kosten[[#This Row],[Pnr.]]=BT$7,Tbl.Kosten[[#This Row],[Totaal kosten]],"")</f>
        <v/>
      </c>
      <c r="BU244" s="148" t="str">
        <f>IF(Tbl.Kosten[[#This Row],[Pnr.]]=BU$7,Tbl.Kosten[[#This Row],[Totaal kosten]],"")</f>
        <v/>
      </c>
      <c r="BV244" s="148" t="str">
        <f>IF(Tbl.Kosten[[#This Row],[Pnr.]]=BV$7,Tbl.Kosten[[#This Row],[Totaal kosten]],"")</f>
        <v/>
      </c>
      <c r="BW244" s="148" t="str">
        <f>IF(Tbl.Kosten[[#This Row],[Pnr.]]=BW$7,Tbl.Kosten[[#This Row],[Totaal kosten]],"")</f>
        <v/>
      </c>
      <c r="BX244" s="148" t="str">
        <f>IFERROR(_xlfn.XLOOKUP(Tbl.Kosten[[#This Row],[Werkpakketcode]],Tbl.Werkpakketten[Werkpakketcode],Tbl.Werkpakketten[WPnr.],"",0,1),"")</f>
        <v/>
      </c>
      <c r="BY244" s="148" t="str">
        <f>IF(Tbl.Kosten[[#This Row],[WPnr.]]=BY$7,Tbl.Kosten[[#This Row],[Totaal kosten]],"")</f>
        <v/>
      </c>
      <c r="BZ244" s="148" t="str">
        <f>IF(Tbl.Kosten[[#This Row],[WPnr.]]=BZ$7,Tbl.Kosten[[#This Row],[Totaal kosten]],"")</f>
        <v/>
      </c>
      <c r="CA244" s="148" t="str">
        <f>IF(Tbl.Kosten[[#This Row],[WPnr.]]=CA$7,Tbl.Kosten[[#This Row],[Totaal kosten]],"")</f>
        <v/>
      </c>
      <c r="CB244" s="148" t="str">
        <f>IF(Tbl.Kosten[[#This Row],[WPnr.]]=CB$7,Tbl.Kosten[[#This Row],[Totaal kosten]],"")</f>
        <v/>
      </c>
      <c r="CC244" s="148" t="str">
        <f>IF(Tbl.Kosten[[#This Row],[WPnr.]]=CC$7,Tbl.Kosten[[#This Row],[Totaal kosten]],"")</f>
        <v/>
      </c>
      <c r="CD244" s="148" t="str">
        <f>IF(Tbl.Kosten[[#This Row],[WPnr.]]=CD$7,Tbl.Kosten[[#This Row],[Totaal kosten]],"")</f>
        <v/>
      </c>
      <c r="CE244" s="148" t="str">
        <f>IF(Tbl.Kosten[[#This Row],[WPnr.]]=CE$7,Tbl.Kosten[[#This Row],[Totaal kosten]],"")</f>
        <v/>
      </c>
      <c r="CF244" s="148" t="str">
        <f>IF(Tbl.Kosten[[#This Row],[WPnr.]]=CF$7,Tbl.Kosten[[#This Row],[Totaal kosten]],"")</f>
        <v/>
      </c>
      <c r="CG244" s="148" t="str">
        <f>IF(Tbl.Kosten[[#This Row],[WPnr.]]=CG$7,Tbl.Kosten[[#This Row],[Totaal kosten]],"")</f>
        <v/>
      </c>
      <c r="CH244" s="148" t="str">
        <f>IF(Tbl.Kosten[[#This Row],[WPnr.]]=CH$7,Tbl.Kosten[[#This Row],[Totaal kosten]],"")</f>
        <v/>
      </c>
      <c r="CI244" s="148" t="str">
        <f>IF(Tbl.Kosten[[#This Row],[WPnr.]]=CI$7,Tbl.Kosten[[#This Row],[Totaal kosten]],"")</f>
        <v/>
      </c>
      <c r="CJ244" s="148" t="str">
        <f>IF(Tbl.Kosten[[#This Row],[WPnr.]]=CJ$7,Tbl.Kosten[[#This Row],[Totaal kosten]],"")</f>
        <v/>
      </c>
      <c r="CK244" s="148" t="str">
        <f>IF(Tbl.Kosten[[#This Row],[WPnr.]]=CK$7,Tbl.Kosten[[#This Row],[Totaal kosten]],"")</f>
        <v/>
      </c>
      <c r="CL244" s="148" t="str">
        <f>IF(Tbl.Kosten[[#This Row],[WPnr.]]=CL$7,Tbl.Kosten[[#This Row],[Totaal kosten]],"")</f>
        <v/>
      </c>
      <c r="CM244" s="148" t="str">
        <f>IF(Tbl.Kosten[[#This Row],[WPnr.]]=CM$7,Tbl.Kosten[[#This Row],[Totaal kosten]],"")</f>
        <v/>
      </c>
      <c r="CN244" s="148" t="str">
        <f>IF(Tbl.Kosten[[#This Row],[WPnr.]]=CN$7,Tbl.Kosten[[#This Row],[Totaal kosten]],"")</f>
        <v/>
      </c>
      <c r="CO244" s="148" t="str">
        <f>IF(Tbl.Kosten[[#This Row],[WPnr.]]=CO$7,Tbl.Kosten[[#This Row],[Totaal kosten]],"")</f>
        <v/>
      </c>
      <c r="CP244" s="148" t="str">
        <f>IF(Tbl.Kosten[[#This Row],[WPnr.]]=CP$7,Tbl.Kosten[[#This Row],[Totaal kosten]],"")</f>
        <v/>
      </c>
      <c r="CQ244" s="148" t="str">
        <f>IF(Tbl.Kosten[[#This Row],[WPnr.]]=CQ$7,Tbl.Kosten[[#This Row],[Totaal kosten]],"")</f>
        <v/>
      </c>
      <c r="CR244" s="148" t="str">
        <f>IF(Tbl.Kosten[[#This Row],[WPnr.]]=CR$7,Tbl.Kosten[[#This Row],[Totaal kosten]],"")</f>
        <v/>
      </c>
      <c r="CS244" s="148" t="str">
        <f>IF(Tbl.Kosten[[#This Row],[WPnr.]]=CS$7,Tbl.Kosten[[#This Row],[Totaal kosten]],"")</f>
        <v/>
      </c>
      <c r="CT244" s="148" t="str">
        <f>IF(Tbl.Kosten[[#This Row],[WPnr.]]=CT$7,Tbl.Kosten[[#This Row],[Totaal kosten]],"")</f>
        <v/>
      </c>
      <c r="CU244" s="148" t="str">
        <f>IF(Tbl.Kosten[[#This Row],[WPnr.]]=CU$7,Tbl.Kosten[[#This Row],[Totaal kosten]],"")</f>
        <v/>
      </c>
      <c r="CV244" s="148" t="str">
        <f>IF(Tbl.Kosten[[#This Row],[WPnr.]]=CV$7,Tbl.Kosten[[#This Row],[Totaal kosten]],"")</f>
        <v/>
      </c>
      <c r="CW244" s="148" t="str">
        <f>IF(Tbl.Kosten[[#This Row],[WPnr.]]=CW$7,Tbl.Kosten[[#This Row],[Totaal kosten]],"")</f>
        <v/>
      </c>
      <c r="CX244" s="148" t="str">
        <f>IF(Tbl.Kosten[[#This Row],[WPnr.]]=CX$7,Tbl.Kosten[[#This Row],[Totaal kosten]],"")</f>
        <v/>
      </c>
      <c r="CY244" s="148" t="str">
        <f>IF(Tbl.Kosten[[#This Row],[WPnr.]]=CY$7,Tbl.Kosten[[#This Row],[Totaal kosten]],"")</f>
        <v/>
      </c>
      <c r="CZ244" s="148" t="str">
        <f>IF(Tbl.Kosten[[#This Row],[WPnr.]]=CZ$7,Tbl.Kosten[[#This Row],[Totaal kosten]],"")</f>
        <v/>
      </c>
      <c r="DA244" s="148" t="str">
        <f>IF(Tbl.Kosten[[#This Row],[WPnr.]]=DA$7,Tbl.Kosten[[#This Row],[Totaal kosten]],"")</f>
        <v/>
      </c>
      <c r="DB244" s="148" t="str">
        <f>IF(Tbl.Kosten[[#This Row],[WPnr.]]=DB$7,Tbl.Kosten[[#This Row],[Totaal kosten]],"")</f>
        <v/>
      </c>
      <c r="DC244" s="148" t="str">
        <f>IF(Tbl.Kosten[[#This Row],[WPnr.]]=DC$7,Tbl.Kosten[[#This Row],[Totaal kosten]],"")</f>
        <v/>
      </c>
      <c r="DD244" s="148" t="str">
        <f>IF(Tbl.Kosten[[#This Row],[WPnr.]]=DD$7,Tbl.Kosten[[#This Row],[Totaal kosten]],"")</f>
        <v/>
      </c>
      <c r="DE244" s="148" t="str">
        <f>IF(Tbl.Kosten[[#This Row],[WPnr.]]=DE$7,Tbl.Kosten[[#This Row],[Totaal kosten]],"")</f>
        <v/>
      </c>
      <c r="DF244" s="148" t="str">
        <f>IF(Tbl.Kosten[[#This Row],[WPnr.]]=DF$7,Tbl.Kosten[[#This Row],[Totaal kosten]],"")</f>
        <v/>
      </c>
      <c r="DG244" s="148" t="str">
        <f>IF(Tbl.Kosten[[#This Row],[WPnr.]]=DG$7,Tbl.Kosten[[#This Row],[Totaal kosten]],"")</f>
        <v/>
      </c>
      <c r="DH244" s="148" t="str">
        <f>IF(Tbl.Kosten[[#This Row],[WPnr.]]=DH$7,Tbl.Kosten[[#This Row],[Totaal kosten]],"")</f>
        <v/>
      </c>
      <c r="DI244" s="148" t="str">
        <f>IF(Tbl.Kosten[[#This Row],[WPnr.]]=DI$7,Tbl.Kosten[[#This Row],[Totaal kosten]],"")</f>
        <v/>
      </c>
      <c r="DJ244" s="148" t="str">
        <f>IF(Tbl.Kosten[[#This Row],[WPnr.]]=DJ$7,Tbl.Kosten[[#This Row],[Totaal kosten]],"")</f>
        <v/>
      </c>
      <c r="DK244" s="148" t="str">
        <f>IF(Tbl.Kosten[[#This Row],[WPnr.]]=DK$7,Tbl.Kosten[[#This Row],[Totaal kosten]],"")</f>
        <v/>
      </c>
      <c r="DL244" s="148" t="str">
        <f>IF(Tbl.Kosten[[#This Row],[WPnr.]]=DL$7,Tbl.Kosten[[#This Row],[Totaal kosten]],"")</f>
        <v/>
      </c>
      <c r="DM244" s="148" t="str">
        <f>IF(Tbl.Kosten[[#This Row],[WPnr.]]=DM$7,Tbl.Kosten[[#This Row],[Totaal kosten]],"")</f>
        <v/>
      </c>
      <c r="DN244" s="148" t="str">
        <f>IF(Tbl.Kosten[[#This Row],[WPnr.]]=DN$7,Tbl.Kosten[[#This Row],[Totaal kosten]],"")</f>
        <v/>
      </c>
      <c r="DO244" s="148" t="str">
        <f>IF(Tbl.Kosten[[#This Row],[WPnr.]]=DO$7,Tbl.Kosten[[#This Row],[Totaal kosten]],"")</f>
        <v/>
      </c>
      <c r="DP244" s="148" t="str">
        <f>IF(Tbl.Kosten[[#This Row],[WPnr.]]=DP$7,Tbl.Kosten[[#This Row],[Totaal kosten]],"")</f>
        <v/>
      </c>
      <c r="DQ244" s="148" t="str">
        <f>IF(Tbl.Kosten[[#This Row],[WPnr.]]=DQ$7,Tbl.Kosten[[#This Row],[Totaal kosten]],"")</f>
        <v/>
      </c>
      <c r="DR244" s="148" t="str">
        <f>IF(Tbl.Kosten[[#This Row],[WPnr.]]=DR$7,Tbl.Kosten[[#This Row],[Totaal kosten]],"")</f>
        <v/>
      </c>
      <c r="DS244" s="148" t="str">
        <f>IF(Tbl.Kosten[[#This Row],[WPnr.]]=DS$7,Tbl.Kosten[[#This Row],[Totaal kosten]],"")</f>
        <v/>
      </c>
      <c r="DT244" s="148" t="str">
        <f>IF(Tbl.Kosten[[#This Row],[WPnr.]]=DT$7,Tbl.Kosten[[#This Row],[Totaal kosten]],"")</f>
        <v/>
      </c>
      <c r="DU244" s="148" t="str">
        <f>IF(Tbl.Kosten[[#This Row],[WPnr.]]=DU$7,Tbl.Kosten[[#This Row],[Totaal kosten]],"")</f>
        <v/>
      </c>
      <c r="DV244" s="148" t="str">
        <f>IF(Tbl.Kosten[[#This Row],[WPnr.]]=DV$7,Tbl.Kosten[[#This Row],[Totaal kosten]],"")</f>
        <v/>
      </c>
      <c r="DW244" s="148" t="str">
        <f>IFERROR(_xlfn.XLOOKUP(Tbl.Kosten[[#This Row],[Kostensoort]],Tbl.Kostensoorten[Kostensoorten],Tbl.Kostensoorten[KSnr.],"",0,1),"")</f>
        <v/>
      </c>
      <c r="DX244" s="148" t="str">
        <f>IF(Tbl.Kosten[[#This Row],[KSnr.]]=DX$7,Tbl.Kosten[[#This Row],[Totaal kosten]],"")</f>
        <v/>
      </c>
      <c r="DY244" s="148" t="str">
        <f>IF(Tbl.Kosten[[#This Row],[KSnr.]]=DY$7,Tbl.Kosten[[#This Row],[Totaal kosten]],"")</f>
        <v/>
      </c>
      <c r="DZ244" s="148" t="str">
        <f>IF(Tbl.Kosten[[#This Row],[KSnr.]]=DZ$7,Tbl.Kosten[[#This Row],[Totaal kosten]],"")</f>
        <v/>
      </c>
      <c r="EA244" s="148" t="str">
        <f>IF(Tbl.Kosten[[#This Row],[KSnr.]]=EA$7,Tbl.Kosten[[#This Row],[Totaal kosten]],"")</f>
        <v/>
      </c>
      <c r="EB244" s="148" t="str">
        <f>IF(Tbl.Kosten[[#This Row],[KSnr.]]=EB$7,Tbl.Kosten[[#This Row],[Totaal kosten]],"")</f>
        <v/>
      </c>
      <c r="EC244" s="148" t="str">
        <f>IF(Tbl.Kosten[[#This Row],[KSnr.]]=EC$7,Tbl.Kosten[[#This Row],[Totaal kosten]],"")</f>
        <v/>
      </c>
      <c r="ED244" s="148" t="str">
        <f>IF(Tbl.Kosten[[#This Row],[KSnr.]]=ED$7,Tbl.Kosten[[#This Row],[Totaal kosten]],"")</f>
        <v/>
      </c>
      <c r="EE244" s="148" t="str">
        <f>IF(Tbl.Kosten[[#This Row],[KSnr.]]=EE$7,Tbl.Kosten[[#This Row],[Totaal kosten]],"")</f>
        <v/>
      </c>
      <c r="EF244" s="148" t="str">
        <f>IF(Tbl.Kosten[[#This Row],[KSnr.]]=EF$7,Tbl.Kosten[[#This Row],[Totaal kosten]],"")</f>
        <v/>
      </c>
      <c r="EG244" s="148" t="str">
        <f>IF(Tbl.Kosten[[#This Row],[KSnr.]]=EG$7,Tbl.Kosten[[#This Row],[Totaal kosten]],"")</f>
        <v/>
      </c>
      <c r="EH244" s="148" t="str">
        <f>IF(Tbl.Kosten[[#This Row],[KSnr.]]=EH$7,Tbl.Kosten[[#This Row],[Totaal kosten]],"")</f>
        <v/>
      </c>
      <c r="EI244" s="148" t="str">
        <f>IF(Tbl.Kosten[[#This Row],[KSnr.]]=EI$7,Tbl.Kosten[[#This Row],[Totaal kosten]],"")</f>
        <v/>
      </c>
      <c r="EJ244" s="148" t="str">
        <f>IF(Tbl.Kosten[[#This Row],[KSnr.]]=EJ$7,Tbl.Kosten[[#This Row],[Totaal kosten]],"")</f>
        <v/>
      </c>
      <c r="EK244" s="148" t="str">
        <f>IF(Tbl.Kosten[[#This Row],[KSnr.]]=EK$7,Tbl.Kosten[[#This Row],[Totaal kosten]],"")</f>
        <v/>
      </c>
      <c r="EL244" s="148" t="str">
        <f>IF(Tbl.Kosten[[#This Row],[KSnr.]]=EL$7,Tbl.Kosten[[#This Row],[Totaal kosten]],"")</f>
        <v/>
      </c>
      <c r="EM244" s="148" t="str">
        <f>IF(Tbl.Kosten[[#This Row],[KSnr.]]=EM$7,Tbl.Kosten[[#This Row],[Totaal kosten]],"")</f>
        <v/>
      </c>
      <c r="EN244" s="148" t="str">
        <f>IF(Tbl.Kosten[[#This Row],[KSnr.]]=EN$7,Tbl.Kosten[[#This Row],[Totaal kosten]],"")</f>
        <v/>
      </c>
      <c r="EO244" s="148" t="str">
        <f>IF(Tbl.Kosten[[#This Row],[KSnr.]]=EO$7,Tbl.Kosten[[#This Row],[Totaal kosten]],"")</f>
        <v/>
      </c>
      <c r="EP244" s="148" t="str">
        <f>IF(Tbl.Kosten[[#This Row],[KSnr.]]=EP$7,Tbl.Kosten[[#This Row],[Totaal kosten]],"")</f>
        <v/>
      </c>
      <c r="EQ244" s="148" t="str">
        <f>IF(Tbl.Kosten[[#This Row],[KSnr.]]=EQ$7,Tbl.Kosten[[#This Row],[Totaal kosten]],"")</f>
        <v/>
      </c>
      <c r="ER244" s="144" t="str">
        <f>IFERROR(_xlfn.XLOOKUP(Tbl.Kosten[[#This Row],[Subsidieactiviteit]],Tbl.Subsidiehoogte[Subsidieactiviteit],Tbl.Subsidiehoogte[SAnr.],"",0,1),"")</f>
        <v/>
      </c>
      <c r="ES244" s="150" t="str">
        <f>IF(Tbl.Kosten[[#This Row],[Sanr.]]=ES$7,Tbl.Kosten[[#This Row],[Totaal kosten]],"")</f>
        <v/>
      </c>
      <c r="ET244" s="150" t="str">
        <f>IF(Tbl.Kosten[[#This Row],[Sanr.]]=ET$7,Tbl.Kosten[[#This Row],[Totaal kosten]],"")</f>
        <v/>
      </c>
      <c r="EU244" s="150" t="str">
        <f>IF(Tbl.Kosten[[#This Row],[Sanr.]]=EU$7,Tbl.Kosten[[#This Row],[Totaal kosten]],"")</f>
        <v/>
      </c>
      <c r="EV244" s="150" t="str">
        <f>IF(Tbl.Kosten[[#This Row],[Sanr.]]=EV$7,Tbl.Kosten[[#This Row],[Totaal kosten]],"")</f>
        <v/>
      </c>
      <c r="EW244" s="150" t="str">
        <f>IF(Tbl.Kosten[[#This Row],[Sanr.]]=EW$7,Tbl.Kosten[[#This Row],[Totaal kosten]],"")</f>
        <v/>
      </c>
      <c r="EX244" s="150" t="str">
        <f>IF(Tbl.Kosten[[#This Row],[Sanr.]]=EX$7,Tbl.Kosten[[#This Row],[Totaal kosten]],"")</f>
        <v/>
      </c>
      <c r="EY244" s="150" t="str">
        <f>IF(Tbl.Kosten[[#This Row],[Sanr.]]=EY$7,Tbl.Kosten[[#This Row],[Totaal kosten]],"")</f>
        <v/>
      </c>
      <c r="EZ244" s="150" t="str">
        <f>IF(Tbl.Kosten[[#This Row],[Sanr.]]=EZ$7,Tbl.Kosten[[#This Row],[Totaal kosten]],"")</f>
        <v/>
      </c>
      <c r="FA244" s="150" t="str">
        <f>IF(Tbl.Kosten[[#This Row],[Sanr.]]=FA$7,Tbl.Kosten[[#This Row],[Totaal kosten]],"")</f>
        <v/>
      </c>
      <c r="FB244" s="150" t="str">
        <f>IF(Tbl.Kosten[[#This Row],[Sanr.]]=FB$7,Tbl.Kosten[[#This Row],[Totaal kosten]],"")</f>
        <v/>
      </c>
      <c r="FC244" s="150" t="str">
        <f>IF(Tbl.Kosten[[#This Row],[Sanr.]]=FC$7,Tbl.Kosten[[#This Row],[Totaal kosten]],"")</f>
        <v/>
      </c>
      <c r="FD244" s="150" t="str">
        <f>IF(Tbl.Kosten[[#This Row],[Sanr.]]=FD$7,Tbl.Kosten[[#This Row],[Totaal kosten]],"")</f>
        <v/>
      </c>
      <c r="FE244" s="150" t="str">
        <f>IF(Tbl.Kosten[[#This Row],[Sanr.]]=FE$7,Tbl.Kosten[[#This Row],[Totaal kosten]],"")</f>
        <v/>
      </c>
      <c r="FF244" s="150" t="str">
        <f>IF(Tbl.Kosten[[#This Row],[Sanr.]]=FF$7,Tbl.Kosten[[#This Row],[Totaal kosten]],"")</f>
        <v/>
      </c>
      <c r="FG244" s="150" t="str">
        <f>IF(Tbl.Kosten[[#This Row],[Sanr.]]=FG$7,Tbl.Kosten[[#This Row],[Totaal kosten]],"")</f>
        <v/>
      </c>
      <c r="FH244" s="150" t="str">
        <f>IF(Tbl.Kosten[[#This Row],[Sanr.]]=FH$7,Tbl.Kosten[[#This Row],[Totaal kosten]],"")</f>
        <v/>
      </c>
      <c r="FI244" s="150" t="str">
        <f>IF(Tbl.Kosten[[#This Row],[Sanr.]]=FI$7,Tbl.Kosten[[#This Row],[Totaal kosten]],"")</f>
        <v/>
      </c>
      <c r="FJ244" s="150" t="str">
        <f>IF(Tbl.Kosten[[#This Row],[Sanr.]]=FJ$7,Tbl.Kosten[[#This Row],[Totaal kosten]],"")</f>
        <v/>
      </c>
      <c r="FK244" s="150" t="str">
        <f>IF(Tbl.Kosten[[#This Row],[Sanr.]]=FK$7,Tbl.Kosten[[#This Row],[Totaal kosten]],"")</f>
        <v/>
      </c>
      <c r="FL244" s="150" t="str">
        <f>IF(Tbl.Kosten[[#This Row],[Sanr.]]=FL$7,Tbl.Kosten[[#This Row],[Totaal kosten]],"")</f>
        <v/>
      </c>
      <c r="FM244" s="150" t="str">
        <f>IF(Tbl.Kosten[[#This Row],[Sanr.]]=FM$7,Tbl.Kosten[[#This Row],[Totaal kosten]],"")</f>
        <v/>
      </c>
      <c r="FN244" s="150" t="str">
        <f>IF(Tbl.Kosten[[#This Row],[Sanr.]]=FN$7,Tbl.Kosten[[#This Row],[Totaal kosten]],"")</f>
        <v/>
      </c>
      <c r="FO244" s="150" t="str">
        <f>IF(Tbl.Kosten[[#This Row],[Sanr.]]=FO$7,Tbl.Kosten[[#This Row],[Totaal kosten]],"")</f>
        <v/>
      </c>
      <c r="FP244" s="150" t="str">
        <f>IF(Tbl.Kosten[[#This Row],[Sanr.]]=FP$7,Tbl.Kosten[[#This Row],[Totaal kosten]],"")</f>
        <v/>
      </c>
      <c r="FQ244" s="150" t="str">
        <f>IF(Tbl.Kosten[[#This Row],[Sanr.]]=FQ$7,Tbl.Kosten[[#This Row],[Totaal kosten]],"")</f>
        <v/>
      </c>
      <c r="FR244" s="150" t="str">
        <f>IF(Tbl.Kosten[[#This Row],[Sanr.]]=FR$7,Tbl.Kosten[[#This Row],[Totaal kosten]],"")</f>
        <v/>
      </c>
      <c r="FS244" s="150" t="str">
        <f>IF(Tbl.Kosten[[#This Row],[Sanr.]]=FS$7,Tbl.Kosten[[#This Row],[Totaal kosten]],"")</f>
        <v/>
      </c>
      <c r="FT244" s="150" t="str">
        <f>IF(Tbl.Kosten[[#This Row],[Sanr.]]=FT$7,Tbl.Kosten[[#This Row],[Totaal kosten]],"")</f>
        <v/>
      </c>
      <c r="FU244" s="150" t="str">
        <f>IF(Tbl.Kosten[[#This Row],[Sanr.]]=FU$7,Tbl.Kosten[[#This Row],[Totaal kosten]],"")</f>
        <v/>
      </c>
      <c r="FV244" s="150" t="str">
        <f>IF(Tbl.Kosten[[#This Row],[Sanr.]]=FV$7,Tbl.Kosten[[#This Row],[Totaal kosten]],"")</f>
        <v/>
      </c>
      <c r="FW244" s="150" t="str">
        <f>IFERROR(_xlfn.XLOOKUP(Tbl.Kosten[[#This Row],[Activiteitencode]],Tbl.Activiteiten[Activiteitcode],Tbl.Activiteiten[Anr.],"",0,1),"")</f>
        <v/>
      </c>
      <c r="FX244" s="169" t="str">
        <f>_xlfn.CONCAT(Tbl.Kosten[[#This Row],[Pnr.]],Tbl.Kosten[[#This Row],[Sanr.]])</f>
        <v>P1</v>
      </c>
      <c r="FY244" s="150">
        <f>Tbl.Kosten[[#This Row],[Totaal kosten]]-Tbl.Kosten[[#This Row],[Subsidie]]</f>
        <v>0</v>
      </c>
      <c r="FZ244" s="150">
        <f>IF(Tbl.Kosten[[#This Row],[Pnr.]]=FZ$7,Tbl.Kosten[[#This Row],[Te financieren]],"")</f>
        <v>0</v>
      </c>
      <c r="GA244" s="150" t="str">
        <f>IF(Tbl.Kosten[[#This Row],[Pnr.]]=GA$7,Tbl.Kosten[[#This Row],[Te financieren]],"")</f>
        <v/>
      </c>
      <c r="GB244" s="150" t="str">
        <f>IF(Tbl.Kosten[[#This Row],[Pnr.]]=GB$7,Tbl.Kosten[[#This Row],[Te financieren]],"")</f>
        <v/>
      </c>
      <c r="GC244" s="150" t="str">
        <f>IF(Tbl.Kosten[[#This Row],[Pnr.]]=GC$7,Tbl.Kosten[[#This Row],[Te financieren]],"")</f>
        <v/>
      </c>
      <c r="GD244" s="150" t="str">
        <f>IF(Tbl.Kosten[[#This Row],[Pnr.]]=GD$7,Tbl.Kosten[[#This Row],[Te financieren]],"")</f>
        <v/>
      </c>
      <c r="GE244" s="150" t="str">
        <f>IF(Tbl.Kosten[[#This Row],[Pnr.]]=GE$7,Tbl.Kosten[[#This Row],[Te financieren]],"")</f>
        <v/>
      </c>
      <c r="GF244" s="150" t="str">
        <f>IF(Tbl.Kosten[[#This Row],[Pnr.]]=GF$7,Tbl.Kosten[[#This Row],[Te financieren]],"")</f>
        <v/>
      </c>
      <c r="GG244" s="150" t="str">
        <f>IF(Tbl.Kosten[[#This Row],[Pnr.]]=GG$7,Tbl.Kosten[[#This Row],[Te financieren]],"")</f>
        <v/>
      </c>
      <c r="GH244" s="150" t="str">
        <f>IF(Tbl.Kosten[[#This Row],[Pnr.]]=GH$7,Tbl.Kosten[[#This Row],[Te financieren]],"")</f>
        <v/>
      </c>
      <c r="GI244" s="150" t="str">
        <f>IF(Tbl.Kosten[[#This Row],[Pnr.]]=GI$7,Tbl.Kosten[[#This Row],[Te financieren]],"")</f>
        <v/>
      </c>
      <c r="GJ244" s="150" t="str">
        <f>IF(Tbl.Kosten[[#This Row],[Pnr.]]=GJ$7,Tbl.Kosten[[#This Row],[Te financieren]],"")</f>
        <v/>
      </c>
      <c r="GK244" s="150" t="str">
        <f>IF(Tbl.Kosten[[#This Row],[Pnr.]]=GK$7,Tbl.Kosten[[#This Row],[Te financieren]],"")</f>
        <v/>
      </c>
      <c r="GL244" s="150" t="str">
        <f>IF(Tbl.Kosten[[#This Row],[Pnr.]]=GL$7,Tbl.Kosten[[#This Row],[Te financieren]],"")</f>
        <v/>
      </c>
      <c r="GM244" s="150" t="str">
        <f>IF(Tbl.Kosten[[#This Row],[Pnr.]]=GM$7,Tbl.Kosten[[#This Row],[Te financieren]],"")</f>
        <v/>
      </c>
      <c r="GN244" s="150" t="str">
        <f>IF(Tbl.Kosten[[#This Row],[Pnr.]]=GN$7,Tbl.Kosten[[#This Row],[Te financieren]],"")</f>
        <v/>
      </c>
      <c r="GO244" s="150" t="str">
        <f>IF(Tbl.Kosten[[#This Row],[Pnr.]]=GO$7,Tbl.Kosten[[#This Row],[Te financieren]],"")</f>
        <v/>
      </c>
      <c r="GP244" s="150" t="str">
        <f>IF(Tbl.Kosten[[#This Row],[Pnr.]]=GP$7,Tbl.Kosten[[#This Row],[Te financieren]],"")</f>
        <v/>
      </c>
      <c r="GQ244" s="150" t="str">
        <f>IF(Tbl.Kosten[[#This Row],[Pnr.]]=GQ$7,Tbl.Kosten[[#This Row],[Te financieren]],"")</f>
        <v/>
      </c>
      <c r="GR244" s="150" t="str">
        <f>IF(Tbl.Kosten[[#This Row],[Pnr.]]=GR$7,Tbl.Kosten[[#This Row],[Te financieren]],"")</f>
        <v/>
      </c>
      <c r="GS244" s="150" t="str">
        <f>IF(Tbl.Kosten[[#This Row],[Pnr.]]=GS$7,Tbl.Kosten[[#This Row],[Te financieren]],"")</f>
        <v/>
      </c>
      <c r="GT244" s="150" t="str">
        <f>IF(Tbl.Kosten[[#This Row],[Pnr.]]=GT$7,Tbl.Kosten[[#This Row],[Te financieren]],"")</f>
        <v/>
      </c>
      <c r="GU244" s="150" t="str">
        <f>IF(Tbl.Kosten[[#This Row],[Pnr.]]=GU$7,Tbl.Kosten[[#This Row],[Te financieren]],"")</f>
        <v/>
      </c>
      <c r="GV244" s="150" t="str">
        <f>IF(Tbl.Kosten[[#This Row],[Pnr.]]=GV$7,Tbl.Kosten[[#This Row],[Te financieren]],"")</f>
        <v/>
      </c>
      <c r="GW244" s="150" t="str">
        <f>IF(Tbl.Kosten[[#This Row],[Pnr.]]=GW$7,Tbl.Kosten[[#This Row],[Te financieren]],"")</f>
        <v/>
      </c>
      <c r="GX244" s="150" t="str">
        <f>IF(Tbl.Kosten[[#This Row],[Pnr.]]=GX$7,Tbl.Kosten[[#This Row],[Te financieren]],"")</f>
        <v/>
      </c>
      <c r="GY244" s="150" t="str">
        <f>IF(Tbl.Kosten[[#This Row],[Pnr.]]=GY$7,Tbl.Kosten[[#This Row],[Te financieren]],"")</f>
        <v/>
      </c>
      <c r="GZ244" s="150" t="str">
        <f>IF(Tbl.Kosten[[#This Row],[Pnr.]]=GZ$7,Tbl.Kosten[[#This Row],[Te financieren]],"")</f>
        <v/>
      </c>
      <c r="HA244" s="150" t="str">
        <f>IF(Tbl.Kosten[[#This Row],[Pnr.]]=HA$7,Tbl.Kosten[[#This Row],[Te financieren]],"")</f>
        <v/>
      </c>
      <c r="HB244" s="150" t="str">
        <f>IF(Tbl.Kosten[[#This Row],[Pnr.]]=HB$7,Tbl.Kosten[[#This Row],[Te financieren]],"")</f>
        <v/>
      </c>
      <c r="HC244" s="150" t="str">
        <f>IF(Tbl.Kosten[[#This Row],[Pnr.]]=HC$7,Tbl.Kosten[[#This Row],[Te financieren]],"")</f>
        <v/>
      </c>
      <c r="HD244" s="150" t="str">
        <f>IF(Tbl.Kosten[[#This Row],[Pnr.]]=HD$7,Tbl.Kosten[[#This Row],[Te financieren]],"")</f>
        <v/>
      </c>
      <c r="HE244" s="150" t="str">
        <f>IF(Tbl.Kosten[[#This Row],[Pnr.]]=HE$7,Tbl.Kosten[[#This Row],[Te financieren]],"")</f>
        <v/>
      </c>
      <c r="HF244" s="150" t="str">
        <f>IF(Tbl.Kosten[[#This Row],[Pnr.]]=HF$7,Tbl.Kosten[[#This Row],[Te financieren]],"")</f>
        <v/>
      </c>
      <c r="HG244" s="150" t="str">
        <f>IF(Tbl.Kosten[[#This Row],[Pnr.]]=HG$7,Tbl.Kosten[[#This Row],[Te financieren]],"")</f>
        <v/>
      </c>
      <c r="HH244" s="150" t="str">
        <f>IF(Tbl.Kosten[[#This Row],[Pnr.]]=HH$7,Tbl.Kosten[[#This Row],[Te financieren]],"")</f>
        <v/>
      </c>
      <c r="HI244" s="150" t="str">
        <f>IF(Tbl.Kosten[[#This Row],[Pnr.]]=HI$7,Tbl.Kosten[[#This Row],[Te financieren]],"")</f>
        <v/>
      </c>
      <c r="HJ244" s="150" t="str">
        <f>IF(Tbl.Kosten[[#This Row],[Pnr.]]=HJ$7,Tbl.Kosten[[#This Row],[Te financieren]],"")</f>
        <v/>
      </c>
      <c r="HK244" s="150" t="str">
        <f>IF(Tbl.Kosten[[#This Row],[Pnr.]]=HK$7,Tbl.Kosten[[#This Row],[Te financieren]],"")</f>
        <v/>
      </c>
      <c r="HL244" s="150" t="str">
        <f>IF(Tbl.Kosten[[#This Row],[Pnr.]]=HL$7,Tbl.Kosten[[#This Row],[Te financieren]],"")</f>
        <v/>
      </c>
      <c r="HM244" s="150" t="str">
        <f>IF(Tbl.Kosten[[#This Row],[Pnr.]]=HM$7,Tbl.Kosten[[#This Row],[Te financieren]],"")</f>
        <v/>
      </c>
      <c r="HN244" s="150" t="str">
        <f>IF(Tbl.Kosten[[#This Row],[Pnr.]]=HN$7,Tbl.Kosten[[#This Row],[Te financieren]],"")</f>
        <v/>
      </c>
      <c r="HO244" s="150" t="str">
        <f>IF(Tbl.Kosten[[#This Row],[Pnr.]]=HO$7,Tbl.Kosten[[#This Row],[Te financieren]],"")</f>
        <v/>
      </c>
      <c r="HP244" s="150" t="str">
        <f>IF(Tbl.Kosten[[#This Row],[Pnr.]]=HP$7,Tbl.Kosten[[#This Row],[Te financieren]],"")</f>
        <v/>
      </c>
      <c r="HQ244" s="150" t="str">
        <f>IF(Tbl.Kosten[[#This Row],[Pnr.]]=HQ$7,Tbl.Kosten[[#This Row],[Te financieren]],"")</f>
        <v/>
      </c>
      <c r="HR244" s="150" t="str">
        <f>IF(Tbl.Kosten[[#This Row],[Pnr.]]=HR$7,Tbl.Kosten[[#This Row],[Te financieren]],"")</f>
        <v/>
      </c>
      <c r="HS244" s="150" t="str">
        <f>IF(Tbl.Kosten[[#This Row],[Pnr.]]=HS$7,Tbl.Kosten[[#This Row],[Te financieren]],"")</f>
        <v/>
      </c>
      <c r="HT244" s="150" t="str">
        <f>IF(Tbl.Kosten[[#This Row],[Pnr.]]=HT$7,Tbl.Kosten[[#This Row],[Te financieren]],"")</f>
        <v/>
      </c>
      <c r="HU244" s="150" t="str">
        <f>IF(Tbl.Kosten[[#This Row],[Pnr.]]=HU$7,Tbl.Kosten[[#This Row],[Te financieren]],"")</f>
        <v/>
      </c>
      <c r="HV244" s="150" t="str">
        <f>IF(Tbl.Kosten[[#This Row],[Pnr.]]=HV$7,Tbl.Kosten[[#This Row],[Te financieren]],"")</f>
        <v/>
      </c>
      <c r="HW244" s="150" t="str">
        <f>IF(Tbl.Kosten[[#This Row],[Pnr.]]=HW$7,Tbl.Kosten[[#This Row],[Te financieren]],"")</f>
        <v/>
      </c>
    </row>
    <row r="245" spans="2:231" x14ac:dyDescent="0.3">
      <c r="B245" s="134"/>
      <c r="C245" s="137"/>
      <c r="D245" s="136"/>
      <c r="E245" s="261"/>
      <c r="F245" s="135"/>
      <c r="G245" s="11" t="str">
        <f>IF(Tbl.Kosten[[#This Row],[Medewerker e/o 
functie]]&lt;&gt;"",_xlfn.XLOOKUP(Tbl.Kosten[[#This Row],[Medewerker e/o 
functie]],Tbl.Uurtarief[Medewerker en/of functie],Tbl.Uurtarief[Uurtarief],"",0,1),"")</f>
        <v/>
      </c>
      <c r="H245" s="121">
        <f>IFERROR(Tbl.Kosten[[#This Row],[Uren]]*Tbl.Kosten[[#This Row],[Uurtarief]],0)</f>
        <v>0</v>
      </c>
      <c r="I245" s="119" t="str">
        <f>IF(Tbl.Kosten[[#This Row],[Subtotaal uren]]&lt;&gt;0,_xlfn.XLOOKUP(Tbl.Kosten[[#This Row],[Medewerker e/o 
functie]],Tbl.Uurtarief[Medewerker en/of functie],Tbl.Uurtarief[Kostensoort arbeid],"",0,1),"")</f>
        <v/>
      </c>
      <c r="J245" s="137"/>
      <c r="K245" s="135"/>
      <c r="L245" s="139" t="str">
        <f>IF(Tbl.Kosten[[#This Row],[Activum]]&lt;&gt;"",_xlfn.XLOOKUP(Tbl.Kosten[[#This Row],[Activum]],Tbl.Afschrijvingskosten[Activum],Tbl.Afschrijvingskosten[Tarief per afschrijvings-eenheid],"",0,1),"")</f>
        <v/>
      </c>
      <c r="M245" s="122">
        <f>IFERROR(Tbl.Kosten[[#This Row],[Een-
heden]]*Tbl.Kosten[[#This Row],[Afschrijvings-
tarief]],0)</f>
        <v>0</v>
      </c>
      <c r="N245" s="122" t="str">
        <f>IF(Tbl.Kosten[[#This Row],[Subtotaal afschrijving]]&lt;&gt;0,Lijsten!$A$7,"")</f>
        <v/>
      </c>
      <c r="O245" s="140"/>
      <c r="P245" s="135"/>
      <c r="Q245" s="138"/>
      <c r="R245" s="122">
        <f>IFERROR(Tbl.Kosten[[#This Row],[Aantal]]*Tbl.Kosten[[#This Row],[Tarief]],0)</f>
        <v>0</v>
      </c>
      <c r="S245" s="8">
        <f>IFERROR(Tbl.Kosten[[#This Row],[Subtotaal overige kosten]]+Tbl.Kosten[[#This Row],[Subtotaal uren]]+Tbl.Kosten[[#This Row],[Subtotaal afschrijving]],0)</f>
        <v>0</v>
      </c>
      <c r="T245" s="8">
        <f>IFERROR(Tbl.Kosten[[#This Row],[Totaal kosten]]*Tbl.Kosten[[#This Row],[Subsidie%]],0)</f>
        <v>0</v>
      </c>
      <c r="U245" s="4" t="str" cm="1">
        <f t="array" ref="U245">IFERROR(_xlfn.IFS(Tbl.Kosten[[#This Row],[Subtotaal uren]]&lt;&gt;0,Tbl.Kosten[[#This Row],[Kostensoort arbeid]],Tbl.Kosten[[#This Row],[Subtotaal afschrijving]]&lt;&gt;0,Tbl.Kosten[[#This Row],[Kostensoort afschrijving]],Tbl.Kosten[[#This Row],[Subtotaal overige kosten]]&lt;&gt;0,Tbl.Kosten[[#This Row],[Kostensoort overig]]),"")</f>
        <v/>
      </c>
      <c r="V245" s="4" t="str">
        <f>IFERROR(_xlfn.XLOOKUP(Tbl.Kosten[[#This Row],[Activiteitencode]],Tbl.Activiteiten[Activiteitcode],Tbl.Activiteiten[Werkpakketcode],"",0,1),"")</f>
        <v/>
      </c>
      <c r="W245" s="4" t="str">
        <f>IFERROR(_xlfn.XLOOKUP(Tbl.Kosten[[#This Row],[Werkpakketcode]],Tbl.Werkpakketten[Werkpakketcode],Tbl.Werkpakketten[Subsidiabele activiteit],"",0,1),"")</f>
        <v/>
      </c>
      <c r="X245" s="12">
        <f>IFERROR(_xlfn.XLOOKUP(Tbl.Kosten[[#This Row],[Sanr.]],Tbl.Subsidiehoogte[SAnr.],Tbl.Subsidiehoogte[Sub. Percentage],0,0,1),0)</f>
        <v>0</v>
      </c>
      <c r="Y245" s="144" t="str">
        <f>IFERROR(_xlfn.XLOOKUP(Tbl.Kosten[[#This Row],[Partnercode]],Tbl.Projectpartners[Partnercode],Tbl.Projectpartners[PNr.],"",0,1),"")</f>
        <v>P1</v>
      </c>
      <c r="Z245" s="148">
        <f>IF(Tbl.Kosten[[#This Row],[Pnr.]]=Z$7,Tbl.Kosten[[#This Row],[Totaal kosten]],"")</f>
        <v>0</v>
      </c>
      <c r="AA245" s="148" t="str">
        <f>IF(Tbl.Kosten[[#This Row],[Pnr.]]=AA$7,Tbl.Kosten[[#This Row],[Totaal kosten]],"")</f>
        <v/>
      </c>
      <c r="AB245" s="148" t="str">
        <f>IF(Tbl.Kosten[[#This Row],[Pnr.]]=AB$7,Tbl.Kosten[[#This Row],[Totaal kosten]],"")</f>
        <v/>
      </c>
      <c r="AC245" s="148" t="str">
        <f>IF(Tbl.Kosten[[#This Row],[Pnr.]]=AC$7,Tbl.Kosten[[#This Row],[Totaal kosten]],"")</f>
        <v/>
      </c>
      <c r="AD245" s="148" t="str">
        <f>IF(Tbl.Kosten[[#This Row],[Pnr.]]=AD$7,Tbl.Kosten[[#This Row],[Totaal kosten]],"")</f>
        <v/>
      </c>
      <c r="AE245" s="148" t="str">
        <f>IF(Tbl.Kosten[[#This Row],[Pnr.]]=AE$7,Tbl.Kosten[[#This Row],[Totaal kosten]],"")</f>
        <v/>
      </c>
      <c r="AF245" s="148" t="str">
        <f>IF(Tbl.Kosten[[#This Row],[Pnr.]]=AF$7,Tbl.Kosten[[#This Row],[Totaal kosten]],"")</f>
        <v/>
      </c>
      <c r="AG245" s="148" t="str">
        <f>IF(Tbl.Kosten[[#This Row],[Pnr.]]=AG$7,Tbl.Kosten[[#This Row],[Totaal kosten]],"")</f>
        <v/>
      </c>
      <c r="AH245" s="148" t="str">
        <f>IF(Tbl.Kosten[[#This Row],[Pnr.]]=AH$7,Tbl.Kosten[[#This Row],[Totaal kosten]],"")</f>
        <v/>
      </c>
      <c r="AI245" s="148" t="str">
        <f>IF(Tbl.Kosten[[#This Row],[Pnr.]]=AI$7,Tbl.Kosten[[#This Row],[Totaal kosten]],"")</f>
        <v/>
      </c>
      <c r="AJ245" s="148" t="str">
        <f>IF(Tbl.Kosten[[#This Row],[Pnr.]]=AJ$7,Tbl.Kosten[[#This Row],[Totaal kosten]],"")</f>
        <v/>
      </c>
      <c r="AK245" s="148" t="str">
        <f>IF(Tbl.Kosten[[#This Row],[Pnr.]]=AK$7,Tbl.Kosten[[#This Row],[Totaal kosten]],"")</f>
        <v/>
      </c>
      <c r="AL245" s="148" t="str">
        <f>IF(Tbl.Kosten[[#This Row],[Pnr.]]=AL$7,Tbl.Kosten[[#This Row],[Totaal kosten]],"")</f>
        <v/>
      </c>
      <c r="AM245" s="148" t="str">
        <f>IF(Tbl.Kosten[[#This Row],[Pnr.]]=AM$7,Tbl.Kosten[[#This Row],[Totaal kosten]],"")</f>
        <v/>
      </c>
      <c r="AN245" s="148" t="str">
        <f>IF(Tbl.Kosten[[#This Row],[Pnr.]]=AN$7,Tbl.Kosten[[#This Row],[Totaal kosten]],"")</f>
        <v/>
      </c>
      <c r="AO245" s="148" t="str">
        <f>IF(Tbl.Kosten[[#This Row],[Pnr.]]=AO$7,Tbl.Kosten[[#This Row],[Totaal kosten]],"")</f>
        <v/>
      </c>
      <c r="AP245" s="148" t="str">
        <f>IF(Tbl.Kosten[[#This Row],[Pnr.]]=AP$7,Tbl.Kosten[[#This Row],[Totaal kosten]],"")</f>
        <v/>
      </c>
      <c r="AQ245" s="148" t="str">
        <f>IF(Tbl.Kosten[[#This Row],[Pnr.]]=AQ$7,Tbl.Kosten[[#This Row],[Totaal kosten]],"")</f>
        <v/>
      </c>
      <c r="AR245" s="148" t="str">
        <f>IF(Tbl.Kosten[[#This Row],[Pnr.]]=AR$7,Tbl.Kosten[[#This Row],[Totaal kosten]],"")</f>
        <v/>
      </c>
      <c r="AS245" s="148" t="str">
        <f>IF(Tbl.Kosten[[#This Row],[Pnr.]]=AS$7,Tbl.Kosten[[#This Row],[Totaal kosten]],"")</f>
        <v/>
      </c>
      <c r="AT245" s="148" t="str">
        <f>IF(Tbl.Kosten[[#This Row],[Pnr.]]=AT$7,Tbl.Kosten[[#This Row],[Totaal kosten]],"")</f>
        <v/>
      </c>
      <c r="AU245" s="148" t="str">
        <f>IF(Tbl.Kosten[[#This Row],[Pnr.]]=AU$7,Tbl.Kosten[[#This Row],[Totaal kosten]],"")</f>
        <v/>
      </c>
      <c r="AV245" s="148" t="str">
        <f>IF(Tbl.Kosten[[#This Row],[Pnr.]]=AV$7,Tbl.Kosten[[#This Row],[Totaal kosten]],"")</f>
        <v/>
      </c>
      <c r="AW245" s="148" t="str">
        <f>IF(Tbl.Kosten[[#This Row],[Pnr.]]=AW$7,Tbl.Kosten[[#This Row],[Totaal kosten]],"")</f>
        <v/>
      </c>
      <c r="AX245" s="148" t="str">
        <f>IF(Tbl.Kosten[[#This Row],[Pnr.]]=AX$7,Tbl.Kosten[[#This Row],[Totaal kosten]],"")</f>
        <v/>
      </c>
      <c r="AY245" s="148" t="str">
        <f>IF(Tbl.Kosten[[#This Row],[Pnr.]]=AY$7,Tbl.Kosten[[#This Row],[Totaal kosten]],"")</f>
        <v/>
      </c>
      <c r="AZ245" s="148" t="str">
        <f>IF(Tbl.Kosten[[#This Row],[Pnr.]]=AZ$7,Tbl.Kosten[[#This Row],[Totaal kosten]],"")</f>
        <v/>
      </c>
      <c r="BA245" s="148" t="str">
        <f>IF(Tbl.Kosten[[#This Row],[Pnr.]]=BA$7,Tbl.Kosten[[#This Row],[Totaal kosten]],"")</f>
        <v/>
      </c>
      <c r="BB245" s="148" t="str">
        <f>IF(Tbl.Kosten[[#This Row],[Pnr.]]=BB$7,Tbl.Kosten[[#This Row],[Totaal kosten]],"")</f>
        <v/>
      </c>
      <c r="BC245" s="148" t="str">
        <f>IF(Tbl.Kosten[[#This Row],[Pnr.]]=BC$7,Tbl.Kosten[[#This Row],[Totaal kosten]],"")</f>
        <v/>
      </c>
      <c r="BD245" s="148" t="str">
        <f>IF(Tbl.Kosten[[#This Row],[Pnr.]]=BD$7,Tbl.Kosten[[#This Row],[Totaal kosten]],"")</f>
        <v/>
      </c>
      <c r="BE245" s="148" t="str">
        <f>IF(Tbl.Kosten[[#This Row],[Pnr.]]=BE$7,Tbl.Kosten[[#This Row],[Totaal kosten]],"")</f>
        <v/>
      </c>
      <c r="BF245" s="148" t="str">
        <f>IF(Tbl.Kosten[[#This Row],[Pnr.]]=BF$7,Tbl.Kosten[[#This Row],[Totaal kosten]],"")</f>
        <v/>
      </c>
      <c r="BG245" s="148" t="str">
        <f>IF(Tbl.Kosten[[#This Row],[Pnr.]]=BG$7,Tbl.Kosten[[#This Row],[Totaal kosten]],"")</f>
        <v/>
      </c>
      <c r="BH245" s="148" t="str">
        <f>IF(Tbl.Kosten[[#This Row],[Pnr.]]=BH$7,Tbl.Kosten[[#This Row],[Totaal kosten]],"")</f>
        <v/>
      </c>
      <c r="BI245" s="148" t="str">
        <f>IF(Tbl.Kosten[[#This Row],[Pnr.]]=BI$7,Tbl.Kosten[[#This Row],[Totaal kosten]],"")</f>
        <v/>
      </c>
      <c r="BJ245" s="148" t="str">
        <f>IF(Tbl.Kosten[[#This Row],[Pnr.]]=BJ$7,Tbl.Kosten[[#This Row],[Totaal kosten]],"")</f>
        <v/>
      </c>
      <c r="BK245" s="148" t="str">
        <f>IF(Tbl.Kosten[[#This Row],[Pnr.]]=BK$7,Tbl.Kosten[[#This Row],[Totaal kosten]],"")</f>
        <v/>
      </c>
      <c r="BL245" s="148" t="str">
        <f>IF(Tbl.Kosten[[#This Row],[Pnr.]]=BL$7,Tbl.Kosten[[#This Row],[Totaal kosten]],"")</f>
        <v/>
      </c>
      <c r="BM245" s="148" t="str">
        <f>IF(Tbl.Kosten[[#This Row],[Pnr.]]=BM$7,Tbl.Kosten[[#This Row],[Totaal kosten]],"")</f>
        <v/>
      </c>
      <c r="BN245" s="148" t="str">
        <f>IF(Tbl.Kosten[[#This Row],[Pnr.]]=BN$7,Tbl.Kosten[[#This Row],[Totaal kosten]],"")</f>
        <v/>
      </c>
      <c r="BO245" s="148" t="str">
        <f>IF(Tbl.Kosten[[#This Row],[Pnr.]]=BO$7,Tbl.Kosten[[#This Row],[Totaal kosten]],"")</f>
        <v/>
      </c>
      <c r="BP245" s="148" t="str">
        <f>IF(Tbl.Kosten[[#This Row],[Pnr.]]=BP$7,Tbl.Kosten[[#This Row],[Totaal kosten]],"")</f>
        <v/>
      </c>
      <c r="BQ245" s="148" t="str">
        <f>IF(Tbl.Kosten[[#This Row],[Pnr.]]=BQ$7,Tbl.Kosten[[#This Row],[Totaal kosten]],"")</f>
        <v/>
      </c>
      <c r="BR245" s="148" t="str">
        <f>IF(Tbl.Kosten[[#This Row],[Pnr.]]=BR$7,Tbl.Kosten[[#This Row],[Totaal kosten]],"")</f>
        <v/>
      </c>
      <c r="BS245" s="148" t="str">
        <f>IF(Tbl.Kosten[[#This Row],[Pnr.]]=BS$7,Tbl.Kosten[[#This Row],[Totaal kosten]],"")</f>
        <v/>
      </c>
      <c r="BT245" s="148" t="str">
        <f>IF(Tbl.Kosten[[#This Row],[Pnr.]]=BT$7,Tbl.Kosten[[#This Row],[Totaal kosten]],"")</f>
        <v/>
      </c>
      <c r="BU245" s="148" t="str">
        <f>IF(Tbl.Kosten[[#This Row],[Pnr.]]=BU$7,Tbl.Kosten[[#This Row],[Totaal kosten]],"")</f>
        <v/>
      </c>
      <c r="BV245" s="148" t="str">
        <f>IF(Tbl.Kosten[[#This Row],[Pnr.]]=BV$7,Tbl.Kosten[[#This Row],[Totaal kosten]],"")</f>
        <v/>
      </c>
      <c r="BW245" s="148" t="str">
        <f>IF(Tbl.Kosten[[#This Row],[Pnr.]]=BW$7,Tbl.Kosten[[#This Row],[Totaal kosten]],"")</f>
        <v/>
      </c>
      <c r="BX245" s="148" t="str">
        <f>IFERROR(_xlfn.XLOOKUP(Tbl.Kosten[[#This Row],[Werkpakketcode]],Tbl.Werkpakketten[Werkpakketcode],Tbl.Werkpakketten[WPnr.],"",0,1),"")</f>
        <v/>
      </c>
      <c r="BY245" s="148" t="str">
        <f>IF(Tbl.Kosten[[#This Row],[WPnr.]]=BY$7,Tbl.Kosten[[#This Row],[Totaal kosten]],"")</f>
        <v/>
      </c>
      <c r="BZ245" s="148" t="str">
        <f>IF(Tbl.Kosten[[#This Row],[WPnr.]]=BZ$7,Tbl.Kosten[[#This Row],[Totaal kosten]],"")</f>
        <v/>
      </c>
      <c r="CA245" s="148" t="str">
        <f>IF(Tbl.Kosten[[#This Row],[WPnr.]]=CA$7,Tbl.Kosten[[#This Row],[Totaal kosten]],"")</f>
        <v/>
      </c>
      <c r="CB245" s="148" t="str">
        <f>IF(Tbl.Kosten[[#This Row],[WPnr.]]=CB$7,Tbl.Kosten[[#This Row],[Totaal kosten]],"")</f>
        <v/>
      </c>
      <c r="CC245" s="148" t="str">
        <f>IF(Tbl.Kosten[[#This Row],[WPnr.]]=CC$7,Tbl.Kosten[[#This Row],[Totaal kosten]],"")</f>
        <v/>
      </c>
      <c r="CD245" s="148" t="str">
        <f>IF(Tbl.Kosten[[#This Row],[WPnr.]]=CD$7,Tbl.Kosten[[#This Row],[Totaal kosten]],"")</f>
        <v/>
      </c>
      <c r="CE245" s="148" t="str">
        <f>IF(Tbl.Kosten[[#This Row],[WPnr.]]=CE$7,Tbl.Kosten[[#This Row],[Totaal kosten]],"")</f>
        <v/>
      </c>
      <c r="CF245" s="148" t="str">
        <f>IF(Tbl.Kosten[[#This Row],[WPnr.]]=CF$7,Tbl.Kosten[[#This Row],[Totaal kosten]],"")</f>
        <v/>
      </c>
      <c r="CG245" s="148" t="str">
        <f>IF(Tbl.Kosten[[#This Row],[WPnr.]]=CG$7,Tbl.Kosten[[#This Row],[Totaal kosten]],"")</f>
        <v/>
      </c>
      <c r="CH245" s="148" t="str">
        <f>IF(Tbl.Kosten[[#This Row],[WPnr.]]=CH$7,Tbl.Kosten[[#This Row],[Totaal kosten]],"")</f>
        <v/>
      </c>
      <c r="CI245" s="148" t="str">
        <f>IF(Tbl.Kosten[[#This Row],[WPnr.]]=CI$7,Tbl.Kosten[[#This Row],[Totaal kosten]],"")</f>
        <v/>
      </c>
      <c r="CJ245" s="148" t="str">
        <f>IF(Tbl.Kosten[[#This Row],[WPnr.]]=CJ$7,Tbl.Kosten[[#This Row],[Totaal kosten]],"")</f>
        <v/>
      </c>
      <c r="CK245" s="148" t="str">
        <f>IF(Tbl.Kosten[[#This Row],[WPnr.]]=CK$7,Tbl.Kosten[[#This Row],[Totaal kosten]],"")</f>
        <v/>
      </c>
      <c r="CL245" s="148" t="str">
        <f>IF(Tbl.Kosten[[#This Row],[WPnr.]]=CL$7,Tbl.Kosten[[#This Row],[Totaal kosten]],"")</f>
        <v/>
      </c>
      <c r="CM245" s="148" t="str">
        <f>IF(Tbl.Kosten[[#This Row],[WPnr.]]=CM$7,Tbl.Kosten[[#This Row],[Totaal kosten]],"")</f>
        <v/>
      </c>
      <c r="CN245" s="148" t="str">
        <f>IF(Tbl.Kosten[[#This Row],[WPnr.]]=CN$7,Tbl.Kosten[[#This Row],[Totaal kosten]],"")</f>
        <v/>
      </c>
      <c r="CO245" s="148" t="str">
        <f>IF(Tbl.Kosten[[#This Row],[WPnr.]]=CO$7,Tbl.Kosten[[#This Row],[Totaal kosten]],"")</f>
        <v/>
      </c>
      <c r="CP245" s="148" t="str">
        <f>IF(Tbl.Kosten[[#This Row],[WPnr.]]=CP$7,Tbl.Kosten[[#This Row],[Totaal kosten]],"")</f>
        <v/>
      </c>
      <c r="CQ245" s="148" t="str">
        <f>IF(Tbl.Kosten[[#This Row],[WPnr.]]=CQ$7,Tbl.Kosten[[#This Row],[Totaal kosten]],"")</f>
        <v/>
      </c>
      <c r="CR245" s="148" t="str">
        <f>IF(Tbl.Kosten[[#This Row],[WPnr.]]=CR$7,Tbl.Kosten[[#This Row],[Totaal kosten]],"")</f>
        <v/>
      </c>
      <c r="CS245" s="148" t="str">
        <f>IF(Tbl.Kosten[[#This Row],[WPnr.]]=CS$7,Tbl.Kosten[[#This Row],[Totaal kosten]],"")</f>
        <v/>
      </c>
      <c r="CT245" s="148" t="str">
        <f>IF(Tbl.Kosten[[#This Row],[WPnr.]]=CT$7,Tbl.Kosten[[#This Row],[Totaal kosten]],"")</f>
        <v/>
      </c>
      <c r="CU245" s="148" t="str">
        <f>IF(Tbl.Kosten[[#This Row],[WPnr.]]=CU$7,Tbl.Kosten[[#This Row],[Totaal kosten]],"")</f>
        <v/>
      </c>
      <c r="CV245" s="148" t="str">
        <f>IF(Tbl.Kosten[[#This Row],[WPnr.]]=CV$7,Tbl.Kosten[[#This Row],[Totaal kosten]],"")</f>
        <v/>
      </c>
      <c r="CW245" s="148" t="str">
        <f>IF(Tbl.Kosten[[#This Row],[WPnr.]]=CW$7,Tbl.Kosten[[#This Row],[Totaal kosten]],"")</f>
        <v/>
      </c>
      <c r="CX245" s="148" t="str">
        <f>IF(Tbl.Kosten[[#This Row],[WPnr.]]=CX$7,Tbl.Kosten[[#This Row],[Totaal kosten]],"")</f>
        <v/>
      </c>
      <c r="CY245" s="148" t="str">
        <f>IF(Tbl.Kosten[[#This Row],[WPnr.]]=CY$7,Tbl.Kosten[[#This Row],[Totaal kosten]],"")</f>
        <v/>
      </c>
      <c r="CZ245" s="148" t="str">
        <f>IF(Tbl.Kosten[[#This Row],[WPnr.]]=CZ$7,Tbl.Kosten[[#This Row],[Totaal kosten]],"")</f>
        <v/>
      </c>
      <c r="DA245" s="148" t="str">
        <f>IF(Tbl.Kosten[[#This Row],[WPnr.]]=DA$7,Tbl.Kosten[[#This Row],[Totaal kosten]],"")</f>
        <v/>
      </c>
      <c r="DB245" s="148" t="str">
        <f>IF(Tbl.Kosten[[#This Row],[WPnr.]]=DB$7,Tbl.Kosten[[#This Row],[Totaal kosten]],"")</f>
        <v/>
      </c>
      <c r="DC245" s="148" t="str">
        <f>IF(Tbl.Kosten[[#This Row],[WPnr.]]=DC$7,Tbl.Kosten[[#This Row],[Totaal kosten]],"")</f>
        <v/>
      </c>
      <c r="DD245" s="148" t="str">
        <f>IF(Tbl.Kosten[[#This Row],[WPnr.]]=DD$7,Tbl.Kosten[[#This Row],[Totaal kosten]],"")</f>
        <v/>
      </c>
      <c r="DE245" s="148" t="str">
        <f>IF(Tbl.Kosten[[#This Row],[WPnr.]]=DE$7,Tbl.Kosten[[#This Row],[Totaal kosten]],"")</f>
        <v/>
      </c>
      <c r="DF245" s="148" t="str">
        <f>IF(Tbl.Kosten[[#This Row],[WPnr.]]=DF$7,Tbl.Kosten[[#This Row],[Totaal kosten]],"")</f>
        <v/>
      </c>
      <c r="DG245" s="148" t="str">
        <f>IF(Tbl.Kosten[[#This Row],[WPnr.]]=DG$7,Tbl.Kosten[[#This Row],[Totaal kosten]],"")</f>
        <v/>
      </c>
      <c r="DH245" s="148" t="str">
        <f>IF(Tbl.Kosten[[#This Row],[WPnr.]]=DH$7,Tbl.Kosten[[#This Row],[Totaal kosten]],"")</f>
        <v/>
      </c>
      <c r="DI245" s="148" t="str">
        <f>IF(Tbl.Kosten[[#This Row],[WPnr.]]=DI$7,Tbl.Kosten[[#This Row],[Totaal kosten]],"")</f>
        <v/>
      </c>
      <c r="DJ245" s="148" t="str">
        <f>IF(Tbl.Kosten[[#This Row],[WPnr.]]=DJ$7,Tbl.Kosten[[#This Row],[Totaal kosten]],"")</f>
        <v/>
      </c>
      <c r="DK245" s="148" t="str">
        <f>IF(Tbl.Kosten[[#This Row],[WPnr.]]=DK$7,Tbl.Kosten[[#This Row],[Totaal kosten]],"")</f>
        <v/>
      </c>
      <c r="DL245" s="148" t="str">
        <f>IF(Tbl.Kosten[[#This Row],[WPnr.]]=DL$7,Tbl.Kosten[[#This Row],[Totaal kosten]],"")</f>
        <v/>
      </c>
      <c r="DM245" s="148" t="str">
        <f>IF(Tbl.Kosten[[#This Row],[WPnr.]]=DM$7,Tbl.Kosten[[#This Row],[Totaal kosten]],"")</f>
        <v/>
      </c>
      <c r="DN245" s="148" t="str">
        <f>IF(Tbl.Kosten[[#This Row],[WPnr.]]=DN$7,Tbl.Kosten[[#This Row],[Totaal kosten]],"")</f>
        <v/>
      </c>
      <c r="DO245" s="148" t="str">
        <f>IF(Tbl.Kosten[[#This Row],[WPnr.]]=DO$7,Tbl.Kosten[[#This Row],[Totaal kosten]],"")</f>
        <v/>
      </c>
      <c r="DP245" s="148" t="str">
        <f>IF(Tbl.Kosten[[#This Row],[WPnr.]]=DP$7,Tbl.Kosten[[#This Row],[Totaal kosten]],"")</f>
        <v/>
      </c>
      <c r="DQ245" s="148" t="str">
        <f>IF(Tbl.Kosten[[#This Row],[WPnr.]]=DQ$7,Tbl.Kosten[[#This Row],[Totaal kosten]],"")</f>
        <v/>
      </c>
      <c r="DR245" s="148" t="str">
        <f>IF(Tbl.Kosten[[#This Row],[WPnr.]]=DR$7,Tbl.Kosten[[#This Row],[Totaal kosten]],"")</f>
        <v/>
      </c>
      <c r="DS245" s="148" t="str">
        <f>IF(Tbl.Kosten[[#This Row],[WPnr.]]=DS$7,Tbl.Kosten[[#This Row],[Totaal kosten]],"")</f>
        <v/>
      </c>
      <c r="DT245" s="148" t="str">
        <f>IF(Tbl.Kosten[[#This Row],[WPnr.]]=DT$7,Tbl.Kosten[[#This Row],[Totaal kosten]],"")</f>
        <v/>
      </c>
      <c r="DU245" s="148" t="str">
        <f>IF(Tbl.Kosten[[#This Row],[WPnr.]]=DU$7,Tbl.Kosten[[#This Row],[Totaal kosten]],"")</f>
        <v/>
      </c>
      <c r="DV245" s="148" t="str">
        <f>IF(Tbl.Kosten[[#This Row],[WPnr.]]=DV$7,Tbl.Kosten[[#This Row],[Totaal kosten]],"")</f>
        <v/>
      </c>
      <c r="DW245" s="148" t="str">
        <f>IFERROR(_xlfn.XLOOKUP(Tbl.Kosten[[#This Row],[Kostensoort]],Tbl.Kostensoorten[Kostensoorten],Tbl.Kostensoorten[KSnr.],"",0,1),"")</f>
        <v/>
      </c>
      <c r="DX245" s="148" t="str">
        <f>IF(Tbl.Kosten[[#This Row],[KSnr.]]=DX$7,Tbl.Kosten[[#This Row],[Totaal kosten]],"")</f>
        <v/>
      </c>
      <c r="DY245" s="148" t="str">
        <f>IF(Tbl.Kosten[[#This Row],[KSnr.]]=DY$7,Tbl.Kosten[[#This Row],[Totaal kosten]],"")</f>
        <v/>
      </c>
      <c r="DZ245" s="148" t="str">
        <f>IF(Tbl.Kosten[[#This Row],[KSnr.]]=DZ$7,Tbl.Kosten[[#This Row],[Totaal kosten]],"")</f>
        <v/>
      </c>
      <c r="EA245" s="148" t="str">
        <f>IF(Tbl.Kosten[[#This Row],[KSnr.]]=EA$7,Tbl.Kosten[[#This Row],[Totaal kosten]],"")</f>
        <v/>
      </c>
      <c r="EB245" s="148" t="str">
        <f>IF(Tbl.Kosten[[#This Row],[KSnr.]]=EB$7,Tbl.Kosten[[#This Row],[Totaal kosten]],"")</f>
        <v/>
      </c>
      <c r="EC245" s="148" t="str">
        <f>IF(Tbl.Kosten[[#This Row],[KSnr.]]=EC$7,Tbl.Kosten[[#This Row],[Totaal kosten]],"")</f>
        <v/>
      </c>
      <c r="ED245" s="148" t="str">
        <f>IF(Tbl.Kosten[[#This Row],[KSnr.]]=ED$7,Tbl.Kosten[[#This Row],[Totaal kosten]],"")</f>
        <v/>
      </c>
      <c r="EE245" s="148" t="str">
        <f>IF(Tbl.Kosten[[#This Row],[KSnr.]]=EE$7,Tbl.Kosten[[#This Row],[Totaal kosten]],"")</f>
        <v/>
      </c>
      <c r="EF245" s="148" t="str">
        <f>IF(Tbl.Kosten[[#This Row],[KSnr.]]=EF$7,Tbl.Kosten[[#This Row],[Totaal kosten]],"")</f>
        <v/>
      </c>
      <c r="EG245" s="148" t="str">
        <f>IF(Tbl.Kosten[[#This Row],[KSnr.]]=EG$7,Tbl.Kosten[[#This Row],[Totaal kosten]],"")</f>
        <v/>
      </c>
      <c r="EH245" s="148" t="str">
        <f>IF(Tbl.Kosten[[#This Row],[KSnr.]]=EH$7,Tbl.Kosten[[#This Row],[Totaal kosten]],"")</f>
        <v/>
      </c>
      <c r="EI245" s="148" t="str">
        <f>IF(Tbl.Kosten[[#This Row],[KSnr.]]=EI$7,Tbl.Kosten[[#This Row],[Totaal kosten]],"")</f>
        <v/>
      </c>
      <c r="EJ245" s="148" t="str">
        <f>IF(Tbl.Kosten[[#This Row],[KSnr.]]=EJ$7,Tbl.Kosten[[#This Row],[Totaal kosten]],"")</f>
        <v/>
      </c>
      <c r="EK245" s="148" t="str">
        <f>IF(Tbl.Kosten[[#This Row],[KSnr.]]=EK$7,Tbl.Kosten[[#This Row],[Totaal kosten]],"")</f>
        <v/>
      </c>
      <c r="EL245" s="148" t="str">
        <f>IF(Tbl.Kosten[[#This Row],[KSnr.]]=EL$7,Tbl.Kosten[[#This Row],[Totaal kosten]],"")</f>
        <v/>
      </c>
      <c r="EM245" s="148" t="str">
        <f>IF(Tbl.Kosten[[#This Row],[KSnr.]]=EM$7,Tbl.Kosten[[#This Row],[Totaal kosten]],"")</f>
        <v/>
      </c>
      <c r="EN245" s="148" t="str">
        <f>IF(Tbl.Kosten[[#This Row],[KSnr.]]=EN$7,Tbl.Kosten[[#This Row],[Totaal kosten]],"")</f>
        <v/>
      </c>
      <c r="EO245" s="148" t="str">
        <f>IF(Tbl.Kosten[[#This Row],[KSnr.]]=EO$7,Tbl.Kosten[[#This Row],[Totaal kosten]],"")</f>
        <v/>
      </c>
      <c r="EP245" s="148" t="str">
        <f>IF(Tbl.Kosten[[#This Row],[KSnr.]]=EP$7,Tbl.Kosten[[#This Row],[Totaal kosten]],"")</f>
        <v/>
      </c>
      <c r="EQ245" s="148" t="str">
        <f>IF(Tbl.Kosten[[#This Row],[KSnr.]]=EQ$7,Tbl.Kosten[[#This Row],[Totaal kosten]],"")</f>
        <v/>
      </c>
      <c r="ER245" s="144" t="str">
        <f>IFERROR(_xlfn.XLOOKUP(Tbl.Kosten[[#This Row],[Subsidieactiviteit]],Tbl.Subsidiehoogte[Subsidieactiviteit],Tbl.Subsidiehoogte[SAnr.],"",0,1),"")</f>
        <v/>
      </c>
      <c r="ES245" s="150" t="str">
        <f>IF(Tbl.Kosten[[#This Row],[Sanr.]]=ES$7,Tbl.Kosten[[#This Row],[Totaal kosten]],"")</f>
        <v/>
      </c>
      <c r="ET245" s="150" t="str">
        <f>IF(Tbl.Kosten[[#This Row],[Sanr.]]=ET$7,Tbl.Kosten[[#This Row],[Totaal kosten]],"")</f>
        <v/>
      </c>
      <c r="EU245" s="150" t="str">
        <f>IF(Tbl.Kosten[[#This Row],[Sanr.]]=EU$7,Tbl.Kosten[[#This Row],[Totaal kosten]],"")</f>
        <v/>
      </c>
      <c r="EV245" s="150" t="str">
        <f>IF(Tbl.Kosten[[#This Row],[Sanr.]]=EV$7,Tbl.Kosten[[#This Row],[Totaal kosten]],"")</f>
        <v/>
      </c>
      <c r="EW245" s="150" t="str">
        <f>IF(Tbl.Kosten[[#This Row],[Sanr.]]=EW$7,Tbl.Kosten[[#This Row],[Totaal kosten]],"")</f>
        <v/>
      </c>
      <c r="EX245" s="150" t="str">
        <f>IF(Tbl.Kosten[[#This Row],[Sanr.]]=EX$7,Tbl.Kosten[[#This Row],[Totaal kosten]],"")</f>
        <v/>
      </c>
      <c r="EY245" s="150" t="str">
        <f>IF(Tbl.Kosten[[#This Row],[Sanr.]]=EY$7,Tbl.Kosten[[#This Row],[Totaal kosten]],"")</f>
        <v/>
      </c>
      <c r="EZ245" s="150" t="str">
        <f>IF(Tbl.Kosten[[#This Row],[Sanr.]]=EZ$7,Tbl.Kosten[[#This Row],[Totaal kosten]],"")</f>
        <v/>
      </c>
      <c r="FA245" s="150" t="str">
        <f>IF(Tbl.Kosten[[#This Row],[Sanr.]]=FA$7,Tbl.Kosten[[#This Row],[Totaal kosten]],"")</f>
        <v/>
      </c>
      <c r="FB245" s="150" t="str">
        <f>IF(Tbl.Kosten[[#This Row],[Sanr.]]=FB$7,Tbl.Kosten[[#This Row],[Totaal kosten]],"")</f>
        <v/>
      </c>
      <c r="FC245" s="150" t="str">
        <f>IF(Tbl.Kosten[[#This Row],[Sanr.]]=FC$7,Tbl.Kosten[[#This Row],[Totaal kosten]],"")</f>
        <v/>
      </c>
      <c r="FD245" s="150" t="str">
        <f>IF(Tbl.Kosten[[#This Row],[Sanr.]]=FD$7,Tbl.Kosten[[#This Row],[Totaal kosten]],"")</f>
        <v/>
      </c>
      <c r="FE245" s="150" t="str">
        <f>IF(Tbl.Kosten[[#This Row],[Sanr.]]=FE$7,Tbl.Kosten[[#This Row],[Totaal kosten]],"")</f>
        <v/>
      </c>
      <c r="FF245" s="150" t="str">
        <f>IF(Tbl.Kosten[[#This Row],[Sanr.]]=FF$7,Tbl.Kosten[[#This Row],[Totaal kosten]],"")</f>
        <v/>
      </c>
      <c r="FG245" s="150" t="str">
        <f>IF(Tbl.Kosten[[#This Row],[Sanr.]]=FG$7,Tbl.Kosten[[#This Row],[Totaal kosten]],"")</f>
        <v/>
      </c>
      <c r="FH245" s="150" t="str">
        <f>IF(Tbl.Kosten[[#This Row],[Sanr.]]=FH$7,Tbl.Kosten[[#This Row],[Totaal kosten]],"")</f>
        <v/>
      </c>
      <c r="FI245" s="150" t="str">
        <f>IF(Tbl.Kosten[[#This Row],[Sanr.]]=FI$7,Tbl.Kosten[[#This Row],[Totaal kosten]],"")</f>
        <v/>
      </c>
      <c r="FJ245" s="150" t="str">
        <f>IF(Tbl.Kosten[[#This Row],[Sanr.]]=FJ$7,Tbl.Kosten[[#This Row],[Totaal kosten]],"")</f>
        <v/>
      </c>
      <c r="FK245" s="150" t="str">
        <f>IF(Tbl.Kosten[[#This Row],[Sanr.]]=FK$7,Tbl.Kosten[[#This Row],[Totaal kosten]],"")</f>
        <v/>
      </c>
      <c r="FL245" s="150" t="str">
        <f>IF(Tbl.Kosten[[#This Row],[Sanr.]]=FL$7,Tbl.Kosten[[#This Row],[Totaal kosten]],"")</f>
        <v/>
      </c>
      <c r="FM245" s="150" t="str">
        <f>IF(Tbl.Kosten[[#This Row],[Sanr.]]=FM$7,Tbl.Kosten[[#This Row],[Totaal kosten]],"")</f>
        <v/>
      </c>
      <c r="FN245" s="150" t="str">
        <f>IF(Tbl.Kosten[[#This Row],[Sanr.]]=FN$7,Tbl.Kosten[[#This Row],[Totaal kosten]],"")</f>
        <v/>
      </c>
      <c r="FO245" s="150" t="str">
        <f>IF(Tbl.Kosten[[#This Row],[Sanr.]]=FO$7,Tbl.Kosten[[#This Row],[Totaal kosten]],"")</f>
        <v/>
      </c>
      <c r="FP245" s="150" t="str">
        <f>IF(Tbl.Kosten[[#This Row],[Sanr.]]=FP$7,Tbl.Kosten[[#This Row],[Totaal kosten]],"")</f>
        <v/>
      </c>
      <c r="FQ245" s="150" t="str">
        <f>IF(Tbl.Kosten[[#This Row],[Sanr.]]=FQ$7,Tbl.Kosten[[#This Row],[Totaal kosten]],"")</f>
        <v/>
      </c>
      <c r="FR245" s="150" t="str">
        <f>IF(Tbl.Kosten[[#This Row],[Sanr.]]=FR$7,Tbl.Kosten[[#This Row],[Totaal kosten]],"")</f>
        <v/>
      </c>
      <c r="FS245" s="150" t="str">
        <f>IF(Tbl.Kosten[[#This Row],[Sanr.]]=FS$7,Tbl.Kosten[[#This Row],[Totaal kosten]],"")</f>
        <v/>
      </c>
      <c r="FT245" s="150" t="str">
        <f>IF(Tbl.Kosten[[#This Row],[Sanr.]]=FT$7,Tbl.Kosten[[#This Row],[Totaal kosten]],"")</f>
        <v/>
      </c>
      <c r="FU245" s="150" t="str">
        <f>IF(Tbl.Kosten[[#This Row],[Sanr.]]=FU$7,Tbl.Kosten[[#This Row],[Totaal kosten]],"")</f>
        <v/>
      </c>
      <c r="FV245" s="150" t="str">
        <f>IF(Tbl.Kosten[[#This Row],[Sanr.]]=FV$7,Tbl.Kosten[[#This Row],[Totaal kosten]],"")</f>
        <v/>
      </c>
      <c r="FW245" s="150" t="str">
        <f>IFERROR(_xlfn.XLOOKUP(Tbl.Kosten[[#This Row],[Activiteitencode]],Tbl.Activiteiten[Activiteitcode],Tbl.Activiteiten[Anr.],"",0,1),"")</f>
        <v/>
      </c>
      <c r="FX245" s="169" t="str">
        <f>_xlfn.CONCAT(Tbl.Kosten[[#This Row],[Pnr.]],Tbl.Kosten[[#This Row],[Sanr.]])</f>
        <v>P1</v>
      </c>
      <c r="FY245" s="150">
        <f>Tbl.Kosten[[#This Row],[Totaal kosten]]-Tbl.Kosten[[#This Row],[Subsidie]]</f>
        <v>0</v>
      </c>
      <c r="FZ245" s="150">
        <f>IF(Tbl.Kosten[[#This Row],[Pnr.]]=FZ$7,Tbl.Kosten[[#This Row],[Te financieren]],"")</f>
        <v>0</v>
      </c>
      <c r="GA245" s="150" t="str">
        <f>IF(Tbl.Kosten[[#This Row],[Pnr.]]=GA$7,Tbl.Kosten[[#This Row],[Te financieren]],"")</f>
        <v/>
      </c>
      <c r="GB245" s="150" t="str">
        <f>IF(Tbl.Kosten[[#This Row],[Pnr.]]=GB$7,Tbl.Kosten[[#This Row],[Te financieren]],"")</f>
        <v/>
      </c>
      <c r="GC245" s="150" t="str">
        <f>IF(Tbl.Kosten[[#This Row],[Pnr.]]=GC$7,Tbl.Kosten[[#This Row],[Te financieren]],"")</f>
        <v/>
      </c>
      <c r="GD245" s="150" t="str">
        <f>IF(Tbl.Kosten[[#This Row],[Pnr.]]=GD$7,Tbl.Kosten[[#This Row],[Te financieren]],"")</f>
        <v/>
      </c>
      <c r="GE245" s="150" t="str">
        <f>IF(Tbl.Kosten[[#This Row],[Pnr.]]=GE$7,Tbl.Kosten[[#This Row],[Te financieren]],"")</f>
        <v/>
      </c>
      <c r="GF245" s="150" t="str">
        <f>IF(Tbl.Kosten[[#This Row],[Pnr.]]=GF$7,Tbl.Kosten[[#This Row],[Te financieren]],"")</f>
        <v/>
      </c>
      <c r="GG245" s="150" t="str">
        <f>IF(Tbl.Kosten[[#This Row],[Pnr.]]=GG$7,Tbl.Kosten[[#This Row],[Te financieren]],"")</f>
        <v/>
      </c>
      <c r="GH245" s="150" t="str">
        <f>IF(Tbl.Kosten[[#This Row],[Pnr.]]=GH$7,Tbl.Kosten[[#This Row],[Te financieren]],"")</f>
        <v/>
      </c>
      <c r="GI245" s="150" t="str">
        <f>IF(Tbl.Kosten[[#This Row],[Pnr.]]=GI$7,Tbl.Kosten[[#This Row],[Te financieren]],"")</f>
        <v/>
      </c>
      <c r="GJ245" s="150" t="str">
        <f>IF(Tbl.Kosten[[#This Row],[Pnr.]]=GJ$7,Tbl.Kosten[[#This Row],[Te financieren]],"")</f>
        <v/>
      </c>
      <c r="GK245" s="150" t="str">
        <f>IF(Tbl.Kosten[[#This Row],[Pnr.]]=GK$7,Tbl.Kosten[[#This Row],[Te financieren]],"")</f>
        <v/>
      </c>
      <c r="GL245" s="150" t="str">
        <f>IF(Tbl.Kosten[[#This Row],[Pnr.]]=GL$7,Tbl.Kosten[[#This Row],[Te financieren]],"")</f>
        <v/>
      </c>
      <c r="GM245" s="150" t="str">
        <f>IF(Tbl.Kosten[[#This Row],[Pnr.]]=GM$7,Tbl.Kosten[[#This Row],[Te financieren]],"")</f>
        <v/>
      </c>
      <c r="GN245" s="150" t="str">
        <f>IF(Tbl.Kosten[[#This Row],[Pnr.]]=GN$7,Tbl.Kosten[[#This Row],[Te financieren]],"")</f>
        <v/>
      </c>
      <c r="GO245" s="150" t="str">
        <f>IF(Tbl.Kosten[[#This Row],[Pnr.]]=GO$7,Tbl.Kosten[[#This Row],[Te financieren]],"")</f>
        <v/>
      </c>
      <c r="GP245" s="150" t="str">
        <f>IF(Tbl.Kosten[[#This Row],[Pnr.]]=GP$7,Tbl.Kosten[[#This Row],[Te financieren]],"")</f>
        <v/>
      </c>
      <c r="GQ245" s="150" t="str">
        <f>IF(Tbl.Kosten[[#This Row],[Pnr.]]=GQ$7,Tbl.Kosten[[#This Row],[Te financieren]],"")</f>
        <v/>
      </c>
      <c r="GR245" s="150" t="str">
        <f>IF(Tbl.Kosten[[#This Row],[Pnr.]]=GR$7,Tbl.Kosten[[#This Row],[Te financieren]],"")</f>
        <v/>
      </c>
      <c r="GS245" s="150" t="str">
        <f>IF(Tbl.Kosten[[#This Row],[Pnr.]]=GS$7,Tbl.Kosten[[#This Row],[Te financieren]],"")</f>
        <v/>
      </c>
      <c r="GT245" s="150" t="str">
        <f>IF(Tbl.Kosten[[#This Row],[Pnr.]]=GT$7,Tbl.Kosten[[#This Row],[Te financieren]],"")</f>
        <v/>
      </c>
      <c r="GU245" s="150" t="str">
        <f>IF(Tbl.Kosten[[#This Row],[Pnr.]]=GU$7,Tbl.Kosten[[#This Row],[Te financieren]],"")</f>
        <v/>
      </c>
      <c r="GV245" s="150" t="str">
        <f>IF(Tbl.Kosten[[#This Row],[Pnr.]]=GV$7,Tbl.Kosten[[#This Row],[Te financieren]],"")</f>
        <v/>
      </c>
      <c r="GW245" s="150" t="str">
        <f>IF(Tbl.Kosten[[#This Row],[Pnr.]]=GW$7,Tbl.Kosten[[#This Row],[Te financieren]],"")</f>
        <v/>
      </c>
      <c r="GX245" s="150" t="str">
        <f>IF(Tbl.Kosten[[#This Row],[Pnr.]]=GX$7,Tbl.Kosten[[#This Row],[Te financieren]],"")</f>
        <v/>
      </c>
      <c r="GY245" s="150" t="str">
        <f>IF(Tbl.Kosten[[#This Row],[Pnr.]]=GY$7,Tbl.Kosten[[#This Row],[Te financieren]],"")</f>
        <v/>
      </c>
      <c r="GZ245" s="150" t="str">
        <f>IF(Tbl.Kosten[[#This Row],[Pnr.]]=GZ$7,Tbl.Kosten[[#This Row],[Te financieren]],"")</f>
        <v/>
      </c>
      <c r="HA245" s="150" t="str">
        <f>IF(Tbl.Kosten[[#This Row],[Pnr.]]=HA$7,Tbl.Kosten[[#This Row],[Te financieren]],"")</f>
        <v/>
      </c>
      <c r="HB245" s="150" t="str">
        <f>IF(Tbl.Kosten[[#This Row],[Pnr.]]=HB$7,Tbl.Kosten[[#This Row],[Te financieren]],"")</f>
        <v/>
      </c>
      <c r="HC245" s="150" t="str">
        <f>IF(Tbl.Kosten[[#This Row],[Pnr.]]=HC$7,Tbl.Kosten[[#This Row],[Te financieren]],"")</f>
        <v/>
      </c>
      <c r="HD245" s="150" t="str">
        <f>IF(Tbl.Kosten[[#This Row],[Pnr.]]=HD$7,Tbl.Kosten[[#This Row],[Te financieren]],"")</f>
        <v/>
      </c>
      <c r="HE245" s="150" t="str">
        <f>IF(Tbl.Kosten[[#This Row],[Pnr.]]=HE$7,Tbl.Kosten[[#This Row],[Te financieren]],"")</f>
        <v/>
      </c>
      <c r="HF245" s="150" t="str">
        <f>IF(Tbl.Kosten[[#This Row],[Pnr.]]=HF$7,Tbl.Kosten[[#This Row],[Te financieren]],"")</f>
        <v/>
      </c>
      <c r="HG245" s="150" t="str">
        <f>IF(Tbl.Kosten[[#This Row],[Pnr.]]=HG$7,Tbl.Kosten[[#This Row],[Te financieren]],"")</f>
        <v/>
      </c>
      <c r="HH245" s="150" t="str">
        <f>IF(Tbl.Kosten[[#This Row],[Pnr.]]=HH$7,Tbl.Kosten[[#This Row],[Te financieren]],"")</f>
        <v/>
      </c>
      <c r="HI245" s="150" t="str">
        <f>IF(Tbl.Kosten[[#This Row],[Pnr.]]=HI$7,Tbl.Kosten[[#This Row],[Te financieren]],"")</f>
        <v/>
      </c>
      <c r="HJ245" s="150" t="str">
        <f>IF(Tbl.Kosten[[#This Row],[Pnr.]]=HJ$7,Tbl.Kosten[[#This Row],[Te financieren]],"")</f>
        <v/>
      </c>
      <c r="HK245" s="150" t="str">
        <f>IF(Tbl.Kosten[[#This Row],[Pnr.]]=HK$7,Tbl.Kosten[[#This Row],[Te financieren]],"")</f>
        <v/>
      </c>
      <c r="HL245" s="150" t="str">
        <f>IF(Tbl.Kosten[[#This Row],[Pnr.]]=HL$7,Tbl.Kosten[[#This Row],[Te financieren]],"")</f>
        <v/>
      </c>
      <c r="HM245" s="150" t="str">
        <f>IF(Tbl.Kosten[[#This Row],[Pnr.]]=HM$7,Tbl.Kosten[[#This Row],[Te financieren]],"")</f>
        <v/>
      </c>
      <c r="HN245" s="150" t="str">
        <f>IF(Tbl.Kosten[[#This Row],[Pnr.]]=HN$7,Tbl.Kosten[[#This Row],[Te financieren]],"")</f>
        <v/>
      </c>
      <c r="HO245" s="150" t="str">
        <f>IF(Tbl.Kosten[[#This Row],[Pnr.]]=HO$7,Tbl.Kosten[[#This Row],[Te financieren]],"")</f>
        <v/>
      </c>
      <c r="HP245" s="150" t="str">
        <f>IF(Tbl.Kosten[[#This Row],[Pnr.]]=HP$7,Tbl.Kosten[[#This Row],[Te financieren]],"")</f>
        <v/>
      </c>
      <c r="HQ245" s="150" t="str">
        <f>IF(Tbl.Kosten[[#This Row],[Pnr.]]=HQ$7,Tbl.Kosten[[#This Row],[Te financieren]],"")</f>
        <v/>
      </c>
      <c r="HR245" s="150" t="str">
        <f>IF(Tbl.Kosten[[#This Row],[Pnr.]]=HR$7,Tbl.Kosten[[#This Row],[Te financieren]],"")</f>
        <v/>
      </c>
      <c r="HS245" s="150" t="str">
        <f>IF(Tbl.Kosten[[#This Row],[Pnr.]]=HS$7,Tbl.Kosten[[#This Row],[Te financieren]],"")</f>
        <v/>
      </c>
      <c r="HT245" s="150" t="str">
        <f>IF(Tbl.Kosten[[#This Row],[Pnr.]]=HT$7,Tbl.Kosten[[#This Row],[Te financieren]],"")</f>
        <v/>
      </c>
      <c r="HU245" s="150" t="str">
        <f>IF(Tbl.Kosten[[#This Row],[Pnr.]]=HU$7,Tbl.Kosten[[#This Row],[Te financieren]],"")</f>
        <v/>
      </c>
      <c r="HV245" s="150" t="str">
        <f>IF(Tbl.Kosten[[#This Row],[Pnr.]]=HV$7,Tbl.Kosten[[#This Row],[Te financieren]],"")</f>
        <v/>
      </c>
      <c r="HW245" s="150" t="str">
        <f>IF(Tbl.Kosten[[#This Row],[Pnr.]]=HW$7,Tbl.Kosten[[#This Row],[Te financieren]],"")</f>
        <v/>
      </c>
    </row>
    <row r="246" spans="2:231" x14ac:dyDescent="0.3">
      <c r="B246" s="134"/>
      <c r="C246" s="137"/>
      <c r="D246" s="136"/>
      <c r="E246" s="261"/>
      <c r="F246" s="135"/>
      <c r="G246" s="11" t="str">
        <f>IF(Tbl.Kosten[[#This Row],[Medewerker e/o 
functie]]&lt;&gt;"",_xlfn.XLOOKUP(Tbl.Kosten[[#This Row],[Medewerker e/o 
functie]],Tbl.Uurtarief[Medewerker en/of functie],Tbl.Uurtarief[Uurtarief],"",0,1),"")</f>
        <v/>
      </c>
      <c r="H246" s="121">
        <f>IFERROR(Tbl.Kosten[[#This Row],[Uren]]*Tbl.Kosten[[#This Row],[Uurtarief]],0)</f>
        <v>0</v>
      </c>
      <c r="I246" s="119" t="str">
        <f>IF(Tbl.Kosten[[#This Row],[Subtotaal uren]]&lt;&gt;0,_xlfn.XLOOKUP(Tbl.Kosten[[#This Row],[Medewerker e/o 
functie]],Tbl.Uurtarief[Medewerker en/of functie],Tbl.Uurtarief[Kostensoort arbeid],"",0,1),"")</f>
        <v/>
      </c>
      <c r="J246" s="137"/>
      <c r="K246" s="135"/>
      <c r="L246" s="139" t="str">
        <f>IF(Tbl.Kosten[[#This Row],[Activum]]&lt;&gt;"",_xlfn.XLOOKUP(Tbl.Kosten[[#This Row],[Activum]],Tbl.Afschrijvingskosten[Activum],Tbl.Afschrijvingskosten[Tarief per afschrijvings-eenheid],"",0,1),"")</f>
        <v/>
      </c>
      <c r="M246" s="122">
        <f>IFERROR(Tbl.Kosten[[#This Row],[Een-
heden]]*Tbl.Kosten[[#This Row],[Afschrijvings-
tarief]],0)</f>
        <v>0</v>
      </c>
      <c r="N246" s="122" t="str">
        <f>IF(Tbl.Kosten[[#This Row],[Subtotaal afschrijving]]&lt;&gt;0,Lijsten!$A$7,"")</f>
        <v/>
      </c>
      <c r="O246" s="140"/>
      <c r="P246" s="135"/>
      <c r="Q246" s="138"/>
      <c r="R246" s="122">
        <f>IFERROR(Tbl.Kosten[[#This Row],[Aantal]]*Tbl.Kosten[[#This Row],[Tarief]],0)</f>
        <v>0</v>
      </c>
      <c r="S246" s="8">
        <f>IFERROR(Tbl.Kosten[[#This Row],[Subtotaal overige kosten]]+Tbl.Kosten[[#This Row],[Subtotaal uren]]+Tbl.Kosten[[#This Row],[Subtotaal afschrijving]],0)</f>
        <v>0</v>
      </c>
      <c r="T246" s="8">
        <f>IFERROR(Tbl.Kosten[[#This Row],[Totaal kosten]]*Tbl.Kosten[[#This Row],[Subsidie%]],0)</f>
        <v>0</v>
      </c>
      <c r="U246" s="4" t="str" cm="1">
        <f t="array" ref="U246">IFERROR(_xlfn.IFS(Tbl.Kosten[[#This Row],[Subtotaal uren]]&lt;&gt;0,Tbl.Kosten[[#This Row],[Kostensoort arbeid]],Tbl.Kosten[[#This Row],[Subtotaal afschrijving]]&lt;&gt;0,Tbl.Kosten[[#This Row],[Kostensoort afschrijving]],Tbl.Kosten[[#This Row],[Subtotaal overige kosten]]&lt;&gt;0,Tbl.Kosten[[#This Row],[Kostensoort overig]]),"")</f>
        <v/>
      </c>
      <c r="V246" s="4" t="str">
        <f>IFERROR(_xlfn.XLOOKUP(Tbl.Kosten[[#This Row],[Activiteitencode]],Tbl.Activiteiten[Activiteitcode],Tbl.Activiteiten[Werkpakketcode],"",0,1),"")</f>
        <v/>
      </c>
      <c r="W246" s="4" t="str">
        <f>IFERROR(_xlfn.XLOOKUP(Tbl.Kosten[[#This Row],[Werkpakketcode]],Tbl.Werkpakketten[Werkpakketcode],Tbl.Werkpakketten[Subsidiabele activiteit],"",0,1),"")</f>
        <v/>
      </c>
      <c r="X246" s="12">
        <f>IFERROR(_xlfn.XLOOKUP(Tbl.Kosten[[#This Row],[Sanr.]],Tbl.Subsidiehoogte[SAnr.],Tbl.Subsidiehoogte[Sub. Percentage],0,0,1),0)</f>
        <v>0</v>
      </c>
      <c r="Y246" s="144" t="str">
        <f>IFERROR(_xlfn.XLOOKUP(Tbl.Kosten[[#This Row],[Partnercode]],Tbl.Projectpartners[Partnercode],Tbl.Projectpartners[PNr.],"",0,1),"")</f>
        <v>P1</v>
      </c>
      <c r="Z246" s="148">
        <f>IF(Tbl.Kosten[[#This Row],[Pnr.]]=Z$7,Tbl.Kosten[[#This Row],[Totaal kosten]],"")</f>
        <v>0</v>
      </c>
      <c r="AA246" s="148" t="str">
        <f>IF(Tbl.Kosten[[#This Row],[Pnr.]]=AA$7,Tbl.Kosten[[#This Row],[Totaal kosten]],"")</f>
        <v/>
      </c>
      <c r="AB246" s="148" t="str">
        <f>IF(Tbl.Kosten[[#This Row],[Pnr.]]=AB$7,Tbl.Kosten[[#This Row],[Totaal kosten]],"")</f>
        <v/>
      </c>
      <c r="AC246" s="148" t="str">
        <f>IF(Tbl.Kosten[[#This Row],[Pnr.]]=AC$7,Tbl.Kosten[[#This Row],[Totaal kosten]],"")</f>
        <v/>
      </c>
      <c r="AD246" s="148" t="str">
        <f>IF(Tbl.Kosten[[#This Row],[Pnr.]]=AD$7,Tbl.Kosten[[#This Row],[Totaal kosten]],"")</f>
        <v/>
      </c>
      <c r="AE246" s="148" t="str">
        <f>IF(Tbl.Kosten[[#This Row],[Pnr.]]=AE$7,Tbl.Kosten[[#This Row],[Totaal kosten]],"")</f>
        <v/>
      </c>
      <c r="AF246" s="148" t="str">
        <f>IF(Tbl.Kosten[[#This Row],[Pnr.]]=AF$7,Tbl.Kosten[[#This Row],[Totaal kosten]],"")</f>
        <v/>
      </c>
      <c r="AG246" s="148" t="str">
        <f>IF(Tbl.Kosten[[#This Row],[Pnr.]]=AG$7,Tbl.Kosten[[#This Row],[Totaal kosten]],"")</f>
        <v/>
      </c>
      <c r="AH246" s="148" t="str">
        <f>IF(Tbl.Kosten[[#This Row],[Pnr.]]=AH$7,Tbl.Kosten[[#This Row],[Totaal kosten]],"")</f>
        <v/>
      </c>
      <c r="AI246" s="148" t="str">
        <f>IF(Tbl.Kosten[[#This Row],[Pnr.]]=AI$7,Tbl.Kosten[[#This Row],[Totaal kosten]],"")</f>
        <v/>
      </c>
      <c r="AJ246" s="148" t="str">
        <f>IF(Tbl.Kosten[[#This Row],[Pnr.]]=AJ$7,Tbl.Kosten[[#This Row],[Totaal kosten]],"")</f>
        <v/>
      </c>
      <c r="AK246" s="148" t="str">
        <f>IF(Tbl.Kosten[[#This Row],[Pnr.]]=AK$7,Tbl.Kosten[[#This Row],[Totaal kosten]],"")</f>
        <v/>
      </c>
      <c r="AL246" s="148" t="str">
        <f>IF(Tbl.Kosten[[#This Row],[Pnr.]]=AL$7,Tbl.Kosten[[#This Row],[Totaal kosten]],"")</f>
        <v/>
      </c>
      <c r="AM246" s="148" t="str">
        <f>IF(Tbl.Kosten[[#This Row],[Pnr.]]=AM$7,Tbl.Kosten[[#This Row],[Totaal kosten]],"")</f>
        <v/>
      </c>
      <c r="AN246" s="148" t="str">
        <f>IF(Tbl.Kosten[[#This Row],[Pnr.]]=AN$7,Tbl.Kosten[[#This Row],[Totaal kosten]],"")</f>
        <v/>
      </c>
      <c r="AO246" s="148" t="str">
        <f>IF(Tbl.Kosten[[#This Row],[Pnr.]]=AO$7,Tbl.Kosten[[#This Row],[Totaal kosten]],"")</f>
        <v/>
      </c>
      <c r="AP246" s="148" t="str">
        <f>IF(Tbl.Kosten[[#This Row],[Pnr.]]=AP$7,Tbl.Kosten[[#This Row],[Totaal kosten]],"")</f>
        <v/>
      </c>
      <c r="AQ246" s="148" t="str">
        <f>IF(Tbl.Kosten[[#This Row],[Pnr.]]=AQ$7,Tbl.Kosten[[#This Row],[Totaal kosten]],"")</f>
        <v/>
      </c>
      <c r="AR246" s="148" t="str">
        <f>IF(Tbl.Kosten[[#This Row],[Pnr.]]=AR$7,Tbl.Kosten[[#This Row],[Totaal kosten]],"")</f>
        <v/>
      </c>
      <c r="AS246" s="148" t="str">
        <f>IF(Tbl.Kosten[[#This Row],[Pnr.]]=AS$7,Tbl.Kosten[[#This Row],[Totaal kosten]],"")</f>
        <v/>
      </c>
      <c r="AT246" s="148" t="str">
        <f>IF(Tbl.Kosten[[#This Row],[Pnr.]]=AT$7,Tbl.Kosten[[#This Row],[Totaal kosten]],"")</f>
        <v/>
      </c>
      <c r="AU246" s="148" t="str">
        <f>IF(Tbl.Kosten[[#This Row],[Pnr.]]=AU$7,Tbl.Kosten[[#This Row],[Totaal kosten]],"")</f>
        <v/>
      </c>
      <c r="AV246" s="148" t="str">
        <f>IF(Tbl.Kosten[[#This Row],[Pnr.]]=AV$7,Tbl.Kosten[[#This Row],[Totaal kosten]],"")</f>
        <v/>
      </c>
      <c r="AW246" s="148" t="str">
        <f>IF(Tbl.Kosten[[#This Row],[Pnr.]]=AW$7,Tbl.Kosten[[#This Row],[Totaal kosten]],"")</f>
        <v/>
      </c>
      <c r="AX246" s="148" t="str">
        <f>IF(Tbl.Kosten[[#This Row],[Pnr.]]=AX$7,Tbl.Kosten[[#This Row],[Totaal kosten]],"")</f>
        <v/>
      </c>
      <c r="AY246" s="148" t="str">
        <f>IF(Tbl.Kosten[[#This Row],[Pnr.]]=AY$7,Tbl.Kosten[[#This Row],[Totaal kosten]],"")</f>
        <v/>
      </c>
      <c r="AZ246" s="148" t="str">
        <f>IF(Tbl.Kosten[[#This Row],[Pnr.]]=AZ$7,Tbl.Kosten[[#This Row],[Totaal kosten]],"")</f>
        <v/>
      </c>
      <c r="BA246" s="148" t="str">
        <f>IF(Tbl.Kosten[[#This Row],[Pnr.]]=BA$7,Tbl.Kosten[[#This Row],[Totaal kosten]],"")</f>
        <v/>
      </c>
      <c r="BB246" s="148" t="str">
        <f>IF(Tbl.Kosten[[#This Row],[Pnr.]]=BB$7,Tbl.Kosten[[#This Row],[Totaal kosten]],"")</f>
        <v/>
      </c>
      <c r="BC246" s="148" t="str">
        <f>IF(Tbl.Kosten[[#This Row],[Pnr.]]=BC$7,Tbl.Kosten[[#This Row],[Totaal kosten]],"")</f>
        <v/>
      </c>
      <c r="BD246" s="148" t="str">
        <f>IF(Tbl.Kosten[[#This Row],[Pnr.]]=BD$7,Tbl.Kosten[[#This Row],[Totaal kosten]],"")</f>
        <v/>
      </c>
      <c r="BE246" s="148" t="str">
        <f>IF(Tbl.Kosten[[#This Row],[Pnr.]]=BE$7,Tbl.Kosten[[#This Row],[Totaal kosten]],"")</f>
        <v/>
      </c>
      <c r="BF246" s="148" t="str">
        <f>IF(Tbl.Kosten[[#This Row],[Pnr.]]=BF$7,Tbl.Kosten[[#This Row],[Totaal kosten]],"")</f>
        <v/>
      </c>
      <c r="BG246" s="148" t="str">
        <f>IF(Tbl.Kosten[[#This Row],[Pnr.]]=BG$7,Tbl.Kosten[[#This Row],[Totaal kosten]],"")</f>
        <v/>
      </c>
      <c r="BH246" s="148" t="str">
        <f>IF(Tbl.Kosten[[#This Row],[Pnr.]]=BH$7,Tbl.Kosten[[#This Row],[Totaal kosten]],"")</f>
        <v/>
      </c>
      <c r="BI246" s="148" t="str">
        <f>IF(Tbl.Kosten[[#This Row],[Pnr.]]=BI$7,Tbl.Kosten[[#This Row],[Totaal kosten]],"")</f>
        <v/>
      </c>
      <c r="BJ246" s="148" t="str">
        <f>IF(Tbl.Kosten[[#This Row],[Pnr.]]=BJ$7,Tbl.Kosten[[#This Row],[Totaal kosten]],"")</f>
        <v/>
      </c>
      <c r="BK246" s="148" t="str">
        <f>IF(Tbl.Kosten[[#This Row],[Pnr.]]=BK$7,Tbl.Kosten[[#This Row],[Totaal kosten]],"")</f>
        <v/>
      </c>
      <c r="BL246" s="148" t="str">
        <f>IF(Tbl.Kosten[[#This Row],[Pnr.]]=BL$7,Tbl.Kosten[[#This Row],[Totaal kosten]],"")</f>
        <v/>
      </c>
      <c r="BM246" s="148" t="str">
        <f>IF(Tbl.Kosten[[#This Row],[Pnr.]]=BM$7,Tbl.Kosten[[#This Row],[Totaal kosten]],"")</f>
        <v/>
      </c>
      <c r="BN246" s="148" t="str">
        <f>IF(Tbl.Kosten[[#This Row],[Pnr.]]=BN$7,Tbl.Kosten[[#This Row],[Totaal kosten]],"")</f>
        <v/>
      </c>
      <c r="BO246" s="148" t="str">
        <f>IF(Tbl.Kosten[[#This Row],[Pnr.]]=BO$7,Tbl.Kosten[[#This Row],[Totaal kosten]],"")</f>
        <v/>
      </c>
      <c r="BP246" s="148" t="str">
        <f>IF(Tbl.Kosten[[#This Row],[Pnr.]]=BP$7,Tbl.Kosten[[#This Row],[Totaal kosten]],"")</f>
        <v/>
      </c>
      <c r="BQ246" s="148" t="str">
        <f>IF(Tbl.Kosten[[#This Row],[Pnr.]]=BQ$7,Tbl.Kosten[[#This Row],[Totaal kosten]],"")</f>
        <v/>
      </c>
      <c r="BR246" s="148" t="str">
        <f>IF(Tbl.Kosten[[#This Row],[Pnr.]]=BR$7,Tbl.Kosten[[#This Row],[Totaal kosten]],"")</f>
        <v/>
      </c>
      <c r="BS246" s="148" t="str">
        <f>IF(Tbl.Kosten[[#This Row],[Pnr.]]=BS$7,Tbl.Kosten[[#This Row],[Totaal kosten]],"")</f>
        <v/>
      </c>
      <c r="BT246" s="148" t="str">
        <f>IF(Tbl.Kosten[[#This Row],[Pnr.]]=BT$7,Tbl.Kosten[[#This Row],[Totaal kosten]],"")</f>
        <v/>
      </c>
      <c r="BU246" s="148" t="str">
        <f>IF(Tbl.Kosten[[#This Row],[Pnr.]]=BU$7,Tbl.Kosten[[#This Row],[Totaal kosten]],"")</f>
        <v/>
      </c>
      <c r="BV246" s="148" t="str">
        <f>IF(Tbl.Kosten[[#This Row],[Pnr.]]=BV$7,Tbl.Kosten[[#This Row],[Totaal kosten]],"")</f>
        <v/>
      </c>
      <c r="BW246" s="148" t="str">
        <f>IF(Tbl.Kosten[[#This Row],[Pnr.]]=BW$7,Tbl.Kosten[[#This Row],[Totaal kosten]],"")</f>
        <v/>
      </c>
      <c r="BX246" s="148" t="str">
        <f>IFERROR(_xlfn.XLOOKUP(Tbl.Kosten[[#This Row],[Werkpakketcode]],Tbl.Werkpakketten[Werkpakketcode],Tbl.Werkpakketten[WPnr.],"",0,1),"")</f>
        <v/>
      </c>
      <c r="BY246" s="148" t="str">
        <f>IF(Tbl.Kosten[[#This Row],[WPnr.]]=BY$7,Tbl.Kosten[[#This Row],[Totaal kosten]],"")</f>
        <v/>
      </c>
      <c r="BZ246" s="148" t="str">
        <f>IF(Tbl.Kosten[[#This Row],[WPnr.]]=BZ$7,Tbl.Kosten[[#This Row],[Totaal kosten]],"")</f>
        <v/>
      </c>
      <c r="CA246" s="148" t="str">
        <f>IF(Tbl.Kosten[[#This Row],[WPnr.]]=CA$7,Tbl.Kosten[[#This Row],[Totaal kosten]],"")</f>
        <v/>
      </c>
      <c r="CB246" s="148" t="str">
        <f>IF(Tbl.Kosten[[#This Row],[WPnr.]]=CB$7,Tbl.Kosten[[#This Row],[Totaal kosten]],"")</f>
        <v/>
      </c>
      <c r="CC246" s="148" t="str">
        <f>IF(Tbl.Kosten[[#This Row],[WPnr.]]=CC$7,Tbl.Kosten[[#This Row],[Totaal kosten]],"")</f>
        <v/>
      </c>
      <c r="CD246" s="148" t="str">
        <f>IF(Tbl.Kosten[[#This Row],[WPnr.]]=CD$7,Tbl.Kosten[[#This Row],[Totaal kosten]],"")</f>
        <v/>
      </c>
      <c r="CE246" s="148" t="str">
        <f>IF(Tbl.Kosten[[#This Row],[WPnr.]]=CE$7,Tbl.Kosten[[#This Row],[Totaal kosten]],"")</f>
        <v/>
      </c>
      <c r="CF246" s="148" t="str">
        <f>IF(Tbl.Kosten[[#This Row],[WPnr.]]=CF$7,Tbl.Kosten[[#This Row],[Totaal kosten]],"")</f>
        <v/>
      </c>
      <c r="CG246" s="148" t="str">
        <f>IF(Tbl.Kosten[[#This Row],[WPnr.]]=CG$7,Tbl.Kosten[[#This Row],[Totaal kosten]],"")</f>
        <v/>
      </c>
      <c r="CH246" s="148" t="str">
        <f>IF(Tbl.Kosten[[#This Row],[WPnr.]]=CH$7,Tbl.Kosten[[#This Row],[Totaal kosten]],"")</f>
        <v/>
      </c>
      <c r="CI246" s="148" t="str">
        <f>IF(Tbl.Kosten[[#This Row],[WPnr.]]=CI$7,Tbl.Kosten[[#This Row],[Totaal kosten]],"")</f>
        <v/>
      </c>
      <c r="CJ246" s="148" t="str">
        <f>IF(Tbl.Kosten[[#This Row],[WPnr.]]=CJ$7,Tbl.Kosten[[#This Row],[Totaal kosten]],"")</f>
        <v/>
      </c>
      <c r="CK246" s="148" t="str">
        <f>IF(Tbl.Kosten[[#This Row],[WPnr.]]=CK$7,Tbl.Kosten[[#This Row],[Totaal kosten]],"")</f>
        <v/>
      </c>
      <c r="CL246" s="148" t="str">
        <f>IF(Tbl.Kosten[[#This Row],[WPnr.]]=CL$7,Tbl.Kosten[[#This Row],[Totaal kosten]],"")</f>
        <v/>
      </c>
      <c r="CM246" s="148" t="str">
        <f>IF(Tbl.Kosten[[#This Row],[WPnr.]]=CM$7,Tbl.Kosten[[#This Row],[Totaal kosten]],"")</f>
        <v/>
      </c>
      <c r="CN246" s="148" t="str">
        <f>IF(Tbl.Kosten[[#This Row],[WPnr.]]=CN$7,Tbl.Kosten[[#This Row],[Totaal kosten]],"")</f>
        <v/>
      </c>
      <c r="CO246" s="148" t="str">
        <f>IF(Tbl.Kosten[[#This Row],[WPnr.]]=CO$7,Tbl.Kosten[[#This Row],[Totaal kosten]],"")</f>
        <v/>
      </c>
      <c r="CP246" s="148" t="str">
        <f>IF(Tbl.Kosten[[#This Row],[WPnr.]]=CP$7,Tbl.Kosten[[#This Row],[Totaal kosten]],"")</f>
        <v/>
      </c>
      <c r="CQ246" s="148" t="str">
        <f>IF(Tbl.Kosten[[#This Row],[WPnr.]]=CQ$7,Tbl.Kosten[[#This Row],[Totaal kosten]],"")</f>
        <v/>
      </c>
      <c r="CR246" s="148" t="str">
        <f>IF(Tbl.Kosten[[#This Row],[WPnr.]]=CR$7,Tbl.Kosten[[#This Row],[Totaal kosten]],"")</f>
        <v/>
      </c>
      <c r="CS246" s="148" t="str">
        <f>IF(Tbl.Kosten[[#This Row],[WPnr.]]=CS$7,Tbl.Kosten[[#This Row],[Totaal kosten]],"")</f>
        <v/>
      </c>
      <c r="CT246" s="148" t="str">
        <f>IF(Tbl.Kosten[[#This Row],[WPnr.]]=CT$7,Tbl.Kosten[[#This Row],[Totaal kosten]],"")</f>
        <v/>
      </c>
      <c r="CU246" s="148" t="str">
        <f>IF(Tbl.Kosten[[#This Row],[WPnr.]]=CU$7,Tbl.Kosten[[#This Row],[Totaal kosten]],"")</f>
        <v/>
      </c>
      <c r="CV246" s="148" t="str">
        <f>IF(Tbl.Kosten[[#This Row],[WPnr.]]=CV$7,Tbl.Kosten[[#This Row],[Totaal kosten]],"")</f>
        <v/>
      </c>
      <c r="CW246" s="148" t="str">
        <f>IF(Tbl.Kosten[[#This Row],[WPnr.]]=CW$7,Tbl.Kosten[[#This Row],[Totaal kosten]],"")</f>
        <v/>
      </c>
      <c r="CX246" s="148" t="str">
        <f>IF(Tbl.Kosten[[#This Row],[WPnr.]]=CX$7,Tbl.Kosten[[#This Row],[Totaal kosten]],"")</f>
        <v/>
      </c>
      <c r="CY246" s="148" t="str">
        <f>IF(Tbl.Kosten[[#This Row],[WPnr.]]=CY$7,Tbl.Kosten[[#This Row],[Totaal kosten]],"")</f>
        <v/>
      </c>
      <c r="CZ246" s="148" t="str">
        <f>IF(Tbl.Kosten[[#This Row],[WPnr.]]=CZ$7,Tbl.Kosten[[#This Row],[Totaal kosten]],"")</f>
        <v/>
      </c>
      <c r="DA246" s="148" t="str">
        <f>IF(Tbl.Kosten[[#This Row],[WPnr.]]=DA$7,Tbl.Kosten[[#This Row],[Totaal kosten]],"")</f>
        <v/>
      </c>
      <c r="DB246" s="148" t="str">
        <f>IF(Tbl.Kosten[[#This Row],[WPnr.]]=DB$7,Tbl.Kosten[[#This Row],[Totaal kosten]],"")</f>
        <v/>
      </c>
      <c r="DC246" s="148" t="str">
        <f>IF(Tbl.Kosten[[#This Row],[WPnr.]]=DC$7,Tbl.Kosten[[#This Row],[Totaal kosten]],"")</f>
        <v/>
      </c>
      <c r="DD246" s="148" t="str">
        <f>IF(Tbl.Kosten[[#This Row],[WPnr.]]=DD$7,Tbl.Kosten[[#This Row],[Totaal kosten]],"")</f>
        <v/>
      </c>
      <c r="DE246" s="148" t="str">
        <f>IF(Tbl.Kosten[[#This Row],[WPnr.]]=DE$7,Tbl.Kosten[[#This Row],[Totaal kosten]],"")</f>
        <v/>
      </c>
      <c r="DF246" s="148" t="str">
        <f>IF(Tbl.Kosten[[#This Row],[WPnr.]]=DF$7,Tbl.Kosten[[#This Row],[Totaal kosten]],"")</f>
        <v/>
      </c>
      <c r="DG246" s="148" t="str">
        <f>IF(Tbl.Kosten[[#This Row],[WPnr.]]=DG$7,Tbl.Kosten[[#This Row],[Totaal kosten]],"")</f>
        <v/>
      </c>
      <c r="DH246" s="148" t="str">
        <f>IF(Tbl.Kosten[[#This Row],[WPnr.]]=DH$7,Tbl.Kosten[[#This Row],[Totaal kosten]],"")</f>
        <v/>
      </c>
      <c r="DI246" s="148" t="str">
        <f>IF(Tbl.Kosten[[#This Row],[WPnr.]]=DI$7,Tbl.Kosten[[#This Row],[Totaal kosten]],"")</f>
        <v/>
      </c>
      <c r="DJ246" s="148" t="str">
        <f>IF(Tbl.Kosten[[#This Row],[WPnr.]]=DJ$7,Tbl.Kosten[[#This Row],[Totaal kosten]],"")</f>
        <v/>
      </c>
      <c r="DK246" s="148" t="str">
        <f>IF(Tbl.Kosten[[#This Row],[WPnr.]]=DK$7,Tbl.Kosten[[#This Row],[Totaal kosten]],"")</f>
        <v/>
      </c>
      <c r="DL246" s="148" t="str">
        <f>IF(Tbl.Kosten[[#This Row],[WPnr.]]=DL$7,Tbl.Kosten[[#This Row],[Totaal kosten]],"")</f>
        <v/>
      </c>
      <c r="DM246" s="148" t="str">
        <f>IF(Tbl.Kosten[[#This Row],[WPnr.]]=DM$7,Tbl.Kosten[[#This Row],[Totaal kosten]],"")</f>
        <v/>
      </c>
      <c r="DN246" s="148" t="str">
        <f>IF(Tbl.Kosten[[#This Row],[WPnr.]]=DN$7,Tbl.Kosten[[#This Row],[Totaal kosten]],"")</f>
        <v/>
      </c>
      <c r="DO246" s="148" t="str">
        <f>IF(Tbl.Kosten[[#This Row],[WPnr.]]=DO$7,Tbl.Kosten[[#This Row],[Totaal kosten]],"")</f>
        <v/>
      </c>
      <c r="DP246" s="148" t="str">
        <f>IF(Tbl.Kosten[[#This Row],[WPnr.]]=DP$7,Tbl.Kosten[[#This Row],[Totaal kosten]],"")</f>
        <v/>
      </c>
      <c r="DQ246" s="148" t="str">
        <f>IF(Tbl.Kosten[[#This Row],[WPnr.]]=DQ$7,Tbl.Kosten[[#This Row],[Totaal kosten]],"")</f>
        <v/>
      </c>
      <c r="DR246" s="148" t="str">
        <f>IF(Tbl.Kosten[[#This Row],[WPnr.]]=DR$7,Tbl.Kosten[[#This Row],[Totaal kosten]],"")</f>
        <v/>
      </c>
      <c r="DS246" s="148" t="str">
        <f>IF(Tbl.Kosten[[#This Row],[WPnr.]]=DS$7,Tbl.Kosten[[#This Row],[Totaal kosten]],"")</f>
        <v/>
      </c>
      <c r="DT246" s="148" t="str">
        <f>IF(Tbl.Kosten[[#This Row],[WPnr.]]=DT$7,Tbl.Kosten[[#This Row],[Totaal kosten]],"")</f>
        <v/>
      </c>
      <c r="DU246" s="148" t="str">
        <f>IF(Tbl.Kosten[[#This Row],[WPnr.]]=DU$7,Tbl.Kosten[[#This Row],[Totaal kosten]],"")</f>
        <v/>
      </c>
      <c r="DV246" s="148" t="str">
        <f>IF(Tbl.Kosten[[#This Row],[WPnr.]]=DV$7,Tbl.Kosten[[#This Row],[Totaal kosten]],"")</f>
        <v/>
      </c>
      <c r="DW246" s="148" t="str">
        <f>IFERROR(_xlfn.XLOOKUP(Tbl.Kosten[[#This Row],[Kostensoort]],Tbl.Kostensoorten[Kostensoorten],Tbl.Kostensoorten[KSnr.],"",0,1),"")</f>
        <v/>
      </c>
      <c r="DX246" s="148" t="str">
        <f>IF(Tbl.Kosten[[#This Row],[KSnr.]]=DX$7,Tbl.Kosten[[#This Row],[Totaal kosten]],"")</f>
        <v/>
      </c>
      <c r="DY246" s="148" t="str">
        <f>IF(Tbl.Kosten[[#This Row],[KSnr.]]=DY$7,Tbl.Kosten[[#This Row],[Totaal kosten]],"")</f>
        <v/>
      </c>
      <c r="DZ246" s="148" t="str">
        <f>IF(Tbl.Kosten[[#This Row],[KSnr.]]=DZ$7,Tbl.Kosten[[#This Row],[Totaal kosten]],"")</f>
        <v/>
      </c>
      <c r="EA246" s="148" t="str">
        <f>IF(Tbl.Kosten[[#This Row],[KSnr.]]=EA$7,Tbl.Kosten[[#This Row],[Totaal kosten]],"")</f>
        <v/>
      </c>
      <c r="EB246" s="148" t="str">
        <f>IF(Tbl.Kosten[[#This Row],[KSnr.]]=EB$7,Tbl.Kosten[[#This Row],[Totaal kosten]],"")</f>
        <v/>
      </c>
      <c r="EC246" s="148" t="str">
        <f>IF(Tbl.Kosten[[#This Row],[KSnr.]]=EC$7,Tbl.Kosten[[#This Row],[Totaal kosten]],"")</f>
        <v/>
      </c>
      <c r="ED246" s="148" t="str">
        <f>IF(Tbl.Kosten[[#This Row],[KSnr.]]=ED$7,Tbl.Kosten[[#This Row],[Totaal kosten]],"")</f>
        <v/>
      </c>
      <c r="EE246" s="148" t="str">
        <f>IF(Tbl.Kosten[[#This Row],[KSnr.]]=EE$7,Tbl.Kosten[[#This Row],[Totaal kosten]],"")</f>
        <v/>
      </c>
      <c r="EF246" s="148" t="str">
        <f>IF(Tbl.Kosten[[#This Row],[KSnr.]]=EF$7,Tbl.Kosten[[#This Row],[Totaal kosten]],"")</f>
        <v/>
      </c>
      <c r="EG246" s="148" t="str">
        <f>IF(Tbl.Kosten[[#This Row],[KSnr.]]=EG$7,Tbl.Kosten[[#This Row],[Totaal kosten]],"")</f>
        <v/>
      </c>
      <c r="EH246" s="148" t="str">
        <f>IF(Tbl.Kosten[[#This Row],[KSnr.]]=EH$7,Tbl.Kosten[[#This Row],[Totaal kosten]],"")</f>
        <v/>
      </c>
      <c r="EI246" s="148" t="str">
        <f>IF(Tbl.Kosten[[#This Row],[KSnr.]]=EI$7,Tbl.Kosten[[#This Row],[Totaal kosten]],"")</f>
        <v/>
      </c>
      <c r="EJ246" s="148" t="str">
        <f>IF(Tbl.Kosten[[#This Row],[KSnr.]]=EJ$7,Tbl.Kosten[[#This Row],[Totaal kosten]],"")</f>
        <v/>
      </c>
      <c r="EK246" s="148" t="str">
        <f>IF(Tbl.Kosten[[#This Row],[KSnr.]]=EK$7,Tbl.Kosten[[#This Row],[Totaal kosten]],"")</f>
        <v/>
      </c>
      <c r="EL246" s="148" t="str">
        <f>IF(Tbl.Kosten[[#This Row],[KSnr.]]=EL$7,Tbl.Kosten[[#This Row],[Totaal kosten]],"")</f>
        <v/>
      </c>
      <c r="EM246" s="148" t="str">
        <f>IF(Tbl.Kosten[[#This Row],[KSnr.]]=EM$7,Tbl.Kosten[[#This Row],[Totaal kosten]],"")</f>
        <v/>
      </c>
      <c r="EN246" s="148" t="str">
        <f>IF(Tbl.Kosten[[#This Row],[KSnr.]]=EN$7,Tbl.Kosten[[#This Row],[Totaal kosten]],"")</f>
        <v/>
      </c>
      <c r="EO246" s="148" t="str">
        <f>IF(Tbl.Kosten[[#This Row],[KSnr.]]=EO$7,Tbl.Kosten[[#This Row],[Totaal kosten]],"")</f>
        <v/>
      </c>
      <c r="EP246" s="148" t="str">
        <f>IF(Tbl.Kosten[[#This Row],[KSnr.]]=EP$7,Tbl.Kosten[[#This Row],[Totaal kosten]],"")</f>
        <v/>
      </c>
      <c r="EQ246" s="148" t="str">
        <f>IF(Tbl.Kosten[[#This Row],[KSnr.]]=EQ$7,Tbl.Kosten[[#This Row],[Totaal kosten]],"")</f>
        <v/>
      </c>
      <c r="ER246" s="144" t="str">
        <f>IFERROR(_xlfn.XLOOKUP(Tbl.Kosten[[#This Row],[Subsidieactiviteit]],Tbl.Subsidiehoogte[Subsidieactiviteit],Tbl.Subsidiehoogte[SAnr.],"",0,1),"")</f>
        <v/>
      </c>
      <c r="ES246" s="150" t="str">
        <f>IF(Tbl.Kosten[[#This Row],[Sanr.]]=ES$7,Tbl.Kosten[[#This Row],[Totaal kosten]],"")</f>
        <v/>
      </c>
      <c r="ET246" s="150" t="str">
        <f>IF(Tbl.Kosten[[#This Row],[Sanr.]]=ET$7,Tbl.Kosten[[#This Row],[Totaal kosten]],"")</f>
        <v/>
      </c>
      <c r="EU246" s="150" t="str">
        <f>IF(Tbl.Kosten[[#This Row],[Sanr.]]=EU$7,Tbl.Kosten[[#This Row],[Totaal kosten]],"")</f>
        <v/>
      </c>
      <c r="EV246" s="150" t="str">
        <f>IF(Tbl.Kosten[[#This Row],[Sanr.]]=EV$7,Tbl.Kosten[[#This Row],[Totaal kosten]],"")</f>
        <v/>
      </c>
      <c r="EW246" s="150" t="str">
        <f>IF(Tbl.Kosten[[#This Row],[Sanr.]]=EW$7,Tbl.Kosten[[#This Row],[Totaal kosten]],"")</f>
        <v/>
      </c>
      <c r="EX246" s="150" t="str">
        <f>IF(Tbl.Kosten[[#This Row],[Sanr.]]=EX$7,Tbl.Kosten[[#This Row],[Totaal kosten]],"")</f>
        <v/>
      </c>
      <c r="EY246" s="150" t="str">
        <f>IF(Tbl.Kosten[[#This Row],[Sanr.]]=EY$7,Tbl.Kosten[[#This Row],[Totaal kosten]],"")</f>
        <v/>
      </c>
      <c r="EZ246" s="150" t="str">
        <f>IF(Tbl.Kosten[[#This Row],[Sanr.]]=EZ$7,Tbl.Kosten[[#This Row],[Totaal kosten]],"")</f>
        <v/>
      </c>
      <c r="FA246" s="150" t="str">
        <f>IF(Tbl.Kosten[[#This Row],[Sanr.]]=FA$7,Tbl.Kosten[[#This Row],[Totaal kosten]],"")</f>
        <v/>
      </c>
      <c r="FB246" s="150" t="str">
        <f>IF(Tbl.Kosten[[#This Row],[Sanr.]]=FB$7,Tbl.Kosten[[#This Row],[Totaal kosten]],"")</f>
        <v/>
      </c>
      <c r="FC246" s="150" t="str">
        <f>IF(Tbl.Kosten[[#This Row],[Sanr.]]=FC$7,Tbl.Kosten[[#This Row],[Totaal kosten]],"")</f>
        <v/>
      </c>
      <c r="FD246" s="150" t="str">
        <f>IF(Tbl.Kosten[[#This Row],[Sanr.]]=FD$7,Tbl.Kosten[[#This Row],[Totaal kosten]],"")</f>
        <v/>
      </c>
      <c r="FE246" s="150" t="str">
        <f>IF(Tbl.Kosten[[#This Row],[Sanr.]]=FE$7,Tbl.Kosten[[#This Row],[Totaal kosten]],"")</f>
        <v/>
      </c>
      <c r="FF246" s="150" t="str">
        <f>IF(Tbl.Kosten[[#This Row],[Sanr.]]=FF$7,Tbl.Kosten[[#This Row],[Totaal kosten]],"")</f>
        <v/>
      </c>
      <c r="FG246" s="150" t="str">
        <f>IF(Tbl.Kosten[[#This Row],[Sanr.]]=FG$7,Tbl.Kosten[[#This Row],[Totaal kosten]],"")</f>
        <v/>
      </c>
      <c r="FH246" s="150" t="str">
        <f>IF(Tbl.Kosten[[#This Row],[Sanr.]]=FH$7,Tbl.Kosten[[#This Row],[Totaal kosten]],"")</f>
        <v/>
      </c>
      <c r="FI246" s="150" t="str">
        <f>IF(Tbl.Kosten[[#This Row],[Sanr.]]=FI$7,Tbl.Kosten[[#This Row],[Totaal kosten]],"")</f>
        <v/>
      </c>
      <c r="FJ246" s="150" t="str">
        <f>IF(Tbl.Kosten[[#This Row],[Sanr.]]=FJ$7,Tbl.Kosten[[#This Row],[Totaal kosten]],"")</f>
        <v/>
      </c>
      <c r="FK246" s="150" t="str">
        <f>IF(Tbl.Kosten[[#This Row],[Sanr.]]=FK$7,Tbl.Kosten[[#This Row],[Totaal kosten]],"")</f>
        <v/>
      </c>
      <c r="FL246" s="150" t="str">
        <f>IF(Tbl.Kosten[[#This Row],[Sanr.]]=FL$7,Tbl.Kosten[[#This Row],[Totaal kosten]],"")</f>
        <v/>
      </c>
      <c r="FM246" s="150" t="str">
        <f>IF(Tbl.Kosten[[#This Row],[Sanr.]]=FM$7,Tbl.Kosten[[#This Row],[Totaal kosten]],"")</f>
        <v/>
      </c>
      <c r="FN246" s="150" t="str">
        <f>IF(Tbl.Kosten[[#This Row],[Sanr.]]=FN$7,Tbl.Kosten[[#This Row],[Totaal kosten]],"")</f>
        <v/>
      </c>
      <c r="FO246" s="150" t="str">
        <f>IF(Tbl.Kosten[[#This Row],[Sanr.]]=FO$7,Tbl.Kosten[[#This Row],[Totaal kosten]],"")</f>
        <v/>
      </c>
      <c r="FP246" s="150" t="str">
        <f>IF(Tbl.Kosten[[#This Row],[Sanr.]]=FP$7,Tbl.Kosten[[#This Row],[Totaal kosten]],"")</f>
        <v/>
      </c>
      <c r="FQ246" s="150" t="str">
        <f>IF(Tbl.Kosten[[#This Row],[Sanr.]]=FQ$7,Tbl.Kosten[[#This Row],[Totaal kosten]],"")</f>
        <v/>
      </c>
      <c r="FR246" s="150" t="str">
        <f>IF(Tbl.Kosten[[#This Row],[Sanr.]]=FR$7,Tbl.Kosten[[#This Row],[Totaal kosten]],"")</f>
        <v/>
      </c>
      <c r="FS246" s="150" t="str">
        <f>IF(Tbl.Kosten[[#This Row],[Sanr.]]=FS$7,Tbl.Kosten[[#This Row],[Totaal kosten]],"")</f>
        <v/>
      </c>
      <c r="FT246" s="150" t="str">
        <f>IF(Tbl.Kosten[[#This Row],[Sanr.]]=FT$7,Tbl.Kosten[[#This Row],[Totaal kosten]],"")</f>
        <v/>
      </c>
      <c r="FU246" s="150" t="str">
        <f>IF(Tbl.Kosten[[#This Row],[Sanr.]]=FU$7,Tbl.Kosten[[#This Row],[Totaal kosten]],"")</f>
        <v/>
      </c>
      <c r="FV246" s="150" t="str">
        <f>IF(Tbl.Kosten[[#This Row],[Sanr.]]=FV$7,Tbl.Kosten[[#This Row],[Totaal kosten]],"")</f>
        <v/>
      </c>
      <c r="FW246" s="150" t="str">
        <f>IFERROR(_xlfn.XLOOKUP(Tbl.Kosten[[#This Row],[Activiteitencode]],Tbl.Activiteiten[Activiteitcode],Tbl.Activiteiten[Anr.],"",0,1),"")</f>
        <v/>
      </c>
      <c r="FX246" s="169" t="str">
        <f>_xlfn.CONCAT(Tbl.Kosten[[#This Row],[Pnr.]],Tbl.Kosten[[#This Row],[Sanr.]])</f>
        <v>P1</v>
      </c>
      <c r="FY246" s="150">
        <f>Tbl.Kosten[[#This Row],[Totaal kosten]]-Tbl.Kosten[[#This Row],[Subsidie]]</f>
        <v>0</v>
      </c>
      <c r="FZ246" s="150">
        <f>IF(Tbl.Kosten[[#This Row],[Pnr.]]=FZ$7,Tbl.Kosten[[#This Row],[Te financieren]],"")</f>
        <v>0</v>
      </c>
      <c r="GA246" s="150" t="str">
        <f>IF(Tbl.Kosten[[#This Row],[Pnr.]]=GA$7,Tbl.Kosten[[#This Row],[Te financieren]],"")</f>
        <v/>
      </c>
      <c r="GB246" s="150" t="str">
        <f>IF(Tbl.Kosten[[#This Row],[Pnr.]]=GB$7,Tbl.Kosten[[#This Row],[Te financieren]],"")</f>
        <v/>
      </c>
      <c r="GC246" s="150" t="str">
        <f>IF(Tbl.Kosten[[#This Row],[Pnr.]]=GC$7,Tbl.Kosten[[#This Row],[Te financieren]],"")</f>
        <v/>
      </c>
      <c r="GD246" s="150" t="str">
        <f>IF(Tbl.Kosten[[#This Row],[Pnr.]]=GD$7,Tbl.Kosten[[#This Row],[Te financieren]],"")</f>
        <v/>
      </c>
      <c r="GE246" s="150" t="str">
        <f>IF(Tbl.Kosten[[#This Row],[Pnr.]]=GE$7,Tbl.Kosten[[#This Row],[Te financieren]],"")</f>
        <v/>
      </c>
      <c r="GF246" s="150" t="str">
        <f>IF(Tbl.Kosten[[#This Row],[Pnr.]]=GF$7,Tbl.Kosten[[#This Row],[Te financieren]],"")</f>
        <v/>
      </c>
      <c r="GG246" s="150" t="str">
        <f>IF(Tbl.Kosten[[#This Row],[Pnr.]]=GG$7,Tbl.Kosten[[#This Row],[Te financieren]],"")</f>
        <v/>
      </c>
      <c r="GH246" s="150" t="str">
        <f>IF(Tbl.Kosten[[#This Row],[Pnr.]]=GH$7,Tbl.Kosten[[#This Row],[Te financieren]],"")</f>
        <v/>
      </c>
      <c r="GI246" s="150" t="str">
        <f>IF(Tbl.Kosten[[#This Row],[Pnr.]]=GI$7,Tbl.Kosten[[#This Row],[Te financieren]],"")</f>
        <v/>
      </c>
      <c r="GJ246" s="150" t="str">
        <f>IF(Tbl.Kosten[[#This Row],[Pnr.]]=GJ$7,Tbl.Kosten[[#This Row],[Te financieren]],"")</f>
        <v/>
      </c>
      <c r="GK246" s="150" t="str">
        <f>IF(Tbl.Kosten[[#This Row],[Pnr.]]=GK$7,Tbl.Kosten[[#This Row],[Te financieren]],"")</f>
        <v/>
      </c>
      <c r="GL246" s="150" t="str">
        <f>IF(Tbl.Kosten[[#This Row],[Pnr.]]=GL$7,Tbl.Kosten[[#This Row],[Te financieren]],"")</f>
        <v/>
      </c>
      <c r="GM246" s="150" t="str">
        <f>IF(Tbl.Kosten[[#This Row],[Pnr.]]=GM$7,Tbl.Kosten[[#This Row],[Te financieren]],"")</f>
        <v/>
      </c>
      <c r="GN246" s="150" t="str">
        <f>IF(Tbl.Kosten[[#This Row],[Pnr.]]=GN$7,Tbl.Kosten[[#This Row],[Te financieren]],"")</f>
        <v/>
      </c>
      <c r="GO246" s="150" t="str">
        <f>IF(Tbl.Kosten[[#This Row],[Pnr.]]=GO$7,Tbl.Kosten[[#This Row],[Te financieren]],"")</f>
        <v/>
      </c>
      <c r="GP246" s="150" t="str">
        <f>IF(Tbl.Kosten[[#This Row],[Pnr.]]=GP$7,Tbl.Kosten[[#This Row],[Te financieren]],"")</f>
        <v/>
      </c>
      <c r="GQ246" s="150" t="str">
        <f>IF(Tbl.Kosten[[#This Row],[Pnr.]]=GQ$7,Tbl.Kosten[[#This Row],[Te financieren]],"")</f>
        <v/>
      </c>
      <c r="GR246" s="150" t="str">
        <f>IF(Tbl.Kosten[[#This Row],[Pnr.]]=GR$7,Tbl.Kosten[[#This Row],[Te financieren]],"")</f>
        <v/>
      </c>
      <c r="GS246" s="150" t="str">
        <f>IF(Tbl.Kosten[[#This Row],[Pnr.]]=GS$7,Tbl.Kosten[[#This Row],[Te financieren]],"")</f>
        <v/>
      </c>
      <c r="GT246" s="150" t="str">
        <f>IF(Tbl.Kosten[[#This Row],[Pnr.]]=GT$7,Tbl.Kosten[[#This Row],[Te financieren]],"")</f>
        <v/>
      </c>
      <c r="GU246" s="150" t="str">
        <f>IF(Tbl.Kosten[[#This Row],[Pnr.]]=GU$7,Tbl.Kosten[[#This Row],[Te financieren]],"")</f>
        <v/>
      </c>
      <c r="GV246" s="150" t="str">
        <f>IF(Tbl.Kosten[[#This Row],[Pnr.]]=GV$7,Tbl.Kosten[[#This Row],[Te financieren]],"")</f>
        <v/>
      </c>
      <c r="GW246" s="150" t="str">
        <f>IF(Tbl.Kosten[[#This Row],[Pnr.]]=GW$7,Tbl.Kosten[[#This Row],[Te financieren]],"")</f>
        <v/>
      </c>
      <c r="GX246" s="150" t="str">
        <f>IF(Tbl.Kosten[[#This Row],[Pnr.]]=GX$7,Tbl.Kosten[[#This Row],[Te financieren]],"")</f>
        <v/>
      </c>
      <c r="GY246" s="150" t="str">
        <f>IF(Tbl.Kosten[[#This Row],[Pnr.]]=GY$7,Tbl.Kosten[[#This Row],[Te financieren]],"")</f>
        <v/>
      </c>
      <c r="GZ246" s="150" t="str">
        <f>IF(Tbl.Kosten[[#This Row],[Pnr.]]=GZ$7,Tbl.Kosten[[#This Row],[Te financieren]],"")</f>
        <v/>
      </c>
      <c r="HA246" s="150" t="str">
        <f>IF(Tbl.Kosten[[#This Row],[Pnr.]]=HA$7,Tbl.Kosten[[#This Row],[Te financieren]],"")</f>
        <v/>
      </c>
      <c r="HB246" s="150" t="str">
        <f>IF(Tbl.Kosten[[#This Row],[Pnr.]]=HB$7,Tbl.Kosten[[#This Row],[Te financieren]],"")</f>
        <v/>
      </c>
      <c r="HC246" s="150" t="str">
        <f>IF(Tbl.Kosten[[#This Row],[Pnr.]]=HC$7,Tbl.Kosten[[#This Row],[Te financieren]],"")</f>
        <v/>
      </c>
      <c r="HD246" s="150" t="str">
        <f>IF(Tbl.Kosten[[#This Row],[Pnr.]]=HD$7,Tbl.Kosten[[#This Row],[Te financieren]],"")</f>
        <v/>
      </c>
      <c r="HE246" s="150" t="str">
        <f>IF(Tbl.Kosten[[#This Row],[Pnr.]]=HE$7,Tbl.Kosten[[#This Row],[Te financieren]],"")</f>
        <v/>
      </c>
      <c r="HF246" s="150" t="str">
        <f>IF(Tbl.Kosten[[#This Row],[Pnr.]]=HF$7,Tbl.Kosten[[#This Row],[Te financieren]],"")</f>
        <v/>
      </c>
      <c r="HG246" s="150" t="str">
        <f>IF(Tbl.Kosten[[#This Row],[Pnr.]]=HG$7,Tbl.Kosten[[#This Row],[Te financieren]],"")</f>
        <v/>
      </c>
      <c r="HH246" s="150" t="str">
        <f>IF(Tbl.Kosten[[#This Row],[Pnr.]]=HH$7,Tbl.Kosten[[#This Row],[Te financieren]],"")</f>
        <v/>
      </c>
      <c r="HI246" s="150" t="str">
        <f>IF(Tbl.Kosten[[#This Row],[Pnr.]]=HI$7,Tbl.Kosten[[#This Row],[Te financieren]],"")</f>
        <v/>
      </c>
      <c r="HJ246" s="150" t="str">
        <f>IF(Tbl.Kosten[[#This Row],[Pnr.]]=HJ$7,Tbl.Kosten[[#This Row],[Te financieren]],"")</f>
        <v/>
      </c>
      <c r="HK246" s="150" t="str">
        <f>IF(Tbl.Kosten[[#This Row],[Pnr.]]=HK$7,Tbl.Kosten[[#This Row],[Te financieren]],"")</f>
        <v/>
      </c>
      <c r="HL246" s="150" t="str">
        <f>IF(Tbl.Kosten[[#This Row],[Pnr.]]=HL$7,Tbl.Kosten[[#This Row],[Te financieren]],"")</f>
        <v/>
      </c>
      <c r="HM246" s="150" t="str">
        <f>IF(Tbl.Kosten[[#This Row],[Pnr.]]=HM$7,Tbl.Kosten[[#This Row],[Te financieren]],"")</f>
        <v/>
      </c>
      <c r="HN246" s="150" t="str">
        <f>IF(Tbl.Kosten[[#This Row],[Pnr.]]=HN$7,Tbl.Kosten[[#This Row],[Te financieren]],"")</f>
        <v/>
      </c>
      <c r="HO246" s="150" t="str">
        <f>IF(Tbl.Kosten[[#This Row],[Pnr.]]=HO$7,Tbl.Kosten[[#This Row],[Te financieren]],"")</f>
        <v/>
      </c>
      <c r="HP246" s="150" t="str">
        <f>IF(Tbl.Kosten[[#This Row],[Pnr.]]=HP$7,Tbl.Kosten[[#This Row],[Te financieren]],"")</f>
        <v/>
      </c>
      <c r="HQ246" s="150" t="str">
        <f>IF(Tbl.Kosten[[#This Row],[Pnr.]]=HQ$7,Tbl.Kosten[[#This Row],[Te financieren]],"")</f>
        <v/>
      </c>
      <c r="HR246" s="150" t="str">
        <f>IF(Tbl.Kosten[[#This Row],[Pnr.]]=HR$7,Tbl.Kosten[[#This Row],[Te financieren]],"")</f>
        <v/>
      </c>
      <c r="HS246" s="150" t="str">
        <f>IF(Tbl.Kosten[[#This Row],[Pnr.]]=HS$7,Tbl.Kosten[[#This Row],[Te financieren]],"")</f>
        <v/>
      </c>
      <c r="HT246" s="150" t="str">
        <f>IF(Tbl.Kosten[[#This Row],[Pnr.]]=HT$7,Tbl.Kosten[[#This Row],[Te financieren]],"")</f>
        <v/>
      </c>
      <c r="HU246" s="150" t="str">
        <f>IF(Tbl.Kosten[[#This Row],[Pnr.]]=HU$7,Tbl.Kosten[[#This Row],[Te financieren]],"")</f>
        <v/>
      </c>
      <c r="HV246" s="150" t="str">
        <f>IF(Tbl.Kosten[[#This Row],[Pnr.]]=HV$7,Tbl.Kosten[[#This Row],[Te financieren]],"")</f>
        <v/>
      </c>
      <c r="HW246" s="150" t="str">
        <f>IF(Tbl.Kosten[[#This Row],[Pnr.]]=HW$7,Tbl.Kosten[[#This Row],[Te financieren]],"")</f>
        <v/>
      </c>
    </row>
    <row r="247" spans="2:231" x14ac:dyDescent="0.3">
      <c r="B247" s="134"/>
      <c r="C247" s="137"/>
      <c r="D247" s="136"/>
      <c r="E247" s="261"/>
      <c r="F247" s="135"/>
      <c r="G247" s="11" t="str">
        <f>IF(Tbl.Kosten[[#This Row],[Medewerker e/o 
functie]]&lt;&gt;"",_xlfn.XLOOKUP(Tbl.Kosten[[#This Row],[Medewerker e/o 
functie]],Tbl.Uurtarief[Medewerker en/of functie],Tbl.Uurtarief[Uurtarief],"",0,1),"")</f>
        <v/>
      </c>
      <c r="H247" s="121">
        <f>IFERROR(Tbl.Kosten[[#This Row],[Uren]]*Tbl.Kosten[[#This Row],[Uurtarief]],0)</f>
        <v>0</v>
      </c>
      <c r="I247" s="119" t="str">
        <f>IF(Tbl.Kosten[[#This Row],[Subtotaal uren]]&lt;&gt;0,_xlfn.XLOOKUP(Tbl.Kosten[[#This Row],[Medewerker e/o 
functie]],Tbl.Uurtarief[Medewerker en/of functie],Tbl.Uurtarief[Kostensoort arbeid],"",0,1),"")</f>
        <v/>
      </c>
      <c r="J247" s="137"/>
      <c r="K247" s="135"/>
      <c r="L247" s="139" t="str">
        <f>IF(Tbl.Kosten[[#This Row],[Activum]]&lt;&gt;"",_xlfn.XLOOKUP(Tbl.Kosten[[#This Row],[Activum]],Tbl.Afschrijvingskosten[Activum],Tbl.Afschrijvingskosten[Tarief per afschrijvings-eenheid],"",0,1),"")</f>
        <v/>
      </c>
      <c r="M247" s="122">
        <f>IFERROR(Tbl.Kosten[[#This Row],[Een-
heden]]*Tbl.Kosten[[#This Row],[Afschrijvings-
tarief]],0)</f>
        <v>0</v>
      </c>
      <c r="N247" s="122" t="str">
        <f>IF(Tbl.Kosten[[#This Row],[Subtotaal afschrijving]]&lt;&gt;0,Lijsten!$A$7,"")</f>
        <v/>
      </c>
      <c r="O247" s="140"/>
      <c r="P247" s="135"/>
      <c r="Q247" s="138"/>
      <c r="R247" s="122">
        <f>IFERROR(Tbl.Kosten[[#This Row],[Aantal]]*Tbl.Kosten[[#This Row],[Tarief]],0)</f>
        <v>0</v>
      </c>
      <c r="S247" s="8">
        <f>IFERROR(Tbl.Kosten[[#This Row],[Subtotaal overige kosten]]+Tbl.Kosten[[#This Row],[Subtotaal uren]]+Tbl.Kosten[[#This Row],[Subtotaal afschrijving]],0)</f>
        <v>0</v>
      </c>
      <c r="T247" s="8">
        <f>IFERROR(Tbl.Kosten[[#This Row],[Totaal kosten]]*Tbl.Kosten[[#This Row],[Subsidie%]],0)</f>
        <v>0</v>
      </c>
      <c r="U247" s="4" t="str" cm="1">
        <f t="array" ref="U247">IFERROR(_xlfn.IFS(Tbl.Kosten[[#This Row],[Subtotaal uren]]&lt;&gt;0,Tbl.Kosten[[#This Row],[Kostensoort arbeid]],Tbl.Kosten[[#This Row],[Subtotaal afschrijving]]&lt;&gt;0,Tbl.Kosten[[#This Row],[Kostensoort afschrijving]],Tbl.Kosten[[#This Row],[Subtotaal overige kosten]]&lt;&gt;0,Tbl.Kosten[[#This Row],[Kostensoort overig]]),"")</f>
        <v/>
      </c>
      <c r="V247" s="4" t="str">
        <f>IFERROR(_xlfn.XLOOKUP(Tbl.Kosten[[#This Row],[Activiteitencode]],Tbl.Activiteiten[Activiteitcode],Tbl.Activiteiten[Werkpakketcode],"",0,1),"")</f>
        <v/>
      </c>
      <c r="W247" s="4" t="str">
        <f>IFERROR(_xlfn.XLOOKUP(Tbl.Kosten[[#This Row],[Werkpakketcode]],Tbl.Werkpakketten[Werkpakketcode],Tbl.Werkpakketten[Subsidiabele activiteit],"",0,1),"")</f>
        <v/>
      </c>
      <c r="X247" s="12">
        <f>IFERROR(_xlfn.XLOOKUP(Tbl.Kosten[[#This Row],[Sanr.]],Tbl.Subsidiehoogte[SAnr.],Tbl.Subsidiehoogte[Sub. Percentage],0,0,1),0)</f>
        <v>0</v>
      </c>
      <c r="Y247" s="144" t="str">
        <f>IFERROR(_xlfn.XLOOKUP(Tbl.Kosten[[#This Row],[Partnercode]],Tbl.Projectpartners[Partnercode],Tbl.Projectpartners[PNr.],"",0,1),"")</f>
        <v>P1</v>
      </c>
      <c r="Z247" s="148">
        <f>IF(Tbl.Kosten[[#This Row],[Pnr.]]=Z$7,Tbl.Kosten[[#This Row],[Totaal kosten]],"")</f>
        <v>0</v>
      </c>
      <c r="AA247" s="148" t="str">
        <f>IF(Tbl.Kosten[[#This Row],[Pnr.]]=AA$7,Tbl.Kosten[[#This Row],[Totaal kosten]],"")</f>
        <v/>
      </c>
      <c r="AB247" s="148" t="str">
        <f>IF(Tbl.Kosten[[#This Row],[Pnr.]]=AB$7,Tbl.Kosten[[#This Row],[Totaal kosten]],"")</f>
        <v/>
      </c>
      <c r="AC247" s="148" t="str">
        <f>IF(Tbl.Kosten[[#This Row],[Pnr.]]=AC$7,Tbl.Kosten[[#This Row],[Totaal kosten]],"")</f>
        <v/>
      </c>
      <c r="AD247" s="148" t="str">
        <f>IF(Tbl.Kosten[[#This Row],[Pnr.]]=AD$7,Tbl.Kosten[[#This Row],[Totaal kosten]],"")</f>
        <v/>
      </c>
      <c r="AE247" s="148" t="str">
        <f>IF(Tbl.Kosten[[#This Row],[Pnr.]]=AE$7,Tbl.Kosten[[#This Row],[Totaal kosten]],"")</f>
        <v/>
      </c>
      <c r="AF247" s="148" t="str">
        <f>IF(Tbl.Kosten[[#This Row],[Pnr.]]=AF$7,Tbl.Kosten[[#This Row],[Totaal kosten]],"")</f>
        <v/>
      </c>
      <c r="AG247" s="148" t="str">
        <f>IF(Tbl.Kosten[[#This Row],[Pnr.]]=AG$7,Tbl.Kosten[[#This Row],[Totaal kosten]],"")</f>
        <v/>
      </c>
      <c r="AH247" s="148" t="str">
        <f>IF(Tbl.Kosten[[#This Row],[Pnr.]]=AH$7,Tbl.Kosten[[#This Row],[Totaal kosten]],"")</f>
        <v/>
      </c>
      <c r="AI247" s="148" t="str">
        <f>IF(Tbl.Kosten[[#This Row],[Pnr.]]=AI$7,Tbl.Kosten[[#This Row],[Totaal kosten]],"")</f>
        <v/>
      </c>
      <c r="AJ247" s="148" t="str">
        <f>IF(Tbl.Kosten[[#This Row],[Pnr.]]=AJ$7,Tbl.Kosten[[#This Row],[Totaal kosten]],"")</f>
        <v/>
      </c>
      <c r="AK247" s="148" t="str">
        <f>IF(Tbl.Kosten[[#This Row],[Pnr.]]=AK$7,Tbl.Kosten[[#This Row],[Totaal kosten]],"")</f>
        <v/>
      </c>
      <c r="AL247" s="148" t="str">
        <f>IF(Tbl.Kosten[[#This Row],[Pnr.]]=AL$7,Tbl.Kosten[[#This Row],[Totaal kosten]],"")</f>
        <v/>
      </c>
      <c r="AM247" s="148" t="str">
        <f>IF(Tbl.Kosten[[#This Row],[Pnr.]]=AM$7,Tbl.Kosten[[#This Row],[Totaal kosten]],"")</f>
        <v/>
      </c>
      <c r="AN247" s="148" t="str">
        <f>IF(Tbl.Kosten[[#This Row],[Pnr.]]=AN$7,Tbl.Kosten[[#This Row],[Totaal kosten]],"")</f>
        <v/>
      </c>
      <c r="AO247" s="148" t="str">
        <f>IF(Tbl.Kosten[[#This Row],[Pnr.]]=AO$7,Tbl.Kosten[[#This Row],[Totaal kosten]],"")</f>
        <v/>
      </c>
      <c r="AP247" s="148" t="str">
        <f>IF(Tbl.Kosten[[#This Row],[Pnr.]]=AP$7,Tbl.Kosten[[#This Row],[Totaal kosten]],"")</f>
        <v/>
      </c>
      <c r="AQ247" s="148" t="str">
        <f>IF(Tbl.Kosten[[#This Row],[Pnr.]]=AQ$7,Tbl.Kosten[[#This Row],[Totaal kosten]],"")</f>
        <v/>
      </c>
      <c r="AR247" s="148" t="str">
        <f>IF(Tbl.Kosten[[#This Row],[Pnr.]]=AR$7,Tbl.Kosten[[#This Row],[Totaal kosten]],"")</f>
        <v/>
      </c>
      <c r="AS247" s="148" t="str">
        <f>IF(Tbl.Kosten[[#This Row],[Pnr.]]=AS$7,Tbl.Kosten[[#This Row],[Totaal kosten]],"")</f>
        <v/>
      </c>
      <c r="AT247" s="148" t="str">
        <f>IF(Tbl.Kosten[[#This Row],[Pnr.]]=AT$7,Tbl.Kosten[[#This Row],[Totaal kosten]],"")</f>
        <v/>
      </c>
      <c r="AU247" s="148" t="str">
        <f>IF(Tbl.Kosten[[#This Row],[Pnr.]]=AU$7,Tbl.Kosten[[#This Row],[Totaal kosten]],"")</f>
        <v/>
      </c>
      <c r="AV247" s="148" t="str">
        <f>IF(Tbl.Kosten[[#This Row],[Pnr.]]=AV$7,Tbl.Kosten[[#This Row],[Totaal kosten]],"")</f>
        <v/>
      </c>
      <c r="AW247" s="148" t="str">
        <f>IF(Tbl.Kosten[[#This Row],[Pnr.]]=AW$7,Tbl.Kosten[[#This Row],[Totaal kosten]],"")</f>
        <v/>
      </c>
      <c r="AX247" s="148" t="str">
        <f>IF(Tbl.Kosten[[#This Row],[Pnr.]]=AX$7,Tbl.Kosten[[#This Row],[Totaal kosten]],"")</f>
        <v/>
      </c>
      <c r="AY247" s="148" t="str">
        <f>IF(Tbl.Kosten[[#This Row],[Pnr.]]=AY$7,Tbl.Kosten[[#This Row],[Totaal kosten]],"")</f>
        <v/>
      </c>
      <c r="AZ247" s="148" t="str">
        <f>IF(Tbl.Kosten[[#This Row],[Pnr.]]=AZ$7,Tbl.Kosten[[#This Row],[Totaal kosten]],"")</f>
        <v/>
      </c>
      <c r="BA247" s="148" t="str">
        <f>IF(Tbl.Kosten[[#This Row],[Pnr.]]=BA$7,Tbl.Kosten[[#This Row],[Totaal kosten]],"")</f>
        <v/>
      </c>
      <c r="BB247" s="148" t="str">
        <f>IF(Tbl.Kosten[[#This Row],[Pnr.]]=BB$7,Tbl.Kosten[[#This Row],[Totaal kosten]],"")</f>
        <v/>
      </c>
      <c r="BC247" s="148" t="str">
        <f>IF(Tbl.Kosten[[#This Row],[Pnr.]]=BC$7,Tbl.Kosten[[#This Row],[Totaal kosten]],"")</f>
        <v/>
      </c>
      <c r="BD247" s="148" t="str">
        <f>IF(Tbl.Kosten[[#This Row],[Pnr.]]=BD$7,Tbl.Kosten[[#This Row],[Totaal kosten]],"")</f>
        <v/>
      </c>
      <c r="BE247" s="148" t="str">
        <f>IF(Tbl.Kosten[[#This Row],[Pnr.]]=BE$7,Tbl.Kosten[[#This Row],[Totaal kosten]],"")</f>
        <v/>
      </c>
      <c r="BF247" s="148" t="str">
        <f>IF(Tbl.Kosten[[#This Row],[Pnr.]]=BF$7,Tbl.Kosten[[#This Row],[Totaal kosten]],"")</f>
        <v/>
      </c>
      <c r="BG247" s="148" t="str">
        <f>IF(Tbl.Kosten[[#This Row],[Pnr.]]=BG$7,Tbl.Kosten[[#This Row],[Totaal kosten]],"")</f>
        <v/>
      </c>
      <c r="BH247" s="148" t="str">
        <f>IF(Tbl.Kosten[[#This Row],[Pnr.]]=BH$7,Tbl.Kosten[[#This Row],[Totaal kosten]],"")</f>
        <v/>
      </c>
      <c r="BI247" s="148" t="str">
        <f>IF(Tbl.Kosten[[#This Row],[Pnr.]]=BI$7,Tbl.Kosten[[#This Row],[Totaal kosten]],"")</f>
        <v/>
      </c>
      <c r="BJ247" s="148" t="str">
        <f>IF(Tbl.Kosten[[#This Row],[Pnr.]]=BJ$7,Tbl.Kosten[[#This Row],[Totaal kosten]],"")</f>
        <v/>
      </c>
      <c r="BK247" s="148" t="str">
        <f>IF(Tbl.Kosten[[#This Row],[Pnr.]]=BK$7,Tbl.Kosten[[#This Row],[Totaal kosten]],"")</f>
        <v/>
      </c>
      <c r="BL247" s="148" t="str">
        <f>IF(Tbl.Kosten[[#This Row],[Pnr.]]=BL$7,Tbl.Kosten[[#This Row],[Totaal kosten]],"")</f>
        <v/>
      </c>
      <c r="BM247" s="148" t="str">
        <f>IF(Tbl.Kosten[[#This Row],[Pnr.]]=BM$7,Tbl.Kosten[[#This Row],[Totaal kosten]],"")</f>
        <v/>
      </c>
      <c r="BN247" s="148" t="str">
        <f>IF(Tbl.Kosten[[#This Row],[Pnr.]]=BN$7,Tbl.Kosten[[#This Row],[Totaal kosten]],"")</f>
        <v/>
      </c>
      <c r="BO247" s="148" t="str">
        <f>IF(Tbl.Kosten[[#This Row],[Pnr.]]=BO$7,Tbl.Kosten[[#This Row],[Totaal kosten]],"")</f>
        <v/>
      </c>
      <c r="BP247" s="148" t="str">
        <f>IF(Tbl.Kosten[[#This Row],[Pnr.]]=BP$7,Tbl.Kosten[[#This Row],[Totaal kosten]],"")</f>
        <v/>
      </c>
      <c r="BQ247" s="148" t="str">
        <f>IF(Tbl.Kosten[[#This Row],[Pnr.]]=BQ$7,Tbl.Kosten[[#This Row],[Totaal kosten]],"")</f>
        <v/>
      </c>
      <c r="BR247" s="148" t="str">
        <f>IF(Tbl.Kosten[[#This Row],[Pnr.]]=BR$7,Tbl.Kosten[[#This Row],[Totaal kosten]],"")</f>
        <v/>
      </c>
      <c r="BS247" s="148" t="str">
        <f>IF(Tbl.Kosten[[#This Row],[Pnr.]]=BS$7,Tbl.Kosten[[#This Row],[Totaal kosten]],"")</f>
        <v/>
      </c>
      <c r="BT247" s="148" t="str">
        <f>IF(Tbl.Kosten[[#This Row],[Pnr.]]=BT$7,Tbl.Kosten[[#This Row],[Totaal kosten]],"")</f>
        <v/>
      </c>
      <c r="BU247" s="148" t="str">
        <f>IF(Tbl.Kosten[[#This Row],[Pnr.]]=BU$7,Tbl.Kosten[[#This Row],[Totaal kosten]],"")</f>
        <v/>
      </c>
      <c r="BV247" s="148" t="str">
        <f>IF(Tbl.Kosten[[#This Row],[Pnr.]]=BV$7,Tbl.Kosten[[#This Row],[Totaal kosten]],"")</f>
        <v/>
      </c>
      <c r="BW247" s="148" t="str">
        <f>IF(Tbl.Kosten[[#This Row],[Pnr.]]=BW$7,Tbl.Kosten[[#This Row],[Totaal kosten]],"")</f>
        <v/>
      </c>
      <c r="BX247" s="148" t="str">
        <f>IFERROR(_xlfn.XLOOKUP(Tbl.Kosten[[#This Row],[Werkpakketcode]],Tbl.Werkpakketten[Werkpakketcode],Tbl.Werkpakketten[WPnr.],"",0,1),"")</f>
        <v/>
      </c>
      <c r="BY247" s="148" t="str">
        <f>IF(Tbl.Kosten[[#This Row],[WPnr.]]=BY$7,Tbl.Kosten[[#This Row],[Totaal kosten]],"")</f>
        <v/>
      </c>
      <c r="BZ247" s="148" t="str">
        <f>IF(Tbl.Kosten[[#This Row],[WPnr.]]=BZ$7,Tbl.Kosten[[#This Row],[Totaal kosten]],"")</f>
        <v/>
      </c>
      <c r="CA247" s="148" t="str">
        <f>IF(Tbl.Kosten[[#This Row],[WPnr.]]=CA$7,Tbl.Kosten[[#This Row],[Totaal kosten]],"")</f>
        <v/>
      </c>
      <c r="CB247" s="148" t="str">
        <f>IF(Tbl.Kosten[[#This Row],[WPnr.]]=CB$7,Tbl.Kosten[[#This Row],[Totaal kosten]],"")</f>
        <v/>
      </c>
      <c r="CC247" s="148" t="str">
        <f>IF(Tbl.Kosten[[#This Row],[WPnr.]]=CC$7,Tbl.Kosten[[#This Row],[Totaal kosten]],"")</f>
        <v/>
      </c>
      <c r="CD247" s="148" t="str">
        <f>IF(Tbl.Kosten[[#This Row],[WPnr.]]=CD$7,Tbl.Kosten[[#This Row],[Totaal kosten]],"")</f>
        <v/>
      </c>
      <c r="CE247" s="148" t="str">
        <f>IF(Tbl.Kosten[[#This Row],[WPnr.]]=CE$7,Tbl.Kosten[[#This Row],[Totaal kosten]],"")</f>
        <v/>
      </c>
      <c r="CF247" s="148" t="str">
        <f>IF(Tbl.Kosten[[#This Row],[WPnr.]]=CF$7,Tbl.Kosten[[#This Row],[Totaal kosten]],"")</f>
        <v/>
      </c>
      <c r="CG247" s="148" t="str">
        <f>IF(Tbl.Kosten[[#This Row],[WPnr.]]=CG$7,Tbl.Kosten[[#This Row],[Totaal kosten]],"")</f>
        <v/>
      </c>
      <c r="CH247" s="148" t="str">
        <f>IF(Tbl.Kosten[[#This Row],[WPnr.]]=CH$7,Tbl.Kosten[[#This Row],[Totaal kosten]],"")</f>
        <v/>
      </c>
      <c r="CI247" s="148" t="str">
        <f>IF(Tbl.Kosten[[#This Row],[WPnr.]]=CI$7,Tbl.Kosten[[#This Row],[Totaal kosten]],"")</f>
        <v/>
      </c>
      <c r="CJ247" s="148" t="str">
        <f>IF(Tbl.Kosten[[#This Row],[WPnr.]]=CJ$7,Tbl.Kosten[[#This Row],[Totaal kosten]],"")</f>
        <v/>
      </c>
      <c r="CK247" s="148" t="str">
        <f>IF(Tbl.Kosten[[#This Row],[WPnr.]]=CK$7,Tbl.Kosten[[#This Row],[Totaal kosten]],"")</f>
        <v/>
      </c>
      <c r="CL247" s="148" t="str">
        <f>IF(Tbl.Kosten[[#This Row],[WPnr.]]=CL$7,Tbl.Kosten[[#This Row],[Totaal kosten]],"")</f>
        <v/>
      </c>
      <c r="CM247" s="148" t="str">
        <f>IF(Tbl.Kosten[[#This Row],[WPnr.]]=CM$7,Tbl.Kosten[[#This Row],[Totaal kosten]],"")</f>
        <v/>
      </c>
      <c r="CN247" s="148" t="str">
        <f>IF(Tbl.Kosten[[#This Row],[WPnr.]]=CN$7,Tbl.Kosten[[#This Row],[Totaal kosten]],"")</f>
        <v/>
      </c>
      <c r="CO247" s="148" t="str">
        <f>IF(Tbl.Kosten[[#This Row],[WPnr.]]=CO$7,Tbl.Kosten[[#This Row],[Totaal kosten]],"")</f>
        <v/>
      </c>
      <c r="CP247" s="148" t="str">
        <f>IF(Tbl.Kosten[[#This Row],[WPnr.]]=CP$7,Tbl.Kosten[[#This Row],[Totaal kosten]],"")</f>
        <v/>
      </c>
      <c r="CQ247" s="148" t="str">
        <f>IF(Tbl.Kosten[[#This Row],[WPnr.]]=CQ$7,Tbl.Kosten[[#This Row],[Totaal kosten]],"")</f>
        <v/>
      </c>
      <c r="CR247" s="148" t="str">
        <f>IF(Tbl.Kosten[[#This Row],[WPnr.]]=CR$7,Tbl.Kosten[[#This Row],[Totaal kosten]],"")</f>
        <v/>
      </c>
      <c r="CS247" s="148" t="str">
        <f>IF(Tbl.Kosten[[#This Row],[WPnr.]]=CS$7,Tbl.Kosten[[#This Row],[Totaal kosten]],"")</f>
        <v/>
      </c>
      <c r="CT247" s="148" t="str">
        <f>IF(Tbl.Kosten[[#This Row],[WPnr.]]=CT$7,Tbl.Kosten[[#This Row],[Totaal kosten]],"")</f>
        <v/>
      </c>
      <c r="CU247" s="148" t="str">
        <f>IF(Tbl.Kosten[[#This Row],[WPnr.]]=CU$7,Tbl.Kosten[[#This Row],[Totaal kosten]],"")</f>
        <v/>
      </c>
      <c r="CV247" s="148" t="str">
        <f>IF(Tbl.Kosten[[#This Row],[WPnr.]]=CV$7,Tbl.Kosten[[#This Row],[Totaal kosten]],"")</f>
        <v/>
      </c>
      <c r="CW247" s="148" t="str">
        <f>IF(Tbl.Kosten[[#This Row],[WPnr.]]=CW$7,Tbl.Kosten[[#This Row],[Totaal kosten]],"")</f>
        <v/>
      </c>
      <c r="CX247" s="148" t="str">
        <f>IF(Tbl.Kosten[[#This Row],[WPnr.]]=CX$7,Tbl.Kosten[[#This Row],[Totaal kosten]],"")</f>
        <v/>
      </c>
      <c r="CY247" s="148" t="str">
        <f>IF(Tbl.Kosten[[#This Row],[WPnr.]]=CY$7,Tbl.Kosten[[#This Row],[Totaal kosten]],"")</f>
        <v/>
      </c>
      <c r="CZ247" s="148" t="str">
        <f>IF(Tbl.Kosten[[#This Row],[WPnr.]]=CZ$7,Tbl.Kosten[[#This Row],[Totaal kosten]],"")</f>
        <v/>
      </c>
      <c r="DA247" s="148" t="str">
        <f>IF(Tbl.Kosten[[#This Row],[WPnr.]]=DA$7,Tbl.Kosten[[#This Row],[Totaal kosten]],"")</f>
        <v/>
      </c>
      <c r="DB247" s="148" t="str">
        <f>IF(Tbl.Kosten[[#This Row],[WPnr.]]=DB$7,Tbl.Kosten[[#This Row],[Totaal kosten]],"")</f>
        <v/>
      </c>
      <c r="DC247" s="148" t="str">
        <f>IF(Tbl.Kosten[[#This Row],[WPnr.]]=DC$7,Tbl.Kosten[[#This Row],[Totaal kosten]],"")</f>
        <v/>
      </c>
      <c r="DD247" s="148" t="str">
        <f>IF(Tbl.Kosten[[#This Row],[WPnr.]]=DD$7,Tbl.Kosten[[#This Row],[Totaal kosten]],"")</f>
        <v/>
      </c>
      <c r="DE247" s="148" t="str">
        <f>IF(Tbl.Kosten[[#This Row],[WPnr.]]=DE$7,Tbl.Kosten[[#This Row],[Totaal kosten]],"")</f>
        <v/>
      </c>
      <c r="DF247" s="148" t="str">
        <f>IF(Tbl.Kosten[[#This Row],[WPnr.]]=DF$7,Tbl.Kosten[[#This Row],[Totaal kosten]],"")</f>
        <v/>
      </c>
      <c r="DG247" s="148" t="str">
        <f>IF(Tbl.Kosten[[#This Row],[WPnr.]]=DG$7,Tbl.Kosten[[#This Row],[Totaal kosten]],"")</f>
        <v/>
      </c>
      <c r="DH247" s="148" t="str">
        <f>IF(Tbl.Kosten[[#This Row],[WPnr.]]=DH$7,Tbl.Kosten[[#This Row],[Totaal kosten]],"")</f>
        <v/>
      </c>
      <c r="DI247" s="148" t="str">
        <f>IF(Tbl.Kosten[[#This Row],[WPnr.]]=DI$7,Tbl.Kosten[[#This Row],[Totaal kosten]],"")</f>
        <v/>
      </c>
      <c r="DJ247" s="148" t="str">
        <f>IF(Tbl.Kosten[[#This Row],[WPnr.]]=DJ$7,Tbl.Kosten[[#This Row],[Totaal kosten]],"")</f>
        <v/>
      </c>
      <c r="DK247" s="148" t="str">
        <f>IF(Tbl.Kosten[[#This Row],[WPnr.]]=DK$7,Tbl.Kosten[[#This Row],[Totaal kosten]],"")</f>
        <v/>
      </c>
      <c r="DL247" s="148" t="str">
        <f>IF(Tbl.Kosten[[#This Row],[WPnr.]]=DL$7,Tbl.Kosten[[#This Row],[Totaal kosten]],"")</f>
        <v/>
      </c>
      <c r="DM247" s="148" t="str">
        <f>IF(Tbl.Kosten[[#This Row],[WPnr.]]=DM$7,Tbl.Kosten[[#This Row],[Totaal kosten]],"")</f>
        <v/>
      </c>
      <c r="DN247" s="148" t="str">
        <f>IF(Tbl.Kosten[[#This Row],[WPnr.]]=DN$7,Tbl.Kosten[[#This Row],[Totaal kosten]],"")</f>
        <v/>
      </c>
      <c r="DO247" s="148" t="str">
        <f>IF(Tbl.Kosten[[#This Row],[WPnr.]]=DO$7,Tbl.Kosten[[#This Row],[Totaal kosten]],"")</f>
        <v/>
      </c>
      <c r="DP247" s="148" t="str">
        <f>IF(Tbl.Kosten[[#This Row],[WPnr.]]=DP$7,Tbl.Kosten[[#This Row],[Totaal kosten]],"")</f>
        <v/>
      </c>
      <c r="DQ247" s="148" t="str">
        <f>IF(Tbl.Kosten[[#This Row],[WPnr.]]=DQ$7,Tbl.Kosten[[#This Row],[Totaal kosten]],"")</f>
        <v/>
      </c>
      <c r="DR247" s="148" t="str">
        <f>IF(Tbl.Kosten[[#This Row],[WPnr.]]=DR$7,Tbl.Kosten[[#This Row],[Totaal kosten]],"")</f>
        <v/>
      </c>
      <c r="DS247" s="148" t="str">
        <f>IF(Tbl.Kosten[[#This Row],[WPnr.]]=DS$7,Tbl.Kosten[[#This Row],[Totaal kosten]],"")</f>
        <v/>
      </c>
      <c r="DT247" s="148" t="str">
        <f>IF(Tbl.Kosten[[#This Row],[WPnr.]]=DT$7,Tbl.Kosten[[#This Row],[Totaal kosten]],"")</f>
        <v/>
      </c>
      <c r="DU247" s="148" t="str">
        <f>IF(Tbl.Kosten[[#This Row],[WPnr.]]=DU$7,Tbl.Kosten[[#This Row],[Totaal kosten]],"")</f>
        <v/>
      </c>
      <c r="DV247" s="148" t="str">
        <f>IF(Tbl.Kosten[[#This Row],[WPnr.]]=DV$7,Tbl.Kosten[[#This Row],[Totaal kosten]],"")</f>
        <v/>
      </c>
      <c r="DW247" s="148" t="str">
        <f>IFERROR(_xlfn.XLOOKUP(Tbl.Kosten[[#This Row],[Kostensoort]],Tbl.Kostensoorten[Kostensoorten],Tbl.Kostensoorten[KSnr.],"",0,1),"")</f>
        <v/>
      </c>
      <c r="DX247" s="148" t="str">
        <f>IF(Tbl.Kosten[[#This Row],[KSnr.]]=DX$7,Tbl.Kosten[[#This Row],[Totaal kosten]],"")</f>
        <v/>
      </c>
      <c r="DY247" s="148" t="str">
        <f>IF(Tbl.Kosten[[#This Row],[KSnr.]]=DY$7,Tbl.Kosten[[#This Row],[Totaal kosten]],"")</f>
        <v/>
      </c>
      <c r="DZ247" s="148" t="str">
        <f>IF(Tbl.Kosten[[#This Row],[KSnr.]]=DZ$7,Tbl.Kosten[[#This Row],[Totaal kosten]],"")</f>
        <v/>
      </c>
      <c r="EA247" s="148" t="str">
        <f>IF(Tbl.Kosten[[#This Row],[KSnr.]]=EA$7,Tbl.Kosten[[#This Row],[Totaal kosten]],"")</f>
        <v/>
      </c>
      <c r="EB247" s="148" t="str">
        <f>IF(Tbl.Kosten[[#This Row],[KSnr.]]=EB$7,Tbl.Kosten[[#This Row],[Totaal kosten]],"")</f>
        <v/>
      </c>
      <c r="EC247" s="148" t="str">
        <f>IF(Tbl.Kosten[[#This Row],[KSnr.]]=EC$7,Tbl.Kosten[[#This Row],[Totaal kosten]],"")</f>
        <v/>
      </c>
      <c r="ED247" s="148" t="str">
        <f>IF(Tbl.Kosten[[#This Row],[KSnr.]]=ED$7,Tbl.Kosten[[#This Row],[Totaal kosten]],"")</f>
        <v/>
      </c>
      <c r="EE247" s="148" t="str">
        <f>IF(Tbl.Kosten[[#This Row],[KSnr.]]=EE$7,Tbl.Kosten[[#This Row],[Totaal kosten]],"")</f>
        <v/>
      </c>
      <c r="EF247" s="148" t="str">
        <f>IF(Tbl.Kosten[[#This Row],[KSnr.]]=EF$7,Tbl.Kosten[[#This Row],[Totaal kosten]],"")</f>
        <v/>
      </c>
      <c r="EG247" s="148" t="str">
        <f>IF(Tbl.Kosten[[#This Row],[KSnr.]]=EG$7,Tbl.Kosten[[#This Row],[Totaal kosten]],"")</f>
        <v/>
      </c>
      <c r="EH247" s="148" t="str">
        <f>IF(Tbl.Kosten[[#This Row],[KSnr.]]=EH$7,Tbl.Kosten[[#This Row],[Totaal kosten]],"")</f>
        <v/>
      </c>
      <c r="EI247" s="148" t="str">
        <f>IF(Tbl.Kosten[[#This Row],[KSnr.]]=EI$7,Tbl.Kosten[[#This Row],[Totaal kosten]],"")</f>
        <v/>
      </c>
      <c r="EJ247" s="148" t="str">
        <f>IF(Tbl.Kosten[[#This Row],[KSnr.]]=EJ$7,Tbl.Kosten[[#This Row],[Totaal kosten]],"")</f>
        <v/>
      </c>
      <c r="EK247" s="148" t="str">
        <f>IF(Tbl.Kosten[[#This Row],[KSnr.]]=EK$7,Tbl.Kosten[[#This Row],[Totaal kosten]],"")</f>
        <v/>
      </c>
      <c r="EL247" s="148" t="str">
        <f>IF(Tbl.Kosten[[#This Row],[KSnr.]]=EL$7,Tbl.Kosten[[#This Row],[Totaal kosten]],"")</f>
        <v/>
      </c>
      <c r="EM247" s="148" t="str">
        <f>IF(Tbl.Kosten[[#This Row],[KSnr.]]=EM$7,Tbl.Kosten[[#This Row],[Totaal kosten]],"")</f>
        <v/>
      </c>
      <c r="EN247" s="148" t="str">
        <f>IF(Tbl.Kosten[[#This Row],[KSnr.]]=EN$7,Tbl.Kosten[[#This Row],[Totaal kosten]],"")</f>
        <v/>
      </c>
      <c r="EO247" s="148" t="str">
        <f>IF(Tbl.Kosten[[#This Row],[KSnr.]]=EO$7,Tbl.Kosten[[#This Row],[Totaal kosten]],"")</f>
        <v/>
      </c>
      <c r="EP247" s="148" t="str">
        <f>IF(Tbl.Kosten[[#This Row],[KSnr.]]=EP$7,Tbl.Kosten[[#This Row],[Totaal kosten]],"")</f>
        <v/>
      </c>
      <c r="EQ247" s="148" t="str">
        <f>IF(Tbl.Kosten[[#This Row],[KSnr.]]=EQ$7,Tbl.Kosten[[#This Row],[Totaal kosten]],"")</f>
        <v/>
      </c>
      <c r="ER247" s="144" t="str">
        <f>IFERROR(_xlfn.XLOOKUP(Tbl.Kosten[[#This Row],[Subsidieactiviteit]],Tbl.Subsidiehoogte[Subsidieactiviteit],Tbl.Subsidiehoogte[SAnr.],"",0,1),"")</f>
        <v/>
      </c>
      <c r="ES247" s="150" t="str">
        <f>IF(Tbl.Kosten[[#This Row],[Sanr.]]=ES$7,Tbl.Kosten[[#This Row],[Totaal kosten]],"")</f>
        <v/>
      </c>
      <c r="ET247" s="150" t="str">
        <f>IF(Tbl.Kosten[[#This Row],[Sanr.]]=ET$7,Tbl.Kosten[[#This Row],[Totaal kosten]],"")</f>
        <v/>
      </c>
      <c r="EU247" s="150" t="str">
        <f>IF(Tbl.Kosten[[#This Row],[Sanr.]]=EU$7,Tbl.Kosten[[#This Row],[Totaal kosten]],"")</f>
        <v/>
      </c>
      <c r="EV247" s="150" t="str">
        <f>IF(Tbl.Kosten[[#This Row],[Sanr.]]=EV$7,Tbl.Kosten[[#This Row],[Totaal kosten]],"")</f>
        <v/>
      </c>
      <c r="EW247" s="150" t="str">
        <f>IF(Tbl.Kosten[[#This Row],[Sanr.]]=EW$7,Tbl.Kosten[[#This Row],[Totaal kosten]],"")</f>
        <v/>
      </c>
      <c r="EX247" s="150" t="str">
        <f>IF(Tbl.Kosten[[#This Row],[Sanr.]]=EX$7,Tbl.Kosten[[#This Row],[Totaal kosten]],"")</f>
        <v/>
      </c>
      <c r="EY247" s="150" t="str">
        <f>IF(Tbl.Kosten[[#This Row],[Sanr.]]=EY$7,Tbl.Kosten[[#This Row],[Totaal kosten]],"")</f>
        <v/>
      </c>
      <c r="EZ247" s="150" t="str">
        <f>IF(Tbl.Kosten[[#This Row],[Sanr.]]=EZ$7,Tbl.Kosten[[#This Row],[Totaal kosten]],"")</f>
        <v/>
      </c>
      <c r="FA247" s="150" t="str">
        <f>IF(Tbl.Kosten[[#This Row],[Sanr.]]=FA$7,Tbl.Kosten[[#This Row],[Totaal kosten]],"")</f>
        <v/>
      </c>
      <c r="FB247" s="150" t="str">
        <f>IF(Tbl.Kosten[[#This Row],[Sanr.]]=FB$7,Tbl.Kosten[[#This Row],[Totaal kosten]],"")</f>
        <v/>
      </c>
      <c r="FC247" s="150" t="str">
        <f>IF(Tbl.Kosten[[#This Row],[Sanr.]]=FC$7,Tbl.Kosten[[#This Row],[Totaal kosten]],"")</f>
        <v/>
      </c>
      <c r="FD247" s="150" t="str">
        <f>IF(Tbl.Kosten[[#This Row],[Sanr.]]=FD$7,Tbl.Kosten[[#This Row],[Totaal kosten]],"")</f>
        <v/>
      </c>
      <c r="FE247" s="150" t="str">
        <f>IF(Tbl.Kosten[[#This Row],[Sanr.]]=FE$7,Tbl.Kosten[[#This Row],[Totaal kosten]],"")</f>
        <v/>
      </c>
      <c r="FF247" s="150" t="str">
        <f>IF(Tbl.Kosten[[#This Row],[Sanr.]]=FF$7,Tbl.Kosten[[#This Row],[Totaal kosten]],"")</f>
        <v/>
      </c>
      <c r="FG247" s="150" t="str">
        <f>IF(Tbl.Kosten[[#This Row],[Sanr.]]=FG$7,Tbl.Kosten[[#This Row],[Totaal kosten]],"")</f>
        <v/>
      </c>
      <c r="FH247" s="150" t="str">
        <f>IF(Tbl.Kosten[[#This Row],[Sanr.]]=FH$7,Tbl.Kosten[[#This Row],[Totaal kosten]],"")</f>
        <v/>
      </c>
      <c r="FI247" s="150" t="str">
        <f>IF(Tbl.Kosten[[#This Row],[Sanr.]]=FI$7,Tbl.Kosten[[#This Row],[Totaal kosten]],"")</f>
        <v/>
      </c>
      <c r="FJ247" s="150" t="str">
        <f>IF(Tbl.Kosten[[#This Row],[Sanr.]]=FJ$7,Tbl.Kosten[[#This Row],[Totaal kosten]],"")</f>
        <v/>
      </c>
      <c r="FK247" s="150" t="str">
        <f>IF(Tbl.Kosten[[#This Row],[Sanr.]]=FK$7,Tbl.Kosten[[#This Row],[Totaal kosten]],"")</f>
        <v/>
      </c>
      <c r="FL247" s="150" t="str">
        <f>IF(Tbl.Kosten[[#This Row],[Sanr.]]=FL$7,Tbl.Kosten[[#This Row],[Totaal kosten]],"")</f>
        <v/>
      </c>
      <c r="FM247" s="150" t="str">
        <f>IF(Tbl.Kosten[[#This Row],[Sanr.]]=FM$7,Tbl.Kosten[[#This Row],[Totaal kosten]],"")</f>
        <v/>
      </c>
      <c r="FN247" s="150" t="str">
        <f>IF(Tbl.Kosten[[#This Row],[Sanr.]]=FN$7,Tbl.Kosten[[#This Row],[Totaal kosten]],"")</f>
        <v/>
      </c>
      <c r="FO247" s="150" t="str">
        <f>IF(Tbl.Kosten[[#This Row],[Sanr.]]=FO$7,Tbl.Kosten[[#This Row],[Totaal kosten]],"")</f>
        <v/>
      </c>
      <c r="FP247" s="150" t="str">
        <f>IF(Tbl.Kosten[[#This Row],[Sanr.]]=FP$7,Tbl.Kosten[[#This Row],[Totaal kosten]],"")</f>
        <v/>
      </c>
      <c r="FQ247" s="150" t="str">
        <f>IF(Tbl.Kosten[[#This Row],[Sanr.]]=FQ$7,Tbl.Kosten[[#This Row],[Totaal kosten]],"")</f>
        <v/>
      </c>
      <c r="FR247" s="150" t="str">
        <f>IF(Tbl.Kosten[[#This Row],[Sanr.]]=FR$7,Tbl.Kosten[[#This Row],[Totaal kosten]],"")</f>
        <v/>
      </c>
      <c r="FS247" s="150" t="str">
        <f>IF(Tbl.Kosten[[#This Row],[Sanr.]]=FS$7,Tbl.Kosten[[#This Row],[Totaal kosten]],"")</f>
        <v/>
      </c>
      <c r="FT247" s="150" t="str">
        <f>IF(Tbl.Kosten[[#This Row],[Sanr.]]=FT$7,Tbl.Kosten[[#This Row],[Totaal kosten]],"")</f>
        <v/>
      </c>
      <c r="FU247" s="150" t="str">
        <f>IF(Tbl.Kosten[[#This Row],[Sanr.]]=FU$7,Tbl.Kosten[[#This Row],[Totaal kosten]],"")</f>
        <v/>
      </c>
      <c r="FV247" s="150" t="str">
        <f>IF(Tbl.Kosten[[#This Row],[Sanr.]]=FV$7,Tbl.Kosten[[#This Row],[Totaal kosten]],"")</f>
        <v/>
      </c>
      <c r="FW247" s="150" t="str">
        <f>IFERROR(_xlfn.XLOOKUP(Tbl.Kosten[[#This Row],[Activiteitencode]],Tbl.Activiteiten[Activiteitcode],Tbl.Activiteiten[Anr.],"",0,1),"")</f>
        <v/>
      </c>
      <c r="FX247" s="169" t="str">
        <f>_xlfn.CONCAT(Tbl.Kosten[[#This Row],[Pnr.]],Tbl.Kosten[[#This Row],[Sanr.]])</f>
        <v>P1</v>
      </c>
      <c r="FY247" s="150">
        <f>Tbl.Kosten[[#This Row],[Totaal kosten]]-Tbl.Kosten[[#This Row],[Subsidie]]</f>
        <v>0</v>
      </c>
      <c r="FZ247" s="150">
        <f>IF(Tbl.Kosten[[#This Row],[Pnr.]]=FZ$7,Tbl.Kosten[[#This Row],[Te financieren]],"")</f>
        <v>0</v>
      </c>
      <c r="GA247" s="150" t="str">
        <f>IF(Tbl.Kosten[[#This Row],[Pnr.]]=GA$7,Tbl.Kosten[[#This Row],[Te financieren]],"")</f>
        <v/>
      </c>
      <c r="GB247" s="150" t="str">
        <f>IF(Tbl.Kosten[[#This Row],[Pnr.]]=GB$7,Tbl.Kosten[[#This Row],[Te financieren]],"")</f>
        <v/>
      </c>
      <c r="GC247" s="150" t="str">
        <f>IF(Tbl.Kosten[[#This Row],[Pnr.]]=GC$7,Tbl.Kosten[[#This Row],[Te financieren]],"")</f>
        <v/>
      </c>
      <c r="GD247" s="150" t="str">
        <f>IF(Tbl.Kosten[[#This Row],[Pnr.]]=GD$7,Tbl.Kosten[[#This Row],[Te financieren]],"")</f>
        <v/>
      </c>
      <c r="GE247" s="150" t="str">
        <f>IF(Tbl.Kosten[[#This Row],[Pnr.]]=GE$7,Tbl.Kosten[[#This Row],[Te financieren]],"")</f>
        <v/>
      </c>
      <c r="GF247" s="150" t="str">
        <f>IF(Tbl.Kosten[[#This Row],[Pnr.]]=GF$7,Tbl.Kosten[[#This Row],[Te financieren]],"")</f>
        <v/>
      </c>
      <c r="GG247" s="150" t="str">
        <f>IF(Tbl.Kosten[[#This Row],[Pnr.]]=GG$7,Tbl.Kosten[[#This Row],[Te financieren]],"")</f>
        <v/>
      </c>
      <c r="GH247" s="150" t="str">
        <f>IF(Tbl.Kosten[[#This Row],[Pnr.]]=GH$7,Tbl.Kosten[[#This Row],[Te financieren]],"")</f>
        <v/>
      </c>
      <c r="GI247" s="150" t="str">
        <f>IF(Tbl.Kosten[[#This Row],[Pnr.]]=GI$7,Tbl.Kosten[[#This Row],[Te financieren]],"")</f>
        <v/>
      </c>
      <c r="GJ247" s="150" t="str">
        <f>IF(Tbl.Kosten[[#This Row],[Pnr.]]=GJ$7,Tbl.Kosten[[#This Row],[Te financieren]],"")</f>
        <v/>
      </c>
      <c r="GK247" s="150" t="str">
        <f>IF(Tbl.Kosten[[#This Row],[Pnr.]]=GK$7,Tbl.Kosten[[#This Row],[Te financieren]],"")</f>
        <v/>
      </c>
      <c r="GL247" s="150" t="str">
        <f>IF(Tbl.Kosten[[#This Row],[Pnr.]]=GL$7,Tbl.Kosten[[#This Row],[Te financieren]],"")</f>
        <v/>
      </c>
      <c r="GM247" s="150" t="str">
        <f>IF(Tbl.Kosten[[#This Row],[Pnr.]]=GM$7,Tbl.Kosten[[#This Row],[Te financieren]],"")</f>
        <v/>
      </c>
      <c r="GN247" s="150" t="str">
        <f>IF(Tbl.Kosten[[#This Row],[Pnr.]]=GN$7,Tbl.Kosten[[#This Row],[Te financieren]],"")</f>
        <v/>
      </c>
      <c r="GO247" s="150" t="str">
        <f>IF(Tbl.Kosten[[#This Row],[Pnr.]]=GO$7,Tbl.Kosten[[#This Row],[Te financieren]],"")</f>
        <v/>
      </c>
      <c r="GP247" s="150" t="str">
        <f>IF(Tbl.Kosten[[#This Row],[Pnr.]]=GP$7,Tbl.Kosten[[#This Row],[Te financieren]],"")</f>
        <v/>
      </c>
      <c r="GQ247" s="150" t="str">
        <f>IF(Tbl.Kosten[[#This Row],[Pnr.]]=GQ$7,Tbl.Kosten[[#This Row],[Te financieren]],"")</f>
        <v/>
      </c>
      <c r="GR247" s="150" t="str">
        <f>IF(Tbl.Kosten[[#This Row],[Pnr.]]=GR$7,Tbl.Kosten[[#This Row],[Te financieren]],"")</f>
        <v/>
      </c>
      <c r="GS247" s="150" t="str">
        <f>IF(Tbl.Kosten[[#This Row],[Pnr.]]=GS$7,Tbl.Kosten[[#This Row],[Te financieren]],"")</f>
        <v/>
      </c>
      <c r="GT247" s="150" t="str">
        <f>IF(Tbl.Kosten[[#This Row],[Pnr.]]=GT$7,Tbl.Kosten[[#This Row],[Te financieren]],"")</f>
        <v/>
      </c>
      <c r="GU247" s="150" t="str">
        <f>IF(Tbl.Kosten[[#This Row],[Pnr.]]=GU$7,Tbl.Kosten[[#This Row],[Te financieren]],"")</f>
        <v/>
      </c>
      <c r="GV247" s="150" t="str">
        <f>IF(Tbl.Kosten[[#This Row],[Pnr.]]=GV$7,Tbl.Kosten[[#This Row],[Te financieren]],"")</f>
        <v/>
      </c>
      <c r="GW247" s="150" t="str">
        <f>IF(Tbl.Kosten[[#This Row],[Pnr.]]=GW$7,Tbl.Kosten[[#This Row],[Te financieren]],"")</f>
        <v/>
      </c>
      <c r="GX247" s="150" t="str">
        <f>IF(Tbl.Kosten[[#This Row],[Pnr.]]=GX$7,Tbl.Kosten[[#This Row],[Te financieren]],"")</f>
        <v/>
      </c>
      <c r="GY247" s="150" t="str">
        <f>IF(Tbl.Kosten[[#This Row],[Pnr.]]=GY$7,Tbl.Kosten[[#This Row],[Te financieren]],"")</f>
        <v/>
      </c>
      <c r="GZ247" s="150" t="str">
        <f>IF(Tbl.Kosten[[#This Row],[Pnr.]]=GZ$7,Tbl.Kosten[[#This Row],[Te financieren]],"")</f>
        <v/>
      </c>
      <c r="HA247" s="150" t="str">
        <f>IF(Tbl.Kosten[[#This Row],[Pnr.]]=HA$7,Tbl.Kosten[[#This Row],[Te financieren]],"")</f>
        <v/>
      </c>
      <c r="HB247" s="150" t="str">
        <f>IF(Tbl.Kosten[[#This Row],[Pnr.]]=HB$7,Tbl.Kosten[[#This Row],[Te financieren]],"")</f>
        <v/>
      </c>
      <c r="HC247" s="150" t="str">
        <f>IF(Tbl.Kosten[[#This Row],[Pnr.]]=HC$7,Tbl.Kosten[[#This Row],[Te financieren]],"")</f>
        <v/>
      </c>
      <c r="HD247" s="150" t="str">
        <f>IF(Tbl.Kosten[[#This Row],[Pnr.]]=HD$7,Tbl.Kosten[[#This Row],[Te financieren]],"")</f>
        <v/>
      </c>
      <c r="HE247" s="150" t="str">
        <f>IF(Tbl.Kosten[[#This Row],[Pnr.]]=HE$7,Tbl.Kosten[[#This Row],[Te financieren]],"")</f>
        <v/>
      </c>
      <c r="HF247" s="150" t="str">
        <f>IF(Tbl.Kosten[[#This Row],[Pnr.]]=HF$7,Tbl.Kosten[[#This Row],[Te financieren]],"")</f>
        <v/>
      </c>
      <c r="HG247" s="150" t="str">
        <f>IF(Tbl.Kosten[[#This Row],[Pnr.]]=HG$7,Tbl.Kosten[[#This Row],[Te financieren]],"")</f>
        <v/>
      </c>
      <c r="HH247" s="150" t="str">
        <f>IF(Tbl.Kosten[[#This Row],[Pnr.]]=HH$7,Tbl.Kosten[[#This Row],[Te financieren]],"")</f>
        <v/>
      </c>
      <c r="HI247" s="150" t="str">
        <f>IF(Tbl.Kosten[[#This Row],[Pnr.]]=HI$7,Tbl.Kosten[[#This Row],[Te financieren]],"")</f>
        <v/>
      </c>
      <c r="HJ247" s="150" t="str">
        <f>IF(Tbl.Kosten[[#This Row],[Pnr.]]=HJ$7,Tbl.Kosten[[#This Row],[Te financieren]],"")</f>
        <v/>
      </c>
      <c r="HK247" s="150" t="str">
        <f>IF(Tbl.Kosten[[#This Row],[Pnr.]]=HK$7,Tbl.Kosten[[#This Row],[Te financieren]],"")</f>
        <v/>
      </c>
      <c r="HL247" s="150" t="str">
        <f>IF(Tbl.Kosten[[#This Row],[Pnr.]]=HL$7,Tbl.Kosten[[#This Row],[Te financieren]],"")</f>
        <v/>
      </c>
      <c r="HM247" s="150" t="str">
        <f>IF(Tbl.Kosten[[#This Row],[Pnr.]]=HM$7,Tbl.Kosten[[#This Row],[Te financieren]],"")</f>
        <v/>
      </c>
      <c r="HN247" s="150" t="str">
        <f>IF(Tbl.Kosten[[#This Row],[Pnr.]]=HN$7,Tbl.Kosten[[#This Row],[Te financieren]],"")</f>
        <v/>
      </c>
      <c r="HO247" s="150" t="str">
        <f>IF(Tbl.Kosten[[#This Row],[Pnr.]]=HO$7,Tbl.Kosten[[#This Row],[Te financieren]],"")</f>
        <v/>
      </c>
      <c r="HP247" s="150" t="str">
        <f>IF(Tbl.Kosten[[#This Row],[Pnr.]]=HP$7,Tbl.Kosten[[#This Row],[Te financieren]],"")</f>
        <v/>
      </c>
      <c r="HQ247" s="150" t="str">
        <f>IF(Tbl.Kosten[[#This Row],[Pnr.]]=HQ$7,Tbl.Kosten[[#This Row],[Te financieren]],"")</f>
        <v/>
      </c>
      <c r="HR247" s="150" t="str">
        <f>IF(Tbl.Kosten[[#This Row],[Pnr.]]=HR$7,Tbl.Kosten[[#This Row],[Te financieren]],"")</f>
        <v/>
      </c>
      <c r="HS247" s="150" t="str">
        <f>IF(Tbl.Kosten[[#This Row],[Pnr.]]=HS$7,Tbl.Kosten[[#This Row],[Te financieren]],"")</f>
        <v/>
      </c>
      <c r="HT247" s="150" t="str">
        <f>IF(Tbl.Kosten[[#This Row],[Pnr.]]=HT$7,Tbl.Kosten[[#This Row],[Te financieren]],"")</f>
        <v/>
      </c>
      <c r="HU247" s="150" t="str">
        <f>IF(Tbl.Kosten[[#This Row],[Pnr.]]=HU$7,Tbl.Kosten[[#This Row],[Te financieren]],"")</f>
        <v/>
      </c>
      <c r="HV247" s="150" t="str">
        <f>IF(Tbl.Kosten[[#This Row],[Pnr.]]=HV$7,Tbl.Kosten[[#This Row],[Te financieren]],"")</f>
        <v/>
      </c>
      <c r="HW247" s="150" t="str">
        <f>IF(Tbl.Kosten[[#This Row],[Pnr.]]=HW$7,Tbl.Kosten[[#This Row],[Te financieren]],"")</f>
        <v/>
      </c>
    </row>
    <row r="248" spans="2:231" x14ac:dyDescent="0.3">
      <c r="B248" s="134"/>
      <c r="C248" s="137"/>
      <c r="D248" s="136"/>
      <c r="E248" s="261"/>
      <c r="F248" s="135"/>
      <c r="G248" s="11" t="str">
        <f>IF(Tbl.Kosten[[#This Row],[Medewerker e/o 
functie]]&lt;&gt;"",_xlfn.XLOOKUP(Tbl.Kosten[[#This Row],[Medewerker e/o 
functie]],Tbl.Uurtarief[Medewerker en/of functie],Tbl.Uurtarief[Uurtarief],"",0,1),"")</f>
        <v/>
      </c>
      <c r="H248" s="121">
        <f>IFERROR(Tbl.Kosten[[#This Row],[Uren]]*Tbl.Kosten[[#This Row],[Uurtarief]],0)</f>
        <v>0</v>
      </c>
      <c r="I248" s="119" t="str">
        <f>IF(Tbl.Kosten[[#This Row],[Subtotaal uren]]&lt;&gt;0,_xlfn.XLOOKUP(Tbl.Kosten[[#This Row],[Medewerker e/o 
functie]],Tbl.Uurtarief[Medewerker en/of functie],Tbl.Uurtarief[Kostensoort arbeid],"",0,1),"")</f>
        <v/>
      </c>
      <c r="J248" s="137"/>
      <c r="K248" s="135"/>
      <c r="L248" s="139" t="str">
        <f>IF(Tbl.Kosten[[#This Row],[Activum]]&lt;&gt;"",_xlfn.XLOOKUP(Tbl.Kosten[[#This Row],[Activum]],Tbl.Afschrijvingskosten[Activum],Tbl.Afschrijvingskosten[Tarief per afschrijvings-eenheid],"",0,1),"")</f>
        <v/>
      </c>
      <c r="M248" s="122">
        <f>IFERROR(Tbl.Kosten[[#This Row],[Een-
heden]]*Tbl.Kosten[[#This Row],[Afschrijvings-
tarief]],0)</f>
        <v>0</v>
      </c>
      <c r="N248" s="122" t="str">
        <f>IF(Tbl.Kosten[[#This Row],[Subtotaal afschrijving]]&lt;&gt;0,Lijsten!$A$7,"")</f>
        <v/>
      </c>
      <c r="O248" s="140"/>
      <c r="P248" s="135"/>
      <c r="Q248" s="138"/>
      <c r="R248" s="122">
        <f>IFERROR(Tbl.Kosten[[#This Row],[Aantal]]*Tbl.Kosten[[#This Row],[Tarief]],0)</f>
        <v>0</v>
      </c>
      <c r="S248" s="8">
        <f>IFERROR(Tbl.Kosten[[#This Row],[Subtotaal overige kosten]]+Tbl.Kosten[[#This Row],[Subtotaal uren]]+Tbl.Kosten[[#This Row],[Subtotaal afschrijving]],0)</f>
        <v>0</v>
      </c>
      <c r="T248" s="8">
        <f>IFERROR(Tbl.Kosten[[#This Row],[Totaal kosten]]*Tbl.Kosten[[#This Row],[Subsidie%]],0)</f>
        <v>0</v>
      </c>
      <c r="U248" s="4" t="str" cm="1">
        <f t="array" ref="U248">IFERROR(_xlfn.IFS(Tbl.Kosten[[#This Row],[Subtotaal uren]]&lt;&gt;0,Tbl.Kosten[[#This Row],[Kostensoort arbeid]],Tbl.Kosten[[#This Row],[Subtotaal afschrijving]]&lt;&gt;0,Tbl.Kosten[[#This Row],[Kostensoort afschrijving]],Tbl.Kosten[[#This Row],[Subtotaal overige kosten]]&lt;&gt;0,Tbl.Kosten[[#This Row],[Kostensoort overig]]),"")</f>
        <v/>
      </c>
      <c r="V248" s="4" t="str">
        <f>IFERROR(_xlfn.XLOOKUP(Tbl.Kosten[[#This Row],[Activiteitencode]],Tbl.Activiteiten[Activiteitcode],Tbl.Activiteiten[Werkpakketcode],"",0,1),"")</f>
        <v/>
      </c>
      <c r="W248" s="4" t="str">
        <f>IFERROR(_xlfn.XLOOKUP(Tbl.Kosten[[#This Row],[Werkpakketcode]],Tbl.Werkpakketten[Werkpakketcode],Tbl.Werkpakketten[Subsidiabele activiteit],"",0,1),"")</f>
        <v/>
      </c>
      <c r="X248" s="12">
        <f>IFERROR(_xlfn.XLOOKUP(Tbl.Kosten[[#This Row],[Sanr.]],Tbl.Subsidiehoogte[SAnr.],Tbl.Subsidiehoogte[Sub. Percentage],0,0,1),0)</f>
        <v>0</v>
      </c>
      <c r="Y248" s="144" t="str">
        <f>IFERROR(_xlfn.XLOOKUP(Tbl.Kosten[[#This Row],[Partnercode]],Tbl.Projectpartners[Partnercode],Tbl.Projectpartners[PNr.],"",0,1),"")</f>
        <v>P1</v>
      </c>
      <c r="Z248" s="148">
        <f>IF(Tbl.Kosten[[#This Row],[Pnr.]]=Z$7,Tbl.Kosten[[#This Row],[Totaal kosten]],"")</f>
        <v>0</v>
      </c>
      <c r="AA248" s="148" t="str">
        <f>IF(Tbl.Kosten[[#This Row],[Pnr.]]=AA$7,Tbl.Kosten[[#This Row],[Totaal kosten]],"")</f>
        <v/>
      </c>
      <c r="AB248" s="148" t="str">
        <f>IF(Tbl.Kosten[[#This Row],[Pnr.]]=AB$7,Tbl.Kosten[[#This Row],[Totaal kosten]],"")</f>
        <v/>
      </c>
      <c r="AC248" s="148" t="str">
        <f>IF(Tbl.Kosten[[#This Row],[Pnr.]]=AC$7,Tbl.Kosten[[#This Row],[Totaal kosten]],"")</f>
        <v/>
      </c>
      <c r="AD248" s="148" t="str">
        <f>IF(Tbl.Kosten[[#This Row],[Pnr.]]=AD$7,Tbl.Kosten[[#This Row],[Totaal kosten]],"")</f>
        <v/>
      </c>
      <c r="AE248" s="148" t="str">
        <f>IF(Tbl.Kosten[[#This Row],[Pnr.]]=AE$7,Tbl.Kosten[[#This Row],[Totaal kosten]],"")</f>
        <v/>
      </c>
      <c r="AF248" s="148" t="str">
        <f>IF(Tbl.Kosten[[#This Row],[Pnr.]]=AF$7,Tbl.Kosten[[#This Row],[Totaal kosten]],"")</f>
        <v/>
      </c>
      <c r="AG248" s="148" t="str">
        <f>IF(Tbl.Kosten[[#This Row],[Pnr.]]=AG$7,Tbl.Kosten[[#This Row],[Totaal kosten]],"")</f>
        <v/>
      </c>
      <c r="AH248" s="148" t="str">
        <f>IF(Tbl.Kosten[[#This Row],[Pnr.]]=AH$7,Tbl.Kosten[[#This Row],[Totaal kosten]],"")</f>
        <v/>
      </c>
      <c r="AI248" s="148" t="str">
        <f>IF(Tbl.Kosten[[#This Row],[Pnr.]]=AI$7,Tbl.Kosten[[#This Row],[Totaal kosten]],"")</f>
        <v/>
      </c>
      <c r="AJ248" s="148" t="str">
        <f>IF(Tbl.Kosten[[#This Row],[Pnr.]]=AJ$7,Tbl.Kosten[[#This Row],[Totaal kosten]],"")</f>
        <v/>
      </c>
      <c r="AK248" s="148" t="str">
        <f>IF(Tbl.Kosten[[#This Row],[Pnr.]]=AK$7,Tbl.Kosten[[#This Row],[Totaal kosten]],"")</f>
        <v/>
      </c>
      <c r="AL248" s="148" t="str">
        <f>IF(Tbl.Kosten[[#This Row],[Pnr.]]=AL$7,Tbl.Kosten[[#This Row],[Totaal kosten]],"")</f>
        <v/>
      </c>
      <c r="AM248" s="148" t="str">
        <f>IF(Tbl.Kosten[[#This Row],[Pnr.]]=AM$7,Tbl.Kosten[[#This Row],[Totaal kosten]],"")</f>
        <v/>
      </c>
      <c r="AN248" s="148" t="str">
        <f>IF(Tbl.Kosten[[#This Row],[Pnr.]]=AN$7,Tbl.Kosten[[#This Row],[Totaal kosten]],"")</f>
        <v/>
      </c>
      <c r="AO248" s="148" t="str">
        <f>IF(Tbl.Kosten[[#This Row],[Pnr.]]=AO$7,Tbl.Kosten[[#This Row],[Totaal kosten]],"")</f>
        <v/>
      </c>
      <c r="AP248" s="148" t="str">
        <f>IF(Tbl.Kosten[[#This Row],[Pnr.]]=AP$7,Tbl.Kosten[[#This Row],[Totaal kosten]],"")</f>
        <v/>
      </c>
      <c r="AQ248" s="148" t="str">
        <f>IF(Tbl.Kosten[[#This Row],[Pnr.]]=AQ$7,Tbl.Kosten[[#This Row],[Totaal kosten]],"")</f>
        <v/>
      </c>
      <c r="AR248" s="148" t="str">
        <f>IF(Tbl.Kosten[[#This Row],[Pnr.]]=AR$7,Tbl.Kosten[[#This Row],[Totaal kosten]],"")</f>
        <v/>
      </c>
      <c r="AS248" s="148" t="str">
        <f>IF(Tbl.Kosten[[#This Row],[Pnr.]]=AS$7,Tbl.Kosten[[#This Row],[Totaal kosten]],"")</f>
        <v/>
      </c>
      <c r="AT248" s="148" t="str">
        <f>IF(Tbl.Kosten[[#This Row],[Pnr.]]=AT$7,Tbl.Kosten[[#This Row],[Totaal kosten]],"")</f>
        <v/>
      </c>
      <c r="AU248" s="148" t="str">
        <f>IF(Tbl.Kosten[[#This Row],[Pnr.]]=AU$7,Tbl.Kosten[[#This Row],[Totaal kosten]],"")</f>
        <v/>
      </c>
      <c r="AV248" s="148" t="str">
        <f>IF(Tbl.Kosten[[#This Row],[Pnr.]]=AV$7,Tbl.Kosten[[#This Row],[Totaal kosten]],"")</f>
        <v/>
      </c>
      <c r="AW248" s="148" t="str">
        <f>IF(Tbl.Kosten[[#This Row],[Pnr.]]=AW$7,Tbl.Kosten[[#This Row],[Totaal kosten]],"")</f>
        <v/>
      </c>
      <c r="AX248" s="148" t="str">
        <f>IF(Tbl.Kosten[[#This Row],[Pnr.]]=AX$7,Tbl.Kosten[[#This Row],[Totaal kosten]],"")</f>
        <v/>
      </c>
      <c r="AY248" s="148" t="str">
        <f>IF(Tbl.Kosten[[#This Row],[Pnr.]]=AY$7,Tbl.Kosten[[#This Row],[Totaal kosten]],"")</f>
        <v/>
      </c>
      <c r="AZ248" s="148" t="str">
        <f>IF(Tbl.Kosten[[#This Row],[Pnr.]]=AZ$7,Tbl.Kosten[[#This Row],[Totaal kosten]],"")</f>
        <v/>
      </c>
      <c r="BA248" s="148" t="str">
        <f>IF(Tbl.Kosten[[#This Row],[Pnr.]]=BA$7,Tbl.Kosten[[#This Row],[Totaal kosten]],"")</f>
        <v/>
      </c>
      <c r="BB248" s="148" t="str">
        <f>IF(Tbl.Kosten[[#This Row],[Pnr.]]=BB$7,Tbl.Kosten[[#This Row],[Totaal kosten]],"")</f>
        <v/>
      </c>
      <c r="BC248" s="148" t="str">
        <f>IF(Tbl.Kosten[[#This Row],[Pnr.]]=BC$7,Tbl.Kosten[[#This Row],[Totaal kosten]],"")</f>
        <v/>
      </c>
      <c r="BD248" s="148" t="str">
        <f>IF(Tbl.Kosten[[#This Row],[Pnr.]]=BD$7,Tbl.Kosten[[#This Row],[Totaal kosten]],"")</f>
        <v/>
      </c>
      <c r="BE248" s="148" t="str">
        <f>IF(Tbl.Kosten[[#This Row],[Pnr.]]=BE$7,Tbl.Kosten[[#This Row],[Totaal kosten]],"")</f>
        <v/>
      </c>
      <c r="BF248" s="148" t="str">
        <f>IF(Tbl.Kosten[[#This Row],[Pnr.]]=BF$7,Tbl.Kosten[[#This Row],[Totaal kosten]],"")</f>
        <v/>
      </c>
      <c r="BG248" s="148" t="str">
        <f>IF(Tbl.Kosten[[#This Row],[Pnr.]]=BG$7,Tbl.Kosten[[#This Row],[Totaal kosten]],"")</f>
        <v/>
      </c>
      <c r="BH248" s="148" t="str">
        <f>IF(Tbl.Kosten[[#This Row],[Pnr.]]=BH$7,Tbl.Kosten[[#This Row],[Totaal kosten]],"")</f>
        <v/>
      </c>
      <c r="BI248" s="148" t="str">
        <f>IF(Tbl.Kosten[[#This Row],[Pnr.]]=BI$7,Tbl.Kosten[[#This Row],[Totaal kosten]],"")</f>
        <v/>
      </c>
      <c r="BJ248" s="148" t="str">
        <f>IF(Tbl.Kosten[[#This Row],[Pnr.]]=BJ$7,Tbl.Kosten[[#This Row],[Totaal kosten]],"")</f>
        <v/>
      </c>
      <c r="BK248" s="148" t="str">
        <f>IF(Tbl.Kosten[[#This Row],[Pnr.]]=BK$7,Tbl.Kosten[[#This Row],[Totaal kosten]],"")</f>
        <v/>
      </c>
      <c r="BL248" s="148" t="str">
        <f>IF(Tbl.Kosten[[#This Row],[Pnr.]]=BL$7,Tbl.Kosten[[#This Row],[Totaal kosten]],"")</f>
        <v/>
      </c>
      <c r="BM248" s="148" t="str">
        <f>IF(Tbl.Kosten[[#This Row],[Pnr.]]=BM$7,Tbl.Kosten[[#This Row],[Totaal kosten]],"")</f>
        <v/>
      </c>
      <c r="BN248" s="148" t="str">
        <f>IF(Tbl.Kosten[[#This Row],[Pnr.]]=BN$7,Tbl.Kosten[[#This Row],[Totaal kosten]],"")</f>
        <v/>
      </c>
      <c r="BO248" s="148" t="str">
        <f>IF(Tbl.Kosten[[#This Row],[Pnr.]]=BO$7,Tbl.Kosten[[#This Row],[Totaal kosten]],"")</f>
        <v/>
      </c>
      <c r="BP248" s="148" t="str">
        <f>IF(Tbl.Kosten[[#This Row],[Pnr.]]=BP$7,Tbl.Kosten[[#This Row],[Totaal kosten]],"")</f>
        <v/>
      </c>
      <c r="BQ248" s="148" t="str">
        <f>IF(Tbl.Kosten[[#This Row],[Pnr.]]=BQ$7,Tbl.Kosten[[#This Row],[Totaal kosten]],"")</f>
        <v/>
      </c>
      <c r="BR248" s="148" t="str">
        <f>IF(Tbl.Kosten[[#This Row],[Pnr.]]=BR$7,Tbl.Kosten[[#This Row],[Totaal kosten]],"")</f>
        <v/>
      </c>
      <c r="BS248" s="148" t="str">
        <f>IF(Tbl.Kosten[[#This Row],[Pnr.]]=BS$7,Tbl.Kosten[[#This Row],[Totaal kosten]],"")</f>
        <v/>
      </c>
      <c r="BT248" s="148" t="str">
        <f>IF(Tbl.Kosten[[#This Row],[Pnr.]]=BT$7,Tbl.Kosten[[#This Row],[Totaal kosten]],"")</f>
        <v/>
      </c>
      <c r="BU248" s="148" t="str">
        <f>IF(Tbl.Kosten[[#This Row],[Pnr.]]=BU$7,Tbl.Kosten[[#This Row],[Totaal kosten]],"")</f>
        <v/>
      </c>
      <c r="BV248" s="148" t="str">
        <f>IF(Tbl.Kosten[[#This Row],[Pnr.]]=BV$7,Tbl.Kosten[[#This Row],[Totaal kosten]],"")</f>
        <v/>
      </c>
      <c r="BW248" s="148" t="str">
        <f>IF(Tbl.Kosten[[#This Row],[Pnr.]]=BW$7,Tbl.Kosten[[#This Row],[Totaal kosten]],"")</f>
        <v/>
      </c>
      <c r="BX248" s="148" t="str">
        <f>IFERROR(_xlfn.XLOOKUP(Tbl.Kosten[[#This Row],[Werkpakketcode]],Tbl.Werkpakketten[Werkpakketcode],Tbl.Werkpakketten[WPnr.],"",0,1),"")</f>
        <v/>
      </c>
      <c r="BY248" s="148" t="str">
        <f>IF(Tbl.Kosten[[#This Row],[WPnr.]]=BY$7,Tbl.Kosten[[#This Row],[Totaal kosten]],"")</f>
        <v/>
      </c>
      <c r="BZ248" s="148" t="str">
        <f>IF(Tbl.Kosten[[#This Row],[WPnr.]]=BZ$7,Tbl.Kosten[[#This Row],[Totaal kosten]],"")</f>
        <v/>
      </c>
      <c r="CA248" s="148" t="str">
        <f>IF(Tbl.Kosten[[#This Row],[WPnr.]]=CA$7,Tbl.Kosten[[#This Row],[Totaal kosten]],"")</f>
        <v/>
      </c>
      <c r="CB248" s="148" t="str">
        <f>IF(Tbl.Kosten[[#This Row],[WPnr.]]=CB$7,Tbl.Kosten[[#This Row],[Totaal kosten]],"")</f>
        <v/>
      </c>
      <c r="CC248" s="148" t="str">
        <f>IF(Tbl.Kosten[[#This Row],[WPnr.]]=CC$7,Tbl.Kosten[[#This Row],[Totaal kosten]],"")</f>
        <v/>
      </c>
      <c r="CD248" s="148" t="str">
        <f>IF(Tbl.Kosten[[#This Row],[WPnr.]]=CD$7,Tbl.Kosten[[#This Row],[Totaal kosten]],"")</f>
        <v/>
      </c>
      <c r="CE248" s="148" t="str">
        <f>IF(Tbl.Kosten[[#This Row],[WPnr.]]=CE$7,Tbl.Kosten[[#This Row],[Totaal kosten]],"")</f>
        <v/>
      </c>
      <c r="CF248" s="148" t="str">
        <f>IF(Tbl.Kosten[[#This Row],[WPnr.]]=CF$7,Tbl.Kosten[[#This Row],[Totaal kosten]],"")</f>
        <v/>
      </c>
      <c r="CG248" s="148" t="str">
        <f>IF(Tbl.Kosten[[#This Row],[WPnr.]]=CG$7,Tbl.Kosten[[#This Row],[Totaal kosten]],"")</f>
        <v/>
      </c>
      <c r="CH248" s="148" t="str">
        <f>IF(Tbl.Kosten[[#This Row],[WPnr.]]=CH$7,Tbl.Kosten[[#This Row],[Totaal kosten]],"")</f>
        <v/>
      </c>
      <c r="CI248" s="148" t="str">
        <f>IF(Tbl.Kosten[[#This Row],[WPnr.]]=CI$7,Tbl.Kosten[[#This Row],[Totaal kosten]],"")</f>
        <v/>
      </c>
      <c r="CJ248" s="148" t="str">
        <f>IF(Tbl.Kosten[[#This Row],[WPnr.]]=CJ$7,Tbl.Kosten[[#This Row],[Totaal kosten]],"")</f>
        <v/>
      </c>
      <c r="CK248" s="148" t="str">
        <f>IF(Tbl.Kosten[[#This Row],[WPnr.]]=CK$7,Tbl.Kosten[[#This Row],[Totaal kosten]],"")</f>
        <v/>
      </c>
      <c r="CL248" s="148" t="str">
        <f>IF(Tbl.Kosten[[#This Row],[WPnr.]]=CL$7,Tbl.Kosten[[#This Row],[Totaal kosten]],"")</f>
        <v/>
      </c>
      <c r="CM248" s="148" t="str">
        <f>IF(Tbl.Kosten[[#This Row],[WPnr.]]=CM$7,Tbl.Kosten[[#This Row],[Totaal kosten]],"")</f>
        <v/>
      </c>
      <c r="CN248" s="148" t="str">
        <f>IF(Tbl.Kosten[[#This Row],[WPnr.]]=CN$7,Tbl.Kosten[[#This Row],[Totaal kosten]],"")</f>
        <v/>
      </c>
      <c r="CO248" s="148" t="str">
        <f>IF(Tbl.Kosten[[#This Row],[WPnr.]]=CO$7,Tbl.Kosten[[#This Row],[Totaal kosten]],"")</f>
        <v/>
      </c>
      <c r="CP248" s="148" t="str">
        <f>IF(Tbl.Kosten[[#This Row],[WPnr.]]=CP$7,Tbl.Kosten[[#This Row],[Totaal kosten]],"")</f>
        <v/>
      </c>
      <c r="CQ248" s="148" t="str">
        <f>IF(Tbl.Kosten[[#This Row],[WPnr.]]=CQ$7,Tbl.Kosten[[#This Row],[Totaal kosten]],"")</f>
        <v/>
      </c>
      <c r="CR248" s="148" t="str">
        <f>IF(Tbl.Kosten[[#This Row],[WPnr.]]=CR$7,Tbl.Kosten[[#This Row],[Totaal kosten]],"")</f>
        <v/>
      </c>
      <c r="CS248" s="148" t="str">
        <f>IF(Tbl.Kosten[[#This Row],[WPnr.]]=CS$7,Tbl.Kosten[[#This Row],[Totaal kosten]],"")</f>
        <v/>
      </c>
      <c r="CT248" s="148" t="str">
        <f>IF(Tbl.Kosten[[#This Row],[WPnr.]]=CT$7,Tbl.Kosten[[#This Row],[Totaal kosten]],"")</f>
        <v/>
      </c>
      <c r="CU248" s="148" t="str">
        <f>IF(Tbl.Kosten[[#This Row],[WPnr.]]=CU$7,Tbl.Kosten[[#This Row],[Totaal kosten]],"")</f>
        <v/>
      </c>
      <c r="CV248" s="148" t="str">
        <f>IF(Tbl.Kosten[[#This Row],[WPnr.]]=CV$7,Tbl.Kosten[[#This Row],[Totaal kosten]],"")</f>
        <v/>
      </c>
      <c r="CW248" s="148" t="str">
        <f>IF(Tbl.Kosten[[#This Row],[WPnr.]]=CW$7,Tbl.Kosten[[#This Row],[Totaal kosten]],"")</f>
        <v/>
      </c>
      <c r="CX248" s="148" t="str">
        <f>IF(Tbl.Kosten[[#This Row],[WPnr.]]=CX$7,Tbl.Kosten[[#This Row],[Totaal kosten]],"")</f>
        <v/>
      </c>
      <c r="CY248" s="148" t="str">
        <f>IF(Tbl.Kosten[[#This Row],[WPnr.]]=CY$7,Tbl.Kosten[[#This Row],[Totaal kosten]],"")</f>
        <v/>
      </c>
      <c r="CZ248" s="148" t="str">
        <f>IF(Tbl.Kosten[[#This Row],[WPnr.]]=CZ$7,Tbl.Kosten[[#This Row],[Totaal kosten]],"")</f>
        <v/>
      </c>
      <c r="DA248" s="148" t="str">
        <f>IF(Tbl.Kosten[[#This Row],[WPnr.]]=DA$7,Tbl.Kosten[[#This Row],[Totaal kosten]],"")</f>
        <v/>
      </c>
      <c r="DB248" s="148" t="str">
        <f>IF(Tbl.Kosten[[#This Row],[WPnr.]]=DB$7,Tbl.Kosten[[#This Row],[Totaal kosten]],"")</f>
        <v/>
      </c>
      <c r="DC248" s="148" t="str">
        <f>IF(Tbl.Kosten[[#This Row],[WPnr.]]=DC$7,Tbl.Kosten[[#This Row],[Totaal kosten]],"")</f>
        <v/>
      </c>
      <c r="DD248" s="148" t="str">
        <f>IF(Tbl.Kosten[[#This Row],[WPnr.]]=DD$7,Tbl.Kosten[[#This Row],[Totaal kosten]],"")</f>
        <v/>
      </c>
      <c r="DE248" s="148" t="str">
        <f>IF(Tbl.Kosten[[#This Row],[WPnr.]]=DE$7,Tbl.Kosten[[#This Row],[Totaal kosten]],"")</f>
        <v/>
      </c>
      <c r="DF248" s="148" t="str">
        <f>IF(Tbl.Kosten[[#This Row],[WPnr.]]=DF$7,Tbl.Kosten[[#This Row],[Totaal kosten]],"")</f>
        <v/>
      </c>
      <c r="DG248" s="148" t="str">
        <f>IF(Tbl.Kosten[[#This Row],[WPnr.]]=DG$7,Tbl.Kosten[[#This Row],[Totaal kosten]],"")</f>
        <v/>
      </c>
      <c r="DH248" s="148" t="str">
        <f>IF(Tbl.Kosten[[#This Row],[WPnr.]]=DH$7,Tbl.Kosten[[#This Row],[Totaal kosten]],"")</f>
        <v/>
      </c>
      <c r="DI248" s="148" t="str">
        <f>IF(Tbl.Kosten[[#This Row],[WPnr.]]=DI$7,Tbl.Kosten[[#This Row],[Totaal kosten]],"")</f>
        <v/>
      </c>
      <c r="DJ248" s="148" t="str">
        <f>IF(Tbl.Kosten[[#This Row],[WPnr.]]=DJ$7,Tbl.Kosten[[#This Row],[Totaal kosten]],"")</f>
        <v/>
      </c>
      <c r="DK248" s="148" t="str">
        <f>IF(Tbl.Kosten[[#This Row],[WPnr.]]=DK$7,Tbl.Kosten[[#This Row],[Totaal kosten]],"")</f>
        <v/>
      </c>
      <c r="DL248" s="148" t="str">
        <f>IF(Tbl.Kosten[[#This Row],[WPnr.]]=DL$7,Tbl.Kosten[[#This Row],[Totaal kosten]],"")</f>
        <v/>
      </c>
      <c r="DM248" s="148" t="str">
        <f>IF(Tbl.Kosten[[#This Row],[WPnr.]]=DM$7,Tbl.Kosten[[#This Row],[Totaal kosten]],"")</f>
        <v/>
      </c>
      <c r="DN248" s="148" t="str">
        <f>IF(Tbl.Kosten[[#This Row],[WPnr.]]=DN$7,Tbl.Kosten[[#This Row],[Totaal kosten]],"")</f>
        <v/>
      </c>
      <c r="DO248" s="148" t="str">
        <f>IF(Tbl.Kosten[[#This Row],[WPnr.]]=DO$7,Tbl.Kosten[[#This Row],[Totaal kosten]],"")</f>
        <v/>
      </c>
      <c r="DP248" s="148" t="str">
        <f>IF(Tbl.Kosten[[#This Row],[WPnr.]]=DP$7,Tbl.Kosten[[#This Row],[Totaal kosten]],"")</f>
        <v/>
      </c>
      <c r="DQ248" s="148" t="str">
        <f>IF(Tbl.Kosten[[#This Row],[WPnr.]]=DQ$7,Tbl.Kosten[[#This Row],[Totaal kosten]],"")</f>
        <v/>
      </c>
      <c r="DR248" s="148" t="str">
        <f>IF(Tbl.Kosten[[#This Row],[WPnr.]]=DR$7,Tbl.Kosten[[#This Row],[Totaal kosten]],"")</f>
        <v/>
      </c>
      <c r="DS248" s="148" t="str">
        <f>IF(Tbl.Kosten[[#This Row],[WPnr.]]=DS$7,Tbl.Kosten[[#This Row],[Totaal kosten]],"")</f>
        <v/>
      </c>
      <c r="DT248" s="148" t="str">
        <f>IF(Tbl.Kosten[[#This Row],[WPnr.]]=DT$7,Tbl.Kosten[[#This Row],[Totaal kosten]],"")</f>
        <v/>
      </c>
      <c r="DU248" s="148" t="str">
        <f>IF(Tbl.Kosten[[#This Row],[WPnr.]]=DU$7,Tbl.Kosten[[#This Row],[Totaal kosten]],"")</f>
        <v/>
      </c>
      <c r="DV248" s="148" t="str">
        <f>IF(Tbl.Kosten[[#This Row],[WPnr.]]=DV$7,Tbl.Kosten[[#This Row],[Totaal kosten]],"")</f>
        <v/>
      </c>
      <c r="DW248" s="148" t="str">
        <f>IFERROR(_xlfn.XLOOKUP(Tbl.Kosten[[#This Row],[Kostensoort]],Tbl.Kostensoorten[Kostensoorten],Tbl.Kostensoorten[KSnr.],"",0,1),"")</f>
        <v/>
      </c>
      <c r="DX248" s="148" t="str">
        <f>IF(Tbl.Kosten[[#This Row],[KSnr.]]=DX$7,Tbl.Kosten[[#This Row],[Totaal kosten]],"")</f>
        <v/>
      </c>
      <c r="DY248" s="148" t="str">
        <f>IF(Tbl.Kosten[[#This Row],[KSnr.]]=DY$7,Tbl.Kosten[[#This Row],[Totaal kosten]],"")</f>
        <v/>
      </c>
      <c r="DZ248" s="148" t="str">
        <f>IF(Tbl.Kosten[[#This Row],[KSnr.]]=DZ$7,Tbl.Kosten[[#This Row],[Totaal kosten]],"")</f>
        <v/>
      </c>
      <c r="EA248" s="148" t="str">
        <f>IF(Tbl.Kosten[[#This Row],[KSnr.]]=EA$7,Tbl.Kosten[[#This Row],[Totaal kosten]],"")</f>
        <v/>
      </c>
      <c r="EB248" s="148" t="str">
        <f>IF(Tbl.Kosten[[#This Row],[KSnr.]]=EB$7,Tbl.Kosten[[#This Row],[Totaal kosten]],"")</f>
        <v/>
      </c>
      <c r="EC248" s="148" t="str">
        <f>IF(Tbl.Kosten[[#This Row],[KSnr.]]=EC$7,Tbl.Kosten[[#This Row],[Totaal kosten]],"")</f>
        <v/>
      </c>
      <c r="ED248" s="148" t="str">
        <f>IF(Tbl.Kosten[[#This Row],[KSnr.]]=ED$7,Tbl.Kosten[[#This Row],[Totaal kosten]],"")</f>
        <v/>
      </c>
      <c r="EE248" s="148" t="str">
        <f>IF(Tbl.Kosten[[#This Row],[KSnr.]]=EE$7,Tbl.Kosten[[#This Row],[Totaal kosten]],"")</f>
        <v/>
      </c>
      <c r="EF248" s="148" t="str">
        <f>IF(Tbl.Kosten[[#This Row],[KSnr.]]=EF$7,Tbl.Kosten[[#This Row],[Totaal kosten]],"")</f>
        <v/>
      </c>
      <c r="EG248" s="148" t="str">
        <f>IF(Tbl.Kosten[[#This Row],[KSnr.]]=EG$7,Tbl.Kosten[[#This Row],[Totaal kosten]],"")</f>
        <v/>
      </c>
      <c r="EH248" s="148" t="str">
        <f>IF(Tbl.Kosten[[#This Row],[KSnr.]]=EH$7,Tbl.Kosten[[#This Row],[Totaal kosten]],"")</f>
        <v/>
      </c>
      <c r="EI248" s="148" t="str">
        <f>IF(Tbl.Kosten[[#This Row],[KSnr.]]=EI$7,Tbl.Kosten[[#This Row],[Totaal kosten]],"")</f>
        <v/>
      </c>
      <c r="EJ248" s="148" t="str">
        <f>IF(Tbl.Kosten[[#This Row],[KSnr.]]=EJ$7,Tbl.Kosten[[#This Row],[Totaal kosten]],"")</f>
        <v/>
      </c>
      <c r="EK248" s="148" t="str">
        <f>IF(Tbl.Kosten[[#This Row],[KSnr.]]=EK$7,Tbl.Kosten[[#This Row],[Totaal kosten]],"")</f>
        <v/>
      </c>
      <c r="EL248" s="148" t="str">
        <f>IF(Tbl.Kosten[[#This Row],[KSnr.]]=EL$7,Tbl.Kosten[[#This Row],[Totaal kosten]],"")</f>
        <v/>
      </c>
      <c r="EM248" s="148" t="str">
        <f>IF(Tbl.Kosten[[#This Row],[KSnr.]]=EM$7,Tbl.Kosten[[#This Row],[Totaal kosten]],"")</f>
        <v/>
      </c>
      <c r="EN248" s="148" t="str">
        <f>IF(Tbl.Kosten[[#This Row],[KSnr.]]=EN$7,Tbl.Kosten[[#This Row],[Totaal kosten]],"")</f>
        <v/>
      </c>
      <c r="EO248" s="148" t="str">
        <f>IF(Tbl.Kosten[[#This Row],[KSnr.]]=EO$7,Tbl.Kosten[[#This Row],[Totaal kosten]],"")</f>
        <v/>
      </c>
      <c r="EP248" s="148" t="str">
        <f>IF(Tbl.Kosten[[#This Row],[KSnr.]]=EP$7,Tbl.Kosten[[#This Row],[Totaal kosten]],"")</f>
        <v/>
      </c>
      <c r="EQ248" s="148" t="str">
        <f>IF(Tbl.Kosten[[#This Row],[KSnr.]]=EQ$7,Tbl.Kosten[[#This Row],[Totaal kosten]],"")</f>
        <v/>
      </c>
      <c r="ER248" s="144" t="str">
        <f>IFERROR(_xlfn.XLOOKUP(Tbl.Kosten[[#This Row],[Subsidieactiviteit]],Tbl.Subsidiehoogte[Subsidieactiviteit],Tbl.Subsidiehoogte[SAnr.],"",0,1),"")</f>
        <v/>
      </c>
      <c r="ES248" s="150" t="str">
        <f>IF(Tbl.Kosten[[#This Row],[Sanr.]]=ES$7,Tbl.Kosten[[#This Row],[Totaal kosten]],"")</f>
        <v/>
      </c>
      <c r="ET248" s="150" t="str">
        <f>IF(Tbl.Kosten[[#This Row],[Sanr.]]=ET$7,Tbl.Kosten[[#This Row],[Totaal kosten]],"")</f>
        <v/>
      </c>
      <c r="EU248" s="150" t="str">
        <f>IF(Tbl.Kosten[[#This Row],[Sanr.]]=EU$7,Tbl.Kosten[[#This Row],[Totaal kosten]],"")</f>
        <v/>
      </c>
      <c r="EV248" s="150" t="str">
        <f>IF(Tbl.Kosten[[#This Row],[Sanr.]]=EV$7,Tbl.Kosten[[#This Row],[Totaal kosten]],"")</f>
        <v/>
      </c>
      <c r="EW248" s="150" t="str">
        <f>IF(Tbl.Kosten[[#This Row],[Sanr.]]=EW$7,Tbl.Kosten[[#This Row],[Totaal kosten]],"")</f>
        <v/>
      </c>
      <c r="EX248" s="150" t="str">
        <f>IF(Tbl.Kosten[[#This Row],[Sanr.]]=EX$7,Tbl.Kosten[[#This Row],[Totaal kosten]],"")</f>
        <v/>
      </c>
      <c r="EY248" s="150" t="str">
        <f>IF(Tbl.Kosten[[#This Row],[Sanr.]]=EY$7,Tbl.Kosten[[#This Row],[Totaal kosten]],"")</f>
        <v/>
      </c>
      <c r="EZ248" s="150" t="str">
        <f>IF(Tbl.Kosten[[#This Row],[Sanr.]]=EZ$7,Tbl.Kosten[[#This Row],[Totaal kosten]],"")</f>
        <v/>
      </c>
      <c r="FA248" s="150" t="str">
        <f>IF(Tbl.Kosten[[#This Row],[Sanr.]]=FA$7,Tbl.Kosten[[#This Row],[Totaal kosten]],"")</f>
        <v/>
      </c>
      <c r="FB248" s="150" t="str">
        <f>IF(Tbl.Kosten[[#This Row],[Sanr.]]=FB$7,Tbl.Kosten[[#This Row],[Totaal kosten]],"")</f>
        <v/>
      </c>
      <c r="FC248" s="150" t="str">
        <f>IF(Tbl.Kosten[[#This Row],[Sanr.]]=FC$7,Tbl.Kosten[[#This Row],[Totaal kosten]],"")</f>
        <v/>
      </c>
      <c r="FD248" s="150" t="str">
        <f>IF(Tbl.Kosten[[#This Row],[Sanr.]]=FD$7,Tbl.Kosten[[#This Row],[Totaal kosten]],"")</f>
        <v/>
      </c>
      <c r="FE248" s="150" t="str">
        <f>IF(Tbl.Kosten[[#This Row],[Sanr.]]=FE$7,Tbl.Kosten[[#This Row],[Totaal kosten]],"")</f>
        <v/>
      </c>
      <c r="FF248" s="150" t="str">
        <f>IF(Tbl.Kosten[[#This Row],[Sanr.]]=FF$7,Tbl.Kosten[[#This Row],[Totaal kosten]],"")</f>
        <v/>
      </c>
      <c r="FG248" s="150" t="str">
        <f>IF(Tbl.Kosten[[#This Row],[Sanr.]]=FG$7,Tbl.Kosten[[#This Row],[Totaal kosten]],"")</f>
        <v/>
      </c>
      <c r="FH248" s="150" t="str">
        <f>IF(Tbl.Kosten[[#This Row],[Sanr.]]=FH$7,Tbl.Kosten[[#This Row],[Totaal kosten]],"")</f>
        <v/>
      </c>
      <c r="FI248" s="150" t="str">
        <f>IF(Tbl.Kosten[[#This Row],[Sanr.]]=FI$7,Tbl.Kosten[[#This Row],[Totaal kosten]],"")</f>
        <v/>
      </c>
      <c r="FJ248" s="150" t="str">
        <f>IF(Tbl.Kosten[[#This Row],[Sanr.]]=FJ$7,Tbl.Kosten[[#This Row],[Totaal kosten]],"")</f>
        <v/>
      </c>
      <c r="FK248" s="150" t="str">
        <f>IF(Tbl.Kosten[[#This Row],[Sanr.]]=FK$7,Tbl.Kosten[[#This Row],[Totaal kosten]],"")</f>
        <v/>
      </c>
      <c r="FL248" s="150" t="str">
        <f>IF(Tbl.Kosten[[#This Row],[Sanr.]]=FL$7,Tbl.Kosten[[#This Row],[Totaal kosten]],"")</f>
        <v/>
      </c>
      <c r="FM248" s="150" t="str">
        <f>IF(Tbl.Kosten[[#This Row],[Sanr.]]=FM$7,Tbl.Kosten[[#This Row],[Totaal kosten]],"")</f>
        <v/>
      </c>
      <c r="FN248" s="150" t="str">
        <f>IF(Tbl.Kosten[[#This Row],[Sanr.]]=FN$7,Tbl.Kosten[[#This Row],[Totaal kosten]],"")</f>
        <v/>
      </c>
      <c r="FO248" s="150" t="str">
        <f>IF(Tbl.Kosten[[#This Row],[Sanr.]]=FO$7,Tbl.Kosten[[#This Row],[Totaal kosten]],"")</f>
        <v/>
      </c>
      <c r="FP248" s="150" t="str">
        <f>IF(Tbl.Kosten[[#This Row],[Sanr.]]=FP$7,Tbl.Kosten[[#This Row],[Totaal kosten]],"")</f>
        <v/>
      </c>
      <c r="FQ248" s="150" t="str">
        <f>IF(Tbl.Kosten[[#This Row],[Sanr.]]=FQ$7,Tbl.Kosten[[#This Row],[Totaal kosten]],"")</f>
        <v/>
      </c>
      <c r="FR248" s="150" t="str">
        <f>IF(Tbl.Kosten[[#This Row],[Sanr.]]=FR$7,Tbl.Kosten[[#This Row],[Totaal kosten]],"")</f>
        <v/>
      </c>
      <c r="FS248" s="150" t="str">
        <f>IF(Tbl.Kosten[[#This Row],[Sanr.]]=FS$7,Tbl.Kosten[[#This Row],[Totaal kosten]],"")</f>
        <v/>
      </c>
      <c r="FT248" s="150" t="str">
        <f>IF(Tbl.Kosten[[#This Row],[Sanr.]]=FT$7,Tbl.Kosten[[#This Row],[Totaal kosten]],"")</f>
        <v/>
      </c>
      <c r="FU248" s="150" t="str">
        <f>IF(Tbl.Kosten[[#This Row],[Sanr.]]=FU$7,Tbl.Kosten[[#This Row],[Totaal kosten]],"")</f>
        <v/>
      </c>
      <c r="FV248" s="150" t="str">
        <f>IF(Tbl.Kosten[[#This Row],[Sanr.]]=FV$7,Tbl.Kosten[[#This Row],[Totaal kosten]],"")</f>
        <v/>
      </c>
      <c r="FW248" s="150" t="str">
        <f>IFERROR(_xlfn.XLOOKUP(Tbl.Kosten[[#This Row],[Activiteitencode]],Tbl.Activiteiten[Activiteitcode],Tbl.Activiteiten[Anr.],"",0,1),"")</f>
        <v/>
      </c>
      <c r="FX248" s="169" t="str">
        <f>_xlfn.CONCAT(Tbl.Kosten[[#This Row],[Pnr.]],Tbl.Kosten[[#This Row],[Sanr.]])</f>
        <v>P1</v>
      </c>
      <c r="FY248" s="150">
        <f>Tbl.Kosten[[#This Row],[Totaal kosten]]-Tbl.Kosten[[#This Row],[Subsidie]]</f>
        <v>0</v>
      </c>
      <c r="FZ248" s="150">
        <f>IF(Tbl.Kosten[[#This Row],[Pnr.]]=FZ$7,Tbl.Kosten[[#This Row],[Te financieren]],"")</f>
        <v>0</v>
      </c>
      <c r="GA248" s="150" t="str">
        <f>IF(Tbl.Kosten[[#This Row],[Pnr.]]=GA$7,Tbl.Kosten[[#This Row],[Te financieren]],"")</f>
        <v/>
      </c>
      <c r="GB248" s="150" t="str">
        <f>IF(Tbl.Kosten[[#This Row],[Pnr.]]=GB$7,Tbl.Kosten[[#This Row],[Te financieren]],"")</f>
        <v/>
      </c>
      <c r="GC248" s="150" t="str">
        <f>IF(Tbl.Kosten[[#This Row],[Pnr.]]=GC$7,Tbl.Kosten[[#This Row],[Te financieren]],"")</f>
        <v/>
      </c>
      <c r="GD248" s="150" t="str">
        <f>IF(Tbl.Kosten[[#This Row],[Pnr.]]=GD$7,Tbl.Kosten[[#This Row],[Te financieren]],"")</f>
        <v/>
      </c>
      <c r="GE248" s="150" t="str">
        <f>IF(Tbl.Kosten[[#This Row],[Pnr.]]=GE$7,Tbl.Kosten[[#This Row],[Te financieren]],"")</f>
        <v/>
      </c>
      <c r="GF248" s="150" t="str">
        <f>IF(Tbl.Kosten[[#This Row],[Pnr.]]=GF$7,Tbl.Kosten[[#This Row],[Te financieren]],"")</f>
        <v/>
      </c>
      <c r="GG248" s="150" t="str">
        <f>IF(Tbl.Kosten[[#This Row],[Pnr.]]=GG$7,Tbl.Kosten[[#This Row],[Te financieren]],"")</f>
        <v/>
      </c>
      <c r="GH248" s="150" t="str">
        <f>IF(Tbl.Kosten[[#This Row],[Pnr.]]=GH$7,Tbl.Kosten[[#This Row],[Te financieren]],"")</f>
        <v/>
      </c>
      <c r="GI248" s="150" t="str">
        <f>IF(Tbl.Kosten[[#This Row],[Pnr.]]=GI$7,Tbl.Kosten[[#This Row],[Te financieren]],"")</f>
        <v/>
      </c>
      <c r="GJ248" s="150" t="str">
        <f>IF(Tbl.Kosten[[#This Row],[Pnr.]]=GJ$7,Tbl.Kosten[[#This Row],[Te financieren]],"")</f>
        <v/>
      </c>
      <c r="GK248" s="150" t="str">
        <f>IF(Tbl.Kosten[[#This Row],[Pnr.]]=GK$7,Tbl.Kosten[[#This Row],[Te financieren]],"")</f>
        <v/>
      </c>
      <c r="GL248" s="150" t="str">
        <f>IF(Tbl.Kosten[[#This Row],[Pnr.]]=GL$7,Tbl.Kosten[[#This Row],[Te financieren]],"")</f>
        <v/>
      </c>
      <c r="GM248" s="150" t="str">
        <f>IF(Tbl.Kosten[[#This Row],[Pnr.]]=GM$7,Tbl.Kosten[[#This Row],[Te financieren]],"")</f>
        <v/>
      </c>
      <c r="GN248" s="150" t="str">
        <f>IF(Tbl.Kosten[[#This Row],[Pnr.]]=GN$7,Tbl.Kosten[[#This Row],[Te financieren]],"")</f>
        <v/>
      </c>
      <c r="GO248" s="150" t="str">
        <f>IF(Tbl.Kosten[[#This Row],[Pnr.]]=GO$7,Tbl.Kosten[[#This Row],[Te financieren]],"")</f>
        <v/>
      </c>
      <c r="GP248" s="150" t="str">
        <f>IF(Tbl.Kosten[[#This Row],[Pnr.]]=GP$7,Tbl.Kosten[[#This Row],[Te financieren]],"")</f>
        <v/>
      </c>
      <c r="GQ248" s="150" t="str">
        <f>IF(Tbl.Kosten[[#This Row],[Pnr.]]=GQ$7,Tbl.Kosten[[#This Row],[Te financieren]],"")</f>
        <v/>
      </c>
      <c r="GR248" s="150" t="str">
        <f>IF(Tbl.Kosten[[#This Row],[Pnr.]]=GR$7,Tbl.Kosten[[#This Row],[Te financieren]],"")</f>
        <v/>
      </c>
      <c r="GS248" s="150" t="str">
        <f>IF(Tbl.Kosten[[#This Row],[Pnr.]]=GS$7,Tbl.Kosten[[#This Row],[Te financieren]],"")</f>
        <v/>
      </c>
      <c r="GT248" s="150" t="str">
        <f>IF(Tbl.Kosten[[#This Row],[Pnr.]]=GT$7,Tbl.Kosten[[#This Row],[Te financieren]],"")</f>
        <v/>
      </c>
      <c r="GU248" s="150" t="str">
        <f>IF(Tbl.Kosten[[#This Row],[Pnr.]]=GU$7,Tbl.Kosten[[#This Row],[Te financieren]],"")</f>
        <v/>
      </c>
      <c r="GV248" s="150" t="str">
        <f>IF(Tbl.Kosten[[#This Row],[Pnr.]]=GV$7,Tbl.Kosten[[#This Row],[Te financieren]],"")</f>
        <v/>
      </c>
      <c r="GW248" s="150" t="str">
        <f>IF(Tbl.Kosten[[#This Row],[Pnr.]]=GW$7,Tbl.Kosten[[#This Row],[Te financieren]],"")</f>
        <v/>
      </c>
      <c r="GX248" s="150" t="str">
        <f>IF(Tbl.Kosten[[#This Row],[Pnr.]]=GX$7,Tbl.Kosten[[#This Row],[Te financieren]],"")</f>
        <v/>
      </c>
      <c r="GY248" s="150" t="str">
        <f>IF(Tbl.Kosten[[#This Row],[Pnr.]]=GY$7,Tbl.Kosten[[#This Row],[Te financieren]],"")</f>
        <v/>
      </c>
      <c r="GZ248" s="150" t="str">
        <f>IF(Tbl.Kosten[[#This Row],[Pnr.]]=GZ$7,Tbl.Kosten[[#This Row],[Te financieren]],"")</f>
        <v/>
      </c>
      <c r="HA248" s="150" t="str">
        <f>IF(Tbl.Kosten[[#This Row],[Pnr.]]=HA$7,Tbl.Kosten[[#This Row],[Te financieren]],"")</f>
        <v/>
      </c>
      <c r="HB248" s="150" t="str">
        <f>IF(Tbl.Kosten[[#This Row],[Pnr.]]=HB$7,Tbl.Kosten[[#This Row],[Te financieren]],"")</f>
        <v/>
      </c>
      <c r="HC248" s="150" t="str">
        <f>IF(Tbl.Kosten[[#This Row],[Pnr.]]=HC$7,Tbl.Kosten[[#This Row],[Te financieren]],"")</f>
        <v/>
      </c>
      <c r="HD248" s="150" t="str">
        <f>IF(Tbl.Kosten[[#This Row],[Pnr.]]=HD$7,Tbl.Kosten[[#This Row],[Te financieren]],"")</f>
        <v/>
      </c>
      <c r="HE248" s="150" t="str">
        <f>IF(Tbl.Kosten[[#This Row],[Pnr.]]=HE$7,Tbl.Kosten[[#This Row],[Te financieren]],"")</f>
        <v/>
      </c>
      <c r="HF248" s="150" t="str">
        <f>IF(Tbl.Kosten[[#This Row],[Pnr.]]=HF$7,Tbl.Kosten[[#This Row],[Te financieren]],"")</f>
        <v/>
      </c>
      <c r="HG248" s="150" t="str">
        <f>IF(Tbl.Kosten[[#This Row],[Pnr.]]=HG$7,Tbl.Kosten[[#This Row],[Te financieren]],"")</f>
        <v/>
      </c>
      <c r="HH248" s="150" t="str">
        <f>IF(Tbl.Kosten[[#This Row],[Pnr.]]=HH$7,Tbl.Kosten[[#This Row],[Te financieren]],"")</f>
        <v/>
      </c>
      <c r="HI248" s="150" t="str">
        <f>IF(Tbl.Kosten[[#This Row],[Pnr.]]=HI$7,Tbl.Kosten[[#This Row],[Te financieren]],"")</f>
        <v/>
      </c>
      <c r="HJ248" s="150" t="str">
        <f>IF(Tbl.Kosten[[#This Row],[Pnr.]]=HJ$7,Tbl.Kosten[[#This Row],[Te financieren]],"")</f>
        <v/>
      </c>
      <c r="HK248" s="150" t="str">
        <f>IF(Tbl.Kosten[[#This Row],[Pnr.]]=HK$7,Tbl.Kosten[[#This Row],[Te financieren]],"")</f>
        <v/>
      </c>
      <c r="HL248" s="150" t="str">
        <f>IF(Tbl.Kosten[[#This Row],[Pnr.]]=HL$7,Tbl.Kosten[[#This Row],[Te financieren]],"")</f>
        <v/>
      </c>
      <c r="HM248" s="150" t="str">
        <f>IF(Tbl.Kosten[[#This Row],[Pnr.]]=HM$7,Tbl.Kosten[[#This Row],[Te financieren]],"")</f>
        <v/>
      </c>
      <c r="HN248" s="150" t="str">
        <f>IF(Tbl.Kosten[[#This Row],[Pnr.]]=HN$7,Tbl.Kosten[[#This Row],[Te financieren]],"")</f>
        <v/>
      </c>
      <c r="HO248" s="150" t="str">
        <f>IF(Tbl.Kosten[[#This Row],[Pnr.]]=HO$7,Tbl.Kosten[[#This Row],[Te financieren]],"")</f>
        <v/>
      </c>
      <c r="HP248" s="150" t="str">
        <f>IF(Tbl.Kosten[[#This Row],[Pnr.]]=HP$7,Tbl.Kosten[[#This Row],[Te financieren]],"")</f>
        <v/>
      </c>
      <c r="HQ248" s="150" t="str">
        <f>IF(Tbl.Kosten[[#This Row],[Pnr.]]=HQ$7,Tbl.Kosten[[#This Row],[Te financieren]],"")</f>
        <v/>
      </c>
      <c r="HR248" s="150" t="str">
        <f>IF(Tbl.Kosten[[#This Row],[Pnr.]]=HR$7,Tbl.Kosten[[#This Row],[Te financieren]],"")</f>
        <v/>
      </c>
      <c r="HS248" s="150" t="str">
        <f>IF(Tbl.Kosten[[#This Row],[Pnr.]]=HS$7,Tbl.Kosten[[#This Row],[Te financieren]],"")</f>
        <v/>
      </c>
      <c r="HT248" s="150" t="str">
        <f>IF(Tbl.Kosten[[#This Row],[Pnr.]]=HT$7,Tbl.Kosten[[#This Row],[Te financieren]],"")</f>
        <v/>
      </c>
      <c r="HU248" s="150" t="str">
        <f>IF(Tbl.Kosten[[#This Row],[Pnr.]]=HU$7,Tbl.Kosten[[#This Row],[Te financieren]],"")</f>
        <v/>
      </c>
      <c r="HV248" s="150" t="str">
        <f>IF(Tbl.Kosten[[#This Row],[Pnr.]]=HV$7,Tbl.Kosten[[#This Row],[Te financieren]],"")</f>
        <v/>
      </c>
      <c r="HW248" s="150" t="str">
        <f>IF(Tbl.Kosten[[#This Row],[Pnr.]]=HW$7,Tbl.Kosten[[#This Row],[Te financieren]],"")</f>
        <v/>
      </c>
    </row>
    <row r="249" spans="2:231" x14ac:dyDescent="0.3">
      <c r="B249" s="134"/>
      <c r="C249" s="137"/>
      <c r="D249" s="136"/>
      <c r="E249" s="261"/>
      <c r="F249" s="135"/>
      <c r="G249" s="11" t="str">
        <f>IF(Tbl.Kosten[[#This Row],[Medewerker e/o 
functie]]&lt;&gt;"",_xlfn.XLOOKUP(Tbl.Kosten[[#This Row],[Medewerker e/o 
functie]],Tbl.Uurtarief[Medewerker en/of functie],Tbl.Uurtarief[Uurtarief],"",0,1),"")</f>
        <v/>
      </c>
      <c r="H249" s="121">
        <f>IFERROR(Tbl.Kosten[[#This Row],[Uren]]*Tbl.Kosten[[#This Row],[Uurtarief]],0)</f>
        <v>0</v>
      </c>
      <c r="I249" s="119" t="str">
        <f>IF(Tbl.Kosten[[#This Row],[Subtotaal uren]]&lt;&gt;0,_xlfn.XLOOKUP(Tbl.Kosten[[#This Row],[Medewerker e/o 
functie]],Tbl.Uurtarief[Medewerker en/of functie],Tbl.Uurtarief[Kostensoort arbeid],"",0,1),"")</f>
        <v/>
      </c>
      <c r="J249" s="137"/>
      <c r="K249" s="135"/>
      <c r="L249" s="139" t="str">
        <f>IF(Tbl.Kosten[[#This Row],[Activum]]&lt;&gt;"",_xlfn.XLOOKUP(Tbl.Kosten[[#This Row],[Activum]],Tbl.Afschrijvingskosten[Activum],Tbl.Afschrijvingskosten[Tarief per afschrijvings-eenheid],"",0,1),"")</f>
        <v/>
      </c>
      <c r="M249" s="122">
        <f>IFERROR(Tbl.Kosten[[#This Row],[Een-
heden]]*Tbl.Kosten[[#This Row],[Afschrijvings-
tarief]],0)</f>
        <v>0</v>
      </c>
      <c r="N249" s="122" t="str">
        <f>IF(Tbl.Kosten[[#This Row],[Subtotaal afschrijving]]&lt;&gt;0,Lijsten!$A$7,"")</f>
        <v/>
      </c>
      <c r="O249" s="140"/>
      <c r="P249" s="135"/>
      <c r="Q249" s="138"/>
      <c r="R249" s="122">
        <f>IFERROR(Tbl.Kosten[[#This Row],[Aantal]]*Tbl.Kosten[[#This Row],[Tarief]],0)</f>
        <v>0</v>
      </c>
      <c r="S249" s="8">
        <f>IFERROR(Tbl.Kosten[[#This Row],[Subtotaal overige kosten]]+Tbl.Kosten[[#This Row],[Subtotaal uren]]+Tbl.Kosten[[#This Row],[Subtotaal afschrijving]],0)</f>
        <v>0</v>
      </c>
      <c r="T249" s="8">
        <f>IFERROR(Tbl.Kosten[[#This Row],[Totaal kosten]]*Tbl.Kosten[[#This Row],[Subsidie%]],0)</f>
        <v>0</v>
      </c>
      <c r="U249" s="4" t="str" cm="1">
        <f t="array" ref="U249">IFERROR(_xlfn.IFS(Tbl.Kosten[[#This Row],[Subtotaal uren]]&lt;&gt;0,Tbl.Kosten[[#This Row],[Kostensoort arbeid]],Tbl.Kosten[[#This Row],[Subtotaal afschrijving]]&lt;&gt;0,Tbl.Kosten[[#This Row],[Kostensoort afschrijving]],Tbl.Kosten[[#This Row],[Subtotaal overige kosten]]&lt;&gt;0,Tbl.Kosten[[#This Row],[Kostensoort overig]]),"")</f>
        <v/>
      </c>
      <c r="V249" s="4" t="str">
        <f>IFERROR(_xlfn.XLOOKUP(Tbl.Kosten[[#This Row],[Activiteitencode]],Tbl.Activiteiten[Activiteitcode],Tbl.Activiteiten[Werkpakketcode],"",0,1),"")</f>
        <v/>
      </c>
      <c r="W249" s="4" t="str">
        <f>IFERROR(_xlfn.XLOOKUP(Tbl.Kosten[[#This Row],[Werkpakketcode]],Tbl.Werkpakketten[Werkpakketcode],Tbl.Werkpakketten[Subsidiabele activiteit],"",0,1),"")</f>
        <v/>
      </c>
      <c r="X249" s="12">
        <f>IFERROR(_xlfn.XLOOKUP(Tbl.Kosten[[#This Row],[Sanr.]],Tbl.Subsidiehoogte[SAnr.],Tbl.Subsidiehoogte[Sub. Percentage],0,0,1),0)</f>
        <v>0</v>
      </c>
      <c r="Y249" s="144" t="str">
        <f>IFERROR(_xlfn.XLOOKUP(Tbl.Kosten[[#This Row],[Partnercode]],Tbl.Projectpartners[Partnercode],Tbl.Projectpartners[PNr.],"",0,1),"")</f>
        <v>P1</v>
      </c>
      <c r="Z249" s="148">
        <f>IF(Tbl.Kosten[[#This Row],[Pnr.]]=Z$7,Tbl.Kosten[[#This Row],[Totaal kosten]],"")</f>
        <v>0</v>
      </c>
      <c r="AA249" s="148" t="str">
        <f>IF(Tbl.Kosten[[#This Row],[Pnr.]]=AA$7,Tbl.Kosten[[#This Row],[Totaal kosten]],"")</f>
        <v/>
      </c>
      <c r="AB249" s="148" t="str">
        <f>IF(Tbl.Kosten[[#This Row],[Pnr.]]=AB$7,Tbl.Kosten[[#This Row],[Totaal kosten]],"")</f>
        <v/>
      </c>
      <c r="AC249" s="148" t="str">
        <f>IF(Tbl.Kosten[[#This Row],[Pnr.]]=AC$7,Tbl.Kosten[[#This Row],[Totaal kosten]],"")</f>
        <v/>
      </c>
      <c r="AD249" s="148" t="str">
        <f>IF(Tbl.Kosten[[#This Row],[Pnr.]]=AD$7,Tbl.Kosten[[#This Row],[Totaal kosten]],"")</f>
        <v/>
      </c>
      <c r="AE249" s="148" t="str">
        <f>IF(Tbl.Kosten[[#This Row],[Pnr.]]=AE$7,Tbl.Kosten[[#This Row],[Totaal kosten]],"")</f>
        <v/>
      </c>
      <c r="AF249" s="148" t="str">
        <f>IF(Tbl.Kosten[[#This Row],[Pnr.]]=AF$7,Tbl.Kosten[[#This Row],[Totaal kosten]],"")</f>
        <v/>
      </c>
      <c r="AG249" s="148" t="str">
        <f>IF(Tbl.Kosten[[#This Row],[Pnr.]]=AG$7,Tbl.Kosten[[#This Row],[Totaal kosten]],"")</f>
        <v/>
      </c>
      <c r="AH249" s="148" t="str">
        <f>IF(Tbl.Kosten[[#This Row],[Pnr.]]=AH$7,Tbl.Kosten[[#This Row],[Totaal kosten]],"")</f>
        <v/>
      </c>
      <c r="AI249" s="148" t="str">
        <f>IF(Tbl.Kosten[[#This Row],[Pnr.]]=AI$7,Tbl.Kosten[[#This Row],[Totaal kosten]],"")</f>
        <v/>
      </c>
      <c r="AJ249" s="148" t="str">
        <f>IF(Tbl.Kosten[[#This Row],[Pnr.]]=AJ$7,Tbl.Kosten[[#This Row],[Totaal kosten]],"")</f>
        <v/>
      </c>
      <c r="AK249" s="148" t="str">
        <f>IF(Tbl.Kosten[[#This Row],[Pnr.]]=AK$7,Tbl.Kosten[[#This Row],[Totaal kosten]],"")</f>
        <v/>
      </c>
      <c r="AL249" s="148" t="str">
        <f>IF(Tbl.Kosten[[#This Row],[Pnr.]]=AL$7,Tbl.Kosten[[#This Row],[Totaal kosten]],"")</f>
        <v/>
      </c>
      <c r="AM249" s="148" t="str">
        <f>IF(Tbl.Kosten[[#This Row],[Pnr.]]=AM$7,Tbl.Kosten[[#This Row],[Totaal kosten]],"")</f>
        <v/>
      </c>
      <c r="AN249" s="148" t="str">
        <f>IF(Tbl.Kosten[[#This Row],[Pnr.]]=AN$7,Tbl.Kosten[[#This Row],[Totaal kosten]],"")</f>
        <v/>
      </c>
      <c r="AO249" s="148" t="str">
        <f>IF(Tbl.Kosten[[#This Row],[Pnr.]]=AO$7,Tbl.Kosten[[#This Row],[Totaal kosten]],"")</f>
        <v/>
      </c>
      <c r="AP249" s="148" t="str">
        <f>IF(Tbl.Kosten[[#This Row],[Pnr.]]=AP$7,Tbl.Kosten[[#This Row],[Totaal kosten]],"")</f>
        <v/>
      </c>
      <c r="AQ249" s="148" t="str">
        <f>IF(Tbl.Kosten[[#This Row],[Pnr.]]=AQ$7,Tbl.Kosten[[#This Row],[Totaal kosten]],"")</f>
        <v/>
      </c>
      <c r="AR249" s="148" t="str">
        <f>IF(Tbl.Kosten[[#This Row],[Pnr.]]=AR$7,Tbl.Kosten[[#This Row],[Totaal kosten]],"")</f>
        <v/>
      </c>
      <c r="AS249" s="148" t="str">
        <f>IF(Tbl.Kosten[[#This Row],[Pnr.]]=AS$7,Tbl.Kosten[[#This Row],[Totaal kosten]],"")</f>
        <v/>
      </c>
      <c r="AT249" s="148" t="str">
        <f>IF(Tbl.Kosten[[#This Row],[Pnr.]]=AT$7,Tbl.Kosten[[#This Row],[Totaal kosten]],"")</f>
        <v/>
      </c>
      <c r="AU249" s="148" t="str">
        <f>IF(Tbl.Kosten[[#This Row],[Pnr.]]=AU$7,Tbl.Kosten[[#This Row],[Totaal kosten]],"")</f>
        <v/>
      </c>
      <c r="AV249" s="148" t="str">
        <f>IF(Tbl.Kosten[[#This Row],[Pnr.]]=AV$7,Tbl.Kosten[[#This Row],[Totaal kosten]],"")</f>
        <v/>
      </c>
      <c r="AW249" s="148" t="str">
        <f>IF(Tbl.Kosten[[#This Row],[Pnr.]]=AW$7,Tbl.Kosten[[#This Row],[Totaal kosten]],"")</f>
        <v/>
      </c>
      <c r="AX249" s="148" t="str">
        <f>IF(Tbl.Kosten[[#This Row],[Pnr.]]=AX$7,Tbl.Kosten[[#This Row],[Totaal kosten]],"")</f>
        <v/>
      </c>
      <c r="AY249" s="148" t="str">
        <f>IF(Tbl.Kosten[[#This Row],[Pnr.]]=AY$7,Tbl.Kosten[[#This Row],[Totaal kosten]],"")</f>
        <v/>
      </c>
      <c r="AZ249" s="148" t="str">
        <f>IF(Tbl.Kosten[[#This Row],[Pnr.]]=AZ$7,Tbl.Kosten[[#This Row],[Totaal kosten]],"")</f>
        <v/>
      </c>
      <c r="BA249" s="148" t="str">
        <f>IF(Tbl.Kosten[[#This Row],[Pnr.]]=BA$7,Tbl.Kosten[[#This Row],[Totaal kosten]],"")</f>
        <v/>
      </c>
      <c r="BB249" s="148" t="str">
        <f>IF(Tbl.Kosten[[#This Row],[Pnr.]]=BB$7,Tbl.Kosten[[#This Row],[Totaal kosten]],"")</f>
        <v/>
      </c>
      <c r="BC249" s="148" t="str">
        <f>IF(Tbl.Kosten[[#This Row],[Pnr.]]=BC$7,Tbl.Kosten[[#This Row],[Totaal kosten]],"")</f>
        <v/>
      </c>
      <c r="BD249" s="148" t="str">
        <f>IF(Tbl.Kosten[[#This Row],[Pnr.]]=BD$7,Tbl.Kosten[[#This Row],[Totaal kosten]],"")</f>
        <v/>
      </c>
      <c r="BE249" s="148" t="str">
        <f>IF(Tbl.Kosten[[#This Row],[Pnr.]]=BE$7,Tbl.Kosten[[#This Row],[Totaal kosten]],"")</f>
        <v/>
      </c>
      <c r="BF249" s="148" t="str">
        <f>IF(Tbl.Kosten[[#This Row],[Pnr.]]=BF$7,Tbl.Kosten[[#This Row],[Totaal kosten]],"")</f>
        <v/>
      </c>
      <c r="BG249" s="148" t="str">
        <f>IF(Tbl.Kosten[[#This Row],[Pnr.]]=BG$7,Tbl.Kosten[[#This Row],[Totaal kosten]],"")</f>
        <v/>
      </c>
      <c r="BH249" s="148" t="str">
        <f>IF(Tbl.Kosten[[#This Row],[Pnr.]]=BH$7,Tbl.Kosten[[#This Row],[Totaal kosten]],"")</f>
        <v/>
      </c>
      <c r="BI249" s="148" t="str">
        <f>IF(Tbl.Kosten[[#This Row],[Pnr.]]=BI$7,Tbl.Kosten[[#This Row],[Totaal kosten]],"")</f>
        <v/>
      </c>
      <c r="BJ249" s="148" t="str">
        <f>IF(Tbl.Kosten[[#This Row],[Pnr.]]=BJ$7,Tbl.Kosten[[#This Row],[Totaal kosten]],"")</f>
        <v/>
      </c>
      <c r="BK249" s="148" t="str">
        <f>IF(Tbl.Kosten[[#This Row],[Pnr.]]=BK$7,Tbl.Kosten[[#This Row],[Totaal kosten]],"")</f>
        <v/>
      </c>
      <c r="BL249" s="148" t="str">
        <f>IF(Tbl.Kosten[[#This Row],[Pnr.]]=BL$7,Tbl.Kosten[[#This Row],[Totaal kosten]],"")</f>
        <v/>
      </c>
      <c r="BM249" s="148" t="str">
        <f>IF(Tbl.Kosten[[#This Row],[Pnr.]]=BM$7,Tbl.Kosten[[#This Row],[Totaal kosten]],"")</f>
        <v/>
      </c>
      <c r="BN249" s="148" t="str">
        <f>IF(Tbl.Kosten[[#This Row],[Pnr.]]=BN$7,Tbl.Kosten[[#This Row],[Totaal kosten]],"")</f>
        <v/>
      </c>
      <c r="BO249" s="148" t="str">
        <f>IF(Tbl.Kosten[[#This Row],[Pnr.]]=BO$7,Tbl.Kosten[[#This Row],[Totaal kosten]],"")</f>
        <v/>
      </c>
      <c r="BP249" s="148" t="str">
        <f>IF(Tbl.Kosten[[#This Row],[Pnr.]]=BP$7,Tbl.Kosten[[#This Row],[Totaal kosten]],"")</f>
        <v/>
      </c>
      <c r="BQ249" s="148" t="str">
        <f>IF(Tbl.Kosten[[#This Row],[Pnr.]]=BQ$7,Tbl.Kosten[[#This Row],[Totaal kosten]],"")</f>
        <v/>
      </c>
      <c r="BR249" s="148" t="str">
        <f>IF(Tbl.Kosten[[#This Row],[Pnr.]]=BR$7,Tbl.Kosten[[#This Row],[Totaal kosten]],"")</f>
        <v/>
      </c>
      <c r="BS249" s="148" t="str">
        <f>IF(Tbl.Kosten[[#This Row],[Pnr.]]=BS$7,Tbl.Kosten[[#This Row],[Totaal kosten]],"")</f>
        <v/>
      </c>
      <c r="BT249" s="148" t="str">
        <f>IF(Tbl.Kosten[[#This Row],[Pnr.]]=BT$7,Tbl.Kosten[[#This Row],[Totaal kosten]],"")</f>
        <v/>
      </c>
      <c r="BU249" s="148" t="str">
        <f>IF(Tbl.Kosten[[#This Row],[Pnr.]]=BU$7,Tbl.Kosten[[#This Row],[Totaal kosten]],"")</f>
        <v/>
      </c>
      <c r="BV249" s="148" t="str">
        <f>IF(Tbl.Kosten[[#This Row],[Pnr.]]=BV$7,Tbl.Kosten[[#This Row],[Totaal kosten]],"")</f>
        <v/>
      </c>
      <c r="BW249" s="148" t="str">
        <f>IF(Tbl.Kosten[[#This Row],[Pnr.]]=BW$7,Tbl.Kosten[[#This Row],[Totaal kosten]],"")</f>
        <v/>
      </c>
      <c r="BX249" s="148" t="str">
        <f>IFERROR(_xlfn.XLOOKUP(Tbl.Kosten[[#This Row],[Werkpakketcode]],Tbl.Werkpakketten[Werkpakketcode],Tbl.Werkpakketten[WPnr.],"",0,1),"")</f>
        <v/>
      </c>
      <c r="BY249" s="148" t="str">
        <f>IF(Tbl.Kosten[[#This Row],[WPnr.]]=BY$7,Tbl.Kosten[[#This Row],[Totaal kosten]],"")</f>
        <v/>
      </c>
      <c r="BZ249" s="148" t="str">
        <f>IF(Tbl.Kosten[[#This Row],[WPnr.]]=BZ$7,Tbl.Kosten[[#This Row],[Totaal kosten]],"")</f>
        <v/>
      </c>
      <c r="CA249" s="148" t="str">
        <f>IF(Tbl.Kosten[[#This Row],[WPnr.]]=CA$7,Tbl.Kosten[[#This Row],[Totaal kosten]],"")</f>
        <v/>
      </c>
      <c r="CB249" s="148" t="str">
        <f>IF(Tbl.Kosten[[#This Row],[WPnr.]]=CB$7,Tbl.Kosten[[#This Row],[Totaal kosten]],"")</f>
        <v/>
      </c>
      <c r="CC249" s="148" t="str">
        <f>IF(Tbl.Kosten[[#This Row],[WPnr.]]=CC$7,Tbl.Kosten[[#This Row],[Totaal kosten]],"")</f>
        <v/>
      </c>
      <c r="CD249" s="148" t="str">
        <f>IF(Tbl.Kosten[[#This Row],[WPnr.]]=CD$7,Tbl.Kosten[[#This Row],[Totaal kosten]],"")</f>
        <v/>
      </c>
      <c r="CE249" s="148" t="str">
        <f>IF(Tbl.Kosten[[#This Row],[WPnr.]]=CE$7,Tbl.Kosten[[#This Row],[Totaal kosten]],"")</f>
        <v/>
      </c>
      <c r="CF249" s="148" t="str">
        <f>IF(Tbl.Kosten[[#This Row],[WPnr.]]=CF$7,Tbl.Kosten[[#This Row],[Totaal kosten]],"")</f>
        <v/>
      </c>
      <c r="CG249" s="148" t="str">
        <f>IF(Tbl.Kosten[[#This Row],[WPnr.]]=CG$7,Tbl.Kosten[[#This Row],[Totaal kosten]],"")</f>
        <v/>
      </c>
      <c r="CH249" s="148" t="str">
        <f>IF(Tbl.Kosten[[#This Row],[WPnr.]]=CH$7,Tbl.Kosten[[#This Row],[Totaal kosten]],"")</f>
        <v/>
      </c>
      <c r="CI249" s="148" t="str">
        <f>IF(Tbl.Kosten[[#This Row],[WPnr.]]=CI$7,Tbl.Kosten[[#This Row],[Totaal kosten]],"")</f>
        <v/>
      </c>
      <c r="CJ249" s="148" t="str">
        <f>IF(Tbl.Kosten[[#This Row],[WPnr.]]=CJ$7,Tbl.Kosten[[#This Row],[Totaal kosten]],"")</f>
        <v/>
      </c>
      <c r="CK249" s="148" t="str">
        <f>IF(Tbl.Kosten[[#This Row],[WPnr.]]=CK$7,Tbl.Kosten[[#This Row],[Totaal kosten]],"")</f>
        <v/>
      </c>
      <c r="CL249" s="148" t="str">
        <f>IF(Tbl.Kosten[[#This Row],[WPnr.]]=CL$7,Tbl.Kosten[[#This Row],[Totaal kosten]],"")</f>
        <v/>
      </c>
      <c r="CM249" s="148" t="str">
        <f>IF(Tbl.Kosten[[#This Row],[WPnr.]]=CM$7,Tbl.Kosten[[#This Row],[Totaal kosten]],"")</f>
        <v/>
      </c>
      <c r="CN249" s="148" t="str">
        <f>IF(Tbl.Kosten[[#This Row],[WPnr.]]=CN$7,Tbl.Kosten[[#This Row],[Totaal kosten]],"")</f>
        <v/>
      </c>
      <c r="CO249" s="148" t="str">
        <f>IF(Tbl.Kosten[[#This Row],[WPnr.]]=CO$7,Tbl.Kosten[[#This Row],[Totaal kosten]],"")</f>
        <v/>
      </c>
      <c r="CP249" s="148" t="str">
        <f>IF(Tbl.Kosten[[#This Row],[WPnr.]]=CP$7,Tbl.Kosten[[#This Row],[Totaal kosten]],"")</f>
        <v/>
      </c>
      <c r="CQ249" s="148" t="str">
        <f>IF(Tbl.Kosten[[#This Row],[WPnr.]]=CQ$7,Tbl.Kosten[[#This Row],[Totaal kosten]],"")</f>
        <v/>
      </c>
      <c r="CR249" s="148" t="str">
        <f>IF(Tbl.Kosten[[#This Row],[WPnr.]]=CR$7,Tbl.Kosten[[#This Row],[Totaal kosten]],"")</f>
        <v/>
      </c>
      <c r="CS249" s="148" t="str">
        <f>IF(Tbl.Kosten[[#This Row],[WPnr.]]=CS$7,Tbl.Kosten[[#This Row],[Totaal kosten]],"")</f>
        <v/>
      </c>
      <c r="CT249" s="148" t="str">
        <f>IF(Tbl.Kosten[[#This Row],[WPnr.]]=CT$7,Tbl.Kosten[[#This Row],[Totaal kosten]],"")</f>
        <v/>
      </c>
      <c r="CU249" s="148" t="str">
        <f>IF(Tbl.Kosten[[#This Row],[WPnr.]]=CU$7,Tbl.Kosten[[#This Row],[Totaal kosten]],"")</f>
        <v/>
      </c>
      <c r="CV249" s="148" t="str">
        <f>IF(Tbl.Kosten[[#This Row],[WPnr.]]=CV$7,Tbl.Kosten[[#This Row],[Totaal kosten]],"")</f>
        <v/>
      </c>
      <c r="CW249" s="148" t="str">
        <f>IF(Tbl.Kosten[[#This Row],[WPnr.]]=CW$7,Tbl.Kosten[[#This Row],[Totaal kosten]],"")</f>
        <v/>
      </c>
      <c r="CX249" s="148" t="str">
        <f>IF(Tbl.Kosten[[#This Row],[WPnr.]]=CX$7,Tbl.Kosten[[#This Row],[Totaal kosten]],"")</f>
        <v/>
      </c>
      <c r="CY249" s="148" t="str">
        <f>IF(Tbl.Kosten[[#This Row],[WPnr.]]=CY$7,Tbl.Kosten[[#This Row],[Totaal kosten]],"")</f>
        <v/>
      </c>
      <c r="CZ249" s="148" t="str">
        <f>IF(Tbl.Kosten[[#This Row],[WPnr.]]=CZ$7,Tbl.Kosten[[#This Row],[Totaal kosten]],"")</f>
        <v/>
      </c>
      <c r="DA249" s="148" t="str">
        <f>IF(Tbl.Kosten[[#This Row],[WPnr.]]=DA$7,Tbl.Kosten[[#This Row],[Totaal kosten]],"")</f>
        <v/>
      </c>
      <c r="DB249" s="148" t="str">
        <f>IF(Tbl.Kosten[[#This Row],[WPnr.]]=DB$7,Tbl.Kosten[[#This Row],[Totaal kosten]],"")</f>
        <v/>
      </c>
      <c r="DC249" s="148" t="str">
        <f>IF(Tbl.Kosten[[#This Row],[WPnr.]]=DC$7,Tbl.Kosten[[#This Row],[Totaal kosten]],"")</f>
        <v/>
      </c>
      <c r="DD249" s="148" t="str">
        <f>IF(Tbl.Kosten[[#This Row],[WPnr.]]=DD$7,Tbl.Kosten[[#This Row],[Totaal kosten]],"")</f>
        <v/>
      </c>
      <c r="DE249" s="148" t="str">
        <f>IF(Tbl.Kosten[[#This Row],[WPnr.]]=DE$7,Tbl.Kosten[[#This Row],[Totaal kosten]],"")</f>
        <v/>
      </c>
      <c r="DF249" s="148" t="str">
        <f>IF(Tbl.Kosten[[#This Row],[WPnr.]]=DF$7,Tbl.Kosten[[#This Row],[Totaal kosten]],"")</f>
        <v/>
      </c>
      <c r="DG249" s="148" t="str">
        <f>IF(Tbl.Kosten[[#This Row],[WPnr.]]=DG$7,Tbl.Kosten[[#This Row],[Totaal kosten]],"")</f>
        <v/>
      </c>
      <c r="DH249" s="148" t="str">
        <f>IF(Tbl.Kosten[[#This Row],[WPnr.]]=DH$7,Tbl.Kosten[[#This Row],[Totaal kosten]],"")</f>
        <v/>
      </c>
      <c r="DI249" s="148" t="str">
        <f>IF(Tbl.Kosten[[#This Row],[WPnr.]]=DI$7,Tbl.Kosten[[#This Row],[Totaal kosten]],"")</f>
        <v/>
      </c>
      <c r="DJ249" s="148" t="str">
        <f>IF(Tbl.Kosten[[#This Row],[WPnr.]]=DJ$7,Tbl.Kosten[[#This Row],[Totaal kosten]],"")</f>
        <v/>
      </c>
      <c r="DK249" s="148" t="str">
        <f>IF(Tbl.Kosten[[#This Row],[WPnr.]]=DK$7,Tbl.Kosten[[#This Row],[Totaal kosten]],"")</f>
        <v/>
      </c>
      <c r="DL249" s="148" t="str">
        <f>IF(Tbl.Kosten[[#This Row],[WPnr.]]=DL$7,Tbl.Kosten[[#This Row],[Totaal kosten]],"")</f>
        <v/>
      </c>
      <c r="DM249" s="148" t="str">
        <f>IF(Tbl.Kosten[[#This Row],[WPnr.]]=DM$7,Tbl.Kosten[[#This Row],[Totaal kosten]],"")</f>
        <v/>
      </c>
      <c r="DN249" s="148" t="str">
        <f>IF(Tbl.Kosten[[#This Row],[WPnr.]]=DN$7,Tbl.Kosten[[#This Row],[Totaal kosten]],"")</f>
        <v/>
      </c>
      <c r="DO249" s="148" t="str">
        <f>IF(Tbl.Kosten[[#This Row],[WPnr.]]=DO$7,Tbl.Kosten[[#This Row],[Totaal kosten]],"")</f>
        <v/>
      </c>
      <c r="DP249" s="148" t="str">
        <f>IF(Tbl.Kosten[[#This Row],[WPnr.]]=DP$7,Tbl.Kosten[[#This Row],[Totaal kosten]],"")</f>
        <v/>
      </c>
      <c r="DQ249" s="148" t="str">
        <f>IF(Tbl.Kosten[[#This Row],[WPnr.]]=DQ$7,Tbl.Kosten[[#This Row],[Totaal kosten]],"")</f>
        <v/>
      </c>
      <c r="DR249" s="148" t="str">
        <f>IF(Tbl.Kosten[[#This Row],[WPnr.]]=DR$7,Tbl.Kosten[[#This Row],[Totaal kosten]],"")</f>
        <v/>
      </c>
      <c r="DS249" s="148" t="str">
        <f>IF(Tbl.Kosten[[#This Row],[WPnr.]]=DS$7,Tbl.Kosten[[#This Row],[Totaal kosten]],"")</f>
        <v/>
      </c>
      <c r="DT249" s="148" t="str">
        <f>IF(Tbl.Kosten[[#This Row],[WPnr.]]=DT$7,Tbl.Kosten[[#This Row],[Totaal kosten]],"")</f>
        <v/>
      </c>
      <c r="DU249" s="148" t="str">
        <f>IF(Tbl.Kosten[[#This Row],[WPnr.]]=DU$7,Tbl.Kosten[[#This Row],[Totaal kosten]],"")</f>
        <v/>
      </c>
      <c r="DV249" s="148" t="str">
        <f>IF(Tbl.Kosten[[#This Row],[WPnr.]]=DV$7,Tbl.Kosten[[#This Row],[Totaal kosten]],"")</f>
        <v/>
      </c>
      <c r="DW249" s="148" t="str">
        <f>IFERROR(_xlfn.XLOOKUP(Tbl.Kosten[[#This Row],[Kostensoort]],Tbl.Kostensoorten[Kostensoorten],Tbl.Kostensoorten[KSnr.],"",0,1),"")</f>
        <v/>
      </c>
      <c r="DX249" s="148" t="str">
        <f>IF(Tbl.Kosten[[#This Row],[KSnr.]]=DX$7,Tbl.Kosten[[#This Row],[Totaal kosten]],"")</f>
        <v/>
      </c>
      <c r="DY249" s="148" t="str">
        <f>IF(Tbl.Kosten[[#This Row],[KSnr.]]=DY$7,Tbl.Kosten[[#This Row],[Totaal kosten]],"")</f>
        <v/>
      </c>
      <c r="DZ249" s="148" t="str">
        <f>IF(Tbl.Kosten[[#This Row],[KSnr.]]=DZ$7,Tbl.Kosten[[#This Row],[Totaal kosten]],"")</f>
        <v/>
      </c>
      <c r="EA249" s="148" t="str">
        <f>IF(Tbl.Kosten[[#This Row],[KSnr.]]=EA$7,Tbl.Kosten[[#This Row],[Totaal kosten]],"")</f>
        <v/>
      </c>
      <c r="EB249" s="148" t="str">
        <f>IF(Tbl.Kosten[[#This Row],[KSnr.]]=EB$7,Tbl.Kosten[[#This Row],[Totaal kosten]],"")</f>
        <v/>
      </c>
      <c r="EC249" s="148" t="str">
        <f>IF(Tbl.Kosten[[#This Row],[KSnr.]]=EC$7,Tbl.Kosten[[#This Row],[Totaal kosten]],"")</f>
        <v/>
      </c>
      <c r="ED249" s="148" t="str">
        <f>IF(Tbl.Kosten[[#This Row],[KSnr.]]=ED$7,Tbl.Kosten[[#This Row],[Totaal kosten]],"")</f>
        <v/>
      </c>
      <c r="EE249" s="148" t="str">
        <f>IF(Tbl.Kosten[[#This Row],[KSnr.]]=EE$7,Tbl.Kosten[[#This Row],[Totaal kosten]],"")</f>
        <v/>
      </c>
      <c r="EF249" s="148" t="str">
        <f>IF(Tbl.Kosten[[#This Row],[KSnr.]]=EF$7,Tbl.Kosten[[#This Row],[Totaal kosten]],"")</f>
        <v/>
      </c>
      <c r="EG249" s="148" t="str">
        <f>IF(Tbl.Kosten[[#This Row],[KSnr.]]=EG$7,Tbl.Kosten[[#This Row],[Totaal kosten]],"")</f>
        <v/>
      </c>
      <c r="EH249" s="148" t="str">
        <f>IF(Tbl.Kosten[[#This Row],[KSnr.]]=EH$7,Tbl.Kosten[[#This Row],[Totaal kosten]],"")</f>
        <v/>
      </c>
      <c r="EI249" s="148" t="str">
        <f>IF(Tbl.Kosten[[#This Row],[KSnr.]]=EI$7,Tbl.Kosten[[#This Row],[Totaal kosten]],"")</f>
        <v/>
      </c>
      <c r="EJ249" s="148" t="str">
        <f>IF(Tbl.Kosten[[#This Row],[KSnr.]]=EJ$7,Tbl.Kosten[[#This Row],[Totaal kosten]],"")</f>
        <v/>
      </c>
      <c r="EK249" s="148" t="str">
        <f>IF(Tbl.Kosten[[#This Row],[KSnr.]]=EK$7,Tbl.Kosten[[#This Row],[Totaal kosten]],"")</f>
        <v/>
      </c>
      <c r="EL249" s="148" t="str">
        <f>IF(Tbl.Kosten[[#This Row],[KSnr.]]=EL$7,Tbl.Kosten[[#This Row],[Totaal kosten]],"")</f>
        <v/>
      </c>
      <c r="EM249" s="148" t="str">
        <f>IF(Tbl.Kosten[[#This Row],[KSnr.]]=EM$7,Tbl.Kosten[[#This Row],[Totaal kosten]],"")</f>
        <v/>
      </c>
      <c r="EN249" s="148" t="str">
        <f>IF(Tbl.Kosten[[#This Row],[KSnr.]]=EN$7,Tbl.Kosten[[#This Row],[Totaal kosten]],"")</f>
        <v/>
      </c>
      <c r="EO249" s="148" t="str">
        <f>IF(Tbl.Kosten[[#This Row],[KSnr.]]=EO$7,Tbl.Kosten[[#This Row],[Totaal kosten]],"")</f>
        <v/>
      </c>
      <c r="EP249" s="148" t="str">
        <f>IF(Tbl.Kosten[[#This Row],[KSnr.]]=EP$7,Tbl.Kosten[[#This Row],[Totaal kosten]],"")</f>
        <v/>
      </c>
      <c r="EQ249" s="148" t="str">
        <f>IF(Tbl.Kosten[[#This Row],[KSnr.]]=EQ$7,Tbl.Kosten[[#This Row],[Totaal kosten]],"")</f>
        <v/>
      </c>
      <c r="ER249" s="144" t="str">
        <f>IFERROR(_xlfn.XLOOKUP(Tbl.Kosten[[#This Row],[Subsidieactiviteit]],Tbl.Subsidiehoogte[Subsidieactiviteit],Tbl.Subsidiehoogte[SAnr.],"",0,1),"")</f>
        <v/>
      </c>
      <c r="ES249" s="150" t="str">
        <f>IF(Tbl.Kosten[[#This Row],[Sanr.]]=ES$7,Tbl.Kosten[[#This Row],[Totaal kosten]],"")</f>
        <v/>
      </c>
      <c r="ET249" s="150" t="str">
        <f>IF(Tbl.Kosten[[#This Row],[Sanr.]]=ET$7,Tbl.Kosten[[#This Row],[Totaal kosten]],"")</f>
        <v/>
      </c>
      <c r="EU249" s="150" t="str">
        <f>IF(Tbl.Kosten[[#This Row],[Sanr.]]=EU$7,Tbl.Kosten[[#This Row],[Totaal kosten]],"")</f>
        <v/>
      </c>
      <c r="EV249" s="150" t="str">
        <f>IF(Tbl.Kosten[[#This Row],[Sanr.]]=EV$7,Tbl.Kosten[[#This Row],[Totaal kosten]],"")</f>
        <v/>
      </c>
      <c r="EW249" s="150" t="str">
        <f>IF(Tbl.Kosten[[#This Row],[Sanr.]]=EW$7,Tbl.Kosten[[#This Row],[Totaal kosten]],"")</f>
        <v/>
      </c>
      <c r="EX249" s="150" t="str">
        <f>IF(Tbl.Kosten[[#This Row],[Sanr.]]=EX$7,Tbl.Kosten[[#This Row],[Totaal kosten]],"")</f>
        <v/>
      </c>
      <c r="EY249" s="150" t="str">
        <f>IF(Tbl.Kosten[[#This Row],[Sanr.]]=EY$7,Tbl.Kosten[[#This Row],[Totaal kosten]],"")</f>
        <v/>
      </c>
      <c r="EZ249" s="150" t="str">
        <f>IF(Tbl.Kosten[[#This Row],[Sanr.]]=EZ$7,Tbl.Kosten[[#This Row],[Totaal kosten]],"")</f>
        <v/>
      </c>
      <c r="FA249" s="150" t="str">
        <f>IF(Tbl.Kosten[[#This Row],[Sanr.]]=FA$7,Tbl.Kosten[[#This Row],[Totaal kosten]],"")</f>
        <v/>
      </c>
      <c r="FB249" s="150" t="str">
        <f>IF(Tbl.Kosten[[#This Row],[Sanr.]]=FB$7,Tbl.Kosten[[#This Row],[Totaal kosten]],"")</f>
        <v/>
      </c>
      <c r="FC249" s="150" t="str">
        <f>IF(Tbl.Kosten[[#This Row],[Sanr.]]=FC$7,Tbl.Kosten[[#This Row],[Totaal kosten]],"")</f>
        <v/>
      </c>
      <c r="FD249" s="150" t="str">
        <f>IF(Tbl.Kosten[[#This Row],[Sanr.]]=FD$7,Tbl.Kosten[[#This Row],[Totaal kosten]],"")</f>
        <v/>
      </c>
      <c r="FE249" s="150" t="str">
        <f>IF(Tbl.Kosten[[#This Row],[Sanr.]]=FE$7,Tbl.Kosten[[#This Row],[Totaal kosten]],"")</f>
        <v/>
      </c>
      <c r="FF249" s="150" t="str">
        <f>IF(Tbl.Kosten[[#This Row],[Sanr.]]=FF$7,Tbl.Kosten[[#This Row],[Totaal kosten]],"")</f>
        <v/>
      </c>
      <c r="FG249" s="150" t="str">
        <f>IF(Tbl.Kosten[[#This Row],[Sanr.]]=FG$7,Tbl.Kosten[[#This Row],[Totaal kosten]],"")</f>
        <v/>
      </c>
      <c r="FH249" s="150" t="str">
        <f>IF(Tbl.Kosten[[#This Row],[Sanr.]]=FH$7,Tbl.Kosten[[#This Row],[Totaal kosten]],"")</f>
        <v/>
      </c>
      <c r="FI249" s="150" t="str">
        <f>IF(Tbl.Kosten[[#This Row],[Sanr.]]=FI$7,Tbl.Kosten[[#This Row],[Totaal kosten]],"")</f>
        <v/>
      </c>
      <c r="FJ249" s="150" t="str">
        <f>IF(Tbl.Kosten[[#This Row],[Sanr.]]=FJ$7,Tbl.Kosten[[#This Row],[Totaal kosten]],"")</f>
        <v/>
      </c>
      <c r="FK249" s="150" t="str">
        <f>IF(Tbl.Kosten[[#This Row],[Sanr.]]=FK$7,Tbl.Kosten[[#This Row],[Totaal kosten]],"")</f>
        <v/>
      </c>
      <c r="FL249" s="150" t="str">
        <f>IF(Tbl.Kosten[[#This Row],[Sanr.]]=FL$7,Tbl.Kosten[[#This Row],[Totaal kosten]],"")</f>
        <v/>
      </c>
      <c r="FM249" s="150" t="str">
        <f>IF(Tbl.Kosten[[#This Row],[Sanr.]]=FM$7,Tbl.Kosten[[#This Row],[Totaal kosten]],"")</f>
        <v/>
      </c>
      <c r="FN249" s="150" t="str">
        <f>IF(Tbl.Kosten[[#This Row],[Sanr.]]=FN$7,Tbl.Kosten[[#This Row],[Totaal kosten]],"")</f>
        <v/>
      </c>
      <c r="FO249" s="150" t="str">
        <f>IF(Tbl.Kosten[[#This Row],[Sanr.]]=FO$7,Tbl.Kosten[[#This Row],[Totaal kosten]],"")</f>
        <v/>
      </c>
      <c r="FP249" s="150" t="str">
        <f>IF(Tbl.Kosten[[#This Row],[Sanr.]]=FP$7,Tbl.Kosten[[#This Row],[Totaal kosten]],"")</f>
        <v/>
      </c>
      <c r="FQ249" s="150" t="str">
        <f>IF(Tbl.Kosten[[#This Row],[Sanr.]]=FQ$7,Tbl.Kosten[[#This Row],[Totaal kosten]],"")</f>
        <v/>
      </c>
      <c r="FR249" s="150" t="str">
        <f>IF(Tbl.Kosten[[#This Row],[Sanr.]]=FR$7,Tbl.Kosten[[#This Row],[Totaal kosten]],"")</f>
        <v/>
      </c>
      <c r="FS249" s="150" t="str">
        <f>IF(Tbl.Kosten[[#This Row],[Sanr.]]=FS$7,Tbl.Kosten[[#This Row],[Totaal kosten]],"")</f>
        <v/>
      </c>
      <c r="FT249" s="150" t="str">
        <f>IF(Tbl.Kosten[[#This Row],[Sanr.]]=FT$7,Tbl.Kosten[[#This Row],[Totaal kosten]],"")</f>
        <v/>
      </c>
      <c r="FU249" s="150" t="str">
        <f>IF(Tbl.Kosten[[#This Row],[Sanr.]]=FU$7,Tbl.Kosten[[#This Row],[Totaal kosten]],"")</f>
        <v/>
      </c>
      <c r="FV249" s="150" t="str">
        <f>IF(Tbl.Kosten[[#This Row],[Sanr.]]=FV$7,Tbl.Kosten[[#This Row],[Totaal kosten]],"")</f>
        <v/>
      </c>
      <c r="FW249" s="150" t="str">
        <f>IFERROR(_xlfn.XLOOKUP(Tbl.Kosten[[#This Row],[Activiteitencode]],Tbl.Activiteiten[Activiteitcode],Tbl.Activiteiten[Anr.],"",0,1),"")</f>
        <v/>
      </c>
      <c r="FX249" s="169" t="str">
        <f>_xlfn.CONCAT(Tbl.Kosten[[#This Row],[Pnr.]],Tbl.Kosten[[#This Row],[Sanr.]])</f>
        <v>P1</v>
      </c>
      <c r="FY249" s="150">
        <f>Tbl.Kosten[[#This Row],[Totaal kosten]]-Tbl.Kosten[[#This Row],[Subsidie]]</f>
        <v>0</v>
      </c>
      <c r="FZ249" s="150">
        <f>IF(Tbl.Kosten[[#This Row],[Pnr.]]=FZ$7,Tbl.Kosten[[#This Row],[Te financieren]],"")</f>
        <v>0</v>
      </c>
      <c r="GA249" s="150" t="str">
        <f>IF(Tbl.Kosten[[#This Row],[Pnr.]]=GA$7,Tbl.Kosten[[#This Row],[Te financieren]],"")</f>
        <v/>
      </c>
      <c r="GB249" s="150" t="str">
        <f>IF(Tbl.Kosten[[#This Row],[Pnr.]]=GB$7,Tbl.Kosten[[#This Row],[Te financieren]],"")</f>
        <v/>
      </c>
      <c r="GC249" s="150" t="str">
        <f>IF(Tbl.Kosten[[#This Row],[Pnr.]]=GC$7,Tbl.Kosten[[#This Row],[Te financieren]],"")</f>
        <v/>
      </c>
      <c r="GD249" s="150" t="str">
        <f>IF(Tbl.Kosten[[#This Row],[Pnr.]]=GD$7,Tbl.Kosten[[#This Row],[Te financieren]],"")</f>
        <v/>
      </c>
      <c r="GE249" s="150" t="str">
        <f>IF(Tbl.Kosten[[#This Row],[Pnr.]]=GE$7,Tbl.Kosten[[#This Row],[Te financieren]],"")</f>
        <v/>
      </c>
      <c r="GF249" s="150" t="str">
        <f>IF(Tbl.Kosten[[#This Row],[Pnr.]]=GF$7,Tbl.Kosten[[#This Row],[Te financieren]],"")</f>
        <v/>
      </c>
      <c r="GG249" s="150" t="str">
        <f>IF(Tbl.Kosten[[#This Row],[Pnr.]]=GG$7,Tbl.Kosten[[#This Row],[Te financieren]],"")</f>
        <v/>
      </c>
      <c r="GH249" s="150" t="str">
        <f>IF(Tbl.Kosten[[#This Row],[Pnr.]]=GH$7,Tbl.Kosten[[#This Row],[Te financieren]],"")</f>
        <v/>
      </c>
      <c r="GI249" s="150" t="str">
        <f>IF(Tbl.Kosten[[#This Row],[Pnr.]]=GI$7,Tbl.Kosten[[#This Row],[Te financieren]],"")</f>
        <v/>
      </c>
      <c r="GJ249" s="150" t="str">
        <f>IF(Tbl.Kosten[[#This Row],[Pnr.]]=GJ$7,Tbl.Kosten[[#This Row],[Te financieren]],"")</f>
        <v/>
      </c>
      <c r="GK249" s="150" t="str">
        <f>IF(Tbl.Kosten[[#This Row],[Pnr.]]=GK$7,Tbl.Kosten[[#This Row],[Te financieren]],"")</f>
        <v/>
      </c>
      <c r="GL249" s="150" t="str">
        <f>IF(Tbl.Kosten[[#This Row],[Pnr.]]=GL$7,Tbl.Kosten[[#This Row],[Te financieren]],"")</f>
        <v/>
      </c>
      <c r="GM249" s="150" t="str">
        <f>IF(Tbl.Kosten[[#This Row],[Pnr.]]=GM$7,Tbl.Kosten[[#This Row],[Te financieren]],"")</f>
        <v/>
      </c>
      <c r="GN249" s="150" t="str">
        <f>IF(Tbl.Kosten[[#This Row],[Pnr.]]=GN$7,Tbl.Kosten[[#This Row],[Te financieren]],"")</f>
        <v/>
      </c>
      <c r="GO249" s="150" t="str">
        <f>IF(Tbl.Kosten[[#This Row],[Pnr.]]=GO$7,Tbl.Kosten[[#This Row],[Te financieren]],"")</f>
        <v/>
      </c>
      <c r="GP249" s="150" t="str">
        <f>IF(Tbl.Kosten[[#This Row],[Pnr.]]=GP$7,Tbl.Kosten[[#This Row],[Te financieren]],"")</f>
        <v/>
      </c>
      <c r="GQ249" s="150" t="str">
        <f>IF(Tbl.Kosten[[#This Row],[Pnr.]]=GQ$7,Tbl.Kosten[[#This Row],[Te financieren]],"")</f>
        <v/>
      </c>
      <c r="GR249" s="150" t="str">
        <f>IF(Tbl.Kosten[[#This Row],[Pnr.]]=GR$7,Tbl.Kosten[[#This Row],[Te financieren]],"")</f>
        <v/>
      </c>
      <c r="GS249" s="150" t="str">
        <f>IF(Tbl.Kosten[[#This Row],[Pnr.]]=GS$7,Tbl.Kosten[[#This Row],[Te financieren]],"")</f>
        <v/>
      </c>
      <c r="GT249" s="150" t="str">
        <f>IF(Tbl.Kosten[[#This Row],[Pnr.]]=GT$7,Tbl.Kosten[[#This Row],[Te financieren]],"")</f>
        <v/>
      </c>
      <c r="GU249" s="150" t="str">
        <f>IF(Tbl.Kosten[[#This Row],[Pnr.]]=GU$7,Tbl.Kosten[[#This Row],[Te financieren]],"")</f>
        <v/>
      </c>
      <c r="GV249" s="150" t="str">
        <f>IF(Tbl.Kosten[[#This Row],[Pnr.]]=GV$7,Tbl.Kosten[[#This Row],[Te financieren]],"")</f>
        <v/>
      </c>
      <c r="GW249" s="150" t="str">
        <f>IF(Tbl.Kosten[[#This Row],[Pnr.]]=GW$7,Tbl.Kosten[[#This Row],[Te financieren]],"")</f>
        <v/>
      </c>
      <c r="GX249" s="150" t="str">
        <f>IF(Tbl.Kosten[[#This Row],[Pnr.]]=GX$7,Tbl.Kosten[[#This Row],[Te financieren]],"")</f>
        <v/>
      </c>
      <c r="GY249" s="150" t="str">
        <f>IF(Tbl.Kosten[[#This Row],[Pnr.]]=GY$7,Tbl.Kosten[[#This Row],[Te financieren]],"")</f>
        <v/>
      </c>
      <c r="GZ249" s="150" t="str">
        <f>IF(Tbl.Kosten[[#This Row],[Pnr.]]=GZ$7,Tbl.Kosten[[#This Row],[Te financieren]],"")</f>
        <v/>
      </c>
      <c r="HA249" s="150" t="str">
        <f>IF(Tbl.Kosten[[#This Row],[Pnr.]]=HA$7,Tbl.Kosten[[#This Row],[Te financieren]],"")</f>
        <v/>
      </c>
      <c r="HB249" s="150" t="str">
        <f>IF(Tbl.Kosten[[#This Row],[Pnr.]]=HB$7,Tbl.Kosten[[#This Row],[Te financieren]],"")</f>
        <v/>
      </c>
      <c r="HC249" s="150" t="str">
        <f>IF(Tbl.Kosten[[#This Row],[Pnr.]]=HC$7,Tbl.Kosten[[#This Row],[Te financieren]],"")</f>
        <v/>
      </c>
      <c r="HD249" s="150" t="str">
        <f>IF(Tbl.Kosten[[#This Row],[Pnr.]]=HD$7,Tbl.Kosten[[#This Row],[Te financieren]],"")</f>
        <v/>
      </c>
      <c r="HE249" s="150" t="str">
        <f>IF(Tbl.Kosten[[#This Row],[Pnr.]]=HE$7,Tbl.Kosten[[#This Row],[Te financieren]],"")</f>
        <v/>
      </c>
      <c r="HF249" s="150" t="str">
        <f>IF(Tbl.Kosten[[#This Row],[Pnr.]]=HF$7,Tbl.Kosten[[#This Row],[Te financieren]],"")</f>
        <v/>
      </c>
      <c r="HG249" s="150" t="str">
        <f>IF(Tbl.Kosten[[#This Row],[Pnr.]]=HG$7,Tbl.Kosten[[#This Row],[Te financieren]],"")</f>
        <v/>
      </c>
      <c r="HH249" s="150" t="str">
        <f>IF(Tbl.Kosten[[#This Row],[Pnr.]]=HH$7,Tbl.Kosten[[#This Row],[Te financieren]],"")</f>
        <v/>
      </c>
      <c r="HI249" s="150" t="str">
        <f>IF(Tbl.Kosten[[#This Row],[Pnr.]]=HI$7,Tbl.Kosten[[#This Row],[Te financieren]],"")</f>
        <v/>
      </c>
      <c r="HJ249" s="150" t="str">
        <f>IF(Tbl.Kosten[[#This Row],[Pnr.]]=HJ$7,Tbl.Kosten[[#This Row],[Te financieren]],"")</f>
        <v/>
      </c>
      <c r="HK249" s="150" t="str">
        <f>IF(Tbl.Kosten[[#This Row],[Pnr.]]=HK$7,Tbl.Kosten[[#This Row],[Te financieren]],"")</f>
        <v/>
      </c>
      <c r="HL249" s="150" t="str">
        <f>IF(Tbl.Kosten[[#This Row],[Pnr.]]=HL$7,Tbl.Kosten[[#This Row],[Te financieren]],"")</f>
        <v/>
      </c>
      <c r="HM249" s="150" t="str">
        <f>IF(Tbl.Kosten[[#This Row],[Pnr.]]=HM$7,Tbl.Kosten[[#This Row],[Te financieren]],"")</f>
        <v/>
      </c>
      <c r="HN249" s="150" t="str">
        <f>IF(Tbl.Kosten[[#This Row],[Pnr.]]=HN$7,Tbl.Kosten[[#This Row],[Te financieren]],"")</f>
        <v/>
      </c>
      <c r="HO249" s="150" t="str">
        <f>IF(Tbl.Kosten[[#This Row],[Pnr.]]=HO$7,Tbl.Kosten[[#This Row],[Te financieren]],"")</f>
        <v/>
      </c>
      <c r="HP249" s="150" t="str">
        <f>IF(Tbl.Kosten[[#This Row],[Pnr.]]=HP$7,Tbl.Kosten[[#This Row],[Te financieren]],"")</f>
        <v/>
      </c>
      <c r="HQ249" s="150" t="str">
        <f>IF(Tbl.Kosten[[#This Row],[Pnr.]]=HQ$7,Tbl.Kosten[[#This Row],[Te financieren]],"")</f>
        <v/>
      </c>
      <c r="HR249" s="150" t="str">
        <f>IF(Tbl.Kosten[[#This Row],[Pnr.]]=HR$7,Tbl.Kosten[[#This Row],[Te financieren]],"")</f>
        <v/>
      </c>
      <c r="HS249" s="150" t="str">
        <f>IF(Tbl.Kosten[[#This Row],[Pnr.]]=HS$7,Tbl.Kosten[[#This Row],[Te financieren]],"")</f>
        <v/>
      </c>
      <c r="HT249" s="150" t="str">
        <f>IF(Tbl.Kosten[[#This Row],[Pnr.]]=HT$7,Tbl.Kosten[[#This Row],[Te financieren]],"")</f>
        <v/>
      </c>
      <c r="HU249" s="150" t="str">
        <f>IF(Tbl.Kosten[[#This Row],[Pnr.]]=HU$7,Tbl.Kosten[[#This Row],[Te financieren]],"")</f>
        <v/>
      </c>
      <c r="HV249" s="150" t="str">
        <f>IF(Tbl.Kosten[[#This Row],[Pnr.]]=HV$7,Tbl.Kosten[[#This Row],[Te financieren]],"")</f>
        <v/>
      </c>
      <c r="HW249" s="150" t="str">
        <f>IF(Tbl.Kosten[[#This Row],[Pnr.]]=HW$7,Tbl.Kosten[[#This Row],[Te financieren]],"")</f>
        <v/>
      </c>
    </row>
    <row r="250" spans="2:231" x14ac:dyDescent="0.3">
      <c r="B250" s="134"/>
      <c r="C250" s="137"/>
      <c r="D250" s="136"/>
      <c r="E250" s="261"/>
      <c r="F250" s="135"/>
      <c r="G250" s="11" t="str">
        <f>IF(Tbl.Kosten[[#This Row],[Medewerker e/o 
functie]]&lt;&gt;"",_xlfn.XLOOKUP(Tbl.Kosten[[#This Row],[Medewerker e/o 
functie]],Tbl.Uurtarief[Medewerker en/of functie],Tbl.Uurtarief[Uurtarief],"",0,1),"")</f>
        <v/>
      </c>
      <c r="H250" s="121">
        <f>IFERROR(Tbl.Kosten[[#This Row],[Uren]]*Tbl.Kosten[[#This Row],[Uurtarief]],0)</f>
        <v>0</v>
      </c>
      <c r="I250" s="119" t="str">
        <f>IF(Tbl.Kosten[[#This Row],[Subtotaal uren]]&lt;&gt;0,_xlfn.XLOOKUP(Tbl.Kosten[[#This Row],[Medewerker e/o 
functie]],Tbl.Uurtarief[Medewerker en/of functie],Tbl.Uurtarief[Kostensoort arbeid],"",0,1),"")</f>
        <v/>
      </c>
      <c r="J250" s="137"/>
      <c r="K250" s="135"/>
      <c r="L250" s="139" t="str">
        <f>IF(Tbl.Kosten[[#This Row],[Activum]]&lt;&gt;"",_xlfn.XLOOKUP(Tbl.Kosten[[#This Row],[Activum]],Tbl.Afschrijvingskosten[Activum],Tbl.Afschrijvingskosten[Tarief per afschrijvings-eenheid],"",0,1),"")</f>
        <v/>
      </c>
      <c r="M250" s="122">
        <f>IFERROR(Tbl.Kosten[[#This Row],[Een-
heden]]*Tbl.Kosten[[#This Row],[Afschrijvings-
tarief]],0)</f>
        <v>0</v>
      </c>
      <c r="N250" s="122" t="str">
        <f>IF(Tbl.Kosten[[#This Row],[Subtotaal afschrijving]]&lt;&gt;0,Lijsten!$A$7,"")</f>
        <v/>
      </c>
      <c r="O250" s="140"/>
      <c r="P250" s="135"/>
      <c r="Q250" s="138"/>
      <c r="R250" s="122">
        <f>IFERROR(Tbl.Kosten[[#This Row],[Aantal]]*Tbl.Kosten[[#This Row],[Tarief]],0)</f>
        <v>0</v>
      </c>
      <c r="S250" s="8">
        <f>IFERROR(Tbl.Kosten[[#This Row],[Subtotaal overige kosten]]+Tbl.Kosten[[#This Row],[Subtotaal uren]]+Tbl.Kosten[[#This Row],[Subtotaal afschrijving]],0)</f>
        <v>0</v>
      </c>
      <c r="T250" s="8">
        <f>IFERROR(Tbl.Kosten[[#This Row],[Totaal kosten]]*Tbl.Kosten[[#This Row],[Subsidie%]],0)</f>
        <v>0</v>
      </c>
      <c r="U250" s="4" t="str" cm="1">
        <f t="array" ref="U250">IFERROR(_xlfn.IFS(Tbl.Kosten[[#This Row],[Subtotaal uren]]&lt;&gt;0,Tbl.Kosten[[#This Row],[Kostensoort arbeid]],Tbl.Kosten[[#This Row],[Subtotaal afschrijving]]&lt;&gt;0,Tbl.Kosten[[#This Row],[Kostensoort afschrijving]],Tbl.Kosten[[#This Row],[Subtotaal overige kosten]]&lt;&gt;0,Tbl.Kosten[[#This Row],[Kostensoort overig]]),"")</f>
        <v/>
      </c>
      <c r="V250" s="4" t="str">
        <f>IFERROR(_xlfn.XLOOKUP(Tbl.Kosten[[#This Row],[Activiteitencode]],Tbl.Activiteiten[Activiteitcode],Tbl.Activiteiten[Werkpakketcode],"",0,1),"")</f>
        <v/>
      </c>
      <c r="W250" s="4" t="str">
        <f>IFERROR(_xlfn.XLOOKUP(Tbl.Kosten[[#This Row],[Werkpakketcode]],Tbl.Werkpakketten[Werkpakketcode],Tbl.Werkpakketten[Subsidiabele activiteit],"",0,1),"")</f>
        <v/>
      </c>
      <c r="X250" s="12">
        <f>IFERROR(_xlfn.XLOOKUP(Tbl.Kosten[[#This Row],[Sanr.]],Tbl.Subsidiehoogte[SAnr.],Tbl.Subsidiehoogte[Sub. Percentage],0,0,1),0)</f>
        <v>0</v>
      </c>
      <c r="Y250" s="144" t="str">
        <f>IFERROR(_xlfn.XLOOKUP(Tbl.Kosten[[#This Row],[Partnercode]],Tbl.Projectpartners[Partnercode],Tbl.Projectpartners[PNr.],"",0,1),"")</f>
        <v>P1</v>
      </c>
      <c r="Z250" s="148">
        <f>IF(Tbl.Kosten[[#This Row],[Pnr.]]=Z$7,Tbl.Kosten[[#This Row],[Totaal kosten]],"")</f>
        <v>0</v>
      </c>
      <c r="AA250" s="148" t="str">
        <f>IF(Tbl.Kosten[[#This Row],[Pnr.]]=AA$7,Tbl.Kosten[[#This Row],[Totaal kosten]],"")</f>
        <v/>
      </c>
      <c r="AB250" s="148" t="str">
        <f>IF(Tbl.Kosten[[#This Row],[Pnr.]]=AB$7,Tbl.Kosten[[#This Row],[Totaal kosten]],"")</f>
        <v/>
      </c>
      <c r="AC250" s="148" t="str">
        <f>IF(Tbl.Kosten[[#This Row],[Pnr.]]=AC$7,Tbl.Kosten[[#This Row],[Totaal kosten]],"")</f>
        <v/>
      </c>
      <c r="AD250" s="148" t="str">
        <f>IF(Tbl.Kosten[[#This Row],[Pnr.]]=AD$7,Tbl.Kosten[[#This Row],[Totaal kosten]],"")</f>
        <v/>
      </c>
      <c r="AE250" s="148" t="str">
        <f>IF(Tbl.Kosten[[#This Row],[Pnr.]]=AE$7,Tbl.Kosten[[#This Row],[Totaal kosten]],"")</f>
        <v/>
      </c>
      <c r="AF250" s="148" t="str">
        <f>IF(Tbl.Kosten[[#This Row],[Pnr.]]=AF$7,Tbl.Kosten[[#This Row],[Totaal kosten]],"")</f>
        <v/>
      </c>
      <c r="AG250" s="148" t="str">
        <f>IF(Tbl.Kosten[[#This Row],[Pnr.]]=AG$7,Tbl.Kosten[[#This Row],[Totaal kosten]],"")</f>
        <v/>
      </c>
      <c r="AH250" s="148" t="str">
        <f>IF(Tbl.Kosten[[#This Row],[Pnr.]]=AH$7,Tbl.Kosten[[#This Row],[Totaal kosten]],"")</f>
        <v/>
      </c>
      <c r="AI250" s="148" t="str">
        <f>IF(Tbl.Kosten[[#This Row],[Pnr.]]=AI$7,Tbl.Kosten[[#This Row],[Totaal kosten]],"")</f>
        <v/>
      </c>
      <c r="AJ250" s="148" t="str">
        <f>IF(Tbl.Kosten[[#This Row],[Pnr.]]=AJ$7,Tbl.Kosten[[#This Row],[Totaal kosten]],"")</f>
        <v/>
      </c>
      <c r="AK250" s="148" t="str">
        <f>IF(Tbl.Kosten[[#This Row],[Pnr.]]=AK$7,Tbl.Kosten[[#This Row],[Totaal kosten]],"")</f>
        <v/>
      </c>
      <c r="AL250" s="148" t="str">
        <f>IF(Tbl.Kosten[[#This Row],[Pnr.]]=AL$7,Tbl.Kosten[[#This Row],[Totaal kosten]],"")</f>
        <v/>
      </c>
      <c r="AM250" s="148" t="str">
        <f>IF(Tbl.Kosten[[#This Row],[Pnr.]]=AM$7,Tbl.Kosten[[#This Row],[Totaal kosten]],"")</f>
        <v/>
      </c>
      <c r="AN250" s="148" t="str">
        <f>IF(Tbl.Kosten[[#This Row],[Pnr.]]=AN$7,Tbl.Kosten[[#This Row],[Totaal kosten]],"")</f>
        <v/>
      </c>
      <c r="AO250" s="148" t="str">
        <f>IF(Tbl.Kosten[[#This Row],[Pnr.]]=AO$7,Tbl.Kosten[[#This Row],[Totaal kosten]],"")</f>
        <v/>
      </c>
      <c r="AP250" s="148" t="str">
        <f>IF(Tbl.Kosten[[#This Row],[Pnr.]]=AP$7,Tbl.Kosten[[#This Row],[Totaal kosten]],"")</f>
        <v/>
      </c>
      <c r="AQ250" s="148" t="str">
        <f>IF(Tbl.Kosten[[#This Row],[Pnr.]]=AQ$7,Tbl.Kosten[[#This Row],[Totaal kosten]],"")</f>
        <v/>
      </c>
      <c r="AR250" s="148" t="str">
        <f>IF(Tbl.Kosten[[#This Row],[Pnr.]]=AR$7,Tbl.Kosten[[#This Row],[Totaal kosten]],"")</f>
        <v/>
      </c>
      <c r="AS250" s="148" t="str">
        <f>IF(Tbl.Kosten[[#This Row],[Pnr.]]=AS$7,Tbl.Kosten[[#This Row],[Totaal kosten]],"")</f>
        <v/>
      </c>
      <c r="AT250" s="148" t="str">
        <f>IF(Tbl.Kosten[[#This Row],[Pnr.]]=AT$7,Tbl.Kosten[[#This Row],[Totaal kosten]],"")</f>
        <v/>
      </c>
      <c r="AU250" s="148" t="str">
        <f>IF(Tbl.Kosten[[#This Row],[Pnr.]]=AU$7,Tbl.Kosten[[#This Row],[Totaal kosten]],"")</f>
        <v/>
      </c>
      <c r="AV250" s="148" t="str">
        <f>IF(Tbl.Kosten[[#This Row],[Pnr.]]=AV$7,Tbl.Kosten[[#This Row],[Totaal kosten]],"")</f>
        <v/>
      </c>
      <c r="AW250" s="148" t="str">
        <f>IF(Tbl.Kosten[[#This Row],[Pnr.]]=AW$7,Tbl.Kosten[[#This Row],[Totaal kosten]],"")</f>
        <v/>
      </c>
      <c r="AX250" s="148" t="str">
        <f>IF(Tbl.Kosten[[#This Row],[Pnr.]]=AX$7,Tbl.Kosten[[#This Row],[Totaal kosten]],"")</f>
        <v/>
      </c>
      <c r="AY250" s="148" t="str">
        <f>IF(Tbl.Kosten[[#This Row],[Pnr.]]=AY$7,Tbl.Kosten[[#This Row],[Totaal kosten]],"")</f>
        <v/>
      </c>
      <c r="AZ250" s="148" t="str">
        <f>IF(Tbl.Kosten[[#This Row],[Pnr.]]=AZ$7,Tbl.Kosten[[#This Row],[Totaal kosten]],"")</f>
        <v/>
      </c>
      <c r="BA250" s="148" t="str">
        <f>IF(Tbl.Kosten[[#This Row],[Pnr.]]=BA$7,Tbl.Kosten[[#This Row],[Totaal kosten]],"")</f>
        <v/>
      </c>
      <c r="BB250" s="148" t="str">
        <f>IF(Tbl.Kosten[[#This Row],[Pnr.]]=BB$7,Tbl.Kosten[[#This Row],[Totaal kosten]],"")</f>
        <v/>
      </c>
      <c r="BC250" s="148" t="str">
        <f>IF(Tbl.Kosten[[#This Row],[Pnr.]]=BC$7,Tbl.Kosten[[#This Row],[Totaal kosten]],"")</f>
        <v/>
      </c>
      <c r="BD250" s="148" t="str">
        <f>IF(Tbl.Kosten[[#This Row],[Pnr.]]=BD$7,Tbl.Kosten[[#This Row],[Totaal kosten]],"")</f>
        <v/>
      </c>
      <c r="BE250" s="148" t="str">
        <f>IF(Tbl.Kosten[[#This Row],[Pnr.]]=BE$7,Tbl.Kosten[[#This Row],[Totaal kosten]],"")</f>
        <v/>
      </c>
      <c r="BF250" s="148" t="str">
        <f>IF(Tbl.Kosten[[#This Row],[Pnr.]]=BF$7,Tbl.Kosten[[#This Row],[Totaal kosten]],"")</f>
        <v/>
      </c>
      <c r="BG250" s="148" t="str">
        <f>IF(Tbl.Kosten[[#This Row],[Pnr.]]=BG$7,Tbl.Kosten[[#This Row],[Totaal kosten]],"")</f>
        <v/>
      </c>
      <c r="BH250" s="148" t="str">
        <f>IF(Tbl.Kosten[[#This Row],[Pnr.]]=BH$7,Tbl.Kosten[[#This Row],[Totaal kosten]],"")</f>
        <v/>
      </c>
      <c r="BI250" s="148" t="str">
        <f>IF(Tbl.Kosten[[#This Row],[Pnr.]]=BI$7,Tbl.Kosten[[#This Row],[Totaal kosten]],"")</f>
        <v/>
      </c>
      <c r="BJ250" s="148" t="str">
        <f>IF(Tbl.Kosten[[#This Row],[Pnr.]]=BJ$7,Tbl.Kosten[[#This Row],[Totaal kosten]],"")</f>
        <v/>
      </c>
      <c r="BK250" s="148" t="str">
        <f>IF(Tbl.Kosten[[#This Row],[Pnr.]]=BK$7,Tbl.Kosten[[#This Row],[Totaal kosten]],"")</f>
        <v/>
      </c>
      <c r="BL250" s="148" t="str">
        <f>IF(Tbl.Kosten[[#This Row],[Pnr.]]=BL$7,Tbl.Kosten[[#This Row],[Totaal kosten]],"")</f>
        <v/>
      </c>
      <c r="BM250" s="148" t="str">
        <f>IF(Tbl.Kosten[[#This Row],[Pnr.]]=BM$7,Tbl.Kosten[[#This Row],[Totaal kosten]],"")</f>
        <v/>
      </c>
      <c r="BN250" s="148" t="str">
        <f>IF(Tbl.Kosten[[#This Row],[Pnr.]]=BN$7,Tbl.Kosten[[#This Row],[Totaal kosten]],"")</f>
        <v/>
      </c>
      <c r="BO250" s="148" t="str">
        <f>IF(Tbl.Kosten[[#This Row],[Pnr.]]=BO$7,Tbl.Kosten[[#This Row],[Totaal kosten]],"")</f>
        <v/>
      </c>
      <c r="BP250" s="148" t="str">
        <f>IF(Tbl.Kosten[[#This Row],[Pnr.]]=BP$7,Tbl.Kosten[[#This Row],[Totaal kosten]],"")</f>
        <v/>
      </c>
      <c r="BQ250" s="148" t="str">
        <f>IF(Tbl.Kosten[[#This Row],[Pnr.]]=BQ$7,Tbl.Kosten[[#This Row],[Totaal kosten]],"")</f>
        <v/>
      </c>
      <c r="BR250" s="148" t="str">
        <f>IF(Tbl.Kosten[[#This Row],[Pnr.]]=BR$7,Tbl.Kosten[[#This Row],[Totaal kosten]],"")</f>
        <v/>
      </c>
      <c r="BS250" s="148" t="str">
        <f>IF(Tbl.Kosten[[#This Row],[Pnr.]]=BS$7,Tbl.Kosten[[#This Row],[Totaal kosten]],"")</f>
        <v/>
      </c>
      <c r="BT250" s="148" t="str">
        <f>IF(Tbl.Kosten[[#This Row],[Pnr.]]=BT$7,Tbl.Kosten[[#This Row],[Totaal kosten]],"")</f>
        <v/>
      </c>
      <c r="BU250" s="148" t="str">
        <f>IF(Tbl.Kosten[[#This Row],[Pnr.]]=BU$7,Tbl.Kosten[[#This Row],[Totaal kosten]],"")</f>
        <v/>
      </c>
      <c r="BV250" s="148" t="str">
        <f>IF(Tbl.Kosten[[#This Row],[Pnr.]]=BV$7,Tbl.Kosten[[#This Row],[Totaal kosten]],"")</f>
        <v/>
      </c>
      <c r="BW250" s="148" t="str">
        <f>IF(Tbl.Kosten[[#This Row],[Pnr.]]=BW$7,Tbl.Kosten[[#This Row],[Totaal kosten]],"")</f>
        <v/>
      </c>
      <c r="BX250" s="148" t="str">
        <f>IFERROR(_xlfn.XLOOKUP(Tbl.Kosten[[#This Row],[Werkpakketcode]],Tbl.Werkpakketten[Werkpakketcode],Tbl.Werkpakketten[WPnr.],"",0,1),"")</f>
        <v/>
      </c>
      <c r="BY250" s="148" t="str">
        <f>IF(Tbl.Kosten[[#This Row],[WPnr.]]=BY$7,Tbl.Kosten[[#This Row],[Totaal kosten]],"")</f>
        <v/>
      </c>
      <c r="BZ250" s="148" t="str">
        <f>IF(Tbl.Kosten[[#This Row],[WPnr.]]=BZ$7,Tbl.Kosten[[#This Row],[Totaal kosten]],"")</f>
        <v/>
      </c>
      <c r="CA250" s="148" t="str">
        <f>IF(Tbl.Kosten[[#This Row],[WPnr.]]=CA$7,Tbl.Kosten[[#This Row],[Totaal kosten]],"")</f>
        <v/>
      </c>
      <c r="CB250" s="148" t="str">
        <f>IF(Tbl.Kosten[[#This Row],[WPnr.]]=CB$7,Tbl.Kosten[[#This Row],[Totaal kosten]],"")</f>
        <v/>
      </c>
      <c r="CC250" s="148" t="str">
        <f>IF(Tbl.Kosten[[#This Row],[WPnr.]]=CC$7,Tbl.Kosten[[#This Row],[Totaal kosten]],"")</f>
        <v/>
      </c>
      <c r="CD250" s="148" t="str">
        <f>IF(Tbl.Kosten[[#This Row],[WPnr.]]=CD$7,Tbl.Kosten[[#This Row],[Totaal kosten]],"")</f>
        <v/>
      </c>
      <c r="CE250" s="148" t="str">
        <f>IF(Tbl.Kosten[[#This Row],[WPnr.]]=CE$7,Tbl.Kosten[[#This Row],[Totaal kosten]],"")</f>
        <v/>
      </c>
      <c r="CF250" s="148" t="str">
        <f>IF(Tbl.Kosten[[#This Row],[WPnr.]]=CF$7,Tbl.Kosten[[#This Row],[Totaal kosten]],"")</f>
        <v/>
      </c>
      <c r="CG250" s="148" t="str">
        <f>IF(Tbl.Kosten[[#This Row],[WPnr.]]=CG$7,Tbl.Kosten[[#This Row],[Totaal kosten]],"")</f>
        <v/>
      </c>
      <c r="CH250" s="148" t="str">
        <f>IF(Tbl.Kosten[[#This Row],[WPnr.]]=CH$7,Tbl.Kosten[[#This Row],[Totaal kosten]],"")</f>
        <v/>
      </c>
      <c r="CI250" s="148" t="str">
        <f>IF(Tbl.Kosten[[#This Row],[WPnr.]]=CI$7,Tbl.Kosten[[#This Row],[Totaal kosten]],"")</f>
        <v/>
      </c>
      <c r="CJ250" s="148" t="str">
        <f>IF(Tbl.Kosten[[#This Row],[WPnr.]]=CJ$7,Tbl.Kosten[[#This Row],[Totaal kosten]],"")</f>
        <v/>
      </c>
      <c r="CK250" s="148" t="str">
        <f>IF(Tbl.Kosten[[#This Row],[WPnr.]]=CK$7,Tbl.Kosten[[#This Row],[Totaal kosten]],"")</f>
        <v/>
      </c>
      <c r="CL250" s="148" t="str">
        <f>IF(Tbl.Kosten[[#This Row],[WPnr.]]=CL$7,Tbl.Kosten[[#This Row],[Totaal kosten]],"")</f>
        <v/>
      </c>
      <c r="CM250" s="148" t="str">
        <f>IF(Tbl.Kosten[[#This Row],[WPnr.]]=CM$7,Tbl.Kosten[[#This Row],[Totaal kosten]],"")</f>
        <v/>
      </c>
      <c r="CN250" s="148" t="str">
        <f>IF(Tbl.Kosten[[#This Row],[WPnr.]]=CN$7,Tbl.Kosten[[#This Row],[Totaal kosten]],"")</f>
        <v/>
      </c>
      <c r="CO250" s="148" t="str">
        <f>IF(Tbl.Kosten[[#This Row],[WPnr.]]=CO$7,Tbl.Kosten[[#This Row],[Totaal kosten]],"")</f>
        <v/>
      </c>
      <c r="CP250" s="148" t="str">
        <f>IF(Tbl.Kosten[[#This Row],[WPnr.]]=CP$7,Tbl.Kosten[[#This Row],[Totaal kosten]],"")</f>
        <v/>
      </c>
      <c r="CQ250" s="148" t="str">
        <f>IF(Tbl.Kosten[[#This Row],[WPnr.]]=CQ$7,Tbl.Kosten[[#This Row],[Totaal kosten]],"")</f>
        <v/>
      </c>
      <c r="CR250" s="148" t="str">
        <f>IF(Tbl.Kosten[[#This Row],[WPnr.]]=CR$7,Tbl.Kosten[[#This Row],[Totaal kosten]],"")</f>
        <v/>
      </c>
      <c r="CS250" s="148" t="str">
        <f>IF(Tbl.Kosten[[#This Row],[WPnr.]]=CS$7,Tbl.Kosten[[#This Row],[Totaal kosten]],"")</f>
        <v/>
      </c>
      <c r="CT250" s="148" t="str">
        <f>IF(Tbl.Kosten[[#This Row],[WPnr.]]=CT$7,Tbl.Kosten[[#This Row],[Totaal kosten]],"")</f>
        <v/>
      </c>
      <c r="CU250" s="148" t="str">
        <f>IF(Tbl.Kosten[[#This Row],[WPnr.]]=CU$7,Tbl.Kosten[[#This Row],[Totaal kosten]],"")</f>
        <v/>
      </c>
      <c r="CV250" s="148" t="str">
        <f>IF(Tbl.Kosten[[#This Row],[WPnr.]]=CV$7,Tbl.Kosten[[#This Row],[Totaal kosten]],"")</f>
        <v/>
      </c>
      <c r="CW250" s="148" t="str">
        <f>IF(Tbl.Kosten[[#This Row],[WPnr.]]=CW$7,Tbl.Kosten[[#This Row],[Totaal kosten]],"")</f>
        <v/>
      </c>
      <c r="CX250" s="148" t="str">
        <f>IF(Tbl.Kosten[[#This Row],[WPnr.]]=CX$7,Tbl.Kosten[[#This Row],[Totaal kosten]],"")</f>
        <v/>
      </c>
      <c r="CY250" s="148" t="str">
        <f>IF(Tbl.Kosten[[#This Row],[WPnr.]]=CY$7,Tbl.Kosten[[#This Row],[Totaal kosten]],"")</f>
        <v/>
      </c>
      <c r="CZ250" s="148" t="str">
        <f>IF(Tbl.Kosten[[#This Row],[WPnr.]]=CZ$7,Tbl.Kosten[[#This Row],[Totaal kosten]],"")</f>
        <v/>
      </c>
      <c r="DA250" s="148" t="str">
        <f>IF(Tbl.Kosten[[#This Row],[WPnr.]]=DA$7,Tbl.Kosten[[#This Row],[Totaal kosten]],"")</f>
        <v/>
      </c>
      <c r="DB250" s="148" t="str">
        <f>IF(Tbl.Kosten[[#This Row],[WPnr.]]=DB$7,Tbl.Kosten[[#This Row],[Totaal kosten]],"")</f>
        <v/>
      </c>
      <c r="DC250" s="148" t="str">
        <f>IF(Tbl.Kosten[[#This Row],[WPnr.]]=DC$7,Tbl.Kosten[[#This Row],[Totaal kosten]],"")</f>
        <v/>
      </c>
      <c r="DD250" s="148" t="str">
        <f>IF(Tbl.Kosten[[#This Row],[WPnr.]]=DD$7,Tbl.Kosten[[#This Row],[Totaal kosten]],"")</f>
        <v/>
      </c>
      <c r="DE250" s="148" t="str">
        <f>IF(Tbl.Kosten[[#This Row],[WPnr.]]=DE$7,Tbl.Kosten[[#This Row],[Totaal kosten]],"")</f>
        <v/>
      </c>
      <c r="DF250" s="148" t="str">
        <f>IF(Tbl.Kosten[[#This Row],[WPnr.]]=DF$7,Tbl.Kosten[[#This Row],[Totaal kosten]],"")</f>
        <v/>
      </c>
      <c r="DG250" s="148" t="str">
        <f>IF(Tbl.Kosten[[#This Row],[WPnr.]]=DG$7,Tbl.Kosten[[#This Row],[Totaal kosten]],"")</f>
        <v/>
      </c>
      <c r="DH250" s="148" t="str">
        <f>IF(Tbl.Kosten[[#This Row],[WPnr.]]=DH$7,Tbl.Kosten[[#This Row],[Totaal kosten]],"")</f>
        <v/>
      </c>
      <c r="DI250" s="148" t="str">
        <f>IF(Tbl.Kosten[[#This Row],[WPnr.]]=DI$7,Tbl.Kosten[[#This Row],[Totaal kosten]],"")</f>
        <v/>
      </c>
      <c r="DJ250" s="148" t="str">
        <f>IF(Tbl.Kosten[[#This Row],[WPnr.]]=DJ$7,Tbl.Kosten[[#This Row],[Totaal kosten]],"")</f>
        <v/>
      </c>
      <c r="DK250" s="148" t="str">
        <f>IF(Tbl.Kosten[[#This Row],[WPnr.]]=DK$7,Tbl.Kosten[[#This Row],[Totaal kosten]],"")</f>
        <v/>
      </c>
      <c r="DL250" s="148" t="str">
        <f>IF(Tbl.Kosten[[#This Row],[WPnr.]]=DL$7,Tbl.Kosten[[#This Row],[Totaal kosten]],"")</f>
        <v/>
      </c>
      <c r="DM250" s="148" t="str">
        <f>IF(Tbl.Kosten[[#This Row],[WPnr.]]=DM$7,Tbl.Kosten[[#This Row],[Totaal kosten]],"")</f>
        <v/>
      </c>
      <c r="DN250" s="148" t="str">
        <f>IF(Tbl.Kosten[[#This Row],[WPnr.]]=DN$7,Tbl.Kosten[[#This Row],[Totaal kosten]],"")</f>
        <v/>
      </c>
      <c r="DO250" s="148" t="str">
        <f>IF(Tbl.Kosten[[#This Row],[WPnr.]]=DO$7,Tbl.Kosten[[#This Row],[Totaal kosten]],"")</f>
        <v/>
      </c>
      <c r="DP250" s="148" t="str">
        <f>IF(Tbl.Kosten[[#This Row],[WPnr.]]=DP$7,Tbl.Kosten[[#This Row],[Totaal kosten]],"")</f>
        <v/>
      </c>
      <c r="DQ250" s="148" t="str">
        <f>IF(Tbl.Kosten[[#This Row],[WPnr.]]=DQ$7,Tbl.Kosten[[#This Row],[Totaal kosten]],"")</f>
        <v/>
      </c>
      <c r="DR250" s="148" t="str">
        <f>IF(Tbl.Kosten[[#This Row],[WPnr.]]=DR$7,Tbl.Kosten[[#This Row],[Totaal kosten]],"")</f>
        <v/>
      </c>
      <c r="DS250" s="148" t="str">
        <f>IF(Tbl.Kosten[[#This Row],[WPnr.]]=DS$7,Tbl.Kosten[[#This Row],[Totaal kosten]],"")</f>
        <v/>
      </c>
      <c r="DT250" s="148" t="str">
        <f>IF(Tbl.Kosten[[#This Row],[WPnr.]]=DT$7,Tbl.Kosten[[#This Row],[Totaal kosten]],"")</f>
        <v/>
      </c>
      <c r="DU250" s="148" t="str">
        <f>IF(Tbl.Kosten[[#This Row],[WPnr.]]=DU$7,Tbl.Kosten[[#This Row],[Totaal kosten]],"")</f>
        <v/>
      </c>
      <c r="DV250" s="148" t="str">
        <f>IF(Tbl.Kosten[[#This Row],[WPnr.]]=DV$7,Tbl.Kosten[[#This Row],[Totaal kosten]],"")</f>
        <v/>
      </c>
      <c r="DW250" s="148" t="str">
        <f>IFERROR(_xlfn.XLOOKUP(Tbl.Kosten[[#This Row],[Kostensoort]],Tbl.Kostensoorten[Kostensoorten],Tbl.Kostensoorten[KSnr.],"",0,1),"")</f>
        <v/>
      </c>
      <c r="DX250" s="148" t="str">
        <f>IF(Tbl.Kosten[[#This Row],[KSnr.]]=DX$7,Tbl.Kosten[[#This Row],[Totaal kosten]],"")</f>
        <v/>
      </c>
      <c r="DY250" s="148" t="str">
        <f>IF(Tbl.Kosten[[#This Row],[KSnr.]]=DY$7,Tbl.Kosten[[#This Row],[Totaal kosten]],"")</f>
        <v/>
      </c>
      <c r="DZ250" s="148" t="str">
        <f>IF(Tbl.Kosten[[#This Row],[KSnr.]]=DZ$7,Tbl.Kosten[[#This Row],[Totaal kosten]],"")</f>
        <v/>
      </c>
      <c r="EA250" s="148" t="str">
        <f>IF(Tbl.Kosten[[#This Row],[KSnr.]]=EA$7,Tbl.Kosten[[#This Row],[Totaal kosten]],"")</f>
        <v/>
      </c>
      <c r="EB250" s="148" t="str">
        <f>IF(Tbl.Kosten[[#This Row],[KSnr.]]=EB$7,Tbl.Kosten[[#This Row],[Totaal kosten]],"")</f>
        <v/>
      </c>
      <c r="EC250" s="148" t="str">
        <f>IF(Tbl.Kosten[[#This Row],[KSnr.]]=EC$7,Tbl.Kosten[[#This Row],[Totaal kosten]],"")</f>
        <v/>
      </c>
      <c r="ED250" s="148" t="str">
        <f>IF(Tbl.Kosten[[#This Row],[KSnr.]]=ED$7,Tbl.Kosten[[#This Row],[Totaal kosten]],"")</f>
        <v/>
      </c>
      <c r="EE250" s="148" t="str">
        <f>IF(Tbl.Kosten[[#This Row],[KSnr.]]=EE$7,Tbl.Kosten[[#This Row],[Totaal kosten]],"")</f>
        <v/>
      </c>
      <c r="EF250" s="148" t="str">
        <f>IF(Tbl.Kosten[[#This Row],[KSnr.]]=EF$7,Tbl.Kosten[[#This Row],[Totaal kosten]],"")</f>
        <v/>
      </c>
      <c r="EG250" s="148" t="str">
        <f>IF(Tbl.Kosten[[#This Row],[KSnr.]]=EG$7,Tbl.Kosten[[#This Row],[Totaal kosten]],"")</f>
        <v/>
      </c>
      <c r="EH250" s="148" t="str">
        <f>IF(Tbl.Kosten[[#This Row],[KSnr.]]=EH$7,Tbl.Kosten[[#This Row],[Totaal kosten]],"")</f>
        <v/>
      </c>
      <c r="EI250" s="148" t="str">
        <f>IF(Tbl.Kosten[[#This Row],[KSnr.]]=EI$7,Tbl.Kosten[[#This Row],[Totaal kosten]],"")</f>
        <v/>
      </c>
      <c r="EJ250" s="148" t="str">
        <f>IF(Tbl.Kosten[[#This Row],[KSnr.]]=EJ$7,Tbl.Kosten[[#This Row],[Totaal kosten]],"")</f>
        <v/>
      </c>
      <c r="EK250" s="148" t="str">
        <f>IF(Tbl.Kosten[[#This Row],[KSnr.]]=EK$7,Tbl.Kosten[[#This Row],[Totaal kosten]],"")</f>
        <v/>
      </c>
      <c r="EL250" s="148" t="str">
        <f>IF(Tbl.Kosten[[#This Row],[KSnr.]]=EL$7,Tbl.Kosten[[#This Row],[Totaal kosten]],"")</f>
        <v/>
      </c>
      <c r="EM250" s="148" t="str">
        <f>IF(Tbl.Kosten[[#This Row],[KSnr.]]=EM$7,Tbl.Kosten[[#This Row],[Totaal kosten]],"")</f>
        <v/>
      </c>
      <c r="EN250" s="148" t="str">
        <f>IF(Tbl.Kosten[[#This Row],[KSnr.]]=EN$7,Tbl.Kosten[[#This Row],[Totaal kosten]],"")</f>
        <v/>
      </c>
      <c r="EO250" s="148" t="str">
        <f>IF(Tbl.Kosten[[#This Row],[KSnr.]]=EO$7,Tbl.Kosten[[#This Row],[Totaal kosten]],"")</f>
        <v/>
      </c>
      <c r="EP250" s="148" t="str">
        <f>IF(Tbl.Kosten[[#This Row],[KSnr.]]=EP$7,Tbl.Kosten[[#This Row],[Totaal kosten]],"")</f>
        <v/>
      </c>
      <c r="EQ250" s="148" t="str">
        <f>IF(Tbl.Kosten[[#This Row],[KSnr.]]=EQ$7,Tbl.Kosten[[#This Row],[Totaal kosten]],"")</f>
        <v/>
      </c>
      <c r="ER250" s="144" t="str">
        <f>IFERROR(_xlfn.XLOOKUP(Tbl.Kosten[[#This Row],[Subsidieactiviteit]],Tbl.Subsidiehoogte[Subsidieactiviteit],Tbl.Subsidiehoogte[SAnr.],"",0,1),"")</f>
        <v/>
      </c>
      <c r="ES250" s="150" t="str">
        <f>IF(Tbl.Kosten[[#This Row],[Sanr.]]=ES$7,Tbl.Kosten[[#This Row],[Totaal kosten]],"")</f>
        <v/>
      </c>
      <c r="ET250" s="150" t="str">
        <f>IF(Tbl.Kosten[[#This Row],[Sanr.]]=ET$7,Tbl.Kosten[[#This Row],[Totaal kosten]],"")</f>
        <v/>
      </c>
      <c r="EU250" s="150" t="str">
        <f>IF(Tbl.Kosten[[#This Row],[Sanr.]]=EU$7,Tbl.Kosten[[#This Row],[Totaal kosten]],"")</f>
        <v/>
      </c>
      <c r="EV250" s="150" t="str">
        <f>IF(Tbl.Kosten[[#This Row],[Sanr.]]=EV$7,Tbl.Kosten[[#This Row],[Totaal kosten]],"")</f>
        <v/>
      </c>
      <c r="EW250" s="150" t="str">
        <f>IF(Tbl.Kosten[[#This Row],[Sanr.]]=EW$7,Tbl.Kosten[[#This Row],[Totaal kosten]],"")</f>
        <v/>
      </c>
      <c r="EX250" s="150" t="str">
        <f>IF(Tbl.Kosten[[#This Row],[Sanr.]]=EX$7,Tbl.Kosten[[#This Row],[Totaal kosten]],"")</f>
        <v/>
      </c>
      <c r="EY250" s="150" t="str">
        <f>IF(Tbl.Kosten[[#This Row],[Sanr.]]=EY$7,Tbl.Kosten[[#This Row],[Totaal kosten]],"")</f>
        <v/>
      </c>
      <c r="EZ250" s="150" t="str">
        <f>IF(Tbl.Kosten[[#This Row],[Sanr.]]=EZ$7,Tbl.Kosten[[#This Row],[Totaal kosten]],"")</f>
        <v/>
      </c>
      <c r="FA250" s="150" t="str">
        <f>IF(Tbl.Kosten[[#This Row],[Sanr.]]=FA$7,Tbl.Kosten[[#This Row],[Totaal kosten]],"")</f>
        <v/>
      </c>
      <c r="FB250" s="150" t="str">
        <f>IF(Tbl.Kosten[[#This Row],[Sanr.]]=FB$7,Tbl.Kosten[[#This Row],[Totaal kosten]],"")</f>
        <v/>
      </c>
      <c r="FC250" s="150" t="str">
        <f>IF(Tbl.Kosten[[#This Row],[Sanr.]]=FC$7,Tbl.Kosten[[#This Row],[Totaal kosten]],"")</f>
        <v/>
      </c>
      <c r="FD250" s="150" t="str">
        <f>IF(Tbl.Kosten[[#This Row],[Sanr.]]=FD$7,Tbl.Kosten[[#This Row],[Totaal kosten]],"")</f>
        <v/>
      </c>
      <c r="FE250" s="150" t="str">
        <f>IF(Tbl.Kosten[[#This Row],[Sanr.]]=FE$7,Tbl.Kosten[[#This Row],[Totaal kosten]],"")</f>
        <v/>
      </c>
      <c r="FF250" s="150" t="str">
        <f>IF(Tbl.Kosten[[#This Row],[Sanr.]]=FF$7,Tbl.Kosten[[#This Row],[Totaal kosten]],"")</f>
        <v/>
      </c>
      <c r="FG250" s="150" t="str">
        <f>IF(Tbl.Kosten[[#This Row],[Sanr.]]=FG$7,Tbl.Kosten[[#This Row],[Totaal kosten]],"")</f>
        <v/>
      </c>
      <c r="FH250" s="150" t="str">
        <f>IF(Tbl.Kosten[[#This Row],[Sanr.]]=FH$7,Tbl.Kosten[[#This Row],[Totaal kosten]],"")</f>
        <v/>
      </c>
      <c r="FI250" s="150" t="str">
        <f>IF(Tbl.Kosten[[#This Row],[Sanr.]]=FI$7,Tbl.Kosten[[#This Row],[Totaal kosten]],"")</f>
        <v/>
      </c>
      <c r="FJ250" s="150" t="str">
        <f>IF(Tbl.Kosten[[#This Row],[Sanr.]]=FJ$7,Tbl.Kosten[[#This Row],[Totaal kosten]],"")</f>
        <v/>
      </c>
      <c r="FK250" s="150" t="str">
        <f>IF(Tbl.Kosten[[#This Row],[Sanr.]]=FK$7,Tbl.Kosten[[#This Row],[Totaal kosten]],"")</f>
        <v/>
      </c>
      <c r="FL250" s="150" t="str">
        <f>IF(Tbl.Kosten[[#This Row],[Sanr.]]=FL$7,Tbl.Kosten[[#This Row],[Totaal kosten]],"")</f>
        <v/>
      </c>
      <c r="FM250" s="150" t="str">
        <f>IF(Tbl.Kosten[[#This Row],[Sanr.]]=FM$7,Tbl.Kosten[[#This Row],[Totaal kosten]],"")</f>
        <v/>
      </c>
      <c r="FN250" s="150" t="str">
        <f>IF(Tbl.Kosten[[#This Row],[Sanr.]]=FN$7,Tbl.Kosten[[#This Row],[Totaal kosten]],"")</f>
        <v/>
      </c>
      <c r="FO250" s="150" t="str">
        <f>IF(Tbl.Kosten[[#This Row],[Sanr.]]=FO$7,Tbl.Kosten[[#This Row],[Totaal kosten]],"")</f>
        <v/>
      </c>
      <c r="FP250" s="150" t="str">
        <f>IF(Tbl.Kosten[[#This Row],[Sanr.]]=FP$7,Tbl.Kosten[[#This Row],[Totaal kosten]],"")</f>
        <v/>
      </c>
      <c r="FQ250" s="150" t="str">
        <f>IF(Tbl.Kosten[[#This Row],[Sanr.]]=FQ$7,Tbl.Kosten[[#This Row],[Totaal kosten]],"")</f>
        <v/>
      </c>
      <c r="FR250" s="150" t="str">
        <f>IF(Tbl.Kosten[[#This Row],[Sanr.]]=FR$7,Tbl.Kosten[[#This Row],[Totaal kosten]],"")</f>
        <v/>
      </c>
      <c r="FS250" s="150" t="str">
        <f>IF(Tbl.Kosten[[#This Row],[Sanr.]]=FS$7,Tbl.Kosten[[#This Row],[Totaal kosten]],"")</f>
        <v/>
      </c>
      <c r="FT250" s="150" t="str">
        <f>IF(Tbl.Kosten[[#This Row],[Sanr.]]=FT$7,Tbl.Kosten[[#This Row],[Totaal kosten]],"")</f>
        <v/>
      </c>
      <c r="FU250" s="150" t="str">
        <f>IF(Tbl.Kosten[[#This Row],[Sanr.]]=FU$7,Tbl.Kosten[[#This Row],[Totaal kosten]],"")</f>
        <v/>
      </c>
      <c r="FV250" s="150" t="str">
        <f>IF(Tbl.Kosten[[#This Row],[Sanr.]]=FV$7,Tbl.Kosten[[#This Row],[Totaal kosten]],"")</f>
        <v/>
      </c>
      <c r="FW250" s="150" t="str">
        <f>IFERROR(_xlfn.XLOOKUP(Tbl.Kosten[[#This Row],[Activiteitencode]],Tbl.Activiteiten[Activiteitcode],Tbl.Activiteiten[Anr.],"",0,1),"")</f>
        <v/>
      </c>
      <c r="FX250" s="169" t="str">
        <f>_xlfn.CONCAT(Tbl.Kosten[[#This Row],[Pnr.]],Tbl.Kosten[[#This Row],[Sanr.]])</f>
        <v>P1</v>
      </c>
      <c r="FY250" s="150">
        <f>Tbl.Kosten[[#This Row],[Totaal kosten]]-Tbl.Kosten[[#This Row],[Subsidie]]</f>
        <v>0</v>
      </c>
      <c r="FZ250" s="150">
        <f>IF(Tbl.Kosten[[#This Row],[Pnr.]]=FZ$7,Tbl.Kosten[[#This Row],[Te financieren]],"")</f>
        <v>0</v>
      </c>
      <c r="GA250" s="150" t="str">
        <f>IF(Tbl.Kosten[[#This Row],[Pnr.]]=GA$7,Tbl.Kosten[[#This Row],[Te financieren]],"")</f>
        <v/>
      </c>
      <c r="GB250" s="150" t="str">
        <f>IF(Tbl.Kosten[[#This Row],[Pnr.]]=GB$7,Tbl.Kosten[[#This Row],[Te financieren]],"")</f>
        <v/>
      </c>
      <c r="GC250" s="150" t="str">
        <f>IF(Tbl.Kosten[[#This Row],[Pnr.]]=GC$7,Tbl.Kosten[[#This Row],[Te financieren]],"")</f>
        <v/>
      </c>
      <c r="GD250" s="150" t="str">
        <f>IF(Tbl.Kosten[[#This Row],[Pnr.]]=GD$7,Tbl.Kosten[[#This Row],[Te financieren]],"")</f>
        <v/>
      </c>
      <c r="GE250" s="150" t="str">
        <f>IF(Tbl.Kosten[[#This Row],[Pnr.]]=GE$7,Tbl.Kosten[[#This Row],[Te financieren]],"")</f>
        <v/>
      </c>
      <c r="GF250" s="150" t="str">
        <f>IF(Tbl.Kosten[[#This Row],[Pnr.]]=GF$7,Tbl.Kosten[[#This Row],[Te financieren]],"")</f>
        <v/>
      </c>
      <c r="GG250" s="150" t="str">
        <f>IF(Tbl.Kosten[[#This Row],[Pnr.]]=GG$7,Tbl.Kosten[[#This Row],[Te financieren]],"")</f>
        <v/>
      </c>
      <c r="GH250" s="150" t="str">
        <f>IF(Tbl.Kosten[[#This Row],[Pnr.]]=GH$7,Tbl.Kosten[[#This Row],[Te financieren]],"")</f>
        <v/>
      </c>
      <c r="GI250" s="150" t="str">
        <f>IF(Tbl.Kosten[[#This Row],[Pnr.]]=GI$7,Tbl.Kosten[[#This Row],[Te financieren]],"")</f>
        <v/>
      </c>
      <c r="GJ250" s="150" t="str">
        <f>IF(Tbl.Kosten[[#This Row],[Pnr.]]=GJ$7,Tbl.Kosten[[#This Row],[Te financieren]],"")</f>
        <v/>
      </c>
      <c r="GK250" s="150" t="str">
        <f>IF(Tbl.Kosten[[#This Row],[Pnr.]]=GK$7,Tbl.Kosten[[#This Row],[Te financieren]],"")</f>
        <v/>
      </c>
      <c r="GL250" s="150" t="str">
        <f>IF(Tbl.Kosten[[#This Row],[Pnr.]]=GL$7,Tbl.Kosten[[#This Row],[Te financieren]],"")</f>
        <v/>
      </c>
      <c r="GM250" s="150" t="str">
        <f>IF(Tbl.Kosten[[#This Row],[Pnr.]]=GM$7,Tbl.Kosten[[#This Row],[Te financieren]],"")</f>
        <v/>
      </c>
      <c r="GN250" s="150" t="str">
        <f>IF(Tbl.Kosten[[#This Row],[Pnr.]]=GN$7,Tbl.Kosten[[#This Row],[Te financieren]],"")</f>
        <v/>
      </c>
      <c r="GO250" s="150" t="str">
        <f>IF(Tbl.Kosten[[#This Row],[Pnr.]]=GO$7,Tbl.Kosten[[#This Row],[Te financieren]],"")</f>
        <v/>
      </c>
      <c r="GP250" s="150" t="str">
        <f>IF(Tbl.Kosten[[#This Row],[Pnr.]]=GP$7,Tbl.Kosten[[#This Row],[Te financieren]],"")</f>
        <v/>
      </c>
      <c r="GQ250" s="150" t="str">
        <f>IF(Tbl.Kosten[[#This Row],[Pnr.]]=GQ$7,Tbl.Kosten[[#This Row],[Te financieren]],"")</f>
        <v/>
      </c>
      <c r="GR250" s="150" t="str">
        <f>IF(Tbl.Kosten[[#This Row],[Pnr.]]=GR$7,Tbl.Kosten[[#This Row],[Te financieren]],"")</f>
        <v/>
      </c>
      <c r="GS250" s="150" t="str">
        <f>IF(Tbl.Kosten[[#This Row],[Pnr.]]=GS$7,Tbl.Kosten[[#This Row],[Te financieren]],"")</f>
        <v/>
      </c>
      <c r="GT250" s="150" t="str">
        <f>IF(Tbl.Kosten[[#This Row],[Pnr.]]=GT$7,Tbl.Kosten[[#This Row],[Te financieren]],"")</f>
        <v/>
      </c>
      <c r="GU250" s="150" t="str">
        <f>IF(Tbl.Kosten[[#This Row],[Pnr.]]=GU$7,Tbl.Kosten[[#This Row],[Te financieren]],"")</f>
        <v/>
      </c>
      <c r="GV250" s="150" t="str">
        <f>IF(Tbl.Kosten[[#This Row],[Pnr.]]=GV$7,Tbl.Kosten[[#This Row],[Te financieren]],"")</f>
        <v/>
      </c>
      <c r="GW250" s="150" t="str">
        <f>IF(Tbl.Kosten[[#This Row],[Pnr.]]=GW$7,Tbl.Kosten[[#This Row],[Te financieren]],"")</f>
        <v/>
      </c>
      <c r="GX250" s="150" t="str">
        <f>IF(Tbl.Kosten[[#This Row],[Pnr.]]=GX$7,Tbl.Kosten[[#This Row],[Te financieren]],"")</f>
        <v/>
      </c>
      <c r="GY250" s="150" t="str">
        <f>IF(Tbl.Kosten[[#This Row],[Pnr.]]=GY$7,Tbl.Kosten[[#This Row],[Te financieren]],"")</f>
        <v/>
      </c>
      <c r="GZ250" s="150" t="str">
        <f>IF(Tbl.Kosten[[#This Row],[Pnr.]]=GZ$7,Tbl.Kosten[[#This Row],[Te financieren]],"")</f>
        <v/>
      </c>
      <c r="HA250" s="150" t="str">
        <f>IF(Tbl.Kosten[[#This Row],[Pnr.]]=HA$7,Tbl.Kosten[[#This Row],[Te financieren]],"")</f>
        <v/>
      </c>
      <c r="HB250" s="150" t="str">
        <f>IF(Tbl.Kosten[[#This Row],[Pnr.]]=HB$7,Tbl.Kosten[[#This Row],[Te financieren]],"")</f>
        <v/>
      </c>
      <c r="HC250" s="150" t="str">
        <f>IF(Tbl.Kosten[[#This Row],[Pnr.]]=HC$7,Tbl.Kosten[[#This Row],[Te financieren]],"")</f>
        <v/>
      </c>
      <c r="HD250" s="150" t="str">
        <f>IF(Tbl.Kosten[[#This Row],[Pnr.]]=HD$7,Tbl.Kosten[[#This Row],[Te financieren]],"")</f>
        <v/>
      </c>
      <c r="HE250" s="150" t="str">
        <f>IF(Tbl.Kosten[[#This Row],[Pnr.]]=HE$7,Tbl.Kosten[[#This Row],[Te financieren]],"")</f>
        <v/>
      </c>
      <c r="HF250" s="150" t="str">
        <f>IF(Tbl.Kosten[[#This Row],[Pnr.]]=HF$7,Tbl.Kosten[[#This Row],[Te financieren]],"")</f>
        <v/>
      </c>
      <c r="HG250" s="150" t="str">
        <f>IF(Tbl.Kosten[[#This Row],[Pnr.]]=HG$7,Tbl.Kosten[[#This Row],[Te financieren]],"")</f>
        <v/>
      </c>
      <c r="HH250" s="150" t="str">
        <f>IF(Tbl.Kosten[[#This Row],[Pnr.]]=HH$7,Tbl.Kosten[[#This Row],[Te financieren]],"")</f>
        <v/>
      </c>
      <c r="HI250" s="150" t="str">
        <f>IF(Tbl.Kosten[[#This Row],[Pnr.]]=HI$7,Tbl.Kosten[[#This Row],[Te financieren]],"")</f>
        <v/>
      </c>
      <c r="HJ250" s="150" t="str">
        <f>IF(Tbl.Kosten[[#This Row],[Pnr.]]=HJ$7,Tbl.Kosten[[#This Row],[Te financieren]],"")</f>
        <v/>
      </c>
      <c r="HK250" s="150" t="str">
        <f>IF(Tbl.Kosten[[#This Row],[Pnr.]]=HK$7,Tbl.Kosten[[#This Row],[Te financieren]],"")</f>
        <v/>
      </c>
      <c r="HL250" s="150" t="str">
        <f>IF(Tbl.Kosten[[#This Row],[Pnr.]]=HL$7,Tbl.Kosten[[#This Row],[Te financieren]],"")</f>
        <v/>
      </c>
      <c r="HM250" s="150" t="str">
        <f>IF(Tbl.Kosten[[#This Row],[Pnr.]]=HM$7,Tbl.Kosten[[#This Row],[Te financieren]],"")</f>
        <v/>
      </c>
      <c r="HN250" s="150" t="str">
        <f>IF(Tbl.Kosten[[#This Row],[Pnr.]]=HN$7,Tbl.Kosten[[#This Row],[Te financieren]],"")</f>
        <v/>
      </c>
      <c r="HO250" s="150" t="str">
        <f>IF(Tbl.Kosten[[#This Row],[Pnr.]]=HO$7,Tbl.Kosten[[#This Row],[Te financieren]],"")</f>
        <v/>
      </c>
      <c r="HP250" s="150" t="str">
        <f>IF(Tbl.Kosten[[#This Row],[Pnr.]]=HP$7,Tbl.Kosten[[#This Row],[Te financieren]],"")</f>
        <v/>
      </c>
      <c r="HQ250" s="150" t="str">
        <f>IF(Tbl.Kosten[[#This Row],[Pnr.]]=HQ$7,Tbl.Kosten[[#This Row],[Te financieren]],"")</f>
        <v/>
      </c>
      <c r="HR250" s="150" t="str">
        <f>IF(Tbl.Kosten[[#This Row],[Pnr.]]=HR$7,Tbl.Kosten[[#This Row],[Te financieren]],"")</f>
        <v/>
      </c>
      <c r="HS250" s="150" t="str">
        <f>IF(Tbl.Kosten[[#This Row],[Pnr.]]=HS$7,Tbl.Kosten[[#This Row],[Te financieren]],"")</f>
        <v/>
      </c>
      <c r="HT250" s="150" t="str">
        <f>IF(Tbl.Kosten[[#This Row],[Pnr.]]=HT$7,Tbl.Kosten[[#This Row],[Te financieren]],"")</f>
        <v/>
      </c>
      <c r="HU250" s="150" t="str">
        <f>IF(Tbl.Kosten[[#This Row],[Pnr.]]=HU$7,Tbl.Kosten[[#This Row],[Te financieren]],"")</f>
        <v/>
      </c>
      <c r="HV250" s="150" t="str">
        <f>IF(Tbl.Kosten[[#This Row],[Pnr.]]=HV$7,Tbl.Kosten[[#This Row],[Te financieren]],"")</f>
        <v/>
      </c>
      <c r="HW250" s="150" t="str">
        <f>IF(Tbl.Kosten[[#This Row],[Pnr.]]=HW$7,Tbl.Kosten[[#This Row],[Te financieren]],"")</f>
        <v/>
      </c>
    </row>
    <row r="251" spans="2:231" x14ac:dyDescent="0.3">
      <c r="B251" s="134"/>
      <c r="C251" s="137"/>
      <c r="D251" s="136"/>
      <c r="E251" s="261"/>
      <c r="F251" s="135"/>
      <c r="G251" s="11" t="str">
        <f>IF(Tbl.Kosten[[#This Row],[Medewerker e/o 
functie]]&lt;&gt;"",_xlfn.XLOOKUP(Tbl.Kosten[[#This Row],[Medewerker e/o 
functie]],Tbl.Uurtarief[Medewerker en/of functie],Tbl.Uurtarief[Uurtarief],"",0,1),"")</f>
        <v/>
      </c>
      <c r="H251" s="121">
        <f>IFERROR(Tbl.Kosten[[#This Row],[Uren]]*Tbl.Kosten[[#This Row],[Uurtarief]],0)</f>
        <v>0</v>
      </c>
      <c r="I251" s="119" t="str">
        <f>IF(Tbl.Kosten[[#This Row],[Subtotaal uren]]&lt;&gt;0,_xlfn.XLOOKUP(Tbl.Kosten[[#This Row],[Medewerker e/o 
functie]],Tbl.Uurtarief[Medewerker en/of functie],Tbl.Uurtarief[Kostensoort arbeid],"",0,1),"")</f>
        <v/>
      </c>
      <c r="J251" s="137"/>
      <c r="K251" s="135"/>
      <c r="L251" s="139" t="str">
        <f>IF(Tbl.Kosten[[#This Row],[Activum]]&lt;&gt;"",_xlfn.XLOOKUP(Tbl.Kosten[[#This Row],[Activum]],Tbl.Afschrijvingskosten[Activum],Tbl.Afschrijvingskosten[Tarief per afschrijvings-eenheid],"",0,1),"")</f>
        <v/>
      </c>
      <c r="M251" s="122">
        <f>IFERROR(Tbl.Kosten[[#This Row],[Een-
heden]]*Tbl.Kosten[[#This Row],[Afschrijvings-
tarief]],0)</f>
        <v>0</v>
      </c>
      <c r="N251" s="122" t="str">
        <f>IF(Tbl.Kosten[[#This Row],[Subtotaal afschrijving]]&lt;&gt;0,Lijsten!$A$7,"")</f>
        <v/>
      </c>
      <c r="O251" s="140"/>
      <c r="P251" s="135"/>
      <c r="Q251" s="138"/>
      <c r="R251" s="122">
        <f>IFERROR(Tbl.Kosten[[#This Row],[Aantal]]*Tbl.Kosten[[#This Row],[Tarief]],0)</f>
        <v>0</v>
      </c>
      <c r="S251" s="8">
        <f>IFERROR(Tbl.Kosten[[#This Row],[Subtotaal overige kosten]]+Tbl.Kosten[[#This Row],[Subtotaal uren]]+Tbl.Kosten[[#This Row],[Subtotaal afschrijving]],0)</f>
        <v>0</v>
      </c>
      <c r="T251" s="8">
        <f>IFERROR(Tbl.Kosten[[#This Row],[Totaal kosten]]*Tbl.Kosten[[#This Row],[Subsidie%]],0)</f>
        <v>0</v>
      </c>
      <c r="U251" s="4" t="str" cm="1">
        <f t="array" ref="U251">IFERROR(_xlfn.IFS(Tbl.Kosten[[#This Row],[Subtotaal uren]]&lt;&gt;0,Tbl.Kosten[[#This Row],[Kostensoort arbeid]],Tbl.Kosten[[#This Row],[Subtotaal afschrijving]]&lt;&gt;0,Tbl.Kosten[[#This Row],[Kostensoort afschrijving]],Tbl.Kosten[[#This Row],[Subtotaal overige kosten]]&lt;&gt;0,Tbl.Kosten[[#This Row],[Kostensoort overig]]),"")</f>
        <v/>
      </c>
      <c r="V251" s="4" t="str">
        <f>IFERROR(_xlfn.XLOOKUP(Tbl.Kosten[[#This Row],[Activiteitencode]],Tbl.Activiteiten[Activiteitcode],Tbl.Activiteiten[Werkpakketcode],"",0,1),"")</f>
        <v/>
      </c>
      <c r="W251" s="4" t="str">
        <f>IFERROR(_xlfn.XLOOKUP(Tbl.Kosten[[#This Row],[Werkpakketcode]],Tbl.Werkpakketten[Werkpakketcode],Tbl.Werkpakketten[Subsidiabele activiteit],"",0,1),"")</f>
        <v/>
      </c>
      <c r="X251" s="12">
        <f>IFERROR(_xlfn.XLOOKUP(Tbl.Kosten[[#This Row],[Sanr.]],Tbl.Subsidiehoogte[SAnr.],Tbl.Subsidiehoogte[Sub. Percentage],0,0,1),0)</f>
        <v>0</v>
      </c>
      <c r="Y251" s="144" t="str">
        <f>IFERROR(_xlfn.XLOOKUP(Tbl.Kosten[[#This Row],[Partnercode]],Tbl.Projectpartners[Partnercode],Tbl.Projectpartners[PNr.],"",0,1),"")</f>
        <v>P1</v>
      </c>
      <c r="Z251" s="148">
        <f>IF(Tbl.Kosten[[#This Row],[Pnr.]]=Z$7,Tbl.Kosten[[#This Row],[Totaal kosten]],"")</f>
        <v>0</v>
      </c>
      <c r="AA251" s="148" t="str">
        <f>IF(Tbl.Kosten[[#This Row],[Pnr.]]=AA$7,Tbl.Kosten[[#This Row],[Totaal kosten]],"")</f>
        <v/>
      </c>
      <c r="AB251" s="148" t="str">
        <f>IF(Tbl.Kosten[[#This Row],[Pnr.]]=AB$7,Tbl.Kosten[[#This Row],[Totaal kosten]],"")</f>
        <v/>
      </c>
      <c r="AC251" s="148" t="str">
        <f>IF(Tbl.Kosten[[#This Row],[Pnr.]]=AC$7,Tbl.Kosten[[#This Row],[Totaal kosten]],"")</f>
        <v/>
      </c>
      <c r="AD251" s="148" t="str">
        <f>IF(Tbl.Kosten[[#This Row],[Pnr.]]=AD$7,Tbl.Kosten[[#This Row],[Totaal kosten]],"")</f>
        <v/>
      </c>
      <c r="AE251" s="148" t="str">
        <f>IF(Tbl.Kosten[[#This Row],[Pnr.]]=AE$7,Tbl.Kosten[[#This Row],[Totaal kosten]],"")</f>
        <v/>
      </c>
      <c r="AF251" s="148" t="str">
        <f>IF(Tbl.Kosten[[#This Row],[Pnr.]]=AF$7,Tbl.Kosten[[#This Row],[Totaal kosten]],"")</f>
        <v/>
      </c>
      <c r="AG251" s="148" t="str">
        <f>IF(Tbl.Kosten[[#This Row],[Pnr.]]=AG$7,Tbl.Kosten[[#This Row],[Totaal kosten]],"")</f>
        <v/>
      </c>
      <c r="AH251" s="148" t="str">
        <f>IF(Tbl.Kosten[[#This Row],[Pnr.]]=AH$7,Tbl.Kosten[[#This Row],[Totaal kosten]],"")</f>
        <v/>
      </c>
      <c r="AI251" s="148" t="str">
        <f>IF(Tbl.Kosten[[#This Row],[Pnr.]]=AI$7,Tbl.Kosten[[#This Row],[Totaal kosten]],"")</f>
        <v/>
      </c>
      <c r="AJ251" s="148" t="str">
        <f>IF(Tbl.Kosten[[#This Row],[Pnr.]]=AJ$7,Tbl.Kosten[[#This Row],[Totaal kosten]],"")</f>
        <v/>
      </c>
      <c r="AK251" s="148" t="str">
        <f>IF(Tbl.Kosten[[#This Row],[Pnr.]]=AK$7,Tbl.Kosten[[#This Row],[Totaal kosten]],"")</f>
        <v/>
      </c>
      <c r="AL251" s="148" t="str">
        <f>IF(Tbl.Kosten[[#This Row],[Pnr.]]=AL$7,Tbl.Kosten[[#This Row],[Totaal kosten]],"")</f>
        <v/>
      </c>
      <c r="AM251" s="148" t="str">
        <f>IF(Tbl.Kosten[[#This Row],[Pnr.]]=AM$7,Tbl.Kosten[[#This Row],[Totaal kosten]],"")</f>
        <v/>
      </c>
      <c r="AN251" s="148" t="str">
        <f>IF(Tbl.Kosten[[#This Row],[Pnr.]]=AN$7,Tbl.Kosten[[#This Row],[Totaal kosten]],"")</f>
        <v/>
      </c>
      <c r="AO251" s="148" t="str">
        <f>IF(Tbl.Kosten[[#This Row],[Pnr.]]=AO$7,Tbl.Kosten[[#This Row],[Totaal kosten]],"")</f>
        <v/>
      </c>
      <c r="AP251" s="148" t="str">
        <f>IF(Tbl.Kosten[[#This Row],[Pnr.]]=AP$7,Tbl.Kosten[[#This Row],[Totaal kosten]],"")</f>
        <v/>
      </c>
      <c r="AQ251" s="148" t="str">
        <f>IF(Tbl.Kosten[[#This Row],[Pnr.]]=AQ$7,Tbl.Kosten[[#This Row],[Totaal kosten]],"")</f>
        <v/>
      </c>
      <c r="AR251" s="148" t="str">
        <f>IF(Tbl.Kosten[[#This Row],[Pnr.]]=AR$7,Tbl.Kosten[[#This Row],[Totaal kosten]],"")</f>
        <v/>
      </c>
      <c r="AS251" s="148" t="str">
        <f>IF(Tbl.Kosten[[#This Row],[Pnr.]]=AS$7,Tbl.Kosten[[#This Row],[Totaal kosten]],"")</f>
        <v/>
      </c>
      <c r="AT251" s="148" t="str">
        <f>IF(Tbl.Kosten[[#This Row],[Pnr.]]=AT$7,Tbl.Kosten[[#This Row],[Totaal kosten]],"")</f>
        <v/>
      </c>
      <c r="AU251" s="148" t="str">
        <f>IF(Tbl.Kosten[[#This Row],[Pnr.]]=AU$7,Tbl.Kosten[[#This Row],[Totaal kosten]],"")</f>
        <v/>
      </c>
      <c r="AV251" s="148" t="str">
        <f>IF(Tbl.Kosten[[#This Row],[Pnr.]]=AV$7,Tbl.Kosten[[#This Row],[Totaal kosten]],"")</f>
        <v/>
      </c>
      <c r="AW251" s="148" t="str">
        <f>IF(Tbl.Kosten[[#This Row],[Pnr.]]=AW$7,Tbl.Kosten[[#This Row],[Totaal kosten]],"")</f>
        <v/>
      </c>
      <c r="AX251" s="148" t="str">
        <f>IF(Tbl.Kosten[[#This Row],[Pnr.]]=AX$7,Tbl.Kosten[[#This Row],[Totaal kosten]],"")</f>
        <v/>
      </c>
      <c r="AY251" s="148" t="str">
        <f>IF(Tbl.Kosten[[#This Row],[Pnr.]]=AY$7,Tbl.Kosten[[#This Row],[Totaal kosten]],"")</f>
        <v/>
      </c>
      <c r="AZ251" s="148" t="str">
        <f>IF(Tbl.Kosten[[#This Row],[Pnr.]]=AZ$7,Tbl.Kosten[[#This Row],[Totaal kosten]],"")</f>
        <v/>
      </c>
      <c r="BA251" s="148" t="str">
        <f>IF(Tbl.Kosten[[#This Row],[Pnr.]]=BA$7,Tbl.Kosten[[#This Row],[Totaal kosten]],"")</f>
        <v/>
      </c>
      <c r="BB251" s="148" t="str">
        <f>IF(Tbl.Kosten[[#This Row],[Pnr.]]=BB$7,Tbl.Kosten[[#This Row],[Totaal kosten]],"")</f>
        <v/>
      </c>
      <c r="BC251" s="148" t="str">
        <f>IF(Tbl.Kosten[[#This Row],[Pnr.]]=BC$7,Tbl.Kosten[[#This Row],[Totaal kosten]],"")</f>
        <v/>
      </c>
      <c r="BD251" s="148" t="str">
        <f>IF(Tbl.Kosten[[#This Row],[Pnr.]]=BD$7,Tbl.Kosten[[#This Row],[Totaal kosten]],"")</f>
        <v/>
      </c>
      <c r="BE251" s="148" t="str">
        <f>IF(Tbl.Kosten[[#This Row],[Pnr.]]=BE$7,Tbl.Kosten[[#This Row],[Totaal kosten]],"")</f>
        <v/>
      </c>
      <c r="BF251" s="148" t="str">
        <f>IF(Tbl.Kosten[[#This Row],[Pnr.]]=BF$7,Tbl.Kosten[[#This Row],[Totaal kosten]],"")</f>
        <v/>
      </c>
      <c r="BG251" s="148" t="str">
        <f>IF(Tbl.Kosten[[#This Row],[Pnr.]]=BG$7,Tbl.Kosten[[#This Row],[Totaal kosten]],"")</f>
        <v/>
      </c>
      <c r="BH251" s="148" t="str">
        <f>IF(Tbl.Kosten[[#This Row],[Pnr.]]=BH$7,Tbl.Kosten[[#This Row],[Totaal kosten]],"")</f>
        <v/>
      </c>
      <c r="BI251" s="148" t="str">
        <f>IF(Tbl.Kosten[[#This Row],[Pnr.]]=BI$7,Tbl.Kosten[[#This Row],[Totaal kosten]],"")</f>
        <v/>
      </c>
      <c r="BJ251" s="148" t="str">
        <f>IF(Tbl.Kosten[[#This Row],[Pnr.]]=BJ$7,Tbl.Kosten[[#This Row],[Totaal kosten]],"")</f>
        <v/>
      </c>
      <c r="BK251" s="148" t="str">
        <f>IF(Tbl.Kosten[[#This Row],[Pnr.]]=BK$7,Tbl.Kosten[[#This Row],[Totaal kosten]],"")</f>
        <v/>
      </c>
      <c r="BL251" s="148" t="str">
        <f>IF(Tbl.Kosten[[#This Row],[Pnr.]]=BL$7,Tbl.Kosten[[#This Row],[Totaal kosten]],"")</f>
        <v/>
      </c>
      <c r="BM251" s="148" t="str">
        <f>IF(Tbl.Kosten[[#This Row],[Pnr.]]=BM$7,Tbl.Kosten[[#This Row],[Totaal kosten]],"")</f>
        <v/>
      </c>
      <c r="BN251" s="148" t="str">
        <f>IF(Tbl.Kosten[[#This Row],[Pnr.]]=BN$7,Tbl.Kosten[[#This Row],[Totaal kosten]],"")</f>
        <v/>
      </c>
      <c r="BO251" s="148" t="str">
        <f>IF(Tbl.Kosten[[#This Row],[Pnr.]]=BO$7,Tbl.Kosten[[#This Row],[Totaal kosten]],"")</f>
        <v/>
      </c>
      <c r="BP251" s="148" t="str">
        <f>IF(Tbl.Kosten[[#This Row],[Pnr.]]=BP$7,Tbl.Kosten[[#This Row],[Totaal kosten]],"")</f>
        <v/>
      </c>
      <c r="BQ251" s="148" t="str">
        <f>IF(Tbl.Kosten[[#This Row],[Pnr.]]=BQ$7,Tbl.Kosten[[#This Row],[Totaal kosten]],"")</f>
        <v/>
      </c>
      <c r="BR251" s="148" t="str">
        <f>IF(Tbl.Kosten[[#This Row],[Pnr.]]=BR$7,Tbl.Kosten[[#This Row],[Totaal kosten]],"")</f>
        <v/>
      </c>
      <c r="BS251" s="148" t="str">
        <f>IF(Tbl.Kosten[[#This Row],[Pnr.]]=BS$7,Tbl.Kosten[[#This Row],[Totaal kosten]],"")</f>
        <v/>
      </c>
      <c r="BT251" s="148" t="str">
        <f>IF(Tbl.Kosten[[#This Row],[Pnr.]]=BT$7,Tbl.Kosten[[#This Row],[Totaal kosten]],"")</f>
        <v/>
      </c>
      <c r="BU251" s="148" t="str">
        <f>IF(Tbl.Kosten[[#This Row],[Pnr.]]=BU$7,Tbl.Kosten[[#This Row],[Totaal kosten]],"")</f>
        <v/>
      </c>
      <c r="BV251" s="148" t="str">
        <f>IF(Tbl.Kosten[[#This Row],[Pnr.]]=BV$7,Tbl.Kosten[[#This Row],[Totaal kosten]],"")</f>
        <v/>
      </c>
      <c r="BW251" s="148" t="str">
        <f>IF(Tbl.Kosten[[#This Row],[Pnr.]]=BW$7,Tbl.Kosten[[#This Row],[Totaal kosten]],"")</f>
        <v/>
      </c>
      <c r="BX251" s="148" t="str">
        <f>IFERROR(_xlfn.XLOOKUP(Tbl.Kosten[[#This Row],[Werkpakketcode]],Tbl.Werkpakketten[Werkpakketcode],Tbl.Werkpakketten[WPnr.],"",0,1),"")</f>
        <v/>
      </c>
      <c r="BY251" s="148" t="str">
        <f>IF(Tbl.Kosten[[#This Row],[WPnr.]]=BY$7,Tbl.Kosten[[#This Row],[Totaal kosten]],"")</f>
        <v/>
      </c>
      <c r="BZ251" s="148" t="str">
        <f>IF(Tbl.Kosten[[#This Row],[WPnr.]]=BZ$7,Tbl.Kosten[[#This Row],[Totaal kosten]],"")</f>
        <v/>
      </c>
      <c r="CA251" s="148" t="str">
        <f>IF(Tbl.Kosten[[#This Row],[WPnr.]]=CA$7,Tbl.Kosten[[#This Row],[Totaal kosten]],"")</f>
        <v/>
      </c>
      <c r="CB251" s="148" t="str">
        <f>IF(Tbl.Kosten[[#This Row],[WPnr.]]=CB$7,Tbl.Kosten[[#This Row],[Totaal kosten]],"")</f>
        <v/>
      </c>
      <c r="CC251" s="148" t="str">
        <f>IF(Tbl.Kosten[[#This Row],[WPnr.]]=CC$7,Tbl.Kosten[[#This Row],[Totaal kosten]],"")</f>
        <v/>
      </c>
      <c r="CD251" s="148" t="str">
        <f>IF(Tbl.Kosten[[#This Row],[WPnr.]]=CD$7,Tbl.Kosten[[#This Row],[Totaal kosten]],"")</f>
        <v/>
      </c>
      <c r="CE251" s="148" t="str">
        <f>IF(Tbl.Kosten[[#This Row],[WPnr.]]=CE$7,Tbl.Kosten[[#This Row],[Totaal kosten]],"")</f>
        <v/>
      </c>
      <c r="CF251" s="148" t="str">
        <f>IF(Tbl.Kosten[[#This Row],[WPnr.]]=CF$7,Tbl.Kosten[[#This Row],[Totaal kosten]],"")</f>
        <v/>
      </c>
      <c r="CG251" s="148" t="str">
        <f>IF(Tbl.Kosten[[#This Row],[WPnr.]]=CG$7,Tbl.Kosten[[#This Row],[Totaal kosten]],"")</f>
        <v/>
      </c>
      <c r="CH251" s="148" t="str">
        <f>IF(Tbl.Kosten[[#This Row],[WPnr.]]=CH$7,Tbl.Kosten[[#This Row],[Totaal kosten]],"")</f>
        <v/>
      </c>
      <c r="CI251" s="148" t="str">
        <f>IF(Tbl.Kosten[[#This Row],[WPnr.]]=CI$7,Tbl.Kosten[[#This Row],[Totaal kosten]],"")</f>
        <v/>
      </c>
      <c r="CJ251" s="148" t="str">
        <f>IF(Tbl.Kosten[[#This Row],[WPnr.]]=CJ$7,Tbl.Kosten[[#This Row],[Totaal kosten]],"")</f>
        <v/>
      </c>
      <c r="CK251" s="148" t="str">
        <f>IF(Tbl.Kosten[[#This Row],[WPnr.]]=CK$7,Tbl.Kosten[[#This Row],[Totaal kosten]],"")</f>
        <v/>
      </c>
      <c r="CL251" s="148" t="str">
        <f>IF(Tbl.Kosten[[#This Row],[WPnr.]]=CL$7,Tbl.Kosten[[#This Row],[Totaal kosten]],"")</f>
        <v/>
      </c>
      <c r="CM251" s="148" t="str">
        <f>IF(Tbl.Kosten[[#This Row],[WPnr.]]=CM$7,Tbl.Kosten[[#This Row],[Totaal kosten]],"")</f>
        <v/>
      </c>
      <c r="CN251" s="148" t="str">
        <f>IF(Tbl.Kosten[[#This Row],[WPnr.]]=CN$7,Tbl.Kosten[[#This Row],[Totaal kosten]],"")</f>
        <v/>
      </c>
      <c r="CO251" s="148" t="str">
        <f>IF(Tbl.Kosten[[#This Row],[WPnr.]]=CO$7,Tbl.Kosten[[#This Row],[Totaal kosten]],"")</f>
        <v/>
      </c>
      <c r="CP251" s="148" t="str">
        <f>IF(Tbl.Kosten[[#This Row],[WPnr.]]=CP$7,Tbl.Kosten[[#This Row],[Totaal kosten]],"")</f>
        <v/>
      </c>
      <c r="CQ251" s="148" t="str">
        <f>IF(Tbl.Kosten[[#This Row],[WPnr.]]=CQ$7,Tbl.Kosten[[#This Row],[Totaal kosten]],"")</f>
        <v/>
      </c>
      <c r="CR251" s="148" t="str">
        <f>IF(Tbl.Kosten[[#This Row],[WPnr.]]=CR$7,Tbl.Kosten[[#This Row],[Totaal kosten]],"")</f>
        <v/>
      </c>
      <c r="CS251" s="148" t="str">
        <f>IF(Tbl.Kosten[[#This Row],[WPnr.]]=CS$7,Tbl.Kosten[[#This Row],[Totaal kosten]],"")</f>
        <v/>
      </c>
      <c r="CT251" s="148" t="str">
        <f>IF(Tbl.Kosten[[#This Row],[WPnr.]]=CT$7,Tbl.Kosten[[#This Row],[Totaal kosten]],"")</f>
        <v/>
      </c>
      <c r="CU251" s="148" t="str">
        <f>IF(Tbl.Kosten[[#This Row],[WPnr.]]=CU$7,Tbl.Kosten[[#This Row],[Totaal kosten]],"")</f>
        <v/>
      </c>
      <c r="CV251" s="148" t="str">
        <f>IF(Tbl.Kosten[[#This Row],[WPnr.]]=CV$7,Tbl.Kosten[[#This Row],[Totaal kosten]],"")</f>
        <v/>
      </c>
      <c r="CW251" s="148" t="str">
        <f>IF(Tbl.Kosten[[#This Row],[WPnr.]]=CW$7,Tbl.Kosten[[#This Row],[Totaal kosten]],"")</f>
        <v/>
      </c>
      <c r="CX251" s="148" t="str">
        <f>IF(Tbl.Kosten[[#This Row],[WPnr.]]=CX$7,Tbl.Kosten[[#This Row],[Totaal kosten]],"")</f>
        <v/>
      </c>
      <c r="CY251" s="148" t="str">
        <f>IF(Tbl.Kosten[[#This Row],[WPnr.]]=CY$7,Tbl.Kosten[[#This Row],[Totaal kosten]],"")</f>
        <v/>
      </c>
      <c r="CZ251" s="148" t="str">
        <f>IF(Tbl.Kosten[[#This Row],[WPnr.]]=CZ$7,Tbl.Kosten[[#This Row],[Totaal kosten]],"")</f>
        <v/>
      </c>
      <c r="DA251" s="148" t="str">
        <f>IF(Tbl.Kosten[[#This Row],[WPnr.]]=DA$7,Tbl.Kosten[[#This Row],[Totaal kosten]],"")</f>
        <v/>
      </c>
      <c r="DB251" s="148" t="str">
        <f>IF(Tbl.Kosten[[#This Row],[WPnr.]]=DB$7,Tbl.Kosten[[#This Row],[Totaal kosten]],"")</f>
        <v/>
      </c>
      <c r="DC251" s="148" t="str">
        <f>IF(Tbl.Kosten[[#This Row],[WPnr.]]=DC$7,Tbl.Kosten[[#This Row],[Totaal kosten]],"")</f>
        <v/>
      </c>
      <c r="DD251" s="148" t="str">
        <f>IF(Tbl.Kosten[[#This Row],[WPnr.]]=DD$7,Tbl.Kosten[[#This Row],[Totaal kosten]],"")</f>
        <v/>
      </c>
      <c r="DE251" s="148" t="str">
        <f>IF(Tbl.Kosten[[#This Row],[WPnr.]]=DE$7,Tbl.Kosten[[#This Row],[Totaal kosten]],"")</f>
        <v/>
      </c>
      <c r="DF251" s="148" t="str">
        <f>IF(Tbl.Kosten[[#This Row],[WPnr.]]=DF$7,Tbl.Kosten[[#This Row],[Totaal kosten]],"")</f>
        <v/>
      </c>
      <c r="DG251" s="148" t="str">
        <f>IF(Tbl.Kosten[[#This Row],[WPnr.]]=DG$7,Tbl.Kosten[[#This Row],[Totaal kosten]],"")</f>
        <v/>
      </c>
      <c r="DH251" s="148" t="str">
        <f>IF(Tbl.Kosten[[#This Row],[WPnr.]]=DH$7,Tbl.Kosten[[#This Row],[Totaal kosten]],"")</f>
        <v/>
      </c>
      <c r="DI251" s="148" t="str">
        <f>IF(Tbl.Kosten[[#This Row],[WPnr.]]=DI$7,Tbl.Kosten[[#This Row],[Totaal kosten]],"")</f>
        <v/>
      </c>
      <c r="DJ251" s="148" t="str">
        <f>IF(Tbl.Kosten[[#This Row],[WPnr.]]=DJ$7,Tbl.Kosten[[#This Row],[Totaal kosten]],"")</f>
        <v/>
      </c>
      <c r="DK251" s="148" t="str">
        <f>IF(Tbl.Kosten[[#This Row],[WPnr.]]=DK$7,Tbl.Kosten[[#This Row],[Totaal kosten]],"")</f>
        <v/>
      </c>
      <c r="DL251" s="148" t="str">
        <f>IF(Tbl.Kosten[[#This Row],[WPnr.]]=DL$7,Tbl.Kosten[[#This Row],[Totaal kosten]],"")</f>
        <v/>
      </c>
      <c r="DM251" s="148" t="str">
        <f>IF(Tbl.Kosten[[#This Row],[WPnr.]]=DM$7,Tbl.Kosten[[#This Row],[Totaal kosten]],"")</f>
        <v/>
      </c>
      <c r="DN251" s="148" t="str">
        <f>IF(Tbl.Kosten[[#This Row],[WPnr.]]=DN$7,Tbl.Kosten[[#This Row],[Totaal kosten]],"")</f>
        <v/>
      </c>
      <c r="DO251" s="148" t="str">
        <f>IF(Tbl.Kosten[[#This Row],[WPnr.]]=DO$7,Tbl.Kosten[[#This Row],[Totaal kosten]],"")</f>
        <v/>
      </c>
      <c r="DP251" s="148" t="str">
        <f>IF(Tbl.Kosten[[#This Row],[WPnr.]]=DP$7,Tbl.Kosten[[#This Row],[Totaal kosten]],"")</f>
        <v/>
      </c>
      <c r="DQ251" s="148" t="str">
        <f>IF(Tbl.Kosten[[#This Row],[WPnr.]]=DQ$7,Tbl.Kosten[[#This Row],[Totaal kosten]],"")</f>
        <v/>
      </c>
      <c r="DR251" s="148" t="str">
        <f>IF(Tbl.Kosten[[#This Row],[WPnr.]]=DR$7,Tbl.Kosten[[#This Row],[Totaal kosten]],"")</f>
        <v/>
      </c>
      <c r="DS251" s="148" t="str">
        <f>IF(Tbl.Kosten[[#This Row],[WPnr.]]=DS$7,Tbl.Kosten[[#This Row],[Totaal kosten]],"")</f>
        <v/>
      </c>
      <c r="DT251" s="148" t="str">
        <f>IF(Tbl.Kosten[[#This Row],[WPnr.]]=DT$7,Tbl.Kosten[[#This Row],[Totaal kosten]],"")</f>
        <v/>
      </c>
      <c r="DU251" s="148" t="str">
        <f>IF(Tbl.Kosten[[#This Row],[WPnr.]]=DU$7,Tbl.Kosten[[#This Row],[Totaal kosten]],"")</f>
        <v/>
      </c>
      <c r="DV251" s="148" t="str">
        <f>IF(Tbl.Kosten[[#This Row],[WPnr.]]=DV$7,Tbl.Kosten[[#This Row],[Totaal kosten]],"")</f>
        <v/>
      </c>
      <c r="DW251" s="148" t="str">
        <f>IFERROR(_xlfn.XLOOKUP(Tbl.Kosten[[#This Row],[Kostensoort]],Tbl.Kostensoorten[Kostensoorten],Tbl.Kostensoorten[KSnr.],"",0,1),"")</f>
        <v/>
      </c>
      <c r="DX251" s="148" t="str">
        <f>IF(Tbl.Kosten[[#This Row],[KSnr.]]=DX$7,Tbl.Kosten[[#This Row],[Totaal kosten]],"")</f>
        <v/>
      </c>
      <c r="DY251" s="148" t="str">
        <f>IF(Tbl.Kosten[[#This Row],[KSnr.]]=DY$7,Tbl.Kosten[[#This Row],[Totaal kosten]],"")</f>
        <v/>
      </c>
      <c r="DZ251" s="148" t="str">
        <f>IF(Tbl.Kosten[[#This Row],[KSnr.]]=DZ$7,Tbl.Kosten[[#This Row],[Totaal kosten]],"")</f>
        <v/>
      </c>
      <c r="EA251" s="148" t="str">
        <f>IF(Tbl.Kosten[[#This Row],[KSnr.]]=EA$7,Tbl.Kosten[[#This Row],[Totaal kosten]],"")</f>
        <v/>
      </c>
      <c r="EB251" s="148" t="str">
        <f>IF(Tbl.Kosten[[#This Row],[KSnr.]]=EB$7,Tbl.Kosten[[#This Row],[Totaal kosten]],"")</f>
        <v/>
      </c>
      <c r="EC251" s="148" t="str">
        <f>IF(Tbl.Kosten[[#This Row],[KSnr.]]=EC$7,Tbl.Kosten[[#This Row],[Totaal kosten]],"")</f>
        <v/>
      </c>
      <c r="ED251" s="148" t="str">
        <f>IF(Tbl.Kosten[[#This Row],[KSnr.]]=ED$7,Tbl.Kosten[[#This Row],[Totaal kosten]],"")</f>
        <v/>
      </c>
      <c r="EE251" s="148" t="str">
        <f>IF(Tbl.Kosten[[#This Row],[KSnr.]]=EE$7,Tbl.Kosten[[#This Row],[Totaal kosten]],"")</f>
        <v/>
      </c>
      <c r="EF251" s="148" t="str">
        <f>IF(Tbl.Kosten[[#This Row],[KSnr.]]=EF$7,Tbl.Kosten[[#This Row],[Totaal kosten]],"")</f>
        <v/>
      </c>
      <c r="EG251" s="148" t="str">
        <f>IF(Tbl.Kosten[[#This Row],[KSnr.]]=EG$7,Tbl.Kosten[[#This Row],[Totaal kosten]],"")</f>
        <v/>
      </c>
      <c r="EH251" s="148" t="str">
        <f>IF(Tbl.Kosten[[#This Row],[KSnr.]]=EH$7,Tbl.Kosten[[#This Row],[Totaal kosten]],"")</f>
        <v/>
      </c>
      <c r="EI251" s="148" t="str">
        <f>IF(Tbl.Kosten[[#This Row],[KSnr.]]=EI$7,Tbl.Kosten[[#This Row],[Totaal kosten]],"")</f>
        <v/>
      </c>
      <c r="EJ251" s="148" t="str">
        <f>IF(Tbl.Kosten[[#This Row],[KSnr.]]=EJ$7,Tbl.Kosten[[#This Row],[Totaal kosten]],"")</f>
        <v/>
      </c>
      <c r="EK251" s="148" t="str">
        <f>IF(Tbl.Kosten[[#This Row],[KSnr.]]=EK$7,Tbl.Kosten[[#This Row],[Totaal kosten]],"")</f>
        <v/>
      </c>
      <c r="EL251" s="148" t="str">
        <f>IF(Tbl.Kosten[[#This Row],[KSnr.]]=EL$7,Tbl.Kosten[[#This Row],[Totaal kosten]],"")</f>
        <v/>
      </c>
      <c r="EM251" s="148" t="str">
        <f>IF(Tbl.Kosten[[#This Row],[KSnr.]]=EM$7,Tbl.Kosten[[#This Row],[Totaal kosten]],"")</f>
        <v/>
      </c>
      <c r="EN251" s="148" t="str">
        <f>IF(Tbl.Kosten[[#This Row],[KSnr.]]=EN$7,Tbl.Kosten[[#This Row],[Totaal kosten]],"")</f>
        <v/>
      </c>
      <c r="EO251" s="148" t="str">
        <f>IF(Tbl.Kosten[[#This Row],[KSnr.]]=EO$7,Tbl.Kosten[[#This Row],[Totaal kosten]],"")</f>
        <v/>
      </c>
      <c r="EP251" s="148" t="str">
        <f>IF(Tbl.Kosten[[#This Row],[KSnr.]]=EP$7,Tbl.Kosten[[#This Row],[Totaal kosten]],"")</f>
        <v/>
      </c>
      <c r="EQ251" s="148" t="str">
        <f>IF(Tbl.Kosten[[#This Row],[KSnr.]]=EQ$7,Tbl.Kosten[[#This Row],[Totaal kosten]],"")</f>
        <v/>
      </c>
      <c r="ER251" s="144" t="str">
        <f>IFERROR(_xlfn.XLOOKUP(Tbl.Kosten[[#This Row],[Subsidieactiviteit]],Tbl.Subsidiehoogte[Subsidieactiviteit],Tbl.Subsidiehoogte[SAnr.],"",0,1),"")</f>
        <v/>
      </c>
      <c r="ES251" s="150" t="str">
        <f>IF(Tbl.Kosten[[#This Row],[Sanr.]]=ES$7,Tbl.Kosten[[#This Row],[Totaal kosten]],"")</f>
        <v/>
      </c>
      <c r="ET251" s="150" t="str">
        <f>IF(Tbl.Kosten[[#This Row],[Sanr.]]=ET$7,Tbl.Kosten[[#This Row],[Totaal kosten]],"")</f>
        <v/>
      </c>
      <c r="EU251" s="150" t="str">
        <f>IF(Tbl.Kosten[[#This Row],[Sanr.]]=EU$7,Tbl.Kosten[[#This Row],[Totaal kosten]],"")</f>
        <v/>
      </c>
      <c r="EV251" s="150" t="str">
        <f>IF(Tbl.Kosten[[#This Row],[Sanr.]]=EV$7,Tbl.Kosten[[#This Row],[Totaal kosten]],"")</f>
        <v/>
      </c>
      <c r="EW251" s="150" t="str">
        <f>IF(Tbl.Kosten[[#This Row],[Sanr.]]=EW$7,Tbl.Kosten[[#This Row],[Totaal kosten]],"")</f>
        <v/>
      </c>
      <c r="EX251" s="150" t="str">
        <f>IF(Tbl.Kosten[[#This Row],[Sanr.]]=EX$7,Tbl.Kosten[[#This Row],[Totaal kosten]],"")</f>
        <v/>
      </c>
      <c r="EY251" s="150" t="str">
        <f>IF(Tbl.Kosten[[#This Row],[Sanr.]]=EY$7,Tbl.Kosten[[#This Row],[Totaal kosten]],"")</f>
        <v/>
      </c>
      <c r="EZ251" s="150" t="str">
        <f>IF(Tbl.Kosten[[#This Row],[Sanr.]]=EZ$7,Tbl.Kosten[[#This Row],[Totaal kosten]],"")</f>
        <v/>
      </c>
      <c r="FA251" s="150" t="str">
        <f>IF(Tbl.Kosten[[#This Row],[Sanr.]]=FA$7,Tbl.Kosten[[#This Row],[Totaal kosten]],"")</f>
        <v/>
      </c>
      <c r="FB251" s="150" t="str">
        <f>IF(Tbl.Kosten[[#This Row],[Sanr.]]=FB$7,Tbl.Kosten[[#This Row],[Totaal kosten]],"")</f>
        <v/>
      </c>
      <c r="FC251" s="150" t="str">
        <f>IF(Tbl.Kosten[[#This Row],[Sanr.]]=FC$7,Tbl.Kosten[[#This Row],[Totaal kosten]],"")</f>
        <v/>
      </c>
      <c r="FD251" s="150" t="str">
        <f>IF(Tbl.Kosten[[#This Row],[Sanr.]]=FD$7,Tbl.Kosten[[#This Row],[Totaal kosten]],"")</f>
        <v/>
      </c>
      <c r="FE251" s="150" t="str">
        <f>IF(Tbl.Kosten[[#This Row],[Sanr.]]=FE$7,Tbl.Kosten[[#This Row],[Totaal kosten]],"")</f>
        <v/>
      </c>
      <c r="FF251" s="150" t="str">
        <f>IF(Tbl.Kosten[[#This Row],[Sanr.]]=FF$7,Tbl.Kosten[[#This Row],[Totaal kosten]],"")</f>
        <v/>
      </c>
      <c r="FG251" s="150" t="str">
        <f>IF(Tbl.Kosten[[#This Row],[Sanr.]]=FG$7,Tbl.Kosten[[#This Row],[Totaal kosten]],"")</f>
        <v/>
      </c>
      <c r="FH251" s="150" t="str">
        <f>IF(Tbl.Kosten[[#This Row],[Sanr.]]=FH$7,Tbl.Kosten[[#This Row],[Totaal kosten]],"")</f>
        <v/>
      </c>
      <c r="FI251" s="150" t="str">
        <f>IF(Tbl.Kosten[[#This Row],[Sanr.]]=FI$7,Tbl.Kosten[[#This Row],[Totaal kosten]],"")</f>
        <v/>
      </c>
      <c r="FJ251" s="150" t="str">
        <f>IF(Tbl.Kosten[[#This Row],[Sanr.]]=FJ$7,Tbl.Kosten[[#This Row],[Totaal kosten]],"")</f>
        <v/>
      </c>
      <c r="FK251" s="150" t="str">
        <f>IF(Tbl.Kosten[[#This Row],[Sanr.]]=FK$7,Tbl.Kosten[[#This Row],[Totaal kosten]],"")</f>
        <v/>
      </c>
      <c r="FL251" s="150" t="str">
        <f>IF(Tbl.Kosten[[#This Row],[Sanr.]]=FL$7,Tbl.Kosten[[#This Row],[Totaal kosten]],"")</f>
        <v/>
      </c>
      <c r="FM251" s="150" t="str">
        <f>IF(Tbl.Kosten[[#This Row],[Sanr.]]=FM$7,Tbl.Kosten[[#This Row],[Totaal kosten]],"")</f>
        <v/>
      </c>
      <c r="FN251" s="150" t="str">
        <f>IF(Tbl.Kosten[[#This Row],[Sanr.]]=FN$7,Tbl.Kosten[[#This Row],[Totaal kosten]],"")</f>
        <v/>
      </c>
      <c r="FO251" s="150" t="str">
        <f>IF(Tbl.Kosten[[#This Row],[Sanr.]]=FO$7,Tbl.Kosten[[#This Row],[Totaal kosten]],"")</f>
        <v/>
      </c>
      <c r="FP251" s="150" t="str">
        <f>IF(Tbl.Kosten[[#This Row],[Sanr.]]=FP$7,Tbl.Kosten[[#This Row],[Totaal kosten]],"")</f>
        <v/>
      </c>
      <c r="FQ251" s="150" t="str">
        <f>IF(Tbl.Kosten[[#This Row],[Sanr.]]=FQ$7,Tbl.Kosten[[#This Row],[Totaal kosten]],"")</f>
        <v/>
      </c>
      <c r="FR251" s="150" t="str">
        <f>IF(Tbl.Kosten[[#This Row],[Sanr.]]=FR$7,Tbl.Kosten[[#This Row],[Totaal kosten]],"")</f>
        <v/>
      </c>
      <c r="FS251" s="150" t="str">
        <f>IF(Tbl.Kosten[[#This Row],[Sanr.]]=FS$7,Tbl.Kosten[[#This Row],[Totaal kosten]],"")</f>
        <v/>
      </c>
      <c r="FT251" s="150" t="str">
        <f>IF(Tbl.Kosten[[#This Row],[Sanr.]]=FT$7,Tbl.Kosten[[#This Row],[Totaal kosten]],"")</f>
        <v/>
      </c>
      <c r="FU251" s="150" t="str">
        <f>IF(Tbl.Kosten[[#This Row],[Sanr.]]=FU$7,Tbl.Kosten[[#This Row],[Totaal kosten]],"")</f>
        <v/>
      </c>
      <c r="FV251" s="150" t="str">
        <f>IF(Tbl.Kosten[[#This Row],[Sanr.]]=FV$7,Tbl.Kosten[[#This Row],[Totaal kosten]],"")</f>
        <v/>
      </c>
      <c r="FW251" s="150" t="str">
        <f>IFERROR(_xlfn.XLOOKUP(Tbl.Kosten[[#This Row],[Activiteitencode]],Tbl.Activiteiten[Activiteitcode],Tbl.Activiteiten[Anr.],"",0,1),"")</f>
        <v/>
      </c>
      <c r="FX251" s="169" t="str">
        <f>_xlfn.CONCAT(Tbl.Kosten[[#This Row],[Pnr.]],Tbl.Kosten[[#This Row],[Sanr.]])</f>
        <v>P1</v>
      </c>
      <c r="FY251" s="150">
        <f>Tbl.Kosten[[#This Row],[Totaal kosten]]-Tbl.Kosten[[#This Row],[Subsidie]]</f>
        <v>0</v>
      </c>
      <c r="FZ251" s="150">
        <f>IF(Tbl.Kosten[[#This Row],[Pnr.]]=FZ$7,Tbl.Kosten[[#This Row],[Te financieren]],"")</f>
        <v>0</v>
      </c>
      <c r="GA251" s="150" t="str">
        <f>IF(Tbl.Kosten[[#This Row],[Pnr.]]=GA$7,Tbl.Kosten[[#This Row],[Te financieren]],"")</f>
        <v/>
      </c>
      <c r="GB251" s="150" t="str">
        <f>IF(Tbl.Kosten[[#This Row],[Pnr.]]=GB$7,Tbl.Kosten[[#This Row],[Te financieren]],"")</f>
        <v/>
      </c>
      <c r="GC251" s="150" t="str">
        <f>IF(Tbl.Kosten[[#This Row],[Pnr.]]=GC$7,Tbl.Kosten[[#This Row],[Te financieren]],"")</f>
        <v/>
      </c>
      <c r="GD251" s="150" t="str">
        <f>IF(Tbl.Kosten[[#This Row],[Pnr.]]=GD$7,Tbl.Kosten[[#This Row],[Te financieren]],"")</f>
        <v/>
      </c>
      <c r="GE251" s="150" t="str">
        <f>IF(Tbl.Kosten[[#This Row],[Pnr.]]=GE$7,Tbl.Kosten[[#This Row],[Te financieren]],"")</f>
        <v/>
      </c>
      <c r="GF251" s="150" t="str">
        <f>IF(Tbl.Kosten[[#This Row],[Pnr.]]=GF$7,Tbl.Kosten[[#This Row],[Te financieren]],"")</f>
        <v/>
      </c>
      <c r="GG251" s="150" t="str">
        <f>IF(Tbl.Kosten[[#This Row],[Pnr.]]=GG$7,Tbl.Kosten[[#This Row],[Te financieren]],"")</f>
        <v/>
      </c>
      <c r="GH251" s="150" t="str">
        <f>IF(Tbl.Kosten[[#This Row],[Pnr.]]=GH$7,Tbl.Kosten[[#This Row],[Te financieren]],"")</f>
        <v/>
      </c>
      <c r="GI251" s="150" t="str">
        <f>IF(Tbl.Kosten[[#This Row],[Pnr.]]=GI$7,Tbl.Kosten[[#This Row],[Te financieren]],"")</f>
        <v/>
      </c>
      <c r="GJ251" s="150" t="str">
        <f>IF(Tbl.Kosten[[#This Row],[Pnr.]]=GJ$7,Tbl.Kosten[[#This Row],[Te financieren]],"")</f>
        <v/>
      </c>
      <c r="GK251" s="150" t="str">
        <f>IF(Tbl.Kosten[[#This Row],[Pnr.]]=GK$7,Tbl.Kosten[[#This Row],[Te financieren]],"")</f>
        <v/>
      </c>
      <c r="GL251" s="150" t="str">
        <f>IF(Tbl.Kosten[[#This Row],[Pnr.]]=GL$7,Tbl.Kosten[[#This Row],[Te financieren]],"")</f>
        <v/>
      </c>
      <c r="GM251" s="150" t="str">
        <f>IF(Tbl.Kosten[[#This Row],[Pnr.]]=GM$7,Tbl.Kosten[[#This Row],[Te financieren]],"")</f>
        <v/>
      </c>
      <c r="GN251" s="150" t="str">
        <f>IF(Tbl.Kosten[[#This Row],[Pnr.]]=GN$7,Tbl.Kosten[[#This Row],[Te financieren]],"")</f>
        <v/>
      </c>
      <c r="GO251" s="150" t="str">
        <f>IF(Tbl.Kosten[[#This Row],[Pnr.]]=GO$7,Tbl.Kosten[[#This Row],[Te financieren]],"")</f>
        <v/>
      </c>
      <c r="GP251" s="150" t="str">
        <f>IF(Tbl.Kosten[[#This Row],[Pnr.]]=GP$7,Tbl.Kosten[[#This Row],[Te financieren]],"")</f>
        <v/>
      </c>
      <c r="GQ251" s="150" t="str">
        <f>IF(Tbl.Kosten[[#This Row],[Pnr.]]=GQ$7,Tbl.Kosten[[#This Row],[Te financieren]],"")</f>
        <v/>
      </c>
      <c r="GR251" s="150" t="str">
        <f>IF(Tbl.Kosten[[#This Row],[Pnr.]]=GR$7,Tbl.Kosten[[#This Row],[Te financieren]],"")</f>
        <v/>
      </c>
      <c r="GS251" s="150" t="str">
        <f>IF(Tbl.Kosten[[#This Row],[Pnr.]]=GS$7,Tbl.Kosten[[#This Row],[Te financieren]],"")</f>
        <v/>
      </c>
      <c r="GT251" s="150" t="str">
        <f>IF(Tbl.Kosten[[#This Row],[Pnr.]]=GT$7,Tbl.Kosten[[#This Row],[Te financieren]],"")</f>
        <v/>
      </c>
      <c r="GU251" s="150" t="str">
        <f>IF(Tbl.Kosten[[#This Row],[Pnr.]]=GU$7,Tbl.Kosten[[#This Row],[Te financieren]],"")</f>
        <v/>
      </c>
      <c r="GV251" s="150" t="str">
        <f>IF(Tbl.Kosten[[#This Row],[Pnr.]]=GV$7,Tbl.Kosten[[#This Row],[Te financieren]],"")</f>
        <v/>
      </c>
      <c r="GW251" s="150" t="str">
        <f>IF(Tbl.Kosten[[#This Row],[Pnr.]]=GW$7,Tbl.Kosten[[#This Row],[Te financieren]],"")</f>
        <v/>
      </c>
      <c r="GX251" s="150" t="str">
        <f>IF(Tbl.Kosten[[#This Row],[Pnr.]]=GX$7,Tbl.Kosten[[#This Row],[Te financieren]],"")</f>
        <v/>
      </c>
      <c r="GY251" s="150" t="str">
        <f>IF(Tbl.Kosten[[#This Row],[Pnr.]]=GY$7,Tbl.Kosten[[#This Row],[Te financieren]],"")</f>
        <v/>
      </c>
      <c r="GZ251" s="150" t="str">
        <f>IF(Tbl.Kosten[[#This Row],[Pnr.]]=GZ$7,Tbl.Kosten[[#This Row],[Te financieren]],"")</f>
        <v/>
      </c>
      <c r="HA251" s="150" t="str">
        <f>IF(Tbl.Kosten[[#This Row],[Pnr.]]=HA$7,Tbl.Kosten[[#This Row],[Te financieren]],"")</f>
        <v/>
      </c>
      <c r="HB251" s="150" t="str">
        <f>IF(Tbl.Kosten[[#This Row],[Pnr.]]=HB$7,Tbl.Kosten[[#This Row],[Te financieren]],"")</f>
        <v/>
      </c>
      <c r="HC251" s="150" t="str">
        <f>IF(Tbl.Kosten[[#This Row],[Pnr.]]=HC$7,Tbl.Kosten[[#This Row],[Te financieren]],"")</f>
        <v/>
      </c>
      <c r="HD251" s="150" t="str">
        <f>IF(Tbl.Kosten[[#This Row],[Pnr.]]=HD$7,Tbl.Kosten[[#This Row],[Te financieren]],"")</f>
        <v/>
      </c>
      <c r="HE251" s="150" t="str">
        <f>IF(Tbl.Kosten[[#This Row],[Pnr.]]=HE$7,Tbl.Kosten[[#This Row],[Te financieren]],"")</f>
        <v/>
      </c>
      <c r="HF251" s="150" t="str">
        <f>IF(Tbl.Kosten[[#This Row],[Pnr.]]=HF$7,Tbl.Kosten[[#This Row],[Te financieren]],"")</f>
        <v/>
      </c>
      <c r="HG251" s="150" t="str">
        <f>IF(Tbl.Kosten[[#This Row],[Pnr.]]=HG$7,Tbl.Kosten[[#This Row],[Te financieren]],"")</f>
        <v/>
      </c>
      <c r="HH251" s="150" t="str">
        <f>IF(Tbl.Kosten[[#This Row],[Pnr.]]=HH$7,Tbl.Kosten[[#This Row],[Te financieren]],"")</f>
        <v/>
      </c>
      <c r="HI251" s="150" t="str">
        <f>IF(Tbl.Kosten[[#This Row],[Pnr.]]=HI$7,Tbl.Kosten[[#This Row],[Te financieren]],"")</f>
        <v/>
      </c>
      <c r="HJ251" s="150" t="str">
        <f>IF(Tbl.Kosten[[#This Row],[Pnr.]]=HJ$7,Tbl.Kosten[[#This Row],[Te financieren]],"")</f>
        <v/>
      </c>
      <c r="HK251" s="150" t="str">
        <f>IF(Tbl.Kosten[[#This Row],[Pnr.]]=HK$7,Tbl.Kosten[[#This Row],[Te financieren]],"")</f>
        <v/>
      </c>
      <c r="HL251" s="150" t="str">
        <f>IF(Tbl.Kosten[[#This Row],[Pnr.]]=HL$7,Tbl.Kosten[[#This Row],[Te financieren]],"")</f>
        <v/>
      </c>
      <c r="HM251" s="150" t="str">
        <f>IF(Tbl.Kosten[[#This Row],[Pnr.]]=HM$7,Tbl.Kosten[[#This Row],[Te financieren]],"")</f>
        <v/>
      </c>
      <c r="HN251" s="150" t="str">
        <f>IF(Tbl.Kosten[[#This Row],[Pnr.]]=HN$7,Tbl.Kosten[[#This Row],[Te financieren]],"")</f>
        <v/>
      </c>
      <c r="HO251" s="150" t="str">
        <f>IF(Tbl.Kosten[[#This Row],[Pnr.]]=HO$7,Tbl.Kosten[[#This Row],[Te financieren]],"")</f>
        <v/>
      </c>
      <c r="HP251" s="150" t="str">
        <f>IF(Tbl.Kosten[[#This Row],[Pnr.]]=HP$7,Tbl.Kosten[[#This Row],[Te financieren]],"")</f>
        <v/>
      </c>
      <c r="HQ251" s="150" t="str">
        <f>IF(Tbl.Kosten[[#This Row],[Pnr.]]=HQ$7,Tbl.Kosten[[#This Row],[Te financieren]],"")</f>
        <v/>
      </c>
      <c r="HR251" s="150" t="str">
        <f>IF(Tbl.Kosten[[#This Row],[Pnr.]]=HR$7,Tbl.Kosten[[#This Row],[Te financieren]],"")</f>
        <v/>
      </c>
      <c r="HS251" s="150" t="str">
        <f>IF(Tbl.Kosten[[#This Row],[Pnr.]]=HS$7,Tbl.Kosten[[#This Row],[Te financieren]],"")</f>
        <v/>
      </c>
      <c r="HT251" s="150" t="str">
        <f>IF(Tbl.Kosten[[#This Row],[Pnr.]]=HT$7,Tbl.Kosten[[#This Row],[Te financieren]],"")</f>
        <v/>
      </c>
      <c r="HU251" s="150" t="str">
        <f>IF(Tbl.Kosten[[#This Row],[Pnr.]]=HU$7,Tbl.Kosten[[#This Row],[Te financieren]],"")</f>
        <v/>
      </c>
      <c r="HV251" s="150" t="str">
        <f>IF(Tbl.Kosten[[#This Row],[Pnr.]]=HV$7,Tbl.Kosten[[#This Row],[Te financieren]],"")</f>
        <v/>
      </c>
      <c r="HW251" s="150" t="str">
        <f>IF(Tbl.Kosten[[#This Row],[Pnr.]]=HW$7,Tbl.Kosten[[#This Row],[Te financieren]],"")</f>
        <v/>
      </c>
    </row>
    <row r="252" spans="2:231" x14ac:dyDescent="0.3">
      <c r="B252" s="134"/>
      <c r="C252" s="137"/>
      <c r="D252" s="136"/>
      <c r="E252" s="261"/>
      <c r="F252" s="135"/>
      <c r="G252" s="11" t="str">
        <f>IF(Tbl.Kosten[[#This Row],[Medewerker e/o 
functie]]&lt;&gt;"",_xlfn.XLOOKUP(Tbl.Kosten[[#This Row],[Medewerker e/o 
functie]],Tbl.Uurtarief[Medewerker en/of functie],Tbl.Uurtarief[Uurtarief],"",0,1),"")</f>
        <v/>
      </c>
      <c r="H252" s="121">
        <f>IFERROR(Tbl.Kosten[[#This Row],[Uren]]*Tbl.Kosten[[#This Row],[Uurtarief]],0)</f>
        <v>0</v>
      </c>
      <c r="I252" s="119" t="str">
        <f>IF(Tbl.Kosten[[#This Row],[Subtotaal uren]]&lt;&gt;0,_xlfn.XLOOKUP(Tbl.Kosten[[#This Row],[Medewerker e/o 
functie]],Tbl.Uurtarief[Medewerker en/of functie],Tbl.Uurtarief[Kostensoort arbeid],"",0,1),"")</f>
        <v/>
      </c>
      <c r="J252" s="137"/>
      <c r="K252" s="135"/>
      <c r="L252" s="139" t="str">
        <f>IF(Tbl.Kosten[[#This Row],[Activum]]&lt;&gt;"",_xlfn.XLOOKUP(Tbl.Kosten[[#This Row],[Activum]],Tbl.Afschrijvingskosten[Activum],Tbl.Afschrijvingskosten[Tarief per afschrijvings-eenheid],"",0,1),"")</f>
        <v/>
      </c>
      <c r="M252" s="122">
        <f>IFERROR(Tbl.Kosten[[#This Row],[Een-
heden]]*Tbl.Kosten[[#This Row],[Afschrijvings-
tarief]],0)</f>
        <v>0</v>
      </c>
      <c r="N252" s="122" t="str">
        <f>IF(Tbl.Kosten[[#This Row],[Subtotaal afschrijving]]&lt;&gt;0,Lijsten!$A$7,"")</f>
        <v/>
      </c>
      <c r="O252" s="140"/>
      <c r="P252" s="135"/>
      <c r="Q252" s="138"/>
      <c r="R252" s="122">
        <f>IFERROR(Tbl.Kosten[[#This Row],[Aantal]]*Tbl.Kosten[[#This Row],[Tarief]],0)</f>
        <v>0</v>
      </c>
      <c r="S252" s="8">
        <f>IFERROR(Tbl.Kosten[[#This Row],[Subtotaal overige kosten]]+Tbl.Kosten[[#This Row],[Subtotaal uren]]+Tbl.Kosten[[#This Row],[Subtotaal afschrijving]],0)</f>
        <v>0</v>
      </c>
      <c r="T252" s="8">
        <f>IFERROR(Tbl.Kosten[[#This Row],[Totaal kosten]]*Tbl.Kosten[[#This Row],[Subsidie%]],0)</f>
        <v>0</v>
      </c>
      <c r="U252" s="4" t="str" cm="1">
        <f t="array" ref="U252">IFERROR(_xlfn.IFS(Tbl.Kosten[[#This Row],[Subtotaal uren]]&lt;&gt;0,Tbl.Kosten[[#This Row],[Kostensoort arbeid]],Tbl.Kosten[[#This Row],[Subtotaal afschrijving]]&lt;&gt;0,Tbl.Kosten[[#This Row],[Kostensoort afschrijving]],Tbl.Kosten[[#This Row],[Subtotaal overige kosten]]&lt;&gt;0,Tbl.Kosten[[#This Row],[Kostensoort overig]]),"")</f>
        <v/>
      </c>
      <c r="V252" s="4" t="str">
        <f>IFERROR(_xlfn.XLOOKUP(Tbl.Kosten[[#This Row],[Activiteitencode]],Tbl.Activiteiten[Activiteitcode],Tbl.Activiteiten[Werkpakketcode],"",0,1),"")</f>
        <v/>
      </c>
      <c r="W252" s="4" t="str">
        <f>IFERROR(_xlfn.XLOOKUP(Tbl.Kosten[[#This Row],[Werkpakketcode]],Tbl.Werkpakketten[Werkpakketcode],Tbl.Werkpakketten[Subsidiabele activiteit],"",0,1),"")</f>
        <v/>
      </c>
      <c r="X252" s="12">
        <f>IFERROR(_xlfn.XLOOKUP(Tbl.Kosten[[#This Row],[Sanr.]],Tbl.Subsidiehoogte[SAnr.],Tbl.Subsidiehoogte[Sub. Percentage],0,0,1),0)</f>
        <v>0</v>
      </c>
      <c r="Y252" s="144" t="str">
        <f>IFERROR(_xlfn.XLOOKUP(Tbl.Kosten[[#This Row],[Partnercode]],Tbl.Projectpartners[Partnercode],Tbl.Projectpartners[PNr.],"",0,1),"")</f>
        <v>P1</v>
      </c>
      <c r="Z252" s="148">
        <f>IF(Tbl.Kosten[[#This Row],[Pnr.]]=Z$7,Tbl.Kosten[[#This Row],[Totaal kosten]],"")</f>
        <v>0</v>
      </c>
      <c r="AA252" s="148" t="str">
        <f>IF(Tbl.Kosten[[#This Row],[Pnr.]]=AA$7,Tbl.Kosten[[#This Row],[Totaal kosten]],"")</f>
        <v/>
      </c>
      <c r="AB252" s="148" t="str">
        <f>IF(Tbl.Kosten[[#This Row],[Pnr.]]=AB$7,Tbl.Kosten[[#This Row],[Totaal kosten]],"")</f>
        <v/>
      </c>
      <c r="AC252" s="148" t="str">
        <f>IF(Tbl.Kosten[[#This Row],[Pnr.]]=AC$7,Tbl.Kosten[[#This Row],[Totaal kosten]],"")</f>
        <v/>
      </c>
      <c r="AD252" s="148" t="str">
        <f>IF(Tbl.Kosten[[#This Row],[Pnr.]]=AD$7,Tbl.Kosten[[#This Row],[Totaal kosten]],"")</f>
        <v/>
      </c>
      <c r="AE252" s="148" t="str">
        <f>IF(Tbl.Kosten[[#This Row],[Pnr.]]=AE$7,Tbl.Kosten[[#This Row],[Totaal kosten]],"")</f>
        <v/>
      </c>
      <c r="AF252" s="148" t="str">
        <f>IF(Tbl.Kosten[[#This Row],[Pnr.]]=AF$7,Tbl.Kosten[[#This Row],[Totaal kosten]],"")</f>
        <v/>
      </c>
      <c r="AG252" s="148" t="str">
        <f>IF(Tbl.Kosten[[#This Row],[Pnr.]]=AG$7,Tbl.Kosten[[#This Row],[Totaal kosten]],"")</f>
        <v/>
      </c>
      <c r="AH252" s="148" t="str">
        <f>IF(Tbl.Kosten[[#This Row],[Pnr.]]=AH$7,Tbl.Kosten[[#This Row],[Totaal kosten]],"")</f>
        <v/>
      </c>
      <c r="AI252" s="148" t="str">
        <f>IF(Tbl.Kosten[[#This Row],[Pnr.]]=AI$7,Tbl.Kosten[[#This Row],[Totaal kosten]],"")</f>
        <v/>
      </c>
      <c r="AJ252" s="148" t="str">
        <f>IF(Tbl.Kosten[[#This Row],[Pnr.]]=AJ$7,Tbl.Kosten[[#This Row],[Totaal kosten]],"")</f>
        <v/>
      </c>
      <c r="AK252" s="148" t="str">
        <f>IF(Tbl.Kosten[[#This Row],[Pnr.]]=AK$7,Tbl.Kosten[[#This Row],[Totaal kosten]],"")</f>
        <v/>
      </c>
      <c r="AL252" s="148" t="str">
        <f>IF(Tbl.Kosten[[#This Row],[Pnr.]]=AL$7,Tbl.Kosten[[#This Row],[Totaal kosten]],"")</f>
        <v/>
      </c>
      <c r="AM252" s="148" t="str">
        <f>IF(Tbl.Kosten[[#This Row],[Pnr.]]=AM$7,Tbl.Kosten[[#This Row],[Totaal kosten]],"")</f>
        <v/>
      </c>
      <c r="AN252" s="148" t="str">
        <f>IF(Tbl.Kosten[[#This Row],[Pnr.]]=AN$7,Tbl.Kosten[[#This Row],[Totaal kosten]],"")</f>
        <v/>
      </c>
      <c r="AO252" s="148" t="str">
        <f>IF(Tbl.Kosten[[#This Row],[Pnr.]]=AO$7,Tbl.Kosten[[#This Row],[Totaal kosten]],"")</f>
        <v/>
      </c>
      <c r="AP252" s="148" t="str">
        <f>IF(Tbl.Kosten[[#This Row],[Pnr.]]=AP$7,Tbl.Kosten[[#This Row],[Totaal kosten]],"")</f>
        <v/>
      </c>
      <c r="AQ252" s="148" t="str">
        <f>IF(Tbl.Kosten[[#This Row],[Pnr.]]=AQ$7,Tbl.Kosten[[#This Row],[Totaal kosten]],"")</f>
        <v/>
      </c>
      <c r="AR252" s="148" t="str">
        <f>IF(Tbl.Kosten[[#This Row],[Pnr.]]=AR$7,Tbl.Kosten[[#This Row],[Totaal kosten]],"")</f>
        <v/>
      </c>
      <c r="AS252" s="148" t="str">
        <f>IF(Tbl.Kosten[[#This Row],[Pnr.]]=AS$7,Tbl.Kosten[[#This Row],[Totaal kosten]],"")</f>
        <v/>
      </c>
      <c r="AT252" s="148" t="str">
        <f>IF(Tbl.Kosten[[#This Row],[Pnr.]]=AT$7,Tbl.Kosten[[#This Row],[Totaal kosten]],"")</f>
        <v/>
      </c>
      <c r="AU252" s="148" t="str">
        <f>IF(Tbl.Kosten[[#This Row],[Pnr.]]=AU$7,Tbl.Kosten[[#This Row],[Totaal kosten]],"")</f>
        <v/>
      </c>
      <c r="AV252" s="148" t="str">
        <f>IF(Tbl.Kosten[[#This Row],[Pnr.]]=AV$7,Tbl.Kosten[[#This Row],[Totaal kosten]],"")</f>
        <v/>
      </c>
      <c r="AW252" s="148" t="str">
        <f>IF(Tbl.Kosten[[#This Row],[Pnr.]]=AW$7,Tbl.Kosten[[#This Row],[Totaal kosten]],"")</f>
        <v/>
      </c>
      <c r="AX252" s="148" t="str">
        <f>IF(Tbl.Kosten[[#This Row],[Pnr.]]=AX$7,Tbl.Kosten[[#This Row],[Totaal kosten]],"")</f>
        <v/>
      </c>
      <c r="AY252" s="148" t="str">
        <f>IF(Tbl.Kosten[[#This Row],[Pnr.]]=AY$7,Tbl.Kosten[[#This Row],[Totaal kosten]],"")</f>
        <v/>
      </c>
      <c r="AZ252" s="148" t="str">
        <f>IF(Tbl.Kosten[[#This Row],[Pnr.]]=AZ$7,Tbl.Kosten[[#This Row],[Totaal kosten]],"")</f>
        <v/>
      </c>
      <c r="BA252" s="148" t="str">
        <f>IF(Tbl.Kosten[[#This Row],[Pnr.]]=BA$7,Tbl.Kosten[[#This Row],[Totaal kosten]],"")</f>
        <v/>
      </c>
      <c r="BB252" s="148" t="str">
        <f>IF(Tbl.Kosten[[#This Row],[Pnr.]]=BB$7,Tbl.Kosten[[#This Row],[Totaal kosten]],"")</f>
        <v/>
      </c>
      <c r="BC252" s="148" t="str">
        <f>IF(Tbl.Kosten[[#This Row],[Pnr.]]=BC$7,Tbl.Kosten[[#This Row],[Totaal kosten]],"")</f>
        <v/>
      </c>
      <c r="BD252" s="148" t="str">
        <f>IF(Tbl.Kosten[[#This Row],[Pnr.]]=BD$7,Tbl.Kosten[[#This Row],[Totaal kosten]],"")</f>
        <v/>
      </c>
      <c r="BE252" s="148" t="str">
        <f>IF(Tbl.Kosten[[#This Row],[Pnr.]]=BE$7,Tbl.Kosten[[#This Row],[Totaal kosten]],"")</f>
        <v/>
      </c>
      <c r="BF252" s="148" t="str">
        <f>IF(Tbl.Kosten[[#This Row],[Pnr.]]=BF$7,Tbl.Kosten[[#This Row],[Totaal kosten]],"")</f>
        <v/>
      </c>
      <c r="BG252" s="148" t="str">
        <f>IF(Tbl.Kosten[[#This Row],[Pnr.]]=BG$7,Tbl.Kosten[[#This Row],[Totaal kosten]],"")</f>
        <v/>
      </c>
      <c r="BH252" s="148" t="str">
        <f>IF(Tbl.Kosten[[#This Row],[Pnr.]]=BH$7,Tbl.Kosten[[#This Row],[Totaal kosten]],"")</f>
        <v/>
      </c>
      <c r="BI252" s="148" t="str">
        <f>IF(Tbl.Kosten[[#This Row],[Pnr.]]=BI$7,Tbl.Kosten[[#This Row],[Totaal kosten]],"")</f>
        <v/>
      </c>
      <c r="BJ252" s="148" t="str">
        <f>IF(Tbl.Kosten[[#This Row],[Pnr.]]=BJ$7,Tbl.Kosten[[#This Row],[Totaal kosten]],"")</f>
        <v/>
      </c>
      <c r="BK252" s="148" t="str">
        <f>IF(Tbl.Kosten[[#This Row],[Pnr.]]=BK$7,Tbl.Kosten[[#This Row],[Totaal kosten]],"")</f>
        <v/>
      </c>
      <c r="BL252" s="148" t="str">
        <f>IF(Tbl.Kosten[[#This Row],[Pnr.]]=BL$7,Tbl.Kosten[[#This Row],[Totaal kosten]],"")</f>
        <v/>
      </c>
      <c r="BM252" s="148" t="str">
        <f>IF(Tbl.Kosten[[#This Row],[Pnr.]]=BM$7,Tbl.Kosten[[#This Row],[Totaal kosten]],"")</f>
        <v/>
      </c>
      <c r="BN252" s="148" t="str">
        <f>IF(Tbl.Kosten[[#This Row],[Pnr.]]=BN$7,Tbl.Kosten[[#This Row],[Totaal kosten]],"")</f>
        <v/>
      </c>
      <c r="BO252" s="148" t="str">
        <f>IF(Tbl.Kosten[[#This Row],[Pnr.]]=BO$7,Tbl.Kosten[[#This Row],[Totaal kosten]],"")</f>
        <v/>
      </c>
      <c r="BP252" s="148" t="str">
        <f>IF(Tbl.Kosten[[#This Row],[Pnr.]]=BP$7,Tbl.Kosten[[#This Row],[Totaal kosten]],"")</f>
        <v/>
      </c>
      <c r="BQ252" s="148" t="str">
        <f>IF(Tbl.Kosten[[#This Row],[Pnr.]]=BQ$7,Tbl.Kosten[[#This Row],[Totaal kosten]],"")</f>
        <v/>
      </c>
      <c r="BR252" s="148" t="str">
        <f>IF(Tbl.Kosten[[#This Row],[Pnr.]]=BR$7,Tbl.Kosten[[#This Row],[Totaal kosten]],"")</f>
        <v/>
      </c>
      <c r="BS252" s="148" t="str">
        <f>IF(Tbl.Kosten[[#This Row],[Pnr.]]=BS$7,Tbl.Kosten[[#This Row],[Totaal kosten]],"")</f>
        <v/>
      </c>
      <c r="BT252" s="148" t="str">
        <f>IF(Tbl.Kosten[[#This Row],[Pnr.]]=BT$7,Tbl.Kosten[[#This Row],[Totaal kosten]],"")</f>
        <v/>
      </c>
      <c r="BU252" s="148" t="str">
        <f>IF(Tbl.Kosten[[#This Row],[Pnr.]]=BU$7,Tbl.Kosten[[#This Row],[Totaal kosten]],"")</f>
        <v/>
      </c>
      <c r="BV252" s="148" t="str">
        <f>IF(Tbl.Kosten[[#This Row],[Pnr.]]=BV$7,Tbl.Kosten[[#This Row],[Totaal kosten]],"")</f>
        <v/>
      </c>
      <c r="BW252" s="148" t="str">
        <f>IF(Tbl.Kosten[[#This Row],[Pnr.]]=BW$7,Tbl.Kosten[[#This Row],[Totaal kosten]],"")</f>
        <v/>
      </c>
      <c r="BX252" s="148" t="str">
        <f>IFERROR(_xlfn.XLOOKUP(Tbl.Kosten[[#This Row],[Werkpakketcode]],Tbl.Werkpakketten[Werkpakketcode],Tbl.Werkpakketten[WPnr.],"",0,1),"")</f>
        <v/>
      </c>
      <c r="BY252" s="148" t="str">
        <f>IF(Tbl.Kosten[[#This Row],[WPnr.]]=BY$7,Tbl.Kosten[[#This Row],[Totaal kosten]],"")</f>
        <v/>
      </c>
      <c r="BZ252" s="148" t="str">
        <f>IF(Tbl.Kosten[[#This Row],[WPnr.]]=BZ$7,Tbl.Kosten[[#This Row],[Totaal kosten]],"")</f>
        <v/>
      </c>
      <c r="CA252" s="148" t="str">
        <f>IF(Tbl.Kosten[[#This Row],[WPnr.]]=CA$7,Tbl.Kosten[[#This Row],[Totaal kosten]],"")</f>
        <v/>
      </c>
      <c r="CB252" s="148" t="str">
        <f>IF(Tbl.Kosten[[#This Row],[WPnr.]]=CB$7,Tbl.Kosten[[#This Row],[Totaal kosten]],"")</f>
        <v/>
      </c>
      <c r="CC252" s="148" t="str">
        <f>IF(Tbl.Kosten[[#This Row],[WPnr.]]=CC$7,Tbl.Kosten[[#This Row],[Totaal kosten]],"")</f>
        <v/>
      </c>
      <c r="CD252" s="148" t="str">
        <f>IF(Tbl.Kosten[[#This Row],[WPnr.]]=CD$7,Tbl.Kosten[[#This Row],[Totaal kosten]],"")</f>
        <v/>
      </c>
      <c r="CE252" s="148" t="str">
        <f>IF(Tbl.Kosten[[#This Row],[WPnr.]]=CE$7,Tbl.Kosten[[#This Row],[Totaal kosten]],"")</f>
        <v/>
      </c>
      <c r="CF252" s="148" t="str">
        <f>IF(Tbl.Kosten[[#This Row],[WPnr.]]=CF$7,Tbl.Kosten[[#This Row],[Totaal kosten]],"")</f>
        <v/>
      </c>
      <c r="CG252" s="148" t="str">
        <f>IF(Tbl.Kosten[[#This Row],[WPnr.]]=CG$7,Tbl.Kosten[[#This Row],[Totaal kosten]],"")</f>
        <v/>
      </c>
      <c r="CH252" s="148" t="str">
        <f>IF(Tbl.Kosten[[#This Row],[WPnr.]]=CH$7,Tbl.Kosten[[#This Row],[Totaal kosten]],"")</f>
        <v/>
      </c>
      <c r="CI252" s="148" t="str">
        <f>IF(Tbl.Kosten[[#This Row],[WPnr.]]=CI$7,Tbl.Kosten[[#This Row],[Totaal kosten]],"")</f>
        <v/>
      </c>
      <c r="CJ252" s="148" t="str">
        <f>IF(Tbl.Kosten[[#This Row],[WPnr.]]=CJ$7,Tbl.Kosten[[#This Row],[Totaal kosten]],"")</f>
        <v/>
      </c>
      <c r="CK252" s="148" t="str">
        <f>IF(Tbl.Kosten[[#This Row],[WPnr.]]=CK$7,Tbl.Kosten[[#This Row],[Totaal kosten]],"")</f>
        <v/>
      </c>
      <c r="CL252" s="148" t="str">
        <f>IF(Tbl.Kosten[[#This Row],[WPnr.]]=CL$7,Tbl.Kosten[[#This Row],[Totaal kosten]],"")</f>
        <v/>
      </c>
      <c r="CM252" s="148" t="str">
        <f>IF(Tbl.Kosten[[#This Row],[WPnr.]]=CM$7,Tbl.Kosten[[#This Row],[Totaal kosten]],"")</f>
        <v/>
      </c>
      <c r="CN252" s="148" t="str">
        <f>IF(Tbl.Kosten[[#This Row],[WPnr.]]=CN$7,Tbl.Kosten[[#This Row],[Totaal kosten]],"")</f>
        <v/>
      </c>
      <c r="CO252" s="148" t="str">
        <f>IF(Tbl.Kosten[[#This Row],[WPnr.]]=CO$7,Tbl.Kosten[[#This Row],[Totaal kosten]],"")</f>
        <v/>
      </c>
      <c r="CP252" s="148" t="str">
        <f>IF(Tbl.Kosten[[#This Row],[WPnr.]]=CP$7,Tbl.Kosten[[#This Row],[Totaal kosten]],"")</f>
        <v/>
      </c>
      <c r="CQ252" s="148" t="str">
        <f>IF(Tbl.Kosten[[#This Row],[WPnr.]]=CQ$7,Tbl.Kosten[[#This Row],[Totaal kosten]],"")</f>
        <v/>
      </c>
      <c r="CR252" s="148" t="str">
        <f>IF(Tbl.Kosten[[#This Row],[WPnr.]]=CR$7,Tbl.Kosten[[#This Row],[Totaal kosten]],"")</f>
        <v/>
      </c>
      <c r="CS252" s="148" t="str">
        <f>IF(Tbl.Kosten[[#This Row],[WPnr.]]=CS$7,Tbl.Kosten[[#This Row],[Totaal kosten]],"")</f>
        <v/>
      </c>
      <c r="CT252" s="148" t="str">
        <f>IF(Tbl.Kosten[[#This Row],[WPnr.]]=CT$7,Tbl.Kosten[[#This Row],[Totaal kosten]],"")</f>
        <v/>
      </c>
      <c r="CU252" s="148" t="str">
        <f>IF(Tbl.Kosten[[#This Row],[WPnr.]]=CU$7,Tbl.Kosten[[#This Row],[Totaal kosten]],"")</f>
        <v/>
      </c>
      <c r="CV252" s="148" t="str">
        <f>IF(Tbl.Kosten[[#This Row],[WPnr.]]=CV$7,Tbl.Kosten[[#This Row],[Totaal kosten]],"")</f>
        <v/>
      </c>
      <c r="CW252" s="148" t="str">
        <f>IF(Tbl.Kosten[[#This Row],[WPnr.]]=CW$7,Tbl.Kosten[[#This Row],[Totaal kosten]],"")</f>
        <v/>
      </c>
      <c r="CX252" s="148" t="str">
        <f>IF(Tbl.Kosten[[#This Row],[WPnr.]]=CX$7,Tbl.Kosten[[#This Row],[Totaal kosten]],"")</f>
        <v/>
      </c>
      <c r="CY252" s="148" t="str">
        <f>IF(Tbl.Kosten[[#This Row],[WPnr.]]=CY$7,Tbl.Kosten[[#This Row],[Totaal kosten]],"")</f>
        <v/>
      </c>
      <c r="CZ252" s="148" t="str">
        <f>IF(Tbl.Kosten[[#This Row],[WPnr.]]=CZ$7,Tbl.Kosten[[#This Row],[Totaal kosten]],"")</f>
        <v/>
      </c>
      <c r="DA252" s="148" t="str">
        <f>IF(Tbl.Kosten[[#This Row],[WPnr.]]=DA$7,Tbl.Kosten[[#This Row],[Totaal kosten]],"")</f>
        <v/>
      </c>
      <c r="DB252" s="148" t="str">
        <f>IF(Tbl.Kosten[[#This Row],[WPnr.]]=DB$7,Tbl.Kosten[[#This Row],[Totaal kosten]],"")</f>
        <v/>
      </c>
      <c r="DC252" s="148" t="str">
        <f>IF(Tbl.Kosten[[#This Row],[WPnr.]]=DC$7,Tbl.Kosten[[#This Row],[Totaal kosten]],"")</f>
        <v/>
      </c>
      <c r="DD252" s="148" t="str">
        <f>IF(Tbl.Kosten[[#This Row],[WPnr.]]=DD$7,Tbl.Kosten[[#This Row],[Totaal kosten]],"")</f>
        <v/>
      </c>
      <c r="DE252" s="148" t="str">
        <f>IF(Tbl.Kosten[[#This Row],[WPnr.]]=DE$7,Tbl.Kosten[[#This Row],[Totaal kosten]],"")</f>
        <v/>
      </c>
      <c r="DF252" s="148" t="str">
        <f>IF(Tbl.Kosten[[#This Row],[WPnr.]]=DF$7,Tbl.Kosten[[#This Row],[Totaal kosten]],"")</f>
        <v/>
      </c>
      <c r="DG252" s="148" t="str">
        <f>IF(Tbl.Kosten[[#This Row],[WPnr.]]=DG$7,Tbl.Kosten[[#This Row],[Totaal kosten]],"")</f>
        <v/>
      </c>
      <c r="DH252" s="148" t="str">
        <f>IF(Tbl.Kosten[[#This Row],[WPnr.]]=DH$7,Tbl.Kosten[[#This Row],[Totaal kosten]],"")</f>
        <v/>
      </c>
      <c r="DI252" s="148" t="str">
        <f>IF(Tbl.Kosten[[#This Row],[WPnr.]]=DI$7,Tbl.Kosten[[#This Row],[Totaal kosten]],"")</f>
        <v/>
      </c>
      <c r="DJ252" s="148" t="str">
        <f>IF(Tbl.Kosten[[#This Row],[WPnr.]]=DJ$7,Tbl.Kosten[[#This Row],[Totaal kosten]],"")</f>
        <v/>
      </c>
      <c r="DK252" s="148" t="str">
        <f>IF(Tbl.Kosten[[#This Row],[WPnr.]]=DK$7,Tbl.Kosten[[#This Row],[Totaal kosten]],"")</f>
        <v/>
      </c>
      <c r="DL252" s="148" t="str">
        <f>IF(Tbl.Kosten[[#This Row],[WPnr.]]=DL$7,Tbl.Kosten[[#This Row],[Totaal kosten]],"")</f>
        <v/>
      </c>
      <c r="DM252" s="148" t="str">
        <f>IF(Tbl.Kosten[[#This Row],[WPnr.]]=DM$7,Tbl.Kosten[[#This Row],[Totaal kosten]],"")</f>
        <v/>
      </c>
      <c r="DN252" s="148" t="str">
        <f>IF(Tbl.Kosten[[#This Row],[WPnr.]]=DN$7,Tbl.Kosten[[#This Row],[Totaal kosten]],"")</f>
        <v/>
      </c>
      <c r="DO252" s="148" t="str">
        <f>IF(Tbl.Kosten[[#This Row],[WPnr.]]=DO$7,Tbl.Kosten[[#This Row],[Totaal kosten]],"")</f>
        <v/>
      </c>
      <c r="DP252" s="148" t="str">
        <f>IF(Tbl.Kosten[[#This Row],[WPnr.]]=DP$7,Tbl.Kosten[[#This Row],[Totaal kosten]],"")</f>
        <v/>
      </c>
      <c r="DQ252" s="148" t="str">
        <f>IF(Tbl.Kosten[[#This Row],[WPnr.]]=DQ$7,Tbl.Kosten[[#This Row],[Totaal kosten]],"")</f>
        <v/>
      </c>
      <c r="DR252" s="148" t="str">
        <f>IF(Tbl.Kosten[[#This Row],[WPnr.]]=DR$7,Tbl.Kosten[[#This Row],[Totaal kosten]],"")</f>
        <v/>
      </c>
      <c r="DS252" s="148" t="str">
        <f>IF(Tbl.Kosten[[#This Row],[WPnr.]]=DS$7,Tbl.Kosten[[#This Row],[Totaal kosten]],"")</f>
        <v/>
      </c>
      <c r="DT252" s="148" t="str">
        <f>IF(Tbl.Kosten[[#This Row],[WPnr.]]=DT$7,Tbl.Kosten[[#This Row],[Totaal kosten]],"")</f>
        <v/>
      </c>
      <c r="DU252" s="148" t="str">
        <f>IF(Tbl.Kosten[[#This Row],[WPnr.]]=DU$7,Tbl.Kosten[[#This Row],[Totaal kosten]],"")</f>
        <v/>
      </c>
      <c r="DV252" s="148" t="str">
        <f>IF(Tbl.Kosten[[#This Row],[WPnr.]]=DV$7,Tbl.Kosten[[#This Row],[Totaal kosten]],"")</f>
        <v/>
      </c>
      <c r="DW252" s="148" t="str">
        <f>IFERROR(_xlfn.XLOOKUP(Tbl.Kosten[[#This Row],[Kostensoort]],Tbl.Kostensoorten[Kostensoorten],Tbl.Kostensoorten[KSnr.],"",0,1),"")</f>
        <v/>
      </c>
      <c r="DX252" s="148" t="str">
        <f>IF(Tbl.Kosten[[#This Row],[KSnr.]]=DX$7,Tbl.Kosten[[#This Row],[Totaal kosten]],"")</f>
        <v/>
      </c>
      <c r="DY252" s="148" t="str">
        <f>IF(Tbl.Kosten[[#This Row],[KSnr.]]=DY$7,Tbl.Kosten[[#This Row],[Totaal kosten]],"")</f>
        <v/>
      </c>
      <c r="DZ252" s="148" t="str">
        <f>IF(Tbl.Kosten[[#This Row],[KSnr.]]=DZ$7,Tbl.Kosten[[#This Row],[Totaal kosten]],"")</f>
        <v/>
      </c>
      <c r="EA252" s="148" t="str">
        <f>IF(Tbl.Kosten[[#This Row],[KSnr.]]=EA$7,Tbl.Kosten[[#This Row],[Totaal kosten]],"")</f>
        <v/>
      </c>
      <c r="EB252" s="148" t="str">
        <f>IF(Tbl.Kosten[[#This Row],[KSnr.]]=EB$7,Tbl.Kosten[[#This Row],[Totaal kosten]],"")</f>
        <v/>
      </c>
      <c r="EC252" s="148" t="str">
        <f>IF(Tbl.Kosten[[#This Row],[KSnr.]]=EC$7,Tbl.Kosten[[#This Row],[Totaal kosten]],"")</f>
        <v/>
      </c>
      <c r="ED252" s="148" t="str">
        <f>IF(Tbl.Kosten[[#This Row],[KSnr.]]=ED$7,Tbl.Kosten[[#This Row],[Totaal kosten]],"")</f>
        <v/>
      </c>
      <c r="EE252" s="148" t="str">
        <f>IF(Tbl.Kosten[[#This Row],[KSnr.]]=EE$7,Tbl.Kosten[[#This Row],[Totaal kosten]],"")</f>
        <v/>
      </c>
      <c r="EF252" s="148" t="str">
        <f>IF(Tbl.Kosten[[#This Row],[KSnr.]]=EF$7,Tbl.Kosten[[#This Row],[Totaal kosten]],"")</f>
        <v/>
      </c>
      <c r="EG252" s="148" t="str">
        <f>IF(Tbl.Kosten[[#This Row],[KSnr.]]=EG$7,Tbl.Kosten[[#This Row],[Totaal kosten]],"")</f>
        <v/>
      </c>
      <c r="EH252" s="148" t="str">
        <f>IF(Tbl.Kosten[[#This Row],[KSnr.]]=EH$7,Tbl.Kosten[[#This Row],[Totaal kosten]],"")</f>
        <v/>
      </c>
      <c r="EI252" s="148" t="str">
        <f>IF(Tbl.Kosten[[#This Row],[KSnr.]]=EI$7,Tbl.Kosten[[#This Row],[Totaal kosten]],"")</f>
        <v/>
      </c>
      <c r="EJ252" s="148" t="str">
        <f>IF(Tbl.Kosten[[#This Row],[KSnr.]]=EJ$7,Tbl.Kosten[[#This Row],[Totaal kosten]],"")</f>
        <v/>
      </c>
      <c r="EK252" s="148" t="str">
        <f>IF(Tbl.Kosten[[#This Row],[KSnr.]]=EK$7,Tbl.Kosten[[#This Row],[Totaal kosten]],"")</f>
        <v/>
      </c>
      <c r="EL252" s="148" t="str">
        <f>IF(Tbl.Kosten[[#This Row],[KSnr.]]=EL$7,Tbl.Kosten[[#This Row],[Totaal kosten]],"")</f>
        <v/>
      </c>
      <c r="EM252" s="148" t="str">
        <f>IF(Tbl.Kosten[[#This Row],[KSnr.]]=EM$7,Tbl.Kosten[[#This Row],[Totaal kosten]],"")</f>
        <v/>
      </c>
      <c r="EN252" s="148" t="str">
        <f>IF(Tbl.Kosten[[#This Row],[KSnr.]]=EN$7,Tbl.Kosten[[#This Row],[Totaal kosten]],"")</f>
        <v/>
      </c>
      <c r="EO252" s="148" t="str">
        <f>IF(Tbl.Kosten[[#This Row],[KSnr.]]=EO$7,Tbl.Kosten[[#This Row],[Totaal kosten]],"")</f>
        <v/>
      </c>
      <c r="EP252" s="148" t="str">
        <f>IF(Tbl.Kosten[[#This Row],[KSnr.]]=EP$7,Tbl.Kosten[[#This Row],[Totaal kosten]],"")</f>
        <v/>
      </c>
      <c r="EQ252" s="148" t="str">
        <f>IF(Tbl.Kosten[[#This Row],[KSnr.]]=EQ$7,Tbl.Kosten[[#This Row],[Totaal kosten]],"")</f>
        <v/>
      </c>
      <c r="ER252" s="144" t="str">
        <f>IFERROR(_xlfn.XLOOKUP(Tbl.Kosten[[#This Row],[Subsidieactiviteit]],Tbl.Subsidiehoogte[Subsidieactiviteit],Tbl.Subsidiehoogte[SAnr.],"",0,1),"")</f>
        <v/>
      </c>
      <c r="ES252" s="150" t="str">
        <f>IF(Tbl.Kosten[[#This Row],[Sanr.]]=ES$7,Tbl.Kosten[[#This Row],[Totaal kosten]],"")</f>
        <v/>
      </c>
      <c r="ET252" s="150" t="str">
        <f>IF(Tbl.Kosten[[#This Row],[Sanr.]]=ET$7,Tbl.Kosten[[#This Row],[Totaal kosten]],"")</f>
        <v/>
      </c>
      <c r="EU252" s="150" t="str">
        <f>IF(Tbl.Kosten[[#This Row],[Sanr.]]=EU$7,Tbl.Kosten[[#This Row],[Totaal kosten]],"")</f>
        <v/>
      </c>
      <c r="EV252" s="150" t="str">
        <f>IF(Tbl.Kosten[[#This Row],[Sanr.]]=EV$7,Tbl.Kosten[[#This Row],[Totaal kosten]],"")</f>
        <v/>
      </c>
      <c r="EW252" s="150" t="str">
        <f>IF(Tbl.Kosten[[#This Row],[Sanr.]]=EW$7,Tbl.Kosten[[#This Row],[Totaal kosten]],"")</f>
        <v/>
      </c>
      <c r="EX252" s="150" t="str">
        <f>IF(Tbl.Kosten[[#This Row],[Sanr.]]=EX$7,Tbl.Kosten[[#This Row],[Totaal kosten]],"")</f>
        <v/>
      </c>
      <c r="EY252" s="150" t="str">
        <f>IF(Tbl.Kosten[[#This Row],[Sanr.]]=EY$7,Tbl.Kosten[[#This Row],[Totaal kosten]],"")</f>
        <v/>
      </c>
      <c r="EZ252" s="150" t="str">
        <f>IF(Tbl.Kosten[[#This Row],[Sanr.]]=EZ$7,Tbl.Kosten[[#This Row],[Totaal kosten]],"")</f>
        <v/>
      </c>
      <c r="FA252" s="150" t="str">
        <f>IF(Tbl.Kosten[[#This Row],[Sanr.]]=FA$7,Tbl.Kosten[[#This Row],[Totaal kosten]],"")</f>
        <v/>
      </c>
      <c r="FB252" s="150" t="str">
        <f>IF(Tbl.Kosten[[#This Row],[Sanr.]]=FB$7,Tbl.Kosten[[#This Row],[Totaal kosten]],"")</f>
        <v/>
      </c>
      <c r="FC252" s="150" t="str">
        <f>IF(Tbl.Kosten[[#This Row],[Sanr.]]=FC$7,Tbl.Kosten[[#This Row],[Totaal kosten]],"")</f>
        <v/>
      </c>
      <c r="FD252" s="150" t="str">
        <f>IF(Tbl.Kosten[[#This Row],[Sanr.]]=FD$7,Tbl.Kosten[[#This Row],[Totaal kosten]],"")</f>
        <v/>
      </c>
      <c r="FE252" s="150" t="str">
        <f>IF(Tbl.Kosten[[#This Row],[Sanr.]]=FE$7,Tbl.Kosten[[#This Row],[Totaal kosten]],"")</f>
        <v/>
      </c>
      <c r="FF252" s="150" t="str">
        <f>IF(Tbl.Kosten[[#This Row],[Sanr.]]=FF$7,Tbl.Kosten[[#This Row],[Totaal kosten]],"")</f>
        <v/>
      </c>
      <c r="FG252" s="150" t="str">
        <f>IF(Tbl.Kosten[[#This Row],[Sanr.]]=FG$7,Tbl.Kosten[[#This Row],[Totaal kosten]],"")</f>
        <v/>
      </c>
      <c r="FH252" s="150" t="str">
        <f>IF(Tbl.Kosten[[#This Row],[Sanr.]]=FH$7,Tbl.Kosten[[#This Row],[Totaal kosten]],"")</f>
        <v/>
      </c>
      <c r="FI252" s="150" t="str">
        <f>IF(Tbl.Kosten[[#This Row],[Sanr.]]=FI$7,Tbl.Kosten[[#This Row],[Totaal kosten]],"")</f>
        <v/>
      </c>
      <c r="FJ252" s="150" t="str">
        <f>IF(Tbl.Kosten[[#This Row],[Sanr.]]=FJ$7,Tbl.Kosten[[#This Row],[Totaal kosten]],"")</f>
        <v/>
      </c>
      <c r="FK252" s="150" t="str">
        <f>IF(Tbl.Kosten[[#This Row],[Sanr.]]=FK$7,Tbl.Kosten[[#This Row],[Totaal kosten]],"")</f>
        <v/>
      </c>
      <c r="FL252" s="150" t="str">
        <f>IF(Tbl.Kosten[[#This Row],[Sanr.]]=FL$7,Tbl.Kosten[[#This Row],[Totaal kosten]],"")</f>
        <v/>
      </c>
      <c r="FM252" s="150" t="str">
        <f>IF(Tbl.Kosten[[#This Row],[Sanr.]]=FM$7,Tbl.Kosten[[#This Row],[Totaal kosten]],"")</f>
        <v/>
      </c>
      <c r="FN252" s="150" t="str">
        <f>IF(Tbl.Kosten[[#This Row],[Sanr.]]=FN$7,Tbl.Kosten[[#This Row],[Totaal kosten]],"")</f>
        <v/>
      </c>
      <c r="FO252" s="150" t="str">
        <f>IF(Tbl.Kosten[[#This Row],[Sanr.]]=FO$7,Tbl.Kosten[[#This Row],[Totaal kosten]],"")</f>
        <v/>
      </c>
      <c r="FP252" s="150" t="str">
        <f>IF(Tbl.Kosten[[#This Row],[Sanr.]]=FP$7,Tbl.Kosten[[#This Row],[Totaal kosten]],"")</f>
        <v/>
      </c>
      <c r="FQ252" s="150" t="str">
        <f>IF(Tbl.Kosten[[#This Row],[Sanr.]]=FQ$7,Tbl.Kosten[[#This Row],[Totaal kosten]],"")</f>
        <v/>
      </c>
      <c r="FR252" s="150" t="str">
        <f>IF(Tbl.Kosten[[#This Row],[Sanr.]]=FR$7,Tbl.Kosten[[#This Row],[Totaal kosten]],"")</f>
        <v/>
      </c>
      <c r="FS252" s="150" t="str">
        <f>IF(Tbl.Kosten[[#This Row],[Sanr.]]=FS$7,Tbl.Kosten[[#This Row],[Totaal kosten]],"")</f>
        <v/>
      </c>
      <c r="FT252" s="150" t="str">
        <f>IF(Tbl.Kosten[[#This Row],[Sanr.]]=FT$7,Tbl.Kosten[[#This Row],[Totaal kosten]],"")</f>
        <v/>
      </c>
      <c r="FU252" s="150" t="str">
        <f>IF(Tbl.Kosten[[#This Row],[Sanr.]]=FU$7,Tbl.Kosten[[#This Row],[Totaal kosten]],"")</f>
        <v/>
      </c>
      <c r="FV252" s="150" t="str">
        <f>IF(Tbl.Kosten[[#This Row],[Sanr.]]=FV$7,Tbl.Kosten[[#This Row],[Totaal kosten]],"")</f>
        <v/>
      </c>
      <c r="FW252" s="150" t="str">
        <f>IFERROR(_xlfn.XLOOKUP(Tbl.Kosten[[#This Row],[Activiteitencode]],Tbl.Activiteiten[Activiteitcode],Tbl.Activiteiten[Anr.],"",0,1),"")</f>
        <v/>
      </c>
      <c r="FX252" s="169" t="str">
        <f>_xlfn.CONCAT(Tbl.Kosten[[#This Row],[Pnr.]],Tbl.Kosten[[#This Row],[Sanr.]])</f>
        <v>P1</v>
      </c>
      <c r="FY252" s="150">
        <f>Tbl.Kosten[[#This Row],[Totaal kosten]]-Tbl.Kosten[[#This Row],[Subsidie]]</f>
        <v>0</v>
      </c>
      <c r="FZ252" s="150">
        <f>IF(Tbl.Kosten[[#This Row],[Pnr.]]=FZ$7,Tbl.Kosten[[#This Row],[Te financieren]],"")</f>
        <v>0</v>
      </c>
      <c r="GA252" s="150" t="str">
        <f>IF(Tbl.Kosten[[#This Row],[Pnr.]]=GA$7,Tbl.Kosten[[#This Row],[Te financieren]],"")</f>
        <v/>
      </c>
      <c r="GB252" s="150" t="str">
        <f>IF(Tbl.Kosten[[#This Row],[Pnr.]]=GB$7,Tbl.Kosten[[#This Row],[Te financieren]],"")</f>
        <v/>
      </c>
      <c r="GC252" s="150" t="str">
        <f>IF(Tbl.Kosten[[#This Row],[Pnr.]]=GC$7,Tbl.Kosten[[#This Row],[Te financieren]],"")</f>
        <v/>
      </c>
      <c r="GD252" s="150" t="str">
        <f>IF(Tbl.Kosten[[#This Row],[Pnr.]]=GD$7,Tbl.Kosten[[#This Row],[Te financieren]],"")</f>
        <v/>
      </c>
      <c r="GE252" s="150" t="str">
        <f>IF(Tbl.Kosten[[#This Row],[Pnr.]]=GE$7,Tbl.Kosten[[#This Row],[Te financieren]],"")</f>
        <v/>
      </c>
      <c r="GF252" s="150" t="str">
        <f>IF(Tbl.Kosten[[#This Row],[Pnr.]]=GF$7,Tbl.Kosten[[#This Row],[Te financieren]],"")</f>
        <v/>
      </c>
      <c r="GG252" s="150" t="str">
        <f>IF(Tbl.Kosten[[#This Row],[Pnr.]]=GG$7,Tbl.Kosten[[#This Row],[Te financieren]],"")</f>
        <v/>
      </c>
      <c r="GH252" s="150" t="str">
        <f>IF(Tbl.Kosten[[#This Row],[Pnr.]]=GH$7,Tbl.Kosten[[#This Row],[Te financieren]],"")</f>
        <v/>
      </c>
      <c r="GI252" s="150" t="str">
        <f>IF(Tbl.Kosten[[#This Row],[Pnr.]]=GI$7,Tbl.Kosten[[#This Row],[Te financieren]],"")</f>
        <v/>
      </c>
      <c r="GJ252" s="150" t="str">
        <f>IF(Tbl.Kosten[[#This Row],[Pnr.]]=GJ$7,Tbl.Kosten[[#This Row],[Te financieren]],"")</f>
        <v/>
      </c>
      <c r="GK252" s="150" t="str">
        <f>IF(Tbl.Kosten[[#This Row],[Pnr.]]=GK$7,Tbl.Kosten[[#This Row],[Te financieren]],"")</f>
        <v/>
      </c>
      <c r="GL252" s="150" t="str">
        <f>IF(Tbl.Kosten[[#This Row],[Pnr.]]=GL$7,Tbl.Kosten[[#This Row],[Te financieren]],"")</f>
        <v/>
      </c>
      <c r="GM252" s="150" t="str">
        <f>IF(Tbl.Kosten[[#This Row],[Pnr.]]=GM$7,Tbl.Kosten[[#This Row],[Te financieren]],"")</f>
        <v/>
      </c>
      <c r="GN252" s="150" t="str">
        <f>IF(Tbl.Kosten[[#This Row],[Pnr.]]=GN$7,Tbl.Kosten[[#This Row],[Te financieren]],"")</f>
        <v/>
      </c>
      <c r="GO252" s="150" t="str">
        <f>IF(Tbl.Kosten[[#This Row],[Pnr.]]=GO$7,Tbl.Kosten[[#This Row],[Te financieren]],"")</f>
        <v/>
      </c>
      <c r="GP252" s="150" t="str">
        <f>IF(Tbl.Kosten[[#This Row],[Pnr.]]=GP$7,Tbl.Kosten[[#This Row],[Te financieren]],"")</f>
        <v/>
      </c>
      <c r="GQ252" s="150" t="str">
        <f>IF(Tbl.Kosten[[#This Row],[Pnr.]]=GQ$7,Tbl.Kosten[[#This Row],[Te financieren]],"")</f>
        <v/>
      </c>
      <c r="GR252" s="150" t="str">
        <f>IF(Tbl.Kosten[[#This Row],[Pnr.]]=GR$7,Tbl.Kosten[[#This Row],[Te financieren]],"")</f>
        <v/>
      </c>
      <c r="GS252" s="150" t="str">
        <f>IF(Tbl.Kosten[[#This Row],[Pnr.]]=GS$7,Tbl.Kosten[[#This Row],[Te financieren]],"")</f>
        <v/>
      </c>
      <c r="GT252" s="150" t="str">
        <f>IF(Tbl.Kosten[[#This Row],[Pnr.]]=GT$7,Tbl.Kosten[[#This Row],[Te financieren]],"")</f>
        <v/>
      </c>
      <c r="GU252" s="150" t="str">
        <f>IF(Tbl.Kosten[[#This Row],[Pnr.]]=GU$7,Tbl.Kosten[[#This Row],[Te financieren]],"")</f>
        <v/>
      </c>
      <c r="GV252" s="150" t="str">
        <f>IF(Tbl.Kosten[[#This Row],[Pnr.]]=GV$7,Tbl.Kosten[[#This Row],[Te financieren]],"")</f>
        <v/>
      </c>
      <c r="GW252" s="150" t="str">
        <f>IF(Tbl.Kosten[[#This Row],[Pnr.]]=GW$7,Tbl.Kosten[[#This Row],[Te financieren]],"")</f>
        <v/>
      </c>
      <c r="GX252" s="150" t="str">
        <f>IF(Tbl.Kosten[[#This Row],[Pnr.]]=GX$7,Tbl.Kosten[[#This Row],[Te financieren]],"")</f>
        <v/>
      </c>
      <c r="GY252" s="150" t="str">
        <f>IF(Tbl.Kosten[[#This Row],[Pnr.]]=GY$7,Tbl.Kosten[[#This Row],[Te financieren]],"")</f>
        <v/>
      </c>
      <c r="GZ252" s="150" t="str">
        <f>IF(Tbl.Kosten[[#This Row],[Pnr.]]=GZ$7,Tbl.Kosten[[#This Row],[Te financieren]],"")</f>
        <v/>
      </c>
      <c r="HA252" s="150" t="str">
        <f>IF(Tbl.Kosten[[#This Row],[Pnr.]]=HA$7,Tbl.Kosten[[#This Row],[Te financieren]],"")</f>
        <v/>
      </c>
      <c r="HB252" s="150" t="str">
        <f>IF(Tbl.Kosten[[#This Row],[Pnr.]]=HB$7,Tbl.Kosten[[#This Row],[Te financieren]],"")</f>
        <v/>
      </c>
      <c r="HC252" s="150" t="str">
        <f>IF(Tbl.Kosten[[#This Row],[Pnr.]]=HC$7,Tbl.Kosten[[#This Row],[Te financieren]],"")</f>
        <v/>
      </c>
      <c r="HD252" s="150" t="str">
        <f>IF(Tbl.Kosten[[#This Row],[Pnr.]]=HD$7,Tbl.Kosten[[#This Row],[Te financieren]],"")</f>
        <v/>
      </c>
      <c r="HE252" s="150" t="str">
        <f>IF(Tbl.Kosten[[#This Row],[Pnr.]]=HE$7,Tbl.Kosten[[#This Row],[Te financieren]],"")</f>
        <v/>
      </c>
      <c r="HF252" s="150" t="str">
        <f>IF(Tbl.Kosten[[#This Row],[Pnr.]]=HF$7,Tbl.Kosten[[#This Row],[Te financieren]],"")</f>
        <v/>
      </c>
      <c r="HG252" s="150" t="str">
        <f>IF(Tbl.Kosten[[#This Row],[Pnr.]]=HG$7,Tbl.Kosten[[#This Row],[Te financieren]],"")</f>
        <v/>
      </c>
      <c r="HH252" s="150" t="str">
        <f>IF(Tbl.Kosten[[#This Row],[Pnr.]]=HH$7,Tbl.Kosten[[#This Row],[Te financieren]],"")</f>
        <v/>
      </c>
      <c r="HI252" s="150" t="str">
        <f>IF(Tbl.Kosten[[#This Row],[Pnr.]]=HI$7,Tbl.Kosten[[#This Row],[Te financieren]],"")</f>
        <v/>
      </c>
      <c r="HJ252" s="150" t="str">
        <f>IF(Tbl.Kosten[[#This Row],[Pnr.]]=HJ$7,Tbl.Kosten[[#This Row],[Te financieren]],"")</f>
        <v/>
      </c>
      <c r="HK252" s="150" t="str">
        <f>IF(Tbl.Kosten[[#This Row],[Pnr.]]=HK$7,Tbl.Kosten[[#This Row],[Te financieren]],"")</f>
        <v/>
      </c>
      <c r="HL252" s="150" t="str">
        <f>IF(Tbl.Kosten[[#This Row],[Pnr.]]=HL$7,Tbl.Kosten[[#This Row],[Te financieren]],"")</f>
        <v/>
      </c>
      <c r="HM252" s="150" t="str">
        <f>IF(Tbl.Kosten[[#This Row],[Pnr.]]=HM$7,Tbl.Kosten[[#This Row],[Te financieren]],"")</f>
        <v/>
      </c>
      <c r="HN252" s="150" t="str">
        <f>IF(Tbl.Kosten[[#This Row],[Pnr.]]=HN$7,Tbl.Kosten[[#This Row],[Te financieren]],"")</f>
        <v/>
      </c>
      <c r="HO252" s="150" t="str">
        <f>IF(Tbl.Kosten[[#This Row],[Pnr.]]=HO$7,Tbl.Kosten[[#This Row],[Te financieren]],"")</f>
        <v/>
      </c>
      <c r="HP252" s="150" t="str">
        <f>IF(Tbl.Kosten[[#This Row],[Pnr.]]=HP$7,Tbl.Kosten[[#This Row],[Te financieren]],"")</f>
        <v/>
      </c>
      <c r="HQ252" s="150" t="str">
        <f>IF(Tbl.Kosten[[#This Row],[Pnr.]]=HQ$7,Tbl.Kosten[[#This Row],[Te financieren]],"")</f>
        <v/>
      </c>
      <c r="HR252" s="150" t="str">
        <f>IF(Tbl.Kosten[[#This Row],[Pnr.]]=HR$7,Tbl.Kosten[[#This Row],[Te financieren]],"")</f>
        <v/>
      </c>
      <c r="HS252" s="150" t="str">
        <f>IF(Tbl.Kosten[[#This Row],[Pnr.]]=HS$7,Tbl.Kosten[[#This Row],[Te financieren]],"")</f>
        <v/>
      </c>
      <c r="HT252" s="150" t="str">
        <f>IF(Tbl.Kosten[[#This Row],[Pnr.]]=HT$7,Tbl.Kosten[[#This Row],[Te financieren]],"")</f>
        <v/>
      </c>
      <c r="HU252" s="150" t="str">
        <f>IF(Tbl.Kosten[[#This Row],[Pnr.]]=HU$7,Tbl.Kosten[[#This Row],[Te financieren]],"")</f>
        <v/>
      </c>
      <c r="HV252" s="150" t="str">
        <f>IF(Tbl.Kosten[[#This Row],[Pnr.]]=HV$7,Tbl.Kosten[[#This Row],[Te financieren]],"")</f>
        <v/>
      </c>
      <c r="HW252" s="150" t="str">
        <f>IF(Tbl.Kosten[[#This Row],[Pnr.]]=HW$7,Tbl.Kosten[[#This Row],[Te financieren]],"")</f>
        <v/>
      </c>
    </row>
    <row r="253" spans="2:231" x14ac:dyDescent="0.3">
      <c r="B253" s="134"/>
      <c r="C253" s="137"/>
      <c r="D253" s="136"/>
      <c r="E253" s="261"/>
      <c r="F253" s="135"/>
      <c r="G253" s="11" t="str">
        <f>IF(Tbl.Kosten[[#This Row],[Medewerker e/o 
functie]]&lt;&gt;"",_xlfn.XLOOKUP(Tbl.Kosten[[#This Row],[Medewerker e/o 
functie]],Tbl.Uurtarief[Medewerker en/of functie],Tbl.Uurtarief[Uurtarief],"",0,1),"")</f>
        <v/>
      </c>
      <c r="H253" s="121">
        <f>IFERROR(Tbl.Kosten[[#This Row],[Uren]]*Tbl.Kosten[[#This Row],[Uurtarief]],0)</f>
        <v>0</v>
      </c>
      <c r="I253" s="119" t="str">
        <f>IF(Tbl.Kosten[[#This Row],[Subtotaal uren]]&lt;&gt;0,_xlfn.XLOOKUP(Tbl.Kosten[[#This Row],[Medewerker e/o 
functie]],Tbl.Uurtarief[Medewerker en/of functie],Tbl.Uurtarief[Kostensoort arbeid],"",0,1),"")</f>
        <v/>
      </c>
      <c r="J253" s="137"/>
      <c r="K253" s="135"/>
      <c r="L253" s="139" t="str">
        <f>IF(Tbl.Kosten[[#This Row],[Activum]]&lt;&gt;"",_xlfn.XLOOKUP(Tbl.Kosten[[#This Row],[Activum]],Tbl.Afschrijvingskosten[Activum],Tbl.Afschrijvingskosten[Tarief per afschrijvings-eenheid],"",0,1),"")</f>
        <v/>
      </c>
      <c r="M253" s="122">
        <f>IFERROR(Tbl.Kosten[[#This Row],[Een-
heden]]*Tbl.Kosten[[#This Row],[Afschrijvings-
tarief]],0)</f>
        <v>0</v>
      </c>
      <c r="N253" s="122" t="str">
        <f>IF(Tbl.Kosten[[#This Row],[Subtotaal afschrijving]]&lt;&gt;0,Lijsten!$A$7,"")</f>
        <v/>
      </c>
      <c r="O253" s="140"/>
      <c r="P253" s="135"/>
      <c r="Q253" s="138"/>
      <c r="R253" s="122">
        <f>IFERROR(Tbl.Kosten[[#This Row],[Aantal]]*Tbl.Kosten[[#This Row],[Tarief]],0)</f>
        <v>0</v>
      </c>
      <c r="S253" s="8">
        <f>IFERROR(Tbl.Kosten[[#This Row],[Subtotaal overige kosten]]+Tbl.Kosten[[#This Row],[Subtotaal uren]]+Tbl.Kosten[[#This Row],[Subtotaal afschrijving]],0)</f>
        <v>0</v>
      </c>
      <c r="T253" s="8">
        <f>IFERROR(Tbl.Kosten[[#This Row],[Totaal kosten]]*Tbl.Kosten[[#This Row],[Subsidie%]],0)</f>
        <v>0</v>
      </c>
      <c r="U253" s="4" t="str" cm="1">
        <f t="array" ref="U253">IFERROR(_xlfn.IFS(Tbl.Kosten[[#This Row],[Subtotaal uren]]&lt;&gt;0,Tbl.Kosten[[#This Row],[Kostensoort arbeid]],Tbl.Kosten[[#This Row],[Subtotaal afschrijving]]&lt;&gt;0,Tbl.Kosten[[#This Row],[Kostensoort afschrijving]],Tbl.Kosten[[#This Row],[Subtotaal overige kosten]]&lt;&gt;0,Tbl.Kosten[[#This Row],[Kostensoort overig]]),"")</f>
        <v/>
      </c>
      <c r="V253" s="4" t="str">
        <f>IFERROR(_xlfn.XLOOKUP(Tbl.Kosten[[#This Row],[Activiteitencode]],Tbl.Activiteiten[Activiteitcode],Tbl.Activiteiten[Werkpakketcode],"",0,1),"")</f>
        <v/>
      </c>
      <c r="W253" s="4" t="str">
        <f>IFERROR(_xlfn.XLOOKUP(Tbl.Kosten[[#This Row],[Werkpakketcode]],Tbl.Werkpakketten[Werkpakketcode],Tbl.Werkpakketten[Subsidiabele activiteit],"",0,1),"")</f>
        <v/>
      </c>
      <c r="X253" s="12">
        <f>IFERROR(_xlfn.XLOOKUP(Tbl.Kosten[[#This Row],[Sanr.]],Tbl.Subsidiehoogte[SAnr.],Tbl.Subsidiehoogte[Sub. Percentage],0,0,1),0)</f>
        <v>0</v>
      </c>
      <c r="Y253" s="144" t="str">
        <f>IFERROR(_xlfn.XLOOKUP(Tbl.Kosten[[#This Row],[Partnercode]],Tbl.Projectpartners[Partnercode],Tbl.Projectpartners[PNr.],"",0,1),"")</f>
        <v>P1</v>
      </c>
      <c r="Z253" s="148">
        <f>IF(Tbl.Kosten[[#This Row],[Pnr.]]=Z$7,Tbl.Kosten[[#This Row],[Totaal kosten]],"")</f>
        <v>0</v>
      </c>
      <c r="AA253" s="148" t="str">
        <f>IF(Tbl.Kosten[[#This Row],[Pnr.]]=AA$7,Tbl.Kosten[[#This Row],[Totaal kosten]],"")</f>
        <v/>
      </c>
      <c r="AB253" s="148" t="str">
        <f>IF(Tbl.Kosten[[#This Row],[Pnr.]]=AB$7,Tbl.Kosten[[#This Row],[Totaal kosten]],"")</f>
        <v/>
      </c>
      <c r="AC253" s="148" t="str">
        <f>IF(Tbl.Kosten[[#This Row],[Pnr.]]=AC$7,Tbl.Kosten[[#This Row],[Totaal kosten]],"")</f>
        <v/>
      </c>
      <c r="AD253" s="148" t="str">
        <f>IF(Tbl.Kosten[[#This Row],[Pnr.]]=AD$7,Tbl.Kosten[[#This Row],[Totaal kosten]],"")</f>
        <v/>
      </c>
      <c r="AE253" s="148" t="str">
        <f>IF(Tbl.Kosten[[#This Row],[Pnr.]]=AE$7,Tbl.Kosten[[#This Row],[Totaal kosten]],"")</f>
        <v/>
      </c>
      <c r="AF253" s="148" t="str">
        <f>IF(Tbl.Kosten[[#This Row],[Pnr.]]=AF$7,Tbl.Kosten[[#This Row],[Totaal kosten]],"")</f>
        <v/>
      </c>
      <c r="AG253" s="148" t="str">
        <f>IF(Tbl.Kosten[[#This Row],[Pnr.]]=AG$7,Tbl.Kosten[[#This Row],[Totaal kosten]],"")</f>
        <v/>
      </c>
      <c r="AH253" s="148" t="str">
        <f>IF(Tbl.Kosten[[#This Row],[Pnr.]]=AH$7,Tbl.Kosten[[#This Row],[Totaal kosten]],"")</f>
        <v/>
      </c>
      <c r="AI253" s="148" t="str">
        <f>IF(Tbl.Kosten[[#This Row],[Pnr.]]=AI$7,Tbl.Kosten[[#This Row],[Totaal kosten]],"")</f>
        <v/>
      </c>
      <c r="AJ253" s="148" t="str">
        <f>IF(Tbl.Kosten[[#This Row],[Pnr.]]=AJ$7,Tbl.Kosten[[#This Row],[Totaal kosten]],"")</f>
        <v/>
      </c>
      <c r="AK253" s="148" t="str">
        <f>IF(Tbl.Kosten[[#This Row],[Pnr.]]=AK$7,Tbl.Kosten[[#This Row],[Totaal kosten]],"")</f>
        <v/>
      </c>
      <c r="AL253" s="148" t="str">
        <f>IF(Tbl.Kosten[[#This Row],[Pnr.]]=AL$7,Tbl.Kosten[[#This Row],[Totaal kosten]],"")</f>
        <v/>
      </c>
      <c r="AM253" s="148" t="str">
        <f>IF(Tbl.Kosten[[#This Row],[Pnr.]]=AM$7,Tbl.Kosten[[#This Row],[Totaal kosten]],"")</f>
        <v/>
      </c>
      <c r="AN253" s="148" t="str">
        <f>IF(Tbl.Kosten[[#This Row],[Pnr.]]=AN$7,Tbl.Kosten[[#This Row],[Totaal kosten]],"")</f>
        <v/>
      </c>
      <c r="AO253" s="148" t="str">
        <f>IF(Tbl.Kosten[[#This Row],[Pnr.]]=AO$7,Tbl.Kosten[[#This Row],[Totaal kosten]],"")</f>
        <v/>
      </c>
      <c r="AP253" s="148" t="str">
        <f>IF(Tbl.Kosten[[#This Row],[Pnr.]]=AP$7,Tbl.Kosten[[#This Row],[Totaal kosten]],"")</f>
        <v/>
      </c>
      <c r="AQ253" s="148" t="str">
        <f>IF(Tbl.Kosten[[#This Row],[Pnr.]]=AQ$7,Tbl.Kosten[[#This Row],[Totaal kosten]],"")</f>
        <v/>
      </c>
      <c r="AR253" s="148" t="str">
        <f>IF(Tbl.Kosten[[#This Row],[Pnr.]]=AR$7,Tbl.Kosten[[#This Row],[Totaal kosten]],"")</f>
        <v/>
      </c>
      <c r="AS253" s="148" t="str">
        <f>IF(Tbl.Kosten[[#This Row],[Pnr.]]=AS$7,Tbl.Kosten[[#This Row],[Totaal kosten]],"")</f>
        <v/>
      </c>
      <c r="AT253" s="148" t="str">
        <f>IF(Tbl.Kosten[[#This Row],[Pnr.]]=AT$7,Tbl.Kosten[[#This Row],[Totaal kosten]],"")</f>
        <v/>
      </c>
      <c r="AU253" s="148" t="str">
        <f>IF(Tbl.Kosten[[#This Row],[Pnr.]]=AU$7,Tbl.Kosten[[#This Row],[Totaal kosten]],"")</f>
        <v/>
      </c>
      <c r="AV253" s="148" t="str">
        <f>IF(Tbl.Kosten[[#This Row],[Pnr.]]=AV$7,Tbl.Kosten[[#This Row],[Totaal kosten]],"")</f>
        <v/>
      </c>
      <c r="AW253" s="148" t="str">
        <f>IF(Tbl.Kosten[[#This Row],[Pnr.]]=AW$7,Tbl.Kosten[[#This Row],[Totaal kosten]],"")</f>
        <v/>
      </c>
      <c r="AX253" s="148" t="str">
        <f>IF(Tbl.Kosten[[#This Row],[Pnr.]]=AX$7,Tbl.Kosten[[#This Row],[Totaal kosten]],"")</f>
        <v/>
      </c>
      <c r="AY253" s="148" t="str">
        <f>IF(Tbl.Kosten[[#This Row],[Pnr.]]=AY$7,Tbl.Kosten[[#This Row],[Totaal kosten]],"")</f>
        <v/>
      </c>
      <c r="AZ253" s="148" t="str">
        <f>IF(Tbl.Kosten[[#This Row],[Pnr.]]=AZ$7,Tbl.Kosten[[#This Row],[Totaal kosten]],"")</f>
        <v/>
      </c>
      <c r="BA253" s="148" t="str">
        <f>IF(Tbl.Kosten[[#This Row],[Pnr.]]=BA$7,Tbl.Kosten[[#This Row],[Totaal kosten]],"")</f>
        <v/>
      </c>
      <c r="BB253" s="148" t="str">
        <f>IF(Tbl.Kosten[[#This Row],[Pnr.]]=BB$7,Tbl.Kosten[[#This Row],[Totaal kosten]],"")</f>
        <v/>
      </c>
      <c r="BC253" s="148" t="str">
        <f>IF(Tbl.Kosten[[#This Row],[Pnr.]]=BC$7,Tbl.Kosten[[#This Row],[Totaal kosten]],"")</f>
        <v/>
      </c>
      <c r="BD253" s="148" t="str">
        <f>IF(Tbl.Kosten[[#This Row],[Pnr.]]=BD$7,Tbl.Kosten[[#This Row],[Totaal kosten]],"")</f>
        <v/>
      </c>
      <c r="BE253" s="148" t="str">
        <f>IF(Tbl.Kosten[[#This Row],[Pnr.]]=BE$7,Tbl.Kosten[[#This Row],[Totaal kosten]],"")</f>
        <v/>
      </c>
      <c r="BF253" s="148" t="str">
        <f>IF(Tbl.Kosten[[#This Row],[Pnr.]]=BF$7,Tbl.Kosten[[#This Row],[Totaal kosten]],"")</f>
        <v/>
      </c>
      <c r="BG253" s="148" t="str">
        <f>IF(Tbl.Kosten[[#This Row],[Pnr.]]=BG$7,Tbl.Kosten[[#This Row],[Totaal kosten]],"")</f>
        <v/>
      </c>
      <c r="BH253" s="148" t="str">
        <f>IF(Tbl.Kosten[[#This Row],[Pnr.]]=BH$7,Tbl.Kosten[[#This Row],[Totaal kosten]],"")</f>
        <v/>
      </c>
      <c r="BI253" s="148" t="str">
        <f>IF(Tbl.Kosten[[#This Row],[Pnr.]]=BI$7,Tbl.Kosten[[#This Row],[Totaal kosten]],"")</f>
        <v/>
      </c>
      <c r="BJ253" s="148" t="str">
        <f>IF(Tbl.Kosten[[#This Row],[Pnr.]]=BJ$7,Tbl.Kosten[[#This Row],[Totaal kosten]],"")</f>
        <v/>
      </c>
      <c r="BK253" s="148" t="str">
        <f>IF(Tbl.Kosten[[#This Row],[Pnr.]]=BK$7,Tbl.Kosten[[#This Row],[Totaal kosten]],"")</f>
        <v/>
      </c>
      <c r="BL253" s="148" t="str">
        <f>IF(Tbl.Kosten[[#This Row],[Pnr.]]=BL$7,Tbl.Kosten[[#This Row],[Totaal kosten]],"")</f>
        <v/>
      </c>
      <c r="BM253" s="148" t="str">
        <f>IF(Tbl.Kosten[[#This Row],[Pnr.]]=BM$7,Tbl.Kosten[[#This Row],[Totaal kosten]],"")</f>
        <v/>
      </c>
      <c r="BN253" s="148" t="str">
        <f>IF(Tbl.Kosten[[#This Row],[Pnr.]]=BN$7,Tbl.Kosten[[#This Row],[Totaal kosten]],"")</f>
        <v/>
      </c>
      <c r="BO253" s="148" t="str">
        <f>IF(Tbl.Kosten[[#This Row],[Pnr.]]=BO$7,Tbl.Kosten[[#This Row],[Totaal kosten]],"")</f>
        <v/>
      </c>
      <c r="BP253" s="148" t="str">
        <f>IF(Tbl.Kosten[[#This Row],[Pnr.]]=BP$7,Tbl.Kosten[[#This Row],[Totaal kosten]],"")</f>
        <v/>
      </c>
      <c r="BQ253" s="148" t="str">
        <f>IF(Tbl.Kosten[[#This Row],[Pnr.]]=BQ$7,Tbl.Kosten[[#This Row],[Totaal kosten]],"")</f>
        <v/>
      </c>
      <c r="BR253" s="148" t="str">
        <f>IF(Tbl.Kosten[[#This Row],[Pnr.]]=BR$7,Tbl.Kosten[[#This Row],[Totaal kosten]],"")</f>
        <v/>
      </c>
      <c r="BS253" s="148" t="str">
        <f>IF(Tbl.Kosten[[#This Row],[Pnr.]]=BS$7,Tbl.Kosten[[#This Row],[Totaal kosten]],"")</f>
        <v/>
      </c>
      <c r="BT253" s="148" t="str">
        <f>IF(Tbl.Kosten[[#This Row],[Pnr.]]=BT$7,Tbl.Kosten[[#This Row],[Totaal kosten]],"")</f>
        <v/>
      </c>
      <c r="BU253" s="148" t="str">
        <f>IF(Tbl.Kosten[[#This Row],[Pnr.]]=BU$7,Tbl.Kosten[[#This Row],[Totaal kosten]],"")</f>
        <v/>
      </c>
      <c r="BV253" s="148" t="str">
        <f>IF(Tbl.Kosten[[#This Row],[Pnr.]]=BV$7,Tbl.Kosten[[#This Row],[Totaal kosten]],"")</f>
        <v/>
      </c>
      <c r="BW253" s="148" t="str">
        <f>IF(Tbl.Kosten[[#This Row],[Pnr.]]=BW$7,Tbl.Kosten[[#This Row],[Totaal kosten]],"")</f>
        <v/>
      </c>
      <c r="BX253" s="148" t="str">
        <f>IFERROR(_xlfn.XLOOKUP(Tbl.Kosten[[#This Row],[Werkpakketcode]],Tbl.Werkpakketten[Werkpakketcode],Tbl.Werkpakketten[WPnr.],"",0,1),"")</f>
        <v/>
      </c>
      <c r="BY253" s="148" t="str">
        <f>IF(Tbl.Kosten[[#This Row],[WPnr.]]=BY$7,Tbl.Kosten[[#This Row],[Totaal kosten]],"")</f>
        <v/>
      </c>
      <c r="BZ253" s="148" t="str">
        <f>IF(Tbl.Kosten[[#This Row],[WPnr.]]=BZ$7,Tbl.Kosten[[#This Row],[Totaal kosten]],"")</f>
        <v/>
      </c>
      <c r="CA253" s="148" t="str">
        <f>IF(Tbl.Kosten[[#This Row],[WPnr.]]=CA$7,Tbl.Kosten[[#This Row],[Totaal kosten]],"")</f>
        <v/>
      </c>
      <c r="CB253" s="148" t="str">
        <f>IF(Tbl.Kosten[[#This Row],[WPnr.]]=CB$7,Tbl.Kosten[[#This Row],[Totaal kosten]],"")</f>
        <v/>
      </c>
      <c r="CC253" s="148" t="str">
        <f>IF(Tbl.Kosten[[#This Row],[WPnr.]]=CC$7,Tbl.Kosten[[#This Row],[Totaal kosten]],"")</f>
        <v/>
      </c>
      <c r="CD253" s="148" t="str">
        <f>IF(Tbl.Kosten[[#This Row],[WPnr.]]=CD$7,Tbl.Kosten[[#This Row],[Totaal kosten]],"")</f>
        <v/>
      </c>
      <c r="CE253" s="148" t="str">
        <f>IF(Tbl.Kosten[[#This Row],[WPnr.]]=CE$7,Tbl.Kosten[[#This Row],[Totaal kosten]],"")</f>
        <v/>
      </c>
      <c r="CF253" s="148" t="str">
        <f>IF(Tbl.Kosten[[#This Row],[WPnr.]]=CF$7,Tbl.Kosten[[#This Row],[Totaal kosten]],"")</f>
        <v/>
      </c>
      <c r="CG253" s="148" t="str">
        <f>IF(Tbl.Kosten[[#This Row],[WPnr.]]=CG$7,Tbl.Kosten[[#This Row],[Totaal kosten]],"")</f>
        <v/>
      </c>
      <c r="CH253" s="148" t="str">
        <f>IF(Tbl.Kosten[[#This Row],[WPnr.]]=CH$7,Tbl.Kosten[[#This Row],[Totaal kosten]],"")</f>
        <v/>
      </c>
      <c r="CI253" s="148" t="str">
        <f>IF(Tbl.Kosten[[#This Row],[WPnr.]]=CI$7,Tbl.Kosten[[#This Row],[Totaal kosten]],"")</f>
        <v/>
      </c>
      <c r="CJ253" s="148" t="str">
        <f>IF(Tbl.Kosten[[#This Row],[WPnr.]]=CJ$7,Tbl.Kosten[[#This Row],[Totaal kosten]],"")</f>
        <v/>
      </c>
      <c r="CK253" s="148" t="str">
        <f>IF(Tbl.Kosten[[#This Row],[WPnr.]]=CK$7,Tbl.Kosten[[#This Row],[Totaal kosten]],"")</f>
        <v/>
      </c>
      <c r="CL253" s="148" t="str">
        <f>IF(Tbl.Kosten[[#This Row],[WPnr.]]=CL$7,Tbl.Kosten[[#This Row],[Totaal kosten]],"")</f>
        <v/>
      </c>
      <c r="CM253" s="148" t="str">
        <f>IF(Tbl.Kosten[[#This Row],[WPnr.]]=CM$7,Tbl.Kosten[[#This Row],[Totaal kosten]],"")</f>
        <v/>
      </c>
      <c r="CN253" s="148" t="str">
        <f>IF(Tbl.Kosten[[#This Row],[WPnr.]]=CN$7,Tbl.Kosten[[#This Row],[Totaal kosten]],"")</f>
        <v/>
      </c>
      <c r="CO253" s="148" t="str">
        <f>IF(Tbl.Kosten[[#This Row],[WPnr.]]=CO$7,Tbl.Kosten[[#This Row],[Totaal kosten]],"")</f>
        <v/>
      </c>
      <c r="CP253" s="148" t="str">
        <f>IF(Tbl.Kosten[[#This Row],[WPnr.]]=CP$7,Tbl.Kosten[[#This Row],[Totaal kosten]],"")</f>
        <v/>
      </c>
      <c r="CQ253" s="148" t="str">
        <f>IF(Tbl.Kosten[[#This Row],[WPnr.]]=CQ$7,Tbl.Kosten[[#This Row],[Totaal kosten]],"")</f>
        <v/>
      </c>
      <c r="CR253" s="148" t="str">
        <f>IF(Tbl.Kosten[[#This Row],[WPnr.]]=CR$7,Tbl.Kosten[[#This Row],[Totaal kosten]],"")</f>
        <v/>
      </c>
      <c r="CS253" s="148" t="str">
        <f>IF(Tbl.Kosten[[#This Row],[WPnr.]]=CS$7,Tbl.Kosten[[#This Row],[Totaal kosten]],"")</f>
        <v/>
      </c>
      <c r="CT253" s="148" t="str">
        <f>IF(Tbl.Kosten[[#This Row],[WPnr.]]=CT$7,Tbl.Kosten[[#This Row],[Totaal kosten]],"")</f>
        <v/>
      </c>
      <c r="CU253" s="148" t="str">
        <f>IF(Tbl.Kosten[[#This Row],[WPnr.]]=CU$7,Tbl.Kosten[[#This Row],[Totaal kosten]],"")</f>
        <v/>
      </c>
      <c r="CV253" s="148" t="str">
        <f>IF(Tbl.Kosten[[#This Row],[WPnr.]]=CV$7,Tbl.Kosten[[#This Row],[Totaal kosten]],"")</f>
        <v/>
      </c>
      <c r="CW253" s="148" t="str">
        <f>IF(Tbl.Kosten[[#This Row],[WPnr.]]=CW$7,Tbl.Kosten[[#This Row],[Totaal kosten]],"")</f>
        <v/>
      </c>
      <c r="CX253" s="148" t="str">
        <f>IF(Tbl.Kosten[[#This Row],[WPnr.]]=CX$7,Tbl.Kosten[[#This Row],[Totaal kosten]],"")</f>
        <v/>
      </c>
      <c r="CY253" s="148" t="str">
        <f>IF(Tbl.Kosten[[#This Row],[WPnr.]]=CY$7,Tbl.Kosten[[#This Row],[Totaal kosten]],"")</f>
        <v/>
      </c>
      <c r="CZ253" s="148" t="str">
        <f>IF(Tbl.Kosten[[#This Row],[WPnr.]]=CZ$7,Tbl.Kosten[[#This Row],[Totaal kosten]],"")</f>
        <v/>
      </c>
      <c r="DA253" s="148" t="str">
        <f>IF(Tbl.Kosten[[#This Row],[WPnr.]]=DA$7,Tbl.Kosten[[#This Row],[Totaal kosten]],"")</f>
        <v/>
      </c>
      <c r="DB253" s="148" t="str">
        <f>IF(Tbl.Kosten[[#This Row],[WPnr.]]=DB$7,Tbl.Kosten[[#This Row],[Totaal kosten]],"")</f>
        <v/>
      </c>
      <c r="DC253" s="148" t="str">
        <f>IF(Tbl.Kosten[[#This Row],[WPnr.]]=DC$7,Tbl.Kosten[[#This Row],[Totaal kosten]],"")</f>
        <v/>
      </c>
      <c r="DD253" s="148" t="str">
        <f>IF(Tbl.Kosten[[#This Row],[WPnr.]]=DD$7,Tbl.Kosten[[#This Row],[Totaal kosten]],"")</f>
        <v/>
      </c>
      <c r="DE253" s="148" t="str">
        <f>IF(Tbl.Kosten[[#This Row],[WPnr.]]=DE$7,Tbl.Kosten[[#This Row],[Totaal kosten]],"")</f>
        <v/>
      </c>
      <c r="DF253" s="148" t="str">
        <f>IF(Tbl.Kosten[[#This Row],[WPnr.]]=DF$7,Tbl.Kosten[[#This Row],[Totaal kosten]],"")</f>
        <v/>
      </c>
      <c r="DG253" s="148" t="str">
        <f>IF(Tbl.Kosten[[#This Row],[WPnr.]]=DG$7,Tbl.Kosten[[#This Row],[Totaal kosten]],"")</f>
        <v/>
      </c>
      <c r="DH253" s="148" t="str">
        <f>IF(Tbl.Kosten[[#This Row],[WPnr.]]=DH$7,Tbl.Kosten[[#This Row],[Totaal kosten]],"")</f>
        <v/>
      </c>
      <c r="DI253" s="148" t="str">
        <f>IF(Tbl.Kosten[[#This Row],[WPnr.]]=DI$7,Tbl.Kosten[[#This Row],[Totaal kosten]],"")</f>
        <v/>
      </c>
      <c r="DJ253" s="148" t="str">
        <f>IF(Tbl.Kosten[[#This Row],[WPnr.]]=DJ$7,Tbl.Kosten[[#This Row],[Totaal kosten]],"")</f>
        <v/>
      </c>
      <c r="DK253" s="148" t="str">
        <f>IF(Tbl.Kosten[[#This Row],[WPnr.]]=DK$7,Tbl.Kosten[[#This Row],[Totaal kosten]],"")</f>
        <v/>
      </c>
      <c r="DL253" s="148" t="str">
        <f>IF(Tbl.Kosten[[#This Row],[WPnr.]]=DL$7,Tbl.Kosten[[#This Row],[Totaal kosten]],"")</f>
        <v/>
      </c>
      <c r="DM253" s="148" t="str">
        <f>IF(Tbl.Kosten[[#This Row],[WPnr.]]=DM$7,Tbl.Kosten[[#This Row],[Totaal kosten]],"")</f>
        <v/>
      </c>
      <c r="DN253" s="148" t="str">
        <f>IF(Tbl.Kosten[[#This Row],[WPnr.]]=DN$7,Tbl.Kosten[[#This Row],[Totaal kosten]],"")</f>
        <v/>
      </c>
      <c r="DO253" s="148" t="str">
        <f>IF(Tbl.Kosten[[#This Row],[WPnr.]]=DO$7,Tbl.Kosten[[#This Row],[Totaal kosten]],"")</f>
        <v/>
      </c>
      <c r="DP253" s="148" t="str">
        <f>IF(Tbl.Kosten[[#This Row],[WPnr.]]=DP$7,Tbl.Kosten[[#This Row],[Totaal kosten]],"")</f>
        <v/>
      </c>
      <c r="DQ253" s="148" t="str">
        <f>IF(Tbl.Kosten[[#This Row],[WPnr.]]=DQ$7,Tbl.Kosten[[#This Row],[Totaal kosten]],"")</f>
        <v/>
      </c>
      <c r="DR253" s="148" t="str">
        <f>IF(Tbl.Kosten[[#This Row],[WPnr.]]=DR$7,Tbl.Kosten[[#This Row],[Totaal kosten]],"")</f>
        <v/>
      </c>
      <c r="DS253" s="148" t="str">
        <f>IF(Tbl.Kosten[[#This Row],[WPnr.]]=DS$7,Tbl.Kosten[[#This Row],[Totaal kosten]],"")</f>
        <v/>
      </c>
      <c r="DT253" s="148" t="str">
        <f>IF(Tbl.Kosten[[#This Row],[WPnr.]]=DT$7,Tbl.Kosten[[#This Row],[Totaal kosten]],"")</f>
        <v/>
      </c>
      <c r="DU253" s="148" t="str">
        <f>IF(Tbl.Kosten[[#This Row],[WPnr.]]=DU$7,Tbl.Kosten[[#This Row],[Totaal kosten]],"")</f>
        <v/>
      </c>
      <c r="DV253" s="148" t="str">
        <f>IF(Tbl.Kosten[[#This Row],[WPnr.]]=DV$7,Tbl.Kosten[[#This Row],[Totaal kosten]],"")</f>
        <v/>
      </c>
      <c r="DW253" s="148" t="str">
        <f>IFERROR(_xlfn.XLOOKUP(Tbl.Kosten[[#This Row],[Kostensoort]],Tbl.Kostensoorten[Kostensoorten],Tbl.Kostensoorten[KSnr.],"",0,1),"")</f>
        <v/>
      </c>
      <c r="DX253" s="148" t="str">
        <f>IF(Tbl.Kosten[[#This Row],[KSnr.]]=DX$7,Tbl.Kosten[[#This Row],[Totaal kosten]],"")</f>
        <v/>
      </c>
      <c r="DY253" s="148" t="str">
        <f>IF(Tbl.Kosten[[#This Row],[KSnr.]]=DY$7,Tbl.Kosten[[#This Row],[Totaal kosten]],"")</f>
        <v/>
      </c>
      <c r="DZ253" s="148" t="str">
        <f>IF(Tbl.Kosten[[#This Row],[KSnr.]]=DZ$7,Tbl.Kosten[[#This Row],[Totaal kosten]],"")</f>
        <v/>
      </c>
      <c r="EA253" s="148" t="str">
        <f>IF(Tbl.Kosten[[#This Row],[KSnr.]]=EA$7,Tbl.Kosten[[#This Row],[Totaal kosten]],"")</f>
        <v/>
      </c>
      <c r="EB253" s="148" t="str">
        <f>IF(Tbl.Kosten[[#This Row],[KSnr.]]=EB$7,Tbl.Kosten[[#This Row],[Totaal kosten]],"")</f>
        <v/>
      </c>
      <c r="EC253" s="148" t="str">
        <f>IF(Tbl.Kosten[[#This Row],[KSnr.]]=EC$7,Tbl.Kosten[[#This Row],[Totaal kosten]],"")</f>
        <v/>
      </c>
      <c r="ED253" s="148" t="str">
        <f>IF(Tbl.Kosten[[#This Row],[KSnr.]]=ED$7,Tbl.Kosten[[#This Row],[Totaal kosten]],"")</f>
        <v/>
      </c>
      <c r="EE253" s="148" t="str">
        <f>IF(Tbl.Kosten[[#This Row],[KSnr.]]=EE$7,Tbl.Kosten[[#This Row],[Totaal kosten]],"")</f>
        <v/>
      </c>
      <c r="EF253" s="148" t="str">
        <f>IF(Tbl.Kosten[[#This Row],[KSnr.]]=EF$7,Tbl.Kosten[[#This Row],[Totaal kosten]],"")</f>
        <v/>
      </c>
      <c r="EG253" s="148" t="str">
        <f>IF(Tbl.Kosten[[#This Row],[KSnr.]]=EG$7,Tbl.Kosten[[#This Row],[Totaal kosten]],"")</f>
        <v/>
      </c>
      <c r="EH253" s="148" t="str">
        <f>IF(Tbl.Kosten[[#This Row],[KSnr.]]=EH$7,Tbl.Kosten[[#This Row],[Totaal kosten]],"")</f>
        <v/>
      </c>
      <c r="EI253" s="148" t="str">
        <f>IF(Tbl.Kosten[[#This Row],[KSnr.]]=EI$7,Tbl.Kosten[[#This Row],[Totaal kosten]],"")</f>
        <v/>
      </c>
      <c r="EJ253" s="148" t="str">
        <f>IF(Tbl.Kosten[[#This Row],[KSnr.]]=EJ$7,Tbl.Kosten[[#This Row],[Totaal kosten]],"")</f>
        <v/>
      </c>
      <c r="EK253" s="148" t="str">
        <f>IF(Tbl.Kosten[[#This Row],[KSnr.]]=EK$7,Tbl.Kosten[[#This Row],[Totaal kosten]],"")</f>
        <v/>
      </c>
      <c r="EL253" s="148" t="str">
        <f>IF(Tbl.Kosten[[#This Row],[KSnr.]]=EL$7,Tbl.Kosten[[#This Row],[Totaal kosten]],"")</f>
        <v/>
      </c>
      <c r="EM253" s="148" t="str">
        <f>IF(Tbl.Kosten[[#This Row],[KSnr.]]=EM$7,Tbl.Kosten[[#This Row],[Totaal kosten]],"")</f>
        <v/>
      </c>
      <c r="EN253" s="148" t="str">
        <f>IF(Tbl.Kosten[[#This Row],[KSnr.]]=EN$7,Tbl.Kosten[[#This Row],[Totaal kosten]],"")</f>
        <v/>
      </c>
      <c r="EO253" s="148" t="str">
        <f>IF(Tbl.Kosten[[#This Row],[KSnr.]]=EO$7,Tbl.Kosten[[#This Row],[Totaal kosten]],"")</f>
        <v/>
      </c>
      <c r="EP253" s="148" t="str">
        <f>IF(Tbl.Kosten[[#This Row],[KSnr.]]=EP$7,Tbl.Kosten[[#This Row],[Totaal kosten]],"")</f>
        <v/>
      </c>
      <c r="EQ253" s="148" t="str">
        <f>IF(Tbl.Kosten[[#This Row],[KSnr.]]=EQ$7,Tbl.Kosten[[#This Row],[Totaal kosten]],"")</f>
        <v/>
      </c>
      <c r="ER253" s="144" t="str">
        <f>IFERROR(_xlfn.XLOOKUP(Tbl.Kosten[[#This Row],[Subsidieactiviteit]],Tbl.Subsidiehoogte[Subsidieactiviteit],Tbl.Subsidiehoogte[SAnr.],"",0,1),"")</f>
        <v/>
      </c>
      <c r="ES253" s="150" t="str">
        <f>IF(Tbl.Kosten[[#This Row],[Sanr.]]=ES$7,Tbl.Kosten[[#This Row],[Totaal kosten]],"")</f>
        <v/>
      </c>
      <c r="ET253" s="150" t="str">
        <f>IF(Tbl.Kosten[[#This Row],[Sanr.]]=ET$7,Tbl.Kosten[[#This Row],[Totaal kosten]],"")</f>
        <v/>
      </c>
      <c r="EU253" s="150" t="str">
        <f>IF(Tbl.Kosten[[#This Row],[Sanr.]]=EU$7,Tbl.Kosten[[#This Row],[Totaal kosten]],"")</f>
        <v/>
      </c>
      <c r="EV253" s="150" t="str">
        <f>IF(Tbl.Kosten[[#This Row],[Sanr.]]=EV$7,Tbl.Kosten[[#This Row],[Totaal kosten]],"")</f>
        <v/>
      </c>
      <c r="EW253" s="150" t="str">
        <f>IF(Tbl.Kosten[[#This Row],[Sanr.]]=EW$7,Tbl.Kosten[[#This Row],[Totaal kosten]],"")</f>
        <v/>
      </c>
      <c r="EX253" s="150" t="str">
        <f>IF(Tbl.Kosten[[#This Row],[Sanr.]]=EX$7,Tbl.Kosten[[#This Row],[Totaal kosten]],"")</f>
        <v/>
      </c>
      <c r="EY253" s="150" t="str">
        <f>IF(Tbl.Kosten[[#This Row],[Sanr.]]=EY$7,Tbl.Kosten[[#This Row],[Totaal kosten]],"")</f>
        <v/>
      </c>
      <c r="EZ253" s="150" t="str">
        <f>IF(Tbl.Kosten[[#This Row],[Sanr.]]=EZ$7,Tbl.Kosten[[#This Row],[Totaal kosten]],"")</f>
        <v/>
      </c>
      <c r="FA253" s="150" t="str">
        <f>IF(Tbl.Kosten[[#This Row],[Sanr.]]=FA$7,Tbl.Kosten[[#This Row],[Totaal kosten]],"")</f>
        <v/>
      </c>
      <c r="FB253" s="150" t="str">
        <f>IF(Tbl.Kosten[[#This Row],[Sanr.]]=FB$7,Tbl.Kosten[[#This Row],[Totaal kosten]],"")</f>
        <v/>
      </c>
      <c r="FC253" s="150" t="str">
        <f>IF(Tbl.Kosten[[#This Row],[Sanr.]]=FC$7,Tbl.Kosten[[#This Row],[Totaal kosten]],"")</f>
        <v/>
      </c>
      <c r="FD253" s="150" t="str">
        <f>IF(Tbl.Kosten[[#This Row],[Sanr.]]=FD$7,Tbl.Kosten[[#This Row],[Totaal kosten]],"")</f>
        <v/>
      </c>
      <c r="FE253" s="150" t="str">
        <f>IF(Tbl.Kosten[[#This Row],[Sanr.]]=FE$7,Tbl.Kosten[[#This Row],[Totaal kosten]],"")</f>
        <v/>
      </c>
      <c r="FF253" s="150" t="str">
        <f>IF(Tbl.Kosten[[#This Row],[Sanr.]]=FF$7,Tbl.Kosten[[#This Row],[Totaal kosten]],"")</f>
        <v/>
      </c>
      <c r="FG253" s="150" t="str">
        <f>IF(Tbl.Kosten[[#This Row],[Sanr.]]=FG$7,Tbl.Kosten[[#This Row],[Totaal kosten]],"")</f>
        <v/>
      </c>
      <c r="FH253" s="150" t="str">
        <f>IF(Tbl.Kosten[[#This Row],[Sanr.]]=FH$7,Tbl.Kosten[[#This Row],[Totaal kosten]],"")</f>
        <v/>
      </c>
      <c r="FI253" s="150" t="str">
        <f>IF(Tbl.Kosten[[#This Row],[Sanr.]]=FI$7,Tbl.Kosten[[#This Row],[Totaal kosten]],"")</f>
        <v/>
      </c>
      <c r="FJ253" s="150" t="str">
        <f>IF(Tbl.Kosten[[#This Row],[Sanr.]]=FJ$7,Tbl.Kosten[[#This Row],[Totaal kosten]],"")</f>
        <v/>
      </c>
      <c r="FK253" s="150" t="str">
        <f>IF(Tbl.Kosten[[#This Row],[Sanr.]]=FK$7,Tbl.Kosten[[#This Row],[Totaal kosten]],"")</f>
        <v/>
      </c>
      <c r="FL253" s="150" t="str">
        <f>IF(Tbl.Kosten[[#This Row],[Sanr.]]=FL$7,Tbl.Kosten[[#This Row],[Totaal kosten]],"")</f>
        <v/>
      </c>
      <c r="FM253" s="150" t="str">
        <f>IF(Tbl.Kosten[[#This Row],[Sanr.]]=FM$7,Tbl.Kosten[[#This Row],[Totaal kosten]],"")</f>
        <v/>
      </c>
      <c r="FN253" s="150" t="str">
        <f>IF(Tbl.Kosten[[#This Row],[Sanr.]]=FN$7,Tbl.Kosten[[#This Row],[Totaal kosten]],"")</f>
        <v/>
      </c>
      <c r="FO253" s="150" t="str">
        <f>IF(Tbl.Kosten[[#This Row],[Sanr.]]=FO$7,Tbl.Kosten[[#This Row],[Totaal kosten]],"")</f>
        <v/>
      </c>
      <c r="FP253" s="150" t="str">
        <f>IF(Tbl.Kosten[[#This Row],[Sanr.]]=FP$7,Tbl.Kosten[[#This Row],[Totaal kosten]],"")</f>
        <v/>
      </c>
      <c r="FQ253" s="150" t="str">
        <f>IF(Tbl.Kosten[[#This Row],[Sanr.]]=FQ$7,Tbl.Kosten[[#This Row],[Totaal kosten]],"")</f>
        <v/>
      </c>
      <c r="FR253" s="150" t="str">
        <f>IF(Tbl.Kosten[[#This Row],[Sanr.]]=FR$7,Tbl.Kosten[[#This Row],[Totaal kosten]],"")</f>
        <v/>
      </c>
      <c r="FS253" s="150" t="str">
        <f>IF(Tbl.Kosten[[#This Row],[Sanr.]]=FS$7,Tbl.Kosten[[#This Row],[Totaal kosten]],"")</f>
        <v/>
      </c>
      <c r="FT253" s="150" t="str">
        <f>IF(Tbl.Kosten[[#This Row],[Sanr.]]=FT$7,Tbl.Kosten[[#This Row],[Totaal kosten]],"")</f>
        <v/>
      </c>
      <c r="FU253" s="150" t="str">
        <f>IF(Tbl.Kosten[[#This Row],[Sanr.]]=FU$7,Tbl.Kosten[[#This Row],[Totaal kosten]],"")</f>
        <v/>
      </c>
      <c r="FV253" s="150" t="str">
        <f>IF(Tbl.Kosten[[#This Row],[Sanr.]]=FV$7,Tbl.Kosten[[#This Row],[Totaal kosten]],"")</f>
        <v/>
      </c>
      <c r="FW253" s="150" t="str">
        <f>IFERROR(_xlfn.XLOOKUP(Tbl.Kosten[[#This Row],[Activiteitencode]],Tbl.Activiteiten[Activiteitcode],Tbl.Activiteiten[Anr.],"",0,1),"")</f>
        <v/>
      </c>
      <c r="FX253" s="169" t="str">
        <f>_xlfn.CONCAT(Tbl.Kosten[[#This Row],[Pnr.]],Tbl.Kosten[[#This Row],[Sanr.]])</f>
        <v>P1</v>
      </c>
      <c r="FY253" s="150">
        <f>Tbl.Kosten[[#This Row],[Totaal kosten]]-Tbl.Kosten[[#This Row],[Subsidie]]</f>
        <v>0</v>
      </c>
      <c r="FZ253" s="150">
        <f>IF(Tbl.Kosten[[#This Row],[Pnr.]]=FZ$7,Tbl.Kosten[[#This Row],[Te financieren]],"")</f>
        <v>0</v>
      </c>
      <c r="GA253" s="150" t="str">
        <f>IF(Tbl.Kosten[[#This Row],[Pnr.]]=GA$7,Tbl.Kosten[[#This Row],[Te financieren]],"")</f>
        <v/>
      </c>
      <c r="GB253" s="150" t="str">
        <f>IF(Tbl.Kosten[[#This Row],[Pnr.]]=GB$7,Tbl.Kosten[[#This Row],[Te financieren]],"")</f>
        <v/>
      </c>
      <c r="GC253" s="150" t="str">
        <f>IF(Tbl.Kosten[[#This Row],[Pnr.]]=GC$7,Tbl.Kosten[[#This Row],[Te financieren]],"")</f>
        <v/>
      </c>
      <c r="GD253" s="150" t="str">
        <f>IF(Tbl.Kosten[[#This Row],[Pnr.]]=GD$7,Tbl.Kosten[[#This Row],[Te financieren]],"")</f>
        <v/>
      </c>
      <c r="GE253" s="150" t="str">
        <f>IF(Tbl.Kosten[[#This Row],[Pnr.]]=GE$7,Tbl.Kosten[[#This Row],[Te financieren]],"")</f>
        <v/>
      </c>
      <c r="GF253" s="150" t="str">
        <f>IF(Tbl.Kosten[[#This Row],[Pnr.]]=GF$7,Tbl.Kosten[[#This Row],[Te financieren]],"")</f>
        <v/>
      </c>
      <c r="GG253" s="150" t="str">
        <f>IF(Tbl.Kosten[[#This Row],[Pnr.]]=GG$7,Tbl.Kosten[[#This Row],[Te financieren]],"")</f>
        <v/>
      </c>
      <c r="GH253" s="150" t="str">
        <f>IF(Tbl.Kosten[[#This Row],[Pnr.]]=GH$7,Tbl.Kosten[[#This Row],[Te financieren]],"")</f>
        <v/>
      </c>
      <c r="GI253" s="150" t="str">
        <f>IF(Tbl.Kosten[[#This Row],[Pnr.]]=GI$7,Tbl.Kosten[[#This Row],[Te financieren]],"")</f>
        <v/>
      </c>
      <c r="GJ253" s="150" t="str">
        <f>IF(Tbl.Kosten[[#This Row],[Pnr.]]=GJ$7,Tbl.Kosten[[#This Row],[Te financieren]],"")</f>
        <v/>
      </c>
      <c r="GK253" s="150" t="str">
        <f>IF(Tbl.Kosten[[#This Row],[Pnr.]]=GK$7,Tbl.Kosten[[#This Row],[Te financieren]],"")</f>
        <v/>
      </c>
      <c r="GL253" s="150" t="str">
        <f>IF(Tbl.Kosten[[#This Row],[Pnr.]]=GL$7,Tbl.Kosten[[#This Row],[Te financieren]],"")</f>
        <v/>
      </c>
      <c r="GM253" s="150" t="str">
        <f>IF(Tbl.Kosten[[#This Row],[Pnr.]]=GM$7,Tbl.Kosten[[#This Row],[Te financieren]],"")</f>
        <v/>
      </c>
      <c r="GN253" s="150" t="str">
        <f>IF(Tbl.Kosten[[#This Row],[Pnr.]]=GN$7,Tbl.Kosten[[#This Row],[Te financieren]],"")</f>
        <v/>
      </c>
      <c r="GO253" s="150" t="str">
        <f>IF(Tbl.Kosten[[#This Row],[Pnr.]]=GO$7,Tbl.Kosten[[#This Row],[Te financieren]],"")</f>
        <v/>
      </c>
      <c r="GP253" s="150" t="str">
        <f>IF(Tbl.Kosten[[#This Row],[Pnr.]]=GP$7,Tbl.Kosten[[#This Row],[Te financieren]],"")</f>
        <v/>
      </c>
      <c r="GQ253" s="150" t="str">
        <f>IF(Tbl.Kosten[[#This Row],[Pnr.]]=GQ$7,Tbl.Kosten[[#This Row],[Te financieren]],"")</f>
        <v/>
      </c>
      <c r="GR253" s="150" t="str">
        <f>IF(Tbl.Kosten[[#This Row],[Pnr.]]=GR$7,Tbl.Kosten[[#This Row],[Te financieren]],"")</f>
        <v/>
      </c>
      <c r="GS253" s="150" t="str">
        <f>IF(Tbl.Kosten[[#This Row],[Pnr.]]=GS$7,Tbl.Kosten[[#This Row],[Te financieren]],"")</f>
        <v/>
      </c>
      <c r="GT253" s="150" t="str">
        <f>IF(Tbl.Kosten[[#This Row],[Pnr.]]=GT$7,Tbl.Kosten[[#This Row],[Te financieren]],"")</f>
        <v/>
      </c>
      <c r="GU253" s="150" t="str">
        <f>IF(Tbl.Kosten[[#This Row],[Pnr.]]=GU$7,Tbl.Kosten[[#This Row],[Te financieren]],"")</f>
        <v/>
      </c>
      <c r="GV253" s="150" t="str">
        <f>IF(Tbl.Kosten[[#This Row],[Pnr.]]=GV$7,Tbl.Kosten[[#This Row],[Te financieren]],"")</f>
        <v/>
      </c>
      <c r="GW253" s="150" t="str">
        <f>IF(Tbl.Kosten[[#This Row],[Pnr.]]=GW$7,Tbl.Kosten[[#This Row],[Te financieren]],"")</f>
        <v/>
      </c>
      <c r="GX253" s="150" t="str">
        <f>IF(Tbl.Kosten[[#This Row],[Pnr.]]=GX$7,Tbl.Kosten[[#This Row],[Te financieren]],"")</f>
        <v/>
      </c>
      <c r="GY253" s="150" t="str">
        <f>IF(Tbl.Kosten[[#This Row],[Pnr.]]=GY$7,Tbl.Kosten[[#This Row],[Te financieren]],"")</f>
        <v/>
      </c>
      <c r="GZ253" s="150" t="str">
        <f>IF(Tbl.Kosten[[#This Row],[Pnr.]]=GZ$7,Tbl.Kosten[[#This Row],[Te financieren]],"")</f>
        <v/>
      </c>
      <c r="HA253" s="150" t="str">
        <f>IF(Tbl.Kosten[[#This Row],[Pnr.]]=HA$7,Tbl.Kosten[[#This Row],[Te financieren]],"")</f>
        <v/>
      </c>
      <c r="HB253" s="150" t="str">
        <f>IF(Tbl.Kosten[[#This Row],[Pnr.]]=HB$7,Tbl.Kosten[[#This Row],[Te financieren]],"")</f>
        <v/>
      </c>
      <c r="HC253" s="150" t="str">
        <f>IF(Tbl.Kosten[[#This Row],[Pnr.]]=HC$7,Tbl.Kosten[[#This Row],[Te financieren]],"")</f>
        <v/>
      </c>
      <c r="HD253" s="150" t="str">
        <f>IF(Tbl.Kosten[[#This Row],[Pnr.]]=HD$7,Tbl.Kosten[[#This Row],[Te financieren]],"")</f>
        <v/>
      </c>
      <c r="HE253" s="150" t="str">
        <f>IF(Tbl.Kosten[[#This Row],[Pnr.]]=HE$7,Tbl.Kosten[[#This Row],[Te financieren]],"")</f>
        <v/>
      </c>
      <c r="HF253" s="150" t="str">
        <f>IF(Tbl.Kosten[[#This Row],[Pnr.]]=HF$7,Tbl.Kosten[[#This Row],[Te financieren]],"")</f>
        <v/>
      </c>
      <c r="HG253" s="150" t="str">
        <f>IF(Tbl.Kosten[[#This Row],[Pnr.]]=HG$7,Tbl.Kosten[[#This Row],[Te financieren]],"")</f>
        <v/>
      </c>
      <c r="HH253" s="150" t="str">
        <f>IF(Tbl.Kosten[[#This Row],[Pnr.]]=HH$7,Tbl.Kosten[[#This Row],[Te financieren]],"")</f>
        <v/>
      </c>
      <c r="HI253" s="150" t="str">
        <f>IF(Tbl.Kosten[[#This Row],[Pnr.]]=HI$7,Tbl.Kosten[[#This Row],[Te financieren]],"")</f>
        <v/>
      </c>
      <c r="HJ253" s="150" t="str">
        <f>IF(Tbl.Kosten[[#This Row],[Pnr.]]=HJ$7,Tbl.Kosten[[#This Row],[Te financieren]],"")</f>
        <v/>
      </c>
      <c r="HK253" s="150" t="str">
        <f>IF(Tbl.Kosten[[#This Row],[Pnr.]]=HK$7,Tbl.Kosten[[#This Row],[Te financieren]],"")</f>
        <v/>
      </c>
      <c r="HL253" s="150" t="str">
        <f>IF(Tbl.Kosten[[#This Row],[Pnr.]]=HL$7,Tbl.Kosten[[#This Row],[Te financieren]],"")</f>
        <v/>
      </c>
      <c r="HM253" s="150" t="str">
        <f>IF(Tbl.Kosten[[#This Row],[Pnr.]]=HM$7,Tbl.Kosten[[#This Row],[Te financieren]],"")</f>
        <v/>
      </c>
      <c r="HN253" s="150" t="str">
        <f>IF(Tbl.Kosten[[#This Row],[Pnr.]]=HN$7,Tbl.Kosten[[#This Row],[Te financieren]],"")</f>
        <v/>
      </c>
      <c r="HO253" s="150" t="str">
        <f>IF(Tbl.Kosten[[#This Row],[Pnr.]]=HO$7,Tbl.Kosten[[#This Row],[Te financieren]],"")</f>
        <v/>
      </c>
      <c r="HP253" s="150" t="str">
        <f>IF(Tbl.Kosten[[#This Row],[Pnr.]]=HP$7,Tbl.Kosten[[#This Row],[Te financieren]],"")</f>
        <v/>
      </c>
      <c r="HQ253" s="150" t="str">
        <f>IF(Tbl.Kosten[[#This Row],[Pnr.]]=HQ$7,Tbl.Kosten[[#This Row],[Te financieren]],"")</f>
        <v/>
      </c>
      <c r="HR253" s="150" t="str">
        <f>IF(Tbl.Kosten[[#This Row],[Pnr.]]=HR$7,Tbl.Kosten[[#This Row],[Te financieren]],"")</f>
        <v/>
      </c>
      <c r="HS253" s="150" t="str">
        <f>IF(Tbl.Kosten[[#This Row],[Pnr.]]=HS$7,Tbl.Kosten[[#This Row],[Te financieren]],"")</f>
        <v/>
      </c>
      <c r="HT253" s="150" t="str">
        <f>IF(Tbl.Kosten[[#This Row],[Pnr.]]=HT$7,Tbl.Kosten[[#This Row],[Te financieren]],"")</f>
        <v/>
      </c>
      <c r="HU253" s="150" t="str">
        <f>IF(Tbl.Kosten[[#This Row],[Pnr.]]=HU$7,Tbl.Kosten[[#This Row],[Te financieren]],"")</f>
        <v/>
      </c>
      <c r="HV253" s="150" t="str">
        <f>IF(Tbl.Kosten[[#This Row],[Pnr.]]=HV$7,Tbl.Kosten[[#This Row],[Te financieren]],"")</f>
        <v/>
      </c>
      <c r="HW253" s="150" t="str">
        <f>IF(Tbl.Kosten[[#This Row],[Pnr.]]=HW$7,Tbl.Kosten[[#This Row],[Te financieren]],"")</f>
        <v/>
      </c>
    </row>
    <row r="254" spans="2:231" x14ac:dyDescent="0.3">
      <c r="B254" s="134"/>
      <c r="C254" s="137"/>
      <c r="D254" s="136"/>
      <c r="E254" s="261"/>
      <c r="F254" s="135"/>
      <c r="G254" s="11" t="str">
        <f>IF(Tbl.Kosten[[#This Row],[Medewerker e/o 
functie]]&lt;&gt;"",_xlfn.XLOOKUP(Tbl.Kosten[[#This Row],[Medewerker e/o 
functie]],Tbl.Uurtarief[Medewerker en/of functie],Tbl.Uurtarief[Uurtarief],"",0,1),"")</f>
        <v/>
      </c>
      <c r="H254" s="121">
        <f>IFERROR(Tbl.Kosten[[#This Row],[Uren]]*Tbl.Kosten[[#This Row],[Uurtarief]],0)</f>
        <v>0</v>
      </c>
      <c r="I254" s="119" t="str">
        <f>IF(Tbl.Kosten[[#This Row],[Subtotaal uren]]&lt;&gt;0,_xlfn.XLOOKUP(Tbl.Kosten[[#This Row],[Medewerker e/o 
functie]],Tbl.Uurtarief[Medewerker en/of functie],Tbl.Uurtarief[Kostensoort arbeid],"",0,1),"")</f>
        <v/>
      </c>
      <c r="J254" s="137"/>
      <c r="K254" s="135"/>
      <c r="L254" s="139" t="str">
        <f>IF(Tbl.Kosten[[#This Row],[Activum]]&lt;&gt;"",_xlfn.XLOOKUP(Tbl.Kosten[[#This Row],[Activum]],Tbl.Afschrijvingskosten[Activum],Tbl.Afschrijvingskosten[Tarief per afschrijvings-eenheid],"",0,1),"")</f>
        <v/>
      </c>
      <c r="M254" s="122">
        <f>IFERROR(Tbl.Kosten[[#This Row],[Een-
heden]]*Tbl.Kosten[[#This Row],[Afschrijvings-
tarief]],0)</f>
        <v>0</v>
      </c>
      <c r="N254" s="122" t="str">
        <f>IF(Tbl.Kosten[[#This Row],[Subtotaal afschrijving]]&lt;&gt;0,Lijsten!$A$7,"")</f>
        <v/>
      </c>
      <c r="O254" s="140"/>
      <c r="P254" s="135"/>
      <c r="Q254" s="138"/>
      <c r="R254" s="122">
        <f>IFERROR(Tbl.Kosten[[#This Row],[Aantal]]*Tbl.Kosten[[#This Row],[Tarief]],0)</f>
        <v>0</v>
      </c>
      <c r="S254" s="8">
        <f>IFERROR(Tbl.Kosten[[#This Row],[Subtotaal overige kosten]]+Tbl.Kosten[[#This Row],[Subtotaal uren]]+Tbl.Kosten[[#This Row],[Subtotaal afschrijving]],0)</f>
        <v>0</v>
      </c>
      <c r="T254" s="8">
        <f>IFERROR(Tbl.Kosten[[#This Row],[Totaal kosten]]*Tbl.Kosten[[#This Row],[Subsidie%]],0)</f>
        <v>0</v>
      </c>
      <c r="U254" s="4" t="str" cm="1">
        <f t="array" ref="U254">IFERROR(_xlfn.IFS(Tbl.Kosten[[#This Row],[Subtotaal uren]]&lt;&gt;0,Tbl.Kosten[[#This Row],[Kostensoort arbeid]],Tbl.Kosten[[#This Row],[Subtotaal afschrijving]]&lt;&gt;0,Tbl.Kosten[[#This Row],[Kostensoort afschrijving]],Tbl.Kosten[[#This Row],[Subtotaal overige kosten]]&lt;&gt;0,Tbl.Kosten[[#This Row],[Kostensoort overig]]),"")</f>
        <v/>
      </c>
      <c r="V254" s="4" t="str">
        <f>IFERROR(_xlfn.XLOOKUP(Tbl.Kosten[[#This Row],[Activiteitencode]],Tbl.Activiteiten[Activiteitcode],Tbl.Activiteiten[Werkpakketcode],"",0,1),"")</f>
        <v/>
      </c>
      <c r="W254" s="4" t="str">
        <f>IFERROR(_xlfn.XLOOKUP(Tbl.Kosten[[#This Row],[Werkpakketcode]],Tbl.Werkpakketten[Werkpakketcode],Tbl.Werkpakketten[Subsidiabele activiteit],"",0,1),"")</f>
        <v/>
      </c>
      <c r="X254" s="12">
        <f>IFERROR(_xlfn.XLOOKUP(Tbl.Kosten[[#This Row],[Sanr.]],Tbl.Subsidiehoogte[SAnr.],Tbl.Subsidiehoogte[Sub. Percentage],0,0,1),0)</f>
        <v>0</v>
      </c>
      <c r="Y254" s="144" t="str">
        <f>IFERROR(_xlfn.XLOOKUP(Tbl.Kosten[[#This Row],[Partnercode]],Tbl.Projectpartners[Partnercode],Tbl.Projectpartners[PNr.],"",0,1),"")</f>
        <v>P1</v>
      </c>
      <c r="Z254" s="148">
        <f>IF(Tbl.Kosten[[#This Row],[Pnr.]]=Z$7,Tbl.Kosten[[#This Row],[Totaal kosten]],"")</f>
        <v>0</v>
      </c>
      <c r="AA254" s="148" t="str">
        <f>IF(Tbl.Kosten[[#This Row],[Pnr.]]=AA$7,Tbl.Kosten[[#This Row],[Totaal kosten]],"")</f>
        <v/>
      </c>
      <c r="AB254" s="148" t="str">
        <f>IF(Tbl.Kosten[[#This Row],[Pnr.]]=AB$7,Tbl.Kosten[[#This Row],[Totaal kosten]],"")</f>
        <v/>
      </c>
      <c r="AC254" s="148" t="str">
        <f>IF(Tbl.Kosten[[#This Row],[Pnr.]]=AC$7,Tbl.Kosten[[#This Row],[Totaal kosten]],"")</f>
        <v/>
      </c>
      <c r="AD254" s="148" t="str">
        <f>IF(Tbl.Kosten[[#This Row],[Pnr.]]=AD$7,Tbl.Kosten[[#This Row],[Totaal kosten]],"")</f>
        <v/>
      </c>
      <c r="AE254" s="148" t="str">
        <f>IF(Tbl.Kosten[[#This Row],[Pnr.]]=AE$7,Tbl.Kosten[[#This Row],[Totaal kosten]],"")</f>
        <v/>
      </c>
      <c r="AF254" s="148" t="str">
        <f>IF(Tbl.Kosten[[#This Row],[Pnr.]]=AF$7,Tbl.Kosten[[#This Row],[Totaal kosten]],"")</f>
        <v/>
      </c>
      <c r="AG254" s="148" t="str">
        <f>IF(Tbl.Kosten[[#This Row],[Pnr.]]=AG$7,Tbl.Kosten[[#This Row],[Totaal kosten]],"")</f>
        <v/>
      </c>
      <c r="AH254" s="148" t="str">
        <f>IF(Tbl.Kosten[[#This Row],[Pnr.]]=AH$7,Tbl.Kosten[[#This Row],[Totaal kosten]],"")</f>
        <v/>
      </c>
      <c r="AI254" s="148" t="str">
        <f>IF(Tbl.Kosten[[#This Row],[Pnr.]]=AI$7,Tbl.Kosten[[#This Row],[Totaal kosten]],"")</f>
        <v/>
      </c>
      <c r="AJ254" s="148" t="str">
        <f>IF(Tbl.Kosten[[#This Row],[Pnr.]]=AJ$7,Tbl.Kosten[[#This Row],[Totaal kosten]],"")</f>
        <v/>
      </c>
      <c r="AK254" s="148" t="str">
        <f>IF(Tbl.Kosten[[#This Row],[Pnr.]]=AK$7,Tbl.Kosten[[#This Row],[Totaal kosten]],"")</f>
        <v/>
      </c>
      <c r="AL254" s="148" t="str">
        <f>IF(Tbl.Kosten[[#This Row],[Pnr.]]=AL$7,Tbl.Kosten[[#This Row],[Totaal kosten]],"")</f>
        <v/>
      </c>
      <c r="AM254" s="148" t="str">
        <f>IF(Tbl.Kosten[[#This Row],[Pnr.]]=AM$7,Tbl.Kosten[[#This Row],[Totaal kosten]],"")</f>
        <v/>
      </c>
      <c r="AN254" s="148" t="str">
        <f>IF(Tbl.Kosten[[#This Row],[Pnr.]]=AN$7,Tbl.Kosten[[#This Row],[Totaal kosten]],"")</f>
        <v/>
      </c>
      <c r="AO254" s="148" t="str">
        <f>IF(Tbl.Kosten[[#This Row],[Pnr.]]=AO$7,Tbl.Kosten[[#This Row],[Totaal kosten]],"")</f>
        <v/>
      </c>
      <c r="AP254" s="148" t="str">
        <f>IF(Tbl.Kosten[[#This Row],[Pnr.]]=AP$7,Tbl.Kosten[[#This Row],[Totaal kosten]],"")</f>
        <v/>
      </c>
      <c r="AQ254" s="148" t="str">
        <f>IF(Tbl.Kosten[[#This Row],[Pnr.]]=AQ$7,Tbl.Kosten[[#This Row],[Totaal kosten]],"")</f>
        <v/>
      </c>
      <c r="AR254" s="148" t="str">
        <f>IF(Tbl.Kosten[[#This Row],[Pnr.]]=AR$7,Tbl.Kosten[[#This Row],[Totaal kosten]],"")</f>
        <v/>
      </c>
      <c r="AS254" s="148" t="str">
        <f>IF(Tbl.Kosten[[#This Row],[Pnr.]]=AS$7,Tbl.Kosten[[#This Row],[Totaal kosten]],"")</f>
        <v/>
      </c>
      <c r="AT254" s="148" t="str">
        <f>IF(Tbl.Kosten[[#This Row],[Pnr.]]=AT$7,Tbl.Kosten[[#This Row],[Totaal kosten]],"")</f>
        <v/>
      </c>
      <c r="AU254" s="148" t="str">
        <f>IF(Tbl.Kosten[[#This Row],[Pnr.]]=AU$7,Tbl.Kosten[[#This Row],[Totaal kosten]],"")</f>
        <v/>
      </c>
      <c r="AV254" s="148" t="str">
        <f>IF(Tbl.Kosten[[#This Row],[Pnr.]]=AV$7,Tbl.Kosten[[#This Row],[Totaal kosten]],"")</f>
        <v/>
      </c>
      <c r="AW254" s="148" t="str">
        <f>IF(Tbl.Kosten[[#This Row],[Pnr.]]=AW$7,Tbl.Kosten[[#This Row],[Totaal kosten]],"")</f>
        <v/>
      </c>
      <c r="AX254" s="148" t="str">
        <f>IF(Tbl.Kosten[[#This Row],[Pnr.]]=AX$7,Tbl.Kosten[[#This Row],[Totaal kosten]],"")</f>
        <v/>
      </c>
      <c r="AY254" s="148" t="str">
        <f>IF(Tbl.Kosten[[#This Row],[Pnr.]]=AY$7,Tbl.Kosten[[#This Row],[Totaal kosten]],"")</f>
        <v/>
      </c>
      <c r="AZ254" s="148" t="str">
        <f>IF(Tbl.Kosten[[#This Row],[Pnr.]]=AZ$7,Tbl.Kosten[[#This Row],[Totaal kosten]],"")</f>
        <v/>
      </c>
      <c r="BA254" s="148" t="str">
        <f>IF(Tbl.Kosten[[#This Row],[Pnr.]]=BA$7,Tbl.Kosten[[#This Row],[Totaal kosten]],"")</f>
        <v/>
      </c>
      <c r="BB254" s="148" t="str">
        <f>IF(Tbl.Kosten[[#This Row],[Pnr.]]=BB$7,Tbl.Kosten[[#This Row],[Totaal kosten]],"")</f>
        <v/>
      </c>
      <c r="BC254" s="148" t="str">
        <f>IF(Tbl.Kosten[[#This Row],[Pnr.]]=BC$7,Tbl.Kosten[[#This Row],[Totaal kosten]],"")</f>
        <v/>
      </c>
      <c r="BD254" s="148" t="str">
        <f>IF(Tbl.Kosten[[#This Row],[Pnr.]]=BD$7,Tbl.Kosten[[#This Row],[Totaal kosten]],"")</f>
        <v/>
      </c>
      <c r="BE254" s="148" t="str">
        <f>IF(Tbl.Kosten[[#This Row],[Pnr.]]=BE$7,Tbl.Kosten[[#This Row],[Totaal kosten]],"")</f>
        <v/>
      </c>
      <c r="BF254" s="148" t="str">
        <f>IF(Tbl.Kosten[[#This Row],[Pnr.]]=BF$7,Tbl.Kosten[[#This Row],[Totaal kosten]],"")</f>
        <v/>
      </c>
      <c r="BG254" s="148" t="str">
        <f>IF(Tbl.Kosten[[#This Row],[Pnr.]]=BG$7,Tbl.Kosten[[#This Row],[Totaal kosten]],"")</f>
        <v/>
      </c>
      <c r="BH254" s="148" t="str">
        <f>IF(Tbl.Kosten[[#This Row],[Pnr.]]=BH$7,Tbl.Kosten[[#This Row],[Totaal kosten]],"")</f>
        <v/>
      </c>
      <c r="BI254" s="148" t="str">
        <f>IF(Tbl.Kosten[[#This Row],[Pnr.]]=BI$7,Tbl.Kosten[[#This Row],[Totaal kosten]],"")</f>
        <v/>
      </c>
      <c r="BJ254" s="148" t="str">
        <f>IF(Tbl.Kosten[[#This Row],[Pnr.]]=BJ$7,Tbl.Kosten[[#This Row],[Totaal kosten]],"")</f>
        <v/>
      </c>
      <c r="BK254" s="148" t="str">
        <f>IF(Tbl.Kosten[[#This Row],[Pnr.]]=BK$7,Tbl.Kosten[[#This Row],[Totaal kosten]],"")</f>
        <v/>
      </c>
      <c r="BL254" s="148" t="str">
        <f>IF(Tbl.Kosten[[#This Row],[Pnr.]]=BL$7,Tbl.Kosten[[#This Row],[Totaal kosten]],"")</f>
        <v/>
      </c>
      <c r="BM254" s="148" t="str">
        <f>IF(Tbl.Kosten[[#This Row],[Pnr.]]=BM$7,Tbl.Kosten[[#This Row],[Totaal kosten]],"")</f>
        <v/>
      </c>
      <c r="BN254" s="148" t="str">
        <f>IF(Tbl.Kosten[[#This Row],[Pnr.]]=BN$7,Tbl.Kosten[[#This Row],[Totaal kosten]],"")</f>
        <v/>
      </c>
      <c r="BO254" s="148" t="str">
        <f>IF(Tbl.Kosten[[#This Row],[Pnr.]]=BO$7,Tbl.Kosten[[#This Row],[Totaal kosten]],"")</f>
        <v/>
      </c>
      <c r="BP254" s="148" t="str">
        <f>IF(Tbl.Kosten[[#This Row],[Pnr.]]=BP$7,Tbl.Kosten[[#This Row],[Totaal kosten]],"")</f>
        <v/>
      </c>
      <c r="BQ254" s="148" t="str">
        <f>IF(Tbl.Kosten[[#This Row],[Pnr.]]=BQ$7,Tbl.Kosten[[#This Row],[Totaal kosten]],"")</f>
        <v/>
      </c>
      <c r="BR254" s="148" t="str">
        <f>IF(Tbl.Kosten[[#This Row],[Pnr.]]=BR$7,Tbl.Kosten[[#This Row],[Totaal kosten]],"")</f>
        <v/>
      </c>
      <c r="BS254" s="148" t="str">
        <f>IF(Tbl.Kosten[[#This Row],[Pnr.]]=BS$7,Tbl.Kosten[[#This Row],[Totaal kosten]],"")</f>
        <v/>
      </c>
      <c r="BT254" s="148" t="str">
        <f>IF(Tbl.Kosten[[#This Row],[Pnr.]]=BT$7,Tbl.Kosten[[#This Row],[Totaal kosten]],"")</f>
        <v/>
      </c>
      <c r="BU254" s="148" t="str">
        <f>IF(Tbl.Kosten[[#This Row],[Pnr.]]=BU$7,Tbl.Kosten[[#This Row],[Totaal kosten]],"")</f>
        <v/>
      </c>
      <c r="BV254" s="148" t="str">
        <f>IF(Tbl.Kosten[[#This Row],[Pnr.]]=BV$7,Tbl.Kosten[[#This Row],[Totaal kosten]],"")</f>
        <v/>
      </c>
      <c r="BW254" s="148" t="str">
        <f>IF(Tbl.Kosten[[#This Row],[Pnr.]]=BW$7,Tbl.Kosten[[#This Row],[Totaal kosten]],"")</f>
        <v/>
      </c>
      <c r="BX254" s="148" t="str">
        <f>IFERROR(_xlfn.XLOOKUP(Tbl.Kosten[[#This Row],[Werkpakketcode]],Tbl.Werkpakketten[Werkpakketcode],Tbl.Werkpakketten[WPnr.],"",0,1),"")</f>
        <v/>
      </c>
      <c r="BY254" s="148" t="str">
        <f>IF(Tbl.Kosten[[#This Row],[WPnr.]]=BY$7,Tbl.Kosten[[#This Row],[Totaal kosten]],"")</f>
        <v/>
      </c>
      <c r="BZ254" s="148" t="str">
        <f>IF(Tbl.Kosten[[#This Row],[WPnr.]]=BZ$7,Tbl.Kosten[[#This Row],[Totaal kosten]],"")</f>
        <v/>
      </c>
      <c r="CA254" s="148" t="str">
        <f>IF(Tbl.Kosten[[#This Row],[WPnr.]]=CA$7,Tbl.Kosten[[#This Row],[Totaal kosten]],"")</f>
        <v/>
      </c>
      <c r="CB254" s="148" t="str">
        <f>IF(Tbl.Kosten[[#This Row],[WPnr.]]=CB$7,Tbl.Kosten[[#This Row],[Totaal kosten]],"")</f>
        <v/>
      </c>
      <c r="CC254" s="148" t="str">
        <f>IF(Tbl.Kosten[[#This Row],[WPnr.]]=CC$7,Tbl.Kosten[[#This Row],[Totaal kosten]],"")</f>
        <v/>
      </c>
      <c r="CD254" s="148" t="str">
        <f>IF(Tbl.Kosten[[#This Row],[WPnr.]]=CD$7,Tbl.Kosten[[#This Row],[Totaal kosten]],"")</f>
        <v/>
      </c>
      <c r="CE254" s="148" t="str">
        <f>IF(Tbl.Kosten[[#This Row],[WPnr.]]=CE$7,Tbl.Kosten[[#This Row],[Totaal kosten]],"")</f>
        <v/>
      </c>
      <c r="CF254" s="148" t="str">
        <f>IF(Tbl.Kosten[[#This Row],[WPnr.]]=CF$7,Tbl.Kosten[[#This Row],[Totaal kosten]],"")</f>
        <v/>
      </c>
      <c r="CG254" s="148" t="str">
        <f>IF(Tbl.Kosten[[#This Row],[WPnr.]]=CG$7,Tbl.Kosten[[#This Row],[Totaal kosten]],"")</f>
        <v/>
      </c>
      <c r="CH254" s="148" t="str">
        <f>IF(Tbl.Kosten[[#This Row],[WPnr.]]=CH$7,Tbl.Kosten[[#This Row],[Totaal kosten]],"")</f>
        <v/>
      </c>
      <c r="CI254" s="148" t="str">
        <f>IF(Tbl.Kosten[[#This Row],[WPnr.]]=CI$7,Tbl.Kosten[[#This Row],[Totaal kosten]],"")</f>
        <v/>
      </c>
      <c r="CJ254" s="148" t="str">
        <f>IF(Tbl.Kosten[[#This Row],[WPnr.]]=CJ$7,Tbl.Kosten[[#This Row],[Totaal kosten]],"")</f>
        <v/>
      </c>
      <c r="CK254" s="148" t="str">
        <f>IF(Tbl.Kosten[[#This Row],[WPnr.]]=CK$7,Tbl.Kosten[[#This Row],[Totaal kosten]],"")</f>
        <v/>
      </c>
      <c r="CL254" s="148" t="str">
        <f>IF(Tbl.Kosten[[#This Row],[WPnr.]]=CL$7,Tbl.Kosten[[#This Row],[Totaal kosten]],"")</f>
        <v/>
      </c>
      <c r="CM254" s="148" t="str">
        <f>IF(Tbl.Kosten[[#This Row],[WPnr.]]=CM$7,Tbl.Kosten[[#This Row],[Totaal kosten]],"")</f>
        <v/>
      </c>
      <c r="CN254" s="148" t="str">
        <f>IF(Tbl.Kosten[[#This Row],[WPnr.]]=CN$7,Tbl.Kosten[[#This Row],[Totaal kosten]],"")</f>
        <v/>
      </c>
      <c r="CO254" s="148" t="str">
        <f>IF(Tbl.Kosten[[#This Row],[WPnr.]]=CO$7,Tbl.Kosten[[#This Row],[Totaal kosten]],"")</f>
        <v/>
      </c>
      <c r="CP254" s="148" t="str">
        <f>IF(Tbl.Kosten[[#This Row],[WPnr.]]=CP$7,Tbl.Kosten[[#This Row],[Totaal kosten]],"")</f>
        <v/>
      </c>
      <c r="CQ254" s="148" t="str">
        <f>IF(Tbl.Kosten[[#This Row],[WPnr.]]=CQ$7,Tbl.Kosten[[#This Row],[Totaal kosten]],"")</f>
        <v/>
      </c>
      <c r="CR254" s="148" t="str">
        <f>IF(Tbl.Kosten[[#This Row],[WPnr.]]=CR$7,Tbl.Kosten[[#This Row],[Totaal kosten]],"")</f>
        <v/>
      </c>
      <c r="CS254" s="148" t="str">
        <f>IF(Tbl.Kosten[[#This Row],[WPnr.]]=CS$7,Tbl.Kosten[[#This Row],[Totaal kosten]],"")</f>
        <v/>
      </c>
      <c r="CT254" s="148" t="str">
        <f>IF(Tbl.Kosten[[#This Row],[WPnr.]]=CT$7,Tbl.Kosten[[#This Row],[Totaal kosten]],"")</f>
        <v/>
      </c>
      <c r="CU254" s="148" t="str">
        <f>IF(Tbl.Kosten[[#This Row],[WPnr.]]=CU$7,Tbl.Kosten[[#This Row],[Totaal kosten]],"")</f>
        <v/>
      </c>
      <c r="CV254" s="148" t="str">
        <f>IF(Tbl.Kosten[[#This Row],[WPnr.]]=CV$7,Tbl.Kosten[[#This Row],[Totaal kosten]],"")</f>
        <v/>
      </c>
      <c r="CW254" s="148" t="str">
        <f>IF(Tbl.Kosten[[#This Row],[WPnr.]]=CW$7,Tbl.Kosten[[#This Row],[Totaal kosten]],"")</f>
        <v/>
      </c>
      <c r="CX254" s="148" t="str">
        <f>IF(Tbl.Kosten[[#This Row],[WPnr.]]=CX$7,Tbl.Kosten[[#This Row],[Totaal kosten]],"")</f>
        <v/>
      </c>
      <c r="CY254" s="148" t="str">
        <f>IF(Tbl.Kosten[[#This Row],[WPnr.]]=CY$7,Tbl.Kosten[[#This Row],[Totaal kosten]],"")</f>
        <v/>
      </c>
      <c r="CZ254" s="148" t="str">
        <f>IF(Tbl.Kosten[[#This Row],[WPnr.]]=CZ$7,Tbl.Kosten[[#This Row],[Totaal kosten]],"")</f>
        <v/>
      </c>
      <c r="DA254" s="148" t="str">
        <f>IF(Tbl.Kosten[[#This Row],[WPnr.]]=DA$7,Tbl.Kosten[[#This Row],[Totaal kosten]],"")</f>
        <v/>
      </c>
      <c r="DB254" s="148" t="str">
        <f>IF(Tbl.Kosten[[#This Row],[WPnr.]]=DB$7,Tbl.Kosten[[#This Row],[Totaal kosten]],"")</f>
        <v/>
      </c>
      <c r="DC254" s="148" t="str">
        <f>IF(Tbl.Kosten[[#This Row],[WPnr.]]=DC$7,Tbl.Kosten[[#This Row],[Totaal kosten]],"")</f>
        <v/>
      </c>
      <c r="DD254" s="148" t="str">
        <f>IF(Tbl.Kosten[[#This Row],[WPnr.]]=DD$7,Tbl.Kosten[[#This Row],[Totaal kosten]],"")</f>
        <v/>
      </c>
      <c r="DE254" s="148" t="str">
        <f>IF(Tbl.Kosten[[#This Row],[WPnr.]]=DE$7,Tbl.Kosten[[#This Row],[Totaal kosten]],"")</f>
        <v/>
      </c>
      <c r="DF254" s="148" t="str">
        <f>IF(Tbl.Kosten[[#This Row],[WPnr.]]=DF$7,Tbl.Kosten[[#This Row],[Totaal kosten]],"")</f>
        <v/>
      </c>
      <c r="DG254" s="148" t="str">
        <f>IF(Tbl.Kosten[[#This Row],[WPnr.]]=DG$7,Tbl.Kosten[[#This Row],[Totaal kosten]],"")</f>
        <v/>
      </c>
      <c r="DH254" s="148" t="str">
        <f>IF(Tbl.Kosten[[#This Row],[WPnr.]]=DH$7,Tbl.Kosten[[#This Row],[Totaal kosten]],"")</f>
        <v/>
      </c>
      <c r="DI254" s="148" t="str">
        <f>IF(Tbl.Kosten[[#This Row],[WPnr.]]=DI$7,Tbl.Kosten[[#This Row],[Totaal kosten]],"")</f>
        <v/>
      </c>
      <c r="DJ254" s="148" t="str">
        <f>IF(Tbl.Kosten[[#This Row],[WPnr.]]=DJ$7,Tbl.Kosten[[#This Row],[Totaal kosten]],"")</f>
        <v/>
      </c>
      <c r="DK254" s="148" t="str">
        <f>IF(Tbl.Kosten[[#This Row],[WPnr.]]=DK$7,Tbl.Kosten[[#This Row],[Totaal kosten]],"")</f>
        <v/>
      </c>
      <c r="DL254" s="148" t="str">
        <f>IF(Tbl.Kosten[[#This Row],[WPnr.]]=DL$7,Tbl.Kosten[[#This Row],[Totaal kosten]],"")</f>
        <v/>
      </c>
      <c r="DM254" s="148" t="str">
        <f>IF(Tbl.Kosten[[#This Row],[WPnr.]]=DM$7,Tbl.Kosten[[#This Row],[Totaal kosten]],"")</f>
        <v/>
      </c>
      <c r="DN254" s="148" t="str">
        <f>IF(Tbl.Kosten[[#This Row],[WPnr.]]=DN$7,Tbl.Kosten[[#This Row],[Totaal kosten]],"")</f>
        <v/>
      </c>
      <c r="DO254" s="148" t="str">
        <f>IF(Tbl.Kosten[[#This Row],[WPnr.]]=DO$7,Tbl.Kosten[[#This Row],[Totaal kosten]],"")</f>
        <v/>
      </c>
      <c r="DP254" s="148" t="str">
        <f>IF(Tbl.Kosten[[#This Row],[WPnr.]]=DP$7,Tbl.Kosten[[#This Row],[Totaal kosten]],"")</f>
        <v/>
      </c>
      <c r="DQ254" s="148" t="str">
        <f>IF(Tbl.Kosten[[#This Row],[WPnr.]]=DQ$7,Tbl.Kosten[[#This Row],[Totaal kosten]],"")</f>
        <v/>
      </c>
      <c r="DR254" s="148" t="str">
        <f>IF(Tbl.Kosten[[#This Row],[WPnr.]]=DR$7,Tbl.Kosten[[#This Row],[Totaal kosten]],"")</f>
        <v/>
      </c>
      <c r="DS254" s="148" t="str">
        <f>IF(Tbl.Kosten[[#This Row],[WPnr.]]=DS$7,Tbl.Kosten[[#This Row],[Totaal kosten]],"")</f>
        <v/>
      </c>
      <c r="DT254" s="148" t="str">
        <f>IF(Tbl.Kosten[[#This Row],[WPnr.]]=DT$7,Tbl.Kosten[[#This Row],[Totaal kosten]],"")</f>
        <v/>
      </c>
      <c r="DU254" s="148" t="str">
        <f>IF(Tbl.Kosten[[#This Row],[WPnr.]]=DU$7,Tbl.Kosten[[#This Row],[Totaal kosten]],"")</f>
        <v/>
      </c>
      <c r="DV254" s="148" t="str">
        <f>IF(Tbl.Kosten[[#This Row],[WPnr.]]=DV$7,Tbl.Kosten[[#This Row],[Totaal kosten]],"")</f>
        <v/>
      </c>
      <c r="DW254" s="148" t="str">
        <f>IFERROR(_xlfn.XLOOKUP(Tbl.Kosten[[#This Row],[Kostensoort]],Tbl.Kostensoorten[Kostensoorten],Tbl.Kostensoorten[KSnr.],"",0,1),"")</f>
        <v/>
      </c>
      <c r="DX254" s="148" t="str">
        <f>IF(Tbl.Kosten[[#This Row],[KSnr.]]=DX$7,Tbl.Kosten[[#This Row],[Totaal kosten]],"")</f>
        <v/>
      </c>
      <c r="DY254" s="148" t="str">
        <f>IF(Tbl.Kosten[[#This Row],[KSnr.]]=DY$7,Tbl.Kosten[[#This Row],[Totaal kosten]],"")</f>
        <v/>
      </c>
      <c r="DZ254" s="148" t="str">
        <f>IF(Tbl.Kosten[[#This Row],[KSnr.]]=DZ$7,Tbl.Kosten[[#This Row],[Totaal kosten]],"")</f>
        <v/>
      </c>
      <c r="EA254" s="148" t="str">
        <f>IF(Tbl.Kosten[[#This Row],[KSnr.]]=EA$7,Tbl.Kosten[[#This Row],[Totaal kosten]],"")</f>
        <v/>
      </c>
      <c r="EB254" s="148" t="str">
        <f>IF(Tbl.Kosten[[#This Row],[KSnr.]]=EB$7,Tbl.Kosten[[#This Row],[Totaal kosten]],"")</f>
        <v/>
      </c>
      <c r="EC254" s="148" t="str">
        <f>IF(Tbl.Kosten[[#This Row],[KSnr.]]=EC$7,Tbl.Kosten[[#This Row],[Totaal kosten]],"")</f>
        <v/>
      </c>
      <c r="ED254" s="148" t="str">
        <f>IF(Tbl.Kosten[[#This Row],[KSnr.]]=ED$7,Tbl.Kosten[[#This Row],[Totaal kosten]],"")</f>
        <v/>
      </c>
      <c r="EE254" s="148" t="str">
        <f>IF(Tbl.Kosten[[#This Row],[KSnr.]]=EE$7,Tbl.Kosten[[#This Row],[Totaal kosten]],"")</f>
        <v/>
      </c>
      <c r="EF254" s="148" t="str">
        <f>IF(Tbl.Kosten[[#This Row],[KSnr.]]=EF$7,Tbl.Kosten[[#This Row],[Totaal kosten]],"")</f>
        <v/>
      </c>
      <c r="EG254" s="148" t="str">
        <f>IF(Tbl.Kosten[[#This Row],[KSnr.]]=EG$7,Tbl.Kosten[[#This Row],[Totaal kosten]],"")</f>
        <v/>
      </c>
      <c r="EH254" s="148" t="str">
        <f>IF(Tbl.Kosten[[#This Row],[KSnr.]]=EH$7,Tbl.Kosten[[#This Row],[Totaal kosten]],"")</f>
        <v/>
      </c>
      <c r="EI254" s="148" t="str">
        <f>IF(Tbl.Kosten[[#This Row],[KSnr.]]=EI$7,Tbl.Kosten[[#This Row],[Totaal kosten]],"")</f>
        <v/>
      </c>
      <c r="EJ254" s="148" t="str">
        <f>IF(Tbl.Kosten[[#This Row],[KSnr.]]=EJ$7,Tbl.Kosten[[#This Row],[Totaal kosten]],"")</f>
        <v/>
      </c>
      <c r="EK254" s="148" t="str">
        <f>IF(Tbl.Kosten[[#This Row],[KSnr.]]=EK$7,Tbl.Kosten[[#This Row],[Totaal kosten]],"")</f>
        <v/>
      </c>
      <c r="EL254" s="148" t="str">
        <f>IF(Tbl.Kosten[[#This Row],[KSnr.]]=EL$7,Tbl.Kosten[[#This Row],[Totaal kosten]],"")</f>
        <v/>
      </c>
      <c r="EM254" s="148" t="str">
        <f>IF(Tbl.Kosten[[#This Row],[KSnr.]]=EM$7,Tbl.Kosten[[#This Row],[Totaal kosten]],"")</f>
        <v/>
      </c>
      <c r="EN254" s="148" t="str">
        <f>IF(Tbl.Kosten[[#This Row],[KSnr.]]=EN$7,Tbl.Kosten[[#This Row],[Totaal kosten]],"")</f>
        <v/>
      </c>
      <c r="EO254" s="148" t="str">
        <f>IF(Tbl.Kosten[[#This Row],[KSnr.]]=EO$7,Tbl.Kosten[[#This Row],[Totaal kosten]],"")</f>
        <v/>
      </c>
      <c r="EP254" s="148" t="str">
        <f>IF(Tbl.Kosten[[#This Row],[KSnr.]]=EP$7,Tbl.Kosten[[#This Row],[Totaal kosten]],"")</f>
        <v/>
      </c>
      <c r="EQ254" s="148" t="str">
        <f>IF(Tbl.Kosten[[#This Row],[KSnr.]]=EQ$7,Tbl.Kosten[[#This Row],[Totaal kosten]],"")</f>
        <v/>
      </c>
      <c r="ER254" s="144" t="str">
        <f>IFERROR(_xlfn.XLOOKUP(Tbl.Kosten[[#This Row],[Subsidieactiviteit]],Tbl.Subsidiehoogte[Subsidieactiviteit],Tbl.Subsidiehoogte[SAnr.],"",0,1),"")</f>
        <v/>
      </c>
      <c r="ES254" s="150" t="str">
        <f>IF(Tbl.Kosten[[#This Row],[Sanr.]]=ES$7,Tbl.Kosten[[#This Row],[Totaal kosten]],"")</f>
        <v/>
      </c>
      <c r="ET254" s="150" t="str">
        <f>IF(Tbl.Kosten[[#This Row],[Sanr.]]=ET$7,Tbl.Kosten[[#This Row],[Totaal kosten]],"")</f>
        <v/>
      </c>
      <c r="EU254" s="150" t="str">
        <f>IF(Tbl.Kosten[[#This Row],[Sanr.]]=EU$7,Tbl.Kosten[[#This Row],[Totaal kosten]],"")</f>
        <v/>
      </c>
      <c r="EV254" s="150" t="str">
        <f>IF(Tbl.Kosten[[#This Row],[Sanr.]]=EV$7,Tbl.Kosten[[#This Row],[Totaal kosten]],"")</f>
        <v/>
      </c>
      <c r="EW254" s="150" t="str">
        <f>IF(Tbl.Kosten[[#This Row],[Sanr.]]=EW$7,Tbl.Kosten[[#This Row],[Totaal kosten]],"")</f>
        <v/>
      </c>
      <c r="EX254" s="150" t="str">
        <f>IF(Tbl.Kosten[[#This Row],[Sanr.]]=EX$7,Tbl.Kosten[[#This Row],[Totaal kosten]],"")</f>
        <v/>
      </c>
      <c r="EY254" s="150" t="str">
        <f>IF(Tbl.Kosten[[#This Row],[Sanr.]]=EY$7,Tbl.Kosten[[#This Row],[Totaal kosten]],"")</f>
        <v/>
      </c>
      <c r="EZ254" s="150" t="str">
        <f>IF(Tbl.Kosten[[#This Row],[Sanr.]]=EZ$7,Tbl.Kosten[[#This Row],[Totaal kosten]],"")</f>
        <v/>
      </c>
      <c r="FA254" s="150" t="str">
        <f>IF(Tbl.Kosten[[#This Row],[Sanr.]]=FA$7,Tbl.Kosten[[#This Row],[Totaal kosten]],"")</f>
        <v/>
      </c>
      <c r="FB254" s="150" t="str">
        <f>IF(Tbl.Kosten[[#This Row],[Sanr.]]=FB$7,Tbl.Kosten[[#This Row],[Totaal kosten]],"")</f>
        <v/>
      </c>
      <c r="FC254" s="150" t="str">
        <f>IF(Tbl.Kosten[[#This Row],[Sanr.]]=FC$7,Tbl.Kosten[[#This Row],[Totaal kosten]],"")</f>
        <v/>
      </c>
      <c r="FD254" s="150" t="str">
        <f>IF(Tbl.Kosten[[#This Row],[Sanr.]]=FD$7,Tbl.Kosten[[#This Row],[Totaal kosten]],"")</f>
        <v/>
      </c>
      <c r="FE254" s="150" t="str">
        <f>IF(Tbl.Kosten[[#This Row],[Sanr.]]=FE$7,Tbl.Kosten[[#This Row],[Totaal kosten]],"")</f>
        <v/>
      </c>
      <c r="FF254" s="150" t="str">
        <f>IF(Tbl.Kosten[[#This Row],[Sanr.]]=FF$7,Tbl.Kosten[[#This Row],[Totaal kosten]],"")</f>
        <v/>
      </c>
      <c r="FG254" s="150" t="str">
        <f>IF(Tbl.Kosten[[#This Row],[Sanr.]]=FG$7,Tbl.Kosten[[#This Row],[Totaal kosten]],"")</f>
        <v/>
      </c>
      <c r="FH254" s="150" t="str">
        <f>IF(Tbl.Kosten[[#This Row],[Sanr.]]=FH$7,Tbl.Kosten[[#This Row],[Totaal kosten]],"")</f>
        <v/>
      </c>
      <c r="FI254" s="150" t="str">
        <f>IF(Tbl.Kosten[[#This Row],[Sanr.]]=FI$7,Tbl.Kosten[[#This Row],[Totaal kosten]],"")</f>
        <v/>
      </c>
      <c r="FJ254" s="150" t="str">
        <f>IF(Tbl.Kosten[[#This Row],[Sanr.]]=FJ$7,Tbl.Kosten[[#This Row],[Totaal kosten]],"")</f>
        <v/>
      </c>
      <c r="FK254" s="150" t="str">
        <f>IF(Tbl.Kosten[[#This Row],[Sanr.]]=FK$7,Tbl.Kosten[[#This Row],[Totaal kosten]],"")</f>
        <v/>
      </c>
      <c r="FL254" s="150" t="str">
        <f>IF(Tbl.Kosten[[#This Row],[Sanr.]]=FL$7,Tbl.Kosten[[#This Row],[Totaal kosten]],"")</f>
        <v/>
      </c>
      <c r="FM254" s="150" t="str">
        <f>IF(Tbl.Kosten[[#This Row],[Sanr.]]=FM$7,Tbl.Kosten[[#This Row],[Totaal kosten]],"")</f>
        <v/>
      </c>
      <c r="FN254" s="150" t="str">
        <f>IF(Tbl.Kosten[[#This Row],[Sanr.]]=FN$7,Tbl.Kosten[[#This Row],[Totaal kosten]],"")</f>
        <v/>
      </c>
      <c r="FO254" s="150" t="str">
        <f>IF(Tbl.Kosten[[#This Row],[Sanr.]]=FO$7,Tbl.Kosten[[#This Row],[Totaal kosten]],"")</f>
        <v/>
      </c>
      <c r="FP254" s="150" t="str">
        <f>IF(Tbl.Kosten[[#This Row],[Sanr.]]=FP$7,Tbl.Kosten[[#This Row],[Totaal kosten]],"")</f>
        <v/>
      </c>
      <c r="FQ254" s="150" t="str">
        <f>IF(Tbl.Kosten[[#This Row],[Sanr.]]=FQ$7,Tbl.Kosten[[#This Row],[Totaal kosten]],"")</f>
        <v/>
      </c>
      <c r="FR254" s="150" t="str">
        <f>IF(Tbl.Kosten[[#This Row],[Sanr.]]=FR$7,Tbl.Kosten[[#This Row],[Totaal kosten]],"")</f>
        <v/>
      </c>
      <c r="FS254" s="150" t="str">
        <f>IF(Tbl.Kosten[[#This Row],[Sanr.]]=FS$7,Tbl.Kosten[[#This Row],[Totaal kosten]],"")</f>
        <v/>
      </c>
      <c r="FT254" s="150" t="str">
        <f>IF(Tbl.Kosten[[#This Row],[Sanr.]]=FT$7,Tbl.Kosten[[#This Row],[Totaal kosten]],"")</f>
        <v/>
      </c>
      <c r="FU254" s="150" t="str">
        <f>IF(Tbl.Kosten[[#This Row],[Sanr.]]=FU$7,Tbl.Kosten[[#This Row],[Totaal kosten]],"")</f>
        <v/>
      </c>
      <c r="FV254" s="150" t="str">
        <f>IF(Tbl.Kosten[[#This Row],[Sanr.]]=FV$7,Tbl.Kosten[[#This Row],[Totaal kosten]],"")</f>
        <v/>
      </c>
      <c r="FW254" s="150" t="str">
        <f>IFERROR(_xlfn.XLOOKUP(Tbl.Kosten[[#This Row],[Activiteitencode]],Tbl.Activiteiten[Activiteitcode],Tbl.Activiteiten[Anr.],"",0,1),"")</f>
        <v/>
      </c>
      <c r="FX254" s="169" t="str">
        <f>_xlfn.CONCAT(Tbl.Kosten[[#This Row],[Pnr.]],Tbl.Kosten[[#This Row],[Sanr.]])</f>
        <v>P1</v>
      </c>
      <c r="FY254" s="150">
        <f>Tbl.Kosten[[#This Row],[Totaal kosten]]-Tbl.Kosten[[#This Row],[Subsidie]]</f>
        <v>0</v>
      </c>
      <c r="FZ254" s="150">
        <f>IF(Tbl.Kosten[[#This Row],[Pnr.]]=FZ$7,Tbl.Kosten[[#This Row],[Te financieren]],"")</f>
        <v>0</v>
      </c>
      <c r="GA254" s="150" t="str">
        <f>IF(Tbl.Kosten[[#This Row],[Pnr.]]=GA$7,Tbl.Kosten[[#This Row],[Te financieren]],"")</f>
        <v/>
      </c>
      <c r="GB254" s="150" t="str">
        <f>IF(Tbl.Kosten[[#This Row],[Pnr.]]=GB$7,Tbl.Kosten[[#This Row],[Te financieren]],"")</f>
        <v/>
      </c>
      <c r="GC254" s="150" t="str">
        <f>IF(Tbl.Kosten[[#This Row],[Pnr.]]=GC$7,Tbl.Kosten[[#This Row],[Te financieren]],"")</f>
        <v/>
      </c>
      <c r="GD254" s="150" t="str">
        <f>IF(Tbl.Kosten[[#This Row],[Pnr.]]=GD$7,Tbl.Kosten[[#This Row],[Te financieren]],"")</f>
        <v/>
      </c>
      <c r="GE254" s="150" t="str">
        <f>IF(Tbl.Kosten[[#This Row],[Pnr.]]=GE$7,Tbl.Kosten[[#This Row],[Te financieren]],"")</f>
        <v/>
      </c>
      <c r="GF254" s="150" t="str">
        <f>IF(Tbl.Kosten[[#This Row],[Pnr.]]=GF$7,Tbl.Kosten[[#This Row],[Te financieren]],"")</f>
        <v/>
      </c>
      <c r="GG254" s="150" t="str">
        <f>IF(Tbl.Kosten[[#This Row],[Pnr.]]=GG$7,Tbl.Kosten[[#This Row],[Te financieren]],"")</f>
        <v/>
      </c>
      <c r="GH254" s="150" t="str">
        <f>IF(Tbl.Kosten[[#This Row],[Pnr.]]=GH$7,Tbl.Kosten[[#This Row],[Te financieren]],"")</f>
        <v/>
      </c>
      <c r="GI254" s="150" t="str">
        <f>IF(Tbl.Kosten[[#This Row],[Pnr.]]=GI$7,Tbl.Kosten[[#This Row],[Te financieren]],"")</f>
        <v/>
      </c>
      <c r="GJ254" s="150" t="str">
        <f>IF(Tbl.Kosten[[#This Row],[Pnr.]]=GJ$7,Tbl.Kosten[[#This Row],[Te financieren]],"")</f>
        <v/>
      </c>
      <c r="GK254" s="150" t="str">
        <f>IF(Tbl.Kosten[[#This Row],[Pnr.]]=GK$7,Tbl.Kosten[[#This Row],[Te financieren]],"")</f>
        <v/>
      </c>
      <c r="GL254" s="150" t="str">
        <f>IF(Tbl.Kosten[[#This Row],[Pnr.]]=GL$7,Tbl.Kosten[[#This Row],[Te financieren]],"")</f>
        <v/>
      </c>
      <c r="GM254" s="150" t="str">
        <f>IF(Tbl.Kosten[[#This Row],[Pnr.]]=GM$7,Tbl.Kosten[[#This Row],[Te financieren]],"")</f>
        <v/>
      </c>
      <c r="GN254" s="150" t="str">
        <f>IF(Tbl.Kosten[[#This Row],[Pnr.]]=GN$7,Tbl.Kosten[[#This Row],[Te financieren]],"")</f>
        <v/>
      </c>
      <c r="GO254" s="150" t="str">
        <f>IF(Tbl.Kosten[[#This Row],[Pnr.]]=GO$7,Tbl.Kosten[[#This Row],[Te financieren]],"")</f>
        <v/>
      </c>
      <c r="GP254" s="150" t="str">
        <f>IF(Tbl.Kosten[[#This Row],[Pnr.]]=GP$7,Tbl.Kosten[[#This Row],[Te financieren]],"")</f>
        <v/>
      </c>
      <c r="GQ254" s="150" t="str">
        <f>IF(Tbl.Kosten[[#This Row],[Pnr.]]=GQ$7,Tbl.Kosten[[#This Row],[Te financieren]],"")</f>
        <v/>
      </c>
      <c r="GR254" s="150" t="str">
        <f>IF(Tbl.Kosten[[#This Row],[Pnr.]]=GR$7,Tbl.Kosten[[#This Row],[Te financieren]],"")</f>
        <v/>
      </c>
      <c r="GS254" s="150" t="str">
        <f>IF(Tbl.Kosten[[#This Row],[Pnr.]]=GS$7,Tbl.Kosten[[#This Row],[Te financieren]],"")</f>
        <v/>
      </c>
      <c r="GT254" s="150" t="str">
        <f>IF(Tbl.Kosten[[#This Row],[Pnr.]]=GT$7,Tbl.Kosten[[#This Row],[Te financieren]],"")</f>
        <v/>
      </c>
      <c r="GU254" s="150" t="str">
        <f>IF(Tbl.Kosten[[#This Row],[Pnr.]]=GU$7,Tbl.Kosten[[#This Row],[Te financieren]],"")</f>
        <v/>
      </c>
      <c r="GV254" s="150" t="str">
        <f>IF(Tbl.Kosten[[#This Row],[Pnr.]]=GV$7,Tbl.Kosten[[#This Row],[Te financieren]],"")</f>
        <v/>
      </c>
      <c r="GW254" s="150" t="str">
        <f>IF(Tbl.Kosten[[#This Row],[Pnr.]]=GW$7,Tbl.Kosten[[#This Row],[Te financieren]],"")</f>
        <v/>
      </c>
      <c r="GX254" s="150" t="str">
        <f>IF(Tbl.Kosten[[#This Row],[Pnr.]]=GX$7,Tbl.Kosten[[#This Row],[Te financieren]],"")</f>
        <v/>
      </c>
      <c r="GY254" s="150" t="str">
        <f>IF(Tbl.Kosten[[#This Row],[Pnr.]]=GY$7,Tbl.Kosten[[#This Row],[Te financieren]],"")</f>
        <v/>
      </c>
      <c r="GZ254" s="150" t="str">
        <f>IF(Tbl.Kosten[[#This Row],[Pnr.]]=GZ$7,Tbl.Kosten[[#This Row],[Te financieren]],"")</f>
        <v/>
      </c>
      <c r="HA254" s="150" t="str">
        <f>IF(Tbl.Kosten[[#This Row],[Pnr.]]=HA$7,Tbl.Kosten[[#This Row],[Te financieren]],"")</f>
        <v/>
      </c>
      <c r="HB254" s="150" t="str">
        <f>IF(Tbl.Kosten[[#This Row],[Pnr.]]=HB$7,Tbl.Kosten[[#This Row],[Te financieren]],"")</f>
        <v/>
      </c>
      <c r="HC254" s="150" t="str">
        <f>IF(Tbl.Kosten[[#This Row],[Pnr.]]=HC$7,Tbl.Kosten[[#This Row],[Te financieren]],"")</f>
        <v/>
      </c>
      <c r="HD254" s="150" t="str">
        <f>IF(Tbl.Kosten[[#This Row],[Pnr.]]=HD$7,Tbl.Kosten[[#This Row],[Te financieren]],"")</f>
        <v/>
      </c>
      <c r="HE254" s="150" t="str">
        <f>IF(Tbl.Kosten[[#This Row],[Pnr.]]=HE$7,Tbl.Kosten[[#This Row],[Te financieren]],"")</f>
        <v/>
      </c>
      <c r="HF254" s="150" t="str">
        <f>IF(Tbl.Kosten[[#This Row],[Pnr.]]=HF$7,Tbl.Kosten[[#This Row],[Te financieren]],"")</f>
        <v/>
      </c>
      <c r="HG254" s="150" t="str">
        <f>IF(Tbl.Kosten[[#This Row],[Pnr.]]=HG$7,Tbl.Kosten[[#This Row],[Te financieren]],"")</f>
        <v/>
      </c>
      <c r="HH254" s="150" t="str">
        <f>IF(Tbl.Kosten[[#This Row],[Pnr.]]=HH$7,Tbl.Kosten[[#This Row],[Te financieren]],"")</f>
        <v/>
      </c>
      <c r="HI254" s="150" t="str">
        <f>IF(Tbl.Kosten[[#This Row],[Pnr.]]=HI$7,Tbl.Kosten[[#This Row],[Te financieren]],"")</f>
        <v/>
      </c>
      <c r="HJ254" s="150" t="str">
        <f>IF(Tbl.Kosten[[#This Row],[Pnr.]]=HJ$7,Tbl.Kosten[[#This Row],[Te financieren]],"")</f>
        <v/>
      </c>
      <c r="HK254" s="150" t="str">
        <f>IF(Tbl.Kosten[[#This Row],[Pnr.]]=HK$7,Tbl.Kosten[[#This Row],[Te financieren]],"")</f>
        <v/>
      </c>
      <c r="HL254" s="150" t="str">
        <f>IF(Tbl.Kosten[[#This Row],[Pnr.]]=HL$7,Tbl.Kosten[[#This Row],[Te financieren]],"")</f>
        <v/>
      </c>
      <c r="HM254" s="150" t="str">
        <f>IF(Tbl.Kosten[[#This Row],[Pnr.]]=HM$7,Tbl.Kosten[[#This Row],[Te financieren]],"")</f>
        <v/>
      </c>
      <c r="HN254" s="150" t="str">
        <f>IF(Tbl.Kosten[[#This Row],[Pnr.]]=HN$7,Tbl.Kosten[[#This Row],[Te financieren]],"")</f>
        <v/>
      </c>
      <c r="HO254" s="150" t="str">
        <f>IF(Tbl.Kosten[[#This Row],[Pnr.]]=HO$7,Tbl.Kosten[[#This Row],[Te financieren]],"")</f>
        <v/>
      </c>
      <c r="HP254" s="150" t="str">
        <f>IF(Tbl.Kosten[[#This Row],[Pnr.]]=HP$7,Tbl.Kosten[[#This Row],[Te financieren]],"")</f>
        <v/>
      </c>
      <c r="HQ254" s="150" t="str">
        <f>IF(Tbl.Kosten[[#This Row],[Pnr.]]=HQ$7,Tbl.Kosten[[#This Row],[Te financieren]],"")</f>
        <v/>
      </c>
      <c r="HR254" s="150" t="str">
        <f>IF(Tbl.Kosten[[#This Row],[Pnr.]]=HR$7,Tbl.Kosten[[#This Row],[Te financieren]],"")</f>
        <v/>
      </c>
      <c r="HS254" s="150" t="str">
        <f>IF(Tbl.Kosten[[#This Row],[Pnr.]]=HS$7,Tbl.Kosten[[#This Row],[Te financieren]],"")</f>
        <v/>
      </c>
      <c r="HT254" s="150" t="str">
        <f>IF(Tbl.Kosten[[#This Row],[Pnr.]]=HT$7,Tbl.Kosten[[#This Row],[Te financieren]],"")</f>
        <v/>
      </c>
      <c r="HU254" s="150" t="str">
        <f>IF(Tbl.Kosten[[#This Row],[Pnr.]]=HU$7,Tbl.Kosten[[#This Row],[Te financieren]],"")</f>
        <v/>
      </c>
      <c r="HV254" s="150" t="str">
        <f>IF(Tbl.Kosten[[#This Row],[Pnr.]]=HV$7,Tbl.Kosten[[#This Row],[Te financieren]],"")</f>
        <v/>
      </c>
      <c r="HW254" s="150" t="str">
        <f>IF(Tbl.Kosten[[#This Row],[Pnr.]]=HW$7,Tbl.Kosten[[#This Row],[Te financieren]],"")</f>
        <v/>
      </c>
    </row>
    <row r="255" spans="2:231" x14ac:dyDescent="0.3">
      <c r="B255" s="134"/>
      <c r="C255" s="137"/>
      <c r="D255" s="136"/>
      <c r="E255" s="261"/>
      <c r="F255" s="135"/>
      <c r="G255" s="11" t="str">
        <f>IF(Tbl.Kosten[[#This Row],[Medewerker e/o 
functie]]&lt;&gt;"",_xlfn.XLOOKUP(Tbl.Kosten[[#This Row],[Medewerker e/o 
functie]],Tbl.Uurtarief[Medewerker en/of functie],Tbl.Uurtarief[Uurtarief],"",0,1),"")</f>
        <v/>
      </c>
      <c r="H255" s="121">
        <f>IFERROR(Tbl.Kosten[[#This Row],[Uren]]*Tbl.Kosten[[#This Row],[Uurtarief]],0)</f>
        <v>0</v>
      </c>
      <c r="I255" s="119" t="str">
        <f>IF(Tbl.Kosten[[#This Row],[Subtotaal uren]]&lt;&gt;0,_xlfn.XLOOKUP(Tbl.Kosten[[#This Row],[Medewerker e/o 
functie]],Tbl.Uurtarief[Medewerker en/of functie],Tbl.Uurtarief[Kostensoort arbeid],"",0,1),"")</f>
        <v/>
      </c>
      <c r="J255" s="137"/>
      <c r="K255" s="135"/>
      <c r="L255" s="139" t="str">
        <f>IF(Tbl.Kosten[[#This Row],[Activum]]&lt;&gt;"",_xlfn.XLOOKUP(Tbl.Kosten[[#This Row],[Activum]],Tbl.Afschrijvingskosten[Activum],Tbl.Afschrijvingskosten[Tarief per afschrijvings-eenheid],"",0,1),"")</f>
        <v/>
      </c>
      <c r="M255" s="122">
        <f>IFERROR(Tbl.Kosten[[#This Row],[Een-
heden]]*Tbl.Kosten[[#This Row],[Afschrijvings-
tarief]],0)</f>
        <v>0</v>
      </c>
      <c r="N255" s="122" t="str">
        <f>IF(Tbl.Kosten[[#This Row],[Subtotaal afschrijving]]&lt;&gt;0,Lijsten!$A$7,"")</f>
        <v/>
      </c>
      <c r="O255" s="140"/>
      <c r="P255" s="135"/>
      <c r="Q255" s="138"/>
      <c r="R255" s="122">
        <f>IFERROR(Tbl.Kosten[[#This Row],[Aantal]]*Tbl.Kosten[[#This Row],[Tarief]],0)</f>
        <v>0</v>
      </c>
      <c r="S255" s="8">
        <f>IFERROR(Tbl.Kosten[[#This Row],[Subtotaal overige kosten]]+Tbl.Kosten[[#This Row],[Subtotaal uren]]+Tbl.Kosten[[#This Row],[Subtotaal afschrijving]],0)</f>
        <v>0</v>
      </c>
      <c r="T255" s="8">
        <f>IFERROR(Tbl.Kosten[[#This Row],[Totaal kosten]]*Tbl.Kosten[[#This Row],[Subsidie%]],0)</f>
        <v>0</v>
      </c>
      <c r="U255" s="4" t="str" cm="1">
        <f t="array" ref="U255">IFERROR(_xlfn.IFS(Tbl.Kosten[[#This Row],[Subtotaal uren]]&lt;&gt;0,Tbl.Kosten[[#This Row],[Kostensoort arbeid]],Tbl.Kosten[[#This Row],[Subtotaal afschrijving]]&lt;&gt;0,Tbl.Kosten[[#This Row],[Kostensoort afschrijving]],Tbl.Kosten[[#This Row],[Subtotaal overige kosten]]&lt;&gt;0,Tbl.Kosten[[#This Row],[Kostensoort overig]]),"")</f>
        <v/>
      </c>
      <c r="V255" s="4" t="str">
        <f>IFERROR(_xlfn.XLOOKUP(Tbl.Kosten[[#This Row],[Activiteitencode]],Tbl.Activiteiten[Activiteitcode],Tbl.Activiteiten[Werkpakketcode],"",0,1),"")</f>
        <v/>
      </c>
      <c r="W255" s="4" t="str">
        <f>IFERROR(_xlfn.XLOOKUP(Tbl.Kosten[[#This Row],[Werkpakketcode]],Tbl.Werkpakketten[Werkpakketcode],Tbl.Werkpakketten[Subsidiabele activiteit],"",0,1),"")</f>
        <v/>
      </c>
      <c r="X255" s="12">
        <f>IFERROR(_xlfn.XLOOKUP(Tbl.Kosten[[#This Row],[Sanr.]],Tbl.Subsidiehoogte[SAnr.],Tbl.Subsidiehoogte[Sub. Percentage],0,0,1),0)</f>
        <v>0</v>
      </c>
      <c r="Y255" s="144" t="str">
        <f>IFERROR(_xlfn.XLOOKUP(Tbl.Kosten[[#This Row],[Partnercode]],Tbl.Projectpartners[Partnercode],Tbl.Projectpartners[PNr.],"",0,1),"")</f>
        <v>P1</v>
      </c>
      <c r="Z255" s="148">
        <f>IF(Tbl.Kosten[[#This Row],[Pnr.]]=Z$7,Tbl.Kosten[[#This Row],[Totaal kosten]],"")</f>
        <v>0</v>
      </c>
      <c r="AA255" s="148" t="str">
        <f>IF(Tbl.Kosten[[#This Row],[Pnr.]]=AA$7,Tbl.Kosten[[#This Row],[Totaal kosten]],"")</f>
        <v/>
      </c>
      <c r="AB255" s="148" t="str">
        <f>IF(Tbl.Kosten[[#This Row],[Pnr.]]=AB$7,Tbl.Kosten[[#This Row],[Totaal kosten]],"")</f>
        <v/>
      </c>
      <c r="AC255" s="148" t="str">
        <f>IF(Tbl.Kosten[[#This Row],[Pnr.]]=AC$7,Tbl.Kosten[[#This Row],[Totaal kosten]],"")</f>
        <v/>
      </c>
      <c r="AD255" s="148" t="str">
        <f>IF(Tbl.Kosten[[#This Row],[Pnr.]]=AD$7,Tbl.Kosten[[#This Row],[Totaal kosten]],"")</f>
        <v/>
      </c>
      <c r="AE255" s="148" t="str">
        <f>IF(Tbl.Kosten[[#This Row],[Pnr.]]=AE$7,Tbl.Kosten[[#This Row],[Totaal kosten]],"")</f>
        <v/>
      </c>
      <c r="AF255" s="148" t="str">
        <f>IF(Tbl.Kosten[[#This Row],[Pnr.]]=AF$7,Tbl.Kosten[[#This Row],[Totaal kosten]],"")</f>
        <v/>
      </c>
      <c r="AG255" s="148" t="str">
        <f>IF(Tbl.Kosten[[#This Row],[Pnr.]]=AG$7,Tbl.Kosten[[#This Row],[Totaal kosten]],"")</f>
        <v/>
      </c>
      <c r="AH255" s="148" t="str">
        <f>IF(Tbl.Kosten[[#This Row],[Pnr.]]=AH$7,Tbl.Kosten[[#This Row],[Totaal kosten]],"")</f>
        <v/>
      </c>
      <c r="AI255" s="148" t="str">
        <f>IF(Tbl.Kosten[[#This Row],[Pnr.]]=AI$7,Tbl.Kosten[[#This Row],[Totaal kosten]],"")</f>
        <v/>
      </c>
      <c r="AJ255" s="148" t="str">
        <f>IF(Tbl.Kosten[[#This Row],[Pnr.]]=AJ$7,Tbl.Kosten[[#This Row],[Totaal kosten]],"")</f>
        <v/>
      </c>
      <c r="AK255" s="148" t="str">
        <f>IF(Tbl.Kosten[[#This Row],[Pnr.]]=AK$7,Tbl.Kosten[[#This Row],[Totaal kosten]],"")</f>
        <v/>
      </c>
      <c r="AL255" s="148" t="str">
        <f>IF(Tbl.Kosten[[#This Row],[Pnr.]]=AL$7,Tbl.Kosten[[#This Row],[Totaal kosten]],"")</f>
        <v/>
      </c>
      <c r="AM255" s="148" t="str">
        <f>IF(Tbl.Kosten[[#This Row],[Pnr.]]=AM$7,Tbl.Kosten[[#This Row],[Totaal kosten]],"")</f>
        <v/>
      </c>
      <c r="AN255" s="148" t="str">
        <f>IF(Tbl.Kosten[[#This Row],[Pnr.]]=AN$7,Tbl.Kosten[[#This Row],[Totaal kosten]],"")</f>
        <v/>
      </c>
      <c r="AO255" s="148" t="str">
        <f>IF(Tbl.Kosten[[#This Row],[Pnr.]]=AO$7,Tbl.Kosten[[#This Row],[Totaal kosten]],"")</f>
        <v/>
      </c>
      <c r="AP255" s="148" t="str">
        <f>IF(Tbl.Kosten[[#This Row],[Pnr.]]=AP$7,Tbl.Kosten[[#This Row],[Totaal kosten]],"")</f>
        <v/>
      </c>
      <c r="AQ255" s="148" t="str">
        <f>IF(Tbl.Kosten[[#This Row],[Pnr.]]=AQ$7,Tbl.Kosten[[#This Row],[Totaal kosten]],"")</f>
        <v/>
      </c>
      <c r="AR255" s="148" t="str">
        <f>IF(Tbl.Kosten[[#This Row],[Pnr.]]=AR$7,Tbl.Kosten[[#This Row],[Totaal kosten]],"")</f>
        <v/>
      </c>
      <c r="AS255" s="148" t="str">
        <f>IF(Tbl.Kosten[[#This Row],[Pnr.]]=AS$7,Tbl.Kosten[[#This Row],[Totaal kosten]],"")</f>
        <v/>
      </c>
      <c r="AT255" s="148" t="str">
        <f>IF(Tbl.Kosten[[#This Row],[Pnr.]]=AT$7,Tbl.Kosten[[#This Row],[Totaal kosten]],"")</f>
        <v/>
      </c>
      <c r="AU255" s="148" t="str">
        <f>IF(Tbl.Kosten[[#This Row],[Pnr.]]=AU$7,Tbl.Kosten[[#This Row],[Totaal kosten]],"")</f>
        <v/>
      </c>
      <c r="AV255" s="148" t="str">
        <f>IF(Tbl.Kosten[[#This Row],[Pnr.]]=AV$7,Tbl.Kosten[[#This Row],[Totaal kosten]],"")</f>
        <v/>
      </c>
      <c r="AW255" s="148" t="str">
        <f>IF(Tbl.Kosten[[#This Row],[Pnr.]]=AW$7,Tbl.Kosten[[#This Row],[Totaal kosten]],"")</f>
        <v/>
      </c>
      <c r="AX255" s="148" t="str">
        <f>IF(Tbl.Kosten[[#This Row],[Pnr.]]=AX$7,Tbl.Kosten[[#This Row],[Totaal kosten]],"")</f>
        <v/>
      </c>
      <c r="AY255" s="148" t="str">
        <f>IF(Tbl.Kosten[[#This Row],[Pnr.]]=AY$7,Tbl.Kosten[[#This Row],[Totaal kosten]],"")</f>
        <v/>
      </c>
      <c r="AZ255" s="148" t="str">
        <f>IF(Tbl.Kosten[[#This Row],[Pnr.]]=AZ$7,Tbl.Kosten[[#This Row],[Totaal kosten]],"")</f>
        <v/>
      </c>
      <c r="BA255" s="148" t="str">
        <f>IF(Tbl.Kosten[[#This Row],[Pnr.]]=BA$7,Tbl.Kosten[[#This Row],[Totaal kosten]],"")</f>
        <v/>
      </c>
      <c r="BB255" s="148" t="str">
        <f>IF(Tbl.Kosten[[#This Row],[Pnr.]]=BB$7,Tbl.Kosten[[#This Row],[Totaal kosten]],"")</f>
        <v/>
      </c>
      <c r="BC255" s="148" t="str">
        <f>IF(Tbl.Kosten[[#This Row],[Pnr.]]=BC$7,Tbl.Kosten[[#This Row],[Totaal kosten]],"")</f>
        <v/>
      </c>
      <c r="BD255" s="148" t="str">
        <f>IF(Tbl.Kosten[[#This Row],[Pnr.]]=BD$7,Tbl.Kosten[[#This Row],[Totaal kosten]],"")</f>
        <v/>
      </c>
      <c r="BE255" s="148" t="str">
        <f>IF(Tbl.Kosten[[#This Row],[Pnr.]]=BE$7,Tbl.Kosten[[#This Row],[Totaal kosten]],"")</f>
        <v/>
      </c>
      <c r="BF255" s="148" t="str">
        <f>IF(Tbl.Kosten[[#This Row],[Pnr.]]=BF$7,Tbl.Kosten[[#This Row],[Totaal kosten]],"")</f>
        <v/>
      </c>
      <c r="BG255" s="148" t="str">
        <f>IF(Tbl.Kosten[[#This Row],[Pnr.]]=BG$7,Tbl.Kosten[[#This Row],[Totaal kosten]],"")</f>
        <v/>
      </c>
      <c r="BH255" s="148" t="str">
        <f>IF(Tbl.Kosten[[#This Row],[Pnr.]]=BH$7,Tbl.Kosten[[#This Row],[Totaal kosten]],"")</f>
        <v/>
      </c>
      <c r="BI255" s="148" t="str">
        <f>IF(Tbl.Kosten[[#This Row],[Pnr.]]=BI$7,Tbl.Kosten[[#This Row],[Totaal kosten]],"")</f>
        <v/>
      </c>
      <c r="BJ255" s="148" t="str">
        <f>IF(Tbl.Kosten[[#This Row],[Pnr.]]=BJ$7,Tbl.Kosten[[#This Row],[Totaal kosten]],"")</f>
        <v/>
      </c>
      <c r="BK255" s="148" t="str">
        <f>IF(Tbl.Kosten[[#This Row],[Pnr.]]=BK$7,Tbl.Kosten[[#This Row],[Totaal kosten]],"")</f>
        <v/>
      </c>
      <c r="BL255" s="148" t="str">
        <f>IF(Tbl.Kosten[[#This Row],[Pnr.]]=BL$7,Tbl.Kosten[[#This Row],[Totaal kosten]],"")</f>
        <v/>
      </c>
      <c r="BM255" s="148" t="str">
        <f>IF(Tbl.Kosten[[#This Row],[Pnr.]]=BM$7,Tbl.Kosten[[#This Row],[Totaal kosten]],"")</f>
        <v/>
      </c>
      <c r="BN255" s="148" t="str">
        <f>IF(Tbl.Kosten[[#This Row],[Pnr.]]=BN$7,Tbl.Kosten[[#This Row],[Totaal kosten]],"")</f>
        <v/>
      </c>
      <c r="BO255" s="148" t="str">
        <f>IF(Tbl.Kosten[[#This Row],[Pnr.]]=BO$7,Tbl.Kosten[[#This Row],[Totaal kosten]],"")</f>
        <v/>
      </c>
      <c r="BP255" s="148" t="str">
        <f>IF(Tbl.Kosten[[#This Row],[Pnr.]]=BP$7,Tbl.Kosten[[#This Row],[Totaal kosten]],"")</f>
        <v/>
      </c>
      <c r="BQ255" s="148" t="str">
        <f>IF(Tbl.Kosten[[#This Row],[Pnr.]]=BQ$7,Tbl.Kosten[[#This Row],[Totaal kosten]],"")</f>
        <v/>
      </c>
      <c r="BR255" s="148" t="str">
        <f>IF(Tbl.Kosten[[#This Row],[Pnr.]]=BR$7,Tbl.Kosten[[#This Row],[Totaal kosten]],"")</f>
        <v/>
      </c>
      <c r="BS255" s="148" t="str">
        <f>IF(Tbl.Kosten[[#This Row],[Pnr.]]=BS$7,Tbl.Kosten[[#This Row],[Totaal kosten]],"")</f>
        <v/>
      </c>
      <c r="BT255" s="148" t="str">
        <f>IF(Tbl.Kosten[[#This Row],[Pnr.]]=BT$7,Tbl.Kosten[[#This Row],[Totaal kosten]],"")</f>
        <v/>
      </c>
      <c r="BU255" s="148" t="str">
        <f>IF(Tbl.Kosten[[#This Row],[Pnr.]]=BU$7,Tbl.Kosten[[#This Row],[Totaal kosten]],"")</f>
        <v/>
      </c>
      <c r="BV255" s="148" t="str">
        <f>IF(Tbl.Kosten[[#This Row],[Pnr.]]=BV$7,Tbl.Kosten[[#This Row],[Totaal kosten]],"")</f>
        <v/>
      </c>
      <c r="BW255" s="148" t="str">
        <f>IF(Tbl.Kosten[[#This Row],[Pnr.]]=BW$7,Tbl.Kosten[[#This Row],[Totaal kosten]],"")</f>
        <v/>
      </c>
      <c r="BX255" s="148" t="str">
        <f>IFERROR(_xlfn.XLOOKUP(Tbl.Kosten[[#This Row],[Werkpakketcode]],Tbl.Werkpakketten[Werkpakketcode],Tbl.Werkpakketten[WPnr.],"",0,1),"")</f>
        <v/>
      </c>
      <c r="BY255" s="148" t="str">
        <f>IF(Tbl.Kosten[[#This Row],[WPnr.]]=BY$7,Tbl.Kosten[[#This Row],[Totaal kosten]],"")</f>
        <v/>
      </c>
      <c r="BZ255" s="148" t="str">
        <f>IF(Tbl.Kosten[[#This Row],[WPnr.]]=BZ$7,Tbl.Kosten[[#This Row],[Totaal kosten]],"")</f>
        <v/>
      </c>
      <c r="CA255" s="148" t="str">
        <f>IF(Tbl.Kosten[[#This Row],[WPnr.]]=CA$7,Tbl.Kosten[[#This Row],[Totaal kosten]],"")</f>
        <v/>
      </c>
      <c r="CB255" s="148" t="str">
        <f>IF(Tbl.Kosten[[#This Row],[WPnr.]]=CB$7,Tbl.Kosten[[#This Row],[Totaal kosten]],"")</f>
        <v/>
      </c>
      <c r="CC255" s="148" t="str">
        <f>IF(Tbl.Kosten[[#This Row],[WPnr.]]=CC$7,Tbl.Kosten[[#This Row],[Totaal kosten]],"")</f>
        <v/>
      </c>
      <c r="CD255" s="148" t="str">
        <f>IF(Tbl.Kosten[[#This Row],[WPnr.]]=CD$7,Tbl.Kosten[[#This Row],[Totaal kosten]],"")</f>
        <v/>
      </c>
      <c r="CE255" s="148" t="str">
        <f>IF(Tbl.Kosten[[#This Row],[WPnr.]]=CE$7,Tbl.Kosten[[#This Row],[Totaal kosten]],"")</f>
        <v/>
      </c>
      <c r="CF255" s="148" t="str">
        <f>IF(Tbl.Kosten[[#This Row],[WPnr.]]=CF$7,Tbl.Kosten[[#This Row],[Totaal kosten]],"")</f>
        <v/>
      </c>
      <c r="CG255" s="148" t="str">
        <f>IF(Tbl.Kosten[[#This Row],[WPnr.]]=CG$7,Tbl.Kosten[[#This Row],[Totaal kosten]],"")</f>
        <v/>
      </c>
      <c r="CH255" s="148" t="str">
        <f>IF(Tbl.Kosten[[#This Row],[WPnr.]]=CH$7,Tbl.Kosten[[#This Row],[Totaal kosten]],"")</f>
        <v/>
      </c>
      <c r="CI255" s="148" t="str">
        <f>IF(Tbl.Kosten[[#This Row],[WPnr.]]=CI$7,Tbl.Kosten[[#This Row],[Totaal kosten]],"")</f>
        <v/>
      </c>
      <c r="CJ255" s="148" t="str">
        <f>IF(Tbl.Kosten[[#This Row],[WPnr.]]=CJ$7,Tbl.Kosten[[#This Row],[Totaal kosten]],"")</f>
        <v/>
      </c>
      <c r="CK255" s="148" t="str">
        <f>IF(Tbl.Kosten[[#This Row],[WPnr.]]=CK$7,Tbl.Kosten[[#This Row],[Totaal kosten]],"")</f>
        <v/>
      </c>
      <c r="CL255" s="148" t="str">
        <f>IF(Tbl.Kosten[[#This Row],[WPnr.]]=CL$7,Tbl.Kosten[[#This Row],[Totaal kosten]],"")</f>
        <v/>
      </c>
      <c r="CM255" s="148" t="str">
        <f>IF(Tbl.Kosten[[#This Row],[WPnr.]]=CM$7,Tbl.Kosten[[#This Row],[Totaal kosten]],"")</f>
        <v/>
      </c>
      <c r="CN255" s="148" t="str">
        <f>IF(Tbl.Kosten[[#This Row],[WPnr.]]=CN$7,Tbl.Kosten[[#This Row],[Totaal kosten]],"")</f>
        <v/>
      </c>
      <c r="CO255" s="148" t="str">
        <f>IF(Tbl.Kosten[[#This Row],[WPnr.]]=CO$7,Tbl.Kosten[[#This Row],[Totaal kosten]],"")</f>
        <v/>
      </c>
      <c r="CP255" s="148" t="str">
        <f>IF(Tbl.Kosten[[#This Row],[WPnr.]]=CP$7,Tbl.Kosten[[#This Row],[Totaal kosten]],"")</f>
        <v/>
      </c>
      <c r="CQ255" s="148" t="str">
        <f>IF(Tbl.Kosten[[#This Row],[WPnr.]]=CQ$7,Tbl.Kosten[[#This Row],[Totaal kosten]],"")</f>
        <v/>
      </c>
      <c r="CR255" s="148" t="str">
        <f>IF(Tbl.Kosten[[#This Row],[WPnr.]]=CR$7,Tbl.Kosten[[#This Row],[Totaal kosten]],"")</f>
        <v/>
      </c>
      <c r="CS255" s="148" t="str">
        <f>IF(Tbl.Kosten[[#This Row],[WPnr.]]=CS$7,Tbl.Kosten[[#This Row],[Totaal kosten]],"")</f>
        <v/>
      </c>
      <c r="CT255" s="148" t="str">
        <f>IF(Tbl.Kosten[[#This Row],[WPnr.]]=CT$7,Tbl.Kosten[[#This Row],[Totaal kosten]],"")</f>
        <v/>
      </c>
      <c r="CU255" s="148" t="str">
        <f>IF(Tbl.Kosten[[#This Row],[WPnr.]]=CU$7,Tbl.Kosten[[#This Row],[Totaal kosten]],"")</f>
        <v/>
      </c>
      <c r="CV255" s="148" t="str">
        <f>IF(Tbl.Kosten[[#This Row],[WPnr.]]=CV$7,Tbl.Kosten[[#This Row],[Totaal kosten]],"")</f>
        <v/>
      </c>
      <c r="CW255" s="148" t="str">
        <f>IF(Tbl.Kosten[[#This Row],[WPnr.]]=CW$7,Tbl.Kosten[[#This Row],[Totaal kosten]],"")</f>
        <v/>
      </c>
      <c r="CX255" s="148" t="str">
        <f>IF(Tbl.Kosten[[#This Row],[WPnr.]]=CX$7,Tbl.Kosten[[#This Row],[Totaal kosten]],"")</f>
        <v/>
      </c>
      <c r="CY255" s="148" t="str">
        <f>IF(Tbl.Kosten[[#This Row],[WPnr.]]=CY$7,Tbl.Kosten[[#This Row],[Totaal kosten]],"")</f>
        <v/>
      </c>
      <c r="CZ255" s="148" t="str">
        <f>IF(Tbl.Kosten[[#This Row],[WPnr.]]=CZ$7,Tbl.Kosten[[#This Row],[Totaal kosten]],"")</f>
        <v/>
      </c>
      <c r="DA255" s="148" t="str">
        <f>IF(Tbl.Kosten[[#This Row],[WPnr.]]=DA$7,Tbl.Kosten[[#This Row],[Totaal kosten]],"")</f>
        <v/>
      </c>
      <c r="DB255" s="148" t="str">
        <f>IF(Tbl.Kosten[[#This Row],[WPnr.]]=DB$7,Tbl.Kosten[[#This Row],[Totaal kosten]],"")</f>
        <v/>
      </c>
      <c r="DC255" s="148" t="str">
        <f>IF(Tbl.Kosten[[#This Row],[WPnr.]]=DC$7,Tbl.Kosten[[#This Row],[Totaal kosten]],"")</f>
        <v/>
      </c>
      <c r="DD255" s="148" t="str">
        <f>IF(Tbl.Kosten[[#This Row],[WPnr.]]=DD$7,Tbl.Kosten[[#This Row],[Totaal kosten]],"")</f>
        <v/>
      </c>
      <c r="DE255" s="148" t="str">
        <f>IF(Tbl.Kosten[[#This Row],[WPnr.]]=DE$7,Tbl.Kosten[[#This Row],[Totaal kosten]],"")</f>
        <v/>
      </c>
      <c r="DF255" s="148" t="str">
        <f>IF(Tbl.Kosten[[#This Row],[WPnr.]]=DF$7,Tbl.Kosten[[#This Row],[Totaal kosten]],"")</f>
        <v/>
      </c>
      <c r="DG255" s="148" t="str">
        <f>IF(Tbl.Kosten[[#This Row],[WPnr.]]=DG$7,Tbl.Kosten[[#This Row],[Totaal kosten]],"")</f>
        <v/>
      </c>
      <c r="DH255" s="148" t="str">
        <f>IF(Tbl.Kosten[[#This Row],[WPnr.]]=DH$7,Tbl.Kosten[[#This Row],[Totaal kosten]],"")</f>
        <v/>
      </c>
      <c r="DI255" s="148" t="str">
        <f>IF(Tbl.Kosten[[#This Row],[WPnr.]]=DI$7,Tbl.Kosten[[#This Row],[Totaal kosten]],"")</f>
        <v/>
      </c>
      <c r="DJ255" s="148" t="str">
        <f>IF(Tbl.Kosten[[#This Row],[WPnr.]]=DJ$7,Tbl.Kosten[[#This Row],[Totaal kosten]],"")</f>
        <v/>
      </c>
      <c r="DK255" s="148" t="str">
        <f>IF(Tbl.Kosten[[#This Row],[WPnr.]]=DK$7,Tbl.Kosten[[#This Row],[Totaal kosten]],"")</f>
        <v/>
      </c>
      <c r="DL255" s="148" t="str">
        <f>IF(Tbl.Kosten[[#This Row],[WPnr.]]=DL$7,Tbl.Kosten[[#This Row],[Totaal kosten]],"")</f>
        <v/>
      </c>
      <c r="DM255" s="148" t="str">
        <f>IF(Tbl.Kosten[[#This Row],[WPnr.]]=DM$7,Tbl.Kosten[[#This Row],[Totaal kosten]],"")</f>
        <v/>
      </c>
      <c r="DN255" s="148" t="str">
        <f>IF(Tbl.Kosten[[#This Row],[WPnr.]]=DN$7,Tbl.Kosten[[#This Row],[Totaal kosten]],"")</f>
        <v/>
      </c>
      <c r="DO255" s="148" t="str">
        <f>IF(Tbl.Kosten[[#This Row],[WPnr.]]=DO$7,Tbl.Kosten[[#This Row],[Totaal kosten]],"")</f>
        <v/>
      </c>
      <c r="DP255" s="148" t="str">
        <f>IF(Tbl.Kosten[[#This Row],[WPnr.]]=DP$7,Tbl.Kosten[[#This Row],[Totaal kosten]],"")</f>
        <v/>
      </c>
      <c r="DQ255" s="148" t="str">
        <f>IF(Tbl.Kosten[[#This Row],[WPnr.]]=DQ$7,Tbl.Kosten[[#This Row],[Totaal kosten]],"")</f>
        <v/>
      </c>
      <c r="DR255" s="148" t="str">
        <f>IF(Tbl.Kosten[[#This Row],[WPnr.]]=DR$7,Tbl.Kosten[[#This Row],[Totaal kosten]],"")</f>
        <v/>
      </c>
      <c r="DS255" s="148" t="str">
        <f>IF(Tbl.Kosten[[#This Row],[WPnr.]]=DS$7,Tbl.Kosten[[#This Row],[Totaal kosten]],"")</f>
        <v/>
      </c>
      <c r="DT255" s="148" t="str">
        <f>IF(Tbl.Kosten[[#This Row],[WPnr.]]=DT$7,Tbl.Kosten[[#This Row],[Totaal kosten]],"")</f>
        <v/>
      </c>
      <c r="DU255" s="148" t="str">
        <f>IF(Tbl.Kosten[[#This Row],[WPnr.]]=DU$7,Tbl.Kosten[[#This Row],[Totaal kosten]],"")</f>
        <v/>
      </c>
      <c r="DV255" s="148" t="str">
        <f>IF(Tbl.Kosten[[#This Row],[WPnr.]]=DV$7,Tbl.Kosten[[#This Row],[Totaal kosten]],"")</f>
        <v/>
      </c>
      <c r="DW255" s="148" t="str">
        <f>IFERROR(_xlfn.XLOOKUP(Tbl.Kosten[[#This Row],[Kostensoort]],Tbl.Kostensoorten[Kostensoorten],Tbl.Kostensoorten[KSnr.],"",0,1),"")</f>
        <v/>
      </c>
      <c r="DX255" s="148" t="str">
        <f>IF(Tbl.Kosten[[#This Row],[KSnr.]]=DX$7,Tbl.Kosten[[#This Row],[Totaal kosten]],"")</f>
        <v/>
      </c>
      <c r="DY255" s="148" t="str">
        <f>IF(Tbl.Kosten[[#This Row],[KSnr.]]=DY$7,Tbl.Kosten[[#This Row],[Totaal kosten]],"")</f>
        <v/>
      </c>
      <c r="DZ255" s="148" t="str">
        <f>IF(Tbl.Kosten[[#This Row],[KSnr.]]=DZ$7,Tbl.Kosten[[#This Row],[Totaal kosten]],"")</f>
        <v/>
      </c>
      <c r="EA255" s="148" t="str">
        <f>IF(Tbl.Kosten[[#This Row],[KSnr.]]=EA$7,Tbl.Kosten[[#This Row],[Totaal kosten]],"")</f>
        <v/>
      </c>
      <c r="EB255" s="148" t="str">
        <f>IF(Tbl.Kosten[[#This Row],[KSnr.]]=EB$7,Tbl.Kosten[[#This Row],[Totaal kosten]],"")</f>
        <v/>
      </c>
      <c r="EC255" s="148" t="str">
        <f>IF(Tbl.Kosten[[#This Row],[KSnr.]]=EC$7,Tbl.Kosten[[#This Row],[Totaal kosten]],"")</f>
        <v/>
      </c>
      <c r="ED255" s="148" t="str">
        <f>IF(Tbl.Kosten[[#This Row],[KSnr.]]=ED$7,Tbl.Kosten[[#This Row],[Totaal kosten]],"")</f>
        <v/>
      </c>
      <c r="EE255" s="148" t="str">
        <f>IF(Tbl.Kosten[[#This Row],[KSnr.]]=EE$7,Tbl.Kosten[[#This Row],[Totaal kosten]],"")</f>
        <v/>
      </c>
      <c r="EF255" s="148" t="str">
        <f>IF(Tbl.Kosten[[#This Row],[KSnr.]]=EF$7,Tbl.Kosten[[#This Row],[Totaal kosten]],"")</f>
        <v/>
      </c>
      <c r="EG255" s="148" t="str">
        <f>IF(Tbl.Kosten[[#This Row],[KSnr.]]=EG$7,Tbl.Kosten[[#This Row],[Totaal kosten]],"")</f>
        <v/>
      </c>
      <c r="EH255" s="148" t="str">
        <f>IF(Tbl.Kosten[[#This Row],[KSnr.]]=EH$7,Tbl.Kosten[[#This Row],[Totaal kosten]],"")</f>
        <v/>
      </c>
      <c r="EI255" s="148" t="str">
        <f>IF(Tbl.Kosten[[#This Row],[KSnr.]]=EI$7,Tbl.Kosten[[#This Row],[Totaal kosten]],"")</f>
        <v/>
      </c>
      <c r="EJ255" s="148" t="str">
        <f>IF(Tbl.Kosten[[#This Row],[KSnr.]]=EJ$7,Tbl.Kosten[[#This Row],[Totaal kosten]],"")</f>
        <v/>
      </c>
      <c r="EK255" s="148" t="str">
        <f>IF(Tbl.Kosten[[#This Row],[KSnr.]]=EK$7,Tbl.Kosten[[#This Row],[Totaal kosten]],"")</f>
        <v/>
      </c>
      <c r="EL255" s="148" t="str">
        <f>IF(Tbl.Kosten[[#This Row],[KSnr.]]=EL$7,Tbl.Kosten[[#This Row],[Totaal kosten]],"")</f>
        <v/>
      </c>
      <c r="EM255" s="148" t="str">
        <f>IF(Tbl.Kosten[[#This Row],[KSnr.]]=EM$7,Tbl.Kosten[[#This Row],[Totaal kosten]],"")</f>
        <v/>
      </c>
      <c r="EN255" s="148" t="str">
        <f>IF(Tbl.Kosten[[#This Row],[KSnr.]]=EN$7,Tbl.Kosten[[#This Row],[Totaal kosten]],"")</f>
        <v/>
      </c>
      <c r="EO255" s="148" t="str">
        <f>IF(Tbl.Kosten[[#This Row],[KSnr.]]=EO$7,Tbl.Kosten[[#This Row],[Totaal kosten]],"")</f>
        <v/>
      </c>
      <c r="EP255" s="148" t="str">
        <f>IF(Tbl.Kosten[[#This Row],[KSnr.]]=EP$7,Tbl.Kosten[[#This Row],[Totaal kosten]],"")</f>
        <v/>
      </c>
      <c r="EQ255" s="148" t="str">
        <f>IF(Tbl.Kosten[[#This Row],[KSnr.]]=EQ$7,Tbl.Kosten[[#This Row],[Totaal kosten]],"")</f>
        <v/>
      </c>
      <c r="ER255" s="144" t="str">
        <f>IFERROR(_xlfn.XLOOKUP(Tbl.Kosten[[#This Row],[Subsidieactiviteit]],Tbl.Subsidiehoogte[Subsidieactiviteit],Tbl.Subsidiehoogte[SAnr.],"",0,1),"")</f>
        <v/>
      </c>
      <c r="ES255" s="150" t="str">
        <f>IF(Tbl.Kosten[[#This Row],[Sanr.]]=ES$7,Tbl.Kosten[[#This Row],[Totaal kosten]],"")</f>
        <v/>
      </c>
      <c r="ET255" s="150" t="str">
        <f>IF(Tbl.Kosten[[#This Row],[Sanr.]]=ET$7,Tbl.Kosten[[#This Row],[Totaal kosten]],"")</f>
        <v/>
      </c>
      <c r="EU255" s="150" t="str">
        <f>IF(Tbl.Kosten[[#This Row],[Sanr.]]=EU$7,Tbl.Kosten[[#This Row],[Totaal kosten]],"")</f>
        <v/>
      </c>
      <c r="EV255" s="150" t="str">
        <f>IF(Tbl.Kosten[[#This Row],[Sanr.]]=EV$7,Tbl.Kosten[[#This Row],[Totaal kosten]],"")</f>
        <v/>
      </c>
      <c r="EW255" s="150" t="str">
        <f>IF(Tbl.Kosten[[#This Row],[Sanr.]]=EW$7,Tbl.Kosten[[#This Row],[Totaal kosten]],"")</f>
        <v/>
      </c>
      <c r="EX255" s="150" t="str">
        <f>IF(Tbl.Kosten[[#This Row],[Sanr.]]=EX$7,Tbl.Kosten[[#This Row],[Totaal kosten]],"")</f>
        <v/>
      </c>
      <c r="EY255" s="150" t="str">
        <f>IF(Tbl.Kosten[[#This Row],[Sanr.]]=EY$7,Tbl.Kosten[[#This Row],[Totaal kosten]],"")</f>
        <v/>
      </c>
      <c r="EZ255" s="150" t="str">
        <f>IF(Tbl.Kosten[[#This Row],[Sanr.]]=EZ$7,Tbl.Kosten[[#This Row],[Totaal kosten]],"")</f>
        <v/>
      </c>
      <c r="FA255" s="150" t="str">
        <f>IF(Tbl.Kosten[[#This Row],[Sanr.]]=FA$7,Tbl.Kosten[[#This Row],[Totaal kosten]],"")</f>
        <v/>
      </c>
      <c r="FB255" s="150" t="str">
        <f>IF(Tbl.Kosten[[#This Row],[Sanr.]]=FB$7,Tbl.Kosten[[#This Row],[Totaal kosten]],"")</f>
        <v/>
      </c>
      <c r="FC255" s="150" t="str">
        <f>IF(Tbl.Kosten[[#This Row],[Sanr.]]=FC$7,Tbl.Kosten[[#This Row],[Totaal kosten]],"")</f>
        <v/>
      </c>
      <c r="FD255" s="150" t="str">
        <f>IF(Tbl.Kosten[[#This Row],[Sanr.]]=FD$7,Tbl.Kosten[[#This Row],[Totaal kosten]],"")</f>
        <v/>
      </c>
      <c r="FE255" s="150" t="str">
        <f>IF(Tbl.Kosten[[#This Row],[Sanr.]]=FE$7,Tbl.Kosten[[#This Row],[Totaal kosten]],"")</f>
        <v/>
      </c>
      <c r="FF255" s="150" t="str">
        <f>IF(Tbl.Kosten[[#This Row],[Sanr.]]=FF$7,Tbl.Kosten[[#This Row],[Totaal kosten]],"")</f>
        <v/>
      </c>
      <c r="FG255" s="150" t="str">
        <f>IF(Tbl.Kosten[[#This Row],[Sanr.]]=FG$7,Tbl.Kosten[[#This Row],[Totaal kosten]],"")</f>
        <v/>
      </c>
      <c r="FH255" s="150" t="str">
        <f>IF(Tbl.Kosten[[#This Row],[Sanr.]]=FH$7,Tbl.Kosten[[#This Row],[Totaal kosten]],"")</f>
        <v/>
      </c>
      <c r="FI255" s="150" t="str">
        <f>IF(Tbl.Kosten[[#This Row],[Sanr.]]=FI$7,Tbl.Kosten[[#This Row],[Totaal kosten]],"")</f>
        <v/>
      </c>
      <c r="FJ255" s="150" t="str">
        <f>IF(Tbl.Kosten[[#This Row],[Sanr.]]=FJ$7,Tbl.Kosten[[#This Row],[Totaal kosten]],"")</f>
        <v/>
      </c>
      <c r="FK255" s="150" t="str">
        <f>IF(Tbl.Kosten[[#This Row],[Sanr.]]=FK$7,Tbl.Kosten[[#This Row],[Totaal kosten]],"")</f>
        <v/>
      </c>
      <c r="FL255" s="150" t="str">
        <f>IF(Tbl.Kosten[[#This Row],[Sanr.]]=FL$7,Tbl.Kosten[[#This Row],[Totaal kosten]],"")</f>
        <v/>
      </c>
      <c r="FM255" s="150" t="str">
        <f>IF(Tbl.Kosten[[#This Row],[Sanr.]]=FM$7,Tbl.Kosten[[#This Row],[Totaal kosten]],"")</f>
        <v/>
      </c>
      <c r="FN255" s="150" t="str">
        <f>IF(Tbl.Kosten[[#This Row],[Sanr.]]=FN$7,Tbl.Kosten[[#This Row],[Totaal kosten]],"")</f>
        <v/>
      </c>
      <c r="FO255" s="150" t="str">
        <f>IF(Tbl.Kosten[[#This Row],[Sanr.]]=FO$7,Tbl.Kosten[[#This Row],[Totaal kosten]],"")</f>
        <v/>
      </c>
      <c r="FP255" s="150" t="str">
        <f>IF(Tbl.Kosten[[#This Row],[Sanr.]]=FP$7,Tbl.Kosten[[#This Row],[Totaal kosten]],"")</f>
        <v/>
      </c>
      <c r="FQ255" s="150" t="str">
        <f>IF(Tbl.Kosten[[#This Row],[Sanr.]]=FQ$7,Tbl.Kosten[[#This Row],[Totaal kosten]],"")</f>
        <v/>
      </c>
      <c r="FR255" s="150" t="str">
        <f>IF(Tbl.Kosten[[#This Row],[Sanr.]]=FR$7,Tbl.Kosten[[#This Row],[Totaal kosten]],"")</f>
        <v/>
      </c>
      <c r="FS255" s="150" t="str">
        <f>IF(Tbl.Kosten[[#This Row],[Sanr.]]=FS$7,Tbl.Kosten[[#This Row],[Totaal kosten]],"")</f>
        <v/>
      </c>
      <c r="FT255" s="150" t="str">
        <f>IF(Tbl.Kosten[[#This Row],[Sanr.]]=FT$7,Tbl.Kosten[[#This Row],[Totaal kosten]],"")</f>
        <v/>
      </c>
      <c r="FU255" s="150" t="str">
        <f>IF(Tbl.Kosten[[#This Row],[Sanr.]]=FU$7,Tbl.Kosten[[#This Row],[Totaal kosten]],"")</f>
        <v/>
      </c>
      <c r="FV255" s="150" t="str">
        <f>IF(Tbl.Kosten[[#This Row],[Sanr.]]=FV$7,Tbl.Kosten[[#This Row],[Totaal kosten]],"")</f>
        <v/>
      </c>
      <c r="FW255" s="150" t="str">
        <f>IFERROR(_xlfn.XLOOKUP(Tbl.Kosten[[#This Row],[Activiteitencode]],Tbl.Activiteiten[Activiteitcode],Tbl.Activiteiten[Anr.],"",0,1),"")</f>
        <v/>
      </c>
      <c r="FX255" s="169" t="str">
        <f>_xlfn.CONCAT(Tbl.Kosten[[#This Row],[Pnr.]],Tbl.Kosten[[#This Row],[Sanr.]])</f>
        <v>P1</v>
      </c>
      <c r="FY255" s="150">
        <f>Tbl.Kosten[[#This Row],[Totaal kosten]]-Tbl.Kosten[[#This Row],[Subsidie]]</f>
        <v>0</v>
      </c>
      <c r="FZ255" s="150">
        <f>IF(Tbl.Kosten[[#This Row],[Pnr.]]=FZ$7,Tbl.Kosten[[#This Row],[Te financieren]],"")</f>
        <v>0</v>
      </c>
      <c r="GA255" s="150" t="str">
        <f>IF(Tbl.Kosten[[#This Row],[Pnr.]]=GA$7,Tbl.Kosten[[#This Row],[Te financieren]],"")</f>
        <v/>
      </c>
      <c r="GB255" s="150" t="str">
        <f>IF(Tbl.Kosten[[#This Row],[Pnr.]]=GB$7,Tbl.Kosten[[#This Row],[Te financieren]],"")</f>
        <v/>
      </c>
      <c r="GC255" s="150" t="str">
        <f>IF(Tbl.Kosten[[#This Row],[Pnr.]]=GC$7,Tbl.Kosten[[#This Row],[Te financieren]],"")</f>
        <v/>
      </c>
      <c r="GD255" s="150" t="str">
        <f>IF(Tbl.Kosten[[#This Row],[Pnr.]]=GD$7,Tbl.Kosten[[#This Row],[Te financieren]],"")</f>
        <v/>
      </c>
      <c r="GE255" s="150" t="str">
        <f>IF(Tbl.Kosten[[#This Row],[Pnr.]]=GE$7,Tbl.Kosten[[#This Row],[Te financieren]],"")</f>
        <v/>
      </c>
      <c r="GF255" s="150" t="str">
        <f>IF(Tbl.Kosten[[#This Row],[Pnr.]]=GF$7,Tbl.Kosten[[#This Row],[Te financieren]],"")</f>
        <v/>
      </c>
      <c r="GG255" s="150" t="str">
        <f>IF(Tbl.Kosten[[#This Row],[Pnr.]]=GG$7,Tbl.Kosten[[#This Row],[Te financieren]],"")</f>
        <v/>
      </c>
      <c r="GH255" s="150" t="str">
        <f>IF(Tbl.Kosten[[#This Row],[Pnr.]]=GH$7,Tbl.Kosten[[#This Row],[Te financieren]],"")</f>
        <v/>
      </c>
      <c r="GI255" s="150" t="str">
        <f>IF(Tbl.Kosten[[#This Row],[Pnr.]]=GI$7,Tbl.Kosten[[#This Row],[Te financieren]],"")</f>
        <v/>
      </c>
      <c r="GJ255" s="150" t="str">
        <f>IF(Tbl.Kosten[[#This Row],[Pnr.]]=GJ$7,Tbl.Kosten[[#This Row],[Te financieren]],"")</f>
        <v/>
      </c>
      <c r="GK255" s="150" t="str">
        <f>IF(Tbl.Kosten[[#This Row],[Pnr.]]=GK$7,Tbl.Kosten[[#This Row],[Te financieren]],"")</f>
        <v/>
      </c>
      <c r="GL255" s="150" t="str">
        <f>IF(Tbl.Kosten[[#This Row],[Pnr.]]=GL$7,Tbl.Kosten[[#This Row],[Te financieren]],"")</f>
        <v/>
      </c>
      <c r="GM255" s="150" t="str">
        <f>IF(Tbl.Kosten[[#This Row],[Pnr.]]=GM$7,Tbl.Kosten[[#This Row],[Te financieren]],"")</f>
        <v/>
      </c>
      <c r="GN255" s="150" t="str">
        <f>IF(Tbl.Kosten[[#This Row],[Pnr.]]=GN$7,Tbl.Kosten[[#This Row],[Te financieren]],"")</f>
        <v/>
      </c>
      <c r="GO255" s="150" t="str">
        <f>IF(Tbl.Kosten[[#This Row],[Pnr.]]=GO$7,Tbl.Kosten[[#This Row],[Te financieren]],"")</f>
        <v/>
      </c>
      <c r="GP255" s="150" t="str">
        <f>IF(Tbl.Kosten[[#This Row],[Pnr.]]=GP$7,Tbl.Kosten[[#This Row],[Te financieren]],"")</f>
        <v/>
      </c>
      <c r="GQ255" s="150" t="str">
        <f>IF(Tbl.Kosten[[#This Row],[Pnr.]]=GQ$7,Tbl.Kosten[[#This Row],[Te financieren]],"")</f>
        <v/>
      </c>
      <c r="GR255" s="150" t="str">
        <f>IF(Tbl.Kosten[[#This Row],[Pnr.]]=GR$7,Tbl.Kosten[[#This Row],[Te financieren]],"")</f>
        <v/>
      </c>
      <c r="GS255" s="150" t="str">
        <f>IF(Tbl.Kosten[[#This Row],[Pnr.]]=GS$7,Tbl.Kosten[[#This Row],[Te financieren]],"")</f>
        <v/>
      </c>
      <c r="GT255" s="150" t="str">
        <f>IF(Tbl.Kosten[[#This Row],[Pnr.]]=GT$7,Tbl.Kosten[[#This Row],[Te financieren]],"")</f>
        <v/>
      </c>
      <c r="GU255" s="150" t="str">
        <f>IF(Tbl.Kosten[[#This Row],[Pnr.]]=GU$7,Tbl.Kosten[[#This Row],[Te financieren]],"")</f>
        <v/>
      </c>
      <c r="GV255" s="150" t="str">
        <f>IF(Tbl.Kosten[[#This Row],[Pnr.]]=GV$7,Tbl.Kosten[[#This Row],[Te financieren]],"")</f>
        <v/>
      </c>
      <c r="GW255" s="150" t="str">
        <f>IF(Tbl.Kosten[[#This Row],[Pnr.]]=GW$7,Tbl.Kosten[[#This Row],[Te financieren]],"")</f>
        <v/>
      </c>
      <c r="GX255" s="150" t="str">
        <f>IF(Tbl.Kosten[[#This Row],[Pnr.]]=GX$7,Tbl.Kosten[[#This Row],[Te financieren]],"")</f>
        <v/>
      </c>
      <c r="GY255" s="150" t="str">
        <f>IF(Tbl.Kosten[[#This Row],[Pnr.]]=GY$7,Tbl.Kosten[[#This Row],[Te financieren]],"")</f>
        <v/>
      </c>
      <c r="GZ255" s="150" t="str">
        <f>IF(Tbl.Kosten[[#This Row],[Pnr.]]=GZ$7,Tbl.Kosten[[#This Row],[Te financieren]],"")</f>
        <v/>
      </c>
      <c r="HA255" s="150" t="str">
        <f>IF(Tbl.Kosten[[#This Row],[Pnr.]]=HA$7,Tbl.Kosten[[#This Row],[Te financieren]],"")</f>
        <v/>
      </c>
      <c r="HB255" s="150" t="str">
        <f>IF(Tbl.Kosten[[#This Row],[Pnr.]]=HB$7,Tbl.Kosten[[#This Row],[Te financieren]],"")</f>
        <v/>
      </c>
      <c r="HC255" s="150" t="str">
        <f>IF(Tbl.Kosten[[#This Row],[Pnr.]]=HC$7,Tbl.Kosten[[#This Row],[Te financieren]],"")</f>
        <v/>
      </c>
      <c r="HD255" s="150" t="str">
        <f>IF(Tbl.Kosten[[#This Row],[Pnr.]]=HD$7,Tbl.Kosten[[#This Row],[Te financieren]],"")</f>
        <v/>
      </c>
      <c r="HE255" s="150" t="str">
        <f>IF(Tbl.Kosten[[#This Row],[Pnr.]]=HE$7,Tbl.Kosten[[#This Row],[Te financieren]],"")</f>
        <v/>
      </c>
      <c r="HF255" s="150" t="str">
        <f>IF(Tbl.Kosten[[#This Row],[Pnr.]]=HF$7,Tbl.Kosten[[#This Row],[Te financieren]],"")</f>
        <v/>
      </c>
      <c r="HG255" s="150" t="str">
        <f>IF(Tbl.Kosten[[#This Row],[Pnr.]]=HG$7,Tbl.Kosten[[#This Row],[Te financieren]],"")</f>
        <v/>
      </c>
      <c r="HH255" s="150" t="str">
        <f>IF(Tbl.Kosten[[#This Row],[Pnr.]]=HH$7,Tbl.Kosten[[#This Row],[Te financieren]],"")</f>
        <v/>
      </c>
      <c r="HI255" s="150" t="str">
        <f>IF(Tbl.Kosten[[#This Row],[Pnr.]]=HI$7,Tbl.Kosten[[#This Row],[Te financieren]],"")</f>
        <v/>
      </c>
      <c r="HJ255" s="150" t="str">
        <f>IF(Tbl.Kosten[[#This Row],[Pnr.]]=HJ$7,Tbl.Kosten[[#This Row],[Te financieren]],"")</f>
        <v/>
      </c>
      <c r="HK255" s="150" t="str">
        <f>IF(Tbl.Kosten[[#This Row],[Pnr.]]=HK$7,Tbl.Kosten[[#This Row],[Te financieren]],"")</f>
        <v/>
      </c>
      <c r="HL255" s="150" t="str">
        <f>IF(Tbl.Kosten[[#This Row],[Pnr.]]=HL$7,Tbl.Kosten[[#This Row],[Te financieren]],"")</f>
        <v/>
      </c>
      <c r="HM255" s="150" t="str">
        <f>IF(Tbl.Kosten[[#This Row],[Pnr.]]=HM$7,Tbl.Kosten[[#This Row],[Te financieren]],"")</f>
        <v/>
      </c>
      <c r="HN255" s="150" t="str">
        <f>IF(Tbl.Kosten[[#This Row],[Pnr.]]=HN$7,Tbl.Kosten[[#This Row],[Te financieren]],"")</f>
        <v/>
      </c>
      <c r="HO255" s="150" t="str">
        <f>IF(Tbl.Kosten[[#This Row],[Pnr.]]=HO$7,Tbl.Kosten[[#This Row],[Te financieren]],"")</f>
        <v/>
      </c>
      <c r="HP255" s="150" t="str">
        <f>IF(Tbl.Kosten[[#This Row],[Pnr.]]=HP$7,Tbl.Kosten[[#This Row],[Te financieren]],"")</f>
        <v/>
      </c>
      <c r="HQ255" s="150" t="str">
        <f>IF(Tbl.Kosten[[#This Row],[Pnr.]]=HQ$7,Tbl.Kosten[[#This Row],[Te financieren]],"")</f>
        <v/>
      </c>
      <c r="HR255" s="150" t="str">
        <f>IF(Tbl.Kosten[[#This Row],[Pnr.]]=HR$7,Tbl.Kosten[[#This Row],[Te financieren]],"")</f>
        <v/>
      </c>
      <c r="HS255" s="150" t="str">
        <f>IF(Tbl.Kosten[[#This Row],[Pnr.]]=HS$7,Tbl.Kosten[[#This Row],[Te financieren]],"")</f>
        <v/>
      </c>
      <c r="HT255" s="150" t="str">
        <f>IF(Tbl.Kosten[[#This Row],[Pnr.]]=HT$7,Tbl.Kosten[[#This Row],[Te financieren]],"")</f>
        <v/>
      </c>
      <c r="HU255" s="150" t="str">
        <f>IF(Tbl.Kosten[[#This Row],[Pnr.]]=HU$7,Tbl.Kosten[[#This Row],[Te financieren]],"")</f>
        <v/>
      </c>
      <c r="HV255" s="150" t="str">
        <f>IF(Tbl.Kosten[[#This Row],[Pnr.]]=HV$7,Tbl.Kosten[[#This Row],[Te financieren]],"")</f>
        <v/>
      </c>
      <c r="HW255" s="150" t="str">
        <f>IF(Tbl.Kosten[[#This Row],[Pnr.]]=HW$7,Tbl.Kosten[[#This Row],[Te financieren]],"")</f>
        <v/>
      </c>
    </row>
    <row r="256" spans="2:231" x14ac:dyDescent="0.3">
      <c r="B256" s="134"/>
      <c r="C256" s="137"/>
      <c r="D256" s="136"/>
      <c r="E256" s="261"/>
      <c r="F256" s="135"/>
      <c r="G256" s="11" t="str">
        <f>IF(Tbl.Kosten[[#This Row],[Medewerker e/o 
functie]]&lt;&gt;"",_xlfn.XLOOKUP(Tbl.Kosten[[#This Row],[Medewerker e/o 
functie]],Tbl.Uurtarief[Medewerker en/of functie],Tbl.Uurtarief[Uurtarief],"",0,1),"")</f>
        <v/>
      </c>
      <c r="H256" s="121">
        <f>IFERROR(Tbl.Kosten[[#This Row],[Uren]]*Tbl.Kosten[[#This Row],[Uurtarief]],0)</f>
        <v>0</v>
      </c>
      <c r="I256" s="119" t="str">
        <f>IF(Tbl.Kosten[[#This Row],[Subtotaal uren]]&lt;&gt;0,_xlfn.XLOOKUP(Tbl.Kosten[[#This Row],[Medewerker e/o 
functie]],Tbl.Uurtarief[Medewerker en/of functie],Tbl.Uurtarief[Kostensoort arbeid],"",0,1),"")</f>
        <v/>
      </c>
      <c r="J256" s="137"/>
      <c r="K256" s="135"/>
      <c r="L256" s="139" t="str">
        <f>IF(Tbl.Kosten[[#This Row],[Activum]]&lt;&gt;"",_xlfn.XLOOKUP(Tbl.Kosten[[#This Row],[Activum]],Tbl.Afschrijvingskosten[Activum],Tbl.Afschrijvingskosten[Tarief per afschrijvings-eenheid],"",0,1),"")</f>
        <v/>
      </c>
      <c r="M256" s="122">
        <f>IFERROR(Tbl.Kosten[[#This Row],[Een-
heden]]*Tbl.Kosten[[#This Row],[Afschrijvings-
tarief]],0)</f>
        <v>0</v>
      </c>
      <c r="N256" s="122" t="str">
        <f>IF(Tbl.Kosten[[#This Row],[Subtotaal afschrijving]]&lt;&gt;0,Lijsten!$A$7,"")</f>
        <v/>
      </c>
      <c r="O256" s="140"/>
      <c r="P256" s="135"/>
      <c r="Q256" s="138"/>
      <c r="R256" s="122">
        <f>IFERROR(Tbl.Kosten[[#This Row],[Aantal]]*Tbl.Kosten[[#This Row],[Tarief]],0)</f>
        <v>0</v>
      </c>
      <c r="S256" s="8">
        <f>IFERROR(Tbl.Kosten[[#This Row],[Subtotaal overige kosten]]+Tbl.Kosten[[#This Row],[Subtotaal uren]]+Tbl.Kosten[[#This Row],[Subtotaal afschrijving]],0)</f>
        <v>0</v>
      </c>
      <c r="T256" s="8">
        <f>IFERROR(Tbl.Kosten[[#This Row],[Totaal kosten]]*Tbl.Kosten[[#This Row],[Subsidie%]],0)</f>
        <v>0</v>
      </c>
      <c r="U256" s="4" t="str" cm="1">
        <f t="array" ref="U256">IFERROR(_xlfn.IFS(Tbl.Kosten[[#This Row],[Subtotaal uren]]&lt;&gt;0,Tbl.Kosten[[#This Row],[Kostensoort arbeid]],Tbl.Kosten[[#This Row],[Subtotaal afschrijving]]&lt;&gt;0,Tbl.Kosten[[#This Row],[Kostensoort afschrijving]],Tbl.Kosten[[#This Row],[Subtotaal overige kosten]]&lt;&gt;0,Tbl.Kosten[[#This Row],[Kostensoort overig]]),"")</f>
        <v/>
      </c>
      <c r="V256" s="4" t="str">
        <f>IFERROR(_xlfn.XLOOKUP(Tbl.Kosten[[#This Row],[Activiteitencode]],Tbl.Activiteiten[Activiteitcode],Tbl.Activiteiten[Werkpakketcode],"",0,1),"")</f>
        <v/>
      </c>
      <c r="W256" s="4" t="str">
        <f>IFERROR(_xlfn.XLOOKUP(Tbl.Kosten[[#This Row],[Werkpakketcode]],Tbl.Werkpakketten[Werkpakketcode],Tbl.Werkpakketten[Subsidiabele activiteit],"",0,1),"")</f>
        <v/>
      </c>
      <c r="X256" s="12">
        <f>IFERROR(_xlfn.XLOOKUP(Tbl.Kosten[[#This Row],[Sanr.]],Tbl.Subsidiehoogte[SAnr.],Tbl.Subsidiehoogte[Sub. Percentage],0,0,1),0)</f>
        <v>0</v>
      </c>
      <c r="Y256" s="144" t="str">
        <f>IFERROR(_xlfn.XLOOKUP(Tbl.Kosten[[#This Row],[Partnercode]],Tbl.Projectpartners[Partnercode],Tbl.Projectpartners[PNr.],"",0,1),"")</f>
        <v>P1</v>
      </c>
      <c r="Z256" s="148">
        <f>IF(Tbl.Kosten[[#This Row],[Pnr.]]=Z$7,Tbl.Kosten[[#This Row],[Totaal kosten]],"")</f>
        <v>0</v>
      </c>
      <c r="AA256" s="148" t="str">
        <f>IF(Tbl.Kosten[[#This Row],[Pnr.]]=AA$7,Tbl.Kosten[[#This Row],[Totaal kosten]],"")</f>
        <v/>
      </c>
      <c r="AB256" s="148" t="str">
        <f>IF(Tbl.Kosten[[#This Row],[Pnr.]]=AB$7,Tbl.Kosten[[#This Row],[Totaal kosten]],"")</f>
        <v/>
      </c>
      <c r="AC256" s="148" t="str">
        <f>IF(Tbl.Kosten[[#This Row],[Pnr.]]=AC$7,Tbl.Kosten[[#This Row],[Totaal kosten]],"")</f>
        <v/>
      </c>
      <c r="AD256" s="148" t="str">
        <f>IF(Tbl.Kosten[[#This Row],[Pnr.]]=AD$7,Tbl.Kosten[[#This Row],[Totaal kosten]],"")</f>
        <v/>
      </c>
      <c r="AE256" s="148" t="str">
        <f>IF(Tbl.Kosten[[#This Row],[Pnr.]]=AE$7,Tbl.Kosten[[#This Row],[Totaal kosten]],"")</f>
        <v/>
      </c>
      <c r="AF256" s="148" t="str">
        <f>IF(Tbl.Kosten[[#This Row],[Pnr.]]=AF$7,Tbl.Kosten[[#This Row],[Totaal kosten]],"")</f>
        <v/>
      </c>
      <c r="AG256" s="148" t="str">
        <f>IF(Tbl.Kosten[[#This Row],[Pnr.]]=AG$7,Tbl.Kosten[[#This Row],[Totaal kosten]],"")</f>
        <v/>
      </c>
      <c r="AH256" s="148" t="str">
        <f>IF(Tbl.Kosten[[#This Row],[Pnr.]]=AH$7,Tbl.Kosten[[#This Row],[Totaal kosten]],"")</f>
        <v/>
      </c>
      <c r="AI256" s="148" t="str">
        <f>IF(Tbl.Kosten[[#This Row],[Pnr.]]=AI$7,Tbl.Kosten[[#This Row],[Totaal kosten]],"")</f>
        <v/>
      </c>
      <c r="AJ256" s="148" t="str">
        <f>IF(Tbl.Kosten[[#This Row],[Pnr.]]=AJ$7,Tbl.Kosten[[#This Row],[Totaal kosten]],"")</f>
        <v/>
      </c>
      <c r="AK256" s="148" t="str">
        <f>IF(Tbl.Kosten[[#This Row],[Pnr.]]=AK$7,Tbl.Kosten[[#This Row],[Totaal kosten]],"")</f>
        <v/>
      </c>
      <c r="AL256" s="148" t="str">
        <f>IF(Tbl.Kosten[[#This Row],[Pnr.]]=AL$7,Tbl.Kosten[[#This Row],[Totaal kosten]],"")</f>
        <v/>
      </c>
      <c r="AM256" s="148" t="str">
        <f>IF(Tbl.Kosten[[#This Row],[Pnr.]]=AM$7,Tbl.Kosten[[#This Row],[Totaal kosten]],"")</f>
        <v/>
      </c>
      <c r="AN256" s="148" t="str">
        <f>IF(Tbl.Kosten[[#This Row],[Pnr.]]=AN$7,Tbl.Kosten[[#This Row],[Totaal kosten]],"")</f>
        <v/>
      </c>
      <c r="AO256" s="148" t="str">
        <f>IF(Tbl.Kosten[[#This Row],[Pnr.]]=AO$7,Tbl.Kosten[[#This Row],[Totaal kosten]],"")</f>
        <v/>
      </c>
      <c r="AP256" s="148" t="str">
        <f>IF(Tbl.Kosten[[#This Row],[Pnr.]]=AP$7,Tbl.Kosten[[#This Row],[Totaal kosten]],"")</f>
        <v/>
      </c>
      <c r="AQ256" s="148" t="str">
        <f>IF(Tbl.Kosten[[#This Row],[Pnr.]]=AQ$7,Tbl.Kosten[[#This Row],[Totaal kosten]],"")</f>
        <v/>
      </c>
      <c r="AR256" s="148" t="str">
        <f>IF(Tbl.Kosten[[#This Row],[Pnr.]]=AR$7,Tbl.Kosten[[#This Row],[Totaal kosten]],"")</f>
        <v/>
      </c>
      <c r="AS256" s="148" t="str">
        <f>IF(Tbl.Kosten[[#This Row],[Pnr.]]=AS$7,Tbl.Kosten[[#This Row],[Totaal kosten]],"")</f>
        <v/>
      </c>
      <c r="AT256" s="148" t="str">
        <f>IF(Tbl.Kosten[[#This Row],[Pnr.]]=AT$7,Tbl.Kosten[[#This Row],[Totaal kosten]],"")</f>
        <v/>
      </c>
      <c r="AU256" s="148" t="str">
        <f>IF(Tbl.Kosten[[#This Row],[Pnr.]]=AU$7,Tbl.Kosten[[#This Row],[Totaal kosten]],"")</f>
        <v/>
      </c>
      <c r="AV256" s="148" t="str">
        <f>IF(Tbl.Kosten[[#This Row],[Pnr.]]=AV$7,Tbl.Kosten[[#This Row],[Totaal kosten]],"")</f>
        <v/>
      </c>
      <c r="AW256" s="148" t="str">
        <f>IF(Tbl.Kosten[[#This Row],[Pnr.]]=AW$7,Tbl.Kosten[[#This Row],[Totaal kosten]],"")</f>
        <v/>
      </c>
      <c r="AX256" s="148" t="str">
        <f>IF(Tbl.Kosten[[#This Row],[Pnr.]]=AX$7,Tbl.Kosten[[#This Row],[Totaal kosten]],"")</f>
        <v/>
      </c>
      <c r="AY256" s="148" t="str">
        <f>IF(Tbl.Kosten[[#This Row],[Pnr.]]=AY$7,Tbl.Kosten[[#This Row],[Totaal kosten]],"")</f>
        <v/>
      </c>
      <c r="AZ256" s="148" t="str">
        <f>IF(Tbl.Kosten[[#This Row],[Pnr.]]=AZ$7,Tbl.Kosten[[#This Row],[Totaal kosten]],"")</f>
        <v/>
      </c>
      <c r="BA256" s="148" t="str">
        <f>IF(Tbl.Kosten[[#This Row],[Pnr.]]=BA$7,Tbl.Kosten[[#This Row],[Totaal kosten]],"")</f>
        <v/>
      </c>
      <c r="BB256" s="148" t="str">
        <f>IF(Tbl.Kosten[[#This Row],[Pnr.]]=BB$7,Tbl.Kosten[[#This Row],[Totaal kosten]],"")</f>
        <v/>
      </c>
      <c r="BC256" s="148" t="str">
        <f>IF(Tbl.Kosten[[#This Row],[Pnr.]]=BC$7,Tbl.Kosten[[#This Row],[Totaal kosten]],"")</f>
        <v/>
      </c>
      <c r="BD256" s="148" t="str">
        <f>IF(Tbl.Kosten[[#This Row],[Pnr.]]=BD$7,Tbl.Kosten[[#This Row],[Totaal kosten]],"")</f>
        <v/>
      </c>
      <c r="BE256" s="148" t="str">
        <f>IF(Tbl.Kosten[[#This Row],[Pnr.]]=BE$7,Tbl.Kosten[[#This Row],[Totaal kosten]],"")</f>
        <v/>
      </c>
      <c r="BF256" s="148" t="str">
        <f>IF(Tbl.Kosten[[#This Row],[Pnr.]]=BF$7,Tbl.Kosten[[#This Row],[Totaal kosten]],"")</f>
        <v/>
      </c>
      <c r="BG256" s="148" t="str">
        <f>IF(Tbl.Kosten[[#This Row],[Pnr.]]=BG$7,Tbl.Kosten[[#This Row],[Totaal kosten]],"")</f>
        <v/>
      </c>
      <c r="BH256" s="148" t="str">
        <f>IF(Tbl.Kosten[[#This Row],[Pnr.]]=BH$7,Tbl.Kosten[[#This Row],[Totaal kosten]],"")</f>
        <v/>
      </c>
      <c r="BI256" s="148" t="str">
        <f>IF(Tbl.Kosten[[#This Row],[Pnr.]]=BI$7,Tbl.Kosten[[#This Row],[Totaal kosten]],"")</f>
        <v/>
      </c>
      <c r="BJ256" s="148" t="str">
        <f>IF(Tbl.Kosten[[#This Row],[Pnr.]]=BJ$7,Tbl.Kosten[[#This Row],[Totaal kosten]],"")</f>
        <v/>
      </c>
      <c r="BK256" s="148" t="str">
        <f>IF(Tbl.Kosten[[#This Row],[Pnr.]]=BK$7,Tbl.Kosten[[#This Row],[Totaal kosten]],"")</f>
        <v/>
      </c>
      <c r="BL256" s="148" t="str">
        <f>IF(Tbl.Kosten[[#This Row],[Pnr.]]=BL$7,Tbl.Kosten[[#This Row],[Totaal kosten]],"")</f>
        <v/>
      </c>
      <c r="BM256" s="148" t="str">
        <f>IF(Tbl.Kosten[[#This Row],[Pnr.]]=BM$7,Tbl.Kosten[[#This Row],[Totaal kosten]],"")</f>
        <v/>
      </c>
      <c r="BN256" s="148" t="str">
        <f>IF(Tbl.Kosten[[#This Row],[Pnr.]]=BN$7,Tbl.Kosten[[#This Row],[Totaal kosten]],"")</f>
        <v/>
      </c>
      <c r="BO256" s="148" t="str">
        <f>IF(Tbl.Kosten[[#This Row],[Pnr.]]=BO$7,Tbl.Kosten[[#This Row],[Totaal kosten]],"")</f>
        <v/>
      </c>
      <c r="BP256" s="148" t="str">
        <f>IF(Tbl.Kosten[[#This Row],[Pnr.]]=BP$7,Tbl.Kosten[[#This Row],[Totaal kosten]],"")</f>
        <v/>
      </c>
      <c r="BQ256" s="148" t="str">
        <f>IF(Tbl.Kosten[[#This Row],[Pnr.]]=BQ$7,Tbl.Kosten[[#This Row],[Totaal kosten]],"")</f>
        <v/>
      </c>
      <c r="BR256" s="148" t="str">
        <f>IF(Tbl.Kosten[[#This Row],[Pnr.]]=BR$7,Tbl.Kosten[[#This Row],[Totaal kosten]],"")</f>
        <v/>
      </c>
      <c r="BS256" s="148" t="str">
        <f>IF(Tbl.Kosten[[#This Row],[Pnr.]]=BS$7,Tbl.Kosten[[#This Row],[Totaal kosten]],"")</f>
        <v/>
      </c>
      <c r="BT256" s="148" t="str">
        <f>IF(Tbl.Kosten[[#This Row],[Pnr.]]=BT$7,Tbl.Kosten[[#This Row],[Totaal kosten]],"")</f>
        <v/>
      </c>
      <c r="BU256" s="148" t="str">
        <f>IF(Tbl.Kosten[[#This Row],[Pnr.]]=BU$7,Tbl.Kosten[[#This Row],[Totaal kosten]],"")</f>
        <v/>
      </c>
      <c r="BV256" s="148" t="str">
        <f>IF(Tbl.Kosten[[#This Row],[Pnr.]]=BV$7,Tbl.Kosten[[#This Row],[Totaal kosten]],"")</f>
        <v/>
      </c>
      <c r="BW256" s="148" t="str">
        <f>IF(Tbl.Kosten[[#This Row],[Pnr.]]=BW$7,Tbl.Kosten[[#This Row],[Totaal kosten]],"")</f>
        <v/>
      </c>
      <c r="BX256" s="148" t="str">
        <f>IFERROR(_xlfn.XLOOKUP(Tbl.Kosten[[#This Row],[Werkpakketcode]],Tbl.Werkpakketten[Werkpakketcode],Tbl.Werkpakketten[WPnr.],"",0,1),"")</f>
        <v/>
      </c>
      <c r="BY256" s="148" t="str">
        <f>IF(Tbl.Kosten[[#This Row],[WPnr.]]=BY$7,Tbl.Kosten[[#This Row],[Totaal kosten]],"")</f>
        <v/>
      </c>
      <c r="BZ256" s="148" t="str">
        <f>IF(Tbl.Kosten[[#This Row],[WPnr.]]=BZ$7,Tbl.Kosten[[#This Row],[Totaal kosten]],"")</f>
        <v/>
      </c>
      <c r="CA256" s="148" t="str">
        <f>IF(Tbl.Kosten[[#This Row],[WPnr.]]=CA$7,Tbl.Kosten[[#This Row],[Totaal kosten]],"")</f>
        <v/>
      </c>
      <c r="CB256" s="148" t="str">
        <f>IF(Tbl.Kosten[[#This Row],[WPnr.]]=CB$7,Tbl.Kosten[[#This Row],[Totaal kosten]],"")</f>
        <v/>
      </c>
      <c r="CC256" s="148" t="str">
        <f>IF(Tbl.Kosten[[#This Row],[WPnr.]]=CC$7,Tbl.Kosten[[#This Row],[Totaal kosten]],"")</f>
        <v/>
      </c>
      <c r="CD256" s="148" t="str">
        <f>IF(Tbl.Kosten[[#This Row],[WPnr.]]=CD$7,Tbl.Kosten[[#This Row],[Totaal kosten]],"")</f>
        <v/>
      </c>
      <c r="CE256" s="148" t="str">
        <f>IF(Tbl.Kosten[[#This Row],[WPnr.]]=CE$7,Tbl.Kosten[[#This Row],[Totaal kosten]],"")</f>
        <v/>
      </c>
      <c r="CF256" s="148" t="str">
        <f>IF(Tbl.Kosten[[#This Row],[WPnr.]]=CF$7,Tbl.Kosten[[#This Row],[Totaal kosten]],"")</f>
        <v/>
      </c>
      <c r="CG256" s="148" t="str">
        <f>IF(Tbl.Kosten[[#This Row],[WPnr.]]=CG$7,Tbl.Kosten[[#This Row],[Totaal kosten]],"")</f>
        <v/>
      </c>
      <c r="CH256" s="148" t="str">
        <f>IF(Tbl.Kosten[[#This Row],[WPnr.]]=CH$7,Tbl.Kosten[[#This Row],[Totaal kosten]],"")</f>
        <v/>
      </c>
      <c r="CI256" s="148" t="str">
        <f>IF(Tbl.Kosten[[#This Row],[WPnr.]]=CI$7,Tbl.Kosten[[#This Row],[Totaal kosten]],"")</f>
        <v/>
      </c>
      <c r="CJ256" s="148" t="str">
        <f>IF(Tbl.Kosten[[#This Row],[WPnr.]]=CJ$7,Tbl.Kosten[[#This Row],[Totaal kosten]],"")</f>
        <v/>
      </c>
      <c r="CK256" s="148" t="str">
        <f>IF(Tbl.Kosten[[#This Row],[WPnr.]]=CK$7,Tbl.Kosten[[#This Row],[Totaal kosten]],"")</f>
        <v/>
      </c>
      <c r="CL256" s="148" t="str">
        <f>IF(Tbl.Kosten[[#This Row],[WPnr.]]=CL$7,Tbl.Kosten[[#This Row],[Totaal kosten]],"")</f>
        <v/>
      </c>
      <c r="CM256" s="148" t="str">
        <f>IF(Tbl.Kosten[[#This Row],[WPnr.]]=CM$7,Tbl.Kosten[[#This Row],[Totaal kosten]],"")</f>
        <v/>
      </c>
      <c r="CN256" s="148" t="str">
        <f>IF(Tbl.Kosten[[#This Row],[WPnr.]]=CN$7,Tbl.Kosten[[#This Row],[Totaal kosten]],"")</f>
        <v/>
      </c>
      <c r="CO256" s="148" t="str">
        <f>IF(Tbl.Kosten[[#This Row],[WPnr.]]=CO$7,Tbl.Kosten[[#This Row],[Totaal kosten]],"")</f>
        <v/>
      </c>
      <c r="CP256" s="148" t="str">
        <f>IF(Tbl.Kosten[[#This Row],[WPnr.]]=CP$7,Tbl.Kosten[[#This Row],[Totaal kosten]],"")</f>
        <v/>
      </c>
      <c r="CQ256" s="148" t="str">
        <f>IF(Tbl.Kosten[[#This Row],[WPnr.]]=CQ$7,Tbl.Kosten[[#This Row],[Totaal kosten]],"")</f>
        <v/>
      </c>
      <c r="CR256" s="148" t="str">
        <f>IF(Tbl.Kosten[[#This Row],[WPnr.]]=CR$7,Tbl.Kosten[[#This Row],[Totaal kosten]],"")</f>
        <v/>
      </c>
      <c r="CS256" s="148" t="str">
        <f>IF(Tbl.Kosten[[#This Row],[WPnr.]]=CS$7,Tbl.Kosten[[#This Row],[Totaal kosten]],"")</f>
        <v/>
      </c>
      <c r="CT256" s="148" t="str">
        <f>IF(Tbl.Kosten[[#This Row],[WPnr.]]=CT$7,Tbl.Kosten[[#This Row],[Totaal kosten]],"")</f>
        <v/>
      </c>
      <c r="CU256" s="148" t="str">
        <f>IF(Tbl.Kosten[[#This Row],[WPnr.]]=CU$7,Tbl.Kosten[[#This Row],[Totaal kosten]],"")</f>
        <v/>
      </c>
      <c r="CV256" s="148" t="str">
        <f>IF(Tbl.Kosten[[#This Row],[WPnr.]]=CV$7,Tbl.Kosten[[#This Row],[Totaal kosten]],"")</f>
        <v/>
      </c>
      <c r="CW256" s="148" t="str">
        <f>IF(Tbl.Kosten[[#This Row],[WPnr.]]=CW$7,Tbl.Kosten[[#This Row],[Totaal kosten]],"")</f>
        <v/>
      </c>
      <c r="CX256" s="148" t="str">
        <f>IF(Tbl.Kosten[[#This Row],[WPnr.]]=CX$7,Tbl.Kosten[[#This Row],[Totaal kosten]],"")</f>
        <v/>
      </c>
      <c r="CY256" s="148" t="str">
        <f>IF(Tbl.Kosten[[#This Row],[WPnr.]]=CY$7,Tbl.Kosten[[#This Row],[Totaal kosten]],"")</f>
        <v/>
      </c>
      <c r="CZ256" s="148" t="str">
        <f>IF(Tbl.Kosten[[#This Row],[WPnr.]]=CZ$7,Tbl.Kosten[[#This Row],[Totaal kosten]],"")</f>
        <v/>
      </c>
      <c r="DA256" s="148" t="str">
        <f>IF(Tbl.Kosten[[#This Row],[WPnr.]]=DA$7,Tbl.Kosten[[#This Row],[Totaal kosten]],"")</f>
        <v/>
      </c>
      <c r="DB256" s="148" t="str">
        <f>IF(Tbl.Kosten[[#This Row],[WPnr.]]=DB$7,Tbl.Kosten[[#This Row],[Totaal kosten]],"")</f>
        <v/>
      </c>
      <c r="DC256" s="148" t="str">
        <f>IF(Tbl.Kosten[[#This Row],[WPnr.]]=DC$7,Tbl.Kosten[[#This Row],[Totaal kosten]],"")</f>
        <v/>
      </c>
      <c r="DD256" s="148" t="str">
        <f>IF(Tbl.Kosten[[#This Row],[WPnr.]]=DD$7,Tbl.Kosten[[#This Row],[Totaal kosten]],"")</f>
        <v/>
      </c>
      <c r="DE256" s="148" t="str">
        <f>IF(Tbl.Kosten[[#This Row],[WPnr.]]=DE$7,Tbl.Kosten[[#This Row],[Totaal kosten]],"")</f>
        <v/>
      </c>
      <c r="DF256" s="148" t="str">
        <f>IF(Tbl.Kosten[[#This Row],[WPnr.]]=DF$7,Tbl.Kosten[[#This Row],[Totaal kosten]],"")</f>
        <v/>
      </c>
      <c r="DG256" s="148" t="str">
        <f>IF(Tbl.Kosten[[#This Row],[WPnr.]]=DG$7,Tbl.Kosten[[#This Row],[Totaal kosten]],"")</f>
        <v/>
      </c>
      <c r="DH256" s="148" t="str">
        <f>IF(Tbl.Kosten[[#This Row],[WPnr.]]=DH$7,Tbl.Kosten[[#This Row],[Totaal kosten]],"")</f>
        <v/>
      </c>
      <c r="DI256" s="148" t="str">
        <f>IF(Tbl.Kosten[[#This Row],[WPnr.]]=DI$7,Tbl.Kosten[[#This Row],[Totaal kosten]],"")</f>
        <v/>
      </c>
      <c r="DJ256" s="148" t="str">
        <f>IF(Tbl.Kosten[[#This Row],[WPnr.]]=DJ$7,Tbl.Kosten[[#This Row],[Totaal kosten]],"")</f>
        <v/>
      </c>
      <c r="DK256" s="148" t="str">
        <f>IF(Tbl.Kosten[[#This Row],[WPnr.]]=DK$7,Tbl.Kosten[[#This Row],[Totaal kosten]],"")</f>
        <v/>
      </c>
      <c r="DL256" s="148" t="str">
        <f>IF(Tbl.Kosten[[#This Row],[WPnr.]]=DL$7,Tbl.Kosten[[#This Row],[Totaal kosten]],"")</f>
        <v/>
      </c>
      <c r="DM256" s="148" t="str">
        <f>IF(Tbl.Kosten[[#This Row],[WPnr.]]=DM$7,Tbl.Kosten[[#This Row],[Totaal kosten]],"")</f>
        <v/>
      </c>
      <c r="DN256" s="148" t="str">
        <f>IF(Tbl.Kosten[[#This Row],[WPnr.]]=DN$7,Tbl.Kosten[[#This Row],[Totaal kosten]],"")</f>
        <v/>
      </c>
      <c r="DO256" s="148" t="str">
        <f>IF(Tbl.Kosten[[#This Row],[WPnr.]]=DO$7,Tbl.Kosten[[#This Row],[Totaal kosten]],"")</f>
        <v/>
      </c>
      <c r="DP256" s="148" t="str">
        <f>IF(Tbl.Kosten[[#This Row],[WPnr.]]=DP$7,Tbl.Kosten[[#This Row],[Totaal kosten]],"")</f>
        <v/>
      </c>
      <c r="DQ256" s="148" t="str">
        <f>IF(Tbl.Kosten[[#This Row],[WPnr.]]=DQ$7,Tbl.Kosten[[#This Row],[Totaal kosten]],"")</f>
        <v/>
      </c>
      <c r="DR256" s="148" t="str">
        <f>IF(Tbl.Kosten[[#This Row],[WPnr.]]=DR$7,Tbl.Kosten[[#This Row],[Totaal kosten]],"")</f>
        <v/>
      </c>
      <c r="DS256" s="148" t="str">
        <f>IF(Tbl.Kosten[[#This Row],[WPnr.]]=DS$7,Tbl.Kosten[[#This Row],[Totaal kosten]],"")</f>
        <v/>
      </c>
      <c r="DT256" s="148" t="str">
        <f>IF(Tbl.Kosten[[#This Row],[WPnr.]]=DT$7,Tbl.Kosten[[#This Row],[Totaal kosten]],"")</f>
        <v/>
      </c>
      <c r="DU256" s="148" t="str">
        <f>IF(Tbl.Kosten[[#This Row],[WPnr.]]=DU$7,Tbl.Kosten[[#This Row],[Totaal kosten]],"")</f>
        <v/>
      </c>
      <c r="DV256" s="148" t="str">
        <f>IF(Tbl.Kosten[[#This Row],[WPnr.]]=DV$7,Tbl.Kosten[[#This Row],[Totaal kosten]],"")</f>
        <v/>
      </c>
      <c r="DW256" s="148" t="str">
        <f>IFERROR(_xlfn.XLOOKUP(Tbl.Kosten[[#This Row],[Kostensoort]],Tbl.Kostensoorten[Kostensoorten],Tbl.Kostensoorten[KSnr.],"",0,1),"")</f>
        <v/>
      </c>
      <c r="DX256" s="148" t="str">
        <f>IF(Tbl.Kosten[[#This Row],[KSnr.]]=DX$7,Tbl.Kosten[[#This Row],[Totaal kosten]],"")</f>
        <v/>
      </c>
      <c r="DY256" s="148" t="str">
        <f>IF(Tbl.Kosten[[#This Row],[KSnr.]]=DY$7,Tbl.Kosten[[#This Row],[Totaal kosten]],"")</f>
        <v/>
      </c>
      <c r="DZ256" s="148" t="str">
        <f>IF(Tbl.Kosten[[#This Row],[KSnr.]]=DZ$7,Tbl.Kosten[[#This Row],[Totaal kosten]],"")</f>
        <v/>
      </c>
      <c r="EA256" s="148" t="str">
        <f>IF(Tbl.Kosten[[#This Row],[KSnr.]]=EA$7,Tbl.Kosten[[#This Row],[Totaal kosten]],"")</f>
        <v/>
      </c>
      <c r="EB256" s="148" t="str">
        <f>IF(Tbl.Kosten[[#This Row],[KSnr.]]=EB$7,Tbl.Kosten[[#This Row],[Totaal kosten]],"")</f>
        <v/>
      </c>
      <c r="EC256" s="148" t="str">
        <f>IF(Tbl.Kosten[[#This Row],[KSnr.]]=EC$7,Tbl.Kosten[[#This Row],[Totaal kosten]],"")</f>
        <v/>
      </c>
      <c r="ED256" s="148" t="str">
        <f>IF(Tbl.Kosten[[#This Row],[KSnr.]]=ED$7,Tbl.Kosten[[#This Row],[Totaal kosten]],"")</f>
        <v/>
      </c>
      <c r="EE256" s="148" t="str">
        <f>IF(Tbl.Kosten[[#This Row],[KSnr.]]=EE$7,Tbl.Kosten[[#This Row],[Totaal kosten]],"")</f>
        <v/>
      </c>
      <c r="EF256" s="148" t="str">
        <f>IF(Tbl.Kosten[[#This Row],[KSnr.]]=EF$7,Tbl.Kosten[[#This Row],[Totaal kosten]],"")</f>
        <v/>
      </c>
      <c r="EG256" s="148" t="str">
        <f>IF(Tbl.Kosten[[#This Row],[KSnr.]]=EG$7,Tbl.Kosten[[#This Row],[Totaal kosten]],"")</f>
        <v/>
      </c>
      <c r="EH256" s="148" t="str">
        <f>IF(Tbl.Kosten[[#This Row],[KSnr.]]=EH$7,Tbl.Kosten[[#This Row],[Totaal kosten]],"")</f>
        <v/>
      </c>
      <c r="EI256" s="148" t="str">
        <f>IF(Tbl.Kosten[[#This Row],[KSnr.]]=EI$7,Tbl.Kosten[[#This Row],[Totaal kosten]],"")</f>
        <v/>
      </c>
      <c r="EJ256" s="148" t="str">
        <f>IF(Tbl.Kosten[[#This Row],[KSnr.]]=EJ$7,Tbl.Kosten[[#This Row],[Totaal kosten]],"")</f>
        <v/>
      </c>
      <c r="EK256" s="148" t="str">
        <f>IF(Tbl.Kosten[[#This Row],[KSnr.]]=EK$7,Tbl.Kosten[[#This Row],[Totaal kosten]],"")</f>
        <v/>
      </c>
      <c r="EL256" s="148" t="str">
        <f>IF(Tbl.Kosten[[#This Row],[KSnr.]]=EL$7,Tbl.Kosten[[#This Row],[Totaal kosten]],"")</f>
        <v/>
      </c>
      <c r="EM256" s="148" t="str">
        <f>IF(Tbl.Kosten[[#This Row],[KSnr.]]=EM$7,Tbl.Kosten[[#This Row],[Totaal kosten]],"")</f>
        <v/>
      </c>
      <c r="EN256" s="148" t="str">
        <f>IF(Tbl.Kosten[[#This Row],[KSnr.]]=EN$7,Tbl.Kosten[[#This Row],[Totaal kosten]],"")</f>
        <v/>
      </c>
      <c r="EO256" s="148" t="str">
        <f>IF(Tbl.Kosten[[#This Row],[KSnr.]]=EO$7,Tbl.Kosten[[#This Row],[Totaal kosten]],"")</f>
        <v/>
      </c>
      <c r="EP256" s="148" t="str">
        <f>IF(Tbl.Kosten[[#This Row],[KSnr.]]=EP$7,Tbl.Kosten[[#This Row],[Totaal kosten]],"")</f>
        <v/>
      </c>
      <c r="EQ256" s="148" t="str">
        <f>IF(Tbl.Kosten[[#This Row],[KSnr.]]=EQ$7,Tbl.Kosten[[#This Row],[Totaal kosten]],"")</f>
        <v/>
      </c>
      <c r="ER256" s="144" t="str">
        <f>IFERROR(_xlfn.XLOOKUP(Tbl.Kosten[[#This Row],[Subsidieactiviteit]],Tbl.Subsidiehoogte[Subsidieactiviteit],Tbl.Subsidiehoogte[SAnr.],"",0,1),"")</f>
        <v/>
      </c>
      <c r="ES256" s="150" t="str">
        <f>IF(Tbl.Kosten[[#This Row],[Sanr.]]=ES$7,Tbl.Kosten[[#This Row],[Totaal kosten]],"")</f>
        <v/>
      </c>
      <c r="ET256" s="150" t="str">
        <f>IF(Tbl.Kosten[[#This Row],[Sanr.]]=ET$7,Tbl.Kosten[[#This Row],[Totaal kosten]],"")</f>
        <v/>
      </c>
      <c r="EU256" s="150" t="str">
        <f>IF(Tbl.Kosten[[#This Row],[Sanr.]]=EU$7,Tbl.Kosten[[#This Row],[Totaal kosten]],"")</f>
        <v/>
      </c>
      <c r="EV256" s="150" t="str">
        <f>IF(Tbl.Kosten[[#This Row],[Sanr.]]=EV$7,Tbl.Kosten[[#This Row],[Totaal kosten]],"")</f>
        <v/>
      </c>
      <c r="EW256" s="150" t="str">
        <f>IF(Tbl.Kosten[[#This Row],[Sanr.]]=EW$7,Tbl.Kosten[[#This Row],[Totaal kosten]],"")</f>
        <v/>
      </c>
      <c r="EX256" s="150" t="str">
        <f>IF(Tbl.Kosten[[#This Row],[Sanr.]]=EX$7,Tbl.Kosten[[#This Row],[Totaal kosten]],"")</f>
        <v/>
      </c>
      <c r="EY256" s="150" t="str">
        <f>IF(Tbl.Kosten[[#This Row],[Sanr.]]=EY$7,Tbl.Kosten[[#This Row],[Totaal kosten]],"")</f>
        <v/>
      </c>
      <c r="EZ256" s="150" t="str">
        <f>IF(Tbl.Kosten[[#This Row],[Sanr.]]=EZ$7,Tbl.Kosten[[#This Row],[Totaal kosten]],"")</f>
        <v/>
      </c>
      <c r="FA256" s="150" t="str">
        <f>IF(Tbl.Kosten[[#This Row],[Sanr.]]=FA$7,Tbl.Kosten[[#This Row],[Totaal kosten]],"")</f>
        <v/>
      </c>
      <c r="FB256" s="150" t="str">
        <f>IF(Tbl.Kosten[[#This Row],[Sanr.]]=FB$7,Tbl.Kosten[[#This Row],[Totaal kosten]],"")</f>
        <v/>
      </c>
      <c r="FC256" s="150" t="str">
        <f>IF(Tbl.Kosten[[#This Row],[Sanr.]]=FC$7,Tbl.Kosten[[#This Row],[Totaal kosten]],"")</f>
        <v/>
      </c>
      <c r="FD256" s="150" t="str">
        <f>IF(Tbl.Kosten[[#This Row],[Sanr.]]=FD$7,Tbl.Kosten[[#This Row],[Totaal kosten]],"")</f>
        <v/>
      </c>
      <c r="FE256" s="150" t="str">
        <f>IF(Tbl.Kosten[[#This Row],[Sanr.]]=FE$7,Tbl.Kosten[[#This Row],[Totaal kosten]],"")</f>
        <v/>
      </c>
      <c r="FF256" s="150" t="str">
        <f>IF(Tbl.Kosten[[#This Row],[Sanr.]]=FF$7,Tbl.Kosten[[#This Row],[Totaal kosten]],"")</f>
        <v/>
      </c>
      <c r="FG256" s="150" t="str">
        <f>IF(Tbl.Kosten[[#This Row],[Sanr.]]=FG$7,Tbl.Kosten[[#This Row],[Totaal kosten]],"")</f>
        <v/>
      </c>
      <c r="FH256" s="150" t="str">
        <f>IF(Tbl.Kosten[[#This Row],[Sanr.]]=FH$7,Tbl.Kosten[[#This Row],[Totaal kosten]],"")</f>
        <v/>
      </c>
      <c r="FI256" s="150" t="str">
        <f>IF(Tbl.Kosten[[#This Row],[Sanr.]]=FI$7,Tbl.Kosten[[#This Row],[Totaal kosten]],"")</f>
        <v/>
      </c>
      <c r="FJ256" s="150" t="str">
        <f>IF(Tbl.Kosten[[#This Row],[Sanr.]]=FJ$7,Tbl.Kosten[[#This Row],[Totaal kosten]],"")</f>
        <v/>
      </c>
      <c r="FK256" s="150" t="str">
        <f>IF(Tbl.Kosten[[#This Row],[Sanr.]]=FK$7,Tbl.Kosten[[#This Row],[Totaal kosten]],"")</f>
        <v/>
      </c>
      <c r="FL256" s="150" t="str">
        <f>IF(Tbl.Kosten[[#This Row],[Sanr.]]=FL$7,Tbl.Kosten[[#This Row],[Totaal kosten]],"")</f>
        <v/>
      </c>
      <c r="FM256" s="150" t="str">
        <f>IF(Tbl.Kosten[[#This Row],[Sanr.]]=FM$7,Tbl.Kosten[[#This Row],[Totaal kosten]],"")</f>
        <v/>
      </c>
      <c r="FN256" s="150" t="str">
        <f>IF(Tbl.Kosten[[#This Row],[Sanr.]]=FN$7,Tbl.Kosten[[#This Row],[Totaal kosten]],"")</f>
        <v/>
      </c>
      <c r="FO256" s="150" t="str">
        <f>IF(Tbl.Kosten[[#This Row],[Sanr.]]=FO$7,Tbl.Kosten[[#This Row],[Totaal kosten]],"")</f>
        <v/>
      </c>
      <c r="FP256" s="150" t="str">
        <f>IF(Tbl.Kosten[[#This Row],[Sanr.]]=FP$7,Tbl.Kosten[[#This Row],[Totaal kosten]],"")</f>
        <v/>
      </c>
      <c r="FQ256" s="150" t="str">
        <f>IF(Tbl.Kosten[[#This Row],[Sanr.]]=FQ$7,Tbl.Kosten[[#This Row],[Totaal kosten]],"")</f>
        <v/>
      </c>
      <c r="FR256" s="150" t="str">
        <f>IF(Tbl.Kosten[[#This Row],[Sanr.]]=FR$7,Tbl.Kosten[[#This Row],[Totaal kosten]],"")</f>
        <v/>
      </c>
      <c r="FS256" s="150" t="str">
        <f>IF(Tbl.Kosten[[#This Row],[Sanr.]]=FS$7,Tbl.Kosten[[#This Row],[Totaal kosten]],"")</f>
        <v/>
      </c>
      <c r="FT256" s="150" t="str">
        <f>IF(Tbl.Kosten[[#This Row],[Sanr.]]=FT$7,Tbl.Kosten[[#This Row],[Totaal kosten]],"")</f>
        <v/>
      </c>
      <c r="FU256" s="150" t="str">
        <f>IF(Tbl.Kosten[[#This Row],[Sanr.]]=FU$7,Tbl.Kosten[[#This Row],[Totaal kosten]],"")</f>
        <v/>
      </c>
      <c r="FV256" s="150" t="str">
        <f>IF(Tbl.Kosten[[#This Row],[Sanr.]]=FV$7,Tbl.Kosten[[#This Row],[Totaal kosten]],"")</f>
        <v/>
      </c>
      <c r="FW256" s="150" t="str">
        <f>IFERROR(_xlfn.XLOOKUP(Tbl.Kosten[[#This Row],[Activiteitencode]],Tbl.Activiteiten[Activiteitcode],Tbl.Activiteiten[Anr.],"",0,1),"")</f>
        <v/>
      </c>
      <c r="FX256" s="169" t="str">
        <f>_xlfn.CONCAT(Tbl.Kosten[[#This Row],[Pnr.]],Tbl.Kosten[[#This Row],[Sanr.]])</f>
        <v>P1</v>
      </c>
      <c r="FY256" s="150">
        <f>Tbl.Kosten[[#This Row],[Totaal kosten]]-Tbl.Kosten[[#This Row],[Subsidie]]</f>
        <v>0</v>
      </c>
      <c r="FZ256" s="150">
        <f>IF(Tbl.Kosten[[#This Row],[Pnr.]]=FZ$7,Tbl.Kosten[[#This Row],[Te financieren]],"")</f>
        <v>0</v>
      </c>
      <c r="GA256" s="150" t="str">
        <f>IF(Tbl.Kosten[[#This Row],[Pnr.]]=GA$7,Tbl.Kosten[[#This Row],[Te financieren]],"")</f>
        <v/>
      </c>
      <c r="GB256" s="150" t="str">
        <f>IF(Tbl.Kosten[[#This Row],[Pnr.]]=GB$7,Tbl.Kosten[[#This Row],[Te financieren]],"")</f>
        <v/>
      </c>
      <c r="GC256" s="150" t="str">
        <f>IF(Tbl.Kosten[[#This Row],[Pnr.]]=GC$7,Tbl.Kosten[[#This Row],[Te financieren]],"")</f>
        <v/>
      </c>
      <c r="GD256" s="150" t="str">
        <f>IF(Tbl.Kosten[[#This Row],[Pnr.]]=GD$7,Tbl.Kosten[[#This Row],[Te financieren]],"")</f>
        <v/>
      </c>
      <c r="GE256" s="150" t="str">
        <f>IF(Tbl.Kosten[[#This Row],[Pnr.]]=GE$7,Tbl.Kosten[[#This Row],[Te financieren]],"")</f>
        <v/>
      </c>
      <c r="GF256" s="150" t="str">
        <f>IF(Tbl.Kosten[[#This Row],[Pnr.]]=GF$7,Tbl.Kosten[[#This Row],[Te financieren]],"")</f>
        <v/>
      </c>
      <c r="GG256" s="150" t="str">
        <f>IF(Tbl.Kosten[[#This Row],[Pnr.]]=GG$7,Tbl.Kosten[[#This Row],[Te financieren]],"")</f>
        <v/>
      </c>
      <c r="GH256" s="150" t="str">
        <f>IF(Tbl.Kosten[[#This Row],[Pnr.]]=GH$7,Tbl.Kosten[[#This Row],[Te financieren]],"")</f>
        <v/>
      </c>
      <c r="GI256" s="150" t="str">
        <f>IF(Tbl.Kosten[[#This Row],[Pnr.]]=GI$7,Tbl.Kosten[[#This Row],[Te financieren]],"")</f>
        <v/>
      </c>
      <c r="GJ256" s="150" t="str">
        <f>IF(Tbl.Kosten[[#This Row],[Pnr.]]=GJ$7,Tbl.Kosten[[#This Row],[Te financieren]],"")</f>
        <v/>
      </c>
      <c r="GK256" s="150" t="str">
        <f>IF(Tbl.Kosten[[#This Row],[Pnr.]]=GK$7,Tbl.Kosten[[#This Row],[Te financieren]],"")</f>
        <v/>
      </c>
      <c r="GL256" s="150" t="str">
        <f>IF(Tbl.Kosten[[#This Row],[Pnr.]]=GL$7,Tbl.Kosten[[#This Row],[Te financieren]],"")</f>
        <v/>
      </c>
      <c r="GM256" s="150" t="str">
        <f>IF(Tbl.Kosten[[#This Row],[Pnr.]]=GM$7,Tbl.Kosten[[#This Row],[Te financieren]],"")</f>
        <v/>
      </c>
      <c r="GN256" s="150" t="str">
        <f>IF(Tbl.Kosten[[#This Row],[Pnr.]]=GN$7,Tbl.Kosten[[#This Row],[Te financieren]],"")</f>
        <v/>
      </c>
      <c r="GO256" s="150" t="str">
        <f>IF(Tbl.Kosten[[#This Row],[Pnr.]]=GO$7,Tbl.Kosten[[#This Row],[Te financieren]],"")</f>
        <v/>
      </c>
      <c r="GP256" s="150" t="str">
        <f>IF(Tbl.Kosten[[#This Row],[Pnr.]]=GP$7,Tbl.Kosten[[#This Row],[Te financieren]],"")</f>
        <v/>
      </c>
      <c r="GQ256" s="150" t="str">
        <f>IF(Tbl.Kosten[[#This Row],[Pnr.]]=GQ$7,Tbl.Kosten[[#This Row],[Te financieren]],"")</f>
        <v/>
      </c>
      <c r="GR256" s="150" t="str">
        <f>IF(Tbl.Kosten[[#This Row],[Pnr.]]=GR$7,Tbl.Kosten[[#This Row],[Te financieren]],"")</f>
        <v/>
      </c>
      <c r="GS256" s="150" t="str">
        <f>IF(Tbl.Kosten[[#This Row],[Pnr.]]=GS$7,Tbl.Kosten[[#This Row],[Te financieren]],"")</f>
        <v/>
      </c>
      <c r="GT256" s="150" t="str">
        <f>IF(Tbl.Kosten[[#This Row],[Pnr.]]=GT$7,Tbl.Kosten[[#This Row],[Te financieren]],"")</f>
        <v/>
      </c>
      <c r="GU256" s="150" t="str">
        <f>IF(Tbl.Kosten[[#This Row],[Pnr.]]=GU$7,Tbl.Kosten[[#This Row],[Te financieren]],"")</f>
        <v/>
      </c>
      <c r="GV256" s="150" t="str">
        <f>IF(Tbl.Kosten[[#This Row],[Pnr.]]=GV$7,Tbl.Kosten[[#This Row],[Te financieren]],"")</f>
        <v/>
      </c>
      <c r="GW256" s="150" t="str">
        <f>IF(Tbl.Kosten[[#This Row],[Pnr.]]=GW$7,Tbl.Kosten[[#This Row],[Te financieren]],"")</f>
        <v/>
      </c>
      <c r="GX256" s="150" t="str">
        <f>IF(Tbl.Kosten[[#This Row],[Pnr.]]=GX$7,Tbl.Kosten[[#This Row],[Te financieren]],"")</f>
        <v/>
      </c>
      <c r="GY256" s="150" t="str">
        <f>IF(Tbl.Kosten[[#This Row],[Pnr.]]=GY$7,Tbl.Kosten[[#This Row],[Te financieren]],"")</f>
        <v/>
      </c>
      <c r="GZ256" s="150" t="str">
        <f>IF(Tbl.Kosten[[#This Row],[Pnr.]]=GZ$7,Tbl.Kosten[[#This Row],[Te financieren]],"")</f>
        <v/>
      </c>
      <c r="HA256" s="150" t="str">
        <f>IF(Tbl.Kosten[[#This Row],[Pnr.]]=HA$7,Tbl.Kosten[[#This Row],[Te financieren]],"")</f>
        <v/>
      </c>
      <c r="HB256" s="150" t="str">
        <f>IF(Tbl.Kosten[[#This Row],[Pnr.]]=HB$7,Tbl.Kosten[[#This Row],[Te financieren]],"")</f>
        <v/>
      </c>
      <c r="HC256" s="150" t="str">
        <f>IF(Tbl.Kosten[[#This Row],[Pnr.]]=HC$7,Tbl.Kosten[[#This Row],[Te financieren]],"")</f>
        <v/>
      </c>
      <c r="HD256" s="150" t="str">
        <f>IF(Tbl.Kosten[[#This Row],[Pnr.]]=HD$7,Tbl.Kosten[[#This Row],[Te financieren]],"")</f>
        <v/>
      </c>
      <c r="HE256" s="150" t="str">
        <f>IF(Tbl.Kosten[[#This Row],[Pnr.]]=HE$7,Tbl.Kosten[[#This Row],[Te financieren]],"")</f>
        <v/>
      </c>
      <c r="HF256" s="150" t="str">
        <f>IF(Tbl.Kosten[[#This Row],[Pnr.]]=HF$7,Tbl.Kosten[[#This Row],[Te financieren]],"")</f>
        <v/>
      </c>
      <c r="HG256" s="150" t="str">
        <f>IF(Tbl.Kosten[[#This Row],[Pnr.]]=HG$7,Tbl.Kosten[[#This Row],[Te financieren]],"")</f>
        <v/>
      </c>
      <c r="HH256" s="150" t="str">
        <f>IF(Tbl.Kosten[[#This Row],[Pnr.]]=HH$7,Tbl.Kosten[[#This Row],[Te financieren]],"")</f>
        <v/>
      </c>
      <c r="HI256" s="150" t="str">
        <f>IF(Tbl.Kosten[[#This Row],[Pnr.]]=HI$7,Tbl.Kosten[[#This Row],[Te financieren]],"")</f>
        <v/>
      </c>
      <c r="HJ256" s="150" t="str">
        <f>IF(Tbl.Kosten[[#This Row],[Pnr.]]=HJ$7,Tbl.Kosten[[#This Row],[Te financieren]],"")</f>
        <v/>
      </c>
      <c r="HK256" s="150" t="str">
        <f>IF(Tbl.Kosten[[#This Row],[Pnr.]]=HK$7,Tbl.Kosten[[#This Row],[Te financieren]],"")</f>
        <v/>
      </c>
      <c r="HL256" s="150" t="str">
        <f>IF(Tbl.Kosten[[#This Row],[Pnr.]]=HL$7,Tbl.Kosten[[#This Row],[Te financieren]],"")</f>
        <v/>
      </c>
      <c r="HM256" s="150" t="str">
        <f>IF(Tbl.Kosten[[#This Row],[Pnr.]]=HM$7,Tbl.Kosten[[#This Row],[Te financieren]],"")</f>
        <v/>
      </c>
      <c r="HN256" s="150" t="str">
        <f>IF(Tbl.Kosten[[#This Row],[Pnr.]]=HN$7,Tbl.Kosten[[#This Row],[Te financieren]],"")</f>
        <v/>
      </c>
      <c r="HO256" s="150" t="str">
        <f>IF(Tbl.Kosten[[#This Row],[Pnr.]]=HO$7,Tbl.Kosten[[#This Row],[Te financieren]],"")</f>
        <v/>
      </c>
      <c r="HP256" s="150" t="str">
        <f>IF(Tbl.Kosten[[#This Row],[Pnr.]]=HP$7,Tbl.Kosten[[#This Row],[Te financieren]],"")</f>
        <v/>
      </c>
      <c r="HQ256" s="150" t="str">
        <f>IF(Tbl.Kosten[[#This Row],[Pnr.]]=HQ$7,Tbl.Kosten[[#This Row],[Te financieren]],"")</f>
        <v/>
      </c>
      <c r="HR256" s="150" t="str">
        <f>IF(Tbl.Kosten[[#This Row],[Pnr.]]=HR$7,Tbl.Kosten[[#This Row],[Te financieren]],"")</f>
        <v/>
      </c>
      <c r="HS256" s="150" t="str">
        <f>IF(Tbl.Kosten[[#This Row],[Pnr.]]=HS$7,Tbl.Kosten[[#This Row],[Te financieren]],"")</f>
        <v/>
      </c>
      <c r="HT256" s="150" t="str">
        <f>IF(Tbl.Kosten[[#This Row],[Pnr.]]=HT$7,Tbl.Kosten[[#This Row],[Te financieren]],"")</f>
        <v/>
      </c>
      <c r="HU256" s="150" t="str">
        <f>IF(Tbl.Kosten[[#This Row],[Pnr.]]=HU$7,Tbl.Kosten[[#This Row],[Te financieren]],"")</f>
        <v/>
      </c>
      <c r="HV256" s="150" t="str">
        <f>IF(Tbl.Kosten[[#This Row],[Pnr.]]=HV$7,Tbl.Kosten[[#This Row],[Te financieren]],"")</f>
        <v/>
      </c>
      <c r="HW256" s="150" t="str">
        <f>IF(Tbl.Kosten[[#This Row],[Pnr.]]=HW$7,Tbl.Kosten[[#This Row],[Te financieren]],"")</f>
        <v/>
      </c>
    </row>
    <row r="257" spans="2:231" x14ac:dyDescent="0.3">
      <c r="B257" s="134"/>
      <c r="C257" s="137"/>
      <c r="D257" s="136"/>
      <c r="E257" s="261"/>
      <c r="F257" s="135"/>
      <c r="G257" s="11" t="str">
        <f>IF(Tbl.Kosten[[#This Row],[Medewerker e/o 
functie]]&lt;&gt;"",_xlfn.XLOOKUP(Tbl.Kosten[[#This Row],[Medewerker e/o 
functie]],Tbl.Uurtarief[Medewerker en/of functie],Tbl.Uurtarief[Uurtarief],"",0,1),"")</f>
        <v/>
      </c>
      <c r="H257" s="121">
        <f>IFERROR(Tbl.Kosten[[#This Row],[Uren]]*Tbl.Kosten[[#This Row],[Uurtarief]],0)</f>
        <v>0</v>
      </c>
      <c r="I257" s="119" t="str">
        <f>IF(Tbl.Kosten[[#This Row],[Subtotaal uren]]&lt;&gt;0,_xlfn.XLOOKUP(Tbl.Kosten[[#This Row],[Medewerker e/o 
functie]],Tbl.Uurtarief[Medewerker en/of functie],Tbl.Uurtarief[Kostensoort arbeid],"",0,1),"")</f>
        <v/>
      </c>
      <c r="J257" s="137"/>
      <c r="K257" s="135"/>
      <c r="L257" s="139" t="str">
        <f>IF(Tbl.Kosten[[#This Row],[Activum]]&lt;&gt;"",_xlfn.XLOOKUP(Tbl.Kosten[[#This Row],[Activum]],Tbl.Afschrijvingskosten[Activum],Tbl.Afschrijvingskosten[Tarief per afschrijvings-eenheid],"",0,1),"")</f>
        <v/>
      </c>
      <c r="M257" s="122">
        <f>IFERROR(Tbl.Kosten[[#This Row],[Een-
heden]]*Tbl.Kosten[[#This Row],[Afschrijvings-
tarief]],0)</f>
        <v>0</v>
      </c>
      <c r="N257" s="122" t="str">
        <f>IF(Tbl.Kosten[[#This Row],[Subtotaal afschrijving]]&lt;&gt;0,Lijsten!$A$7,"")</f>
        <v/>
      </c>
      <c r="O257" s="140"/>
      <c r="P257" s="135"/>
      <c r="Q257" s="138"/>
      <c r="R257" s="122">
        <f>IFERROR(Tbl.Kosten[[#This Row],[Aantal]]*Tbl.Kosten[[#This Row],[Tarief]],0)</f>
        <v>0</v>
      </c>
      <c r="S257" s="8">
        <f>IFERROR(Tbl.Kosten[[#This Row],[Subtotaal overige kosten]]+Tbl.Kosten[[#This Row],[Subtotaal uren]]+Tbl.Kosten[[#This Row],[Subtotaal afschrijving]],0)</f>
        <v>0</v>
      </c>
      <c r="T257" s="8">
        <f>IFERROR(Tbl.Kosten[[#This Row],[Totaal kosten]]*Tbl.Kosten[[#This Row],[Subsidie%]],0)</f>
        <v>0</v>
      </c>
      <c r="U257" s="4" t="str" cm="1">
        <f t="array" ref="U257">IFERROR(_xlfn.IFS(Tbl.Kosten[[#This Row],[Subtotaal uren]]&lt;&gt;0,Tbl.Kosten[[#This Row],[Kostensoort arbeid]],Tbl.Kosten[[#This Row],[Subtotaal afschrijving]]&lt;&gt;0,Tbl.Kosten[[#This Row],[Kostensoort afschrijving]],Tbl.Kosten[[#This Row],[Subtotaal overige kosten]]&lt;&gt;0,Tbl.Kosten[[#This Row],[Kostensoort overig]]),"")</f>
        <v/>
      </c>
      <c r="V257" s="4" t="str">
        <f>IFERROR(_xlfn.XLOOKUP(Tbl.Kosten[[#This Row],[Activiteitencode]],Tbl.Activiteiten[Activiteitcode],Tbl.Activiteiten[Werkpakketcode],"",0,1),"")</f>
        <v/>
      </c>
      <c r="W257" s="4" t="str">
        <f>IFERROR(_xlfn.XLOOKUP(Tbl.Kosten[[#This Row],[Werkpakketcode]],Tbl.Werkpakketten[Werkpakketcode],Tbl.Werkpakketten[Subsidiabele activiteit],"",0,1),"")</f>
        <v/>
      </c>
      <c r="X257" s="12">
        <f>IFERROR(_xlfn.XLOOKUP(Tbl.Kosten[[#This Row],[Sanr.]],Tbl.Subsidiehoogte[SAnr.],Tbl.Subsidiehoogte[Sub. Percentage],0,0,1),0)</f>
        <v>0</v>
      </c>
      <c r="Y257" s="144" t="str">
        <f>IFERROR(_xlfn.XLOOKUP(Tbl.Kosten[[#This Row],[Partnercode]],Tbl.Projectpartners[Partnercode],Tbl.Projectpartners[PNr.],"",0,1),"")</f>
        <v>P1</v>
      </c>
      <c r="Z257" s="148">
        <f>IF(Tbl.Kosten[[#This Row],[Pnr.]]=Z$7,Tbl.Kosten[[#This Row],[Totaal kosten]],"")</f>
        <v>0</v>
      </c>
      <c r="AA257" s="148" t="str">
        <f>IF(Tbl.Kosten[[#This Row],[Pnr.]]=AA$7,Tbl.Kosten[[#This Row],[Totaal kosten]],"")</f>
        <v/>
      </c>
      <c r="AB257" s="148" t="str">
        <f>IF(Tbl.Kosten[[#This Row],[Pnr.]]=AB$7,Tbl.Kosten[[#This Row],[Totaal kosten]],"")</f>
        <v/>
      </c>
      <c r="AC257" s="148" t="str">
        <f>IF(Tbl.Kosten[[#This Row],[Pnr.]]=AC$7,Tbl.Kosten[[#This Row],[Totaal kosten]],"")</f>
        <v/>
      </c>
      <c r="AD257" s="148" t="str">
        <f>IF(Tbl.Kosten[[#This Row],[Pnr.]]=AD$7,Tbl.Kosten[[#This Row],[Totaal kosten]],"")</f>
        <v/>
      </c>
      <c r="AE257" s="148" t="str">
        <f>IF(Tbl.Kosten[[#This Row],[Pnr.]]=AE$7,Tbl.Kosten[[#This Row],[Totaal kosten]],"")</f>
        <v/>
      </c>
      <c r="AF257" s="148" t="str">
        <f>IF(Tbl.Kosten[[#This Row],[Pnr.]]=AF$7,Tbl.Kosten[[#This Row],[Totaal kosten]],"")</f>
        <v/>
      </c>
      <c r="AG257" s="148" t="str">
        <f>IF(Tbl.Kosten[[#This Row],[Pnr.]]=AG$7,Tbl.Kosten[[#This Row],[Totaal kosten]],"")</f>
        <v/>
      </c>
      <c r="AH257" s="148" t="str">
        <f>IF(Tbl.Kosten[[#This Row],[Pnr.]]=AH$7,Tbl.Kosten[[#This Row],[Totaal kosten]],"")</f>
        <v/>
      </c>
      <c r="AI257" s="148" t="str">
        <f>IF(Tbl.Kosten[[#This Row],[Pnr.]]=AI$7,Tbl.Kosten[[#This Row],[Totaal kosten]],"")</f>
        <v/>
      </c>
      <c r="AJ257" s="148" t="str">
        <f>IF(Tbl.Kosten[[#This Row],[Pnr.]]=AJ$7,Tbl.Kosten[[#This Row],[Totaal kosten]],"")</f>
        <v/>
      </c>
      <c r="AK257" s="148" t="str">
        <f>IF(Tbl.Kosten[[#This Row],[Pnr.]]=AK$7,Tbl.Kosten[[#This Row],[Totaal kosten]],"")</f>
        <v/>
      </c>
      <c r="AL257" s="148" t="str">
        <f>IF(Tbl.Kosten[[#This Row],[Pnr.]]=AL$7,Tbl.Kosten[[#This Row],[Totaal kosten]],"")</f>
        <v/>
      </c>
      <c r="AM257" s="148" t="str">
        <f>IF(Tbl.Kosten[[#This Row],[Pnr.]]=AM$7,Tbl.Kosten[[#This Row],[Totaal kosten]],"")</f>
        <v/>
      </c>
      <c r="AN257" s="148" t="str">
        <f>IF(Tbl.Kosten[[#This Row],[Pnr.]]=AN$7,Tbl.Kosten[[#This Row],[Totaal kosten]],"")</f>
        <v/>
      </c>
      <c r="AO257" s="148" t="str">
        <f>IF(Tbl.Kosten[[#This Row],[Pnr.]]=AO$7,Tbl.Kosten[[#This Row],[Totaal kosten]],"")</f>
        <v/>
      </c>
      <c r="AP257" s="148" t="str">
        <f>IF(Tbl.Kosten[[#This Row],[Pnr.]]=AP$7,Tbl.Kosten[[#This Row],[Totaal kosten]],"")</f>
        <v/>
      </c>
      <c r="AQ257" s="148" t="str">
        <f>IF(Tbl.Kosten[[#This Row],[Pnr.]]=AQ$7,Tbl.Kosten[[#This Row],[Totaal kosten]],"")</f>
        <v/>
      </c>
      <c r="AR257" s="148" t="str">
        <f>IF(Tbl.Kosten[[#This Row],[Pnr.]]=AR$7,Tbl.Kosten[[#This Row],[Totaal kosten]],"")</f>
        <v/>
      </c>
      <c r="AS257" s="148" t="str">
        <f>IF(Tbl.Kosten[[#This Row],[Pnr.]]=AS$7,Tbl.Kosten[[#This Row],[Totaal kosten]],"")</f>
        <v/>
      </c>
      <c r="AT257" s="148" t="str">
        <f>IF(Tbl.Kosten[[#This Row],[Pnr.]]=AT$7,Tbl.Kosten[[#This Row],[Totaal kosten]],"")</f>
        <v/>
      </c>
      <c r="AU257" s="148" t="str">
        <f>IF(Tbl.Kosten[[#This Row],[Pnr.]]=AU$7,Tbl.Kosten[[#This Row],[Totaal kosten]],"")</f>
        <v/>
      </c>
      <c r="AV257" s="148" t="str">
        <f>IF(Tbl.Kosten[[#This Row],[Pnr.]]=AV$7,Tbl.Kosten[[#This Row],[Totaal kosten]],"")</f>
        <v/>
      </c>
      <c r="AW257" s="148" t="str">
        <f>IF(Tbl.Kosten[[#This Row],[Pnr.]]=AW$7,Tbl.Kosten[[#This Row],[Totaal kosten]],"")</f>
        <v/>
      </c>
      <c r="AX257" s="148" t="str">
        <f>IF(Tbl.Kosten[[#This Row],[Pnr.]]=AX$7,Tbl.Kosten[[#This Row],[Totaal kosten]],"")</f>
        <v/>
      </c>
      <c r="AY257" s="148" t="str">
        <f>IF(Tbl.Kosten[[#This Row],[Pnr.]]=AY$7,Tbl.Kosten[[#This Row],[Totaal kosten]],"")</f>
        <v/>
      </c>
      <c r="AZ257" s="148" t="str">
        <f>IF(Tbl.Kosten[[#This Row],[Pnr.]]=AZ$7,Tbl.Kosten[[#This Row],[Totaal kosten]],"")</f>
        <v/>
      </c>
      <c r="BA257" s="148" t="str">
        <f>IF(Tbl.Kosten[[#This Row],[Pnr.]]=BA$7,Tbl.Kosten[[#This Row],[Totaal kosten]],"")</f>
        <v/>
      </c>
      <c r="BB257" s="148" t="str">
        <f>IF(Tbl.Kosten[[#This Row],[Pnr.]]=BB$7,Tbl.Kosten[[#This Row],[Totaal kosten]],"")</f>
        <v/>
      </c>
      <c r="BC257" s="148" t="str">
        <f>IF(Tbl.Kosten[[#This Row],[Pnr.]]=BC$7,Tbl.Kosten[[#This Row],[Totaal kosten]],"")</f>
        <v/>
      </c>
      <c r="BD257" s="148" t="str">
        <f>IF(Tbl.Kosten[[#This Row],[Pnr.]]=BD$7,Tbl.Kosten[[#This Row],[Totaal kosten]],"")</f>
        <v/>
      </c>
      <c r="BE257" s="148" t="str">
        <f>IF(Tbl.Kosten[[#This Row],[Pnr.]]=BE$7,Tbl.Kosten[[#This Row],[Totaal kosten]],"")</f>
        <v/>
      </c>
      <c r="BF257" s="148" t="str">
        <f>IF(Tbl.Kosten[[#This Row],[Pnr.]]=BF$7,Tbl.Kosten[[#This Row],[Totaal kosten]],"")</f>
        <v/>
      </c>
      <c r="BG257" s="148" t="str">
        <f>IF(Tbl.Kosten[[#This Row],[Pnr.]]=BG$7,Tbl.Kosten[[#This Row],[Totaal kosten]],"")</f>
        <v/>
      </c>
      <c r="BH257" s="148" t="str">
        <f>IF(Tbl.Kosten[[#This Row],[Pnr.]]=BH$7,Tbl.Kosten[[#This Row],[Totaal kosten]],"")</f>
        <v/>
      </c>
      <c r="BI257" s="148" t="str">
        <f>IF(Tbl.Kosten[[#This Row],[Pnr.]]=BI$7,Tbl.Kosten[[#This Row],[Totaal kosten]],"")</f>
        <v/>
      </c>
      <c r="BJ257" s="148" t="str">
        <f>IF(Tbl.Kosten[[#This Row],[Pnr.]]=BJ$7,Tbl.Kosten[[#This Row],[Totaal kosten]],"")</f>
        <v/>
      </c>
      <c r="BK257" s="148" t="str">
        <f>IF(Tbl.Kosten[[#This Row],[Pnr.]]=BK$7,Tbl.Kosten[[#This Row],[Totaal kosten]],"")</f>
        <v/>
      </c>
      <c r="BL257" s="148" t="str">
        <f>IF(Tbl.Kosten[[#This Row],[Pnr.]]=BL$7,Tbl.Kosten[[#This Row],[Totaal kosten]],"")</f>
        <v/>
      </c>
      <c r="BM257" s="148" t="str">
        <f>IF(Tbl.Kosten[[#This Row],[Pnr.]]=BM$7,Tbl.Kosten[[#This Row],[Totaal kosten]],"")</f>
        <v/>
      </c>
      <c r="BN257" s="148" t="str">
        <f>IF(Tbl.Kosten[[#This Row],[Pnr.]]=BN$7,Tbl.Kosten[[#This Row],[Totaal kosten]],"")</f>
        <v/>
      </c>
      <c r="BO257" s="148" t="str">
        <f>IF(Tbl.Kosten[[#This Row],[Pnr.]]=BO$7,Tbl.Kosten[[#This Row],[Totaal kosten]],"")</f>
        <v/>
      </c>
      <c r="BP257" s="148" t="str">
        <f>IF(Tbl.Kosten[[#This Row],[Pnr.]]=BP$7,Tbl.Kosten[[#This Row],[Totaal kosten]],"")</f>
        <v/>
      </c>
      <c r="BQ257" s="148" t="str">
        <f>IF(Tbl.Kosten[[#This Row],[Pnr.]]=BQ$7,Tbl.Kosten[[#This Row],[Totaal kosten]],"")</f>
        <v/>
      </c>
      <c r="BR257" s="148" t="str">
        <f>IF(Tbl.Kosten[[#This Row],[Pnr.]]=BR$7,Tbl.Kosten[[#This Row],[Totaal kosten]],"")</f>
        <v/>
      </c>
      <c r="BS257" s="148" t="str">
        <f>IF(Tbl.Kosten[[#This Row],[Pnr.]]=BS$7,Tbl.Kosten[[#This Row],[Totaal kosten]],"")</f>
        <v/>
      </c>
      <c r="BT257" s="148" t="str">
        <f>IF(Tbl.Kosten[[#This Row],[Pnr.]]=BT$7,Tbl.Kosten[[#This Row],[Totaal kosten]],"")</f>
        <v/>
      </c>
      <c r="BU257" s="148" t="str">
        <f>IF(Tbl.Kosten[[#This Row],[Pnr.]]=BU$7,Tbl.Kosten[[#This Row],[Totaal kosten]],"")</f>
        <v/>
      </c>
      <c r="BV257" s="148" t="str">
        <f>IF(Tbl.Kosten[[#This Row],[Pnr.]]=BV$7,Tbl.Kosten[[#This Row],[Totaal kosten]],"")</f>
        <v/>
      </c>
      <c r="BW257" s="148" t="str">
        <f>IF(Tbl.Kosten[[#This Row],[Pnr.]]=BW$7,Tbl.Kosten[[#This Row],[Totaal kosten]],"")</f>
        <v/>
      </c>
      <c r="BX257" s="148" t="str">
        <f>IFERROR(_xlfn.XLOOKUP(Tbl.Kosten[[#This Row],[Werkpakketcode]],Tbl.Werkpakketten[Werkpakketcode],Tbl.Werkpakketten[WPnr.],"",0,1),"")</f>
        <v/>
      </c>
      <c r="BY257" s="148" t="str">
        <f>IF(Tbl.Kosten[[#This Row],[WPnr.]]=BY$7,Tbl.Kosten[[#This Row],[Totaal kosten]],"")</f>
        <v/>
      </c>
      <c r="BZ257" s="148" t="str">
        <f>IF(Tbl.Kosten[[#This Row],[WPnr.]]=BZ$7,Tbl.Kosten[[#This Row],[Totaal kosten]],"")</f>
        <v/>
      </c>
      <c r="CA257" s="148" t="str">
        <f>IF(Tbl.Kosten[[#This Row],[WPnr.]]=CA$7,Tbl.Kosten[[#This Row],[Totaal kosten]],"")</f>
        <v/>
      </c>
      <c r="CB257" s="148" t="str">
        <f>IF(Tbl.Kosten[[#This Row],[WPnr.]]=CB$7,Tbl.Kosten[[#This Row],[Totaal kosten]],"")</f>
        <v/>
      </c>
      <c r="CC257" s="148" t="str">
        <f>IF(Tbl.Kosten[[#This Row],[WPnr.]]=CC$7,Tbl.Kosten[[#This Row],[Totaal kosten]],"")</f>
        <v/>
      </c>
      <c r="CD257" s="148" t="str">
        <f>IF(Tbl.Kosten[[#This Row],[WPnr.]]=CD$7,Tbl.Kosten[[#This Row],[Totaal kosten]],"")</f>
        <v/>
      </c>
      <c r="CE257" s="148" t="str">
        <f>IF(Tbl.Kosten[[#This Row],[WPnr.]]=CE$7,Tbl.Kosten[[#This Row],[Totaal kosten]],"")</f>
        <v/>
      </c>
      <c r="CF257" s="148" t="str">
        <f>IF(Tbl.Kosten[[#This Row],[WPnr.]]=CF$7,Tbl.Kosten[[#This Row],[Totaal kosten]],"")</f>
        <v/>
      </c>
      <c r="CG257" s="148" t="str">
        <f>IF(Tbl.Kosten[[#This Row],[WPnr.]]=CG$7,Tbl.Kosten[[#This Row],[Totaal kosten]],"")</f>
        <v/>
      </c>
      <c r="CH257" s="148" t="str">
        <f>IF(Tbl.Kosten[[#This Row],[WPnr.]]=CH$7,Tbl.Kosten[[#This Row],[Totaal kosten]],"")</f>
        <v/>
      </c>
      <c r="CI257" s="148" t="str">
        <f>IF(Tbl.Kosten[[#This Row],[WPnr.]]=CI$7,Tbl.Kosten[[#This Row],[Totaal kosten]],"")</f>
        <v/>
      </c>
      <c r="CJ257" s="148" t="str">
        <f>IF(Tbl.Kosten[[#This Row],[WPnr.]]=CJ$7,Tbl.Kosten[[#This Row],[Totaal kosten]],"")</f>
        <v/>
      </c>
      <c r="CK257" s="148" t="str">
        <f>IF(Tbl.Kosten[[#This Row],[WPnr.]]=CK$7,Tbl.Kosten[[#This Row],[Totaal kosten]],"")</f>
        <v/>
      </c>
      <c r="CL257" s="148" t="str">
        <f>IF(Tbl.Kosten[[#This Row],[WPnr.]]=CL$7,Tbl.Kosten[[#This Row],[Totaal kosten]],"")</f>
        <v/>
      </c>
      <c r="CM257" s="148" t="str">
        <f>IF(Tbl.Kosten[[#This Row],[WPnr.]]=CM$7,Tbl.Kosten[[#This Row],[Totaal kosten]],"")</f>
        <v/>
      </c>
      <c r="CN257" s="148" t="str">
        <f>IF(Tbl.Kosten[[#This Row],[WPnr.]]=CN$7,Tbl.Kosten[[#This Row],[Totaal kosten]],"")</f>
        <v/>
      </c>
      <c r="CO257" s="148" t="str">
        <f>IF(Tbl.Kosten[[#This Row],[WPnr.]]=CO$7,Tbl.Kosten[[#This Row],[Totaal kosten]],"")</f>
        <v/>
      </c>
      <c r="CP257" s="148" t="str">
        <f>IF(Tbl.Kosten[[#This Row],[WPnr.]]=CP$7,Tbl.Kosten[[#This Row],[Totaal kosten]],"")</f>
        <v/>
      </c>
      <c r="CQ257" s="148" t="str">
        <f>IF(Tbl.Kosten[[#This Row],[WPnr.]]=CQ$7,Tbl.Kosten[[#This Row],[Totaal kosten]],"")</f>
        <v/>
      </c>
      <c r="CR257" s="148" t="str">
        <f>IF(Tbl.Kosten[[#This Row],[WPnr.]]=CR$7,Tbl.Kosten[[#This Row],[Totaal kosten]],"")</f>
        <v/>
      </c>
      <c r="CS257" s="148" t="str">
        <f>IF(Tbl.Kosten[[#This Row],[WPnr.]]=CS$7,Tbl.Kosten[[#This Row],[Totaal kosten]],"")</f>
        <v/>
      </c>
      <c r="CT257" s="148" t="str">
        <f>IF(Tbl.Kosten[[#This Row],[WPnr.]]=CT$7,Tbl.Kosten[[#This Row],[Totaal kosten]],"")</f>
        <v/>
      </c>
      <c r="CU257" s="148" t="str">
        <f>IF(Tbl.Kosten[[#This Row],[WPnr.]]=CU$7,Tbl.Kosten[[#This Row],[Totaal kosten]],"")</f>
        <v/>
      </c>
      <c r="CV257" s="148" t="str">
        <f>IF(Tbl.Kosten[[#This Row],[WPnr.]]=CV$7,Tbl.Kosten[[#This Row],[Totaal kosten]],"")</f>
        <v/>
      </c>
      <c r="CW257" s="148" t="str">
        <f>IF(Tbl.Kosten[[#This Row],[WPnr.]]=CW$7,Tbl.Kosten[[#This Row],[Totaal kosten]],"")</f>
        <v/>
      </c>
      <c r="CX257" s="148" t="str">
        <f>IF(Tbl.Kosten[[#This Row],[WPnr.]]=CX$7,Tbl.Kosten[[#This Row],[Totaal kosten]],"")</f>
        <v/>
      </c>
      <c r="CY257" s="148" t="str">
        <f>IF(Tbl.Kosten[[#This Row],[WPnr.]]=CY$7,Tbl.Kosten[[#This Row],[Totaal kosten]],"")</f>
        <v/>
      </c>
      <c r="CZ257" s="148" t="str">
        <f>IF(Tbl.Kosten[[#This Row],[WPnr.]]=CZ$7,Tbl.Kosten[[#This Row],[Totaal kosten]],"")</f>
        <v/>
      </c>
      <c r="DA257" s="148" t="str">
        <f>IF(Tbl.Kosten[[#This Row],[WPnr.]]=DA$7,Tbl.Kosten[[#This Row],[Totaal kosten]],"")</f>
        <v/>
      </c>
      <c r="DB257" s="148" t="str">
        <f>IF(Tbl.Kosten[[#This Row],[WPnr.]]=DB$7,Tbl.Kosten[[#This Row],[Totaal kosten]],"")</f>
        <v/>
      </c>
      <c r="DC257" s="148" t="str">
        <f>IF(Tbl.Kosten[[#This Row],[WPnr.]]=DC$7,Tbl.Kosten[[#This Row],[Totaal kosten]],"")</f>
        <v/>
      </c>
      <c r="DD257" s="148" t="str">
        <f>IF(Tbl.Kosten[[#This Row],[WPnr.]]=DD$7,Tbl.Kosten[[#This Row],[Totaal kosten]],"")</f>
        <v/>
      </c>
      <c r="DE257" s="148" t="str">
        <f>IF(Tbl.Kosten[[#This Row],[WPnr.]]=DE$7,Tbl.Kosten[[#This Row],[Totaal kosten]],"")</f>
        <v/>
      </c>
      <c r="DF257" s="148" t="str">
        <f>IF(Tbl.Kosten[[#This Row],[WPnr.]]=DF$7,Tbl.Kosten[[#This Row],[Totaal kosten]],"")</f>
        <v/>
      </c>
      <c r="DG257" s="148" t="str">
        <f>IF(Tbl.Kosten[[#This Row],[WPnr.]]=DG$7,Tbl.Kosten[[#This Row],[Totaal kosten]],"")</f>
        <v/>
      </c>
      <c r="DH257" s="148" t="str">
        <f>IF(Tbl.Kosten[[#This Row],[WPnr.]]=DH$7,Tbl.Kosten[[#This Row],[Totaal kosten]],"")</f>
        <v/>
      </c>
      <c r="DI257" s="148" t="str">
        <f>IF(Tbl.Kosten[[#This Row],[WPnr.]]=DI$7,Tbl.Kosten[[#This Row],[Totaal kosten]],"")</f>
        <v/>
      </c>
      <c r="DJ257" s="148" t="str">
        <f>IF(Tbl.Kosten[[#This Row],[WPnr.]]=DJ$7,Tbl.Kosten[[#This Row],[Totaal kosten]],"")</f>
        <v/>
      </c>
      <c r="DK257" s="148" t="str">
        <f>IF(Tbl.Kosten[[#This Row],[WPnr.]]=DK$7,Tbl.Kosten[[#This Row],[Totaal kosten]],"")</f>
        <v/>
      </c>
      <c r="DL257" s="148" t="str">
        <f>IF(Tbl.Kosten[[#This Row],[WPnr.]]=DL$7,Tbl.Kosten[[#This Row],[Totaal kosten]],"")</f>
        <v/>
      </c>
      <c r="DM257" s="148" t="str">
        <f>IF(Tbl.Kosten[[#This Row],[WPnr.]]=DM$7,Tbl.Kosten[[#This Row],[Totaal kosten]],"")</f>
        <v/>
      </c>
      <c r="DN257" s="148" t="str">
        <f>IF(Tbl.Kosten[[#This Row],[WPnr.]]=DN$7,Tbl.Kosten[[#This Row],[Totaal kosten]],"")</f>
        <v/>
      </c>
      <c r="DO257" s="148" t="str">
        <f>IF(Tbl.Kosten[[#This Row],[WPnr.]]=DO$7,Tbl.Kosten[[#This Row],[Totaal kosten]],"")</f>
        <v/>
      </c>
      <c r="DP257" s="148" t="str">
        <f>IF(Tbl.Kosten[[#This Row],[WPnr.]]=DP$7,Tbl.Kosten[[#This Row],[Totaal kosten]],"")</f>
        <v/>
      </c>
      <c r="DQ257" s="148" t="str">
        <f>IF(Tbl.Kosten[[#This Row],[WPnr.]]=DQ$7,Tbl.Kosten[[#This Row],[Totaal kosten]],"")</f>
        <v/>
      </c>
      <c r="DR257" s="148" t="str">
        <f>IF(Tbl.Kosten[[#This Row],[WPnr.]]=DR$7,Tbl.Kosten[[#This Row],[Totaal kosten]],"")</f>
        <v/>
      </c>
      <c r="DS257" s="148" t="str">
        <f>IF(Tbl.Kosten[[#This Row],[WPnr.]]=DS$7,Tbl.Kosten[[#This Row],[Totaal kosten]],"")</f>
        <v/>
      </c>
      <c r="DT257" s="148" t="str">
        <f>IF(Tbl.Kosten[[#This Row],[WPnr.]]=DT$7,Tbl.Kosten[[#This Row],[Totaal kosten]],"")</f>
        <v/>
      </c>
      <c r="DU257" s="148" t="str">
        <f>IF(Tbl.Kosten[[#This Row],[WPnr.]]=DU$7,Tbl.Kosten[[#This Row],[Totaal kosten]],"")</f>
        <v/>
      </c>
      <c r="DV257" s="148" t="str">
        <f>IF(Tbl.Kosten[[#This Row],[WPnr.]]=DV$7,Tbl.Kosten[[#This Row],[Totaal kosten]],"")</f>
        <v/>
      </c>
      <c r="DW257" s="148" t="str">
        <f>IFERROR(_xlfn.XLOOKUP(Tbl.Kosten[[#This Row],[Kostensoort]],Tbl.Kostensoorten[Kostensoorten],Tbl.Kostensoorten[KSnr.],"",0,1),"")</f>
        <v/>
      </c>
      <c r="DX257" s="148" t="str">
        <f>IF(Tbl.Kosten[[#This Row],[KSnr.]]=DX$7,Tbl.Kosten[[#This Row],[Totaal kosten]],"")</f>
        <v/>
      </c>
      <c r="DY257" s="148" t="str">
        <f>IF(Tbl.Kosten[[#This Row],[KSnr.]]=DY$7,Tbl.Kosten[[#This Row],[Totaal kosten]],"")</f>
        <v/>
      </c>
      <c r="DZ257" s="148" t="str">
        <f>IF(Tbl.Kosten[[#This Row],[KSnr.]]=DZ$7,Tbl.Kosten[[#This Row],[Totaal kosten]],"")</f>
        <v/>
      </c>
      <c r="EA257" s="148" t="str">
        <f>IF(Tbl.Kosten[[#This Row],[KSnr.]]=EA$7,Tbl.Kosten[[#This Row],[Totaal kosten]],"")</f>
        <v/>
      </c>
      <c r="EB257" s="148" t="str">
        <f>IF(Tbl.Kosten[[#This Row],[KSnr.]]=EB$7,Tbl.Kosten[[#This Row],[Totaal kosten]],"")</f>
        <v/>
      </c>
      <c r="EC257" s="148" t="str">
        <f>IF(Tbl.Kosten[[#This Row],[KSnr.]]=EC$7,Tbl.Kosten[[#This Row],[Totaal kosten]],"")</f>
        <v/>
      </c>
      <c r="ED257" s="148" t="str">
        <f>IF(Tbl.Kosten[[#This Row],[KSnr.]]=ED$7,Tbl.Kosten[[#This Row],[Totaal kosten]],"")</f>
        <v/>
      </c>
      <c r="EE257" s="148" t="str">
        <f>IF(Tbl.Kosten[[#This Row],[KSnr.]]=EE$7,Tbl.Kosten[[#This Row],[Totaal kosten]],"")</f>
        <v/>
      </c>
      <c r="EF257" s="148" t="str">
        <f>IF(Tbl.Kosten[[#This Row],[KSnr.]]=EF$7,Tbl.Kosten[[#This Row],[Totaal kosten]],"")</f>
        <v/>
      </c>
      <c r="EG257" s="148" t="str">
        <f>IF(Tbl.Kosten[[#This Row],[KSnr.]]=EG$7,Tbl.Kosten[[#This Row],[Totaal kosten]],"")</f>
        <v/>
      </c>
      <c r="EH257" s="148" t="str">
        <f>IF(Tbl.Kosten[[#This Row],[KSnr.]]=EH$7,Tbl.Kosten[[#This Row],[Totaal kosten]],"")</f>
        <v/>
      </c>
      <c r="EI257" s="148" t="str">
        <f>IF(Tbl.Kosten[[#This Row],[KSnr.]]=EI$7,Tbl.Kosten[[#This Row],[Totaal kosten]],"")</f>
        <v/>
      </c>
      <c r="EJ257" s="148" t="str">
        <f>IF(Tbl.Kosten[[#This Row],[KSnr.]]=EJ$7,Tbl.Kosten[[#This Row],[Totaal kosten]],"")</f>
        <v/>
      </c>
      <c r="EK257" s="148" t="str">
        <f>IF(Tbl.Kosten[[#This Row],[KSnr.]]=EK$7,Tbl.Kosten[[#This Row],[Totaal kosten]],"")</f>
        <v/>
      </c>
      <c r="EL257" s="148" t="str">
        <f>IF(Tbl.Kosten[[#This Row],[KSnr.]]=EL$7,Tbl.Kosten[[#This Row],[Totaal kosten]],"")</f>
        <v/>
      </c>
      <c r="EM257" s="148" t="str">
        <f>IF(Tbl.Kosten[[#This Row],[KSnr.]]=EM$7,Tbl.Kosten[[#This Row],[Totaal kosten]],"")</f>
        <v/>
      </c>
      <c r="EN257" s="148" t="str">
        <f>IF(Tbl.Kosten[[#This Row],[KSnr.]]=EN$7,Tbl.Kosten[[#This Row],[Totaal kosten]],"")</f>
        <v/>
      </c>
      <c r="EO257" s="148" t="str">
        <f>IF(Tbl.Kosten[[#This Row],[KSnr.]]=EO$7,Tbl.Kosten[[#This Row],[Totaal kosten]],"")</f>
        <v/>
      </c>
      <c r="EP257" s="148" t="str">
        <f>IF(Tbl.Kosten[[#This Row],[KSnr.]]=EP$7,Tbl.Kosten[[#This Row],[Totaal kosten]],"")</f>
        <v/>
      </c>
      <c r="EQ257" s="148" t="str">
        <f>IF(Tbl.Kosten[[#This Row],[KSnr.]]=EQ$7,Tbl.Kosten[[#This Row],[Totaal kosten]],"")</f>
        <v/>
      </c>
      <c r="ER257" s="144" t="str">
        <f>IFERROR(_xlfn.XLOOKUP(Tbl.Kosten[[#This Row],[Subsidieactiviteit]],Tbl.Subsidiehoogte[Subsidieactiviteit],Tbl.Subsidiehoogte[SAnr.],"",0,1),"")</f>
        <v/>
      </c>
      <c r="ES257" s="150" t="str">
        <f>IF(Tbl.Kosten[[#This Row],[Sanr.]]=ES$7,Tbl.Kosten[[#This Row],[Totaal kosten]],"")</f>
        <v/>
      </c>
      <c r="ET257" s="150" t="str">
        <f>IF(Tbl.Kosten[[#This Row],[Sanr.]]=ET$7,Tbl.Kosten[[#This Row],[Totaal kosten]],"")</f>
        <v/>
      </c>
      <c r="EU257" s="150" t="str">
        <f>IF(Tbl.Kosten[[#This Row],[Sanr.]]=EU$7,Tbl.Kosten[[#This Row],[Totaal kosten]],"")</f>
        <v/>
      </c>
      <c r="EV257" s="150" t="str">
        <f>IF(Tbl.Kosten[[#This Row],[Sanr.]]=EV$7,Tbl.Kosten[[#This Row],[Totaal kosten]],"")</f>
        <v/>
      </c>
      <c r="EW257" s="150" t="str">
        <f>IF(Tbl.Kosten[[#This Row],[Sanr.]]=EW$7,Tbl.Kosten[[#This Row],[Totaal kosten]],"")</f>
        <v/>
      </c>
      <c r="EX257" s="150" t="str">
        <f>IF(Tbl.Kosten[[#This Row],[Sanr.]]=EX$7,Tbl.Kosten[[#This Row],[Totaal kosten]],"")</f>
        <v/>
      </c>
      <c r="EY257" s="150" t="str">
        <f>IF(Tbl.Kosten[[#This Row],[Sanr.]]=EY$7,Tbl.Kosten[[#This Row],[Totaal kosten]],"")</f>
        <v/>
      </c>
      <c r="EZ257" s="150" t="str">
        <f>IF(Tbl.Kosten[[#This Row],[Sanr.]]=EZ$7,Tbl.Kosten[[#This Row],[Totaal kosten]],"")</f>
        <v/>
      </c>
      <c r="FA257" s="150" t="str">
        <f>IF(Tbl.Kosten[[#This Row],[Sanr.]]=FA$7,Tbl.Kosten[[#This Row],[Totaal kosten]],"")</f>
        <v/>
      </c>
      <c r="FB257" s="150" t="str">
        <f>IF(Tbl.Kosten[[#This Row],[Sanr.]]=FB$7,Tbl.Kosten[[#This Row],[Totaal kosten]],"")</f>
        <v/>
      </c>
      <c r="FC257" s="150" t="str">
        <f>IF(Tbl.Kosten[[#This Row],[Sanr.]]=FC$7,Tbl.Kosten[[#This Row],[Totaal kosten]],"")</f>
        <v/>
      </c>
      <c r="FD257" s="150" t="str">
        <f>IF(Tbl.Kosten[[#This Row],[Sanr.]]=FD$7,Tbl.Kosten[[#This Row],[Totaal kosten]],"")</f>
        <v/>
      </c>
      <c r="FE257" s="150" t="str">
        <f>IF(Tbl.Kosten[[#This Row],[Sanr.]]=FE$7,Tbl.Kosten[[#This Row],[Totaal kosten]],"")</f>
        <v/>
      </c>
      <c r="FF257" s="150" t="str">
        <f>IF(Tbl.Kosten[[#This Row],[Sanr.]]=FF$7,Tbl.Kosten[[#This Row],[Totaal kosten]],"")</f>
        <v/>
      </c>
      <c r="FG257" s="150" t="str">
        <f>IF(Tbl.Kosten[[#This Row],[Sanr.]]=FG$7,Tbl.Kosten[[#This Row],[Totaal kosten]],"")</f>
        <v/>
      </c>
      <c r="FH257" s="150" t="str">
        <f>IF(Tbl.Kosten[[#This Row],[Sanr.]]=FH$7,Tbl.Kosten[[#This Row],[Totaal kosten]],"")</f>
        <v/>
      </c>
      <c r="FI257" s="150" t="str">
        <f>IF(Tbl.Kosten[[#This Row],[Sanr.]]=FI$7,Tbl.Kosten[[#This Row],[Totaal kosten]],"")</f>
        <v/>
      </c>
      <c r="FJ257" s="150" t="str">
        <f>IF(Tbl.Kosten[[#This Row],[Sanr.]]=FJ$7,Tbl.Kosten[[#This Row],[Totaal kosten]],"")</f>
        <v/>
      </c>
      <c r="FK257" s="150" t="str">
        <f>IF(Tbl.Kosten[[#This Row],[Sanr.]]=FK$7,Tbl.Kosten[[#This Row],[Totaal kosten]],"")</f>
        <v/>
      </c>
      <c r="FL257" s="150" t="str">
        <f>IF(Tbl.Kosten[[#This Row],[Sanr.]]=FL$7,Tbl.Kosten[[#This Row],[Totaal kosten]],"")</f>
        <v/>
      </c>
      <c r="FM257" s="150" t="str">
        <f>IF(Tbl.Kosten[[#This Row],[Sanr.]]=FM$7,Tbl.Kosten[[#This Row],[Totaal kosten]],"")</f>
        <v/>
      </c>
      <c r="FN257" s="150" t="str">
        <f>IF(Tbl.Kosten[[#This Row],[Sanr.]]=FN$7,Tbl.Kosten[[#This Row],[Totaal kosten]],"")</f>
        <v/>
      </c>
      <c r="FO257" s="150" t="str">
        <f>IF(Tbl.Kosten[[#This Row],[Sanr.]]=FO$7,Tbl.Kosten[[#This Row],[Totaal kosten]],"")</f>
        <v/>
      </c>
      <c r="FP257" s="150" t="str">
        <f>IF(Tbl.Kosten[[#This Row],[Sanr.]]=FP$7,Tbl.Kosten[[#This Row],[Totaal kosten]],"")</f>
        <v/>
      </c>
      <c r="FQ257" s="150" t="str">
        <f>IF(Tbl.Kosten[[#This Row],[Sanr.]]=FQ$7,Tbl.Kosten[[#This Row],[Totaal kosten]],"")</f>
        <v/>
      </c>
      <c r="FR257" s="150" t="str">
        <f>IF(Tbl.Kosten[[#This Row],[Sanr.]]=FR$7,Tbl.Kosten[[#This Row],[Totaal kosten]],"")</f>
        <v/>
      </c>
      <c r="FS257" s="150" t="str">
        <f>IF(Tbl.Kosten[[#This Row],[Sanr.]]=FS$7,Tbl.Kosten[[#This Row],[Totaal kosten]],"")</f>
        <v/>
      </c>
      <c r="FT257" s="150" t="str">
        <f>IF(Tbl.Kosten[[#This Row],[Sanr.]]=FT$7,Tbl.Kosten[[#This Row],[Totaal kosten]],"")</f>
        <v/>
      </c>
      <c r="FU257" s="150" t="str">
        <f>IF(Tbl.Kosten[[#This Row],[Sanr.]]=FU$7,Tbl.Kosten[[#This Row],[Totaal kosten]],"")</f>
        <v/>
      </c>
      <c r="FV257" s="150" t="str">
        <f>IF(Tbl.Kosten[[#This Row],[Sanr.]]=FV$7,Tbl.Kosten[[#This Row],[Totaal kosten]],"")</f>
        <v/>
      </c>
      <c r="FW257" s="150" t="str">
        <f>IFERROR(_xlfn.XLOOKUP(Tbl.Kosten[[#This Row],[Activiteitencode]],Tbl.Activiteiten[Activiteitcode],Tbl.Activiteiten[Anr.],"",0,1),"")</f>
        <v/>
      </c>
      <c r="FX257" s="169" t="str">
        <f>_xlfn.CONCAT(Tbl.Kosten[[#This Row],[Pnr.]],Tbl.Kosten[[#This Row],[Sanr.]])</f>
        <v>P1</v>
      </c>
      <c r="FY257" s="150">
        <f>Tbl.Kosten[[#This Row],[Totaal kosten]]-Tbl.Kosten[[#This Row],[Subsidie]]</f>
        <v>0</v>
      </c>
      <c r="FZ257" s="150">
        <f>IF(Tbl.Kosten[[#This Row],[Pnr.]]=FZ$7,Tbl.Kosten[[#This Row],[Te financieren]],"")</f>
        <v>0</v>
      </c>
      <c r="GA257" s="150" t="str">
        <f>IF(Tbl.Kosten[[#This Row],[Pnr.]]=GA$7,Tbl.Kosten[[#This Row],[Te financieren]],"")</f>
        <v/>
      </c>
      <c r="GB257" s="150" t="str">
        <f>IF(Tbl.Kosten[[#This Row],[Pnr.]]=GB$7,Tbl.Kosten[[#This Row],[Te financieren]],"")</f>
        <v/>
      </c>
      <c r="GC257" s="150" t="str">
        <f>IF(Tbl.Kosten[[#This Row],[Pnr.]]=GC$7,Tbl.Kosten[[#This Row],[Te financieren]],"")</f>
        <v/>
      </c>
      <c r="GD257" s="150" t="str">
        <f>IF(Tbl.Kosten[[#This Row],[Pnr.]]=GD$7,Tbl.Kosten[[#This Row],[Te financieren]],"")</f>
        <v/>
      </c>
      <c r="GE257" s="150" t="str">
        <f>IF(Tbl.Kosten[[#This Row],[Pnr.]]=GE$7,Tbl.Kosten[[#This Row],[Te financieren]],"")</f>
        <v/>
      </c>
      <c r="GF257" s="150" t="str">
        <f>IF(Tbl.Kosten[[#This Row],[Pnr.]]=GF$7,Tbl.Kosten[[#This Row],[Te financieren]],"")</f>
        <v/>
      </c>
      <c r="GG257" s="150" t="str">
        <f>IF(Tbl.Kosten[[#This Row],[Pnr.]]=GG$7,Tbl.Kosten[[#This Row],[Te financieren]],"")</f>
        <v/>
      </c>
      <c r="GH257" s="150" t="str">
        <f>IF(Tbl.Kosten[[#This Row],[Pnr.]]=GH$7,Tbl.Kosten[[#This Row],[Te financieren]],"")</f>
        <v/>
      </c>
      <c r="GI257" s="150" t="str">
        <f>IF(Tbl.Kosten[[#This Row],[Pnr.]]=GI$7,Tbl.Kosten[[#This Row],[Te financieren]],"")</f>
        <v/>
      </c>
      <c r="GJ257" s="150" t="str">
        <f>IF(Tbl.Kosten[[#This Row],[Pnr.]]=GJ$7,Tbl.Kosten[[#This Row],[Te financieren]],"")</f>
        <v/>
      </c>
      <c r="GK257" s="150" t="str">
        <f>IF(Tbl.Kosten[[#This Row],[Pnr.]]=GK$7,Tbl.Kosten[[#This Row],[Te financieren]],"")</f>
        <v/>
      </c>
      <c r="GL257" s="150" t="str">
        <f>IF(Tbl.Kosten[[#This Row],[Pnr.]]=GL$7,Tbl.Kosten[[#This Row],[Te financieren]],"")</f>
        <v/>
      </c>
      <c r="GM257" s="150" t="str">
        <f>IF(Tbl.Kosten[[#This Row],[Pnr.]]=GM$7,Tbl.Kosten[[#This Row],[Te financieren]],"")</f>
        <v/>
      </c>
      <c r="GN257" s="150" t="str">
        <f>IF(Tbl.Kosten[[#This Row],[Pnr.]]=GN$7,Tbl.Kosten[[#This Row],[Te financieren]],"")</f>
        <v/>
      </c>
      <c r="GO257" s="150" t="str">
        <f>IF(Tbl.Kosten[[#This Row],[Pnr.]]=GO$7,Tbl.Kosten[[#This Row],[Te financieren]],"")</f>
        <v/>
      </c>
      <c r="GP257" s="150" t="str">
        <f>IF(Tbl.Kosten[[#This Row],[Pnr.]]=GP$7,Tbl.Kosten[[#This Row],[Te financieren]],"")</f>
        <v/>
      </c>
      <c r="GQ257" s="150" t="str">
        <f>IF(Tbl.Kosten[[#This Row],[Pnr.]]=GQ$7,Tbl.Kosten[[#This Row],[Te financieren]],"")</f>
        <v/>
      </c>
      <c r="GR257" s="150" t="str">
        <f>IF(Tbl.Kosten[[#This Row],[Pnr.]]=GR$7,Tbl.Kosten[[#This Row],[Te financieren]],"")</f>
        <v/>
      </c>
      <c r="GS257" s="150" t="str">
        <f>IF(Tbl.Kosten[[#This Row],[Pnr.]]=GS$7,Tbl.Kosten[[#This Row],[Te financieren]],"")</f>
        <v/>
      </c>
      <c r="GT257" s="150" t="str">
        <f>IF(Tbl.Kosten[[#This Row],[Pnr.]]=GT$7,Tbl.Kosten[[#This Row],[Te financieren]],"")</f>
        <v/>
      </c>
      <c r="GU257" s="150" t="str">
        <f>IF(Tbl.Kosten[[#This Row],[Pnr.]]=GU$7,Tbl.Kosten[[#This Row],[Te financieren]],"")</f>
        <v/>
      </c>
      <c r="GV257" s="150" t="str">
        <f>IF(Tbl.Kosten[[#This Row],[Pnr.]]=GV$7,Tbl.Kosten[[#This Row],[Te financieren]],"")</f>
        <v/>
      </c>
      <c r="GW257" s="150" t="str">
        <f>IF(Tbl.Kosten[[#This Row],[Pnr.]]=GW$7,Tbl.Kosten[[#This Row],[Te financieren]],"")</f>
        <v/>
      </c>
      <c r="GX257" s="150" t="str">
        <f>IF(Tbl.Kosten[[#This Row],[Pnr.]]=GX$7,Tbl.Kosten[[#This Row],[Te financieren]],"")</f>
        <v/>
      </c>
      <c r="GY257" s="150" t="str">
        <f>IF(Tbl.Kosten[[#This Row],[Pnr.]]=GY$7,Tbl.Kosten[[#This Row],[Te financieren]],"")</f>
        <v/>
      </c>
      <c r="GZ257" s="150" t="str">
        <f>IF(Tbl.Kosten[[#This Row],[Pnr.]]=GZ$7,Tbl.Kosten[[#This Row],[Te financieren]],"")</f>
        <v/>
      </c>
      <c r="HA257" s="150" t="str">
        <f>IF(Tbl.Kosten[[#This Row],[Pnr.]]=HA$7,Tbl.Kosten[[#This Row],[Te financieren]],"")</f>
        <v/>
      </c>
      <c r="HB257" s="150" t="str">
        <f>IF(Tbl.Kosten[[#This Row],[Pnr.]]=HB$7,Tbl.Kosten[[#This Row],[Te financieren]],"")</f>
        <v/>
      </c>
      <c r="HC257" s="150" t="str">
        <f>IF(Tbl.Kosten[[#This Row],[Pnr.]]=HC$7,Tbl.Kosten[[#This Row],[Te financieren]],"")</f>
        <v/>
      </c>
      <c r="HD257" s="150" t="str">
        <f>IF(Tbl.Kosten[[#This Row],[Pnr.]]=HD$7,Tbl.Kosten[[#This Row],[Te financieren]],"")</f>
        <v/>
      </c>
      <c r="HE257" s="150" t="str">
        <f>IF(Tbl.Kosten[[#This Row],[Pnr.]]=HE$7,Tbl.Kosten[[#This Row],[Te financieren]],"")</f>
        <v/>
      </c>
      <c r="HF257" s="150" t="str">
        <f>IF(Tbl.Kosten[[#This Row],[Pnr.]]=HF$7,Tbl.Kosten[[#This Row],[Te financieren]],"")</f>
        <v/>
      </c>
      <c r="HG257" s="150" t="str">
        <f>IF(Tbl.Kosten[[#This Row],[Pnr.]]=HG$7,Tbl.Kosten[[#This Row],[Te financieren]],"")</f>
        <v/>
      </c>
      <c r="HH257" s="150" t="str">
        <f>IF(Tbl.Kosten[[#This Row],[Pnr.]]=HH$7,Tbl.Kosten[[#This Row],[Te financieren]],"")</f>
        <v/>
      </c>
      <c r="HI257" s="150" t="str">
        <f>IF(Tbl.Kosten[[#This Row],[Pnr.]]=HI$7,Tbl.Kosten[[#This Row],[Te financieren]],"")</f>
        <v/>
      </c>
      <c r="HJ257" s="150" t="str">
        <f>IF(Tbl.Kosten[[#This Row],[Pnr.]]=HJ$7,Tbl.Kosten[[#This Row],[Te financieren]],"")</f>
        <v/>
      </c>
      <c r="HK257" s="150" t="str">
        <f>IF(Tbl.Kosten[[#This Row],[Pnr.]]=HK$7,Tbl.Kosten[[#This Row],[Te financieren]],"")</f>
        <v/>
      </c>
      <c r="HL257" s="150" t="str">
        <f>IF(Tbl.Kosten[[#This Row],[Pnr.]]=HL$7,Tbl.Kosten[[#This Row],[Te financieren]],"")</f>
        <v/>
      </c>
      <c r="HM257" s="150" t="str">
        <f>IF(Tbl.Kosten[[#This Row],[Pnr.]]=HM$7,Tbl.Kosten[[#This Row],[Te financieren]],"")</f>
        <v/>
      </c>
      <c r="HN257" s="150" t="str">
        <f>IF(Tbl.Kosten[[#This Row],[Pnr.]]=HN$7,Tbl.Kosten[[#This Row],[Te financieren]],"")</f>
        <v/>
      </c>
      <c r="HO257" s="150" t="str">
        <f>IF(Tbl.Kosten[[#This Row],[Pnr.]]=HO$7,Tbl.Kosten[[#This Row],[Te financieren]],"")</f>
        <v/>
      </c>
      <c r="HP257" s="150" t="str">
        <f>IF(Tbl.Kosten[[#This Row],[Pnr.]]=HP$7,Tbl.Kosten[[#This Row],[Te financieren]],"")</f>
        <v/>
      </c>
      <c r="HQ257" s="150" t="str">
        <f>IF(Tbl.Kosten[[#This Row],[Pnr.]]=HQ$7,Tbl.Kosten[[#This Row],[Te financieren]],"")</f>
        <v/>
      </c>
      <c r="HR257" s="150" t="str">
        <f>IF(Tbl.Kosten[[#This Row],[Pnr.]]=HR$7,Tbl.Kosten[[#This Row],[Te financieren]],"")</f>
        <v/>
      </c>
      <c r="HS257" s="150" t="str">
        <f>IF(Tbl.Kosten[[#This Row],[Pnr.]]=HS$7,Tbl.Kosten[[#This Row],[Te financieren]],"")</f>
        <v/>
      </c>
      <c r="HT257" s="150" t="str">
        <f>IF(Tbl.Kosten[[#This Row],[Pnr.]]=HT$7,Tbl.Kosten[[#This Row],[Te financieren]],"")</f>
        <v/>
      </c>
      <c r="HU257" s="150" t="str">
        <f>IF(Tbl.Kosten[[#This Row],[Pnr.]]=HU$7,Tbl.Kosten[[#This Row],[Te financieren]],"")</f>
        <v/>
      </c>
      <c r="HV257" s="150" t="str">
        <f>IF(Tbl.Kosten[[#This Row],[Pnr.]]=HV$7,Tbl.Kosten[[#This Row],[Te financieren]],"")</f>
        <v/>
      </c>
      <c r="HW257" s="150" t="str">
        <f>IF(Tbl.Kosten[[#This Row],[Pnr.]]=HW$7,Tbl.Kosten[[#This Row],[Te financieren]],"")</f>
        <v/>
      </c>
    </row>
    <row r="258" spans="2:231" x14ac:dyDescent="0.3">
      <c r="B258" s="134"/>
      <c r="C258" s="137"/>
      <c r="D258" s="136"/>
      <c r="E258" s="261"/>
      <c r="F258" s="135"/>
      <c r="G258" s="11" t="str">
        <f>IF(Tbl.Kosten[[#This Row],[Medewerker e/o 
functie]]&lt;&gt;"",_xlfn.XLOOKUP(Tbl.Kosten[[#This Row],[Medewerker e/o 
functie]],Tbl.Uurtarief[Medewerker en/of functie],Tbl.Uurtarief[Uurtarief],"",0,1),"")</f>
        <v/>
      </c>
      <c r="H258" s="121">
        <f>IFERROR(Tbl.Kosten[[#This Row],[Uren]]*Tbl.Kosten[[#This Row],[Uurtarief]],0)</f>
        <v>0</v>
      </c>
      <c r="I258" s="119" t="str">
        <f>IF(Tbl.Kosten[[#This Row],[Subtotaal uren]]&lt;&gt;0,_xlfn.XLOOKUP(Tbl.Kosten[[#This Row],[Medewerker e/o 
functie]],Tbl.Uurtarief[Medewerker en/of functie],Tbl.Uurtarief[Kostensoort arbeid],"",0,1),"")</f>
        <v/>
      </c>
      <c r="J258" s="137"/>
      <c r="K258" s="135"/>
      <c r="L258" s="139" t="str">
        <f>IF(Tbl.Kosten[[#This Row],[Activum]]&lt;&gt;"",_xlfn.XLOOKUP(Tbl.Kosten[[#This Row],[Activum]],Tbl.Afschrijvingskosten[Activum],Tbl.Afschrijvingskosten[Tarief per afschrijvings-eenheid],"",0,1),"")</f>
        <v/>
      </c>
      <c r="M258" s="122">
        <f>IFERROR(Tbl.Kosten[[#This Row],[Een-
heden]]*Tbl.Kosten[[#This Row],[Afschrijvings-
tarief]],0)</f>
        <v>0</v>
      </c>
      <c r="N258" s="122" t="str">
        <f>IF(Tbl.Kosten[[#This Row],[Subtotaal afschrijving]]&lt;&gt;0,Lijsten!$A$7,"")</f>
        <v/>
      </c>
      <c r="O258" s="140"/>
      <c r="P258" s="135"/>
      <c r="Q258" s="138"/>
      <c r="R258" s="122">
        <f>IFERROR(Tbl.Kosten[[#This Row],[Aantal]]*Tbl.Kosten[[#This Row],[Tarief]],0)</f>
        <v>0</v>
      </c>
      <c r="S258" s="8">
        <f>IFERROR(Tbl.Kosten[[#This Row],[Subtotaal overige kosten]]+Tbl.Kosten[[#This Row],[Subtotaal uren]]+Tbl.Kosten[[#This Row],[Subtotaal afschrijving]],0)</f>
        <v>0</v>
      </c>
      <c r="T258" s="8">
        <f>IFERROR(Tbl.Kosten[[#This Row],[Totaal kosten]]*Tbl.Kosten[[#This Row],[Subsidie%]],0)</f>
        <v>0</v>
      </c>
      <c r="U258" s="4" t="str" cm="1">
        <f t="array" ref="U258">IFERROR(_xlfn.IFS(Tbl.Kosten[[#This Row],[Subtotaal uren]]&lt;&gt;0,Tbl.Kosten[[#This Row],[Kostensoort arbeid]],Tbl.Kosten[[#This Row],[Subtotaal afschrijving]]&lt;&gt;0,Tbl.Kosten[[#This Row],[Kostensoort afschrijving]],Tbl.Kosten[[#This Row],[Subtotaal overige kosten]]&lt;&gt;0,Tbl.Kosten[[#This Row],[Kostensoort overig]]),"")</f>
        <v/>
      </c>
      <c r="V258" s="4" t="str">
        <f>IFERROR(_xlfn.XLOOKUP(Tbl.Kosten[[#This Row],[Activiteitencode]],Tbl.Activiteiten[Activiteitcode],Tbl.Activiteiten[Werkpakketcode],"",0,1),"")</f>
        <v/>
      </c>
      <c r="W258" s="4" t="str">
        <f>IFERROR(_xlfn.XLOOKUP(Tbl.Kosten[[#This Row],[Werkpakketcode]],Tbl.Werkpakketten[Werkpakketcode],Tbl.Werkpakketten[Subsidiabele activiteit],"",0,1),"")</f>
        <v/>
      </c>
      <c r="X258" s="12">
        <f>IFERROR(_xlfn.XLOOKUP(Tbl.Kosten[[#This Row],[Sanr.]],Tbl.Subsidiehoogte[SAnr.],Tbl.Subsidiehoogte[Sub. Percentage],0,0,1),0)</f>
        <v>0</v>
      </c>
      <c r="Y258" s="144" t="str">
        <f>IFERROR(_xlfn.XLOOKUP(Tbl.Kosten[[#This Row],[Partnercode]],Tbl.Projectpartners[Partnercode],Tbl.Projectpartners[PNr.],"",0,1),"")</f>
        <v>P1</v>
      </c>
      <c r="Z258" s="148">
        <f>IF(Tbl.Kosten[[#This Row],[Pnr.]]=Z$7,Tbl.Kosten[[#This Row],[Totaal kosten]],"")</f>
        <v>0</v>
      </c>
      <c r="AA258" s="148" t="str">
        <f>IF(Tbl.Kosten[[#This Row],[Pnr.]]=AA$7,Tbl.Kosten[[#This Row],[Totaal kosten]],"")</f>
        <v/>
      </c>
      <c r="AB258" s="148" t="str">
        <f>IF(Tbl.Kosten[[#This Row],[Pnr.]]=AB$7,Tbl.Kosten[[#This Row],[Totaal kosten]],"")</f>
        <v/>
      </c>
      <c r="AC258" s="148" t="str">
        <f>IF(Tbl.Kosten[[#This Row],[Pnr.]]=AC$7,Tbl.Kosten[[#This Row],[Totaal kosten]],"")</f>
        <v/>
      </c>
      <c r="AD258" s="148" t="str">
        <f>IF(Tbl.Kosten[[#This Row],[Pnr.]]=AD$7,Tbl.Kosten[[#This Row],[Totaal kosten]],"")</f>
        <v/>
      </c>
      <c r="AE258" s="148" t="str">
        <f>IF(Tbl.Kosten[[#This Row],[Pnr.]]=AE$7,Tbl.Kosten[[#This Row],[Totaal kosten]],"")</f>
        <v/>
      </c>
      <c r="AF258" s="148" t="str">
        <f>IF(Tbl.Kosten[[#This Row],[Pnr.]]=AF$7,Tbl.Kosten[[#This Row],[Totaal kosten]],"")</f>
        <v/>
      </c>
      <c r="AG258" s="148" t="str">
        <f>IF(Tbl.Kosten[[#This Row],[Pnr.]]=AG$7,Tbl.Kosten[[#This Row],[Totaal kosten]],"")</f>
        <v/>
      </c>
      <c r="AH258" s="148" t="str">
        <f>IF(Tbl.Kosten[[#This Row],[Pnr.]]=AH$7,Tbl.Kosten[[#This Row],[Totaal kosten]],"")</f>
        <v/>
      </c>
      <c r="AI258" s="148" t="str">
        <f>IF(Tbl.Kosten[[#This Row],[Pnr.]]=AI$7,Tbl.Kosten[[#This Row],[Totaal kosten]],"")</f>
        <v/>
      </c>
      <c r="AJ258" s="148" t="str">
        <f>IF(Tbl.Kosten[[#This Row],[Pnr.]]=AJ$7,Tbl.Kosten[[#This Row],[Totaal kosten]],"")</f>
        <v/>
      </c>
      <c r="AK258" s="148" t="str">
        <f>IF(Tbl.Kosten[[#This Row],[Pnr.]]=AK$7,Tbl.Kosten[[#This Row],[Totaal kosten]],"")</f>
        <v/>
      </c>
      <c r="AL258" s="148" t="str">
        <f>IF(Tbl.Kosten[[#This Row],[Pnr.]]=AL$7,Tbl.Kosten[[#This Row],[Totaal kosten]],"")</f>
        <v/>
      </c>
      <c r="AM258" s="148" t="str">
        <f>IF(Tbl.Kosten[[#This Row],[Pnr.]]=AM$7,Tbl.Kosten[[#This Row],[Totaal kosten]],"")</f>
        <v/>
      </c>
      <c r="AN258" s="148" t="str">
        <f>IF(Tbl.Kosten[[#This Row],[Pnr.]]=AN$7,Tbl.Kosten[[#This Row],[Totaal kosten]],"")</f>
        <v/>
      </c>
      <c r="AO258" s="148" t="str">
        <f>IF(Tbl.Kosten[[#This Row],[Pnr.]]=AO$7,Tbl.Kosten[[#This Row],[Totaal kosten]],"")</f>
        <v/>
      </c>
      <c r="AP258" s="148" t="str">
        <f>IF(Tbl.Kosten[[#This Row],[Pnr.]]=AP$7,Tbl.Kosten[[#This Row],[Totaal kosten]],"")</f>
        <v/>
      </c>
      <c r="AQ258" s="148" t="str">
        <f>IF(Tbl.Kosten[[#This Row],[Pnr.]]=AQ$7,Tbl.Kosten[[#This Row],[Totaal kosten]],"")</f>
        <v/>
      </c>
      <c r="AR258" s="148" t="str">
        <f>IF(Tbl.Kosten[[#This Row],[Pnr.]]=AR$7,Tbl.Kosten[[#This Row],[Totaal kosten]],"")</f>
        <v/>
      </c>
      <c r="AS258" s="148" t="str">
        <f>IF(Tbl.Kosten[[#This Row],[Pnr.]]=AS$7,Tbl.Kosten[[#This Row],[Totaal kosten]],"")</f>
        <v/>
      </c>
      <c r="AT258" s="148" t="str">
        <f>IF(Tbl.Kosten[[#This Row],[Pnr.]]=AT$7,Tbl.Kosten[[#This Row],[Totaal kosten]],"")</f>
        <v/>
      </c>
      <c r="AU258" s="148" t="str">
        <f>IF(Tbl.Kosten[[#This Row],[Pnr.]]=AU$7,Tbl.Kosten[[#This Row],[Totaal kosten]],"")</f>
        <v/>
      </c>
      <c r="AV258" s="148" t="str">
        <f>IF(Tbl.Kosten[[#This Row],[Pnr.]]=AV$7,Tbl.Kosten[[#This Row],[Totaal kosten]],"")</f>
        <v/>
      </c>
      <c r="AW258" s="148" t="str">
        <f>IF(Tbl.Kosten[[#This Row],[Pnr.]]=AW$7,Tbl.Kosten[[#This Row],[Totaal kosten]],"")</f>
        <v/>
      </c>
      <c r="AX258" s="148" t="str">
        <f>IF(Tbl.Kosten[[#This Row],[Pnr.]]=AX$7,Tbl.Kosten[[#This Row],[Totaal kosten]],"")</f>
        <v/>
      </c>
      <c r="AY258" s="148" t="str">
        <f>IF(Tbl.Kosten[[#This Row],[Pnr.]]=AY$7,Tbl.Kosten[[#This Row],[Totaal kosten]],"")</f>
        <v/>
      </c>
      <c r="AZ258" s="148" t="str">
        <f>IF(Tbl.Kosten[[#This Row],[Pnr.]]=AZ$7,Tbl.Kosten[[#This Row],[Totaal kosten]],"")</f>
        <v/>
      </c>
      <c r="BA258" s="148" t="str">
        <f>IF(Tbl.Kosten[[#This Row],[Pnr.]]=BA$7,Tbl.Kosten[[#This Row],[Totaal kosten]],"")</f>
        <v/>
      </c>
      <c r="BB258" s="148" t="str">
        <f>IF(Tbl.Kosten[[#This Row],[Pnr.]]=BB$7,Tbl.Kosten[[#This Row],[Totaal kosten]],"")</f>
        <v/>
      </c>
      <c r="BC258" s="148" t="str">
        <f>IF(Tbl.Kosten[[#This Row],[Pnr.]]=BC$7,Tbl.Kosten[[#This Row],[Totaal kosten]],"")</f>
        <v/>
      </c>
      <c r="BD258" s="148" t="str">
        <f>IF(Tbl.Kosten[[#This Row],[Pnr.]]=BD$7,Tbl.Kosten[[#This Row],[Totaal kosten]],"")</f>
        <v/>
      </c>
      <c r="BE258" s="148" t="str">
        <f>IF(Tbl.Kosten[[#This Row],[Pnr.]]=BE$7,Tbl.Kosten[[#This Row],[Totaal kosten]],"")</f>
        <v/>
      </c>
      <c r="BF258" s="148" t="str">
        <f>IF(Tbl.Kosten[[#This Row],[Pnr.]]=BF$7,Tbl.Kosten[[#This Row],[Totaal kosten]],"")</f>
        <v/>
      </c>
      <c r="BG258" s="148" t="str">
        <f>IF(Tbl.Kosten[[#This Row],[Pnr.]]=BG$7,Tbl.Kosten[[#This Row],[Totaal kosten]],"")</f>
        <v/>
      </c>
      <c r="BH258" s="148" t="str">
        <f>IF(Tbl.Kosten[[#This Row],[Pnr.]]=BH$7,Tbl.Kosten[[#This Row],[Totaal kosten]],"")</f>
        <v/>
      </c>
      <c r="BI258" s="148" t="str">
        <f>IF(Tbl.Kosten[[#This Row],[Pnr.]]=BI$7,Tbl.Kosten[[#This Row],[Totaal kosten]],"")</f>
        <v/>
      </c>
      <c r="BJ258" s="148" t="str">
        <f>IF(Tbl.Kosten[[#This Row],[Pnr.]]=BJ$7,Tbl.Kosten[[#This Row],[Totaal kosten]],"")</f>
        <v/>
      </c>
      <c r="BK258" s="148" t="str">
        <f>IF(Tbl.Kosten[[#This Row],[Pnr.]]=BK$7,Tbl.Kosten[[#This Row],[Totaal kosten]],"")</f>
        <v/>
      </c>
      <c r="BL258" s="148" t="str">
        <f>IF(Tbl.Kosten[[#This Row],[Pnr.]]=BL$7,Tbl.Kosten[[#This Row],[Totaal kosten]],"")</f>
        <v/>
      </c>
      <c r="BM258" s="148" t="str">
        <f>IF(Tbl.Kosten[[#This Row],[Pnr.]]=BM$7,Tbl.Kosten[[#This Row],[Totaal kosten]],"")</f>
        <v/>
      </c>
      <c r="BN258" s="148" t="str">
        <f>IF(Tbl.Kosten[[#This Row],[Pnr.]]=BN$7,Tbl.Kosten[[#This Row],[Totaal kosten]],"")</f>
        <v/>
      </c>
      <c r="BO258" s="148" t="str">
        <f>IF(Tbl.Kosten[[#This Row],[Pnr.]]=BO$7,Tbl.Kosten[[#This Row],[Totaal kosten]],"")</f>
        <v/>
      </c>
      <c r="BP258" s="148" t="str">
        <f>IF(Tbl.Kosten[[#This Row],[Pnr.]]=BP$7,Tbl.Kosten[[#This Row],[Totaal kosten]],"")</f>
        <v/>
      </c>
      <c r="BQ258" s="148" t="str">
        <f>IF(Tbl.Kosten[[#This Row],[Pnr.]]=BQ$7,Tbl.Kosten[[#This Row],[Totaal kosten]],"")</f>
        <v/>
      </c>
      <c r="BR258" s="148" t="str">
        <f>IF(Tbl.Kosten[[#This Row],[Pnr.]]=BR$7,Tbl.Kosten[[#This Row],[Totaal kosten]],"")</f>
        <v/>
      </c>
      <c r="BS258" s="148" t="str">
        <f>IF(Tbl.Kosten[[#This Row],[Pnr.]]=BS$7,Tbl.Kosten[[#This Row],[Totaal kosten]],"")</f>
        <v/>
      </c>
      <c r="BT258" s="148" t="str">
        <f>IF(Tbl.Kosten[[#This Row],[Pnr.]]=BT$7,Tbl.Kosten[[#This Row],[Totaal kosten]],"")</f>
        <v/>
      </c>
      <c r="BU258" s="148" t="str">
        <f>IF(Tbl.Kosten[[#This Row],[Pnr.]]=BU$7,Tbl.Kosten[[#This Row],[Totaal kosten]],"")</f>
        <v/>
      </c>
      <c r="BV258" s="148" t="str">
        <f>IF(Tbl.Kosten[[#This Row],[Pnr.]]=BV$7,Tbl.Kosten[[#This Row],[Totaal kosten]],"")</f>
        <v/>
      </c>
      <c r="BW258" s="148" t="str">
        <f>IF(Tbl.Kosten[[#This Row],[Pnr.]]=BW$7,Tbl.Kosten[[#This Row],[Totaal kosten]],"")</f>
        <v/>
      </c>
      <c r="BX258" s="148" t="str">
        <f>IFERROR(_xlfn.XLOOKUP(Tbl.Kosten[[#This Row],[Werkpakketcode]],Tbl.Werkpakketten[Werkpakketcode],Tbl.Werkpakketten[WPnr.],"",0,1),"")</f>
        <v/>
      </c>
      <c r="BY258" s="148" t="str">
        <f>IF(Tbl.Kosten[[#This Row],[WPnr.]]=BY$7,Tbl.Kosten[[#This Row],[Totaal kosten]],"")</f>
        <v/>
      </c>
      <c r="BZ258" s="148" t="str">
        <f>IF(Tbl.Kosten[[#This Row],[WPnr.]]=BZ$7,Tbl.Kosten[[#This Row],[Totaal kosten]],"")</f>
        <v/>
      </c>
      <c r="CA258" s="148" t="str">
        <f>IF(Tbl.Kosten[[#This Row],[WPnr.]]=CA$7,Tbl.Kosten[[#This Row],[Totaal kosten]],"")</f>
        <v/>
      </c>
      <c r="CB258" s="148" t="str">
        <f>IF(Tbl.Kosten[[#This Row],[WPnr.]]=CB$7,Tbl.Kosten[[#This Row],[Totaal kosten]],"")</f>
        <v/>
      </c>
      <c r="CC258" s="148" t="str">
        <f>IF(Tbl.Kosten[[#This Row],[WPnr.]]=CC$7,Tbl.Kosten[[#This Row],[Totaal kosten]],"")</f>
        <v/>
      </c>
      <c r="CD258" s="148" t="str">
        <f>IF(Tbl.Kosten[[#This Row],[WPnr.]]=CD$7,Tbl.Kosten[[#This Row],[Totaal kosten]],"")</f>
        <v/>
      </c>
      <c r="CE258" s="148" t="str">
        <f>IF(Tbl.Kosten[[#This Row],[WPnr.]]=CE$7,Tbl.Kosten[[#This Row],[Totaal kosten]],"")</f>
        <v/>
      </c>
      <c r="CF258" s="148" t="str">
        <f>IF(Tbl.Kosten[[#This Row],[WPnr.]]=CF$7,Tbl.Kosten[[#This Row],[Totaal kosten]],"")</f>
        <v/>
      </c>
      <c r="CG258" s="148" t="str">
        <f>IF(Tbl.Kosten[[#This Row],[WPnr.]]=CG$7,Tbl.Kosten[[#This Row],[Totaal kosten]],"")</f>
        <v/>
      </c>
      <c r="CH258" s="148" t="str">
        <f>IF(Tbl.Kosten[[#This Row],[WPnr.]]=CH$7,Tbl.Kosten[[#This Row],[Totaal kosten]],"")</f>
        <v/>
      </c>
      <c r="CI258" s="148" t="str">
        <f>IF(Tbl.Kosten[[#This Row],[WPnr.]]=CI$7,Tbl.Kosten[[#This Row],[Totaal kosten]],"")</f>
        <v/>
      </c>
      <c r="CJ258" s="148" t="str">
        <f>IF(Tbl.Kosten[[#This Row],[WPnr.]]=CJ$7,Tbl.Kosten[[#This Row],[Totaal kosten]],"")</f>
        <v/>
      </c>
      <c r="CK258" s="148" t="str">
        <f>IF(Tbl.Kosten[[#This Row],[WPnr.]]=CK$7,Tbl.Kosten[[#This Row],[Totaal kosten]],"")</f>
        <v/>
      </c>
      <c r="CL258" s="148" t="str">
        <f>IF(Tbl.Kosten[[#This Row],[WPnr.]]=CL$7,Tbl.Kosten[[#This Row],[Totaal kosten]],"")</f>
        <v/>
      </c>
      <c r="CM258" s="148" t="str">
        <f>IF(Tbl.Kosten[[#This Row],[WPnr.]]=CM$7,Tbl.Kosten[[#This Row],[Totaal kosten]],"")</f>
        <v/>
      </c>
      <c r="CN258" s="148" t="str">
        <f>IF(Tbl.Kosten[[#This Row],[WPnr.]]=CN$7,Tbl.Kosten[[#This Row],[Totaal kosten]],"")</f>
        <v/>
      </c>
      <c r="CO258" s="148" t="str">
        <f>IF(Tbl.Kosten[[#This Row],[WPnr.]]=CO$7,Tbl.Kosten[[#This Row],[Totaal kosten]],"")</f>
        <v/>
      </c>
      <c r="CP258" s="148" t="str">
        <f>IF(Tbl.Kosten[[#This Row],[WPnr.]]=CP$7,Tbl.Kosten[[#This Row],[Totaal kosten]],"")</f>
        <v/>
      </c>
      <c r="CQ258" s="148" t="str">
        <f>IF(Tbl.Kosten[[#This Row],[WPnr.]]=CQ$7,Tbl.Kosten[[#This Row],[Totaal kosten]],"")</f>
        <v/>
      </c>
      <c r="CR258" s="148" t="str">
        <f>IF(Tbl.Kosten[[#This Row],[WPnr.]]=CR$7,Tbl.Kosten[[#This Row],[Totaal kosten]],"")</f>
        <v/>
      </c>
      <c r="CS258" s="148" t="str">
        <f>IF(Tbl.Kosten[[#This Row],[WPnr.]]=CS$7,Tbl.Kosten[[#This Row],[Totaal kosten]],"")</f>
        <v/>
      </c>
      <c r="CT258" s="148" t="str">
        <f>IF(Tbl.Kosten[[#This Row],[WPnr.]]=CT$7,Tbl.Kosten[[#This Row],[Totaal kosten]],"")</f>
        <v/>
      </c>
      <c r="CU258" s="148" t="str">
        <f>IF(Tbl.Kosten[[#This Row],[WPnr.]]=CU$7,Tbl.Kosten[[#This Row],[Totaal kosten]],"")</f>
        <v/>
      </c>
      <c r="CV258" s="148" t="str">
        <f>IF(Tbl.Kosten[[#This Row],[WPnr.]]=CV$7,Tbl.Kosten[[#This Row],[Totaal kosten]],"")</f>
        <v/>
      </c>
      <c r="CW258" s="148" t="str">
        <f>IF(Tbl.Kosten[[#This Row],[WPnr.]]=CW$7,Tbl.Kosten[[#This Row],[Totaal kosten]],"")</f>
        <v/>
      </c>
      <c r="CX258" s="148" t="str">
        <f>IF(Tbl.Kosten[[#This Row],[WPnr.]]=CX$7,Tbl.Kosten[[#This Row],[Totaal kosten]],"")</f>
        <v/>
      </c>
      <c r="CY258" s="148" t="str">
        <f>IF(Tbl.Kosten[[#This Row],[WPnr.]]=CY$7,Tbl.Kosten[[#This Row],[Totaal kosten]],"")</f>
        <v/>
      </c>
      <c r="CZ258" s="148" t="str">
        <f>IF(Tbl.Kosten[[#This Row],[WPnr.]]=CZ$7,Tbl.Kosten[[#This Row],[Totaal kosten]],"")</f>
        <v/>
      </c>
      <c r="DA258" s="148" t="str">
        <f>IF(Tbl.Kosten[[#This Row],[WPnr.]]=DA$7,Tbl.Kosten[[#This Row],[Totaal kosten]],"")</f>
        <v/>
      </c>
      <c r="DB258" s="148" t="str">
        <f>IF(Tbl.Kosten[[#This Row],[WPnr.]]=DB$7,Tbl.Kosten[[#This Row],[Totaal kosten]],"")</f>
        <v/>
      </c>
      <c r="DC258" s="148" t="str">
        <f>IF(Tbl.Kosten[[#This Row],[WPnr.]]=DC$7,Tbl.Kosten[[#This Row],[Totaal kosten]],"")</f>
        <v/>
      </c>
      <c r="DD258" s="148" t="str">
        <f>IF(Tbl.Kosten[[#This Row],[WPnr.]]=DD$7,Tbl.Kosten[[#This Row],[Totaal kosten]],"")</f>
        <v/>
      </c>
      <c r="DE258" s="148" t="str">
        <f>IF(Tbl.Kosten[[#This Row],[WPnr.]]=DE$7,Tbl.Kosten[[#This Row],[Totaal kosten]],"")</f>
        <v/>
      </c>
      <c r="DF258" s="148" t="str">
        <f>IF(Tbl.Kosten[[#This Row],[WPnr.]]=DF$7,Tbl.Kosten[[#This Row],[Totaal kosten]],"")</f>
        <v/>
      </c>
      <c r="DG258" s="148" t="str">
        <f>IF(Tbl.Kosten[[#This Row],[WPnr.]]=DG$7,Tbl.Kosten[[#This Row],[Totaal kosten]],"")</f>
        <v/>
      </c>
      <c r="DH258" s="148" t="str">
        <f>IF(Tbl.Kosten[[#This Row],[WPnr.]]=DH$7,Tbl.Kosten[[#This Row],[Totaal kosten]],"")</f>
        <v/>
      </c>
      <c r="DI258" s="148" t="str">
        <f>IF(Tbl.Kosten[[#This Row],[WPnr.]]=DI$7,Tbl.Kosten[[#This Row],[Totaal kosten]],"")</f>
        <v/>
      </c>
      <c r="DJ258" s="148" t="str">
        <f>IF(Tbl.Kosten[[#This Row],[WPnr.]]=DJ$7,Tbl.Kosten[[#This Row],[Totaal kosten]],"")</f>
        <v/>
      </c>
      <c r="DK258" s="148" t="str">
        <f>IF(Tbl.Kosten[[#This Row],[WPnr.]]=DK$7,Tbl.Kosten[[#This Row],[Totaal kosten]],"")</f>
        <v/>
      </c>
      <c r="DL258" s="148" t="str">
        <f>IF(Tbl.Kosten[[#This Row],[WPnr.]]=DL$7,Tbl.Kosten[[#This Row],[Totaal kosten]],"")</f>
        <v/>
      </c>
      <c r="DM258" s="148" t="str">
        <f>IF(Tbl.Kosten[[#This Row],[WPnr.]]=DM$7,Tbl.Kosten[[#This Row],[Totaal kosten]],"")</f>
        <v/>
      </c>
      <c r="DN258" s="148" t="str">
        <f>IF(Tbl.Kosten[[#This Row],[WPnr.]]=DN$7,Tbl.Kosten[[#This Row],[Totaal kosten]],"")</f>
        <v/>
      </c>
      <c r="DO258" s="148" t="str">
        <f>IF(Tbl.Kosten[[#This Row],[WPnr.]]=DO$7,Tbl.Kosten[[#This Row],[Totaal kosten]],"")</f>
        <v/>
      </c>
      <c r="DP258" s="148" t="str">
        <f>IF(Tbl.Kosten[[#This Row],[WPnr.]]=DP$7,Tbl.Kosten[[#This Row],[Totaal kosten]],"")</f>
        <v/>
      </c>
      <c r="DQ258" s="148" t="str">
        <f>IF(Tbl.Kosten[[#This Row],[WPnr.]]=DQ$7,Tbl.Kosten[[#This Row],[Totaal kosten]],"")</f>
        <v/>
      </c>
      <c r="DR258" s="148" t="str">
        <f>IF(Tbl.Kosten[[#This Row],[WPnr.]]=DR$7,Tbl.Kosten[[#This Row],[Totaal kosten]],"")</f>
        <v/>
      </c>
      <c r="DS258" s="148" t="str">
        <f>IF(Tbl.Kosten[[#This Row],[WPnr.]]=DS$7,Tbl.Kosten[[#This Row],[Totaal kosten]],"")</f>
        <v/>
      </c>
      <c r="DT258" s="148" t="str">
        <f>IF(Tbl.Kosten[[#This Row],[WPnr.]]=DT$7,Tbl.Kosten[[#This Row],[Totaal kosten]],"")</f>
        <v/>
      </c>
      <c r="DU258" s="148" t="str">
        <f>IF(Tbl.Kosten[[#This Row],[WPnr.]]=DU$7,Tbl.Kosten[[#This Row],[Totaal kosten]],"")</f>
        <v/>
      </c>
      <c r="DV258" s="148" t="str">
        <f>IF(Tbl.Kosten[[#This Row],[WPnr.]]=DV$7,Tbl.Kosten[[#This Row],[Totaal kosten]],"")</f>
        <v/>
      </c>
      <c r="DW258" s="148" t="str">
        <f>IFERROR(_xlfn.XLOOKUP(Tbl.Kosten[[#This Row],[Kostensoort]],Tbl.Kostensoorten[Kostensoorten],Tbl.Kostensoorten[KSnr.],"",0,1),"")</f>
        <v/>
      </c>
      <c r="DX258" s="148" t="str">
        <f>IF(Tbl.Kosten[[#This Row],[KSnr.]]=DX$7,Tbl.Kosten[[#This Row],[Totaal kosten]],"")</f>
        <v/>
      </c>
      <c r="DY258" s="148" t="str">
        <f>IF(Tbl.Kosten[[#This Row],[KSnr.]]=DY$7,Tbl.Kosten[[#This Row],[Totaal kosten]],"")</f>
        <v/>
      </c>
      <c r="DZ258" s="148" t="str">
        <f>IF(Tbl.Kosten[[#This Row],[KSnr.]]=DZ$7,Tbl.Kosten[[#This Row],[Totaal kosten]],"")</f>
        <v/>
      </c>
      <c r="EA258" s="148" t="str">
        <f>IF(Tbl.Kosten[[#This Row],[KSnr.]]=EA$7,Tbl.Kosten[[#This Row],[Totaal kosten]],"")</f>
        <v/>
      </c>
      <c r="EB258" s="148" t="str">
        <f>IF(Tbl.Kosten[[#This Row],[KSnr.]]=EB$7,Tbl.Kosten[[#This Row],[Totaal kosten]],"")</f>
        <v/>
      </c>
      <c r="EC258" s="148" t="str">
        <f>IF(Tbl.Kosten[[#This Row],[KSnr.]]=EC$7,Tbl.Kosten[[#This Row],[Totaal kosten]],"")</f>
        <v/>
      </c>
      <c r="ED258" s="148" t="str">
        <f>IF(Tbl.Kosten[[#This Row],[KSnr.]]=ED$7,Tbl.Kosten[[#This Row],[Totaal kosten]],"")</f>
        <v/>
      </c>
      <c r="EE258" s="148" t="str">
        <f>IF(Tbl.Kosten[[#This Row],[KSnr.]]=EE$7,Tbl.Kosten[[#This Row],[Totaal kosten]],"")</f>
        <v/>
      </c>
      <c r="EF258" s="148" t="str">
        <f>IF(Tbl.Kosten[[#This Row],[KSnr.]]=EF$7,Tbl.Kosten[[#This Row],[Totaal kosten]],"")</f>
        <v/>
      </c>
      <c r="EG258" s="148" t="str">
        <f>IF(Tbl.Kosten[[#This Row],[KSnr.]]=EG$7,Tbl.Kosten[[#This Row],[Totaal kosten]],"")</f>
        <v/>
      </c>
      <c r="EH258" s="148" t="str">
        <f>IF(Tbl.Kosten[[#This Row],[KSnr.]]=EH$7,Tbl.Kosten[[#This Row],[Totaal kosten]],"")</f>
        <v/>
      </c>
      <c r="EI258" s="148" t="str">
        <f>IF(Tbl.Kosten[[#This Row],[KSnr.]]=EI$7,Tbl.Kosten[[#This Row],[Totaal kosten]],"")</f>
        <v/>
      </c>
      <c r="EJ258" s="148" t="str">
        <f>IF(Tbl.Kosten[[#This Row],[KSnr.]]=EJ$7,Tbl.Kosten[[#This Row],[Totaal kosten]],"")</f>
        <v/>
      </c>
      <c r="EK258" s="148" t="str">
        <f>IF(Tbl.Kosten[[#This Row],[KSnr.]]=EK$7,Tbl.Kosten[[#This Row],[Totaal kosten]],"")</f>
        <v/>
      </c>
      <c r="EL258" s="148" t="str">
        <f>IF(Tbl.Kosten[[#This Row],[KSnr.]]=EL$7,Tbl.Kosten[[#This Row],[Totaal kosten]],"")</f>
        <v/>
      </c>
      <c r="EM258" s="148" t="str">
        <f>IF(Tbl.Kosten[[#This Row],[KSnr.]]=EM$7,Tbl.Kosten[[#This Row],[Totaal kosten]],"")</f>
        <v/>
      </c>
      <c r="EN258" s="148" t="str">
        <f>IF(Tbl.Kosten[[#This Row],[KSnr.]]=EN$7,Tbl.Kosten[[#This Row],[Totaal kosten]],"")</f>
        <v/>
      </c>
      <c r="EO258" s="148" t="str">
        <f>IF(Tbl.Kosten[[#This Row],[KSnr.]]=EO$7,Tbl.Kosten[[#This Row],[Totaal kosten]],"")</f>
        <v/>
      </c>
      <c r="EP258" s="148" t="str">
        <f>IF(Tbl.Kosten[[#This Row],[KSnr.]]=EP$7,Tbl.Kosten[[#This Row],[Totaal kosten]],"")</f>
        <v/>
      </c>
      <c r="EQ258" s="148" t="str">
        <f>IF(Tbl.Kosten[[#This Row],[KSnr.]]=EQ$7,Tbl.Kosten[[#This Row],[Totaal kosten]],"")</f>
        <v/>
      </c>
      <c r="ER258" s="144" t="str">
        <f>IFERROR(_xlfn.XLOOKUP(Tbl.Kosten[[#This Row],[Subsidieactiviteit]],Tbl.Subsidiehoogte[Subsidieactiviteit],Tbl.Subsidiehoogte[SAnr.],"",0,1),"")</f>
        <v/>
      </c>
      <c r="ES258" s="150" t="str">
        <f>IF(Tbl.Kosten[[#This Row],[Sanr.]]=ES$7,Tbl.Kosten[[#This Row],[Totaal kosten]],"")</f>
        <v/>
      </c>
      <c r="ET258" s="150" t="str">
        <f>IF(Tbl.Kosten[[#This Row],[Sanr.]]=ET$7,Tbl.Kosten[[#This Row],[Totaal kosten]],"")</f>
        <v/>
      </c>
      <c r="EU258" s="150" t="str">
        <f>IF(Tbl.Kosten[[#This Row],[Sanr.]]=EU$7,Tbl.Kosten[[#This Row],[Totaal kosten]],"")</f>
        <v/>
      </c>
      <c r="EV258" s="150" t="str">
        <f>IF(Tbl.Kosten[[#This Row],[Sanr.]]=EV$7,Tbl.Kosten[[#This Row],[Totaal kosten]],"")</f>
        <v/>
      </c>
      <c r="EW258" s="150" t="str">
        <f>IF(Tbl.Kosten[[#This Row],[Sanr.]]=EW$7,Tbl.Kosten[[#This Row],[Totaal kosten]],"")</f>
        <v/>
      </c>
      <c r="EX258" s="150" t="str">
        <f>IF(Tbl.Kosten[[#This Row],[Sanr.]]=EX$7,Tbl.Kosten[[#This Row],[Totaal kosten]],"")</f>
        <v/>
      </c>
      <c r="EY258" s="150" t="str">
        <f>IF(Tbl.Kosten[[#This Row],[Sanr.]]=EY$7,Tbl.Kosten[[#This Row],[Totaal kosten]],"")</f>
        <v/>
      </c>
      <c r="EZ258" s="150" t="str">
        <f>IF(Tbl.Kosten[[#This Row],[Sanr.]]=EZ$7,Tbl.Kosten[[#This Row],[Totaal kosten]],"")</f>
        <v/>
      </c>
      <c r="FA258" s="150" t="str">
        <f>IF(Tbl.Kosten[[#This Row],[Sanr.]]=FA$7,Tbl.Kosten[[#This Row],[Totaal kosten]],"")</f>
        <v/>
      </c>
      <c r="FB258" s="150" t="str">
        <f>IF(Tbl.Kosten[[#This Row],[Sanr.]]=FB$7,Tbl.Kosten[[#This Row],[Totaal kosten]],"")</f>
        <v/>
      </c>
      <c r="FC258" s="150" t="str">
        <f>IF(Tbl.Kosten[[#This Row],[Sanr.]]=FC$7,Tbl.Kosten[[#This Row],[Totaal kosten]],"")</f>
        <v/>
      </c>
      <c r="FD258" s="150" t="str">
        <f>IF(Tbl.Kosten[[#This Row],[Sanr.]]=FD$7,Tbl.Kosten[[#This Row],[Totaal kosten]],"")</f>
        <v/>
      </c>
      <c r="FE258" s="150" t="str">
        <f>IF(Tbl.Kosten[[#This Row],[Sanr.]]=FE$7,Tbl.Kosten[[#This Row],[Totaal kosten]],"")</f>
        <v/>
      </c>
      <c r="FF258" s="150" t="str">
        <f>IF(Tbl.Kosten[[#This Row],[Sanr.]]=FF$7,Tbl.Kosten[[#This Row],[Totaal kosten]],"")</f>
        <v/>
      </c>
      <c r="FG258" s="150" t="str">
        <f>IF(Tbl.Kosten[[#This Row],[Sanr.]]=FG$7,Tbl.Kosten[[#This Row],[Totaal kosten]],"")</f>
        <v/>
      </c>
      <c r="FH258" s="150" t="str">
        <f>IF(Tbl.Kosten[[#This Row],[Sanr.]]=FH$7,Tbl.Kosten[[#This Row],[Totaal kosten]],"")</f>
        <v/>
      </c>
      <c r="FI258" s="150" t="str">
        <f>IF(Tbl.Kosten[[#This Row],[Sanr.]]=FI$7,Tbl.Kosten[[#This Row],[Totaal kosten]],"")</f>
        <v/>
      </c>
      <c r="FJ258" s="150" t="str">
        <f>IF(Tbl.Kosten[[#This Row],[Sanr.]]=FJ$7,Tbl.Kosten[[#This Row],[Totaal kosten]],"")</f>
        <v/>
      </c>
      <c r="FK258" s="150" t="str">
        <f>IF(Tbl.Kosten[[#This Row],[Sanr.]]=FK$7,Tbl.Kosten[[#This Row],[Totaal kosten]],"")</f>
        <v/>
      </c>
      <c r="FL258" s="150" t="str">
        <f>IF(Tbl.Kosten[[#This Row],[Sanr.]]=FL$7,Tbl.Kosten[[#This Row],[Totaal kosten]],"")</f>
        <v/>
      </c>
      <c r="FM258" s="150" t="str">
        <f>IF(Tbl.Kosten[[#This Row],[Sanr.]]=FM$7,Tbl.Kosten[[#This Row],[Totaal kosten]],"")</f>
        <v/>
      </c>
      <c r="FN258" s="150" t="str">
        <f>IF(Tbl.Kosten[[#This Row],[Sanr.]]=FN$7,Tbl.Kosten[[#This Row],[Totaal kosten]],"")</f>
        <v/>
      </c>
      <c r="FO258" s="150" t="str">
        <f>IF(Tbl.Kosten[[#This Row],[Sanr.]]=FO$7,Tbl.Kosten[[#This Row],[Totaal kosten]],"")</f>
        <v/>
      </c>
      <c r="FP258" s="150" t="str">
        <f>IF(Tbl.Kosten[[#This Row],[Sanr.]]=FP$7,Tbl.Kosten[[#This Row],[Totaal kosten]],"")</f>
        <v/>
      </c>
      <c r="FQ258" s="150" t="str">
        <f>IF(Tbl.Kosten[[#This Row],[Sanr.]]=FQ$7,Tbl.Kosten[[#This Row],[Totaal kosten]],"")</f>
        <v/>
      </c>
      <c r="FR258" s="150" t="str">
        <f>IF(Tbl.Kosten[[#This Row],[Sanr.]]=FR$7,Tbl.Kosten[[#This Row],[Totaal kosten]],"")</f>
        <v/>
      </c>
      <c r="FS258" s="150" t="str">
        <f>IF(Tbl.Kosten[[#This Row],[Sanr.]]=FS$7,Tbl.Kosten[[#This Row],[Totaal kosten]],"")</f>
        <v/>
      </c>
      <c r="FT258" s="150" t="str">
        <f>IF(Tbl.Kosten[[#This Row],[Sanr.]]=FT$7,Tbl.Kosten[[#This Row],[Totaal kosten]],"")</f>
        <v/>
      </c>
      <c r="FU258" s="150" t="str">
        <f>IF(Tbl.Kosten[[#This Row],[Sanr.]]=FU$7,Tbl.Kosten[[#This Row],[Totaal kosten]],"")</f>
        <v/>
      </c>
      <c r="FV258" s="150" t="str">
        <f>IF(Tbl.Kosten[[#This Row],[Sanr.]]=FV$7,Tbl.Kosten[[#This Row],[Totaal kosten]],"")</f>
        <v/>
      </c>
      <c r="FW258" s="150" t="str">
        <f>IFERROR(_xlfn.XLOOKUP(Tbl.Kosten[[#This Row],[Activiteitencode]],Tbl.Activiteiten[Activiteitcode],Tbl.Activiteiten[Anr.],"",0,1),"")</f>
        <v/>
      </c>
      <c r="FX258" s="169" t="str">
        <f>_xlfn.CONCAT(Tbl.Kosten[[#This Row],[Pnr.]],Tbl.Kosten[[#This Row],[Sanr.]])</f>
        <v>P1</v>
      </c>
      <c r="FY258" s="150">
        <f>Tbl.Kosten[[#This Row],[Totaal kosten]]-Tbl.Kosten[[#This Row],[Subsidie]]</f>
        <v>0</v>
      </c>
      <c r="FZ258" s="150">
        <f>IF(Tbl.Kosten[[#This Row],[Pnr.]]=FZ$7,Tbl.Kosten[[#This Row],[Te financieren]],"")</f>
        <v>0</v>
      </c>
      <c r="GA258" s="150" t="str">
        <f>IF(Tbl.Kosten[[#This Row],[Pnr.]]=GA$7,Tbl.Kosten[[#This Row],[Te financieren]],"")</f>
        <v/>
      </c>
      <c r="GB258" s="150" t="str">
        <f>IF(Tbl.Kosten[[#This Row],[Pnr.]]=GB$7,Tbl.Kosten[[#This Row],[Te financieren]],"")</f>
        <v/>
      </c>
      <c r="GC258" s="150" t="str">
        <f>IF(Tbl.Kosten[[#This Row],[Pnr.]]=GC$7,Tbl.Kosten[[#This Row],[Te financieren]],"")</f>
        <v/>
      </c>
      <c r="GD258" s="150" t="str">
        <f>IF(Tbl.Kosten[[#This Row],[Pnr.]]=GD$7,Tbl.Kosten[[#This Row],[Te financieren]],"")</f>
        <v/>
      </c>
      <c r="GE258" s="150" t="str">
        <f>IF(Tbl.Kosten[[#This Row],[Pnr.]]=GE$7,Tbl.Kosten[[#This Row],[Te financieren]],"")</f>
        <v/>
      </c>
      <c r="GF258" s="150" t="str">
        <f>IF(Tbl.Kosten[[#This Row],[Pnr.]]=GF$7,Tbl.Kosten[[#This Row],[Te financieren]],"")</f>
        <v/>
      </c>
      <c r="GG258" s="150" t="str">
        <f>IF(Tbl.Kosten[[#This Row],[Pnr.]]=GG$7,Tbl.Kosten[[#This Row],[Te financieren]],"")</f>
        <v/>
      </c>
      <c r="GH258" s="150" t="str">
        <f>IF(Tbl.Kosten[[#This Row],[Pnr.]]=GH$7,Tbl.Kosten[[#This Row],[Te financieren]],"")</f>
        <v/>
      </c>
      <c r="GI258" s="150" t="str">
        <f>IF(Tbl.Kosten[[#This Row],[Pnr.]]=GI$7,Tbl.Kosten[[#This Row],[Te financieren]],"")</f>
        <v/>
      </c>
      <c r="GJ258" s="150" t="str">
        <f>IF(Tbl.Kosten[[#This Row],[Pnr.]]=GJ$7,Tbl.Kosten[[#This Row],[Te financieren]],"")</f>
        <v/>
      </c>
      <c r="GK258" s="150" t="str">
        <f>IF(Tbl.Kosten[[#This Row],[Pnr.]]=GK$7,Tbl.Kosten[[#This Row],[Te financieren]],"")</f>
        <v/>
      </c>
      <c r="GL258" s="150" t="str">
        <f>IF(Tbl.Kosten[[#This Row],[Pnr.]]=GL$7,Tbl.Kosten[[#This Row],[Te financieren]],"")</f>
        <v/>
      </c>
      <c r="GM258" s="150" t="str">
        <f>IF(Tbl.Kosten[[#This Row],[Pnr.]]=GM$7,Tbl.Kosten[[#This Row],[Te financieren]],"")</f>
        <v/>
      </c>
      <c r="GN258" s="150" t="str">
        <f>IF(Tbl.Kosten[[#This Row],[Pnr.]]=GN$7,Tbl.Kosten[[#This Row],[Te financieren]],"")</f>
        <v/>
      </c>
      <c r="GO258" s="150" t="str">
        <f>IF(Tbl.Kosten[[#This Row],[Pnr.]]=GO$7,Tbl.Kosten[[#This Row],[Te financieren]],"")</f>
        <v/>
      </c>
      <c r="GP258" s="150" t="str">
        <f>IF(Tbl.Kosten[[#This Row],[Pnr.]]=GP$7,Tbl.Kosten[[#This Row],[Te financieren]],"")</f>
        <v/>
      </c>
      <c r="GQ258" s="150" t="str">
        <f>IF(Tbl.Kosten[[#This Row],[Pnr.]]=GQ$7,Tbl.Kosten[[#This Row],[Te financieren]],"")</f>
        <v/>
      </c>
      <c r="GR258" s="150" t="str">
        <f>IF(Tbl.Kosten[[#This Row],[Pnr.]]=GR$7,Tbl.Kosten[[#This Row],[Te financieren]],"")</f>
        <v/>
      </c>
      <c r="GS258" s="150" t="str">
        <f>IF(Tbl.Kosten[[#This Row],[Pnr.]]=GS$7,Tbl.Kosten[[#This Row],[Te financieren]],"")</f>
        <v/>
      </c>
      <c r="GT258" s="150" t="str">
        <f>IF(Tbl.Kosten[[#This Row],[Pnr.]]=GT$7,Tbl.Kosten[[#This Row],[Te financieren]],"")</f>
        <v/>
      </c>
      <c r="GU258" s="150" t="str">
        <f>IF(Tbl.Kosten[[#This Row],[Pnr.]]=GU$7,Tbl.Kosten[[#This Row],[Te financieren]],"")</f>
        <v/>
      </c>
      <c r="GV258" s="150" t="str">
        <f>IF(Tbl.Kosten[[#This Row],[Pnr.]]=GV$7,Tbl.Kosten[[#This Row],[Te financieren]],"")</f>
        <v/>
      </c>
      <c r="GW258" s="150" t="str">
        <f>IF(Tbl.Kosten[[#This Row],[Pnr.]]=GW$7,Tbl.Kosten[[#This Row],[Te financieren]],"")</f>
        <v/>
      </c>
      <c r="GX258" s="150" t="str">
        <f>IF(Tbl.Kosten[[#This Row],[Pnr.]]=GX$7,Tbl.Kosten[[#This Row],[Te financieren]],"")</f>
        <v/>
      </c>
      <c r="GY258" s="150" t="str">
        <f>IF(Tbl.Kosten[[#This Row],[Pnr.]]=GY$7,Tbl.Kosten[[#This Row],[Te financieren]],"")</f>
        <v/>
      </c>
      <c r="GZ258" s="150" t="str">
        <f>IF(Tbl.Kosten[[#This Row],[Pnr.]]=GZ$7,Tbl.Kosten[[#This Row],[Te financieren]],"")</f>
        <v/>
      </c>
      <c r="HA258" s="150" t="str">
        <f>IF(Tbl.Kosten[[#This Row],[Pnr.]]=HA$7,Tbl.Kosten[[#This Row],[Te financieren]],"")</f>
        <v/>
      </c>
      <c r="HB258" s="150" t="str">
        <f>IF(Tbl.Kosten[[#This Row],[Pnr.]]=HB$7,Tbl.Kosten[[#This Row],[Te financieren]],"")</f>
        <v/>
      </c>
      <c r="HC258" s="150" t="str">
        <f>IF(Tbl.Kosten[[#This Row],[Pnr.]]=HC$7,Tbl.Kosten[[#This Row],[Te financieren]],"")</f>
        <v/>
      </c>
      <c r="HD258" s="150" t="str">
        <f>IF(Tbl.Kosten[[#This Row],[Pnr.]]=HD$7,Tbl.Kosten[[#This Row],[Te financieren]],"")</f>
        <v/>
      </c>
      <c r="HE258" s="150" t="str">
        <f>IF(Tbl.Kosten[[#This Row],[Pnr.]]=HE$7,Tbl.Kosten[[#This Row],[Te financieren]],"")</f>
        <v/>
      </c>
      <c r="HF258" s="150" t="str">
        <f>IF(Tbl.Kosten[[#This Row],[Pnr.]]=HF$7,Tbl.Kosten[[#This Row],[Te financieren]],"")</f>
        <v/>
      </c>
      <c r="HG258" s="150" t="str">
        <f>IF(Tbl.Kosten[[#This Row],[Pnr.]]=HG$7,Tbl.Kosten[[#This Row],[Te financieren]],"")</f>
        <v/>
      </c>
      <c r="HH258" s="150" t="str">
        <f>IF(Tbl.Kosten[[#This Row],[Pnr.]]=HH$7,Tbl.Kosten[[#This Row],[Te financieren]],"")</f>
        <v/>
      </c>
      <c r="HI258" s="150" t="str">
        <f>IF(Tbl.Kosten[[#This Row],[Pnr.]]=HI$7,Tbl.Kosten[[#This Row],[Te financieren]],"")</f>
        <v/>
      </c>
      <c r="HJ258" s="150" t="str">
        <f>IF(Tbl.Kosten[[#This Row],[Pnr.]]=HJ$7,Tbl.Kosten[[#This Row],[Te financieren]],"")</f>
        <v/>
      </c>
      <c r="HK258" s="150" t="str">
        <f>IF(Tbl.Kosten[[#This Row],[Pnr.]]=HK$7,Tbl.Kosten[[#This Row],[Te financieren]],"")</f>
        <v/>
      </c>
      <c r="HL258" s="150" t="str">
        <f>IF(Tbl.Kosten[[#This Row],[Pnr.]]=HL$7,Tbl.Kosten[[#This Row],[Te financieren]],"")</f>
        <v/>
      </c>
      <c r="HM258" s="150" t="str">
        <f>IF(Tbl.Kosten[[#This Row],[Pnr.]]=HM$7,Tbl.Kosten[[#This Row],[Te financieren]],"")</f>
        <v/>
      </c>
      <c r="HN258" s="150" t="str">
        <f>IF(Tbl.Kosten[[#This Row],[Pnr.]]=HN$7,Tbl.Kosten[[#This Row],[Te financieren]],"")</f>
        <v/>
      </c>
      <c r="HO258" s="150" t="str">
        <f>IF(Tbl.Kosten[[#This Row],[Pnr.]]=HO$7,Tbl.Kosten[[#This Row],[Te financieren]],"")</f>
        <v/>
      </c>
      <c r="HP258" s="150" t="str">
        <f>IF(Tbl.Kosten[[#This Row],[Pnr.]]=HP$7,Tbl.Kosten[[#This Row],[Te financieren]],"")</f>
        <v/>
      </c>
      <c r="HQ258" s="150" t="str">
        <f>IF(Tbl.Kosten[[#This Row],[Pnr.]]=HQ$7,Tbl.Kosten[[#This Row],[Te financieren]],"")</f>
        <v/>
      </c>
      <c r="HR258" s="150" t="str">
        <f>IF(Tbl.Kosten[[#This Row],[Pnr.]]=HR$7,Tbl.Kosten[[#This Row],[Te financieren]],"")</f>
        <v/>
      </c>
      <c r="HS258" s="150" t="str">
        <f>IF(Tbl.Kosten[[#This Row],[Pnr.]]=HS$7,Tbl.Kosten[[#This Row],[Te financieren]],"")</f>
        <v/>
      </c>
      <c r="HT258" s="150" t="str">
        <f>IF(Tbl.Kosten[[#This Row],[Pnr.]]=HT$7,Tbl.Kosten[[#This Row],[Te financieren]],"")</f>
        <v/>
      </c>
      <c r="HU258" s="150" t="str">
        <f>IF(Tbl.Kosten[[#This Row],[Pnr.]]=HU$7,Tbl.Kosten[[#This Row],[Te financieren]],"")</f>
        <v/>
      </c>
      <c r="HV258" s="150" t="str">
        <f>IF(Tbl.Kosten[[#This Row],[Pnr.]]=HV$7,Tbl.Kosten[[#This Row],[Te financieren]],"")</f>
        <v/>
      </c>
      <c r="HW258" s="150" t="str">
        <f>IF(Tbl.Kosten[[#This Row],[Pnr.]]=HW$7,Tbl.Kosten[[#This Row],[Te financieren]],"")</f>
        <v/>
      </c>
    </row>
    <row r="259" spans="2:231" hidden="1" x14ac:dyDescent="0.3">
      <c r="B259" s="269"/>
      <c r="C259" s="270"/>
      <c r="D259" s="271"/>
      <c r="E259" s="270"/>
      <c r="F259" s="272"/>
      <c r="G259" s="273"/>
      <c r="H259" s="121"/>
      <c r="I259" s="130"/>
      <c r="J259" s="270"/>
      <c r="K259" s="274"/>
      <c r="L259" s="275"/>
      <c r="M259" s="122"/>
      <c r="N259" s="122"/>
      <c r="O259" s="122"/>
      <c r="P259" s="272"/>
      <c r="Q259" s="269"/>
      <c r="R259" s="120"/>
      <c r="S259" s="275">
        <f>SUBTOTAL(109,Tbl.Kosten[Totaal kosten])</f>
        <v>0</v>
      </c>
      <c r="T259" s="275">
        <f>SUBTOTAL(109,Tbl.Kosten[Subsidie])</f>
        <v>0</v>
      </c>
      <c r="U259" s="276"/>
      <c r="V259" s="265"/>
      <c r="W259" s="265"/>
      <c r="X259" s="277"/>
      <c r="Y259" s="144"/>
      <c r="Z259" s="148">
        <f>SUBTOTAL(109,Tbl.Kosten[P1])</f>
        <v>0</v>
      </c>
      <c r="AA259" s="148">
        <f>SUBTOTAL(109,Tbl.Kosten[P2])</f>
        <v>0</v>
      </c>
      <c r="AB259" s="148">
        <f>SUBTOTAL(109,Tbl.Kosten[P3])</f>
        <v>0</v>
      </c>
      <c r="AC259" s="148">
        <f>SUBTOTAL(109,Tbl.Kosten[P4])</f>
        <v>0</v>
      </c>
      <c r="AD259" s="148">
        <f>SUBTOTAL(109,Tbl.Kosten[P5])</f>
        <v>0</v>
      </c>
      <c r="AE259" s="148">
        <f>SUBTOTAL(109,Tbl.Kosten[P6])</f>
        <v>0</v>
      </c>
      <c r="AF259" s="148">
        <f>SUBTOTAL(109,Tbl.Kosten[P7])</f>
        <v>0</v>
      </c>
      <c r="AG259" s="148">
        <f>SUBTOTAL(109,Tbl.Kosten[P8])</f>
        <v>0</v>
      </c>
      <c r="AH259" s="148">
        <f>SUBTOTAL(109,Tbl.Kosten[P9])</f>
        <v>0</v>
      </c>
      <c r="AI259" s="148">
        <f>SUBTOTAL(109,Tbl.Kosten[P10])</f>
        <v>0</v>
      </c>
      <c r="AJ259" s="148">
        <f>SUBTOTAL(109,Tbl.Kosten[P11])</f>
        <v>0</v>
      </c>
      <c r="AK259" s="148">
        <f>SUBTOTAL(109,Tbl.Kosten[P12])</f>
        <v>0</v>
      </c>
      <c r="AL259" s="148">
        <f>SUBTOTAL(109,Tbl.Kosten[P13])</f>
        <v>0</v>
      </c>
      <c r="AM259" s="148">
        <f>SUBTOTAL(109,Tbl.Kosten[P14])</f>
        <v>0</v>
      </c>
      <c r="AN259" s="148">
        <f>SUBTOTAL(109,Tbl.Kosten[P15])</f>
        <v>0</v>
      </c>
      <c r="AO259" s="148">
        <f>SUBTOTAL(109,Tbl.Kosten[P16])</f>
        <v>0</v>
      </c>
      <c r="AP259" s="148">
        <f>SUBTOTAL(109,Tbl.Kosten[P17])</f>
        <v>0</v>
      </c>
      <c r="AQ259" s="148">
        <f>SUBTOTAL(109,Tbl.Kosten[P18])</f>
        <v>0</v>
      </c>
      <c r="AR259" s="148">
        <f>SUBTOTAL(109,Tbl.Kosten[P19])</f>
        <v>0</v>
      </c>
      <c r="AS259" s="148">
        <f>SUBTOTAL(109,Tbl.Kosten[P20])</f>
        <v>0</v>
      </c>
      <c r="AT259" s="148">
        <f>SUBTOTAL(109,Tbl.Kosten[P21])</f>
        <v>0</v>
      </c>
      <c r="AU259" s="148">
        <f>SUBTOTAL(109,Tbl.Kosten[P22])</f>
        <v>0</v>
      </c>
      <c r="AV259" s="148">
        <f>SUBTOTAL(109,Tbl.Kosten[P23])</f>
        <v>0</v>
      </c>
      <c r="AW259" s="148">
        <f>SUBTOTAL(109,Tbl.Kosten[P24])</f>
        <v>0</v>
      </c>
      <c r="AX259" s="148">
        <f>SUBTOTAL(109,Tbl.Kosten[P25])</f>
        <v>0</v>
      </c>
      <c r="AY259" s="148">
        <f>SUBTOTAL(109,Tbl.Kosten[P26])</f>
        <v>0</v>
      </c>
      <c r="AZ259" s="148">
        <f>SUBTOTAL(109,Tbl.Kosten[P27])</f>
        <v>0</v>
      </c>
      <c r="BA259" s="148">
        <f>SUBTOTAL(109,Tbl.Kosten[P28])</f>
        <v>0</v>
      </c>
      <c r="BB259" s="148">
        <f>SUBTOTAL(109,Tbl.Kosten[P29])</f>
        <v>0</v>
      </c>
      <c r="BC259" s="148">
        <f>SUBTOTAL(109,Tbl.Kosten[P30])</f>
        <v>0</v>
      </c>
      <c r="BD259" s="148">
        <f>SUBTOTAL(109,Tbl.Kosten[P31])</f>
        <v>0</v>
      </c>
      <c r="BE259" s="148">
        <f>SUBTOTAL(109,Tbl.Kosten[P32])</f>
        <v>0</v>
      </c>
      <c r="BF259" s="148">
        <f>SUBTOTAL(109,Tbl.Kosten[P33])</f>
        <v>0</v>
      </c>
      <c r="BG259" s="148">
        <f>SUBTOTAL(109,Tbl.Kosten[P34])</f>
        <v>0</v>
      </c>
      <c r="BH259" s="148">
        <f>SUBTOTAL(109,Tbl.Kosten[P35])</f>
        <v>0</v>
      </c>
      <c r="BI259" s="148">
        <f>SUBTOTAL(109,Tbl.Kosten[P36])</f>
        <v>0</v>
      </c>
      <c r="BJ259" s="148">
        <f>SUBTOTAL(109,Tbl.Kosten[P37])</f>
        <v>0</v>
      </c>
      <c r="BK259" s="148">
        <f>SUBTOTAL(109,Tbl.Kosten[P38])</f>
        <v>0</v>
      </c>
      <c r="BL259" s="148">
        <f>SUBTOTAL(109,Tbl.Kosten[P39])</f>
        <v>0</v>
      </c>
      <c r="BM259" s="148">
        <f>SUBTOTAL(109,Tbl.Kosten[P40])</f>
        <v>0</v>
      </c>
      <c r="BN259" s="148">
        <f>SUBTOTAL(109,Tbl.Kosten[P41])</f>
        <v>0</v>
      </c>
      <c r="BO259" s="148">
        <f>SUBTOTAL(109,Tbl.Kosten[P42])</f>
        <v>0</v>
      </c>
      <c r="BP259" s="148">
        <f>SUBTOTAL(109,Tbl.Kosten[P43])</f>
        <v>0</v>
      </c>
      <c r="BQ259" s="148">
        <f>SUBTOTAL(109,Tbl.Kosten[P44])</f>
        <v>0</v>
      </c>
      <c r="BR259" s="148">
        <f>SUBTOTAL(109,Tbl.Kosten[P45])</f>
        <v>0</v>
      </c>
      <c r="BS259" s="148">
        <f>SUBTOTAL(109,Tbl.Kosten[P46])</f>
        <v>0</v>
      </c>
      <c r="BT259" s="148">
        <f>SUBTOTAL(109,Tbl.Kosten[P47])</f>
        <v>0</v>
      </c>
      <c r="BU259" s="148">
        <f>SUBTOTAL(109,Tbl.Kosten[P48])</f>
        <v>0</v>
      </c>
      <c r="BV259" s="148">
        <f>SUBTOTAL(109,Tbl.Kosten[P49])</f>
        <v>0</v>
      </c>
      <c r="BW259" s="148">
        <f>SUBTOTAL(109,Tbl.Kosten[P50])</f>
        <v>0</v>
      </c>
      <c r="BX259" s="148"/>
      <c r="BY259" s="148">
        <f>SUBTOTAL(109,Tbl.Kosten[WP1])</f>
        <v>0</v>
      </c>
      <c r="BZ259" s="148">
        <f>SUBTOTAL(109,Tbl.Kosten[WP2])</f>
        <v>0</v>
      </c>
      <c r="CA259" s="148">
        <f>SUBTOTAL(109,Tbl.Kosten[WP3])</f>
        <v>0</v>
      </c>
      <c r="CB259" s="148">
        <f>SUBTOTAL(109,Tbl.Kosten[WP4])</f>
        <v>0</v>
      </c>
      <c r="CC259" s="148">
        <f>SUBTOTAL(109,Tbl.Kosten[WP5])</f>
        <v>0</v>
      </c>
      <c r="CD259" s="148">
        <f>SUBTOTAL(109,Tbl.Kosten[WP6])</f>
        <v>0</v>
      </c>
      <c r="CE259" s="148">
        <f>SUBTOTAL(109,Tbl.Kosten[WP7])</f>
        <v>0</v>
      </c>
      <c r="CF259" s="148">
        <f>SUBTOTAL(109,Tbl.Kosten[WP8])</f>
        <v>0</v>
      </c>
      <c r="CG259" s="148">
        <f>SUBTOTAL(109,Tbl.Kosten[WP9])</f>
        <v>0</v>
      </c>
      <c r="CH259" s="148">
        <f>SUBTOTAL(109,Tbl.Kosten[WP10])</f>
        <v>0</v>
      </c>
      <c r="CI259" s="148">
        <f>SUBTOTAL(109,Tbl.Kosten[WP11])</f>
        <v>0</v>
      </c>
      <c r="CJ259" s="148">
        <f>SUBTOTAL(109,Tbl.Kosten[WP12])</f>
        <v>0</v>
      </c>
      <c r="CK259" s="148">
        <f>SUBTOTAL(109,Tbl.Kosten[WP13])</f>
        <v>0</v>
      </c>
      <c r="CL259" s="148">
        <f>SUBTOTAL(109,Tbl.Kosten[WP14])</f>
        <v>0</v>
      </c>
      <c r="CM259" s="148">
        <f>SUBTOTAL(109,Tbl.Kosten[WP15])</f>
        <v>0</v>
      </c>
      <c r="CN259" s="148">
        <f>SUBTOTAL(109,Tbl.Kosten[WP16])</f>
        <v>0</v>
      </c>
      <c r="CO259" s="148">
        <f>SUBTOTAL(109,Tbl.Kosten[WP17])</f>
        <v>0</v>
      </c>
      <c r="CP259" s="148">
        <f>SUBTOTAL(109,Tbl.Kosten[WP18])</f>
        <v>0</v>
      </c>
      <c r="CQ259" s="148">
        <f>SUBTOTAL(109,Tbl.Kosten[WP19])</f>
        <v>0</v>
      </c>
      <c r="CR259" s="148">
        <f>SUBTOTAL(109,Tbl.Kosten[WP20])</f>
        <v>0</v>
      </c>
      <c r="CS259" s="148">
        <f>SUBTOTAL(109,Tbl.Kosten[WP21])</f>
        <v>0</v>
      </c>
      <c r="CT259" s="148">
        <f>SUBTOTAL(109,Tbl.Kosten[WP22])</f>
        <v>0</v>
      </c>
      <c r="CU259" s="148">
        <f>SUBTOTAL(109,Tbl.Kosten[WP23])</f>
        <v>0</v>
      </c>
      <c r="CV259" s="148">
        <f>SUBTOTAL(109,Tbl.Kosten[WP24])</f>
        <v>0</v>
      </c>
      <c r="CW259" s="148">
        <f>SUBTOTAL(109,Tbl.Kosten[WP25])</f>
        <v>0</v>
      </c>
      <c r="CX259" s="148">
        <f>SUBTOTAL(109,Tbl.Kosten[WP26])</f>
        <v>0</v>
      </c>
      <c r="CY259" s="148">
        <f>SUBTOTAL(109,Tbl.Kosten[WP27])</f>
        <v>0</v>
      </c>
      <c r="CZ259" s="148">
        <f>SUBTOTAL(109,Tbl.Kosten[WP28])</f>
        <v>0</v>
      </c>
      <c r="DA259" s="148">
        <f>SUBTOTAL(109,Tbl.Kosten[WP29])</f>
        <v>0</v>
      </c>
      <c r="DB259" s="148">
        <f>SUBTOTAL(109,Tbl.Kosten[WP30])</f>
        <v>0</v>
      </c>
      <c r="DC259" s="148">
        <f>SUBTOTAL(109,Tbl.Kosten[WP31])</f>
        <v>0</v>
      </c>
      <c r="DD259" s="148">
        <f>SUBTOTAL(109,Tbl.Kosten[WP32])</f>
        <v>0</v>
      </c>
      <c r="DE259" s="148">
        <f>SUBTOTAL(109,Tbl.Kosten[WP33])</f>
        <v>0</v>
      </c>
      <c r="DF259" s="148">
        <f>SUBTOTAL(109,Tbl.Kosten[WP34])</f>
        <v>0</v>
      </c>
      <c r="DG259" s="148">
        <f>SUBTOTAL(109,Tbl.Kosten[WP35])</f>
        <v>0</v>
      </c>
      <c r="DH259" s="148">
        <f>SUBTOTAL(109,Tbl.Kosten[WP36])</f>
        <v>0</v>
      </c>
      <c r="DI259" s="148">
        <f>SUBTOTAL(109,Tbl.Kosten[WP37])</f>
        <v>0</v>
      </c>
      <c r="DJ259" s="148">
        <f>SUBTOTAL(109,Tbl.Kosten[WP38])</f>
        <v>0</v>
      </c>
      <c r="DK259" s="148">
        <f>SUBTOTAL(109,Tbl.Kosten[WP39])</f>
        <v>0</v>
      </c>
      <c r="DL259" s="148">
        <f>SUBTOTAL(109,Tbl.Kosten[WP40])</f>
        <v>0</v>
      </c>
      <c r="DM259" s="148">
        <f>SUBTOTAL(109,Tbl.Kosten[WP41])</f>
        <v>0</v>
      </c>
      <c r="DN259" s="148">
        <f>SUBTOTAL(109,Tbl.Kosten[WP42])</f>
        <v>0</v>
      </c>
      <c r="DO259" s="148">
        <f>SUBTOTAL(109,Tbl.Kosten[WP43])</f>
        <v>0</v>
      </c>
      <c r="DP259" s="148">
        <f>SUBTOTAL(109,Tbl.Kosten[WP44])</f>
        <v>0</v>
      </c>
      <c r="DQ259" s="148">
        <f>SUBTOTAL(109,Tbl.Kosten[WP45])</f>
        <v>0</v>
      </c>
      <c r="DR259" s="148">
        <f>SUBTOTAL(109,Tbl.Kosten[WP46])</f>
        <v>0</v>
      </c>
      <c r="DS259" s="148">
        <f>SUBTOTAL(109,Tbl.Kosten[WP47])</f>
        <v>0</v>
      </c>
      <c r="DT259" s="148">
        <f>SUBTOTAL(109,Tbl.Kosten[WP48])</f>
        <v>0</v>
      </c>
      <c r="DU259" s="148">
        <f>SUBTOTAL(109,Tbl.Kosten[WP49])</f>
        <v>0</v>
      </c>
      <c r="DV259" s="148">
        <f>SUBTOTAL(109,Tbl.Kosten[WP50])</f>
        <v>0</v>
      </c>
      <c r="DX259" s="148">
        <f>SUBTOTAL(109,Tbl.Kosten[KS1])</f>
        <v>0</v>
      </c>
      <c r="DY259" s="148">
        <f>SUBTOTAL(109,Tbl.Kosten[KS2])</f>
        <v>0</v>
      </c>
      <c r="DZ259" s="148">
        <f>SUBTOTAL(109,Tbl.Kosten[KS3])</f>
        <v>0</v>
      </c>
      <c r="EA259" s="148">
        <f>SUBTOTAL(109,Tbl.Kosten[KS4])</f>
        <v>0</v>
      </c>
      <c r="EB259" s="148">
        <f>SUBTOTAL(109,Tbl.Kosten[KS5])</f>
        <v>0</v>
      </c>
      <c r="EC259" s="148">
        <f>SUBTOTAL(109,Tbl.Kosten[KS6])</f>
        <v>0</v>
      </c>
      <c r="ED259" s="148">
        <f>SUBTOTAL(109,Tbl.Kosten[KS7])</f>
        <v>0</v>
      </c>
      <c r="EE259" s="148">
        <f>SUBTOTAL(109,Tbl.Kosten[KS8])</f>
        <v>0</v>
      </c>
      <c r="EF259" s="148">
        <f>SUBTOTAL(109,Tbl.Kosten[KS9])</f>
        <v>0</v>
      </c>
      <c r="EG259" s="148">
        <f>SUBTOTAL(109,Tbl.Kosten[KS10])</f>
        <v>0</v>
      </c>
      <c r="EH259" s="148">
        <f>SUBTOTAL(109,Tbl.Kosten[KS11])</f>
        <v>0</v>
      </c>
      <c r="EI259" s="148">
        <f>SUBTOTAL(109,Tbl.Kosten[KS12])</f>
        <v>0</v>
      </c>
      <c r="EJ259" s="148">
        <f>SUBTOTAL(109,Tbl.Kosten[KS13])</f>
        <v>0</v>
      </c>
      <c r="EK259" s="148">
        <f>SUBTOTAL(109,Tbl.Kosten[KS14])</f>
        <v>0</v>
      </c>
      <c r="EL259" s="148">
        <f>SUBTOTAL(109,Tbl.Kosten[KS15])</f>
        <v>0</v>
      </c>
      <c r="EM259" s="148">
        <f>SUBTOTAL(109,Tbl.Kosten[KS16])</f>
        <v>0</v>
      </c>
      <c r="EN259" s="148">
        <f>SUBTOTAL(109,Tbl.Kosten[KS17])</f>
        <v>0</v>
      </c>
      <c r="EO259" s="148">
        <f>SUBTOTAL(109,Tbl.Kosten[KS18])</f>
        <v>0</v>
      </c>
      <c r="EP259" s="148">
        <f>SUBTOTAL(109,Tbl.Kosten[KS19])</f>
        <v>0</v>
      </c>
      <c r="EQ259" s="148">
        <f>SUBTOTAL(109,Tbl.Kosten[KS20])</f>
        <v>0</v>
      </c>
      <c r="ES259" s="148">
        <f>SUBTOTAL(109,Tbl.Kosten[SA1])</f>
        <v>0</v>
      </c>
      <c r="ET259" s="148">
        <f>SUBTOTAL(109,Tbl.Kosten[SA2])</f>
        <v>0</v>
      </c>
      <c r="EU259" s="148">
        <f>SUBTOTAL(109,Tbl.Kosten[SA3])</f>
        <v>0</v>
      </c>
      <c r="EV259" s="148">
        <f>SUBTOTAL(109,Tbl.Kosten[SA4])</f>
        <v>0</v>
      </c>
      <c r="EW259" s="148">
        <f>SUBTOTAL(105,Tbl.Kosten[SA5])</f>
        <v>0</v>
      </c>
      <c r="EX259" s="148">
        <f>SUBTOTAL(109,Tbl.Kosten[SA6])</f>
        <v>0</v>
      </c>
      <c r="EY259" s="148">
        <f>SUBTOTAL(109,Tbl.Kosten[SA7])</f>
        <v>0</v>
      </c>
      <c r="EZ259" s="144">
        <f>SUBTOTAL(109,Tbl.Kosten[SA8])</f>
        <v>0</v>
      </c>
      <c r="FA259" s="144">
        <f>SUBTOTAL(109,Tbl.Kosten[SA9])</f>
        <v>0</v>
      </c>
      <c r="FB259" s="144">
        <f>SUBTOTAL(109,Tbl.Kosten[SA10])</f>
        <v>0</v>
      </c>
      <c r="FC259" s="144">
        <f>SUBTOTAL(109,Tbl.Kosten[SA11])</f>
        <v>0</v>
      </c>
      <c r="FD259" s="144">
        <f>SUBTOTAL(109,Tbl.Kosten[SA12])</f>
        <v>0</v>
      </c>
      <c r="FE259" s="144">
        <f>SUBTOTAL(109,Tbl.Kosten[SA13])</f>
        <v>0</v>
      </c>
      <c r="FF259" s="144">
        <f>SUBTOTAL(109,Tbl.Kosten[SA14])</f>
        <v>0</v>
      </c>
      <c r="FG259" s="144">
        <f>SUBTOTAL(109,Tbl.Kosten[SA15])</f>
        <v>0</v>
      </c>
      <c r="FH259" s="144">
        <f>SUBTOTAL(109,Tbl.Kosten[SA16])</f>
        <v>0</v>
      </c>
      <c r="FI259" s="144">
        <f>SUBTOTAL(109,Tbl.Kosten[SA17])</f>
        <v>0</v>
      </c>
      <c r="FJ259" s="144">
        <f>SUBTOTAL(109,Tbl.Kosten[SA18])</f>
        <v>0</v>
      </c>
      <c r="FK259" s="144">
        <f>SUBTOTAL(109,Tbl.Kosten[SA19])</f>
        <v>0</v>
      </c>
      <c r="FL259" s="144">
        <f>SUBTOTAL(109,Tbl.Kosten[SA20])</f>
        <v>0</v>
      </c>
      <c r="FM259" s="144">
        <f>SUBTOTAL(109,Tbl.Kosten[SA21])</f>
        <v>0</v>
      </c>
      <c r="FN259" s="144">
        <f>SUBTOTAL(109,Tbl.Kosten[SA22])</f>
        <v>0</v>
      </c>
      <c r="FO259" s="144">
        <f>SUBTOTAL(109,Tbl.Kosten[SA23])</f>
        <v>0</v>
      </c>
      <c r="FP259" s="144">
        <f>SUBTOTAL(109,Tbl.Kosten[SA24])</f>
        <v>0</v>
      </c>
      <c r="FQ259" s="144">
        <f>SUBTOTAL(109,Tbl.Kosten[SA25])</f>
        <v>0</v>
      </c>
      <c r="FR259" s="144">
        <f>SUBTOTAL(109,Tbl.Kosten[SA26])</f>
        <v>0</v>
      </c>
      <c r="FS259" s="144">
        <f>SUBTOTAL(109,Tbl.Kosten[SA27])</f>
        <v>0</v>
      </c>
      <c r="FT259" s="144">
        <f>SUBTOTAL(109,Tbl.Kosten[SA28])</f>
        <v>0</v>
      </c>
      <c r="FU259" s="144">
        <f>SUBTOTAL(109,Tbl.Kosten[SA29])</f>
        <v>0</v>
      </c>
      <c r="FV259" s="144">
        <f>SUBTOTAL(109,Tbl.Kosten[SA30])</f>
        <v>0</v>
      </c>
      <c r="FY259" s="144">
        <f>SUBTOTAL(109,Tbl.Kosten[Te financieren])</f>
        <v>0</v>
      </c>
      <c r="FZ259" s="144">
        <f>SUBTOTAL(109,Tbl.Kosten[P101])</f>
        <v>0</v>
      </c>
      <c r="GA259" s="144">
        <f>SUBTOTAL(109,Tbl.Kosten[P102])</f>
        <v>0</v>
      </c>
      <c r="GB259" s="144">
        <f>SUBTOTAL(109,Tbl.Kosten[P103])</f>
        <v>0</v>
      </c>
      <c r="GC259" s="144">
        <f>SUBTOTAL(109,Tbl.Kosten[P104])</f>
        <v>0</v>
      </c>
      <c r="GD259" s="144">
        <f>SUBTOTAL(109,Tbl.Kosten[P105])</f>
        <v>0</v>
      </c>
      <c r="GE259" s="144">
        <f>SUBTOTAL(109,Tbl.Kosten[P106])</f>
        <v>0</v>
      </c>
      <c r="GF259" s="144">
        <f>SUBTOTAL(109,Tbl.Kosten[P107])</f>
        <v>0</v>
      </c>
      <c r="GG259" s="144">
        <f>SUBTOTAL(109,Tbl.Kosten[P108])</f>
        <v>0</v>
      </c>
      <c r="GH259" s="144">
        <f>SUBTOTAL(109,Tbl.Kosten[P109])</f>
        <v>0</v>
      </c>
      <c r="GI259" s="144">
        <f>SUBTOTAL(109,Tbl.Kosten[P110])</f>
        <v>0</v>
      </c>
      <c r="GJ259" s="144">
        <f>SUBTOTAL(109,Tbl.Kosten[P111])</f>
        <v>0</v>
      </c>
      <c r="GK259" s="144">
        <f>SUBTOTAL(109,Tbl.Kosten[P112])</f>
        <v>0</v>
      </c>
      <c r="GL259" s="144">
        <f>SUBTOTAL(109,Tbl.Kosten[P113])</f>
        <v>0</v>
      </c>
      <c r="GM259" s="144">
        <f>SUBTOTAL(109,Tbl.Kosten[P114])</f>
        <v>0</v>
      </c>
      <c r="GN259" s="144">
        <f>SUBTOTAL(109,Tbl.Kosten[P115])</f>
        <v>0</v>
      </c>
      <c r="GO259" s="144">
        <f>SUBTOTAL(109,Tbl.Kosten[P116])</f>
        <v>0</v>
      </c>
      <c r="GP259" s="144">
        <f>SUBTOTAL(109,Tbl.Kosten[P117])</f>
        <v>0</v>
      </c>
      <c r="GQ259" s="144">
        <f>SUBTOTAL(109,Tbl.Kosten[P118])</f>
        <v>0</v>
      </c>
      <c r="GR259" s="144">
        <f>SUBTOTAL(109,Tbl.Kosten[P119])</f>
        <v>0</v>
      </c>
      <c r="GS259" s="144">
        <f>SUBTOTAL(109,Tbl.Kosten[P120])</f>
        <v>0</v>
      </c>
      <c r="GT259" s="144">
        <f>SUBTOTAL(109,Tbl.Kosten[P121])</f>
        <v>0</v>
      </c>
      <c r="GU259" s="144">
        <f>SUBTOTAL(109,Tbl.Kosten[P122])</f>
        <v>0</v>
      </c>
      <c r="GV259" s="144">
        <f>SUBTOTAL(109,Tbl.Kosten[P123])</f>
        <v>0</v>
      </c>
      <c r="GW259" s="144">
        <f>SUBTOTAL(109,Tbl.Kosten[P124])</f>
        <v>0</v>
      </c>
      <c r="GX259" s="144">
        <f>SUBTOTAL(109,Tbl.Kosten[P125])</f>
        <v>0</v>
      </c>
      <c r="GY259" s="144">
        <f>SUBTOTAL(109,Tbl.Kosten[P126])</f>
        <v>0</v>
      </c>
      <c r="GZ259" s="144">
        <f>SUBTOTAL(109,Tbl.Kosten[P127])</f>
        <v>0</v>
      </c>
      <c r="HA259" s="144">
        <f>SUBTOTAL(109,Tbl.Kosten[P128])</f>
        <v>0</v>
      </c>
      <c r="HB259" s="144">
        <f>SUBTOTAL(109,Tbl.Kosten[P129])</f>
        <v>0</v>
      </c>
      <c r="HC259" s="144">
        <f>SUBTOTAL(109,Tbl.Kosten[P130])</f>
        <v>0</v>
      </c>
      <c r="HD259" s="144">
        <f>SUBTOTAL(109,Tbl.Kosten[P131])</f>
        <v>0</v>
      </c>
      <c r="HE259" s="144">
        <f>SUBTOTAL(109,Tbl.Kosten[P132])</f>
        <v>0</v>
      </c>
      <c r="HF259" s="144">
        <f>SUBTOTAL(109,Tbl.Kosten[P133])</f>
        <v>0</v>
      </c>
      <c r="HG259" s="144">
        <f>SUBTOTAL(109,Tbl.Kosten[P134])</f>
        <v>0</v>
      </c>
      <c r="HH259" s="144">
        <f>SUBTOTAL(109,Tbl.Kosten[P135])</f>
        <v>0</v>
      </c>
      <c r="HI259" s="144">
        <f>SUBTOTAL(109,Tbl.Kosten[P136])</f>
        <v>0</v>
      </c>
      <c r="HJ259" s="144">
        <f>SUBTOTAL(109,Tbl.Kosten[P137])</f>
        <v>0</v>
      </c>
      <c r="HK259" s="144">
        <f>SUBTOTAL(109,Tbl.Kosten[P138])</f>
        <v>0</v>
      </c>
      <c r="HL259" s="144">
        <f>SUBTOTAL(109,Tbl.Kosten[P139])</f>
        <v>0</v>
      </c>
      <c r="HM259" s="144">
        <f>SUBTOTAL(109,Tbl.Kosten[P140])</f>
        <v>0</v>
      </c>
      <c r="HN259" s="144">
        <f>SUBTOTAL(109,Tbl.Kosten[P141])</f>
        <v>0</v>
      </c>
      <c r="HO259" s="144">
        <f>SUBTOTAL(109,Tbl.Kosten[P142])</f>
        <v>0</v>
      </c>
      <c r="HP259" s="144">
        <f>SUBTOTAL(109,Tbl.Kosten[P143])</f>
        <v>0</v>
      </c>
      <c r="HQ259" s="144">
        <f>SUBTOTAL(109,Tbl.Kosten[P144])</f>
        <v>0</v>
      </c>
      <c r="HR259" s="144">
        <f>SUBTOTAL(109,Tbl.Kosten[P145])</f>
        <v>0</v>
      </c>
      <c r="HS259" s="144">
        <f>SUBTOTAL(109,Tbl.Kosten[P146])</f>
        <v>0</v>
      </c>
      <c r="HT259" s="144">
        <f>SUBTOTAL(109,Tbl.Kosten[P147])</f>
        <v>0</v>
      </c>
      <c r="HU259" s="144">
        <f>SUBTOTAL(109,Tbl.Kosten[P148])</f>
        <v>0</v>
      </c>
      <c r="HV259" s="144">
        <f>SUBTOTAL(109,Tbl.Kosten[P149])</f>
        <v>0</v>
      </c>
      <c r="HW259" s="144">
        <f>SUBTOTAL(109,Tbl.Kosten[P150])</f>
        <v>0</v>
      </c>
    </row>
    <row r="261" spans="2:231" hidden="1" x14ac:dyDescent="0.3">
      <c r="FX261" s="170"/>
      <c r="GC261" s="144" t="str" cm="1">
        <f t="array" ref="GC261">_xlfn._xlws.SORT(_xlfn.UNIQUE(Tbl.Kosten[P104]),,1,FALSE)</f>
        <v/>
      </c>
      <c r="GD261" s="144" t="str" cm="1">
        <f t="array" ref="GD261">_xlfn._xlws.SORT(_xlfn.UNIQUE(Tbl.Kosten[P104]),,1,FALSE)</f>
        <v/>
      </c>
      <c r="GE261" s="144" t="str" cm="1">
        <f t="array" ref="GE261">_xlfn._xlws.SORT(_xlfn.UNIQUE(Tbl.Kosten[P105]),,1,FALSE)</f>
        <v/>
      </c>
      <c r="GF261" s="144" t="str" cm="1">
        <f t="array" ref="GF261">_xlfn._xlws.SORT(_xlfn.UNIQUE(Tbl.Kosten[P105]),,1,FALSE)</f>
        <v/>
      </c>
      <c r="GG261" s="144" t="str" cm="1">
        <f t="array" ref="GG261">_xlfn._xlws.SORT(_xlfn.UNIQUE(Tbl.Kosten[P106]),,1,FALSE)</f>
        <v/>
      </c>
      <c r="GH261" s="144" t="str" cm="1">
        <f t="array" ref="GH261">_xlfn._xlws.SORT(_xlfn.UNIQUE(Tbl.Kosten[P106]),,1,FALSE)</f>
        <v/>
      </c>
      <c r="GI261" s="144" t="str" cm="1">
        <f t="array" ref="GI261">_xlfn._xlws.SORT(_xlfn.UNIQUE(Tbl.Kosten[P107]),,1,FALSE)</f>
        <v/>
      </c>
      <c r="GJ261" s="144" t="str" cm="1">
        <f t="array" ref="GJ261">_xlfn._xlws.SORT(_xlfn.UNIQUE(Tbl.Kosten[P107]),,1,FALSE)</f>
        <v/>
      </c>
      <c r="GK261" s="144" t="str" cm="1">
        <f t="array" ref="GK261">_xlfn._xlws.SORT(_xlfn.UNIQUE(Tbl.Kosten[P108]),,1,FALSE)</f>
        <v/>
      </c>
      <c r="GL261" s="144" t="str" cm="1">
        <f t="array" ref="GL261">_xlfn._xlws.SORT(_xlfn.UNIQUE(Tbl.Kosten[P108]),,1,FALSE)</f>
        <v/>
      </c>
      <c r="GM261" s="144" t="str" cm="1">
        <f t="array" ref="GM261">_xlfn._xlws.SORT(_xlfn.UNIQUE(Tbl.Kosten[P109]),,1,FALSE)</f>
        <v/>
      </c>
      <c r="GN261" s="144" t="str" cm="1">
        <f t="array" ref="GN261">_xlfn._xlws.SORT(_xlfn.UNIQUE(Tbl.Kosten[P109]),,1,FALSE)</f>
        <v/>
      </c>
      <c r="GO261" s="144" t="str" cm="1">
        <f t="array" ref="GO261">_xlfn._xlws.SORT(_xlfn.UNIQUE(Tbl.Kosten[P110]),,1,FALSE)</f>
        <v/>
      </c>
      <c r="GP261" s="144" t="str" cm="1">
        <f t="array" ref="GP261">_xlfn._xlws.SORT(_xlfn.UNIQUE(Tbl.Kosten[P110]),,1,FALSE)</f>
        <v/>
      </c>
      <c r="GQ261" s="144" t="str" cm="1">
        <f t="array" ref="GQ261">_xlfn._xlws.SORT(_xlfn.UNIQUE(Tbl.Kosten[P111]),,1,FALSE)</f>
        <v/>
      </c>
      <c r="GR261" s="144" t="str" cm="1">
        <f t="array" ref="GR261">_xlfn._xlws.SORT(_xlfn.UNIQUE(Tbl.Kosten[P111]),,1,FALSE)</f>
        <v/>
      </c>
      <c r="GS261" s="144" t="str" cm="1">
        <f t="array" ref="GS261">_xlfn._xlws.SORT(_xlfn.UNIQUE(Tbl.Kosten[P112]),,1,FALSE)</f>
        <v/>
      </c>
      <c r="GT261" s="144" t="str" cm="1">
        <f t="array" ref="GT261">_xlfn._xlws.SORT(_xlfn.UNIQUE(Tbl.Kosten[P112]),,1,FALSE)</f>
        <v/>
      </c>
      <c r="GU261" s="144" t="str" cm="1">
        <f t="array" ref="GU261">_xlfn._xlws.SORT(_xlfn.UNIQUE(Tbl.Kosten[P113]),,1,FALSE)</f>
        <v/>
      </c>
      <c r="GV261" s="144" t="str" cm="1">
        <f t="array" ref="GV261">_xlfn._xlws.SORT(_xlfn.UNIQUE(Tbl.Kosten[P113]),,1,FALSE)</f>
        <v/>
      </c>
      <c r="GW261" s="144" t="str" cm="1">
        <f t="array" ref="GW261">_xlfn._xlws.SORT(_xlfn.UNIQUE(Tbl.Kosten[P114]),,1,FALSE)</f>
        <v/>
      </c>
      <c r="GX261" s="144" t="str" cm="1">
        <f t="array" ref="GX261">_xlfn._xlws.SORT(_xlfn.UNIQUE(Tbl.Kosten[P114]),,1,FALSE)</f>
        <v/>
      </c>
      <c r="GY261" s="144" t="str" cm="1">
        <f t="array" ref="GY261">_xlfn._xlws.SORT(_xlfn.UNIQUE(Tbl.Kosten[P115]),,1,FALSE)</f>
        <v/>
      </c>
      <c r="GZ261" s="144" t="str" cm="1">
        <f t="array" ref="GZ261">_xlfn._xlws.SORT(_xlfn.UNIQUE(Tbl.Kosten[P115]),,1,FALSE)</f>
        <v/>
      </c>
      <c r="HA261" s="144" t="str" cm="1">
        <f t="array" ref="HA261">_xlfn._xlws.SORT(_xlfn.UNIQUE(Tbl.Kosten[P116]),,1,FALSE)</f>
        <v/>
      </c>
      <c r="HB261" s="144" t="str" cm="1">
        <f t="array" ref="HB261">_xlfn._xlws.SORT(_xlfn.UNIQUE(Tbl.Kosten[P116]),,1,FALSE)</f>
        <v/>
      </c>
      <c r="HC261" s="144" t="str" cm="1">
        <f t="array" ref="HC261">_xlfn._xlws.SORT(_xlfn.UNIQUE(Tbl.Kosten[P117]),,1,FALSE)</f>
        <v/>
      </c>
      <c r="HD261" s="144" t="str" cm="1">
        <f t="array" ref="HD261">_xlfn._xlws.SORT(_xlfn.UNIQUE(Tbl.Kosten[P117]),,1,FALSE)</f>
        <v/>
      </c>
      <c r="HE261" s="144" t="str" cm="1">
        <f t="array" ref="HE261">_xlfn._xlws.SORT(_xlfn.UNIQUE(Tbl.Kosten[P118]),,1,FALSE)</f>
        <v/>
      </c>
      <c r="HF261" s="144" t="str" cm="1">
        <f t="array" ref="HF261">_xlfn._xlws.SORT(_xlfn.UNIQUE(Tbl.Kosten[P118]),,1,FALSE)</f>
        <v/>
      </c>
      <c r="HG261" s="144" t="str" cm="1">
        <f t="array" ref="HG261">_xlfn._xlws.SORT(_xlfn.UNIQUE(Tbl.Kosten[P119]),,1,FALSE)</f>
        <v/>
      </c>
      <c r="HH261" s="144" t="str" cm="1">
        <f t="array" ref="HH261">_xlfn._xlws.SORT(_xlfn.UNIQUE(Tbl.Kosten[P119]),,1,FALSE)</f>
        <v/>
      </c>
      <c r="HI261" s="144" t="str" cm="1">
        <f t="array" ref="HI261">_xlfn._xlws.SORT(_xlfn.UNIQUE(Tbl.Kosten[P120]),,1,FALSE)</f>
        <v/>
      </c>
      <c r="HJ261" s="144" t="str" cm="1">
        <f t="array" ref="HJ261">_xlfn._xlws.SORT(_xlfn.UNIQUE(Tbl.Kosten[P120]),,1,FALSE)</f>
        <v/>
      </c>
      <c r="HK261" s="144" t="str" cm="1">
        <f t="array" ref="HK261">_xlfn._xlws.SORT(_xlfn.UNIQUE(Tbl.Kosten[P121]),,1,FALSE)</f>
        <v/>
      </c>
      <c r="HL261" s="144" t="str" cm="1">
        <f t="array" ref="HL261">_xlfn._xlws.SORT(_xlfn.UNIQUE(Tbl.Kosten[P121]),,1,FALSE)</f>
        <v/>
      </c>
      <c r="HM261" s="144" t="str" cm="1">
        <f t="array" ref="HM261">_xlfn._xlws.SORT(_xlfn.UNIQUE(Tbl.Kosten[P122]),,1,FALSE)</f>
        <v/>
      </c>
      <c r="HN261" s="144" t="str" cm="1">
        <f t="array" ref="HN261">_xlfn._xlws.SORT(_xlfn.UNIQUE(Tbl.Kosten[P122]),,1,FALSE)</f>
        <v/>
      </c>
      <c r="HO261" s="144" t="str" cm="1">
        <f t="array" ref="HO261">_xlfn._xlws.SORT(_xlfn.UNIQUE(Tbl.Kosten[P123]),,1,FALSE)</f>
        <v/>
      </c>
      <c r="HP261" s="144" t="str" cm="1">
        <f t="array" ref="HP261">_xlfn._xlws.SORT(_xlfn.UNIQUE(Tbl.Kosten[P123]),,1,FALSE)</f>
        <v/>
      </c>
      <c r="HQ261" s="144" t="str" cm="1">
        <f t="array" ref="HQ261">_xlfn._xlws.SORT(_xlfn.UNIQUE(Tbl.Kosten[P124]),,1,FALSE)</f>
        <v/>
      </c>
      <c r="HR261" s="144" t="str" cm="1">
        <f t="array" ref="HR261">_xlfn._xlws.SORT(_xlfn.UNIQUE(Tbl.Kosten[P124]),,1,FALSE)</f>
        <v/>
      </c>
      <c r="HS261" s="144" t="str" cm="1">
        <f t="array" ref="HS261">_xlfn._xlws.SORT(_xlfn.UNIQUE(Tbl.Kosten[P125]),,1,FALSE)</f>
        <v/>
      </c>
      <c r="HT261" s="144" t="str" cm="1">
        <f t="array" ref="HT261">_xlfn._xlws.SORT(_xlfn.UNIQUE(Tbl.Kosten[P125]),,1,FALSE)</f>
        <v/>
      </c>
      <c r="HU261" s="144" t="str" cm="1">
        <f t="array" ref="HU261">_xlfn._xlws.SORT(_xlfn.UNIQUE(Tbl.Kosten[P126]),,1,FALSE)</f>
        <v/>
      </c>
    </row>
    <row r="262" spans="2:231" hidden="1" x14ac:dyDescent="0.3">
      <c r="FX262" s="170"/>
      <c r="FY262" s="170"/>
      <c r="FZ262" s="170"/>
      <c r="GA262" s="170"/>
      <c r="GB262" s="170"/>
      <c r="GC262" s="170"/>
      <c r="GD262" s="170"/>
      <c r="GE262" s="170"/>
      <c r="GF262" s="170"/>
      <c r="GG262" s="170"/>
      <c r="GH262" s="170"/>
      <c r="GI262" s="170"/>
      <c r="GJ262" s="170"/>
      <c r="GK262" s="170"/>
      <c r="GL262" s="170"/>
      <c r="GM262" s="170"/>
      <c r="GN262" s="170"/>
      <c r="GO262" s="170"/>
      <c r="GP262" s="170"/>
      <c r="GQ262" s="170"/>
      <c r="GR262" s="170"/>
      <c r="GS262" s="170"/>
      <c r="GT262" s="170"/>
      <c r="GU262" s="170"/>
      <c r="GV262" s="170"/>
      <c r="GW262" s="170"/>
      <c r="GX262" s="170"/>
      <c r="GY262" s="170"/>
      <c r="GZ262" s="170"/>
      <c r="HA262" s="170"/>
      <c r="HB262" s="170"/>
      <c r="HC262" s="170"/>
      <c r="HD262" s="170"/>
      <c r="HE262" s="170"/>
      <c r="HF262" s="170"/>
      <c r="HG262" s="170"/>
      <c r="HH262" s="170"/>
      <c r="HI262" s="170"/>
      <c r="HJ262" s="170"/>
      <c r="HK262" s="170"/>
      <c r="HL262" s="170"/>
      <c r="HM262" s="170"/>
      <c r="HN262" s="170"/>
      <c r="HO262" s="170"/>
      <c r="HP262" s="170"/>
      <c r="HQ262" s="170"/>
      <c r="HR262" s="170"/>
      <c r="HS262" s="170"/>
      <c r="HT262" s="170"/>
      <c r="HU262" s="170"/>
    </row>
    <row r="263" spans="2:231" hidden="1" x14ac:dyDescent="0.3">
      <c r="FX263" s="170"/>
      <c r="FY263" s="170"/>
      <c r="FZ263" s="170"/>
      <c r="GA263" s="170"/>
      <c r="GB263" s="170"/>
      <c r="GC263" s="170"/>
      <c r="GD263" s="170"/>
      <c r="GE263" s="170"/>
      <c r="GF263" s="170"/>
      <c r="GG263" s="170"/>
      <c r="GH263" s="170"/>
      <c r="GI263" s="170"/>
      <c r="GJ263" s="170"/>
      <c r="GK263" s="170"/>
      <c r="GL263" s="170"/>
      <c r="GM263" s="170"/>
      <c r="GN263" s="170"/>
      <c r="GO263" s="170"/>
      <c r="GP263" s="170"/>
      <c r="GQ263" s="170"/>
      <c r="GR263" s="170"/>
      <c r="GS263" s="170"/>
      <c r="GT263" s="170"/>
      <c r="GU263" s="170"/>
      <c r="GV263" s="170"/>
      <c r="GW263" s="170"/>
      <c r="GX263" s="170"/>
      <c r="GY263" s="170"/>
      <c r="GZ263" s="170"/>
      <c r="HA263" s="170"/>
      <c r="HB263" s="170"/>
      <c r="HC263" s="170"/>
      <c r="HD263" s="170"/>
      <c r="HE263" s="170"/>
      <c r="HF263" s="170"/>
      <c r="HG263" s="170"/>
      <c r="HH263" s="170"/>
      <c r="HI263" s="170"/>
      <c r="HJ263" s="170"/>
      <c r="HK263" s="170"/>
      <c r="HL263" s="170"/>
      <c r="HM263" s="170"/>
      <c r="HN263" s="170"/>
      <c r="HO263" s="170"/>
      <c r="HP263" s="170"/>
      <c r="HQ263" s="170"/>
      <c r="HR263" s="170"/>
      <c r="HS263" s="170"/>
      <c r="HT263" s="170"/>
      <c r="HU263" s="170"/>
    </row>
    <row r="264" spans="2:231" hidden="1" x14ac:dyDescent="0.3">
      <c r="FX264" s="170"/>
      <c r="FY264" s="170"/>
      <c r="FZ264" s="170"/>
      <c r="GA264" s="170"/>
      <c r="GB264" s="170"/>
      <c r="GC264" s="170"/>
      <c r="GD264" s="170"/>
      <c r="GE264" s="170"/>
      <c r="GF264" s="170"/>
      <c r="GG264" s="170"/>
      <c r="GH264" s="170"/>
      <c r="GI264" s="170"/>
      <c r="GJ264" s="170"/>
      <c r="GK264" s="170"/>
      <c r="GL264" s="170"/>
      <c r="GM264" s="170"/>
      <c r="GN264" s="170"/>
      <c r="GO264" s="170"/>
      <c r="GP264" s="170"/>
      <c r="GQ264" s="170"/>
      <c r="GR264" s="170"/>
      <c r="GS264" s="170"/>
      <c r="GT264" s="170"/>
      <c r="GU264" s="170"/>
      <c r="GV264" s="170"/>
      <c r="GW264" s="170"/>
      <c r="GX264" s="170"/>
      <c r="GY264" s="170"/>
      <c r="GZ264" s="170"/>
      <c r="HA264" s="170"/>
      <c r="HB264" s="170"/>
      <c r="HC264" s="170"/>
      <c r="HD264" s="170"/>
      <c r="HE264" s="170"/>
      <c r="HF264" s="170"/>
      <c r="HG264" s="170"/>
      <c r="HH264" s="170"/>
      <c r="HI264" s="170"/>
      <c r="HJ264" s="170"/>
      <c r="HK264" s="170"/>
      <c r="HL264" s="170"/>
      <c r="HM264" s="170"/>
      <c r="HN264" s="170"/>
      <c r="HO264" s="170"/>
      <c r="HP264" s="170"/>
      <c r="HQ264" s="170"/>
      <c r="HR264" s="170"/>
      <c r="HS264" s="170"/>
      <c r="HT264" s="170"/>
      <c r="HU264" s="170"/>
    </row>
    <row r="265" spans="2:231" hidden="1" x14ac:dyDescent="0.3">
      <c r="FX265" s="170"/>
      <c r="FY265" s="170"/>
      <c r="FZ265" s="170"/>
      <c r="GA265" s="170"/>
      <c r="GB265" s="170"/>
      <c r="GC265" s="170"/>
      <c r="GD265" s="170"/>
      <c r="GE265" s="170"/>
      <c r="GF265" s="170"/>
      <c r="GG265" s="170"/>
      <c r="GH265" s="170"/>
      <c r="GI265" s="170"/>
      <c r="GJ265" s="170"/>
      <c r="GK265" s="170"/>
      <c r="GL265" s="170"/>
      <c r="GM265" s="170"/>
      <c r="GN265" s="170"/>
      <c r="GO265" s="170"/>
      <c r="GP265" s="170"/>
      <c r="GQ265" s="170"/>
      <c r="GR265" s="170"/>
      <c r="GS265" s="170"/>
      <c r="GT265" s="170"/>
      <c r="GU265" s="170"/>
      <c r="GV265" s="170"/>
      <c r="GW265" s="170"/>
      <c r="GX265" s="170"/>
      <c r="GY265" s="170"/>
      <c r="GZ265" s="170"/>
      <c r="HA265" s="170"/>
      <c r="HB265" s="170"/>
      <c r="HC265" s="170"/>
      <c r="HD265" s="170"/>
      <c r="HE265" s="170"/>
      <c r="HF265" s="170"/>
      <c r="HG265" s="170"/>
      <c r="HH265" s="170"/>
      <c r="HI265" s="170"/>
      <c r="HJ265" s="170"/>
      <c r="HK265" s="170"/>
      <c r="HL265" s="170"/>
      <c r="HM265" s="170"/>
      <c r="HN265" s="170"/>
      <c r="HO265" s="170"/>
      <c r="HP265" s="170"/>
      <c r="HQ265" s="170"/>
      <c r="HR265" s="170"/>
      <c r="HS265" s="170"/>
      <c r="HT265" s="170"/>
      <c r="HU265" s="170"/>
    </row>
    <row r="266" spans="2:231" hidden="1" x14ac:dyDescent="0.3">
      <c r="FX266" s="170"/>
      <c r="FY266" s="170"/>
      <c r="FZ266" s="170"/>
      <c r="GA266" s="170"/>
      <c r="GB266" s="170"/>
      <c r="GC266" s="170"/>
      <c r="GD266" s="170"/>
      <c r="GE266" s="170"/>
      <c r="GF266" s="170"/>
      <c r="GG266" s="170"/>
      <c r="GH266" s="170"/>
      <c r="GI266" s="170"/>
      <c r="GJ266" s="170"/>
      <c r="GK266" s="170"/>
      <c r="GL266" s="170"/>
      <c r="GM266" s="170"/>
      <c r="GN266" s="170"/>
      <c r="GO266" s="170"/>
      <c r="GP266" s="170"/>
      <c r="GQ266" s="170"/>
      <c r="GR266" s="170"/>
      <c r="GS266" s="170"/>
      <c r="GT266" s="170"/>
      <c r="GU266" s="170"/>
      <c r="GV266" s="170"/>
      <c r="GW266" s="170"/>
      <c r="GX266" s="170"/>
      <c r="GY266" s="170"/>
      <c r="GZ266" s="170"/>
      <c r="HA266" s="170"/>
      <c r="HB266" s="170"/>
      <c r="HC266" s="170"/>
      <c r="HD266" s="170"/>
      <c r="HE266" s="170"/>
      <c r="HF266" s="170"/>
      <c r="HG266" s="170"/>
      <c r="HH266" s="170"/>
      <c r="HI266" s="170"/>
      <c r="HJ266" s="170"/>
      <c r="HK266" s="170"/>
      <c r="HL266" s="170"/>
      <c r="HM266" s="170"/>
      <c r="HN266" s="170"/>
      <c r="HO266" s="170"/>
      <c r="HP266" s="170"/>
      <c r="HQ266" s="170"/>
      <c r="HR266" s="170"/>
      <c r="HS266" s="170"/>
      <c r="HT266" s="170"/>
      <c r="HU266" s="170"/>
    </row>
    <row r="267" spans="2:231" hidden="1" x14ac:dyDescent="0.3">
      <c r="FX267" s="170"/>
      <c r="FY267" s="170"/>
      <c r="FZ267" s="170"/>
      <c r="GA267" s="170"/>
      <c r="GB267" s="170"/>
      <c r="GC267" s="170"/>
      <c r="GD267" s="170"/>
      <c r="GE267" s="170"/>
      <c r="GF267" s="170"/>
      <c r="GG267" s="170"/>
      <c r="GH267" s="170"/>
      <c r="GI267" s="170"/>
      <c r="GJ267" s="170"/>
      <c r="GK267" s="170"/>
      <c r="GL267" s="170"/>
      <c r="GM267" s="170"/>
      <c r="GN267" s="170"/>
      <c r="GO267" s="170"/>
      <c r="GP267" s="170"/>
      <c r="GQ267" s="170"/>
      <c r="GR267" s="170"/>
      <c r="GS267" s="170"/>
      <c r="GT267" s="170"/>
      <c r="GU267" s="170"/>
      <c r="GV267" s="170"/>
      <c r="GW267" s="170"/>
      <c r="GX267" s="170"/>
      <c r="GY267" s="170"/>
      <c r="GZ267" s="170"/>
      <c r="HA267" s="170"/>
      <c r="HB267" s="170"/>
      <c r="HC267" s="170"/>
      <c r="HD267" s="170"/>
      <c r="HE267" s="170"/>
      <c r="HF267" s="170"/>
      <c r="HG267" s="170"/>
      <c r="HH267" s="170"/>
      <c r="HI267" s="170"/>
      <c r="HJ267" s="170"/>
      <c r="HK267" s="170"/>
      <c r="HL267" s="170"/>
      <c r="HM267" s="170"/>
      <c r="HN267" s="170"/>
      <c r="HO267" s="170"/>
      <c r="HP267" s="170"/>
      <c r="HQ267" s="170"/>
      <c r="HR267" s="170"/>
      <c r="HS267" s="170"/>
      <c r="HT267" s="170"/>
      <c r="HU267" s="170"/>
    </row>
    <row r="268" spans="2:231" hidden="1" x14ac:dyDescent="0.3">
      <c r="FX268" s="170"/>
      <c r="FY268" s="170"/>
      <c r="FZ268" s="170"/>
      <c r="GA268" s="170"/>
      <c r="GB268" s="170"/>
      <c r="GC268" s="170"/>
      <c r="GD268" s="170"/>
      <c r="GE268" s="170"/>
      <c r="GF268" s="170"/>
      <c r="GG268" s="170"/>
      <c r="GH268" s="170"/>
      <c r="GI268" s="170"/>
      <c r="GJ268" s="170"/>
      <c r="GK268" s="170"/>
      <c r="GL268" s="170"/>
      <c r="GM268" s="170"/>
      <c r="GN268" s="170"/>
      <c r="GO268" s="170"/>
      <c r="GP268" s="170"/>
      <c r="GQ268" s="170"/>
      <c r="GR268" s="170"/>
      <c r="GS268" s="170"/>
      <c r="GT268" s="170"/>
      <c r="GU268" s="170"/>
      <c r="GV268" s="170"/>
      <c r="GW268" s="170"/>
      <c r="GX268" s="170"/>
      <c r="GY268" s="170"/>
      <c r="GZ268" s="170"/>
      <c r="HA268" s="170"/>
      <c r="HB268" s="170"/>
      <c r="HC268" s="170"/>
      <c r="HD268" s="170"/>
      <c r="HE268" s="170"/>
      <c r="HF268" s="170"/>
      <c r="HG268" s="170"/>
      <c r="HH268" s="170"/>
      <c r="HI268" s="170"/>
      <c r="HJ268" s="170"/>
      <c r="HK268" s="170"/>
      <c r="HL268" s="170"/>
      <c r="HM268" s="170"/>
      <c r="HN268" s="170"/>
      <c r="HO268" s="170"/>
      <c r="HP268" s="170"/>
      <c r="HQ268" s="170"/>
      <c r="HR268" s="170"/>
      <c r="HS268" s="170"/>
      <c r="HT268" s="170"/>
      <c r="HU268" s="170"/>
    </row>
    <row r="269" spans="2:231" hidden="1" x14ac:dyDescent="0.3">
      <c r="FX269" s="170"/>
      <c r="FY269" s="170"/>
      <c r="FZ269" s="170"/>
      <c r="GA269" s="170"/>
      <c r="GB269" s="170"/>
      <c r="GC269" s="170"/>
      <c r="GD269" s="170"/>
      <c r="GE269" s="170"/>
      <c r="GF269" s="170"/>
      <c r="GG269" s="170"/>
      <c r="GH269" s="170"/>
      <c r="GI269" s="170"/>
      <c r="GJ269" s="170"/>
      <c r="GK269" s="170"/>
      <c r="GL269" s="170"/>
      <c r="GM269" s="170"/>
      <c r="GN269" s="170"/>
      <c r="GO269" s="170"/>
      <c r="GP269" s="170"/>
      <c r="GQ269" s="170"/>
      <c r="GR269" s="170"/>
      <c r="GS269" s="170"/>
      <c r="GT269" s="170"/>
      <c r="GU269" s="170"/>
      <c r="GV269" s="170"/>
      <c r="GW269" s="170"/>
      <c r="GX269" s="170"/>
      <c r="GY269" s="170"/>
      <c r="GZ269" s="170"/>
      <c r="HA269" s="170"/>
      <c r="HB269" s="170"/>
      <c r="HC269" s="170"/>
      <c r="HD269" s="170"/>
      <c r="HE269" s="170"/>
      <c r="HF269" s="170"/>
      <c r="HG269" s="170"/>
      <c r="HH269" s="170"/>
      <c r="HI269" s="170"/>
      <c r="HJ269" s="170"/>
      <c r="HK269" s="170"/>
      <c r="HL269" s="170"/>
      <c r="HM269" s="170"/>
      <c r="HN269" s="170"/>
      <c r="HO269" s="170"/>
      <c r="HP269" s="170"/>
      <c r="HQ269" s="170"/>
      <c r="HR269" s="170"/>
      <c r="HS269" s="170"/>
      <c r="HT269" s="170"/>
      <c r="HU269" s="170"/>
    </row>
    <row r="270" spans="2:231" hidden="1" x14ac:dyDescent="0.3">
      <c r="FX270" s="170"/>
      <c r="FY270" s="170"/>
      <c r="FZ270" s="170"/>
      <c r="GA270" s="170"/>
      <c r="GB270" s="170"/>
      <c r="GC270" s="170"/>
      <c r="GD270" s="170"/>
      <c r="GE270" s="170"/>
      <c r="GF270" s="170"/>
      <c r="GG270" s="170"/>
      <c r="GH270" s="170"/>
      <c r="GI270" s="170"/>
      <c r="GJ270" s="170"/>
      <c r="GK270" s="170"/>
      <c r="GL270" s="170"/>
      <c r="GM270" s="170"/>
      <c r="GN270" s="170"/>
      <c r="GO270" s="170"/>
      <c r="GP270" s="170"/>
      <c r="GQ270" s="170"/>
      <c r="GR270" s="170"/>
      <c r="GS270" s="170"/>
      <c r="GT270" s="170"/>
      <c r="GU270" s="170"/>
      <c r="GV270" s="170"/>
      <c r="GW270" s="170"/>
      <c r="GX270" s="170"/>
      <c r="GY270" s="170"/>
      <c r="GZ270" s="170"/>
      <c r="HA270" s="170"/>
      <c r="HB270" s="170"/>
      <c r="HC270" s="170"/>
      <c r="HD270" s="170"/>
      <c r="HE270" s="170"/>
      <c r="HF270" s="170"/>
      <c r="HG270" s="170"/>
      <c r="HH270" s="170"/>
      <c r="HI270" s="170"/>
      <c r="HJ270" s="170"/>
      <c r="HK270" s="170"/>
      <c r="HL270" s="170"/>
      <c r="HM270" s="170"/>
      <c r="HN270" s="170"/>
      <c r="HO270" s="170"/>
      <c r="HP270" s="170"/>
      <c r="HQ270" s="170"/>
      <c r="HR270" s="170"/>
      <c r="HS270" s="170"/>
      <c r="HT270" s="170"/>
      <c r="HU270" s="170"/>
    </row>
    <row r="271" spans="2:231" hidden="1" x14ac:dyDescent="0.3">
      <c r="FX271" s="170"/>
      <c r="FY271" s="170"/>
      <c r="FZ271" s="170"/>
      <c r="GA271" s="170"/>
      <c r="GB271" s="170"/>
      <c r="GC271" s="170"/>
      <c r="GD271" s="170"/>
      <c r="GE271" s="170"/>
      <c r="GF271" s="170"/>
      <c r="GG271" s="170"/>
      <c r="GH271" s="170"/>
      <c r="GI271" s="170"/>
      <c r="GJ271" s="170"/>
      <c r="GK271" s="170"/>
      <c r="GL271" s="170"/>
      <c r="GM271" s="170"/>
      <c r="GN271" s="170"/>
      <c r="GO271" s="170"/>
      <c r="GP271" s="170"/>
      <c r="GQ271" s="170"/>
      <c r="GR271" s="170"/>
      <c r="GS271" s="170"/>
      <c r="GT271" s="170"/>
      <c r="GU271" s="170"/>
      <c r="GV271" s="170"/>
      <c r="GW271" s="170"/>
      <c r="GX271" s="170"/>
      <c r="GY271" s="170"/>
      <c r="GZ271" s="170"/>
      <c r="HA271" s="170"/>
      <c r="HB271" s="170"/>
      <c r="HC271" s="170"/>
      <c r="HD271" s="170"/>
      <c r="HE271" s="170"/>
      <c r="HF271" s="170"/>
      <c r="HG271" s="170"/>
      <c r="HH271" s="170"/>
      <c r="HI271" s="170"/>
      <c r="HJ271" s="170"/>
      <c r="HK271" s="170"/>
      <c r="HL271" s="170"/>
      <c r="HM271" s="170"/>
      <c r="HN271" s="170"/>
      <c r="HO271" s="170"/>
      <c r="HP271" s="170"/>
      <c r="HQ271" s="170"/>
      <c r="HR271" s="170"/>
      <c r="HS271" s="170"/>
      <c r="HT271" s="170"/>
      <c r="HU271" s="170"/>
    </row>
    <row r="272" spans="2:231" hidden="1" x14ac:dyDescent="0.3">
      <c r="FX272" s="170"/>
      <c r="FY272" s="170"/>
      <c r="FZ272" s="170"/>
      <c r="GA272" s="170"/>
      <c r="GB272" s="170"/>
      <c r="GC272" s="170"/>
      <c r="GD272" s="170"/>
      <c r="GE272" s="170"/>
      <c r="GF272" s="170"/>
      <c r="GG272" s="170"/>
      <c r="GH272" s="170"/>
      <c r="GI272" s="170"/>
      <c r="GJ272" s="170"/>
      <c r="GK272" s="170"/>
      <c r="GL272" s="170"/>
      <c r="GM272" s="170"/>
      <c r="GN272" s="170"/>
      <c r="GO272" s="170"/>
      <c r="GP272" s="170"/>
      <c r="GQ272" s="170"/>
      <c r="GR272" s="170"/>
      <c r="GS272" s="170"/>
      <c r="GT272" s="170"/>
      <c r="GU272" s="170"/>
      <c r="GV272" s="170"/>
      <c r="GW272" s="170"/>
      <c r="GX272" s="170"/>
      <c r="GY272" s="170"/>
      <c r="GZ272" s="170"/>
      <c r="HA272" s="170"/>
      <c r="HB272" s="170"/>
      <c r="HC272" s="170"/>
      <c r="HD272" s="170"/>
      <c r="HE272" s="170"/>
      <c r="HF272" s="170"/>
      <c r="HG272" s="170"/>
      <c r="HH272" s="170"/>
      <c r="HI272" s="170"/>
      <c r="HJ272" s="170"/>
      <c r="HK272" s="170"/>
      <c r="HL272" s="170"/>
      <c r="HM272" s="170"/>
      <c r="HN272" s="170"/>
      <c r="HO272" s="170"/>
      <c r="HP272" s="170"/>
      <c r="HQ272" s="170"/>
      <c r="HR272" s="170"/>
      <c r="HS272" s="170"/>
      <c r="HT272" s="170"/>
      <c r="HU272" s="170"/>
    </row>
    <row r="273" spans="180:229" hidden="1" x14ac:dyDescent="0.3">
      <c r="FX273" s="170"/>
      <c r="FY273" s="170"/>
      <c r="FZ273" s="170"/>
      <c r="GA273" s="170"/>
      <c r="GB273" s="170"/>
      <c r="GC273" s="170"/>
      <c r="GD273" s="170"/>
      <c r="GE273" s="170"/>
      <c r="GF273" s="170"/>
      <c r="GG273" s="170"/>
      <c r="GH273" s="170"/>
      <c r="GI273" s="170"/>
      <c r="GJ273" s="170"/>
      <c r="GK273" s="170"/>
      <c r="GL273" s="170"/>
      <c r="GM273" s="170"/>
      <c r="GN273" s="170"/>
      <c r="GO273" s="170"/>
      <c r="GP273" s="170"/>
      <c r="GQ273" s="170"/>
      <c r="GR273" s="170"/>
      <c r="GS273" s="170"/>
      <c r="GT273" s="170"/>
      <c r="GU273" s="170"/>
      <c r="GV273" s="170"/>
      <c r="GW273" s="170"/>
      <c r="GX273" s="170"/>
      <c r="GY273" s="170"/>
      <c r="GZ273" s="170"/>
      <c r="HA273" s="170"/>
      <c r="HB273" s="170"/>
      <c r="HC273" s="170"/>
      <c r="HD273" s="170"/>
      <c r="HE273" s="170"/>
      <c r="HF273" s="170"/>
      <c r="HG273" s="170"/>
      <c r="HH273" s="170"/>
      <c r="HI273" s="170"/>
      <c r="HJ273" s="170"/>
      <c r="HK273" s="170"/>
      <c r="HL273" s="170"/>
      <c r="HM273" s="170"/>
      <c r="HN273" s="170"/>
      <c r="HO273" s="170"/>
      <c r="HP273" s="170"/>
      <c r="HQ273" s="170"/>
      <c r="HR273" s="170"/>
      <c r="HS273" s="170"/>
      <c r="HT273" s="170"/>
      <c r="HU273" s="170"/>
    </row>
    <row r="274" spans="180:229" hidden="1" x14ac:dyDescent="0.3">
      <c r="FX274" s="170"/>
      <c r="FY274" s="170"/>
      <c r="FZ274" s="170"/>
      <c r="GA274" s="170"/>
      <c r="GB274" s="170"/>
      <c r="GC274" s="170"/>
      <c r="GD274" s="170"/>
      <c r="GE274" s="170"/>
      <c r="GF274" s="170"/>
      <c r="GG274" s="170"/>
      <c r="GH274" s="170"/>
      <c r="GI274" s="170"/>
      <c r="GJ274" s="170"/>
      <c r="GK274" s="170"/>
      <c r="GL274" s="170"/>
      <c r="GM274" s="170"/>
      <c r="GN274" s="170"/>
      <c r="GO274" s="170"/>
      <c r="GP274" s="170"/>
      <c r="GQ274" s="170"/>
      <c r="GR274" s="170"/>
      <c r="GS274" s="170"/>
      <c r="GT274" s="170"/>
      <c r="GU274" s="170"/>
      <c r="GV274" s="170"/>
      <c r="GW274" s="170"/>
      <c r="GX274" s="170"/>
      <c r="GY274" s="170"/>
      <c r="GZ274" s="170"/>
      <c r="HA274" s="170"/>
      <c r="HB274" s="170"/>
      <c r="HC274" s="170"/>
      <c r="HD274" s="170"/>
      <c r="HE274" s="170"/>
      <c r="HF274" s="170"/>
      <c r="HG274" s="170"/>
      <c r="HH274" s="170"/>
      <c r="HI274" s="170"/>
      <c r="HJ274" s="170"/>
      <c r="HK274" s="170"/>
      <c r="HL274" s="170"/>
      <c r="HM274" s="170"/>
      <c r="HN274" s="170"/>
      <c r="HO274" s="170"/>
      <c r="HP274" s="170"/>
      <c r="HQ274" s="170"/>
      <c r="HR274" s="170"/>
      <c r="HS274" s="170"/>
      <c r="HT274" s="170"/>
      <c r="HU274" s="170"/>
    </row>
    <row r="275" spans="180:229" hidden="1" x14ac:dyDescent="0.3">
      <c r="FX275" s="170"/>
      <c r="FY275" s="170"/>
      <c r="FZ275" s="170"/>
      <c r="GA275" s="170"/>
      <c r="GB275" s="170"/>
      <c r="GC275" s="170"/>
      <c r="GD275" s="170"/>
      <c r="GE275" s="170"/>
      <c r="GF275" s="170"/>
      <c r="GG275" s="170"/>
      <c r="GH275" s="170"/>
      <c r="GI275" s="170"/>
      <c r="GJ275" s="170"/>
      <c r="GK275" s="170"/>
      <c r="GL275" s="170"/>
      <c r="GM275" s="170"/>
      <c r="GN275" s="170"/>
      <c r="GO275" s="170"/>
      <c r="GP275" s="170"/>
      <c r="GQ275" s="170"/>
      <c r="GR275" s="170"/>
      <c r="GS275" s="170"/>
      <c r="GT275" s="170"/>
      <c r="GU275" s="170"/>
      <c r="GV275" s="170"/>
      <c r="GW275" s="170"/>
      <c r="GX275" s="170"/>
      <c r="GY275" s="170"/>
      <c r="GZ275" s="170"/>
      <c r="HA275" s="170"/>
      <c r="HB275" s="170"/>
      <c r="HC275" s="170"/>
      <c r="HD275" s="170"/>
      <c r="HE275" s="170"/>
      <c r="HF275" s="170"/>
      <c r="HG275" s="170"/>
      <c r="HH275" s="170"/>
      <c r="HI275" s="170"/>
      <c r="HJ275" s="170"/>
      <c r="HK275" s="170"/>
      <c r="HL275" s="170"/>
      <c r="HM275" s="170"/>
      <c r="HN275" s="170"/>
      <c r="HO275" s="170"/>
      <c r="HP275" s="170"/>
      <c r="HQ275" s="170"/>
      <c r="HR275" s="170"/>
      <c r="HS275" s="170"/>
      <c r="HT275" s="170"/>
      <c r="HU275" s="170"/>
    </row>
    <row r="276" spans="180:229" hidden="1" x14ac:dyDescent="0.3">
      <c r="FX276" s="170"/>
      <c r="FY276" s="170"/>
      <c r="FZ276" s="170"/>
      <c r="GA276" s="170"/>
      <c r="GB276" s="170"/>
      <c r="GC276" s="170"/>
      <c r="GD276" s="170"/>
      <c r="GE276" s="170"/>
      <c r="GF276" s="170"/>
      <c r="GG276" s="170"/>
      <c r="GH276" s="170"/>
      <c r="GI276" s="170"/>
      <c r="GJ276" s="170"/>
      <c r="GK276" s="170"/>
      <c r="GL276" s="170"/>
      <c r="GM276" s="170"/>
      <c r="GN276" s="170"/>
      <c r="GO276" s="170"/>
      <c r="GP276" s="170"/>
      <c r="GQ276" s="170"/>
      <c r="GR276" s="170"/>
      <c r="GS276" s="170"/>
      <c r="GT276" s="170"/>
      <c r="GU276" s="170"/>
      <c r="GV276" s="170"/>
      <c r="GW276" s="170"/>
      <c r="GX276" s="170"/>
      <c r="GY276" s="170"/>
      <c r="GZ276" s="170"/>
      <c r="HA276" s="170"/>
      <c r="HB276" s="170"/>
      <c r="HC276" s="170"/>
      <c r="HD276" s="170"/>
      <c r="HE276" s="170"/>
      <c r="HF276" s="170"/>
      <c r="HG276" s="170"/>
      <c r="HH276" s="170"/>
      <c r="HI276" s="170"/>
      <c r="HJ276" s="170"/>
      <c r="HK276" s="170"/>
      <c r="HL276" s="170"/>
      <c r="HM276" s="170"/>
      <c r="HN276" s="170"/>
      <c r="HO276" s="170"/>
      <c r="HP276" s="170"/>
      <c r="HQ276" s="170"/>
      <c r="HR276" s="170"/>
      <c r="HS276" s="170"/>
      <c r="HT276" s="170"/>
      <c r="HU276" s="170"/>
    </row>
    <row r="277" spans="180:229" hidden="1" x14ac:dyDescent="0.3">
      <c r="FX277" s="170"/>
      <c r="FY277" s="170"/>
      <c r="FZ277" s="170"/>
      <c r="GA277" s="170"/>
      <c r="GB277" s="170"/>
      <c r="GC277" s="170"/>
      <c r="GD277" s="170"/>
      <c r="GE277" s="170"/>
      <c r="GF277" s="170"/>
      <c r="GG277" s="170"/>
      <c r="GH277" s="170"/>
      <c r="GI277" s="170"/>
      <c r="GJ277" s="170"/>
      <c r="GK277" s="170"/>
      <c r="GL277" s="170"/>
      <c r="GM277" s="170"/>
      <c r="GN277" s="170"/>
      <c r="GO277" s="170"/>
      <c r="GP277" s="170"/>
      <c r="GQ277" s="170"/>
      <c r="GR277" s="170"/>
      <c r="GS277" s="170"/>
      <c r="GT277" s="170"/>
      <c r="GU277" s="170"/>
      <c r="GV277" s="170"/>
      <c r="GW277" s="170"/>
      <c r="GX277" s="170"/>
      <c r="GY277" s="170"/>
      <c r="GZ277" s="170"/>
      <c r="HA277" s="170"/>
      <c r="HB277" s="170"/>
      <c r="HC277" s="170"/>
      <c r="HD277" s="170"/>
      <c r="HE277" s="170"/>
      <c r="HF277" s="170"/>
      <c r="HG277" s="170"/>
      <c r="HH277" s="170"/>
      <c r="HI277" s="170"/>
      <c r="HJ277" s="170"/>
      <c r="HK277" s="170"/>
      <c r="HL277" s="170"/>
      <c r="HM277" s="170"/>
      <c r="HN277" s="170"/>
      <c r="HO277" s="170"/>
      <c r="HP277" s="170"/>
      <c r="HQ277" s="170"/>
      <c r="HR277" s="170"/>
      <c r="HS277" s="170"/>
      <c r="HT277" s="170"/>
      <c r="HU277" s="170"/>
    </row>
    <row r="278" spans="180:229" hidden="1" x14ac:dyDescent="0.3">
      <c r="FX278" s="170"/>
      <c r="FY278" s="170"/>
      <c r="FZ278" s="170"/>
      <c r="GA278" s="170"/>
      <c r="GB278" s="170"/>
      <c r="GC278" s="170"/>
      <c r="GD278" s="170"/>
      <c r="GE278" s="170"/>
      <c r="GF278" s="170"/>
      <c r="GG278" s="170"/>
      <c r="GH278" s="170"/>
      <c r="GI278" s="170"/>
      <c r="GJ278" s="170"/>
      <c r="GK278" s="170"/>
      <c r="GL278" s="170"/>
      <c r="GM278" s="170"/>
      <c r="GN278" s="170"/>
      <c r="GO278" s="170"/>
      <c r="GP278" s="170"/>
      <c r="GQ278" s="170"/>
      <c r="GR278" s="170"/>
      <c r="GS278" s="170"/>
      <c r="GT278" s="170"/>
      <c r="GU278" s="170"/>
      <c r="GV278" s="170"/>
      <c r="GW278" s="170"/>
      <c r="GX278" s="170"/>
      <c r="GY278" s="170"/>
      <c r="GZ278" s="170"/>
      <c r="HA278" s="170"/>
      <c r="HB278" s="170"/>
      <c r="HC278" s="170"/>
      <c r="HD278" s="170"/>
      <c r="HE278" s="170"/>
      <c r="HF278" s="170"/>
      <c r="HG278" s="170"/>
      <c r="HH278" s="170"/>
      <c r="HI278" s="170"/>
      <c r="HJ278" s="170"/>
      <c r="HK278" s="170"/>
      <c r="HL278" s="170"/>
      <c r="HM278" s="170"/>
      <c r="HN278" s="170"/>
      <c r="HO278" s="170"/>
      <c r="HP278" s="170"/>
      <c r="HQ278" s="170"/>
      <c r="HR278" s="170"/>
      <c r="HS278" s="170"/>
      <c r="HT278" s="170"/>
      <c r="HU278" s="170"/>
    </row>
    <row r="279" spans="180:229" hidden="1" x14ac:dyDescent="0.3">
      <c r="FX279" s="170"/>
      <c r="FY279" s="170"/>
      <c r="FZ279" s="170"/>
      <c r="GA279" s="170"/>
      <c r="GB279" s="170"/>
      <c r="GC279" s="170"/>
      <c r="GD279" s="170"/>
      <c r="GE279" s="170"/>
      <c r="GF279" s="170"/>
      <c r="GG279" s="170"/>
      <c r="GH279" s="170"/>
      <c r="GI279" s="170"/>
      <c r="GJ279" s="170"/>
      <c r="GK279" s="170"/>
      <c r="GL279" s="170"/>
      <c r="GM279" s="170"/>
      <c r="GN279" s="170"/>
      <c r="GO279" s="170"/>
      <c r="GP279" s="170"/>
      <c r="GQ279" s="170"/>
      <c r="GR279" s="170"/>
      <c r="GS279" s="170"/>
      <c r="GT279" s="170"/>
      <c r="GU279" s="170"/>
      <c r="GV279" s="170"/>
      <c r="GW279" s="170"/>
      <c r="GX279" s="170"/>
      <c r="GY279" s="170"/>
      <c r="GZ279" s="170"/>
      <c r="HA279" s="170"/>
      <c r="HB279" s="170"/>
      <c r="HC279" s="170"/>
      <c r="HD279" s="170"/>
      <c r="HE279" s="170"/>
      <c r="HF279" s="170"/>
      <c r="HG279" s="170"/>
      <c r="HH279" s="170"/>
      <c r="HI279" s="170"/>
      <c r="HJ279" s="170"/>
      <c r="HK279" s="170"/>
      <c r="HL279" s="170"/>
      <c r="HM279" s="170"/>
      <c r="HN279" s="170"/>
      <c r="HO279" s="170"/>
      <c r="HP279" s="170"/>
      <c r="HQ279" s="170"/>
      <c r="HR279" s="170"/>
      <c r="HS279" s="170"/>
      <c r="HT279" s="170"/>
      <c r="HU279" s="170"/>
    </row>
    <row r="280" spans="180:229" hidden="1" x14ac:dyDescent="0.3">
      <c r="FX280" s="170"/>
      <c r="FY280" s="170"/>
      <c r="FZ280" s="170"/>
      <c r="GA280" s="170"/>
      <c r="GB280" s="170"/>
      <c r="GC280" s="170"/>
      <c r="GD280" s="170"/>
      <c r="GE280" s="170"/>
      <c r="GF280" s="170"/>
      <c r="GG280" s="170"/>
      <c r="GH280" s="170"/>
      <c r="GI280" s="170"/>
      <c r="GJ280" s="170"/>
      <c r="GK280" s="170"/>
      <c r="GL280" s="170"/>
      <c r="GM280" s="170"/>
      <c r="GN280" s="170"/>
      <c r="GO280" s="170"/>
      <c r="GP280" s="170"/>
      <c r="GQ280" s="170"/>
      <c r="GR280" s="170"/>
      <c r="GS280" s="170"/>
      <c r="GT280" s="170"/>
      <c r="GU280" s="170"/>
      <c r="GV280" s="170"/>
      <c r="GW280" s="170"/>
      <c r="GX280" s="170"/>
      <c r="GY280" s="170"/>
      <c r="GZ280" s="170"/>
      <c r="HA280" s="170"/>
      <c r="HB280" s="170"/>
      <c r="HC280" s="170"/>
      <c r="HD280" s="170"/>
      <c r="HE280" s="170"/>
      <c r="HF280" s="170"/>
      <c r="HG280" s="170"/>
      <c r="HH280" s="170"/>
      <c r="HI280" s="170"/>
      <c r="HJ280" s="170"/>
      <c r="HK280" s="170"/>
      <c r="HL280" s="170"/>
      <c r="HM280" s="170"/>
      <c r="HN280" s="170"/>
      <c r="HO280" s="170"/>
      <c r="HP280" s="170"/>
      <c r="HQ280" s="170"/>
      <c r="HR280" s="170"/>
      <c r="HS280" s="170"/>
      <c r="HT280" s="170"/>
      <c r="HU280" s="170"/>
    </row>
    <row r="281" spans="180:229" hidden="1" x14ac:dyDescent="0.3">
      <c r="FX281" s="170"/>
      <c r="FY281" s="170"/>
      <c r="FZ281" s="170"/>
      <c r="GA281" s="170"/>
      <c r="GB281" s="170"/>
      <c r="GC281" s="170"/>
      <c r="GD281" s="170"/>
      <c r="GE281" s="170"/>
      <c r="GF281" s="170"/>
      <c r="GG281" s="170"/>
      <c r="GH281" s="170"/>
      <c r="GI281" s="170"/>
      <c r="GJ281" s="170"/>
      <c r="GK281" s="170"/>
      <c r="GL281" s="170"/>
      <c r="GM281" s="170"/>
      <c r="GN281" s="170"/>
      <c r="GO281" s="170"/>
      <c r="GP281" s="170"/>
      <c r="GQ281" s="170"/>
      <c r="GR281" s="170"/>
      <c r="GS281" s="170"/>
      <c r="GT281" s="170"/>
      <c r="GU281" s="170"/>
      <c r="GV281" s="170"/>
      <c r="GW281" s="170"/>
      <c r="GX281" s="170"/>
      <c r="GY281" s="170"/>
      <c r="GZ281" s="170"/>
      <c r="HA281" s="170"/>
      <c r="HB281" s="170"/>
      <c r="HC281" s="170"/>
      <c r="HD281" s="170"/>
      <c r="HE281" s="170"/>
      <c r="HF281" s="170"/>
      <c r="HG281" s="170"/>
      <c r="HH281" s="170"/>
      <c r="HI281" s="170"/>
      <c r="HJ281" s="170"/>
      <c r="HK281" s="170"/>
      <c r="HL281" s="170"/>
      <c r="HM281" s="170"/>
      <c r="HN281" s="170"/>
      <c r="HO281" s="170"/>
      <c r="HP281" s="170"/>
      <c r="HQ281" s="170"/>
      <c r="HR281" s="170"/>
      <c r="HS281" s="170"/>
      <c r="HT281" s="170"/>
      <c r="HU281" s="170"/>
    </row>
    <row r="282" spans="180:229" hidden="1" x14ac:dyDescent="0.3">
      <c r="FX282" s="170"/>
      <c r="FY282" s="170"/>
      <c r="FZ282" s="170"/>
      <c r="GA282" s="170"/>
      <c r="GB282" s="170"/>
      <c r="GC282" s="170"/>
      <c r="GD282" s="170"/>
      <c r="GE282" s="170"/>
      <c r="GF282" s="170"/>
      <c r="GG282" s="170"/>
      <c r="GH282" s="170"/>
      <c r="GI282" s="170"/>
      <c r="GJ282" s="170"/>
      <c r="GK282" s="170"/>
      <c r="GL282" s="170"/>
      <c r="GM282" s="170"/>
      <c r="GN282" s="170"/>
      <c r="GO282" s="170"/>
      <c r="GP282" s="170"/>
      <c r="GQ282" s="170"/>
      <c r="GR282" s="170"/>
      <c r="GS282" s="170"/>
      <c r="GT282" s="170"/>
      <c r="GU282" s="170"/>
      <c r="GV282" s="170"/>
      <c r="GW282" s="170"/>
      <c r="GX282" s="170"/>
      <c r="GY282" s="170"/>
      <c r="GZ282" s="170"/>
      <c r="HA282" s="170"/>
      <c r="HB282" s="170"/>
      <c r="HC282" s="170"/>
      <c r="HD282" s="170"/>
      <c r="HE282" s="170"/>
      <c r="HF282" s="170"/>
      <c r="HG282" s="170"/>
      <c r="HH282" s="170"/>
      <c r="HI282" s="170"/>
      <c r="HJ282" s="170"/>
      <c r="HK282" s="170"/>
      <c r="HL282" s="170"/>
      <c r="HM282" s="170"/>
      <c r="HN282" s="170"/>
      <c r="HO282" s="170"/>
      <c r="HP282" s="170"/>
      <c r="HQ282" s="170"/>
      <c r="HR282" s="170"/>
      <c r="HS282" s="170"/>
      <c r="HT282" s="170"/>
      <c r="HU282" s="170"/>
    </row>
    <row r="283" spans="180:229" hidden="1" x14ac:dyDescent="0.3">
      <c r="FX283" s="170"/>
      <c r="FY283" s="170"/>
      <c r="FZ283" s="170"/>
      <c r="GA283" s="170"/>
      <c r="GB283" s="170"/>
      <c r="GC283" s="170"/>
      <c r="GD283" s="170"/>
      <c r="GE283" s="170"/>
      <c r="GF283" s="170"/>
      <c r="GG283" s="170"/>
      <c r="GH283" s="170"/>
      <c r="GI283" s="170"/>
      <c r="GJ283" s="170"/>
      <c r="GK283" s="170"/>
      <c r="GL283" s="170"/>
      <c r="GM283" s="170"/>
      <c r="GN283" s="170"/>
      <c r="GO283" s="170"/>
      <c r="GP283" s="170"/>
      <c r="GQ283" s="170"/>
      <c r="GR283" s="170"/>
      <c r="GS283" s="170"/>
      <c r="GT283" s="170"/>
      <c r="GU283" s="170"/>
      <c r="GV283" s="170"/>
      <c r="GW283" s="170"/>
      <c r="GX283" s="170"/>
      <c r="GY283" s="170"/>
      <c r="GZ283" s="170"/>
      <c r="HA283" s="170"/>
      <c r="HB283" s="170"/>
      <c r="HC283" s="170"/>
      <c r="HD283" s="170"/>
      <c r="HE283" s="170"/>
      <c r="HF283" s="170"/>
      <c r="HG283" s="170"/>
      <c r="HH283" s="170"/>
      <c r="HI283" s="170"/>
      <c r="HJ283" s="170"/>
      <c r="HK283" s="170"/>
      <c r="HL283" s="170"/>
      <c r="HM283" s="170"/>
      <c r="HN283" s="170"/>
      <c r="HO283" s="170"/>
      <c r="HP283" s="170"/>
      <c r="HQ283" s="170"/>
      <c r="HR283" s="170"/>
      <c r="HS283" s="170"/>
      <c r="HT283" s="170"/>
      <c r="HU283" s="170"/>
    </row>
    <row r="284" spans="180:229" hidden="1" x14ac:dyDescent="0.3">
      <c r="FX284" s="170"/>
      <c r="FY284" s="170"/>
      <c r="FZ284" s="170"/>
      <c r="GA284" s="170"/>
      <c r="GB284" s="170"/>
      <c r="GC284" s="170"/>
      <c r="GD284" s="170"/>
      <c r="GE284" s="170"/>
      <c r="GF284" s="170"/>
      <c r="GG284" s="170"/>
      <c r="GH284" s="170"/>
      <c r="GI284" s="170"/>
      <c r="GJ284" s="170"/>
      <c r="GK284" s="170"/>
      <c r="GL284" s="170"/>
      <c r="GM284" s="170"/>
      <c r="GN284" s="170"/>
      <c r="GO284" s="170"/>
      <c r="GP284" s="170"/>
      <c r="GQ284" s="170"/>
      <c r="GR284" s="170"/>
      <c r="GS284" s="170"/>
      <c r="GT284" s="170"/>
      <c r="GU284" s="170"/>
      <c r="GV284" s="170"/>
      <c r="GW284" s="170"/>
      <c r="GX284" s="170"/>
      <c r="GY284" s="170"/>
      <c r="GZ284" s="170"/>
      <c r="HA284" s="170"/>
      <c r="HB284" s="170"/>
      <c r="HC284" s="170"/>
      <c r="HD284" s="170"/>
      <c r="HE284" s="170"/>
      <c r="HF284" s="170"/>
      <c r="HG284" s="170"/>
      <c r="HH284" s="170"/>
      <c r="HI284" s="170"/>
      <c r="HJ284" s="170"/>
      <c r="HK284" s="170"/>
      <c r="HL284" s="170"/>
      <c r="HM284" s="170"/>
      <c r="HN284" s="170"/>
      <c r="HO284" s="170"/>
      <c r="HP284" s="170"/>
      <c r="HQ284" s="170"/>
      <c r="HR284" s="170"/>
      <c r="HS284" s="170"/>
      <c r="HT284" s="170"/>
      <c r="HU284" s="170"/>
    </row>
    <row r="285" spans="180:229" hidden="1" x14ac:dyDescent="0.3">
      <c r="FX285" s="170"/>
      <c r="FY285" s="170"/>
      <c r="FZ285" s="170"/>
      <c r="GA285" s="170"/>
      <c r="GB285" s="170"/>
      <c r="GC285" s="170"/>
      <c r="GD285" s="170"/>
      <c r="GE285" s="170"/>
      <c r="GF285" s="170"/>
      <c r="GG285" s="170"/>
      <c r="GH285" s="170"/>
      <c r="GI285" s="170"/>
      <c r="GJ285" s="170"/>
      <c r="GK285" s="170"/>
      <c r="GL285" s="170"/>
      <c r="GM285" s="170"/>
      <c r="GN285" s="170"/>
      <c r="GO285" s="170"/>
      <c r="GP285" s="170"/>
      <c r="GQ285" s="170"/>
      <c r="GR285" s="170"/>
      <c r="GS285" s="170"/>
      <c r="GT285" s="170"/>
      <c r="GU285" s="170"/>
      <c r="GV285" s="170"/>
      <c r="GW285" s="170"/>
      <c r="GX285" s="170"/>
      <c r="GY285" s="170"/>
      <c r="GZ285" s="170"/>
      <c r="HA285" s="170"/>
      <c r="HB285" s="170"/>
      <c r="HC285" s="170"/>
      <c r="HD285" s="170"/>
      <c r="HE285" s="170"/>
      <c r="HF285" s="170"/>
      <c r="HG285" s="170"/>
      <c r="HH285" s="170"/>
      <c r="HI285" s="170"/>
      <c r="HJ285" s="170"/>
      <c r="HK285" s="170"/>
      <c r="HL285" s="170"/>
      <c r="HM285" s="170"/>
      <c r="HN285" s="170"/>
      <c r="HO285" s="170"/>
      <c r="HP285" s="170"/>
      <c r="HQ285" s="170"/>
      <c r="HR285" s="170"/>
      <c r="HS285" s="170"/>
      <c r="HT285" s="170"/>
      <c r="HU285" s="170"/>
    </row>
    <row r="286" spans="180:229" hidden="1" x14ac:dyDescent="0.3">
      <c r="FX286" s="170"/>
      <c r="FY286" s="170"/>
      <c r="FZ286" s="170"/>
      <c r="GA286" s="170"/>
      <c r="GB286" s="170"/>
      <c r="GC286" s="170"/>
      <c r="GD286" s="170"/>
      <c r="GE286" s="170"/>
      <c r="GF286" s="170"/>
      <c r="GG286" s="170"/>
      <c r="GH286" s="170"/>
      <c r="GI286" s="170"/>
      <c r="GJ286" s="170"/>
      <c r="GK286" s="170"/>
      <c r="GL286" s="170"/>
      <c r="GM286" s="170"/>
      <c r="GN286" s="170"/>
      <c r="GO286" s="170"/>
      <c r="GP286" s="170"/>
      <c r="GQ286" s="170"/>
      <c r="GR286" s="170"/>
      <c r="GS286" s="170"/>
      <c r="GT286" s="170"/>
      <c r="GU286" s="170"/>
      <c r="GV286" s="170"/>
      <c r="GW286" s="170"/>
      <c r="GX286" s="170"/>
      <c r="GY286" s="170"/>
      <c r="GZ286" s="170"/>
      <c r="HA286" s="170"/>
      <c r="HB286" s="170"/>
      <c r="HC286" s="170"/>
      <c r="HD286" s="170"/>
      <c r="HE286" s="170"/>
      <c r="HF286" s="170"/>
      <c r="HG286" s="170"/>
      <c r="HH286" s="170"/>
      <c r="HI286" s="170"/>
      <c r="HJ286" s="170"/>
      <c r="HK286" s="170"/>
      <c r="HL286" s="170"/>
      <c r="HM286" s="170"/>
      <c r="HN286" s="170"/>
      <c r="HO286" s="170"/>
      <c r="HP286" s="170"/>
      <c r="HQ286" s="170"/>
      <c r="HR286" s="170"/>
      <c r="HS286" s="170"/>
      <c r="HT286" s="170"/>
      <c r="HU286" s="170"/>
    </row>
    <row r="287" spans="180:229" hidden="1" x14ac:dyDescent="0.3">
      <c r="FX287" s="170"/>
      <c r="FY287" s="170"/>
      <c r="FZ287" s="170"/>
      <c r="GA287" s="170"/>
      <c r="GB287" s="170"/>
      <c r="GC287" s="170"/>
      <c r="GD287" s="170"/>
      <c r="GE287" s="170"/>
      <c r="GF287" s="170"/>
      <c r="GG287" s="170"/>
      <c r="GH287" s="170"/>
      <c r="GI287" s="170"/>
      <c r="GJ287" s="170"/>
      <c r="GK287" s="170"/>
      <c r="GL287" s="170"/>
      <c r="GM287" s="170"/>
      <c r="GN287" s="170"/>
      <c r="GO287" s="170"/>
      <c r="GP287" s="170"/>
      <c r="GQ287" s="170"/>
      <c r="GR287" s="170"/>
      <c r="GS287" s="170"/>
      <c r="GT287" s="170"/>
      <c r="GU287" s="170"/>
      <c r="GV287" s="170"/>
      <c r="GW287" s="170"/>
      <c r="GX287" s="170"/>
      <c r="GY287" s="170"/>
      <c r="GZ287" s="170"/>
      <c r="HA287" s="170"/>
      <c r="HB287" s="170"/>
      <c r="HC287" s="170"/>
      <c r="HD287" s="170"/>
      <c r="HE287" s="170"/>
      <c r="HF287" s="170"/>
      <c r="HG287" s="170"/>
      <c r="HH287" s="170"/>
      <c r="HI287" s="170"/>
      <c r="HJ287" s="170"/>
      <c r="HK287" s="170"/>
      <c r="HL287" s="170"/>
      <c r="HM287" s="170"/>
      <c r="HN287" s="170"/>
      <c r="HO287" s="170"/>
      <c r="HP287" s="170"/>
      <c r="HQ287" s="170"/>
      <c r="HR287" s="170"/>
      <c r="HS287" s="170"/>
      <c r="HT287" s="170"/>
      <c r="HU287" s="170"/>
    </row>
    <row r="288" spans="180:229" hidden="1" x14ac:dyDescent="0.3">
      <c r="FX288" s="170"/>
      <c r="FY288" s="170"/>
      <c r="FZ288" s="170"/>
      <c r="GA288" s="170"/>
      <c r="GB288" s="170"/>
      <c r="GC288" s="170"/>
      <c r="GD288" s="170"/>
      <c r="GE288" s="170"/>
      <c r="GF288" s="170"/>
      <c r="GG288" s="170"/>
      <c r="GH288" s="170"/>
      <c r="GI288" s="170"/>
      <c r="GJ288" s="170"/>
      <c r="GK288" s="170"/>
      <c r="GL288" s="170"/>
      <c r="GM288" s="170"/>
      <c r="GN288" s="170"/>
      <c r="GO288" s="170"/>
      <c r="GP288" s="170"/>
      <c r="GQ288" s="170"/>
      <c r="GR288" s="170"/>
      <c r="GS288" s="170"/>
      <c r="GT288" s="170"/>
      <c r="GU288" s="170"/>
      <c r="GV288" s="170"/>
      <c r="GW288" s="170"/>
      <c r="GX288" s="170"/>
      <c r="GY288" s="170"/>
      <c r="GZ288" s="170"/>
      <c r="HA288" s="170"/>
      <c r="HB288" s="170"/>
      <c r="HC288" s="170"/>
      <c r="HD288" s="170"/>
      <c r="HE288" s="170"/>
      <c r="HF288" s="170"/>
      <c r="HG288" s="170"/>
      <c r="HH288" s="170"/>
      <c r="HI288" s="170"/>
      <c r="HJ288" s="170"/>
      <c r="HK288" s="170"/>
      <c r="HL288" s="170"/>
      <c r="HM288" s="170"/>
      <c r="HN288" s="170"/>
      <c r="HO288" s="170"/>
      <c r="HP288" s="170"/>
      <c r="HQ288" s="170"/>
      <c r="HR288" s="170"/>
      <c r="HS288" s="170"/>
      <c r="HT288" s="170"/>
      <c r="HU288" s="170"/>
    </row>
    <row r="289" spans="180:229" hidden="1" x14ac:dyDescent="0.3">
      <c r="FX289" s="170"/>
      <c r="FY289" s="170"/>
      <c r="FZ289" s="170"/>
      <c r="GA289" s="170"/>
      <c r="GB289" s="170"/>
      <c r="GC289" s="170"/>
      <c r="GD289" s="170"/>
      <c r="GE289" s="170"/>
      <c r="GF289" s="170"/>
      <c r="GG289" s="170"/>
      <c r="GH289" s="170"/>
      <c r="GI289" s="170"/>
      <c r="GJ289" s="170"/>
      <c r="GK289" s="170"/>
      <c r="GL289" s="170"/>
      <c r="GM289" s="170"/>
      <c r="GN289" s="170"/>
      <c r="GO289" s="170"/>
      <c r="GP289" s="170"/>
      <c r="GQ289" s="170"/>
      <c r="GR289" s="170"/>
      <c r="GS289" s="170"/>
      <c r="GT289" s="170"/>
      <c r="GU289" s="170"/>
      <c r="GV289" s="170"/>
      <c r="GW289" s="170"/>
      <c r="GX289" s="170"/>
      <c r="GY289" s="170"/>
      <c r="GZ289" s="170"/>
      <c r="HA289" s="170"/>
      <c r="HB289" s="170"/>
      <c r="HC289" s="170"/>
      <c r="HD289" s="170"/>
      <c r="HE289" s="170"/>
      <c r="HF289" s="170"/>
      <c r="HG289" s="170"/>
      <c r="HH289" s="170"/>
      <c r="HI289" s="170"/>
      <c r="HJ289" s="170"/>
      <c r="HK289" s="170"/>
      <c r="HL289" s="170"/>
      <c r="HM289" s="170"/>
      <c r="HN289" s="170"/>
      <c r="HO289" s="170"/>
      <c r="HP289" s="170"/>
      <c r="HQ289" s="170"/>
      <c r="HR289" s="170"/>
      <c r="HS289" s="170"/>
      <c r="HT289" s="170"/>
      <c r="HU289" s="170"/>
    </row>
    <row r="290" spans="180:229" hidden="1" x14ac:dyDescent="0.3">
      <c r="FX290" s="170"/>
      <c r="FY290" s="170"/>
      <c r="FZ290" s="170"/>
      <c r="GA290" s="170"/>
      <c r="GB290" s="170"/>
      <c r="GC290" s="170"/>
      <c r="GD290" s="170"/>
      <c r="GE290" s="170"/>
      <c r="GF290" s="170"/>
      <c r="GG290" s="170"/>
      <c r="GH290" s="170"/>
      <c r="GI290" s="170"/>
      <c r="GJ290" s="170"/>
      <c r="GK290" s="170"/>
      <c r="GL290" s="170"/>
      <c r="GM290" s="170"/>
      <c r="GN290" s="170"/>
      <c r="GO290" s="170"/>
      <c r="GP290" s="170"/>
      <c r="GQ290" s="170"/>
      <c r="GR290" s="170"/>
      <c r="GS290" s="170"/>
      <c r="GT290" s="170"/>
      <c r="GU290" s="170"/>
      <c r="GV290" s="170"/>
      <c r="GW290" s="170"/>
      <c r="GX290" s="170"/>
      <c r="GY290" s="170"/>
      <c r="GZ290" s="170"/>
      <c r="HA290" s="170"/>
      <c r="HB290" s="170"/>
      <c r="HC290" s="170"/>
      <c r="HD290" s="170"/>
      <c r="HE290" s="170"/>
      <c r="HF290" s="170"/>
      <c r="HG290" s="170"/>
      <c r="HH290" s="170"/>
      <c r="HI290" s="170"/>
      <c r="HJ290" s="170"/>
      <c r="HK290" s="170"/>
      <c r="HL290" s="170"/>
      <c r="HM290" s="170"/>
      <c r="HN290" s="170"/>
      <c r="HO290" s="170"/>
      <c r="HP290" s="170"/>
      <c r="HQ290" s="170"/>
      <c r="HR290" s="170"/>
      <c r="HS290" s="170"/>
      <c r="HT290" s="170"/>
      <c r="HU290" s="170"/>
    </row>
    <row r="291" spans="180:229" hidden="1" x14ac:dyDescent="0.3">
      <c r="FX291" s="170"/>
      <c r="FY291" s="170"/>
      <c r="FZ291" s="170"/>
      <c r="GA291" s="170"/>
      <c r="GB291" s="170"/>
      <c r="GC291" s="170"/>
      <c r="GD291" s="170"/>
      <c r="GE291" s="170"/>
      <c r="GF291" s="170"/>
      <c r="GG291" s="170"/>
      <c r="GH291" s="170"/>
      <c r="GI291" s="170"/>
      <c r="GJ291" s="170"/>
      <c r="GK291" s="170"/>
      <c r="GL291" s="170"/>
      <c r="GM291" s="170"/>
      <c r="GN291" s="170"/>
      <c r="GO291" s="170"/>
      <c r="GP291" s="170"/>
      <c r="GQ291" s="170"/>
      <c r="GR291" s="170"/>
      <c r="GS291" s="170"/>
      <c r="GT291" s="170"/>
      <c r="GU291" s="170"/>
      <c r="GV291" s="170"/>
      <c r="GW291" s="170"/>
      <c r="GX291" s="170"/>
      <c r="GY291" s="170"/>
      <c r="GZ291" s="170"/>
      <c r="HA291" s="170"/>
      <c r="HB291" s="170"/>
      <c r="HC291" s="170"/>
      <c r="HD291" s="170"/>
      <c r="HE291" s="170"/>
      <c r="HF291" s="170"/>
      <c r="HG291" s="170"/>
      <c r="HH291" s="170"/>
      <c r="HI291" s="170"/>
      <c r="HJ291" s="170"/>
      <c r="HK291" s="170"/>
      <c r="HL291" s="170"/>
      <c r="HM291" s="170"/>
      <c r="HN291" s="170"/>
      <c r="HO291" s="170"/>
      <c r="HP291" s="170"/>
      <c r="HQ291" s="170"/>
      <c r="HR291" s="170"/>
      <c r="HS291" s="170"/>
      <c r="HT291" s="170"/>
      <c r="HU291" s="170"/>
    </row>
  </sheetData>
  <sheetProtection algorithmName="SHA-512" hashValue="Kghe21Zrz70BKoGmv+axiGv9nY6qNB0CGwvJVfOlkF8c018AH5KMkJB5ctVc6+A3R/isCgBfak1rjRa4pt59bw==" saltValue="wd+vmcCrkzAn7iSpxe5Wrw==" spinCount="100000" sheet="1" selectLockedCells="1" autoFilter="0"/>
  <phoneticPr fontId="14" type="noConversion"/>
  <conditionalFormatting sqref="E9:G258">
    <cfRule type="expression" dxfId="13" priority="4">
      <formula>IF(OR($J9&lt;&gt;0,$O9&lt;&gt;0),TRUE,FALSE)</formula>
    </cfRule>
  </conditionalFormatting>
  <conditionalFormatting sqref="J9:L258">
    <cfRule type="expression" dxfId="12" priority="3">
      <formula>IF(OR($E9&lt;&gt;0,$O9&lt;&gt;0),TRUE,FALSE)</formula>
    </cfRule>
  </conditionalFormatting>
  <conditionalFormatting sqref="O9:Q258">
    <cfRule type="expression" dxfId="11" priority="2">
      <formula>IF(OR($E9&lt;&gt;0,$J9&lt;&gt;0),TRUE,FALSE)</formula>
    </cfRule>
  </conditionalFormatting>
  <conditionalFormatting sqref="S9:U258">
    <cfRule type="cellIs" dxfId="10" priority="1" operator="equal">
      <formula>0</formula>
    </cfRule>
  </conditionalFormatting>
  <dataValidations count="11">
    <dataValidation type="list" showInputMessage="1" showErrorMessage="1" errorTitle="Maak een keuze uit de lijst!" error="Klik op Annuleren._x000a_Klik daarna op het pijtje naast de cel." promptTitle="Maak een keuze uit de lijst" prompt="Klik op het pijltje naast de cel._x000a__x000a_Let op! Maak eerst gebruik van het hulpblad &quot;Afschrijvingskosten&quot;" sqref="J9:J258" xr:uid="{3F6CAC33-DE7B-4C30-AC47-EAEDDEBD556A}">
      <formula1>Lijst_Activum</formula1>
    </dataValidation>
    <dataValidation type="list" showInputMessage="1" showErrorMessage="1" errorTitle="Maak een keuze uit de lijst!" error="klik op Annuleren._x000a_Klik daarna op het pijltje naast de cel." promptTitle="Maak een keuze uit de lijst" prompt="Klik op het pijltje naast de cel." sqref="B9:B258" xr:uid="{990D0F7A-4A51-494B-94CB-06ABD173144F}">
      <formula1>Lijst_activiteitencode</formula1>
    </dataValidation>
    <dataValidation type="list" showInputMessage="1" showErrorMessage="1" errorTitle="Maak een keuze uit de lijst!" error="Klik op Annuleren._x000a_Klik daarna op het pijtje naast de cel." promptTitle="Maak een keuze uit de lijst" prompt="Klik op het pijltje naast de cel." sqref="C9:C258" xr:uid="{AA7E5381-3203-4A30-98B7-B016573FE134}">
      <formula1>Lijst_Partnercode</formula1>
    </dataValidation>
    <dataValidation type="list" showInputMessage="1" showErrorMessage="1" sqref="U9:U258" xr:uid="{6A88F97B-98C3-4257-B101-59016BE046F0}">
      <formula1>Lijst_Kostensoorten</formula1>
    </dataValidation>
    <dataValidation type="list" showInputMessage="1" showErrorMessage="1" errorTitle="Maak een keuze uit de lijst!" error="Klik op Annuleren._x000a_Klik daarna op het pijltje naast de cel." promptTitle="Maak een keuze uit de lijst" prompt="Klik op het pijltje naast de cel._x000a__x000a_Gebruik deze kolom wanneer u op deze regel GEEN gebruik maakt van de hulpbladen voor arbeidskosten en/of afschrijvingskosten." sqref="O9:O258" xr:uid="{435408D9-374C-476B-8638-FA29C9634771}">
      <formula1>Lijst_Kostensoorten</formula1>
    </dataValidation>
    <dataValidation allowBlank="1" showInputMessage="1" showErrorMessage="1" promptTitle="Omschrijving" prompt="Geef een nadere omschrijving van de kosten." sqref="D9:D258" xr:uid="{5445D23B-679B-42D2-8204-6C4A964C3EFA}"/>
    <dataValidation allowBlank="1" showInputMessage="1" showErrorMessage="1" promptTitle="Uren" prompt="Vul hier het aantal uren in wanneer u op deze regel arbeidskosten begroot." sqref="F9:F258" xr:uid="{43CA9882-508B-434D-8E39-490BBC018B76}"/>
    <dataValidation allowBlank="1" showInputMessage="1" showErrorMessage="1" promptTitle="Eenheden" prompt="Vul hier het aantal eenheden in wanneer u op deze regel afschrijvingskosten begroot." sqref="K9:K258" xr:uid="{E4D77984-B2E5-4619-B7D7-3AAD630DA928}"/>
    <dataValidation allowBlank="1" showInputMessage="1" showErrorMessage="1" promptTitle="Aantal" prompt="Vul hier een aantal wanneer u op deze regel GEEN gebruik maakt van de hulpbladen voor uurtarieven of afschrijvingskosten." sqref="P9:P258" xr:uid="{E3B68966-CD70-4FAC-8AB1-9F251EF594A6}"/>
    <dataValidation allowBlank="1" showInputMessage="1" showErrorMessage="1" promptTitle="Tarief" prompt="Geef hier het begrote bedrag (tarief) voor &quot;overige kosten aan._x000a__x000a_Tip!_x000a_Gebruik voor arbeidskosten de kolommen &quot;Arbeidskosten&quot; en voor afschrijvingskosten de kolommen &quot;Afschrijvingskosten&quot;." sqref="Q9:Q258" xr:uid="{5069C335-D343-4755-B73A-6CD94EFB2B4F}"/>
    <dataValidation type="list" showInputMessage="1" showErrorMessage="1" errorTitle="Maak een keuze uit de lijst!" error="klik op Annuleren._x000a_Klik daarna op het pijtje naast de cel." promptTitle="Maak een keuze uit de lijst" prompt="Klik op het pijltje naast de cel._x000a__x000a_Let op! Maak eerst gebruik van het hulpblad &quot;Uurtarieven&quot;." sqref="E9:E258" xr:uid="{779782C7-3B94-4AB0-A849-237E3BF70320}">
      <formula1>Lijst_Medewerker</formula1>
    </dataValidation>
  </dataValidations>
  <hyperlinks>
    <hyperlink ref="E3" location="Uurtarieven!A1" tooltip="Uurtarieven" display="Uurtarieven" xr:uid="{33F4AEF4-E214-4679-808A-882414472B90}"/>
    <hyperlink ref="J3" location="Afschrijvingskosten!A1" tooltip="Afschrijvingskosten" display="Afschrijvingskosten" xr:uid="{3C03DA3F-6848-42B8-A55A-6680D6C98516}"/>
    <hyperlink ref="S3" location="Begroting!A1" tooltip="Begroting" display="Begroting" xr:uid="{8D8D6A0F-4A95-4C01-9A45-AF2C2E7C8C8D}"/>
    <hyperlink ref="O3" location="Partners!C3" tooltip="Ga naar werkblad Partners" display="Partners" xr:uid="{DB6E7EAE-F804-47DA-90A6-8D5AEA8BAED5}"/>
    <hyperlink ref="O4" location="Werkpakketten!B9" tooltip="Ga naar werkblad Werkpakketten" display="Werkpakketten" xr:uid="{15CEDB07-5434-4ABB-B2F8-87A068084B2E}"/>
    <hyperlink ref="P3" location="Activiteiten!B9" tooltip="Ga naar werkblad Activiteiten" display="Activiteiten" xr:uid="{E0A5EC58-5F5A-45EC-B6F2-3BEF3D263FAE}"/>
    <hyperlink ref="P4" location="Financiering!G6" tooltip="Financiering" display="Financiering" xr:uid="{BFF1C4FB-258B-4075-9998-42753650407E}"/>
  </hyperlinks>
  <pageMargins left="0.7" right="0.7" top="0.75" bottom="0.75" header="0.3" footer="0.3"/>
  <drawing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A577F-E301-41D9-83DE-A86682E303C7}">
  <sheetPr codeName="Blad5"/>
  <dimension ref="A1:AZ178"/>
  <sheetViews>
    <sheetView zoomScale="130" zoomScaleNormal="130" workbookViewId="0">
      <pane xSplit="2" ySplit="2" topLeftCell="C160" activePane="bottomRight" state="frozen"/>
      <selection pane="topRight" activeCell="C1" sqref="C1"/>
      <selection pane="bottomLeft" activeCell="A3" sqref="A3"/>
      <selection pane="bottomRight" activeCell="B176" sqref="B176"/>
    </sheetView>
  </sheetViews>
  <sheetFormatPr defaultColWidth="8.85546875" defaultRowHeight="15" x14ac:dyDescent="0.35"/>
  <cols>
    <col min="1" max="1" width="17.85546875" style="72" bestFit="1" customWidth="1"/>
    <col min="2" max="52" width="15.7109375" style="72" customWidth="1"/>
    <col min="53" max="16384" width="8.85546875" style="72"/>
  </cols>
  <sheetData>
    <row r="1" spans="1:52" x14ac:dyDescent="0.35">
      <c r="A1" s="72" t="s">
        <v>56</v>
      </c>
      <c r="B1" s="73">
        <f>Tbl.Kosten[[#Totals],[Totaal kosten]]</f>
        <v>0</v>
      </c>
      <c r="C1" s="74">
        <f>Tbl.Kosten[[#Totals],[P1]]</f>
        <v>0</v>
      </c>
      <c r="D1" s="74">
        <f>Tbl.Kosten[[#Totals],[P2]]</f>
        <v>0</v>
      </c>
      <c r="E1" s="74">
        <f>Tbl.Kosten[[#Totals],[P3]]</f>
        <v>0</v>
      </c>
      <c r="F1" s="74">
        <f>Tbl.Kosten[[#Totals],[P4]]</f>
        <v>0</v>
      </c>
      <c r="G1" s="74">
        <f>Tbl.Kosten[[#Totals],[P5]]</f>
        <v>0</v>
      </c>
      <c r="H1" s="74">
        <f>Tbl.Kosten[[#Totals],[P6]]</f>
        <v>0</v>
      </c>
      <c r="I1" s="74">
        <f>Tbl.Kosten[[#Totals],[P7]]</f>
        <v>0</v>
      </c>
      <c r="J1" s="74">
        <f>Tbl.Kosten[[#Totals],[P8]]</f>
        <v>0</v>
      </c>
      <c r="K1" s="74">
        <f>Tbl.Kosten[[#Totals],[P9]]</f>
        <v>0</v>
      </c>
      <c r="L1" s="74">
        <f>Tbl.Kosten[[#Totals],[P10]]</f>
        <v>0</v>
      </c>
      <c r="M1" s="74">
        <f>Tbl.Kosten[[#Totals],[P11]]</f>
        <v>0</v>
      </c>
      <c r="N1" s="74">
        <f>Tbl.Kosten[[#Totals],[P12]]</f>
        <v>0</v>
      </c>
      <c r="O1" s="74">
        <f>Tbl.Kosten[[#Totals],[P13]]</f>
        <v>0</v>
      </c>
      <c r="P1" s="74">
        <f>Tbl.Kosten[[#Totals],[P14]]</f>
        <v>0</v>
      </c>
      <c r="Q1" s="74">
        <f>Tbl.Kosten[[#Totals],[P15]]</f>
        <v>0</v>
      </c>
      <c r="R1" s="74">
        <f>Tbl.Kosten[[#Totals],[P16]]</f>
        <v>0</v>
      </c>
      <c r="S1" s="74">
        <f>Tbl.Kosten[[#Totals],[P17]]</f>
        <v>0</v>
      </c>
      <c r="T1" s="74">
        <f>Tbl.Kosten[[#Totals],[P18]]</f>
        <v>0</v>
      </c>
      <c r="U1" s="74">
        <f>Tbl.Kosten[[#Totals],[P19]]</f>
        <v>0</v>
      </c>
      <c r="V1" s="74">
        <f>Tbl.Kosten[[#Totals],[P20]]</f>
        <v>0</v>
      </c>
      <c r="W1" s="74">
        <f>Tbl.Kosten[[#Totals],[P21]]</f>
        <v>0</v>
      </c>
      <c r="X1" s="74">
        <f>Tbl.Kosten[[#Totals],[P22]]</f>
        <v>0</v>
      </c>
      <c r="Y1" s="74">
        <f>Tbl.Kosten[[#Totals],[P23]]</f>
        <v>0</v>
      </c>
      <c r="Z1" s="74">
        <f>Tbl.Kosten[[#Totals],[P24]]</f>
        <v>0</v>
      </c>
      <c r="AA1" s="74">
        <f>Tbl.Kosten[[#Totals],[P25]]</f>
        <v>0</v>
      </c>
      <c r="AB1" s="74">
        <f>Tbl.Kosten[[#Totals],[P26]]</f>
        <v>0</v>
      </c>
      <c r="AC1" s="74">
        <f>Tbl.Kosten[[#Totals],[P27]]</f>
        <v>0</v>
      </c>
      <c r="AD1" s="74">
        <f>Tbl.Kosten[[#Totals],[P28]]</f>
        <v>0</v>
      </c>
      <c r="AE1" s="74">
        <f>Tbl.Kosten[[#Totals],[P29]]</f>
        <v>0</v>
      </c>
      <c r="AF1" s="74">
        <f>Tbl.Kosten[[#Totals],[P30]]</f>
        <v>0</v>
      </c>
      <c r="AG1" s="74">
        <f>Tbl.Kosten[[#Totals],[P31]]</f>
        <v>0</v>
      </c>
      <c r="AH1" s="74">
        <f>Tbl.Kosten[[#Totals],[P32]]</f>
        <v>0</v>
      </c>
      <c r="AI1" s="74">
        <f>Tbl.Kosten[[#Totals],[P33]]</f>
        <v>0</v>
      </c>
      <c r="AJ1" s="74">
        <f>Tbl.Kosten[[#Totals],[P34]]</f>
        <v>0</v>
      </c>
      <c r="AK1" s="74">
        <f>Tbl.Kosten[[#Totals],[P35]]</f>
        <v>0</v>
      </c>
      <c r="AL1" s="74">
        <f>Tbl.Kosten[[#Totals],[P36]]</f>
        <v>0</v>
      </c>
      <c r="AM1" s="74">
        <f>Tbl.Kosten[[#Totals],[P37]]</f>
        <v>0</v>
      </c>
      <c r="AN1" s="74">
        <f>Tbl.Kosten[[#Totals],[P38]]</f>
        <v>0</v>
      </c>
      <c r="AO1" s="74">
        <f>Tbl.Kosten[[#Totals],[P39]]</f>
        <v>0</v>
      </c>
      <c r="AP1" s="74">
        <f>Tbl.Kosten[[#Totals],[P40]]</f>
        <v>0</v>
      </c>
      <c r="AQ1" s="74">
        <f>Tbl.Kosten[[#Totals],[P41]]</f>
        <v>0</v>
      </c>
      <c r="AR1" s="74">
        <f>Tbl.Kosten[[#Totals],[P42]]</f>
        <v>0</v>
      </c>
      <c r="AS1" s="74">
        <f>Tbl.Kosten[[#Totals],[P43]]</f>
        <v>0</v>
      </c>
      <c r="AT1" s="74">
        <f>Tbl.Kosten[[#Totals],[P44]]</f>
        <v>0</v>
      </c>
      <c r="AU1" s="74">
        <f>Tbl.Kosten[[#Totals],[P45]]</f>
        <v>0</v>
      </c>
      <c r="AV1" s="74">
        <f>Tbl.Kosten[[#Totals],[P46]]</f>
        <v>0</v>
      </c>
      <c r="AW1" s="74">
        <f>Tbl.Kosten[[#Totals],[P47]]</f>
        <v>0</v>
      </c>
      <c r="AX1" s="74">
        <f>Tbl.Kosten[[#Totals],[P48]]</f>
        <v>0</v>
      </c>
      <c r="AY1" s="74">
        <f>Tbl.Kosten[[#Totals],[P49]]</f>
        <v>0</v>
      </c>
      <c r="AZ1" s="74">
        <f>Tbl.Kosten[[#Totals],[P50]]</f>
        <v>0</v>
      </c>
    </row>
    <row r="2" spans="1:52" x14ac:dyDescent="0.35">
      <c r="C2" s="72" t="s">
        <v>64</v>
      </c>
      <c r="D2" s="72" t="s">
        <v>65</v>
      </c>
      <c r="E2" s="72" t="s">
        <v>66</v>
      </c>
      <c r="F2" s="72" t="s">
        <v>67</v>
      </c>
      <c r="G2" s="72" t="s">
        <v>68</v>
      </c>
      <c r="H2" s="72" t="s">
        <v>69</v>
      </c>
      <c r="I2" s="72" t="s">
        <v>70</v>
      </c>
      <c r="J2" s="72" t="s">
        <v>71</v>
      </c>
      <c r="K2" s="72" t="s">
        <v>72</v>
      </c>
      <c r="L2" s="72" t="s">
        <v>73</v>
      </c>
      <c r="M2" s="72" t="s">
        <v>74</v>
      </c>
      <c r="N2" s="72" t="s">
        <v>75</v>
      </c>
      <c r="O2" s="72" t="s">
        <v>76</v>
      </c>
      <c r="P2" s="72" t="s">
        <v>77</v>
      </c>
      <c r="Q2" s="72" t="s">
        <v>78</v>
      </c>
      <c r="R2" s="72" t="s">
        <v>79</v>
      </c>
      <c r="S2" s="72" t="s">
        <v>80</v>
      </c>
      <c r="T2" s="72" t="s">
        <v>81</v>
      </c>
      <c r="U2" s="72" t="s">
        <v>82</v>
      </c>
      <c r="V2" s="72" t="s">
        <v>83</v>
      </c>
      <c r="W2" s="72" t="s">
        <v>84</v>
      </c>
      <c r="X2" s="72" t="s">
        <v>85</v>
      </c>
      <c r="Y2" s="72" t="s">
        <v>86</v>
      </c>
      <c r="Z2" s="72" t="s">
        <v>87</v>
      </c>
      <c r="AA2" s="72" t="s">
        <v>88</v>
      </c>
      <c r="AB2" s="72" t="s">
        <v>89</v>
      </c>
      <c r="AC2" s="72" t="s">
        <v>90</v>
      </c>
      <c r="AD2" s="72" t="s">
        <v>91</v>
      </c>
      <c r="AE2" s="72" t="s">
        <v>92</v>
      </c>
      <c r="AF2" s="72" t="s">
        <v>93</v>
      </c>
      <c r="AG2" s="72" t="s">
        <v>94</v>
      </c>
      <c r="AH2" s="72" t="s">
        <v>95</v>
      </c>
      <c r="AI2" s="72" t="s">
        <v>96</v>
      </c>
      <c r="AJ2" s="72" t="s">
        <v>97</v>
      </c>
      <c r="AK2" s="72" t="s">
        <v>98</v>
      </c>
      <c r="AL2" s="72" t="s">
        <v>99</v>
      </c>
      <c r="AM2" s="72" t="s">
        <v>100</v>
      </c>
      <c r="AN2" s="72" t="s">
        <v>101</v>
      </c>
      <c r="AO2" s="72" t="s">
        <v>102</v>
      </c>
      <c r="AP2" s="72" t="s">
        <v>103</v>
      </c>
      <c r="AQ2" s="72" t="s">
        <v>104</v>
      </c>
      <c r="AR2" s="72" t="s">
        <v>105</v>
      </c>
      <c r="AS2" s="72" t="s">
        <v>106</v>
      </c>
      <c r="AT2" s="72" t="s">
        <v>107</v>
      </c>
      <c r="AU2" s="72" t="s">
        <v>108</v>
      </c>
      <c r="AV2" s="72" t="s">
        <v>109</v>
      </c>
      <c r="AW2" s="72" t="s">
        <v>110</v>
      </c>
      <c r="AX2" s="72" t="s">
        <v>111</v>
      </c>
      <c r="AY2" s="72" t="s">
        <v>112</v>
      </c>
      <c r="AZ2" s="72" t="s">
        <v>113</v>
      </c>
    </row>
    <row r="3" spans="1:52" x14ac:dyDescent="0.35">
      <c r="A3" s="72" t="s">
        <v>33</v>
      </c>
      <c r="B3" s="75">
        <f>Tbl.Kosten[[#Totals],[WP1]]</f>
        <v>0</v>
      </c>
      <c r="C3" s="76">
        <f>SUMIF(Tbl.Kosten[WPnr.],$A3,Tbl.Kosten[P1])</f>
        <v>0</v>
      </c>
      <c r="D3" s="76">
        <f>SUMIF(Tbl.Kosten[WPnr.],$A3,Tbl.Kosten[P2])</f>
        <v>0</v>
      </c>
      <c r="E3" s="76">
        <f>SUMIF(Tbl.Kosten[WPnr.],$A3,Tbl.Kosten[P3])</f>
        <v>0</v>
      </c>
      <c r="F3" s="76">
        <f>SUMIF(Tbl.Kosten[WPnr.],$A3,Tbl.Kosten[P4])</f>
        <v>0</v>
      </c>
      <c r="G3" s="76">
        <f>SUMIF(Tbl.Kosten[WPnr.],$A3,Tbl.Kosten[P5])</f>
        <v>0</v>
      </c>
      <c r="H3" s="76">
        <f>SUMIF(Tbl.Kosten[WPnr.],$A3,Tbl.Kosten[P6])</f>
        <v>0</v>
      </c>
      <c r="I3" s="76">
        <f>SUMIF(Tbl.Kosten[WPnr.],$A3,Tbl.Kosten[P7])</f>
        <v>0</v>
      </c>
      <c r="J3" s="76">
        <f>SUMIF(Tbl.Kosten[WPnr.],$A3,Tbl.Kosten[P8])</f>
        <v>0</v>
      </c>
      <c r="K3" s="76">
        <f>SUMIF(Tbl.Kosten[WPnr.],$A3,Tbl.Kosten[P9])</f>
        <v>0</v>
      </c>
      <c r="L3" s="76">
        <f>SUMIF(Tbl.Kosten[WPnr.],$A3,Tbl.Kosten[P10])</f>
        <v>0</v>
      </c>
      <c r="M3" s="76">
        <f>SUMIF(Tbl.Kosten[WPnr.],$A3,Tbl.Kosten[P11])</f>
        <v>0</v>
      </c>
      <c r="N3" s="76">
        <f>SUMIF(Tbl.Kosten[WPnr.],$A3,Tbl.Kosten[P12])</f>
        <v>0</v>
      </c>
      <c r="O3" s="76">
        <f>SUMIF(Tbl.Kosten[WPnr.],$A3,Tbl.Kosten[P13])</f>
        <v>0</v>
      </c>
      <c r="P3" s="76">
        <f>SUMIF(Tbl.Kosten[WPnr.],$A3,Tbl.Kosten[P14])</f>
        <v>0</v>
      </c>
      <c r="Q3" s="76">
        <f>SUMIF(Tbl.Kosten[WPnr.],$A3,Tbl.Kosten[P15])</f>
        <v>0</v>
      </c>
      <c r="R3" s="76">
        <f>SUMIF(Tbl.Kosten[WPnr.],$A3,Tbl.Kosten[P16])</f>
        <v>0</v>
      </c>
      <c r="S3" s="76">
        <f>SUMIF(Tbl.Kosten[WPnr.],$A3,Tbl.Kosten[P17])</f>
        <v>0</v>
      </c>
      <c r="T3" s="76">
        <f>SUMIF(Tbl.Kosten[WPnr.],$A3,Tbl.Kosten[P18])</f>
        <v>0</v>
      </c>
      <c r="U3" s="76">
        <f>SUMIF(Tbl.Kosten[WPnr.],$A3,Tbl.Kosten[P19])</f>
        <v>0</v>
      </c>
      <c r="V3" s="76">
        <f>SUMIF(Tbl.Kosten[WPnr.],$A3,Tbl.Kosten[P20])</f>
        <v>0</v>
      </c>
      <c r="W3" s="76">
        <f>SUMIF(Tbl.Kosten[WPnr.],$A3,Tbl.Kosten[P21])</f>
        <v>0</v>
      </c>
      <c r="X3" s="76">
        <f>SUMIF(Tbl.Kosten[WPnr.],$A3,Tbl.Kosten[P22])</f>
        <v>0</v>
      </c>
      <c r="Y3" s="76">
        <f>SUMIF(Tbl.Kosten[WPnr.],$A3,Tbl.Kosten[P23])</f>
        <v>0</v>
      </c>
      <c r="Z3" s="76">
        <f>SUMIF(Tbl.Kosten[WPnr.],$A3,Tbl.Kosten[P24])</f>
        <v>0</v>
      </c>
      <c r="AA3" s="76">
        <f>SUMIF(Tbl.Kosten[WPnr.],$A3,Tbl.Kosten[P25])</f>
        <v>0</v>
      </c>
      <c r="AB3" s="76">
        <f>SUMIF(Tbl.Kosten[WPnr.],$A3,Tbl.Kosten[P26])</f>
        <v>0</v>
      </c>
      <c r="AC3" s="76">
        <f>SUMIF(Tbl.Kosten[WPnr.],$A3,Tbl.Kosten[P27])</f>
        <v>0</v>
      </c>
      <c r="AD3" s="76">
        <f>SUMIF(Tbl.Kosten[WPnr.],$A3,Tbl.Kosten[P28])</f>
        <v>0</v>
      </c>
      <c r="AE3" s="76">
        <f>SUMIF(Tbl.Kosten[WPnr.],$A3,Tbl.Kosten[P29])</f>
        <v>0</v>
      </c>
      <c r="AF3" s="76">
        <f>SUMIF(Tbl.Kosten[WPnr.],$A3,Tbl.Kosten[P30])</f>
        <v>0</v>
      </c>
      <c r="AG3" s="76">
        <f>SUMIF(Tbl.Kosten[WPnr.],$A3,Tbl.Kosten[P31])</f>
        <v>0</v>
      </c>
      <c r="AH3" s="76">
        <f>SUMIF(Tbl.Kosten[WPnr.],$A3,Tbl.Kosten[P32])</f>
        <v>0</v>
      </c>
      <c r="AI3" s="76">
        <f>SUMIF(Tbl.Kosten[WPnr.],$A3,Tbl.Kosten[P33])</f>
        <v>0</v>
      </c>
      <c r="AJ3" s="76">
        <f>SUMIF(Tbl.Kosten[WPnr.],$A3,Tbl.Kosten[P34])</f>
        <v>0</v>
      </c>
      <c r="AK3" s="76">
        <f>SUMIF(Tbl.Kosten[WPnr.],$A3,Tbl.Kosten[P35])</f>
        <v>0</v>
      </c>
      <c r="AL3" s="76">
        <f>SUMIF(Tbl.Kosten[WPnr.],$A3,Tbl.Kosten[P36])</f>
        <v>0</v>
      </c>
      <c r="AM3" s="76">
        <f>SUMIF(Tbl.Kosten[WPnr.],$A3,Tbl.Kosten[P37])</f>
        <v>0</v>
      </c>
      <c r="AN3" s="76">
        <f>SUMIF(Tbl.Kosten[WPnr.],$A3,Tbl.Kosten[P38])</f>
        <v>0</v>
      </c>
      <c r="AO3" s="76">
        <f>SUMIF(Tbl.Kosten[WPnr.],$A3,Tbl.Kosten[P39])</f>
        <v>0</v>
      </c>
      <c r="AP3" s="76">
        <f>SUMIF(Tbl.Kosten[WPnr.],$A3,Tbl.Kosten[P40])</f>
        <v>0</v>
      </c>
      <c r="AQ3" s="76">
        <f>SUMIF(Tbl.Kosten[WPnr.],$A3,Tbl.Kosten[P41])</f>
        <v>0</v>
      </c>
      <c r="AR3" s="76">
        <f>SUMIF(Tbl.Kosten[WPnr.],$A3,Tbl.Kosten[P42])</f>
        <v>0</v>
      </c>
      <c r="AS3" s="76">
        <f>SUMIF(Tbl.Kosten[WPnr.],$A3,Tbl.Kosten[P43])</f>
        <v>0</v>
      </c>
      <c r="AT3" s="76">
        <f>SUMIF(Tbl.Kosten[WPnr.],$A3,Tbl.Kosten[P44])</f>
        <v>0</v>
      </c>
      <c r="AU3" s="76">
        <f>SUMIF(Tbl.Kosten[WPnr.],$A3,Tbl.Kosten[P45])</f>
        <v>0</v>
      </c>
      <c r="AV3" s="76">
        <f>SUMIF(Tbl.Kosten[WPnr.],$A3,Tbl.Kosten[P46])</f>
        <v>0</v>
      </c>
      <c r="AW3" s="76">
        <f>SUMIF(Tbl.Kosten[WPnr.],$A3,Tbl.Kosten[P47])</f>
        <v>0</v>
      </c>
      <c r="AX3" s="76">
        <f>SUMIF(Tbl.Kosten[WPnr.],$A3,Tbl.Kosten[P48])</f>
        <v>0</v>
      </c>
      <c r="AY3" s="76">
        <f>SUMIF(Tbl.Kosten[WPnr.],$A3,Tbl.Kosten[P49])</f>
        <v>0</v>
      </c>
      <c r="AZ3" s="76">
        <f>SUMIF(Tbl.Kosten[WPnr.],$A3,Tbl.Kosten[P50])</f>
        <v>0</v>
      </c>
    </row>
    <row r="4" spans="1:52" x14ac:dyDescent="0.35">
      <c r="A4" s="72" t="s">
        <v>34</v>
      </c>
      <c r="B4" s="75">
        <f>Tbl.Kosten[[#Totals],[WP2]]</f>
        <v>0</v>
      </c>
      <c r="C4" s="76">
        <f>SUMIF(Tbl.Kosten[WPnr.],$A4,Tbl.Kosten[P1])</f>
        <v>0</v>
      </c>
      <c r="D4" s="76">
        <f>SUMIF(Tbl.Kosten[WPnr.],$A4,Tbl.Kosten[P2])</f>
        <v>0</v>
      </c>
      <c r="E4" s="76">
        <f>SUMIF(Tbl.Kosten[WPnr.],$A4,Tbl.Kosten[P3])</f>
        <v>0</v>
      </c>
      <c r="F4" s="76">
        <f>SUMIF(Tbl.Kosten[WPnr.],$A4,Tbl.Kosten[P4])</f>
        <v>0</v>
      </c>
      <c r="G4" s="76">
        <f>SUMIF(Tbl.Kosten[WPnr.],$A4,Tbl.Kosten[P5])</f>
        <v>0</v>
      </c>
      <c r="H4" s="76">
        <f>SUMIF(Tbl.Kosten[WPnr.],$A4,Tbl.Kosten[P6])</f>
        <v>0</v>
      </c>
      <c r="I4" s="76">
        <f>SUMIF(Tbl.Kosten[WPnr.],$A4,Tbl.Kosten[P7])</f>
        <v>0</v>
      </c>
      <c r="J4" s="76">
        <f>SUMIF(Tbl.Kosten[WPnr.],$A4,Tbl.Kosten[P8])</f>
        <v>0</v>
      </c>
      <c r="K4" s="76">
        <f>SUMIF(Tbl.Kosten[WPnr.],$A4,Tbl.Kosten[P9])</f>
        <v>0</v>
      </c>
      <c r="L4" s="76">
        <f>SUMIF(Tbl.Kosten[WPnr.],$A4,Tbl.Kosten[P10])</f>
        <v>0</v>
      </c>
      <c r="M4" s="76">
        <f>SUMIF(Tbl.Kosten[WPnr.],$A4,Tbl.Kosten[P11])</f>
        <v>0</v>
      </c>
      <c r="N4" s="76">
        <f>SUMIF(Tbl.Kosten[WPnr.],$A4,Tbl.Kosten[P12])</f>
        <v>0</v>
      </c>
      <c r="O4" s="76">
        <f>SUMIF(Tbl.Kosten[WPnr.],$A4,Tbl.Kosten[P13])</f>
        <v>0</v>
      </c>
      <c r="P4" s="76">
        <f>SUMIF(Tbl.Kosten[WPnr.],$A4,Tbl.Kosten[P14])</f>
        <v>0</v>
      </c>
      <c r="Q4" s="76">
        <f>SUMIF(Tbl.Kosten[WPnr.],$A4,Tbl.Kosten[P15])</f>
        <v>0</v>
      </c>
      <c r="R4" s="76">
        <f>SUMIF(Tbl.Kosten[WPnr.],$A4,Tbl.Kosten[P16])</f>
        <v>0</v>
      </c>
      <c r="S4" s="76">
        <f>SUMIF(Tbl.Kosten[WPnr.],$A4,Tbl.Kosten[P17])</f>
        <v>0</v>
      </c>
      <c r="T4" s="76">
        <f>SUMIF(Tbl.Kosten[WPnr.],$A4,Tbl.Kosten[P18])</f>
        <v>0</v>
      </c>
      <c r="U4" s="76">
        <f>SUMIF(Tbl.Kosten[WPnr.],$A4,Tbl.Kosten[P19])</f>
        <v>0</v>
      </c>
      <c r="V4" s="76">
        <f>SUMIF(Tbl.Kosten[WPnr.],$A4,Tbl.Kosten[P20])</f>
        <v>0</v>
      </c>
      <c r="W4" s="76">
        <f>SUMIF(Tbl.Kosten[WPnr.],$A4,Tbl.Kosten[P21])</f>
        <v>0</v>
      </c>
      <c r="X4" s="76">
        <f>SUMIF(Tbl.Kosten[WPnr.],$A4,Tbl.Kosten[P22])</f>
        <v>0</v>
      </c>
      <c r="Y4" s="76">
        <f>SUMIF(Tbl.Kosten[WPnr.],$A4,Tbl.Kosten[P23])</f>
        <v>0</v>
      </c>
      <c r="Z4" s="76">
        <f>SUMIF(Tbl.Kosten[WPnr.],$A4,Tbl.Kosten[P24])</f>
        <v>0</v>
      </c>
      <c r="AA4" s="76">
        <f>SUMIF(Tbl.Kosten[WPnr.],$A4,Tbl.Kosten[P25])</f>
        <v>0</v>
      </c>
      <c r="AB4" s="76">
        <f>SUMIF(Tbl.Kosten[WPnr.],$A4,Tbl.Kosten[P26])</f>
        <v>0</v>
      </c>
      <c r="AC4" s="76">
        <f>SUMIF(Tbl.Kosten[WPnr.],$A4,Tbl.Kosten[P27])</f>
        <v>0</v>
      </c>
      <c r="AD4" s="76">
        <f>SUMIF(Tbl.Kosten[WPnr.],$A4,Tbl.Kosten[P28])</f>
        <v>0</v>
      </c>
      <c r="AE4" s="76">
        <f>SUMIF(Tbl.Kosten[WPnr.],$A4,Tbl.Kosten[P29])</f>
        <v>0</v>
      </c>
      <c r="AF4" s="76">
        <f>SUMIF(Tbl.Kosten[WPnr.],$A4,Tbl.Kosten[P30])</f>
        <v>0</v>
      </c>
      <c r="AG4" s="76">
        <f>SUMIF(Tbl.Kosten[WPnr.],$A4,Tbl.Kosten[P31])</f>
        <v>0</v>
      </c>
      <c r="AH4" s="76">
        <f>SUMIF(Tbl.Kosten[WPnr.],$A4,Tbl.Kosten[P32])</f>
        <v>0</v>
      </c>
      <c r="AI4" s="76">
        <f>SUMIF(Tbl.Kosten[WPnr.],$A4,Tbl.Kosten[P33])</f>
        <v>0</v>
      </c>
      <c r="AJ4" s="76">
        <f>SUMIF(Tbl.Kosten[WPnr.],$A4,Tbl.Kosten[P34])</f>
        <v>0</v>
      </c>
      <c r="AK4" s="76">
        <f>SUMIF(Tbl.Kosten[WPnr.],$A4,Tbl.Kosten[P35])</f>
        <v>0</v>
      </c>
      <c r="AL4" s="76">
        <f>SUMIF(Tbl.Kosten[WPnr.],$A4,Tbl.Kosten[P36])</f>
        <v>0</v>
      </c>
      <c r="AM4" s="76">
        <f>SUMIF(Tbl.Kosten[WPnr.],$A4,Tbl.Kosten[P37])</f>
        <v>0</v>
      </c>
      <c r="AN4" s="76">
        <f>SUMIF(Tbl.Kosten[WPnr.],$A4,Tbl.Kosten[P38])</f>
        <v>0</v>
      </c>
      <c r="AO4" s="76">
        <f>SUMIF(Tbl.Kosten[WPnr.],$A4,Tbl.Kosten[P39])</f>
        <v>0</v>
      </c>
      <c r="AP4" s="76">
        <f>SUMIF(Tbl.Kosten[WPnr.],$A4,Tbl.Kosten[P40])</f>
        <v>0</v>
      </c>
      <c r="AQ4" s="76">
        <f>SUMIF(Tbl.Kosten[WPnr.],$A4,Tbl.Kosten[P41])</f>
        <v>0</v>
      </c>
      <c r="AR4" s="76">
        <f>SUMIF(Tbl.Kosten[WPnr.],$A4,Tbl.Kosten[P42])</f>
        <v>0</v>
      </c>
      <c r="AS4" s="76">
        <f>SUMIF(Tbl.Kosten[WPnr.],$A4,Tbl.Kosten[P43])</f>
        <v>0</v>
      </c>
      <c r="AT4" s="76">
        <f>SUMIF(Tbl.Kosten[WPnr.],$A4,Tbl.Kosten[P44])</f>
        <v>0</v>
      </c>
      <c r="AU4" s="76">
        <f>SUMIF(Tbl.Kosten[WPnr.],$A4,Tbl.Kosten[P45])</f>
        <v>0</v>
      </c>
      <c r="AV4" s="76">
        <f>SUMIF(Tbl.Kosten[WPnr.],$A4,Tbl.Kosten[P46])</f>
        <v>0</v>
      </c>
      <c r="AW4" s="76">
        <f>SUMIF(Tbl.Kosten[WPnr.],$A4,Tbl.Kosten[P47])</f>
        <v>0</v>
      </c>
      <c r="AX4" s="76">
        <f>SUMIF(Tbl.Kosten[WPnr.],$A4,Tbl.Kosten[P48])</f>
        <v>0</v>
      </c>
      <c r="AY4" s="76">
        <f>SUMIF(Tbl.Kosten[WPnr.],$A4,Tbl.Kosten[P49])</f>
        <v>0</v>
      </c>
      <c r="AZ4" s="76">
        <f>SUMIF(Tbl.Kosten[WPnr.],$A4,Tbl.Kosten[P50])</f>
        <v>0</v>
      </c>
    </row>
    <row r="5" spans="1:52" x14ac:dyDescent="0.35">
      <c r="A5" s="72" t="s">
        <v>37</v>
      </c>
      <c r="B5" s="75">
        <f>Tbl.Kosten[[#Totals],[WP3]]</f>
        <v>0</v>
      </c>
      <c r="C5" s="76">
        <f>SUMIF(Tbl.Kosten[WPnr.],$A5,Tbl.Kosten[P1])</f>
        <v>0</v>
      </c>
      <c r="D5" s="76">
        <f>SUMIF(Tbl.Kosten[WPnr.],$A5,Tbl.Kosten[P2])</f>
        <v>0</v>
      </c>
      <c r="E5" s="76">
        <f>SUMIF(Tbl.Kosten[WPnr.],$A5,Tbl.Kosten[P3])</f>
        <v>0</v>
      </c>
      <c r="F5" s="76">
        <f>SUMIF(Tbl.Kosten[WPnr.],$A5,Tbl.Kosten[P4])</f>
        <v>0</v>
      </c>
      <c r="G5" s="76">
        <f>SUMIF(Tbl.Kosten[WPnr.],$A5,Tbl.Kosten[P5])</f>
        <v>0</v>
      </c>
      <c r="H5" s="76">
        <f>SUMIF(Tbl.Kosten[WPnr.],$A5,Tbl.Kosten[P6])</f>
        <v>0</v>
      </c>
      <c r="I5" s="76">
        <f>SUMIF(Tbl.Kosten[WPnr.],$A5,Tbl.Kosten[P7])</f>
        <v>0</v>
      </c>
      <c r="J5" s="76">
        <f>SUMIF(Tbl.Kosten[WPnr.],$A5,Tbl.Kosten[P8])</f>
        <v>0</v>
      </c>
      <c r="K5" s="76">
        <f>SUMIF(Tbl.Kosten[WPnr.],$A5,Tbl.Kosten[P9])</f>
        <v>0</v>
      </c>
      <c r="L5" s="76">
        <f>SUMIF(Tbl.Kosten[WPnr.],$A5,Tbl.Kosten[P10])</f>
        <v>0</v>
      </c>
      <c r="M5" s="76">
        <f>SUMIF(Tbl.Kosten[WPnr.],$A5,Tbl.Kosten[P11])</f>
        <v>0</v>
      </c>
      <c r="N5" s="76">
        <f>SUMIF(Tbl.Kosten[WPnr.],$A5,Tbl.Kosten[P12])</f>
        <v>0</v>
      </c>
      <c r="O5" s="76">
        <f>SUMIF(Tbl.Kosten[WPnr.],$A5,Tbl.Kosten[P13])</f>
        <v>0</v>
      </c>
      <c r="P5" s="76">
        <f>SUMIF(Tbl.Kosten[WPnr.],$A5,Tbl.Kosten[P14])</f>
        <v>0</v>
      </c>
      <c r="Q5" s="76">
        <f>SUMIF(Tbl.Kosten[WPnr.],$A5,Tbl.Kosten[P15])</f>
        <v>0</v>
      </c>
      <c r="R5" s="76">
        <f>SUMIF(Tbl.Kosten[WPnr.],$A5,Tbl.Kosten[P16])</f>
        <v>0</v>
      </c>
      <c r="S5" s="76">
        <f>SUMIF(Tbl.Kosten[WPnr.],$A5,Tbl.Kosten[P17])</f>
        <v>0</v>
      </c>
      <c r="T5" s="76">
        <f>SUMIF(Tbl.Kosten[WPnr.],$A5,Tbl.Kosten[P18])</f>
        <v>0</v>
      </c>
      <c r="U5" s="76">
        <f>SUMIF(Tbl.Kosten[WPnr.],$A5,Tbl.Kosten[P19])</f>
        <v>0</v>
      </c>
      <c r="V5" s="76">
        <f>SUMIF(Tbl.Kosten[WPnr.],$A5,Tbl.Kosten[P20])</f>
        <v>0</v>
      </c>
      <c r="W5" s="76">
        <f>SUMIF(Tbl.Kosten[WPnr.],$A5,Tbl.Kosten[P21])</f>
        <v>0</v>
      </c>
      <c r="X5" s="76">
        <f>SUMIF(Tbl.Kosten[WPnr.],$A5,Tbl.Kosten[P22])</f>
        <v>0</v>
      </c>
      <c r="Y5" s="76">
        <f>SUMIF(Tbl.Kosten[WPnr.],$A5,Tbl.Kosten[P23])</f>
        <v>0</v>
      </c>
      <c r="Z5" s="76">
        <f>SUMIF(Tbl.Kosten[WPnr.],$A5,Tbl.Kosten[P24])</f>
        <v>0</v>
      </c>
      <c r="AA5" s="76">
        <f>SUMIF(Tbl.Kosten[WPnr.],$A5,Tbl.Kosten[P25])</f>
        <v>0</v>
      </c>
      <c r="AB5" s="76">
        <f>SUMIF(Tbl.Kosten[WPnr.],$A5,Tbl.Kosten[P26])</f>
        <v>0</v>
      </c>
      <c r="AC5" s="76">
        <f>SUMIF(Tbl.Kosten[WPnr.],$A5,Tbl.Kosten[P27])</f>
        <v>0</v>
      </c>
      <c r="AD5" s="76">
        <f>SUMIF(Tbl.Kosten[WPnr.],$A5,Tbl.Kosten[P28])</f>
        <v>0</v>
      </c>
      <c r="AE5" s="76">
        <f>SUMIF(Tbl.Kosten[WPnr.],$A5,Tbl.Kosten[P29])</f>
        <v>0</v>
      </c>
      <c r="AF5" s="76">
        <f>SUMIF(Tbl.Kosten[WPnr.],$A5,Tbl.Kosten[P30])</f>
        <v>0</v>
      </c>
      <c r="AG5" s="76">
        <f>SUMIF(Tbl.Kosten[WPnr.],$A5,Tbl.Kosten[P31])</f>
        <v>0</v>
      </c>
      <c r="AH5" s="76">
        <f>SUMIF(Tbl.Kosten[WPnr.],$A5,Tbl.Kosten[P32])</f>
        <v>0</v>
      </c>
      <c r="AI5" s="76">
        <f>SUMIF(Tbl.Kosten[WPnr.],$A5,Tbl.Kosten[P33])</f>
        <v>0</v>
      </c>
      <c r="AJ5" s="76">
        <f>SUMIF(Tbl.Kosten[WPnr.],$A5,Tbl.Kosten[P34])</f>
        <v>0</v>
      </c>
      <c r="AK5" s="76">
        <f>SUMIF(Tbl.Kosten[WPnr.],$A5,Tbl.Kosten[P35])</f>
        <v>0</v>
      </c>
      <c r="AL5" s="76">
        <f>SUMIF(Tbl.Kosten[WPnr.],$A5,Tbl.Kosten[P36])</f>
        <v>0</v>
      </c>
      <c r="AM5" s="76">
        <f>SUMIF(Tbl.Kosten[WPnr.],$A5,Tbl.Kosten[P37])</f>
        <v>0</v>
      </c>
      <c r="AN5" s="76">
        <f>SUMIF(Tbl.Kosten[WPnr.],$A5,Tbl.Kosten[P38])</f>
        <v>0</v>
      </c>
      <c r="AO5" s="76">
        <f>SUMIF(Tbl.Kosten[WPnr.],$A5,Tbl.Kosten[P39])</f>
        <v>0</v>
      </c>
      <c r="AP5" s="76">
        <f>SUMIF(Tbl.Kosten[WPnr.],$A5,Tbl.Kosten[P40])</f>
        <v>0</v>
      </c>
      <c r="AQ5" s="76">
        <f>SUMIF(Tbl.Kosten[WPnr.],$A5,Tbl.Kosten[P41])</f>
        <v>0</v>
      </c>
      <c r="AR5" s="76">
        <f>SUMIF(Tbl.Kosten[WPnr.],$A5,Tbl.Kosten[P42])</f>
        <v>0</v>
      </c>
      <c r="AS5" s="76">
        <f>SUMIF(Tbl.Kosten[WPnr.],$A5,Tbl.Kosten[P43])</f>
        <v>0</v>
      </c>
      <c r="AT5" s="76">
        <f>SUMIF(Tbl.Kosten[WPnr.],$A5,Tbl.Kosten[P44])</f>
        <v>0</v>
      </c>
      <c r="AU5" s="76">
        <f>SUMIF(Tbl.Kosten[WPnr.],$A5,Tbl.Kosten[P45])</f>
        <v>0</v>
      </c>
      <c r="AV5" s="76">
        <f>SUMIF(Tbl.Kosten[WPnr.],$A5,Tbl.Kosten[P46])</f>
        <v>0</v>
      </c>
      <c r="AW5" s="76">
        <f>SUMIF(Tbl.Kosten[WPnr.],$A5,Tbl.Kosten[P47])</f>
        <v>0</v>
      </c>
      <c r="AX5" s="76">
        <f>SUMIF(Tbl.Kosten[WPnr.],$A5,Tbl.Kosten[P48])</f>
        <v>0</v>
      </c>
      <c r="AY5" s="76">
        <f>SUMIF(Tbl.Kosten[WPnr.],$A5,Tbl.Kosten[P49])</f>
        <v>0</v>
      </c>
      <c r="AZ5" s="76">
        <f>SUMIF(Tbl.Kosten[WPnr.],$A5,Tbl.Kosten[P50])</f>
        <v>0</v>
      </c>
    </row>
    <row r="6" spans="1:52" x14ac:dyDescent="0.35">
      <c r="A6" s="72" t="s">
        <v>114</v>
      </c>
      <c r="B6" s="75">
        <f>Tbl.Kosten[[#Totals],[WP4]]</f>
        <v>0</v>
      </c>
      <c r="C6" s="76">
        <f>SUMIF(Tbl.Kosten[WPnr.],$A6,Tbl.Kosten[P1])</f>
        <v>0</v>
      </c>
      <c r="D6" s="76">
        <f>SUMIF(Tbl.Kosten[WPnr.],$A6,Tbl.Kosten[P2])</f>
        <v>0</v>
      </c>
      <c r="E6" s="76">
        <f>SUMIF(Tbl.Kosten[WPnr.],$A6,Tbl.Kosten[P3])</f>
        <v>0</v>
      </c>
      <c r="F6" s="76">
        <f>SUMIF(Tbl.Kosten[WPnr.],$A6,Tbl.Kosten[P4])</f>
        <v>0</v>
      </c>
      <c r="G6" s="76">
        <f>SUMIF(Tbl.Kosten[WPnr.],$A6,Tbl.Kosten[P5])</f>
        <v>0</v>
      </c>
      <c r="H6" s="76">
        <f>SUMIF(Tbl.Kosten[WPnr.],$A6,Tbl.Kosten[P6])</f>
        <v>0</v>
      </c>
      <c r="I6" s="76">
        <f>SUMIF(Tbl.Kosten[WPnr.],$A6,Tbl.Kosten[P7])</f>
        <v>0</v>
      </c>
      <c r="J6" s="76">
        <f>SUMIF(Tbl.Kosten[WPnr.],$A6,Tbl.Kosten[P8])</f>
        <v>0</v>
      </c>
      <c r="K6" s="76">
        <f>SUMIF(Tbl.Kosten[WPnr.],$A6,Tbl.Kosten[P9])</f>
        <v>0</v>
      </c>
      <c r="L6" s="76">
        <f>SUMIF(Tbl.Kosten[WPnr.],$A6,Tbl.Kosten[P10])</f>
        <v>0</v>
      </c>
      <c r="M6" s="76">
        <f>SUMIF(Tbl.Kosten[WPnr.],$A6,Tbl.Kosten[P11])</f>
        <v>0</v>
      </c>
      <c r="N6" s="76">
        <f>SUMIF(Tbl.Kosten[WPnr.],$A6,Tbl.Kosten[P12])</f>
        <v>0</v>
      </c>
      <c r="O6" s="76">
        <f>SUMIF(Tbl.Kosten[WPnr.],$A6,Tbl.Kosten[P13])</f>
        <v>0</v>
      </c>
      <c r="P6" s="76">
        <f>SUMIF(Tbl.Kosten[WPnr.],$A6,Tbl.Kosten[P14])</f>
        <v>0</v>
      </c>
      <c r="Q6" s="76">
        <f>SUMIF(Tbl.Kosten[WPnr.],$A6,Tbl.Kosten[P15])</f>
        <v>0</v>
      </c>
      <c r="R6" s="76">
        <f>SUMIF(Tbl.Kosten[WPnr.],$A6,Tbl.Kosten[P16])</f>
        <v>0</v>
      </c>
      <c r="S6" s="76">
        <f>SUMIF(Tbl.Kosten[WPnr.],$A6,Tbl.Kosten[P17])</f>
        <v>0</v>
      </c>
      <c r="T6" s="76">
        <f>SUMIF(Tbl.Kosten[WPnr.],$A6,Tbl.Kosten[P18])</f>
        <v>0</v>
      </c>
      <c r="U6" s="76">
        <f>SUMIF(Tbl.Kosten[WPnr.],$A6,Tbl.Kosten[P19])</f>
        <v>0</v>
      </c>
      <c r="V6" s="76">
        <f>SUMIF(Tbl.Kosten[WPnr.],$A6,Tbl.Kosten[P20])</f>
        <v>0</v>
      </c>
      <c r="W6" s="76">
        <f>SUMIF(Tbl.Kosten[WPnr.],$A6,Tbl.Kosten[P21])</f>
        <v>0</v>
      </c>
      <c r="X6" s="76">
        <f>SUMIF(Tbl.Kosten[WPnr.],$A6,Tbl.Kosten[P22])</f>
        <v>0</v>
      </c>
      <c r="Y6" s="76">
        <f>SUMIF(Tbl.Kosten[WPnr.],$A6,Tbl.Kosten[P23])</f>
        <v>0</v>
      </c>
      <c r="Z6" s="76">
        <f>SUMIF(Tbl.Kosten[WPnr.],$A6,Tbl.Kosten[P24])</f>
        <v>0</v>
      </c>
      <c r="AA6" s="76">
        <f>SUMIF(Tbl.Kosten[WPnr.],$A6,Tbl.Kosten[P25])</f>
        <v>0</v>
      </c>
      <c r="AB6" s="76">
        <f>SUMIF(Tbl.Kosten[WPnr.],$A6,Tbl.Kosten[P26])</f>
        <v>0</v>
      </c>
      <c r="AC6" s="76">
        <f>SUMIF(Tbl.Kosten[WPnr.],$A6,Tbl.Kosten[P27])</f>
        <v>0</v>
      </c>
      <c r="AD6" s="76">
        <f>SUMIF(Tbl.Kosten[WPnr.],$A6,Tbl.Kosten[P28])</f>
        <v>0</v>
      </c>
      <c r="AE6" s="76">
        <f>SUMIF(Tbl.Kosten[WPnr.],$A6,Tbl.Kosten[P29])</f>
        <v>0</v>
      </c>
      <c r="AF6" s="76">
        <f>SUMIF(Tbl.Kosten[WPnr.],$A6,Tbl.Kosten[P30])</f>
        <v>0</v>
      </c>
      <c r="AG6" s="76">
        <f>SUMIF(Tbl.Kosten[WPnr.],$A6,Tbl.Kosten[P31])</f>
        <v>0</v>
      </c>
      <c r="AH6" s="76">
        <f>SUMIF(Tbl.Kosten[WPnr.],$A6,Tbl.Kosten[P32])</f>
        <v>0</v>
      </c>
      <c r="AI6" s="76">
        <f>SUMIF(Tbl.Kosten[WPnr.],$A6,Tbl.Kosten[P33])</f>
        <v>0</v>
      </c>
      <c r="AJ6" s="76">
        <f>SUMIF(Tbl.Kosten[WPnr.],$A6,Tbl.Kosten[P34])</f>
        <v>0</v>
      </c>
      <c r="AK6" s="76">
        <f>SUMIF(Tbl.Kosten[WPnr.],$A6,Tbl.Kosten[P35])</f>
        <v>0</v>
      </c>
      <c r="AL6" s="76">
        <f>SUMIF(Tbl.Kosten[WPnr.],$A6,Tbl.Kosten[P36])</f>
        <v>0</v>
      </c>
      <c r="AM6" s="76">
        <f>SUMIF(Tbl.Kosten[WPnr.],$A6,Tbl.Kosten[P37])</f>
        <v>0</v>
      </c>
      <c r="AN6" s="76">
        <f>SUMIF(Tbl.Kosten[WPnr.],$A6,Tbl.Kosten[P38])</f>
        <v>0</v>
      </c>
      <c r="AO6" s="76">
        <f>SUMIF(Tbl.Kosten[WPnr.],$A6,Tbl.Kosten[P39])</f>
        <v>0</v>
      </c>
      <c r="AP6" s="76">
        <f>SUMIF(Tbl.Kosten[WPnr.],$A6,Tbl.Kosten[P40])</f>
        <v>0</v>
      </c>
      <c r="AQ6" s="76">
        <f>SUMIF(Tbl.Kosten[WPnr.],$A6,Tbl.Kosten[P41])</f>
        <v>0</v>
      </c>
      <c r="AR6" s="76">
        <f>SUMIF(Tbl.Kosten[WPnr.],$A6,Tbl.Kosten[P42])</f>
        <v>0</v>
      </c>
      <c r="AS6" s="76">
        <f>SUMIF(Tbl.Kosten[WPnr.],$A6,Tbl.Kosten[P43])</f>
        <v>0</v>
      </c>
      <c r="AT6" s="76">
        <f>SUMIF(Tbl.Kosten[WPnr.],$A6,Tbl.Kosten[P44])</f>
        <v>0</v>
      </c>
      <c r="AU6" s="76">
        <f>SUMIF(Tbl.Kosten[WPnr.],$A6,Tbl.Kosten[P45])</f>
        <v>0</v>
      </c>
      <c r="AV6" s="76">
        <f>SUMIF(Tbl.Kosten[WPnr.],$A6,Tbl.Kosten[P46])</f>
        <v>0</v>
      </c>
      <c r="AW6" s="76">
        <f>SUMIF(Tbl.Kosten[WPnr.],$A6,Tbl.Kosten[P47])</f>
        <v>0</v>
      </c>
      <c r="AX6" s="76">
        <f>SUMIF(Tbl.Kosten[WPnr.],$A6,Tbl.Kosten[P48])</f>
        <v>0</v>
      </c>
      <c r="AY6" s="76">
        <f>SUMIF(Tbl.Kosten[WPnr.],$A6,Tbl.Kosten[P49])</f>
        <v>0</v>
      </c>
      <c r="AZ6" s="76">
        <f>SUMIF(Tbl.Kosten[WPnr.],$A6,Tbl.Kosten[P50])</f>
        <v>0</v>
      </c>
    </row>
    <row r="7" spans="1:52" x14ac:dyDescent="0.35">
      <c r="A7" s="72" t="s">
        <v>115</v>
      </c>
      <c r="B7" s="75">
        <f>Tbl.Kosten[[#Totals],[WP5]]</f>
        <v>0</v>
      </c>
      <c r="C7" s="76">
        <f>SUMIF(Tbl.Kosten[WPnr.],$A7,Tbl.Kosten[P1])</f>
        <v>0</v>
      </c>
      <c r="D7" s="76">
        <f>SUMIF(Tbl.Kosten[WPnr.],$A7,Tbl.Kosten[P2])</f>
        <v>0</v>
      </c>
      <c r="E7" s="76">
        <f>SUMIF(Tbl.Kosten[WPnr.],$A7,Tbl.Kosten[P3])</f>
        <v>0</v>
      </c>
      <c r="F7" s="76">
        <f>SUMIF(Tbl.Kosten[WPnr.],$A7,Tbl.Kosten[P4])</f>
        <v>0</v>
      </c>
      <c r="G7" s="76">
        <f>SUMIF(Tbl.Kosten[WPnr.],$A7,Tbl.Kosten[P5])</f>
        <v>0</v>
      </c>
      <c r="H7" s="76">
        <f>SUMIF(Tbl.Kosten[WPnr.],$A7,Tbl.Kosten[P6])</f>
        <v>0</v>
      </c>
      <c r="I7" s="76">
        <f>SUMIF(Tbl.Kosten[WPnr.],$A7,Tbl.Kosten[P7])</f>
        <v>0</v>
      </c>
      <c r="J7" s="76">
        <f>SUMIF(Tbl.Kosten[WPnr.],$A7,Tbl.Kosten[P8])</f>
        <v>0</v>
      </c>
      <c r="K7" s="76">
        <f>SUMIF(Tbl.Kosten[WPnr.],$A7,Tbl.Kosten[P9])</f>
        <v>0</v>
      </c>
      <c r="L7" s="76">
        <f>SUMIF(Tbl.Kosten[WPnr.],$A7,Tbl.Kosten[P10])</f>
        <v>0</v>
      </c>
      <c r="M7" s="76">
        <f>SUMIF(Tbl.Kosten[WPnr.],$A7,Tbl.Kosten[P11])</f>
        <v>0</v>
      </c>
      <c r="N7" s="76">
        <f>SUMIF(Tbl.Kosten[WPnr.],$A7,Tbl.Kosten[P12])</f>
        <v>0</v>
      </c>
      <c r="O7" s="76">
        <f>SUMIF(Tbl.Kosten[WPnr.],$A7,Tbl.Kosten[P13])</f>
        <v>0</v>
      </c>
      <c r="P7" s="76">
        <f>SUMIF(Tbl.Kosten[WPnr.],$A7,Tbl.Kosten[P14])</f>
        <v>0</v>
      </c>
      <c r="Q7" s="76">
        <f>SUMIF(Tbl.Kosten[WPnr.],$A7,Tbl.Kosten[P15])</f>
        <v>0</v>
      </c>
      <c r="R7" s="76">
        <f>SUMIF(Tbl.Kosten[WPnr.],$A7,Tbl.Kosten[P16])</f>
        <v>0</v>
      </c>
      <c r="S7" s="76">
        <f>SUMIF(Tbl.Kosten[WPnr.],$A7,Tbl.Kosten[P17])</f>
        <v>0</v>
      </c>
      <c r="T7" s="76">
        <f>SUMIF(Tbl.Kosten[WPnr.],$A7,Tbl.Kosten[P18])</f>
        <v>0</v>
      </c>
      <c r="U7" s="76">
        <f>SUMIF(Tbl.Kosten[WPnr.],$A7,Tbl.Kosten[P19])</f>
        <v>0</v>
      </c>
      <c r="V7" s="76">
        <f>SUMIF(Tbl.Kosten[WPnr.],$A7,Tbl.Kosten[P20])</f>
        <v>0</v>
      </c>
      <c r="W7" s="76">
        <f>SUMIF(Tbl.Kosten[WPnr.],$A7,Tbl.Kosten[P21])</f>
        <v>0</v>
      </c>
      <c r="X7" s="76">
        <f>SUMIF(Tbl.Kosten[WPnr.],$A7,Tbl.Kosten[P22])</f>
        <v>0</v>
      </c>
      <c r="Y7" s="76">
        <f>SUMIF(Tbl.Kosten[WPnr.],$A7,Tbl.Kosten[P23])</f>
        <v>0</v>
      </c>
      <c r="Z7" s="76">
        <f>SUMIF(Tbl.Kosten[WPnr.],$A7,Tbl.Kosten[P24])</f>
        <v>0</v>
      </c>
      <c r="AA7" s="76">
        <f>SUMIF(Tbl.Kosten[WPnr.],$A7,Tbl.Kosten[P25])</f>
        <v>0</v>
      </c>
      <c r="AB7" s="76">
        <f>SUMIF(Tbl.Kosten[WPnr.],$A7,Tbl.Kosten[P26])</f>
        <v>0</v>
      </c>
      <c r="AC7" s="76">
        <f>SUMIF(Tbl.Kosten[WPnr.],$A7,Tbl.Kosten[P27])</f>
        <v>0</v>
      </c>
      <c r="AD7" s="76">
        <f>SUMIF(Tbl.Kosten[WPnr.],$A7,Tbl.Kosten[P28])</f>
        <v>0</v>
      </c>
      <c r="AE7" s="76">
        <f>SUMIF(Tbl.Kosten[WPnr.],$A7,Tbl.Kosten[P29])</f>
        <v>0</v>
      </c>
      <c r="AF7" s="76">
        <f>SUMIF(Tbl.Kosten[WPnr.],$A7,Tbl.Kosten[P30])</f>
        <v>0</v>
      </c>
      <c r="AG7" s="76">
        <f>SUMIF(Tbl.Kosten[WPnr.],$A7,Tbl.Kosten[P31])</f>
        <v>0</v>
      </c>
      <c r="AH7" s="76">
        <f>SUMIF(Tbl.Kosten[WPnr.],$A7,Tbl.Kosten[P32])</f>
        <v>0</v>
      </c>
      <c r="AI7" s="76">
        <f>SUMIF(Tbl.Kosten[WPnr.],$A7,Tbl.Kosten[P33])</f>
        <v>0</v>
      </c>
      <c r="AJ7" s="76">
        <f>SUMIF(Tbl.Kosten[WPnr.],$A7,Tbl.Kosten[P34])</f>
        <v>0</v>
      </c>
      <c r="AK7" s="76">
        <f>SUMIF(Tbl.Kosten[WPnr.],$A7,Tbl.Kosten[P35])</f>
        <v>0</v>
      </c>
      <c r="AL7" s="76">
        <f>SUMIF(Tbl.Kosten[WPnr.],$A7,Tbl.Kosten[P36])</f>
        <v>0</v>
      </c>
      <c r="AM7" s="76">
        <f>SUMIF(Tbl.Kosten[WPnr.],$A7,Tbl.Kosten[P37])</f>
        <v>0</v>
      </c>
      <c r="AN7" s="76">
        <f>SUMIF(Tbl.Kosten[WPnr.],$A7,Tbl.Kosten[P38])</f>
        <v>0</v>
      </c>
      <c r="AO7" s="76">
        <f>SUMIF(Tbl.Kosten[WPnr.],$A7,Tbl.Kosten[P39])</f>
        <v>0</v>
      </c>
      <c r="AP7" s="76">
        <f>SUMIF(Tbl.Kosten[WPnr.],$A7,Tbl.Kosten[P40])</f>
        <v>0</v>
      </c>
      <c r="AQ7" s="76">
        <f>SUMIF(Tbl.Kosten[WPnr.],$A7,Tbl.Kosten[P41])</f>
        <v>0</v>
      </c>
      <c r="AR7" s="76">
        <f>SUMIF(Tbl.Kosten[WPnr.],$A7,Tbl.Kosten[P42])</f>
        <v>0</v>
      </c>
      <c r="AS7" s="76">
        <f>SUMIF(Tbl.Kosten[WPnr.],$A7,Tbl.Kosten[P43])</f>
        <v>0</v>
      </c>
      <c r="AT7" s="76">
        <f>SUMIF(Tbl.Kosten[WPnr.],$A7,Tbl.Kosten[P44])</f>
        <v>0</v>
      </c>
      <c r="AU7" s="76">
        <f>SUMIF(Tbl.Kosten[WPnr.],$A7,Tbl.Kosten[P45])</f>
        <v>0</v>
      </c>
      <c r="AV7" s="76">
        <f>SUMIF(Tbl.Kosten[WPnr.],$A7,Tbl.Kosten[P46])</f>
        <v>0</v>
      </c>
      <c r="AW7" s="76">
        <f>SUMIF(Tbl.Kosten[WPnr.],$A7,Tbl.Kosten[P47])</f>
        <v>0</v>
      </c>
      <c r="AX7" s="76">
        <f>SUMIF(Tbl.Kosten[WPnr.],$A7,Tbl.Kosten[P48])</f>
        <v>0</v>
      </c>
      <c r="AY7" s="76">
        <f>SUMIF(Tbl.Kosten[WPnr.],$A7,Tbl.Kosten[P49])</f>
        <v>0</v>
      </c>
      <c r="AZ7" s="76">
        <f>SUMIF(Tbl.Kosten[WPnr.],$A7,Tbl.Kosten[P50])</f>
        <v>0</v>
      </c>
    </row>
    <row r="8" spans="1:52" x14ac:dyDescent="0.35">
      <c r="A8" s="72" t="s">
        <v>116</v>
      </c>
      <c r="B8" s="75">
        <f>Tbl.Kosten[[#Totals],[WP6]]</f>
        <v>0</v>
      </c>
      <c r="C8" s="76">
        <f>SUMIF(Tbl.Kosten[WPnr.],$A8,Tbl.Kosten[P1])</f>
        <v>0</v>
      </c>
      <c r="D8" s="76">
        <f>SUMIF(Tbl.Kosten[WPnr.],$A8,Tbl.Kosten[P2])</f>
        <v>0</v>
      </c>
      <c r="E8" s="76">
        <f>SUMIF(Tbl.Kosten[WPnr.],$A8,Tbl.Kosten[P3])</f>
        <v>0</v>
      </c>
      <c r="F8" s="76">
        <f>SUMIF(Tbl.Kosten[WPnr.],$A8,Tbl.Kosten[P4])</f>
        <v>0</v>
      </c>
      <c r="G8" s="76">
        <f>SUMIF(Tbl.Kosten[WPnr.],$A8,Tbl.Kosten[P5])</f>
        <v>0</v>
      </c>
      <c r="H8" s="76">
        <f>SUMIF(Tbl.Kosten[WPnr.],$A8,Tbl.Kosten[P6])</f>
        <v>0</v>
      </c>
      <c r="I8" s="76">
        <f>SUMIF(Tbl.Kosten[WPnr.],$A8,Tbl.Kosten[P7])</f>
        <v>0</v>
      </c>
      <c r="J8" s="76">
        <f>SUMIF(Tbl.Kosten[WPnr.],$A8,Tbl.Kosten[P8])</f>
        <v>0</v>
      </c>
      <c r="K8" s="76">
        <f>SUMIF(Tbl.Kosten[WPnr.],$A8,Tbl.Kosten[P9])</f>
        <v>0</v>
      </c>
      <c r="L8" s="76">
        <f>SUMIF(Tbl.Kosten[WPnr.],$A8,Tbl.Kosten[P10])</f>
        <v>0</v>
      </c>
      <c r="M8" s="76">
        <f>SUMIF(Tbl.Kosten[WPnr.],$A8,Tbl.Kosten[P11])</f>
        <v>0</v>
      </c>
      <c r="N8" s="76">
        <f>SUMIF(Tbl.Kosten[WPnr.],$A8,Tbl.Kosten[P12])</f>
        <v>0</v>
      </c>
      <c r="O8" s="76">
        <f>SUMIF(Tbl.Kosten[WPnr.],$A8,Tbl.Kosten[P13])</f>
        <v>0</v>
      </c>
      <c r="P8" s="76">
        <f>SUMIF(Tbl.Kosten[WPnr.],$A8,Tbl.Kosten[P14])</f>
        <v>0</v>
      </c>
      <c r="Q8" s="76">
        <f>SUMIF(Tbl.Kosten[WPnr.],$A8,Tbl.Kosten[P15])</f>
        <v>0</v>
      </c>
      <c r="R8" s="76">
        <f>SUMIF(Tbl.Kosten[WPnr.],$A8,Tbl.Kosten[P16])</f>
        <v>0</v>
      </c>
      <c r="S8" s="76">
        <f>SUMIF(Tbl.Kosten[WPnr.],$A8,Tbl.Kosten[P17])</f>
        <v>0</v>
      </c>
      <c r="T8" s="76">
        <f>SUMIF(Tbl.Kosten[WPnr.],$A8,Tbl.Kosten[P18])</f>
        <v>0</v>
      </c>
      <c r="U8" s="76">
        <f>SUMIF(Tbl.Kosten[WPnr.],$A8,Tbl.Kosten[P19])</f>
        <v>0</v>
      </c>
      <c r="V8" s="76">
        <f>SUMIF(Tbl.Kosten[WPnr.],$A8,Tbl.Kosten[P20])</f>
        <v>0</v>
      </c>
      <c r="W8" s="76">
        <f>SUMIF(Tbl.Kosten[WPnr.],$A8,Tbl.Kosten[P21])</f>
        <v>0</v>
      </c>
      <c r="X8" s="76">
        <f>SUMIF(Tbl.Kosten[WPnr.],$A8,Tbl.Kosten[P22])</f>
        <v>0</v>
      </c>
      <c r="Y8" s="76">
        <f>SUMIF(Tbl.Kosten[WPnr.],$A8,Tbl.Kosten[P23])</f>
        <v>0</v>
      </c>
      <c r="Z8" s="76">
        <f>SUMIF(Tbl.Kosten[WPnr.],$A8,Tbl.Kosten[P24])</f>
        <v>0</v>
      </c>
      <c r="AA8" s="76">
        <f>SUMIF(Tbl.Kosten[WPnr.],$A8,Tbl.Kosten[P25])</f>
        <v>0</v>
      </c>
      <c r="AB8" s="76">
        <f>SUMIF(Tbl.Kosten[WPnr.],$A8,Tbl.Kosten[P26])</f>
        <v>0</v>
      </c>
      <c r="AC8" s="76">
        <f>SUMIF(Tbl.Kosten[WPnr.],$A8,Tbl.Kosten[P27])</f>
        <v>0</v>
      </c>
      <c r="AD8" s="76">
        <f>SUMIF(Tbl.Kosten[WPnr.],$A8,Tbl.Kosten[P28])</f>
        <v>0</v>
      </c>
      <c r="AE8" s="76">
        <f>SUMIF(Tbl.Kosten[WPnr.],$A8,Tbl.Kosten[P29])</f>
        <v>0</v>
      </c>
      <c r="AF8" s="76">
        <f>SUMIF(Tbl.Kosten[WPnr.],$A8,Tbl.Kosten[P30])</f>
        <v>0</v>
      </c>
      <c r="AG8" s="76">
        <f>SUMIF(Tbl.Kosten[WPnr.],$A8,Tbl.Kosten[P31])</f>
        <v>0</v>
      </c>
      <c r="AH8" s="76">
        <f>SUMIF(Tbl.Kosten[WPnr.],$A8,Tbl.Kosten[P32])</f>
        <v>0</v>
      </c>
      <c r="AI8" s="76">
        <f>SUMIF(Tbl.Kosten[WPnr.],$A8,Tbl.Kosten[P33])</f>
        <v>0</v>
      </c>
      <c r="AJ8" s="76">
        <f>SUMIF(Tbl.Kosten[WPnr.],$A8,Tbl.Kosten[P34])</f>
        <v>0</v>
      </c>
      <c r="AK8" s="76">
        <f>SUMIF(Tbl.Kosten[WPnr.],$A8,Tbl.Kosten[P35])</f>
        <v>0</v>
      </c>
      <c r="AL8" s="76">
        <f>SUMIF(Tbl.Kosten[WPnr.],$A8,Tbl.Kosten[P36])</f>
        <v>0</v>
      </c>
      <c r="AM8" s="76">
        <f>SUMIF(Tbl.Kosten[WPnr.],$A8,Tbl.Kosten[P37])</f>
        <v>0</v>
      </c>
      <c r="AN8" s="76">
        <f>SUMIF(Tbl.Kosten[WPnr.],$A8,Tbl.Kosten[P38])</f>
        <v>0</v>
      </c>
      <c r="AO8" s="76">
        <f>SUMIF(Tbl.Kosten[WPnr.],$A8,Tbl.Kosten[P39])</f>
        <v>0</v>
      </c>
      <c r="AP8" s="76">
        <f>SUMIF(Tbl.Kosten[WPnr.],$A8,Tbl.Kosten[P40])</f>
        <v>0</v>
      </c>
      <c r="AQ8" s="76">
        <f>SUMIF(Tbl.Kosten[WPnr.],$A8,Tbl.Kosten[P41])</f>
        <v>0</v>
      </c>
      <c r="AR8" s="76">
        <f>SUMIF(Tbl.Kosten[WPnr.],$A8,Tbl.Kosten[P42])</f>
        <v>0</v>
      </c>
      <c r="AS8" s="76">
        <f>SUMIF(Tbl.Kosten[WPnr.],$A8,Tbl.Kosten[P43])</f>
        <v>0</v>
      </c>
      <c r="AT8" s="76">
        <f>SUMIF(Tbl.Kosten[WPnr.],$A8,Tbl.Kosten[P44])</f>
        <v>0</v>
      </c>
      <c r="AU8" s="76">
        <f>SUMIF(Tbl.Kosten[WPnr.],$A8,Tbl.Kosten[P45])</f>
        <v>0</v>
      </c>
      <c r="AV8" s="76">
        <f>SUMIF(Tbl.Kosten[WPnr.],$A8,Tbl.Kosten[P46])</f>
        <v>0</v>
      </c>
      <c r="AW8" s="76">
        <f>SUMIF(Tbl.Kosten[WPnr.],$A8,Tbl.Kosten[P47])</f>
        <v>0</v>
      </c>
      <c r="AX8" s="76">
        <f>SUMIF(Tbl.Kosten[WPnr.],$A8,Tbl.Kosten[P48])</f>
        <v>0</v>
      </c>
      <c r="AY8" s="76">
        <f>SUMIF(Tbl.Kosten[WPnr.],$A8,Tbl.Kosten[P49])</f>
        <v>0</v>
      </c>
      <c r="AZ8" s="76">
        <f>SUMIF(Tbl.Kosten[WPnr.],$A8,Tbl.Kosten[P50])</f>
        <v>0</v>
      </c>
    </row>
    <row r="9" spans="1:52" x14ac:dyDescent="0.35">
      <c r="A9" s="72" t="s">
        <v>117</v>
      </c>
      <c r="B9" s="75">
        <f>Tbl.Kosten[[#Totals],[WP7]]</f>
        <v>0</v>
      </c>
      <c r="C9" s="76">
        <f>SUMIF(Tbl.Kosten[WPnr.],$A9,Tbl.Kosten[P1])</f>
        <v>0</v>
      </c>
      <c r="D9" s="76">
        <f>SUMIF(Tbl.Kosten[WPnr.],$A9,Tbl.Kosten[P2])</f>
        <v>0</v>
      </c>
      <c r="E9" s="76">
        <f>SUMIF(Tbl.Kosten[WPnr.],$A9,Tbl.Kosten[P3])</f>
        <v>0</v>
      </c>
      <c r="F9" s="76">
        <f>SUMIF(Tbl.Kosten[WPnr.],$A9,Tbl.Kosten[P4])</f>
        <v>0</v>
      </c>
      <c r="G9" s="76">
        <f>SUMIF(Tbl.Kosten[WPnr.],$A9,Tbl.Kosten[P5])</f>
        <v>0</v>
      </c>
      <c r="H9" s="76">
        <f>SUMIF(Tbl.Kosten[WPnr.],$A9,Tbl.Kosten[P6])</f>
        <v>0</v>
      </c>
      <c r="I9" s="76">
        <f>SUMIF(Tbl.Kosten[WPnr.],$A9,Tbl.Kosten[P7])</f>
        <v>0</v>
      </c>
      <c r="J9" s="76">
        <f>SUMIF(Tbl.Kosten[WPnr.],$A9,Tbl.Kosten[P8])</f>
        <v>0</v>
      </c>
      <c r="K9" s="76">
        <f>SUMIF(Tbl.Kosten[WPnr.],$A9,Tbl.Kosten[P9])</f>
        <v>0</v>
      </c>
      <c r="L9" s="76">
        <f>SUMIF(Tbl.Kosten[WPnr.],$A9,Tbl.Kosten[P10])</f>
        <v>0</v>
      </c>
      <c r="M9" s="76">
        <f>SUMIF(Tbl.Kosten[WPnr.],$A9,Tbl.Kosten[P11])</f>
        <v>0</v>
      </c>
      <c r="N9" s="76">
        <f>SUMIF(Tbl.Kosten[WPnr.],$A9,Tbl.Kosten[P12])</f>
        <v>0</v>
      </c>
      <c r="O9" s="76">
        <f>SUMIF(Tbl.Kosten[WPnr.],$A9,Tbl.Kosten[P13])</f>
        <v>0</v>
      </c>
      <c r="P9" s="76">
        <f>SUMIF(Tbl.Kosten[WPnr.],$A9,Tbl.Kosten[P14])</f>
        <v>0</v>
      </c>
      <c r="Q9" s="76">
        <f>SUMIF(Tbl.Kosten[WPnr.],$A9,Tbl.Kosten[P15])</f>
        <v>0</v>
      </c>
      <c r="R9" s="76">
        <f>SUMIF(Tbl.Kosten[WPnr.],$A9,Tbl.Kosten[P16])</f>
        <v>0</v>
      </c>
      <c r="S9" s="76">
        <f>SUMIF(Tbl.Kosten[WPnr.],$A9,Tbl.Kosten[P17])</f>
        <v>0</v>
      </c>
      <c r="T9" s="76">
        <f>SUMIF(Tbl.Kosten[WPnr.],$A9,Tbl.Kosten[P18])</f>
        <v>0</v>
      </c>
      <c r="U9" s="76">
        <f>SUMIF(Tbl.Kosten[WPnr.],$A9,Tbl.Kosten[P19])</f>
        <v>0</v>
      </c>
      <c r="V9" s="76">
        <f>SUMIF(Tbl.Kosten[WPnr.],$A9,Tbl.Kosten[P20])</f>
        <v>0</v>
      </c>
      <c r="W9" s="76">
        <f>SUMIF(Tbl.Kosten[WPnr.],$A9,Tbl.Kosten[P21])</f>
        <v>0</v>
      </c>
      <c r="X9" s="76">
        <f>SUMIF(Tbl.Kosten[WPnr.],$A9,Tbl.Kosten[P22])</f>
        <v>0</v>
      </c>
      <c r="Y9" s="76">
        <f>SUMIF(Tbl.Kosten[WPnr.],$A9,Tbl.Kosten[P23])</f>
        <v>0</v>
      </c>
      <c r="Z9" s="76">
        <f>SUMIF(Tbl.Kosten[WPnr.],$A9,Tbl.Kosten[P24])</f>
        <v>0</v>
      </c>
      <c r="AA9" s="76">
        <f>SUMIF(Tbl.Kosten[WPnr.],$A9,Tbl.Kosten[P25])</f>
        <v>0</v>
      </c>
      <c r="AB9" s="76">
        <f>SUMIF(Tbl.Kosten[WPnr.],$A9,Tbl.Kosten[P26])</f>
        <v>0</v>
      </c>
      <c r="AC9" s="76">
        <f>SUMIF(Tbl.Kosten[WPnr.],$A9,Tbl.Kosten[P27])</f>
        <v>0</v>
      </c>
      <c r="AD9" s="76">
        <f>SUMIF(Tbl.Kosten[WPnr.],$A9,Tbl.Kosten[P28])</f>
        <v>0</v>
      </c>
      <c r="AE9" s="76">
        <f>SUMIF(Tbl.Kosten[WPnr.],$A9,Tbl.Kosten[P29])</f>
        <v>0</v>
      </c>
      <c r="AF9" s="76">
        <f>SUMIF(Tbl.Kosten[WPnr.],$A9,Tbl.Kosten[P30])</f>
        <v>0</v>
      </c>
      <c r="AG9" s="76">
        <f>SUMIF(Tbl.Kosten[WPnr.],$A9,Tbl.Kosten[P31])</f>
        <v>0</v>
      </c>
      <c r="AH9" s="76">
        <f>SUMIF(Tbl.Kosten[WPnr.],$A9,Tbl.Kosten[P32])</f>
        <v>0</v>
      </c>
      <c r="AI9" s="76">
        <f>SUMIF(Tbl.Kosten[WPnr.],$A9,Tbl.Kosten[P33])</f>
        <v>0</v>
      </c>
      <c r="AJ9" s="76">
        <f>SUMIF(Tbl.Kosten[WPnr.],$A9,Tbl.Kosten[P34])</f>
        <v>0</v>
      </c>
      <c r="AK9" s="76">
        <f>SUMIF(Tbl.Kosten[WPnr.],$A9,Tbl.Kosten[P35])</f>
        <v>0</v>
      </c>
      <c r="AL9" s="76">
        <f>SUMIF(Tbl.Kosten[WPnr.],$A9,Tbl.Kosten[P36])</f>
        <v>0</v>
      </c>
      <c r="AM9" s="76">
        <f>SUMIF(Tbl.Kosten[WPnr.],$A9,Tbl.Kosten[P37])</f>
        <v>0</v>
      </c>
      <c r="AN9" s="76">
        <f>SUMIF(Tbl.Kosten[WPnr.],$A9,Tbl.Kosten[P38])</f>
        <v>0</v>
      </c>
      <c r="AO9" s="76">
        <f>SUMIF(Tbl.Kosten[WPnr.],$A9,Tbl.Kosten[P39])</f>
        <v>0</v>
      </c>
      <c r="AP9" s="76">
        <f>SUMIF(Tbl.Kosten[WPnr.],$A9,Tbl.Kosten[P40])</f>
        <v>0</v>
      </c>
      <c r="AQ9" s="76">
        <f>SUMIF(Tbl.Kosten[WPnr.],$A9,Tbl.Kosten[P41])</f>
        <v>0</v>
      </c>
      <c r="AR9" s="76">
        <f>SUMIF(Tbl.Kosten[WPnr.],$A9,Tbl.Kosten[P42])</f>
        <v>0</v>
      </c>
      <c r="AS9" s="76">
        <f>SUMIF(Tbl.Kosten[WPnr.],$A9,Tbl.Kosten[P43])</f>
        <v>0</v>
      </c>
      <c r="AT9" s="76">
        <f>SUMIF(Tbl.Kosten[WPnr.],$A9,Tbl.Kosten[P44])</f>
        <v>0</v>
      </c>
      <c r="AU9" s="76">
        <f>SUMIF(Tbl.Kosten[WPnr.],$A9,Tbl.Kosten[P45])</f>
        <v>0</v>
      </c>
      <c r="AV9" s="76">
        <f>SUMIF(Tbl.Kosten[WPnr.],$A9,Tbl.Kosten[P46])</f>
        <v>0</v>
      </c>
      <c r="AW9" s="76">
        <f>SUMIF(Tbl.Kosten[WPnr.],$A9,Tbl.Kosten[P47])</f>
        <v>0</v>
      </c>
      <c r="AX9" s="76">
        <f>SUMIF(Tbl.Kosten[WPnr.],$A9,Tbl.Kosten[P48])</f>
        <v>0</v>
      </c>
      <c r="AY9" s="76">
        <f>SUMIF(Tbl.Kosten[WPnr.],$A9,Tbl.Kosten[P49])</f>
        <v>0</v>
      </c>
      <c r="AZ9" s="76">
        <f>SUMIF(Tbl.Kosten[WPnr.],$A9,Tbl.Kosten[P50])</f>
        <v>0</v>
      </c>
    </row>
    <row r="10" spans="1:52" x14ac:dyDescent="0.35">
      <c r="A10" s="72" t="s">
        <v>118</v>
      </c>
      <c r="B10" s="75">
        <f>Tbl.Kosten[[#Totals],[WP8]]</f>
        <v>0</v>
      </c>
      <c r="C10" s="76">
        <f>SUMIF(Tbl.Kosten[WPnr.],$A10,Tbl.Kosten[P1])</f>
        <v>0</v>
      </c>
      <c r="D10" s="76">
        <f>SUMIF(Tbl.Kosten[WPnr.],$A10,Tbl.Kosten[P2])</f>
        <v>0</v>
      </c>
      <c r="E10" s="76">
        <f>SUMIF(Tbl.Kosten[WPnr.],$A10,Tbl.Kosten[P3])</f>
        <v>0</v>
      </c>
      <c r="F10" s="76">
        <f>SUMIF(Tbl.Kosten[WPnr.],$A10,Tbl.Kosten[P4])</f>
        <v>0</v>
      </c>
      <c r="G10" s="76">
        <f>SUMIF(Tbl.Kosten[WPnr.],$A10,Tbl.Kosten[P5])</f>
        <v>0</v>
      </c>
      <c r="H10" s="76">
        <f>SUMIF(Tbl.Kosten[WPnr.],$A10,Tbl.Kosten[P6])</f>
        <v>0</v>
      </c>
      <c r="I10" s="76">
        <f>SUMIF(Tbl.Kosten[WPnr.],$A10,Tbl.Kosten[P7])</f>
        <v>0</v>
      </c>
      <c r="J10" s="76">
        <f>SUMIF(Tbl.Kosten[WPnr.],$A10,Tbl.Kosten[P8])</f>
        <v>0</v>
      </c>
      <c r="K10" s="76">
        <f>SUMIF(Tbl.Kosten[WPnr.],$A10,Tbl.Kosten[P9])</f>
        <v>0</v>
      </c>
      <c r="L10" s="76">
        <f>SUMIF(Tbl.Kosten[WPnr.],$A10,Tbl.Kosten[P10])</f>
        <v>0</v>
      </c>
      <c r="M10" s="76">
        <f>SUMIF(Tbl.Kosten[WPnr.],$A10,Tbl.Kosten[P11])</f>
        <v>0</v>
      </c>
      <c r="N10" s="76">
        <f>SUMIF(Tbl.Kosten[WPnr.],$A10,Tbl.Kosten[P12])</f>
        <v>0</v>
      </c>
      <c r="O10" s="76">
        <f>SUMIF(Tbl.Kosten[WPnr.],$A10,Tbl.Kosten[P13])</f>
        <v>0</v>
      </c>
      <c r="P10" s="76">
        <f>SUMIF(Tbl.Kosten[WPnr.],$A10,Tbl.Kosten[P14])</f>
        <v>0</v>
      </c>
      <c r="Q10" s="76">
        <f>SUMIF(Tbl.Kosten[WPnr.],$A10,Tbl.Kosten[P15])</f>
        <v>0</v>
      </c>
      <c r="R10" s="76">
        <f>SUMIF(Tbl.Kosten[WPnr.],$A10,Tbl.Kosten[P16])</f>
        <v>0</v>
      </c>
      <c r="S10" s="76">
        <f>SUMIF(Tbl.Kosten[WPnr.],$A10,Tbl.Kosten[P17])</f>
        <v>0</v>
      </c>
      <c r="T10" s="76">
        <f>SUMIF(Tbl.Kosten[WPnr.],$A10,Tbl.Kosten[P18])</f>
        <v>0</v>
      </c>
      <c r="U10" s="76">
        <f>SUMIF(Tbl.Kosten[WPnr.],$A10,Tbl.Kosten[P19])</f>
        <v>0</v>
      </c>
      <c r="V10" s="76">
        <f>SUMIF(Tbl.Kosten[WPnr.],$A10,Tbl.Kosten[P20])</f>
        <v>0</v>
      </c>
      <c r="W10" s="76">
        <f>SUMIF(Tbl.Kosten[WPnr.],$A10,Tbl.Kosten[P21])</f>
        <v>0</v>
      </c>
      <c r="X10" s="76">
        <f>SUMIF(Tbl.Kosten[WPnr.],$A10,Tbl.Kosten[P22])</f>
        <v>0</v>
      </c>
      <c r="Y10" s="76">
        <f>SUMIF(Tbl.Kosten[WPnr.],$A10,Tbl.Kosten[P23])</f>
        <v>0</v>
      </c>
      <c r="Z10" s="76">
        <f>SUMIF(Tbl.Kosten[WPnr.],$A10,Tbl.Kosten[P24])</f>
        <v>0</v>
      </c>
      <c r="AA10" s="76">
        <f>SUMIF(Tbl.Kosten[WPnr.],$A10,Tbl.Kosten[P25])</f>
        <v>0</v>
      </c>
      <c r="AB10" s="76">
        <f>SUMIF(Tbl.Kosten[WPnr.],$A10,Tbl.Kosten[P26])</f>
        <v>0</v>
      </c>
      <c r="AC10" s="76">
        <f>SUMIF(Tbl.Kosten[WPnr.],$A10,Tbl.Kosten[P27])</f>
        <v>0</v>
      </c>
      <c r="AD10" s="76">
        <f>SUMIF(Tbl.Kosten[WPnr.],$A10,Tbl.Kosten[P28])</f>
        <v>0</v>
      </c>
      <c r="AE10" s="76">
        <f>SUMIF(Tbl.Kosten[WPnr.],$A10,Tbl.Kosten[P29])</f>
        <v>0</v>
      </c>
      <c r="AF10" s="76">
        <f>SUMIF(Tbl.Kosten[WPnr.],$A10,Tbl.Kosten[P30])</f>
        <v>0</v>
      </c>
      <c r="AG10" s="76">
        <f>SUMIF(Tbl.Kosten[WPnr.],$A10,Tbl.Kosten[P31])</f>
        <v>0</v>
      </c>
      <c r="AH10" s="76">
        <f>SUMIF(Tbl.Kosten[WPnr.],$A10,Tbl.Kosten[P32])</f>
        <v>0</v>
      </c>
      <c r="AI10" s="76">
        <f>SUMIF(Tbl.Kosten[WPnr.],$A10,Tbl.Kosten[P33])</f>
        <v>0</v>
      </c>
      <c r="AJ10" s="76">
        <f>SUMIF(Tbl.Kosten[WPnr.],$A10,Tbl.Kosten[P34])</f>
        <v>0</v>
      </c>
      <c r="AK10" s="76">
        <f>SUMIF(Tbl.Kosten[WPnr.],$A10,Tbl.Kosten[P35])</f>
        <v>0</v>
      </c>
      <c r="AL10" s="76">
        <f>SUMIF(Tbl.Kosten[WPnr.],$A10,Tbl.Kosten[P36])</f>
        <v>0</v>
      </c>
      <c r="AM10" s="76">
        <f>SUMIF(Tbl.Kosten[WPnr.],$A10,Tbl.Kosten[P37])</f>
        <v>0</v>
      </c>
      <c r="AN10" s="76">
        <f>SUMIF(Tbl.Kosten[WPnr.],$A10,Tbl.Kosten[P38])</f>
        <v>0</v>
      </c>
      <c r="AO10" s="76">
        <f>SUMIF(Tbl.Kosten[WPnr.],$A10,Tbl.Kosten[P39])</f>
        <v>0</v>
      </c>
      <c r="AP10" s="76">
        <f>SUMIF(Tbl.Kosten[WPnr.],$A10,Tbl.Kosten[P40])</f>
        <v>0</v>
      </c>
      <c r="AQ10" s="76">
        <f>SUMIF(Tbl.Kosten[WPnr.],$A10,Tbl.Kosten[P41])</f>
        <v>0</v>
      </c>
      <c r="AR10" s="76">
        <f>SUMIF(Tbl.Kosten[WPnr.],$A10,Tbl.Kosten[P42])</f>
        <v>0</v>
      </c>
      <c r="AS10" s="76">
        <f>SUMIF(Tbl.Kosten[WPnr.],$A10,Tbl.Kosten[P43])</f>
        <v>0</v>
      </c>
      <c r="AT10" s="76">
        <f>SUMIF(Tbl.Kosten[WPnr.],$A10,Tbl.Kosten[P44])</f>
        <v>0</v>
      </c>
      <c r="AU10" s="76">
        <f>SUMIF(Tbl.Kosten[WPnr.],$A10,Tbl.Kosten[P45])</f>
        <v>0</v>
      </c>
      <c r="AV10" s="76">
        <f>SUMIF(Tbl.Kosten[WPnr.],$A10,Tbl.Kosten[P46])</f>
        <v>0</v>
      </c>
      <c r="AW10" s="76">
        <f>SUMIF(Tbl.Kosten[WPnr.],$A10,Tbl.Kosten[P47])</f>
        <v>0</v>
      </c>
      <c r="AX10" s="76">
        <f>SUMIF(Tbl.Kosten[WPnr.],$A10,Tbl.Kosten[P48])</f>
        <v>0</v>
      </c>
      <c r="AY10" s="76">
        <f>SUMIF(Tbl.Kosten[WPnr.],$A10,Tbl.Kosten[P49])</f>
        <v>0</v>
      </c>
      <c r="AZ10" s="76">
        <f>SUMIF(Tbl.Kosten[WPnr.],$A10,Tbl.Kosten[P50])</f>
        <v>0</v>
      </c>
    </row>
    <row r="11" spans="1:52" x14ac:dyDescent="0.35">
      <c r="A11" s="72" t="s">
        <v>119</v>
      </c>
      <c r="B11" s="75">
        <f>Tbl.Kosten[[#Totals],[WP9]]</f>
        <v>0</v>
      </c>
      <c r="C11" s="76">
        <f>SUMIF(Tbl.Kosten[WPnr.],$A11,Tbl.Kosten[P1])</f>
        <v>0</v>
      </c>
      <c r="D11" s="76">
        <f>SUMIF(Tbl.Kosten[WPnr.],$A11,Tbl.Kosten[P2])</f>
        <v>0</v>
      </c>
      <c r="E11" s="76">
        <f>SUMIF(Tbl.Kosten[WPnr.],$A11,Tbl.Kosten[P3])</f>
        <v>0</v>
      </c>
      <c r="F11" s="76">
        <f>SUMIF(Tbl.Kosten[WPnr.],$A11,Tbl.Kosten[P4])</f>
        <v>0</v>
      </c>
      <c r="G11" s="76">
        <f>SUMIF(Tbl.Kosten[WPnr.],$A11,Tbl.Kosten[P5])</f>
        <v>0</v>
      </c>
      <c r="H11" s="76">
        <f>SUMIF(Tbl.Kosten[WPnr.],$A11,Tbl.Kosten[P6])</f>
        <v>0</v>
      </c>
      <c r="I11" s="76">
        <f>SUMIF(Tbl.Kosten[WPnr.],$A11,Tbl.Kosten[P7])</f>
        <v>0</v>
      </c>
      <c r="J11" s="76">
        <f>SUMIF(Tbl.Kosten[WPnr.],$A11,Tbl.Kosten[P8])</f>
        <v>0</v>
      </c>
      <c r="K11" s="76">
        <f>SUMIF(Tbl.Kosten[WPnr.],$A11,Tbl.Kosten[P9])</f>
        <v>0</v>
      </c>
      <c r="L11" s="76">
        <f>SUMIF(Tbl.Kosten[WPnr.],$A11,Tbl.Kosten[P10])</f>
        <v>0</v>
      </c>
      <c r="M11" s="76">
        <f>SUMIF(Tbl.Kosten[WPnr.],$A11,Tbl.Kosten[P11])</f>
        <v>0</v>
      </c>
      <c r="N11" s="76">
        <f>SUMIF(Tbl.Kosten[WPnr.],$A11,Tbl.Kosten[P12])</f>
        <v>0</v>
      </c>
      <c r="O11" s="76">
        <f>SUMIF(Tbl.Kosten[WPnr.],$A11,Tbl.Kosten[P13])</f>
        <v>0</v>
      </c>
      <c r="P11" s="76">
        <f>SUMIF(Tbl.Kosten[WPnr.],$A11,Tbl.Kosten[P14])</f>
        <v>0</v>
      </c>
      <c r="Q11" s="76">
        <f>SUMIF(Tbl.Kosten[WPnr.],$A11,Tbl.Kosten[P15])</f>
        <v>0</v>
      </c>
      <c r="R11" s="76">
        <f>SUMIF(Tbl.Kosten[WPnr.],$A11,Tbl.Kosten[P16])</f>
        <v>0</v>
      </c>
      <c r="S11" s="76">
        <f>SUMIF(Tbl.Kosten[WPnr.],$A11,Tbl.Kosten[P17])</f>
        <v>0</v>
      </c>
      <c r="T11" s="76">
        <f>SUMIF(Tbl.Kosten[WPnr.],$A11,Tbl.Kosten[P18])</f>
        <v>0</v>
      </c>
      <c r="U11" s="76">
        <f>SUMIF(Tbl.Kosten[WPnr.],$A11,Tbl.Kosten[P19])</f>
        <v>0</v>
      </c>
      <c r="V11" s="76">
        <f>SUMIF(Tbl.Kosten[WPnr.],$A11,Tbl.Kosten[P20])</f>
        <v>0</v>
      </c>
      <c r="W11" s="76">
        <f>SUMIF(Tbl.Kosten[WPnr.],$A11,Tbl.Kosten[P21])</f>
        <v>0</v>
      </c>
      <c r="X11" s="76">
        <f>SUMIF(Tbl.Kosten[WPnr.],$A11,Tbl.Kosten[P22])</f>
        <v>0</v>
      </c>
      <c r="Y11" s="76">
        <f>SUMIF(Tbl.Kosten[WPnr.],$A11,Tbl.Kosten[P23])</f>
        <v>0</v>
      </c>
      <c r="Z11" s="76">
        <f>SUMIF(Tbl.Kosten[WPnr.],$A11,Tbl.Kosten[P24])</f>
        <v>0</v>
      </c>
      <c r="AA11" s="76">
        <f>SUMIF(Tbl.Kosten[WPnr.],$A11,Tbl.Kosten[P25])</f>
        <v>0</v>
      </c>
      <c r="AB11" s="76">
        <f>SUMIF(Tbl.Kosten[WPnr.],$A11,Tbl.Kosten[P26])</f>
        <v>0</v>
      </c>
      <c r="AC11" s="76">
        <f>SUMIF(Tbl.Kosten[WPnr.],$A11,Tbl.Kosten[P27])</f>
        <v>0</v>
      </c>
      <c r="AD11" s="76">
        <f>SUMIF(Tbl.Kosten[WPnr.],$A11,Tbl.Kosten[P28])</f>
        <v>0</v>
      </c>
      <c r="AE11" s="76">
        <f>SUMIF(Tbl.Kosten[WPnr.],$A11,Tbl.Kosten[P29])</f>
        <v>0</v>
      </c>
      <c r="AF11" s="76">
        <f>SUMIF(Tbl.Kosten[WPnr.],$A11,Tbl.Kosten[P30])</f>
        <v>0</v>
      </c>
      <c r="AG11" s="76">
        <f>SUMIF(Tbl.Kosten[WPnr.],$A11,Tbl.Kosten[P31])</f>
        <v>0</v>
      </c>
      <c r="AH11" s="76">
        <f>SUMIF(Tbl.Kosten[WPnr.],$A11,Tbl.Kosten[P32])</f>
        <v>0</v>
      </c>
      <c r="AI11" s="76">
        <f>SUMIF(Tbl.Kosten[WPnr.],$A11,Tbl.Kosten[P33])</f>
        <v>0</v>
      </c>
      <c r="AJ11" s="76">
        <f>SUMIF(Tbl.Kosten[WPnr.],$A11,Tbl.Kosten[P34])</f>
        <v>0</v>
      </c>
      <c r="AK11" s="76">
        <f>SUMIF(Tbl.Kosten[WPnr.],$A11,Tbl.Kosten[P35])</f>
        <v>0</v>
      </c>
      <c r="AL11" s="76">
        <f>SUMIF(Tbl.Kosten[WPnr.],$A11,Tbl.Kosten[P36])</f>
        <v>0</v>
      </c>
      <c r="AM11" s="76">
        <f>SUMIF(Tbl.Kosten[WPnr.],$A11,Tbl.Kosten[P37])</f>
        <v>0</v>
      </c>
      <c r="AN11" s="76">
        <f>SUMIF(Tbl.Kosten[WPnr.],$A11,Tbl.Kosten[P38])</f>
        <v>0</v>
      </c>
      <c r="AO11" s="76">
        <f>SUMIF(Tbl.Kosten[WPnr.],$A11,Tbl.Kosten[P39])</f>
        <v>0</v>
      </c>
      <c r="AP11" s="76">
        <f>SUMIF(Tbl.Kosten[WPnr.],$A11,Tbl.Kosten[P40])</f>
        <v>0</v>
      </c>
      <c r="AQ11" s="76">
        <f>SUMIF(Tbl.Kosten[WPnr.],$A11,Tbl.Kosten[P41])</f>
        <v>0</v>
      </c>
      <c r="AR11" s="76">
        <f>SUMIF(Tbl.Kosten[WPnr.],$A11,Tbl.Kosten[P42])</f>
        <v>0</v>
      </c>
      <c r="AS11" s="76">
        <f>SUMIF(Tbl.Kosten[WPnr.],$A11,Tbl.Kosten[P43])</f>
        <v>0</v>
      </c>
      <c r="AT11" s="76">
        <f>SUMIF(Tbl.Kosten[WPnr.],$A11,Tbl.Kosten[P44])</f>
        <v>0</v>
      </c>
      <c r="AU11" s="76">
        <f>SUMIF(Tbl.Kosten[WPnr.],$A11,Tbl.Kosten[P45])</f>
        <v>0</v>
      </c>
      <c r="AV11" s="76">
        <f>SUMIF(Tbl.Kosten[WPnr.],$A11,Tbl.Kosten[P46])</f>
        <v>0</v>
      </c>
      <c r="AW11" s="76">
        <f>SUMIF(Tbl.Kosten[WPnr.],$A11,Tbl.Kosten[P47])</f>
        <v>0</v>
      </c>
      <c r="AX11" s="76">
        <f>SUMIF(Tbl.Kosten[WPnr.],$A11,Tbl.Kosten[P48])</f>
        <v>0</v>
      </c>
      <c r="AY11" s="76">
        <f>SUMIF(Tbl.Kosten[WPnr.],$A11,Tbl.Kosten[P49])</f>
        <v>0</v>
      </c>
      <c r="AZ11" s="76">
        <f>SUMIF(Tbl.Kosten[WPnr.],$A11,Tbl.Kosten[P50])</f>
        <v>0</v>
      </c>
    </row>
    <row r="12" spans="1:52" x14ac:dyDescent="0.35">
      <c r="A12" s="72" t="s">
        <v>120</v>
      </c>
      <c r="B12" s="75">
        <f>Tbl.Kosten[[#Totals],[WP10]]</f>
        <v>0</v>
      </c>
      <c r="C12" s="76">
        <f>SUMIF(Tbl.Kosten[WPnr.],$A12,Tbl.Kosten[P1])</f>
        <v>0</v>
      </c>
      <c r="D12" s="76">
        <f>SUMIF(Tbl.Kosten[WPnr.],$A12,Tbl.Kosten[P2])</f>
        <v>0</v>
      </c>
      <c r="E12" s="76">
        <f>SUMIF(Tbl.Kosten[WPnr.],$A12,Tbl.Kosten[P3])</f>
        <v>0</v>
      </c>
      <c r="F12" s="76">
        <f>SUMIF(Tbl.Kosten[WPnr.],$A12,Tbl.Kosten[P4])</f>
        <v>0</v>
      </c>
      <c r="G12" s="76">
        <f>SUMIF(Tbl.Kosten[WPnr.],$A12,Tbl.Kosten[P5])</f>
        <v>0</v>
      </c>
      <c r="H12" s="76">
        <f>SUMIF(Tbl.Kosten[WPnr.],$A12,Tbl.Kosten[P6])</f>
        <v>0</v>
      </c>
      <c r="I12" s="76">
        <f>SUMIF(Tbl.Kosten[WPnr.],$A12,Tbl.Kosten[P7])</f>
        <v>0</v>
      </c>
      <c r="J12" s="76">
        <f>SUMIF(Tbl.Kosten[WPnr.],$A12,Tbl.Kosten[P8])</f>
        <v>0</v>
      </c>
      <c r="K12" s="76">
        <f>SUMIF(Tbl.Kosten[WPnr.],$A12,Tbl.Kosten[P9])</f>
        <v>0</v>
      </c>
      <c r="L12" s="76">
        <f>SUMIF(Tbl.Kosten[WPnr.],$A12,Tbl.Kosten[P10])</f>
        <v>0</v>
      </c>
      <c r="M12" s="76">
        <f>SUMIF(Tbl.Kosten[WPnr.],$A12,Tbl.Kosten[P11])</f>
        <v>0</v>
      </c>
      <c r="N12" s="76">
        <f>SUMIF(Tbl.Kosten[WPnr.],$A12,Tbl.Kosten[P12])</f>
        <v>0</v>
      </c>
      <c r="O12" s="76">
        <f>SUMIF(Tbl.Kosten[WPnr.],$A12,Tbl.Kosten[P13])</f>
        <v>0</v>
      </c>
      <c r="P12" s="76">
        <f>SUMIF(Tbl.Kosten[WPnr.],$A12,Tbl.Kosten[P14])</f>
        <v>0</v>
      </c>
      <c r="Q12" s="76">
        <f>SUMIF(Tbl.Kosten[WPnr.],$A12,Tbl.Kosten[P15])</f>
        <v>0</v>
      </c>
      <c r="R12" s="76">
        <f>SUMIF(Tbl.Kosten[WPnr.],$A12,Tbl.Kosten[P16])</f>
        <v>0</v>
      </c>
      <c r="S12" s="76">
        <f>SUMIF(Tbl.Kosten[WPnr.],$A12,Tbl.Kosten[P17])</f>
        <v>0</v>
      </c>
      <c r="T12" s="76">
        <f>SUMIF(Tbl.Kosten[WPnr.],$A12,Tbl.Kosten[P18])</f>
        <v>0</v>
      </c>
      <c r="U12" s="76">
        <f>SUMIF(Tbl.Kosten[WPnr.],$A12,Tbl.Kosten[P19])</f>
        <v>0</v>
      </c>
      <c r="V12" s="76">
        <f>SUMIF(Tbl.Kosten[WPnr.],$A12,Tbl.Kosten[P20])</f>
        <v>0</v>
      </c>
      <c r="W12" s="76">
        <f>SUMIF(Tbl.Kosten[WPnr.],$A12,Tbl.Kosten[P21])</f>
        <v>0</v>
      </c>
      <c r="X12" s="76">
        <f>SUMIF(Tbl.Kosten[WPnr.],$A12,Tbl.Kosten[P22])</f>
        <v>0</v>
      </c>
      <c r="Y12" s="76">
        <f>SUMIF(Tbl.Kosten[WPnr.],$A12,Tbl.Kosten[P23])</f>
        <v>0</v>
      </c>
      <c r="Z12" s="76">
        <f>SUMIF(Tbl.Kosten[WPnr.],$A12,Tbl.Kosten[P24])</f>
        <v>0</v>
      </c>
      <c r="AA12" s="76">
        <f>SUMIF(Tbl.Kosten[WPnr.],$A12,Tbl.Kosten[P25])</f>
        <v>0</v>
      </c>
      <c r="AB12" s="76">
        <f>SUMIF(Tbl.Kosten[WPnr.],$A12,Tbl.Kosten[P26])</f>
        <v>0</v>
      </c>
      <c r="AC12" s="76">
        <f>SUMIF(Tbl.Kosten[WPnr.],$A12,Tbl.Kosten[P27])</f>
        <v>0</v>
      </c>
      <c r="AD12" s="76">
        <f>SUMIF(Tbl.Kosten[WPnr.],$A12,Tbl.Kosten[P28])</f>
        <v>0</v>
      </c>
      <c r="AE12" s="76">
        <f>SUMIF(Tbl.Kosten[WPnr.],$A12,Tbl.Kosten[P29])</f>
        <v>0</v>
      </c>
      <c r="AF12" s="76">
        <f>SUMIF(Tbl.Kosten[WPnr.],$A12,Tbl.Kosten[P30])</f>
        <v>0</v>
      </c>
      <c r="AG12" s="76">
        <f>SUMIF(Tbl.Kosten[WPnr.],$A12,Tbl.Kosten[P31])</f>
        <v>0</v>
      </c>
      <c r="AH12" s="76">
        <f>SUMIF(Tbl.Kosten[WPnr.],$A12,Tbl.Kosten[P32])</f>
        <v>0</v>
      </c>
      <c r="AI12" s="76">
        <f>SUMIF(Tbl.Kosten[WPnr.],$A12,Tbl.Kosten[P33])</f>
        <v>0</v>
      </c>
      <c r="AJ12" s="76">
        <f>SUMIF(Tbl.Kosten[WPnr.],$A12,Tbl.Kosten[P34])</f>
        <v>0</v>
      </c>
      <c r="AK12" s="76">
        <f>SUMIF(Tbl.Kosten[WPnr.],$A12,Tbl.Kosten[P35])</f>
        <v>0</v>
      </c>
      <c r="AL12" s="76">
        <f>SUMIF(Tbl.Kosten[WPnr.],$A12,Tbl.Kosten[P36])</f>
        <v>0</v>
      </c>
      <c r="AM12" s="76">
        <f>SUMIF(Tbl.Kosten[WPnr.],$A12,Tbl.Kosten[P37])</f>
        <v>0</v>
      </c>
      <c r="AN12" s="76">
        <f>SUMIF(Tbl.Kosten[WPnr.],$A12,Tbl.Kosten[P38])</f>
        <v>0</v>
      </c>
      <c r="AO12" s="76">
        <f>SUMIF(Tbl.Kosten[WPnr.],$A12,Tbl.Kosten[P39])</f>
        <v>0</v>
      </c>
      <c r="AP12" s="76">
        <f>SUMIF(Tbl.Kosten[WPnr.],$A12,Tbl.Kosten[P40])</f>
        <v>0</v>
      </c>
      <c r="AQ12" s="76">
        <f>SUMIF(Tbl.Kosten[WPnr.],$A12,Tbl.Kosten[P41])</f>
        <v>0</v>
      </c>
      <c r="AR12" s="76">
        <f>SUMIF(Tbl.Kosten[WPnr.],$A12,Tbl.Kosten[P42])</f>
        <v>0</v>
      </c>
      <c r="AS12" s="76">
        <f>SUMIF(Tbl.Kosten[WPnr.],$A12,Tbl.Kosten[P43])</f>
        <v>0</v>
      </c>
      <c r="AT12" s="76">
        <f>SUMIF(Tbl.Kosten[WPnr.],$A12,Tbl.Kosten[P44])</f>
        <v>0</v>
      </c>
      <c r="AU12" s="76">
        <f>SUMIF(Tbl.Kosten[WPnr.],$A12,Tbl.Kosten[P45])</f>
        <v>0</v>
      </c>
      <c r="AV12" s="76">
        <f>SUMIF(Tbl.Kosten[WPnr.],$A12,Tbl.Kosten[P46])</f>
        <v>0</v>
      </c>
      <c r="AW12" s="76">
        <f>SUMIF(Tbl.Kosten[WPnr.],$A12,Tbl.Kosten[P47])</f>
        <v>0</v>
      </c>
      <c r="AX12" s="76">
        <f>SUMIF(Tbl.Kosten[WPnr.],$A12,Tbl.Kosten[P48])</f>
        <v>0</v>
      </c>
      <c r="AY12" s="76">
        <f>SUMIF(Tbl.Kosten[WPnr.],$A12,Tbl.Kosten[P49])</f>
        <v>0</v>
      </c>
      <c r="AZ12" s="76">
        <f>SUMIF(Tbl.Kosten[WPnr.],$A12,Tbl.Kosten[P50])</f>
        <v>0</v>
      </c>
    </row>
    <row r="13" spans="1:52" x14ac:dyDescent="0.35">
      <c r="A13" s="72" t="s">
        <v>121</v>
      </c>
      <c r="B13" s="75">
        <f>Tbl.Kosten[[#Totals],[WP11]]</f>
        <v>0</v>
      </c>
      <c r="C13" s="76">
        <f>SUMIF(Tbl.Kosten[WPnr.],$A13,Tbl.Kosten[P1])</f>
        <v>0</v>
      </c>
      <c r="D13" s="76">
        <f>SUMIF(Tbl.Kosten[WPnr.],$A13,Tbl.Kosten[P2])</f>
        <v>0</v>
      </c>
      <c r="E13" s="76">
        <f>SUMIF(Tbl.Kosten[WPnr.],$A13,Tbl.Kosten[P3])</f>
        <v>0</v>
      </c>
      <c r="F13" s="76">
        <f>SUMIF(Tbl.Kosten[WPnr.],$A13,Tbl.Kosten[P4])</f>
        <v>0</v>
      </c>
      <c r="G13" s="76">
        <f>SUMIF(Tbl.Kosten[WPnr.],$A13,Tbl.Kosten[P5])</f>
        <v>0</v>
      </c>
      <c r="H13" s="76">
        <f>SUMIF(Tbl.Kosten[WPnr.],$A13,Tbl.Kosten[P6])</f>
        <v>0</v>
      </c>
      <c r="I13" s="76">
        <f>SUMIF(Tbl.Kosten[WPnr.],$A13,Tbl.Kosten[P7])</f>
        <v>0</v>
      </c>
      <c r="J13" s="76">
        <f>SUMIF(Tbl.Kosten[WPnr.],$A13,Tbl.Kosten[P8])</f>
        <v>0</v>
      </c>
      <c r="K13" s="76">
        <f>SUMIF(Tbl.Kosten[WPnr.],$A13,Tbl.Kosten[P9])</f>
        <v>0</v>
      </c>
      <c r="L13" s="76">
        <f>SUMIF(Tbl.Kosten[WPnr.],$A13,Tbl.Kosten[P10])</f>
        <v>0</v>
      </c>
      <c r="M13" s="76">
        <f>SUMIF(Tbl.Kosten[WPnr.],$A13,Tbl.Kosten[P11])</f>
        <v>0</v>
      </c>
      <c r="N13" s="76">
        <f>SUMIF(Tbl.Kosten[WPnr.],$A13,Tbl.Kosten[P12])</f>
        <v>0</v>
      </c>
      <c r="O13" s="76">
        <f>SUMIF(Tbl.Kosten[WPnr.],$A13,Tbl.Kosten[P13])</f>
        <v>0</v>
      </c>
      <c r="P13" s="76">
        <f>SUMIF(Tbl.Kosten[WPnr.],$A13,Tbl.Kosten[P14])</f>
        <v>0</v>
      </c>
      <c r="Q13" s="76">
        <f>SUMIF(Tbl.Kosten[WPnr.],$A13,Tbl.Kosten[P15])</f>
        <v>0</v>
      </c>
      <c r="R13" s="76">
        <f>SUMIF(Tbl.Kosten[WPnr.],$A13,Tbl.Kosten[P16])</f>
        <v>0</v>
      </c>
      <c r="S13" s="76">
        <f>SUMIF(Tbl.Kosten[WPnr.],$A13,Tbl.Kosten[P17])</f>
        <v>0</v>
      </c>
      <c r="T13" s="76">
        <f>SUMIF(Tbl.Kosten[WPnr.],$A13,Tbl.Kosten[P18])</f>
        <v>0</v>
      </c>
      <c r="U13" s="76">
        <f>SUMIF(Tbl.Kosten[WPnr.],$A13,Tbl.Kosten[P19])</f>
        <v>0</v>
      </c>
      <c r="V13" s="76">
        <f>SUMIF(Tbl.Kosten[WPnr.],$A13,Tbl.Kosten[P20])</f>
        <v>0</v>
      </c>
      <c r="W13" s="76">
        <f>SUMIF(Tbl.Kosten[WPnr.],$A13,Tbl.Kosten[P21])</f>
        <v>0</v>
      </c>
      <c r="X13" s="76">
        <f>SUMIF(Tbl.Kosten[WPnr.],$A13,Tbl.Kosten[P22])</f>
        <v>0</v>
      </c>
      <c r="Y13" s="76">
        <f>SUMIF(Tbl.Kosten[WPnr.],$A13,Tbl.Kosten[P23])</f>
        <v>0</v>
      </c>
      <c r="Z13" s="76">
        <f>SUMIF(Tbl.Kosten[WPnr.],$A13,Tbl.Kosten[P24])</f>
        <v>0</v>
      </c>
      <c r="AA13" s="76">
        <f>SUMIF(Tbl.Kosten[WPnr.],$A13,Tbl.Kosten[P25])</f>
        <v>0</v>
      </c>
      <c r="AB13" s="76">
        <f>SUMIF(Tbl.Kosten[WPnr.],$A13,Tbl.Kosten[P26])</f>
        <v>0</v>
      </c>
      <c r="AC13" s="76">
        <f>SUMIF(Tbl.Kosten[WPnr.],$A13,Tbl.Kosten[P27])</f>
        <v>0</v>
      </c>
      <c r="AD13" s="76">
        <f>SUMIF(Tbl.Kosten[WPnr.],$A13,Tbl.Kosten[P28])</f>
        <v>0</v>
      </c>
      <c r="AE13" s="76">
        <f>SUMIF(Tbl.Kosten[WPnr.],$A13,Tbl.Kosten[P29])</f>
        <v>0</v>
      </c>
      <c r="AF13" s="76">
        <f>SUMIF(Tbl.Kosten[WPnr.],$A13,Tbl.Kosten[P30])</f>
        <v>0</v>
      </c>
      <c r="AG13" s="76">
        <f>SUMIF(Tbl.Kosten[WPnr.],$A13,Tbl.Kosten[P31])</f>
        <v>0</v>
      </c>
      <c r="AH13" s="76">
        <f>SUMIF(Tbl.Kosten[WPnr.],$A13,Tbl.Kosten[P32])</f>
        <v>0</v>
      </c>
      <c r="AI13" s="76">
        <f>SUMIF(Tbl.Kosten[WPnr.],$A13,Tbl.Kosten[P33])</f>
        <v>0</v>
      </c>
      <c r="AJ13" s="76">
        <f>SUMIF(Tbl.Kosten[WPnr.],$A13,Tbl.Kosten[P34])</f>
        <v>0</v>
      </c>
      <c r="AK13" s="76">
        <f>SUMIF(Tbl.Kosten[WPnr.],$A13,Tbl.Kosten[P35])</f>
        <v>0</v>
      </c>
      <c r="AL13" s="76">
        <f>SUMIF(Tbl.Kosten[WPnr.],$A13,Tbl.Kosten[P36])</f>
        <v>0</v>
      </c>
      <c r="AM13" s="76">
        <f>SUMIF(Tbl.Kosten[WPnr.],$A13,Tbl.Kosten[P37])</f>
        <v>0</v>
      </c>
      <c r="AN13" s="76">
        <f>SUMIF(Tbl.Kosten[WPnr.],$A13,Tbl.Kosten[P38])</f>
        <v>0</v>
      </c>
      <c r="AO13" s="76">
        <f>SUMIF(Tbl.Kosten[WPnr.],$A13,Tbl.Kosten[P39])</f>
        <v>0</v>
      </c>
      <c r="AP13" s="76">
        <f>SUMIF(Tbl.Kosten[WPnr.],$A13,Tbl.Kosten[P40])</f>
        <v>0</v>
      </c>
      <c r="AQ13" s="76">
        <f>SUMIF(Tbl.Kosten[WPnr.],$A13,Tbl.Kosten[P41])</f>
        <v>0</v>
      </c>
      <c r="AR13" s="76">
        <f>SUMIF(Tbl.Kosten[WPnr.],$A13,Tbl.Kosten[P42])</f>
        <v>0</v>
      </c>
      <c r="AS13" s="76">
        <f>SUMIF(Tbl.Kosten[WPnr.],$A13,Tbl.Kosten[P43])</f>
        <v>0</v>
      </c>
      <c r="AT13" s="76">
        <f>SUMIF(Tbl.Kosten[WPnr.],$A13,Tbl.Kosten[P44])</f>
        <v>0</v>
      </c>
      <c r="AU13" s="76">
        <f>SUMIF(Tbl.Kosten[WPnr.],$A13,Tbl.Kosten[P45])</f>
        <v>0</v>
      </c>
      <c r="AV13" s="76">
        <f>SUMIF(Tbl.Kosten[WPnr.],$A13,Tbl.Kosten[P46])</f>
        <v>0</v>
      </c>
      <c r="AW13" s="76">
        <f>SUMIF(Tbl.Kosten[WPnr.],$A13,Tbl.Kosten[P47])</f>
        <v>0</v>
      </c>
      <c r="AX13" s="76">
        <f>SUMIF(Tbl.Kosten[WPnr.],$A13,Tbl.Kosten[P48])</f>
        <v>0</v>
      </c>
      <c r="AY13" s="76">
        <f>SUMIF(Tbl.Kosten[WPnr.],$A13,Tbl.Kosten[P49])</f>
        <v>0</v>
      </c>
      <c r="AZ13" s="76">
        <f>SUMIF(Tbl.Kosten[WPnr.],$A13,Tbl.Kosten[P50])</f>
        <v>0</v>
      </c>
    </row>
    <row r="14" spans="1:52" x14ac:dyDescent="0.35">
      <c r="A14" s="72" t="s">
        <v>122</v>
      </c>
      <c r="B14" s="75">
        <f>Tbl.Kosten[[#Totals],[WP12]]</f>
        <v>0</v>
      </c>
      <c r="C14" s="76">
        <f>SUMIF(Tbl.Kosten[WPnr.],$A14,Tbl.Kosten[P1])</f>
        <v>0</v>
      </c>
      <c r="D14" s="76">
        <f>SUMIF(Tbl.Kosten[WPnr.],$A14,Tbl.Kosten[P2])</f>
        <v>0</v>
      </c>
      <c r="E14" s="76">
        <f>SUMIF(Tbl.Kosten[WPnr.],$A14,Tbl.Kosten[P3])</f>
        <v>0</v>
      </c>
      <c r="F14" s="76">
        <f>SUMIF(Tbl.Kosten[WPnr.],$A14,Tbl.Kosten[P4])</f>
        <v>0</v>
      </c>
      <c r="G14" s="76">
        <f>SUMIF(Tbl.Kosten[WPnr.],$A14,Tbl.Kosten[P5])</f>
        <v>0</v>
      </c>
      <c r="H14" s="76">
        <f>SUMIF(Tbl.Kosten[WPnr.],$A14,Tbl.Kosten[P6])</f>
        <v>0</v>
      </c>
      <c r="I14" s="76">
        <f>SUMIF(Tbl.Kosten[WPnr.],$A14,Tbl.Kosten[P7])</f>
        <v>0</v>
      </c>
      <c r="J14" s="76">
        <f>SUMIF(Tbl.Kosten[WPnr.],$A14,Tbl.Kosten[P8])</f>
        <v>0</v>
      </c>
      <c r="K14" s="76">
        <f>SUMIF(Tbl.Kosten[WPnr.],$A14,Tbl.Kosten[P9])</f>
        <v>0</v>
      </c>
      <c r="L14" s="76">
        <f>SUMIF(Tbl.Kosten[WPnr.],$A14,Tbl.Kosten[P10])</f>
        <v>0</v>
      </c>
      <c r="M14" s="76">
        <f>SUMIF(Tbl.Kosten[WPnr.],$A14,Tbl.Kosten[P11])</f>
        <v>0</v>
      </c>
      <c r="N14" s="76">
        <f>SUMIF(Tbl.Kosten[WPnr.],$A14,Tbl.Kosten[P12])</f>
        <v>0</v>
      </c>
      <c r="O14" s="76">
        <f>SUMIF(Tbl.Kosten[WPnr.],$A14,Tbl.Kosten[P13])</f>
        <v>0</v>
      </c>
      <c r="P14" s="76">
        <f>SUMIF(Tbl.Kosten[WPnr.],$A14,Tbl.Kosten[P14])</f>
        <v>0</v>
      </c>
      <c r="Q14" s="76">
        <f>SUMIF(Tbl.Kosten[WPnr.],$A14,Tbl.Kosten[P15])</f>
        <v>0</v>
      </c>
      <c r="R14" s="76">
        <f>SUMIF(Tbl.Kosten[WPnr.],$A14,Tbl.Kosten[P16])</f>
        <v>0</v>
      </c>
      <c r="S14" s="76">
        <f>SUMIF(Tbl.Kosten[WPnr.],$A14,Tbl.Kosten[P17])</f>
        <v>0</v>
      </c>
      <c r="T14" s="76">
        <f>SUMIF(Tbl.Kosten[WPnr.],$A14,Tbl.Kosten[P18])</f>
        <v>0</v>
      </c>
      <c r="U14" s="76">
        <f>SUMIF(Tbl.Kosten[WPnr.],$A14,Tbl.Kosten[P19])</f>
        <v>0</v>
      </c>
      <c r="V14" s="76">
        <f>SUMIF(Tbl.Kosten[WPnr.],$A14,Tbl.Kosten[P20])</f>
        <v>0</v>
      </c>
      <c r="W14" s="76">
        <f>SUMIF(Tbl.Kosten[WPnr.],$A14,Tbl.Kosten[P21])</f>
        <v>0</v>
      </c>
      <c r="X14" s="76">
        <f>SUMIF(Tbl.Kosten[WPnr.],$A14,Tbl.Kosten[P22])</f>
        <v>0</v>
      </c>
      <c r="Y14" s="76">
        <f>SUMIF(Tbl.Kosten[WPnr.],$A14,Tbl.Kosten[P23])</f>
        <v>0</v>
      </c>
      <c r="Z14" s="76">
        <f>SUMIF(Tbl.Kosten[WPnr.],$A14,Tbl.Kosten[P24])</f>
        <v>0</v>
      </c>
      <c r="AA14" s="76">
        <f>SUMIF(Tbl.Kosten[WPnr.],$A14,Tbl.Kosten[P25])</f>
        <v>0</v>
      </c>
      <c r="AB14" s="76">
        <f>SUMIF(Tbl.Kosten[WPnr.],$A14,Tbl.Kosten[P26])</f>
        <v>0</v>
      </c>
      <c r="AC14" s="76">
        <f>SUMIF(Tbl.Kosten[WPnr.],$A14,Tbl.Kosten[P27])</f>
        <v>0</v>
      </c>
      <c r="AD14" s="76">
        <f>SUMIF(Tbl.Kosten[WPnr.],$A14,Tbl.Kosten[P28])</f>
        <v>0</v>
      </c>
      <c r="AE14" s="76">
        <f>SUMIF(Tbl.Kosten[WPnr.],$A14,Tbl.Kosten[P29])</f>
        <v>0</v>
      </c>
      <c r="AF14" s="76">
        <f>SUMIF(Tbl.Kosten[WPnr.],$A14,Tbl.Kosten[P30])</f>
        <v>0</v>
      </c>
      <c r="AG14" s="76">
        <f>SUMIF(Tbl.Kosten[WPnr.],$A14,Tbl.Kosten[P31])</f>
        <v>0</v>
      </c>
      <c r="AH14" s="76">
        <f>SUMIF(Tbl.Kosten[WPnr.],$A14,Tbl.Kosten[P32])</f>
        <v>0</v>
      </c>
      <c r="AI14" s="76">
        <f>SUMIF(Tbl.Kosten[WPnr.],$A14,Tbl.Kosten[P33])</f>
        <v>0</v>
      </c>
      <c r="AJ14" s="76">
        <f>SUMIF(Tbl.Kosten[WPnr.],$A14,Tbl.Kosten[P34])</f>
        <v>0</v>
      </c>
      <c r="AK14" s="76">
        <f>SUMIF(Tbl.Kosten[WPnr.],$A14,Tbl.Kosten[P35])</f>
        <v>0</v>
      </c>
      <c r="AL14" s="76">
        <f>SUMIF(Tbl.Kosten[WPnr.],$A14,Tbl.Kosten[P36])</f>
        <v>0</v>
      </c>
      <c r="AM14" s="76">
        <f>SUMIF(Tbl.Kosten[WPnr.],$A14,Tbl.Kosten[P37])</f>
        <v>0</v>
      </c>
      <c r="AN14" s="76">
        <f>SUMIF(Tbl.Kosten[WPnr.],$A14,Tbl.Kosten[P38])</f>
        <v>0</v>
      </c>
      <c r="AO14" s="76">
        <f>SUMIF(Tbl.Kosten[WPnr.],$A14,Tbl.Kosten[P39])</f>
        <v>0</v>
      </c>
      <c r="AP14" s="76">
        <f>SUMIF(Tbl.Kosten[WPnr.],$A14,Tbl.Kosten[P40])</f>
        <v>0</v>
      </c>
      <c r="AQ14" s="76">
        <f>SUMIF(Tbl.Kosten[WPnr.],$A14,Tbl.Kosten[P41])</f>
        <v>0</v>
      </c>
      <c r="AR14" s="76">
        <f>SUMIF(Tbl.Kosten[WPnr.],$A14,Tbl.Kosten[P42])</f>
        <v>0</v>
      </c>
      <c r="AS14" s="76">
        <f>SUMIF(Tbl.Kosten[WPnr.],$A14,Tbl.Kosten[P43])</f>
        <v>0</v>
      </c>
      <c r="AT14" s="76">
        <f>SUMIF(Tbl.Kosten[WPnr.],$A14,Tbl.Kosten[P44])</f>
        <v>0</v>
      </c>
      <c r="AU14" s="76">
        <f>SUMIF(Tbl.Kosten[WPnr.],$A14,Tbl.Kosten[P45])</f>
        <v>0</v>
      </c>
      <c r="AV14" s="76">
        <f>SUMIF(Tbl.Kosten[WPnr.],$A14,Tbl.Kosten[P46])</f>
        <v>0</v>
      </c>
      <c r="AW14" s="76">
        <f>SUMIF(Tbl.Kosten[WPnr.],$A14,Tbl.Kosten[P47])</f>
        <v>0</v>
      </c>
      <c r="AX14" s="76">
        <f>SUMIF(Tbl.Kosten[WPnr.],$A14,Tbl.Kosten[P48])</f>
        <v>0</v>
      </c>
      <c r="AY14" s="76">
        <f>SUMIF(Tbl.Kosten[WPnr.],$A14,Tbl.Kosten[P49])</f>
        <v>0</v>
      </c>
      <c r="AZ14" s="76">
        <f>SUMIF(Tbl.Kosten[WPnr.],$A14,Tbl.Kosten[P50])</f>
        <v>0</v>
      </c>
    </row>
    <row r="15" spans="1:52" x14ac:dyDescent="0.35">
      <c r="A15" s="72" t="s">
        <v>123</v>
      </c>
      <c r="B15" s="75">
        <f>Tbl.Kosten[[#Totals],[WP13]]</f>
        <v>0</v>
      </c>
      <c r="C15" s="76">
        <f>SUMIF(Tbl.Kosten[WPnr.],$A15,Tbl.Kosten[P1])</f>
        <v>0</v>
      </c>
      <c r="D15" s="76">
        <f>SUMIF(Tbl.Kosten[WPnr.],$A15,Tbl.Kosten[P2])</f>
        <v>0</v>
      </c>
      <c r="E15" s="76">
        <f>SUMIF(Tbl.Kosten[WPnr.],$A15,Tbl.Kosten[P3])</f>
        <v>0</v>
      </c>
      <c r="F15" s="76">
        <f>SUMIF(Tbl.Kosten[WPnr.],$A15,Tbl.Kosten[P4])</f>
        <v>0</v>
      </c>
      <c r="G15" s="76">
        <f>SUMIF(Tbl.Kosten[WPnr.],$A15,Tbl.Kosten[P5])</f>
        <v>0</v>
      </c>
      <c r="H15" s="76">
        <f>SUMIF(Tbl.Kosten[WPnr.],$A15,Tbl.Kosten[P6])</f>
        <v>0</v>
      </c>
      <c r="I15" s="76">
        <f>SUMIF(Tbl.Kosten[WPnr.],$A15,Tbl.Kosten[P7])</f>
        <v>0</v>
      </c>
      <c r="J15" s="76">
        <f>SUMIF(Tbl.Kosten[WPnr.],$A15,Tbl.Kosten[P8])</f>
        <v>0</v>
      </c>
      <c r="K15" s="76">
        <f>SUMIF(Tbl.Kosten[WPnr.],$A15,Tbl.Kosten[P9])</f>
        <v>0</v>
      </c>
      <c r="L15" s="76">
        <f>SUMIF(Tbl.Kosten[WPnr.],$A15,Tbl.Kosten[P10])</f>
        <v>0</v>
      </c>
      <c r="M15" s="76">
        <f>SUMIF(Tbl.Kosten[WPnr.],$A15,Tbl.Kosten[P11])</f>
        <v>0</v>
      </c>
      <c r="N15" s="76">
        <f>SUMIF(Tbl.Kosten[WPnr.],$A15,Tbl.Kosten[P12])</f>
        <v>0</v>
      </c>
      <c r="O15" s="76">
        <f>SUMIF(Tbl.Kosten[WPnr.],$A15,Tbl.Kosten[P13])</f>
        <v>0</v>
      </c>
      <c r="P15" s="76">
        <f>SUMIF(Tbl.Kosten[WPnr.],$A15,Tbl.Kosten[P14])</f>
        <v>0</v>
      </c>
      <c r="Q15" s="76">
        <f>SUMIF(Tbl.Kosten[WPnr.],$A15,Tbl.Kosten[P15])</f>
        <v>0</v>
      </c>
      <c r="R15" s="76">
        <f>SUMIF(Tbl.Kosten[WPnr.],$A15,Tbl.Kosten[P16])</f>
        <v>0</v>
      </c>
      <c r="S15" s="76">
        <f>SUMIF(Tbl.Kosten[WPnr.],$A15,Tbl.Kosten[P17])</f>
        <v>0</v>
      </c>
      <c r="T15" s="76">
        <f>SUMIF(Tbl.Kosten[WPnr.],$A15,Tbl.Kosten[P18])</f>
        <v>0</v>
      </c>
      <c r="U15" s="76">
        <f>SUMIF(Tbl.Kosten[WPnr.],$A15,Tbl.Kosten[P19])</f>
        <v>0</v>
      </c>
      <c r="V15" s="76">
        <f>SUMIF(Tbl.Kosten[WPnr.],$A15,Tbl.Kosten[P20])</f>
        <v>0</v>
      </c>
      <c r="W15" s="76">
        <f>SUMIF(Tbl.Kosten[WPnr.],$A15,Tbl.Kosten[P21])</f>
        <v>0</v>
      </c>
      <c r="X15" s="76">
        <f>SUMIF(Tbl.Kosten[WPnr.],$A15,Tbl.Kosten[P22])</f>
        <v>0</v>
      </c>
      <c r="Y15" s="76">
        <f>SUMIF(Tbl.Kosten[WPnr.],$A15,Tbl.Kosten[P23])</f>
        <v>0</v>
      </c>
      <c r="Z15" s="76">
        <f>SUMIF(Tbl.Kosten[WPnr.],$A15,Tbl.Kosten[P24])</f>
        <v>0</v>
      </c>
      <c r="AA15" s="76">
        <f>SUMIF(Tbl.Kosten[WPnr.],$A15,Tbl.Kosten[P25])</f>
        <v>0</v>
      </c>
      <c r="AB15" s="76">
        <f>SUMIF(Tbl.Kosten[WPnr.],$A15,Tbl.Kosten[P26])</f>
        <v>0</v>
      </c>
      <c r="AC15" s="76">
        <f>SUMIF(Tbl.Kosten[WPnr.],$A15,Tbl.Kosten[P27])</f>
        <v>0</v>
      </c>
      <c r="AD15" s="76">
        <f>SUMIF(Tbl.Kosten[WPnr.],$A15,Tbl.Kosten[P28])</f>
        <v>0</v>
      </c>
      <c r="AE15" s="76">
        <f>SUMIF(Tbl.Kosten[WPnr.],$A15,Tbl.Kosten[P29])</f>
        <v>0</v>
      </c>
      <c r="AF15" s="76">
        <f>SUMIF(Tbl.Kosten[WPnr.],$A15,Tbl.Kosten[P30])</f>
        <v>0</v>
      </c>
      <c r="AG15" s="76">
        <f>SUMIF(Tbl.Kosten[WPnr.],$A15,Tbl.Kosten[P31])</f>
        <v>0</v>
      </c>
      <c r="AH15" s="76">
        <f>SUMIF(Tbl.Kosten[WPnr.],$A15,Tbl.Kosten[P32])</f>
        <v>0</v>
      </c>
      <c r="AI15" s="76">
        <f>SUMIF(Tbl.Kosten[WPnr.],$A15,Tbl.Kosten[P33])</f>
        <v>0</v>
      </c>
      <c r="AJ15" s="76">
        <f>SUMIF(Tbl.Kosten[WPnr.],$A15,Tbl.Kosten[P34])</f>
        <v>0</v>
      </c>
      <c r="AK15" s="76">
        <f>SUMIF(Tbl.Kosten[WPnr.],$A15,Tbl.Kosten[P35])</f>
        <v>0</v>
      </c>
      <c r="AL15" s="76">
        <f>SUMIF(Tbl.Kosten[WPnr.],$A15,Tbl.Kosten[P36])</f>
        <v>0</v>
      </c>
      <c r="AM15" s="76">
        <f>SUMIF(Tbl.Kosten[WPnr.],$A15,Tbl.Kosten[P37])</f>
        <v>0</v>
      </c>
      <c r="AN15" s="76">
        <f>SUMIF(Tbl.Kosten[WPnr.],$A15,Tbl.Kosten[P38])</f>
        <v>0</v>
      </c>
      <c r="AO15" s="76">
        <f>SUMIF(Tbl.Kosten[WPnr.],$A15,Tbl.Kosten[P39])</f>
        <v>0</v>
      </c>
      <c r="AP15" s="76">
        <f>SUMIF(Tbl.Kosten[WPnr.],$A15,Tbl.Kosten[P40])</f>
        <v>0</v>
      </c>
      <c r="AQ15" s="76">
        <f>SUMIF(Tbl.Kosten[WPnr.],$A15,Tbl.Kosten[P41])</f>
        <v>0</v>
      </c>
      <c r="AR15" s="76">
        <f>SUMIF(Tbl.Kosten[WPnr.],$A15,Tbl.Kosten[P42])</f>
        <v>0</v>
      </c>
      <c r="AS15" s="76">
        <f>SUMIF(Tbl.Kosten[WPnr.],$A15,Tbl.Kosten[P43])</f>
        <v>0</v>
      </c>
      <c r="AT15" s="76">
        <f>SUMIF(Tbl.Kosten[WPnr.],$A15,Tbl.Kosten[P44])</f>
        <v>0</v>
      </c>
      <c r="AU15" s="76">
        <f>SUMIF(Tbl.Kosten[WPnr.],$A15,Tbl.Kosten[P45])</f>
        <v>0</v>
      </c>
      <c r="AV15" s="76">
        <f>SUMIF(Tbl.Kosten[WPnr.],$A15,Tbl.Kosten[P46])</f>
        <v>0</v>
      </c>
      <c r="AW15" s="76">
        <f>SUMIF(Tbl.Kosten[WPnr.],$A15,Tbl.Kosten[P47])</f>
        <v>0</v>
      </c>
      <c r="AX15" s="76">
        <f>SUMIF(Tbl.Kosten[WPnr.],$A15,Tbl.Kosten[P48])</f>
        <v>0</v>
      </c>
      <c r="AY15" s="76">
        <f>SUMIF(Tbl.Kosten[WPnr.],$A15,Tbl.Kosten[P49])</f>
        <v>0</v>
      </c>
      <c r="AZ15" s="76">
        <f>SUMIF(Tbl.Kosten[WPnr.],$A15,Tbl.Kosten[P50])</f>
        <v>0</v>
      </c>
    </row>
    <row r="16" spans="1:52" x14ac:dyDescent="0.35">
      <c r="A16" s="72" t="s">
        <v>124</v>
      </c>
      <c r="B16" s="75">
        <f>Tbl.Kosten[[#Totals],[WP14]]</f>
        <v>0</v>
      </c>
      <c r="C16" s="76">
        <f>SUMIF(Tbl.Kosten[WPnr.],$A16,Tbl.Kosten[P1])</f>
        <v>0</v>
      </c>
      <c r="D16" s="76">
        <f>SUMIF(Tbl.Kosten[WPnr.],$A16,Tbl.Kosten[P2])</f>
        <v>0</v>
      </c>
      <c r="E16" s="76">
        <f>SUMIF(Tbl.Kosten[WPnr.],$A16,Tbl.Kosten[P3])</f>
        <v>0</v>
      </c>
      <c r="F16" s="76">
        <f>SUMIF(Tbl.Kosten[WPnr.],$A16,Tbl.Kosten[P4])</f>
        <v>0</v>
      </c>
      <c r="G16" s="76">
        <f>SUMIF(Tbl.Kosten[WPnr.],$A16,Tbl.Kosten[P5])</f>
        <v>0</v>
      </c>
      <c r="H16" s="76">
        <f>SUMIF(Tbl.Kosten[WPnr.],$A16,Tbl.Kosten[P6])</f>
        <v>0</v>
      </c>
      <c r="I16" s="76">
        <f>SUMIF(Tbl.Kosten[WPnr.],$A16,Tbl.Kosten[P7])</f>
        <v>0</v>
      </c>
      <c r="J16" s="76">
        <f>SUMIF(Tbl.Kosten[WPnr.],$A16,Tbl.Kosten[P8])</f>
        <v>0</v>
      </c>
      <c r="K16" s="76">
        <f>SUMIF(Tbl.Kosten[WPnr.],$A16,Tbl.Kosten[P9])</f>
        <v>0</v>
      </c>
      <c r="L16" s="76">
        <f>SUMIF(Tbl.Kosten[WPnr.],$A16,Tbl.Kosten[P10])</f>
        <v>0</v>
      </c>
      <c r="M16" s="76">
        <f>SUMIF(Tbl.Kosten[WPnr.],$A16,Tbl.Kosten[P11])</f>
        <v>0</v>
      </c>
      <c r="N16" s="76">
        <f>SUMIF(Tbl.Kosten[WPnr.],$A16,Tbl.Kosten[P12])</f>
        <v>0</v>
      </c>
      <c r="O16" s="76">
        <f>SUMIF(Tbl.Kosten[WPnr.],$A16,Tbl.Kosten[P13])</f>
        <v>0</v>
      </c>
      <c r="P16" s="76">
        <f>SUMIF(Tbl.Kosten[WPnr.],$A16,Tbl.Kosten[P14])</f>
        <v>0</v>
      </c>
      <c r="Q16" s="76">
        <f>SUMIF(Tbl.Kosten[WPnr.],$A16,Tbl.Kosten[P15])</f>
        <v>0</v>
      </c>
      <c r="R16" s="76">
        <f>SUMIF(Tbl.Kosten[WPnr.],$A16,Tbl.Kosten[P16])</f>
        <v>0</v>
      </c>
      <c r="S16" s="76">
        <f>SUMIF(Tbl.Kosten[WPnr.],$A16,Tbl.Kosten[P17])</f>
        <v>0</v>
      </c>
      <c r="T16" s="76">
        <f>SUMIF(Tbl.Kosten[WPnr.],$A16,Tbl.Kosten[P18])</f>
        <v>0</v>
      </c>
      <c r="U16" s="76">
        <f>SUMIF(Tbl.Kosten[WPnr.],$A16,Tbl.Kosten[P19])</f>
        <v>0</v>
      </c>
      <c r="V16" s="76">
        <f>SUMIF(Tbl.Kosten[WPnr.],$A16,Tbl.Kosten[P20])</f>
        <v>0</v>
      </c>
      <c r="W16" s="76">
        <f>SUMIF(Tbl.Kosten[WPnr.],$A16,Tbl.Kosten[P21])</f>
        <v>0</v>
      </c>
      <c r="X16" s="76">
        <f>SUMIF(Tbl.Kosten[WPnr.],$A16,Tbl.Kosten[P22])</f>
        <v>0</v>
      </c>
      <c r="Y16" s="76">
        <f>SUMIF(Tbl.Kosten[WPnr.],$A16,Tbl.Kosten[P23])</f>
        <v>0</v>
      </c>
      <c r="Z16" s="76">
        <f>SUMIF(Tbl.Kosten[WPnr.],$A16,Tbl.Kosten[P24])</f>
        <v>0</v>
      </c>
      <c r="AA16" s="76">
        <f>SUMIF(Tbl.Kosten[WPnr.],$A16,Tbl.Kosten[P25])</f>
        <v>0</v>
      </c>
      <c r="AB16" s="76">
        <f>SUMIF(Tbl.Kosten[WPnr.],$A16,Tbl.Kosten[P26])</f>
        <v>0</v>
      </c>
      <c r="AC16" s="76">
        <f>SUMIF(Tbl.Kosten[WPnr.],$A16,Tbl.Kosten[P27])</f>
        <v>0</v>
      </c>
      <c r="AD16" s="76">
        <f>SUMIF(Tbl.Kosten[WPnr.],$A16,Tbl.Kosten[P28])</f>
        <v>0</v>
      </c>
      <c r="AE16" s="76">
        <f>SUMIF(Tbl.Kosten[WPnr.],$A16,Tbl.Kosten[P29])</f>
        <v>0</v>
      </c>
      <c r="AF16" s="76">
        <f>SUMIF(Tbl.Kosten[WPnr.],$A16,Tbl.Kosten[P30])</f>
        <v>0</v>
      </c>
      <c r="AG16" s="76">
        <f>SUMIF(Tbl.Kosten[WPnr.],$A16,Tbl.Kosten[P31])</f>
        <v>0</v>
      </c>
      <c r="AH16" s="76">
        <f>SUMIF(Tbl.Kosten[WPnr.],$A16,Tbl.Kosten[P32])</f>
        <v>0</v>
      </c>
      <c r="AI16" s="76">
        <f>SUMIF(Tbl.Kosten[WPnr.],$A16,Tbl.Kosten[P33])</f>
        <v>0</v>
      </c>
      <c r="AJ16" s="76">
        <f>SUMIF(Tbl.Kosten[WPnr.],$A16,Tbl.Kosten[P34])</f>
        <v>0</v>
      </c>
      <c r="AK16" s="76">
        <f>SUMIF(Tbl.Kosten[WPnr.],$A16,Tbl.Kosten[P35])</f>
        <v>0</v>
      </c>
      <c r="AL16" s="76">
        <f>SUMIF(Tbl.Kosten[WPnr.],$A16,Tbl.Kosten[P36])</f>
        <v>0</v>
      </c>
      <c r="AM16" s="76">
        <f>SUMIF(Tbl.Kosten[WPnr.],$A16,Tbl.Kosten[P37])</f>
        <v>0</v>
      </c>
      <c r="AN16" s="76">
        <f>SUMIF(Tbl.Kosten[WPnr.],$A16,Tbl.Kosten[P38])</f>
        <v>0</v>
      </c>
      <c r="AO16" s="76">
        <f>SUMIF(Tbl.Kosten[WPnr.],$A16,Tbl.Kosten[P39])</f>
        <v>0</v>
      </c>
      <c r="AP16" s="76">
        <f>SUMIF(Tbl.Kosten[WPnr.],$A16,Tbl.Kosten[P40])</f>
        <v>0</v>
      </c>
      <c r="AQ16" s="76">
        <f>SUMIF(Tbl.Kosten[WPnr.],$A16,Tbl.Kosten[P41])</f>
        <v>0</v>
      </c>
      <c r="AR16" s="76">
        <f>SUMIF(Tbl.Kosten[WPnr.],$A16,Tbl.Kosten[P42])</f>
        <v>0</v>
      </c>
      <c r="AS16" s="76">
        <f>SUMIF(Tbl.Kosten[WPnr.],$A16,Tbl.Kosten[P43])</f>
        <v>0</v>
      </c>
      <c r="AT16" s="76">
        <f>SUMIF(Tbl.Kosten[WPnr.],$A16,Tbl.Kosten[P44])</f>
        <v>0</v>
      </c>
      <c r="AU16" s="76">
        <f>SUMIF(Tbl.Kosten[WPnr.],$A16,Tbl.Kosten[P45])</f>
        <v>0</v>
      </c>
      <c r="AV16" s="76">
        <f>SUMIF(Tbl.Kosten[WPnr.],$A16,Tbl.Kosten[P46])</f>
        <v>0</v>
      </c>
      <c r="AW16" s="76">
        <f>SUMIF(Tbl.Kosten[WPnr.],$A16,Tbl.Kosten[P47])</f>
        <v>0</v>
      </c>
      <c r="AX16" s="76">
        <f>SUMIF(Tbl.Kosten[WPnr.],$A16,Tbl.Kosten[P48])</f>
        <v>0</v>
      </c>
      <c r="AY16" s="76">
        <f>SUMIF(Tbl.Kosten[WPnr.],$A16,Tbl.Kosten[P49])</f>
        <v>0</v>
      </c>
      <c r="AZ16" s="76">
        <f>SUMIF(Tbl.Kosten[WPnr.],$A16,Tbl.Kosten[P50])</f>
        <v>0</v>
      </c>
    </row>
    <row r="17" spans="1:52" x14ac:dyDescent="0.35">
      <c r="A17" s="72" t="s">
        <v>125</v>
      </c>
      <c r="B17" s="75">
        <f>Tbl.Kosten[[#Totals],[WP15]]</f>
        <v>0</v>
      </c>
      <c r="C17" s="76">
        <f>SUMIF(Tbl.Kosten[WPnr.],$A17,Tbl.Kosten[P1])</f>
        <v>0</v>
      </c>
      <c r="D17" s="76">
        <f>SUMIF(Tbl.Kosten[WPnr.],$A17,Tbl.Kosten[P2])</f>
        <v>0</v>
      </c>
      <c r="E17" s="76">
        <f>SUMIF(Tbl.Kosten[WPnr.],$A17,Tbl.Kosten[P3])</f>
        <v>0</v>
      </c>
      <c r="F17" s="76">
        <f>SUMIF(Tbl.Kosten[WPnr.],$A17,Tbl.Kosten[P4])</f>
        <v>0</v>
      </c>
      <c r="G17" s="76">
        <f>SUMIF(Tbl.Kosten[WPnr.],$A17,Tbl.Kosten[P5])</f>
        <v>0</v>
      </c>
      <c r="H17" s="76">
        <f>SUMIF(Tbl.Kosten[WPnr.],$A17,Tbl.Kosten[P6])</f>
        <v>0</v>
      </c>
      <c r="I17" s="76">
        <f>SUMIF(Tbl.Kosten[WPnr.],$A17,Tbl.Kosten[P7])</f>
        <v>0</v>
      </c>
      <c r="J17" s="76">
        <f>SUMIF(Tbl.Kosten[WPnr.],$A17,Tbl.Kosten[P8])</f>
        <v>0</v>
      </c>
      <c r="K17" s="76">
        <f>SUMIF(Tbl.Kosten[WPnr.],$A17,Tbl.Kosten[P9])</f>
        <v>0</v>
      </c>
      <c r="L17" s="76">
        <f>SUMIF(Tbl.Kosten[WPnr.],$A17,Tbl.Kosten[P10])</f>
        <v>0</v>
      </c>
      <c r="M17" s="76">
        <f>SUMIF(Tbl.Kosten[WPnr.],$A17,Tbl.Kosten[P11])</f>
        <v>0</v>
      </c>
      <c r="N17" s="76">
        <f>SUMIF(Tbl.Kosten[WPnr.],$A17,Tbl.Kosten[P12])</f>
        <v>0</v>
      </c>
      <c r="O17" s="76">
        <f>SUMIF(Tbl.Kosten[WPnr.],$A17,Tbl.Kosten[P13])</f>
        <v>0</v>
      </c>
      <c r="P17" s="76">
        <f>SUMIF(Tbl.Kosten[WPnr.],$A17,Tbl.Kosten[P14])</f>
        <v>0</v>
      </c>
      <c r="Q17" s="76">
        <f>SUMIF(Tbl.Kosten[WPnr.],$A17,Tbl.Kosten[P15])</f>
        <v>0</v>
      </c>
      <c r="R17" s="76">
        <f>SUMIF(Tbl.Kosten[WPnr.],$A17,Tbl.Kosten[P16])</f>
        <v>0</v>
      </c>
      <c r="S17" s="76">
        <f>SUMIF(Tbl.Kosten[WPnr.],$A17,Tbl.Kosten[P17])</f>
        <v>0</v>
      </c>
      <c r="T17" s="76">
        <f>SUMIF(Tbl.Kosten[WPnr.],$A17,Tbl.Kosten[P18])</f>
        <v>0</v>
      </c>
      <c r="U17" s="76">
        <f>SUMIF(Tbl.Kosten[WPnr.],$A17,Tbl.Kosten[P19])</f>
        <v>0</v>
      </c>
      <c r="V17" s="76">
        <f>SUMIF(Tbl.Kosten[WPnr.],$A17,Tbl.Kosten[P20])</f>
        <v>0</v>
      </c>
      <c r="W17" s="76">
        <f>SUMIF(Tbl.Kosten[WPnr.],$A17,Tbl.Kosten[P21])</f>
        <v>0</v>
      </c>
      <c r="X17" s="76">
        <f>SUMIF(Tbl.Kosten[WPnr.],$A17,Tbl.Kosten[P22])</f>
        <v>0</v>
      </c>
      <c r="Y17" s="76">
        <f>SUMIF(Tbl.Kosten[WPnr.],$A17,Tbl.Kosten[P23])</f>
        <v>0</v>
      </c>
      <c r="Z17" s="76">
        <f>SUMIF(Tbl.Kosten[WPnr.],$A17,Tbl.Kosten[P24])</f>
        <v>0</v>
      </c>
      <c r="AA17" s="76">
        <f>SUMIF(Tbl.Kosten[WPnr.],$A17,Tbl.Kosten[P25])</f>
        <v>0</v>
      </c>
      <c r="AB17" s="76">
        <f>SUMIF(Tbl.Kosten[WPnr.],$A17,Tbl.Kosten[P26])</f>
        <v>0</v>
      </c>
      <c r="AC17" s="76">
        <f>SUMIF(Tbl.Kosten[WPnr.],$A17,Tbl.Kosten[P27])</f>
        <v>0</v>
      </c>
      <c r="AD17" s="76">
        <f>SUMIF(Tbl.Kosten[WPnr.],$A17,Tbl.Kosten[P28])</f>
        <v>0</v>
      </c>
      <c r="AE17" s="76">
        <f>SUMIF(Tbl.Kosten[WPnr.],$A17,Tbl.Kosten[P29])</f>
        <v>0</v>
      </c>
      <c r="AF17" s="76">
        <f>SUMIF(Tbl.Kosten[WPnr.],$A17,Tbl.Kosten[P30])</f>
        <v>0</v>
      </c>
      <c r="AG17" s="76">
        <f>SUMIF(Tbl.Kosten[WPnr.],$A17,Tbl.Kosten[P31])</f>
        <v>0</v>
      </c>
      <c r="AH17" s="76">
        <f>SUMIF(Tbl.Kosten[WPnr.],$A17,Tbl.Kosten[P32])</f>
        <v>0</v>
      </c>
      <c r="AI17" s="76">
        <f>SUMIF(Tbl.Kosten[WPnr.],$A17,Tbl.Kosten[P33])</f>
        <v>0</v>
      </c>
      <c r="AJ17" s="76">
        <f>SUMIF(Tbl.Kosten[WPnr.],$A17,Tbl.Kosten[P34])</f>
        <v>0</v>
      </c>
      <c r="AK17" s="76">
        <f>SUMIF(Tbl.Kosten[WPnr.],$A17,Tbl.Kosten[P35])</f>
        <v>0</v>
      </c>
      <c r="AL17" s="76">
        <f>SUMIF(Tbl.Kosten[WPnr.],$A17,Tbl.Kosten[P36])</f>
        <v>0</v>
      </c>
      <c r="AM17" s="76">
        <f>SUMIF(Tbl.Kosten[WPnr.],$A17,Tbl.Kosten[P37])</f>
        <v>0</v>
      </c>
      <c r="AN17" s="76">
        <f>SUMIF(Tbl.Kosten[WPnr.],$A17,Tbl.Kosten[P38])</f>
        <v>0</v>
      </c>
      <c r="AO17" s="76">
        <f>SUMIF(Tbl.Kosten[WPnr.],$A17,Tbl.Kosten[P39])</f>
        <v>0</v>
      </c>
      <c r="AP17" s="76">
        <f>SUMIF(Tbl.Kosten[WPnr.],$A17,Tbl.Kosten[P40])</f>
        <v>0</v>
      </c>
      <c r="AQ17" s="76">
        <f>SUMIF(Tbl.Kosten[WPnr.],$A17,Tbl.Kosten[P41])</f>
        <v>0</v>
      </c>
      <c r="AR17" s="76">
        <f>SUMIF(Tbl.Kosten[WPnr.],$A17,Tbl.Kosten[P42])</f>
        <v>0</v>
      </c>
      <c r="AS17" s="76">
        <f>SUMIF(Tbl.Kosten[WPnr.],$A17,Tbl.Kosten[P43])</f>
        <v>0</v>
      </c>
      <c r="AT17" s="76">
        <f>SUMIF(Tbl.Kosten[WPnr.],$A17,Tbl.Kosten[P44])</f>
        <v>0</v>
      </c>
      <c r="AU17" s="76">
        <f>SUMIF(Tbl.Kosten[WPnr.],$A17,Tbl.Kosten[P45])</f>
        <v>0</v>
      </c>
      <c r="AV17" s="76">
        <f>SUMIF(Tbl.Kosten[WPnr.],$A17,Tbl.Kosten[P46])</f>
        <v>0</v>
      </c>
      <c r="AW17" s="76">
        <f>SUMIF(Tbl.Kosten[WPnr.],$A17,Tbl.Kosten[P47])</f>
        <v>0</v>
      </c>
      <c r="AX17" s="76">
        <f>SUMIF(Tbl.Kosten[WPnr.],$A17,Tbl.Kosten[P48])</f>
        <v>0</v>
      </c>
      <c r="AY17" s="76">
        <f>SUMIF(Tbl.Kosten[WPnr.],$A17,Tbl.Kosten[P49])</f>
        <v>0</v>
      </c>
      <c r="AZ17" s="76">
        <f>SUMIF(Tbl.Kosten[WPnr.],$A17,Tbl.Kosten[P50])</f>
        <v>0</v>
      </c>
    </row>
    <row r="18" spans="1:52" x14ac:dyDescent="0.35">
      <c r="A18" s="72" t="s">
        <v>126</v>
      </c>
      <c r="B18" s="75">
        <f>Tbl.Kosten[[#Totals],[WP16]]</f>
        <v>0</v>
      </c>
      <c r="C18" s="76">
        <f>SUMIF(Tbl.Kosten[WPnr.],$A18,Tbl.Kosten[P1])</f>
        <v>0</v>
      </c>
      <c r="D18" s="76">
        <f>SUMIF(Tbl.Kosten[WPnr.],$A18,Tbl.Kosten[P2])</f>
        <v>0</v>
      </c>
      <c r="E18" s="76">
        <f>SUMIF(Tbl.Kosten[WPnr.],$A18,Tbl.Kosten[P3])</f>
        <v>0</v>
      </c>
      <c r="F18" s="76">
        <f>SUMIF(Tbl.Kosten[WPnr.],$A18,Tbl.Kosten[P4])</f>
        <v>0</v>
      </c>
      <c r="G18" s="76">
        <f>SUMIF(Tbl.Kosten[WPnr.],$A18,Tbl.Kosten[P5])</f>
        <v>0</v>
      </c>
      <c r="H18" s="76">
        <f>SUMIF(Tbl.Kosten[WPnr.],$A18,Tbl.Kosten[P6])</f>
        <v>0</v>
      </c>
      <c r="I18" s="76">
        <f>SUMIF(Tbl.Kosten[WPnr.],$A18,Tbl.Kosten[P7])</f>
        <v>0</v>
      </c>
      <c r="J18" s="76">
        <f>SUMIF(Tbl.Kosten[WPnr.],$A18,Tbl.Kosten[P8])</f>
        <v>0</v>
      </c>
      <c r="K18" s="76">
        <f>SUMIF(Tbl.Kosten[WPnr.],$A18,Tbl.Kosten[P9])</f>
        <v>0</v>
      </c>
      <c r="L18" s="76">
        <f>SUMIF(Tbl.Kosten[WPnr.],$A18,Tbl.Kosten[P10])</f>
        <v>0</v>
      </c>
      <c r="M18" s="76">
        <f>SUMIF(Tbl.Kosten[WPnr.],$A18,Tbl.Kosten[P11])</f>
        <v>0</v>
      </c>
      <c r="N18" s="76">
        <f>SUMIF(Tbl.Kosten[WPnr.],$A18,Tbl.Kosten[P12])</f>
        <v>0</v>
      </c>
      <c r="O18" s="76">
        <f>SUMIF(Tbl.Kosten[WPnr.],$A18,Tbl.Kosten[P13])</f>
        <v>0</v>
      </c>
      <c r="P18" s="76">
        <f>SUMIF(Tbl.Kosten[WPnr.],$A18,Tbl.Kosten[P14])</f>
        <v>0</v>
      </c>
      <c r="Q18" s="76">
        <f>SUMIF(Tbl.Kosten[WPnr.],$A18,Tbl.Kosten[P15])</f>
        <v>0</v>
      </c>
      <c r="R18" s="76">
        <f>SUMIF(Tbl.Kosten[WPnr.],$A18,Tbl.Kosten[P16])</f>
        <v>0</v>
      </c>
      <c r="S18" s="76">
        <f>SUMIF(Tbl.Kosten[WPnr.],$A18,Tbl.Kosten[P17])</f>
        <v>0</v>
      </c>
      <c r="T18" s="76">
        <f>SUMIF(Tbl.Kosten[WPnr.],$A18,Tbl.Kosten[P18])</f>
        <v>0</v>
      </c>
      <c r="U18" s="76">
        <f>SUMIF(Tbl.Kosten[WPnr.],$A18,Tbl.Kosten[P19])</f>
        <v>0</v>
      </c>
      <c r="V18" s="76">
        <f>SUMIF(Tbl.Kosten[WPnr.],$A18,Tbl.Kosten[P20])</f>
        <v>0</v>
      </c>
      <c r="W18" s="76">
        <f>SUMIF(Tbl.Kosten[WPnr.],$A18,Tbl.Kosten[P21])</f>
        <v>0</v>
      </c>
      <c r="X18" s="76">
        <f>SUMIF(Tbl.Kosten[WPnr.],$A18,Tbl.Kosten[P22])</f>
        <v>0</v>
      </c>
      <c r="Y18" s="76">
        <f>SUMIF(Tbl.Kosten[WPnr.],$A18,Tbl.Kosten[P23])</f>
        <v>0</v>
      </c>
      <c r="Z18" s="76">
        <f>SUMIF(Tbl.Kosten[WPnr.],$A18,Tbl.Kosten[P24])</f>
        <v>0</v>
      </c>
      <c r="AA18" s="76">
        <f>SUMIF(Tbl.Kosten[WPnr.],$A18,Tbl.Kosten[P25])</f>
        <v>0</v>
      </c>
      <c r="AB18" s="76">
        <f>SUMIF(Tbl.Kosten[WPnr.],$A18,Tbl.Kosten[P26])</f>
        <v>0</v>
      </c>
      <c r="AC18" s="76">
        <f>SUMIF(Tbl.Kosten[WPnr.],$A18,Tbl.Kosten[P27])</f>
        <v>0</v>
      </c>
      <c r="AD18" s="76">
        <f>SUMIF(Tbl.Kosten[WPnr.],$A18,Tbl.Kosten[P28])</f>
        <v>0</v>
      </c>
      <c r="AE18" s="76">
        <f>SUMIF(Tbl.Kosten[WPnr.],$A18,Tbl.Kosten[P29])</f>
        <v>0</v>
      </c>
      <c r="AF18" s="76">
        <f>SUMIF(Tbl.Kosten[WPnr.],$A18,Tbl.Kosten[P30])</f>
        <v>0</v>
      </c>
      <c r="AG18" s="76">
        <f>SUMIF(Tbl.Kosten[WPnr.],$A18,Tbl.Kosten[P31])</f>
        <v>0</v>
      </c>
      <c r="AH18" s="76">
        <f>SUMIF(Tbl.Kosten[WPnr.],$A18,Tbl.Kosten[P32])</f>
        <v>0</v>
      </c>
      <c r="AI18" s="76">
        <f>SUMIF(Tbl.Kosten[WPnr.],$A18,Tbl.Kosten[P33])</f>
        <v>0</v>
      </c>
      <c r="AJ18" s="76">
        <f>SUMIF(Tbl.Kosten[WPnr.],$A18,Tbl.Kosten[P34])</f>
        <v>0</v>
      </c>
      <c r="AK18" s="76">
        <f>SUMIF(Tbl.Kosten[WPnr.],$A18,Tbl.Kosten[P35])</f>
        <v>0</v>
      </c>
      <c r="AL18" s="76">
        <f>SUMIF(Tbl.Kosten[WPnr.],$A18,Tbl.Kosten[P36])</f>
        <v>0</v>
      </c>
      <c r="AM18" s="76">
        <f>SUMIF(Tbl.Kosten[WPnr.],$A18,Tbl.Kosten[P37])</f>
        <v>0</v>
      </c>
      <c r="AN18" s="76">
        <f>SUMIF(Tbl.Kosten[WPnr.],$A18,Tbl.Kosten[P38])</f>
        <v>0</v>
      </c>
      <c r="AO18" s="76">
        <f>SUMIF(Tbl.Kosten[WPnr.],$A18,Tbl.Kosten[P39])</f>
        <v>0</v>
      </c>
      <c r="AP18" s="76">
        <f>SUMIF(Tbl.Kosten[WPnr.],$A18,Tbl.Kosten[P40])</f>
        <v>0</v>
      </c>
      <c r="AQ18" s="76">
        <f>SUMIF(Tbl.Kosten[WPnr.],$A18,Tbl.Kosten[P41])</f>
        <v>0</v>
      </c>
      <c r="AR18" s="76">
        <f>SUMIF(Tbl.Kosten[WPnr.],$A18,Tbl.Kosten[P42])</f>
        <v>0</v>
      </c>
      <c r="AS18" s="76">
        <f>SUMIF(Tbl.Kosten[WPnr.],$A18,Tbl.Kosten[P43])</f>
        <v>0</v>
      </c>
      <c r="AT18" s="76">
        <f>SUMIF(Tbl.Kosten[WPnr.],$A18,Tbl.Kosten[P44])</f>
        <v>0</v>
      </c>
      <c r="AU18" s="76">
        <f>SUMIF(Tbl.Kosten[WPnr.],$A18,Tbl.Kosten[P45])</f>
        <v>0</v>
      </c>
      <c r="AV18" s="76">
        <f>SUMIF(Tbl.Kosten[WPnr.],$A18,Tbl.Kosten[P46])</f>
        <v>0</v>
      </c>
      <c r="AW18" s="76">
        <f>SUMIF(Tbl.Kosten[WPnr.],$A18,Tbl.Kosten[P47])</f>
        <v>0</v>
      </c>
      <c r="AX18" s="76">
        <f>SUMIF(Tbl.Kosten[WPnr.],$A18,Tbl.Kosten[P48])</f>
        <v>0</v>
      </c>
      <c r="AY18" s="76">
        <f>SUMIF(Tbl.Kosten[WPnr.],$A18,Tbl.Kosten[P49])</f>
        <v>0</v>
      </c>
      <c r="AZ18" s="76">
        <f>SUMIF(Tbl.Kosten[WPnr.],$A18,Tbl.Kosten[P50])</f>
        <v>0</v>
      </c>
    </row>
    <row r="19" spans="1:52" x14ac:dyDescent="0.35">
      <c r="A19" s="72" t="s">
        <v>127</v>
      </c>
      <c r="B19" s="75">
        <f>Tbl.Kosten[[#Totals],[WP17]]</f>
        <v>0</v>
      </c>
      <c r="C19" s="76">
        <f>SUMIF(Tbl.Kosten[WPnr.],$A19,Tbl.Kosten[P1])</f>
        <v>0</v>
      </c>
      <c r="D19" s="76">
        <f>SUMIF(Tbl.Kosten[WPnr.],$A19,Tbl.Kosten[P2])</f>
        <v>0</v>
      </c>
      <c r="E19" s="76">
        <f>SUMIF(Tbl.Kosten[WPnr.],$A19,Tbl.Kosten[P3])</f>
        <v>0</v>
      </c>
      <c r="F19" s="76">
        <f>SUMIF(Tbl.Kosten[WPnr.],$A19,Tbl.Kosten[P4])</f>
        <v>0</v>
      </c>
      <c r="G19" s="76">
        <f>SUMIF(Tbl.Kosten[WPnr.],$A19,Tbl.Kosten[P5])</f>
        <v>0</v>
      </c>
      <c r="H19" s="76">
        <f>SUMIF(Tbl.Kosten[WPnr.],$A19,Tbl.Kosten[P6])</f>
        <v>0</v>
      </c>
      <c r="I19" s="76">
        <f>SUMIF(Tbl.Kosten[WPnr.],$A19,Tbl.Kosten[P7])</f>
        <v>0</v>
      </c>
      <c r="J19" s="76">
        <f>SUMIF(Tbl.Kosten[WPnr.],$A19,Tbl.Kosten[P8])</f>
        <v>0</v>
      </c>
      <c r="K19" s="76">
        <f>SUMIF(Tbl.Kosten[WPnr.],$A19,Tbl.Kosten[P9])</f>
        <v>0</v>
      </c>
      <c r="L19" s="76">
        <f>SUMIF(Tbl.Kosten[WPnr.],$A19,Tbl.Kosten[P10])</f>
        <v>0</v>
      </c>
      <c r="M19" s="76">
        <f>SUMIF(Tbl.Kosten[WPnr.],$A19,Tbl.Kosten[P11])</f>
        <v>0</v>
      </c>
      <c r="N19" s="76">
        <f>SUMIF(Tbl.Kosten[WPnr.],$A19,Tbl.Kosten[P12])</f>
        <v>0</v>
      </c>
      <c r="O19" s="76">
        <f>SUMIF(Tbl.Kosten[WPnr.],$A19,Tbl.Kosten[P13])</f>
        <v>0</v>
      </c>
      <c r="P19" s="76">
        <f>SUMIF(Tbl.Kosten[WPnr.],$A19,Tbl.Kosten[P14])</f>
        <v>0</v>
      </c>
      <c r="Q19" s="76">
        <f>SUMIF(Tbl.Kosten[WPnr.],$A19,Tbl.Kosten[P15])</f>
        <v>0</v>
      </c>
      <c r="R19" s="76">
        <f>SUMIF(Tbl.Kosten[WPnr.],$A19,Tbl.Kosten[P16])</f>
        <v>0</v>
      </c>
      <c r="S19" s="76">
        <f>SUMIF(Tbl.Kosten[WPnr.],$A19,Tbl.Kosten[P17])</f>
        <v>0</v>
      </c>
      <c r="T19" s="76">
        <f>SUMIF(Tbl.Kosten[WPnr.],$A19,Tbl.Kosten[P18])</f>
        <v>0</v>
      </c>
      <c r="U19" s="76">
        <f>SUMIF(Tbl.Kosten[WPnr.],$A19,Tbl.Kosten[P19])</f>
        <v>0</v>
      </c>
      <c r="V19" s="76">
        <f>SUMIF(Tbl.Kosten[WPnr.],$A19,Tbl.Kosten[P20])</f>
        <v>0</v>
      </c>
      <c r="W19" s="76">
        <f>SUMIF(Tbl.Kosten[WPnr.],$A19,Tbl.Kosten[P21])</f>
        <v>0</v>
      </c>
      <c r="X19" s="76">
        <f>SUMIF(Tbl.Kosten[WPnr.],$A19,Tbl.Kosten[P22])</f>
        <v>0</v>
      </c>
      <c r="Y19" s="76">
        <f>SUMIF(Tbl.Kosten[WPnr.],$A19,Tbl.Kosten[P23])</f>
        <v>0</v>
      </c>
      <c r="Z19" s="76">
        <f>SUMIF(Tbl.Kosten[WPnr.],$A19,Tbl.Kosten[P24])</f>
        <v>0</v>
      </c>
      <c r="AA19" s="76">
        <f>SUMIF(Tbl.Kosten[WPnr.],$A19,Tbl.Kosten[P25])</f>
        <v>0</v>
      </c>
      <c r="AB19" s="76">
        <f>SUMIF(Tbl.Kosten[WPnr.],$A19,Tbl.Kosten[P26])</f>
        <v>0</v>
      </c>
      <c r="AC19" s="76">
        <f>SUMIF(Tbl.Kosten[WPnr.],$A19,Tbl.Kosten[P27])</f>
        <v>0</v>
      </c>
      <c r="AD19" s="76">
        <f>SUMIF(Tbl.Kosten[WPnr.],$A19,Tbl.Kosten[P28])</f>
        <v>0</v>
      </c>
      <c r="AE19" s="76">
        <f>SUMIF(Tbl.Kosten[WPnr.],$A19,Tbl.Kosten[P29])</f>
        <v>0</v>
      </c>
      <c r="AF19" s="76">
        <f>SUMIF(Tbl.Kosten[WPnr.],$A19,Tbl.Kosten[P30])</f>
        <v>0</v>
      </c>
      <c r="AG19" s="76">
        <f>SUMIF(Tbl.Kosten[WPnr.],$A19,Tbl.Kosten[P31])</f>
        <v>0</v>
      </c>
      <c r="AH19" s="76">
        <f>SUMIF(Tbl.Kosten[WPnr.],$A19,Tbl.Kosten[P32])</f>
        <v>0</v>
      </c>
      <c r="AI19" s="76">
        <f>SUMIF(Tbl.Kosten[WPnr.],$A19,Tbl.Kosten[P33])</f>
        <v>0</v>
      </c>
      <c r="AJ19" s="76">
        <f>SUMIF(Tbl.Kosten[WPnr.],$A19,Tbl.Kosten[P34])</f>
        <v>0</v>
      </c>
      <c r="AK19" s="76">
        <f>SUMIF(Tbl.Kosten[WPnr.],$A19,Tbl.Kosten[P35])</f>
        <v>0</v>
      </c>
      <c r="AL19" s="76">
        <f>SUMIF(Tbl.Kosten[WPnr.],$A19,Tbl.Kosten[P36])</f>
        <v>0</v>
      </c>
      <c r="AM19" s="76">
        <f>SUMIF(Tbl.Kosten[WPnr.],$A19,Tbl.Kosten[P37])</f>
        <v>0</v>
      </c>
      <c r="AN19" s="76">
        <f>SUMIF(Tbl.Kosten[WPnr.],$A19,Tbl.Kosten[P38])</f>
        <v>0</v>
      </c>
      <c r="AO19" s="76">
        <f>SUMIF(Tbl.Kosten[WPnr.],$A19,Tbl.Kosten[P39])</f>
        <v>0</v>
      </c>
      <c r="AP19" s="76">
        <f>SUMIF(Tbl.Kosten[WPnr.],$A19,Tbl.Kosten[P40])</f>
        <v>0</v>
      </c>
      <c r="AQ19" s="76">
        <f>SUMIF(Tbl.Kosten[WPnr.],$A19,Tbl.Kosten[P41])</f>
        <v>0</v>
      </c>
      <c r="AR19" s="76">
        <f>SUMIF(Tbl.Kosten[WPnr.],$A19,Tbl.Kosten[P42])</f>
        <v>0</v>
      </c>
      <c r="AS19" s="76">
        <f>SUMIF(Tbl.Kosten[WPnr.],$A19,Tbl.Kosten[P43])</f>
        <v>0</v>
      </c>
      <c r="AT19" s="76">
        <f>SUMIF(Tbl.Kosten[WPnr.],$A19,Tbl.Kosten[P44])</f>
        <v>0</v>
      </c>
      <c r="AU19" s="76">
        <f>SUMIF(Tbl.Kosten[WPnr.],$A19,Tbl.Kosten[P45])</f>
        <v>0</v>
      </c>
      <c r="AV19" s="76">
        <f>SUMIF(Tbl.Kosten[WPnr.],$A19,Tbl.Kosten[P46])</f>
        <v>0</v>
      </c>
      <c r="AW19" s="76">
        <f>SUMIF(Tbl.Kosten[WPnr.],$A19,Tbl.Kosten[P47])</f>
        <v>0</v>
      </c>
      <c r="AX19" s="76">
        <f>SUMIF(Tbl.Kosten[WPnr.],$A19,Tbl.Kosten[P48])</f>
        <v>0</v>
      </c>
      <c r="AY19" s="76">
        <f>SUMIF(Tbl.Kosten[WPnr.],$A19,Tbl.Kosten[P49])</f>
        <v>0</v>
      </c>
      <c r="AZ19" s="76">
        <f>SUMIF(Tbl.Kosten[WPnr.],$A19,Tbl.Kosten[P50])</f>
        <v>0</v>
      </c>
    </row>
    <row r="20" spans="1:52" x14ac:dyDescent="0.35">
      <c r="A20" s="72" t="s">
        <v>128</v>
      </c>
      <c r="B20" s="75">
        <f>Tbl.Kosten[[#Totals],[WP18]]</f>
        <v>0</v>
      </c>
      <c r="C20" s="76">
        <f>SUMIF(Tbl.Kosten[WPnr.],$A20,Tbl.Kosten[P1])</f>
        <v>0</v>
      </c>
      <c r="D20" s="76">
        <f>SUMIF(Tbl.Kosten[WPnr.],$A20,Tbl.Kosten[P2])</f>
        <v>0</v>
      </c>
      <c r="E20" s="76">
        <f>SUMIF(Tbl.Kosten[WPnr.],$A20,Tbl.Kosten[P3])</f>
        <v>0</v>
      </c>
      <c r="F20" s="76">
        <f>SUMIF(Tbl.Kosten[WPnr.],$A20,Tbl.Kosten[P4])</f>
        <v>0</v>
      </c>
      <c r="G20" s="76">
        <f>SUMIF(Tbl.Kosten[WPnr.],$A20,Tbl.Kosten[P5])</f>
        <v>0</v>
      </c>
      <c r="H20" s="76">
        <f>SUMIF(Tbl.Kosten[WPnr.],$A20,Tbl.Kosten[P6])</f>
        <v>0</v>
      </c>
      <c r="I20" s="76">
        <f>SUMIF(Tbl.Kosten[WPnr.],$A20,Tbl.Kosten[P7])</f>
        <v>0</v>
      </c>
      <c r="J20" s="76">
        <f>SUMIF(Tbl.Kosten[WPnr.],$A20,Tbl.Kosten[P8])</f>
        <v>0</v>
      </c>
      <c r="K20" s="76">
        <f>SUMIF(Tbl.Kosten[WPnr.],$A20,Tbl.Kosten[P9])</f>
        <v>0</v>
      </c>
      <c r="L20" s="76">
        <f>SUMIF(Tbl.Kosten[WPnr.],$A20,Tbl.Kosten[P10])</f>
        <v>0</v>
      </c>
      <c r="M20" s="76">
        <f>SUMIF(Tbl.Kosten[WPnr.],$A20,Tbl.Kosten[P11])</f>
        <v>0</v>
      </c>
      <c r="N20" s="76">
        <f>SUMIF(Tbl.Kosten[WPnr.],$A20,Tbl.Kosten[P12])</f>
        <v>0</v>
      </c>
      <c r="O20" s="76">
        <f>SUMIF(Tbl.Kosten[WPnr.],$A20,Tbl.Kosten[P13])</f>
        <v>0</v>
      </c>
      <c r="P20" s="76">
        <f>SUMIF(Tbl.Kosten[WPnr.],$A20,Tbl.Kosten[P14])</f>
        <v>0</v>
      </c>
      <c r="Q20" s="76">
        <f>SUMIF(Tbl.Kosten[WPnr.],$A20,Tbl.Kosten[P15])</f>
        <v>0</v>
      </c>
      <c r="R20" s="76">
        <f>SUMIF(Tbl.Kosten[WPnr.],$A20,Tbl.Kosten[P16])</f>
        <v>0</v>
      </c>
      <c r="S20" s="76">
        <f>SUMIF(Tbl.Kosten[WPnr.],$A20,Tbl.Kosten[P17])</f>
        <v>0</v>
      </c>
      <c r="T20" s="76">
        <f>SUMIF(Tbl.Kosten[WPnr.],$A20,Tbl.Kosten[P18])</f>
        <v>0</v>
      </c>
      <c r="U20" s="76">
        <f>SUMIF(Tbl.Kosten[WPnr.],$A20,Tbl.Kosten[P19])</f>
        <v>0</v>
      </c>
      <c r="V20" s="76">
        <f>SUMIF(Tbl.Kosten[WPnr.],$A20,Tbl.Kosten[P20])</f>
        <v>0</v>
      </c>
      <c r="W20" s="76">
        <f>SUMIF(Tbl.Kosten[WPnr.],$A20,Tbl.Kosten[P21])</f>
        <v>0</v>
      </c>
      <c r="X20" s="76">
        <f>SUMIF(Tbl.Kosten[WPnr.],$A20,Tbl.Kosten[P22])</f>
        <v>0</v>
      </c>
      <c r="Y20" s="76">
        <f>SUMIF(Tbl.Kosten[WPnr.],$A20,Tbl.Kosten[P23])</f>
        <v>0</v>
      </c>
      <c r="Z20" s="76">
        <f>SUMIF(Tbl.Kosten[WPnr.],$A20,Tbl.Kosten[P24])</f>
        <v>0</v>
      </c>
      <c r="AA20" s="76">
        <f>SUMIF(Tbl.Kosten[WPnr.],$A20,Tbl.Kosten[P25])</f>
        <v>0</v>
      </c>
      <c r="AB20" s="76">
        <f>SUMIF(Tbl.Kosten[WPnr.],$A20,Tbl.Kosten[P26])</f>
        <v>0</v>
      </c>
      <c r="AC20" s="76">
        <f>SUMIF(Tbl.Kosten[WPnr.],$A20,Tbl.Kosten[P27])</f>
        <v>0</v>
      </c>
      <c r="AD20" s="76">
        <f>SUMIF(Tbl.Kosten[WPnr.],$A20,Tbl.Kosten[P28])</f>
        <v>0</v>
      </c>
      <c r="AE20" s="76">
        <f>SUMIF(Tbl.Kosten[WPnr.],$A20,Tbl.Kosten[P29])</f>
        <v>0</v>
      </c>
      <c r="AF20" s="76">
        <f>SUMIF(Tbl.Kosten[WPnr.],$A20,Tbl.Kosten[P30])</f>
        <v>0</v>
      </c>
      <c r="AG20" s="76">
        <f>SUMIF(Tbl.Kosten[WPnr.],$A20,Tbl.Kosten[P31])</f>
        <v>0</v>
      </c>
      <c r="AH20" s="76">
        <f>SUMIF(Tbl.Kosten[WPnr.],$A20,Tbl.Kosten[P32])</f>
        <v>0</v>
      </c>
      <c r="AI20" s="76">
        <f>SUMIF(Tbl.Kosten[WPnr.],$A20,Tbl.Kosten[P33])</f>
        <v>0</v>
      </c>
      <c r="AJ20" s="76">
        <f>SUMIF(Tbl.Kosten[WPnr.],$A20,Tbl.Kosten[P34])</f>
        <v>0</v>
      </c>
      <c r="AK20" s="76">
        <f>SUMIF(Tbl.Kosten[WPnr.],$A20,Tbl.Kosten[P35])</f>
        <v>0</v>
      </c>
      <c r="AL20" s="76">
        <f>SUMIF(Tbl.Kosten[WPnr.],$A20,Tbl.Kosten[P36])</f>
        <v>0</v>
      </c>
      <c r="AM20" s="76">
        <f>SUMIF(Tbl.Kosten[WPnr.],$A20,Tbl.Kosten[P37])</f>
        <v>0</v>
      </c>
      <c r="AN20" s="76">
        <f>SUMIF(Tbl.Kosten[WPnr.],$A20,Tbl.Kosten[P38])</f>
        <v>0</v>
      </c>
      <c r="AO20" s="76">
        <f>SUMIF(Tbl.Kosten[WPnr.],$A20,Tbl.Kosten[P39])</f>
        <v>0</v>
      </c>
      <c r="AP20" s="76">
        <f>SUMIF(Tbl.Kosten[WPnr.],$A20,Tbl.Kosten[P40])</f>
        <v>0</v>
      </c>
      <c r="AQ20" s="76">
        <f>SUMIF(Tbl.Kosten[WPnr.],$A20,Tbl.Kosten[P41])</f>
        <v>0</v>
      </c>
      <c r="AR20" s="76">
        <f>SUMIF(Tbl.Kosten[WPnr.],$A20,Tbl.Kosten[P42])</f>
        <v>0</v>
      </c>
      <c r="AS20" s="76">
        <f>SUMIF(Tbl.Kosten[WPnr.],$A20,Tbl.Kosten[P43])</f>
        <v>0</v>
      </c>
      <c r="AT20" s="76">
        <f>SUMIF(Tbl.Kosten[WPnr.],$A20,Tbl.Kosten[P44])</f>
        <v>0</v>
      </c>
      <c r="AU20" s="76">
        <f>SUMIF(Tbl.Kosten[WPnr.],$A20,Tbl.Kosten[P45])</f>
        <v>0</v>
      </c>
      <c r="AV20" s="76">
        <f>SUMIF(Tbl.Kosten[WPnr.],$A20,Tbl.Kosten[P46])</f>
        <v>0</v>
      </c>
      <c r="AW20" s="76">
        <f>SUMIF(Tbl.Kosten[WPnr.],$A20,Tbl.Kosten[P47])</f>
        <v>0</v>
      </c>
      <c r="AX20" s="76">
        <f>SUMIF(Tbl.Kosten[WPnr.],$A20,Tbl.Kosten[P48])</f>
        <v>0</v>
      </c>
      <c r="AY20" s="76">
        <f>SUMIF(Tbl.Kosten[WPnr.],$A20,Tbl.Kosten[P49])</f>
        <v>0</v>
      </c>
      <c r="AZ20" s="76">
        <f>SUMIF(Tbl.Kosten[WPnr.],$A20,Tbl.Kosten[P50])</f>
        <v>0</v>
      </c>
    </row>
    <row r="21" spans="1:52" x14ac:dyDescent="0.35">
      <c r="A21" s="72" t="s">
        <v>129</v>
      </c>
      <c r="B21" s="75">
        <f>Tbl.Kosten[[#Totals],[WP19]]</f>
        <v>0</v>
      </c>
      <c r="C21" s="76">
        <f>SUMIF(Tbl.Kosten[WPnr.],$A21,Tbl.Kosten[P1])</f>
        <v>0</v>
      </c>
      <c r="D21" s="76">
        <f>SUMIF(Tbl.Kosten[WPnr.],$A21,Tbl.Kosten[P2])</f>
        <v>0</v>
      </c>
      <c r="E21" s="76">
        <f>SUMIF(Tbl.Kosten[WPnr.],$A21,Tbl.Kosten[P3])</f>
        <v>0</v>
      </c>
      <c r="F21" s="76">
        <f>SUMIF(Tbl.Kosten[WPnr.],$A21,Tbl.Kosten[P4])</f>
        <v>0</v>
      </c>
      <c r="G21" s="76">
        <f>SUMIF(Tbl.Kosten[WPnr.],$A21,Tbl.Kosten[P5])</f>
        <v>0</v>
      </c>
      <c r="H21" s="76">
        <f>SUMIF(Tbl.Kosten[WPnr.],$A21,Tbl.Kosten[P6])</f>
        <v>0</v>
      </c>
      <c r="I21" s="76">
        <f>SUMIF(Tbl.Kosten[WPnr.],$A21,Tbl.Kosten[P7])</f>
        <v>0</v>
      </c>
      <c r="J21" s="76">
        <f>SUMIF(Tbl.Kosten[WPnr.],$A21,Tbl.Kosten[P8])</f>
        <v>0</v>
      </c>
      <c r="K21" s="76">
        <f>SUMIF(Tbl.Kosten[WPnr.],$A21,Tbl.Kosten[P9])</f>
        <v>0</v>
      </c>
      <c r="L21" s="76">
        <f>SUMIF(Tbl.Kosten[WPnr.],$A21,Tbl.Kosten[P10])</f>
        <v>0</v>
      </c>
      <c r="M21" s="76">
        <f>SUMIF(Tbl.Kosten[WPnr.],$A21,Tbl.Kosten[P11])</f>
        <v>0</v>
      </c>
      <c r="N21" s="76">
        <f>SUMIF(Tbl.Kosten[WPnr.],$A21,Tbl.Kosten[P12])</f>
        <v>0</v>
      </c>
      <c r="O21" s="76">
        <f>SUMIF(Tbl.Kosten[WPnr.],$A21,Tbl.Kosten[P13])</f>
        <v>0</v>
      </c>
      <c r="P21" s="76">
        <f>SUMIF(Tbl.Kosten[WPnr.],$A21,Tbl.Kosten[P14])</f>
        <v>0</v>
      </c>
      <c r="Q21" s="76">
        <f>SUMIF(Tbl.Kosten[WPnr.],$A21,Tbl.Kosten[P15])</f>
        <v>0</v>
      </c>
      <c r="R21" s="76">
        <f>SUMIF(Tbl.Kosten[WPnr.],$A21,Tbl.Kosten[P16])</f>
        <v>0</v>
      </c>
      <c r="S21" s="76">
        <f>SUMIF(Tbl.Kosten[WPnr.],$A21,Tbl.Kosten[P17])</f>
        <v>0</v>
      </c>
      <c r="T21" s="76">
        <f>SUMIF(Tbl.Kosten[WPnr.],$A21,Tbl.Kosten[P18])</f>
        <v>0</v>
      </c>
      <c r="U21" s="76">
        <f>SUMIF(Tbl.Kosten[WPnr.],$A21,Tbl.Kosten[P19])</f>
        <v>0</v>
      </c>
      <c r="V21" s="76">
        <f>SUMIF(Tbl.Kosten[WPnr.],$A21,Tbl.Kosten[P20])</f>
        <v>0</v>
      </c>
      <c r="W21" s="76">
        <f>SUMIF(Tbl.Kosten[WPnr.],$A21,Tbl.Kosten[P21])</f>
        <v>0</v>
      </c>
      <c r="X21" s="76">
        <f>SUMIF(Tbl.Kosten[WPnr.],$A21,Tbl.Kosten[P22])</f>
        <v>0</v>
      </c>
      <c r="Y21" s="76">
        <f>SUMIF(Tbl.Kosten[WPnr.],$A21,Tbl.Kosten[P23])</f>
        <v>0</v>
      </c>
      <c r="Z21" s="76">
        <f>SUMIF(Tbl.Kosten[WPnr.],$A21,Tbl.Kosten[P24])</f>
        <v>0</v>
      </c>
      <c r="AA21" s="76">
        <f>SUMIF(Tbl.Kosten[WPnr.],$A21,Tbl.Kosten[P25])</f>
        <v>0</v>
      </c>
      <c r="AB21" s="76">
        <f>SUMIF(Tbl.Kosten[WPnr.],$A21,Tbl.Kosten[P26])</f>
        <v>0</v>
      </c>
      <c r="AC21" s="76">
        <f>SUMIF(Tbl.Kosten[WPnr.],$A21,Tbl.Kosten[P27])</f>
        <v>0</v>
      </c>
      <c r="AD21" s="76">
        <f>SUMIF(Tbl.Kosten[WPnr.],$A21,Tbl.Kosten[P28])</f>
        <v>0</v>
      </c>
      <c r="AE21" s="76">
        <f>SUMIF(Tbl.Kosten[WPnr.],$A21,Tbl.Kosten[P29])</f>
        <v>0</v>
      </c>
      <c r="AF21" s="76">
        <f>SUMIF(Tbl.Kosten[WPnr.],$A21,Tbl.Kosten[P30])</f>
        <v>0</v>
      </c>
      <c r="AG21" s="76">
        <f>SUMIF(Tbl.Kosten[WPnr.],$A21,Tbl.Kosten[P31])</f>
        <v>0</v>
      </c>
      <c r="AH21" s="76">
        <f>SUMIF(Tbl.Kosten[WPnr.],$A21,Tbl.Kosten[P32])</f>
        <v>0</v>
      </c>
      <c r="AI21" s="76">
        <f>SUMIF(Tbl.Kosten[WPnr.],$A21,Tbl.Kosten[P33])</f>
        <v>0</v>
      </c>
      <c r="AJ21" s="76">
        <f>SUMIF(Tbl.Kosten[WPnr.],$A21,Tbl.Kosten[P34])</f>
        <v>0</v>
      </c>
      <c r="AK21" s="76">
        <f>SUMIF(Tbl.Kosten[WPnr.],$A21,Tbl.Kosten[P35])</f>
        <v>0</v>
      </c>
      <c r="AL21" s="76">
        <f>SUMIF(Tbl.Kosten[WPnr.],$A21,Tbl.Kosten[P36])</f>
        <v>0</v>
      </c>
      <c r="AM21" s="76">
        <f>SUMIF(Tbl.Kosten[WPnr.],$A21,Tbl.Kosten[P37])</f>
        <v>0</v>
      </c>
      <c r="AN21" s="76">
        <f>SUMIF(Tbl.Kosten[WPnr.],$A21,Tbl.Kosten[P38])</f>
        <v>0</v>
      </c>
      <c r="AO21" s="76">
        <f>SUMIF(Tbl.Kosten[WPnr.],$A21,Tbl.Kosten[P39])</f>
        <v>0</v>
      </c>
      <c r="AP21" s="76">
        <f>SUMIF(Tbl.Kosten[WPnr.],$A21,Tbl.Kosten[P40])</f>
        <v>0</v>
      </c>
      <c r="AQ21" s="76">
        <f>SUMIF(Tbl.Kosten[WPnr.],$A21,Tbl.Kosten[P41])</f>
        <v>0</v>
      </c>
      <c r="AR21" s="76">
        <f>SUMIF(Tbl.Kosten[WPnr.],$A21,Tbl.Kosten[P42])</f>
        <v>0</v>
      </c>
      <c r="AS21" s="76">
        <f>SUMIF(Tbl.Kosten[WPnr.],$A21,Tbl.Kosten[P43])</f>
        <v>0</v>
      </c>
      <c r="AT21" s="76">
        <f>SUMIF(Tbl.Kosten[WPnr.],$A21,Tbl.Kosten[P44])</f>
        <v>0</v>
      </c>
      <c r="AU21" s="76">
        <f>SUMIF(Tbl.Kosten[WPnr.],$A21,Tbl.Kosten[P45])</f>
        <v>0</v>
      </c>
      <c r="AV21" s="76">
        <f>SUMIF(Tbl.Kosten[WPnr.],$A21,Tbl.Kosten[P46])</f>
        <v>0</v>
      </c>
      <c r="AW21" s="76">
        <f>SUMIF(Tbl.Kosten[WPnr.],$A21,Tbl.Kosten[P47])</f>
        <v>0</v>
      </c>
      <c r="AX21" s="76">
        <f>SUMIF(Tbl.Kosten[WPnr.],$A21,Tbl.Kosten[P48])</f>
        <v>0</v>
      </c>
      <c r="AY21" s="76">
        <f>SUMIF(Tbl.Kosten[WPnr.],$A21,Tbl.Kosten[P49])</f>
        <v>0</v>
      </c>
      <c r="AZ21" s="76">
        <f>SUMIF(Tbl.Kosten[WPnr.],$A21,Tbl.Kosten[P50])</f>
        <v>0</v>
      </c>
    </row>
    <row r="22" spans="1:52" x14ac:dyDescent="0.35">
      <c r="A22" s="72" t="s">
        <v>130</v>
      </c>
      <c r="B22" s="75">
        <f>Tbl.Kosten[[#Totals],[WP20]]</f>
        <v>0</v>
      </c>
      <c r="C22" s="76">
        <f>SUMIF(Tbl.Kosten[WPnr.],$A22,Tbl.Kosten[P1])</f>
        <v>0</v>
      </c>
      <c r="D22" s="76">
        <f>SUMIF(Tbl.Kosten[WPnr.],$A22,Tbl.Kosten[P2])</f>
        <v>0</v>
      </c>
      <c r="E22" s="76">
        <f>SUMIF(Tbl.Kosten[WPnr.],$A22,Tbl.Kosten[P3])</f>
        <v>0</v>
      </c>
      <c r="F22" s="76">
        <f>SUMIF(Tbl.Kosten[WPnr.],$A22,Tbl.Kosten[P4])</f>
        <v>0</v>
      </c>
      <c r="G22" s="76">
        <f>SUMIF(Tbl.Kosten[WPnr.],$A22,Tbl.Kosten[P5])</f>
        <v>0</v>
      </c>
      <c r="H22" s="76">
        <f>SUMIF(Tbl.Kosten[WPnr.],$A22,Tbl.Kosten[P6])</f>
        <v>0</v>
      </c>
      <c r="I22" s="76">
        <f>SUMIF(Tbl.Kosten[WPnr.],$A22,Tbl.Kosten[P7])</f>
        <v>0</v>
      </c>
      <c r="J22" s="76">
        <f>SUMIF(Tbl.Kosten[WPnr.],$A22,Tbl.Kosten[P8])</f>
        <v>0</v>
      </c>
      <c r="K22" s="76">
        <f>SUMIF(Tbl.Kosten[WPnr.],$A22,Tbl.Kosten[P9])</f>
        <v>0</v>
      </c>
      <c r="L22" s="76">
        <f>SUMIF(Tbl.Kosten[WPnr.],$A22,Tbl.Kosten[P10])</f>
        <v>0</v>
      </c>
      <c r="M22" s="76">
        <f>SUMIF(Tbl.Kosten[WPnr.],$A22,Tbl.Kosten[P11])</f>
        <v>0</v>
      </c>
      <c r="N22" s="76">
        <f>SUMIF(Tbl.Kosten[WPnr.],$A22,Tbl.Kosten[P12])</f>
        <v>0</v>
      </c>
      <c r="O22" s="76">
        <f>SUMIF(Tbl.Kosten[WPnr.],$A22,Tbl.Kosten[P13])</f>
        <v>0</v>
      </c>
      <c r="P22" s="76">
        <f>SUMIF(Tbl.Kosten[WPnr.],$A22,Tbl.Kosten[P14])</f>
        <v>0</v>
      </c>
      <c r="Q22" s="76">
        <f>SUMIF(Tbl.Kosten[WPnr.],$A22,Tbl.Kosten[P15])</f>
        <v>0</v>
      </c>
      <c r="R22" s="76">
        <f>SUMIF(Tbl.Kosten[WPnr.],$A22,Tbl.Kosten[P16])</f>
        <v>0</v>
      </c>
      <c r="S22" s="76">
        <f>SUMIF(Tbl.Kosten[WPnr.],$A22,Tbl.Kosten[P17])</f>
        <v>0</v>
      </c>
      <c r="T22" s="76">
        <f>SUMIF(Tbl.Kosten[WPnr.],$A22,Tbl.Kosten[P18])</f>
        <v>0</v>
      </c>
      <c r="U22" s="76">
        <f>SUMIF(Tbl.Kosten[WPnr.],$A22,Tbl.Kosten[P19])</f>
        <v>0</v>
      </c>
      <c r="V22" s="76">
        <f>SUMIF(Tbl.Kosten[WPnr.],$A22,Tbl.Kosten[P20])</f>
        <v>0</v>
      </c>
      <c r="W22" s="76">
        <f>SUMIF(Tbl.Kosten[WPnr.],$A22,Tbl.Kosten[P21])</f>
        <v>0</v>
      </c>
      <c r="X22" s="76">
        <f>SUMIF(Tbl.Kosten[WPnr.],$A22,Tbl.Kosten[P22])</f>
        <v>0</v>
      </c>
      <c r="Y22" s="76">
        <f>SUMIF(Tbl.Kosten[WPnr.],$A22,Tbl.Kosten[P23])</f>
        <v>0</v>
      </c>
      <c r="Z22" s="76">
        <f>SUMIF(Tbl.Kosten[WPnr.],$A22,Tbl.Kosten[P24])</f>
        <v>0</v>
      </c>
      <c r="AA22" s="76">
        <f>SUMIF(Tbl.Kosten[WPnr.],$A22,Tbl.Kosten[P25])</f>
        <v>0</v>
      </c>
      <c r="AB22" s="76">
        <f>SUMIF(Tbl.Kosten[WPnr.],$A22,Tbl.Kosten[P26])</f>
        <v>0</v>
      </c>
      <c r="AC22" s="76">
        <f>SUMIF(Tbl.Kosten[WPnr.],$A22,Tbl.Kosten[P27])</f>
        <v>0</v>
      </c>
      <c r="AD22" s="76">
        <f>SUMIF(Tbl.Kosten[WPnr.],$A22,Tbl.Kosten[P28])</f>
        <v>0</v>
      </c>
      <c r="AE22" s="76">
        <f>SUMIF(Tbl.Kosten[WPnr.],$A22,Tbl.Kosten[P29])</f>
        <v>0</v>
      </c>
      <c r="AF22" s="76">
        <f>SUMIF(Tbl.Kosten[WPnr.],$A22,Tbl.Kosten[P30])</f>
        <v>0</v>
      </c>
      <c r="AG22" s="76">
        <f>SUMIF(Tbl.Kosten[WPnr.],$A22,Tbl.Kosten[P31])</f>
        <v>0</v>
      </c>
      <c r="AH22" s="76">
        <f>SUMIF(Tbl.Kosten[WPnr.],$A22,Tbl.Kosten[P32])</f>
        <v>0</v>
      </c>
      <c r="AI22" s="76">
        <f>SUMIF(Tbl.Kosten[WPnr.],$A22,Tbl.Kosten[P33])</f>
        <v>0</v>
      </c>
      <c r="AJ22" s="76">
        <f>SUMIF(Tbl.Kosten[WPnr.],$A22,Tbl.Kosten[P34])</f>
        <v>0</v>
      </c>
      <c r="AK22" s="76">
        <f>SUMIF(Tbl.Kosten[WPnr.],$A22,Tbl.Kosten[P35])</f>
        <v>0</v>
      </c>
      <c r="AL22" s="76">
        <f>SUMIF(Tbl.Kosten[WPnr.],$A22,Tbl.Kosten[P36])</f>
        <v>0</v>
      </c>
      <c r="AM22" s="76">
        <f>SUMIF(Tbl.Kosten[WPnr.],$A22,Tbl.Kosten[P37])</f>
        <v>0</v>
      </c>
      <c r="AN22" s="76">
        <f>SUMIF(Tbl.Kosten[WPnr.],$A22,Tbl.Kosten[P38])</f>
        <v>0</v>
      </c>
      <c r="AO22" s="76">
        <f>SUMIF(Tbl.Kosten[WPnr.],$A22,Tbl.Kosten[P39])</f>
        <v>0</v>
      </c>
      <c r="AP22" s="76">
        <f>SUMIF(Tbl.Kosten[WPnr.],$A22,Tbl.Kosten[P40])</f>
        <v>0</v>
      </c>
      <c r="AQ22" s="76">
        <f>SUMIF(Tbl.Kosten[WPnr.],$A22,Tbl.Kosten[P41])</f>
        <v>0</v>
      </c>
      <c r="AR22" s="76">
        <f>SUMIF(Tbl.Kosten[WPnr.],$A22,Tbl.Kosten[P42])</f>
        <v>0</v>
      </c>
      <c r="AS22" s="76">
        <f>SUMIF(Tbl.Kosten[WPnr.],$A22,Tbl.Kosten[P43])</f>
        <v>0</v>
      </c>
      <c r="AT22" s="76">
        <f>SUMIF(Tbl.Kosten[WPnr.],$A22,Tbl.Kosten[P44])</f>
        <v>0</v>
      </c>
      <c r="AU22" s="76">
        <f>SUMIF(Tbl.Kosten[WPnr.],$A22,Tbl.Kosten[P45])</f>
        <v>0</v>
      </c>
      <c r="AV22" s="76">
        <f>SUMIF(Tbl.Kosten[WPnr.],$A22,Tbl.Kosten[P46])</f>
        <v>0</v>
      </c>
      <c r="AW22" s="76">
        <f>SUMIF(Tbl.Kosten[WPnr.],$A22,Tbl.Kosten[P47])</f>
        <v>0</v>
      </c>
      <c r="AX22" s="76">
        <f>SUMIF(Tbl.Kosten[WPnr.],$A22,Tbl.Kosten[P48])</f>
        <v>0</v>
      </c>
      <c r="AY22" s="76">
        <f>SUMIF(Tbl.Kosten[WPnr.],$A22,Tbl.Kosten[P49])</f>
        <v>0</v>
      </c>
      <c r="AZ22" s="76">
        <f>SUMIF(Tbl.Kosten[WPnr.],$A22,Tbl.Kosten[P50])</f>
        <v>0</v>
      </c>
    </row>
    <row r="23" spans="1:52" x14ac:dyDescent="0.35">
      <c r="A23" s="72" t="s">
        <v>131</v>
      </c>
      <c r="B23" s="75">
        <f>Tbl.Kosten[[#Totals],[WP21]]</f>
        <v>0</v>
      </c>
      <c r="C23" s="76">
        <f>SUMIF(Tbl.Kosten[WPnr.],$A23,Tbl.Kosten[P1])</f>
        <v>0</v>
      </c>
      <c r="D23" s="76">
        <f>SUMIF(Tbl.Kosten[WPnr.],$A23,Tbl.Kosten[P2])</f>
        <v>0</v>
      </c>
      <c r="E23" s="76">
        <f>SUMIF(Tbl.Kosten[WPnr.],$A23,Tbl.Kosten[P3])</f>
        <v>0</v>
      </c>
      <c r="F23" s="76">
        <f>SUMIF(Tbl.Kosten[WPnr.],$A23,Tbl.Kosten[P4])</f>
        <v>0</v>
      </c>
      <c r="G23" s="76">
        <f>SUMIF(Tbl.Kosten[WPnr.],$A23,Tbl.Kosten[P5])</f>
        <v>0</v>
      </c>
      <c r="H23" s="76">
        <f>SUMIF(Tbl.Kosten[WPnr.],$A23,Tbl.Kosten[P6])</f>
        <v>0</v>
      </c>
      <c r="I23" s="76">
        <f>SUMIF(Tbl.Kosten[WPnr.],$A23,Tbl.Kosten[P7])</f>
        <v>0</v>
      </c>
      <c r="J23" s="76">
        <f>SUMIF(Tbl.Kosten[WPnr.],$A23,Tbl.Kosten[P8])</f>
        <v>0</v>
      </c>
      <c r="K23" s="76">
        <f>SUMIF(Tbl.Kosten[WPnr.],$A23,Tbl.Kosten[P9])</f>
        <v>0</v>
      </c>
      <c r="L23" s="76">
        <f>SUMIF(Tbl.Kosten[WPnr.],$A23,Tbl.Kosten[P10])</f>
        <v>0</v>
      </c>
      <c r="M23" s="76">
        <f>SUMIF(Tbl.Kosten[WPnr.],$A23,Tbl.Kosten[P11])</f>
        <v>0</v>
      </c>
      <c r="N23" s="76">
        <f>SUMIF(Tbl.Kosten[WPnr.],$A23,Tbl.Kosten[P12])</f>
        <v>0</v>
      </c>
      <c r="O23" s="76">
        <f>SUMIF(Tbl.Kosten[WPnr.],$A23,Tbl.Kosten[P13])</f>
        <v>0</v>
      </c>
      <c r="P23" s="76">
        <f>SUMIF(Tbl.Kosten[WPnr.],$A23,Tbl.Kosten[P14])</f>
        <v>0</v>
      </c>
      <c r="Q23" s="76">
        <f>SUMIF(Tbl.Kosten[WPnr.],$A23,Tbl.Kosten[P15])</f>
        <v>0</v>
      </c>
      <c r="R23" s="76">
        <f>SUMIF(Tbl.Kosten[WPnr.],$A23,Tbl.Kosten[P16])</f>
        <v>0</v>
      </c>
      <c r="S23" s="76">
        <f>SUMIF(Tbl.Kosten[WPnr.],$A23,Tbl.Kosten[P17])</f>
        <v>0</v>
      </c>
      <c r="T23" s="76">
        <f>SUMIF(Tbl.Kosten[WPnr.],$A23,Tbl.Kosten[P18])</f>
        <v>0</v>
      </c>
      <c r="U23" s="76">
        <f>SUMIF(Tbl.Kosten[WPnr.],$A23,Tbl.Kosten[P19])</f>
        <v>0</v>
      </c>
      <c r="V23" s="76">
        <f>SUMIF(Tbl.Kosten[WPnr.],$A23,Tbl.Kosten[P20])</f>
        <v>0</v>
      </c>
      <c r="W23" s="76">
        <f>SUMIF(Tbl.Kosten[WPnr.],$A23,Tbl.Kosten[P21])</f>
        <v>0</v>
      </c>
      <c r="X23" s="76">
        <f>SUMIF(Tbl.Kosten[WPnr.],$A23,Tbl.Kosten[P22])</f>
        <v>0</v>
      </c>
      <c r="Y23" s="76">
        <f>SUMIF(Tbl.Kosten[WPnr.],$A23,Tbl.Kosten[P23])</f>
        <v>0</v>
      </c>
      <c r="Z23" s="76">
        <f>SUMIF(Tbl.Kosten[WPnr.],$A23,Tbl.Kosten[P24])</f>
        <v>0</v>
      </c>
      <c r="AA23" s="76">
        <f>SUMIF(Tbl.Kosten[WPnr.],$A23,Tbl.Kosten[P25])</f>
        <v>0</v>
      </c>
      <c r="AB23" s="76">
        <f>SUMIF(Tbl.Kosten[WPnr.],$A23,Tbl.Kosten[P26])</f>
        <v>0</v>
      </c>
      <c r="AC23" s="76">
        <f>SUMIF(Tbl.Kosten[WPnr.],$A23,Tbl.Kosten[P27])</f>
        <v>0</v>
      </c>
      <c r="AD23" s="76">
        <f>SUMIF(Tbl.Kosten[WPnr.],$A23,Tbl.Kosten[P28])</f>
        <v>0</v>
      </c>
      <c r="AE23" s="76">
        <f>SUMIF(Tbl.Kosten[WPnr.],$A23,Tbl.Kosten[P29])</f>
        <v>0</v>
      </c>
      <c r="AF23" s="76">
        <f>SUMIF(Tbl.Kosten[WPnr.],$A23,Tbl.Kosten[P30])</f>
        <v>0</v>
      </c>
      <c r="AG23" s="76">
        <f>SUMIF(Tbl.Kosten[WPnr.],$A23,Tbl.Kosten[P31])</f>
        <v>0</v>
      </c>
      <c r="AH23" s="76">
        <f>SUMIF(Tbl.Kosten[WPnr.],$A23,Tbl.Kosten[P32])</f>
        <v>0</v>
      </c>
      <c r="AI23" s="76">
        <f>SUMIF(Tbl.Kosten[WPnr.],$A23,Tbl.Kosten[P33])</f>
        <v>0</v>
      </c>
      <c r="AJ23" s="76">
        <f>SUMIF(Tbl.Kosten[WPnr.],$A23,Tbl.Kosten[P34])</f>
        <v>0</v>
      </c>
      <c r="AK23" s="76">
        <f>SUMIF(Tbl.Kosten[WPnr.],$A23,Tbl.Kosten[P35])</f>
        <v>0</v>
      </c>
      <c r="AL23" s="76">
        <f>SUMIF(Tbl.Kosten[WPnr.],$A23,Tbl.Kosten[P36])</f>
        <v>0</v>
      </c>
      <c r="AM23" s="76">
        <f>SUMIF(Tbl.Kosten[WPnr.],$A23,Tbl.Kosten[P37])</f>
        <v>0</v>
      </c>
      <c r="AN23" s="76">
        <f>SUMIF(Tbl.Kosten[WPnr.],$A23,Tbl.Kosten[P38])</f>
        <v>0</v>
      </c>
      <c r="AO23" s="76">
        <f>SUMIF(Tbl.Kosten[WPnr.],$A23,Tbl.Kosten[P39])</f>
        <v>0</v>
      </c>
      <c r="AP23" s="76">
        <f>SUMIF(Tbl.Kosten[WPnr.],$A23,Tbl.Kosten[P40])</f>
        <v>0</v>
      </c>
      <c r="AQ23" s="76">
        <f>SUMIF(Tbl.Kosten[WPnr.],$A23,Tbl.Kosten[P41])</f>
        <v>0</v>
      </c>
      <c r="AR23" s="76">
        <f>SUMIF(Tbl.Kosten[WPnr.],$A23,Tbl.Kosten[P42])</f>
        <v>0</v>
      </c>
      <c r="AS23" s="76">
        <f>SUMIF(Tbl.Kosten[WPnr.],$A23,Tbl.Kosten[P43])</f>
        <v>0</v>
      </c>
      <c r="AT23" s="76">
        <f>SUMIF(Tbl.Kosten[WPnr.],$A23,Tbl.Kosten[P44])</f>
        <v>0</v>
      </c>
      <c r="AU23" s="76">
        <f>SUMIF(Tbl.Kosten[WPnr.],$A23,Tbl.Kosten[P45])</f>
        <v>0</v>
      </c>
      <c r="AV23" s="76">
        <f>SUMIF(Tbl.Kosten[WPnr.],$A23,Tbl.Kosten[P46])</f>
        <v>0</v>
      </c>
      <c r="AW23" s="76">
        <f>SUMIF(Tbl.Kosten[WPnr.],$A23,Tbl.Kosten[P47])</f>
        <v>0</v>
      </c>
      <c r="AX23" s="76">
        <f>SUMIF(Tbl.Kosten[WPnr.],$A23,Tbl.Kosten[P48])</f>
        <v>0</v>
      </c>
      <c r="AY23" s="76">
        <f>SUMIF(Tbl.Kosten[WPnr.],$A23,Tbl.Kosten[P49])</f>
        <v>0</v>
      </c>
      <c r="AZ23" s="76">
        <f>SUMIF(Tbl.Kosten[WPnr.],$A23,Tbl.Kosten[P50])</f>
        <v>0</v>
      </c>
    </row>
    <row r="24" spans="1:52" x14ac:dyDescent="0.35">
      <c r="A24" s="72" t="s">
        <v>132</v>
      </c>
      <c r="B24" s="75">
        <f>Tbl.Kosten[[#Totals],[WP22]]</f>
        <v>0</v>
      </c>
      <c r="C24" s="76">
        <f>SUMIF(Tbl.Kosten[WPnr.],$A24,Tbl.Kosten[P1])</f>
        <v>0</v>
      </c>
      <c r="D24" s="76">
        <f>SUMIF(Tbl.Kosten[WPnr.],$A24,Tbl.Kosten[P2])</f>
        <v>0</v>
      </c>
      <c r="E24" s="76">
        <f>SUMIF(Tbl.Kosten[WPnr.],$A24,Tbl.Kosten[P3])</f>
        <v>0</v>
      </c>
      <c r="F24" s="76">
        <f>SUMIF(Tbl.Kosten[WPnr.],$A24,Tbl.Kosten[P4])</f>
        <v>0</v>
      </c>
      <c r="G24" s="76">
        <f>SUMIF(Tbl.Kosten[WPnr.],$A24,Tbl.Kosten[P5])</f>
        <v>0</v>
      </c>
      <c r="H24" s="76">
        <f>SUMIF(Tbl.Kosten[WPnr.],$A24,Tbl.Kosten[P6])</f>
        <v>0</v>
      </c>
      <c r="I24" s="76">
        <f>SUMIF(Tbl.Kosten[WPnr.],$A24,Tbl.Kosten[P7])</f>
        <v>0</v>
      </c>
      <c r="J24" s="76">
        <f>SUMIF(Tbl.Kosten[WPnr.],$A24,Tbl.Kosten[P8])</f>
        <v>0</v>
      </c>
      <c r="K24" s="76">
        <f>SUMIF(Tbl.Kosten[WPnr.],$A24,Tbl.Kosten[P9])</f>
        <v>0</v>
      </c>
      <c r="L24" s="76">
        <f>SUMIF(Tbl.Kosten[WPnr.],$A24,Tbl.Kosten[P10])</f>
        <v>0</v>
      </c>
      <c r="M24" s="76">
        <f>SUMIF(Tbl.Kosten[WPnr.],$A24,Tbl.Kosten[P11])</f>
        <v>0</v>
      </c>
      <c r="N24" s="76">
        <f>SUMIF(Tbl.Kosten[WPnr.],$A24,Tbl.Kosten[P12])</f>
        <v>0</v>
      </c>
      <c r="O24" s="76">
        <f>SUMIF(Tbl.Kosten[WPnr.],$A24,Tbl.Kosten[P13])</f>
        <v>0</v>
      </c>
      <c r="P24" s="76">
        <f>SUMIF(Tbl.Kosten[WPnr.],$A24,Tbl.Kosten[P14])</f>
        <v>0</v>
      </c>
      <c r="Q24" s="76">
        <f>SUMIF(Tbl.Kosten[WPnr.],$A24,Tbl.Kosten[P15])</f>
        <v>0</v>
      </c>
      <c r="R24" s="76">
        <f>SUMIF(Tbl.Kosten[WPnr.],$A24,Tbl.Kosten[P16])</f>
        <v>0</v>
      </c>
      <c r="S24" s="76">
        <f>SUMIF(Tbl.Kosten[WPnr.],$A24,Tbl.Kosten[P17])</f>
        <v>0</v>
      </c>
      <c r="T24" s="76">
        <f>SUMIF(Tbl.Kosten[WPnr.],$A24,Tbl.Kosten[P18])</f>
        <v>0</v>
      </c>
      <c r="U24" s="76">
        <f>SUMIF(Tbl.Kosten[WPnr.],$A24,Tbl.Kosten[P19])</f>
        <v>0</v>
      </c>
      <c r="V24" s="76">
        <f>SUMIF(Tbl.Kosten[WPnr.],$A24,Tbl.Kosten[P20])</f>
        <v>0</v>
      </c>
      <c r="W24" s="76">
        <f>SUMIF(Tbl.Kosten[WPnr.],$A24,Tbl.Kosten[P21])</f>
        <v>0</v>
      </c>
      <c r="X24" s="76">
        <f>SUMIF(Tbl.Kosten[WPnr.],$A24,Tbl.Kosten[P22])</f>
        <v>0</v>
      </c>
      <c r="Y24" s="76">
        <f>SUMIF(Tbl.Kosten[WPnr.],$A24,Tbl.Kosten[P23])</f>
        <v>0</v>
      </c>
      <c r="Z24" s="76">
        <f>SUMIF(Tbl.Kosten[WPnr.],$A24,Tbl.Kosten[P24])</f>
        <v>0</v>
      </c>
      <c r="AA24" s="76">
        <f>SUMIF(Tbl.Kosten[WPnr.],$A24,Tbl.Kosten[P25])</f>
        <v>0</v>
      </c>
      <c r="AB24" s="76">
        <f>SUMIF(Tbl.Kosten[WPnr.],$A24,Tbl.Kosten[P26])</f>
        <v>0</v>
      </c>
      <c r="AC24" s="76">
        <f>SUMIF(Tbl.Kosten[WPnr.],$A24,Tbl.Kosten[P27])</f>
        <v>0</v>
      </c>
      <c r="AD24" s="76">
        <f>SUMIF(Tbl.Kosten[WPnr.],$A24,Tbl.Kosten[P28])</f>
        <v>0</v>
      </c>
      <c r="AE24" s="76">
        <f>SUMIF(Tbl.Kosten[WPnr.],$A24,Tbl.Kosten[P29])</f>
        <v>0</v>
      </c>
      <c r="AF24" s="76">
        <f>SUMIF(Tbl.Kosten[WPnr.],$A24,Tbl.Kosten[P30])</f>
        <v>0</v>
      </c>
      <c r="AG24" s="76">
        <f>SUMIF(Tbl.Kosten[WPnr.],$A24,Tbl.Kosten[P31])</f>
        <v>0</v>
      </c>
      <c r="AH24" s="76">
        <f>SUMIF(Tbl.Kosten[WPnr.],$A24,Tbl.Kosten[P32])</f>
        <v>0</v>
      </c>
      <c r="AI24" s="76">
        <f>SUMIF(Tbl.Kosten[WPnr.],$A24,Tbl.Kosten[P33])</f>
        <v>0</v>
      </c>
      <c r="AJ24" s="76">
        <f>SUMIF(Tbl.Kosten[WPnr.],$A24,Tbl.Kosten[P34])</f>
        <v>0</v>
      </c>
      <c r="AK24" s="76">
        <f>SUMIF(Tbl.Kosten[WPnr.],$A24,Tbl.Kosten[P35])</f>
        <v>0</v>
      </c>
      <c r="AL24" s="76">
        <f>SUMIF(Tbl.Kosten[WPnr.],$A24,Tbl.Kosten[P36])</f>
        <v>0</v>
      </c>
      <c r="AM24" s="76">
        <f>SUMIF(Tbl.Kosten[WPnr.],$A24,Tbl.Kosten[P37])</f>
        <v>0</v>
      </c>
      <c r="AN24" s="76">
        <f>SUMIF(Tbl.Kosten[WPnr.],$A24,Tbl.Kosten[P38])</f>
        <v>0</v>
      </c>
      <c r="AO24" s="76">
        <f>SUMIF(Tbl.Kosten[WPnr.],$A24,Tbl.Kosten[P39])</f>
        <v>0</v>
      </c>
      <c r="AP24" s="76">
        <f>SUMIF(Tbl.Kosten[WPnr.],$A24,Tbl.Kosten[P40])</f>
        <v>0</v>
      </c>
      <c r="AQ24" s="76">
        <f>SUMIF(Tbl.Kosten[WPnr.],$A24,Tbl.Kosten[P41])</f>
        <v>0</v>
      </c>
      <c r="AR24" s="76">
        <f>SUMIF(Tbl.Kosten[WPnr.],$A24,Tbl.Kosten[P42])</f>
        <v>0</v>
      </c>
      <c r="AS24" s="76">
        <f>SUMIF(Tbl.Kosten[WPnr.],$A24,Tbl.Kosten[P43])</f>
        <v>0</v>
      </c>
      <c r="AT24" s="76">
        <f>SUMIF(Tbl.Kosten[WPnr.],$A24,Tbl.Kosten[P44])</f>
        <v>0</v>
      </c>
      <c r="AU24" s="76">
        <f>SUMIF(Tbl.Kosten[WPnr.],$A24,Tbl.Kosten[P45])</f>
        <v>0</v>
      </c>
      <c r="AV24" s="76">
        <f>SUMIF(Tbl.Kosten[WPnr.],$A24,Tbl.Kosten[P46])</f>
        <v>0</v>
      </c>
      <c r="AW24" s="76">
        <f>SUMIF(Tbl.Kosten[WPnr.],$A24,Tbl.Kosten[P47])</f>
        <v>0</v>
      </c>
      <c r="AX24" s="76">
        <f>SUMIF(Tbl.Kosten[WPnr.],$A24,Tbl.Kosten[P48])</f>
        <v>0</v>
      </c>
      <c r="AY24" s="76">
        <f>SUMIF(Tbl.Kosten[WPnr.],$A24,Tbl.Kosten[P49])</f>
        <v>0</v>
      </c>
      <c r="AZ24" s="76">
        <f>SUMIF(Tbl.Kosten[WPnr.],$A24,Tbl.Kosten[P50])</f>
        <v>0</v>
      </c>
    </row>
    <row r="25" spans="1:52" x14ac:dyDescent="0.35">
      <c r="A25" s="72" t="s">
        <v>133</v>
      </c>
      <c r="B25" s="75">
        <f>Tbl.Kosten[[#Totals],[WP23]]</f>
        <v>0</v>
      </c>
      <c r="C25" s="76">
        <f>SUMIF(Tbl.Kosten[WPnr.],$A25,Tbl.Kosten[P1])</f>
        <v>0</v>
      </c>
      <c r="D25" s="76">
        <f>SUMIF(Tbl.Kosten[WPnr.],$A25,Tbl.Kosten[P2])</f>
        <v>0</v>
      </c>
      <c r="E25" s="76">
        <f>SUMIF(Tbl.Kosten[WPnr.],$A25,Tbl.Kosten[P3])</f>
        <v>0</v>
      </c>
      <c r="F25" s="76">
        <f>SUMIF(Tbl.Kosten[WPnr.],$A25,Tbl.Kosten[P4])</f>
        <v>0</v>
      </c>
      <c r="G25" s="76">
        <f>SUMIF(Tbl.Kosten[WPnr.],$A25,Tbl.Kosten[P5])</f>
        <v>0</v>
      </c>
      <c r="H25" s="76">
        <f>SUMIF(Tbl.Kosten[WPnr.],$A25,Tbl.Kosten[P6])</f>
        <v>0</v>
      </c>
      <c r="I25" s="76">
        <f>SUMIF(Tbl.Kosten[WPnr.],$A25,Tbl.Kosten[P7])</f>
        <v>0</v>
      </c>
      <c r="J25" s="76">
        <f>SUMIF(Tbl.Kosten[WPnr.],$A25,Tbl.Kosten[P8])</f>
        <v>0</v>
      </c>
      <c r="K25" s="76">
        <f>SUMIF(Tbl.Kosten[WPnr.],$A25,Tbl.Kosten[P9])</f>
        <v>0</v>
      </c>
      <c r="L25" s="76">
        <f>SUMIF(Tbl.Kosten[WPnr.],$A25,Tbl.Kosten[P10])</f>
        <v>0</v>
      </c>
      <c r="M25" s="76">
        <f>SUMIF(Tbl.Kosten[WPnr.],$A25,Tbl.Kosten[P11])</f>
        <v>0</v>
      </c>
      <c r="N25" s="76">
        <f>SUMIF(Tbl.Kosten[WPnr.],$A25,Tbl.Kosten[P12])</f>
        <v>0</v>
      </c>
      <c r="O25" s="76">
        <f>SUMIF(Tbl.Kosten[WPnr.],$A25,Tbl.Kosten[P13])</f>
        <v>0</v>
      </c>
      <c r="P25" s="76">
        <f>SUMIF(Tbl.Kosten[WPnr.],$A25,Tbl.Kosten[P14])</f>
        <v>0</v>
      </c>
      <c r="Q25" s="76">
        <f>SUMIF(Tbl.Kosten[WPnr.],$A25,Tbl.Kosten[P15])</f>
        <v>0</v>
      </c>
      <c r="R25" s="76">
        <f>SUMIF(Tbl.Kosten[WPnr.],$A25,Tbl.Kosten[P16])</f>
        <v>0</v>
      </c>
      <c r="S25" s="76">
        <f>SUMIF(Tbl.Kosten[WPnr.],$A25,Tbl.Kosten[P17])</f>
        <v>0</v>
      </c>
      <c r="T25" s="76">
        <f>SUMIF(Tbl.Kosten[WPnr.],$A25,Tbl.Kosten[P18])</f>
        <v>0</v>
      </c>
      <c r="U25" s="76">
        <f>SUMIF(Tbl.Kosten[WPnr.],$A25,Tbl.Kosten[P19])</f>
        <v>0</v>
      </c>
      <c r="V25" s="76">
        <f>SUMIF(Tbl.Kosten[WPnr.],$A25,Tbl.Kosten[P20])</f>
        <v>0</v>
      </c>
      <c r="W25" s="76">
        <f>SUMIF(Tbl.Kosten[WPnr.],$A25,Tbl.Kosten[P21])</f>
        <v>0</v>
      </c>
      <c r="X25" s="76">
        <f>SUMIF(Tbl.Kosten[WPnr.],$A25,Tbl.Kosten[P22])</f>
        <v>0</v>
      </c>
      <c r="Y25" s="76">
        <f>SUMIF(Tbl.Kosten[WPnr.],$A25,Tbl.Kosten[P23])</f>
        <v>0</v>
      </c>
      <c r="Z25" s="76">
        <f>SUMIF(Tbl.Kosten[WPnr.],$A25,Tbl.Kosten[P24])</f>
        <v>0</v>
      </c>
      <c r="AA25" s="76">
        <f>SUMIF(Tbl.Kosten[WPnr.],$A25,Tbl.Kosten[P25])</f>
        <v>0</v>
      </c>
      <c r="AB25" s="76">
        <f>SUMIF(Tbl.Kosten[WPnr.],$A25,Tbl.Kosten[P26])</f>
        <v>0</v>
      </c>
      <c r="AC25" s="76">
        <f>SUMIF(Tbl.Kosten[WPnr.],$A25,Tbl.Kosten[P27])</f>
        <v>0</v>
      </c>
      <c r="AD25" s="76">
        <f>SUMIF(Tbl.Kosten[WPnr.],$A25,Tbl.Kosten[P28])</f>
        <v>0</v>
      </c>
      <c r="AE25" s="76">
        <f>SUMIF(Tbl.Kosten[WPnr.],$A25,Tbl.Kosten[P29])</f>
        <v>0</v>
      </c>
      <c r="AF25" s="76">
        <f>SUMIF(Tbl.Kosten[WPnr.],$A25,Tbl.Kosten[P30])</f>
        <v>0</v>
      </c>
      <c r="AG25" s="76">
        <f>SUMIF(Tbl.Kosten[WPnr.],$A25,Tbl.Kosten[P31])</f>
        <v>0</v>
      </c>
      <c r="AH25" s="76">
        <f>SUMIF(Tbl.Kosten[WPnr.],$A25,Tbl.Kosten[P32])</f>
        <v>0</v>
      </c>
      <c r="AI25" s="76">
        <f>SUMIF(Tbl.Kosten[WPnr.],$A25,Tbl.Kosten[P33])</f>
        <v>0</v>
      </c>
      <c r="AJ25" s="76">
        <f>SUMIF(Tbl.Kosten[WPnr.],$A25,Tbl.Kosten[P34])</f>
        <v>0</v>
      </c>
      <c r="AK25" s="76">
        <f>SUMIF(Tbl.Kosten[WPnr.],$A25,Tbl.Kosten[P35])</f>
        <v>0</v>
      </c>
      <c r="AL25" s="76">
        <f>SUMIF(Tbl.Kosten[WPnr.],$A25,Tbl.Kosten[P36])</f>
        <v>0</v>
      </c>
      <c r="AM25" s="76">
        <f>SUMIF(Tbl.Kosten[WPnr.],$A25,Tbl.Kosten[P37])</f>
        <v>0</v>
      </c>
      <c r="AN25" s="76">
        <f>SUMIF(Tbl.Kosten[WPnr.],$A25,Tbl.Kosten[P38])</f>
        <v>0</v>
      </c>
      <c r="AO25" s="76">
        <f>SUMIF(Tbl.Kosten[WPnr.],$A25,Tbl.Kosten[P39])</f>
        <v>0</v>
      </c>
      <c r="AP25" s="76">
        <f>SUMIF(Tbl.Kosten[WPnr.],$A25,Tbl.Kosten[P40])</f>
        <v>0</v>
      </c>
      <c r="AQ25" s="76">
        <f>SUMIF(Tbl.Kosten[WPnr.],$A25,Tbl.Kosten[P41])</f>
        <v>0</v>
      </c>
      <c r="AR25" s="76">
        <f>SUMIF(Tbl.Kosten[WPnr.],$A25,Tbl.Kosten[P42])</f>
        <v>0</v>
      </c>
      <c r="AS25" s="76">
        <f>SUMIF(Tbl.Kosten[WPnr.],$A25,Tbl.Kosten[P43])</f>
        <v>0</v>
      </c>
      <c r="AT25" s="76">
        <f>SUMIF(Tbl.Kosten[WPnr.],$A25,Tbl.Kosten[P44])</f>
        <v>0</v>
      </c>
      <c r="AU25" s="76">
        <f>SUMIF(Tbl.Kosten[WPnr.],$A25,Tbl.Kosten[P45])</f>
        <v>0</v>
      </c>
      <c r="AV25" s="76">
        <f>SUMIF(Tbl.Kosten[WPnr.],$A25,Tbl.Kosten[P46])</f>
        <v>0</v>
      </c>
      <c r="AW25" s="76">
        <f>SUMIF(Tbl.Kosten[WPnr.],$A25,Tbl.Kosten[P47])</f>
        <v>0</v>
      </c>
      <c r="AX25" s="76">
        <f>SUMIF(Tbl.Kosten[WPnr.],$A25,Tbl.Kosten[P48])</f>
        <v>0</v>
      </c>
      <c r="AY25" s="76">
        <f>SUMIF(Tbl.Kosten[WPnr.],$A25,Tbl.Kosten[P49])</f>
        <v>0</v>
      </c>
      <c r="AZ25" s="76">
        <f>SUMIF(Tbl.Kosten[WPnr.],$A25,Tbl.Kosten[P50])</f>
        <v>0</v>
      </c>
    </row>
    <row r="26" spans="1:52" x14ac:dyDescent="0.35">
      <c r="A26" s="72" t="s">
        <v>134</v>
      </c>
      <c r="B26" s="75">
        <f>Tbl.Kosten[[#Totals],[WP24]]</f>
        <v>0</v>
      </c>
      <c r="C26" s="76">
        <f>SUMIF(Tbl.Kosten[WPnr.],$A26,Tbl.Kosten[P1])</f>
        <v>0</v>
      </c>
      <c r="D26" s="76">
        <f>SUMIF(Tbl.Kosten[WPnr.],$A26,Tbl.Kosten[P2])</f>
        <v>0</v>
      </c>
      <c r="E26" s="76">
        <f>SUMIF(Tbl.Kosten[WPnr.],$A26,Tbl.Kosten[P3])</f>
        <v>0</v>
      </c>
      <c r="F26" s="76">
        <f>SUMIF(Tbl.Kosten[WPnr.],$A26,Tbl.Kosten[P4])</f>
        <v>0</v>
      </c>
      <c r="G26" s="76">
        <f>SUMIF(Tbl.Kosten[WPnr.],$A26,Tbl.Kosten[P5])</f>
        <v>0</v>
      </c>
      <c r="H26" s="76">
        <f>SUMIF(Tbl.Kosten[WPnr.],$A26,Tbl.Kosten[P6])</f>
        <v>0</v>
      </c>
      <c r="I26" s="76">
        <f>SUMIF(Tbl.Kosten[WPnr.],$A26,Tbl.Kosten[P7])</f>
        <v>0</v>
      </c>
      <c r="J26" s="76">
        <f>SUMIF(Tbl.Kosten[WPnr.],$A26,Tbl.Kosten[P8])</f>
        <v>0</v>
      </c>
      <c r="K26" s="76">
        <f>SUMIF(Tbl.Kosten[WPnr.],$A26,Tbl.Kosten[P9])</f>
        <v>0</v>
      </c>
      <c r="L26" s="76">
        <f>SUMIF(Tbl.Kosten[WPnr.],$A26,Tbl.Kosten[P10])</f>
        <v>0</v>
      </c>
      <c r="M26" s="76">
        <f>SUMIF(Tbl.Kosten[WPnr.],$A26,Tbl.Kosten[P11])</f>
        <v>0</v>
      </c>
      <c r="N26" s="76">
        <f>SUMIF(Tbl.Kosten[WPnr.],$A26,Tbl.Kosten[P12])</f>
        <v>0</v>
      </c>
      <c r="O26" s="76">
        <f>SUMIF(Tbl.Kosten[WPnr.],$A26,Tbl.Kosten[P13])</f>
        <v>0</v>
      </c>
      <c r="P26" s="76">
        <f>SUMIF(Tbl.Kosten[WPnr.],$A26,Tbl.Kosten[P14])</f>
        <v>0</v>
      </c>
      <c r="Q26" s="76">
        <f>SUMIF(Tbl.Kosten[WPnr.],$A26,Tbl.Kosten[P15])</f>
        <v>0</v>
      </c>
      <c r="R26" s="76">
        <f>SUMIF(Tbl.Kosten[WPnr.],$A26,Tbl.Kosten[P16])</f>
        <v>0</v>
      </c>
      <c r="S26" s="76">
        <f>SUMIF(Tbl.Kosten[WPnr.],$A26,Tbl.Kosten[P17])</f>
        <v>0</v>
      </c>
      <c r="T26" s="76">
        <f>SUMIF(Tbl.Kosten[WPnr.],$A26,Tbl.Kosten[P18])</f>
        <v>0</v>
      </c>
      <c r="U26" s="76">
        <f>SUMIF(Tbl.Kosten[WPnr.],$A26,Tbl.Kosten[P19])</f>
        <v>0</v>
      </c>
      <c r="V26" s="76">
        <f>SUMIF(Tbl.Kosten[WPnr.],$A26,Tbl.Kosten[P20])</f>
        <v>0</v>
      </c>
      <c r="W26" s="76">
        <f>SUMIF(Tbl.Kosten[WPnr.],$A26,Tbl.Kosten[P21])</f>
        <v>0</v>
      </c>
      <c r="X26" s="76">
        <f>SUMIF(Tbl.Kosten[WPnr.],$A26,Tbl.Kosten[P22])</f>
        <v>0</v>
      </c>
      <c r="Y26" s="76">
        <f>SUMIF(Tbl.Kosten[WPnr.],$A26,Tbl.Kosten[P23])</f>
        <v>0</v>
      </c>
      <c r="Z26" s="76">
        <f>SUMIF(Tbl.Kosten[WPnr.],$A26,Tbl.Kosten[P24])</f>
        <v>0</v>
      </c>
      <c r="AA26" s="76">
        <f>SUMIF(Tbl.Kosten[WPnr.],$A26,Tbl.Kosten[P25])</f>
        <v>0</v>
      </c>
      <c r="AB26" s="76">
        <f>SUMIF(Tbl.Kosten[WPnr.],$A26,Tbl.Kosten[P26])</f>
        <v>0</v>
      </c>
      <c r="AC26" s="76">
        <f>SUMIF(Tbl.Kosten[WPnr.],$A26,Tbl.Kosten[P27])</f>
        <v>0</v>
      </c>
      <c r="AD26" s="76">
        <f>SUMIF(Tbl.Kosten[WPnr.],$A26,Tbl.Kosten[P28])</f>
        <v>0</v>
      </c>
      <c r="AE26" s="76">
        <f>SUMIF(Tbl.Kosten[WPnr.],$A26,Tbl.Kosten[P29])</f>
        <v>0</v>
      </c>
      <c r="AF26" s="76">
        <f>SUMIF(Tbl.Kosten[WPnr.],$A26,Tbl.Kosten[P30])</f>
        <v>0</v>
      </c>
      <c r="AG26" s="76">
        <f>SUMIF(Tbl.Kosten[WPnr.],$A26,Tbl.Kosten[P31])</f>
        <v>0</v>
      </c>
      <c r="AH26" s="76">
        <f>SUMIF(Tbl.Kosten[WPnr.],$A26,Tbl.Kosten[P32])</f>
        <v>0</v>
      </c>
      <c r="AI26" s="76">
        <f>SUMIF(Tbl.Kosten[WPnr.],$A26,Tbl.Kosten[P33])</f>
        <v>0</v>
      </c>
      <c r="AJ26" s="76">
        <f>SUMIF(Tbl.Kosten[WPnr.],$A26,Tbl.Kosten[P34])</f>
        <v>0</v>
      </c>
      <c r="AK26" s="76">
        <f>SUMIF(Tbl.Kosten[WPnr.],$A26,Tbl.Kosten[P35])</f>
        <v>0</v>
      </c>
      <c r="AL26" s="76">
        <f>SUMIF(Tbl.Kosten[WPnr.],$A26,Tbl.Kosten[P36])</f>
        <v>0</v>
      </c>
      <c r="AM26" s="76">
        <f>SUMIF(Tbl.Kosten[WPnr.],$A26,Tbl.Kosten[P37])</f>
        <v>0</v>
      </c>
      <c r="AN26" s="76">
        <f>SUMIF(Tbl.Kosten[WPnr.],$A26,Tbl.Kosten[P38])</f>
        <v>0</v>
      </c>
      <c r="AO26" s="76">
        <f>SUMIF(Tbl.Kosten[WPnr.],$A26,Tbl.Kosten[P39])</f>
        <v>0</v>
      </c>
      <c r="AP26" s="76">
        <f>SUMIF(Tbl.Kosten[WPnr.],$A26,Tbl.Kosten[P40])</f>
        <v>0</v>
      </c>
      <c r="AQ26" s="76">
        <f>SUMIF(Tbl.Kosten[WPnr.],$A26,Tbl.Kosten[P41])</f>
        <v>0</v>
      </c>
      <c r="AR26" s="76">
        <f>SUMIF(Tbl.Kosten[WPnr.],$A26,Tbl.Kosten[P42])</f>
        <v>0</v>
      </c>
      <c r="AS26" s="76">
        <f>SUMIF(Tbl.Kosten[WPnr.],$A26,Tbl.Kosten[P43])</f>
        <v>0</v>
      </c>
      <c r="AT26" s="76">
        <f>SUMIF(Tbl.Kosten[WPnr.],$A26,Tbl.Kosten[P44])</f>
        <v>0</v>
      </c>
      <c r="AU26" s="76">
        <f>SUMIF(Tbl.Kosten[WPnr.],$A26,Tbl.Kosten[P45])</f>
        <v>0</v>
      </c>
      <c r="AV26" s="76">
        <f>SUMIF(Tbl.Kosten[WPnr.],$A26,Tbl.Kosten[P46])</f>
        <v>0</v>
      </c>
      <c r="AW26" s="76">
        <f>SUMIF(Tbl.Kosten[WPnr.],$A26,Tbl.Kosten[P47])</f>
        <v>0</v>
      </c>
      <c r="AX26" s="76">
        <f>SUMIF(Tbl.Kosten[WPnr.],$A26,Tbl.Kosten[P48])</f>
        <v>0</v>
      </c>
      <c r="AY26" s="76">
        <f>SUMIF(Tbl.Kosten[WPnr.],$A26,Tbl.Kosten[P49])</f>
        <v>0</v>
      </c>
      <c r="AZ26" s="76">
        <f>SUMIF(Tbl.Kosten[WPnr.],$A26,Tbl.Kosten[P50])</f>
        <v>0</v>
      </c>
    </row>
    <row r="27" spans="1:52" x14ac:dyDescent="0.35">
      <c r="A27" s="72" t="s">
        <v>135</v>
      </c>
      <c r="B27" s="75">
        <f>Tbl.Kosten[[#Totals],[WP25]]</f>
        <v>0</v>
      </c>
      <c r="C27" s="76">
        <f>SUMIF(Tbl.Kosten[WPnr.],$A27,Tbl.Kosten[P1])</f>
        <v>0</v>
      </c>
      <c r="D27" s="76">
        <f>SUMIF(Tbl.Kosten[WPnr.],$A27,Tbl.Kosten[P2])</f>
        <v>0</v>
      </c>
      <c r="E27" s="76">
        <f>SUMIF(Tbl.Kosten[WPnr.],$A27,Tbl.Kosten[P3])</f>
        <v>0</v>
      </c>
      <c r="F27" s="76">
        <f>SUMIF(Tbl.Kosten[WPnr.],$A27,Tbl.Kosten[P4])</f>
        <v>0</v>
      </c>
      <c r="G27" s="76">
        <f>SUMIF(Tbl.Kosten[WPnr.],$A27,Tbl.Kosten[P5])</f>
        <v>0</v>
      </c>
      <c r="H27" s="76">
        <f>SUMIF(Tbl.Kosten[WPnr.],$A27,Tbl.Kosten[P6])</f>
        <v>0</v>
      </c>
      <c r="I27" s="76">
        <f>SUMIF(Tbl.Kosten[WPnr.],$A27,Tbl.Kosten[P7])</f>
        <v>0</v>
      </c>
      <c r="J27" s="76">
        <f>SUMIF(Tbl.Kosten[WPnr.],$A27,Tbl.Kosten[P8])</f>
        <v>0</v>
      </c>
      <c r="K27" s="76">
        <f>SUMIF(Tbl.Kosten[WPnr.],$A27,Tbl.Kosten[P9])</f>
        <v>0</v>
      </c>
      <c r="L27" s="76">
        <f>SUMIF(Tbl.Kosten[WPnr.],$A27,Tbl.Kosten[P10])</f>
        <v>0</v>
      </c>
      <c r="M27" s="76">
        <f>SUMIF(Tbl.Kosten[WPnr.],$A27,Tbl.Kosten[P11])</f>
        <v>0</v>
      </c>
      <c r="N27" s="76">
        <f>SUMIF(Tbl.Kosten[WPnr.],$A27,Tbl.Kosten[P12])</f>
        <v>0</v>
      </c>
      <c r="O27" s="76">
        <f>SUMIF(Tbl.Kosten[WPnr.],$A27,Tbl.Kosten[P13])</f>
        <v>0</v>
      </c>
      <c r="P27" s="76">
        <f>SUMIF(Tbl.Kosten[WPnr.],$A27,Tbl.Kosten[P14])</f>
        <v>0</v>
      </c>
      <c r="Q27" s="76">
        <f>SUMIF(Tbl.Kosten[WPnr.],$A27,Tbl.Kosten[P15])</f>
        <v>0</v>
      </c>
      <c r="R27" s="76">
        <f>SUMIF(Tbl.Kosten[WPnr.],$A27,Tbl.Kosten[P16])</f>
        <v>0</v>
      </c>
      <c r="S27" s="76">
        <f>SUMIF(Tbl.Kosten[WPnr.],$A27,Tbl.Kosten[P17])</f>
        <v>0</v>
      </c>
      <c r="T27" s="76">
        <f>SUMIF(Tbl.Kosten[WPnr.],$A27,Tbl.Kosten[P18])</f>
        <v>0</v>
      </c>
      <c r="U27" s="76">
        <f>SUMIF(Tbl.Kosten[WPnr.],$A27,Tbl.Kosten[P19])</f>
        <v>0</v>
      </c>
      <c r="V27" s="76">
        <f>SUMIF(Tbl.Kosten[WPnr.],$A27,Tbl.Kosten[P20])</f>
        <v>0</v>
      </c>
      <c r="W27" s="76">
        <f>SUMIF(Tbl.Kosten[WPnr.],$A27,Tbl.Kosten[P21])</f>
        <v>0</v>
      </c>
      <c r="X27" s="76">
        <f>SUMIF(Tbl.Kosten[WPnr.],$A27,Tbl.Kosten[P22])</f>
        <v>0</v>
      </c>
      <c r="Y27" s="76">
        <f>SUMIF(Tbl.Kosten[WPnr.],$A27,Tbl.Kosten[P23])</f>
        <v>0</v>
      </c>
      <c r="Z27" s="76">
        <f>SUMIF(Tbl.Kosten[WPnr.],$A27,Tbl.Kosten[P24])</f>
        <v>0</v>
      </c>
      <c r="AA27" s="76">
        <f>SUMIF(Tbl.Kosten[WPnr.],$A27,Tbl.Kosten[P25])</f>
        <v>0</v>
      </c>
      <c r="AB27" s="76">
        <f>SUMIF(Tbl.Kosten[WPnr.],$A27,Tbl.Kosten[P26])</f>
        <v>0</v>
      </c>
      <c r="AC27" s="76">
        <f>SUMIF(Tbl.Kosten[WPnr.],$A27,Tbl.Kosten[P27])</f>
        <v>0</v>
      </c>
      <c r="AD27" s="76">
        <f>SUMIF(Tbl.Kosten[WPnr.],$A27,Tbl.Kosten[P28])</f>
        <v>0</v>
      </c>
      <c r="AE27" s="76">
        <f>SUMIF(Tbl.Kosten[WPnr.],$A27,Tbl.Kosten[P29])</f>
        <v>0</v>
      </c>
      <c r="AF27" s="76">
        <f>SUMIF(Tbl.Kosten[WPnr.],$A27,Tbl.Kosten[P30])</f>
        <v>0</v>
      </c>
      <c r="AG27" s="76">
        <f>SUMIF(Tbl.Kosten[WPnr.],$A27,Tbl.Kosten[P31])</f>
        <v>0</v>
      </c>
      <c r="AH27" s="76">
        <f>SUMIF(Tbl.Kosten[WPnr.],$A27,Tbl.Kosten[P32])</f>
        <v>0</v>
      </c>
      <c r="AI27" s="76">
        <f>SUMIF(Tbl.Kosten[WPnr.],$A27,Tbl.Kosten[P33])</f>
        <v>0</v>
      </c>
      <c r="AJ27" s="76">
        <f>SUMIF(Tbl.Kosten[WPnr.],$A27,Tbl.Kosten[P34])</f>
        <v>0</v>
      </c>
      <c r="AK27" s="76">
        <f>SUMIF(Tbl.Kosten[WPnr.],$A27,Tbl.Kosten[P35])</f>
        <v>0</v>
      </c>
      <c r="AL27" s="76">
        <f>SUMIF(Tbl.Kosten[WPnr.],$A27,Tbl.Kosten[P36])</f>
        <v>0</v>
      </c>
      <c r="AM27" s="76">
        <f>SUMIF(Tbl.Kosten[WPnr.],$A27,Tbl.Kosten[P37])</f>
        <v>0</v>
      </c>
      <c r="AN27" s="76">
        <f>SUMIF(Tbl.Kosten[WPnr.],$A27,Tbl.Kosten[P38])</f>
        <v>0</v>
      </c>
      <c r="AO27" s="76">
        <f>SUMIF(Tbl.Kosten[WPnr.],$A27,Tbl.Kosten[P39])</f>
        <v>0</v>
      </c>
      <c r="AP27" s="76">
        <f>SUMIF(Tbl.Kosten[WPnr.],$A27,Tbl.Kosten[P40])</f>
        <v>0</v>
      </c>
      <c r="AQ27" s="76">
        <f>SUMIF(Tbl.Kosten[WPnr.],$A27,Tbl.Kosten[P41])</f>
        <v>0</v>
      </c>
      <c r="AR27" s="76">
        <f>SUMIF(Tbl.Kosten[WPnr.],$A27,Tbl.Kosten[P42])</f>
        <v>0</v>
      </c>
      <c r="AS27" s="76">
        <f>SUMIF(Tbl.Kosten[WPnr.],$A27,Tbl.Kosten[P43])</f>
        <v>0</v>
      </c>
      <c r="AT27" s="76">
        <f>SUMIF(Tbl.Kosten[WPnr.],$A27,Tbl.Kosten[P44])</f>
        <v>0</v>
      </c>
      <c r="AU27" s="76">
        <f>SUMIF(Tbl.Kosten[WPnr.],$A27,Tbl.Kosten[P45])</f>
        <v>0</v>
      </c>
      <c r="AV27" s="76">
        <f>SUMIF(Tbl.Kosten[WPnr.],$A27,Tbl.Kosten[P46])</f>
        <v>0</v>
      </c>
      <c r="AW27" s="76">
        <f>SUMIF(Tbl.Kosten[WPnr.],$A27,Tbl.Kosten[P47])</f>
        <v>0</v>
      </c>
      <c r="AX27" s="76">
        <f>SUMIF(Tbl.Kosten[WPnr.],$A27,Tbl.Kosten[P48])</f>
        <v>0</v>
      </c>
      <c r="AY27" s="76">
        <f>SUMIF(Tbl.Kosten[WPnr.],$A27,Tbl.Kosten[P49])</f>
        <v>0</v>
      </c>
      <c r="AZ27" s="76">
        <f>SUMIF(Tbl.Kosten[WPnr.],$A27,Tbl.Kosten[P50])</f>
        <v>0</v>
      </c>
    </row>
    <row r="28" spans="1:52" x14ac:dyDescent="0.35">
      <c r="A28" s="72" t="s">
        <v>136</v>
      </c>
      <c r="B28" s="75">
        <f>Tbl.Kosten[[#Totals],[WP26]]</f>
        <v>0</v>
      </c>
      <c r="C28" s="76">
        <f>SUMIF(Tbl.Kosten[WPnr.],$A28,Tbl.Kosten[P1])</f>
        <v>0</v>
      </c>
      <c r="D28" s="76">
        <f>SUMIF(Tbl.Kosten[WPnr.],$A28,Tbl.Kosten[P2])</f>
        <v>0</v>
      </c>
      <c r="E28" s="76">
        <f>SUMIF(Tbl.Kosten[WPnr.],$A28,Tbl.Kosten[P3])</f>
        <v>0</v>
      </c>
      <c r="F28" s="76">
        <f>SUMIF(Tbl.Kosten[WPnr.],$A28,Tbl.Kosten[P4])</f>
        <v>0</v>
      </c>
      <c r="G28" s="76">
        <f>SUMIF(Tbl.Kosten[WPnr.],$A28,Tbl.Kosten[P5])</f>
        <v>0</v>
      </c>
      <c r="H28" s="76">
        <f>SUMIF(Tbl.Kosten[WPnr.],$A28,Tbl.Kosten[P6])</f>
        <v>0</v>
      </c>
      <c r="I28" s="76">
        <f>SUMIF(Tbl.Kosten[WPnr.],$A28,Tbl.Kosten[P7])</f>
        <v>0</v>
      </c>
      <c r="J28" s="76">
        <f>SUMIF(Tbl.Kosten[WPnr.],$A28,Tbl.Kosten[P8])</f>
        <v>0</v>
      </c>
      <c r="K28" s="76">
        <f>SUMIF(Tbl.Kosten[WPnr.],$A28,Tbl.Kosten[P9])</f>
        <v>0</v>
      </c>
      <c r="L28" s="76">
        <f>SUMIF(Tbl.Kosten[WPnr.],$A28,Tbl.Kosten[P10])</f>
        <v>0</v>
      </c>
      <c r="M28" s="76">
        <f>SUMIF(Tbl.Kosten[WPnr.],$A28,Tbl.Kosten[P11])</f>
        <v>0</v>
      </c>
      <c r="N28" s="76">
        <f>SUMIF(Tbl.Kosten[WPnr.],$A28,Tbl.Kosten[P12])</f>
        <v>0</v>
      </c>
      <c r="O28" s="76">
        <f>SUMIF(Tbl.Kosten[WPnr.],$A28,Tbl.Kosten[P13])</f>
        <v>0</v>
      </c>
      <c r="P28" s="76">
        <f>SUMIF(Tbl.Kosten[WPnr.],$A28,Tbl.Kosten[P14])</f>
        <v>0</v>
      </c>
      <c r="Q28" s="76">
        <f>SUMIF(Tbl.Kosten[WPnr.],$A28,Tbl.Kosten[P15])</f>
        <v>0</v>
      </c>
      <c r="R28" s="76">
        <f>SUMIF(Tbl.Kosten[WPnr.],$A28,Tbl.Kosten[P16])</f>
        <v>0</v>
      </c>
      <c r="S28" s="76">
        <f>SUMIF(Tbl.Kosten[WPnr.],$A28,Tbl.Kosten[P17])</f>
        <v>0</v>
      </c>
      <c r="T28" s="76">
        <f>SUMIF(Tbl.Kosten[WPnr.],$A28,Tbl.Kosten[P18])</f>
        <v>0</v>
      </c>
      <c r="U28" s="76">
        <f>SUMIF(Tbl.Kosten[WPnr.],$A28,Tbl.Kosten[P19])</f>
        <v>0</v>
      </c>
      <c r="V28" s="76">
        <f>SUMIF(Tbl.Kosten[WPnr.],$A28,Tbl.Kosten[P20])</f>
        <v>0</v>
      </c>
      <c r="W28" s="76">
        <f>SUMIF(Tbl.Kosten[WPnr.],$A28,Tbl.Kosten[P21])</f>
        <v>0</v>
      </c>
      <c r="X28" s="76">
        <f>SUMIF(Tbl.Kosten[WPnr.],$A28,Tbl.Kosten[P22])</f>
        <v>0</v>
      </c>
      <c r="Y28" s="76">
        <f>SUMIF(Tbl.Kosten[WPnr.],$A28,Tbl.Kosten[P23])</f>
        <v>0</v>
      </c>
      <c r="Z28" s="76">
        <f>SUMIF(Tbl.Kosten[WPnr.],$A28,Tbl.Kosten[P24])</f>
        <v>0</v>
      </c>
      <c r="AA28" s="76">
        <f>SUMIF(Tbl.Kosten[WPnr.],$A28,Tbl.Kosten[P25])</f>
        <v>0</v>
      </c>
      <c r="AB28" s="76">
        <f>SUMIF(Tbl.Kosten[WPnr.],$A28,Tbl.Kosten[P26])</f>
        <v>0</v>
      </c>
      <c r="AC28" s="76">
        <f>SUMIF(Tbl.Kosten[WPnr.],$A28,Tbl.Kosten[P27])</f>
        <v>0</v>
      </c>
      <c r="AD28" s="76">
        <f>SUMIF(Tbl.Kosten[WPnr.],$A28,Tbl.Kosten[P28])</f>
        <v>0</v>
      </c>
      <c r="AE28" s="76">
        <f>SUMIF(Tbl.Kosten[WPnr.],$A28,Tbl.Kosten[P29])</f>
        <v>0</v>
      </c>
      <c r="AF28" s="76">
        <f>SUMIF(Tbl.Kosten[WPnr.],$A28,Tbl.Kosten[P30])</f>
        <v>0</v>
      </c>
      <c r="AG28" s="76">
        <f>SUMIF(Tbl.Kosten[WPnr.],$A28,Tbl.Kosten[P31])</f>
        <v>0</v>
      </c>
      <c r="AH28" s="76">
        <f>SUMIF(Tbl.Kosten[WPnr.],$A28,Tbl.Kosten[P32])</f>
        <v>0</v>
      </c>
      <c r="AI28" s="76">
        <f>SUMIF(Tbl.Kosten[WPnr.],$A28,Tbl.Kosten[P33])</f>
        <v>0</v>
      </c>
      <c r="AJ28" s="76">
        <f>SUMIF(Tbl.Kosten[WPnr.],$A28,Tbl.Kosten[P34])</f>
        <v>0</v>
      </c>
      <c r="AK28" s="76">
        <f>SUMIF(Tbl.Kosten[WPnr.],$A28,Tbl.Kosten[P35])</f>
        <v>0</v>
      </c>
      <c r="AL28" s="76">
        <f>SUMIF(Tbl.Kosten[WPnr.],$A28,Tbl.Kosten[P36])</f>
        <v>0</v>
      </c>
      <c r="AM28" s="76">
        <f>SUMIF(Tbl.Kosten[WPnr.],$A28,Tbl.Kosten[P37])</f>
        <v>0</v>
      </c>
      <c r="AN28" s="76">
        <f>SUMIF(Tbl.Kosten[WPnr.],$A28,Tbl.Kosten[P38])</f>
        <v>0</v>
      </c>
      <c r="AO28" s="76">
        <f>SUMIF(Tbl.Kosten[WPnr.],$A28,Tbl.Kosten[P39])</f>
        <v>0</v>
      </c>
      <c r="AP28" s="76">
        <f>SUMIF(Tbl.Kosten[WPnr.],$A28,Tbl.Kosten[P40])</f>
        <v>0</v>
      </c>
      <c r="AQ28" s="76">
        <f>SUMIF(Tbl.Kosten[WPnr.],$A28,Tbl.Kosten[P41])</f>
        <v>0</v>
      </c>
      <c r="AR28" s="76">
        <f>SUMIF(Tbl.Kosten[WPnr.],$A28,Tbl.Kosten[P42])</f>
        <v>0</v>
      </c>
      <c r="AS28" s="76">
        <f>SUMIF(Tbl.Kosten[WPnr.],$A28,Tbl.Kosten[P43])</f>
        <v>0</v>
      </c>
      <c r="AT28" s="76">
        <f>SUMIF(Tbl.Kosten[WPnr.],$A28,Tbl.Kosten[P44])</f>
        <v>0</v>
      </c>
      <c r="AU28" s="76">
        <f>SUMIF(Tbl.Kosten[WPnr.],$A28,Tbl.Kosten[P45])</f>
        <v>0</v>
      </c>
      <c r="AV28" s="76">
        <f>SUMIF(Tbl.Kosten[WPnr.],$A28,Tbl.Kosten[P46])</f>
        <v>0</v>
      </c>
      <c r="AW28" s="76">
        <f>SUMIF(Tbl.Kosten[WPnr.],$A28,Tbl.Kosten[P47])</f>
        <v>0</v>
      </c>
      <c r="AX28" s="76">
        <f>SUMIF(Tbl.Kosten[WPnr.],$A28,Tbl.Kosten[P48])</f>
        <v>0</v>
      </c>
      <c r="AY28" s="76">
        <f>SUMIF(Tbl.Kosten[WPnr.],$A28,Tbl.Kosten[P49])</f>
        <v>0</v>
      </c>
      <c r="AZ28" s="76">
        <f>SUMIF(Tbl.Kosten[WPnr.],$A28,Tbl.Kosten[P50])</f>
        <v>0</v>
      </c>
    </row>
    <row r="29" spans="1:52" x14ac:dyDescent="0.35">
      <c r="A29" s="72" t="s">
        <v>137</v>
      </c>
      <c r="B29" s="75">
        <f>Tbl.Kosten[[#Totals],[WP27]]</f>
        <v>0</v>
      </c>
      <c r="C29" s="76">
        <f>SUMIF(Tbl.Kosten[WPnr.],$A29,Tbl.Kosten[P1])</f>
        <v>0</v>
      </c>
      <c r="D29" s="76">
        <f>SUMIF(Tbl.Kosten[WPnr.],$A29,Tbl.Kosten[P2])</f>
        <v>0</v>
      </c>
      <c r="E29" s="76">
        <f>SUMIF(Tbl.Kosten[WPnr.],$A29,Tbl.Kosten[P3])</f>
        <v>0</v>
      </c>
      <c r="F29" s="76">
        <f>SUMIF(Tbl.Kosten[WPnr.],$A29,Tbl.Kosten[P4])</f>
        <v>0</v>
      </c>
      <c r="G29" s="76">
        <f>SUMIF(Tbl.Kosten[WPnr.],$A29,Tbl.Kosten[P5])</f>
        <v>0</v>
      </c>
      <c r="H29" s="76">
        <f>SUMIF(Tbl.Kosten[WPnr.],$A29,Tbl.Kosten[P6])</f>
        <v>0</v>
      </c>
      <c r="I29" s="76">
        <f>SUMIF(Tbl.Kosten[WPnr.],$A29,Tbl.Kosten[P7])</f>
        <v>0</v>
      </c>
      <c r="J29" s="76">
        <f>SUMIF(Tbl.Kosten[WPnr.],$A29,Tbl.Kosten[P8])</f>
        <v>0</v>
      </c>
      <c r="K29" s="76">
        <f>SUMIF(Tbl.Kosten[WPnr.],$A29,Tbl.Kosten[P9])</f>
        <v>0</v>
      </c>
      <c r="L29" s="76">
        <f>SUMIF(Tbl.Kosten[WPnr.],$A29,Tbl.Kosten[P10])</f>
        <v>0</v>
      </c>
      <c r="M29" s="76">
        <f>SUMIF(Tbl.Kosten[WPnr.],$A29,Tbl.Kosten[P11])</f>
        <v>0</v>
      </c>
      <c r="N29" s="76">
        <f>SUMIF(Tbl.Kosten[WPnr.],$A29,Tbl.Kosten[P12])</f>
        <v>0</v>
      </c>
      <c r="O29" s="76">
        <f>SUMIF(Tbl.Kosten[WPnr.],$A29,Tbl.Kosten[P13])</f>
        <v>0</v>
      </c>
      <c r="P29" s="76">
        <f>SUMIF(Tbl.Kosten[WPnr.],$A29,Tbl.Kosten[P14])</f>
        <v>0</v>
      </c>
      <c r="Q29" s="76">
        <f>SUMIF(Tbl.Kosten[WPnr.],$A29,Tbl.Kosten[P15])</f>
        <v>0</v>
      </c>
      <c r="R29" s="76">
        <f>SUMIF(Tbl.Kosten[WPnr.],$A29,Tbl.Kosten[P16])</f>
        <v>0</v>
      </c>
      <c r="S29" s="76">
        <f>SUMIF(Tbl.Kosten[WPnr.],$A29,Tbl.Kosten[P17])</f>
        <v>0</v>
      </c>
      <c r="T29" s="76">
        <f>SUMIF(Tbl.Kosten[WPnr.],$A29,Tbl.Kosten[P18])</f>
        <v>0</v>
      </c>
      <c r="U29" s="76">
        <f>SUMIF(Tbl.Kosten[WPnr.],$A29,Tbl.Kosten[P19])</f>
        <v>0</v>
      </c>
      <c r="V29" s="76">
        <f>SUMIF(Tbl.Kosten[WPnr.],$A29,Tbl.Kosten[P20])</f>
        <v>0</v>
      </c>
      <c r="W29" s="76">
        <f>SUMIF(Tbl.Kosten[WPnr.],$A29,Tbl.Kosten[P21])</f>
        <v>0</v>
      </c>
      <c r="X29" s="76">
        <f>SUMIF(Tbl.Kosten[WPnr.],$A29,Tbl.Kosten[P22])</f>
        <v>0</v>
      </c>
      <c r="Y29" s="76">
        <f>SUMIF(Tbl.Kosten[WPnr.],$A29,Tbl.Kosten[P23])</f>
        <v>0</v>
      </c>
      <c r="Z29" s="76">
        <f>SUMIF(Tbl.Kosten[WPnr.],$A29,Tbl.Kosten[P24])</f>
        <v>0</v>
      </c>
      <c r="AA29" s="76">
        <f>SUMIF(Tbl.Kosten[WPnr.],$A29,Tbl.Kosten[P25])</f>
        <v>0</v>
      </c>
      <c r="AB29" s="76">
        <f>SUMIF(Tbl.Kosten[WPnr.],$A29,Tbl.Kosten[P26])</f>
        <v>0</v>
      </c>
      <c r="AC29" s="76">
        <f>SUMIF(Tbl.Kosten[WPnr.],$A29,Tbl.Kosten[P27])</f>
        <v>0</v>
      </c>
      <c r="AD29" s="76">
        <f>SUMIF(Tbl.Kosten[WPnr.],$A29,Tbl.Kosten[P28])</f>
        <v>0</v>
      </c>
      <c r="AE29" s="76">
        <f>SUMIF(Tbl.Kosten[WPnr.],$A29,Tbl.Kosten[P29])</f>
        <v>0</v>
      </c>
      <c r="AF29" s="76">
        <f>SUMIF(Tbl.Kosten[WPnr.],$A29,Tbl.Kosten[P30])</f>
        <v>0</v>
      </c>
      <c r="AG29" s="76">
        <f>SUMIF(Tbl.Kosten[WPnr.],$A29,Tbl.Kosten[P31])</f>
        <v>0</v>
      </c>
      <c r="AH29" s="76">
        <f>SUMIF(Tbl.Kosten[WPnr.],$A29,Tbl.Kosten[P32])</f>
        <v>0</v>
      </c>
      <c r="AI29" s="76">
        <f>SUMIF(Tbl.Kosten[WPnr.],$A29,Tbl.Kosten[P33])</f>
        <v>0</v>
      </c>
      <c r="AJ29" s="76">
        <f>SUMIF(Tbl.Kosten[WPnr.],$A29,Tbl.Kosten[P34])</f>
        <v>0</v>
      </c>
      <c r="AK29" s="76">
        <f>SUMIF(Tbl.Kosten[WPnr.],$A29,Tbl.Kosten[P35])</f>
        <v>0</v>
      </c>
      <c r="AL29" s="76">
        <f>SUMIF(Tbl.Kosten[WPnr.],$A29,Tbl.Kosten[P36])</f>
        <v>0</v>
      </c>
      <c r="AM29" s="76">
        <f>SUMIF(Tbl.Kosten[WPnr.],$A29,Tbl.Kosten[P37])</f>
        <v>0</v>
      </c>
      <c r="AN29" s="76">
        <f>SUMIF(Tbl.Kosten[WPnr.],$A29,Tbl.Kosten[P38])</f>
        <v>0</v>
      </c>
      <c r="AO29" s="76">
        <f>SUMIF(Tbl.Kosten[WPnr.],$A29,Tbl.Kosten[P39])</f>
        <v>0</v>
      </c>
      <c r="AP29" s="76">
        <f>SUMIF(Tbl.Kosten[WPnr.],$A29,Tbl.Kosten[P40])</f>
        <v>0</v>
      </c>
      <c r="AQ29" s="76">
        <f>SUMIF(Tbl.Kosten[WPnr.],$A29,Tbl.Kosten[P41])</f>
        <v>0</v>
      </c>
      <c r="AR29" s="76">
        <f>SUMIF(Tbl.Kosten[WPnr.],$A29,Tbl.Kosten[P42])</f>
        <v>0</v>
      </c>
      <c r="AS29" s="76">
        <f>SUMIF(Tbl.Kosten[WPnr.],$A29,Tbl.Kosten[P43])</f>
        <v>0</v>
      </c>
      <c r="AT29" s="76">
        <f>SUMIF(Tbl.Kosten[WPnr.],$A29,Tbl.Kosten[P44])</f>
        <v>0</v>
      </c>
      <c r="AU29" s="76">
        <f>SUMIF(Tbl.Kosten[WPnr.],$A29,Tbl.Kosten[P45])</f>
        <v>0</v>
      </c>
      <c r="AV29" s="76">
        <f>SUMIF(Tbl.Kosten[WPnr.],$A29,Tbl.Kosten[P46])</f>
        <v>0</v>
      </c>
      <c r="AW29" s="76">
        <f>SUMIF(Tbl.Kosten[WPnr.],$A29,Tbl.Kosten[P47])</f>
        <v>0</v>
      </c>
      <c r="AX29" s="76">
        <f>SUMIF(Tbl.Kosten[WPnr.],$A29,Tbl.Kosten[P48])</f>
        <v>0</v>
      </c>
      <c r="AY29" s="76">
        <f>SUMIF(Tbl.Kosten[WPnr.],$A29,Tbl.Kosten[P49])</f>
        <v>0</v>
      </c>
      <c r="AZ29" s="76">
        <f>SUMIF(Tbl.Kosten[WPnr.],$A29,Tbl.Kosten[P50])</f>
        <v>0</v>
      </c>
    </row>
    <row r="30" spans="1:52" x14ac:dyDescent="0.35">
      <c r="A30" s="72" t="s">
        <v>138</v>
      </c>
      <c r="B30" s="75">
        <f>Tbl.Kosten[[#Totals],[WP28]]</f>
        <v>0</v>
      </c>
      <c r="C30" s="76">
        <f>SUMIF(Tbl.Kosten[WPnr.],$A30,Tbl.Kosten[P1])</f>
        <v>0</v>
      </c>
      <c r="D30" s="76">
        <f>SUMIF(Tbl.Kosten[WPnr.],$A30,Tbl.Kosten[P2])</f>
        <v>0</v>
      </c>
      <c r="E30" s="76">
        <f>SUMIF(Tbl.Kosten[WPnr.],$A30,Tbl.Kosten[P3])</f>
        <v>0</v>
      </c>
      <c r="F30" s="76">
        <f>SUMIF(Tbl.Kosten[WPnr.],$A30,Tbl.Kosten[P4])</f>
        <v>0</v>
      </c>
      <c r="G30" s="76">
        <f>SUMIF(Tbl.Kosten[WPnr.],$A30,Tbl.Kosten[P5])</f>
        <v>0</v>
      </c>
      <c r="H30" s="76">
        <f>SUMIF(Tbl.Kosten[WPnr.],$A30,Tbl.Kosten[P6])</f>
        <v>0</v>
      </c>
      <c r="I30" s="76">
        <f>SUMIF(Tbl.Kosten[WPnr.],$A30,Tbl.Kosten[P7])</f>
        <v>0</v>
      </c>
      <c r="J30" s="76">
        <f>SUMIF(Tbl.Kosten[WPnr.],$A30,Tbl.Kosten[P8])</f>
        <v>0</v>
      </c>
      <c r="K30" s="76">
        <f>SUMIF(Tbl.Kosten[WPnr.],$A30,Tbl.Kosten[P9])</f>
        <v>0</v>
      </c>
      <c r="L30" s="76">
        <f>SUMIF(Tbl.Kosten[WPnr.],$A30,Tbl.Kosten[P10])</f>
        <v>0</v>
      </c>
      <c r="M30" s="76">
        <f>SUMIF(Tbl.Kosten[WPnr.],$A30,Tbl.Kosten[P11])</f>
        <v>0</v>
      </c>
      <c r="N30" s="76">
        <f>SUMIF(Tbl.Kosten[WPnr.],$A30,Tbl.Kosten[P12])</f>
        <v>0</v>
      </c>
      <c r="O30" s="76">
        <f>SUMIF(Tbl.Kosten[WPnr.],$A30,Tbl.Kosten[P13])</f>
        <v>0</v>
      </c>
      <c r="P30" s="76">
        <f>SUMIF(Tbl.Kosten[WPnr.],$A30,Tbl.Kosten[P14])</f>
        <v>0</v>
      </c>
      <c r="Q30" s="76">
        <f>SUMIF(Tbl.Kosten[WPnr.],$A30,Tbl.Kosten[P15])</f>
        <v>0</v>
      </c>
      <c r="R30" s="76">
        <f>SUMIF(Tbl.Kosten[WPnr.],$A30,Tbl.Kosten[P16])</f>
        <v>0</v>
      </c>
      <c r="S30" s="76">
        <f>SUMIF(Tbl.Kosten[WPnr.],$A30,Tbl.Kosten[P17])</f>
        <v>0</v>
      </c>
      <c r="T30" s="76">
        <f>SUMIF(Tbl.Kosten[WPnr.],$A30,Tbl.Kosten[P18])</f>
        <v>0</v>
      </c>
      <c r="U30" s="76">
        <f>SUMIF(Tbl.Kosten[WPnr.],$A30,Tbl.Kosten[P19])</f>
        <v>0</v>
      </c>
      <c r="V30" s="76">
        <f>SUMIF(Tbl.Kosten[WPnr.],$A30,Tbl.Kosten[P20])</f>
        <v>0</v>
      </c>
      <c r="W30" s="76">
        <f>SUMIF(Tbl.Kosten[WPnr.],$A30,Tbl.Kosten[P21])</f>
        <v>0</v>
      </c>
      <c r="X30" s="76">
        <f>SUMIF(Tbl.Kosten[WPnr.],$A30,Tbl.Kosten[P22])</f>
        <v>0</v>
      </c>
      <c r="Y30" s="76">
        <f>SUMIF(Tbl.Kosten[WPnr.],$A30,Tbl.Kosten[P23])</f>
        <v>0</v>
      </c>
      <c r="Z30" s="76">
        <f>SUMIF(Tbl.Kosten[WPnr.],$A30,Tbl.Kosten[P24])</f>
        <v>0</v>
      </c>
      <c r="AA30" s="76">
        <f>SUMIF(Tbl.Kosten[WPnr.],$A30,Tbl.Kosten[P25])</f>
        <v>0</v>
      </c>
      <c r="AB30" s="76">
        <f>SUMIF(Tbl.Kosten[WPnr.],$A30,Tbl.Kosten[P26])</f>
        <v>0</v>
      </c>
      <c r="AC30" s="76">
        <f>SUMIF(Tbl.Kosten[WPnr.],$A30,Tbl.Kosten[P27])</f>
        <v>0</v>
      </c>
      <c r="AD30" s="76">
        <f>SUMIF(Tbl.Kosten[WPnr.],$A30,Tbl.Kosten[P28])</f>
        <v>0</v>
      </c>
      <c r="AE30" s="76">
        <f>SUMIF(Tbl.Kosten[WPnr.],$A30,Tbl.Kosten[P29])</f>
        <v>0</v>
      </c>
      <c r="AF30" s="76">
        <f>SUMIF(Tbl.Kosten[WPnr.],$A30,Tbl.Kosten[P30])</f>
        <v>0</v>
      </c>
      <c r="AG30" s="76">
        <f>SUMIF(Tbl.Kosten[WPnr.],$A30,Tbl.Kosten[P31])</f>
        <v>0</v>
      </c>
      <c r="AH30" s="76">
        <f>SUMIF(Tbl.Kosten[WPnr.],$A30,Tbl.Kosten[P32])</f>
        <v>0</v>
      </c>
      <c r="AI30" s="76">
        <f>SUMIF(Tbl.Kosten[WPnr.],$A30,Tbl.Kosten[P33])</f>
        <v>0</v>
      </c>
      <c r="AJ30" s="76">
        <f>SUMIF(Tbl.Kosten[WPnr.],$A30,Tbl.Kosten[P34])</f>
        <v>0</v>
      </c>
      <c r="AK30" s="76">
        <f>SUMIF(Tbl.Kosten[WPnr.],$A30,Tbl.Kosten[P35])</f>
        <v>0</v>
      </c>
      <c r="AL30" s="76">
        <f>SUMIF(Tbl.Kosten[WPnr.],$A30,Tbl.Kosten[P36])</f>
        <v>0</v>
      </c>
      <c r="AM30" s="76">
        <f>SUMIF(Tbl.Kosten[WPnr.],$A30,Tbl.Kosten[P37])</f>
        <v>0</v>
      </c>
      <c r="AN30" s="76">
        <f>SUMIF(Tbl.Kosten[WPnr.],$A30,Tbl.Kosten[P38])</f>
        <v>0</v>
      </c>
      <c r="AO30" s="76">
        <f>SUMIF(Tbl.Kosten[WPnr.],$A30,Tbl.Kosten[P39])</f>
        <v>0</v>
      </c>
      <c r="AP30" s="76">
        <f>SUMIF(Tbl.Kosten[WPnr.],$A30,Tbl.Kosten[P40])</f>
        <v>0</v>
      </c>
      <c r="AQ30" s="76">
        <f>SUMIF(Tbl.Kosten[WPnr.],$A30,Tbl.Kosten[P41])</f>
        <v>0</v>
      </c>
      <c r="AR30" s="76">
        <f>SUMIF(Tbl.Kosten[WPnr.],$A30,Tbl.Kosten[P42])</f>
        <v>0</v>
      </c>
      <c r="AS30" s="76">
        <f>SUMIF(Tbl.Kosten[WPnr.],$A30,Tbl.Kosten[P43])</f>
        <v>0</v>
      </c>
      <c r="AT30" s="76">
        <f>SUMIF(Tbl.Kosten[WPnr.],$A30,Tbl.Kosten[P44])</f>
        <v>0</v>
      </c>
      <c r="AU30" s="76">
        <f>SUMIF(Tbl.Kosten[WPnr.],$A30,Tbl.Kosten[P45])</f>
        <v>0</v>
      </c>
      <c r="AV30" s="76">
        <f>SUMIF(Tbl.Kosten[WPnr.],$A30,Tbl.Kosten[P46])</f>
        <v>0</v>
      </c>
      <c r="AW30" s="76">
        <f>SUMIF(Tbl.Kosten[WPnr.],$A30,Tbl.Kosten[P47])</f>
        <v>0</v>
      </c>
      <c r="AX30" s="76">
        <f>SUMIF(Tbl.Kosten[WPnr.],$A30,Tbl.Kosten[P48])</f>
        <v>0</v>
      </c>
      <c r="AY30" s="76">
        <f>SUMIF(Tbl.Kosten[WPnr.],$A30,Tbl.Kosten[P49])</f>
        <v>0</v>
      </c>
      <c r="AZ30" s="76">
        <f>SUMIF(Tbl.Kosten[WPnr.],$A30,Tbl.Kosten[P50])</f>
        <v>0</v>
      </c>
    </row>
    <row r="31" spans="1:52" x14ac:dyDescent="0.35">
      <c r="A31" s="72" t="s">
        <v>139</v>
      </c>
      <c r="B31" s="75">
        <f>Tbl.Kosten[[#Totals],[WP29]]</f>
        <v>0</v>
      </c>
      <c r="C31" s="76">
        <f>SUMIF(Tbl.Kosten[WPnr.],$A31,Tbl.Kosten[P1])</f>
        <v>0</v>
      </c>
      <c r="D31" s="76">
        <f>SUMIF(Tbl.Kosten[WPnr.],$A31,Tbl.Kosten[P2])</f>
        <v>0</v>
      </c>
      <c r="E31" s="76">
        <f>SUMIF(Tbl.Kosten[WPnr.],$A31,Tbl.Kosten[P3])</f>
        <v>0</v>
      </c>
      <c r="F31" s="76">
        <f>SUMIF(Tbl.Kosten[WPnr.],$A31,Tbl.Kosten[P4])</f>
        <v>0</v>
      </c>
      <c r="G31" s="76">
        <f>SUMIF(Tbl.Kosten[WPnr.],$A31,Tbl.Kosten[P5])</f>
        <v>0</v>
      </c>
      <c r="H31" s="76">
        <f>SUMIF(Tbl.Kosten[WPnr.],$A31,Tbl.Kosten[P6])</f>
        <v>0</v>
      </c>
      <c r="I31" s="76">
        <f>SUMIF(Tbl.Kosten[WPnr.],$A31,Tbl.Kosten[P7])</f>
        <v>0</v>
      </c>
      <c r="J31" s="76">
        <f>SUMIF(Tbl.Kosten[WPnr.],$A31,Tbl.Kosten[P8])</f>
        <v>0</v>
      </c>
      <c r="K31" s="76">
        <f>SUMIF(Tbl.Kosten[WPnr.],$A31,Tbl.Kosten[P9])</f>
        <v>0</v>
      </c>
      <c r="L31" s="76">
        <f>SUMIF(Tbl.Kosten[WPnr.],$A31,Tbl.Kosten[P10])</f>
        <v>0</v>
      </c>
      <c r="M31" s="76">
        <f>SUMIF(Tbl.Kosten[WPnr.],$A31,Tbl.Kosten[P11])</f>
        <v>0</v>
      </c>
      <c r="N31" s="76">
        <f>SUMIF(Tbl.Kosten[WPnr.],$A31,Tbl.Kosten[P12])</f>
        <v>0</v>
      </c>
      <c r="O31" s="76">
        <f>SUMIF(Tbl.Kosten[WPnr.],$A31,Tbl.Kosten[P13])</f>
        <v>0</v>
      </c>
      <c r="P31" s="76">
        <f>SUMIF(Tbl.Kosten[WPnr.],$A31,Tbl.Kosten[P14])</f>
        <v>0</v>
      </c>
      <c r="Q31" s="76">
        <f>SUMIF(Tbl.Kosten[WPnr.],$A31,Tbl.Kosten[P15])</f>
        <v>0</v>
      </c>
      <c r="R31" s="76">
        <f>SUMIF(Tbl.Kosten[WPnr.],$A31,Tbl.Kosten[P16])</f>
        <v>0</v>
      </c>
      <c r="S31" s="76">
        <f>SUMIF(Tbl.Kosten[WPnr.],$A31,Tbl.Kosten[P17])</f>
        <v>0</v>
      </c>
      <c r="T31" s="76">
        <f>SUMIF(Tbl.Kosten[WPnr.],$A31,Tbl.Kosten[P18])</f>
        <v>0</v>
      </c>
      <c r="U31" s="76">
        <f>SUMIF(Tbl.Kosten[WPnr.],$A31,Tbl.Kosten[P19])</f>
        <v>0</v>
      </c>
      <c r="V31" s="76">
        <f>SUMIF(Tbl.Kosten[WPnr.],$A31,Tbl.Kosten[P20])</f>
        <v>0</v>
      </c>
      <c r="W31" s="76">
        <f>SUMIF(Tbl.Kosten[WPnr.],$A31,Tbl.Kosten[P21])</f>
        <v>0</v>
      </c>
      <c r="X31" s="76">
        <f>SUMIF(Tbl.Kosten[WPnr.],$A31,Tbl.Kosten[P22])</f>
        <v>0</v>
      </c>
      <c r="Y31" s="76">
        <f>SUMIF(Tbl.Kosten[WPnr.],$A31,Tbl.Kosten[P23])</f>
        <v>0</v>
      </c>
      <c r="Z31" s="76">
        <f>SUMIF(Tbl.Kosten[WPnr.],$A31,Tbl.Kosten[P24])</f>
        <v>0</v>
      </c>
      <c r="AA31" s="76">
        <f>SUMIF(Tbl.Kosten[WPnr.],$A31,Tbl.Kosten[P25])</f>
        <v>0</v>
      </c>
      <c r="AB31" s="76">
        <f>SUMIF(Tbl.Kosten[WPnr.],$A31,Tbl.Kosten[P26])</f>
        <v>0</v>
      </c>
      <c r="AC31" s="76">
        <f>SUMIF(Tbl.Kosten[WPnr.],$A31,Tbl.Kosten[P27])</f>
        <v>0</v>
      </c>
      <c r="AD31" s="76">
        <f>SUMIF(Tbl.Kosten[WPnr.],$A31,Tbl.Kosten[P28])</f>
        <v>0</v>
      </c>
      <c r="AE31" s="76">
        <f>SUMIF(Tbl.Kosten[WPnr.],$A31,Tbl.Kosten[P29])</f>
        <v>0</v>
      </c>
      <c r="AF31" s="76">
        <f>SUMIF(Tbl.Kosten[WPnr.],$A31,Tbl.Kosten[P30])</f>
        <v>0</v>
      </c>
      <c r="AG31" s="76">
        <f>SUMIF(Tbl.Kosten[WPnr.],$A31,Tbl.Kosten[P31])</f>
        <v>0</v>
      </c>
      <c r="AH31" s="76">
        <f>SUMIF(Tbl.Kosten[WPnr.],$A31,Tbl.Kosten[P32])</f>
        <v>0</v>
      </c>
      <c r="AI31" s="76">
        <f>SUMIF(Tbl.Kosten[WPnr.],$A31,Tbl.Kosten[P33])</f>
        <v>0</v>
      </c>
      <c r="AJ31" s="76">
        <f>SUMIF(Tbl.Kosten[WPnr.],$A31,Tbl.Kosten[P34])</f>
        <v>0</v>
      </c>
      <c r="AK31" s="76">
        <f>SUMIF(Tbl.Kosten[WPnr.],$A31,Tbl.Kosten[P35])</f>
        <v>0</v>
      </c>
      <c r="AL31" s="76">
        <f>SUMIF(Tbl.Kosten[WPnr.],$A31,Tbl.Kosten[P36])</f>
        <v>0</v>
      </c>
      <c r="AM31" s="76">
        <f>SUMIF(Tbl.Kosten[WPnr.],$A31,Tbl.Kosten[P37])</f>
        <v>0</v>
      </c>
      <c r="AN31" s="76">
        <f>SUMIF(Tbl.Kosten[WPnr.],$A31,Tbl.Kosten[P38])</f>
        <v>0</v>
      </c>
      <c r="AO31" s="76">
        <f>SUMIF(Tbl.Kosten[WPnr.],$A31,Tbl.Kosten[P39])</f>
        <v>0</v>
      </c>
      <c r="AP31" s="76">
        <f>SUMIF(Tbl.Kosten[WPnr.],$A31,Tbl.Kosten[P40])</f>
        <v>0</v>
      </c>
      <c r="AQ31" s="76">
        <f>SUMIF(Tbl.Kosten[WPnr.],$A31,Tbl.Kosten[P41])</f>
        <v>0</v>
      </c>
      <c r="AR31" s="76">
        <f>SUMIF(Tbl.Kosten[WPnr.],$A31,Tbl.Kosten[P42])</f>
        <v>0</v>
      </c>
      <c r="AS31" s="76">
        <f>SUMIF(Tbl.Kosten[WPnr.],$A31,Tbl.Kosten[P43])</f>
        <v>0</v>
      </c>
      <c r="AT31" s="76">
        <f>SUMIF(Tbl.Kosten[WPnr.],$A31,Tbl.Kosten[P44])</f>
        <v>0</v>
      </c>
      <c r="AU31" s="76">
        <f>SUMIF(Tbl.Kosten[WPnr.],$A31,Tbl.Kosten[P45])</f>
        <v>0</v>
      </c>
      <c r="AV31" s="76">
        <f>SUMIF(Tbl.Kosten[WPnr.],$A31,Tbl.Kosten[P46])</f>
        <v>0</v>
      </c>
      <c r="AW31" s="76">
        <f>SUMIF(Tbl.Kosten[WPnr.],$A31,Tbl.Kosten[P47])</f>
        <v>0</v>
      </c>
      <c r="AX31" s="76">
        <f>SUMIF(Tbl.Kosten[WPnr.],$A31,Tbl.Kosten[P48])</f>
        <v>0</v>
      </c>
      <c r="AY31" s="76">
        <f>SUMIF(Tbl.Kosten[WPnr.],$A31,Tbl.Kosten[P49])</f>
        <v>0</v>
      </c>
      <c r="AZ31" s="76">
        <f>SUMIF(Tbl.Kosten[WPnr.],$A31,Tbl.Kosten[P50])</f>
        <v>0</v>
      </c>
    </row>
    <row r="32" spans="1:52" x14ac:dyDescent="0.35">
      <c r="A32" s="72" t="s">
        <v>140</v>
      </c>
      <c r="B32" s="75">
        <f>Tbl.Kosten[[#Totals],[WP30]]</f>
        <v>0</v>
      </c>
      <c r="C32" s="76">
        <f>SUMIF(Tbl.Kosten[WPnr.],$A32,Tbl.Kosten[P1])</f>
        <v>0</v>
      </c>
      <c r="D32" s="76">
        <f>SUMIF(Tbl.Kosten[WPnr.],$A32,Tbl.Kosten[P2])</f>
        <v>0</v>
      </c>
      <c r="E32" s="76">
        <f>SUMIF(Tbl.Kosten[WPnr.],$A32,Tbl.Kosten[P3])</f>
        <v>0</v>
      </c>
      <c r="F32" s="76">
        <f>SUMIF(Tbl.Kosten[WPnr.],$A32,Tbl.Kosten[P4])</f>
        <v>0</v>
      </c>
      <c r="G32" s="76">
        <f>SUMIF(Tbl.Kosten[WPnr.],$A32,Tbl.Kosten[P5])</f>
        <v>0</v>
      </c>
      <c r="H32" s="76">
        <f>SUMIF(Tbl.Kosten[WPnr.],$A32,Tbl.Kosten[P6])</f>
        <v>0</v>
      </c>
      <c r="I32" s="76">
        <f>SUMIF(Tbl.Kosten[WPnr.],$A32,Tbl.Kosten[P7])</f>
        <v>0</v>
      </c>
      <c r="J32" s="76">
        <f>SUMIF(Tbl.Kosten[WPnr.],$A32,Tbl.Kosten[P8])</f>
        <v>0</v>
      </c>
      <c r="K32" s="76">
        <f>SUMIF(Tbl.Kosten[WPnr.],$A32,Tbl.Kosten[P9])</f>
        <v>0</v>
      </c>
      <c r="L32" s="76">
        <f>SUMIF(Tbl.Kosten[WPnr.],$A32,Tbl.Kosten[P10])</f>
        <v>0</v>
      </c>
      <c r="M32" s="76">
        <f>SUMIF(Tbl.Kosten[WPnr.],$A32,Tbl.Kosten[P11])</f>
        <v>0</v>
      </c>
      <c r="N32" s="76">
        <f>SUMIF(Tbl.Kosten[WPnr.],$A32,Tbl.Kosten[P12])</f>
        <v>0</v>
      </c>
      <c r="O32" s="76">
        <f>SUMIF(Tbl.Kosten[WPnr.],$A32,Tbl.Kosten[P13])</f>
        <v>0</v>
      </c>
      <c r="P32" s="76">
        <f>SUMIF(Tbl.Kosten[WPnr.],$A32,Tbl.Kosten[P14])</f>
        <v>0</v>
      </c>
      <c r="Q32" s="76">
        <f>SUMIF(Tbl.Kosten[WPnr.],$A32,Tbl.Kosten[P15])</f>
        <v>0</v>
      </c>
      <c r="R32" s="76">
        <f>SUMIF(Tbl.Kosten[WPnr.],$A32,Tbl.Kosten[P16])</f>
        <v>0</v>
      </c>
      <c r="S32" s="76">
        <f>SUMIF(Tbl.Kosten[WPnr.],$A32,Tbl.Kosten[P17])</f>
        <v>0</v>
      </c>
      <c r="T32" s="76">
        <f>SUMIF(Tbl.Kosten[WPnr.],$A32,Tbl.Kosten[P18])</f>
        <v>0</v>
      </c>
      <c r="U32" s="76">
        <f>SUMIF(Tbl.Kosten[WPnr.],$A32,Tbl.Kosten[P19])</f>
        <v>0</v>
      </c>
      <c r="V32" s="76">
        <f>SUMIF(Tbl.Kosten[WPnr.],$A32,Tbl.Kosten[P20])</f>
        <v>0</v>
      </c>
      <c r="W32" s="76">
        <f>SUMIF(Tbl.Kosten[WPnr.],$A32,Tbl.Kosten[P21])</f>
        <v>0</v>
      </c>
      <c r="X32" s="76">
        <f>SUMIF(Tbl.Kosten[WPnr.],$A32,Tbl.Kosten[P22])</f>
        <v>0</v>
      </c>
      <c r="Y32" s="76">
        <f>SUMIF(Tbl.Kosten[WPnr.],$A32,Tbl.Kosten[P23])</f>
        <v>0</v>
      </c>
      <c r="Z32" s="76">
        <f>SUMIF(Tbl.Kosten[WPnr.],$A32,Tbl.Kosten[P24])</f>
        <v>0</v>
      </c>
      <c r="AA32" s="76">
        <f>SUMIF(Tbl.Kosten[WPnr.],$A32,Tbl.Kosten[P25])</f>
        <v>0</v>
      </c>
      <c r="AB32" s="76">
        <f>SUMIF(Tbl.Kosten[WPnr.],$A32,Tbl.Kosten[P26])</f>
        <v>0</v>
      </c>
      <c r="AC32" s="76">
        <f>SUMIF(Tbl.Kosten[WPnr.],$A32,Tbl.Kosten[P27])</f>
        <v>0</v>
      </c>
      <c r="AD32" s="76">
        <f>SUMIF(Tbl.Kosten[WPnr.],$A32,Tbl.Kosten[P28])</f>
        <v>0</v>
      </c>
      <c r="AE32" s="76">
        <f>SUMIF(Tbl.Kosten[WPnr.],$A32,Tbl.Kosten[P29])</f>
        <v>0</v>
      </c>
      <c r="AF32" s="76">
        <f>SUMIF(Tbl.Kosten[WPnr.],$A32,Tbl.Kosten[P30])</f>
        <v>0</v>
      </c>
      <c r="AG32" s="76">
        <f>SUMIF(Tbl.Kosten[WPnr.],$A32,Tbl.Kosten[P31])</f>
        <v>0</v>
      </c>
      <c r="AH32" s="76">
        <f>SUMIF(Tbl.Kosten[WPnr.],$A32,Tbl.Kosten[P32])</f>
        <v>0</v>
      </c>
      <c r="AI32" s="76">
        <f>SUMIF(Tbl.Kosten[WPnr.],$A32,Tbl.Kosten[P33])</f>
        <v>0</v>
      </c>
      <c r="AJ32" s="76">
        <f>SUMIF(Tbl.Kosten[WPnr.],$A32,Tbl.Kosten[P34])</f>
        <v>0</v>
      </c>
      <c r="AK32" s="76">
        <f>SUMIF(Tbl.Kosten[WPnr.],$A32,Tbl.Kosten[P35])</f>
        <v>0</v>
      </c>
      <c r="AL32" s="76">
        <f>SUMIF(Tbl.Kosten[WPnr.],$A32,Tbl.Kosten[P36])</f>
        <v>0</v>
      </c>
      <c r="AM32" s="76">
        <f>SUMIF(Tbl.Kosten[WPnr.],$A32,Tbl.Kosten[P37])</f>
        <v>0</v>
      </c>
      <c r="AN32" s="76">
        <f>SUMIF(Tbl.Kosten[WPnr.],$A32,Tbl.Kosten[P38])</f>
        <v>0</v>
      </c>
      <c r="AO32" s="76">
        <f>SUMIF(Tbl.Kosten[WPnr.],$A32,Tbl.Kosten[P39])</f>
        <v>0</v>
      </c>
      <c r="AP32" s="76">
        <f>SUMIF(Tbl.Kosten[WPnr.],$A32,Tbl.Kosten[P40])</f>
        <v>0</v>
      </c>
      <c r="AQ32" s="76">
        <f>SUMIF(Tbl.Kosten[WPnr.],$A32,Tbl.Kosten[P41])</f>
        <v>0</v>
      </c>
      <c r="AR32" s="76">
        <f>SUMIF(Tbl.Kosten[WPnr.],$A32,Tbl.Kosten[P42])</f>
        <v>0</v>
      </c>
      <c r="AS32" s="76">
        <f>SUMIF(Tbl.Kosten[WPnr.],$A32,Tbl.Kosten[P43])</f>
        <v>0</v>
      </c>
      <c r="AT32" s="76">
        <f>SUMIF(Tbl.Kosten[WPnr.],$A32,Tbl.Kosten[P44])</f>
        <v>0</v>
      </c>
      <c r="AU32" s="76">
        <f>SUMIF(Tbl.Kosten[WPnr.],$A32,Tbl.Kosten[P45])</f>
        <v>0</v>
      </c>
      <c r="AV32" s="76">
        <f>SUMIF(Tbl.Kosten[WPnr.],$A32,Tbl.Kosten[P46])</f>
        <v>0</v>
      </c>
      <c r="AW32" s="76">
        <f>SUMIF(Tbl.Kosten[WPnr.],$A32,Tbl.Kosten[P47])</f>
        <v>0</v>
      </c>
      <c r="AX32" s="76">
        <f>SUMIF(Tbl.Kosten[WPnr.],$A32,Tbl.Kosten[P48])</f>
        <v>0</v>
      </c>
      <c r="AY32" s="76">
        <f>SUMIF(Tbl.Kosten[WPnr.],$A32,Tbl.Kosten[P49])</f>
        <v>0</v>
      </c>
      <c r="AZ32" s="76">
        <f>SUMIF(Tbl.Kosten[WPnr.],$A32,Tbl.Kosten[P50])</f>
        <v>0</v>
      </c>
    </row>
    <row r="33" spans="1:52" x14ac:dyDescent="0.35">
      <c r="A33" s="72" t="s">
        <v>141</v>
      </c>
      <c r="B33" s="75">
        <f>Tbl.Kosten[[#Totals],[WP31]]</f>
        <v>0</v>
      </c>
      <c r="C33" s="76">
        <f>SUMIF(Tbl.Kosten[WPnr.],$A33,Tbl.Kosten[P1])</f>
        <v>0</v>
      </c>
      <c r="D33" s="76">
        <f>SUMIF(Tbl.Kosten[WPnr.],$A33,Tbl.Kosten[P2])</f>
        <v>0</v>
      </c>
      <c r="E33" s="76">
        <f>SUMIF(Tbl.Kosten[WPnr.],$A33,Tbl.Kosten[P3])</f>
        <v>0</v>
      </c>
      <c r="F33" s="76">
        <f>SUMIF(Tbl.Kosten[WPnr.],$A33,Tbl.Kosten[P4])</f>
        <v>0</v>
      </c>
      <c r="G33" s="76">
        <f>SUMIF(Tbl.Kosten[WPnr.],$A33,Tbl.Kosten[P5])</f>
        <v>0</v>
      </c>
      <c r="H33" s="76">
        <f>SUMIF(Tbl.Kosten[WPnr.],$A33,Tbl.Kosten[P6])</f>
        <v>0</v>
      </c>
      <c r="I33" s="76">
        <f>SUMIF(Tbl.Kosten[WPnr.],$A33,Tbl.Kosten[P7])</f>
        <v>0</v>
      </c>
      <c r="J33" s="76">
        <f>SUMIF(Tbl.Kosten[WPnr.],$A33,Tbl.Kosten[P8])</f>
        <v>0</v>
      </c>
      <c r="K33" s="76">
        <f>SUMIF(Tbl.Kosten[WPnr.],$A33,Tbl.Kosten[P9])</f>
        <v>0</v>
      </c>
      <c r="L33" s="76">
        <f>SUMIF(Tbl.Kosten[WPnr.],$A33,Tbl.Kosten[P10])</f>
        <v>0</v>
      </c>
      <c r="M33" s="76">
        <f>SUMIF(Tbl.Kosten[WPnr.],$A33,Tbl.Kosten[P11])</f>
        <v>0</v>
      </c>
      <c r="N33" s="76">
        <f>SUMIF(Tbl.Kosten[WPnr.],$A33,Tbl.Kosten[P12])</f>
        <v>0</v>
      </c>
      <c r="O33" s="76">
        <f>SUMIF(Tbl.Kosten[WPnr.],$A33,Tbl.Kosten[P13])</f>
        <v>0</v>
      </c>
      <c r="P33" s="76">
        <f>SUMIF(Tbl.Kosten[WPnr.],$A33,Tbl.Kosten[P14])</f>
        <v>0</v>
      </c>
      <c r="Q33" s="76">
        <f>SUMIF(Tbl.Kosten[WPnr.],$A33,Tbl.Kosten[P15])</f>
        <v>0</v>
      </c>
      <c r="R33" s="76">
        <f>SUMIF(Tbl.Kosten[WPnr.],$A33,Tbl.Kosten[P16])</f>
        <v>0</v>
      </c>
      <c r="S33" s="76">
        <f>SUMIF(Tbl.Kosten[WPnr.],$A33,Tbl.Kosten[P17])</f>
        <v>0</v>
      </c>
      <c r="T33" s="76">
        <f>SUMIF(Tbl.Kosten[WPnr.],$A33,Tbl.Kosten[P18])</f>
        <v>0</v>
      </c>
      <c r="U33" s="76">
        <f>SUMIF(Tbl.Kosten[WPnr.],$A33,Tbl.Kosten[P19])</f>
        <v>0</v>
      </c>
      <c r="V33" s="76">
        <f>SUMIF(Tbl.Kosten[WPnr.],$A33,Tbl.Kosten[P20])</f>
        <v>0</v>
      </c>
      <c r="W33" s="76">
        <f>SUMIF(Tbl.Kosten[WPnr.],$A33,Tbl.Kosten[P21])</f>
        <v>0</v>
      </c>
      <c r="X33" s="76">
        <f>SUMIF(Tbl.Kosten[WPnr.],$A33,Tbl.Kosten[P22])</f>
        <v>0</v>
      </c>
      <c r="Y33" s="76">
        <f>SUMIF(Tbl.Kosten[WPnr.],$A33,Tbl.Kosten[P23])</f>
        <v>0</v>
      </c>
      <c r="Z33" s="76">
        <f>SUMIF(Tbl.Kosten[WPnr.],$A33,Tbl.Kosten[P24])</f>
        <v>0</v>
      </c>
      <c r="AA33" s="76">
        <f>SUMIF(Tbl.Kosten[WPnr.],$A33,Tbl.Kosten[P25])</f>
        <v>0</v>
      </c>
      <c r="AB33" s="76">
        <f>SUMIF(Tbl.Kosten[WPnr.],$A33,Tbl.Kosten[P26])</f>
        <v>0</v>
      </c>
      <c r="AC33" s="76">
        <f>SUMIF(Tbl.Kosten[WPnr.],$A33,Tbl.Kosten[P27])</f>
        <v>0</v>
      </c>
      <c r="AD33" s="76">
        <f>SUMIF(Tbl.Kosten[WPnr.],$A33,Tbl.Kosten[P28])</f>
        <v>0</v>
      </c>
      <c r="AE33" s="76">
        <f>SUMIF(Tbl.Kosten[WPnr.],$A33,Tbl.Kosten[P29])</f>
        <v>0</v>
      </c>
      <c r="AF33" s="76">
        <f>SUMIF(Tbl.Kosten[WPnr.],$A33,Tbl.Kosten[P30])</f>
        <v>0</v>
      </c>
      <c r="AG33" s="76">
        <f>SUMIF(Tbl.Kosten[WPnr.],$A33,Tbl.Kosten[P31])</f>
        <v>0</v>
      </c>
      <c r="AH33" s="76">
        <f>SUMIF(Tbl.Kosten[WPnr.],$A33,Tbl.Kosten[P32])</f>
        <v>0</v>
      </c>
      <c r="AI33" s="76">
        <f>SUMIF(Tbl.Kosten[WPnr.],$A33,Tbl.Kosten[P33])</f>
        <v>0</v>
      </c>
      <c r="AJ33" s="76">
        <f>SUMIF(Tbl.Kosten[WPnr.],$A33,Tbl.Kosten[P34])</f>
        <v>0</v>
      </c>
      <c r="AK33" s="76">
        <f>SUMIF(Tbl.Kosten[WPnr.],$A33,Tbl.Kosten[P35])</f>
        <v>0</v>
      </c>
      <c r="AL33" s="76">
        <f>SUMIF(Tbl.Kosten[WPnr.],$A33,Tbl.Kosten[P36])</f>
        <v>0</v>
      </c>
      <c r="AM33" s="76">
        <f>SUMIF(Tbl.Kosten[WPnr.],$A33,Tbl.Kosten[P37])</f>
        <v>0</v>
      </c>
      <c r="AN33" s="76">
        <f>SUMIF(Tbl.Kosten[WPnr.],$A33,Tbl.Kosten[P38])</f>
        <v>0</v>
      </c>
      <c r="AO33" s="76">
        <f>SUMIF(Tbl.Kosten[WPnr.],$A33,Tbl.Kosten[P39])</f>
        <v>0</v>
      </c>
      <c r="AP33" s="76">
        <f>SUMIF(Tbl.Kosten[WPnr.],$A33,Tbl.Kosten[P40])</f>
        <v>0</v>
      </c>
      <c r="AQ33" s="76">
        <f>SUMIF(Tbl.Kosten[WPnr.],$A33,Tbl.Kosten[P41])</f>
        <v>0</v>
      </c>
      <c r="AR33" s="76">
        <f>SUMIF(Tbl.Kosten[WPnr.],$A33,Tbl.Kosten[P42])</f>
        <v>0</v>
      </c>
      <c r="AS33" s="76">
        <f>SUMIF(Tbl.Kosten[WPnr.],$A33,Tbl.Kosten[P43])</f>
        <v>0</v>
      </c>
      <c r="AT33" s="76">
        <f>SUMIF(Tbl.Kosten[WPnr.],$A33,Tbl.Kosten[P44])</f>
        <v>0</v>
      </c>
      <c r="AU33" s="76">
        <f>SUMIF(Tbl.Kosten[WPnr.],$A33,Tbl.Kosten[P45])</f>
        <v>0</v>
      </c>
      <c r="AV33" s="76">
        <f>SUMIF(Tbl.Kosten[WPnr.],$A33,Tbl.Kosten[P46])</f>
        <v>0</v>
      </c>
      <c r="AW33" s="76">
        <f>SUMIF(Tbl.Kosten[WPnr.],$A33,Tbl.Kosten[P47])</f>
        <v>0</v>
      </c>
      <c r="AX33" s="76">
        <f>SUMIF(Tbl.Kosten[WPnr.],$A33,Tbl.Kosten[P48])</f>
        <v>0</v>
      </c>
      <c r="AY33" s="76">
        <f>SUMIF(Tbl.Kosten[WPnr.],$A33,Tbl.Kosten[P49])</f>
        <v>0</v>
      </c>
      <c r="AZ33" s="76">
        <f>SUMIF(Tbl.Kosten[WPnr.],$A33,Tbl.Kosten[P50])</f>
        <v>0</v>
      </c>
    </row>
    <row r="34" spans="1:52" x14ac:dyDescent="0.35">
      <c r="A34" s="72" t="s">
        <v>142</v>
      </c>
      <c r="B34" s="75">
        <f>Tbl.Kosten[[#Totals],[WP32]]</f>
        <v>0</v>
      </c>
      <c r="C34" s="76">
        <f>SUMIF(Tbl.Kosten[WPnr.],$A34,Tbl.Kosten[P1])</f>
        <v>0</v>
      </c>
      <c r="D34" s="76">
        <f>SUMIF(Tbl.Kosten[WPnr.],$A34,Tbl.Kosten[P2])</f>
        <v>0</v>
      </c>
      <c r="E34" s="76">
        <f>SUMIF(Tbl.Kosten[WPnr.],$A34,Tbl.Kosten[P3])</f>
        <v>0</v>
      </c>
      <c r="F34" s="76">
        <f>SUMIF(Tbl.Kosten[WPnr.],$A34,Tbl.Kosten[P4])</f>
        <v>0</v>
      </c>
      <c r="G34" s="76">
        <f>SUMIF(Tbl.Kosten[WPnr.],$A34,Tbl.Kosten[P5])</f>
        <v>0</v>
      </c>
      <c r="H34" s="76">
        <f>SUMIF(Tbl.Kosten[WPnr.],$A34,Tbl.Kosten[P6])</f>
        <v>0</v>
      </c>
      <c r="I34" s="76">
        <f>SUMIF(Tbl.Kosten[WPnr.],$A34,Tbl.Kosten[P7])</f>
        <v>0</v>
      </c>
      <c r="J34" s="76">
        <f>SUMIF(Tbl.Kosten[WPnr.],$A34,Tbl.Kosten[P8])</f>
        <v>0</v>
      </c>
      <c r="K34" s="76">
        <f>SUMIF(Tbl.Kosten[WPnr.],$A34,Tbl.Kosten[P9])</f>
        <v>0</v>
      </c>
      <c r="L34" s="76">
        <f>SUMIF(Tbl.Kosten[WPnr.],$A34,Tbl.Kosten[P10])</f>
        <v>0</v>
      </c>
      <c r="M34" s="76">
        <f>SUMIF(Tbl.Kosten[WPnr.],$A34,Tbl.Kosten[P11])</f>
        <v>0</v>
      </c>
      <c r="N34" s="76">
        <f>SUMIF(Tbl.Kosten[WPnr.],$A34,Tbl.Kosten[P12])</f>
        <v>0</v>
      </c>
      <c r="O34" s="76">
        <f>SUMIF(Tbl.Kosten[WPnr.],$A34,Tbl.Kosten[P13])</f>
        <v>0</v>
      </c>
      <c r="P34" s="76">
        <f>SUMIF(Tbl.Kosten[WPnr.],$A34,Tbl.Kosten[P14])</f>
        <v>0</v>
      </c>
      <c r="Q34" s="76">
        <f>SUMIF(Tbl.Kosten[WPnr.],$A34,Tbl.Kosten[P15])</f>
        <v>0</v>
      </c>
      <c r="R34" s="76">
        <f>SUMIF(Tbl.Kosten[WPnr.],$A34,Tbl.Kosten[P16])</f>
        <v>0</v>
      </c>
      <c r="S34" s="76">
        <f>SUMIF(Tbl.Kosten[WPnr.],$A34,Tbl.Kosten[P17])</f>
        <v>0</v>
      </c>
      <c r="T34" s="76">
        <f>SUMIF(Tbl.Kosten[WPnr.],$A34,Tbl.Kosten[P18])</f>
        <v>0</v>
      </c>
      <c r="U34" s="76">
        <f>SUMIF(Tbl.Kosten[WPnr.],$A34,Tbl.Kosten[P19])</f>
        <v>0</v>
      </c>
      <c r="V34" s="76">
        <f>SUMIF(Tbl.Kosten[WPnr.],$A34,Tbl.Kosten[P20])</f>
        <v>0</v>
      </c>
      <c r="W34" s="76">
        <f>SUMIF(Tbl.Kosten[WPnr.],$A34,Tbl.Kosten[P21])</f>
        <v>0</v>
      </c>
      <c r="X34" s="76">
        <f>SUMIF(Tbl.Kosten[WPnr.],$A34,Tbl.Kosten[P22])</f>
        <v>0</v>
      </c>
      <c r="Y34" s="76">
        <f>SUMIF(Tbl.Kosten[WPnr.],$A34,Tbl.Kosten[P23])</f>
        <v>0</v>
      </c>
      <c r="Z34" s="76">
        <f>SUMIF(Tbl.Kosten[WPnr.],$A34,Tbl.Kosten[P24])</f>
        <v>0</v>
      </c>
      <c r="AA34" s="76">
        <f>SUMIF(Tbl.Kosten[WPnr.],$A34,Tbl.Kosten[P25])</f>
        <v>0</v>
      </c>
      <c r="AB34" s="76">
        <f>SUMIF(Tbl.Kosten[WPnr.],$A34,Tbl.Kosten[P26])</f>
        <v>0</v>
      </c>
      <c r="AC34" s="76">
        <f>SUMIF(Tbl.Kosten[WPnr.],$A34,Tbl.Kosten[P27])</f>
        <v>0</v>
      </c>
      <c r="AD34" s="76">
        <f>SUMIF(Tbl.Kosten[WPnr.],$A34,Tbl.Kosten[P28])</f>
        <v>0</v>
      </c>
      <c r="AE34" s="76">
        <f>SUMIF(Tbl.Kosten[WPnr.],$A34,Tbl.Kosten[P29])</f>
        <v>0</v>
      </c>
      <c r="AF34" s="76">
        <f>SUMIF(Tbl.Kosten[WPnr.],$A34,Tbl.Kosten[P30])</f>
        <v>0</v>
      </c>
      <c r="AG34" s="76">
        <f>SUMIF(Tbl.Kosten[WPnr.],$A34,Tbl.Kosten[P31])</f>
        <v>0</v>
      </c>
      <c r="AH34" s="76">
        <f>SUMIF(Tbl.Kosten[WPnr.],$A34,Tbl.Kosten[P32])</f>
        <v>0</v>
      </c>
      <c r="AI34" s="76">
        <f>SUMIF(Tbl.Kosten[WPnr.],$A34,Tbl.Kosten[P33])</f>
        <v>0</v>
      </c>
      <c r="AJ34" s="76">
        <f>SUMIF(Tbl.Kosten[WPnr.],$A34,Tbl.Kosten[P34])</f>
        <v>0</v>
      </c>
      <c r="AK34" s="76">
        <f>SUMIF(Tbl.Kosten[WPnr.],$A34,Tbl.Kosten[P35])</f>
        <v>0</v>
      </c>
      <c r="AL34" s="76">
        <f>SUMIF(Tbl.Kosten[WPnr.],$A34,Tbl.Kosten[P36])</f>
        <v>0</v>
      </c>
      <c r="AM34" s="76">
        <f>SUMIF(Tbl.Kosten[WPnr.],$A34,Tbl.Kosten[P37])</f>
        <v>0</v>
      </c>
      <c r="AN34" s="76">
        <f>SUMIF(Tbl.Kosten[WPnr.],$A34,Tbl.Kosten[P38])</f>
        <v>0</v>
      </c>
      <c r="AO34" s="76">
        <f>SUMIF(Tbl.Kosten[WPnr.],$A34,Tbl.Kosten[P39])</f>
        <v>0</v>
      </c>
      <c r="AP34" s="76">
        <f>SUMIF(Tbl.Kosten[WPnr.],$A34,Tbl.Kosten[P40])</f>
        <v>0</v>
      </c>
      <c r="AQ34" s="76">
        <f>SUMIF(Tbl.Kosten[WPnr.],$A34,Tbl.Kosten[P41])</f>
        <v>0</v>
      </c>
      <c r="AR34" s="76">
        <f>SUMIF(Tbl.Kosten[WPnr.],$A34,Tbl.Kosten[P42])</f>
        <v>0</v>
      </c>
      <c r="AS34" s="76">
        <f>SUMIF(Tbl.Kosten[WPnr.],$A34,Tbl.Kosten[P43])</f>
        <v>0</v>
      </c>
      <c r="AT34" s="76">
        <f>SUMIF(Tbl.Kosten[WPnr.],$A34,Tbl.Kosten[P44])</f>
        <v>0</v>
      </c>
      <c r="AU34" s="76">
        <f>SUMIF(Tbl.Kosten[WPnr.],$A34,Tbl.Kosten[P45])</f>
        <v>0</v>
      </c>
      <c r="AV34" s="76">
        <f>SUMIF(Tbl.Kosten[WPnr.],$A34,Tbl.Kosten[P46])</f>
        <v>0</v>
      </c>
      <c r="AW34" s="76">
        <f>SUMIF(Tbl.Kosten[WPnr.],$A34,Tbl.Kosten[P47])</f>
        <v>0</v>
      </c>
      <c r="AX34" s="76">
        <f>SUMIF(Tbl.Kosten[WPnr.],$A34,Tbl.Kosten[P48])</f>
        <v>0</v>
      </c>
      <c r="AY34" s="76">
        <f>SUMIF(Tbl.Kosten[WPnr.],$A34,Tbl.Kosten[P49])</f>
        <v>0</v>
      </c>
      <c r="AZ34" s="76">
        <f>SUMIF(Tbl.Kosten[WPnr.],$A34,Tbl.Kosten[P50])</f>
        <v>0</v>
      </c>
    </row>
    <row r="35" spans="1:52" x14ac:dyDescent="0.35">
      <c r="A35" s="72" t="s">
        <v>143</v>
      </c>
      <c r="B35" s="75">
        <f>Tbl.Kosten[[#Totals],[WP33]]</f>
        <v>0</v>
      </c>
      <c r="C35" s="76">
        <f>SUMIF(Tbl.Kosten[WPnr.],$A35,Tbl.Kosten[P1])</f>
        <v>0</v>
      </c>
      <c r="D35" s="76">
        <f>SUMIF(Tbl.Kosten[WPnr.],$A35,Tbl.Kosten[P2])</f>
        <v>0</v>
      </c>
      <c r="E35" s="76">
        <f>SUMIF(Tbl.Kosten[WPnr.],$A35,Tbl.Kosten[P3])</f>
        <v>0</v>
      </c>
      <c r="F35" s="76">
        <f>SUMIF(Tbl.Kosten[WPnr.],$A35,Tbl.Kosten[P4])</f>
        <v>0</v>
      </c>
      <c r="G35" s="76">
        <f>SUMIF(Tbl.Kosten[WPnr.],$A35,Tbl.Kosten[P5])</f>
        <v>0</v>
      </c>
      <c r="H35" s="76">
        <f>SUMIF(Tbl.Kosten[WPnr.],$A35,Tbl.Kosten[P6])</f>
        <v>0</v>
      </c>
      <c r="I35" s="76">
        <f>SUMIF(Tbl.Kosten[WPnr.],$A35,Tbl.Kosten[P7])</f>
        <v>0</v>
      </c>
      <c r="J35" s="76">
        <f>SUMIF(Tbl.Kosten[WPnr.],$A35,Tbl.Kosten[P8])</f>
        <v>0</v>
      </c>
      <c r="K35" s="76">
        <f>SUMIF(Tbl.Kosten[WPnr.],$A35,Tbl.Kosten[P9])</f>
        <v>0</v>
      </c>
      <c r="L35" s="76">
        <f>SUMIF(Tbl.Kosten[WPnr.],$A35,Tbl.Kosten[P10])</f>
        <v>0</v>
      </c>
      <c r="M35" s="76">
        <f>SUMIF(Tbl.Kosten[WPnr.],$A35,Tbl.Kosten[P11])</f>
        <v>0</v>
      </c>
      <c r="N35" s="76">
        <f>SUMIF(Tbl.Kosten[WPnr.],$A35,Tbl.Kosten[P12])</f>
        <v>0</v>
      </c>
      <c r="O35" s="76">
        <f>SUMIF(Tbl.Kosten[WPnr.],$A35,Tbl.Kosten[P13])</f>
        <v>0</v>
      </c>
      <c r="P35" s="76">
        <f>SUMIF(Tbl.Kosten[WPnr.],$A35,Tbl.Kosten[P14])</f>
        <v>0</v>
      </c>
      <c r="Q35" s="76">
        <f>SUMIF(Tbl.Kosten[WPnr.],$A35,Tbl.Kosten[P15])</f>
        <v>0</v>
      </c>
      <c r="R35" s="76">
        <f>SUMIF(Tbl.Kosten[WPnr.],$A35,Tbl.Kosten[P16])</f>
        <v>0</v>
      </c>
      <c r="S35" s="76">
        <f>SUMIF(Tbl.Kosten[WPnr.],$A35,Tbl.Kosten[P17])</f>
        <v>0</v>
      </c>
      <c r="T35" s="76">
        <f>SUMIF(Tbl.Kosten[WPnr.],$A35,Tbl.Kosten[P18])</f>
        <v>0</v>
      </c>
      <c r="U35" s="76">
        <f>SUMIF(Tbl.Kosten[WPnr.],$A35,Tbl.Kosten[P19])</f>
        <v>0</v>
      </c>
      <c r="V35" s="76">
        <f>SUMIF(Tbl.Kosten[WPnr.],$A35,Tbl.Kosten[P20])</f>
        <v>0</v>
      </c>
      <c r="W35" s="76">
        <f>SUMIF(Tbl.Kosten[WPnr.],$A35,Tbl.Kosten[P21])</f>
        <v>0</v>
      </c>
      <c r="X35" s="76">
        <f>SUMIF(Tbl.Kosten[WPnr.],$A35,Tbl.Kosten[P22])</f>
        <v>0</v>
      </c>
      <c r="Y35" s="76">
        <f>SUMIF(Tbl.Kosten[WPnr.],$A35,Tbl.Kosten[P23])</f>
        <v>0</v>
      </c>
      <c r="Z35" s="76">
        <f>SUMIF(Tbl.Kosten[WPnr.],$A35,Tbl.Kosten[P24])</f>
        <v>0</v>
      </c>
      <c r="AA35" s="76">
        <f>SUMIF(Tbl.Kosten[WPnr.],$A35,Tbl.Kosten[P25])</f>
        <v>0</v>
      </c>
      <c r="AB35" s="76">
        <f>SUMIF(Tbl.Kosten[WPnr.],$A35,Tbl.Kosten[P26])</f>
        <v>0</v>
      </c>
      <c r="AC35" s="76">
        <f>SUMIF(Tbl.Kosten[WPnr.],$A35,Tbl.Kosten[P27])</f>
        <v>0</v>
      </c>
      <c r="AD35" s="76">
        <f>SUMIF(Tbl.Kosten[WPnr.],$A35,Tbl.Kosten[P28])</f>
        <v>0</v>
      </c>
      <c r="AE35" s="76">
        <f>SUMIF(Tbl.Kosten[WPnr.],$A35,Tbl.Kosten[P29])</f>
        <v>0</v>
      </c>
      <c r="AF35" s="76">
        <f>SUMIF(Tbl.Kosten[WPnr.],$A35,Tbl.Kosten[P30])</f>
        <v>0</v>
      </c>
      <c r="AG35" s="76">
        <f>SUMIF(Tbl.Kosten[WPnr.],$A35,Tbl.Kosten[P31])</f>
        <v>0</v>
      </c>
      <c r="AH35" s="76">
        <f>SUMIF(Tbl.Kosten[WPnr.],$A35,Tbl.Kosten[P32])</f>
        <v>0</v>
      </c>
      <c r="AI35" s="76">
        <f>SUMIF(Tbl.Kosten[WPnr.],$A35,Tbl.Kosten[P33])</f>
        <v>0</v>
      </c>
      <c r="AJ35" s="76">
        <f>SUMIF(Tbl.Kosten[WPnr.],$A35,Tbl.Kosten[P34])</f>
        <v>0</v>
      </c>
      <c r="AK35" s="76">
        <f>SUMIF(Tbl.Kosten[WPnr.],$A35,Tbl.Kosten[P35])</f>
        <v>0</v>
      </c>
      <c r="AL35" s="76">
        <f>SUMIF(Tbl.Kosten[WPnr.],$A35,Tbl.Kosten[P36])</f>
        <v>0</v>
      </c>
      <c r="AM35" s="76">
        <f>SUMIF(Tbl.Kosten[WPnr.],$A35,Tbl.Kosten[P37])</f>
        <v>0</v>
      </c>
      <c r="AN35" s="76">
        <f>SUMIF(Tbl.Kosten[WPnr.],$A35,Tbl.Kosten[P38])</f>
        <v>0</v>
      </c>
      <c r="AO35" s="76">
        <f>SUMIF(Tbl.Kosten[WPnr.],$A35,Tbl.Kosten[P39])</f>
        <v>0</v>
      </c>
      <c r="AP35" s="76">
        <f>SUMIF(Tbl.Kosten[WPnr.],$A35,Tbl.Kosten[P40])</f>
        <v>0</v>
      </c>
      <c r="AQ35" s="76">
        <f>SUMIF(Tbl.Kosten[WPnr.],$A35,Tbl.Kosten[P41])</f>
        <v>0</v>
      </c>
      <c r="AR35" s="76">
        <f>SUMIF(Tbl.Kosten[WPnr.],$A35,Tbl.Kosten[P42])</f>
        <v>0</v>
      </c>
      <c r="AS35" s="76">
        <f>SUMIF(Tbl.Kosten[WPnr.],$A35,Tbl.Kosten[P43])</f>
        <v>0</v>
      </c>
      <c r="AT35" s="76">
        <f>SUMIF(Tbl.Kosten[WPnr.],$A35,Tbl.Kosten[P44])</f>
        <v>0</v>
      </c>
      <c r="AU35" s="76">
        <f>SUMIF(Tbl.Kosten[WPnr.],$A35,Tbl.Kosten[P45])</f>
        <v>0</v>
      </c>
      <c r="AV35" s="76">
        <f>SUMIF(Tbl.Kosten[WPnr.],$A35,Tbl.Kosten[P46])</f>
        <v>0</v>
      </c>
      <c r="AW35" s="76">
        <f>SUMIF(Tbl.Kosten[WPnr.],$A35,Tbl.Kosten[P47])</f>
        <v>0</v>
      </c>
      <c r="AX35" s="76">
        <f>SUMIF(Tbl.Kosten[WPnr.],$A35,Tbl.Kosten[P48])</f>
        <v>0</v>
      </c>
      <c r="AY35" s="76">
        <f>SUMIF(Tbl.Kosten[WPnr.],$A35,Tbl.Kosten[P49])</f>
        <v>0</v>
      </c>
      <c r="AZ35" s="76">
        <f>SUMIF(Tbl.Kosten[WPnr.],$A35,Tbl.Kosten[P50])</f>
        <v>0</v>
      </c>
    </row>
    <row r="36" spans="1:52" x14ac:dyDescent="0.35">
      <c r="A36" s="72" t="s">
        <v>144</v>
      </c>
      <c r="B36" s="75">
        <f>Tbl.Kosten[[#Totals],[WP34]]</f>
        <v>0</v>
      </c>
      <c r="C36" s="76">
        <f>SUMIF(Tbl.Kosten[WPnr.],$A36,Tbl.Kosten[P1])</f>
        <v>0</v>
      </c>
      <c r="D36" s="76">
        <f>SUMIF(Tbl.Kosten[WPnr.],$A36,Tbl.Kosten[P2])</f>
        <v>0</v>
      </c>
      <c r="E36" s="76">
        <f>SUMIF(Tbl.Kosten[WPnr.],$A36,Tbl.Kosten[P3])</f>
        <v>0</v>
      </c>
      <c r="F36" s="76">
        <f>SUMIF(Tbl.Kosten[WPnr.],$A36,Tbl.Kosten[P4])</f>
        <v>0</v>
      </c>
      <c r="G36" s="76">
        <f>SUMIF(Tbl.Kosten[WPnr.],$A36,Tbl.Kosten[P5])</f>
        <v>0</v>
      </c>
      <c r="H36" s="76">
        <f>SUMIF(Tbl.Kosten[WPnr.],$A36,Tbl.Kosten[P6])</f>
        <v>0</v>
      </c>
      <c r="I36" s="76">
        <f>SUMIF(Tbl.Kosten[WPnr.],$A36,Tbl.Kosten[P7])</f>
        <v>0</v>
      </c>
      <c r="J36" s="76">
        <f>SUMIF(Tbl.Kosten[WPnr.],$A36,Tbl.Kosten[P8])</f>
        <v>0</v>
      </c>
      <c r="K36" s="76">
        <f>SUMIF(Tbl.Kosten[WPnr.],$A36,Tbl.Kosten[P9])</f>
        <v>0</v>
      </c>
      <c r="L36" s="76">
        <f>SUMIF(Tbl.Kosten[WPnr.],$A36,Tbl.Kosten[P10])</f>
        <v>0</v>
      </c>
      <c r="M36" s="76">
        <f>SUMIF(Tbl.Kosten[WPnr.],$A36,Tbl.Kosten[P11])</f>
        <v>0</v>
      </c>
      <c r="N36" s="76">
        <f>SUMIF(Tbl.Kosten[WPnr.],$A36,Tbl.Kosten[P12])</f>
        <v>0</v>
      </c>
      <c r="O36" s="76">
        <f>SUMIF(Tbl.Kosten[WPnr.],$A36,Tbl.Kosten[P13])</f>
        <v>0</v>
      </c>
      <c r="P36" s="76">
        <f>SUMIF(Tbl.Kosten[WPnr.],$A36,Tbl.Kosten[P14])</f>
        <v>0</v>
      </c>
      <c r="Q36" s="76">
        <f>SUMIF(Tbl.Kosten[WPnr.],$A36,Tbl.Kosten[P15])</f>
        <v>0</v>
      </c>
      <c r="R36" s="76">
        <f>SUMIF(Tbl.Kosten[WPnr.],$A36,Tbl.Kosten[P16])</f>
        <v>0</v>
      </c>
      <c r="S36" s="76">
        <f>SUMIF(Tbl.Kosten[WPnr.],$A36,Tbl.Kosten[P17])</f>
        <v>0</v>
      </c>
      <c r="T36" s="76">
        <f>SUMIF(Tbl.Kosten[WPnr.],$A36,Tbl.Kosten[P18])</f>
        <v>0</v>
      </c>
      <c r="U36" s="76">
        <f>SUMIF(Tbl.Kosten[WPnr.],$A36,Tbl.Kosten[P19])</f>
        <v>0</v>
      </c>
      <c r="V36" s="76">
        <f>SUMIF(Tbl.Kosten[WPnr.],$A36,Tbl.Kosten[P20])</f>
        <v>0</v>
      </c>
      <c r="W36" s="76">
        <f>SUMIF(Tbl.Kosten[WPnr.],$A36,Tbl.Kosten[P21])</f>
        <v>0</v>
      </c>
      <c r="X36" s="76">
        <f>SUMIF(Tbl.Kosten[WPnr.],$A36,Tbl.Kosten[P22])</f>
        <v>0</v>
      </c>
      <c r="Y36" s="76">
        <f>SUMIF(Tbl.Kosten[WPnr.],$A36,Tbl.Kosten[P23])</f>
        <v>0</v>
      </c>
      <c r="Z36" s="76">
        <f>SUMIF(Tbl.Kosten[WPnr.],$A36,Tbl.Kosten[P24])</f>
        <v>0</v>
      </c>
      <c r="AA36" s="76">
        <f>SUMIF(Tbl.Kosten[WPnr.],$A36,Tbl.Kosten[P25])</f>
        <v>0</v>
      </c>
      <c r="AB36" s="76">
        <f>SUMIF(Tbl.Kosten[WPnr.],$A36,Tbl.Kosten[P26])</f>
        <v>0</v>
      </c>
      <c r="AC36" s="76">
        <f>SUMIF(Tbl.Kosten[WPnr.],$A36,Tbl.Kosten[P27])</f>
        <v>0</v>
      </c>
      <c r="AD36" s="76">
        <f>SUMIF(Tbl.Kosten[WPnr.],$A36,Tbl.Kosten[P28])</f>
        <v>0</v>
      </c>
      <c r="AE36" s="76">
        <f>SUMIF(Tbl.Kosten[WPnr.],$A36,Tbl.Kosten[P29])</f>
        <v>0</v>
      </c>
      <c r="AF36" s="76">
        <f>SUMIF(Tbl.Kosten[WPnr.],$A36,Tbl.Kosten[P30])</f>
        <v>0</v>
      </c>
      <c r="AG36" s="76">
        <f>SUMIF(Tbl.Kosten[WPnr.],$A36,Tbl.Kosten[P31])</f>
        <v>0</v>
      </c>
      <c r="AH36" s="76">
        <f>SUMIF(Tbl.Kosten[WPnr.],$A36,Tbl.Kosten[P32])</f>
        <v>0</v>
      </c>
      <c r="AI36" s="76">
        <f>SUMIF(Tbl.Kosten[WPnr.],$A36,Tbl.Kosten[P33])</f>
        <v>0</v>
      </c>
      <c r="AJ36" s="76">
        <f>SUMIF(Tbl.Kosten[WPnr.],$A36,Tbl.Kosten[P34])</f>
        <v>0</v>
      </c>
      <c r="AK36" s="76">
        <f>SUMIF(Tbl.Kosten[WPnr.],$A36,Tbl.Kosten[P35])</f>
        <v>0</v>
      </c>
      <c r="AL36" s="76">
        <f>SUMIF(Tbl.Kosten[WPnr.],$A36,Tbl.Kosten[P36])</f>
        <v>0</v>
      </c>
      <c r="AM36" s="76">
        <f>SUMIF(Tbl.Kosten[WPnr.],$A36,Tbl.Kosten[P37])</f>
        <v>0</v>
      </c>
      <c r="AN36" s="76">
        <f>SUMIF(Tbl.Kosten[WPnr.],$A36,Tbl.Kosten[P38])</f>
        <v>0</v>
      </c>
      <c r="AO36" s="76">
        <f>SUMIF(Tbl.Kosten[WPnr.],$A36,Tbl.Kosten[P39])</f>
        <v>0</v>
      </c>
      <c r="AP36" s="76">
        <f>SUMIF(Tbl.Kosten[WPnr.],$A36,Tbl.Kosten[P40])</f>
        <v>0</v>
      </c>
      <c r="AQ36" s="76">
        <f>SUMIF(Tbl.Kosten[WPnr.],$A36,Tbl.Kosten[P41])</f>
        <v>0</v>
      </c>
      <c r="AR36" s="76">
        <f>SUMIF(Tbl.Kosten[WPnr.],$A36,Tbl.Kosten[P42])</f>
        <v>0</v>
      </c>
      <c r="AS36" s="76">
        <f>SUMIF(Tbl.Kosten[WPnr.],$A36,Tbl.Kosten[P43])</f>
        <v>0</v>
      </c>
      <c r="AT36" s="76">
        <f>SUMIF(Tbl.Kosten[WPnr.],$A36,Tbl.Kosten[P44])</f>
        <v>0</v>
      </c>
      <c r="AU36" s="76">
        <f>SUMIF(Tbl.Kosten[WPnr.],$A36,Tbl.Kosten[P45])</f>
        <v>0</v>
      </c>
      <c r="AV36" s="76">
        <f>SUMIF(Tbl.Kosten[WPnr.],$A36,Tbl.Kosten[P46])</f>
        <v>0</v>
      </c>
      <c r="AW36" s="76">
        <f>SUMIF(Tbl.Kosten[WPnr.],$A36,Tbl.Kosten[P47])</f>
        <v>0</v>
      </c>
      <c r="AX36" s="76">
        <f>SUMIF(Tbl.Kosten[WPnr.],$A36,Tbl.Kosten[P48])</f>
        <v>0</v>
      </c>
      <c r="AY36" s="76">
        <f>SUMIF(Tbl.Kosten[WPnr.],$A36,Tbl.Kosten[P49])</f>
        <v>0</v>
      </c>
      <c r="AZ36" s="76">
        <f>SUMIF(Tbl.Kosten[WPnr.],$A36,Tbl.Kosten[P50])</f>
        <v>0</v>
      </c>
    </row>
    <row r="37" spans="1:52" x14ac:dyDescent="0.35">
      <c r="A37" s="72" t="s">
        <v>145</v>
      </c>
      <c r="B37" s="75">
        <f>Tbl.Kosten[[#Totals],[WP35]]</f>
        <v>0</v>
      </c>
      <c r="C37" s="76">
        <f>SUMIF(Tbl.Kosten[WPnr.],$A37,Tbl.Kosten[P1])</f>
        <v>0</v>
      </c>
      <c r="D37" s="76">
        <f>SUMIF(Tbl.Kosten[WPnr.],$A37,Tbl.Kosten[P2])</f>
        <v>0</v>
      </c>
      <c r="E37" s="76">
        <f>SUMIF(Tbl.Kosten[WPnr.],$A37,Tbl.Kosten[P3])</f>
        <v>0</v>
      </c>
      <c r="F37" s="76">
        <f>SUMIF(Tbl.Kosten[WPnr.],$A37,Tbl.Kosten[P4])</f>
        <v>0</v>
      </c>
      <c r="G37" s="76">
        <f>SUMIF(Tbl.Kosten[WPnr.],$A37,Tbl.Kosten[P5])</f>
        <v>0</v>
      </c>
      <c r="H37" s="76">
        <f>SUMIF(Tbl.Kosten[WPnr.],$A37,Tbl.Kosten[P6])</f>
        <v>0</v>
      </c>
      <c r="I37" s="76">
        <f>SUMIF(Tbl.Kosten[WPnr.],$A37,Tbl.Kosten[P7])</f>
        <v>0</v>
      </c>
      <c r="J37" s="76">
        <f>SUMIF(Tbl.Kosten[WPnr.],$A37,Tbl.Kosten[P8])</f>
        <v>0</v>
      </c>
      <c r="K37" s="76">
        <f>SUMIF(Tbl.Kosten[WPnr.],$A37,Tbl.Kosten[P9])</f>
        <v>0</v>
      </c>
      <c r="L37" s="76">
        <f>SUMIF(Tbl.Kosten[WPnr.],$A37,Tbl.Kosten[P10])</f>
        <v>0</v>
      </c>
      <c r="M37" s="76">
        <f>SUMIF(Tbl.Kosten[WPnr.],$A37,Tbl.Kosten[P11])</f>
        <v>0</v>
      </c>
      <c r="N37" s="76">
        <f>SUMIF(Tbl.Kosten[WPnr.],$A37,Tbl.Kosten[P12])</f>
        <v>0</v>
      </c>
      <c r="O37" s="76">
        <f>SUMIF(Tbl.Kosten[WPnr.],$A37,Tbl.Kosten[P13])</f>
        <v>0</v>
      </c>
      <c r="P37" s="76">
        <f>SUMIF(Tbl.Kosten[WPnr.],$A37,Tbl.Kosten[P14])</f>
        <v>0</v>
      </c>
      <c r="Q37" s="76">
        <f>SUMIF(Tbl.Kosten[WPnr.],$A37,Tbl.Kosten[P15])</f>
        <v>0</v>
      </c>
      <c r="R37" s="76">
        <f>SUMIF(Tbl.Kosten[WPnr.],$A37,Tbl.Kosten[P16])</f>
        <v>0</v>
      </c>
      <c r="S37" s="76">
        <f>SUMIF(Tbl.Kosten[WPnr.],$A37,Tbl.Kosten[P17])</f>
        <v>0</v>
      </c>
      <c r="T37" s="76">
        <f>SUMIF(Tbl.Kosten[WPnr.],$A37,Tbl.Kosten[P18])</f>
        <v>0</v>
      </c>
      <c r="U37" s="76">
        <f>SUMIF(Tbl.Kosten[WPnr.],$A37,Tbl.Kosten[P19])</f>
        <v>0</v>
      </c>
      <c r="V37" s="76">
        <f>SUMIF(Tbl.Kosten[WPnr.],$A37,Tbl.Kosten[P20])</f>
        <v>0</v>
      </c>
      <c r="W37" s="76">
        <f>SUMIF(Tbl.Kosten[WPnr.],$A37,Tbl.Kosten[P21])</f>
        <v>0</v>
      </c>
      <c r="X37" s="76">
        <f>SUMIF(Tbl.Kosten[WPnr.],$A37,Tbl.Kosten[P22])</f>
        <v>0</v>
      </c>
      <c r="Y37" s="76">
        <f>SUMIF(Tbl.Kosten[WPnr.],$A37,Tbl.Kosten[P23])</f>
        <v>0</v>
      </c>
      <c r="Z37" s="76">
        <f>SUMIF(Tbl.Kosten[WPnr.],$A37,Tbl.Kosten[P24])</f>
        <v>0</v>
      </c>
      <c r="AA37" s="76">
        <f>SUMIF(Tbl.Kosten[WPnr.],$A37,Tbl.Kosten[P25])</f>
        <v>0</v>
      </c>
      <c r="AB37" s="76">
        <f>SUMIF(Tbl.Kosten[WPnr.],$A37,Tbl.Kosten[P26])</f>
        <v>0</v>
      </c>
      <c r="AC37" s="76">
        <f>SUMIF(Tbl.Kosten[WPnr.],$A37,Tbl.Kosten[P27])</f>
        <v>0</v>
      </c>
      <c r="AD37" s="76">
        <f>SUMIF(Tbl.Kosten[WPnr.],$A37,Tbl.Kosten[P28])</f>
        <v>0</v>
      </c>
      <c r="AE37" s="76">
        <f>SUMIF(Tbl.Kosten[WPnr.],$A37,Tbl.Kosten[P29])</f>
        <v>0</v>
      </c>
      <c r="AF37" s="76">
        <f>SUMIF(Tbl.Kosten[WPnr.],$A37,Tbl.Kosten[P30])</f>
        <v>0</v>
      </c>
      <c r="AG37" s="76">
        <f>SUMIF(Tbl.Kosten[WPnr.],$A37,Tbl.Kosten[P31])</f>
        <v>0</v>
      </c>
      <c r="AH37" s="76">
        <f>SUMIF(Tbl.Kosten[WPnr.],$A37,Tbl.Kosten[P32])</f>
        <v>0</v>
      </c>
      <c r="AI37" s="76">
        <f>SUMIF(Tbl.Kosten[WPnr.],$A37,Tbl.Kosten[P33])</f>
        <v>0</v>
      </c>
      <c r="AJ37" s="76">
        <f>SUMIF(Tbl.Kosten[WPnr.],$A37,Tbl.Kosten[P34])</f>
        <v>0</v>
      </c>
      <c r="AK37" s="76">
        <f>SUMIF(Tbl.Kosten[WPnr.],$A37,Tbl.Kosten[P35])</f>
        <v>0</v>
      </c>
      <c r="AL37" s="76">
        <f>SUMIF(Tbl.Kosten[WPnr.],$A37,Tbl.Kosten[P36])</f>
        <v>0</v>
      </c>
      <c r="AM37" s="76">
        <f>SUMIF(Tbl.Kosten[WPnr.],$A37,Tbl.Kosten[P37])</f>
        <v>0</v>
      </c>
      <c r="AN37" s="76">
        <f>SUMIF(Tbl.Kosten[WPnr.],$A37,Tbl.Kosten[P38])</f>
        <v>0</v>
      </c>
      <c r="AO37" s="76">
        <f>SUMIF(Tbl.Kosten[WPnr.],$A37,Tbl.Kosten[P39])</f>
        <v>0</v>
      </c>
      <c r="AP37" s="76">
        <f>SUMIF(Tbl.Kosten[WPnr.],$A37,Tbl.Kosten[P40])</f>
        <v>0</v>
      </c>
      <c r="AQ37" s="76">
        <f>SUMIF(Tbl.Kosten[WPnr.],$A37,Tbl.Kosten[P41])</f>
        <v>0</v>
      </c>
      <c r="AR37" s="76">
        <f>SUMIF(Tbl.Kosten[WPnr.],$A37,Tbl.Kosten[P42])</f>
        <v>0</v>
      </c>
      <c r="AS37" s="76">
        <f>SUMIF(Tbl.Kosten[WPnr.],$A37,Tbl.Kosten[P43])</f>
        <v>0</v>
      </c>
      <c r="AT37" s="76">
        <f>SUMIF(Tbl.Kosten[WPnr.],$A37,Tbl.Kosten[P44])</f>
        <v>0</v>
      </c>
      <c r="AU37" s="76">
        <f>SUMIF(Tbl.Kosten[WPnr.],$A37,Tbl.Kosten[P45])</f>
        <v>0</v>
      </c>
      <c r="AV37" s="76">
        <f>SUMIF(Tbl.Kosten[WPnr.],$A37,Tbl.Kosten[P46])</f>
        <v>0</v>
      </c>
      <c r="AW37" s="76">
        <f>SUMIF(Tbl.Kosten[WPnr.],$A37,Tbl.Kosten[P47])</f>
        <v>0</v>
      </c>
      <c r="AX37" s="76">
        <f>SUMIF(Tbl.Kosten[WPnr.],$A37,Tbl.Kosten[P48])</f>
        <v>0</v>
      </c>
      <c r="AY37" s="76">
        <f>SUMIF(Tbl.Kosten[WPnr.],$A37,Tbl.Kosten[P49])</f>
        <v>0</v>
      </c>
      <c r="AZ37" s="76">
        <f>SUMIF(Tbl.Kosten[WPnr.],$A37,Tbl.Kosten[P50])</f>
        <v>0</v>
      </c>
    </row>
    <row r="38" spans="1:52" x14ac:dyDescent="0.35">
      <c r="A38" s="72" t="s">
        <v>146</v>
      </c>
      <c r="B38" s="75">
        <f>Tbl.Kosten[[#Totals],[WP36]]</f>
        <v>0</v>
      </c>
      <c r="C38" s="76">
        <f>SUMIF(Tbl.Kosten[WPnr.],$A38,Tbl.Kosten[P1])</f>
        <v>0</v>
      </c>
      <c r="D38" s="76">
        <f>SUMIF(Tbl.Kosten[WPnr.],$A38,Tbl.Kosten[P2])</f>
        <v>0</v>
      </c>
      <c r="E38" s="76">
        <f>SUMIF(Tbl.Kosten[WPnr.],$A38,Tbl.Kosten[P3])</f>
        <v>0</v>
      </c>
      <c r="F38" s="76">
        <f>SUMIF(Tbl.Kosten[WPnr.],$A38,Tbl.Kosten[P4])</f>
        <v>0</v>
      </c>
      <c r="G38" s="76">
        <f>SUMIF(Tbl.Kosten[WPnr.],$A38,Tbl.Kosten[P5])</f>
        <v>0</v>
      </c>
      <c r="H38" s="76">
        <f>SUMIF(Tbl.Kosten[WPnr.],$A38,Tbl.Kosten[P6])</f>
        <v>0</v>
      </c>
      <c r="I38" s="76">
        <f>SUMIF(Tbl.Kosten[WPnr.],$A38,Tbl.Kosten[P7])</f>
        <v>0</v>
      </c>
      <c r="J38" s="76">
        <f>SUMIF(Tbl.Kosten[WPnr.],$A38,Tbl.Kosten[P8])</f>
        <v>0</v>
      </c>
      <c r="K38" s="76">
        <f>SUMIF(Tbl.Kosten[WPnr.],$A38,Tbl.Kosten[P9])</f>
        <v>0</v>
      </c>
      <c r="L38" s="76">
        <f>SUMIF(Tbl.Kosten[WPnr.],$A38,Tbl.Kosten[P10])</f>
        <v>0</v>
      </c>
      <c r="M38" s="76">
        <f>SUMIF(Tbl.Kosten[WPnr.],$A38,Tbl.Kosten[P11])</f>
        <v>0</v>
      </c>
      <c r="N38" s="76">
        <f>SUMIF(Tbl.Kosten[WPnr.],$A38,Tbl.Kosten[P12])</f>
        <v>0</v>
      </c>
      <c r="O38" s="76">
        <f>SUMIF(Tbl.Kosten[WPnr.],$A38,Tbl.Kosten[P13])</f>
        <v>0</v>
      </c>
      <c r="P38" s="76">
        <f>SUMIF(Tbl.Kosten[WPnr.],$A38,Tbl.Kosten[P14])</f>
        <v>0</v>
      </c>
      <c r="Q38" s="76">
        <f>SUMIF(Tbl.Kosten[WPnr.],$A38,Tbl.Kosten[P15])</f>
        <v>0</v>
      </c>
      <c r="R38" s="76">
        <f>SUMIF(Tbl.Kosten[WPnr.],$A38,Tbl.Kosten[P16])</f>
        <v>0</v>
      </c>
      <c r="S38" s="76">
        <f>SUMIF(Tbl.Kosten[WPnr.],$A38,Tbl.Kosten[P17])</f>
        <v>0</v>
      </c>
      <c r="T38" s="76">
        <f>SUMIF(Tbl.Kosten[WPnr.],$A38,Tbl.Kosten[P18])</f>
        <v>0</v>
      </c>
      <c r="U38" s="76">
        <f>SUMIF(Tbl.Kosten[WPnr.],$A38,Tbl.Kosten[P19])</f>
        <v>0</v>
      </c>
      <c r="V38" s="76">
        <f>SUMIF(Tbl.Kosten[WPnr.],$A38,Tbl.Kosten[P20])</f>
        <v>0</v>
      </c>
      <c r="W38" s="76">
        <f>SUMIF(Tbl.Kosten[WPnr.],$A38,Tbl.Kosten[P21])</f>
        <v>0</v>
      </c>
      <c r="X38" s="76">
        <f>SUMIF(Tbl.Kosten[WPnr.],$A38,Tbl.Kosten[P22])</f>
        <v>0</v>
      </c>
      <c r="Y38" s="76">
        <f>SUMIF(Tbl.Kosten[WPnr.],$A38,Tbl.Kosten[P23])</f>
        <v>0</v>
      </c>
      <c r="Z38" s="76">
        <f>SUMIF(Tbl.Kosten[WPnr.],$A38,Tbl.Kosten[P24])</f>
        <v>0</v>
      </c>
      <c r="AA38" s="76">
        <f>SUMIF(Tbl.Kosten[WPnr.],$A38,Tbl.Kosten[P25])</f>
        <v>0</v>
      </c>
      <c r="AB38" s="76">
        <f>SUMIF(Tbl.Kosten[WPnr.],$A38,Tbl.Kosten[P26])</f>
        <v>0</v>
      </c>
      <c r="AC38" s="76">
        <f>SUMIF(Tbl.Kosten[WPnr.],$A38,Tbl.Kosten[P27])</f>
        <v>0</v>
      </c>
      <c r="AD38" s="76">
        <f>SUMIF(Tbl.Kosten[WPnr.],$A38,Tbl.Kosten[P28])</f>
        <v>0</v>
      </c>
      <c r="AE38" s="76">
        <f>SUMIF(Tbl.Kosten[WPnr.],$A38,Tbl.Kosten[P29])</f>
        <v>0</v>
      </c>
      <c r="AF38" s="76">
        <f>SUMIF(Tbl.Kosten[WPnr.],$A38,Tbl.Kosten[P30])</f>
        <v>0</v>
      </c>
      <c r="AG38" s="76">
        <f>SUMIF(Tbl.Kosten[WPnr.],$A38,Tbl.Kosten[P31])</f>
        <v>0</v>
      </c>
      <c r="AH38" s="76">
        <f>SUMIF(Tbl.Kosten[WPnr.],$A38,Tbl.Kosten[P32])</f>
        <v>0</v>
      </c>
      <c r="AI38" s="76">
        <f>SUMIF(Tbl.Kosten[WPnr.],$A38,Tbl.Kosten[P33])</f>
        <v>0</v>
      </c>
      <c r="AJ38" s="76">
        <f>SUMIF(Tbl.Kosten[WPnr.],$A38,Tbl.Kosten[P34])</f>
        <v>0</v>
      </c>
      <c r="AK38" s="76">
        <f>SUMIF(Tbl.Kosten[WPnr.],$A38,Tbl.Kosten[P35])</f>
        <v>0</v>
      </c>
      <c r="AL38" s="76">
        <f>SUMIF(Tbl.Kosten[WPnr.],$A38,Tbl.Kosten[P36])</f>
        <v>0</v>
      </c>
      <c r="AM38" s="76">
        <f>SUMIF(Tbl.Kosten[WPnr.],$A38,Tbl.Kosten[P37])</f>
        <v>0</v>
      </c>
      <c r="AN38" s="76">
        <f>SUMIF(Tbl.Kosten[WPnr.],$A38,Tbl.Kosten[P38])</f>
        <v>0</v>
      </c>
      <c r="AO38" s="76">
        <f>SUMIF(Tbl.Kosten[WPnr.],$A38,Tbl.Kosten[P39])</f>
        <v>0</v>
      </c>
      <c r="AP38" s="76">
        <f>SUMIF(Tbl.Kosten[WPnr.],$A38,Tbl.Kosten[P40])</f>
        <v>0</v>
      </c>
      <c r="AQ38" s="76">
        <f>SUMIF(Tbl.Kosten[WPnr.],$A38,Tbl.Kosten[P41])</f>
        <v>0</v>
      </c>
      <c r="AR38" s="76">
        <f>SUMIF(Tbl.Kosten[WPnr.],$A38,Tbl.Kosten[P42])</f>
        <v>0</v>
      </c>
      <c r="AS38" s="76">
        <f>SUMIF(Tbl.Kosten[WPnr.],$A38,Tbl.Kosten[P43])</f>
        <v>0</v>
      </c>
      <c r="AT38" s="76">
        <f>SUMIF(Tbl.Kosten[WPnr.],$A38,Tbl.Kosten[P44])</f>
        <v>0</v>
      </c>
      <c r="AU38" s="76">
        <f>SUMIF(Tbl.Kosten[WPnr.],$A38,Tbl.Kosten[P45])</f>
        <v>0</v>
      </c>
      <c r="AV38" s="76">
        <f>SUMIF(Tbl.Kosten[WPnr.],$A38,Tbl.Kosten[P46])</f>
        <v>0</v>
      </c>
      <c r="AW38" s="76">
        <f>SUMIF(Tbl.Kosten[WPnr.],$A38,Tbl.Kosten[P47])</f>
        <v>0</v>
      </c>
      <c r="AX38" s="76">
        <f>SUMIF(Tbl.Kosten[WPnr.],$A38,Tbl.Kosten[P48])</f>
        <v>0</v>
      </c>
      <c r="AY38" s="76">
        <f>SUMIF(Tbl.Kosten[WPnr.],$A38,Tbl.Kosten[P49])</f>
        <v>0</v>
      </c>
      <c r="AZ38" s="76">
        <f>SUMIF(Tbl.Kosten[WPnr.],$A38,Tbl.Kosten[P50])</f>
        <v>0</v>
      </c>
    </row>
    <row r="39" spans="1:52" x14ac:dyDescent="0.35">
      <c r="A39" s="72" t="s">
        <v>147</v>
      </c>
      <c r="B39" s="75">
        <f>Tbl.Kosten[[#Totals],[WP37]]</f>
        <v>0</v>
      </c>
      <c r="C39" s="76">
        <f>SUMIF(Tbl.Kosten[WPnr.],$A39,Tbl.Kosten[P1])</f>
        <v>0</v>
      </c>
      <c r="D39" s="76">
        <f>SUMIF(Tbl.Kosten[WPnr.],$A39,Tbl.Kosten[P2])</f>
        <v>0</v>
      </c>
      <c r="E39" s="76">
        <f>SUMIF(Tbl.Kosten[WPnr.],$A39,Tbl.Kosten[P3])</f>
        <v>0</v>
      </c>
      <c r="F39" s="76">
        <f>SUMIF(Tbl.Kosten[WPnr.],$A39,Tbl.Kosten[P4])</f>
        <v>0</v>
      </c>
      <c r="G39" s="76">
        <f>SUMIF(Tbl.Kosten[WPnr.],$A39,Tbl.Kosten[P5])</f>
        <v>0</v>
      </c>
      <c r="H39" s="76">
        <f>SUMIF(Tbl.Kosten[WPnr.],$A39,Tbl.Kosten[P6])</f>
        <v>0</v>
      </c>
      <c r="I39" s="76">
        <f>SUMIF(Tbl.Kosten[WPnr.],$A39,Tbl.Kosten[P7])</f>
        <v>0</v>
      </c>
      <c r="J39" s="76">
        <f>SUMIF(Tbl.Kosten[WPnr.],$A39,Tbl.Kosten[P8])</f>
        <v>0</v>
      </c>
      <c r="K39" s="76">
        <f>SUMIF(Tbl.Kosten[WPnr.],$A39,Tbl.Kosten[P9])</f>
        <v>0</v>
      </c>
      <c r="L39" s="76">
        <f>SUMIF(Tbl.Kosten[WPnr.],$A39,Tbl.Kosten[P10])</f>
        <v>0</v>
      </c>
      <c r="M39" s="76">
        <f>SUMIF(Tbl.Kosten[WPnr.],$A39,Tbl.Kosten[P11])</f>
        <v>0</v>
      </c>
      <c r="N39" s="76">
        <f>SUMIF(Tbl.Kosten[WPnr.],$A39,Tbl.Kosten[P12])</f>
        <v>0</v>
      </c>
      <c r="O39" s="76">
        <f>SUMIF(Tbl.Kosten[WPnr.],$A39,Tbl.Kosten[P13])</f>
        <v>0</v>
      </c>
      <c r="P39" s="76">
        <f>SUMIF(Tbl.Kosten[WPnr.],$A39,Tbl.Kosten[P14])</f>
        <v>0</v>
      </c>
      <c r="Q39" s="76">
        <f>SUMIF(Tbl.Kosten[WPnr.],$A39,Tbl.Kosten[P15])</f>
        <v>0</v>
      </c>
      <c r="R39" s="76">
        <f>SUMIF(Tbl.Kosten[WPnr.],$A39,Tbl.Kosten[P16])</f>
        <v>0</v>
      </c>
      <c r="S39" s="76">
        <f>SUMIF(Tbl.Kosten[WPnr.],$A39,Tbl.Kosten[P17])</f>
        <v>0</v>
      </c>
      <c r="T39" s="76">
        <f>SUMIF(Tbl.Kosten[WPnr.],$A39,Tbl.Kosten[P18])</f>
        <v>0</v>
      </c>
      <c r="U39" s="76">
        <f>SUMIF(Tbl.Kosten[WPnr.],$A39,Tbl.Kosten[P19])</f>
        <v>0</v>
      </c>
      <c r="V39" s="76">
        <f>SUMIF(Tbl.Kosten[WPnr.],$A39,Tbl.Kosten[P20])</f>
        <v>0</v>
      </c>
      <c r="W39" s="76">
        <f>SUMIF(Tbl.Kosten[WPnr.],$A39,Tbl.Kosten[P21])</f>
        <v>0</v>
      </c>
      <c r="X39" s="76">
        <f>SUMIF(Tbl.Kosten[WPnr.],$A39,Tbl.Kosten[P22])</f>
        <v>0</v>
      </c>
      <c r="Y39" s="76">
        <f>SUMIF(Tbl.Kosten[WPnr.],$A39,Tbl.Kosten[P23])</f>
        <v>0</v>
      </c>
      <c r="Z39" s="76">
        <f>SUMIF(Tbl.Kosten[WPnr.],$A39,Tbl.Kosten[P24])</f>
        <v>0</v>
      </c>
      <c r="AA39" s="76">
        <f>SUMIF(Tbl.Kosten[WPnr.],$A39,Tbl.Kosten[P25])</f>
        <v>0</v>
      </c>
      <c r="AB39" s="76">
        <f>SUMIF(Tbl.Kosten[WPnr.],$A39,Tbl.Kosten[P26])</f>
        <v>0</v>
      </c>
      <c r="AC39" s="76">
        <f>SUMIF(Tbl.Kosten[WPnr.],$A39,Tbl.Kosten[P27])</f>
        <v>0</v>
      </c>
      <c r="AD39" s="76">
        <f>SUMIF(Tbl.Kosten[WPnr.],$A39,Tbl.Kosten[P28])</f>
        <v>0</v>
      </c>
      <c r="AE39" s="76">
        <f>SUMIF(Tbl.Kosten[WPnr.],$A39,Tbl.Kosten[P29])</f>
        <v>0</v>
      </c>
      <c r="AF39" s="76">
        <f>SUMIF(Tbl.Kosten[WPnr.],$A39,Tbl.Kosten[P30])</f>
        <v>0</v>
      </c>
      <c r="AG39" s="76">
        <f>SUMIF(Tbl.Kosten[WPnr.],$A39,Tbl.Kosten[P31])</f>
        <v>0</v>
      </c>
      <c r="AH39" s="76">
        <f>SUMIF(Tbl.Kosten[WPnr.],$A39,Tbl.Kosten[P32])</f>
        <v>0</v>
      </c>
      <c r="AI39" s="76">
        <f>SUMIF(Tbl.Kosten[WPnr.],$A39,Tbl.Kosten[P33])</f>
        <v>0</v>
      </c>
      <c r="AJ39" s="76">
        <f>SUMIF(Tbl.Kosten[WPnr.],$A39,Tbl.Kosten[P34])</f>
        <v>0</v>
      </c>
      <c r="AK39" s="76">
        <f>SUMIF(Tbl.Kosten[WPnr.],$A39,Tbl.Kosten[P35])</f>
        <v>0</v>
      </c>
      <c r="AL39" s="76">
        <f>SUMIF(Tbl.Kosten[WPnr.],$A39,Tbl.Kosten[P36])</f>
        <v>0</v>
      </c>
      <c r="AM39" s="76">
        <f>SUMIF(Tbl.Kosten[WPnr.],$A39,Tbl.Kosten[P37])</f>
        <v>0</v>
      </c>
      <c r="AN39" s="76">
        <f>SUMIF(Tbl.Kosten[WPnr.],$A39,Tbl.Kosten[P38])</f>
        <v>0</v>
      </c>
      <c r="AO39" s="76">
        <f>SUMIF(Tbl.Kosten[WPnr.],$A39,Tbl.Kosten[P39])</f>
        <v>0</v>
      </c>
      <c r="AP39" s="76">
        <f>SUMIF(Tbl.Kosten[WPnr.],$A39,Tbl.Kosten[P40])</f>
        <v>0</v>
      </c>
      <c r="AQ39" s="76">
        <f>SUMIF(Tbl.Kosten[WPnr.],$A39,Tbl.Kosten[P41])</f>
        <v>0</v>
      </c>
      <c r="AR39" s="76">
        <f>SUMIF(Tbl.Kosten[WPnr.],$A39,Tbl.Kosten[P42])</f>
        <v>0</v>
      </c>
      <c r="AS39" s="76">
        <f>SUMIF(Tbl.Kosten[WPnr.],$A39,Tbl.Kosten[P43])</f>
        <v>0</v>
      </c>
      <c r="AT39" s="76">
        <f>SUMIF(Tbl.Kosten[WPnr.],$A39,Tbl.Kosten[P44])</f>
        <v>0</v>
      </c>
      <c r="AU39" s="76">
        <f>SUMIF(Tbl.Kosten[WPnr.],$A39,Tbl.Kosten[P45])</f>
        <v>0</v>
      </c>
      <c r="AV39" s="76">
        <f>SUMIF(Tbl.Kosten[WPnr.],$A39,Tbl.Kosten[P46])</f>
        <v>0</v>
      </c>
      <c r="AW39" s="76">
        <f>SUMIF(Tbl.Kosten[WPnr.],$A39,Tbl.Kosten[P47])</f>
        <v>0</v>
      </c>
      <c r="AX39" s="76">
        <f>SUMIF(Tbl.Kosten[WPnr.],$A39,Tbl.Kosten[P48])</f>
        <v>0</v>
      </c>
      <c r="AY39" s="76">
        <f>SUMIF(Tbl.Kosten[WPnr.],$A39,Tbl.Kosten[P49])</f>
        <v>0</v>
      </c>
      <c r="AZ39" s="76">
        <f>SUMIF(Tbl.Kosten[WPnr.],$A39,Tbl.Kosten[P50])</f>
        <v>0</v>
      </c>
    </row>
    <row r="40" spans="1:52" x14ac:dyDescent="0.35">
      <c r="A40" s="72" t="s">
        <v>148</v>
      </c>
      <c r="B40" s="75">
        <f>Tbl.Kosten[[#Totals],[WP38]]</f>
        <v>0</v>
      </c>
      <c r="C40" s="76">
        <f>SUMIF(Tbl.Kosten[WPnr.],$A40,Tbl.Kosten[P1])</f>
        <v>0</v>
      </c>
      <c r="D40" s="76">
        <f>SUMIF(Tbl.Kosten[WPnr.],$A40,Tbl.Kosten[P2])</f>
        <v>0</v>
      </c>
      <c r="E40" s="76">
        <f>SUMIF(Tbl.Kosten[WPnr.],$A40,Tbl.Kosten[P3])</f>
        <v>0</v>
      </c>
      <c r="F40" s="76">
        <f>SUMIF(Tbl.Kosten[WPnr.],$A40,Tbl.Kosten[P4])</f>
        <v>0</v>
      </c>
      <c r="G40" s="76">
        <f>SUMIF(Tbl.Kosten[WPnr.],$A40,Tbl.Kosten[P5])</f>
        <v>0</v>
      </c>
      <c r="H40" s="76">
        <f>SUMIF(Tbl.Kosten[WPnr.],$A40,Tbl.Kosten[P6])</f>
        <v>0</v>
      </c>
      <c r="I40" s="76">
        <f>SUMIF(Tbl.Kosten[WPnr.],$A40,Tbl.Kosten[P7])</f>
        <v>0</v>
      </c>
      <c r="J40" s="76">
        <f>SUMIF(Tbl.Kosten[WPnr.],$A40,Tbl.Kosten[P8])</f>
        <v>0</v>
      </c>
      <c r="K40" s="76">
        <f>SUMIF(Tbl.Kosten[WPnr.],$A40,Tbl.Kosten[P9])</f>
        <v>0</v>
      </c>
      <c r="L40" s="76">
        <f>SUMIF(Tbl.Kosten[WPnr.],$A40,Tbl.Kosten[P10])</f>
        <v>0</v>
      </c>
      <c r="M40" s="76">
        <f>SUMIF(Tbl.Kosten[WPnr.],$A40,Tbl.Kosten[P11])</f>
        <v>0</v>
      </c>
      <c r="N40" s="76">
        <f>SUMIF(Tbl.Kosten[WPnr.],$A40,Tbl.Kosten[P12])</f>
        <v>0</v>
      </c>
      <c r="O40" s="76">
        <f>SUMIF(Tbl.Kosten[WPnr.],$A40,Tbl.Kosten[P13])</f>
        <v>0</v>
      </c>
      <c r="P40" s="76">
        <f>SUMIF(Tbl.Kosten[WPnr.],$A40,Tbl.Kosten[P14])</f>
        <v>0</v>
      </c>
      <c r="Q40" s="76">
        <f>SUMIF(Tbl.Kosten[WPnr.],$A40,Tbl.Kosten[P15])</f>
        <v>0</v>
      </c>
      <c r="R40" s="76">
        <f>SUMIF(Tbl.Kosten[WPnr.],$A40,Tbl.Kosten[P16])</f>
        <v>0</v>
      </c>
      <c r="S40" s="76">
        <f>SUMIF(Tbl.Kosten[WPnr.],$A40,Tbl.Kosten[P17])</f>
        <v>0</v>
      </c>
      <c r="T40" s="76">
        <f>SUMIF(Tbl.Kosten[WPnr.],$A40,Tbl.Kosten[P18])</f>
        <v>0</v>
      </c>
      <c r="U40" s="76">
        <f>SUMIF(Tbl.Kosten[WPnr.],$A40,Tbl.Kosten[P19])</f>
        <v>0</v>
      </c>
      <c r="V40" s="76">
        <f>SUMIF(Tbl.Kosten[WPnr.],$A40,Tbl.Kosten[P20])</f>
        <v>0</v>
      </c>
      <c r="W40" s="76">
        <f>SUMIF(Tbl.Kosten[WPnr.],$A40,Tbl.Kosten[P21])</f>
        <v>0</v>
      </c>
      <c r="X40" s="76">
        <f>SUMIF(Tbl.Kosten[WPnr.],$A40,Tbl.Kosten[P22])</f>
        <v>0</v>
      </c>
      <c r="Y40" s="76">
        <f>SUMIF(Tbl.Kosten[WPnr.],$A40,Tbl.Kosten[P23])</f>
        <v>0</v>
      </c>
      <c r="Z40" s="76">
        <f>SUMIF(Tbl.Kosten[WPnr.],$A40,Tbl.Kosten[P24])</f>
        <v>0</v>
      </c>
      <c r="AA40" s="76">
        <f>SUMIF(Tbl.Kosten[WPnr.],$A40,Tbl.Kosten[P25])</f>
        <v>0</v>
      </c>
      <c r="AB40" s="76">
        <f>SUMIF(Tbl.Kosten[WPnr.],$A40,Tbl.Kosten[P26])</f>
        <v>0</v>
      </c>
      <c r="AC40" s="76">
        <f>SUMIF(Tbl.Kosten[WPnr.],$A40,Tbl.Kosten[P27])</f>
        <v>0</v>
      </c>
      <c r="AD40" s="76">
        <f>SUMIF(Tbl.Kosten[WPnr.],$A40,Tbl.Kosten[P28])</f>
        <v>0</v>
      </c>
      <c r="AE40" s="76">
        <f>SUMIF(Tbl.Kosten[WPnr.],$A40,Tbl.Kosten[P29])</f>
        <v>0</v>
      </c>
      <c r="AF40" s="76">
        <f>SUMIF(Tbl.Kosten[WPnr.],$A40,Tbl.Kosten[P30])</f>
        <v>0</v>
      </c>
      <c r="AG40" s="76">
        <f>SUMIF(Tbl.Kosten[WPnr.],$A40,Tbl.Kosten[P31])</f>
        <v>0</v>
      </c>
      <c r="AH40" s="76">
        <f>SUMIF(Tbl.Kosten[WPnr.],$A40,Tbl.Kosten[P32])</f>
        <v>0</v>
      </c>
      <c r="AI40" s="76">
        <f>SUMIF(Tbl.Kosten[WPnr.],$A40,Tbl.Kosten[P33])</f>
        <v>0</v>
      </c>
      <c r="AJ40" s="76">
        <f>SUMIF(Tbl.Kosten[WPnr.],$A40,Tbl.Kosten[P34])</f>
        <v>0</v>
      </c>
      <c r="AK40" s="76">
        <f>SUMIF(Tbl.Kosten[WPnr.],$A40,Tbl.Kosten[P35])</f>
        <v>0</v>
      </c>
      <c r="AL40" s="76">
        <f>SUMIF(Tbl.Kosten[WPnr.],$A40,Tbl.Kosten[P36])</f>
        <v>0</v>
      </c>
      <c r="AM40" s="76">
        <f>SUMIF(Tbl.Kosten[WPnr.],$A40,Tbl.Kosten[P37])</f>
        <v>0</v>
      </c>
      <c r="AN40" s="76">
        <f>SUMIF(Tbl.Kosten[WPnr.],$A40,Tbl.Kosten[P38])</f>
        <v>0</v>
      </c>
      <c r="AO40" s="76">
        <f>SUMIF(Tbl.Kosten[WPnr.],$A40,Tbl.Kosten[P39])</f>
        <v>0</v>
      </c>
      <c r="AP40" s="76">
        <f>SUMIF(Tbl.Kosten[WPnr.],$A40,Tbl.Kosten[P40])</f>
        <v>0</v>
      </c>
      <c r="AQ40" s="76">
        <f>SUMIF(Tbl.Kosten[WPnr.],$A40,Tbl.Kosten[P41])</f>
        <v>0</v>
      </c>
      <c r="AR40" s="76">
        <f>SUMIF(Tbl.Kosten[WPnr.],$A40,Tbl.Kosten[P42])</f>
        <v>0</v>
      </c>
      <c r="AS40" s="76">
        <f>SUMIF(Tbl.Kosten[WPnr.],$A40,Tbl.Kosten[P43])</f>
        <v>0</v>
      </c>
      <c r="AT40" s="76">
        <f>SUMIF(Tbl.Kosten[WPnr.],$A40,Tbl.Kosten[P44])</f>
        <v>0</v>
      </c>
      <c r="AU40" s="76">
        <f>SUMIF(Tbl.Kosten[WPnr.],$A40,Tbl.Kosten[P45])</f>
        <v>0</v>
      </c>
      <c r="AV40" s="76">
        <f>SUMIF(Tbl.Kosten[WPnr.],$A40,Tbl.Kosten[P46])</f>
        <v>0</v>
      </c>
      <c r="AW40" s="76">
        <f>SUMIF(Tbl.Kosten[WPnr.],$A40,Tbl.Kosten[P47])</f>
        <v>0</v>
      </c>
      <c r="AX40" s="76">
        <f>SUMIF(Tbl.Kosten[WPnr.],$A40,Tbl.Kosten[P48])</f>
        <v>0</v>
      </c>
      <c r="AY40" s="76">
        <f>SUMIF(Tbl.Kosten[WPnr.],$A40,Tbl.Kosten[P49])</f>
        <v>0</v>
      </c>
      <c r="AZ40" s="76">
        <f>SUMIF(Tbl.Kosten[WPnr.],$A40,Tbl.Kosten[P50])</f>
        <v>0</v>
      </c>
    </row>
    <row r="41" spans="1:52" x14ac:dyDescent="0.35">
      <c r="A41" s="72" t="s">
        <v>149</v>
      </c>
      <c r="B41" s="75">
        <f>Tbl.Kosten[[#Totals],[WP39]]</f>
        <v>0</v>
      </c>
      <c r="C41" s="76">
        <f>SUMIF(Tbl.Kosten[WPnr.],$A41,Tbl.Kosten[P1])</f>
        <v>0</v>
      </c>
      <c r="D41" s="76">
        <f>SUMIF(Tbl.Kosten[WPnr.],$A41,Tbl.Kosten[P2])</f>
        <v>0</v>
      </c>
      <c r="E41" s="76">
        <f>SUMIF(Tbl.Kosten[WPnr.],$A41,Tbl.Kosten[P3])</f>
        <v>0</v>
      </c>
      <c r="F41" s="76">
        <f>SUMIF(Tbl.Kosten[WPnr.],$A41,Tbl.Kosten[P4])</f>
        <v>0</v>
      </c>
      <c r="G41" s="76">
        <f>SUMIF(Tbl.Kosten[WPnr.],$A41,Tbl.Kosten[P5])</f>
        <v>0</v>
      </c>
      <c r="H41" s="76">
        <f>SUMIF(Tbl.Kosten[WPnr.],$A41,Tbl.Kosten[P6])</f>
        <v>0</v>
      </c>
      <c r="I41" s="76">
        <f>SUMIF(Tbl.Kosten[WPnr.],$A41,Tbl.Kosten[P7])</f>
        <v>0</v>
      </c>
      <c r="J41" s="76">
        <f>SUMIF(Tbl.Kosten[WPnr.],$A41,Tbl.Kosten[P8])</f>
        <v>0</v>
      </c>
      <c r="K41" s="76">
        <f>SUMIF(Tbl.Kosten[WPnr.],$A41,Tbl.Kosten[P9])</f>
        <v>0</v>
      </c>
      <c r="L41" s="76">
        <f>SUMIF(Tbl.Kosten[WPnr.],$A41,Tbl.Kosten[P10])</f>
        <v>0</v>
      </c>
      <c r="M41" s="76">
        <f>SUMIF(Tbl.Kosten[WPnr.],$A41,Tbl.Kosten[P11])</f>
        <v>0</v>
      </c>
      <c r="N41" s="76">
        <f>SUMIF(Tbl.Kosten[WPnr.],$A41,Tbl.Kosten[P12])</f>
        <v>0</v>
      </c>
      <c r="O41" s="76">
        <f>SUMIF(Tbl.Kosten[WPnr.],$A41,Tbl.Kosten[P13])</f>
        <v>0</v>
      </c>
      <c r="P41" s="76">
        <f>SUMIF(Tbl.Kosten[WPnr.],$A41,Tbl.Kosten[P14])</f>
        <v>0</v>
      </c>
      <c r="Q41" s="76">
        <f>SUMIF(Tbl.Kosten[WPnr.],$A41,Tbl.Kosten[P15])</f>
        <v>0</v>
      </c>
      <c r="R41" s="76">
        <f>SUMIF(Tbl.Kosten[WPnr.],$A41,Tbl.Kosten[P16])</f>
        <v>0</v>
      </c>
      <c r="S41" s="76">
        <f>SUMIF(Tbl.Kosten[WPnr.],$A41,Tbl.Kosten[P17])</f>
        <v>0</v>
      </c>
      <c r="T41" s="76">
        <f>SUMIF(Tbl.Kosten[WPnr.],$A41,Tbl.Kosten[P18])</f>
        <v>0</v>
      </c>
      <c r="U41" s="76">
        <f>SUMIF(Tbl.Kosten[WPnr.],$A41,Tbl.Kosten[P19])</f>
        <v>0</v>
      </c>
      <c r="V41" s="76">
        <f>SUMIF(Tbl.Kosten[WPnr.],$A41,Tbl.Kosten[P20])</f>
        <v>0</v>
      </c>
      <c r="W41" s="76">
        <f>SUMIF(Tbl.Kosten[WPnr.],$A41,Tbl.Kosten[P21])</f>
        <v>0</v>
      </c>
      <c r="X41" s="76">
        <f>SUMIF(Tbl.Kosten[WPnr.],$A41,Tbl.Kosten[P22])</f>
        <v>0</v>
      </c>
      <c r="Y41" s="76">
        <f>SUMIF(Tbl.Kosten[WPnr.],$A41,Tbl.Kosten[P23])</f>
        <v>0</v>
      </c>
      <c r="Z41" s="76">
        <f>SUMIF(Tbl.Kosten[WPnr.],$A41,Tbl.Kosten[P24])</f>
        <v>0</v>
      </c>
      <c r="AA41" s="76">
        <f>SUMIF(Tbl.Kosten[WPnr.],$A41,Tbl.Kosten[P25])</f>
        <v>0</v>
      </c>
      <c r="AB41" s="76">
        <f>SUMIF(Tbl.Kosten[WPnr.],$A41,Tbl.Kosten[P26])</f>
        <v>0</v>
      </c>
      <c r="AC41" s="76">
        <f>SUMIF(Tbl.Kosten[WPnr.],$A41,Tbl.Kosten[P27])</f>
        <v>0</v>
      </c>
      <c r="AD41" s="76">
        <f>SUMIF(Tbl.Kosten[WPnr.],$A41,Tbl.Kosten[P28])</f>
        <v>0</v>
      </c>
      <c r="AE41" s="76">
        <f>SUMIF(Tbl.Kosten[WPnr.],$A41,Tbl.Kosten[P29])</f>
        <v>0</v>
      </c>
      <c r="AF41" s="76">
        <f>SUMIF(Tbl.Kosten[WPnr.],$A41,Tbl.Kosten[P30])</f>
        <v>0</v>
      </c>
      <c r="AG41" s="76">
        <f>SUMIF(Tbl.Kosten[WPnr.],$A41,Tbl.Kosten[P31])</f>
        <v>0</v>
      </c>
      <c r="AH41" s="76">
        <f>SUMIF(Tbl.Kosten[WPnr.],$A41,Tbl.Kosten[P32])</f>
        <v>0</v>
      </c>
      <c r="AI41" s="76">
        <f>SUMIF(Tbl.Kosten[WPnr.],$A41,Tbl.Kosten[P33])</f>
        <v>0</v>
      </c>
      <c r="AJ41" s="76">
        <f>SUMIF(Tbl.Kosten[WPnr.],$A41,Tbl.Kosten[P34])</f>
        <v>0</v>
      </c>
      <c r="AK41" s="76">
        <f>SUMIF(Tbl.Kosten[WPnr.],$A41,Tbl.Kosten[P35])</f>
        <v>0</v>
      </c>
      <c r="AL41" s="76">
        <f>SUMIF(Tbl.Kosten[WPnr.],$A41,Tbl.Kosten[P36])</f>
        <v>0</v>
      </c>
      <c r="AM41" s="76">
        <f>SUMIF(Tbl.Kosten[WPnr.],$A41,Tbl.Kosten[P37])</f>
        <v>0</v>
      </c>
      <c r="AN41" s="76">
        <f>SUMIF(Tbl.Kosten[WPnr.],$A41,Tbl.Kosten[P38])</f>
        <v>0</v>
      </c>
      <c r="AO41" s="76">
        <f>SUMIF(Tbl.Kosten[WPnr.],$A41,Tbl.Kosten[P39])</f>
        <v>0</v>
      </c>
      <c r="AP41" s="76">
        <f>SUMIF(Tbl.Kosten[WPnr.],$A41,Tbl.Kosten[P40])</f>
        <v>0</v>
      </c>
      <c r="AQ41" s="76">
        <f>SUMIF(Tbl.Kosten[WPnr.],$A41,Tbl.Kosten[P41])</f>
        <v>0</v>
      </c>
      <c r="AR41" s="76">
        <f>SUMIF(Tbl.Kosten[WPnr.],$A41,Tbl.Kosten[P42])</f>
        <v>0</v>
      </c>
      <c r="AS41" s="76">
        <f>SUMIF(Tbl.Kosten[WPnr.],$A41,Tbl.Kosten[P43])</f>
        <v>0</v>
      </c>
      <c r="AT41" s="76">
        <f>SUMIF(Tbl.Kosten[WPnr.],$A41,Tbl.Kosten[P44])</f>
        <v>0</v>
      </c>
      <c r="AU41" s="76">
        <f>SUMIF(Tbl.Kosten[WPnr.],$A41,Tbl.Kosten[P45])</f>
        <v>0</v>
      </c>
      <c r="AV41" s="76">
        <f>SUMIF(Tbl.Kosten[WPnr.],$A41,Tbl.Kosten[P46])</f>
        <v>0</v>
      </c>
      <c r="AW41" s="76">
        <f>SUMIF(Tbl.Kosten[WPnr.],$A41,Tbl.Kosten[P47])</f>
        <v>0</v>
      </c>
      <c r="AX41" s="76">
        <f>SUMIF(Tbl.Kosten[WPnr.],$A41,Tbl.Kosten[P48])</f>
        <v>0</v>
      </c>
      <c r="AY41" s="76">
        <f>SUMIF(Tbl.Kosten[WPnr.],$A41,Tbl.Kosten[P49])</f>
        <v>0</v>
      </c>
      <c r="AZ41" s="76">
        <f>SUMIF(Tbl.Kosten[WPnr.],$A41,Tbl.Kosten[P50])</f>
        <v>0</v>
      </c>
    </row>
    <row r="42" spans="1:52" x14ac:dyDescent="0.35">
      <c r="A42" s="72" t="s">
        <v>150</v>
      </c>
      <c r="B42" s="75">
        <f>Tbl.Kosten[[#Totals],[WP40]]</f>
        <v>0</v>
      </c>
      <c r="C42" s="76">
        <f>SUMIF(Tbl.Kosten[WPnr.],$A42,Tbl.Kosten[P1])</f>
        <v>0</v>
      </c>
      <c r="D42" s="76">
        <f>SUMIF(Tbl.Kosten[WPnr.],$A42,Tbl.Kosten[P2])</f>
        <v>0</v>
      </c>
      <c r="E42" s="76">
        <f>SUMIF(Tbl.Kosten[WPnr.],$A42,Tbl.Kosten[P3])</f>
        <v>0</v>
      </c>
      <c r="F42" s="76">
        <f>SUMIF(Tbl.Kosten[WPnr.],$A42,Tbl.Kosten[P4])</f>
        <v>0</v>
      </c>
      <c r="G42" s="76">
        <f>SUMIF(Tbl.Kosten[WPnr.],$A42,Tbl.Kosten[P5])</f>
        <v>0</v>
      </c>
      <c r="H42" s="76">
        <f>SUMIF(Tbl.Kosten[WPnr.],$A42,Tbl.Kosten[P6])</f>
        <v>0</v>
      </c>
      <c r="I42" s="76">
        <f>SUMIF(Tbl.Kosten[WPnr.],$A42,Tbl.Kosten[P7])</f>
        <v>0</v>
      </c>
      <c r="J42" s="76">
        <f>SUMIF(Tbl.Kosten[WPnr.],$A42,Tbl.Kosten[P8])</f>
        <v>0</v>
      </c>
      <c r="K42" s="76">
        <f>SUMIF(Tbl.Kosten[WPnr.],$A42,Tbl.Kosten[P9])</f>
        <v>0</v>
      </c>
      <c r="L42" s="76">
        <f>SUMIF(Tbl.Kosten[WPnr.],$A42,Tbl.Kosten[P10])</f>
        <v>0</v>
      </c>
      <c r="M42" s="76">
        <f>SUMIF(Tbl.Kosten[WPnr.],$A42,Tbl.Kosten[P11])</f>
        <v>0</v>
      </c>
      <c r="N42" s="76">
        <f>SUMIF(Tbl.Kosten[WPnr.],$A42,Tbl.Kosten[P12])</f>
        <v>0</v>
      </c>
      <c r="O42" s="76">
        <f>SUMIF(Tbl.Kosten[WPnr.],$A42,Tbl.Kosten[P13])</f>
        <v>0</v>
      </c>
      <c r="P42" s="76">
        <f>SUMIF(Tbl.Kosten[WPnr.],$A42,Tbl.Kosten[P14])</f>
        <v>0</v>
      </c>
      <c r="Q42" s="76">
        <f>SUMIF(Tbl.Kosten[WPnr.],$A42,Tbl.Kosten[P15])</f>
        <v>0</v>
      </c>
      <c r="R42" s="76">
        <f>SUMIF(Tbl.Kosten[WPnr.],$A42,Tbl.Kosten[P16])</f>
        <v>0</v>
      </c>
      <c r="S42" s="76">
        <f>SUMIF(Tbl.Kosten[WPnr.],$A42,Tbl.Kosten[P17])</f>
        <v>0</v>
      </c>
      <c r="T42" s="76">
        <f>SUMIF(Tbl.Kosten[WPnr.],$A42,Tbl.Kosten[P18])</f>
        <v>0</v>
      </c>
      <c r="U42" s="76">
        <f>SUMIF(Tbl.Kosten[WPnr.],$A42,Tbl.Kosten[P19])</f>
        <v>0</v>
      </c>
      <c r="V42" s="76">
        <f>SUMIF(Tbl.Kosten[WPnr.],$A42,Tbl.Kosten[P20])</f>
        <v>0</v>
      </c>
      <c r="W42" s="76">
        <f>SUMIF(Tbl.Kosten[WPnr.],$A42,Tbl.Kosten[P21])</f>
        <v>0</v>
      </c>
      <c r="X42" s="76">
        <f>SUMIF(Tbl.Kosten[WPnr.],$A42,Tbl.Kosten[P22])</f>
        <v>0</v>
      </c>
      <c r="Y42" s="76">
        <f>SUMIF(Tbl.Kosten[WPnr.],$A42,Tbl.Kosten[P23])</f>
        <v>0</v>
      </c>
      <c r="Z42" s="76">
        <f>SUMIF(Tbl.Kosten[WPnr.],$A42,Tbl.Kosten[P24])</f>
        <v>0</v>
      </c>
      <c r="AA42" s="76">
        <f>SUMIF(Tbl.Kosten[WPnr.],$A42,Tbl.Kosten[P25])</f>
        <v>0</v>
      </c>
      <c r="AB42" s="76">
        <f>SUMIF(Tbl.Kosten[WPnr.],$A42,Tbl.Kosten[P26])</f>
        <v>0</v>
      </c>
      <c r="AC42" s="76">
        <f>SUMIF(Tbl.Kosten[WPnr.],$A42,Tbl.Kosten[P27])</f>
        <v>0</v>
      </c>
      <c r="AD42" s="76">
        <f>SUMIF(Tbl.Kosten[WPnr.],$A42,Tbl.Kosten[P28])</f>
        <v>0</v>
      </c>
      <c r="AE42" s="76">
        <f>SUMIF(Tbl.Kosten[WPnr.],$A42,Tbl.Kosten[P29])</f>
        <v>0</v>
      </c>
      <c r="AF42" s="76">
        <f>SUMIF(Tbl.Kosten[WPnr.],$A42,Tbl.Kosten[P30])</f>
        <v>0</v>
      </c>
      <c r="AG42" s="76">
        <f>SUMIF(Tbl.Kosten[WPnr.],$A42,Tbl.Kosten[P31])</f>
        <v>0</v>
      </c>
      <c r="AH42" s="76">
        <f>SUMIF(Tbl.Kosten[WPnr.],$A42,Tbl.Kosten[P32])</f>
        <v>0</v>
      </c>
      <c r="AI42" s="76">
        <f>SUMIF(Tbl.Kosten[WPnr.],$A42,Tbl.Kosten[P33])</f>
        <v>0</v>
      </c>
      <c r="AJ42" s="76">
        <f>SUMIF(Tbl.Kosten[WPnr.],$A42,Tbl.Kosten[P34])</f>
        <v>0</v>
      </c>
      <c r="AK42" s="76">
        <f>SUMIF(Tbl.Kosten[WPnr.],$A42,Tbl.Kosten[P35])</f>
        <v>0</v>
      </c>
      <c r="AL42" s="76">
        <f>SUMIF(Tbl.Kosten[WPnr.],$A42,Tbl.Kosten[P36])</f>
        <v>0</v>
      </c>
      <c r="AM42" s="76">
        <f>SUMIF(Tbl.Kosten[WPnr.],$A42,Tbl.Kosten[P37])</f>
        <v>0</v>
      </c>
      <c r="AN42" s="76">
        <f>SUMIF(Tbl.Kosten[WPnr.],$A42,Tbl.Kosten[P38])</f>
        <v>0</v>
      </c>
      <c r="AO42" s="76">
        <f>SUMIF(Tbl.Kosten[WPnr.],$A42,Tbl.Kosten[P39])</f>
        <v>0</v>
      </c>
      <c r="AP42" s="76">
        <f>SUMIF(Tbl.Kosten[WPnr.],$A42,Tbl.Kosten[P40])</f>
        <v>0</v>
      </c>
      <c r="AQ42" s="76">
        <f>SUMIF(Tbl.Kosten[WPnr.],$A42,Tbl.Kosten[P41])</f>
        <v>0</v>
      </c>
      <c r="AR42" s="76">
        <f>SUMIF(Tbl.Kosten[WPnr.],$A42,Tbl.Kosten[P42])</f>
        <v>0</v>
      </c>
      <c r="AS42" s="76">
        <f>SUMIF(Tbl.Kosten[WPnr.],$A42,Tbl.Kosten[P43])</f>
        <v>0</v>
      </c>
      <c r="AT42" s="76">
        <f>SUMIF(Tbl.Kosten[WPnr.],$A42,Tbl.Kosten[P44])</f>
        <v>0</v>
      </c>
      <c r="AU42" s="76">
        <f>SUMIF(Tbl.Kosten[WPnr.],$A42,Tbl.Kosten[P45])</f>
        <v>0</v>
      </c>
      <c r="AV42" s="76">
        <f>SUMIF(Tbl.Kosten[WPnr.],$A42,Tbl.Kosten[P46])</f>
        <v>0</v>
      </c>
      <c r="AW42" s="76">
        <f>SUMIF(Tbl.Kosten[WPnr.],$A42,Tbl.Kosten[P47])</f>
        <v>0</v>
      </c>
      <c r="AX42" s="76">
        <f>SUMIF(Tbl.Kosten[WPnr.],$A42,Tbl.Kosten[P48])</f>
        <v>0</v>
      </c>
      <c r="AY42" s="76">
        <f>SUMIF(Tbl.Kosten[WPnr.],$A42,Tbl.Kosten[P49])</f>
        <v>0</v>
      </c>
      <c r="AZ42" s="76">
        <f>SUMIF(Tbl.Kosten[WPnr.],$A42,Tbl.Kosten[P50])</f>
        <v>0</v>
      </c>
    </row>
    <row r="43" spans="1:52" x14ac:dyDescent="0.35">
      <c r="A43" s="72" t="s">
        <v>151</v>
      </c>
      <c r="B43" s="75">
        <f>Tbl.Kosten[[#Totals],[WP41]]</f>
        <v>0</v>
      </c>
      <c r="C43" s="76">
        <f>SUMIF(Tbl.Kosten[WPnr.],$A43,Tbl.Kosten[P1])</f>
        <v>0</v>
      </c>
      <c r="D43" s="76">
        <f>SUMIF(Tbl.Kosten[WPnr.],$A43,Tbl.Kosten[P2])</f>
        <v>0</v>
      </c>
      <c r="E43" s="76">
        <f>SUMIF(Tbl.Kosten[WPnr.],$A43,Tbl.Kosten[P3])</f>
        <v>0</v>
      </c>
      <c r="F43" s="76">
        <f>SUMIF(Tbl.Kosten[WPnr.],$A43,Tbl.Kosten[P4])</f>
        <v>0</v>
      </c>
      <c r="G43" s="76">
        <f>SUMIF(Tbl.Kosten[WPnr.],$A43,Tbl.Kosten[P5])</f>
        <v>0</v>
      </c>
      <c r="H43" s="76">
        <f>SUMIF(Tbl.Kosten[WPnr.],$A43,Tbl.Kosten[P6])</f>
        <v>0</v>
      </c>
      <c r="I43" s="76">
        <f>SUMIF(Tbl.Kosten[WPnr.],$A43,Tbl.Kosten[P7])</f>
        <v>0</v>
      </c>
      <c r="J43" s="76">
        <f>SUMIF(Tbl.Kosten[WPnr.],$A43,Tbl.Kosten[P8])</f>
        <v>0</v>
      </c>
      <c r="K43" s="76">
        <f>SUMIF(Tbl.Kosten[WPnr.],$A43,Tbl.Kosten[P9])</f>
        <v>0</v>
      </c>
      <c r="L43" s="76">
        <f>SUMIF(Tbl.Kosten[WPnr.],$A43,Tbl.Kosten[P10])</f>
        <v>0</v>
      </c>
      <c r="M43" s="76">
        <f>SUMIF(Tbl.Kosten[WPnr.],$A43,Tbl.Kosten[P11])</f>
        <v>0</v>
      </c>
      <c r="N43" s="76">
        <f>SUMIF(Tbl.Kosten[WPnr.],$A43,Tbl.Kosten[P12])</f>
        <v>0</v>
      </c>
      <c r="O43" s="76">
        <f>SUMIF(Tbl.Kosten[WPnr.],$A43,Tbl.Kosten[P13])</f>
        <v>0</v>
      </c>
      <c r="P43" s="76">
        <f>SUMIF(Tbl.Kosten[WPnr.],$A43,Tbl.Kosten[P14])</f>
        <v>0</v>
      </c>
      <c r="Q43" s="76">
        <f>SUMIF(Tbl.Kosten[WPnr.],$A43,Tbl.Kosten[P15])</f>
        <v>0</v>
      </c>
      <c r="R43" s="76">
        <f>SUMIF(Tbl.Kosten[WPnr.],$A43,Tbl.Kosten[P16])</f>
        <v>0</v>
      </c>
      <c r="S43" s="76">
        <f>SUMIF(Tbl.Kosten[WPnr.],$A43,Tbl.Kosten[P17])</f>
        <v>0</v>
      </c>
      <c r="T43" s="76">
        <f>SUMIF(Tbl.Kosten[WPnr.],$A43,Tbl.Kosten[P18])</f>
        <v>0</v>
      </c>
      <c r="U43" s="76">
        <f>SUMIF(Tbl.Kosten[WPnr.],$A43,Tbl.Kosten[P19])</f>
        <v>0</v>
      </c>
      <c r="V43" s="76">
        <f>SUMIF(Tbl.Kosten[WPnr.],$A43,Tbl.Kosten[P20])</f>
        <v>0</v>
      </c>
      <c r="W43" s="76">
        <f>SUMIF(Tbl.Kosten[WPnr.],$A43,Tbl.Kosten[P21])</f>
        <v>0</v>
      </c>
      <c r="X43" s="76">
        <f>SUMIF(Tbl.Kosten[WPnr.],$A43,Tbl.Kosten[P22])</f>
        <v>0</v>
      </c>
      <c r="Y43" s="76">
        <f>SUMIF(Tbl.Kosten[WPnr.],$A43,Tbl.Kosten[P23])</f>
        <v>0</v>
      </c>
      <c r="Z43" s="76">
        <f>SUMIF(Tbl.Kosten[WPnr.],$A43,Tbl.Kosten[P24])</f>
        <v>0</v>
      </c>
      <c r="AA43" s="76">
        <f>SUMIF(Tbl.Kosten[WPnr.],$A43,Tbl.Kosten[P25])</f>
        <v>0</v>
      </c>
      <c r="AB43" s="76">
        <f>SUMIF(Tbl.Kosten[WPnr.],$A43,Tbl.Kosten[P26])</f>
        <v>0</v>
      </c>
      <c r="AC43" s="76">
        <f>SUMIF(Tbl.Kosten[WPnr.],$A43,Tbl.Kosten[P27])</f>
        <v>0</v>
      </c>
      <c r="AD43" s="76">
        <f>SUMIF(Tbl.Kosten[WPnr.],$A43,Tbl.Kosten[P28])</f>
        <v>0</v>
      </c>
      <c r="AE43" s="76">
        <f>SUMIF(Tbl.Kosten[WPnr.],$A43,Tbl.Kosten[P29])</f>
        <v>0</v>
      </c>
      <c r="AF43" s="76">
        <f>SUMIF(Tbl.Kosten[WPnr.],$A43,Tbl.Kosten[P30])</f>
        <v>0</v>
      </c>
      <c r="AG43" s="76">
        <f>SUMIF(Tbl.Kosten[WPnr.],$A43,Tbl.Kosten[P31])</f>
        <v>0</v>
      </c>
      <c r="AH43" s="76">
        <f>SUMIF(Tbl.Kosten[WPnr.],$A43,Tbl.Kosten[P32])</f>
        <v>0</v>
      </c>
      <c r="AI43" s="76">
        <f>SUMIF(Tbl.Kosten[WPnr.],$A43,Tbl.Kosten[P33])</f>
        <v>0</v>
      </c>
      <c r="AJ43" s="76">
        <f>SUMIF(Tbl.Kosten[WPnr.],$A43,Tbl.Kosten[P34])</f>
        <v>0</v>
      </c>
      <c r="AK43" s="76">
        <f>SUMIF(Tbl.Kosten[WPnr.],$A43,Tbl.Kosten[P35])</f>
        <v>0</v>
      </c>
      <c r="AL43" s="76">
        <f>SUMIF(Tbl.Kosten[WPnr.],$A43,Tbl.Kosten[P36])</f>
        <v>0</v>
      </c>
      <c r="AM43" s="76">
        <f>SUMIF(Tbl.Kosten[WPnr.],$A43,Tbl.Kosten[P37])</f>
        <v>0</v>
      </c>
      <c r="AN43" s="76">
        <f>SUMIF(Tbl.Kosten[WPnr.],$A43,Tbl.Kosten[P38])</f>
        <v>0</v>
      </c>
      <c r="AO43" s="76">
        <f>SUMIF(Tbl.Kosten[WPnr.],$A43,Tbl.Kosten[P39])</f>
        <v>0</v>
      </c>
      <c r="AP43" s="76">
        <f>SUMIF(Tbl.Kosten[WPnr.],$A43,Tbl.Kosten[P40])</f>
        <v>0</v>
      </c>
      <c r="AQ43" s="76">
        <f>SUMIF(Tbl.Kosten[WPnr.],$A43,Tbl.Kosten[P41])</f>
        <v>0</v>
      </c>
      <c r="AR43" s="76">
        <f>SUMIF(Tbl.Kosten[WPnr.],$A43,Tbl.Kosten[P42])</f>
        <v>0</v>
      </c>
      <c r="AS43" s="76">
        <f>SUMIF(Tbl.Kosten[WPnr.],$A43,Tbl.Kosten[P43])</f>
        <v>0</v>
      </c>
      <c r="AT43" s="76">
        <f>SUMIF(Tbl.Kosten[WPnr.],$A43,Tbl.Kosten[P44])</f>
        <v>0</v>
      </c>
      <c r="AU43" s="76">
        <f>SUMIF(Tbl.Kosten[WPnr.],$A43,Tbl.Kosten[P45])</f>
        <v>0</v>
      </c>
      <c r="AV43" s="76">
        <f>SUMIF(Tbl.Kosten[WPnr.],$A43,Tbl.Kosten[P46])</f>
        <v>0</v>
      </c>
      <c r="AW43" s="76">
        <f>SUMIF(Tbl.Kosten[WPnr.],$A43,Tbl.Kosten[P47])</f>
        <v>0</v>
      </c>
      <c r="AX43" s="76">
        <f>SUMIF(Tbl.Kosten[WPnr.],$A43,Tbl.Kosten[P48])</f>
        <v>0</v>
      </c>
      <c r="AY43" s="76">
        <f>SUMIF(Tbl.Kosten[WPnr.],$A43,Tbl.Kosten[P49])</f>
        <v>0</v>
      </c>
      <c r="AZ43" s="76">
        <f>SUMIF(Tbl.Kosten[WPnr.],$A43,Tbl.Kosten[P50])</f>
        <v>0</v>
      </c>
    </row>
    <row r="44" spans="1:52" x14ac:dyDescent="0.35">
      <c r="A44" s="72" t="s">
        <v>152</v>
      </c>
      <c r="B44" s="75">
        <f>Tbl.Kosten[[#Totals],[WP42]]</f>
        <v>0</v>
      </c>
      <c r="C44" s="76">
        <f>SUMIF(Tbl.Kosten[WPnr.],$A44,Tbl.Kosten[P1])</f>
        <v>0</v>
      </c>
      <c r="D44" s="76">
        <f>SUMIF(Tbl.Kosten[WPnr.],$A44,Tbl.Kosten[P2])</f>
        <v>0</v>
      </c>
      <c r="E44" s="76">
        <f>SUMIF(Tbl.Kosten[WPnr.],$A44,Tbl.Kosten[P3])</f>
        <v>0</v>
      </c>
      <c r="F44" s="76">
        <f>SUMIF(Tbl.Kosten[WPnr.],$A44,Tbl.Kosten[P4])</f>
        <v>0</v>
      </c>
      <c r="G44" s="76">
        <f>SUMIF(Tbl.Kosten[WPnr.],$A44,Tbl.Kosten[P5])</f>
        <v>0</v>
      </c>
      <c r="H44" s="76">
        <f>SUMIF(Tbl.Kosten[WPnr.],$A44,Tbl.Kosten[P6])</f>
        <v>0</v>
      </c>
      <c r="I44" s="76">
        <f>SUMIF(Tbl.Kosten[WPnr.],$A44,Tbl.Kosten[P7])</f>
        <v>0</v>
      </c>
      <c r="J44" s="76">
        <f>SUMIF(Tbl.Kosten[WPnr.],$A44,Tbl.Kosten[P8])</f>
        <v>0</v>
      </c>
      <c r="K44" s="76">
        <f>SUMIF(Tbl.Kosten[WPnr.],$A44,Tbl.Kosten[P9])</f>
        <v>0</v>
      </c>
      <c r="L44" s="76">
        <f>SUMIF(Tbl.Kosten[WPnr.],$A44,Tbl.Kosten[P10])</f>
        <v>0</v>
      </c>
      <c r="M44" s="76">
        <f>SUMIF(Tbl.Kosten[WPnr.],$A44,Tbl.Kosten[P11])</f>
        <v>0</v>
      </c>
      <c r="N44" s="76">
        <f>SUMIF(Tbl.Kosten[WPnr.],$A44,Tbl.Kosten[P12])</f>
        <v>0</v>
      </c>
      <c r="O44" s="76">
        <f>SUMIF(Tbl.Kosten[WPnr.],$A44,Tbl.Kosten[P13])</f>
        <v>0</v>
      </c>
      <c r="P44" s="76">
        <f>SUMIF(Tbl.Kosten[WPnr.],$A44,Tbl.Kosten[P14])</f>
        <v>0</v>
      </c>
      <c r="Q44" s="76">
        <f>SUMIF(Tbl.Kosten[WPnr.],$A44,Tbl.Kosten[P15])</f>
        <v>0</v>
      </c>
      <c r="R44" s="76">
        <f>SUMIF(Tbl.Kosten[WPnr.],$A44,Tbl.Kosten[P16])</f>
        <v>0</v>
      </c>
      <c r="S44" s="76">
        <f>SUMIF(Tbl.Kosten[WPnr.],$A44,Tbl.Kosten[P17])</f>
        <v>0</v>
      </c>
      <c r="T44" s="76">
        <f>SUMIF(Tbl.Kosten[WPnr.],$A44,Tbl.Kosten[P18])</f>
        <v>0</v>
      </c>
      <c r="U44" s="76">
        <f>SUMIF(Tbl.Kosten[WPnr.],$A44,Tbl.Kosten[P19])</f>
        <v>0</v>
      </c>
      <c r="V44" s="76">
        <f>SUMIF(Tbl.Kosten[WPnr.],$A44,Tbl.Kosten[P20])</f>
        <v>0</v>
      </c>
      <c r="W44" s="76">
        <f>SUMIF(Tbl.Kosten[WPnr.],$A44,Tbl.Kosten[P21])</f>
        <v>0</v>
      </c>
      <c r="X44" s="76">
        <f>SUMIF(Tbl.Kosten[WPnr.],$A44,Tbl.Kosten[P22])</f>
        <v>0</v>
      </c>
      <c r="Y44" s="76">
        <f>SUMIF(Tbl.Kosten[WPnr.],$A44,Tbl.Kosten[P23])</f>
        <v>0</v>
      </c>
      <c r="Z44" s="76">
        <f>SUMIF(Tbl.Kosten[WPnr.],$A44,Tbl.Kosten[P24])</f>
        <v>0</v>
      </c>
      <c r="AA44" s="76">
        <f>SUMIF(Tbl.Kosten[WPnr.],$A44,Tbl.Kosten[P25])</f>
        <v>0</v>
      </c>
      <c r="AB44" s="76">
        <f>SUMIF(Tbl.Kosten[WPnr.],$A44,Tbl.Kosten[P26])</f>
        <v>0</v>
      </c>
      <c r="AC44" s="76">
        <f>SUMIF(Tbl.Kosten[WPnr.],$A44,Tbl.Kosten[P27])</f>
        <v>0</v>
      </c>
      <c r="AD44" s="76">
        <f>SUMIF(Tbl.Kosten[WPnr.],$A44,Tbl.Kosten[P28])</f>
        <v>0</v>
      </c>
      <c r="AE44" s="76">
        <f>SUMIF(Tbl.Kosten[WPnr.],$A44,Tbl.Kosten[P29])</f>
        <v>0</v>
      </c>
      <c r="AF44" s="76">
        <f>SUMIF(Tbl.Kosten[WPnr.],$A44,Tbl.Kosten[P30])</f>
        <v>0</v>
      </c>
      <c r="AG44" s="76">
        <f>SUMIF(Tbl.Kosten[WPnr.],$A44,Tbl.Kosten[P31])</f>
        <v>0</v>
      </c>
      <c r="AH44" s="76">
        <f>SUMIF(Tbl.Kosten[WPnr.],$A44,Tbl.Kosten[P32])</f>
        <v>0</v>
      </c>
      <c r="AI44" s="76">
        <f>SUMIF(Tbl.Kosten[WPnr.],$A44,Tbl.Kosten[P33])</f>
        <v>0</v>
      </c>
      <c r="AJ44" s="76">
        <f>SUMIF(Tbl.Kosten[WPnr.],$A44,Tbl.Kosten[P34])</f>
        <v>0</v>
      </c>
      <c r="AK44" s="76">
        <f>SUMIF(Tbl.Kosten[WPnr.],$A44,Tbl.Kosten[P35])</f>
        <v>0</v>
      </c>
      <c r="AL44" s="76">
        <f>SUMIF(Tbl.Kosten[WPnr.],$A44,Tbl.Kosten[P36])</f>
        <v>0</v>
      </c>
      <c r="AM44" s="76">
        <f>SUMIF(Tbl.Kosten[WPnr.],$A44,Tbl.Kosten[P37])</f>
        <v>0</v>
      </c>
      <c r="AN44" s="76">
        <f>SUMIF(Tbl.Kosten[WPnr.],$A44,Tbl.Kosten[P38])</f>
        <v>0</v>
      </c>
      <c r="AO44" s="76">
        <f>SUMIF(Tbl.Kosten[WPnr.],$A44,Tbl.Kosten[P39])</f>
        <v>0</v>
      </c>
      <c r="AP44" s="76">
        <f>SUMIF(Tbl.Kosten[WPnr.],$A44,Tbl.Kosten[P40])</f>
        <v>0</v>
      </c>
      <c r="AQ44" s="76">
        <f>SUMIF(Tbl.Kosten[WPnr.],$A44,Tbl.Kosten[P41])</f>
        <v>0</v>
      </c>
      <c r="AR44" s="76">
        <f>SUMIF(Tbl.Kosten[WPnr.],$A44,Tbl.Kosten[P42])</f>
        <v>0</v>
      </c>
      <c r="AS44" s="76">
        <f>SUMIF(Tbl.Kosten[WPnr.],$A44,Tbl.Kosten[P43])</f>
        <v>0</v>
      </c>
      <c r="AT44" s="76">
        <f>SUMIF(Tbl.Kosten[WPnr.],$A44,Tbl.Kosten[P44])</f>
        <v>0</v>
      </c>
      <c r="AU44" s="76">
        <f>SUMIF(Tbl.Kosten[WPnr.],$A44,Tbl.Kosten[P45])</f>
        <v>0</v>
      </c>
      <c r="AV44" s="76">
        <f>SUMIF(Tbl.Kosten[WPnr.],$A44,Tbl.Kosten[P46])</f>
        <v>0</v>
      </c>
      <c r="AW44" s="76">
        <f>SUMIF(Tbl.Kosten[WPnr.],$A44,Tbl.Kosten[P47])</f>
        <v>0</v>
      </c>
      <c r="AX44" s="76">
        <f>SUMIF(Tbl.Kosten[WPnr.],$A44,Tbl.Kosten[P48])</f>
        <v>0</v>
      </c>
      <c r="AY44" s="76">
        <f>SUMIF(Tbl.Kosten[WPnr.],$A44,Tbl.Kosten[P49])</f>
        <v>0</v>
      </c>
      <c r="AZ44" s="76">
        <f>SUMIF(Tbl.Kosten[WPnr.],$A44,Tbl.Kosten[P50])</f>
        <v>0</v>
      </c>
    </row>
    <row r="45" spans="1:52" x14ac:dyDescent="0.35">
      <c r="A45" s="72" t="s">
        <v>153</v>
      </c>
      <c r="B45" s="75">
        <f>Tbl.Kosten[[#Totals],[WP43]]</f>
        <v>0</v>
      </c>
      <c r="C45" s="76">
        <f>SUMIF(Tbl.Kosten[WPnr.],$A45,Tbl.Kosten[P1])</f>
        <v>0</v>
      </c>
      <c r="D45" s="76">
        <f>SUMIF(Tbl.Kosten[WPnr.],$A45,Tbl.Kosten[P2])</f>
        <v>0</v>
      </c>
      <c r="E45" s="76">
        <f>SUMIF(Tbl.Kosten[WPnr.],$A45,Tbl.Kosten[P3])</f>
        <v>0</v>
      </c>
      <c r="F45" s="76">
        <f>SUMIF(Tbl.Kosten[WPnr.],$A45,Tbl.Kosten[P4])</f>
        <v>0</v>
      </c>
      <c r="G45" s="76">
        <f>SUMIF(Tbl.Kosten[WPnr.],$A45,Tbl.Kosten[P5])</f>
        <v>0</v>
      </c>
      <c r="H45" s="76">
        <f>SUMIF(Tbl.Kosten[WPnr.],$A45,Tbl.Kosten[P6])</f>
        <v>0</v>
      </c>
      <c r="I45" s="76">
        <f>SUMIF(Tbl.Kosten[WPnr.],$A45,Tbl.Kosten[P7])</f>
        <v>0</v>
      </c>
      <c r="J45" s="76">
        <f>SUMIF(Tbl.Kosten[WPnr.],$A45,Tbl.Kosten[P8])</f>
        <v>0</v>
      </c>
      <c r="K45" s="76">
        <f>SUMIF(Tbl.Kosten[WPnr.],$A45,Tbl.Kosten[P9])</f>
        <v>0</v>
      </c>
      <c r="L45" s="76">
        <f>SUMIF(Tbl.Kosten[WPnr.],$A45,Tbl.Kosten[P10])</f>
        <v>0</v>
      </c>
      <c r="M45" s="76">
        <f>SUMIF(Tbl.Kosten[WPnr.],$A45,Tbl.Kosten[P11])</f>
        <v>0</v>
      </c>
      <c r="N45" s="76">
        <f>SUMIF(Tbl.Kosten[WPnr.],$A45,Tbl.Kosten[P12])</f>
        <v>0</v>
      </c>
      <c r="O45" s="76">
        <f>SUMIF(Tbl.Kosten[WPnr.],$A45,Tbl.Kosten[P13])</f>
        <v>0</v>
      </c>
      <c r="P45" s="76">
        <f>SUMIF(Tbl.Kosten[WPnr.],$A45,Tbl.Kosten[P14])</f>
        <v>0</v>
      </c>
      <c r="Q45" s="76">
        <f>SUMIF(Tbl.Kosten[WPnr.],$A45,Tbl.Kosten[P15])</f>
        <v>0</v>
      </c>
      <c r="R45" s="76">
        <f>SUMIF(Tbl.Kosten[WPnr.],$A45,Tbl.Kosten[P16])</f>
        <v>0</v>
      </c>
      <c r="S45" s="76">
        <f>SUMIF(Tbl.Kosten[WPnr.],$A45,Tbl.Kosten[P17])</f>
        <v>0</v>
      </c>
      <c r="T45" s="76">
        <f>SUMIF(Tbl.Kosten[WPnr.],$A45,Tbl.Kosten[P18])</f>
        <v>0</v>
      </c>
      <c r="U45" s="76">
        <f>SUMIF(Tbl.Kosten[WPnr.],$A45,Tbl.Kosten[P19])</f>
        <v>0</v>
      </c>
      <c r="V45" s="76">
        <f>SUMIF(Tbl.Kosten[WPnr.],$A45,Tbl.Kosten[P20])</f>
        <v>0</v>
      </c>
      <c r="W45" s="76">
        <f>SUMIF(Tbl.Kosten[WPnr.],$A45,Tbl.Kosten[P21])</f>
        <v>0</v>
      </c>
      <c r="X45" s="76">
        <f>SUMIF(Tbl.Kosten[WPnr.],$A45,Tbl.Kosten[P22])</f>
        <v>0</v>
      </c>
      <c r="Y45" s="76">
        <f>SUMIF(Tbl.Kosten[WPnr.],$A45,Tbl.Kosten[P23])</f>
        <v>0</v>
      </c>
      <c r="Z45" s="76">
        <f>SUMIF(Tbl.Kosten[WPnr.],$A45,Tbl.Kosten[P24])</f>
        <v>0</v>
      </c>
      <c r="AA45" s="76">
        <f>SUMIF(Tbl.Kosten[WPnr.],$A45,Tbl.Kosten[P25])</f>
        <v>0</v>
      </c>
      <c r="AB45" s="76">
        <f>SUMIF(Tbl.Kosten[WPnr.],$A45,Tbl.Kosten[P26])</f>
        <v>0</v>
      </c>
      <c r="AC45" s="76">
        <f>SUMIF(Tbl.Kosten[WPnr.],$A45,Tbl.Kosten[P27])</f>
        <v>0</v>
      </c>
      <c r="AD45" s="76">
        <f>SUMIF(Tbl.Kosten[WPnr.],$A45,Tbl.Kosten[P28])</f>
        <v>0</v>
      </c>
      <c r="AE45" s="76">
        <f>SUMIF(Tbl.Kosten[WPnr.],$A45,Tbl.Kosten[P29])</f>
        <v>0</v>
      </c>
      <c r="AF45" s="76">
        <f>SUMIF(Tbl.Kosten[WPnr.],$A45,Tbl.Kosten[P30])</f>
        <v>0</v>
      </c>
      <c r="AG45" s="76">
        <f>SUMIF(Tbl.Kosten[WPnr.],$A45,Tbl.Kosten[P31])</f>
        <v>0</v>
      </c>
      <c r="AH45" s="76">
        <f>SUMIF(Tbl.Kosten[WPnr.],$A45,Tbl.Kosten[P32])</f>
        <v>0</v>
      </c>
      <c r="AI45" s="76">
        <f>SUMIF(Tbl.Kosten[WPnr.],$A45,Tbl.Kosten[P33])</f>
        <v>0</v>
      </c>
      <c r="AJ45" s="76">
        <f>SUMIF(Tbl.Kosten[WPnr.],$A45,Tbl.Kosten[P34])</f>
        <v>0</v>
      </c>
      <c r="AK45" s="76">
        <f>SUMIF(Tbl.Kosten[WPnr.],$A45,Tbl.Kosten[P35])</f>
        <v>0</v>
      </c>
      <c r="AL45" s="76">
        <f>SUMIF(Tbl.Kosten[WPnr.],$A45,Tbl.Kosten[P36])</f>
        <v>0</v>
      </c>
      <c r="AM45" s="76">
        <f>SUMIF(Tbl.Kosten[WPnr.],$A45,Tbl.Kosten[P37])</f>
        <v>0</v>
      </c>
      <c r="AN45" s="76">
        <f>SUMIF(Tbl.Kosten[WPnr.],$A45,Tbl.Kosten[P38])</f>
        <v>0</v>
      </c>
      <c r="AO45" s="76">
        <f>SUMIF(Tbl.Kosten[WPnr.],$A45,Tbl.Kosten[P39])</f>
        <v>0</v>
      </c>
      <c r="AP45" s="76">
        <f>SUMIF(Tbl.Kosten[WPnr.],$A45,Tbl.Kosten[P40])</f>
        <v>0</v>
      </c>
      <c r="AQ45" s="76">
        <f>SUMIF(Tbl.Kosten[WPnr.],$A45,Tbl.Kosten[P41])</f>
        <v>0</v>
      </c>
      <c r="AR45" s="76">
        <f>SUMIF(Tbl.Kosten[WPnr.],$A45,Tbl.Kosten[P42])</f>
        <v>0</v>
      </c>
      <c r="AS45" s="76">
        <f>SUMIF(Tbl.Kosten[WPnr.],$A45,Tbl.Kosten[P43])</f>
        <v>0</v>
      </c>
      <c r="AT45" s="76">
        <f>SUMIF(Tbl.Kosten[WPnr.],$A45,Tbl.Kosten[P44])</f>
        <v>0</v>
      </c>
      <c r="AU45" s="76">
        <f>SUMIF(Tbl.Kosten[WPnr.],$A45,Tbl.Kosten[P45])</f>
        <v>0</v>
      </c>
      <c r="AV45" s="76">
        <f>SUMIF(Tbl.Kosten[WPnr.],$A45,Tbl.Kosten[P46])</f>
        <v>0</v>
      </c>
      <c r="AW45" s="76">
        <f>SUMIF(Tbl.Kosten[WPnr.],$A45,Tbl.Kosten[P47])</f>
        <v>0</v>
      </c>
      <c r="AX45" s="76">
        <f>SUMIF(Tbl.Kosten[WPnr.],$A45,Tbl.Kosten[P48])</f>
        <v>0</v>
      </c>
      <c r="AY45" s="76">
        <f>SUMIF(Tbl.Kosten[WPnr.],$A45,Tbl.Kosten[P49])</f>
        <v>0</v>
      </c>
      <c r="AZ45" s="76">
        <f>SUMIF(Tbl.Kosten[WPnr.],$A45,Tbl.Kosten[P50])</f>
        <v>0</v>
      </c>
    </row>
    <row r="46" spans="1:52" x14ac:dyDescent="0.35">
      <c r="A46" s="72" t="s">
        <v>154</v>
      </c>
      <c r="B46" s="75">
        <f>Tbl.Kosten[[#Totals],[WP44]]</f>
        <v>0</v>
      </c>
      <c r="C46" s="76">
        <f>SUMIF(Tbl.Kosten[WPnr.],$A46,Tbl.Kosten[P1])</f>
        <v>0</v>
      </c>
      <c r="D46" s="76">
        <f>SUMIF(Tbl.Kosten[WPnr.],$A46,Tbl.Kosten[P2])</f>
        <v>0</v>
      </c>
      <c r="E46" s="76">
        <f>SUMIF(Tbl.Kosten[WPnr.],$A46,Tbl.Kosten[P3])</f>
        <v>0</v>
      </c>
      <c r="F46" s="76">
        <f>SUMIF(Tbl.Kosten[WPnr.],$A46,Tbl.Kosten[P4])</f>
        <v>0</v>
      </c>
      <c r="G46" s="76">
        <f>SUMIF(Tbl.Kosten[WPnr.],$A46,Tbl.Kosten[P5])</f>
        <v>0</v>
      </c>
      <c r="H46" s="76">
        <f>SUMIF(Tbl.Kosten[WPnr.],$A46,Tbl.Kosten[P6])</f>
        <v>0</v>
      </c>
      <c r="I46" s="76">
        <f>SUMIF(Tbl.Kosten[WPnr.],$A46,Tbl.Kosten[P7])</f>
        <v>0</v>
      </c>
      <c r="J46" s="76">
        <f>SUMIF(Tbl.Kosten[WPnr.],$A46,Tbl.Kosten[P8])</f>
        <v>0</v>
      </c>
      <c r="K46" s="76">
        <f>SUMIF(Tbl.Kosten[WPnr.],$A46,Tbl.Kosten[P9])</f>
        <v>0</v>
      </c>
      <c r="L46" s="76">
        <f>SUMIF(Tbl.Kosten[WPnr.],$A46,Tbl.Kosten[P10])</f>
        <v>0</v>
      </c>
      <c r="M46" s="76">
        <f>SUMIF(Tbl.Kosten[WPnr.],$A46,Tbl.Kosten[P11])</f>
        <v>0</v>
      </c>
      <c r="N46" s="76">
        <f>SUMIF(Tbl.Kosten[WPnr.],$A46,Tbl.Kosten[P12])</f>
        <v>0</v>
      </c>
      <c r="O46" s="76">
        <f>SUMIF(Tbl.Kosten[WPnr.],$A46,Tbl.Kosten[P13])</f>
        <v>0</v>
      </c>
      <c r="P46" s="76">
        <f>SUMIF(Tbl.Kosten[WPnr.],$A46,Tbl.Kosten[P14])</f>
        <v>0</v>
      </c>
      <c r="Q46" s="76">
        <f>SUMIF(Tbl.Kosten[WPnr.],$A46,Tbl.Kosten[P15])</f>
        <v>0</v>
      </c>
      <c r="R46" s="76">
        <f>SUMIF(Tbl.Kosten[WPnr.],$A46,Tbl.Kosten[P16])</f>
        <v>0</v>
      </c>
      <c r="S46" s="76">
        <f>SUMIF(Tbl.Kosten[WPnr.],$A46,Tbl.Kosten[P17])</f>
        <v>0</v>
      </c>
      <c r="T46" s="76">
        <f>SUMIF(Tbl.Kosten[WPnr.],$A46,Tbl.Kosten[P18])</f>
        <v>0</v>
      </c>
      <c r="U46" s="76">
        <f>SUMIF(Tbl.Kosten[WPnr.],$A46,Tbl.Kosten[P19])</f>
        <v>0</v>
      </c>
      <c r="V46" s="76">
        <f>SUMIF(Tbl.Kosten[WPnr.],$A46,Tbl.Kosten[P20])</f>
        <v>0</v>
      </c>
      <c r="W46" s="76">
        <f>SUMIF(Tbl.Kosten[WPnr.],$A46,Tbl.Kosten[P21])</f>
        <v>0</v>
      </c>
      <c r="X46" s="76">
        <f>SUMIF(Tbl.Kosten[WPnr.],$A46,Tbl.Kosten[P22])</f>
        <v>0</v>
      </c>
      <c r="Y46" s="76">
        <f>SUMIF(Tbl.Kosten[WPnr.],$A46,Tbl.Kosten[P23])</f>
        <v>0</v>
      </c>
      <c r="Z46" s="76">
        <f>SUMIF(Tbl.Kosten[WPnr.],$A46,Tbl.Kosten[P24])</f>
        <v>0</v>
      </c>
      <c r="AA46" s="76">
        <f>SUMIF(Tbl.Kosten[WPnr.],$A46,Tbl.Kosten[P25])</f>
        <v>0</v>
      </c>
      <c r="AB46" s="76">
        <f>SUMIF(Tbl.Kosten[WPnr.],$A46,Tbl.Kosten[P26])</f>
        <v>0</v>
      </c>
      <c r="AC46" s="76">
        <f>SUMIF(Tbl.Kosten[WPnr.],$A46,Tbl.Kosten[P27])</f>
        <v>0</v>
      </c>
      <c r="AD46" s="76">
        <f>SUMIF(Tbl.Kosten[WPnr.],$A46,Tbl.Kosten[P28])</f>
        <v>0</v>
      </c>
      <c r="AE46" s="76">
        <f>SUMIF(Tbl.Kosten[WPnr.],$A46,Tbl.Kosten[P29])</f>
        <v>0</v>
      </c>
      <c r="AF46" s="76">
        <f>SUMIF(Tbl.Kosten[WPnr.],$A46,Tbl.Kosten[P30])</f>
        <v>0</v>
      </c>
      <c r="AG46" s="76">
        <f>SUMIF(Tbl.Kosten[WPnr.],$A46,Tbl.Kosten[P31])</f>
        <v>0</v>
      </c>
      <c r="AH46" s="76">
        <f>SUMIF(Tbl.Kosten[WPnr.],$A46,Tbl.Kosten[P32])</f>
        <v>0</v>
      </c>
      <c r="AI46" s="76">
        <f>SUMIF(Tbl.Kosten[WPnr.],$A46,Tbl.Kosten[P33])</f>
        <v>0</v>
      </c>
      <c r="AJ46" s="76">
        <f>SUMIF(Tbl.Kosten[WPnr.],$A46,Tbl.Kosten[P34])</f>
        <v>0</v>
      </c>
      <c r="AK46" s="76">
        <f>SUMIF(Tbl.Kosten[WPnr.],$A46,Tbl.Kosten[P35])</f>
        <v>0</v>
      </c>
      <c r="AL46" s="76">
        <f>SUMIF(Tbl.Kosten[WPnr.],$A46,Tbl.Kosten[P36])</f>
        <v>0</v>
      </c>
      <c r="AM46" s="76">
        <f>SUMIF(Tbl.Kosten[WPnr.],$A46,Tbl.Kosten[P37])</f>
        <v>0</v>
      </c>
      <c r="AN46" s="76">
        <f>SUMIF(Tbl.Kosten[WPnr.],$A46,Tbl.Kosten[P38])</f>
        <v>0</v>
      </c>
      <c r="AO46" s="76">
        <f>SUMIF(Tbl.Kosten[WPnr.],$A46,Tbl.Kosten[P39])</f>
        <v>0</v>
      </c>
      <c r="AP46" s="76">
        <f>SUMIF(Tbl.Kosten[WPnr.],$A46,Tbl.Kosten[P40])</f>
        <v>0</v>
      </c>
      <c r="AQ46" s="76">
        <f>SUMIF(Tbl.Kosten[WPnr.],$A46,Tbl.Kosten[P41])</f>
        <v>0</v>
      </c>
      <c r="AR46" s="76">
        <f>SUMIF(Tbl.Kosten[WPnr.],$A46,Tbl.Kosten[P42])</f>
        <v>0</v>
      </c>
      <c r="AS46" s="76">
        <f>SUMIF(Tbl.Kosten[WPnr.],$A46,Tbl.Kosten[P43])</f>
        <v>0</v>
      </c>
      <c r="AT46" s="76">
        <f>SUMIF(Tbl.Kosten[WPnr.],$A46,Tbl.Kosten[P44])</f>
        <v>0</v>
      </c>
      <c r="AU46" s="76">
        <f>SUMIF(Tbl.Kosten[WPnr.],$A46,Tbl.Kosten[P45])</f>
        <v>0</v>
      </c>
      <c r="AV46" s="76">
        <f>SUMIF(Tbl.Kosten[WPnr.],$A46,Tbl.Kosten[P46])</f>
        <v>0</v>
      </c>
      <c r="AW46" s="76">
        <f>SUMIF(Tbl.Kosten[WPnr.],$A46,Tbl.Kosten[P47])</f>
        <v>0</v>
      </c>
      <c r="AX46" s="76">
        <f>SUMIF(Tbl.Kosten[WPnr.],$A46,Tbl.Kosten[P48])</f>
        <v>0</v>
      </c>
      <c r="AY46" s="76">
        <f>SUMIF(Tbl.Kosten[WPnr.],$A46,Tbl.Kosten[P49])</f>
        <v>0</v>
      </c>
      <c r="AZ46" s="76">
        <f>SUMIF(Tbl.Kosten[WPnr.],$A46,Tbl.Kosten[P50])</f>
        <v>0</v>
      </c>
    </row>
    <row r="47" spans="1:52" x14ac:dyDescent="0.35">
      <c r="A47" s="72" t="s">
        <v>155</v>
      </c>
      <c r="B47" s="75">
        <f>Tbl.Kosten[[#Totals],[WP45]]</f>
        <v>0</v>
      </c>
      <c r="C47" s="76">
        <f>SUMIF(Tbl.Kosten[WPnr.],$A47,Tbl.Kosten[P1])</f>
        <v>0</v>
      </c>
      <c r="D47" s="76">
        <f>SUMIF(Tbl.Kosten[WPnr.],$A47,Tbl.Kosten[P2])</f>
        <v>0</v>
      </c>
      <c r="E47" s="76">
        <f>SUMIF(Tbl.Kosten[WPnr.],$A47,Tbl.Kosten[P3])</f>
        <v>0</v>
      </c>
      <c r="F47" s="76">
        <f>SUMIF(Tbl.Kosten[WPnr.],$A47,Tbl.Kosten[P4])</f>
        <v>0</v>
      </c>
      <c r="G47" s="76">
        <f>SUMIF(Tbl.Kosten[WPnr.],$A47,Tbl.Kosten[P5])</f>
        <v>0</v>
      </c>
      <c r="H47" s="76">
        <f>SUMIF(Tbl.Kosten[WPnr.],$A47,Tbl.Kosten[P6])</f>
        <v>0</v>
      </c>
      <c r="I47" s="76">
        <f>SUMIF(Tbl.Kosten[WPnr.],$A47,Tbl.Kosten[P7])</f>
        <v>0</v>
      </c>
      <c r="J47" s="76">
        <f>SUMIF(Tbl.Kosten[WPnr.],$A47,Tbl.Kosten[P8])</f>
        <v>0</v>
      </c>
      <c r="K47" s="76">
        <f>SUMIF(Tbl.Kosten[WPnr.],$A47,Tbl.Kosten[P9])</f>
        <v>0</v>
      </c>
      <c r="L47" s="76">
        <f>SUMIF(Tbl.Kosten[WPnr.],$A47,Tbl.Kosten[P10])</f>
        <v>0</v>
      </c>
      <c r="M47" s="76">
        <f>SUMIF(Tbl.Kosten[WPnr.],$A47,Tbl.Kosten[P11])</f>
        <v>0</v>
      </c>
      <c r="N47" s="76">
        <f>SUMIF(Tbl.Kosten[WPnr.],$A47,Tbl.Kosten[P12])</f>
        <v>0</v>
      </c>
      <c r="O47" s="76">
        <f>SUMIF(Tbl.Kosten[WPnr.],$A47,Tbl.Kosten[P13])</f>
        <v>0</v>
      </c>
      <c r="P47" s="76">
        <f>SUMIF(Tbl.Kosten[WPnr.],$A47,Tbl.Kosten[P14])</f>
        <v>0</v>
      </c>
      <c r="Q47" s="76">
        <f>SUMIF(Tbl.Kosten[WPnr.],$A47,Tbl.Kosten[P15])</f>
        <v>0</v>
      </c>
      <c r="R47" s="76">
        <f>SUMIF(Tbl.Kosten[WPnr.],$A47,Tbl.Kosten[P16])</f>
        <v>0</v>
      </c>
      <c r="S47" s="76">
        <f>SUMIF(Tbl.Kosten[WPnr.],$A47,Tbl.Kosten[P17])</f>
        <v>0</v>
      </c>
      <c r="T47" s="76">
        <f>SUMIF(Tbl.Kosten[WPnr.],$A47,Tbl.Kosten[P18])</f>
        <v>0</v>
      </c>
      <c r="U47" s="76">
        <f>SUMIF(Tbl.Kosten[WPnr.],$A47,Tbl.Kosten[P19])</f>
        <v>0</v>
      </c>
      <c r="V47" s="76">
        <f>SUMIF(Tbl.Kosten[WPnr.],$A47,Tbl.Kosten[P20])</f>
        <v>0</v>
      </c>
      <c r="W47" s="76">
        <f>SUMIF(Tbl.Kosten[WPnr.],$A47,Tbl.Kosten[P21])</f>
        <v>0</v>
      </c>
      <c r="X47" s="76">
        <f>SUMIF(Tbl.Kosten[WPnr.],$A47,Tbl.Kosten[P22])</f>
        <v>0</v>
      </c>
      <c r="Y47" s="76">
        <f>SUMIF(Tbl.Kosten[WPnr.],$A47,Tbl.Kosten[P23])</f>
        <v>0</v>
      </c>
      <c r="Z47" s="76">
        <f>SUMIF(Tbl.Kosten[WPnr.],$A47,Tbl.Kosten[P24])</f>
        <v>0</v>
      </c>
      <c r="AA47" s="76">
        <f>SUMIF(Tbl.Kosten[WPnr.],$A47,Tbl.Kosten[P25])</f>
        <v>0</v>
      </c>
      <c r="AB47" s="76">
        <f>SUMIF(Tbl.Kosten[WPnr.],$A47,Tbl.Kosten[P26])</f>
        <v>0</v>
      </c>
      <c r="AC47" s="76">
        <f>SUMIF(Tbl.Kosten[WPnr.],$A47,Tbl.Kosten[P27])</f>
        <v>0</v>
      </c>
      <c r="AD47" s="76">
        <f>SUMIF(Tbl.Kosten[WPnr.],$A47,Tbl.Kosten[P28])</f>
        <v>0</v>
      </c>
      <c r="AE47" s="76">
        <f>SUMIF(Tbl.Kosten[WPnr.],$A47,Tbl.Kosten[P29])</f>
        <v>0</v>
      </c>
      <c r="AF47" s="76">
        <f>SUMIF(Tbl.Kosten[WPnr.],$A47,Tbl.Kosten[P30])</f>
        <v>0</v>
      </c>
      <c r="AG47" s="76">
        <f>SUMIF(Tbl.Kosten[WPnr.],$A47,Tbl.Kosten[P31])</f>
        <v>0</v>
      </c>
      <c r="AH47" s="76">
        <f>SUMIF(Tbl.Kosten[WPnr.],$A47,Tbl.Kosten[P32])</f>
        <v>0</v>
      </c>
      <c r="AI47" s="76">
        <f>SUMIF(Tbl.Kosten[WPnr.],$A47,Tbl.Kosten[P33])</f>
        <v>0</v>
      </c>
      <c r="AJ47" s="76">
        <f>SUMIF(Tbl.Kosten[WPnr.],$A47,Tbl.Kosten[P34])</f>
        <v>0</v>
      </c>
      <c r="AK47" s="76">
        <f>SUMIF(Tbl.Kosten[WPnr.],$A47,Tbl.Kosten[P35])</f>
        <v>0</v>
      </c>
      <c r="AL47" s="76">
        <f>SUMIF(Tbl.Kosten[WPnr.],$A47,Tbl.Kosten[P36])</f>
        <v>0</v>
      </c>
      <c r="AM47" s="76">
        <f>SUMIF(Tbl.Kosten[WPnr.],$A47,Tbl.Kosten[P37])</f>
        <v>0</v>
      </c>
      <c r="AN47" s="76">
        <f>SUMIF(Tbl.Kosten[WPnr.],$A47,Tbl.Kosten[P38])</f>
        <v>0</v>
      </c>
      <c r="AO47" s="76">
        <f>SUMIF(Tbl.Kosten[WPnr.],$A47,Tbl.Kosten[P39])</f>
        <v>0</v>
      </c>
      <c r="AP47" s="76">
        <f>SUMIF(Tbl.Kosten[WPnr.],$A47,Tbl.Kosten[P40])</f>
        <v>0</v>
      </c>
      <c r="AQ47" s="76">
        <f>SUMIF(Tbl.Kosten[WPnr.],$A47,Tbl.Kosten[P41])</f>
        <v>0</v>
      </c>
      <c r="AR47" s="76">
        <f>SUMIF(Tbl.Kosten[WPnr.],$A47,Tbl.Kosten[P42])</f>
        <v>0</v>
      </c>
      <c r="AS47" s="76">
        <f>SUMIF(Tbl.Kosten[WPnr.],$A47,Tbl.Kosten[P43])</f>
        <v>0</v>
      </c>
      <c r="AT47" s="76">
        <f>SUMIF(Tbl.Kosten[WPnr.],$A47,Tbl.Kosten[P44])</f>
        <v>0</v>
      </c>
      <c r="AU47" s="76">
        <f>SUMIF(Tbl.Kosten[WPnr.],$A47,Tbl.Kosten[P45])</f>
        <v>0</v>
      </c>
      <c r="AV47" s="76">
        <f>SUMIF(Tbl.Kosten[WPnr.],$A47,Tbl.Kosten[P46])</f>
        <v>0</v>
      </c>
      <c r="AW47" s="76">
        <f>SUMIF(Tbl.Kosten[WPnr.],$A47,Tbl.Kosten[P47])</f>
        <v>0</v>
      </c>
      <c r="AX47" s="76">
        <f>SUMIF(Tbl.Kosten[WPnr.],$A47,Tbl.Kosten[P48])</f>
        <v>0</v>
      </c>
      <c r="AY47" s="76">
        <f>SUMIF(Tbl.Kosten[WPnr.],$A47,Tbl.Kosten[P49])</f>
        <v>0</v>
      </c>
      <c r="AZ47" s="76">
        <f>SUMIF(Tbl.Kosten[WPnr.],$A47,Tbl.Kosten[P50])</f>
        <v>0</v>
      </c>
    </row>
    <row r="48" spans="1:52" x14ac:dyDescent="0.35">
      <c r="A48" s="72" t="s">
        <v>156</v>
      </c>
      <c r="B48" s="75">
        <f>Tbl.Kosten[[#Totals],[WP46]]</f>
        <v>0</v>
      </c>
      <c r="C48" s="76">
        <f>SUMIF(Tbl.Kosten[WPnr.],$A48,Tbl.Kosten[P1])</f>
        <v>0</v>
      </c>
      <c r="D48" s="76">
        <f>SUMIF(Tbl.Kosten[WPnr.],$A48,Tbl.Kosten[P2])</f>
        <v>0</v>
      </c>
      <c r="E48" s="76">
        <f>SUMIF(Tbl.Kosten[WPnr.],$A48,Tbl.Kosten[P3])</f>
        <v>0</v>
      </c>
      <c r="F48" s="76">
        <f>SUMIF(Tbl.Kosten[WPnr.],$A48,Tbl.Kosten[P4])</f>
        <v>0</v>
      </c>
      <c r="G48" s="76">
        <f>SUMIF(Tbl.Kosten[WPnr.],$A48,Tbl.Kosten[P5])</f>
        <v>0</v>
      </c>
      <c r="H48" s="76">
        <f>SUMIF(Tbl.Kosten[WPnr.],$A48,Tbl.Kosten[P6])</f>
        <v>0</v>
      </c>
      <c r="I48" s="76">
        <f>SUMIF(Tbl.Kosten[WPnr.],$A48,Tbl.Kosten[P7])</f>
        <v>0</v>
      </c>
      <c r="J48" s="76">
        <f>SUMIF(Tbl.Kosten[WPnr.],$A48,Tbl.Kosten[P8])</f>
        <v>0</v>
      </c>
      <c r="K48" s="76">
        <f>SUMIF(Tbl.Kosten[WPnr.],$A48,Tbl.Kosten[P9])</f>
        <v>0</v>
      </c>
      <c r="L48" s="76">
        <f>SUMIF(Tbl.Kosten[WPnr.],$A48,Tbl.Kosten[P10])</f>
        <v>0</v>
      </c>
      <c r="M48" s="76">
        <f>SUMIF(Tbl.Kosten[WPnr.],$A48,Tbl.Kosten[P11])</f>
        <v>0</v>
      </c>
      <c r="N48" s="76">
        <f>SUMIF(Tbl.Kosten[WPnr.],$A48,Tbl.Kosten[P12])</f>
        <v>0</v>
      </c>
      <c r="O48" s="76">
        <f>SUMIF(Tbl.Kosten[WPnr.],$A48,Tbl.Kosten[P13])</f>
        <v>0</v>
      </c>
      <c r="P48" s="76">
        <f>SUMIF(Tbl.Kosten[WPnr.],$A48,Tbl.Kosten[P14])</f>
        <v>0</v>
      </c>
      <c r="Q48" s="76">
        <f>SUMIF(Tbl.Kosten[WPnr.],$A48,Tbl.Kosten[P15])</f>
        <v>0</v>
      </c>
      <c r="R48" s="76">
        <f>SUMIF(Tbl.Kosten[WPnr.],$A48,Tbl.Kosten[P16])</f>
        <v>0</v>
      </c>
      <c r="S48" s="76">
        <f>SUMIF(Tbl.Kosten[WPnr.],$A48,Tbl.Kosten[P17])</f>
        <v>0</v>
      </c>
      <c r="T48" s="76">
        <f>SUMIF(Tbl.Kosten[WPnr.],$A48,Tbl.Kosten[P18])</f>
        <v>0</v>
      </c>
      <c r="U48" s="76">
        <f>SUMIF(Tbl.Kosten[WPnr.],$A48,Tbl.Kosten[P19])</f>
        <v>0</v>
      </c>
      <c r="V48" s="76">
        <f>SUMIF(Tbl.Kosten[WPnr.],$A48,Tbl.Kosten[P20])</f>
        <v>0</v>
      </c>
      <c r="W48" s="76">
        <f>SUMIF(Tbl.Kosten[WPnr.],$A48,Tbl.Kosten[P21])</f>
        <v>0</v>
      </c>
      <c r="X48" s="76">
        <f>SUMIF(Tbl.Kosten[WPnr.],$A48,Tbl.Kosten[P22])</f>
        <v>0</v>
      </c>
      <c r="Y48" s="76">
        <f>SUMIF(Tbl.Kosten[WPnr.],$A48,Tbl.Kosten[P23])</f>
        <v>0</v>
      </c>
      <c r="Z48" s="76">
        <f>SUMIF(Tbl.Kosten[WPnr.],$A48,Tbl.Kosten[P24])</f>
        <v>0</v>
      </c>
      <c r="AA48" s="76">
        <f>SUMIF(Tbl.Kosten[WPnr.],$A48,Tbl.Kosten[P25])</f>
        <v>0</v>
      </c>
      <c r="AB48" s="76">
        <f>SUMIF(Tbl.Kosten[WPnr.],$A48,Tbl.Kosten[P26])</f>
        <v>0</v>
      </c>
      <c r="AC48" s="76">
        <f>SUMIF(Tbl.Kosten[WPnr.],$A48,Tbl.Kosten[P27])</f>
        <v>0</v>
      </c>
      <c r="AD48" s="76">
        <f>SUMIF(Tbl.Kosten[WPnr.],$A48,Tbl.Kosten[P28])</f>
        <v>0</v>
      </c>
      <c r="AE48" s="76">
        <f>SUMIF(Tbl.Kosten[WPnr.],$A48,Tbl.Kosten[P29])</f>
        <v>0</v>
      </c>
      <c r="AF48" s="76">
        <f>SUMIF(Tbl.Kosten[WPnr.],$A48,Tbl.Kosten[P30])</f>
        <v>0</v>
      </c>
      <c r="AG48" s="76">
        <f>SUMIF(Tbl.Kosten[WPnr.],$A48,Tbl.Kosten[P31])</f>
        <v>0</v>
      </c>
      <c r="AH48" s="76">
        <f>SUMIF(Tbl.Kosten[WPnr.],$A48,Tbl.Kosten[P32])</f>
        <v>0</v>
      </c>
      <c r="AI48" s="76">
        <f>SUMIF(Tbl.Kosten[WPnr.],$A48,Tbl.Kosten[P33])</f>
        <v>0</v>
      </c>
      <c r="AJ48" s="76">
        <f>SUMIF(Tbl.Kosten[WPnr.],$A48,Tbl.Kosten[P34])</f>
        <v>0</v>
      </c>
      <c r="AK48" s="76">
        <f>SUMIF(Tbl.Kosten[WPnr.],$A48,Tbl.Kosten[P35])</f>
        <v>0</v>
      </c>
      <c r="AL48" s="76">
        <f>SUMIF(Tbl.Kosten[WPnr.],$A48,Tbl.Kosten[P36])</f>
        <v>0</v>
      </c>
      <c r="AM48" s="76">
        <f>SUMIF(Tbl.Kosten[WPnr.],$A48,Tbl.Kosten[P37])</f>
        <v>0</v>
      </c>
      <c r="AN48" s="76">
        <f>SUMIF(Tbl.Kosten[WPnr.],$A48,Tbl.Kosten[P38])</f>
        <v>0</v>
      </c>
      <c r="AO48" s="76">
        <f>SUMIF(Tbl.Kosten[WPnr.],$A48,Tbl.Kosten[P39])</f>
        <v>0</v>
      </c>
      <c r="AP48" s="76">
        <f>SUMIF(Tbl.Kosten[WPnr.],$A48,Tbl.Kosten[P40])</f>
        <v>0</v>
      </c>
      <c r="AQ48" s="76">
        <f>SUMIF(Tbl.Kosten[WPnr.],$A48,Tbl.Kosten[P41])</f>
        <v>0</v>
      </c>
      <c r="AR48" s="76">
        <f>SUMIF(Tbl.Kosten[WPnr.],$A48,Tbl.Kosten[P42])</f>
        <v>0</v>
      </c>
      <c r="AS48" s="76">
        <f>SUMIF(Tbl.Kosten[WPnr.],$A48,Tbl.Kosten[P43])</f>
        <v>0</v>
      </c>
      <c r="AT48" s="76">
        <f>SUMIF(Tbl.Kosten[WPnr.],$A48,Tbl.Kosten[P44])</f>
        <v>0</v>
      </c>
      <c r="AU48" s="76">
        <f>SUMIF(Tbl.Kosten[WPnr.],$A48,Tbl.Kosten[P45])</f>
        <v>0</v>
      </c>
      <c r="AV48" s="76">
        <f>SUMIF(Tbl.Kosten[WPnr.],$A48,Tbl.Kosten[P46])</f>
        <v>0</v>
      </c>
      <c r="AW48" s="76">
        <f>SUMIF(Tbl.Kosten[WPnr.],$A48,Tbl.Kosten[P47])</f>
        <v>0</v>
      </c>
      <c r="AX48" s="76">
        <f>SUMIF(Tbl.Kosten[WPnr.],$A48,Tbl.Kosten[P48])</f>
        <v>0</v>
      </c>
      <c r="AY48" s="76">
        <f>SUMIF(Tbl.Kosten[WPnr.],$A48,Tbl.Kosten[P49])</f>
        <v>0</v>
      </c>
      <c r="AZ48" s="76">
        <f>SUMIF(Tbl.Kosten[WPnr.],$A48,Tbl.Kosten[P50])</f>
        <v>0</v>
      </c>
    </row>
    <row r="49" spans="1:52" x14ac:dyDescent="0.35">
      <c r="A49" s="72" t="s">
        <v>157</v>
      </c>
      <c r="B49" s="75">
        <f>Tbl.Kosten[[#Totals],[WP47]]</f>
        <v>0</v>
      </c>
      <c r="C49" s="76">
        <f>SUMIF(Tbl.Kosten[WPnr.],$A49,Tbl.Kosten[P1])</f>
        <v>0</v>
      </c>
      <c r="D49" s="76">
        <f>SUMIF(Tbl.Kosten[WPnr.],$A49,Tbl.Kosten[P2])</f>
        <v>0</v>
      </c>
      <c r="E49" s="76">
        <f>SUMIF(Tbl.Kosten[WPnr.],$A49,Tbl.Kosten[P3])</f>
        <v>0</v>
      </c>
      <c r="F49" s="76">
        <f>SUMIF(Tbl.Kosten[WPnr.],$A49,Tbl.Kosten[P4])</f>
        <v>0</v>
      </c>
      <c r="G49" s="76">
        <f>SUMIF(Tbl.Kosten[WPnr.],$A49,Tbl.Kosten[P5])</f>
        <v>0</v>
      </c>
      <c r="H49" s="76">
        <f>SUMIF(Tbl.Kosten[WPnr.],$A49,Tbl.Kosten[P6])</f>
        <v>0</v>
      </c>
      <c r="I49" s="76">
        <f>SUMIF(Tbl.Kosten[WPnr.],$A49,Tbl.Kosten[P7])</f>
        <v>0</v>
      </c>
      <c r="J49" s="76">
        <f>SUMIF(Tbl.Kosten[WPnr.],$A49,Tbl.Kosten[P8])</f>
        <v>0</v>
      </c>
      <c r="K49" s="76">
        <f>SUMIF(Tbl.Kosten[WPnr.],$A49,Tbl.Kosten[P9])</f>
        <v>0</v>
      </c>
      <c r="L49" s="76">
        <f>SUMIF(Tbl.Kosten[WPnr.],$A49,Tbl.Kosten[P10])</f>
        <v>0</v>
      </c>
      <c r="M49" s="76">
        <f>SUMIF(Tbl.Kosten[WPnr.],$A49,Tbl.Kosten[P11])</f>
        <v>0</v>
      </c>
      <c r="N49" s="76">
        <f>SUMIF(Tbl.Kosten[WPnr.],$A49,Tbl.Kosten[P12])</f>
        <v>0</v>
      </c>
      <c r="O49" s="76">
        <f>SUMIF(Tbl.Kosten[WPnr.],$A49,Tbl.Kosten[P13])</f>
        <v>0</v>
      </c>
      <c r="P49" s="76">
        <f>SUMIF(Tbl.Kosten[WPnr.],$A49,Tbl.Kosten[P14])</f>
        <v>0</v>
      </c>
      <c r="Q49" s="76">
        <f>SUMIF(Tbl.Kosten[WPnr.],$A49,Tbl.Kosten[P15])</f>
        <v>0</v>
      </c>
      <c r="R49" s="76">
        <f>SUMIF(Tbl.Kosten[WPnr.],$A49,Tbl.Kosten[P16])</f>
        <v>0</v>
      </c>
      <c r="S49" s="76">
        <f>SUMIF(Tbl.Kosten[WPnr.],$A49,Tbl.Kosten[P17])</f>
        <v>0</v>
      </c>
      <c r="T49" s="76">
        <f>SUMIF(Tbl.Kosten[WPnr.],$A49,Tbl.Kosten[P18])</f>
        <v>0</v>
      </c>
      <c r="U49" s="76">
        <f>SUMIF(Tbl.Kosten[WPnr.],$A49,Tbl.Kosten[P19])</f>
        <v>0</v>
      </c>
      <c r="V49" s="76">
        <f>SUMIF(Tbl.Kosten[WPnr.],$A49,Tbl.Kosten[P20])</f>
        <v>0</v>
      </c>
      <c r="W49" s="76">
        <f>SUMIF(Tbl.Kosten[WPnr.],$A49,Tbl.Kosten[P21])</f>
        <v>0</v>
      </c>
      <c r="X49" s="76">
        <f>SUMIF(Tbl.Kosten[WPnr.],$A49,Tbl.Kosten[P22])</f>
        <v>0</v>
      </c>
      <c r="Y49" s="76">
        <f>SUMIF(Tbl.Kosten[WPnr.],$A49,Tbl.Kosten[P23])</f>
        <v>0</v>
      </c>
      <c r="Z49" s="76">
        <f>SUMIF(Tbl.Kosten[WPnr.],$A49,Tbl.Kosten[P24])</f>
        <v>0</v>
      </c>
      <c r="AA49" s="76">
        <f>SUMIF(Tbl.Kosten[WPnr.],$A49,Tbl.Kosten[P25])</f>
        <v>0</v>
      </c>
      <c r="AB49" s="76">
        <f>SUMIF(Tbl.Kosten[WPnr.],$A49,Tbl.Kosten[P26])</f>
        <v>0</v>
      </c>
      <c r="AC49" s="76">
        <f>SUMIF(Tbl.Kosten[WPnr.],$A49,Tbl.Kosten[P27])</f>
        <v>0</v>
      </c>
      <c r="AD49" s="76">
        <f>SUMIF(Tbl.Kosten[WPnr.],$A49,Tbl.Kosten[P28])</f>
        <v>0</v>
      </c>
      <c r="AE49" s="76">
        <f>SUMIF(Tbl.Kosten[WPnr.],$A49,Tbl.Kosten[P29])</f>
        <v>0</v>
      </c>
      <c r="AF49" s="76">
        <f>SUMIF(Tbl.Kosten[WPnr.],$A49,Tbl.Kosten[P30])</f>
        <v>0</v>
      </c>
      <c r="AG49" s="76">
        <f>SUMIF(Tbl.Kosten[WPnr.],$A49,Tbl.Kosten[P31])</f>
        <v>0</v>
      </c>
      <c r="AH49" s="76">
        <f>SUMIF(Tbl.Kosten[WPnr.],$A49,Tbl.Kosten[P32])</f>
        <v>0</v>
      </c>
      <c r="AI49" s="76">
        <f>SUMIF(Tbl.Kosten[WPnr.],$A49,Tbl.Kosten[P33])</f>
        <v>0</v>
      </c>
      <c r="AJ49" s="76">
        <f>SUMIF(Tbl.Kosten[WPnr.],$A49,Tbl.Kosten[P34])</f>
        <v>0</v>
      </c>
      <c r="AK49" s="76">
        <f>SUMIF(Tbl.Kosten[WPnr.],$A49,Tbl.Kosten[P35])</f>
        <v>0</v>
      </c>
      <c r="AL49" s="76">
        <f>SUMIF(Tbl.Kosten[WPnr.],$A49,Tbl.Kosten[P36])</f>
        <v>0</v>
      </c>
      <c r="AM49" s="76">
        <f>SUMIF(Tbl.Kosten[WPnr.],$A49,Tbl.Kosten[P37])</f>
        <v>0</v>
      </c>
      <c r="AN49" s="76">
        <f>SUMIF(Tbl.Kosten[WPnr.],$A49,Tbl.Kosten[P38])</f>
        <v>0</v>
      </c>
      <c r="AO49" s="76">
        <f>SUMIF(Tbl.Kosten[WPnr.],$A49,Tbl.Kosten[P39])</f>
        <v>0</v>
      </c>
      <c r="AP49" s="76">
        <f>SUMIF(Tbl.Kosten[WPnr.],$A49,Tbl.Kosten[P40])</f>
        <v>0</v>
      </c>
      <c r="AQ49" s="76">
        <f>SUMIF(Tbl.Kosten[WPnr.],$A49,Tbl.Kosten[P41])</f>
        <v>0</v>
      </c>
      <c r="AR49" s="76">
        <f>SUMIF(Tbl.Kosten[WPnr.],$A49,Tbl.Kosten[P42])</f>
        <v>0</v>
      </c>
      <c r="AS49" s="76">
        <f>SUMIF(Tbl.Kosten[WPnr.],$A49,Tbl.Kosten[P43])</f>
        <v>0</v>
      </c>
      <c r="AT49" s="76">
        <f>SUMIF(Tbl.Kosten[WPnr.],$A49,Tbl.Kosten[P44])</f>
        <v>0</v>
      </c>
      <c r="AU49" s="76">
        <f>SUMIF(Tbl.Kosten[WPnr.],$A49,Tbl.Kosten[P45])</f>
        <v>0</v>
      </c>
      <c r="AV49" s="76">
        <f>SUMIF(Tbl.Kosten[WPnr.],$A49,Tbl.Kosten[P46])</f>
        <v>0</v>
      </c>
      <c r="AW49" s="76">
        <f>SUMIF(Tbl.Kosten[WPnr.],$A49,Tbl.Kosten[P47])</f>
        <v>0</v>
      </c>
      <c r="AX49" s="76">
        <f>SUMIF(Tbl.Kosten[WPnr.],$A49,Tbl.Kosten[P48])</f>
        <v>0</v>
      </c>
      <c r="AY49" s="76">
        <f>SUMIF(Tbl.Kosten[WPnr.],$A49,Tbl.Kosten[P49])</f>
        <v>0</v>
      </c>
      <c r="AZ49" s="76">
        <f>SUMIF(Tbl.Kosten[WPnr.],$A49,Tbl.Kosten[P50])</f>
        <v>0</v>
      </c>
    </row>
    <row r="50" spans="1:52" x14ac:dyDescent="0.35">
      <c r="A50" s="72" t="s">
        <v>158</v>
      </c>
      <c r="B50" s="75">
        <f>Tbl.Kosten[[#Totals],[WP48]]</f>
        <v>0</v>
      </c>
      <c r="C50" s="76">
        <f>SUMIF(Tbl.Kosten[WPnr.],$A50,Tbl.Kosten[P1])</f>
        <v>0</v>
      </c>
      <c r="D50" s="76">
        <f>SUMIF(Tbl.Kosten[WPnr.],$A50,Tbl.Kosten[P2])</f>
        <v>0</v>
      </c>
      <c r="E50" s="76">
        <f>SUMIF(Tbl.Kosten[WPnr.],$A50,Tbl.Kosten[P3])</f>
        <v>0</v>
      </c>
      <c r="F50" s="76">
        <f>SUMIF(Tbl.Kosten[WPnr.],$A50,Tbl.Kosten[P4])</f>
        <v>0</v>
      </c>
      <c r="G50" s="76">
        <f>SUMIF(Tbl.Kosten[WPnr.],$A50,Tbl.Kosten[P5])</f>
        <v>0</v>
      </c>
      <c r="H50" s="76">
        <f>SUMIF(Tbl.Kosten[WPnr.],$A50,Tbl.Kosten[P6])</f>
        <v>0</v>
      </c>
      <c r="I50" s="76">
        <f>SUMIF(Tbl.Kosten[WPnr.],$A50,Tbl.Kosten[P7])</f>
        <v>0</v>
      </c>
      <c r="J50" s="76">
        <f>SUMIF(Tbl.Kosten[WPnr.],$A50,Tbl.Kosten[P8])</f>
        <v>0</v>
      </c>
      <c r="K50" s="76">
        <f>SUMIF(Tbl.Kosten[WPnr.],$A50,Tbl.Kosten[P9])</f>
        <v>0</v>
      </c>
      <c r="L50" s="76">
        <f>SUMIF(Tbl.Kosten[WPnr.],$A50,Tbl.Kosten[P10])</f>
        <v>0</v>
      </c>
      <c r="M50" s="76">
        <f>SUMIF(Tbl.Kosten[WPnr.],$A50,Tbl.Kosten[P11])</f>
        <v>0</v>
      </c>
      <c r="N50" s="76">
        <f>SUMIF(Tbl.Kosten[WPnr.],$A50,Tbl.Kosten[P12])</f>
        <v>0</v>
      </c>
      <c r="O50" s="76">
        <f>SUMIF(Tbl.Kosten[WPnr.],$A50,Tbl.Kosten[P13])</f>
        <v>0</v>
      </c>
      <c r="P50" s="76">
        <f>SUMIF(Tbl.Kosten[WPnr.],$A50,Tbl.Kosten[P14])</f>
        <v>0</v>
      </c>
      <c r="Q50" s="76">
        <f>SUMIF(Tbl.Kosten[WPnr.],$A50,Tbl.Kosten[P15])</f>
        <v>0</v>
      </c>
      <c r="R50" s="76">
        <f>SUMIF(Tbl.Kosten[WPnr.],$A50,Tbl.Kosten[P16])</f>
        <v>0</v>
      </c>
      <c r="S50" s="76">
        <f>SUMIF(Tbl.Kosten[WPnr.],$A50,Tbl.Kosten[P17])</f>
        <v>0</v>
      </c>
      <c r="T50" s="76">
        <f>SUMIF(Tbl.Kosten[WPnr.],$A50,Tbl.Kosten[P18])</f>
        <v>0</v>
      </c>
      <c r="U50" s="76">
        <f>SUMIF(Tbl.Kosten[WPnr.],$A50,Tbl.Kosten[P19])</f>
        <v>0</v>
      </c>
      <c r="V50" s="76">
        <f>SUMIF(Tbl.Kosten[WPnr.],$A50,Tbl.Kosten[P20])</f>
        <v>0</v>
      </c>
      <c r="W50" s="76">
        <f>SUMIF(Tbl.Kosten[WPnr.],$A50,Tbl.Kosten[P21])</f>
        <v>0</v>
      </c>
      <c r="X50" s="76">
        <f>SUMIF(Tbl.Kosten[WPnr.],$A50,Tbl.Kosten[P22])</f>
        <v>0</v>
      </c>
      <c r="Y50" s="76">
        <f>SUMIF(Tbl.Kosten[WPnr.],$A50,Tbl.Kosten[P23])</f>
        <v>0</v>
      </c>
      <c r="Z50" s="76">
        <f>SUMIF(Tbl.Kosten[WPnr.],$A50,Tbl.Kosten[P24])</f>
        <v>0</v>
      </c>
      <c r="AA50" s="76">
        <f>SUMIF(Tbl.Kosten[WPnr.],$A50,Tbl.Kosten[P25])</f>
        <v>0</v>
      </c>
      <c r="AB50" s="76">
        <f>SUMIF(Tbl.Kosten[WPnr.],$A50,Tbl.Kosten[P26])</f>
        <v>0</v>
      </c>
      <c r="AC50" s="76">
        <f>SUMIF(Tbl.Kosten[WPnr.],$A50,Tbl.Kosten[P27])</f>
        <v>0</v>
      </c>
      <c r="AD50" s="76">
        <f>SUMIF(Tbl.Kosten[WPnr.],$A50,Tbl.Kosten[P28])</f>
        <v>0</v>
      </c>
      <c r="AE50" s="76">
        <f>SUMIF(Tbl.Kosten[WPnr.],$A50,Tbl.Kosten[P29])</f>
        <v>0</v>
      </c>
      <c r="AF50" s="76">
        <f>SUMIF(Tbl.Kosten[WPnr.],$A50,Tbl.Kosten[P30])</f>
        <v>0</v>
      </c>
      <c r="AG50" s="76">
        <f>SUMIF(Tbl.Kosten[WPnr.],$A50,Tbl.Kosten[P31])</f>
        <v>0</v>
      </c>
      <c r="AH50" s="76">
        <f>SUMIF(Tbl.Kosten[WPnr.],$A50,Tbl.Kosten[P32])</f>
        <v>0</v>
      </c>
      <c r="AI50" s="76">
        <f>SUMIF(Tbl.Kosten[WPnr.],$A50,Tbl.Kosten[P33])</f>
        <v>0</v>
      </c>
      <c r="AJ50" s="76">
        <f>SUMIF(Tbl.Kosten[WPnr.],$A50,Tbl.Kosten[P34])</f>
        <v>0</v>
      </c>
      <c r="AK50" s="76">
        <f>SUMIF(Tbl.Kosten[WPnr.],$A50,Tbl.Kosten[P35])</f>
        <v>0</v>
      </c>
      <c r="AL50" s="76">
        <f>SUMIF(Tbl.Kosten[WPnr.],$A50,Tbl.Kosten[P36])</f>
        <v>0</v>
      </c>
      <c r="AM50" s="76">
        <f>SUMIF(Tbl.Kosten[WPnr.],$A50,Tbl.Kosten[P37])</f>
        <v>0</v>
      </c>
      <c r="AN50" s="76">
        <f>SUMIF(Tbl.Kosten[WPnr.],$A50,Tbl.Kosten[P38])</f>
        <v>0</v>
      </c>
      <c r="AO50" s="76">
        <f>SUMIF(Tbl.Kosten[WPnr.],$A50,Tbl.Kosten[P39])</f>
        <v>0</v>
      </c>
      <c r="AP50" s="76">
        <f>SUMIF(Tbl.Kosten[WPnr.],$A50,Tbl.Kosten[P40])</f>
        <v>0</v>
      </c>
      <c r="AQ50" s="76">
        <f>SUMIF(Tbl.Kosten[WPnr.],$A50,Tbl.Kosten[P41])</f>
        <v>0</v>
      </c>
      <c r="AR50" s="76">
        <f>SUMIF(Tbl.Kosten[WPnr.],$A50,Tbl.Kosten[P42])</f>
        <v>0</v>
      </c>
      <c r="AS50" s="76">
        <f>SUMIF(Tbl.Kosten[WPnr.],$A50,Tbl.Kosten[P43])</f>
        <v>0</v>
      </c>
      <c r="AT50" s="76">
        <f>SUMIF(Tbl.Kosten[WPnr.],$A50,Tbl.Kosten[P44])</f>
        <v>0</v>
      </c>
      <c r="AU50" s="76">
        <f>SUMIF(Tbl.Kosten[WPnr.],$A50,Tbl.Kosten[P45])</f>
        <v>0</v>
      </c>
      <c r="AV50" s="76">
        <f>SUMIF(Tbl.Kosten[WPnr.],$A50,Tbl.Kosten[P46])</f>
        <v>0</v>
      </c>
      <c r="AW50" s="76">
        <f>SUMIF(Tbl.Kosten[WPnr.],$A50,Tbl.Kosten[P47])</f>
        <v>0</v>
      </c>
      <c r="AX50" s="76">
        <f>SUMIF(Tbl.Kosten[WPnr.],$A50,Tbl.Kosten[P48])</f>
        <v>0</v>
      </c>
      <c r="AY50" s="76">
        <f>SUMIF(Tbl.Kosten[WPnr.],$A50,Tbl.Kosten[P49])</f>
        <v>0</v>
      </c>
      <c r="AZ50" s="76">
        <f>SUMIF(Tbl.Kosten[WPnr.],$A50,Tbl.Kosten[P50])</f>
        <v>0</v>
      </c>
    </row>
    <row r="51" spans="1:52" x14ac:dyDescent="0.35">
      <c r="A51" s="72" t="s">
        <v>159</v>
      </c>
      <c r="B51" s="75">
        <f>Tbl.Kosten[[#Totals],[WP49]]</f>
        <v>0</v>
      </c>
      <c r="C51" s="76">
        <f>SUMIF(Tbl.Kosten[WPnr.],$A51,Tbl.Kosten[P1])</f>
        <v>0</v>
      </c>
      <c r="D51" s="76">
        <f>SUMIF(Tbl.Kosten[WPnr.],$A51,Tbl.Kosten[P2])</f>
        <v>0</v>
      </c>
      <c r="E51" s="76">
        <f>SUMIF(Tbl.Kosten[WPnr.],$A51,Tbl.Kosten[P3])</f>
        <v>0</v>
      </c>
      <c r="F51" s="76">
        <f>SUMIF(Tbl.Kosten[WPnr.],$A51,Tbl.Kosten[P4])</f>
        <v>0</v>
      </c>
      <c r="G51" s="76">
        <f>SUMIF(Tbl.Kosten[WPnr.],$A51,Tbl.Kosten[P5])</f>
        <v>0</v>
      </c>
      <c r="H51" s="76">
        <f>SUMIF(Tbl.Kosten[WPnr.],$A51,Tbl.Kosten[P6])</f>
        <v>0</v>
      </c>
      <c r="I51" s="76">
        <f>SUMIF(Tbl.Kosten[WPnr.],$A51,Tbl.Kosten[P7])</f>
        <v>0</v>
      </c>
      <c r="J51" s="76">
        <f>SUMIF(Tbl.Kosten[WPnr.],$A51,Tbl.Kosten[P8])</f>
        <v>0</v>
      </c>
      <c r="K51" s="76">
        <f>SUMIF(Tbl.Kosten[WPnr.],$A51,Tbl.Kosten[P9])</f>
        <v>0</v>
      </c>
      <c r="L51" s="76">
        <f>SUMIF(Tbl.Kosten[WPnr.],$A51,Tbl.Kosten[P10])</f>
        <v>0</v>
      </c>
      <c r="M51" s="76">
        <f>SUMIF(Tbl.Kosten[WPnr.],$A51,Tbl.Kosten[P11])</f>
        <v>0</v>
      </c>
      <c r="N51" s="76">
        <f>SUMIF(Tbl.Kosten[WPnr.],$A51,Tbl.Kosten[P12])</f>
        <v>0</v>
      </c>
      <c r="O51" s="76">
        <f>SUMIF(Tbl.Kosten[WPnr.],$A51,Tbl.Kosten[P13])</f>
        <v>0</v>
      </c>
      <c r="P51" s="76">
        <f>SUMIF(Tbl.Kosten[WPnr.],$A51,Tbl.Kosten[P14])</f>
        <v>0</v>
      </c>
      <c r="Q51" s="76">
        <f>SUMIF(Tbl.Kosten[WPnr.],$A51,Tbl.Kosten[P15])</f>
        <v>0</v>
      </c>
      <c r="R51" s="76">
        <f>SUMIF(Tbl.Kosten[WPnr.],$A51,Tbl.Kosten[P16])</f>
        <v>0</v>
      </c>
      <c r="S51" s="76">
        <f>SUMIF(Tbl.Kosten[WPnr.],$A51,Tbl.Kosten[P17])</f>
        <v>0</v>
      </c>
      <c r="T51" s="76">
        <f>SUMIF(Tbl.Kosten[WPnr.],$A51,Tbl.Kosten[P18])</f>
        <v>0</v>
      </c>
      <c r="U51" s="76">
        <f>SUMIF(Tbl.Kosten[WPnr.],$A51,Tbl.Kosten[P19])</f>
        <v>0</v>
      </c>
      <c r="V51" s="76">
        <f>SUMIF(Tbl.Kosten[WPnr.],$A51,Tbl.Kosten[P20])</f>
        <v>0</v>
      </c>
      <c r="W51" s="76">
        <f>SUMIF(Tbl.Kosten[WPnr.],$A51,Tbl.Kosten[P21])</f>
        <v>0</v>
      </c>
      <c r="X51" s="76">
        <f>SUMIF(Tbl.Kosten[WPnr.],$A51,Tbl.Kosten[P22])</f>
        <v>0</v>
      </c>
      <c r="Y51" s="76">
        <f>SUMIF(Tbl.Kosten[WPnr.],$A51,Tbl.Kosten[P23])</f>
        <v>0</v>
      </c>
      <c r="Z51" s="76">
        <f>SUMIF(Tbl.Kosten[WPnr.],$A51,Tbl.Kosten[P24])</f>
        <v>0</v>
      </c>
      <c r="AA51" s="76">
        <f>SUMIF(Tbl.Kosten[WPnr.],$A51,Tbl.Kosten[P25])</f>
        <v>0</v>
      </c>
      <c r="AB51" s="76">
        <f>SUMIF(Tbl.Kosten[WPnr.],$A51,Tbl.Kosten[P26])</f>
        <v>0</v>
      </c>
      <c r="AC51" s="76">
        <f>SUMIF(Tbl.Kosten[WPnr.],$A51,Tbl.Kosten[P27])</f>
        <v>0</v>
      </c>
      <c r="AD51" s="76">
        <f>SUMIF(Tbl.Kosten[WPnr.],$A51,Tbl.Kosten[P28])</f>
        <v>0</v>
      </c>
      <c r="AE51" s="76">
        <f>SUMIF(Tbl.Kosten[WPnr.],$A51,Tbl.Kosten[P29])</f>
        <v>0</v>
      </c>
      <c r="AF51" s="76">
        <f>SUMIF(Tbl.Kosten[WPnr.],$A51,Tbl.Kosten[P30])</f>
        <v>0</v>
      </c>
      <c r="AG51" s="76">
        <f>SUMIF(Tbl.Kosten[WPnr.],$A51,Tbl.Kosten[P31])</f>
        <v>0</v>
      </c>
      <c r="AH51" s="76">
        <f>SUMIF(Tbl.Kosten[WPnr.],$A51,Tbl.Kosten[P32])</f>
        <v>0</v>
      </c>
      <c r="AI51" s="76">
        <f>SUMIF(Tbl.Kosten[WPnr.],$A51,Tbl.Kosten[P33])</f>
        <v>0</v>
      </c>
      <c r="AJ51" s="76">
        <f>SUMIF(Tbl.Kosten[WPnr.],$A51,Tbl.Kosten[P34])</f>
        <v>0</v>
      </c>
      <c r="AK51" s="76">
        <f>SUMIF(Tbl.Kosten[WPnr.],$A51,Tbl.Kosten[P35])</f>
        <v>0</v>
      </c>
      <c r="AL51" s="76">
        <f>SUMIF(Tbl.Kosten[WPnr.],$A51,Tbl.Kosten[P36])</f>
        <v>0</v>
      </c>
      <c r="AM51" s="76">
        <f>SUMIF(Tbl.Kosten[WPnr.],$A51,Tbl.Kosten[P37])</f>
        <v>0</v>
      </c>
      <c r="AN51" s="76">
        <f>SUMIF(Tbl.Kosten[WPnr.],$A51,Tbl.Kosten[P38])</f>
        <v>0</v>
      </c>
      <c r="AO51" s="76">
        <f>SUMIF(Tbl.Kosten[WPnr.],$A51,Tbl.Kosten[P39])</f>
        <v>0</v>
      </c>
      <c r="AP51" s="76">
        <f>SUMIF(Tbl.Kosten[WPnr.],$A51,Tbl.Kosten[P40])</f>
        <v>0</v>
      </c>
      <c r="AQ51" s="76">
        <f>SUMIF(Tbl.Kosten[WPnr.],$A51,Tbl.Kosten[P41])</f>
        <v>0</v>
      </c>
      <c r="AR51" s="76">
        <f>SUMIF(Tbl.Kosten[WPnr.],$A51,Tbl.Kosten[P42])</f>
        <v>0</v>
      </c>
      <c r="AS51" s="76">
        <f>SUMIF(Tbl.Kosten[WPnr.],$A51,Tbl.Kosten[P43])</f>
        <v>0</v>
      </c>
      <c r="AT51" s="76">
        <f>SUMIF(Tbl.Kosten[WPnr.],$A51,Tbl.Kosten[P44])</f>
        <v>0</v>
      </c>
      <c r="AU51" s="76">
        <f>SUMIF(Tbl.Kosten[WPnr.],$A51,Tbl.Kosten[P45])</f>
        <v>0</v>
      </c>
      <c r="AV51" s="76">
        <f>SUMIF(Tbl.Kosten[WPnr.],$A51,Tbl.Kosten[P46])</f>
        <v>0</v>
      </c>
      <c r="AW51" s="76">
        <f>SUMIF(Tbl.Kosten[WPnr.],$A51,Tbl.Kosten[P47])</f>
        <v>0</v>
      </c>
      <c r="AX51" s="76">
        <f>SUMIF(Tbl.Kosten[WPnr.],$A51,Tbl.Kosten[P48])</f>
        <v>0</v>
      </c>
      <c r="AY51" s="76">
        <f>SUMIF(Tbl.Kosten[WPnr.],$A51,Tbl.Kosten[P49])</f>
        <v>0</v>
      </c>
      <c r="AZ51" s="76">
        <f>SUMIF(Tbl.Kosten[WPnr.],$A51,Tbl.Kosten[P50])</f>
        <v>0</v>
      </c>
    </row>
    <row r="52" spans="1:52" x14ac:dyDescent="0.35">
      <c r="A52" s="72" t="s">
        <v>160</v>
      </c>
      <c r="B52" s="75">
        <f>Tbl.Kosten[[#Totals],[WP50]]</f>
        <v>0</v>
      </c>
      <c r="C52" s="76">
        <f>SUMIF(Tbl.Kosten[WPnr.],$A52,Tbl.Kosten[P1])</f>
        <v>0</v>
      </c>
      <c r="D52" s="76">
        <f>SUMIF(Tbl.Kosten[WPnr.],$A52,Tbl.Kosten[P2])</f>
        <v>0</v>
      </c>
      <c r="E52" s="76">
        <f>SUMIF(Tbl.Kosten[WPnr.],$A52,Tbl.Kosten[P3])</f>
        <v>0</v>
      </c>
      <c r="F52" s="76">
        <f>SUMIF(Tbl.Kosten[WPnr.],$A52,Tbl.Kosten[P4])</f>
        <v>0</v>
      </c>
      <c r="G52" s="76">
        <f>SUMIF(Tbl.Kosten[WPnr.],$A52,Tbl.Kosten[P5])</f>
        <v>0</v>
      </c>
      <c r="H52" s="76">
        <f>SUMIF(Tbl.Kosten[WPnr.],$A52,Tbl.Kosten[P6])</f>
        <v>0</v>
      </c>
      <c r="I52" s="76">
        <f>SUMIF(Tbl.Kosten[WPnr.],$A52,Tbl.Kosten[P7])</f>
        <v>0</v>
      </c>
      <c r="J52" s="76">
        <f>SUMIF(Tbl.Kosten[WPnr.],$A52,Tbl.Kosten[P8])</f>
        <v>0</v>
      </c>
      <c r="K52" s="76">
        <f>SUMIF(Tbl.Kosten[WPnr.],$A52,Tbl.Kosten[P9])</f>
        <v>0</v>
      </c>
      <c r="L52" s="76">
        <f>SUMIF(Tbl.Kosten[WPnr.],$A52,Tbl.Kosten[P10])</f>
        <v>0</v>
      </c>
      <c r="M52" s="76">
        <f>SUMIF(Tbl.Kosten[WPnr.],$A52,Tbl.Kosten[P11])</f>
        <v>0</v>
      </c>
      <c r="N52" s="76">
        <f>SUMIF(Tbl.Kosten[WPnr.],$A52,Tbl.Kosten[P12])</f>
        <v>0</v>
      </c>
      <c r="O52" s="76">
        <f>SUMIF(Tbl.Kosten[WPnr.],$A52,Tbl.Kosten[P13])</f>
        <v>0</v>
      </c>
      <c r="P52" s="76">
        <f>SUMIF(Tbl.Kosten[WPnr.],$A52,Tbl.Kosten[P14])</f>
        <v>0</v>
      </c>
      <c r="Q52" s="76">
        <f>SUMIF(Tbl.Kosten[WPnr.],$A52,Tbl.Kosten[P15])</f>
        <v>0</v>
      </c>
      <c r="R52" s="76">
        <f>SUMIF(Tbl.Kosten[WPnr.],$A52,Tbl.Kosten[P16])</f>
        <v>0</v>
      </c>
      <c r="S52" s="76">
        <f>SUMIF(Tbl.Kosten[WPnr.],$A52,Tbl.Kosten[P17])</f>
        <v>0</v>
      </c>
      <c r="T52" s="76">
        <f>SUMIF(Tbl.Kosten[WPnr.],$A52,Tbl.Kosten[P18])</f>
        <v>0</v>
      </c>
      <c r="U52" s="76">
        <f>SUMIF(Tbl.Kosten[WPnr.],$A52,Tbl.Kosten[P19])</f>
        <v>0</v>
      </c>
      <c r="V52" s="76">
        <f>SUMIF(Tbl.Kosten[WPnr.],$A52,Tbl.Kosten[P20])</f>
        <v>0</v>
      </c>
      <c r="W52" s="76">
        <f>SUMIF(Tbl.Kosten[WPnr.],$A52,Tbl.Kosten[P21])</f>
        <v>0</v>
      </c>
      <c r="X52" s="76">
        <f>SUMIF(Tbl.Kosten[WPnr.],$A52,Tbl.Kosten[P22])</f>
        <v>0</v>
      </c>
      <c r="Y52" s="76">
        <f>SUMIF(Tbl.Kosten[WPnr.],$A52,Tbl.Kosten[P23])</f>
        <v>0</v>
      </c>
      <c r="Z52" s="76">
        <f>SUMIF(Tbl.Kosten[WPnr.],$A52,Tbl.Kosten[P24])</f>
        <v>0</v>
      </c>
      <c r="AA52" s="76">
        <f>SUMIF(Tbl.Kosten[WPnr.],$A52,Tbl.Kosten[P25])</f>
        <v>0</v>
      </c>
      <c r="AB52" s="76">
        <f>SUMIF(Tbl.Kosten[WPnr.],$A52,Tbl.Kosten[P26])</f>
        <v>0</v>
      </c>
      <c r="AC52" s="76">
        <f>SUMIF(Tbl.Kosten[WPnr.],$A52,Tbl.Kosten[P27])</f>
        <v>0</v>
      </c>
      <c r="AD52" s="76">
        <f>SUMIF(Tbl.Kosten[WPnr.],$A52,Tbl.Kosten[P28])</f>
        <v>0</v>
      </c>
      <c r="AE52" s="76">
        <f>SUMIF(Tbl.Kosten[WPnr.],$A52,Tbl.Kosten[P29])</f>
        <v>0</v>
      </c>
      <c r="AF52" s="76">
        <f>SUMIF(Tbl.Kosten[WPnr.],$A52,Tbl.Kosten[P30])</f>
        <v>0</v>
      </c>
      <c r="AG52" s="76">
        <f>SUMIF(Tbl.Kosten[WPnr.],$A52,Tbl.Kosten[P31])</f>
        <v>0</v>
      </c>
      <c r="AH52" s="76">
        <f>SUMIF(Tbl.Kosten[WPnr.],$A52,Tbl.Kosten[P32])</f>
        <v>0</v>
      </c>
      <c r="AI52" s="76">
        <f>SUMIF(Tbl.Kosten[WPnr.],$A52,Tbl.Kosten[P33])</f>
        <v>0</v>
      </c>
      <c r="AJ52" s="76">
        <f>SUMIF(Tbl.Kosten[WPnr.],$A52,Tbl.Kosten[P34])</f>
        <v>0</v>
      </c>
      <c r="AK52" s="76">
        <f>SUMIF(Tbl.Kosten[WPnr.],$A52,Tbl.Kosten[P35])</f>
        <v>0</v>
      </c>
      <c r="AL52" s="76">
        <f>SUMIF(Tbl.Kosten[WPnr.],$A52,Tbl.Kosten[P36])</f>
        <v>0</v>
      </c>
      <c r="AM52" s="76">
        <f>SUMIF(Tbl.Kosten[WPnr.],$A52,Tbl.Kosten[P37])</f>
        <v>0</v>
      </c>
      <c r="AN52" s="76">
        <f>SUMIF(Tbl.Kosten[WPnr.],$A52,Tbl.Kosten[P38])</f>
        <v>0</v>
      </c>
      <c r="AO52" s="76">
        <f>SUMIF(Tbl.Kosten[WPnr.],$A52,Tbl.Kosten[P39])</f>
        <v>0</v>
      </c>
      <c r="AP52" s="76">
        <f>SUMIF(Tbl.Kosten[WPnr.],$A52,Tbl.Kosten[P40])</f>
        <v>0</v>
      </c>
      <c r="AQ52" s="76">
        <f>SUMIF(Tbl.Kosten[WPnr.],$A52,Tbl.Kosten[P41])</f>
        <v>0</v>
      </c>
      <c r="AR52" s="76">
        <f>SUMIF(Tbl.Kosten[WPnr.],$A52,Tbl.Kosten[P42])</f>
        <v>0</v>
      </c>
      <c r="AS52" s="76">
        <f>SUMIF(Tbl.Kosten[WPnr.],$A52,Tbl.Kosten[P43])</f>
        <v>0</v>
      </c>
      <c r="AT52" s="76">
        <f>SUMIF(Tbl.Kosten[WPnr.],$A52,Tbl.Kosten[P44])</f>
        <v>0</v>
      </c>
      <c r="AU52" s="76">
        <f>SUMIF(Tbl.Kosten[WPnr.],$A52,Tbl.Kosten[P45])</f>
        <v>0</v>
      </c>
      <c r="AV52" s="76">
        <f>SUMIF(Tbl.Kosten[WPnr.],$A52,Tbl.Kosten[P46])</f>
        <v>0</v>
      </c>
      <c r="AW52" s="76">
        <f>SUMIF(Tbl.Kosten[WPnr.],$A52,Tbl.Kosten[P47])</f>
        <v>0</v>
      </c>
      <c r="AX52" s="76">
        <f>SUMIF(Tbl.Kosten[WPnr.],$A52,Tbl.Kosten[P48])</f>
        <v>0</v>
      </c>
      <c r="AY52" s="76">
        <f>SUMIF(Tbl.Kosten[WPnr.],$A52,Tbl.Kosten[P49])</f>
        <v>0</v>
      </c>
      <c r="AZ52" s="76">
        <f>SUMIF(Tbl.Kosten[WPnr.],$A52,Tbl.Kosten[P50])</f>
        <v>0</v>
      </c>
    </row>
    <row r="53" spans="1:52" x14ac:dyDescent="0.35">
      <c r="C53" s="77">
        <f>SUM(C3:C52)-C1</f>
        <v>0</v>
      </c>
      <c r="D53" s="77">
        <f t="shared" ref="D53:AZ53" si="0">SUM(D3:D52)-D1</f>
        <v>0</v>
      </c>
      <c r="E53" s="77">
        <f t="shared" si="0"/>
        <v>0</v>
      </c>
      <c r="F53" s="77">
        <f t="shared" si="0"/>
        <v>0</v>
      </c>
      <c r="G53" s="77">
        <f t="shared" si="0"/>
        <v>0</v>
      </c>
      <c r="H53" s="77">
        <f t="shared" si="0"/>
        <v>0</v>
      </c>
      <c r="I53" s="77">
        <f t="shared" si="0"/>
        <v>0</v>
      </c>
      <c r="J53" s="77">
        <f t="shared" si="0"/>
        <v>0</v>
      </c>
      <c r="K53" s="77">
        <f t="shared" si="0"/>
        <v>0</v>
      </c>
      <c r="L53" s="77">
        <f t="shared" si="0"/>
        <v>0</v>
      </c>
      <c r="M53" s="77">
        <f t="shared" si="0"/>
        <v>0</v>
      </c>
      <c r="N53" s="77">
        <f t="shared" si="0"/>
        <v>0</v>
      </c>
      <c r="O53" s="77">
        <f t="shared" si="0"/>
        <v>0</v>
      </c>
      <c r="P53" s="77">
        <f t="shared" si="0"/>
        <v>0</v>
      </c>
      <c r="Q53" s="77">
        <f t="shared" si="0"/>
        <v>0</v>
      </c>
      <c r="R53" s="77">
        <f t="shared" si="0"/>
        <v>0</v>
      </c>
      <c r="S53" s="77">
        <f t="shared" si="0"/>
        <v>0</v>
      </c>
      <c r="T53" s="77">
        <f t="shared" si="0"/>
        <v>0</v>
      </c>
      <c r="U53" s="77">
        <f t="shared" si="0"/>
        <v>0</v>
      </c>
      <c r="V53" s="77">
        <f t="shared" si="0"/>
        <v>0</v>
      </c>
      <c r="W53" s="77">
        <f t="shared" si="0"/>
        <v>0</v>
      </c>
      <c r="X53" s="77">
        <f t="shared" si="0"/>
        <v>0</v>
      </c>
      <c r="Y53" s="77">
        <f t="shared" si="0"/>
        <v>0</v>
      </c>
      <c r="Z53" s="77">
        <f t="shared" si="0"/>
        <v>0</v>
      </c>
      <c r="AA53" s="77">
        <f t="shared" si="0"/>
        <v>0</v>
      </c>
      <c r="AB53" s="77">
        <f t="shared" si="0"/>
        <v>0</v>
      </c>
      <c r="AC53" s="77">
        <f t="shared" si="0"/>
        <v>0</v>
      </c>
      <c r="AD53" s="77">
        <f t="shared" si="0"/>
        <v>0</v>
      </c>
      <c r="AE53" s="77">
        <f t="shared" si="0"/>
        <v>0</v>
      </c>
      <c r="AF53" s="77">
        <f t="shared" si="0"/>
        <v>0</v>
      </c>
      <c r="AG53" s="77">
        <f t="shared" si="0"/>
        <v>0</v>
      </c>
      <c r="AH53" s="77">
        <f t="shared" si="0"/>
        <v>0</v>
      </c>
      <c r="AI53" s="77">
        <f t="shared" si="0"/>
        <v>0</v>
      </c>
      <c r="AJ53" s="77">
        <f t="shared" si="0"/>
        <v>0</v>
      </c>
      <c r="AK53" s="77">
        <f t="shared" si="0"/>
        <v>0</v>
      </c>
      <c r="AL53" s="77">
        <f t="shared" si="0"/>
        <v>0</v>
      </c>
      <c r="AM53" s="77">
        <f t="shared" si="0"/>
        <v>0</v>
      </c>
      <c r="AN53" s="77">
        <f t="shared" si="0"/>
        <v>0</v>
      </c>
      <c r="AO53" s="77">
        <f t="shared" si="0"/>
        <v>0</v>
      </c>
      <c r="AP53" s="77">
        <f t="shared" si="0"/>
        <v>0</v>
      </c>
      <c r="AQ53" s="77">
        <f t="shared" si="0"/>
        <v>0</v>
      </c>
      <c r="AR53" s="77">
        <f t="shared" si="0"/>
        <v>0</v>
      </c>
      <c r="AS53" s="77">
        <f t="shared" si="0"/>
        <v>0</v>
      </c>
      <c r="AT53" s="77">
        <f t="shared" si="0"/>
        <v>0</v>
      </c>
      <c r="AU53" s="77">
        <f t="shared" si="0"/>
        <v>0</v>
      </c>
      <c r="AV53" s="77">
        <f t="shared" si="0"/>
        <v>0</v>
      </c>
      <c r="AW53" s="77">
        <f t="shared" si="0"/>
        <v>0</v>
      </c>
      <c r="AX53" s="77">
        <f t="shared" si="0"/>
        <v>0</v>
      </c>
      <c r="AY53" s="77">
        <f t="shared" si="0"/>
        <v>0</v>
      </c>
      <c r="AZ53" s="77">
        <f t="shared" si="0"/>
        <v>0</v>
      </c>
    </row>
    <row r="54" spans="1:52" x14ac:dyDescent="0.35">
      <c r="A54" s="72" t="s">
        <v>56</v>
      </c>
      <c r="B54" s="73">
        <f>Tbl.Kosten[[#Totals],[Totaal kosten]]</f>
        <v>0</v>
      </c>
      <c r="C54" s="74">
        <f>Tbl.Kosten[[#Totals],[P1]]</f>
        <v>0</v>
      </c>
      <c r="D54" s="74">
        <f>Tbl.Kosten[[#Totals],[P2]]</f>
        <v>0</v>
      </c>
      <c r="E54" s="74">
        <f>Tbl.Kosten[[#Totals],[P3]]</f>
        <v>0</v>
      </c>
      <c r="F54" s="74">
        <f>Tbl.Kosten[[#Totals],[P4]]</f>
        <v>0</v>
      </c>
      <c r="G54" s="74">
        <f>Tbl.Kosten[[#Totals],[P5]]</f>
        <v>0</v>
      </c>
      <c r="H54" s="74">
        <f>Tbl.Kosten[[#Totals],[P6]]</f>
        <v>0</v>
      </c>
      <c r="I54" s="74">
        <f>Tbl.Kosten[[#Totals],[P7]]</f>
        <v>0</v>
      </c>
      <c r="J54" s="74">
        <f>Tbl.Kosten[[#Totals],[P8]]</f>
        <v>0</v>
      </c>
      <c r="K54" s="74">
        <f>Tbl.Kosten[[#Totals],[P9]]</f>
        <v>0</v>
      </c>
      <c r="L54" s="74">
        <f>Tbl.Kosten[[#Totals],[P10]]</f>
        <v>0</v>
      </c>
      <c r="M54" s="74">
        <f>Tbl.Kosten[[#Totals],[P11]]</f>
        <v>0</v>
      </c>
      <c r="N54" s="74">
        <f>Tbl.Kosten[[#Totals],[P12]]</f>
        <v>0</v>
      </c>
      <c r="O54" s="74">
        <f>Tbl.Kosten[[#Totals],[P13]]</f>
        <v>0</v>
      </c>
      <c r="P54" s="74">
        <f>Tbl.Kosten[[#Totals],[P14]]</f>
        <v>0</v>
      </c>
      <c r="Q54" s="74">
        <f>Tbl.Kosten[[#Totals],[P15]]</f>
        <v>0</v>
      </c>
      <c r="R54" s="74">
        <f>Tbl.Kosten[[#Totals],[P16]]</f>
        <v>0</v>
      </c>
      <c r="S54" s="74">
        <f>Tbl.Kosten[[#Totals],[P17]]</f>
        <v>0</v>
      </c>
      <c r="T54" s="74">
        <f>Tbl.Kosten[[#Totals],[P18]]</f>
        <v>0</v>
      </c>
      <c r="U54" s="74">
        <f>Tbl.Kosten[[#Totals],[P19]]</f>
        <v>0</v>
      </c>
      <c r="V54" s="74">
        <f>Tbl.Kosten[[#Totals],[P20]]</f>
        <v>0</v>
      </c>
      <c r="W54" s="74">
        <f>Tbl.Kosten[[#Totals],[P21]]</f>
        <v>0</v>
      </c>
      <c r="X54" s="74">
        <f>Tbl.Kosten[[#Totals],[P22]]</f>
        <v>0</v>
      </c>
      <c r="Y54" s="74">
        <f>Tbl.Kosten[[#Totals],[P23]]</f>
        <v>0</v>
      </c>
      <c r="Z54" s="74">
        <f>Tbl.Kosten[[#Totals],[P24]]</f>
        <v>0</v>
      </c>
      <c r="AA54" s="74">
        <f>Tbl.Kosten[[#Totals],[P25]]</f>
        <v>0</v>
      </c>
      <c r="AB54" s="74">
        <f>Tbl.Kosten[[#Totals],[P26]]</f>
        <v>0</v>
      </c>
      <c r="AC54" s="74">
        <f>Tbl.Kosten[[#Totals],[P27]]</f>
        <v>0</v>
      </c>
      <c r="AD54" s="74">
        <f>Tbl.Kosten[[#Totals],[P28]]</f>
        <v>0</v>
      </c>
      <c r="AE54" s="74">
        <f>Tbl.Kosten[[#Totals],[P29]]</f>
        <v>0</v>
      </c>
      <c r="AF54" s="74">
        <f>Tbl.Kosten[[#Totals],[P30]]</f>
        <v>0</v>
      </c>
      <c r="AG54" s="74">
        <f>Tbl.Kosten[[#Totals],[P31]]</f>
        <v>0</v>
      </c>
      <c r="AH54" s="74">
        <f>Tbl.Kosten[[#Totals],[P32]]</f>
        <v>0</v>
      </c>
      <c r="AI54" s="74">
        <f>Tbl.Kosten[[#Totals],[P33]]</f>
        <v>0</v>
      </c>
      <c r="AJ54" s="74">
        <f>Tbl.Kosten[[#Totals],[P34]]</f>
        <v>0</v>
      </c>
      <c r="AK54" s="74">
        <f>Tbl.Kosten[[#Totals],[P35]]</f>
        <v>0</v>
      </c>
      <c r="AL54" s="74">
        <f>Tbl.Kosten[[#Totals],[P36]]</f>
        <v>0</v>
      </c>
      <c r="AM54" s="74">
        <f>Tbl.Kosten[[#Totals],[P37]]</f>
        <v>0</v>
      </c>
      <c r="AN54" s="74">
        <f>Tbl.Kosten[[#Totals],[P38]]</f>
        <v>0</v>
      </c>
      <c r="AO54" s="74">
        <f>Tbl.Kosten[[#Totals],[P39]]</f>
        <v>0</v>
      </c>
      <c r="AP54" s="74">
        <f>Tbl.Kosten[[#Totals],[P40]]</f>
        <v>0</v>
      </c>
      <c r="AQ54" s="74">
        <f>Tbl.Kosten[[#Totals],[P41]]</f>
        <v>0</v>
      </c>
      <c r="AR54" s="74">
        <f>Tbl.Kosten[[#Totals],[P42]]</f>
        <v>0</v>
      </c>
      <c r="AS54" s="74">
        <f>Tbl.Kosten[[#Totals],[P43]]</f>
        <v>0</v>
      </c>
      <c r="AT54" s="74">
        <f>Tbl.Kosten[[#Totals],[P44]]</f>
        <v>0</v>
      </c>
      <c r="AU54" s="74">
        <f>Tbl.Kosten[[#Totals],[P45]]</f>
        <v>0</v>
      </c>
      <c r="AV54" s="74">
        <f>Tbl.Kosten[[#Totals],[P46]]</f>
        <v>0</v>
      </c>
      <c r="AW54" s="74">
        <f>Tbl.Kosten[[#Totals],[P47]]</f>
        <v>0</v>
      </c>
      <c r="AX54" s="74">
        <f>Tbl.Kosten[[#Totals],[P48]]</f>
        <v>0</v>
      </c>
      <c r="AY54" s="74">
        <f>Tbl.Kosten[[#Totals],[P49]]</f>
        <v>0</v>
      </c>
      <c r="AZ54" s="74">
        <f>Tbl.Kosten[[#Totals],[P50]]</f>
        <v>0</v>
      </c>
    </row>
    <row r="55" spans="1:52" x14ac:dyDescent="0.35">
      <c r="B55" s="77">
        <f>SUM(B56:B75)-B54</f>
        <v>0</v>
      </c>
      <c r="C55" s="72" t="s">
        <v>64</v>
      </c>
      <c r="D55" s="72" t="s">
        <v>65</v>
      </c>
      <c r="E55" s="72" t="s">
        <v>66</v>
      </c>
      <c r="F55" s="72" t="s">
        <v>67</v>
      </c>
      <c r="G55" s="72" t="s">
        <v>68</v>
      </c>
      <c r="H55" s="72" t="s">
        <v>69</v>
      </c>
      <c r="I55" s="72" t="s">
        <v>70</v>
      </c>
      <c r="J55" s="72" t="s">
        <v>71</v>
      </c>
      <c r="K55" s="72" t="s">
        <v>72</v>
      </c>
      <c r="L55" s="72" t="s">
        <v>73</v>
      </c>
      <c r="M55" s="72" t="s">
        <v>74</v>
      </c>
      <c r="N55" s="72" t="s">
        <v>75</v>
      </c>
      <c r="O55" s="72" t="s">
        <v>76</v>
      </c>
      <c r="P55" s="72" t="s">
        <v>77</v>
      </c>
      <c r="Q55" s="72" t="s">
        <v>78</v>
      </c>
      <c r="R55" s="72" t="s">
        <v>79</v>
      </c>
      <c r="S55" s="72" t="s">
        <v>80</v>
      </c>
      <c r="T55" s="72" t="s">
        <v>81</v>
      </c>
      <c r="U55" s="72" t="s">
        <v>82</v>
      </c>
      <c r="V55" s="72" t="s">
        <v>83</v>
      </c>
      <c r="W55" s="72" t="s">
        <v>84</v>
      </c>
      <c r="X55" s="72" t="s">
        <v>85</v>
      </c>
      <c r="Y55" s="72" t="s">
        <v>86</v>
      </c>
      <c r="Z55" s="72" t="s">
        <v>87</v>
      </c>
      <c r="AA55" s="72" t="s">
        <v>88</v>
      </c>
      <c r="AB55" s="72" t="s">
        <v>89</v>
      </c>
      <c r="AC55" s="72" t="s">
        <v>90</v>
      </c>
      <c r="AD55" s="72" t="s">
        <v>91</v>
      </c>
      <c r="AE55" s="72" t="s">
        <v>92</v>
      </c>
      <c r="AF55" s="72" t="s">
        <v>93</v>
      </c>
      <c r="AG55" s="72" t="s">
        <v>94</v>
      </c>
      <c r="AH55" s="72" t="s">
        <v>95</v>
      </c>
      <c r="AI55" s="72" t="s">
        <v>96</v>
      </c>
      <c r="AJ55" s="72" t="s">
        <v>97</v>
      </c>
      <c r="AK55" s="72" t="s">
        <v>98</v>
      </c>
      <c r="AL55" s="72" t="s">
        <v>99</v>
      </c>
      <c r="AM55" s="72" t="s">
        <v>100</v>
      </c>
      <c r="AN55" s="72" t="s">
        <v>101</v>
      </c>
      <c r="AO55" s="72" t="s">
        <v>102</v>
      </c>
      <c r="AP55" s="72" t="s">
        <v>103</v>
      </c>
      <c r="AQ55" s="72" t="s">
        <v>104</v>
      </c>
      <c r="AR55" s="72" t="s">
        <v>105</v>
      </c>
      <c r="AS55" s="72" t="s">
        <v>106</v>
      </c>
      <c r="AT55" s="72" t="s">
        <v>107</v>
      </c>
      <c r="AU55" s="72" t="s">
        <v>108</v>
      </c>
      <c r="AV55" s="72" t="s">
        <v>109</v>
      </c>
      <c r="AW55" s="72" t="s">
        <v>110</v>
      </c>
      <c r="AX55" s="72" t="s">
        <v>111</v>
      </c>
      <c r="AY55" s="72" t="s">
        <v>112</v>
      </c>
      <c r="AZ55" s="72" t="s">
        <v>113</v>
      </c>
    </row>
    <row r="56" spans="1:52" x14ac:dyDescent="0.35">
      <c r="A56" s="72" t="s">
        <v>322</v>
      </c>
      <c r="B56" s="75">
        <f>Tbl.Kosten[[#Totals],[KS1]]</f>
        <v>0</v>
      </c>
      <c r="C56" s="72">
        <f>SUMIF(Tbl.Kosten[KSnr.],$A56,Tbl.Kosten[P1])</f>
        <v>0</v>
      </c>
      <c r="D56" s="72">
        <f>SUMIF(Tbl.Kosten[KSnr.],$A56,Tbl.Kosten[P2])</f>
        <v>0</v>
      </c>
      <c r="E56" s="72">
        <f>SUMIF(Tbl.Kosten[KSnr.],$A56,Tbl.Kosten[P3])</f>
        <v>0</v>
      </c>
      <c r="F56" s="72">
        <f>SUMIF(Tbl.Kosten[KSnr.],$A56,Tbl.Kosten[P4])</f>
        <v>0</v>
      </c>
      <c r="G56" s="72">
        <f>SUMIF(Tbl.Kosten[KSnr.],$A56,Tbl.Kosten[P5])</f>
        <v>0</v>
      </c>
      <c r="H56" s="72">
        <f>SUMIF(Tbl.Kosten[KSnr.],$A56,Tbl.Kosten[P6])</f>
        <v>0</v>
      </c>
      <c r="I56" s="72">
        <f>SUMIF(Tbl.Kosten[KSnr.],$A56,Tbl.Kosten[P7])</f>
        <v>0</v>
      </c>
      <c r="J56" s="72">
        <f>SUMIF(Tbl.Kosten[KSnr.],$A56,Tbl.Kosten[P8])</f>
        <v>0</v>
      </c>
      <c r="K56" s="72">
        <f>SUMIF(Tbl.Kosten[KSnr.],$A56,Tbl.Kosten[P9])</f>
        <v>0</v>
      </c>
      <c r="L56" s="72">
        <f>SUMIF(Tbl.Kosten[KSnr.],$A56,Tbl.Kosten[P10])</f>
        <v>0</v>
      </c>
      <c r="M56" s="72">
        <f>SUMIF(Tbl.Kosten[KSnr.],$A56,Tbl.Kosten[P11])</f>
        <v>0</v>
      </c>
      <c r="N56" s="72">
        <f>SUMIF(Tbl.Kosten[KSnr.],$A56,Tbl.Kosten[P12])</f>
        <v>0</v>
      </c>
      <c r="O56" s="72">
        <f>SUMIF(Tbl.Kosten[KSnr.],$A56,Tbl.Kosten[P13])</f>
        <v>0</v>
      </c>
      <c r="P56" s="72">
        <f>SUMIF(Tbl.Kosten[KSnr.],$A56,Tbl.Kosten[P14])</f>
        <v>0</v>
      </c>
      <c r="Q56" s="72">
        <f>SUMIF(Tbl.Kosten[KSnr.],$A56,Tbl.Kosten[P15])</f>
        <v>0</v>
      </c>
      <c r="R56" s="72">
        <f>SUMIF(Tbl.Kosten[KSnr.],$A56,Tbl.Kosten[P16])</f>
        <v>0</v>
      </c>
      <c r="S56" s="72">
        <f>SUMIF(Tbl.Kosten[KSnr.],$A56,Tbl.Kosten[P17])</f>
        <v>0</v>
      </c>
      <c r="T56" s="72">
        <f>SUMIF(Tbl.Kosten[KSnr.],$A56,Tbl.Kosten[P18])</f>
        <v>0</v>
      </c>
      <c r="U56" s="72">
        <f>SUMIF(Tbl.Kosten[KSnr.],$A56,Tbl.Kosten[P19])</f>
        <v>0</v>
      </c>
      <c r="V56" s="72">
        <f>SUMIF(Tbl.Kosten[KSnr.],$A56,Tbl.Kosten[P20])</f>
        <v>0</v>
      </c>
      <c r="W56" s="72">
        <f>SUMIF(Tbl.Kosten[KSnr.],$A56,Tbl.Kosten[P21])</f>
        <v>0</v>
      </c>
      <c r="X56" s="72">
        <f>SUMIF(Tbl.Kosten[KSnr.],$A56,Tbl.Kosten[P22])</f>
        <v>0</v>
      </c>
      <c r="Y56" s="72">
        <f>SUMIF(Tbl.Kosten[KSnr.],$A56,Tbl.Kosten[P23])</f>
        <v>0</v>
      </c>
      <c r="Z56" s="72">
        <f>SUMIF(Tbl.Kosten[KSnr.],$A56,Tbl.Kosten[P24])</f>
        <v>0</v>
      </c>
      <c r="AA56" s="72">
        <f>SUMIF(Tbl.Kosten[KSnr.],$A56,Tbl.Kosten[P25])</f>
        <v>0</v>
      </c>
      <c r="AB56" s="72">
        <f>SUMIF(Tbl.Kosten[KSnr.],$A56,Tbl.Kosten[P26])</f>
        <v>0</v>
      </c>
      <c r="AC56" s="72">
        <f>SUMIF(Tbl.Kosten[KSnr.],$A56,Tbl.Kosten[P27])</f>
        <v>0</v>
      </c>
      <c r="AD56" s="72">
        <f>SUMIF(Tbl.Kosten[KSnr.],$A56,Tbl.Kosten[P28])</f>
        <v>0</v>
      </c>
      <c r="AE56" s="72">
        <f>SUMIF(Tbl.Kosten[KSnr.],$A56,Tbl.Kosten[P29])</f>
        <v>0</v>
      </c>
      <c r="AF56" s="72">
        <f>SUMIF(Tbl.Kosten[KSnr.],$A56,Tbl.Kosten[P30])</f>
        <v>0</v>
      </c>
      <c r="AG56" s="72">
        <f>SUMIF(Tbl.Kosten[KSnr.],$A56,Tbl.Kosten[P31])</f>
        <v>0</v>
      </c>
      <c r="AH56" s="72">
        <f>SUMIF(Tbl.Kosten[KSnr.],$A56,Tbl.Kosten[P32])</f>
        <v>0</v>
      </c>
      <c r="AI56" s="72">
        <f>SUMIF(Tbl.Kosten[KSnr.],$A56,Tbl.Kosten[P33])</f>
        <v>0</v>
      </c>
      <c r="AJ56" s="72">
        <f>SUMIF(Tbl.Kosten[KSnr.],$A56,Tbl.Kosten[P34])</f>
        <v>0</v>
      </c>
      <c r="AK56" s="72">
        <f>SUMIF(Tbl.Kosten[KSnr.],$A56,Tbl.Kosten[P35])</f>
        <v>0</v>
      </c>
      <c r="AL56" s="72">
        <f>SUMIF(Tbl.Kosten[KSnr.],$A56,Tbl.Kosten[P36])</f>
        <v>0</v>
      </c>
      <c r="AM56" s="72">
        <f>SUMIF(Tbl.Kosten[KSnr.],$A56,Tbl.Kosten[P37])</f>
        <v>0</v>
      </c>
      <c r="AN56" s="72">
        <f>SUMIF(Tbl.Kosten[KSnr.],$A56,Tbl.Kosten[P38])</f>
        <v>0</v>
      </c>
      <c r="AO56" s="72">
        <f>SUMIF(Tbl.Kosten[KSnr.],$A56,Tbl.Kosten[P39])</f>
        <v>0</v>
      </c>
      <c r="AP56" s="72">
        <f>SUMIF(Tbl.Kosten[KSnr.],$A56,Tbl.Kosten[P40])</f>
        <v>0</v>
      </c>
      <c r="AQ56" s="72">
        <f>SUMIF(Tbl.Kosten[KSnr.],$A56,Tbl.Kosten[P41])</f>
        <v>0</v>
      </c>
      <c r="AR56" s="72">
        <f>SUMIF(Tbl.Kosten[KSnr.],$A56,Tbl.Kosten[P42])</f>
        <v>0</v>
      </c>
      <c r="AS56" s="72">
        <f>SUMIF(Tbl.Kosten[KSnr.],$A56,Tbl.Kosten[P43])</f>
        <v>0</v>
      </c>
      <c r="AT56" s="72">
        <f>SUMIF(Tbl.Kosten[KSnr.],$A56,Tbl.Kosten[P44])</f>
        <v>0</v>
      </c>
      <c r="AU56" s="72">
        <f>SUMIF(Tbl.Kosten[KSnr.],$A56,Tbl.Kosten[P45])</f>
        <v>0</v>
      </c>
      <c r="AV56" s="72">
        <f>SUMIF(Tbl.Kosten[KSnr.],$A56,Tbl.Kosten[P46])</f>
        <v>0</v>
      </c>
      <c r="AW56" s="72">
        <f>SUMIF(Tbl.Kosten[KSnr.],$A56,Tbl.Kosten[P47])</f>
        <v>0</v>
      </c>
      <c r="AX56" s="72">
        <f>SUMIF(Tbl.Kosten[KSnr.],$A56,Tbl.Kosten[P48])</f>
        <v>0</v>
      </c>
      <c r="AY56" s="72">
        <f>SUMIF(Tbl.Kosten[KSnr.],$A56,Tbl.Kosten[P49])</f>
        <v>0</v>
      </c>
      <c r="AZ56" s="72">
        <f>SUMIF(Tbl.Kosten[KSnr.],$A56,Tbl.Kosten[P50])</f>
        <v>0</v>
      </c>
    </row>
    <row r="57" spans="1:52" x14ac:dyDescent="0.35">
      <c r="A57" s="72" t="s">
        <v>323</v>
      </c>
      <c r="B57" s="75">
        <f>Tbl.Kosten[[#Totals],[KS2]]</f>
        <v>0</v>
      </c>
      <c r="C57" s="72">
        <f>SUMIF(Tbl.Kosten[KSnr.],$A57,Tbl.Kosten[P1])</f>
        <v>0</v>
      </c>
      <c r="D57" s="72">
        <f>SUMIF(Tbl.Kosten[KSnr.],$A57,Tbl.Kosten[P2])</f>
        <v>0</v>
      </c>
      <c r="E57" s="72">
        <f>SUMIF(Tbl.Kosten[KSnr.],$A57,Tbl.Kosten[P3])</f>
        <v>0</v>
      </c>
      <c r="F57" s="72">
        <f>SUMIF(Tbl.Kosten[KSnr.],$A57,Tbl.Kosten[P4])</f>
        <v>0</v>
      </c>
      <c r="G57" s="72">
        <f>SUMIF(Tbl.Kosten[KSnr.],$A57,Tbl.Kosten[P5])</f>
        <v>0</v>
      </c>
      <c r="H57" s="72">
        <f>SUMIF(Tbl.Kosten[KSnr.],$A57,Tbl.Kosten[P6])</f>
        <v>0</v>
      </c>
      <c r="I57" s="72">
        <f>SUMIF(Tbl.Kosten[KSnr.],$A57,Tbl.Kosten[P7])</f>
        <v>0</v>
      </c>
      <c r="J57" s="72">
        <f>SUMIF(Tbl.Kosten[KSnr.],$A57,Tbl.Kosten[P8])</f>
        <v>0</v>
      </c>
      <c r="K57" s="72">
        <f>SUMIF(Tbl.Kosten[KSnr.],$A57,Tbl.Kosten[P9])</f>
        <v>0</v>
      </c>
      <c r="L57" s="72">
        <f>SUMIF(Tbl.Kosten[KSnr.],$A57,Tbl.Kosten[P10])</f>
        <v>0</v>
      </c>
      <c r="M57" s="72">
        <f>SUMIF(Tbl.Kosten[KSnr.],$A57,Tbl.Kosten[P11])</f>
        <v>0</v>
      </c>
      <c r="N57" s="72">
        <f>SUMIF(Tbl.Kosten[KSnr.],$A57,Tbl.Kosten[P12])</f>
        <v>0</v>
      </c>
      <c r="O57" s="72">
        <f>SUMIF(Tbl.Kosten[KSnr.],$A57,Tbl.Kosten[P13])</f>
        <v>0</v>
      </c>
      <c r="P57" s="72">
        <f>SUMIF(Tbl.Kosten[KSnr.],$A57,Tbl.Kosten[P14])</f>
        <v>0</v>
      </c>
      <c r="Q57" s="72">
        <f>SUMIF(Tbl.Kosten[KSnr.],$A57,Tbl.Kosten[P15])</f>
        <v>0</v>
      </c>
      <c r="R57" s="72">
        <f>SUMIF(Tbl.Kosten[KSnr.],$A57,Tbl.Kosten[P16])</f>
        <v>0</v>
      </c>
      <c r="S57" s="72">
        <f>SUMIF(Tbl.Kosten[KSnr.],$A57,Tbl.Kosten[P17])</f>
        <v>0</v>
      </c>
      <c r="T57" s="72">
        <f>SUMIF(Tbl.Kosten[KSnr.],$A57,Tbl.Kosten[P18])</f>
        <v>0</v>
      </c>
      <c r="U57" s="72">
        <f>SUMIF(Tbl.Kosten[KSnr.],$A57,Tbl.Kosten[P19])</f>
        <v>0</v>
      </c>
      <c r="V57" s="72">
        <f>SUMIF(Tbl.Kosten[KSnr.],$A57,Tbl.Kosten[P20])</f>
        <v>0</v>
      </c>
      <c r="W57" s="72">
        <f>SUMIF(Tbl.Kosten[KSnr.],$A57,Tbl.Kosten[P21])</f>
        <v>0</v>
      </c>
      <c r="X57" s="72">
        <f>SUMIF(Tbl.Kosten[KSnr.],$A57,Tbl.Kosten[P22])</f>
        <v>0</v>
      </c>
      <c r="Y57" s="72">
        <f>SUMIF(Tbl.Kosten[KSnr.],$A57,Tbl.Kosten[P23])</f>
        <v>0</v>
      </c>
      <c r="Z57" s="72">
        <f>SUMIF(Tbl.Kosten[KSnr.],$A57,Tbl.Kosten[P24])</f>
        <v>0</v>
      </c>
      <c r="AA57" s="72">
        <f>SUMIF(Tbl.Kosten[KSnr.],$A57,Tbl.Kosten[P25])</f>
        <v>0</v>
      </c>
      <c r="AB57" s="72">
        <f>SUMIF(Tbl.Kosten[KSnr.],$A57,Tbl.Kosten[P26])</f>
        <v>0</v>
      </c>
      <c r="AC57" s="72">
        <f>SUMIF(Tbl.Kosten[KSnr.],$A57,Tbl.Kosten[P27])</f>
        <v>0</v>
      </c>
      <c r="AD57" s="72">
        <f>SUMIF(Tbl.Kosten[KSnr.],$A57,Tbl.Kosten[P28])</f>
        <v>0</v>
      </c>
      <c r="AE57" s="72">
        <f>SUMIF(Tbl.Kosten[KSnr.],$A57,Tbl.Kosten[P29])</f>
        <v>0</v>
      </c>
      <c r="AF57" s="72">
        <f>SUMIF(Tbl.Kosten[KSnr.],$A57,Tbl.Kosten[P30])</f>
        <v>0</v>
      </c>
      <c r="AG57" s="72">
        <f>SUMIF(Tbl.Kosten[KSnr.],$A57,Tbl.Kosten[P31])</f>
        <v>0</v>
      </c>
      <c r="AH57" s="72">
        <f>SUMIF(Tbl.Kosten[KSnr.],$A57,Tbl.Kosten[P32])</f>
        <v>0</v>
      </c>
      <c r="AI57" s="72">
        <f>SUMIF(Tbl.Kosten[KSnr.],$A57,Tbl.Kosten[P33])</f>
        <v>0</v>
      </c>
      <c r="AJ57" s="72">
        <f>SUMIF(Tbl.Kosten[KSnr.],$A57,Tbl.Kosten[P34])</f>
        <v>0</v>
      </c>
      <c r="AK57" s="72">
        <f>SUMIF(Tbl.Kosten[KSnr.],$A57,Tbl.Kosten[P35])</f>
        <v>0</v>
      </c>
      <c r="AL57" s="72">
        <f>SUMIF(Tbl.Kosten[KSnr.],$A57,Tbl.Kosten[P36])</f>
        <v>0</v>
      </c>
      <c r="AM57" s="72">
        <f>SUMIF(Tbl.Kosten[KSnr.],$A57,Tbl.Kosten[P37])</f>
        <v>0</v>
      </c>
      <c r="AN57" s="72">
        <f>SUMIF(Tbl.Kosten[KSnr.],$A57,Tbl.Kosten[P38])</f>
        <v>0</v>
      </c>
      <c r="AO57" s="72">
        <f>SUMIF(Tbl.Kosten[KSnr.],$A57,Tbl.Kosten[P39])</f>
        <v>0</v>
      </c>
      <c r="AP57" s="72">
        <f>SUMIF(Tbl.Kosten[KSnr.],$A57,Tbl.Kosten[P40])</f>
        <v>0</v>
      </c>
      <c r="AQ57" s="72">
        <f>SUMIF(Tbl.Kosten[KSnr.],$A57,Tbl.Kosten[P41])</f>
        <v>0</v>
      </c>
      <c r="AR57" s="72">
        <f>SUMIF(Tbl.Kosten[KSnr.],$A57,Tbl.Kosten[P42])</f>
        <v>0</v>
      </c>
      <c r="AS57" s="72">
        <f>SUMIF(Tbl.Kosten[KSnr.],$A57,Tbl.Kosten[P43])</f>
        <v>0</v>
      </c>
      <c r="AT57" s="72">
        <f>SUMIF(Tbl.Kosten[KSnr.],$A57,Tbl.Kosten[P44])</f>
        <v>0</v>
      </c>
      <c r="AU57" s="72">
        <f>SUMIF(Tbl.Kosten[KSnr.],$A57,Tbl.Kosten[P45])</f>
        <v>0</v>
      </c>
      <c r="AV57" s="72">
        <f>SUMIF(Tbl.Kosten[KSnr.],$A57,Tbl.Kosten[P46])</f>
        <v>0</v>
      </c>
      <c r="AW57" s="72">
        <f>SUMIF(Tbl.Kosten[KSnr.],$A57,Tbl.Kosten[P47])</f>
        <v>0</v>
      </c>
      <c r="AX57" s="72">
        <f>SUMIF(Tbl.Kosten[KSnr.],$A57,Tbl.Kosten[P48])</f>
        <v>0</v>
      </c>
      <c r="AY57" s="72">
        <f>SUMIF(Tbl.Kosten[KSnr.],$A57,Tbl.Kosten[P49])</f>
        <v>0</v>
      </c>
      <c r="AZ57" s="72">
        <f>SUMIF(Tbl.Kosten[KSnr.],$A57,Tbl.Kosten[P50])</f>
        <v>0</v>
      </c>
    </row>
    <row r="58" spans="1:52" x14ac:dyDescent="0.35">
      <c r="A58" s="72" t="s">
        <v>324</v>
      </c>
      <c r="B58" s="75">
        <f>Tbl.Kosten[[#Totals],[KS3]]</f>
        <v>0</v>
      </c>
      <c r="C58" s="72">
        <f>SUMIF(Tbl.Kosten[KSnr.],$A58,Tbl.Kosten[P1])</f>
        <v>0</v>
      </c>
      <c r="D58" s="72">
        <f>SUMIF(Tbl.Kosten[KSnr.],$A58,Tbl.Kosten[P2])</f>
        <v>0</v>
      </c>
      <c r="E58" s="72">
        <f>SUMIF(Tbl.Kosten[KSnr.],$A58,Tbl.Kosten[P3])</f>
        <v>0</v>
      </c>
      <c r="F58" s="72">
        <f>SUMIF(Tbl.Kosten[KSnr.],$A58,Tbl.Kosten[P4])</f>
        <v>0</v>
      </c>
      <c r="G58" s="72">
        <f>SUMIF(Tbl.Kosten[KSnr.],$A58,Tbl.Kosten[P5])</f>
        <v>0</v>
      </c>
      <c r="H58" s="72">
        <f>SUMIF(Tbl.Kosten[KSnr.],$A58,Tbl.Kosten[P6])</f>
        <v>0</v>
      </c>
      <c r="I58" s="72">
        <f>SUMIF(Tbl.Kosten[KSnr.],$A58,Tbl.Kosten[P7])</f>
        <v>0</v>
      </c>
      <c r="J58" s="72">
        <f>SUMIF(Tbl.Kosten[KSnr.],$A58,Tbl.Kosten[P8])</f>
        <v>0</v>
      </c>
      <c r="K58" s="72">
        <f>SUMIF(Tbl.Kosten[KSnr.],$A58,Tbl.Kosten[P9])</f>
        <v>0</v>
      </c>
      <c r="L58" s="72">
        <f>SUMIF(Tbl.Kosten[KSnr.],$A58,Tbl.Kosten[P10])</f>
        <v>0</v>
      </c>
      <c r="M58" s="72">
        <f>SUMIF(Tbl.Kosten[KSnr.],$A58,Tbl.Kosten[P11])</f>
        <v>0</v>
      </c>
      <c r="N58" s="72">
        <f>SUMIF(Tbl.Kosten[KSnr.],$A58,Tbl.Kosten[P12])</f>
        <v>0</v>
      </c>
      <c r="O58" s="72">
        <f>SUMIF(Tbl.Kosten[KSnr.],$A58,Tbl.Kosten[P13])</f>
        <v>0</v>
      </c>
      <c r="P58" s="72">
        <f>SUMIF(Tbl.Kosten[KSnr.],$A58,Tbl.Kosten[P14])</f>
        <v>0</v>
      </c>
      <c r="Q58" s="72">
        <f>SUMIF(Tbl.Kosten[KSnr.],$A58,Tbl.Kosten[P15])</f>
        <v>0</v>
      </c>
      <c r="R58" s="72">
        <f>SUMIF(Tbl.Kosten[KSnr.],$A58,Tbl.Kosten[P16])</f>
        <v>0</v>
      </c>
      <c r="S58" s="72">
        <f>SUMIF(Tbl.Kosten[KSnr.],$A58,Tbl.Kosten[P17])</f>
        <v>0</v>
      </c>
      <c r="T58" s="72">
        <f>SUMIF(Tbl.Kosten[KSnr.],$A58,Tbl.Kosten[P18])</f>
        <v>0</v>
      </c>
      <c r="U58" s="72">
        <f>SUMIF(Tbl.Kosten[KSnr.],$A58,Tbl.Kosten[P19])</f>
        <v>0</v>
      </c>
      <c r="V58" s="72">
        <f>SUMIF(Tbl.Kosten[KSnr.],$A58,Tbl.Kosten[P20])</f>
        <v>0</v>
      </c>
      <c r="W58" s="72">
        <f>SUMIF(Tbl.Kosten[KSnr.],$A58,Tbl.Kosten[P21])</f>
        <v>0</v>
      </c>
      <c r="X58" s="72">
        <f>SUMIF(Tbl.Kosten[KSnr.],$A58,Tbl.Kosten[P22])</f>
        <v>0</v>
      </c>
      <c r="Y58" s="72">
        <f>SUMIF(Tbl.Kosten[KSnr.],$A58,Tbl.Kosten[P23])</f>
        <v>0</v>
      </c>
      <c r="Z58" s="72">
        <f>SUMIF(Tbl.Kosten[KSnr.],$A58,Tbl.Kosten[P24])</f>
        <v>0</v>
      </c>
      <c r="AA58" s="72">
        <f>SUMIF(Tbl.Kosten[KSnr.],$A58,Tbl.Kosten[P25])</f>
        <v>0</v>
      </c>
      <c r="AB58" s="72">
        <f>SUMIF(Tbl.Kosten[KSnr.],$A58,Tbl.Kosten[P26])</f>
        <v>0</v>
      </c>
      <c r="AC58" s="72">
        <f>SUMIF(Tbl.Kosten[KSnr.],$A58,Tbl.Kosten[P27])</f>
        <v>0</v>
      </c>
      <c r="AD58" s="72">
        <f>SUMIF(Tbl.Kosten[KSnr.],$A58,Tbl.Kosten[P28])</f>
        <v>0</v>
      </c>
      <c r="AE58" s="72">
        <f>SUMIF(Tbl.Kosten[KSnr.],$A58,Tbl.Kosten[P29])</f>
        <v>0</v>
      </c>
      <c r="AF58" s="72">
        <f>SUMIF(Tbl.Kosten[KSnr.],$A58,Tbl.Kosten[P30])</f>
        <v>0</v>
      </c>
      <c r="AG58" s="72">
        <f>SUMIF(Tbl.Kosten[KSnr.],$A58,Tbl.Kosten[P31])</f>
        <v>0</v>
      </c>
      <c r="AH58" s="72">
        <f>SUMIF(Tbl.Kosten[KSnr.],$A58,Tbl.Kosten[P32])</f>
        <v>0</v>
      </c>
      <c r="AI58" s="72">
        <f>SUMIF(Tbl.Kosten[KSnr.],$A58,Tbl.Kosten[P33])</f>
        <v>0</v>
      </c>
      <c r="AJ58" s="72">
        <f>SUMIF(Tbl.Kosten[KSnr.],$A58,Tbl.Kosten[P34])</f>
        <v>0</v>
      </c>
      <c r="AK58" s="72">
        <f>SUMIF(Tbl.Kosten[KSnr.],$A58,Tbl.Kosten[P35])</f>
        <v>0</v>
      </c>
      <c r="AL58" s="72">
        <f>SUMIF(Tbl.Kosten[KSnr.],$A58,Tbl.Kosten[P36])</f>
        <v>0</v>
      </c>
      <c r="AM58" s="72">
        <f>SUMIF(Tbl.Kosten[KSnr.],$A58,Tbl.Kosten[P37])</f>
        <v>0</v>
      </c>
      <c r="AN58" s="72">
        <f>SUMIF(Tbl.Kosten[KSnr.],$A58,Tbl.Kosten[P38])</f>
        <v>0</v>
      </c>
      <c r="AO58" s="72">
        <f>SUMIF(Tbl.Kosten[KSnr.],$A58,Tbl.Kosten[P39])</f>
        <v>0</v>
      </c>
      <c r="AP58" s="72">
        <f>SUMIF(Tbl.Kosten[KSnr.],$A58,Tbl.Kosten[P40])</f>
        <v>0</v>
      </c>
      <c r="AQ58" s="72">
        <f>SUMIF(Tbl.Kosten[KSnr.],$A58,Tbl.Kosten[P41])</f>
        <v>0</v>
      </c>
      <c r="AR58" s="72">
        <f>SUMIF(Tbl.Kosten[KSnr.],$A58,Tbl.Kosten[P42])</f>
        <v>0</v>
      </c>
      <c r="AS58" s="72">
        <f>SUMIF(Tbl.Kosten[KSnr.],$A58,Tbl.Kosten[P43])</f>
        <v>0</v>
      </c>
      <c r="AT58" s="72">
        <f>SUMIF(Tbl.Kosten[KSnr.],$A58,Tbl.Kosten[P44])</f>
        <v>0</v>
      </c>
      <c r="AU58" s="72">
        <f>SUMIF(Tbl.Kosten[KSnr.],$A58,Tbl.Kosten[P45])</f>
        <v>0</v>
      </c>
      <c r="AV58" s="72">
        <f>SUMIF(Tbl.Kosten[KSnr.],$A58,Tbl.Kosten[P46])</f>
        <v>0</v>
      </c>
      <c r="AW58" s="72">
        <f>SUMIF(Tbl.Kosten[KSnr.],$A58,Tbl.Kosten[P47])</f>
        <v>0</v>
      </c>
      <c r="AX58" s="72">
        <f>SUMIF(Tbl.Kosten[KSnr.],$A58,Tbl.Kosten[P48])</f>
        <v>0</v>
      </c>
      <c r="AY58" s="72">
        <f>SUMIF(Tbl.Kosten[KSnr.],$A58,Tbl.Kosten[P49])</f>
        <v>0</v>
      </c>
      <c r="AZ58" s="72">
        <f>SUMIF(Tbl.Kosten[KSnr.],$A58,Tbl.Kosten[P50])</f>
        <v>0</v>
      </c>
    </row>
    <row r="59" spans="1:52" x14ac:dyDescent="0.35">
      <c r="A59" s="72" t="s">
        <v>325</v>
      </c>
      <c r="B59" s="75">
        <f>Tbl.Kosten[[#Totals],[KS4]]</f>
        <v>0</v>
      </c>
      <c r="C59" s="72">
        <f>SUMIF(Tbl.Kosten[KSnr.],$A59,Tbl.Kosten[P1])</f>
        <v>0</v>
      </c>
      <c r="D59" s="72">
        <f>SUMIF(Tbl.Kosten[KSnr.],$A59,Tbl.Kosten[P2])</f>
        <v>0</v>
      </c>
      <c r="E59" s="72">
        <f>SUMIF(Tbl.Kosten[KSnr.],$A59,Tbl.Kosten[P3])</f>
        <v>0</v>
      </c>
      <c r="F59" s="72">
        <f>SUMIF(Tbl.Kosten[KSnr.],$A59,Tbl.Kosten[P4])</f>
        <v>0</v>
      </c>
      <c r="G59" s="72">
        <f>SUMIF(Tbl.Kosten[KSnr.],$A59,Tbl.Kosten[P5])</f>
        <v>0</v>
      </c>
      <c r="H59" s="72">
        <f>SUMIF(Tbl.Kosten[KSnr.],$A59,Tbl.Kosten[P6])</f>
        <v>0</v>
      </c>
      <c r="I59" s="72">
        <f>SUMIF(Tbl.Kosten[KSnr.],$A59,Tbl.Kosten[P7])</f>
        <v>0</v>
      </c>
      <c r="J59" s="72">
        <f>SUMIF(Tbl.Kosten[KSnr.],$A59,Tbl.Kosten[P8])</f>
        <v>0</v>
      </c>
      <c r="K59" s="72">
        <f>SUMIF(Tbl.Kosten[KSnr.],$A59,Tbl.Kosten[P9])</f>
        <v>0</v>
      </c>
      <c r="L59" s="72">
        <f>SUMIF(Tbl.Kosten[KSnr.],$A59,Tbl.Kosten[P10])</f>
        <v>0</v>
      </c>
      <c r="M59" s="72">
        <f>SUMIF(Tbl.Kosten[KSnr.],$A59,Tbl.Kosten[P11])</f>
        <v>0</v>
      </c>
      <c r="N59" s="72">
        <f>SUMIF(Tbl.Kosten[KSnr.],$A59,Tbl.Kosten[P12])</f>
        <v>0</v>
      </c>
      <c r="O59" s="72">
        <f>SUMIF(Tbl.Kosten[KSnr.],$A59,Tbl.Kosten[P13])</f>
        <v>0</v>
      </c>
      <c r="P59" s="72">
        <f>SUMIF(Tbl.Kosten[KSnr.],$A59,Tbl.Kosten[P14])</f>
        <v>0</v>
      </c>
      <c r="Q59" s="72">
        <f>SUMIF(Tbl.Kosten[KSnr.],$A59,Tbl.Kosten[P15])</f>
        <v>0</v>
      </c>
      <c r="R59" s="72">
        <f>SUMIF(Tbl.Kosten[KSnr.],$A59,Tbl.Kosten[P16])</f>
        <v>0</v>
      </c>
      <c r="S59" s="72">
        <f>SUMIF(Tbl.Kosten[KSnr.],$A59,Tbl.Kosten[P17])</f>
        <v>0</v>
      </c>
      <c r="T59" s="72">
        <f>SUMIF(Tbl.Kosten[KSnr.],$A59,Tbl.Kosten[P18])</f>
        <v>0</v>
      </c>
      <c r="U59" s="72">
        <f>SUMIF(Tbl.Kosten[KSnr.],$A59,Tbl.Kosten[P19])</f>
        <v>0</v>
      </c>
      <c r="V59" s="72">
        <f>SUMIF(Tbl.Kosten[KSnr.],$A59,Tbl.Kosten[P20])</f>
        <v>0</v>
      </c>
      <c r="W59" s="72">
        <f>SUMIF(Tbl.Kosten[KSnr.],$A59,Tbl.Kosten[P21])</f>
        <v>0</v>
      </c>
      <c r="X59" s="72">
        <f>SUMIF(Tbl.Kosten[KSnr.],$A59,Tbl.Kosten[P22])</f>
        <v>0</v>
      </c>
      <c r="Y59" s="72">
        <f>SUMIF(Tbl.Kosten[KSnr.],$A59,Tbl.Kosten[P23])</f>
        <v>0</v>
      </c>
      <c r="Z59" s="72">
        <f>SUMIF(Tbl.Kosten[KSnr.],$A59,Tbl.Kosten[P24])</f>
        <v>0</v>
      </c>
      <c r="AA59" s="72">
        <f>SUMIF(Tbl.Kosten[KSnr.],$A59,Tbl.Kosten[P25])</f>
        <v>0</v>
      </c>
      <c r="AB59" s="72">
        <f>SUMIF(Tbl.Kosten[KSnr.],$A59,Tbl.Kosten[P26])</f>
        <v>0</v>
      </c>
      <c r="AC59" s="72">
        <f>SUMIF(Tbl.Kosten[KSnr.],$A59,Tbl.Kosten[P27])</f>
        <v>0</v>
      </c>
      <c r="AD59" s="72">
        <f>SUMIF(Tbl.Kosten[KSnr.],$A59,Tbl.Kosten[P28])</f>
        <v>0</v>
      </c>
      <c r="AE59" s="72">
        <f>SUMIF(Tbl.Kosten[KSnr.],$A59,Tbl.Kosten[P29])</f>
        <v>0</v>
      </c>
      <c r="AF59" s="72">
        <f>SUMIF(Tbl.Kosten[KSnr.],$A59,Tbl.Kosten[P30])</f>
        <v>0</v>
      </c>
      <c r="AG59" s="72">
        <f>SUMIF(Tbl.Kosten[KSnr.],$A59,Tbl.Kosten[P31])</f>
        <v>0</v>
      </c>
      <c r="AH59" s="72">
        <f>SUMIF(Tbl.Kosten[KSnr.],$A59,Tbl.Kosten[P32])</f>
        <v>0</v>
      </c>
      <c r="AI59" s="72">
        <f>SUMIF(Tbl.Kosten[KSnr.],$A59,Tbl.Kosten[P33])</f>
        <v>0</v>
      </c>
      <c r="AJ59" s="72">
        <f>SUMIF(Tbl.Kosten[KSnr.],$A59,Tbl.Kosten[P34])</f>
        <v>0</v>
      </c>
      <c r="AK59" s="72">
        <f>SUMIF(Tbl.Kosten[KSnr.],$A59,Tbl.Kosten[P35])</f>
        <v>0</v>
      </c>
      <c r="AL59" s="72">
        <f>SUMIF(Tbl.Kosten[KSnr.],$A59,Tbl.Kosten[P36])</f>
        <v>0</v>
      </c>
      <c r="AM59" s="72">
        <f>SUMIF(Tbl.Kosten[KSnr.],$A59,Tbl.Kosten[P37])</f>
        <v>0</v>
      </c>
      <c r="AN59" s="72">
        <f>SUMIF(Tbl.Kosten[KSnr.],$A59,Tbl.Kosten[P38])</f>
        <v>0</v>
      </c>
      <c r="AO59" s="72">
        <f>SUMIF(Tbl.Kosten[KSnr.],$A59,Tbl.Kosten[P39])</f>
        <v>0</v>
      </c>
      <c r="AP59" s="72">
        <f>SUMIF(Tbl.Kosten[KSnr.],$A59,Tbl.Kosten[P40])</f>
        <v>0</v>
      </c>
      <c r="AQ59" s="72">
        <f>SUMIF(Tbl.Kosten[KSnr.],$A59,Tbl.Kosten[P41])</f>
        <v>0</v>
      </c>
      <c r="AR59" s="72">
        <f>SUMIF(Tbl.Kosten[KSnr.],$A59,Tbl.Kosten[P42])</f>
        <v>0</v>
      </c>
      <c r="AS59" s="72">
        <f>SUMIF(Tbl.Kosten[KSnr.],$A59,Tbl.Kosten[P43])</f>
        <v>0</v>
      </c>
      <c r="AT59" s="72">
        <f>SUMIF(Tbl.Kosten[KSnr.],$A59,Tbl.Kosten[P44])</f>
        <v>0</v>
      </c>
      <c r="AU59" s="72">
        <f>SUMIF(Tbl.Kosten[KSnr.],$A59,Tbl.Kosten[P45])</f>
        <v>0</v>
      </c>
      <c r="AV59" s="72">
        <f>SUMIF(Tbl.Kosten[KSnr.],$A59,Tbl.Kosten[P46])</f>
        <v>0</v>
      </c>
      <c r="AW59" s="72">
        <f>SUMIF(Tbl.Kosten[KSnr.],$A59,Tbl.Kosten[P47])</f>
        <v>0</v>
      </c>
      <c r="AX59" s="72">
        <f>SUMIF(Tbl.Kosten[KSnr.],$A59,Tbl.Kosten[P48])</f>
        <v>0</v>
      </c>
      <c r="AY59" s="72">
        <f>SUMIF(Tbl.Kosten[KSnr.],$A59,Tbl.Kosten[P49])</f>
        <v>0</v>
      </c>
      <c r="AZ59" s="72">
        <f>SUMIF(Tbl.Kosten[KSnr.],$A59,Tbl.Kosten[P50])</f>
        <v>0</v>
      </c>
    </row>
    <row r="60" spans="1:52" x14ac:dyDescent="0.35">
      <c r="A60" s="72" t="s">
        <v>326</v>
      </c>
      <c r="B60" s="75">
        <f>Tbl.Kosten[[#Totals],[KS5]]</f>
        <v>0</v>
      </c>
      <c r="C60" s="72">
        <f>SUMIF(Tbl.Kosten[KSnr.],$A60,Tbl.Kosten[P1])</f>
        <v>0</v>
      </c>
      <c r="D60" s="72">
        <f>SUMIF(Tbl.Kosten[KSnr.],$A60,Tbl.Kosten[P2])</f>
        <v>0</v>
      </c>
      <c r="E60" s="72">
        <f>SUMIF(Tbl.Kosten[KSnr.],$A60,Tbl.Kosten[P3])</f>
        <v>0</v>
      </c>
      <c r="F60" s="72">
        <f>SUMIF(Tbl.Kosten[KSnr.],$A60,Tbl.Kosten[P4])</f>
        <v>0</v>
      </c>
      <c r="G60" s="72">
        <f>SUMIF(Tbl.Kosten[KSnr.],$A60,Tbl.Kosten[P5])</f>
        <v>0</v>
      </c>
      <c r="H60" s="72">
        <f>SUMIF(Tbl.Kosten[KSnr.],$A60,Tbl.Kosten[P6])</f>
        <v>0</v>
      </c>
      <c r="I60" s="72">
        <f>SUMIF(Tbl.Kosten[KSnr.],$A60,Tbl.Kosten[P7])</f>
        <v>0</v>
      </c>
      <c r="J60" s="72">
        <f>SUMIF(Tbl.Kosten[KSnr.],$A60,Tbl.Kosten[P8])</f>
        <v>0</v>
      </c>
      <c r="K60" s="72">
        <f>SUMIF(Tbl.Kosten[KSnr.],$A60,Tbl.Kosten[P9])</f>
        <v>0</v>
      </c>
      <c r="L60" s="72">
        <f>SUMIF(Tbl.Kosten[KSnr.],$A60,Tbl.Kosten[P10])</f>
        <v>0</v>
      </c>
      <c r="M60" s="72">
        <f>SUMIF(Tbl.Kosten[KSnr.],$A60,Tbl.Kosten[P11])</f>
        <v>0</v>
      </c>
      <c r="N60" s="72">
        <f>SUMIF(Tbl.Kosten[KSnr.],$A60,Tbl.Kosten[P12])</f>
        <v>0</v>
      </c>
      <c r="O60" s="72">
        <f>SUMIF(Tbl.Kosten[KSnr.],$A60,Tbl.Kosten[P13])</f>
        <v>0</v>
      </c>
      <c r="P60" s="72">
        <f>SUMIF(Tbl.Kosten[KSnr.],$A60,Tbl.Kosten[P14])</f>
        <v>0</v>
      </c>
      <c r="Q60" s="72">
        <f>SUMIF(Tbl.Kosten[KSnr.],$A60,Tbl.Kosten[P15])</f>
        <v>0</v>
      </c>
      <c r="R60" s="72">
        <f>SUMIF(Tbl.Kosten[KSnr.],$A60,Tbl.Kosten[P16])</f>
        <v>0</v>
      </c>
      <c r="S60" s="72">
        <f>SUMIF(Tbl.Kosten[KSnr.],$A60,Tbl.Kosten[P17])</f>
        <v>0</v>
      </c>
      <c r="T60" s="72">
        <f>SUMIF(Tbl.Kosten[KSnr.],$A60,Tbl.Kosten[P18])</f>
        <v>0</v>
      </c>
      <c r="U60" s="72">
        <f>SUMIF(Tbl.Kosten[KSnr.],$A60,Tbl.Kosten[P19])</f>
        <v>0</v>
      </c>
      <c r="V60" s="72">
        <f>SUMIF(Tbl.Kosten[KSnr.],$A60,Tbl.Kosten[P20])</f>
        <v>0</v>
      </c>
      <c r="W60" s="72">
        <f>SUMIF(Tbl.Kosten[KSnr.],$A60,Tbl.Kosten[P21])</f>
        <v>0</v>
      </c>
      <c r="X60" s="72">
        <f>SUMIF(Tbl.Kosten[KSnr.],$A60,Tbl.Kosten[P22])</f>
        <v>0</v>
      </c>
      <c r="Y60" s="72">
        <f>SUMIF(Tbl.Kosten[KSnr.],$A60,Tbl.Kosten[P23])</f>
        <v>0</v>
      </c>
      <c r="Z60" s="72">
        <f>SUMIF(Tbl.Kosten[KSnr.],$A60,Tbl.Kosten[P24])</f>
        <v>0</v>
      </c>
      <c r="AA60" s="72">
        <f>SUMIF(Tbl.Kosten[KSnr.],$A60,Tbl.Kosten[P25])</f>
        <v>0</v>
      </c>
      <c r="AB60" s="72">
        <f>SUMIF(Tbl.Kosten[KSnr.],$A60,Tbl.Kosten[P26])</f>
        <v>0</v>
      </c>
      <c r="AC60" s="72">
        <f>SUMIF(Tbl.Kosten[KSnr.],$A60,Tbl.Kosten[P27])</f>
        <v>0</v>
      </c>
      <c r="AD60" s="72">
        <f>SUMIF(Tbl.Kosten[KSnr.],$A60,Tbl.Kosten[P28])</f>
        <v>0</v>
      </c>
      <c r="AE60" s="72">
        <f>SUMIF(Tbl.Kosten[KSnr.],$A60,Tbl.Kosten[P29])</f>
        <v>0</v>
      </c>
      <c r="AF60" s="72">
        <f>SUMIF(Tbl.Kosten[KSnr.],$A60,Tbl.Kosten[P30])</f>
        <v>0</v>
      </c>
      <c r="AG60" s="72">
        <f>SUMIF(Tbl.Kosten[KSnr.],$A60,Tbl.Kosten[P31])</f>
        <v>0</v>
      </c>
      <c r="AH60" s="72">
        <f>SUMIF(Tbl.Kosten[KSnr.],$A60,Tbl.Kosten[P32])</f>
        <v>0</v>
      </c>
      <c r="AI60" s="72">
        <f>SUMIF(Tbl.Kosten[KSnr.],$A60,Tbl.Kosten[P33])</f>
        <v>0</v>
      </c>
      <c r="AJ60" s="72">
        <f>SUMIF(Tbl.Kosten[KSnr.],$A60,Tbl.Kosten[P34])</f>
        <v>0</v>
      </c>
      <c r="AK60" s="72">
        <f>SUMIF(Tbl.Kosten[KSnr.],$A60,Tbl.Kosten[P35])</f>
        <v>0</v>
      </c>
      <c r="AL60" s="72">
        <f>SUMIF(Tbl.Kosten[KSnr.],$A60,Tbl.Kosten[P36])</f>
        <v>0</v>
      </c>
      <c r="AM60" s="72">
        <f>SUMIF(Tbl.Kosten[KSnr.],$A60,Tbl.Kosten[P37])</f>
        <v>0</v>
      </c>
      <c r="AN60" s="72">
        <f>SUMIF(Tbl.Kosten[KSnr.],$A60,Tbl.Kosten[P38])</f>
        <v>0</v>
      </c>
      <c r="AO60" s="72">
        <f>SUMIF(Tbl.Kosten[KSnr.],$A60,Tbl.Kosten[P39])</f>
        <v>0</v>
      </c>
      <c r="AP60" s="72">
        <f>SUMIF(Tbl.Kosten[KSnr.],$A60,Tbl.Kosten[P40])</f>
        <v>0</v>
      </c>
      <c r="AQ60" s="72">
        <f>SUMIF(Tbl.Kosten[KSnr.],$A60,Tbl.Kosten[P41])</f>
        <v>0</v>
      </c>
      <c r="AR60" s="72">
        <f>SUMIF(Tbl.Kosten[KSnr.],$A60,Tbl.Kosten[P42])</f>
        <v>0</v>
      </c>
      <c r="AS60" s="72">
        <f>SUMIF(Tbl.Kosten[KSnr.],$A60,Tbl.Kosten[P43])</f>
        <v>0</v>
      </c>
      <c r="AT60" s="72">
        <f>SUMIF(Tbl.Kosten[KSnr.],$A60,Tbl.Kosten[P44])</f>
        <v>0</v>
      </c>
      <c r="AU60" s="72">
        <f>SUMIF(Tbl.Kosten[KSnr.],$A60,Tbl.Kosten[P45])</f>
        <v>0</v>
      </c>
      <c r="AV60" s="72">
        <f>SUMIF(Tbl.Kosten[KSnr.],$A60,Tbl.Kosten[P46])</f>
        <v>0</v>
      </c>
      <c r="AW60" s="72">
        <f>SUMIF(Tbl.Kosten[KSnr.],$A60,Tbl.Kosten[P47])</f>
        <v>0</v>
      </c>
      <c r="AX60" s="72">
        <f>SUMIF(Tbl.Kosten[KSnr.],$A60,Tbl.Kosten[P48])</f>
        <v>0</v>
      </c>
      <c r="AY60" s="72">
        <f>SUMIF(Tbl.Kosten[KSnr.],$A60,Tbl.Kosten[P49])</f>
        <v>0</v>
      </c>
      <c r="AZ60" s="72">
        <f>SUMIF(Tbl.Kosten[KSnr.],$A60,Tbl.Kosten[P50])</f>
        <v>0</v>
      </c>
    </row>
    <row r="61" spans="1:52" x14ac:dyDescent="0.35">
      <c r="A61" s="72" t="s">
        <v>327</v>
      </c>
      <c r="B61" s="75">
        <f>Tbl.Kosten[[#Totals],[KS6]]</f>
        <v>0</v>
      </c>
      <c r="C61" s="72">
        <f>SUMIF(Tbl.Kosten[KSnr.],$A61,Tbl.Kosten[P1])</f>
        <v>0</v>
      </c>
      <c r="D61" s="72">
        <f>SUMIF(Tbl.Kosten[KSnr.],$A61,Tbl.Kosten[P2])</f>
        <v>0</v>
      </c>
      <c r="E61" s="72">
        <f>SUMIF(Tbl.Kosten[KSnr.],$A61,Tbl.Kosten[P3])</f>
        <v>0</v>
      </c>
      <c r="F61" s="72">
        <f>SUMIF(Tbl.Kosten[KSnr.],$A61,Tbl.Kosten[P4])</f>
        <v>0</v>
      </c>
      <c r="G61" s="72">
        <f>SUMIF(Tbl.Kosten[KSnr.],$A61,Tbl.Kosten[P5])</f>
        <v>0</v>
      </c>
      <c r="H61" s="72">
        <f>SUMIF(Tbl.Kosten[KSnr.],$A61,Tbl.Kosten[P6])</f>
        <v>0</v>
      </c>
      <c r="I61" s="72">
        <f>SUMIF(Tbl.Kosten[KSnr.],$A61,Tbl.Kosten[P7])</f>
        <v>0</v>
      </c>
      <c r="J61" s="72">
        <f>SUMIF(Tbl.Kosten[KSnr.],$A61,Tbl.Kosten[P8])</f>
        <v>0</v>
      </c>
      <c r="K61" s="72">
        <f>SUMIF(Tbl.Kosten[KSnr.],$A61,Tbl.Kosten[P9])</f>
        <v>0</v>
      </c>
      <c r="L61" s="72">
        <f>SUMIF(Tbl.Kosten[KSnr.],$A61,Tbl.Kosten[P10])</f>
        <v>0</v>
      </c>
      <c r="M61" s="72">
        <f>SUMIF(Tbl.Kosten[KSnr.],$A61,Tbl.Kosten[P11])</f>
        <v>0</v>
      </c>
      <c r="N61" s="72">
        <f>SUMIF(Tbl.Kosten[KSnr.],$A61,Tbl.Kosten[P12])</f>
        <v>0</v>
      </c>
      <c r="O61" s="72">
        <f>SUMIF(Tbl.Kosten[KSnr.],$A61,Tbl.Kosten[P13])</f>
        <v>0</v>
      </c>
      <c r="P61" s="72">
        <f>SUMIF(Tbl.Kosten[KSnr.],$A61,Tbl.Kosten[P14])</f>
        <v>0</v>
      </c>
      <c r="Q61" s="72">
        <f>SUMIF(Tbl.Kosten[KSnr.],$A61,Tbl.Kosten[P15])</f>
        <v>0</v>
      </c>
      <c r="R61" s="72">
        <f>SUMIF(Tbl.Kosten[KSnr.],$A61,Tbl.Kosten[P16])</f>
        <v>0</v>
      </c>
      <c r="S61" s="72">
        <f>SUMIF(Tbl.Kosten[KSnr.],$A61,Tbl.Kosten[P17])</f>
        <v>0</v>
      </c>
      <c r="T61" s="72">
        <f>SUMIF(Tbl.Kosten[KSnr.],$A61,Tbl.Kosten[P18])</f>
        <v>0</v>
      </c>
      <c r="U61" s="72">
        <f>SUMIF(Tbl.Kosten[KSnr.],$A61,Tbl.Kosten[P19])</f>
        <v>0</v>
      </c>
      <c r="V61" s="72">
        <f>SUMIF(Tbl.Kosten[KSnr.],$A61,Tbl.Kosten[P20])</f>
        <v>0</v>
      </c>
      <c r="W61" s="72">
        <f>SUMIF(Tbl.Kosten[KSnr.],$A61,Tbl.Kosten[P21])</f>
        <v>0</v>
      </c>
      <c r="X61" s="72">
        <f>SUMIF(Tbl.Kosten[KSnr.],$A61,Tbl.Kosten[P22])</f>
        <v>0</v>
      </c>
      <c r="Y61" s="72">
        <f>SUMIF(Tbl.Kosten[KSnr.],$A61,Tbl.Kosten[P23])</f>
        <v>0</v>
      </c>
      <c r="Z61" s="72">
        <f>SUMIF(Tbl.Kosten[KSnr.],$A61,Tbl.Kosten[P24])</f>
        <v>0</v>
      </c>
      <c r="AA61" s="72">
        <f>SUMIF(Tbl.Kosten[KSnr.],$A61,Tbl.Kosten[P25])</f>
        <v>0</v>
      </c>
      <c r="AB61" s="72">
        <f>SUMIF(Tbl.Kosten[KSnr.],$A61,Tbl.Kosten[P26])</f>
        <v>0</v>
      </c>
      <c r="AC61" s="72">
        <f>SUMIF(Tbl.Kosten[KSnr.],$A61,Tbl.Kosten[P27])</f>
        <v>0</v>
      </c>
      <c r="AD61" s="72">
        <f>SUMIF(Tbl.Kosten[KSnr.],$A61,Tbl.Kosten[P28])</f>
        <v>0</v>
      </c>
      <c r="AE61" s="72">
        <f>SUMIF(Tbl.Kosten[KSnr.],$A61,Tbl.Kosten[P29])</f>
        <v>0</v>
      </c>
      <c r="AF61" s="72">
        <f>SUMIF(Tbl.Kosten[KSnr.],$A61,Tbl.Kosten[P30])</f>
        <v>0</v>
      </c>
      <c r="AG61" s="72">
        <f>SUMIF(Tbl.Kosten[KSnr.],$A61,Tbl.Kosten[P31])</f>
        <v>0</v>
      </c>
      <c r="AH61" s="72">
        <f>SUMIF(Tbl.Kosten[KSnr.],$A61,Tbl.Kosten[P32])</f>
        <v>0</v>
      </c>
      <c r="AI61" s="72">
        <f>SUMIF(Tbl.Kosten[KSnr.],$A61,Tbl.Kosten[P33])</f>
        <v>0</v>
      </c>
      <c r="AJ61" s="72">
        <f>SUMIF(Tbl.Kosten[KSnr.],$A61,Tbl.Kosten[P34])</f>
        <v>0</v>
      </c>
      <c r="AK61" s="72">
        <f>SUMIF(Tbl.Kosten[KSnr.],$A61,Tbl.Kosten[P35])</f>
        <v>0</v>
      </c>
      <c r="AL61" s="72">
        <f>SUMIF(Tbl.Kosten[KSnr.],$A61,Tbl.Kosten[P36])</f>
        <v>0</v>
      </c>
      <c r="AM61" s="72">
        <f>SUMIF(Tbl.Kosten[KSnr.],$A61,Tbl.Kosten[P37])</f>
        <v>0</v>
      </c>
      <c r="AN61" s="72">
        <f>SUMIF(Tbl.Kosten[KSnr.],$A61,Tbl.Kosten[P38])</f>
        <v>0</v>
      </c>
      <c r="AO61" s="72">
        <f>SUMIF(Tbl.Kosten[KSnr.],$A61,Tbl.Kosten[P39])</f>
        <v>0</v>
      </c>
      <c r="AP61" s="72">
        <f>SUMIF(Tbl.Kosten[KSnr.],$A61,Tbl.Kosten[P40])</f>
        <v>0</v>
      </c>
      <c r="AQ61" s="72">
        <f>SUMIF(Tbl.Kosten[KSnr.],$A61,Tbl.Kosten[P41])</f>
        <v>0</v>
      </c>
      <c r="AR61" s="72">
        <f>SUMIF(Tbl.Kosten[KSnr.],$A61,Tbl.Kosten[P42])</f>
        <v>0</v>
      </c>
      <c r="AS61" s="72">
        <f>SUMIF(Tbl.Kosten[KSnr.],$A61,Tbl.Kosten[P43])</f>
        <v>0</v>
      </c>
      <c r="AT61" s="72">
        <f>SUMIF(Tbl.Kosten[KSnr.],$A61,Tbl.Kosten[P44])</f>
        <v>0</v>
      </c>
      <c r="AU61" s="72">
        <f>SUMIF(Tbl.Kosten[KSnr.],$A61,Tbl.Kosten[P45])</f>
        <v>0</v>
      </c>
      <c r="AV61" s="72">
        <f>SUMIF(Tbl.Kosten[KSnr.],$A61,Tbl.Kosten[P46])</f>
        <v>0</v>
      </c>
      <c r="AW61" s="72">
        <f>SUMIF(Tbl.Kosten[KSnr.],$A61,Tbl.Kosten[P47])</f>
        <v>0</v>
      </c>
      <c r="AX61" s="72">
        <f>SUMIF(Tbl.Kosten[KSnr.],$A61,Tbl.Kosten[P48])</f>
        <v>0</v>
      </c>
      <c r="AY61" s="72">
        <f>SUMIF(Tbl.Kosten[KSnr.],$A61,Tbl.Kosten[P49])</f>
        <v>0</v>
      </c>
      <c r="AZ61" s="72">
        <f>SUMIF(Tbl.Kosten[KSnr.],$A61,Tbl.Kosten[P50])</f>
        <v>0</v>
      </c>
    </row>
    <row r="62" spans="1:52" x14ac:dyDescent="0.35">
      <c r="A62" s="72" t="s">
        <v>328</v>
      </c>
      <c r="B62" s="75">
        <f>Tbl.Kosten[[#Totals],[KS7]]</f>
        <v>0</v>
      </c>
      <c r="C62" s="72">
        <f>SUMIF(Tbl.Kosten[KSnr.],$A62,Tbl.Kosten[P1])</f>
        <v>0</v>
      </c>
      <c r="D62" s="72">
        <f>SUMIF(Tbl.Kosten[KSnr.],$A62,Tbl.Kosten[P2])</f>
        <v>0</v>
      </c>
      <c r="E62" s="72">
        <f>SUMIF(Tbl.Kosten[KSnr.],$A62,Tbl.Kosten[P3])</f>
        <v>0</v>
      </c>
      <c r="F62" s="72">
        <f>SUMIF(Tbl.Kosten[KSnr.],$A62,Tbl.Kosten[P4])</f>
        <v>0</v>
      </c>
      <c r="G62" s="72">
        <f>SUMIF(Tbl.Kosten[KSnr.],$A62,Tbl.Kosten[P5])</f>
        <v>0</v>
      </c>
      <c r="H62" s="72">
        <f>SUMIF(Tbl.Kosten[KSnr.],$A62,Tbl.Kosten[P6])</f>
        <v>0</v>
      </c>
      <c r="I62" s="72">
        <f>SUMIF(Tbl.Kosten[KSnr.],$A62,Tbl.Kosten[P7])</f>
        <v>0</v>
      </c>
      <c r="J62" s="72">
        <f>SUMIF(Tbl.Kosten[KSnr.],$A62,Tbl.Kosten[P8])</f>
        <v>0</v>
      </c>
      <c r="K62" s="72">
        <f>SUMIF(Tbl.Kosten[KSnr.],$A62,Tbl.Kosten[P9])</f>
        <v>0</v>
      </c>
      <c r="L62" s="72">
        <f>SUMIF(Tbl.Kosten[KSnr.],$A62,Tbl.Kosten[P10])</f>
        <v>0</v>
      </c>
      <c r="M62" s="72">
        <f>SUMIF(Tbl.Kosten[KSnr.],$A62,Tbl.Kosten[P11])</f>
        <v>0</v>
      </c>
      <c r="N62" s="72">
        <f>SUMIF(Tbl.Kosten[KSnr.],$A62,Tbl.Kosten[P12])</f>
        <v>0</v>
      </c>
      <c r="O62" s="72">
        <f>SUMIF(Tbl.Kosten[KSnr.],$A62,Tbl.Kosten[P13])</f>
        <v>0</v>
      </c>
      <c r="P62" s="72">
        <f>SUMIF(Tbl.Kosten[KSnr.],$A62,Tbl.Kosten[P14])</f>
        <v>0</v>
      </c>
      <c r="Q62" s="72">
        <f>SUMIF(Tbl.Kosten[KSnr.],$A62,Tbl.Kosten[P15])</f>
        <v>0</v>
      </c>
      <c r="R62" s="72">
        <f>SUMIF(Tbl.Kosten[KSnr.],$A62,Tbl.Kosten[P16])</f>
        <v>0</v>
      </c>
      <c r="S62" s="72">
        <f>SUMIF(Tbl.Kosten[KSnr.],$A62,Tbl.Kosten[P17])</f>
        <v>0</v>
      </c>
      <c r="T62" s="72">
        <f>SUMIF(Tbl.Kosten[KSnr.],$A62,Tbl.Kosten[P18])</f>
        <v>0</v>
      </c>
      <c r="U62" s="72">
        <f>SUMIF(Tbl.Kosten[KSnr.],$A62,Tbl.Kosten[P19])</f>
        <v>0</v>
      </c>
      <c r="V62" s="72">
        <f>SUMIF(Tbl.Kosten[KSnr.],$A62,Tbl.Kosten[P20])</f>
        <v>0</v>
      </c>
      <c r="W62" s="72">
        <f>SUMIF(Tbl.Kosten[KSnr.],$A62,Tbl.Kosten[P21])</f>
        <v>0</v>
      </c>
      <c r="X62" s="72">
        <f>SUMIF(Tbl.Kosten[KSnr.],$A62,Tbl.Kosten[P22])</f>
        <v>0</v>
      </c>
      <c r="Y62" s="72">
        <f>SUMIF(Tbl.Kosten[KSnr.],$A62,Tbl.Kosten[P23])</f>
        <v>0</v>
      </c>
      <c r="Z62" s="72">
        <f>SUMIF(Tbl.Kosten[KSnr.],$A62,Tbl.Kosten[P24])</f>
        <v>0</v>
      </c>
      <c r="AA62" s="72">
        <f>SUMIF(Tbl.Kosten[KSnr.],$A62,Tbl.Kosten[P25])</f>
        <v>0</v>
      </c>
      <c r="AB62" s="72">
        <f>SUMIF(Tbl.Kosten[KSnr.],$A62,Tbl.Kosten[P26])</f>
        <v>0</v>
      </c>
      <c r="AC62" s="72">
        <f>SUMIF(Tbl.Kosten[KSnr.],$A62,Tbl.Kosten[P27])</f>
        <v>0</v>
      </c>
      <c r="AD62" s="72">
        <f>SUMIF(Tbl.Kosten[KSnr.],$A62,Tbl.Kosten[P28])</f>
        <v>0</v>
      </c>
      <c r="AE62" s="72">
        <f>SUMIF(Tbl.Kosten[KSnr.],$A62,Tbl.Kosten[P29])</f>
        <v>0</v>
      </c>
      <c r="AF62" s="72">
        <f>SUMIF(Tbl.Kosten[KSnr.],$A62,Tbl.Kosten[P30])</f>
        <v>0</v>
      </c>
      <c r="AG62" s="72">
        <f>SUMIF(Tbl.Kosten[KSnr.],$A62,Tbl.Kosten[P31])</f>
        <v>0</v>
      </c>
      <c r="AH62" s="72">
        <f>SUMIF(Tbl.Kosten[KSnr.],$A62,Tbl.Kosten[P32])</f>
        <v>0</v>
      </c>
      <c r="AI62" s="72">
        <f>SUMIF(Tbl.Kosten[KSnr.],$A62,Tbl.Kosten[P33])</f>
        <v>0</v>
      </c>
      <c r="AJ62" s="72">
        <f>SUMIF(Tbl.Kosten[KSnr.],$A62,Tbl.Kosten[P34])</f>
        <v>0</v>
      </c>
      <c r="AK62" s="72">
        <f>SUMIF(Tbl.Kosten[KSnr.],$A62,Tbl.Kosten[P35])</f>
        <v>0</v>
      </c>
      <c r="AL62" s="72">
        <f>SUMIF(Tbl.Kosten[KSnr.],$A62,Tbl.Kosten[P36])</f>
        <v>0</v>
      </c>
      <c r="AM62" s="72">
        <f>SUMIF(Tbl.Kosten[KSnr.],$A62,Tbl.Kosten[P37])</f>
        <v>0</v>
      </c>
      <c r="AN62" s="72">
        <f>SUMIF(Tbl.Kosten[KSnr.],$A62,Tbl.Kosten[P38])</f>
        <v>0</v>
      </c>
      <c r="AO62" s="72">
        <f>SUMIF(Tbl.Kosten[KSnr.],$A62,Tbl.Kosten[P39])</f>
        <v>0</v>
      </c>
      <c r="AP62" s="72">
        <f>SUMIF(Tbl.Kosten[KSnr.],$A62,Tbl.Kosten[P40])</f>
        <v>0</v>
      </c>
      <c r="AQ62" s="72">
        <f>SUMIF(Tbl.Kosten[KSnr.],$A62,Tbl.Kosten[P41])</f>
        <v>0</v>
      </c>
      <c r="AR62" s="72">
        <f>SUMIF(Tbl.Kosten[KSnr.],$A62,Tbl.Kosten[P42])</f>
        <v>0</v>
      </c>
      <c r="AS62" s="72">
        <f>SUMIF(Tbl.Kosten[KSnr.],$A62,Tbl.Kosten[P43])</f>
        <v>0</v>
      </c>
      <c r="AT62" s="72">
        <f>SUMIF(Tbl.Kosten[KSnr.],$A62,Tbl.Kosten[P44])</f>
        <v>0</v>
      </c>
      <c r="AU62" s="72">
        <f>SUMIF(Tbl.Kosten[KSnr.],$A62,Tbl.Kosten[P45])</f>
        <v>0</v>
      </c>
      <c r="AV62" s="72">
        <f>SUMIF(Tbl.Kosten[KSnr.],$A62,Tbl.Kosten[P46])</f>
        <v>0</v>
      </c>
      <c r="AW62" s="72">
        <f>SUMIF(Tbl.Kosten[KSnr.],$A62,Tbl.Kosten[P47])</f>
        <v>0</v>
      </c>
      <c r="AX62" s="72">
        <f>SUMIF(Tbl.Kosten[KSnr.],$A62,Tbl.Kosten[P48])</f>
        <v>0</v>
      </c>
      <c r="AY62" s="72">
        <f>SUMIF(Tbl.Kosten[KSnr.],$A62,Tbl.Kosten[P49])</f>
        <v>0</v>
      </c>
      <c r="AZ62" s="72">
        <f>SUMIF(Tbl.Kosten[KSnr.],$A62,Tbl.Kosten[P50])</f>
        <v>0</v>
      </c>
    </row>
    <row r="63" spans="1:52" x14ac:dyDescent="0.35">
      <c r="A63" s="72" t="s">
        <v>329</v>
      </c>
      <c r="B63" s="75">
        <f>Tbl.Kosten[[#Totals],[KS8]]</f>
        <v>0</v>
      </c>
      <c r="C63" s="72">
        <f>SUMIF(Tbl.Kosten[KSnr.],$A63,Tbl.Kosten[P1])</f>
        <v>0</v>
      </c>
      <c r="D63" s="72">
        <f>SUMIF(Tbl.Kosten[KSnr.],$A63,Tbl.Kosten[P2])</f>
        <v>0</v>
      </c>
      <c r="E63" s="72">
        <f>SUMIF(Tbl.Kosten[KSnr.],$A63,Tbl.Kosten[P3])</f>
        <v>0</v>
      </c>
      <c r="F63" s="72">
        <f>SUMIF(Tbl.Kosten[KSnr.],$A63,Tbl.Kosten[P4])</f>
        <v>0</v>
      </c>
      <c r="G63" s="72">
        <f>SUMIF(Tbl.Kosten[KSnr.],$A63,Tbl.Kosten[P5])</f>
        <v>0</v>
      </c>
      <c r="H63" s="72">
        <f>SUMIF(Tbl.Kosten[KSnr.],$A63,Tbl.Kosten[P6])</f>
        <v>0</v>
      </c>
      <c r="I63" s="72">
        <f>SUMIF(Tbl.Kosten[KSnr.],$A63,Tbl.Kosten[P7])</f>
        <v>0</v>
      </c>
      <c r="J63" s="72">
        <f>SUMIF(Tbl.Kosten[KSnr.],$A63,Tbl.Kosten[P8])</f>
        <v>0</v>
      </c>
      <c r="K63" s="72">
        <f>SUMIF(Tbl.Kosten[KSnr.],$A63,Tbl.Kosten[P9])</f>
        <v>0</v>
      </c>
      <c r="L63" s="72">
        <f>SUMIF(Tbl.Kosten[KSnr.],$A63,Tbl.Kosten[P10])</f>
        <v>0</v>
      </c>
      <c r="M63" s="72">
        <f>SUMIF(Tbl.Kosten[KSnr.],$A63,Tbl.Kosten[P11])</f>
        <v>0</v>
      </c>
      <c r="N63" s="72">
        <f>SUMIF(Tbl.Kosten[KSnr.],$A63,Tbl.Kosten[P12])</f>
        <v>0</v>
      </c>
      <c r="O63" s="72">
        <f>SUMIF(Tbl.Kosten[KSnr.],$A63,Tbl.Kosten[P13])</f>
        <v>0</v>
      </c>
      <c r="P63" s="72">
        <f>SUMIF(Tbl.Kosten[KSnr.],$A63,Tbl.Kosten[P14])</f>
        <v>0</v>
      </c>
      <c r="Q63" s="72">
        <f>SUMIF(Tbl.Kosten[KSnr.],$A63,Tbl.Kosten[P15])</f>
        <v>0</v>
      </c>
      <c r="R63" s="72">
        <f>SUMIF(Tbl.Kosten[KSnr.],$A63,Tbl.Kosten[P16])</f>
        <v>0</v>
      </c>
      <c r="S63" s="72">
        <f>SUMIF(Tbl.Kosten[KSnr.],$A63,Tbl.Kosten[P17])</f>
        <v>0</v>
      </c>
      <c r="T63" s="72">
        <f>SUMIF(Tbl.Kosten[KSnr.],$A63,Tbl.Kosten[P18])</f>
        <v>0</v>
      </c>
      <c r="U63" s="72">
        <f>SUMIF(Tbl.Kosten[KSnr.],$A63,Tbl.Kosten[P19])</f>
        <v>0</v>
      </c>
      <c r="V63" s="72">
        <f>SUMIF(Tbl.Kosten[KSnr.],$A63,Tbl.Kosten[P20])</f>
        <v>0</v>
      </c>
      <c r="W63" s="72">
        <f>SUMIF(Tbl.Kosten[KSnr.],$A63,Tbl.Kosten[P21])</f>
        <v>0</v>
      </c>
      <c r="X63" s="72">
        <f>SUMIF(Tbl.Kosten[KSnr.],$A63,Tbl.Kosten[P22])</f>
        <v>0</v>
      </c>
      <c r="Y63" s="72">
        <f>SUMIF(Tbl.Kosten[KSnr.],$A63,Tbl.Kosten[P23])</f>
        <v>0</v>
      </c>
      <c r="Z63" s="72">
        <f>SUMIF(Tbl.Kosten[KSnr.],$A63,Tbl.Kosten[P24])</f>
        <v>0</v>
      </c>
      <c r="AA63" s="72">
        <f>SUMIF(Tbl.Kosten[KSnr.],$A63,Tbl.Kosten[P25])</f>
        <v>0</v>
      </c>
      <c r="AB63" s="72">
        <f>SUMIF(Tbl.Kosten[KSnr.],$A63,Tbl.Kosten[P26])</f>
        <v>0</v>
      </c>
      <c r="AC63" s="72">
        <f>SUMIF(Tbl.Kosten[KSnr.],$A63,Tbl.Kosten[P27])</f>
        <v>0</v>
      </c>
      <c r="AD63" s="72">
        <f>SUMIF(Tbl.Kosten[KSnr.],$A63,Tbl.Kosten[P28])</f>
        <v>0</v>
      </c>
      <c r="AE63" s="72">
        <f>SUMIF(Tbl.Kosten[KSnr.],$A63,Tbl.Kosten[P29])</f>
        <v>0</v>
      </c>
      <c r="AF63" s="72">
        <f>SUMIF(Tbl.Kosten[KSnr.],$A63,Tbl.Kosten[P30])</f>
        <v>0</v>
      </c>
      <c r="AG63" s="72">
        <f>SUMIF(Tbl.Kosten[KSnr.],$A63,Tbl.Kosten[P31])</f>
        <v>0</v>
      </c>
      <c r="AH63" s="72">
        <f>SUMIF(Tbl.Kosten[KSnr.],$A63,Tbl.Kosten[P32])</f>
        <v>0</v>
      </c>
      <c r="AI63" s="72">
        <f>SUMIF(Tbl.Kosten[KSnr.],$A63,Tbl.Kosten[P33])</f>
        <v>0</v>
      </c>
      <c r="AJ63" s="72">
        <f>SUMIF(Tbl.Kosten[KSnr.],$A63,Tbl.Kosten[P34])</f>
        <v>0</v>
      </c>
      <c r="AK63" s="72">
        <f>SUMIF(Tbl.Kosten[KSnr.],$A63,Tbl.Kosten[P35])</f>
        <v>0</v>
      </c>
      <c r="AL63" s="72">
        <f>SUMIF(Tbl.Kosten[KSnr.],$A63,Tbl.Kosten[P36])</f>
        <v>0</v>
      </c>
      <c r="AM63" s="72">
        <f>SUMIF(Tbl.Kosten[KSnr.],$A63,Tbl.Kosten[P37])</f>
        <v>0</v>
      </c>
      <c r="AN63" s="72">
        <f>SUMIF(Tbl.Kosten[KSnr.],$A63,Tbl.Kosten[P38])</f>
        <v>0</v>
      </c>
      <c r="AO63" s="72">
        <f>SUMIF(Tbl.Kosten[KSnr.],$A63,Tbl.Kosten[P39])</f>
        <v>0</v>
      </c>
      <c r="AP63" s="72">
        <f>SUMIF(Tbl.Kosten[KSnr.],$A63,Tbl.Kosten[P40])</f>
        <v>0</v>
      </c>
      <c r="AQ63" s="72">
        <f>SUMIF(Tbl.Kosten[KSnr.],$A63,Tbl.Kosten[P41])</f>
        <v>0</v>
      </c>
      <c r="AR63" s="72">
        <f>SUMIF(Tbl.Kosten[KSnr.],$A63,Tbl.Kosten[P42])</f>
        <v>0</v>
      </c>
      <c r="AS63" s="72">
        <f>SUMIF(Tbl.Kosten[KSnr.],$A63,Tbl.Kosten[P43])</f>
        <v>0</v>
      </c>
      <c r="AT63" s="72">
        <f>SUMIF(Tbl.Kosten[KSnr.],$A63,Tbl.Kosten[P44])</f>
        <v>0</v>
      </c>
      <c r="AU63" s="72">
        <f>SUMIF(Tbl.Kosten[KSnr.],$A63,Tbl.Kosten[P45])</f>
        <v>0</v>
      </c>
      <c r="AV63" s="72">
        <f>SUMIF(Tbl.Kosten[KSnr.],$A63,Tbl.Kosten[P46])</f>
        <v>0</v>
      </c>
      <c r="AW63" s="72">
        <f>SUMIF(Tbl.Kosten[KSnr.],$A63,Tbl.Kosten[P47])</f>
        <v>0</v>
      </c>
      <c r="AX63" s="72">
        <f>SUMIF(Tbl.Kosten[KSnr.],$A63,Tbl.Kosten[P48])</f>
        <v>0</v>
      </c>
      <c r="AY63" s="72">
        <f>SUMIF(Tbl.Kosten[KSnr.],$A63,Tbl.Kosten[P49])</f>
        <v>0</v>
      </c>
      <c r="AZ63" s="72">
        <f>SUMIF(Tbl.Kosten[KSnr.],$A63,Tbl.Kosten[P50])</f>
        <v>0</v>
      </c>
    </row>
    <row r="64" spans="1:52" x14ac:dyDescent="0.35">
      <c r="A64" s="72" t="s">
        <v>330</v>
      </c>
      <c r="B64" s="75">
        <f>Tbl.Kosten[[#Totals],[KS9]]</f>
        <v>0</v>
      </c>
      <c r="C64" s="72">
        <f>SUMIF(Tbl.Kosten[KSnr.],$A64,Tbl.Kosten[P1])</f>
        <v>0</v>
      </c>
      <c r="D64" s="72">
        <f>SUMIF(Tbl.Kosten[KSnr.],$A64,Tbl.Kosten[P2])</f>
        <v>0</v>
      </c>
      <c r="E64" s="72">
        <f>SUMIF(Tbl.Kosten[KSnr.],$A64,Tbl.Kosten[P3])</f>
        <v>0</v>
      </c>
      <c r="F64" s="72">
        <f>SUMIF(Tbl.Kosten[KSnr.],$A64,Tbl.Kosten[P4])</f>
        <v>0</v>
      </c>
      <c r="G64" s="72">
        <f>SUMIF(Tbl.Kosten[KSnr.],$A64,Tbl.Kosten[P5])</f>
        <v>0</v>
      </c>
      <c r="H64" s="72">
        <f>SUMIF(Tbl.Kosten[KSnr.],$A64,Tbl.Kosten[P6])</f>
        <v>0</v>
      </c>
      <c r="I64" s="72">
        <f>SUMIF(Tbl.Kosten[KSnr.],$A64,Tbl.Kosten[P7])</f>
        <v>0</v>
      </c>
      <c r="J64" s="72">
        <f>SUMIF(Tbl.Kosten[KSnr.],$A64,Tbl.Kosten[P8])</f>
        <v>0</v>
      </c>
      <c r="K64" s="72">
        <f>SUMIF(Tbl.Kosten[KSnr.],$A64,Tbl.Kosten[P9])</f>
        <v>0</v>
      </c>
      <c r="L64" s="72">
        <f>SUMIF(Tbl.Kosten[KSnr.],$A64,Tbl.Kosten[P10])</f>
        <v>0</v>
      </c>
      <c r="M64" s="72">
        <f>SUMIF(Tbl.Kosten[KSnr.],$A64,Tbl.Kosten[P11])</f>
        <v>0</v>
      </c>
      <c r="N64" s="72">
        <f>SUMIF(Tbl.Kosten[KSnr.],$A64,Tbl.Kosten[P12])</f>
        <v>0</v>
      </c>
      <c r="O64" s="72">
        <f>SUMIF(Tbl.Kosten[KSnr.],$A64,Tbl.Kosten[P13])</f>
        <v>0</v>
      </c>
      <c r="P64" s="72">
        <f>SUMIF(Tbl.Kosten[KSnr.],$A64,Tbl.Kosten[P14])</f>
        <v>0</v>
      </c>
      <c r="Q64" s="72">
        <f>SUMIF(Tbl.Kosten[KSnr.],$A64,Tbl.Kosten[P15])</f>
        <v>0</v>
      </c>
      <c r="R64" s="72">
        <f>SUMIF(Tbl.Kosten[KSnr.],$A64,Tbl.Kosten[P16])</f>
        <v>0</v>
      </c>
      <c r="S64" s="72">
        <f>SUMIF(Tbl.Kosten[KSnr.],$A64,Tbl.Kosten[P17])</f>
        <v>0</v>
      </c>
      <c r="T64" s="72">
        <f>SUMIF(Tbl.Kosten[KSnr.],$A64,Tbl.Kosten[P18])</f>
        <v>0</v>
      </c>
      <c r="U64" s="72">
        <f>SUMIF(Tbl.Kosten[KSnr.],$A64,Tbl.Kosten[P19])</f>
        <v>0</v>
      </c>
      <c r="V64" s="72">
        <f>SUMIF(Tbl.Kosten[KSnr.],$A64,Tbl.Kosten[P20])</f>
        <v>0</v>
      </c>
      <c r="W64" s="72">
        <f>SUMIF(Tbl.Kosten[KSnr.],$A64,Tbl.Kosten[P21])</f>
        <v>0</v>
      </c>
      <c r="X64" s="72">
        <f>SUMIF(Tbl.Kosten[KSnr.],$A64,Tbl.Kosten[P22])</f>
        <v>0</v>
      </c>
      <c r="Y64" s="72">
        <f>SUMIF(Tbl.Kosten[KSnr.],$A64,Tbl.Kosten[P23])</f>
        <v>0</v>
      </c>
      <c r="Z64" s="72">
        <f>SUMIF(Tbl.Kosten[KSnr.],$A64,Tbl.Kosten[P24])</f>
        <v>0</v>
      </c>
      <c r="AA64" s="72">
        <f>SUMIF(Tbl.Kosten[KSnr.],$A64,Tbl.Kosten[P25])</f>
        <v>0</v>
      </c>
      <c r="AB64" s="72">
        <f>SUMIF(Tbl.Kosten[KSnr.],$A64,Tbl.Kosten[P26])</f>
        <v>0</v>
      </c>
      <c r="AC64" s="72">
        <f>SUMIF(Tbl.Kosten[KSnr.],$A64,Tbl.Kosten[P27])</f>
        <v>0</v>
      </c>
      <c r="AD64" s="72">
        <f>SUMIF(Tbl.Kosten[KSnr.],$A64,Tbl.Kosten[P28])</f>
        <v>0</v>
      </c>
      <c r="AE64" s="72">
        <f>SUMIF(Tbl.Kosten[KSnr.],$A64,Tbl.Kosten[P29])</f>
        <v>0</v>
      </c>
      <c r="AF64" s="72">
        <f>SUMIF(Tbl.Kosten[KSnr.],$A64,Tbl.Kosten[P30])</f>
        <v>0</v>
      </c>
      <c r="AG64" s="72">
        <f>SUMIF(Tbl.Kosten[KSnr.],$A64,Tbl.Kosten[P31])</f>
        <v>0</v>
      </c>
      <c r="AH64" s="72">
        <f>SUMIF(Tbl.Kosten[KSnr.],$A64,Tbl.Kosten[P32])</f>
        <v>0</v>
      </c>
      <c r="AI64" s="72">
        <f>SUMIF(Tbl.Kosten[KSnr.],$A64,Tbl.Kosten[P33])</f>
        <v>0</v>
      </c>
      <c r="AJ64" s="72">
        <f>SUMIF(Tbl.Kosten[KSnr.],$A64,Tbl.Kosten[P34])</f>
        <v>0</v>
      </c>
      <c r="AK64" s="72">
        <f>SUMIF(Tbl.Kosten[KSnr.],$A64,Tbl.Kosten[P35])</f>
        <v>0</v>
      </c>
      <c r="AL64" s="72">
        <f>SUMIF(Tbl.Kosten[KSnr.],$A64,Tbl.Kosten[P36])</f>
        <v>0</v>
      </c>
      <c r="AM64" s="72">
        <f>SUMIF(Tbl.Kosten[KSnr.],$A64,Tbl.Kosten[P37])</f>
        <v>0</v>
      </c>
      <c r="AN64" s="72">
        <f>SUMIF(Tbl.Kosten[KSnr.],$A64,Tbl.Kosten[P38])</f>
        <v>0</v>
      </c>
      <c r="AO64" s="72">
        <f>SUMIF(Tbl.Kosten[KSnr.],$A64,Tbl.Kosten[P39])</f>
        <v>0</v>
      </c>
      <c r="AP64" s="72">
        <f>SUMIF(Tbl.Kosten[KSnr.],$A64,Tbl.Kosten[P40])</f>
        <v>0</v>
      </c>
      <c r="AQ64" s="72">
        <f>SUMIF(Tbl.Kosten[KSnr.],$A64,Tbl.Kosten[P41])</f>
        <v>0</v>
      </c>
      <c r="AR64" s="72">
        <f>SUMIF(Tbl.Kosten[KSnr.],$A64,Tbl.Kosten[P42])</f>
        <v>0</v>
      </c>
      <c r="AS64" s="72">
        <f>SUMIF(Tbl.Kosten[KSnr.],$A64,Tbl.Kosten[P43])</f>
        <v>0</v>
      </c>
      <c r="AT64" s="72">
        <f>SUMIF(Tbl.Kosten[KSnr.],$A64,Tbl.Kosten[P44])</f>
        <v>0</v>
      </c>
      <c r="AU64" s="72">
        <f>SUMIF(Tbl.Kosten[KSnr.],$A64,Tbl.Kosten[P45])</f>
        <v>0</v>
      </c>
      <c r="AV64" s="72">
        <f>SUMIF(Tbl.Kosten[KSnr.],$A64,Tbl.Kosten[P46])</f>
        <v>0</v>
      </c>
      <c r="AW64" s="72">
        <f>SUMIF(Tbl.Kosten[KSnr.],$A64,Tbl.Kosten[P47])</f>
        <v>0</v>
      </c>
      <c r="AX64" s="72">
        <f>SUMIF(Tbl.Kosten[KSnr.],$A64,Tbl.Kosten[P48])</f>
        <v>0</v>
      </c>
      <c r="AY64" s="72">
        <f>SUMIF(Tbl.Kosten[KSnr.],$A64,Tbl.Kosten[P49])</f>
        <v>0</v>
      </c>
      <c r="AZ64" s="72">
        <f>SUMIF(Tbl.Kosten[KSnr.],$A64,Tbl.Kosten[P50])</f>
        <v>0</v>
      </c>
    </row>
    <row r="65" spans="1:52" x14ac:dyDescent="0.35">
      <c r="A65" s="72" t="s">
        <v>331</v>
      </c>
      <c r="B65" s="75">
        <f>Tbl.Kosten[[#Totals],[KS10]]</f>
        <v>0</v>
      </c>
      <c r="C65" s="72">
        <f>SUMIF(Tbl.Kosten[KSnr.],$A65,Tbl.Kosten[P1])</f>
        <v>0</v>
      </c>
      <c r="D65" s="72">
        <f>SUMIF(Tbl.Kosten[KSnr.],$A65,Tbl.Kosten[P2])</f>
        <v>0</v>
      </c>
      <c r="E65" s="72">
        <f>SUMIF(Tbl.Kosten[KSnr.],$A65,Tbl.Kosten[P3])</f>
        <v>0</v>
      </c>
      <c r="F65" s="72">
        <f>SUMIF(Tbl.Kosten[KSnr.],$A65,Tbl.Kosten[P4])</f>
        <v>0</v>
      </c>
      <c r="G65" s="72">
        <f>SUMIF(Tbl.Kosten[KSnr.],$A65,Tbl.Kosten[P5])</f>
        <v>0</v>
      </c>
      <c r="H65" s="72">
        <f>SUMIF(Tbl.Kosten[KSnr.],$A65,Tbl.Kosten[P6])</f>
        <v>0</v>
      </c>
      <c r="I65" s="72">
        <f>SUMIF(Tbl.Kosten[KSnr.],$A65,Tbl.Kosten[P7])</f>
        <v>0</v>
      </c>
      <c r="J65" s="72">
        <f>SUMIF(Tbl.Kosten[KSnr.],$A65,Tbl.Kosten[P8])</f>
        <v>0</v>
      </c>
      <c r="K65" s="72">
        <f>SUMIF(Tbl.Kosten[KSnr.],$A65,Tbl.Kosten[P9])</f>
        <v>0</v>
      </c>
      <c r="L65" s="72">
        <f>SUMIF(Tbl.Kosten[KSnr.],$A65,Tbl.Kosten[P10])</f>
        <v>0</v>
      </c>
      <c r="M65" s="72">
        <f>SUMIF(Tbl.Kosten[KSnr.],$A65,Tbl.Kosten[P11])</f>
        <v>0</v>
      </c>
      <c r="N65" s="72">
        <f>SUMIF(Tbl.Kosten[KSnr.],$A65,Tbl.Kosten[P12])</f>
        <v>0</v>
      </c>
      <c r="O65" s="72">
        <f>SUMIF(Tbl.Kosten[KSnr.],$A65,Tbl.Kosten[P13])</f>
        <v>0</v>
      </c>
      <c r="P65" s="72">
        <f>SUMIF(Tbl.Kosten[KSnr.],$A65,Tbl.Kosten[P14])</f>
        <v>0</v>
      </c>
      <c r="Q65" s="72">
        <f>SUMIF(Tbl.Kosten[KSnr.],$A65,Tbl.Kosten[P15])</f>
        <v>0</v>
      </c>
      <c r="R65" s="72">
        <f>SUMIF(Tbl.Kosten[KSnr.],$A65,Tbl.Kosten[P16])</f>
        <v>0</v>
      </c>
      <c r="S65" s="72">
        <f>SUMIF(Tbl.Kosten[KSnr.],$A65,Tbl.Kosten[P17])</f>
        <v>0</v>
      </c>
      <c r="T65" s="72">
        <f>SUMIF(Tbl.Kosten[KSnr.],$A65,Tbl.Kosten[P18])</f>
        <v>0</v>
      </c>
      <c r="U65" s="72">
        <f>SUMIF(Tbl.Kosten[KSnr.],$A65,Tbl.Kosten[P19])</f>
        <v>0</v>
      </c>
      <c r="V65" s="72">
        <f>SUMIF(Tbl.Kosten[KSnr.],$A65,Tbl.Kosten[P20])</f>
        <v>0</v>
      </c>
      <c r="W65" s="72">
        <f>SUMIF(Tbl.Kosten[KSnr.],$A65,Tbl.Kosten[P21])</f>
        <v>0</v>
      </c>
      <c r="X65" s="72">
        <f>SUMIF(Tbl.Kosten[KSnr.],$A65,Tbl.Kosten[P22])</f>
        <v>0</v>
      </c>
      <c r="Y65" s="72">
        <f>SUMIF(Tbl.Kosten[KSnr.],$A65,Tbl.Kosten[P23])</f>
        <v>0</v>
      </c>
      <c r="Z65" s="72">
        <f>SUMIF(Tbl.Kosten[KSnr.],$A65,Tbl.Kosten[P24])</f>
        <v>0</v>
      </c>
      <c r="AA65" s="72">
        <f>SUMIF(Tbl.Kosten[KSnr.],$A65,Tbl.Kosten[P25])</f>
        <v>0</v>
      </c>
      <c r="AB65" s="72">
        <f>SUMIF(Tbl.Kosten[KSnr.],$A65,Tbl.Kosten[P26])</f>
        <v>0</v>
      </c>
      <c r="AC65" s="72">
        <f>SUMIF(Tbl.Kosten[KSnr.],$A65,Tbl.Kosten[P27])</f>
        <v>0</v>
      </c>
      <c r="AD65" s="72">
        <f>SUMIF(Tbl.Kosten[KSnr.],$A65,Tbl.Kosten[P28])</f>
        <v>0</v>
      </c>
      <c r="AE65" s="72">
        <f>SUMIF(Tbl.Kosten[KSnr.],$A65,Tbl.Kosten[P29])</f>
        <v>0</v>
      </c>
      <c r="AF65" s="72">
        <f>SUMIF(Tbl.Kosten[KSnr.],$A65,Tbl.Kosten[P30])</f>
        <v>0</v>
      </c>
      <c r="AG65" s="72">
        <f>SUMIF(Tbl.Kosten[KSnr.],$A65,Tbl.Kosten[P31])</f>
        <v>0</v>
      </c>
      <c r="AH65" s="72">
        <f>SUMIF(Tbl.Kosten[KSnr.],$A65,Tbl.Kosten[P32])</f>
        <v>0</v>
      </c>
      <c r="AI65" s="72">
        <f>SUMIF(Tbl.Kosten[KSnr.],$A65,Tbl.Kosten[P33])</f>
        <v>0</v>
      </c>
      <c r="AJ65" s="72">
        <f>SUMIF(Tbl.Kosten[KSnr.],$A65,Tbl.Kosten[P34])</f>
        <v>0</v>
      </c>
      <c r="AK65" s="72">
        <f>SUMIF(Tbl.Kosten[KSnr.],$A65,Tbl.Kosten[P35])</f>
        <v>0</v>
      </c>
      <c r="AL65" s="72">
        <f>SUMIF(Tbl.Kosten[KSnr.],$A65,Tbl.Kosten[P36])</f>
        <v>0</v>
      </c>
      <c r="AM65" s="72">
        <f>SUMIF(Tbl.Kosten[KSnr.],$A65,Tbl.Kosten[P37])</f>
        <v>0</v>
      </c>
      <c r="AN65" s="72">
        <f>SUMIF(Tbl.Kosten[KSnr.],$A65,Tbl.Kosten[P38])</f>
        <v>0</v>
      </c>
      <c r="AO65" s="72">
        <f>SUMIF(Tbl.Kosten[KSnr.],$A65,Tbl.Kosten[P39])</f>
        <v>0</v>
      </c>
      <c r="AP65" s="72">
        <f>SUMIF(Tbl.Kosten[KSnr.],$A65,Tbl.Kosten[P40])</f>
        <v>0</v>
      </c>
      <c r="AQ65" s="72">
        <f>SUMIF(Tbl.Kosten[KSnr.],$A65,Tbl.Kosten[P41])</f>
        <v>0</v>
      </c>
      <c r="AR65" s="72">
        <f>SUMIF(Tbl.Kosten[KSnr.],$A65,Tbl.Kosten[P42])</f>
        <v>0</v>
      </c>
      <c r="AS65" s="72">
        <f>SUMIF(Tbl.Kosten[KSnr.],$A65,Tbl.Kosten[P43])</f>
        <v>0</v>
      </c>
      <c r="AT65" s="72">
        <f>SUMIF(Tbl.Kosten[KSnr.],$A65,Tbl.Kosten[P44])</f>
        <v>0</v>
      </c>
      <c r="AU65" s="72">
        <f>SUMIF(Tbl.Kosten[KSnr.],$A65,Tbl.Kosten[P45])</f>
        <v>0</v>
      </c>
      <c r="AV65" s="72">
        <f>SUMIF(Tbl.Kosten[KSnr.],$A65,Tbl.Kosten[P46])</f>
        <v>0</v>
      </c>
      <c r="AW65" s="72">
        <f>SUMIF(Tbl.Kosten[KSnr.],$A65,Tbl.Kosten[P47])</f>
        <v>0</v>
      </c>
      <c r="AX65" s="72">
        <f>SUMIF(Tbl.Kosten[KSnr.],$A65,Tbl.Kosten[P48])</f>
        <v>0</v>
      </c>
      <c r="AY65" s="72">
        <f>SUMIF(Tbl.Kosten[KSnr.],$A65,Tbl.Kosten[P49])</f>
        <v>0</v>
      </c>
      <c r="AZ65" s="72">
        <f>SUMIF(Tbl.Kosten[KSnr.],$A65,Tbl.Kosten[P50])</f>
        <v>0</v>
      </c>
    </row>
    <row r="66" spans="1:52" x14ac:dyDescent="0.35">
      <c r="A66" s="72" t="s">
        <v>332</v>
      </c>
      <c r="B66" s="75">
        <f>Tbl.Kosten[[#Totals],[KS11]]</f>
        <v>0</v>
      </c>
      <c r="C66" s="72">
        <f>SUMIF(Tbl.Kosten[KSnr.],$A66,Tbl.Kosten[P1])</f>
        <v>0</v>
      </c>
      <c r="D66" s="72">
        <f>SUMIF(Tbl.Kosten[KSnr.],$A66,Tbl.Kosten[P2])</f>
        <v>0</v>
      </c>
      <c r="E66" s="72">
        <f>SUMIF(Tbl.Kosten[KSnr.],$A66,Tbl.Kosten[P3])</f>
        <v>0</v>
      </c>
      <c r="F66" s="72">
        <f>SUMIF(Tbl.Kosten[KSnr.],$A66,Tbl.Kosten[P4])</f>
        <v>0</v>
      </c>
      <c r="G66" s="72">
        <f>SUMIF(Tbl.Kosten[KSnr.],$A66,Tbl.Kosten[P5])</f>
        <v>0</v>
      </c>
      <c r="H66" s="72">
        <f>SUMIF(Tbl.Kosten[KSnr.],$A66,Tbl.Kosten[P6])</f>
        <v>0</v>
      </c>
      <c r="I66" s="72">
        <f>SUMIF(Tbl.Kosten[KSnr.],$A66,Tbl.Kosten[P7])</f>
        <v>0</v>
      </c>
      <c r="J66" s="72">
        <f>SUMIF(Tbl.Kosten[KSnr.],$A66,Tbl.Kosten[P8])</f>
        <v>0</v>
      </c>
      <c r="K66" s="72">
        <f>SUMIF(Tbl.Kosten[KSnr.],$A66,Tbl.Kosten[P9])</f>
        <v>0</v>
      </c>
      <c r="L66" s="72">
        <f>SUMIF(Tbl.Kosten[KSnr.],$A66,Tbl.Kosten[P10])</f>
        <v>0</v>
      </c>
      <c r="M66" s="72">
        <f>SUMIF(Tbl.Kosten[KSnr.],$A66,Tbl.Kosten[P11])</f>
        <v>0</v>
      </c>
      <c r="N66" s="72">
        <f>SUMIF(Tbl.Kosten[KSnr.],$A66,Tbl.Kosten[P12])</f>
        <v>0</v>
      </c>
      <c r="O66" s="72">
        <f>SUMIF(Tbl.Kosten[KSnr.],$A66,Tbl.Kosten[P13])</f>
        <v>0</v>
      </c>
      <c r="P66" s="72">
        <f>SUMIF(Tbl.Kosten[KSnr.],$A66,Tbl.Kosten[P14])</f>
        <v>0</v>
      </c>
      <c r="Q66" s="72">
        <f>SUMIF(Tbl.Kosten[KSnr.],$A66,Tbl.Kosten[P15])</f>
        <v>0</v>
      </c>
      <c r="R66" s="72">
        <f>SUMIF(Tbl.Kosten[KSnr.],$A66,Tbl.Kosten[P16])</f>
        <v>0</v>
      </c>
      <c r="S66" s="72">
        <f>SUMIF(Tbl.Kosten[KSnr.],$A66,Tbl.Kosten[P17])</f>
        <v>0</v>
      </c>
      <c r="T66" s="72">
        <f>SUMIF(Tbl.Kosten[KSnr.],$A66,Tbl.Kosten[P18])</f>
        <v>0</v>
      </c>
      <c r="U66" s="72">
        <f>SUMIF(Tbl.Kosten[KSnr.],$A66,Tbl.Kosten[P19])</f>
        <v>0</v>
      </c>
      <c r="V66" s="72">
        <f>SUMIF(Tbl.Kosten[KSnr.],$A66,Tbl.Kosten[P20])</f>
        <v>0</v>
      </c>
      <c r="W66" s="72">
        <f>SUMIF(Tbl.Kosten[KSnr.],$A66,Tbl.Kosten[P21])</f>
        <v>0</v>
      </c>
      <c r="X66" s="72">
        <f>SUMIF(Tbl.Kosten[KSnr.],$A66,Tbl.Kosten[P22])</f>
        <v>0</v>
      </c>
      <c r="Y66" s="72">
        <f>SUMIF(Tbl.Kosten[KSnr.],$A66,Tbl.Kosten[P23])</f>
        <v>0</v>
      </c>
      <c r="Z66" s="72">
        <f>SUMIF(Tbl.Kosten[KSnr.],$A66,Tbl.Kosten[P24])</f>
        <v>0</v>
      </c>
      <c r="AA66" s="72">
        <f>SUMIF(Tbl.Kosten[KSnr.],$A66,Tbl.Kosten[P25])</f>
        <v>0</v>
      </c>
      <c r="AB66" s="72">
        <f>SUMIF(Tbl.Kosten[KSnr.],$A66,Tbl.Kosten[P26])</f>
        <v>0</v>
      </c>
      <c r="AC66" s="72">
        <f>SUMIF(Tbl.Kosten[KSnr.],$A66,Tbl.Kosten[P27])</f>
        <v>0</v>
      </c>
      <c r="AD66" s="72">
        <f>SUMIF(Tbl.Kosten[KSnr.],$A66,Tbl.Kosten[P28])</f>
        <v>0</v>
      </c>
      <c r="AE66" s="72">
        <f>SUMIF(Tbl.Kosten[KSnr.],$A66,Tbl.Kosten[P29])</f>
        <v>0</v>
      </c>
      <c r="AF66" s="72">
        <f>SUMIF(Tbl.Kosten[KSnr.],$A66,Tbl.Kosten[P30])</f>
        <v>0</v>
      </c>
      <c r="AG66" s="72">
        <f>SUMIF(Tbl.Kosten[KSnr.],$A66,Tbl.Kosten[P31])</f>
        <v>0</v>
      </c>
      <c r="AH66" s="72">
        <f>SUMIF(Tbl.Kosten[KSnr.],$A66,Tbl.Kosten[P32])</f>
        <v>0</v>
      </c>
      <c r="AI66" s="72">
        <f>SUMIF(Tbl.Kosten[KSnr.],$A66,Tbl.Kosten[P33])</f>
        <v>0</v>
      </c>
      <c r="AJ66" s="72">
        <f>SUMIF(Tbl.Kosten[KSnr.],$A66,Tbl.Kosten[P34])</f>
        <v>0</v>
      </c>
      <c r="AK66" s="72">
        <f>SUMIF(Tbl.Kosten[KSnr.],$A66,Tbl.Kosten[P35])</f>
        <v>0</v>
      </c>
      <c r="AL66" s="72">
        <f>SUMIF(Tbl.Kosten[KSnr.],$A66,Tbl.Kosten[P36])</f>
        <v>0</v>
      </c>
      <c r="AM66" s="72">
        <f>SUMIF(Tbl.Kosten[KSnr.],$A66,Tbl.Kosten[P37])</f>
        <v>0</v>
      </c>
      <c r="AN66" s="72">
        <f>SUMIF(Tbl.Kosten[KSnr.],$A66,Tbl.Kosten[P38])</f>
        <v>0</v>
      </c>
      <c r="AO66" s="72">
        <f>SUMIF(Tbl.Kosten[KSnr.],$A66,Tbl.Kosten[P39])</f>
        <v>0</v>
      </c>
      <c r="AP66" s="72">
        <f>SUMIF(Tbl.Kosten[KSnr.],$A66,Tbl.Kosten[P40])</f>
        <v>0</v>
      </c>
      <c r="AQ66" s="72">
        <f>SUMIF(Tbl.Kosten[KSnr.],$A66,Tbl.Kosten[P41])</f>
        <v>0</v>
      </c>
      <c r="AR66" s="72">
        <f>SUMIF(Tbl.Kosten[KSnr.],$A66,Tbl.Kosten[P42])</f>
        <v>0</v>
      </c>
      <c r="AS66" s="72">
        <f>SUMIF(Tbl.Kosten[KSnr.],$A66,Tbl.Kosten[P43])</f>
        <v>0</v>
      </c>
      <c r="AT66" s="72">
        <f>SUMIF(Tbl.Kosten[KSnr.],$A66,Tbl.Kosten[P44])</f>
        <v>0</v>
      </c>
      <c r="AU66" s="72">
        <f>SUMIF(Tbl.Kosten[KSnr.],$A66,Tbl.Kosten[P45])</f>
        <v>0</v>
      </c>
      <c r="AV66" s="72">
        <f>SUMIF(Tbl.Kosten[KSnr.],$A66,Tbl.Kosten[P46])</f>
        <v>0</v>
      </c>
      <c r="AW66" s="72">
        <f>SUMIF(Tbl.Kosten[KSnr.],$A66,Tbl.Kosten[P47])</f>
        <v>0</v>
      </c>
      <c r="AX66" s="72">
        <f>SUMIF(Tbl.Kosten[KSnr.],$A66,Tbl.Kosten[P48])</f>
        <v>0</v>
      </c>
      <c r="AY66" s="72">
        <f>SUMIF(Tbl.Kosten[KSnr.],$A66,Tbl.Kosten[P49])</f>
        <v>0</v>
      </c>
      <c r="AZ66" s="72">
        <f>SUMIF(Tbl.Kosten[KSnr.],$A66,Tbl.Kosten[P50])</f>
        <v>0</v>
      </c>
    </row>
    <row r="67" spans="1:52" x14ac:dyDescent="0.35">
      <c r="A67" s="72" t="s">
        <v>333</v>
      </c>
      <c r="B67" s="75">
        <f>Tbl.Kosten[[#Totals],[KS12]]</f>
        <v>0</v>
      </c>
      <c r="C67" s="72">
        <f>SUMIF(Tbl.Kosten[KSnr.],$A67,Tbl.Kosten[P1])</f>
        <v>0</v>
      </c>
      <c r="D67" s="72">
        <f>SUMIF(Tbl.Kosten[KSnr.],$A67,Tbl.Kosten[P2])</f>
        <v>0</v>
      </c>
      <c r="E67" s="72">
        <f>SUMIF(Tbl.Kosten[KSnr.],$A67,Tbl.Kosten[P3])</f>
        <v>0</v>
      </c>
      <c r="F67" s="72">
        <f>SUMIF(Tbl.Kosten[KSnr.],$A67,Tbl.Kosten[P4])</f>
        <v>0</v>
      </c>
      <c r="G67" s="72">
        <f>SUMIF(Tbl.Kosten[KSnr.],$A67,Tbl.Kosten[P5])</f>
        <v>0</v>
      </c>
      <c r="H67" s="72">
        <f>SUMIF(Tbl.Kosten[KSnr.],$A67,Tbl.Kosten[P6])</f>
        <v>0</v>
      </c>
      <c r="I67" s="72">
        <f>SUMIF(Tbl.Kosten[KSnr.],$A67,Tbl.Kosten[P7])</f>
        <v>0</v>
      </c>
      <c r="J67" s="72">
        <f>SUMIF(Tbl.Kosten[KSnr.],$A67,Tbl.Kosten[P8])</f>
        <v>0</v>
      </c>
      <c r="K67" s="72">
        <f>SUMIF(Tbl.Kosten[KSnr.],$A67,Tbl.Kosten[P9])</f>
        <v>0</v>
      </c>
      <c r="L67" s="72">
        <f>SUMIF(Tbl.Kosten[KSnr.],$A67,Tbl.Kosten[P10])</f>
        <v>0</v>
      </c>
      <c r="M67" s="72">
        <f>SUMIF(Tbl.Kosten[KSnr.],$A67,Tbl.Kosten[P11])</f>
        <v>0</v>
      </c>
      <c r="N67" s="72">
        <f>SUMIF(Tbl.Kosten[KSnr.],$A67,Tbl.Kosten[P12])</f>
        <v>0</v>
      </c>
      <c r="O67" s="72">
        <f>SUMIF(Tbl.Kosten[KSnr.],$A67,Tbl.Kosten[P13])</f>
        <v>0</v>
      </c>
      <c r="P67" s="72">
        <f>SUMIF(Tbl.Kosten[KSnr.],$A67,Tbl.Kosten[P14])</f>
        <v>0</v>
      </c>
      <c r="Q67" s="72">
        <f>SUMIF(Tbl.Kosten[KSnr.],$A67,Tbl.Kosten[P15])</f>
        <v>0</v>
      </c>
      <c r="R67" s="72">
        <f>SUMIF(Tbl.Kosten[KSnr.],$A67,Tbl.Kosten[P16])</f>
        <v>0</v>
      </c>
      <c r="S67" s="72">
        <f>SUMIF(Tbl.Kosten[KSnr.],$A67,Tbl.Kosten[P17])</f>
        <v>0</v>
      </c>
      <c r="T67" s="72">
        <f>SUMIF(Tbl.Kosten[KSnr.],$A67,Tbl.Kosten[P18])</f>
        <v>0</v>
      </c>
      <c r="U67" s="72">
        <f>SUMIF(Tbl.Kosten[KSnr.],$A67,Tbl.Kosten[P19])</f>
        <v>0</v>
      </c>
      <c r="V67" s="72">
        <f>SUMIF(Tbl.Kosten[KSnr.],$A67,Tbl.Kosten[P20])</f>
        <v>0</v>
      </c>
      <c r="W67" s="72">
        <f>SUMIF(Tbl.Kosten[KSnr.],$A67,Tbl.Kosten[P21])</f>
        <v>0</v>
      </c>
      <c r="X67" s="72">
        <f>SUMIF(Tbl.Kosten[KSnr.],$A67,Tbl.Kosten[P22])</f>
        <v>0</v>
      </c>
      <c r="Y67" s="72">
        <f>SUMIF(Tbl.Kosten[KSnr.],$A67,Tbl.Kosten[P23])</f>
        <v>0</v>
      </c>
      <c r="Z67" s="72">
        <f>SUMIF(Tbl.Kosten[KSnr.],$A67,Tbl.Kosten[P24])</f>
        <v>0</v>
      </c>
      <c r="AA67" s="72">
        <f>SUMIF(Tbl.Kosten[KSnr.],$A67,Tbl.Kosten[P25])</f>
        <v>0</v>
      </c>
      <c r="AB67" s="72">
        <f>SUMIF(Tbl.Kosten[KSnr.],$A67,Tbl.Kosten[P26])</f>
        <v>0</v>
      </c>
      <c r="AC67" s="72">
        <f>SUMIF(Tbl.Kosten[KSnr.],$A67,Tbl.Kosten[P27])</f>
        <v>0</v>
      </c>
      <c r="AD67" s="72">
        <f>SUMIF(Tbl.Kosten[KSnr.],$A67,Tbl.Kosten[P28])</f>
        <v>0</v>
      </c>
      <c r="AE67" s="72">
        <f>SUMIF(Tbl.Kosten[KSnr.],$A67,Tbl.Kosten[P29])</f>
        <v>0</v>
      </c>
      <c r="AF67" s="72">
        <f>SUMIF(Tbl.Kosten[KSnr.],$A67,Tbl.Kosten[P30])</f>
        <v>0</v>
      </c>
      <c r="AG67" s="72">
        <f>SUMIF(Tbl.Kosten[KSnr.],$A67,Tbl.Kosten[P31])</f>
        <v>0</v>
      </c>
      <c r="AH67" s="72">
        <f>SUMIF(Tbl.Kosten[KSnr.],$A67,Tbl.Kosten[P32])</f>
        <v>0</v>
      </c>
      <c r="AI67" s="72">
        <f>SUMIF(Tbl.Kosten[KSnr.],$A67,Tbl.Kosten[P33])</f>
        <v>0</v>
      </c>
      <c r="AJ67" s="72">
        <f>SUMIF(Tbl.Kosten[KSnr.],$A67,Tbl.Kosten[P34])</f>
        <v>0</v>
      </c>
      <c r="AK67" s="72">
        <f>SUMIF(Tbl.Kosten[KSnr.],$A67,Tbl.Kosten[P35])</f>
        <v>0</v>
      </c>
      <c r="AL67" s="72">
        <f>SUMIF(Tbl.Kosten[KSnr.],$A67,Tbl.Kosten[P36])</f>
        <v>0</v>
      </c>
      <c r="AM67" s="72">
        <f>SUMIF(Tbl.Kosten[KSnr.],$A67,Tbl.Kosten[P37])</f>
        <v>0</v>
      </c>
      <c r="AN67" s="72">
        <f>SUMIF(Tbl.Kosten[KSnr.],$A67,Tbl.Kosten[P38])</f>
        <v>0</v>
      </c>
      <c r="AO67" s="72">
        <f>SUMIF(Tbl.Kosten[KSnr.],$A67,Tbl.Kosten[P39])</f>
        <v>0</v>
      </c>
      <c r="AP67" s="72">
        <f>SUMIF(Tbl.Kosten[KSnr.],$A67,Tbl.Kosten[P40])</f>
        <v>0</v>
      </c>
      <c r="AQ67" s="72">
        <f>SUMIF(Tbl.Kosten[KSnr.],$A67,Tbl.Kosten[P41])</f>
        <v>0</v>
      </c>
      <c r="AR67" s="72">
        <f>SUMIF(Tbl.Kosten[KSnr.],$A67,Tbl.Kosten[P42])</f>
        <v>0</v>
      </c>
      <c r="AS67" s="72">
        <f>SUMIF(Tbl.Kosten[KSnr.],$A67,Tbl.Kosten[P43])</f>
        <v>0</v>
      </c>
      <c r="AT67" s="72">
        <f>SUMIF(Tbl.Kosten[KSnr.],$A67,Tbl.Kosten[P44])</f>
        <v>0</v>
      </c>
      <c r="AU67" s="72">
        <f>SUMIF(Tbl.Kosten[KSnr.],$A67,Tbl.Kosten[P45])</f>
        <v>0</v>
      </c>
      <c r="AV67" s="72">
        <f>SUMIF(Tbl.Kosten[KSnr.],$A67,Tbl.Kosten[P46])</f>
        <v>0</v>
      </c>
      <c r="AW67" s="72">
        <f>SUMIF(Tbl.Kosten[KSnr.],$A67,Tbl.Kosten[P47])</f>
        <v>0</v>
      </c>
      <c r="AX67" s="72">
        <f>SUMIF(Tbl.Kosten[KSnr.],$A67,Tbl.Kosten[P48])</f>
        <v>0</v>
      </c>
      <c r="AY67" s="72">
        <f>SUMIF(Tbl.Kosten[KSnr.],$A67,Tbl.Kosten[P49])</f>
        <v>0</v>
      </c>
      <c r="AZ67" s="72">
        <f>SUMIF(Tbl.Kosten[KSnr.],$A67,Tbl.Kosten[P50])</f>
        <v>0</v>
      </c>
    </row>
    <row r="68" spans="1:52" x14ac:dyDescent="0.35">
      <c r="A68" s="72" t="s">
        <v>334</v>
      </c>
      <c r="B68" s="75">
        <f>Tbl.Kosten[[#Totals],[KS13]]</f>
        <v>0</v>
      </c>
      <c r="C68" s="72">
        <f>SUMIF(Tbl.Kosten[KSnr.],$A68,Tbl.Kosten[P1])</f>
        <v>0</v>
      </c>
      <c r="D68" s="72">
        <f>SUMIF(Tbl.Kosten[KSnr.],$A68,Tbl.Kosten[P2])</f>
        <v>0</v>
      </c>
      <c r="E68" s="72">
        <f>SUMIF(Tbl.Kosten[KSnr.],$A68,Tbl.Kosten[P3])</f>
        <v>0</v>
      </c>
      <c r="F68" s="72">
        <f>SUMIF(Tbl.Kosten[KSnr.],$A68,Tbl.Kosten[P4])</f>
        <v>0</v>
      </c>
      <c r="G68" s="72">
        <f>SUMIF(Tbl.Kosten[KSnr.],$A68,Tbl.Kosten[P5])</f>
        <v>0</v>
      </c>
      <c r="H68" s="72">
        <f>SUMIF(Tbl.Kosten[KSnr.],$A68,Tbl.Kosten[P6])</f>
        <v>0</v>
      </c>
      <c r="I68" s="72">
        <f>SUMIF(Tbl.Kosten[KSnr.],$A68,Tbl.Kosten[P7])</f>
        <v>0</v>
      </c>
      <c r="J68" s="72">
        <f>SUMIF(Tbl.Kosten[KSnr.],$A68,Tbl.Kosten[P8])</f>
        <v>0</v>
      </c>
      <c r="K68" s="72">
        <f>SUMIF(Tbl.Kosten[KSnr.],$A68,Tbl.Kosten[P9])</f>
        <v>0</v>
      </c>
      <c r="L68" s="72">
        <f>SUMIF(Tbl.Kosten[KSnr.],$A68,Tbl.Kosten[P10])</f>
        <v>0</v>
      </c>
      <c r="M68" s="72">
        <f>SUMIF(Tbl.Kosten[KSnr.],$A68,Tbl.Kosten[P11])</f>
        <v>0</v>
      </c>
      <c r="N68" s="72">
        <f>SUMIF(Tbl.Kosten[KSnr.],$A68,Tbl.Kosten[P12])</f>
        <v>0</v>
      </c>
      <c r="O68" s="72">
        <f>SUMIF(Tbl.Kosten[KSnr.],$A68,Tbl.Kosten[P13])</f>
        <v>0</v>
      </c>
      <c r="P68" s="72">
        <f>SUMIF(Tbl.Kosten[KSnr.],$A68,Tbl.Kosten[P14])</f>
        <v>0</v>
      </c>
      <c r="Q68" s="72">
        <f>SUMIF(Tbl.Kosten[KSnr.],$A68,Tbl.Kosten[P15])</f>
        <v>0</v>
      </c>
      <c r="R68" s="72">
        <f>SUMIF(Tbl.Kosten[KSnr.],$A68,Tbl.Kosten[P16])</f>
        <v>0</v>
      </c>
      <c r="S68" s="72">
        <f>SUMIF(Tbl.Kosten[KSnr.],$A68,Tbl.Kosten[P17])</f>
        <v>0</v>
      </c>
      <c r="T68" s="72">
        <f>SUMIF(Tbl.Kosten[KSnr.],$A68,Tbl.Kosten[P18])</f>
        <v>0</v>
      </c>
      <c r="U68" s="72">
        <f>SUMIF(Tbl.Kosten[KSnr.],$A68,Tbl.Kosten[P19])</f>
        <v>0</v>
      </c>
      <c r="V68" s="72">
        <f>SUMIF(Tbl.Kosten[KSnr.],$A68,Tbl.Kosten[P20])</f>
        <v>0</v>
      </c>
      <c r="W68" s="72">
        <f>SUMIF(Tbl.Kosten[KSnr.],$A68,Tbl.Kosten[P21])</f>
        <v>0</v>
      </c>
      <c r="X68" s="72">
        <f>SUMIF(Tbl.Kosten[KSnr.],$A68,Tbl.Kosten[P22])</f>
        <v>0</v>
      </c>
      <c r="Y68" s="72">
        <f>SUMIF(Tbl.Kosten[KSnr.],$A68,Tbl.Kosten[P23])</f>
        <v>0</v>
      </c>
      <c r="Z68" s="72">
        <f>SUMIF(Tbl.Kosten[KSnr.],$A68,Tbl.Kosten[P24])</f>
        <v>0</v>
      </c>
      <c r="AA68" s="72">
        <f>SUMIF(Tbl.Kosten[KSnr.],$A68,Tbl.Kosten[P25])</f>
        <v>0</v>
      </c>
      <c r="AB68" s="72">
        <f>SUMIF(Tbl.Kosten[KSnr.],$A68,Tbl.Kosten[P26])</f>
        <v>0</v>
      </c>
      <c r="AC68" s="72">
        <f>SUMIF(Tbl.Kosten[KSnr.],$A68,Tbl.Kosten[P27])</f>
        <v>0</v>
      </c>
      <c r="AD68" s="72">
        <f>SUMIF(Tbl.Kosten[KSnr.],$A68,Tbl.Kosten[P28])</f>
        <v>0</v>
      </c>
      <c r="AE68" s="72">
        <f>SUMIF(Tbl.Kosten[KSnr.],$A68,Tbl.Kosten[P29])</f>
        <v>0</v>
      </c>
      <c r="AF68" s="72">
        <f>SUMIF(Tbl.Kosten[KSnr.],$A68,Tbl.Kosten[P30])</f>
        <v>0</v>
      </c>
      <c r="AG68" s="72">
        <f>SUMIF(Tbl.Kosten[KSnr.],$A68,Tbl.Kosten[P31])</f>
        <v>0</v>
      </c>
      <c r="AH68" s="72">
        <f>SUMIF(Tbl.Kosten[KSnr.],$A68,Tbl.Kosten[P32])</f>
        <v>0</v>
      </c>
      <c r="AI68" s="72">
        <f>SUMIF(Tbl.Kosten[KSnr.],$A68,Tbl.Kosten[P33])</f>
        <v>0</v>
      </c>
      <c r="AJ68" s="72">
        <f>SUMIF(Tbl.Kosten[KSnr.],$A68,Tbl.Kosten[P34])</f>
        <v>0</v>
      </c>
      <c r="AK68" s="72">
        <f>SUMIF(Tbl.Kosten[KSnr.],$A68,Tbl.Kosten[P35])</f>
        <v>0</v>
      </c>
      <c r="AL68" s="72">
        <f>SUMIF(Tbl.Kosten[KSnr.],$A68,Tbl.Kosten[P36])</f>
        <v>0</v>
      </c>
      <c r="AM68" s="72">
        <f>SUMIF(Tbl.Kosten[KSnr.],$A68,Tbl.Kosten[P37])</f>
        <v>0</v>
      </c>
      <c r="AN68" s="72">
        <f>SUMIF(Tbl.Kosten[KSnr.],$A68,Tbl.Kosten[P38])</f>
        <v>0</v>
      </c>
      <c r="AO68" s="72">
        <f>SUMIF(Tbl.Kosten[KSnr.],$A68,Tbl.Kosten[P39])</f>
        <v>0</v>
      </c>
      <c r="AP68" s="72">
        <f>SUMIF(Tbl.Kosten[KSnr.],$A68,Tbl.Kosten[P40])</f>
        <v>0</v>
      </c>
      <c r="AQ68" s="72">
        <f>SUMIF(Tbl.Kosten[KSnr.],$A68,Tbl.Kosten[P41])</f>
        <v>0</v>
      </c>
      <c r="AR68" s="72">
        <f>SUMIF(Tbl.Kosten[KSnr.],$A68,Tbl.Kosten[P42])</f>
        <v>0</v>
      </c>
      <c r="AS68" s="72">
        <f>SUMIF(Tbl.Kosten[KSnr.],$A68,Tbl.Kosten[P43])</f>
        <v>0</v>
      </c>
      <c r="AT68" s="72">
        <f>SUMIF(Tbl.Kosten[KSnr.],$A68,Tbl.Kosten[P44])</f>
        <v>0</v>
      </c>
      <c r="AU68" s="72">
        <f>SUMIF(Tbl.Kosten[KSnr.],$A68,Tbl.Kosten[P45])</f>
        <v>0</v>
      </c>
      <c r="AV68" s="72">
        <f>SUMIF(Tbl.Kosten[KSnr.],$A68,Tbl.Kosten[P46])</f>
        <v>0</v>
      </c>
      <c r="AW68" s="72">
        <f>SUMIF(Tbl.Kosten[KSnr.],$A68,Tbl.Kosten[P47])</f>
        <v>0</v>
      </c>
      <c r="AX68" s="72">
        <f>SUMIF(Tbl.Kosten[KSnr.],$A68,Tbl.Kosten[P48])</f>
        <v>0</v>
      </c>
      <c r="AY68" s="72">
        <f>SUMIF(Tbl.Kosten[KSnr.],$A68,Tbl.Kosten[P49])</f>
        <v>0</v>
      </c>
      <c r="AZ68" s="72">
        <f>SUMIF(Tbl.Kosten[KSnr.],$A68,Tbl.Kosten[P50])</f>
        <v>0</v>
      </c>
    </row>
    <row r="69" spans="1:52" x14ac:dyDescent="0.35">
      <c r="A69" s="72" t="s">
        <v>335</v>
      </c>
      <c r="B69" s="75">
        <f>Tbl.Kosten[[#Totals],[KS14]]</f>
        <v>0</v>
      </c>
      <c r="C69" s="72">
        <f>SUMIF(Tbl.Kosten[KSnr.],$A69,Tbl.Kosten[P1])</f>
        <v>0</v>
      </c>
      <c r="D69" s="72">
        <f>SUMIF(Tbl.Kosten[KSnr.],$A69,Tbl.Kosten[P2])</f>
        <v>0</v>
      </c>
      <c r="E69" s="72">
        <f>SUMIF(Tbl.Kosten[KSnr.],$A69,Tbl.Kosten[P3])</f>
        <v>0</v>
      </c>
      <c r="F69" s="72">
        <f>SUMIF(Tbl.Kosten[KSnr.],$A69,Tbl.Kosten[P4])</f>
        <v>0</v>
      </c>
      <c r="G69" s="72">
        <f>SUMIF(Tbl.Kosten[KSnr.],$A69,Tbl.Kosten[P5])</f>
        <v>0</v>
      </c>
      <c r="H69" s="72">
        <f>SUMIF(Tbl.Kosten[KSnr.],$A69,Tbl.Kosten[P6])</f>
        <v>0</v>
      </c>
      <c r="I69" s="72">
        <f>SUMIF(Tbl.Kosten[KSnr.],$A69,Tbl.Kosten[P7])</f>
        <v>0</v>
      </c>
      <c r="J69" s="72">
        <f>SUMIF(Tbl.Kosten[KSnr.],$A69,Tbl.Kosten[P8])</f>
        <v>0</v>
      </c>
      <c r="K69" s="72">
        <f>SUMIF(Tbl.Kosten[KSnr.],$A69,Tbl.Kosten[P9])</f>
        <v>0</v>
      </c>
      <c r="L69" s="72">
        <f>SUMIF(Tbl.Kosten[KSnr.],$A69,Tbl.Kosten[P10])</f>
        <v>0</v>
      </c>
      <c r="M69" s="72">
        <f>SUMIF(Tbl.Kosten[KSnr.],$A69,Tbl.Kosten[P11])</f>
        <v>0</v>
      </c>
      <c r="N69" s="72">
        <f>SUMIF(Tbl.Kosten[KSnr.],$A69,Tbl.Kosten[P12])</f>
        <v>0</v>
      </c>
      <c r="O69" s="72">
        <f>SUMIF(Tbl.Kosten[KSnr.],$A69,Tbl.Kosten[P13])</f>
        <v>0</v>
      </c>
      <c r="P69" s="72">
        <f>SUMIF(Tbl.Kosten[KSnr.],$A69,Tbl.Kosten[P14])</f>
        <v>0</v>
      </c>
      <c r="Q69" s="72">
        <f>SUMIF(Tbl.Kosten[KSnr.],$A69,Tbl.Kosten[P15])</f>
        <v>0</v>
      </c>
      <c r="R69" s="72">
        <f>SUMIF(Tbl.Kosten[KSnr.],$A69,Tbl.Kosten[P16])</f>
        <v>0</v>
      </c>
      <c r="S69" s="72">
        <f>SUMIF(Tbl.Kosten[KSnr.],$A69,Tbl.Kosten[P17])</f>
        <v>0</v>
      </c>
      <c r="T69" s="72">
        <f>SUMIF(Tbl.Kosten[KSnr.],$A69,Tbl.Kosten[P18])</f>
        <v>0</v>
      </c>
      <c r="U69" s="72">
        <f>SUMIF(Tbl.Kosten[KSnr.],$A69,Tbl.Kosten[P19])</f>
        <v>0</v>
      </c>
      <c r="V69" s="72">
        <f>SUMIF(Tbl.Kosten[KSnr.],$A69,Tbl.Kosten[P20])</f>
        <v>0</v>
      </c>
      <c r="W69" s="72">
        <f>SUMIF(Tbl.Kosten[KSnr.],$A69,Tbl.Kosten[P21])</f>
        <v>0</v>
      </c>
      <c r="X69" s="72">
        <f>SUMIF(Tbl.Kosten[KSnr.],$A69,Tbl.Kosten[P22])</f>
        <v>0</v>
      </c>
      <c r="Y69" s="72">
        <f>SUMIF(Tbl.Kosten[KSnr.],$A69,Tbl.Kosten[P23])</f>
        <v>0</v>
      </c>
      <c r="Z69" s="72">
        <f>SUMIF(Tbl.Kosten[KSnr.],$A69,Tbl.Kosten[P24])</f>
        <v>0</v>
      </c>
      <c r="AA69" s="72">
        <f>SUMIF(Tbl.Kosten[KSnr.],$A69,Tbl.Kosten[P25])</f>
        <v>0</v>
      </c>
      <c r="AB69" s="72">
        <f>SUMIF(Tbl.Kosten[KSnr.],$A69,Tbl.Kosten[P26])</f>
        <v>0</v>
      </c>
      <c r="AC69" s="72">
        <f>SUMIF(Tbl.Kosten[KSnr.],$A69,Tbl.Kosten[P27])</f>
        <v>0</v>
      </c>
      <c r="AD69" s="72">
        <f>SUMIF(Tbl.Kosten[KSnr.],$A69,Tbl.Kosten[P28])</f>
        <v>0</v>
      </c>
      <c r="AE69" s="72">
        <f>SUMIF(Tbl.Kosten[KSnr.],$A69,Tbl.Kosten[P29])</f>
        <v>0</v>
      </c>
      <c r="AF69" s="72">
        <f>SUMIF(Tbl.Kosten[KSnr.],$A69,Tbl.Kosten[P30])</f>
        <v>0</v>
      </c>
      <c r="AG69" s="72">
        <f>SUMIF(Tbl.Kosten[KSnr.],$A69,Tbl.Kosten[P31])</f>
        <v>0</v>
      </c>
      <c r="AH69" s="72">
        <f>SUMIF(Tbl.Kosten[KSnr.],$A69,Tbl.Kosten[P32])</f>
        <v>0</v>
      </c>
      <c r="AI69" s="72">
        <f>SUMIF(Tbl.Kosten[KSnr.],$A69,Tbl.Kosten[P33])</f>
        <v>0</v>
      </c>
      <c r="AJ69" s="72">
        <f>SUMIF(Tbl.Kosten[KSnr.],$A69,Tbl.Kosten[P34])</f>
        <v>0</v>
      </c>
      <c r="AK69" s="72">
        <f>SUMIF(Tbl.Kosten[KSnr.],$A69,Tbl.Kosten[P35])</f>
        <v>0</v>
      </c>
      <c r="AL69" s="72">
        <f>SUMIF(Tbl.Kosten[KSnr.],$A69,Tbl.Kosten[P36])</f>
        <v>0</v>
      </c>
      <c r="AM69" s="72">
        <f>SUMIF(Tbl.Kosten[KSnr.],$A69,Tbl.Kosten[P37])</f>
        <v>0</v>
      </c>
      <c r="AN69" s="72">
        <f>SUMIF(Tbl.Kosten[KSnr.],$A69,Tbl.Kosten[P38])</f>
        <v>0</v>
      </c>
      <c r="AO69" s="72">
        <f>SUMIF(Tbl.Kosten[KSnr.],$A69,Tbl.Kosten[P39])</f>
        <v>0</v>
      </c>
      <c r="AP69" s="72">
        <f>SUMIF(Tbl.Kosten[KSnr.],$A69,Tbl.Kosten[P40])</f>
        <v>0</v>
      </c>
      <c r="AQ69" s="72">
        <f>SUMIF(Tbl.Kosten[KSnr.],$A69,Tbl.Kosten[P41])</f>
        <v>0</v>
      </c>
      <c r="AR69" s="72">
        <f>SUMIF(Tbl.Kosten[KSnr.],$A69,Tbl.Kosten[P42])</f>
        <v>0</v>
      </c>
      <c r="AS69" s="72">
        <f>SUMIF(Tbl.Kosten[KSnr.],$A69,Tbl.Kosten[P43])</f>
        <v>0</v>
      </c>
      <c r="AT69" s="72">
        <f>SUMIF(Tbl.Kosten[KSnr.],$A69,Tbl.Kosten[P44])</f>
        <v>0</v>
      </c>
      <c r="AU69" s="72">
        <f>SUMIF(Tbl.Kosten[KSnr.],$A69,Tbl.Kosten[P45])</f>
        <v>0</v>
      </c>
      <c r="AV69" s="72">
        <f>SUMIF(Tbl.Kosten[KSnr.],$A69,Tbl.Kosten[P46])</f>
        <v>0</v>
      </c>
      <c r="AW69" s="72">
        <f>SUMIF(Tbl.Kosten[KSnr.],$A69,Tbl.Kosten[P47])</f>
        <v>0</v>
      </c>
      <c r="AX69" s="72">
        <f>SUMIF(Tbl.Kosten[KSnr.],$A69,Tbl.Kosten[P48])</f>
        <v>0</v>
      </c>
      <c r="AY69" s="72">
        <f>SUMIF(Tbl.Kosten[KSnr.],$A69,Tbl.Kosten[P49])</f>
        <v>0</v>
      </c>
      <c r="AZ69" s="72">
        <f>SUMIF(Tbl.Kosten[KSnr.],$A69,Tbl.Kosten[P50])</f>
        <v>0</v>
      </c>
    </row>
    <row r="70" spans="1:52" x14ac:dyDescent="0.35">
      <c r="A70" s="72" t="s">
        <v>336</v>
      </c>
      <c r="B70" s="75">
        <f>Tbl.Kosten[[#Totals],[KS15]]</f>
        <v>0</v>
      </c>
      <c r="C70" s="72">
        <f>SUMIF(Tbl.Kosten[KSnr.],$A70,Tbl.Kosten[P1])</f>
        <v>0</v>
      </c>
      <c r="D70" s="72">
        <f>SUMIF(Tbl.Kosten[KSnr.],$A70,Tbl.Kosten[P2])</f>
        <v>0</v>
      </c>
      <c r="E70" s="72">
        <f>SUMIF(Tbl.Kosten[KSnr.],$A70,Tbl.Kosten[P3])</f>
        <v>0</v>
      </c>
      <c r="F70" s="72">
        <f>SUMIF(Tbl.Kosten[KSnr.],$A70,Tbl.Kosten[P4])</f>
        <v>0</v>
      </c>
      <c r="G70" s="72">
        <f>SUMIF(Tbl.Kosten[KSnr.],$A70,Tbl.Kosten[P5])</f>
        <v>0</v>
      </c>
      <c r="H70" s="72">
        <f>SUMIF(Tbl.Kosten[KSnr.],$A70,Tbl.Kosten[P6])</f>
        <v>0</v>
      </c>
      <c r="I70" s="72">
        <f>SUMIF(Tbl.Kosten[KSnr.],$A70,Tbl.Kosten[P7])</f>
        <v>0</v>
      </c>
      <c r="J70" s="72">
        <f>SUMIF(Tbl.Kosten[KSnr.],$A70,Tbl.Kosten[P8])</f>
        <v>0</v>
      </c>
      <c r="K70" s="72">
        <f>SUMIF(Tbl.Kosten[KSnr.],$A70,Tbl.Kosten[P9])</f>
        <v>0</v>
      </c>
      <c r="L70" s="72">
        <f>SUMIF(Tbl.Kosten[KSnr.],$A70,Tbl.Kosten[P10])</f>
        <v>0</v>
      </c>
      <c r="M70" s="72">
        <f>SUMIF(Tbl.Kosten[KSnr.],$A70,Tbl.Kosten[P11])</f>
        <v>0</v>
      </c>
      <c r="N70" s="72">
        <f>SUMIF(Tbl.Kosten[KSnr.],$A70,Tbl.Kosten[P12])</f>
        <v>0</v>
      </c>
      <c r="O70" s="72">
        <f>SUMIF(Tbl.Kosten[KSnr.],$A70,Tbl.Kosten[P13])</f>
        <v>0</v>
      </c>
      <c r="P70" s="72">
        <f>SUMIF(Tbl.Kosten[KSnr.],$A70,Tbl.Kosten[P14])</f>
        <v>0</v>
      </c>
      <c r="Q70" s="72">
        <f>SUMIF(Tbl.Kosten[KSnr.],$A70,Tbl.Kosten[P15])</f>
        <v>0</v>
      </c>
      <c r="R70" s="72">
        <f>SUMIF(Tbl.Kosten[KSnr.],$A70,Tbl.Kosten[P16])</f>
        <v>0</v>
      </c>
      <c r="S70" s="72">
        <f>SUMIF(Tbl.Kosten[KSnr.],$A70,Tbl.Kosten[P17])</f>
        <v>0</v>
      </c>
      <c r="T70" s="72">
        <f>SUMIF(Tbl.Kosten[KSnr.],$A70,Tbl.Kosten[P18])</f>
        <v>0</v>
      </c>
      <c r="U70" s="72">
        <f>SUMIF(Tbl.Kosten[KSnr.],$A70,Tbl.Kosten[P19])</f>
        <v>0</v>
      </c>
      <c r="V70" s="72">
        <f>SUMIF(Tbl.Kosten[KSnr.],$A70,Tbl.Kosten[P20])</f>
        <v>0</v>
      </c>
      <c r="W70" s="72">
        <f>SUMIF(Tbl.Kosten[KSnr.],$A70,Tbl.Kosten[P21])</f>
        <v>0</v>
      </c>
      <c r="X70" s="72">
        <f>SUMIF(Tbl.Kosten[KSnr.],$A70,Tbl.Kosten[P22])</f>
        <v>0</v>
      </c>
      <c r="Y70" s="72">
        <f>SUMIF(Tbl.Kosten[KSnr.],$A70,Tbl.Kosten[P23])</f>
        <v>0</v>
      </c>
      <c r="Z70" s="72">
        <f>SUMIF(Tbl.Kosten[KSnr.],$A70,Tbl.Kosten[P24])</f>
        <v>0</v>
      </c>
      <c r="AA70" s="72">
        <f>SUMIF(Tbl.Kosten[KSnr.],$A70,Tbl.Kosten[P25])</f>
        <v>0</v>
      </c>
      <c r="AB70" s="72">
        <f>SUMIF(Tbl.Kosten[KSnr.],$A70,Tbl.Kosten[P26])</f>
        <v>0</v>
      </c>
      <c r="AC70" s="72">
        <f>SUMIF(Tbl.Kosten[KSnr.],$A70,Tbl.Kosten[P27])</f>
        <v>0</v>
      </c>
      <c r="AD70" s="72">
        <f>SUMIF(Tbl.Kosten[KSnr.],$A70,Tbl.Kosten[P28])</f>
        <v>0</v>
      </c>
      <c r="AE70" s="72">
        <f>SUMIF(Tbl.Kosten[KSnr.],$A70,Tbl.Kosten[P29])</f>
        <v>0</v>
      </c>
      <c r="AF70" s="72">
        <f>SUMIF(Tbl.Kosten[KSnr.],$A70,Tbl.Kosten[P30])</f>
        <v>0</v>
      </c>
      <c r="AG70" s="72">
        <f>SUMIF(Tbl.Kosten[KSnr.],$A70,Tbl.Kosten[P31])</f>
        <v>0</v>
      </c>
      <c r="AH70" s="72">
        <f>SUMIF(Tbl.Kosten[KSnr.],$A70,Tbl.Kosten[P32])</f>
        <v>0</v>
      </c>
      <c r="AI70" s="72">
        <f>SUMIF(Tbl.Kosten[KSnr.],$A70,Tbl.Kosten[P33])</f>
        <v>0</v>
      </c>
      <c r="AJ70" s="72">
        <f>SUMIF(Tbl.Kosten[KSnr.],$A70,Tbl.Kosten[P34])</f>
        <v>0</v>
      </c>
      <c r="AK70" s="72">
        <f>SUMIF(Tbl.Kosten[KSnr.],$A70,Tbl.Kosten[P35])</f>
        <v>0</v>
      </c>
      <c r="AL70" s="72">
        <f>SUMIF(Tbl.Kosten[KSnr.],$A70,Tbl.Kosten[P36])</f>
        <v>0</v>
      </c>
      <c r="AM70" s="72">
        <f>SUMIF(Tbl.Kosten[KSnr.],$A70,Tbl.Kosten[P37])</f>
        <v>0</v>
      </c>
      <c r="AN70" s="72">
        <f>SUMIF(Tbl.Kosten[KSnr.],$A70,Tbl.Kosten[P38])</f>
        <v>0</v>
      </c>
      <c r="AO70" s="72">
        <f>SUMIF(Tbl.Kosten[KSnr.],$A70,Tbl.Kosten[P39])</f>
        <v>0</v>
      </c>
      <c r="AP70" s="72">
        <f>SUMIF(Tbl.Kosten[KSnr.],$A70,Tbl.Kosten[P40])</f>
        <v>0</v>
      </c>
      <c r="AQ70" s="72">
        <f>SUMIF(Tbl.Kosten[KSnr.],$A70,Tbl.Kosten[P41])</f>
        <v>0</v>
      </c>
      <c r="AR70" s="72">
        <f>SUMIF(Tbl.Kosten[KSnr.],$A70,Tbl.Kosten[P42])</f>
        <v>0</v>
      </c>
      <c r="AS70" s="72">
        <f>SUMIF(Tbl.Kosten[KSnr.],$A70,Tbl.Kosten[P43])</f>
        <v>0</v>
      </c>
      <c r="AT70" s="72">
        <f>SUMIF(Tbl.Kosten[KSnr.],$A70,Tbl.Kosten[P44])</f>
        <v>0</v>
      </c>
      <c r="AU70" s="72">
        <f>SUMIF(Tbl.Kosten[KSnr.],$A70,Tbl.Kosten[P45])</f>
        <v>0</v>
      </c>
      <c r="AV70" s="72">
        <f>SUMIF(Tbl.Kosten[KSnr.],$A70,Tbl.Kosten[P46])</f>
        <v>0</v>
      </c>
      <c r="AW70" s="72">
        <f>SUMIF(Tbl.Kosten[KSnr.],$A70,Tbl.Kosten[P47])</f>
        <v>0</v>
      </c>
      <c r="AX70" s="72">
        <f>SUMIF(Tbl.Kosten[KSnr.],$A70,Tbl.Kosten[P48])</f>
        <v>0</v>
      </c>
      <c r="AY70" s="72">
        <f>SUMIF(Tbl.Kosten[KSnr.],$A70,Tbl.Kosten[P49])</f>
        <v>0</v>
      </c>
      <c r="AZ70" s="72">
        <f>SUMIF(Tbl.Kosten[KSnr.],$A70,Tbl.Kosten[P50])</f>
        <v>0</v>
      </c>
    </row>
    <row r="71" spans="1:52" x14ac:dyDescent="0.35">
      <c r="A71" s="72" t="s">
        <v>337</v>
      </c>
      <c r="B71" s="75">
        <f>Tbl.Kosten[[#Totals],[KS16]]</f>
        <v>0</v>
      </c>
      <c r="C71" s="72">
        <f>SUMIF(Tbl.Kosten[KSnr.],$A71,Tbl.Kosten[P1])</f>
        <v>0</v>
      </c>
      <c r="D71" s="72">
        <f>SUMIF(Tbl.Kosten[KSnr.],$A71,Tbl.Kosten[P2])</f>
        <v>0</v>
      </c>
      <c r="E71" s="72">
        <f>SUMIF(Tbl.Kosten[KSnr.],$A71,Tbl.Kosten[P3])</f>
        <v>0</v>
      </c>
      <c r="F71" s="72">
        <f>SUMIF(Tbl.Kosten[KSnr.],$A71,Tbl.Kosten[P4])</f>
        <v>0</v>
      </c>
      <c r="G71" s="72">
        <f>SUMIF(Tbl.Kosten[KSnr.],$A71,Tbl.Kosten[P5])</f>
        <v>0</v>
      </c>
      <c r="H71" s="72">
        <f>SUMIF(Tbl.Kosten[KSnr.],$A71,Tbl.Kosten[P6])</f>
        <v>0</v>
      </c>
      <c r="I71" s="72">
        <f>SUMIF(Tbl.Kosten[KSnr.],$A71,Tbl.Kosten[P7])</f>
        <v>0</v>
      </c>
      <c r="J71" s="72">
        <f>SUMIF(Tbl.Kosten[KSnr.],$A71,Tbl.Kosten[P8])</f>
        <v>0</v>
      </c>
      <c r="K71" s="72">
        <f>SUMIF(Tbl.Kosten[KSnr.],$A71,Tbl.Kosten[P9])</f>
        <v>0</v>
      </c>
      <c r="L71" s="72">
        <f>SUMIF(Tbl.Kosten[KSnr.],$A71,Tbl.Kosten[P10])</f>
        <v>0</v>
      </c>
      <c r="M71" s="72">
        <f>SUMIF(Tbl.Kosten[KSnr.],$A71,Tbl.Kosten[P11])</f>
        <v>0</v>
      </c>
      <c r="N71" s="72">
        <f>SUMIF(Tbl.Kosten[KSnr.],$A71,Tbl.Kosten[P12])</f>
        <v>0</v>
      </c>
      <c r="O71" s="72">
        <f>SUMIF(Tbl.Kosten[KSnr.],$A71,Tbl.Kosten[P13])</f>
        <v>0</v>
      </c>
      <c r="P71" s="72">
        <f>SUMIF(Tbl.Kosten[KSnr.],$A71,Tbl.Kosten[P14])</f>
        <v>0</v>
      </c>
      <c r="Q71" s="72">
        <f>SUMIF(Tbl.Kosten[KSnr.],$A71,Tbl.Kosten[P15])</f>
        <v>0</v>
      </c>
      <c r="R71" s="72">
        <f>SUMIF(Tbl.Kosten[KSnr.],$A71,Tbl.Kosten[P16])</f>
        <v>0</v>
      </c>
      <c r="S71" s="72">
        <f>SUMIF(Tbl.Kosten[KSnr.],$A71,Tbl.Kosten[P17])</f>
        <v>0</v>
      </c>
      <c r="T71" s="72">
        <f>SUMIF(Tbl.Kosten[KSnr.],$A71,Tbl.Kosten[P18])</f>
        <v>0</v>
      </c>
      <c r="U71" s="72">
        <f>SUMIF(Tbl.Kosten[KSnr.],$A71,Tbl.Kosten[P19])</f>
        <v>0</v>
      </c>
      <c r="V71" s="72">
        <f>SUMIF(Tbl.Kosten[KSnr.],$A71,Tbl.Kosten[P20])</f>
        <v>0</v>
      </c>
      <c r="W71" s="72">
        <f>SUMIF(Tbl.Kosten[KSnr.],$A71,Tbl.Kosten[P21])</f>
        <v>0</v>
      </c>
      <c r="X71" s="72">
        <f>SUMIF(Tbl.Kosten[KSnr.],$A71,Tbl.Kosten[P22])</f>
        <v>0</v>
      </c>
      <c r="Y71" s="72">
        <f>SUMIF(Tbl.Kosten[KSnr.],$A71,Tbl.Kosten[P23])</f>
        <v>0</v>
      </c>
      <c r="Z71" s="72">
        <f>SUMIF(Tbl.Kosten[KSnr.],$A71,Tbl.Kosten[P24])</f>
        <v>0</v>
      </c>
      <c r="AA71" s="72">
        <f>SUMIF(Tbl.Kosten[KSnr.],$A71,Tbl.Kosten[P25])</f>
        <v>0</v>
      </c>
      <c r="AB71" s="72">
        <f>SUMIF(Tbl.Kosten[KSnr.],$A71,Tbl.Kosten[P26])</f>
        <v>0</v>
      </c>
      <c r="AC71" s="72">
        <f>SUMIF(Tbl.Kosten[KSnr.],$A71,Tbl.Kosten[P27])</f>
        <v>0</v>
      </c>
      <c r="AD71" s="72">
        <f>SUMIF(Tbl.Kosten[KSnr.],$A71,Tbl.Kosten[P28])</f>
        <v>0</v>
      </c>
      <c r="AE71" s="72">
        <f>SUMIF(Tbl.Kosten[KSnr.],$A71,Tbl.Kosten[P29])</f>
        <v>0</v>
      </c>
      <c r="AF71" s="72">
        <f>SUMIF(Tbl.Kosten[KSnr.],$A71,Tbl.Kosten[P30])</f>
        <v>0</v>
      </c>
      <c r="AG71" s="72">
        <f>SUMIF(Tbl.Kosten[KSnr.],$A71,Tbl.Kosten[P31])</f>
        <v>0</v>
      </c>
      <c r="AH71" s="72">
        <f>SUMIF(Tbl.Kosten[KSnr.],$A71,Tbl.Kosten[P32])</f>
        <v>0</v>
      </c>
      <c r="AI71" s="72">
        <f>SUMIF(Tbl.Kosten[KSnr.],$A71,Tbl.Kosten[P33])</f>
        <v>0</v>
      </c>
      <c r="AJ71" s="72">
        <f>SUMIF(Tbl.Kosten[KSnr.],$A71,Tbl.Kosten[P34])</f>
        <v>0</v>
      </c>
      <c r="AK71" s="72">
        <f>SUMIF(Tbl.Kosten[KSnr.],$A71,Tbl.Kosten[P35])</f>
        <v>0</v>
      </c>
      <c r="AL71" s="72">
        <f>SUMIF(Tbl.Kosten[KSnr.],$A71,Tbl.Kosten[P36])</f>
        <v>0</v>
      </c>
      <c r="AM71" s="72">
        <f>SUMIF(Tbl.Kosten[KSnr.],$A71,Tbl.Kosten[P37])</f>
        <v>0</v>
      </c>
      <c r="AN71" s="72">
        <f>SUMIF(Tbl.Kosten[KSnr.],$A71,Tbl.Kosten[P38])</f>
        <v>0</v>
      </c>
      <c r="AO71" s="72">
        <f>SUMIF(Tbl.Kosten[KSnr.],$A71,Tbl.Kosten[P39])</f>
        <v>0</v>
      </c>
      <c r="AP71" s="72">
        <f>SUMIF(Tbl.Kosten[KSnr.],$A71,Tbl.Kosten[P40])</f>
        <v>0</v>
      </c>
      <c r="AQ71" s="72">
        <f>SUMIF(Tbl.Kosten[KSnr.],$A71,Tbl.Kosten[P41])</f>
        <v>0</v>
      </c>
      <c r="AR71" s="72">
        <f>SUMIF(Tbl.Kosten[KSnr.],$A71,Tbl.Kosten[P42])</f>
        <v>0</v>
      </c>
      <c r="AS71" s="72">
        <f>SUMIF(Tbl.Kosten[KSnr.],$A71,Tbl.Kosten[P43])</f>
        <v>0</v>
      </c>
      <c r="AT71" s="72">
        <f>SUMIF(Tbl.Kosten[KSnr.],$A71,Tbl.Kosten[P44])</f>
        <v>0</v>
      </c>
      <c r="AU71" s="72">
        <f>SUMIF(Tbl.Kosten[KSnr.],$A71,Tbl.Kosten[P45])</f>
        <v>0</v>
      </c>
      <c r="AV71" s="72">
        <f>SUMIF(Tbl.Kosten[KSnr.],$A71,Tbl.Kosten[P46])</f>
        <v>0</v>
      </c>
      <c r="AW71" s="72">
        <f>SUMIF(Tbl.Kosten[KSnr.],$A71,Tbl.Kosten[P47])</f>
        <v>0</v>
      </c>
      <c r="AX71" s="72">
        <f>SUMIF(Tbl.Kosten[KSnr.],$A71,Tbl.Kosten[P48])</f>
        <v>0</v>
      </c>
      <c r="AY71" s="72">
        <f>SUMIF(Tbl.Kosten[KSnr.],$A71,Tbl.Kosten[P49])</f>
        <v>0</v>
      </c>
      <c r="AZ71" s="72">
        <f>SUMIF(Tbl.Kosten[KSnr.],$A71,Tbl.Kosten[P50])</f>
        <v>0</v>
      </c>
    </row>
    <row r="72" spans="1:52" x14ac:dyDescent="0.35">
      <c r="A72" s="72" t="s">
        <v>338</v>
      </c>
      <c r="B72" s="75">
        <f>Tbl.Kosten[[#Totals],[KS17]]</f>
        <v>0</v>
      </c>
      <c r="C72" s="72">
        <f>SUMIF(Tbl.Kosten[KSnr.],$A72,Tbl.Kosten[P1])</f>
        <v>0</v>
      </c>
      <c r="D72" s="72">
        <f>SUMIF(Tbl.Kosten[KSnr.],$A72,Tbl.Kosten[P2])</f>
        <v>0</v>
      </c>
      <c r="E72" s="72">
        <f>SUMIF(Tbl.Kosten[KSnr.],$A72,Tbl.Kosten[P3])</f>
        <v>0</v>
      </c>
      <c r="F72" s="72">
        <f>SUMIF(Tbl.Kosten[KSnr.],$A72,Tbl.Kosten[P4])</f>
        <v>0</v>
      </c>
      <c r="G72" s="72">
        <f>SUMIF(Tbl.Kosten[KSnr.],$A72,Tbl.Kosten[P5])</f>
        <v>0</v>
      </c>
      <c r="H72" s="72">
        <f>SUMIF(Tbl.Kosten[KSnr.],$A72,Tbl.Kosten[P6])</f>
        <v>0</v>
      </c>
      <c r="I72" s="72">
        <f>SUMIF(Tbl.Kosten[KSnr.],$A72,Tbl.Kosten[P7])</f>
        <v>0</v>
      </c>
      <c r="J72" s="72">
        <f>SUMIF(Tbl.Kosten[KSnr.],$A72,Tbl.Kosten[P8])</f>
        <v>0</v>
      </c>
      <c r="K72" s="72">
        <f>SUMIF(Tbl.Kosten[KSnr.],$A72,Tbl.Kosten[P9])</f>
        <v>0</v>
      </c>
      <c r="L72" s="72">
        <f>SUMIF(Tbl.Kosten[KSnr.],$A72,Tbl.Kosten[P10])</f>
        <v>0</v>
      </c>
      <c r="M72" s="72">
        <f>SUMIF(Tbl.Kosten[KSnr.],$A72,Tbl.Kosten[P11])</f>
        <v>0</v>
      </c>
      <c r="N72" s="72">
        <f>SUMIF(Tbl.Kosten[KSnr.],$A72,Tbl.Kosten[P12])</f>
        <v>0</v>
      </c>
      <c r="O72" s="72">
        <f>SUMIF(Tbl.Kosten[KSnr.],$A72,Tbl.Kosten[P13])</f>
        <v>0</v>
      </c>
      <c r="P72" s="72">
        <f>SUMIF(Tbl.Kosten[KSnr.],$A72,Tbl.Kosten[P14])</f>
        <v>0</v>
      </c>
      <c r="Q72" s="72">
        <f>SUMIF(Tbl.Kosten[KSnr.],$A72,Tbl.Kosten[P15])</f>
        <v>0</v>
      </c>
      <c r="R72" s="72">
        <f>SUMIF(Tbl.Kosten[KSnr.],$A72,Tbl.Kosten[P16])</f>
        <v>0</v>
      </c>
      <c r="S72" s="72">
        <f>SUMIF(Tbl.Kosten[KSnr.],$A72,Tbl.Kosten[P17])</f>
        <v>0</v>
      </c>
      <c r="T72" s="72">
        <f>SUMIF(Tbl.Kosten[KSnr.],$A72,Tbl.Kosten[P18])</f>
        <v>0</v>
      </c>
      <c r="U72" s="72">
        <f>SUMIF(Tbl.Kosten[KSnr.],$A72,Tbl.Kosten[P19])</f>
        <v>0</v>
      </c>
      <c r="V72" s="72">
        <f>SUMIF(Tbl.Kosten[KSnr.],$A72,Tbl.Kosten[P20])</f>
        <v>0</v>
      </c>
      <c r="W72" s="72">
        <f>SUMIF(Tbl.Kosten[KSnr.],$A72,Tbl.Kosten[P21])</f>
        <v>0</v>
      </c>
      <c r="X72" s="72">
        <f>SUMIF(Tbl.Kosten[KSnr.],$A72,Tbl.Kosten[P22])</f>
        <v>0</v>
      </c>
      <c r="Y72" s="72">
        <f>SUMIF(Tbl.Kosten[KSnr.],$A72,Tbl.Kosten[P23])</f>
        <v>0</v>
      </c>
      <c r="Z72" s="72">
        <f>SUMIF(Tbl.Kosten[KSnr.],$A72,Tbl.Kosten[P24])</f>
        <v>0</v>
      </c>
      <c r="AA72" s="72">
        <f>SUMIF(Tbl.Kosten[KSnr.],$A72,Tbl.Kosten[P25])</f>
        <v>0</v>
      </c>
      <c r="AB72" s="72">
        <f>SUMIF(Tbl.Kosten[KSnr.],$A72,Tbl.Kosten[P26])</f>
        <v>0</v>
      </c>
      <c r="AC72" s="72">
        <f>SUMIF(Tbl.Kosten[KSnr.],$A72,Tbl.Kosten[P27])</f>
        <v>0</v>
      </c>
      <c r="AD72" s="72">
        <f>SUMIF(Tbl.Kosten[KSnr.],$A72,Tbl.Kosten[P28])</f>
        <v>0</v>
      </c>
      <c r="AE72" s="72">
        <f>SUMIF(Tbl.Kosten[KSnr.],$A72,Tbl.Kosten[P29])</f>
        <v>0</v>
      </c>
      <c r="AF72" s="72">
        <f>SUMIF(Tbl.Kosten[KSnr.],$A72,Tbl.Kosten[P30])</f>
        <v>0</v>
      </c>
      <c r="AG72" s="72">
        <f>SUMIF(Tbl.Kosten[KSnr.],$A72,Tbl.Kosten[P31])</f>
        <v>0</v>
      </c>
      <c r="AH72" s="72">
        <f>SUMIF(Tbl.Kosten[KSnr.],$A72,Tbl.Kosten[P32])</f>
        <v>0</v>
      </c>
      <c r="AI72" s="72">
        <f>SUMIF(Tbl.Kosten[KSnr.],$A72,Tbl.Kosten[P33])</f>
        <v>0</v>
      </c>
      <c r="AJ72" s="72">
        <f>SUMIF(Tbl.Kosten[KSnr.],$A72,Tbl.Kosten[P34])</f>
        <v>0</v>
      </c>
      <c r="AK72" s="72">
        <f>SUMIF(Tbl.Kosten[KSnr.],$A72,Tbl.Kosten[P35])</f>
        <v>0</v>
      </c>
      <c r="AL72" s="72">
        <f>SUMIF(Tbl.Kosten[KSnr.],$A72,Tbl.Kosten[P36])</f>
        <v>0</v>
      </c>
      <c r="AM72" s="72">
        <f>SUMIF(Tbl.Kosten[KSnr.],$A72,Tbl.Kosten[P37])</f>
        <v>0</v>
      </c>
      <c r="AN72" s="72">
        <f>SUMIF(Tbl.Kosten[KSnr.],$A72,Tbl.Kosten[P38])</f>
        <v>0</v>
      </c>
      <c r="AO72" s="72">
        <f>SUMIF(Tbl.Kosten[KSnr.],$A72,Tbl.Kosten[P39])</f>
        <v>0</v>
      </c>
      <c r="AP72" s="72">
        <f>SUMIF(Tbl.Kosten[KSnr.],$A72,Tbl.Kosten[P40])</f>
        <v>0</v>
      </c>
      <c r="AQ72" s="72">
        <f>SUMIF(Tbl.Kosten[KSnr.],$A72,Tbl.Kosten[P41])</f>
        <v>0</v>
      </c>
      <c r="AR72" s="72">
        <f>SUMIF(Tbl.Kosten[KSnr.],$A72,Tbl.Kosten[P42])</f>
        <v>0</v>
      </c>
      <c r="AS72" s="72">
        <f>SUMIF(Tbl.Kosten[KSnr.],$A72,Tbl.Kosten[P43])</f>
        <v>0</v>
      </c>
      <c r="AT72" s="72">
        <f>SUMIF(Tbl.Kosten[KSnr.],$A72,Tbl.Kosten[P44])</f>
        <v>0</v>
      </c>
      <c r="AU72" s="72">
        <f>SUMIF(Tbl.Kosten[KSnr.],$A72,Tbl.Kosten[P45])</f>
        <v>0</v>
      </c>
      <c r="AV72" s="72">
        <f>SUMIF(Tbl.Kosten[KSnr.],$A72,Tbl.Kosten[P46])</f>
        <v>0</v>
      </c>
      <c r="AW72" s="72">
        <f>SUMIF(Tbl.Kosten[KSnr.],$A72,Tbl.Kosten[P47])</f>
        <v>0</v>
      </c>
      <c r="AX72" s="72">
        <f>SUMIF(Tbl.Kosten[KSnr.],$A72,Tbl.Kosten[P48])</f>
        <v>0</v>
      </c>
      <c r="AY72" s="72">
        <f>SUMIF(Tbl.Kosten[KSnr.],$A72,Tbl.Kosten[P49])</f>
        <v>0</v>
      </c>
      <c r="AZ72" s="72">
        <f>SUMIF(Tbl.Kosten[KSnr.],$A72,Tbl.Kosten[P50])</f>
        <v>0</v>
      </c>
    </row>
    <row r="73" spans="1:52" x14ac:dyDescent="0.35">
      <c r="A73" s="72" t="s">
        <v>339</v>
      </c>
      <c r="B73" s="75">
        <f>Tbl.Kosten[[#Totals],[KS18]]</f>
        <v>0</v>
      </c>
      <c r="C73" s="72">
        <f>SUMIF(Tbl.Kosten[KSnr.],$A73,Tbl.Kosten[P1])</f>
        <v>0</v>
      </c>
      <c r="D73" s="72">
        <f>SUMIF(Tbl.Kosten[KSnr.],$A73,Tbl.Kosten[P2])</f>
        <v>0</v>
      </c>
      <c r="E73" s="72">
        <f>SUMIF(Tbl.Kosten[KSnr.],$A73,Tbl.Kosten[P3])</f>
        <v>0</v>
      </c>
      <c r="F73" s="72">
        <f>SUMIF(Tbl.Kosten[KSnr.],$A73,Tbl.Kosten[P4])</f>
        <v>0</v>
      </c>
      <c r="G73" s="72">
        <f>SUMIF(Tbl.Kosten[KSnr.],$A73,Tbl.Kosten[P5])</f>
        <v>0</v>
      </c>
      <c r="H73" s="72">
        <f>SUMIF(Tbl.Kosten[KSnr.],$A73,Tbl.Kosten[P6])</f>
        <v>0</v>
      </c>
      <c r="I73" s="72">
        <f>SUMIF(Tbl.Kosten[KSnr.],$A73,Tbl.Kosten[P7])</f>
        <v>0</v>
      </c>
      <c r="J73" s="72">
        <f>SUMIF(Tbl.Kosten[KSnr.],$A73,Tbl.Kosten[P8])</f>
        <v>0</v>
      </c>
      <c r="K73" s="72">
        <f>SUMIF(Tbl.Kosten[KSnr.],$A73,Tbl.Kosten[P9])</f>
        <v>0</v>
      </c>
      <c r="L73" s="72">
        <f>SUMIF(Tbl.Kosten[KSnr.],$A73,Tbl.Kosten[P10])</f>
        <v>0</v>
      </c>
      <c r="M73" s="72">
        <f>SUMIF(Tbl.Kosten[KSnr.],$A73,Tbl.Kosten[P11])</f>
        <v>0</v>
      </c>
      <c r="N73" s="72">
        <f>SUMIF(Tbl.Kosten[KSnr.],$A73,Tbl.Kosten[P12])</f>
        <v>0</v>
      </c>
      <c r="O73" s="72">
        <f>SUMIF(Tbl.Kosten[KSnr.],$A73,Tbl.Kosten[P13])</f>
        <v>0</v>
      </c>
      <c r="P73" s="72">
        <f>SUMIF(Tbl.Kosten[KSnr.],$A73,Tbl.Kosten[P14])</f>
        <v>0</v>
      </c>
      <c r="Q73" s="72">
        <f>SUMIF(Tbl.Kosten[KSnr.],$A73,Tbl.Kosten[P15])</f>
        <v>0</v>
      </c>
      <c r="R73" s="72">
        <f>SUMIF(Tbl.Kosten[KSnr.],$A73,Tbl.Kosten[P16])</f>
        <v>0</v>
      </c>
      <c r="S73" s="72">
        <f>SUMIF(Tbl.Kosten[KSnr.],$A73,Tbl.Kosten[P17])</f>
        <v>0</v>
      </c>
      <c r="T73" s="72">
        <f>SUMIF(Tbl.Kosten[KSnr.],$A73,Tbl.Kosten[P18])</f>
        <v>0</v>
      </c>
      <c r="U73" s="72">
        <f>SUMIF(Tbl.Kosten[KSnr.],$A73,Tbl.Kosten[P19])</f>
        <v>0</v>
      </c>
      <c r="V73" s="72">
        <f>SUMIF(Tbl.Kosten[KSnr.],$A73,Tbl.Kosten[P20])</f>
        <v>0</v>
      </c>
      <c r="W73" s="72">
        <f>SUMIF(Tbl.Kosten[KSnr.],$A73,Tbl.Kosten[P21])</f>
        <v>0</v>
      </c>
      <c r="X73" s="72">
        <f>SUMIF(Tbl.Kosten[KSnr.],$A73,Tbl.Kosten[P22])</f>
        <v>0</v>
      </c>
      <c r="Y73" s="72">
        <f>SUMIF(Tbl.Kosten[KSnr.],$A73,Tbl.Kosten[P23])</f>
        <v>0</v>
      </c>
      <c r="Z73" s="72">
        <f>SUMIF(Tbl.Kosten[KSnr.],$A73,Tbl.Kosten[P24])</f>
        <v>0</v>
      </c>
      <c r="AA73" s="72">
        <f>SUMIF(Tbl.Kosten[KSnr.],$A73,Tbl.Kosten[P25])</f>
        <v>0</v>
      </c>
      <c r="AB73" s="72">
        <f>SUMIF(Tbl.Kosten[KSnr.],$A73,Tbl.Kosten[P26])</f>
        <v>0</v>
      </c>
      <c r="AC73" s="72">
        <f>SUMIF(Tbl.Kosten[KSnr.],$A73,Tbl.Kosten[P27])</f>
        <v>0</v>
      </c>
      <c r="AD73" s="72">
        <f>SUMIF(Tbl.Kosten[KSnr.],$A73,Tbl.Kosten[P28])</f>
        <v>0</v>
      </c>
      <c r="AE73" s="72">
        <f>SUMIF(Tbl.Kosten[KSnr.],$A73,Tbl.Kosten[P29])</f>
        <v>0</v>
      </c>
      <c r="AF73" s="72">
        <f>SUMIF(Tbl.Kosten[KSnr.],$A73,Tbl.Kosten[P30])</f>
        <v>0</v>
      </c>
      <c r="AG73" s="72">
        <f>SUMIF(Tbl.Kosten[KSnr.],$A73,Tbl.Kosten[P31])</f>
        <v>0</v>
      </c>
      <c r="AH73" s="72">
        <f>SUMIF(Tbl.Kosten[KSnr.],$A73,Tbl.Kosten[P32])</f>
        <v>0</v>
      </c>
      <c r="AI73" s="72">
        <f>SUMIF(Tbl.Kosten[KSnr.],$A73,Tbl.Kosten[P33])</f>
        <v>0</v>
      </c>
      <c r="AJ73" s="72">
        <f>SUMIF(Tbl.Kosten[KSnr.],$A73,Tbl.Kosten[P34])</f>
        <v>0</v>
      </c>
      <c r="AK73" s="72">
        <f>SUMIF(Tbl.Kosten[KSnr.],$A73,Tbl.Kosten[P35])</f>
        <v>0</v>
      </c>
      <c r="AL73" s="72">
        <f>SUMIF(Tbl.Kosten[KSnr.],$A73,Tbl.Kosten[P36])</f>
        <v>0</v>
      </c>
      <c r="AM73" s="72">
        <f>SUMIF(Tbl.Kosten[KSnr.],$A73,Tbl.Kosten[P37])</f>
        <v>0</v>
      </c>
      <c r="AN73" s="72">
        <f>SUMIF(Tbl.Kosten[KSnr.],$A73,Tbl.Kosten[P38])</f>
        <v>0</v>
      </c>
      <c r="AO73" s="72">
        <f>SUMIF(Tbl.Kosten[KSnr.],$A73,Tbl.Kosten[P39])</f>
        <v>0</v>
      </c>
      <c r="AP73" s="72">
        <f>SUMIF(Tbl.Kosten[KSnr.],$A73,Tbl.Kosten[P40])</f>
        <v>0</v>
      </c>
      <c r="AQ73" s="72">
        <f>SUMIF(Tbl.Kosten[KSnr.],$A73,Tbl.Kosten[P41])</f>
        <v>0</v>
      </c>
      <c r="AR73" s="72">
        <f>SUMIF(Tbl.Kosten[KSnr.],$A73,Tbl.Kosten[P42])</f>
        <v>0</v>
      </c>
      <c r="AS73" s="72">
        <f>SUMIF(Tbl.Kosten[KSnr.],$A73,Tbl.Kosten[P43])</f>
        <v>0</v>
      </c>
      <c r="AT73" s="72">
        <f>SUMIF(Tbl.Kosten[KSnr.],$A73,Tbl.Kosten[P44])</f>
        <v>0</v>
      </c>
      <c r="AU73" s="72">
        <f>SUMIF(Tbl.Kosten[KSnr.],$A73,Tbl.Kosten[P45])</f>
        <v>0</v>
      </c>
      <c r="AV73" s="72">
        <f>SUMIF(Tbl.Kosten[KSnr.],$A73,Tbl.Kosten[P46])</f>
        <v>0</v>
      </c>
      <c r="AW73" s="72">
        <f>SUMIF(Tbl.Kosten[KSnr.],$A73,Tbl.Kosten[P47])</f>
        <v>0</v>
      </c>
      <c r="AX73" s="72">
        <f>SUMIF(Tbl.Kosten[KSnr.],$A73,Tbl.Kosten[P48])</f>
        <v>0</v>
      </c>
      <c r="AY73" s="72">
        <f>SUMIF(Tbl.Kosten[KSnr.],$A73,Tbl.Kosten[P49])</f>
        <v>0</v>
      </c>
      <c r="AZ73" s="72">
        <f>SUMIF(Tbl.Kosten[KSnr.],$A73,Tbl.Kosten[P50])</f>
        <v>0</v>
      </c>
    </row>
    <row r="74" spans="1:52" x14ac:dyDescent="0.35">
      <c r="A74" s="72" t="s">
        <v>340</v>
      </c>
      <c r="B74" s="75">
        <f>Tbl.Kosten[[#Totals],[KS19]]</f>
        <v>0</v>
      </c>
      <c r="C74" s="72">
        <f>SUMIF(Tbl.Kosten[KSnr.],$A74,Tbl.Kosten[P1])</f>
        <v>0</v>
      </c>
      <c r="D74" s="72">
        <f>SUMIF(Tbl.Kosten[KSnr.],$A74,Tbl.Kosten[P2])</f>
        <v>0</v>
      </c>
      <c r="E74" s="72">
        <f>SUMIF(Tbl.Kosten[KSnr.],$A74,Tbl.Kosten[P3])</f>
        <v>0</v>
      </c>
      <c r="F74" s="72">
        <f>SUMIF(Tbl.Kosten[KSnr.],$A74,Tbl.Kosten[P4])</f>
        <v>0</v>
      </c>
      <c r="G74" s="72">
        <f>SUMIF(Tbl.Kosten[KSnr.],$A74,Tbl.Kosten[P5])</f>
        <v>0</v>
      </c>
      <c r="H74" s="72">
        <f>SUMIF(Tbl.Kosten[KSnr.],$A74,Tbl.Kosten[P6])</f>
        <v>0</v>
      </c>
      <c r="I74" s="72">
        <f>SUMIF(Tbl.Kosten[KSnr.],$A74,Tbl.Kosten[P7])</f>
        <v>0</v>
      </c>
      <c r="J74" s="72">
        <f>SUMIF(Tbl.Kosten[KSnr.],$A74,Tbl.Kosten[P8])</f>
        <v>0</v>
      </c>
      <c r="K74" s="72">
        <f>SUMIF(Tbl.Kosten[KSnr.],$A74,Tbl.Kosten[P9])</f>
        <v>0</v>
      </c>
      <c r="L74" s="72">
        <f>SUMIF(Tbl.Kosten[KSnr.],$A74,Tbl.Kosten[P10])</f>
        <v>0</v>
      </c>
      <c r="M74" s="72">
        <f>SUMIF(Tbl.Kosten[KSnr.],$A74,Tbl.Kosten[P11])</f>
        <v>0</v>
      </c>
      <c r="N74" s="72">
        <f>SUMIF(Tbl.Kosten[KSnr.],$A74,Tbl.Kosten[P12])</f>
        <v>0</v>
      </c>
      <c r="O74" s="72">
        <f>SUMIF(Tbl.Kosten[KSnr.],$A74,Tbl.Kosten[P13])</f>
        <v>0</v>
      </c>
      <c r="P74" s="72">
        <f>SUMIF(Tbl.Kosten[KSnr.],$A74,Tbl.Kosten[P14])</f>
        <v>0</v>
      </c>
      <c r="Q74" s="72">
        <f>SUMIF(Tbl.Kosten[KSnr.],$A74,Tbl.Kosten[P15])</f>
        <v>0</v>
      </c>
      <c r="R74" s="72">
        <f>SUMIF(Tbl.Kosten[KSnr.],$A74,Tbl.Kosten[P16])</f>
        <v>0</v>
      </c>
      <c r="S74" s="72">
        <f>SUMIF(Tbl.Kosten[KSnr.],$A74,Tbl.Kosten[P17])</f>
        <v>0</v>
      </c>
      <c r="T74" s="72">
        <f>SUMIF(Tbl.Kosten[KSnr.],$A74,Tbl.Kosten[P18])</f>
        <v>0</v>
      </c>
      <c r="U74" s="72">
        <f>SUMIF(Tbl.Kosten[KSnr.],$A74,Tbl.Kosten[P19])</f>
        <v>0</v>
      </c>
      <c r="V74" s="72">
        <f>SUMIF(Tbl.Kosten[KSnr.],$A74,Tbl.Kosten[P20])</f>
        <v>0</v>
      </c>
      <c r="W74" s="72">
        <f>SUMIF(Tbl.Kosten[KSnr.],$A74,Tbl.Kosten[P21])</f>
        <v>0</v>
      </c>
      <c r="X74" s="72">
        <f>SUMIF(Tbl.Kosten[KSnr.],$A74,Tbl.Kosten[P22])</f>
        <v>0</v>
      </c>
      <c r="Y74" s="72">
        <f>SUMIF(Tbl.Kosten[KSnr.],$A74,Tbl.Kosten[P23])</f>
        <v>0</v>
      </c>
      <c r="Z74" s="72">
        <f>SUMIF(Tbl.Kosten[KSnr.],$A74,Tbl.Kosten[P24])</f>
        <v>0</v>
      </c>
      <c r="AA74" s="72">
        <f>SUMIF(Tbl.Kosten[KSnr.],$A74,Tbl.Kosten[P25])</f>
        <v>0</v>
      </c>
      <c r="AB74" s="72">
        <f>SUMIF(Tbl.Kosten[KSnr.],$A74,Tbl.Kosten[P26])</f>
        <v>0</v>
      </c>
      <c r="AC74" s="72">
        <f>SUMIF(Tbl.Kosten[KSnr.],$A74,Tbl.Kosten[P27])</f>
        <v>0</v>
      </c>
      <c r="AD74" s="72">
        <f>SUMIF(Tbl.Kosten[KSnr.],$A74,Tbl.Kosten[P28])</f>
        <v>0</v>
      </c>
      <c r="AE74" s="72">
        <f>SUMIF(Tbl.Kosten[KSnr.],$A74,Tbl.Kosten[P29])</f>
        <v>0</v>
      </c>
      <c r="AF74" s="72">
        <f>SUMIF(Tbl.Kosten[KSnr.],$A74,Tbl.Kosten[P30])</f>
        <v>0</v>
      </c>
      <c r="AG74" s="72">
        <f>SUMIF(Tbl.Kosten[KSnr.],$A74,Tbl.Kosten[P31])</f>
        <v>0</v>
      </c>
      <c r="AH74" s="72">
        <f>SUMIF(Tbl.Kosten[KSnr.],$A74,Tbl.Kosten[P32])</f>
        <v>0</v>
      </c>
      <c r="AI74" s="72">
        <f>SUMIF(Tbl.Kosten[KSnr.],$A74,Tbl.Kosten[P33])</f>
        <v>0</v>
      </c>
      <c r="AJ74" s="72">
        <f>SUMIF(Tbl.Kosten[KSnr.],$A74,Tbl.Kosten[P34])</f>
        <v>0</v>
      </c>
      <c r="AK74" s="72">
        <f>SUMIF(Tbl.Kosten[KSnr.],$A74,Tbl.Kosten[P35])</f>
        <v>0</v>
      </c>
      <c r="AL74" s="72">
        <f>SUMIF(Tbl.Kosten[KSnr.],$A74,Tbl.Kosten[P36])</f>
        <v>0</v>
      </c>
      <c r="AM74" s="72">
        <f>SUMIF(Tbl.Kosten[KSnr.],$A74,Tbl.Kosten[P37])</f>
        <v>0</v>
      </c>
      <c r="AN74" s="72">
        <f>SUMIF(Tbl.Kosten[KSnr.],$A74,Tbl.Kosten[P38])</f>
        <v>0</v>
      </c>
      <c r="AO74" s="72">
        <f>SUMIF(Tbl.Kosten[KSnr.],$A74,Tbl.Kosten[P39])</f>
        <v>0</v>
      </c>
      <c r="AP74" s="72">
        <f>SUMIF(Tbl.Kosten[KSnr.],$A74,Tbl.Kosten[P40])</f>
        <v>0</v>
      </c>
      <c r="AQ74" s="72">
        <f>SUMIF(Tbl.Kosten[KSnr.],$A74,Tbl.Kosten[P41])</f>
        <v>0</v>
      </c>
      <c r="AR74" s="72">
        <f>SUMIF(Tbl.Kosten[KSnr.],$A74,Tbl.Kosten[P42])</f>
        <v>0</v>
      </c>
      <c r="AS74" s="72">
        <f>SUMIF(Tbl.Kosten[KSnr.],$A74,Tbl.Kosten[P43])</f>
        <v>0</v>
      </c>
      <c r="AT74" s="72">
        <f>SUMIF(Tbl.Kosten[KSnr.],$A74,Tbl.Kosten[P44])</f>
        <v>0</v>
      </c>
      <c r="AU74" s="72">
        <f>SUMIF(Tbl.Kosten[KSnr.],$A74,Tbl.Kosten[P45])</f>
        <v>0</v>
      </c>
      <c r="AV74" s="72">
        <f>SUMIF(Tbl.Kosten[KSnr.],$A74,Tbl.Kosten[P46])</f>
        <v>0</v>
      </c>
      <c r="AW74" s="72">
        <f>SUMIF(Tbl.Kosten[KSnr.],$A74,Tbl.Kosten[P47])</f>
        <v>0</v>
      </c>
      <c r="AX74" s="72">
        <f>SUMIF(Tbl.Kosten[KSnr.],$A74,Tbl.Kosten[P48])</f>
        <v>0</v>
      </c>
      <c r="AY74" s="72">
        <f>SUMIF(Tbl.Kosten[KSnr.],$A74,Tbl.Kosten[P49])</f>
        <v>0</v>
      </c>
      <c r="AZ74" s="72">
        <f>SUMIF(Tbl.Kosten[KSnr.],$A74,Tbl.Kosten[P50])</f>
        <v>0</v>
      </c>
    </row>
    <row r="75" spans="1:52" x14ac:dyDescent="0.35">
      <c r="A75" s="72" t="s">
        <v>341</v>
      </c>
      <c r="B75" s="75">
        <f>Tbl.Kosten[[#Totals],[KS20]]</f>
        <v>0</v>
      </c>
      <c r="C75" s="72">
        <f>SUMIF(Tbl.Kosten[KSnr.],$A75,Tbl.Kosten[P1])</f>
        <v>0</v>
      </c>
      <c r="D75" s="72">
        <f>SUMIF(Tbl.Kosten[KSnr.],$A75,Tbl.Kosten[P2])</f>
        <v>0</v>
      </c>
      <c r="E75" s="72">
        <f>SUMIF(Tbl.Kosten[KSnr.],$A75,Tbl.Kosten[P3])</f>
        <v>0</v>
      </c>
      <c r="F75" s="72">
        <f>SUMIF(Tbl.Kosten[KSnr.],$A75,Tbl.Kosten[P4])</f>
        <v>0</v>
      </c>
      <c r="G75" s="72">
        <f>SUMIF(Tbl.Kosten[KSnr.],$A75,Tbl.Kosten[P5])</f>
        <v>0</v>
      </c>
      <c r="H75" s="72">
        <f>SUMIF(Tbl.Kosten[KSnr.],$A75,Tbl.Kosten[P6])</f>
        <v>0</v>
      </c>
      <c r="I75" s="72">
        <f>SUMIF(Tbl.Kosten[KSnr.],$A75,Tbl.Kosten[P7])</f>
        <v>0</v>
      </c>
      <c r="J75" s="72">
        <f>SUMIF(Tbl.Kosten[KSnr.],$A75,Tbl.Kosten[P8])</f>
        <v>0</v>
      </c>
      <c r="K75" s="72">
        <f>SUMIF(Tbl.Kosten[KSnr.],$A75,Tbl.Kosten[P9])</f>
        <v>0</v>
      </c>
      <c r="L75" s="72">
        <f>SUMIF(Tbl.Kosten[KSnr.],$A75,Tbl.Kosten[P10])</f>
        <v>0</v>
      </c>
      <c r="M75" s="72">
        <f>SUMIF(Tbl.Kosten[KSnr.],$A75,Tbl.Kosten[P11])</f>
        <v>0</v>
      </c>
      <c r="N75" s="72">
        <f>SUMIF(Tbl.Kosten[KSnr.],$A75,Tbl.Kosten[P12])</f>
        <v>0</v>
      </c>
      <c r="O75" s="72">
        <f>SUMIF(Tbl.Kosten[KSnr.],$A75,Tbl.Kosten[P13])</f>
        <v>0</v>
      </c>
      <c r="P75" s="72">
        <f>SUMIF(Tbl.Kosten[KSnr.],$A75,Tbl.Kosten[P14])</f>
        <v>0</v>
      </c>
      <c r="Q75" s="72">
        <f>SUMIF(Tbl.Kosten[KSnr.],$A75,Tbl.Kosten[P15])</f>
        <v>0</v>
      </c>
      <c r="R75" s="72">
        <f>SUMIF(Tbl.Kosten[KSnr.],$A75,Tbl.Kosten[P16])</f>
        <v>0</v>
      </c>
      <c r="S75" s="72">
        <f>SUMIF(Tbl.Kosten[KSnr.],$A75,Tbl.Kosten[P17])</f>
        <v>0</v>
      </c>
      <c r="T75" s="72">
        <f>SUMIF(Tbl.Kosten[KSnr.],$A75,Tbl.Kosten[P18])</f>
        <v>0</v>
      </c>
      <c r="U75" s="72">
        <f>SUMIF(Tbl.Kosten[KSnr.],$A75,Tbl.Kosten[P19])</f>
        <v>0</v>
      </c>
      <c r="V75" s="72">
        <f>SUMIF(Tbl.Kosten[KSnr.],$A75,Tbl.Kosten[P20])</f>
        <v>0</v>
      </c>
      <c r="W75" s="72">
        <f>SUMIF(Tbl.Kosten[KSnr.],$A75,Tbl.Kosten[P21])</f>
        <v>0</v>
      </c>
      <c r="X75" s="72">
        <f>SUMIF(Tbl.Kosten[KSnr.],$A75,Tbl.Kosten[P22])</f>
        <v>0</v>
      </c>
      <c r="Y75" s="72">
        <f>SUMIF(Tbl.Kosten[KSnr.],$A75,Tbl.Kosten[P23])</f>
        <v>0</v>
      </c>
      <c r="Z75" s="72">
        <f>SUMIF(Tbl.Kosten[KSnr.],$A75,Tbl.Kosten[P24])</f>
        <v>0</v>
      </c>
      <c r="AA75" s="72">
        <f>SUMIF(Tbl.Kosten[KSnr.],$A75,Tbl.Kosten[P25])</f>
        <v>0</v>
      </c>
      <c r="AB75" s="72">
        <f>SUMIF(Tbl.Kosten[KSnr.],$A75,Tbl.Kosten[P26])</f>
        <v>0</v>
      </c>
      <c r="AC75" s="72">
        <f>SUMIF(Tbl.Kosten[KSnr.],$A75,Tbl.Kosten[P27])</f>
        <v>0</v>
      </c>
      <c r="AD75" s="72">
        <f>SUMIF(Tbl.Kosten[KSnr.],$A75,Tbl.Kosten[P28])</f>
        <v>0</v>
      </c>
      <c r="AE75" s="72">
        <f>SUMIF(Tbl.Kosten[KSnr.],$A75,Tbl.Kosten[P29])</f>
        <v>0</v>
      </c>
      <c r="AF75" s="72">
        <f>SUMIF(Tbl.Kosten[KSnr.],$A75,Tbl.Kosten[P30])</f>
        <v>0</v>
      </c>
      <c r="AG75" s="72">
        <f>SUMIF(Tbl.Kosten[KSnr.],$A75,Tbl.Kosten[P31])</f>
        <v>0</v>
      </c>
      <c r="AH75" s="72">
        <f>SUMIF(Tbl.Kosten[KSnr.],$A75,Tbl.Kosten[P32])</f>
        <v>0</v>
      </c>
      <c r="AI75" s="72">
        <f>SUMIF(Tbl.Kosten[KSnr.],$A75,Tbl.Kosten[P33])</f>
        <v>0</v>
      </c>
      <c r="AJ75" s="72">
        <f>SUMIF(Tbl.Kosten[KSnr.],$A75,Tbl.Kosten[P34])</f>
        <v>0</v>
      </c>
      <c r="AK75" s="72">
        <f>SUMIF(Tbl.Kosten[KSnr.],$A75,Tbl.Kosten[P35])</f>
        <v>0</v>
      </c>
      <c r="AL75" s="72">
        <f>SUMIF(Tbl.Kosten[KSnr.],$A75,Tbl.Kosten[P36])</f>
        <v>0</v>
      </c>
      <c r="AM75" s="72">
        <f>SUMIF(Tbl.Kosten[KSnr.],$A75,Tbl.Kosten[P37])</f>
        <v>0</v>
      </c>
      <c r="AN75" s="72">
        <f>SUMIF(Tbl.Kosten[KSnr.],$A75,Tbl.Kosten[P38])</f>
        <v>0</v>
      </c>
      <c r="AO75" s="72">
        <f>SUMIF(Tbl.Kosten[KSnr.],$A75,Tbl.Kosten[P39])</f>
        <v>0</v>
      </c>
      <c r="AP75" s="72">
        <f>SUMIF(Tbl.Kosten[KSnr.],$A75,Tbl.Kosten[P40])</f>
        <v>0</v>
      </c>
      <c r="AQ75" s="72">
        <f>SUMIF(Tbl.Kosten[KSnr.],$A75,Tbl.Kosten[P41])</f>
        <v>0</v>
      </c>
      <c r="AR75" s="72">
        <f>SUMIF(Tbl.Kosten[KSnr.],$A75,Tbl.Kosten[P42])</f>
        <v>0</v>
      </c>
      <c r="AS75" s="72">
        <f>SUMIF(Tbl.Kosten[KSnr.],$A75,Tbl.Kosten[P43])</f>
        <v>0</v>
      </c>
      <c r="AT75" s="72">
        <f>SUMIF(Tbl.Kosten[KSnr.],$A75,Tbl.Kosten[P44])</f>
        <v>0</v>
      </c>
      <c r="AU75" s="72">
        <f>SUMIF(Tbl.Kosten[KSnr.],$A75,Tbl.Kosten[P45])</f>
        <v>0</v>
      </c>
      <c r="AV75" s="72">
        <f>SUMIF(Tbl.Kosten[KSnr.],$A75,Tbl.Kosten[P46])</f>
        <v>0</v>
      </c>
      <c r="AW75" s="72">
        <f>SUMIF(Tbl.Kosten[KSnr.],$A75,Tbl.Kosten[P47])</f>
        <v>0</v>
      </c>
      <c r="AX75" s="72">
        <f>SUMIF(Tbl.Kosten[KSnr.],$A75,Tbl.Kosten[P48])</f>
        <v>0</v>
      </c>
      <c r="AY75" s="72">
        <f>SUMIF(Tbl.Kosten[KSnr.],$A75,Tbl.Kosten[P49])</f>
        <v>0</v>
      </c>
      <c r="AZ75" s="72">
        <f>SUMIF(Tbl.Kosten[KSnr.],$A75,Tbl.Kosten[P50])</f>
        <v>0</v>
      </c>
    </row>
    <row r="76" spans="1:52" x14ac:dyDescent="0.35">
      <c r="C76" s="77">
        <f>SUM(C56:C75)-C54</f>
        <v>0</v>
      </c>
      <c r="D76" s="77">
        <f t="shared" ref="D76:AZ76" si="1">SUM(D56:D75)-D54</f>
        <v>0</v>
      </c>
      <c r="E76" s="77">
        <f t="shared" si="1"/>
        <v>0</v>
      </c>
      <c r="F76" s="77">
        <f t="shared" si="1"/>
        <v>0</v>
      </c>
      <c r="G76" s="77">
        <f t="shared" si="1"/>
        <v>0</v>
      </c>
      <c r="H76" s="77">
        <f t="shared" si="1"/>
        <v>0</v>
      </c>
      <c r="I76" s="77">
        <f t="shared" si="1"/>
        <v>0</v>
      </c>
      <c r="J76" s="77">
        <f t="shared" si="1"/>
        <v>0</v>
      </c>
      <c r="K76" s="77">
        <f t="shared" si="1"/>
        <v>0</v>
      </c>
      <c r="L76" s="77">
        <f t="shared" si="1"/>
        <v>0</v>
      </c>
      <c r="M76" s="77">
        <f t="shared" si="1"/>
        <v>0</v>
      </c>
      <c r="N76" s="77">
        <f t="shared" si="1"/>
        <v>0</v>
      </c>
      <c r="O76" s="77">
        <f t="shared" si="1"/>
        <v>0</v>
      </c>
      <c r="P76" s="77">
        <f t="shared" si="1"/>
        <v>0</v>
      </c>
      <c r="Q76" s="77">
        <f t="shared" si="1"/>
        <v>0</v>
      </c>
      <c r="R76" s="77">
        <f t="shared" si="1"/>
        <v>0</v>
      </c>
      <c r="S76" s="77">
        <f t="shared" si="1"/>
        <v>0</v>
      </c>
      <c r="T76" s="77">
        <f t="shared" si="1"/>
        <v>0</v>
      </c>
      <c r="U76" s="77">
        <f t="shared" si="1"/>
        <v>0</v>
      </c>
      <c r="V76" s="77">
        <f t="shared" si="1"/>
        <v>0</v>
      </c>
      <c r="W76" s="77">
        <f t="shared" si="1"/>
        <v>0</v>
      </c>
      <c r="X76" s="77">
        <f t="shared" si="1"/>
        <v>0</v>
      </c>
      <c r="Y76" s="77">
        <f t="shared" si="1"/>
        <v>0</v>
      </c>
      <c r="Z76" s="77">
        <f t="shared" si="1"/>
        <v>0</v>
      </c>
      <c r="AA76" s="77">
        <f t="shared" si="1"/>
        <v>0</v>
      </c>
      <c r="AB76" s="77">
        <f t="shared" si="1"/>
        <v>0</v>
      </c>
      <c r="AC76" s="77">
        <f t="shared" si="1"/>
        <v>0</v>
      </c>
      <c r="AD76" s="77">
        <f t="shared" si="1"/>
        <v>0</v>
      </c>
      <c r="AE76" s="77">
        <f t="shared" si="1"/>
        <v>0</v>
      </c>
      <c r="AF76" s="77">
        <f t="shared" si="1"/>
        <v>0</v>
      </c>
      <c r="AG76" s="77">
        <f t="shared" si="1"/>
        <v>0</v>
      </c>
      <c r="AH76" s="77">
        <f t="shared" si="1"/>
        <v>0</v>
      </c>
      <c r="AI76" s="77">
        <f t="shared" si="1"/>
        <v>0</v>
      </c>
      <c r="AJ76" s="77">
        <f t="shared" si="1"/>
        <v>0</v>
      </c>
      <c r="AK76" s="77">
        <f t="shared" si="1"/>
        <v>0</v>
      </c>
      <c r="AL76" s="77">
        <f t="shared" si="1"/>
        <v>0</v>
      </c>
      <c r="AM76" s="77">
        <f t="shared" si="1"/>
        <v>0</v>
      </c>
      <c r="AN76" s="77">
        <f t="shared" si="1"/>
        <v>0</v>
      </c>
      <c r="AO76" s="77">
        <f t="shared" si="1"/>
        <v>0</v>
      </c>
      <c r="AP76" s="77">
        <f t="shared" si="1"/>
        <v>0</v>
      </c>
      <c r="AQ76" s="77">
        <f t="shared" si="1"/>
        <v>0</v>
      </c>
      <c r="AR76" s="77">
        <f t="shared" si="1"/>
        <v>0</v>
      </c>
      <c r="AS76" s="77">
        <f t="shared" si="1"/>
        <v>0</v>
      </c>
      <c r="AT76" s="77">
        <f t="shared" si="1"/>
        <v>0</v>
      </c>
      <c r="AU76" s="77">
        <f t="shared" si="1"/>
        <v>0</v>
      </c>
      <c r="AV76" s="77">
        <f t="shared" si="1"/>
        <v>0</v>
      </c>
      <c r="AW76" s="77">
        <f t="shared" si="1"/>
        <v>0</v>
      </c>
      <c r="AX76" s="77">
        <f t="shared" si="1"/>
        <v>0</v>
      </c>
      <c r="AY76" s="77">
        <f t="shared" si="1"/>
        <v>0</v>
      </c>
      <c r="AZ76" s="77">
        <f t="shared" si="1"/>
        <v>0</v>
      </c>
    </row>
    <row r="77" spans="1:52" x14ac:dyDescent="0.35">
      <c r="A77" s="72" t="s">
        <v>56</v>
      </c>
      <c r="B77" s="73">
        <f>Tbl.Kosten[[#Totals],[Totaal kosten]]</f>
        <v>0</v>
      </c>
      <c r="C77" s="74">
        <f>Tbl.Kosten[[#Totals],[P1]]</f>
        <v>0</v>
      </c>
      <c r="D77" s="78">
        <f>Tbl.Kosten[[#Totals],[P2]]</f>
        <v>0</v>
      </c>
      <c r="E77" s="78">
        <f>Tbl.Kosten[[#Totals],[P3]]</f>
        <v>0</v>
      </c>
      <c r="F77" s="78">
        <f>Tbl.Kosten[[#Totals],[P4]]</f>
        <v>0</v>
      </c>
      <c r="G77" s="78">
        <f>Tbl.Kosten[[#Totals],[P5]]</f>
        <v>0</v>
      </c>
      <c r="H77" s="78">
        <f>Tbl.Kosten[[#Totals],[P6]]</f>
        <v>0</v>
      </c>
      <c r="I77" s="78">
        <f>Tbl.Kosten[[#Totals],[P7]]</f>
        <v>0</v>
      </c>
      <c r="J77" s="78">
        <f>Tbl.Kosten[[#Totals],[P8]]</f>
        <v>0</v>
      </c>
      <c r="K77" s="78">
        <f>Tbl.Kosten[[#Totals],[P9]]</f>
        <v>0</v>
      </c>
      <c r="L77" s="78">
        <f>Tbl.Kosten[[#Totals],[P10]]</f>
        <v>0</v>
      </c>
      <c r="M77" s="78">
        <f>Tbl.Kosten[[#Totals],[P11]]</f>
        <v>0</v>
      </c>
      <c r="N77" s="78">
        <f>Tbl.Kosten[[#Totals],[P12]]</f>
        <v>0</v>
      </c>
      <c r="O77" s="78">
        <f>Tbl.Kosten[[#Totals],[P13]]</f>
        <v>0</v>
      </c>
      <c r="P77" s="78">
        <f>Tbl.Kosten[[#Totals],[P14]]</f>
        <v>0</v>
      </c>
      <c r="Q77" s="78">
        <f>Tbl.Kosten[[#Totals],[P15]]</f>
        <v>0</v>
      </c>
      <c r="R77" s="78">
        <f>Tbl.Kosten[[#Totals],[P16]]</f>
        <v>0</v>
      </c>
      <c r="S77" s="78">
        <f>Tbl.Kosten[[#Totals],[P17]]</f>
        <v>0</v>
      </c>
      <c r="T77" s="78">
        <f>Tbl.Kosten[[#Totals],[P18]]</f>
        <v>0</v>
      </c>
      <c r="U77" s="78">
        <f>Tbl.Kosten[[#Totals],[P19]]</f>
        <v>0</v>
      </c>
      <c r="V77" s="78">
        <f>Tbl.Kosten[[#Totals],[P20]]</f>
        <v>0</v>
      </c>
      <c r="W77" s="78">
        <f>Tbl.Kosten[[#Totals],[P21]]</f>
        <v>0</v>
      </c>
      <c r="X77" s="78">
        <f>Tbl.Kosten[[#Totals],[P22]]</f>
        <v>0</v>
      </c>
      <c r="Y77" s="78">
        <f>Tbl.Kosten[[#Totals],[P23]]</f>
        <v>0</v>
      </c>
      <c r="Z77" s="78">
        <f>Tbl.Kosten[[#Totals],[P24]]</f>
        <v>0</v>
      </c>
      <c r="AA77" s="78">
        <f>Tbl.Kosten[[#Totals],[P25]]</f>
        <v>0</v>
      </c>
      <c r="AB77" s="78">
        <f>Tbl.Kosten[[#Totals],[P26]]</f>
        <v>0</v>
      </c>
      <c r="AC77" s="78">
        <f>Tbl.Kosten[[#Totals],[P27]]</f>
        <v>0</v>
      </c>
      <c r="AD77" s="78">
        <f>Tbl.Kosten[[#Totals],[P28]]</f>
        <v>0</v>
      </c>
      <c r="AE77" s="78">
        <f>Tbl.Kosten[[#Totals],[P29]]</f>
        <v>0</v>
      </c>
      <c r="AF77" s="78">
        <f>Tbl.Kosten[[#Totals],[P30]]</f>
        <v>0</v>
      </c>
      <c r="AG77" s="78">
        <f>Tbl.Kosten[[#Totals],[P31]]</f>
        <v>0</v>
      </c>
      <c r="AH77" s="78">
        <f>Tbl.Kosten[[#Totals],[P32]]</f>
        <v>0</v>
      </c>
      <c r="AI77" s="78">
        <f>Tbl.Kosten[[#Totals],[P33]]</f>
        <v>0</v>
      </c>
      <c r="AJ77" s="78">
        <f>Tbl.Kosten[[#Totals],[P34]]</f>
        <v>0</v>
      </c>
      <c r="AK77" s="78">
        <f>Tbl.Kosten[[#Totals],[P35]]</f>
        <v>0</v>
      </c>
      <c r="AL77" s="78">
        <f>Tbl.Kosten[[#Totals],[P36]]</f>
        <v>0</v>
      </c>
      <c r="AM77" s="78">
        <f>Tbl.Kosten[[#Totals],[P37]]</f>
        <v>0</v>
      </c>
      <c r="AN77" s="78">
        <f>Tbl.Kosten[[#Totals],[P38]]</f>
        <v>0</v>
      </c>
      <c r="AO77" s="78">
        <f>Tbl.Kosten[[#Totals],[P39]]</f>
        <v>0</v>
      </c>
      <c r="AP77" s="78">
        <f>Tbl.Kosten[[#Totals],[P40]]</f>
        <v>0</v>
      </c>
      <c r="AQ77" s="78">
        <f>Tbl.Kosten[[#Totals],[P41]]</f>
        <v>0</v>
      </c>
      <c r="AR77" s="78">
        <f>Tbl.Kosten[[#Totals],[P42]]</f>
        <v>0</v>
      </c>
      <c r="AS77" s="78">
        <f>Tbl.Kosten[[#Totals],[P43]]</f>
        <v>0</v>
      </c>
      <c r="AT77" s="78">
        <f>Tbl.Kosten[[#Totals],[P44]]</f>
        <v>0</v>
      </c>
      <c r="AU77" s="78">
        <f>Tbl.Kosten[[#Totals],[P45]]</f>
        <v>0</v>
      </c>
      <c r="AV77" s="78">
        <f>Tbl.Kosten[[#Totals],[P46]]</f>
        <v>0</v>
      </c>
      <c r="AW77" s="78">
        <f>Tbl.Kosten[[#Totals],[P47]]</f>
        <v>0</v>
      </c>
      <c r="AX77" s="78">
        <f>Tbl.Kosten[[#Totals],[P48]]</f>
        <v>0</v>
      </c>
      <c r="AY77" s="78">
        <f>Tbl.Kosten[[#Totals],[P49]]</f>
        <v>0</v>
      </c>
      <c r="AZ77" s="78">
        <f>Tbl.Kosten[[#Totals],[P50]]</f>
        <v>0</v>
      </c>
    </row>
    <row r="78" spans="1:52" x14ac:dyDescent="0.35">
      <c r="A78" s="72" t="s">
        <v>434</v>
      </c>
      <c r="B78" s="77">
        <f>SUM(B79:B98)-B77</f>
        <v>0</v>
      </c>
      <c r="C78" s="72" t="s">
        <v>64</v>
      </c>
      <c r="D78" s="72" t="s">
        <v>65</v>
      </c>
      <c r="E78" s="72" t="s">
        <v>66</v>
      </c>
      <c r="F78" s="72" t="s">
        <v>67</v>
      </c>
      <c r="G78" s="72" t="s">
        <v>68</v>
      </c>
      <c r="H78" s="72" t="s">
        <v>69</v>
      </c>
      <c r="I78" s="72" t="s">
        <v>70</v>
      </c>
      <c r="J78" s="72" t="s">
        <v>71</v>
      </c>
      <c r="K78" s="72" t="s">
        <v>72</v>
      </c>
      <c r="L78" s="72" t="s">
        <v>73</v>
      </c>
      <c r="M78" s="72" t="s">
        <v>74</v>
      </c>
      <c r="N78" s="72" t="s">
        <v>75</v>
      </c>
      <c r="O78" s="72" t="s">
        <v>76</v>
      </c>
      <c r="P78" s="72" t="s">
        <v>77</v>
      </c>
      <c r="Q78" s="72" t="s">
        <v>78</v>
      </c>
      <c r="R78" s="72" t="s">
        <v>79</v>
      </c>
      <c r="S78" s="72" t="s">
        <v>80</v>
      </c>
      <c r="T78" s="72" t="s">
        <v>81</v>
      </c>
      <c r="U78" s="72" t="s">
        <v>82</v>
      </c>
      <c r="V78" s="72" t="s">
        <v>83</v>
      </c>
      <c r="W78" s="72" t="s">
        <v>84</v>
      </c>
      <c r="X78" s="72" t="s">
        <v>85</v>
      </c>
      <c r="Y78" s="72" t="s">
        <v>86</v>
      </c>
      <c r="Z78" s="72" t="s">
        <v>87</v>
      </c>
      <c r="AA78" s="72" t="s">
        <v>88</v>
      </c>
      <c r="AB78" s="72" t="s">
        <v>89</v>
      </c>
      <c r="AC78" s="72" t="s">
        <v>90</v>
      </c>
      <c r="AD78" s="72" t="s">
        <v>91</v>
      </c>
      <c r="AE78" s="72" t="s">
        <v>92</v>
      </c>
      <c r="AF78" s="72" t="s">
        <v>93</v>
      </c>
      <c r="AG78" s="72" t="s">
        <v>94</v>
      </c>
      <c r="AH78" s="72" t="s">
        <v>95</v>
      </c>
      <c r="AI78" s="72" t="s">
        <v>96</v>
      </c>
      <c r="AJ78" s="72" t="s">
        <v>97</v>
      </c>
      <c r="AK78" s="72" t="s">
        <v>98</v>
      </c>
      <c r="AL78" s="72" t="s">
        <v>99</v>
      </c>
      <c r="AM78" s="72" t="s">
        <v>100</v>
      </c>
      <c r="AN78" s="72" t="s">
        <v>101</v>
      </c>
      <c r="AO78" s="72" t="s">
        <v>102</v>
      </c>
      <c r="AP78" s="72" t="s">
        <v>103</v>
      </c>
      <c r="AQ78" s="72" t="s">
        <v>104</v>
      </c>
      <c r="AR78" s="72" t="s">
        <v>105</v>
      </c>
      <c r="AS78" s="72" t="s">
        <v>106</v>
      </c>
      <c r="AT78" s="72" t="s">
        <v>107</v>
      </c>
      <c r="AU78" s="72" t="s">
        <v>108</v>
      </c>
      <c r="AV78" s="72" t="s">
        <v>109</v>
      </c>
      <c r="AW78" s="72" t="s">
        <v>110</v>
      </c>
      <c r="AX78" s="72" t="s">
        <v>111</v>
      </c>
      <c r="AY78" s="72" t="s">
        <v>112</v>
      </c>
      <c r="AZ78" s="72" t="s">
        <v>113</v>
      </c>
    </row>
    <row r="79" spans="1:52" x14ac:dyDescent="0.35">
      <c r="A79" s="72" t="s">
        <v>164</v>
      </c>
      <c r="B79" s="75">
        <f>Tbl.Kosten[[#Totals],[SA1]]</f>
        <v>0</v>
      </c>
      <c r="C79" s="72">
        <f>SUMIF(Tbl.Kosten[Sanr.],$A79,Tbl.Kosten[P1])</f>
        <v>0</v>
      </c>
      <c r="D79" s="72">
        <f>SUMIF(Tbl.Kosten[Sanr.],$A79,Tbl.Kosten[P2])</f>
        <v>0</v>
      </c>
      <c r="E79" s="72">
        <f>SUMIF(Tbl.Kosten[Sanr.],$A79,Tbl.Kosten[P3])</f>
        <v>0</v>
      </c>
      <c r="F79" s="72">
        <f>SUMIF(Tbl.Kosten[Sanr.],$A79,Tbl.Kosten[P4])</f>
        <v>0</v>
      </c>
      <c r="G79" s="72">
        <f>SUMIF(Tbl.Kosten[Sanr.],$A79,Tbl.Kosten[P5])</f>
        <v>0</v>
      </c>
      <c r="H79" s="72">
        <f>SUMIF(Tbl.Kosten[Sanr.],$A79,Tbl.Kosten[P6])</f>
        <v>0</v>
      </c>
      <c r="I79" s="72">
        <f>SUMIF(Tbl.Kosten[Sanr.],$A79,Tbl.Kosten[P7])</f>
        <v>0</v>
      </c>
      <c r="J79" s="72">
        <f>SUMIF(Tbl.Kosten[Sanr.],$A79,Tbl.Kosten[P8])</f>
        <v>0</v>
      </c>
      <c r="K79" s="72">
        <f>SUMIF(Tbl.Kosten[Sanr.],$A79,Tbl.Kosten[P9])</f>
        <v>0</v>
      </c>
      <c r="L79" s="72">
        <f>SUMIF(Tbl.Kosten[Sanr.],$A79,Tbl.Kosten[P10])</f>
        <v>0</v>
      </c>
      <c r="M79" s="72">
        <f>SUMIF(Tbl.Kosten[Sanr.],$A79,Tbl.Kosten[P11])</f>
        <v>0</v>
      </c>
      <c r="N79" s="72">
        <f>SUMIF(Tbl.Kosten[Sanr.],$A79,Tbl.Kosten[P12])</f>
        <v>0</v>
      </c>
      <c r="O79" s="72">
        <f>SUMIF(Tbl.Kosten[Sanr.],$A79,Tbl.Kosten[P13])</f>
        <v>0</v>
      </c>
      <c r="P79" s="72">
        <f>SUMIF(Tbl.Kosten[Sanr.],$A79,Tbl.Kosten[P14])</f>
        <v>0</v>
      </c>
      <c r="Q79" s="72">
        <f>SUMIF(Tbl.Kosten[Sanr.],$A79,Tbl.Kosten[P15])</f>
        <v>0</v>
      </c>
      <c r="R79" s="72">
        <f>SUMIF(Tbl.Kosten[Sanr.],$A79,Tbl.Kosten[P16])</f>
        <v>0</v>
      </c>
      <c r="S79" s="72">
        <f>SUMIF(Tbl.Kosten[Sanr.],$A79,Tbl.Kosten[P17])</f>
        <v>0</v>
      </c>
      <c r="T79" s="72">
        <f>SUMIF(Tbl.Kosten[Sanr.],$A79,Tbl.Kosten[P18])</f>
        <v>0</v>
      </c>
      <c r="U79" s="72">
        <f>SUMIF(Tbl.Kosten[Sanr.],$A79,Tbl.Kosten[P19])</f>
        <v>0</v>
      </c>
      <c r="V79" s="72">
        <f>SUMIF(Tbl.Kosten[Sanr.],$A79,Tbl.Kosten[P20])</f>
        <v>0</v>
      </c>
      <c r="W79" s="72">
        <f>SUMIF(Tbl.Kosten[Sanr.],$A79,Tbl.Kosten[P21])</f>
        <v>0</v>
      </c>
      <c r="X79" s="72">
        <f>SUMIF(Tbl.Kosten[Sanr.],$A79,Tbl.Kosten[P22])</f>
        <v>0</v>
      </c>
      <c r="Y79" s="72">
        <f>SUMIF(Tbl.Kosten[Sanr.],$A79,Tbl.Kosten[P23])</f>
        <v>0</v>
      </c>
      <c r="Z79" s="72">
        <f>SUMIF(Tbl.Kosten[Sanr.],$A79,Tbl.Kosten[P24])</f>
        <v>0</v>
      </c>
      <c r="AA79" s="72">
        <f>SUMIF(Tbl.Kosten[Sanr.],$A79,Tbl.Kosten[P25])</f>
        <v>0</v>
      </c>
      <c r="AB79" s="72">
        <f>SUMIF(Tbl.Kosten[Sanr.],$A79,Tbl.Kosten[P26])</f>
        <v>0</v>
      </c>
      <c r="AC79" s="72">
        <f>SUMIF(Tbl.Kosten[Sanr.],$A79,Tbl.Kosten[P27])</f>
        <v>0</v>
      </c>
      <c r="AD79" s="72">
        <f>SUMIF(Tbl.Kosten[Sanr.],$A79,Tbl.Kosten[P28])</f>
        <v>0</v>
      </c>
      <c r="AE79" s="72">
        <f>SUMIF(Tbl.Kosten[Sanr.],$A79,Tbl.Kosten[P29])</f>
        <v>0</v>
      </c>
      <c r="AF79" s="72">
        <f>SUMIF(Tbl.Kosten[Sanr.],$A79,Tbl.Kosten[P30])</f>
        <v>0</v>
      </c>
      <c r="AG79" s="72">
        <f>SUMIF(Tbl.Kosten[Sanr.],$A79,Tbl.Kosten[P31])</f>
        <v>0</v>
      </c>
      <c r="AH79" s="72">
        <f>SUMIF(Tbl.Kosten[Sanr.],$A79,Tbl.Kosten[P32])</f>
        <v>0</v>
      </c>
      <c r="AI79" s="72">
        <f>SUMIF(Tbl.Kosten[Sanr.],$A79,Tbl.Kosten[P33])</f>
        <v>0</v>
      </c>
      <c r="AJ79" s="72">
        <f>SUMIF(Tbl.Kosten[Sanr.],$A79,Tbl.Kosten[P34])</f>
        <v>0</v>
      </c>
      <c r="AK79" s="72">
        <f>SUMIF(Tbl.Kosten[Sanr.],$A79,Tbl.Kosten[P35])</f>
        <v>0</v>
      </c>
      <c r="AL79" s="72">
        <f>SUMIF(Tbl.Kosten[Sanr.],$A79,Tbl.Kosten[P36])</f>
        <v>0</v>
      </c>
      <c r="AM79" s="72">
        <f>SUMIF(Tbl.Kosten[Sanr.],$A79,Tbl.Kosten[P37])</f>
        <v>0</v>
      </c>
      <c r="AN79" s="72">
        <f>SUMIF(Tbl.Kosten[Sanr.],$A79,Tbl.Kosten[P38])</f>
        <v>0</v>
      </c>
      <c r="AO79" s="72">
        <f>SUMIF(Tbl.Kosten[Sanr.],$A79,Tbl.Kosten[P39])</f>
        <v>0</v>
      </c>
      <c r="AP79" s="72">
        <f>SUMIF(Tbl.Kosten[Sanr.],$A79,Tbl.Kosten[P40])</f>
        <v>0</v>
      </c>
      <c r="AQ79" s="72">
        <f>SUMIF(Tbl.Kosten[Sanr.],$A79,Tbl.Kosten[P41])</f>
        <v>0</v>
      </c>
      <c r="AR79" s="72">
        <f>SUMIF(Tbl.Kosten[Sanr.],$A79,Tbl.Kosten[P42])</f>
        <v>0</v>
      </c>
      <c r="AS79" s="72">
        <f>SUMIF(Tbl.Kosten[Sanr.],$A79,Tbl.Kosten[P43])</f>
        <v>0</v>
      </c>
      <c r="AT79" s="72">
        <f>SUMIF(Tbl.Kosten[Sanr.],$A79,Tbl.Kosten[P44])</f>
        <v>0</v>
      </c>
      <c r="AU79" s="72">
        <f>SUMIF(Tbl.Kosten[Sanr.],$A79,Tbl.Kosten[P45])</f>
        <v>0</v>
      </c>
      <c r="AV79" s="72">
        <f>SUMIF(Tbl.Kosten[Sanr.],$A79,Tbl.Kosten[P46])</f>
        <v>0</v>
      </c>
      <c r="AW79" s="72">
        <f>SUMIF(Tbl.Kosten[Sanr.],$A79,Tbl.Kosten[P47])</f>
        <v>0</v>
      </c>
      <c r="AX79" s="72">
        <f>SUMIF(Tbl.Kosten[Sanr.],$A79,Tbl.Kosten[P48])</f>
        <v>0</v>
      </c>
      <c r="AY79" s="72">
        <f>SUMIF(Tbl.Kosten[Sanr.],$A79,Tbl.Kosten[P49])</f>
        <v>0</v>
      </c>
      <c r="AZ79" s="72">
        <f>SUMIF(Tbl.Kosten[Sanr.],$A79,Tbl.Kosten[P50])</f>
        <v>0</v>
      </c>
    </row>
    <row r="80" spans="1:52" x14ac:dyDescent="0.35">
      <c r="A80" s="72" t="s">
        <v>165</v>
      </c>
      <c r="B80" s="75">
        <f>Tbl.Kosten[[#Totals],[SA2]]</f>
        <v>0</v>
      </c>
      <c r="C80" s="72">
        <f>SUMIF(Tbl.Kosten[Sanr.],$A80,Tbl.Kosten[P1])</f>
        <v>0</v>
      </c>
      <c r="D80" s="72">
        <f>SUMIF(Tbl.Kosten[Sanr.],$A80,Tbl.Kosten[P2])</f>
        <v>0</v>
      </c>
      <c r="E80" s="72">
        <f>SUMIF(Tbl.Kosten[Sanr.],$A80,Tbl.Kosten[P3])</f>
        <v>0</v>
      </c>
      <c r="F80" s="72">
        <f>SUMIF(Tbl.Kosten[Sanr.],$A80,Tbl.Kosten[P4])</f>
        <v>0</v>
      </c>
      <c r="G80" s="72">
        <f>SUMIF(Tbl.Kosten[Sanr.],$A80,Tbl.Kosten[P5])</f>
        <v>0</v>
      </c>
      <c r="H80" s="72">
        <f>SUMIF(Tbl.Kosten[Sanr.],$A80,Tbl.Kosten[P6])</f>
        <v>0</v>
      </c>
      <c r="I80" s="72">
        <f>SUMIF(Tbl.Kosten[Sanr.],$A80,Tbl.Kosten[P7])</f>
        <v>0</v>
      </c>
      <c r="J80" s="72">
        <f>SUMIF(Tbl.Kosten[Sanr.],$A80,Tbl.Kosten[P8])</f>
        <v>0</v>
      </c>
      <c r="K80" s="72">
        <f>SUMIF(Tbl.Kosten[Sanr.],$A80,Tbl.Kosten[P9])</f>
        <v>0</v>
      </c>
      <c r="L80" s="72">
        <f>SUMIF(Tbl.Kosten[Sanr.],$A80,Tbl.Kosten[P10])</f>
        <v>0</v>
      </c>
      <c r="M80" s="72">
        <f>SUMIF(Tbl.Kosten[Sanr.],$A80,Tbl.Kosten[P11])</f>
        <v>0</v>
      </c>
      <c r="N80" s="72">
        <f>SUMIF(Tbl.Kosten[Sanr.],$A80,Tbl.Kosten[P12])</f>
        <v>0</v>
      </c>
      <c r="O80" s="72">
        <f>SUMIF(Tbl.Kosten[Sanr.],$A80,Tbl.Kosten[P13])</f>
        <v>0</v>
      </c>
      <c r="P80" s="72">
        <f>SUMIF(Tbl.Kosten[Sanr.],$A80,Tbl.Kosten[P14])</f>
        <v>0</v>
      </c>
      <c r="Q80" s="72">
        <f>SUMIF(Tbl.Kosten[Sanr.],$A80,Tbl.Kosten[P15])</f>
        <v>0</v>
      </c>
      <c r="R80" s="72">
        <f>SUMIF(Tbl.Kosten[Sanr.],$A80,Tbl.Kosten[P16])</f>
        <v>0</v>
      </c>
      <c r="S80" s="72">
        <f>SUMIF(Tbl.Kosten[Sanr.],$A80,Tbl.Kosten[P17])</f>
        <v>0</v>
      </c>
      <c r="T80" s="72">
        <f>SUMIF(Tbl.Kosten[Sanr.],$A80,Tbl.Kosten[P18])</f>
        <v>0</v>
      </c>
      <c r="U80" s="72">
        <f>SUMIF(Tbl.Kosten[Sanr.],$A80,Tbl.Kosten[P19])</f>
        <v>0</v>
      </c>
      <c r="V80" s="72">
        <f>SUMIF(Tbl.Kosten[Sanr.],$A80,Tbl.Kosten[P20])</f>
        <v>0</v>
      </c>
      <c r="W80" s="72">
        <f>SUMIF(Tbl.Kosten[Sanr.],$A80,Tbl.Kosten[P21])</f>
        <v>0</v>
      </c>
      <c r="X80" s="72">
        <f>SUMIF(Tbl.Kosten[Sanr.],$A80,Tbl.Kosten[P22])</f>
        <v>0</v>
      </c>
      <c r="Y80" s="72">
        <f>SUMIF(Tbl.Kosten[Sanr.],$A80,Tbl.Kosten[P23])</f>
        <v>0</v>
      </c>
      <c r="Z80" s="72">
        <f>SUMIF(Tbl.Kosten[Sanr.],$A80,Tbl.Kosten[P24])</f>
        <v>0</v>
      </c>
      <c r="AA80" s="72">
        <f>SUMIF(Tbl.Kosten[Sanr.],$A80,Tbl.Kosten[P25])</f>
        <v>0</v>
      </c>
      <c r="AB80" s="72">
        <f>SUMIF(Tbl.Kosten[Sanr.],$A80,Tbl.Kosten[P26])</f>
        <v>0</v>
      </c>
      <c r="AC80" s="72">
        <f>SUMIF(Tbl.Kosten[Sanr.],$A80,Tbl.Kosten[P27])</f>
        <v>0</v>
      </c>
      <c r="AD80" s="72">
        <f>SUMIF(Tbl.Kosten[Sanr.],$A80,Tbl.Kosten[P28])</f>
        <v>0</v>
      </c>
      <c r="AE80" s="72">
        <f>SUMIF(Tbl.Kosten[Sanr.],$A80,Tbl.Kosten[P29])</f>
        <v>0</v>
      </c>
      <c r="AF80" s="72">
        <f>SUMIF(Tbl.Kosten[Sanr.],$A80,Tbl.Kosten[P30])</f>
        <v>0</v>
      </c>
      <c r="AG80" s="72">
        <f>SUMIF(Tbl.Kosten[Sanr.],$A80,Tbl.Kosten[P31])</f>
        <v>0</v>
      </c>
      <c r="AH80" s="72">
        <f>SUMIF(Tbl.Kosten[Sanr.],$A80,Tbl.Kosten[P32])</f>
        <v>0</v>
      </c>
      <c r="AI80" s="72">
        <f>SUMIF(Tbl.Kosten[Sanr.],$A80,Tbl.Kosten[P33])</f>
        <v>0</v>
      </c>
      <c r="AJ80" s="72">
        <f>SUMIF(Tbl.Kosten[Sanr.],$A80,Tbl.Kosten[P34])</f>
        <v>0</v>
      </c>
      <c r="AK80" s="72">
        <f>SUMIF(Tbl.Kosten[Sanr.],$A80,Tbl.Kosten[P35])</f>
        <v>0</v>
      </c>
      <c r="AL80" s="72">
        <f>SUMIF(Tbl.Kosten[Sanr.],$A80,Tbl.Kosten[P36])</f>
        <v>0</v>
      </c>
      <c r="AM80" s="72">
        <f>SUMIF(Tbl.Kosten[Sanr.],$A80,Tbl.Kosten[P37])</f>
        <v>0</v>
      </c>
      <c r="AN80" s="72">
        <f>SUMIF(Tbl.Kosten[Sanr.],$A80,Tbl.Kosten[P38])</f>
        <v>0</v>
      </c>
      <c r="AO80" s="72">
        <f>SUMIF(Tbl.Kosten[Sanr.],$A80,Tbl.Kosten[P39])</f>
        <v>0</v>
      </c>
      <c r="AP80" s="72">
        <f>SUMIF(Tbl.Kosten[Sanr.],$A80,Tbl.Kosten[P40])</f>
        <v>0</v>
      </c>
      <c r="AQ80" s="72">
        <f>SUMIF(Tbl.Kosten[Sanr.],$A80,Tbl.Kosten[P41])</f>
        <v>0</v>
      </c>
      <c r="AR80" s="72">
        <f>SUMIF(Tbl.Kosten[Sanr.],$A80,Tbl.Kosten[P42])</f>
        <v>0</v>
      </c>
      <c r="AS80" s="72">
        <f>SUMIF(Tbl.Kosten[Sanr.],$A80,Tbl.Kosten[P43])</f>
        <v>0</v>
      </c>
      <c r="AT80" s="72">
        <f>SUMIF(Tbl.Kosten[Sanr.],$A80,Tbl.Kosten[P44])</f>
        <v>0</v>
      </c>
      <c r="AU80" s="72">
        <f>SUMIF(Tbl.Kosten[Sanr.],$A80,Tbl.Kosten[P45])</f>
        <v>0</v>
      </c>
      <c r="AV80" s="72">
        <f>SUMIF(Tbl.Kosten[Sanr.],$A80,Tbl.Kosten[P46])</f>
        <v>0</v>
      </c>
      <c r="AW80" s="72">
        <f>SUMIF(Tbl.Kosten[Sanr.],$A80,Tbl.Kosten[P47])</f>
        <v>0</v>
      </c>
      <c r="AX80" s="72">
        <f>SUMIF(Tbl.Kosten[Sanr.],$A80,Tbl.Kosten[P48])</f>
        <v>0</v>
      </c>
      <c r="AY80" s="72">
        <f>SUMIF(Tbl.Kosten[Sanr.],$A80,Tbl.Kosten[P49])</f>
        <v>0</v>
      </c>
      <c r="AZ80" s="72">
        <f>SUMIF(Tbl.Kosten[Sanr.],$A80,Tbl.Kosten[P50])</f>
        <v>0</v>
      </c>
    </row>
    <row r="81" spans="1:52" x14ac:dyDescent="0.35">
      <c r="A81" s="72" t="s">
        <v>166</v>
      </c>
      <c r="B81" s="75">
        <f>Tbl.Kosten[[#Totals],[SA3]]</f>
        <v>0</v>
      </c>
      <c r="C81" s="72">
        <f>SUMIF(Tbl.Kosten[Sanr.],$A81,Tbl.Kosten[P1])</f>
        <v>0</v>
      </c>
      <c r="D81" s="72">
        <f>SUMIF(Tbl.Kosten[Sanr.],$A81,Tbl.Kosten[P2])</f>
        <v>0</v>
      </c>
      <c r="E81" s="72">
        <f>SUMIF(Tbl.Kosten[Sanr.],$A81,Tbl.Kosten[P3])</f>
        <v>0</v>
      </c>
      <c r="F81" s="72">
        <f>SUMIF(Tbl.Kosten[Sanr.],$A81,Tbl.Kosten[P4])</f>
        <v>0</v>
      </c>
      <c r="G81" s="72">
        <f>SUMIF(Tbl.Kosten[Sanr.],$A81,Tbl.Kosten[P5])</f>
        <v>0</v>
      </c>
      <c r="H81" s="72">
        <f>SUMIF(Tbl.Kosten[Sanr.],$A81,Tbl.Kosten[P6])</f>
        <v>0</v>
      </c>
      <c r="I81" s="72">
        <f>SUMIF(Tbl.Kosten[Sanr.],$A81,Tbl.Kosten[P7])</f>
        <v>0</v>
      </c>
      <c r="J81" s="72">
        <f>SUMIF(Tbl.Kosten[Sanr.],$A81,Tbl.Kosten[P8])</f>
        <v>0</v>
      </c>
      <c r="K81" s="72">
        <f>SUMIF(Tbl.Kosten[Sanr.],$A81,Tbl.Kosten[P9])</f>
        <v>0</v>
      </c>
      <c r="L81" s="72">
        <f>SUMIF(Tbl.Kosten[Sanr.],$A81,Tbl.Kosten[P10])</f>
        <v>0</v>
      </c>
      <c r="M81" s="72">
        <f>SUMIF(Tbl.Kosten[Sanr.],$A81,Tbl.Kosten[P11])</f>
        <v>0</v>
      </c>
      <c r="N81" s="72">
        <f>SUMIF(Tbl.Kosten[Sanr.],$A81,Tbl.Kosten[P12])</f>
        <v>0</v>
      </c>
      <c r="O81" s="72">
        <f>SUMIF(Tbl.Kosten[Sanr.],$A81,Tbl.Kosten[P13])</f>
        <v>0</v>
      </c>
      <c r="P81" s="72">
        <f>SUMIF(Tbl.Kosten[Sanr.],$A81,Tbl.Kosten[P14])</f>
        <v>0</v>
      </c>
      <c r="Q81" s="72">
        <f>SUMIF(Tbl.Kosten[Sanr.],$A81,Tbl.Kosten[P15])</f>
        <v>0</v>
      </c>
      <c r="R81" s="72">
        <f>SUMIF(Tbl.Kosten[Sanr.],$A81,Tbl.Kosten[P16])</f>
        <v>0</v>
      </c>
      <c r="S81" s="72">
        <f>SUMIF(Tbl.Kosten[Sanr.],$A81,Tbl.Kosten[P17])</f>
        <v>0</v>
      </c>
      <c r="T81" s="72">
        <f>SUMIF(Tbl.Kosten[Sanr.],$A81,Tbl.Kosten[P18])</f>
        <v>0</v>
      </c>
      <c r="U81" s="72">
        <f>SUMIF(Tbl.Kosten[Sanr.],$A81,Tbl.Kosten[P19])</f>
        <v>0</v>
      </c>
      <c r="V81" s="72">
        <f>SUMIF(Tbl.Kosten[Sanr.],$A81,Tbl.Kosten[P20])</f>
        <v>0</v>
      </c>
      <c r="W81" s="72">
        <f>SUMIF(Tbl.Kosten[Sanr.],$A81,Tbl.Kosten[P21])</f>
        <v>0</v>
      </c>
      <c r="X81" s="72">
        <f>SUMIF(Tbl.Kosten[Sanr.],$A81,Tbl.Kosten[P22])</f>
        <v>0</v>
      </c>
      <c r="Y81" s="72">
        <f>SUMIF(Tbl.Kosten[Sanr.],$A81,Tbl.Kosten[P23])</f>
        <v>0</v>
      </c>
      <c r="Z81" s="72">
        <f>SUMIF(Tbl.Kosten[Sanr.],$A81,Tbl.Kosten[P24])</f>
        <v>0</v>
      </c>
      <c r="AA81" s="72">
        <f>SUMIF(Tbl.Kosten[Sanr.],$A81,Tbl.Kosten[P25])</f>
        <v>0</v>
      </c>
      <c r="AB81" s="72">
        <f>SUMIF(Tbl.Kosten[Sanr.],$A81,Tbl.Kosten[P26])</f>
        <v>0</v>
      </c>
      <c r="AC81" s="72">
        <f>SUMIF(Tbl.Kosten[Sanr.],$A81,Tbl.Kosten[P27])</f>
        <v>0</v>
      </c>
      <c r="AD81" s="72">
        <f>SUMIF(Tbl.Kosten[Sanr.],$A81,Tbl.Kosten[P28])</f>
        <v>0</v>
      </c>
      <c r="AE81" s="72">
        <f>SUMIF(Tbl.Kosten[Sanr.],$A81,Tbl.Kosten[P29])</f>
        <v>0</v>
      </c>
      <c r="AF81" s="72">
        <f>SUMIF(Tbl.Kosten[Sanr.],$A81,Tbl.Kosten[P30])</f>
        <v>0</v>
      </c>
      <c r="AG81" s="72">
        <f>SUMIF(Tbl.Kosten[Sanr.],$A81,Tbl.Kosten[P31])</f>
        <v>0</v>
      </c>
      <c r="AH81" s="72">
        <f>SUMIF(Tbl.Kosten[Sanr.],$A81,Tbl.Kosten[P32])</f>
        <v>0</v>
      </c>
      <c r="AI81" s="72">
        <f>SUMIF(Tbl.Kosten[Sanr.],$A81,Tbl.Kosten[P33])</f>
        <v>0</v>
      </c>
      <c r="AJ81" s="72">
        <f>SUMIF(Tbl.Kosten[Sanr.],$A81,Tbl.Kosten[P34])</f>
        <v>0</v>
      </c>
      <c r="AK81" s="72">
        <f>SUMIF(Tbl.Kosten[Sanr.],$A81,Tbl.Kosten[P35])</f>
        <v>0</v>
      </c>
      <c r="AL81" s="72">
        <f>SUMIF(Tbl.Kosten[Sanr.],$A81,Tbl.Kosten[P36])</f>
        <v>0</v>
      </c>
      <c r="AM81" s="72">
        <f>SUMIF(Tbl.Kosten[Sanr.],$A81,Tbl.Kosten[P37])</f>
        <v>0</v>
      </c>
      <c r="AN81" s="72">
        <f>SUMIF(Tbl.Kosten[Sanr.],$A81,Tbl.Kosten[P38])</f>
        <v>0</v>
      </c>
      <c r="AO81" s="72">
        <f>SUMIF(Tbl.Kosten[Sanr.],$A81,Tbl.Kosten[P39])</f>
        <v>0</v>
      </c>
      <c r="AP81" s="72">
        <f>SUMIF(Tbl.Kosten[Sanr.],$A81,Tbl.Kosten[P40])</f>
        <v>0</v>
      </c>
      <c r="AQ81" s="72">
        <f>SUMIF(Tbl.Kosten[Sanr.],$A81,Tbl.Kosten[P41])</f>
        <v>0</v>
      </c>
      <c r="AR81" s="72">
        <f>SUMIF(Tbl.Kosten[Sanr.],$A81,Tbl.Kosten[P42])</f>
        <v>0</v>
      </c>
      <c r="AS81" s="72">
        <f>SUMIF(Tbl.Kosten[Sanr.],$A81,Tbl.Kosten[P43])</f>
        <v>0</v>
      </c>
      <c r="AT81" s="72">
        <f>SUMIF(Tbl.Kosten[Sanr.],$A81,Tbl.Kosten[P44])</f>
        <v>0</v>
      </c>
      <c r="AU81" s="72">
        <f>SUMIF(Tbl.Kosten[Sanr.],$A81,Tbl.Kosten[P45])</f>
        <v>0</v>
      </c>
      <c r="AV81" s="72">
        <f>SUMIF(Tbl.Kosten[Sanr.],$A81,Tbl.Kosten[P46])</f>
        <v>0</v>
      </c>
      <c r="AW81" s="72">
        <f>SUMIF(Tbl.Kosten[Sanr.],$A81,Tbl.Kosten[P47])</f>
        <v>0</v>
      </c>
      <c r="AX81" s="72">
        <f>SUMIF(Tbl.Kosten[Sanr.],$A81,Tbl.Kosten[P48])</f>
        <v>0</v>
      </c>
      <c r="AY81" s="72">
        <f>SUMIF(Tbl.Kosten[Sanr.],$A81,Tbl.Kosten[P49])</f>
        <v>0</v>
      </c>
      <c r="AZ81" s="72">
        <f>SUMIF(Tbl.Kosten[Sanr.],$A81,Tbl.Kosten[P50])</f>
        <v>0</v>
      </c>
    </row>
    <row r="82" spans="1:52" x14ac:dyDescent="0.35">
      <c r="A82" s="72" t="s">
        <v>167</v>
      </c>
      <c r="B82" s="75">
        <f>Tbl.Kosten[[#Totals],[SA4]]</f>
        <v>0</v>
      </c>
      <c r="C82" s="72">
        <f>SUMIF(Tbl.Kosten[Sanr.],$A82,Tbl.Kosten[P1])</f>
        <v>0</v>
      </c>
      <c r="D82" s="72">
        <f>SUMIF(Tbl.Kosten[Sanr.],$A82,Tbl.Kosten[P2])</f>
        <v>0</v>
      </c>
      <c r="E82" s="72">
        <f>SUMIF(Tbl.Kosten[Sanr.],$A82,Tbl.Kosten[P3])</f>
        <v>0</v>
      </c>
      <c r="F82" s="72">
        <f>SUMIF(Tbl.Kosten[Sanr.],$A82,Tbl.Kosten[P4])</f>
        <v>0</v>
      </c>
      <c r="G82" s="72">
        <f>SUMIF(Tbl.Kosten[Sanr.],$A82,Tbl.Kosten[P5])</f>
        <v>0</v>
      </c>
      <c r="H82" s="72">
        <f>SUMIF(Tbl.Kosten[Sanr.],$A82,Tbl.Kosten[P6])</f>
        <v>0</v>
      </c>
      <c r="I82" s="72">
        <f>SUMIF(Tbl.Kosten[Sanr.],$A82,Tbl.Kosten[P7])</f>
        <v>0</v>
      </c>
      <c r="J82" s="72">
        <f>SUMIF(Tbl.Kosten[Sanr.],$A82,Tbl.Kosten[P8])</f>
        <v>0</v>
      </c>
      <c r="K82" s="72">
        <f>SUMIF(Tbl.Kosten[Sanr.],$A82,Tbl.Kosten[P9])</f>
        <v>0</v>
      </c>
      <c r="L82" s="72">
        <f>SUMIF(Tbl.Kosten[Sanr.],$A82,Tbl.Kosten[P10])</f>
        <v>0</v>
      </c>
      <c r="M82" s="72">
        <f>SUMIF(Tbl.Kosten[Sanr.],$A82,Tbl.Kosten[P11])</f>
        <v>0</v>
      </c>
      <c r="N82" s="72">
        <f>SUMIF(Tbl.Kosten[Sanr.],$A82,Tbl.Kosten[P12])</f>
        <v>0</v>
      </c>
      <c r="O82" s="72">
        <f>SUMIF(Tbl.Kosten[Sanr.],$A82,Tbl.Kosten[P13])</f>
        <v>0</v>
      </c>
      <c r="P82" s="72">
        <f>SUMIF(Tbl.Kosten[Sanr.],$A82,Tbl.Kosten[P14])</f>
        <v>0</v>
      </c>
      <c r="Q82" s="72">
        <f>SUMIF(Tbl.Kosten[Sanr.],$A82,Tbl.Kosten[P15])</f>
        <v>0</v>
      </c>
      <c r="R82" s="72">
        <f>SUMIF(Tbl.Kosten[Sanr.],$A82,Tbl.Kosten[P16])</f>
        <v>0</v>
      </c>
      <c r="S82" s="72">
        <f>SUMIF(Tbl.Kosten[Sanr.],$A82,Tbl.Kosten[P17])</f>
        <v>0</v>
      </c>
      <c r="T82" s="72">
        <f>SUMIF(Tbl.Kosten[Sanr.],$A82,Tbl.Kosten[P18])</f>
        <v>0</v>
      </c>
      <c r="U82" s="72">
        <f>SUMIF(Tbl.Kosten[Sanr.],$A82,Tbl.Kosten[P19])</f>
        <v>0</v>
      </c>
      <c r="V82" s="72">
        <f>SUMIF(Tbl.Kosten[Sanr.],$A82,Tbl.Kosten[P20])</f>
        <v>0</v>
      </c>
      <c r="W82" s="72">
        <f>SUMIF(Tbl.Kosten[Sanr.],$A82,Tbl.Kosten[P21])</f>
        <v>0</v>
      </c>
      <c r="X82" s="72">
        <f>SUMIF(Tbl.Kosten[Sanr.],$A82,Tbl.Kosten[P22])</f>
        <v>0</v>
      </c>
      <c r="Y82" s="72">
        <f>SUMIF(Tbl.Kosten[Sanr.],$A82,Tbl.Kosten[P23])</f>
        <v>0</v>
      </c>
      <c r="Z82" s="72">
        <f>SUMIF(Tbl.Kosten[Sanr.],$A82,Tbl.Kosten[P24])</f>
        <v>0</v>
      </c>
      <c r="AA82" s="72">
        <f>SUMIF(Tbl.Kosten[Sanr.],$A82,Tbl.Kosten[P25])</f>
        <v>0</v>
      </c>
      <c r="AB82" s="72">
        <f>SUMIF(Tbl.Kosten[Sanr.],$A82,Tbl.Kosten[P26])</f>
        <v>0</v>
      </c>
      <c r="AC82" s="72">
        <f>SUMIF(Tbl.Kosten[Sanr.],$A82,Tbl.Kosten[P27])</f>
        <v>0</v>
      </c>
      <c r="AD82" s="72">
        <f>SUMIF(Tbl.Kosten[Sanr.],$A82,Tbl.Kosten[P28])</f>
        <v>0</v>
      </c>
      <c r="AE82" s="72">
        <f>SUMIF(Tbl.Kosten[Sanr.],$A82,Tbl.Kosten[P29])</f>
        <v>0</v>
      </c>
      <c r="AF82" s="72">
        <f>SUMIF(Tbl.Kosten[Sanr.],$A82,Tbl.Kosten[P30])</f>
        <v>0</v>
      </c>
      <c r="AG82" s="72">
        <f>SUMIF(Tbl.Kosten[Sanr.],$A82,Tbl.Kosten[P31])</f>
        <v>0</v>
      </c>
      <c r="AH82" s="72">
        <f>SUMIF(Tbl.Kosten[Sanr.],$A82,Tbl.Kosten[P32])</f>
        <v>0</v>
      </c>
      <c r="AI82" s="72">
        <f>SUMIF(Tbl.Kosten[Sanr.],$A82,Tbl.Kosten[P33])</f>
        <v>0</v>
      </c>
      <c r="AJ82" s="72">
        <f>SUMIF(Tbl.Kosten[Sanr.],$A82,Tbl.Kosten[P34])</f>
        <v>0</v>
      </c>
      <c r="AK82" s="72">
        <f>SUMIF(Tbl.Kosten[Sanr.],$A82,Tbl.Kosten[P35])</f>
        <v>0</v>
      </c>
      <c r="AL82" s="72">
        <f>SUMIF(Tbl.Kosten[Sanr.],$A82,Tbl.Kosten[P36])</f>
        <v>0</v>
      </c>
      <c r="AM82" s="72">
        <f>SUMIF(Tbl.Kosten[Sanr.],$A82,Tbl.Kosten[P37])</f>
        <v>0</v>
      </c>
      <c r="AN82" s="72">
        <f>SUMIF(Tbl.Kosten[Sanr.],$A82,Tbl.Kosten[P38])</f>
        <v>0</v>
      </c>
      <c r="AO82" s="72">
        <f>SUMIF(Tbl.Kosten[Sanr.],$A82,Tbl.Kosten[P39])</f>
        <v>0</v>
      </c>
      <c r="AP82" s="72">
        <f>SUMIF(Tbl.Kosten[Sanr.],$A82,Tbl.Kosten[P40])</f>
        <v>0</v>
      </c>
      <c r="AQ82" s="72">
        <f>SUMIF(Tbl.Kosten[Sanr.],$A82,Tbl.Kosten[P41])</f>
        <v>0</v>
      </c>
      <c r="AR82" s="72">
        <f>SUMIF(Tbl.Kosten[Sanr.],$A82,Tbl.Kosten[P42])</f>
        <v>0</v>
      </c>
      <c r="AS82" s="72">
        <f>SUMIF(Tbl.Kosten[Sanr.],$A82,Tbl.Kosten[P43])</f>
        <v>0</v>
      </c>
      <c r="AT82" s="72">
        <f>SUMIF(Tbl.Kosten[Sanr.],$A82,Tbl.Kosten[P44])</f>
        <v>0</v>
      </c>
      <c r="AU82" s="72">
        <f>SUMIF(Tbl.Kosten[Sanr.],$A82,Tbl.Kosten[P45])</f>
        <v>0</v>
      </c>
      <c r="AV82" s="72">
        <f>SUMIF(Tbl.Kosten[Sanr.],$A82,Tbl.Kosten[P46])</f>
        <v>0</v>
      </c>
      <c r="AW82" s="72">
        <f>SUMIF(Tbl.Kosten[Sanr.],$A82,Tbl.Kosten[P47])</f>
        <v>0</v>
      </c>
      <c r="AX82" s="72">
        <f>SUMIF(Tbl.Kosten[Sanr.],$A82,Tbl.Kosten[P48])</f>
        <v>0</v>
      </c>
      <c r="AY82" s="72">
        <f>SUMIF(Tbl.Kosten[Sanr.],$A82,Tbl.Kosten[P49])</f>
        <v>0</v>
      </c>
      <c r="AZ82" s="72">
        <f>SUMIF(Tbl.Kosten[Sanr.],$A82,Tbl.Kosten[P50])</f>
        <v>0</v>
      </c>
    </row>
    <row r="83" spans="1:52" x14ac:dyDescent="0.35">
      <c r="A83" s="72" t="s">
        <v>345</v>
      </c>
      <c r="B83" s="75">
        <f>Tbl.Kosten[[#Totals],[SA5]]</f>
        <v>0</v>
      </c>
      <c r="C83" s="72">
        <f>SUMIF(Tbl.Kosten[Sanr.],$A83,Tbl.Kosten[P1])</f>
        <v>0</v>
      </c>
      <c r="D83" s="72">
        <f>SUMIF(Tbl.Kosten[Sanr.],$A83,Tbl.Kosten[P2])</f>
        <v>0</v>
      </c>
      <c r="E83" s="72">
        <f>SUMIF(Tbl.Kosten[Sanr.],$A83,Tbl.Kosten[P3])</f>
        <v>0</v>
      </c>
      <c r="F83" s="72">
        <f>SUMIF(Tbl.Kosten[Sanr.],$A83,Tbl.Kosten[P4])</f>
        <v>0</v>
      </c>
      <c r="G83" s="72">
        <f>SUMIF(Tbl.Kosten[Sanr.],$A83,Tbl.Kosten[P5])</f>
        <v>0</v>
      </c>
      <c r="H83" s="72">
        <f>SUMIF(Tbl.Kosten[Sanr.],$A83,Tbl.Kosten[P6])</f>
        <v>0</v>
      </c>
      <c r="I83" s="72">
        <f>SUMIF(Tbl.Kosten[Sanr.],$A83,Tbl.Kosten[P7])</f>
        <v>0</v>
      </c>
      <c r="J83" s="72">
        <f>SUMIF(Tbl.Kosten[Sanr.],$A83,Tbl.Kosten[P8])</f>
        <v>0</v>
      </c>
      <c r="K83" s="72">
        <f>SUMIF(Tbl.Kosten[Sanr.],$A83,Tbl.Kosten[P9])</f>
        <v>0</v>
      </c>
      <c r="L83" s="72">
        <f>SUMIF(Tbl.Kosten[Sanr.],$A83,Tbl.Kosten[P10])</f>
        <v>0</v>
      </c>
      <c r="M83" s="72">
        <f>SUMIF(Tbl.Kosten[Sanr.],$A83,Tbl.Kosten[P11])</f>
        <v>0</v>
      </c>
      <c r="N83" s="72">
        <f>SUMIF(Tbl.Kosten[Sanr.],$A83,Tbl.Kosten[P12])</f>
        <v>0</v>
      </c>
      <c r="O83" s="72">
        <f>SUMIF(Tbl.Kosten[Sanr.],$A83,Tbl.Kosten[P13])</f>
        <v>0</v>
      </c>
      <c r="P83" s="72">
        <f>SUMIF(Tbl.Kosten[Sanr.],$A83,Tbl.Kosten[P14])</f>
        <v>0</v>
      </c>
      <c r="Q83" s="72">
        <f>SUMIF(Tbl.Kosten[Sanr.],$A83,Tbl.Kosten[P15])</f>
        <v>0</v>
      </c>
      <c r="R83" s="72">
        <f>SUMIF(Tbl.Kosten[Sanr.],$A83,Tbl.Kosten[P16])</f>
        <v>0</v>
      </c>
      <c r="S83" s="72">
        <f>SUMIF(Tbl.Kosten[Sanr.],$A83,Tbl.Kosten[P17])</f>
        <v>0</v>
      </c>
      <c r="T83" s="72">
        <f>SUMIF(Tbl.Kosten[Sanr.],$A83,Tbl.Kosten[P18])</f>
        <v>0</v>
      </c>
      <c r="U83" s="72">
        <f>SUMIF(Tbl.Kosten[Sanr.],$A83,Tbl.Kosten[P19])</f>
        <v>0</v>
      </c>
      <c r="V83" s="72">
        <f>SUMIF(Tbl.Kosten[Sanr.],$A83,Tbl.Kosten[P20])</f>
        <v>0</v>
      </c>
      <c r="W83" s="72">
        <f>SUMIF(Tbl.Kosten[Sanr.],$A83,Tbl.Kosten[P21])</f>
        <v>0</v>
      </c>
      <c r="X83" s="72">
        <f>SUMIF(Tbl.Kosten[Sanr.],$A83,Tbl.Kosten[P22])</f>
        <v>0</v>
      </c>
      <c r="Y83" s="72">
        <f>SUMIF(Tbl.Kosten[Sanr.],$A83,Tbl.Kosten[P23])</f>
        <v>0</v>
      </c>
      <c r="Z83" s="72">
        <f>SUMIF(Tbl.Kosten[Sanr.],$A83,Tbl.Kosten[P24])</f>
        <v>0</v>
      </c>
      <c r="AA83" s="72">
        <f>SUMIF(Tbl.Kosten[Sanr.],$A83,Tbl.Kosten[P25])</f>
        <v>0</v>
      </c>
      <c r="AB83" s="72">
        <f>SUMIF(Tbl.Kosten[Sanr.],$A83,Tbl.Kosten[P26])</f>
        <v>0</v>
      </c>
      <c r="AC83" s="72">
        <f>SUMIF(Tbl.Kosten[Sanr.],$A83,Tbl.Kosten[P27])</f>
        <v>0</v>
      </c>
      <c r="AD83" s="72">
        <f>SUMIF(Tbl.Kosten[Sanr.],$A83,Tbl.Kosten[P28])</f>
        <v>0</v>
      </c>
      <c r="AE83" s="72">
        <f>SUMIF(Tbl.Kosten[Sanr.],$A83,Tbl.Kosten[P29])</f>
        <v>0</v>
      </c>
      <c r="AF83" s="72">
        <f>SUMIF(Tbl.Kosten[Sanr.],$A83,Tbl.Kosten[P30])</f>
        <v>0</v>
      </c>
      <c r="AG83" s="72">
        <f>SUMIF(Tbl.Kosten[Sanr.],$A83,Tbl.Kosten[P31])</f>
        <v>0</v>
      </c>
      <c r="AH83" s="72">
        <f>SUMIF(Tbl.Kosten[Sanr.],$A83,Tbl.Kosten[P32])</f>
        <v>0</v>
      </c>
      <c r="AI83" s="72">
        <f>SUMIF(Tbl.Kosten[Sanr.],$A83,Tbl.Kosten[P33])</f>
        <v>0</v>
      </c>
      <c r="AJ83" s="72">
        <f>SUMIF(Tbl.Kosten[Sanr.],$A83,Tbl.Kosten[P34])</f>
        <v>0</v>
      </c>
      <c r="AK83" s="72">
        <f>SUMIF(Tbl.Kosten[Sanr.],$A83,Tbl.Kosten[P35])</f>
        <v>0</v>
      </c>
      <c r="AL83" s="72">
        <f>SUMIF(Tbl.Kosten[Sanr.],$A83,Tbl.Kosten[P36])</f>
        <v>0</v>
      </c>
      <c r="AM83" s="72">
        <f>SUMIF(Tbl.Kosten[Sanr.],$A83,Tbl.Kosten[P37])</f>
        <v>0</v>
      </c>
      <c r="AN83" s="72">
        <f>SUMIF(Tbl.Kosten[Sanr.],$A83,Tbl.Kosten[P38])</f>
        <v>0</v>
      </c>
      <c r="AO83" s="72">
        <f>SUMIF(Tbl.Kosten[Sanr.],$A83,Tbl.Kosten[P39])</f>
        <v>0</v>
      </c>
      <c r="AP83" s="72">
        <f>SUMIF(Tbl.Kosten[Sanr.],$A83,Tbl.Kosten[P40])</f>
        <v>0</v>
      </c>
      <c r="AQ83" s="72">
        <f>SUMIF(Tbl.Kosten[Sanr.],$A83,Tbl.Kosten[P41])</f>
        <v>0</v>
      </c>
      <c r="AR83" s="72">
        <f>SUMIF(Tbl.Kosten[Sanr.],$A83,Tbl.Kosten[P42])</f>
        <v>0</v>
      </c>
      <c r="AS83" s="72">
        <f>SUMIF(Tbl.Kosten[Sanr.],$A83,Tbl.Kosten[P43])</f>
        <v>0</v>
      </c>
      <c r="AT83" s="72">
        <f>SUMIF(Tbl.Kosten[Sanr.],$A83,Tbl.Kosten[P44])</f>
        <v>0</v>
      </c>
      <c r="AU83" s="72">
        <f>SUMIF(Tbl.Kosten[Sanr.],$A83,Tbl.Kosten[P45])</f>
        <v>0</v>
      </c>
      <c r="AV83" s="72">
        <f>SUMIF(Tbl.Kosten[Sanr.],$A83,Tbl.Kosten[P46])</f>
        <v>0</v>
      </c>
      <c r="AW83" s="72">
        <f>SUMIF(Tbl.Kosten[Sanr.],$A83,Tbl.Kosten[P47])</f>
        <v>0</v>
      </c>
      <c r="AX83" s="72">
        <f>SUMIF(Tbl.Kosten[Sanr.],$A83,Tbl.Kosten[P48])</f>
        <v>0</v>
      </c>
      <c r="AY83" s="72">
        <f>SUMIF(Tbl.Kosten[Sanr.],$A83,Tbl.Kosten[P49])</f>
        <v>0</v>
      </c>
      <c r="AZ83" s="72">
        <f>SUMIF(Tbl.Kosten[Sanr.],$A83,Tbl.Kosten[P50])</f>
        <v>0</v>
      </c>
    </row>
    <row r="84" spans="1:52" x14ac:dyDescent="0.35">
      <c r="A84" s="72" t="s">
        <v>346</v>
      </c>
      <c r="B84" s="75">
        <f>Tbl.Kosten[[#Totals],[SA6]]</f>
        <v>0</v>
      </c>
      <c r="C84" s="72">
        <f>SUMIF(Tbl.Kosten[Sanr.],$A84,Tbl.Kosten[P1])</f>
        <v>0</v>
      </c>
      <c r="D84" s="72">
        <f>SUMIF(Tbl.Kosten[Sanr.],$A84,Tbl.Kosten[P2])</f>
        <v>0</v>
      </c>
      <c r="E84" s="72">
        <f>SUMIF(Tbl.Kosten[Sanr.],$A84,Tbl.Kosten[P3])</f>
        <v>0</v>
      </c>
      <c r="F84" s="72">
        <f>SUMIF(Tbl.Kosten[Sanr.],$A84,Tbl.Kosten[P4])</f>
        <v>0</v>
      </c>
      <c r="G84" s="72">
        <f>SUMIF(Tbl.Kosten[Sanr.],$A84,Tbl.Kosten[P5])</f>
        <v>0</v>
      </c>
      <c r="H84" s="72">
        <f>SUMIF(Tbl.Kosten[Sanr.],$A84,Tbl.Kosten[P6])</f>
        <v>0</v>
      </c>
      <c r="I84" s="72">
        <f>SUMIF(Tbl.Kosten[Sanr.],$A84,Tbl.Kosten[P7])</f>
        <v>0</v>
      </c>
      <c r="J84" s="72">
        <f>SUMIF(Tbl.Kosten[Sanr.],$A84,Tbl.Kosten[P8])</f>
        <v>0</v>
      </c>
      <c r="K84" s="72">
        <f>SUMIF(Tbl.Kosten[Sanr.],$A84,Tbl.Kosten[P9])</f>
        <v>0</v>
      </c>
      <c r="L84" s="72">
        <f>SUMIF(Tbl.Kosten[Sanr.],$A84,Tbl.Kosten[P10])</f>
        <v>0</v>
      </c>
      <c r="M84" s="72">
        <f>SUMIF(Tbl.Kosten[Sanr.],$A84,Tbl.Kosten[P11])</f>
        <v>0</v>
      </c>
      <c r="N84" s="72">
        <f>SUMIF(Tbl.Kosten[Sanr.],$A84,Tbl.Kosten[P12])</f>
        <v>0</v>
      </c>
      <c r="O84" s="72">
        <f>SUMIF(Tbl.Kosten[Sanr.],$A84,Tbl.Kosten[P13])</f>
        <v>0</v>
      </c>
      <c r="P84" s="72">
        <f>SUMIF(Tbl.Kosten[Sanr.],$A84,Tbl.Kosten[P14])</f>
        <v>0</v>
      </c>
      <c r="Q84" s="72">
        <f>SUMIF(Tbl.Kosten[Sanr.],$A84,Tbl.Kosten[P15])</f>
        <v>0</v>
      </c>
      <c r="R84" s="72">
        <f>SUMIF(Tbl.Kosten[Sanr.],$A84,Tbl.Kosten[P16])</f>
        <v>0</v>
      </c>
      <c r="S84" s="72">
        <f>SUMIF(Tbl.Kosten[Sanr.],$A84,Tbl.Kosten[P17])</f>
        <v>0</v>
      </c>
      <c r="T84" s="72">
        <f>SUMIF(Tbl.Kosten[Sanr.],$A84,Tbl.Kosten[P18])</f>
        <v>0</v>
      </c>
      <c r="U84" s="72">
        <f>SUMIF(Tbl.Kosten[Sanr.],$A84,Tbl.Kosten[P19])</f>
        <v>0</v>
      </c>
      <c r="V84" s="72">
        <f>SUMIF(Tbl.Kosten[Sanr.],$A84,Tbl.Kosten[P20])</f>
        <v>0</v>
      </c>
      <c r="W84" s="72">
        <f>SUMIF(Tbl.Kosten[Sanr.],$A84,Tbl.Kosten[P21])</f>
        <v>0</v>
      </c>
      <c r="X84" s="72">
        <f>SUMIF(Tbl.Kosten[Sanr.],$A84,Tbl.Kosten[P22])</f>
        <v>0</v>
      </c>
      <c r="Y84" s="72">
        <f>SUMIF(Tbl.Kosten[Sanr.],$A84,Tbl.Kosten[P23])</f>
        <v>0</v>
      </c>
      <c r="Z84" s="72">
        <f>SUMIF(Tbl.Kosten[Sanr.],$A84,Tbl.Kosten[P24])</f>
        <v>0</v>
      </c>
      <c r="AA84" s="72">
        <f>SUMIF(Tbl.Kosten[Sanr.],$A84,Tbl.Kosten[P25])</f>
        <v>0</v>
      </c>
      <c r="AB84" s="72">
        <f>SUMIF(Tbl.Kosten[Sanr.],$A84,Tbl.Kosten[P26])</f>
        <v>0</v>
      </c>
      <c r="AC84" s="72">
        <f>SUMIF(Tbl.Kosten[Sanr.],$A84,Tbl.Kosten[P27])</f>
        <v>0</v>
      </c>
      <c r="AD84" s="72">
        <f>SUMIF(Tbl.Kosten[Sanr.],$A84,Tbl.Kosten[P28])</f>
        <v>0</v>
      </c>
      <c r="AE84" s="72">
        <f>SUMIF(Tbl.Kosten[Sanr.],$A84,Tbl.Kosten[P29])</f>
        <v>0</v>
      </c>
      <c r="AF84" s="72">
        <f>SUMIF(Tbl.Kosten[Sanr.],$A84,Tbl.Kosten[P30])</f>
        <v>0</v>
      </c>
      <c r="AG84" s="72">
        <f>SUMIF(Tbl.Kosten[Sanr.],$A84,Tbl.Kosten[P31])</f>
        <v>0</v>
      </c>
      <c r="AH84" s="72">
        <f>SUMIF(Tbl.Kosten[Sanr.],$A84,Tbl.Kosten[P32])</f>
        <v>0</v>
      </c>
      <c r="AI84" s="72">
        <f>SUMIF(Tbl.Kosten[Sanr.],$A84,Tbl.Kosten[P33])</f>
        <v>0</v>
      </c>
      <c r="AJ84" s="72">
        <f>SUMIF(Tbl.Kosten[Sanr.],$A84,Tbl.Kosten[P34])</f>
        <v>0</v>
      </c>
      <c r="AK84" s="72">
        <f>SUMIF(Tbl.Kosten[Sanr.],$A84,Tbl.Kosten[P35])</f>
        <v>0</v>
      </c>
      <c r="AL84" s="72">
        <f>SUMIF(Tbl.Kosten[Sanr.],$A84,Tbl.Kosten[P36])</f>
        <v>0</v>
      </c>
      <c r="AM84" s="72">
        <f>SUMIF(Tbl.Kosten[Sanr.],$A84,Tbl.Kosten[P37])</f>
        <v>0</v>
      </c>
      <c r="AN84" s="72">
        <f>SUMIF(Tbl.Kosten[Sanr.],$A84,Tbl.Kosten[P38])</f>
        <v>0</v>
      </c>
      <c r="AO84" s="72">
        <f>SUMIF(Tbl.Kosten[Sanr.],$A84,Tbl.Kosten[P39])</f>
        <v>0</v>
      </c>
      <c r="AP84" s="72">
        <f>SUMIF(Tbl.Kosten[Sanr.],$A84,Tbl.Kosten[P40])</f>
        <v>0</v>
      </c>
      <c r="AQ84" s="72">
        <f>SUMIF(Tbl.Kosten[Sanr.],$A84,Tbl.Kosten[P41])</f>
        <v>0</v>
      </c>
      <c r="AR84" s="72">
        <f>SUMIF(Tbl.Kosten[Sanr.],$A84,Tbl.Kosten[P42])</f>
        <v>0</v>
      </c>
      <c r="AS84" s="72">
        <f>SUMIF(Tbl.Kosten[Sanr.],$A84,Tbl.Kosten[P43])</f>
        <v>0</v>
      </c>
      <c r="AT84" s="72">
        <f>SUMIF(Tbl.Kosten[Sanr.],$A84,Tbl.Kosten[P44])</f>
        <v>0</v>
      </c>
      <c r="AU84" s="72">
        <f>SUMIF(Tbl.Kosten[Sanr.],$A84,Tbl.Kosten[P45])</f>
        <v>0</v>
      </c>
      <c r="AV84" s="72">
        <f>SUMIF(Tbl.Kosten[Sanr.],$A84,Tbl.Kosten[P46])</f>
        <v>0</v>
      </c>
      <c r="AW84" s="72">
        <f>SUMIF(Tbl.Kosten[Sanr.],$A84,Tbl.Kosten[P47])</f>
        <v>0</v>
      </c>
      <c r="AX84" s="72">
        <f>SUMIF(Tbl.Kosten[Sanr.],$A84,Tbl.Kosten[P48])</f>
        <v>0</v>
      </c>
      <c r="AY84" s="72">
        <f>SUMIF(Tbl.Kosten[Sanr.],$A84,Tbl.Kosten[P49])</f>
        <v>0</v>
      </c>
      <c r="AZ84" s="72">
        <f>SUMIF(Tbl.Kosten[Sanr.],$A84,Tbl.Kosten[P50])</f>
        <v>0</v>
      </c>
    </row>
    <row r="85" spans="1:52" x14ac:dyDescent="0.35">
      <c r="A85" s="72" t="s">
        <v>347</v>
      </c>
      <c r="B85" s="75">
        <f>Tbl.Kosten[[#Totals],[SA7]]</f>
        <v>0</v>
      </c>
      <c r="C85" s="72">
        <f>SUMIF(Tbl.Kosten[Sanr.],$A85,Tbl.Kosten[P1])</f>
        <v>0</v>
      </c>
      <c r="D85" s="72">
        <f>SUMIF(Tbl.Kosten[Sanr.],$A85,Tbl.Kosten[P2])</f>
        <v>0</v>
      </c>
      <c r="E85" s="72">
        <f>SUMIF(Tbl.Kosten[Sanr.],$A85,Tbl.Kosten[P3])</f>
        <v>0</v>
      </c>
      <c r="F85" s="72">
        <f>SUMIF(Tbl.Kosten[Sanr.],$A85,Tbl.Kosten[P4])</f>
        <v>0</v>
      </c>
      <c r="G85" s="72">
        <f>SUMIF(Tbl.Kosten[Sanr.],$A85,Tbl.Kosten[P5])</f>
        <v>0</v>
      </c>
      <c r="H85" s="72">
        <f>SUMIF(Tbl.Kosten[Sanr.],$A85,Tbl.Kosten[P6])</f>
        <v>0</v>
      </c>
      <c r="I85" s="72">
        <f>SUMIF(Tbl.Kosten[Sanr.],$A85,Tbl.Kosten[P7])</f>
        <v>0</v>
      </c>
      <c r="J85" s="72">
        <f>SUMIF(Tbl.Kosten[Sanr.],$A85,Tbl.Kosten[P8])</f>
        <v>0</v>
      </c>
      <c r="K85" s="72">
        <f>SUMIF(Tbl.Kosten[Sanr.],$A85,Tbl.Kosten[P9])</f>
        <v>0</v>
      </c>
      <c r="L85" s="72">
        <f>SUMIF(Tbl.Kosten[Sanr.],$A85,Tbl.Kosten[P10])</f>
        <v>0</v>
      </c>
      <c r="M85" s="72">
        <f>SUMIF(Tbl.Kosten[Sanr.],$A85,Tbl.Kosten[P11])</f>
        <v>0</v>
      </c>
      <c r="N85" s="72">
        <f>SUMIF(Tbl.Kosten[Sanr.],$A85,Tbl.Kosten[P12])</f>
        <v>0</v>
      </c>
      <c r="O85" s="72">
        <f>SUMIF(Tbl.Kosten[Sanr.],$A85,Tbl.Kosten[P13])</f>
        <v>0</v>
      </c>
      <c r="P85" s="72">
        <f>SUMIF(Tbl.Kosten[Sanr.],$A85,Tbl.Kosten[P14])</f>
        <v>0</v>
      </c>
      <c r="Q85" s="72">
        <f>SUMIF(Tbl.Kosten[Sanr.],$A85,Tbl.Kosten[P15])</f>
        <v>0</v>
      </c>
      <c r="R85" s="72">
        <f>SUMIF(Tbl.Kosten[Sanr.],$A85,Tbl.Kosten[P16])</f>
        <v>0</v>
      </c>
      <c r="S85" s="72">
        <f>SUMIF(Tbl.Kosten[Sanr.],$A85,Tbl.Kosten[P17])</f>
        <v>0</v>
      </c>
      <c r="T85" s="72">
        <f>SUMIF(Tbl.Kosten[Sanr.],$A85,Tbl.Kosten[P18])</f>
        <v>0</v>
      </c>
      <c r="U85" s="72">
        <f>SUMIF(Tbl.Kosten[Sanr.],$A85,Tbl.Kosten[P19])</f>
        <v>0</v>
      </c>
      <c r="V85" s="72">
        <f>SUMIF(Tbl.Kosten[Sanr.],$A85,Tbl.Kosten[P20])</f>
        <v>0</v>
      </c>
      <c r="W85" s="72">
        <f>SUMIF(Tbl.Kosten[Sanr.],$A85,Tbl.Kosten[P21])</f>
        <v>0</v>
      </c>
      <c r="X85" s="72">
        <f>SUMIF(Tbl.Kosten[Sanr.],$A85,Tbl.Kosten[P22])</f>
        <v>0</v>
      </c>
      <c r="Y85" s="72">
        <f>SUMIF(Tbl.Kosten[Sanr.],$A85,Tbl.Kosten[P23])</f>
        <v>0</v>
      </c>
      <c r="Z85" s="72">
        <f>SUMIF(Tbl.Kosten[Sanr.],$A85,Tbl.Kosten[P24])</f>
        <v>0</v>
      </c>
      <c r="AA85" s="72">
        <f>SUMIF(Tbl.Kosten[Sanr.],$A85,Tbl.Kosten[P25])</f>
        <v>0</v>
      </c>
      <c r="AB85" s="72">
        <f>SUMIF(Tbl.Kosten[Sanr.],$A85,Tbl.Kosten[P26])</f>
        <v>0</v>
      </c>
      <c r="AC85" s="72">
        <f>SUMIF(Tbl.Kosten[Sanr.],$A85,Tbl.Kosten[P27])</f>
        <v>0</v>
      </c>
      <c r="AD85" s="72">
        <f>SUMIF(Tbl.Kosten[Sanr.],$A85,Tbl.Kosten[P28])</f>
        <v>0</v>
      </c>
      <c r="AE85" s="72">
        <f>SUMIF(Tbl.Kosten[Sanr.],$A85,Tbl.Kosten[P29])</f>
        <v>0</v>
      </c>
      <c r="AF85" s="72">
        <f>SUMIF(Tbl.Kosten[Sanr.],$A85,Tbl.Kosten[P30])</f>
        <v>0</v>
      </c>
      <c r="AG85" s="72">
        <f>SUMIF(Tbl.Kosten[Sanr.],$A85,Tbl.Kosten[P31])</f>
        <v>0</v>
      </c>
      <c r="AH85" s="72">
        <f>SUMIF(Tbl.Kosten[Sanr.],$A85,Tbl.Kosten[P32])</f>
        <v>0</v>
      </c>
      <c r="AI85" s="72">
        <f>SUMIF(Tbl.Kosten[Sanr.],$A85,Tbl.Kosten[P33])</f>
        <v>0</v>
      </c>
      <c r="AJ85" s="72">
        <f>SUMIF(Tbl.Kosten[Sanr.],$A85,Tbl.Kosten[P34])</f>
        <v>0</v>
      </c>
      <c r="AK85" s="72">
        <f>SUMIF(Tbl.Kosten[Sanr.],$A85,Tbl.Kosten[P35])</f>
        <v>0</v>
      </c>
      <c r="AL85" s="72">
        <f>SUMIF(Tbl.Kosten[Sanr.],$A85,Tbl.Kosten[P36])</f>
        <v>0</v>
      </c>
      <c r="AM85" s="72">
        <f>SUMIF(Tbl.Kosten[Sanr.],$A85,Tbl.Kosten[P37])</f>
        <v>0</v>
      </c>
      <c r="AN85" s="72">
        <f>SUMIF(Tbl.Kosten[Sanr.],$A85,Tbl.Kosten[P38])</f>
        <v>0</v>
      </c>
      <c r="AO85" s="72">
        <f>SUMIF(Tbl.Kosten[Sanr.],$A85,Tbl.Kosten[P39])</f>
        <v>0</v>
      </c>
      <c r="AP85" s="72">
        <f>SUMIF(Tbl.Kosten[Sanr.],$A85,Tbl.Kosten[P40])</f>
        <v>0</v>
      </c>
      <c r="AQ85" s="72">
        <f>SUMIF(Tbl.Kosten[Sanr.],$A85,Tbl.Kosten[P41])</f>
        <v>0</v>
      </c>
      <c r="AR85" s="72">
        <f>SUMIF(Tbl.Kosten[Sanr.],$A85,Tbl.Kosten[P42])</f>
        <v>0</v>
      </c>
      <c r="AS85" s="72">
        <f>SUMIF(Tbl.Kosten[Sanr.],$A85,Tbl.Kosten[P43])</f>
        <v>0</v>
      </c>
      <c r="AT85" s="72">
        <f>SUMIF(Tbl.Kosten[Sanr.],$A85,Tbl.Kosten[P44])</f>
        <v>0</v>
      </c>
      <c r="AU85" s="72">
        <f>SUMIF(Tbl.Kosten[Sanr.],$A85,Tbl.Kosten[P45])</f>
        <v>0</v>
      </c>
      <c r="AV85" s="72">
        <f>SUMIF(Tbl.Kosten[Sanr.],$A85,Tbl.Kosten[P46])</f>
        <v>0</v>
      </c>
      <c r="AW85" s="72">
        <f>SUMIF(Tbl.Kosten[Sanr.],$A85,Tbl.Kosten[P47])</f>
        <v>0</v>
      </c>
      <c r="AX85" s="72">
        <f>SUMIF(Tbl.Kosten[Sanr.],$A85,Tbl.Kosten[P48])</f>
        <v>0</v>
      </c>
      <c r="AY85" s="72">
        <f>SUMIF(Tbl.Kosten[Sanr.],$A85,Tbl.Kosten[P49])</f>
        <v>0</v>
      </c>
      <c r="AZ85" s="72">
        <f>SUMIF(Tbl.Kosten[Sanr.],$A85,Tbl.Kosten[P50])</f>
        <v>0</v>
      </c>
    </row>
    <row r="86" spans="1:52" x14ac:dyDescent="0.35">
      <c r="A86" s="72" t="s">
        <v>348</v>
      </c>
      <c r="B86" s="75">
        <f>Tbl.Kosten[[#Totals],[SA8]]</f>
        <v>0</v>
      </c>
      <c r="C86" s="72">
        <f>SUMIF(Tbl.Kosten[Sanr.],$A86,Tbl.Kosten[P1])</f>
        <v>0</v>
      </c>
      <c r="D86" s="72">
        <f>SUMIF(Tbl.Kosten[Sanr.],$A86,Tbl.Kosten[P2])</f>
        <v>0</v>
      </c>
      <c r="E86" s="72">
        <f>SUMIF(Tbl.Kosten[Sanr.],$A86,Tbl.Kosten[P3])</f>
        <v>0</v>
      </c>
      <c r="F86" s="72">
        <f>SUMIF(Tbl.Kosten[Sanr.],$A86,Tbl.Kosten[P4])</f>
        <v>0</v>
      </c>
      <c r="G86" s="72">
        <f>SUMIF(Tbl.Kosten[Sanr.],$A86,Tbl.Kosten[P5])</f>
        <v>0</v>
      </c>
      <c r="H86" s="72">
        <f>SUMIF(Tbl.Kosten[Sanr.],$A86,Tbl.Kosten[P6])</f>
        <v>0</v>
      </c>
      <c r="I86" s="72">
        <f>SUMIF(Tbl.Kosten[Sanr.],$A86,Tbl.Kosten[P7])</f>
        <v>0</v>
      </c>
      <c r="J86" s="72">
        <f>SUMIF(Tbl.Kosten[Sanr.],$A86,Tbl.Kosten[P8])</f>
        <v>0</v>
      </c>
      <c r="K86" s="72">
        <f>SUMIF(Tbl.Kosten[Sanr.],$A86,Tbl.Kosten[P9])</f>
        <v>0</v>
      </c>
      <c r="L86" s="72">
        <f>SUMIF(Tbl.Kosten[Sanr.],$A86,Tbl.Kosten[P10])</f>
        <v>0</v>
      </c>
      <c r="M86" s="72">
        <f>SUMIF(Tbl.Kosten[Sanr.],$A86,Tbl.Kosten[P11])</f>
        <v>0</v>
      </c>
      <c r="N86" s="72">
        <f>SUMIF(Tbl.Kosten[Sanr.],$A86,Tbl.Kosten[P12])</f>
        <v>0</v>
      </c>
      <c r="O86" s="72">
        <f>SUMIF(Tbl.Kosten[Sanr.],$A86,Tbl.Kosten[P13])</f>
        <v>0</v>
      </c>
      <c r="P86" s="72">
        <f>SUMIF(Tbl.Kosten[Sanr.],$A86,Tbl.Kosten[P14])</f>
        <v>0</v>
      </c>
      <c r="Q86" s="72">
        <f>SUMIF(Tbl.Kosten[Sanr.],$A86,Tbl.Kosten[P15])</f>
        <v>0</v>
      </c>
      <c r="R86" s="72">
        <f>SUMIF(Tbl.Kosten[Sanr.],$A86,Tbl.Kosten[P16])</f>
        <v>0</v>
      </c>
      <c r="S86" s="72">
        <f>SUMIF(Tbl.Kosten[Sanr.],$A86,Tbl.Kosten[P17])</f>
        <v>0</v>
      </c>
      <c r="T86" s="72">
        <f>SUMIF(Tbl.Kosten[Sanr.],$A86,Tbl.Kosten[P18])</f>
        <v>0</v>
      </c>
      <c r="U86" s="72">
        <f>SUMIF(Tbl.Kosten[Sanr.],$A86,Tbl.Kosten[P19])</f>
        <v>0</v>
      </c>
      <c r="V86" s="72">
        <f>SUMIF(Tbl.Kosten[Sanr.],$A86,Tbl.Kosten[P20])</f>
        <v>0</v>
      </c>
      <c r="W86" s="72">
        <f>SUMIF(Tbl.Kosten[Sanr.],$A86,Tbl.Kosten[P21])</f>
        <v>0</v>
      </c>
      <c r="X86" s="72">
        <f>SUMIF(Tbl.Kosten[Sanr.],$A86,Tbl.Kosten[P22])</f>
        <v>0</v>
      </c>
      <c r="Y86" s="72">
        <f>SUMIF(Tbl.Kosten[Sanr.],$A86,Tbl.Kosten[P23])</f>
        <v>0</v>
      </c>
      <c r="Z86" s="72">
        <f>SUMIF(Tbl.Kosten[Sanr.],$A86,Tbl.Kosten[P24])</f>
        <v>0</v>
      </c>
      <c r="AA86" s="72">
        <f>SUMIF(Tbl.Kosten[Sanr.],$A86,Tbl.Kosten[P25])</f>
        <v>0</v>
      </c>
      <c r="AB86" s="72">
        <f>SUMIF(Tbl.Kosten[Sanr.],$A86,Tbl.Kosten[P26])</f>
        <v>0</v>
      </c>
      <c r="AC86" s="72">
        <f>SUMIF(Tbl.Kosten[Sanr.],$A86,Tbl.Kosten[P27])</f>
        <v>0</v>
      </c>
      <c r="AD86" s="72">
        <f>SUMIF(Tbl.Kosten[Sanr.],$A86,Tbl.Kosten[P28])</f>
        <v>0</v>
      </c>
      <c r="AE86" s="72">
        <f>SUMIF(Tbl.Kosten[Sanr.],$A86,Tbl.Kosten[P29])</f>
        <v>0</v>
      </c>
      <c r="AF86" s="72">
        <f>SUMIF(Tbl.Kosten[Sanr.],$A86,Tbl.Kosten[P30])</f>
        <v>0</v>
      </c>
      <c r="AG86" s="72">
        <f>SUMIF(Tbl.Kosten[Sanr.],$A86,Tbl.Kosten[P31])</f>
        <v>0</v>
      </c>
      <c r="AH86" s="72">
        <f>SUMIF(Tbl.Kosten[Sanr.],$A86,Tbl.Kosten[P32])</f>
        <v>0</v>
      </c>
      <c r="AI86" s="72">
        <f>SUMIF(Tbl.Kosten[Sanr.],$A86,Tbl.Kosten[P33])</f>
        <v>0</v>
      </c>
      <c r="AJ86" s="72">
        <f>SUMIF(Tbl.Kosten[Sanr.],$A86,Tbl.Kosten[P34])</f>
        <v>0</v>
      </c>
      <c r="AK86" s="72">
        <f>SUMIF(Tbl.Kosten[Sanr.],$A86,Tbl.Kosten[P35])</f>
        <v>0</v>
      </c>
      <c r="AL86" s="72">
        <f>SUMIF(Tbl.Kosten[Sanr.],$A86,Tbl.Kosten[P36])</f>
        <v>0</v>
      </c>
      <c r="AM86" s="72">
        <f>SUMIF(Tbl.Kosten[Sanr.],$A86,Tbl.Kosten[P37])</f>
        <v>0</v>
      </c>
      <c r="AN86" s="72">
        <f>SUMIF(Tbl.Kosten[Sanr.],$A86,Tbl.Kosten[P38])</f>
        <v>0</v>
      </c>
      <c r="AO86" s="72">
        <f>SUMIF(Tbl.Kosten[Sanr.],$A86,Tbl.Kosten[P39])</f>
        <v>0</v>
      </c>
      <c r="AP86" s="72">
        <f>SUMIF(Tbl.Kosten[Sanr.],$A86,Tbl.Kosten[P40])</f>
        <v>0</v>
      </c>
      <c r="AQ86" s="72">
        <f>SUMIF(Tbl.Kosten[Sanr.],$A86,Tbl.Kosten[P41])</f>
        <v>0</v>
      </c>
      <c r="AR86" s="72">
        <f>SUMIF(Tbl.Kosten[Sanr.],$A86,Tbl.Kosten[P42])</f>
        <v>0</v>
      </c>
      <c r="AS86" s="72">
        <f>SUMIF(Tbl.Kosten[Sanr.],$A86,Tbl.Kosten[P43])</f>
        <v>0</v>
      </c>
      <c r="AT86" s="72">
        <f>SUMIF(Tbl.Kosten[Sanr.],$A86,Tbl.Kosten[P44])</f>
        <v>0</v>
      </c>
      <c r="AU86" s="72">
        <f>SUMIF(Tbl.Kosten[Sanr.],$A86,Tbl.Kosten[P45])</f>
        <v>0</v>
      </c>
      <c r="AV86" s="72">
        <f>SUMIF(Tbl.Kosten[Sanr.],$A86,Tbl.Kosten[P46])</f>
        <v>0</v>
      </c>
      <c r="AW86" s="72">
        <f>SUMIF(Tbl.Kosten[Sanr.],$A86,Tbl.Kosten[P47])</f>
        <v>0</v>
      </c>
      <c r="AX86" s="72">
        <f>SUMIF(Tbl.Kosten[Sanr.],$A86,Tbl.Kosten[P48])</f>
        <v>0</v>
      </c>
      <c r="AY86" s="72">
        <f>SUMIF(Tbl.Kosten[Sanr.],$A86,Tbl.Kosten[P49])</f>
        <v>0</v>
      </c>
      <c r="AZ86" s="72">
        <f>SUMIF(Tbl.Kosten[Sanr.],$A86,Tbl.Kosten[P50])</f>
        <v>0</v>
      </c>
    </row>
    <row r="87" spans="1:52" x14ac:dyDescent="0.35">
      <c r="A87" s="72" t="s">
        <v>349</v>
      </c>
      <c r="B87" s="75">
        <f>Tbl.Kosten[[#Totals],[SA9]]</f>
        <v>0</v>
      </c>
      <c r="C87" s="72">
        <f>SUMIF(Tbl.Kosten[Sanr.],$A87,Tbl.Kosten[P1])</f>
        <v>0</v>
      </c>
      <c r="D87" s="72">
        <f>SUMIF(Tbl.Kosten[Sanr.],$A87,Tbl.Kosten[P2])</f>
        <v>0</v>
      </c>
      <c r="E87" s="72">
        <f>SUMIF(Tbl.Kosten[Sanr.],$A87,Tbl.Kosten[P3])</f>
        <v>0</v>
      </c>
      <c r="F87" s="72">
        <f>SUMIF(Tbl.Kosten[Sanr.],$A87,Tbl.Kosten[P4])</f>
        <v>0</v>
      </c>
      <c r="G87" s="72">
        <f>SUMIF(Tbl.Kosten[Sanr.],$A87,Tbl.Kosten[P5])</f>
        <v>0</v>
      </c>
      <c r="H87" s="72">
        <f>SUMIF(Tbl.Kosten[Sanr.],$A87,Tbl.Kosten[P6])</f>
        <v>0</v>
      </c>
      <c r="I87" s="72">
        <f>SUMIF(Tbl.Kosten[Sanr.],$A87,Tbl.Kosten[P7])</f>
        <v>0</v>
      </c>
      <c r="J87" s="72">
        <f>SUMIF(Tbl.Kosten[Sanr.],$A87,Tbl.Kosten[P8])</f>
        <v>0</v>
      </c>
      <c r="K87" s="72">
        <f>SUMIF(Tbl.Kosten[Sanr.],$A87,Tbl.Kosten[P9])</f>
        <v>0</v>
      </c>
      <c r="L87" s="72">
        <f>SUMIF(Tbl.Kosten[Sanr.],$A87,Tbl.Kosten[P10])</f>
        <v>0</v>
      </c>
      <c r="M87" s="72">
        <f>SUMIF(Tbl.Kosten[Sanr.],$A87,Tbl.Kosten[P11])</f>
        <v>0</v>
      </c>
      <c r="N87" s="72">
        <f>SUMIF(Tbl.Kosten[Sanr.],$A87,Tbl.Kosten[P12])</f>
        <v>0</v>
      </c>
      <c r="O87" s="72">
        <f>SUMIF(Tbl.Kosten[Sanr.],$A87,Tbl.Kosten[P13])</f>
        <v>0</v>
      </c>
      <c r="P87" s="72">
        <f>SUMIF(Tbl.Kosten[Sanr.],$A87,Tbl.Kosten[P14])</f>
        <v>0</v>
      </c>
      <c r="Q87" s="72">
        <f>SUMIF(Tbl.Kosten[Sanr.],$A87,Tbl.Kosten[P15])</f>
        <v>0</v>
      </c>
      <c r="R87" s="72">
        <f>SUMIF(Tbl.Kosten[Sanr.],$A87,Tbl.Kosten[P16])</f>
        <v>0</v>
      </c>
      <c r="S87" s="72">
        <f>SUMIF(Tbl.Kosten[Sanr.],$A87,Tbl.Kosten[P17])</f>
        <v>0</v>
      </c>
      <c r="T87" s="72">
        <f>SUMIF(Tbl.Kosten[Sanr.],$A87,Tbl.Kosten[P18])</f>
        <v>0</v>
      </c>
      <c r="U87" s="72">
        <f>SUMIF(Tbl.Kosten[Sanr.],$A87,Tbl.Kosten[P19])</f>
        <v>0</v>
      </c>
      <c r="V87" s="72">
        <f>SUMIF(Tbl.Kosten[Sanr.],$A87,Tbl.Kosten[P20])</f>
        <v>0</v>
      </c>
      <c r="W87" s="72">
        <f>SUMIF(Tbl.Kosten[Sanr.],$A87,Tbl.Kosten[P21])</f>
        <v>0</v>
      </c>
      <c r="X87" s="72">
        <f>SUMIF(Tbl.Kosten[Sanr.],$A87,Tbl.Kosten[P22])</f>
        <v>0</v>
      </c>
      <c r="Y87" s="72">
        <f>SUMIF(Tbl.Kosten[Sanr.],$A87,Tbl.Kosten[P23])</f>
        <v>0</v>
      </c>
      <c r="Z87" s="72">
        <f>SUMIF(Tbl.Kosten[Sanr.],$A87,Tbl.Kosten[P24])</f>
        <v>0</v>
      </c>
      <c r="AA87" s="72">
        <f>SUMIF(Tbl.Kosten[Sanr.],$A87,Tbl.Kosten[P25])</f>
        <v>0</v>
      </c>
      <c r="AB87" s="72">
        <f>SUMIF(Tbl.Kosten[Sanr.],$A87,Tbl.Kosten[P26])</f>
        <v>0</v>
      </c>
      <c r="AC87" s="72">
        <f>SUMIF(Tbl.Kosten[Sanr.],$A87,Tbl.Kosten[P27])</f>
        <v>0</v>
      </c>
      <c r="AD87" s="72">
        <f>SUMIF(Tbl.Kosten[Sanr.],$A87,Tbl.Kosten[P28])</f>
        <v>0</v>
      </c>
      <c r="AE87" s="72">
        <f>SUMIF(Tbl.Kosten[Sanr.],$A87,Tbl.Kosten[P29])</f>
        <v>0</v>
      </c>
      <c r="AF87" s="72">
        <f>SUMIF(Tbl.Kosten[Sanr.],$A87,Tbl.Kosten[P30])</f>
        <v>0</v>
      </c>
      <c r="AG87" s="72">
        <f>SUMIF(Tbl.Kosten[Sanr.],$A87,Tbl.Kosten[P31])</f>
        <v>0</v>
      </c>
      <c r="AH87" s="72">
        <f>SUMIF(Tbl.Kosten[Sanr.],$A87,Tbl.Kosten[P32])</f>
        <v>0</v>
      </c>
      <c r="AI87" s="72">
        <f>SUMIF(Tbl.Kosten[Sanr.],$A87,Tbl.Kosten[P33])</f>
        <v>0</v>
      </c>
      <c r="AJ87" s="72">
        <f>SUMIF(Tbl.Kosten[Sanr.],$A87,Tbl.Kosten[P34])</f>
        <v>0</v>
      </c>
      <c r="AK87" s="72">
        <f>SUMIF(Tbl.Kosten[Sanr.],$A87,Tbl.Kosten[P35])</f>
        <v>0</v>
      </c>
      <c r="AL87" s="72">
        <f>SUMIF(Tbl.Kosten[Sanr.],$A87,Tbl.Kosten[P36])</f>
        <v>0</v>
      </c>
      <c r="AM87" s="72">
        <f>SUMIF(Tbl.Kosten[Sanr.],$A87,Tbl.Kosten[P37])</f>
        <v>0</v>
      </c>
      <c r="AN87" s="72">
        <f>SUMIF(Tbl.Kosten[Sanr.],$A87,Tbl.Kosten[P38])</f>
        <v>0</v>
      </c>
      <c r="AO87" s="72">
        <f>SUMIF(Tbl.Kosten[Sanr.],$A87,Tbl.Kosten[P39])</f>
        <v>0</v>
      </c>
      <c r="AP87" s="72">
        <f>SUMIF(Tbl.Kosten[Sanr.],$A87,Tbl.Kosten[P40])</f>
        <v>0</v>
      </c>
      <c r="AQ87" s="72">
        <f>SUMIF(Tbl.Kosten[Sanr.],$A87,Tbl.Kosten[P41])</f>
        <v>0</v>
      </c>
      <c r="AR87" s="72">
        <f>SUMIF(Tbl.Kosten[Sanr.],$A87,Tbl.Kosten[P42])</f>
        <v>0</v>
      </c>
      <c r="AS87" s="72">
        <f>SUMIF(Tbl.Kosten[Sanr.],$A87,Tbl.Kosten[P43])</f>
        <v>0</v>
      </c>
      <c r="AT87" s="72">
        <f>SUMIF(Tbl.Kosten[Sanr.],$A87,Tbl.Kosten[P44])</f>
        <v>0</v>
      </c>
      <c r="AU87" s="72">
        <f>SUMIF(Tbl.Kosten[Sanr.],$A87,Tbl.Kosten[P45])</f>
        <v>0</v>
      </c>
      <c r="AV87" s="72">
        <f>SUMIF(Tbl.Kosten[Sanr.],$A87,Tbl.Kosten[P46])</f>
        <v>0</v>
      </c>
      <c r="AW87" s="72">
        <f>SUMIF(Tbl.Kosten[Sanr.],$A87,Tbl.Kosten[P47])</f>
        <v>0</v>
      </c>
      <c r="AX87" s="72">
        <f>SUMIF(Tbl.Kosten[Sanr.],$A87,Tbl.Kosten[P48])</f>
        <v>0</v>
      </c>
      <c r="AY87" s="72">
        <f>SUMIF(Tbl.Kosten[Sanr.],$A87,Tbl.Kosten[P49])</f>
        <v>0</v>
      </c>
      <c r="AZ87" s="72">
        <f>SUMIF(Tbl.Kosten[Sanr.],$A87,Tbl.Kosten[P50])</f>
        <v>0</v>
      </c>
    </row>
    <row r="88" spans="1:52" x14ac:dyDescent="0.35">
      <c r="A88" s="72" t="s">
        <v>350</v>
      </c>
      <c r="B88" s="75">
        <f>Tbl.Kosten[[#Totals],[SA10]]</f>
        <v>0</v>
      </c>
      <c r="C88" s="72">
        <f>SUMIF(Tbl.Kosten[Sanr.],$A88,Tbl.Kosten[P1])</f>
        <v>0</v>
      </c>
      <c r="D88" s="72">
        <f>SUMIF(Tbl.Kosten[Sanr.],$A88,Tbl.Kosten[P2])</f>
        <v>0</v>
      </c>
      <c r="E88" s="72">
        <f>SUMIF(Tbl.Kosten[Sanr.],$A88,Tbl.Kosten[P3])</f>
        <v>0</v>
      </c>
      <c r="F88" s="72">
        <f>SUMIF(Tbl.Kosten[Sanr.],$A88,Tbl.Kosten[P4])</f>
        <v>0</v>
      </c>
      <c r="G88" s="72">
        <f>SUMIF(Tbl.Kosten[Sanr.],$A88,Tbl.Kosten[P5])</f>
        <v>0</v>
      </c>
      <c r="H88" s="72">
        <f>SUMIF(Tbl.Kosten[Sanr.],$A88,Tbl.Kosten[P6])</f>
        <v>0</v>
      </c>
      <c r="I88" s="72">
        <f>SUMIF(Tbl.Kosten[Sanr.],$A88,Tbl.Kosten[P7])</f>
        <v>0</v>
      </c>
      <c r="J88" s="72">
        <f>SUMIF(Tbl.Kosten[Sanr.],$A88,Tbl.Kosten[P8])</f>
        <v>0</v>
      </c>
      <c r="K88" s="72">
        <f>SUMIF(Tbl.Kosten[Sanr.],$A88,Tbl.Kosten[P9])</f>
        <v>0</v>
      </c>
      <c r="L88" s="72">
        <f>SUMIF(Tbl.Kosten[Sanr.],$A88,Tbl.Kosten[P10])</f>
        <v>0</v>
      </c>
      <c r="M88" s="72">
        <f>SUMIF(Tbl.Kosten[Sanr.],$A88,Tbl.Kosten[P11])</f>
        <v>0</v>
      </c>
      <c r="N88" s="72">
        <f>SUMIF(Tbl.Kosten[Sanr.],$A88,Tbl.Kosten[P12])</f>
        <v>0</v>
      </c>
      <c r="O88" s="72">
        <f>SUMIF(Tbl.Kosten[Sanr.],$A88,Tbl.Kosten[P13])</f>
        <v>0</v>
      </c>
      <c r="P88" s="72">
        <f>SUMIF(Tbl.Kosten[Sanr.],$A88,Tbl.Kosten[P14])</f>
        <v>0</v>
      </c>
      <c r="Q88" s="72">
        <f>SUMIF(Tbl.Kosten[Sanr.],$A88,Tbl.Kosten[P15])</f>
        <v>0</v>
      </c>
      <c r="R88" s="72">
        <f>SUMIF(Tbl.Kosten[Sanr.],$A88,Tbl.Kosten[P16])</f>
        <v>0</v>
      </c>
      <c r="S88" s="72">
        <f>SUMIF(Tbl.Kosten[Sanr.],$A88,Tbl.Kosten[P17])</f>
        <v>0</v>
      </c>
      <c r="T88" s="72">
        <f>SUMIF(Tbl.Kosten[Sanr.],$A88,Tbl.Kosten[P18])</f>
        <v>0</v>
      </c>
      <c r="U88" s="72">
        <f>SUMIF(Tbl.Kosten[Sanr.],$A88,Tbl.Kosten[P19])</f>
        <v>0</v>
      </c>
      <c r="V88" s="72">
        <f>SUMIF(Tbl.Kosten[Sanr.],$A88,Tbl.Kosten[P20])</f>
        <v>0</v>
      </c>
      <c r="W88" s="72">
        <f>SUMIF(Tbl.Kosten[Sanr.],$A88,Tbl.Kosten[P21])</f>
        <v>0</v>
      </c>
      <c r="X88" s="72">
        <f>SUMIF(Tbl.Kosten[Sanr.],$A88,Tbl.Kosten[P22])</f>
        <v>0</v>
      </c>
      <c r="Y88" s="72">
        <f>SUMIF(Tbl.Kosten[Sanr.],$A88,Tbl.Kosten[P23])</f>
        <v>0</v>
      </c>
      <c r="Z88" s="72">
        <f>SUMIF(Tbl.Kosten[Sanr.],$A88,Tbl.Kosten[P24])</f>
        <v>0</v>
      </c>
      <c r="AA88" s="72">
        <f>SUMIF(Tbl.Kosten[Sanr.],$A88,Tbl.Kosten[P25])</f>
        <v>0</v>
      </c>
      <c r="AB88" s="72">
        <f>SUMIF(Tbl.Kosten[Sanr.],$A88,Tbl.Kosten[P26])</f>
        <v>0</v>
      </c>
      <c r="AC88" s="72">
        <f>SUMIF(Tbl.Kosten[Sanr.],$A88,Tbl.Kosten[P27])</f>
        <v>0</v>
      </c>
      <c r="AD88" s="72">
        <f>SUMIF(Tbl.Kosten[Sanr.],$A88,Tbl.Kosten[P28])</f>
        <v>0</v>
      </c>
      <c r="AE88" s="72">
        <f>SUMIF(Tbl.Kosten[Sanr.],$A88,Tbl.Kosten[P29])</f>
        <v>0</v>
      </c>
      <c r="AF88" s="72">
        <f>SUMIF(Tbl.Kosten[Sanr.],$A88,Tbl.Kosten[P30])</f>
        <v>0</v>
      </c>
      <c r="AG88" s="72">
        <f>SUMIF(Tbl.Kosten[Sanr.],$A88,Tbl.Kosten[P31])</f>
        <v>0</v>
      </c>
      <c r="AH88" s="72">
        <f>SUMIF(Tbl.Kosten[Sanr.],$A88,Tbl.Kosten[P32])</f>
        <v>0</v>
      </c>
      <c r="AI88" s="72">
        <f>SUMIF(Tbl.Kosten[Sanr.],$A88,Tbl.Kosten[P33])</f>
        <v>0</v>
      </c>
      <c r="AJ88" s="72">
        <f>SUMIF(Tbl.Kosten[Sanr.],$A88,Tbl.Kosten[P34])</f>
        <v>0</v>
      </c>
      <c r="AK88" s="72">
        <f>SUMIF(Tbl.Kosten[Sanr.],$A88,Tbl.Kosten[P35])</f>
        <v>0</v>
      </c>
      <c r="AL88" s="72">
        <f>SUMIF(Tbl.Kosten[Sanr.],$A88,Tbl.Kosten[P36])</f>
        <v>0</v>
      </c>
      <c r="AM88" s="72">
        <f>SUMIF(Tbl.Kosten[Sanr.],$A88,Tbl.Kosten[P37])</f>
        <v>0</v>
      </c>
      <c r="AN88" s="72">
        <f>SUMIF(Tbl.Kosten[Sanr.],$A88,Tbl.Kosten[P38])</f>
        <v>0</v>
      </c>
      <c r="AO88" s="72">
        <f>SUMIF(Tbl.Kosten[Sanr.],$A88,Tbl.Kosten[P39])</f>
        <v>0</v>
      </c>
      <c r="AP88" s="72">
        <f>SUMIF(Tbl.Kosten[Sanr.],$A88,Tbl.Kosten[P40])</f>
        <v>0</v>
      </c>
      <c r="AQ88" s="72">
        <f>SUMIF(Tbl.Kosten[Sanr.],$A88,Tbl.Kosten[P41])</f>
        <v>0</v>
      </c>
      <c r="AR88" s="72">
        <f>SUMIF(Tbl.Kosten[Sanr.],$A88,Tbl.Kosten[P42])</f>
        <v>0</v>
      </c>
      <c r="AS88" s="72">
        <f>SUMIF(Tbl.Kosten[Sanr.],$A88,Tbl.Kosten[P43])</f>
        <v>0</v>
      </c>
      <c r="AT88" s="72">
        <f>SUMIF(Tbl.Kosten[Sanr.],$A88,Tbl.Kosten[P44])</f>
        <v>0</v>
      </c>
      <c r="AU88" s="72">
        <f>SUMIF(Tbl.Kosten[Sanr.],$A88,Tbl.Kosten[P45])</f>
        <v>0</v>
      </c>
      <c r="AV88" s="72">
        <f>SUMIF(Tbl.Kosten[Sanr.],$A88,Tbl.Kosten[P46])</f>
        <v>0</v>
      </c>
      <c r="AW88" s="72">
        <f>SUMIF(Tbl.Kosten[Sanr.],$A88,Tbl.Kosten[P47])</f>
        <v>0</v>
      </c>
      <c r="AX88" s="72">
        <f>SUMIF(Tbl.Kosten[Sanr.],$A88,Tbl.Kosten[P48])</f>
        <v>0</v>
      </c>
      <c r="AY88" s="72">
        <f>SUMIF(Tbl.Kosten[Sanr.],$A88,Tbl.Kosten[P49])</f>
        <v>0</v>
      </c>
      <c r="AZ88" s="72">
        <f>SUMIF(Tbl.Kosten[Sanr.],$A88,Tbl.Kosten[P50])</f>
        <v>0</v>
      </c>
    </row>
    <row r="89" spans="1:52" x14ac:dyDescent="0.35">
      <c r="A89" s="72" t="s">
        <v>351</v>
      </c>
      <c r="B89" s="75">
        <f>Tbl.Kosten[[#Totals],[SA11]]</f>
        <v>0</v>
      </c>
      <c r="C89" s="72">
        <f>SUMIF(Tbl.Kosten[Sanr.],$A89,Tbl.Kosten[P1])</f>
        <v>0</v>
      </c>
      <c r="D89" s="72">
        <f>SUMIF(Tbl.Kosten[Sanr.],$A89,Tbl.Kosten[P2])</f>
        <v>0</v>
      </c>
      <c r="E89" s="72">
        <f>SUMIF(Tbl.Kosten[Sanr.],$A89,Tbl.Kosten[P3])</f>
        <v>0</v>
      </c>
      <c r="F89" s="72">
        <f>SUMIF(Tbl.Kosten[Sanr.],$A89,Tbl.Kosten[P4])</f>
        <v>0</v>
      </c>
      <c r="G89" s="72">
        <f>SUMIF(Tbl.Kosten[Sanr.],$A89,Tbl.Kosten[P5])</f>
        <v>0</v>
      </c>
      <c r="H89" s="72">
        <f>SUMIF(Tbl.Kosten[Sanr.],$A89,Tbl.Kosten[P6])</f>
        <v>0</v>
      </c>
      <c r="I89" s="72">
        <f>SUMIF(Tbl.Kosten[Sanr.],$A89,Tbl.Kosten[P7])</f>
        <v>0</v>
      </c>
      <c r="J89" s="72">
        <f>SUMIF(Tbl.Kosten[Sanr.],$A89,Tbl.Kosten[P8])</f>
        <v>0</v>
      </c>
      <c r="K89" s="72">
        <f>SUMIF(Tbl.Kosten[Sanr.],$A89,Tbl.Kosten[P9])</f>
        <v>0</v>
      </c>
      <c r="L89" s="72">
        <f>SUMIF(Tbl.Kosten[Sanr.],$A89,Tbl.Kosten[P10])</f>
        <v>0</v>
      </c>
      <c r="M89" s="72">
        <f>SUMIF(Tbl.Kosten[Sanr.],$A89,Tbl.Kosten[P11])</f>
        <v>0</v>
      </c>
      <c r="N89" s="72">
        <f>SUMIF(Tbl.Kosten[Sanr.],$A89,Tbl.Kosten[P12])</f>
        <v>0</v>
      </c>
      <c r="O89" s="72">
        <f>SUMIF(Tbl.Kosten[Sanr.],$A89,Tbl.Kosten[P13])</f>
        <v>0</v>
      </c>
      <c r="P89" s="72">
        <f>SUMIF(Tbl.Kosten[Sanr.],$A89,Tbl.Kosten[P14])</f>
        <v>0</v>
      </c>
      <c r="Q89" s="72">
        <f>SUMIF(Tbl.Kosten[Sanr.],$A89,Tbl.Kosten[P15])</f>
        <v>0</v>
      </c>
      <c r="R89" s="72">
        <f>SUMIF(Tbl.Kosten[Sanr.],$A89,Tbl.Kosten[P16])</f>
        <v>0</v>
      </c>
      <c r="S89" s="72">
        <f>SUMIF(Tbl.Kosten[Sanr.],$A89,Tbl.Kosten[P17])</f>
        <v>0</v>
      </c>
      <c r="T89" s="72">
        <f>SUMIF(Tbl.Kosten[Sanr.],$A89,Tbl.Kosten[P18])</f>
        <v>0</v>
      </c>
      <c r="U89" s="72">
        <f>SUMIF(Tbl.Kosten[Sanr.],$A89,Tbl.Kosten[P19])</f>
        <v>0</v>
      </c>
      <c r="V89" s="72">
        <f>SUMIF(Tbl.Kosten[Sanr.],$A89,Tbl.Kosten[P20])</f>
        <v>0</v>
      </c>
      <c r="W89" s="72">
        <f>SUMIF(Tbl.Kosten[Sanr.],$A89,Tbl.Kosten[P21])</f>
        <v>0</v>
      </c>
      <c r="X89" s="72">
        <f>SUMIF(Tbl.Kosten[Sanr.],$A89,Tbl.Kosten[P22])</f>
        <v>0</v>
      </c>
      <c r="Y89" s="72">
        <f>SUMIF(Tbl.Kosten[Sanr.],$A89,Tbl.Kosten[P23])</f>
        <v>0</v>
      </c>
      <c r="Z89" s="72">
        <f>SUMIF(Tbl.Kosten[Sanr.],$A89,Tbl.Kosten[P24])</f>
        <v>0</v>
      </c>
      <c r="AA89" s="72">
        <f>SUMIF(Tbl.Kosten[Sanr.],$A89,Tbl.Kosten[P25])</f>
        <v>0</v>
      </c>
      <c r="AB89" s="72">
        <f>SUMIF(Tbl.Kosten[Sanr.],$A89,Tbl.Kosten[P26])</f>
        <v>0</v>
      </c>
      <c r="AC89" s="72">
        <f>SUMIF(Tbl.Kosten[Sanr.],$A89,Tbl.Kosten[P27])</f>
        <v>0</v>
      </c>
      <c r="AD89" s="72">
        <f>SUMIF(Tbl.Kosten[Sanr.],$A89,Tbl.Kosten[P28])</f>
        <v>0</v>
      </c>
      <c r="AE89" s="72">
        <f>SUMIF(Tbl.Kosten[Sanr.],$A89,Tbl.Kosten[P29])</f>
        <v>0</v>
      </c>
      <c r="AF89" s="72">
        <f>SUMIF(Tbl.Kosten[Sanr.],$A89,Tbl.Kosten[P30])</f>
        <v>0</v>
      </c>
      <c r="AG89" s="72">
        <f>SUMIF(Tbl.Kosten[Sanr.],$A89,Tbl.Kosten[P31])</f>
        <v>0</v>
      </c>
      <c r="AH89" s="72">
        <f>SUMIF(Tbl.Kosten[Sanr.],$A89,Tbl.Kosten[P32])</f>
        <v>0</v>
      </c>
      <c r="AI89" s="72">
        <f>SUMIF(Tbl.Kosten[Sanr.],$A89,Tbl.Kosten[P33])</f>
        <v>0</v>
      </c>
      <c r="AJ89" s="72">
        <f>SUMIF(Tbl.Kosten[Sanr.],$A89,Tbl.Kosten[P34])</f>
        <v>0</v>
      </c>
      <c r="AK89" s="72">
        <f>SUMIF(Tbl.Kosten[Sanr.],$A89,Tbl.Kosten[P35])</f>
        <v>0</v>
      </c>
      <c r="AL89" s="72">
        <f>SUMIF(Tbl.Kosten[Sanr.],$A89,Tbl.Kosten[P36])</f>
        <v>0</v>
      </c>
      <c r="AM89" s="72">
        <f>SUMIF(Tbl.Kosten[Sanr.],$A89,Tbl.Kosten[P37])</f>
        <v>0</v>
      </c>
      <c r="AN89" s="72">
        <f>SUMIF(Tbl.Kosten[Sanr.],$A89,Tbl.Kosten[P38])</f>
        <v>0</v>
      </c>
      <c r="AO89" s="72">
        <f>SUMIF(Tbl.Kosten[Sanr.],$A89,Tbl.Kosten[P39])</f>
        <v>0</v>
      </c>
      <c r="AP89" s="72">
        <f>SUMIF(Tbl.Kosten[Sanr.],$A89,Tbl.Kosten[P40])</f>
        <v>0</v>
      </c>
      <c r="AQ89" s="72">
        <f>SUMIF(Tbl.Kosten[Sanr.],$A89,Tbl.Kosten[P41])</f>
        <v>0</v>
      </c>
      <c r="AR89" s="72">
        <f>SUMIF(Tbl.Kosten[Sanr.],$A89,Tbl.Kosten[P42])</f>
        <v>0</v>
      </c>
      <c r="AS89" s="72">
        <f>SUMIF(Tbl.Kosten[Sanr.],$A89,Tbl.Kosten[P43])</f>
        <v>0</v>
      </c>
      <c r="AT89" s="72">
        <f>SUMIF(Tbl.Kosten[Sanr.],$A89,Tbl.Kosten[P44])</f>
        <v>0</v>
      </c>
      <c r="AU89" s="72">
        <f>SUMIF(Tbl.Kosten[Sanr.],$A89,Tbl.Kosten[P45])</f>
        <v>0</v>
      </c>
      <c r="AV89" s="72">
        <f>SUMIF(Tbl.Kosten[Sanr.],$A89,Tbl.Kosten[P46])</f>
        <v>0</v>
      </c>
      <c r="AW89" s="72">
        <f>SUMIF(Tbl.Kosten[Sanr.],$A89,Tbl.Kosten[P47])</f>
        <v>0</v>
      </c>
      <c r="AX89" s="72">
        <f>SUMIF(Tbl.Kosten[Sanr.],$A89,Tbl.Kosten[P48])</f>
        <v>0</v>
      </c>
      <c r="AY89" s="72">
        <f>SUMIF(Tbl.Kosten[Sanr.],$A89,Tbl.Kosten[P49])</f>
        <v>0</v>
      </c>
      <c r="AZ89" s="72">
        <f>SUMIF(Tbl.Kosten[Sanr.],$A89,Tbl.Kosten[P50])</f>
        <v>0</v>
      </c>
    </row>
    <row r="90" spans="1:52" x14ac:dyDescent="0.35">
      <c r="A90" s="72" t="s">
        <v>352</v>
      </c>
      <c r="B90" s="75">
        <f>Tbl.Kosten[[#Totals],[SA12]]</f>
        <v>0</v>
      </c>
      <c r="C90" s="72">
        <f>SUMIF(Tbl.Kosten[Sanr.],$A90,Tbl.Kosten[P1])</f>
        <v>0</v>
      </c>
      <c r="D90" s="72">
        <f>SUMIF(Tbl.Kosten[Sanr.],$A90,Tbl.Kosten[P2])</f>
        <v>0</v>
      </c>
      <c r="E90" s="72">
        <f>SUMIF(Tbl.Kosten[Sanr.],$A90,Tbl.Kosten[P3])</f>
        <v>0</v>
      </c>
      <c r="F90" s="72">
        <f>SUMIF(Tbl.Kosten[Sanr.],$A90,Tbl.Kosten[P4])</f>
        <v>0</v>
      </c>
      <c r="G90" s="72">
        <f>SUMIF(Tbl.Kosten[Sanr.],$A90,Tbl.Kosten[P5])</f>
        <v>0</v>
      </c>
      <c r="H90" s="72">
        <f>SUMIF(Tbl.Kosten[Sanr.],$A90,Tbl.Kosten[P6])</f>
        <v>0</v>
      </c>
      <c r="I90" s="72">
        <f>SUMIF(Tbl.Kosten[Sanr.],$A90,Tbl.Kosten[P7])</f>
        <v>0</v>
      </c>
      <c r="J90" s="72">
        <f>SUMIF(Tbl.Kosten[Sanr.],$A90,Tbl.Kosten[P8])</f>
        <v>0</v>
      </c>
      <c r="K90" s="72">
        <f>SUMIF(Tbl.Kosten[Sanr.],$A90,Tbl.Kosten[P9])</f>
        <v>0</v>
      </c>
      <c r="L90" s="72">
        <f>SUMIF(Tbl.Kosten[Sanr.],$A90,Tbl.Kosten[P10])</f>
        <v>0</v>
      </c>
      <c r="M90" s="72">
        <f>SUMIF(Tbl.Kosten[Sanr.],$A90,Tbl.Kosten[P11])</f>
        <v>0</v>
      </c>
      <c r="N90" s="72">
        <f>SUMIF(Tbl.Kosten[Sanr.],$A90,Tbl.Kosten[P12])</f>
        <v>0</v>
      </c>
      <c r="O90" s="72">
        <f>SUMIF(Tbl.Kosten[Sanr.],$A90,Tbl.Kosten[P13])</f>
        <v>0</v>
      </c>
      <c r="P90" s="72">
        <f>SUMIF(Tbl.Kosten[Sanr.],$A90,Tbl.Kosten[P14])</f>
        <v>0</v>
      </c>
      <c r="Q90" s="72">
        <f>SUMIF(Tbl.Kosten[Sanr.],$A90,Tbl.Kosten[P15])</f>
        <v>0</v>
      </c>
      <c r="R90" s="72">
        <f>SUMIF(Tbl.Kosten[Sanr.],$A90,Tbl.Kosten[P16])</f>
        <v>0</v>
      </c>
      <c r="S90" s="72">
        <f>SUMIF(Tbl.Kosten[Sanr.],$A90,Tbl.Kosten[P17])</f>
        <v>0</v>
      </c>
      <c r="T90" s="72">
        <f>SUMIF(Tbl.Kosten[Sanr.],$A90,Tbl.Kosten[P18])</f>
        <v>0</v>
      </c>
      <c r="U90" s="72">
        <f>SUMIF(Tbl.Kosten[Sanr.],$A90,Tbl.Kosten[P19])</f>
        <v>0</v>
      </c>
      <c r="V90" s="72">
        <f>SUMIF(Tbl.Kosten[Sanr.],$A90,Tbl.Kosten[P20])</f>
        <v>0</v>
      </c>
      <c r="W90" s="72">
        <f>SUMIF(Tbl.Kosten[Sanr.],$A90,Tbl.Kosten[P21])</f>
        <v>0</v>
      </c>
      <c r="X90" s="72">
        <f>SUMIF(Tbl.Kosten[Sanr.],$A90,Tbl.Kosten[P22])</f>
        <v>0</v>
      </c>
      <c r="Y90" s="72">
        <f>SUMIF(Tbl.Kosten[Sanr.],$A90,Tbl.Kosten[P23])</f>
        <v>0</v>
      </c>
      <c r="Z90" s="72">
        <f>SUMIF(Tbl.Kosten[Sanr.],$A90,Tbl.Kosten[P24])</f>
        <v>0</v>
      </c>
      <c r="AA90" s="72">
        <f>SUMIF(Tbl.Kosten[Sanr.],$A90,Tbl.Kosten[P25])</f>
        <v>0</v>
      </c>
      <c r="AB90" s="72">
        <f>SUMIF(Tbl.Kosten[Sanr.],$A90,Tbl.Kosten[P26])</f>
        <v>0</v>
      </c>
      <c r="AC90" s="72">
        <f>SUMIF(Tbl.Kosten[Sanr.],$A90,Tbl.Kosten[P27])</f>
        <v>0</v>
      </c>
      <c r="AD90" s="72">
        <f>SUMIF(Tbl.Kosten[Sanr.],$A90,Tbl.Kosten[P28])</f>
        <v>0</v>
      </c>
      <c r="AE90" s="72">
        <f>SUMIF(Tbl.Kosten[Sanr.],$A90,Tbl.Kosten[P29])</f>
        <v>0</v>
      </c>
      <c r="AF90" s="72">
        <f>SUMIF(Tbl.Kosten[Sanr.],$A90,Tbl.Kosten[P30])</f>
        <v>0</v>
      </c>
      <c r="AG90" s="72">
        <f>SUMIF(Tbl.Kosten[Sanr.],$A90,Tbl.Kosten[P31])</f>
        <v>0</v>
      </c>
      <c r="AH90" s="72">
        <f>SUMIF(Tbl.Kosten[Sanr.],$A90,Tbl.Kosten[P32])</f>
        <v>0</v>
      </c>
      <c r="AI90" s="72">
        <f>SUMIF(Tbl.Kosten[Sanr.],$A90,Tbl.Kosten[P33])</f>
        <v>0</v>
      </c>
      <c r="AJ90" s="72">
        <f>SUMIF(Tbl.Kosten[Sanr.],$A90,Tbl.Kosten[P34])</f>
        <v>0</v>
      </c>
      <c r="AK90" s="72">
        <f>SUMIF(Tbl.Kosten[Sanr.],$A90,Tbl.Kosten[P35])</f>
        <v>0</v>
      </c>
      <c r="AL90" s="72">
        <f>SUMIF(Tbl.Kosten[Sanr.],$A90,Tbl.Kosten[P36])</f>
        <v>0</v>
      </c>
      <c r="AM90" s="72">
        <f>SUMIF(Tbl.Kosten[Sanr.],$A90,Tbl.Kosten[P37])</f>
        <v>0</v>
      </c>
      <c r="AN90" s="72">
        <f>SUMIF(Tbl.Kosten[Sanr.],$A90,Tbl.Kosten[P38])</f>
        <v>0</v>
      </c>
      <c r="AO90" s="72">
        <f>SUMIF(Tbl.Kosten[Sanr.],$A90,Tbl.Kosten[P39])</f>
        <v>0</v>
      </c>
      <c r="AP90" s="72">
        <f>SUMIF(Tbl.Kosten[Sanr.],$A90,Tbl.Kosten[P40])</f>
        <v>0</v>
      </c>
      <c r="AQ90" s="72">
        <f>SUMIF(Tbl.Kosten[Sanr.],$A90,Tbl.Kosten[P41])</f>
        <v>0</v>
      </c>
      <c r="AR90" s="72">
        <f>SUMIF(Tbl.Kosten[Sanr.],$A90,Tbl.Kosten[P42])</f>
        <v>0</v>
      </c>
      <c r="AS90" s="72">
        <f>SUMIF(Tbl.Kosten[Sanr.],$A90,Tbl.Kosten[P43])</f>
        <v>0</v>
      </c>
      <c r="AT90" s="72">
        <f>SUMIF(Tbl.Kosten[Sanr.],$A90,Tbl.Kosten[P44])</f>
        <v>0</v>
      </c>
      <c r="AU90" s="72">
        <f>SUMIF(Tbl.Kosten[Sanr.],$A90,Tbl.Kosten[P45])</f>
        <v>0</v>
      </c>
      <c r="AV90" s="72">
        <f>SUMIF(Tbl.Kosten[Sanr.],$A90,Tbl.Kosten[P46])</f>
        <v>0</v>
      </c>
      <c r="AW90" s="72">
        <f>SUMIF(Tbl.Kosten[Sanr.],$A90,Tbl.Kosten[P47])</f>
        <v>0</v>
      </c>
      <c r="AX90" s="72">
        <f>SUMIF(Tbl.Kosten[Sanr.],$A90,Tbl.Kosten[P48])</f>
        <v>0</v>
      </c>
      <c r="AY90" s="72">
        <f>SUMIF(Tbl.Kosten[Sanr.],$A90,Tbl.Kosten[P49])</f>
        <v>0</v>
      </c>
      <c r="AZ90" s="72">
        <f>SUMIF(Tbl.Kosten[Sanr.],$A90,Tbl.Kosten[P50])</f>
        <v>0</v>
      </c>
    </row>
    <row r="91" spans="1:52" x14ac:dyDescent="0.35">
      <c r="A91" s="72" t="s">
        <v>353</v>
      </c>
      <c r="B91" s="75">
        <f>Tbl.Kosten[[#Totals],[SA13]]</f>
        <v>0</v>
      </c>
      <c r="C91" s="72">
        <f>SUMIF(Tbl.Kosten[Sanr.],$A91,Tbl.Kosten[P1])</f>
        <v>0</v>
      </c>
      <c r="D91" s="72">
        <f>SUMIF(Tbl.Kosten[Sanr.],$A91,Tbl.Kosten[P2])</f>
        <v>0</v>
      </c>
      <c r="E91" s="72">
        <f>SUMIF(Tbl.Kosten[Sanr.],$A91,Tbl.Kosten[P3])</f>
        <v>0</v>
      </c>
      <c r="F91" s="72">
        <f>SUMIF(Tbl.Kosten[Sanr.],$A91,Tbl.Kosten[P4])</f>
        <v>0</v>
      </c>
      <c r="G91" s="72">
        <f>SUMIF(Tbl.Kosten[Sanr.],$A91,Tbl.Kosten[P5])</f>
        <v>0</v>
      </c>
      <c r="H91" s="72">
        <f>SUMIF(Tbl.Kosten[Sanr.],$A91,Tbl.Kosten[P6])</f>
        <v>0</v>
      </c>
      <c r="I91" s="72">
        <f>SUMIF(Tbl.Kosten[Sanr.],$A91,Tbl.Kosten[P7])</f>
        <v>0</v>
      </c>
      <c r="J91" s="72">
        <f>SUMIF(Tbl.Kosten[Sanr.],$A91,Tbl.Kosten[P8])</f>
        <v>0</v>
      </c>
      <c r="K91" s="72">
        <f>SUMIF(Tbl.Kosten[Sanr.],$A91,Tbl.Kosten[P9])</f>
        <v>0</v>
      </c>
      <c r="L91" s="72">
        <f>SUMIF(Tbl.Kosten[Sanr.],$A91,Tbl.Kosten[P10])</f>
        <v>0</v>
      </c>
      <c r="M91" s="72">
        <f>SUMIF(Tbl.Kosten[Sanr.],$A91,Tbl.Kosten[P11])</f>
        <v>0</v>
      </c>
      <c r="N91" s="72">
        <f>SUMIF(Tbl.Kosten[Sanr.],$A91,Tbl.Kosten[P12])</f>
        <v>0</v>
      </c>
      <c r="O91" s="72">
        <f>SUMIF(Tbl.Kosten[Sanr.],$A91,Tbl.Kosten[P13])</f>
        <v>0</v>
      </c>
      <c r="P91" s="72">
        <f>SUMIF(Tbl.Kosten[Sanr.],$A91,Tbl.Kosten[P14])</f>
        <v>0</v>
      </c>
      <c r="Q91" s="72">
        <f>SUMIF(Tbl.Kosten[Sanr.],$A91,Tbl.Kosten[P15])</f>
        <v>0</v>
      </c>
      <c r="R91" s="72">
        <f>SUMIF(Tbl.Kosten[Sanr.],$A91,Tbl.Kosten[P16])</f>
        <v>0</v>
      </c>
      <c r="S91" s="72">
        <f>SUMIF(Tbl.Kosten[Sanr.],$A91,Tbl.Kosten[P17])</f>
        <v>0</v>
      </c>
      <c r="T91" s="72">
        <f>SUMIF(Tbl.Kosten[Sanr.],$A91,Tbl.Kosten[P18])</f>
        <v>0</v>
      </c>
      <c r="U91" s="72">
        <f>SUMIF(Tbl.Kosten[Sanr.],$A91,Tbl.Kosten[P19])</f>
        <v>0</v>
      </c>
      <c r="V91" s="72">
        <f>SUMIF(Tbl.Kosten[Sanr.],$A91,Tbl.Kosten[P20])</f>
        <v>0</v>
      </c>
      <c r="W91" s="72">
        <f>SUMIF(Tbl.Kosten[Sanr.],$A91,Tbl.Kosten[P21])</f>
        <v>0</v>
      </c>
      <c r="X91" s="72">
        <f>SUMIF(Tbl.Kosten[Sanr.],$A91,Tbl.Kosten[P22])</f>
        <v>0</v>
      </c>
      <c r="Y91" s="72">
        <f>SUMIF(Tbl.Kosten[Sanr.],$A91,Tbl.Kosten[P23])</f>
        <v>0</v>
      </c>
      <c r="Z91" s="72">
        <f>SUMIF(Tbl.Kosten[Sanr.],$A91,Tbl.Kosten[P24])</f>
        <v>0</v>
      </c>
      <c r="AA91" s="72">
        <f>SUMIF(Tbl.Kosten[Sanr.],$A91,Tbl.Kosten[P25])</f>
        <v>0</v>
      </c>
      <c r="AB91" s="72">
        <f>SUMIF(Tbl.Kosten[Sanr.],$A91,Tbl.Kosten[P26])</f>
        <v>0</v>
      </c>
      <c r="AC91" s="72">
        <f>SUMIF(Tbl.Kosten[Sanr.],$A91,Tbl.Kosten[P27])</f>
        <v>0</v>
      </c>
      <c r="AD91" s="72">
        <f>SUMIF(Tbl.Kosten[Sanr.],$A91,Tbl.Kosten[P28])</f>
        <v>0</v>
      </c>
      <c r="AE91" s="72">
        <f>SUMIF(Tbl.Kosten[Sanr.],$A91,Tbl.Kosten[P29])</f>
        <v>0</v>
      </c>
      <c r="AF91" s="72">
        <f>SUMIF(Tbl.Kosten[Sanr.],$A91,Tbl.Kosten[P30])</f>
        <v>0</v>
      </c>
      <c r="AG91" s="72">
        <f>SUMIF(Tbl.Kosten[Sanr.],$A91,Tbl.Kosten[P31])</f>
        <v>0</v>
      </c>
      <c r="AH91" s="72">
        <f>SUMIF(Tbl.Kosten[Sanr.],$A91,Tbl.Kosten[P32])</f>
        <v>0</v>
      </c>
      <c r="AI91" s="72">
        <f>SUMIF(Tbl.Kosten[Sanr.],$A91,Tbl.Kosten[P33])</f>
        <v>0</v>
      </c>
      <c r="AJ91" s="72">
        <f>SUMIF(Tbl.Kosten[Sanr.],$A91,Tbl.Kosten[P34])</f>
        <v>0</v>
      </c>
      <c r="AK91" s="72">
        <f>SUMIF(Tbl.Kosten[Sanr.],$A91,Tbl.Kosten[P35])</f>
        <v>0</v>
      </c>
      <c r="AL91" s="72">
        <f>SUMIF(Tbl.Kosten[Sanr.],$A91,Tbl.Kosten[P36])</f>
        <v>0</v>
      </c>
      <c r="AM91" s="72">
        <f>SUMIF(Tbl.Kosten[Sanr.],$A91,Tbl.Kosten[P37])</f>
        <v>0</v>
      </c>
      <c r="AN91" s="72">
        <f>SUMIF(Tbl.Kosten[Sanr.],$A91,Tbl.Kosten[P38])</f>
        <v>0</v>
      </c>
      <c r="AO91" s="72">
        <f>SUMIF(Tbl.Kosten[Sanr.],$A91,Tbl.Kosten[P39])</f>
        <v>0</v>
      </c>
      <c r="AP91" s="72">
        <f>SUMIF(Tbl.Kosten[Sanr.],$A91,Tbl.Kosten[P40])</f>
        <v>0</v>
      </c>
      <c r="AQ91" s="72">
        <f>SUMIF(Tbl.Kosten[Sanr.],$A91,Tbl.Kosten[P41])</f>
        <v>0</v>
      </c>
      <c r="AR91" s="72">
        <f>SUMIF(Tbl.Kosten[Sanr.],$A91,Tbl.Kosten[P42])</f>
        <v>0</v>
      </c>
      <c r="AS91" s="72">
        <f>SUMIF(Tbl.Kosten[Sanr.],$A91,Tbl.Kosten[P43])</f>
        <v>0</v>
      </c>
      <c r="AT91" s="72">
        <f>SUMIF(Tbl.Kosten[Sanr.],$A91,Tbl.Kosten[P44])</f>
        <v>0</v>
      </c>
      <c r="AU91" s="72">
        <f>SUMIF(Tbl.Kosten[Sanr.],$A91,Tbl.Kosten[P45])</f>
        <v>0</v>
      </c>
      <c r="AV91" s="72">
        <f>SUMIF(Tbl.Kosten[Sanr.],$A91,Tbl.Kosten[P46])</f>
        <v>0</v>
      </c>
      <c r="AW91" s="72">
        <f>SUMIF(Tbl.Kosten[Sanr.],$A91,Tbl.Kosten[P47])</f>
        <v>0</v>
      </c>
      <c r="AX91" s="72">
        <f>SUMIF(Tbl.Kosten[Sanr.],$A91,Tbl.Kosten[P48])</f>
        <v>0</v>
      </c>
      <c r="AY91" s="72">
        <f>SUMIF(Tbl.Kosten[Sanr.],$A91,Tbl.Kosten[P49])</f>
        <v>0</v>
      </c>
      <c r="AZ91" s="72">
        <f>SUMIF(Tbl.Kosten[Sanr.],$A91,Tbl.Kosten[P50])</f>
        <v>0</v>
      </c>
    </row>
    <row r="92" spans="1:52" x14ac:dyDescent="0.35">
      <c r="A92" s="72" t="s">
        <v>354</v>
      </c>
      <c r="B92" s="75">
        <f>Tbl.Kosten[[#Totals],[SA14]]</f>
        <v>0</v>
      </c>
      <c r="C92" s="72">
        <f>SUMIF(Tbl.Kosten[Sanr.],$A92,Tbl.Kosten[P1])</f>
        <v>0</v>
      </c>
      <c r="D92" s="72">
        <f>SUMIF(Tbl.Kosten[Sanr.],$A92,Tbl.Kosten[P2])</f>
        <v>0</v>
      </c>
      <c r="E92" s="72">
        <f>SUMIF(Tbl.Kosten[Sanr.],$A92,Tbl.Kosten[P3])</f>
        <v>0</v>
      </c>
      <c r="F92" s="72">
        <f>SUMIF(Tbl.Kosten[Sanr.],$A92,Tbl.Kosten[P4])</f>
        <v>0</v>
      </c>
      <c r="G92" s="72">
        <f>SUMIF(Tbl.Kosten[Sanr.],$A92,Tbl.Kosten[P5])</f>
        <v>0</v>
      </c>
      <c r="H92" s="72">
        <f>SUMIF(Tbl.Kosten[Sanr.],$A92,Tbl.Kosten[P6])</f>
        <v>0</v>
      </c>
      <c r="I92" s="72">
        <f>SUMIF(Tbl.Kosten[Sanr.],$A92,Tbl.Kosten[P7])</f>
        <v>0</v>
      </c>
      <c r="J92" s="72">
        <f>SUMIF(Tbl.Kosten[Sanr.],$A92,Tbl.Kosten[P8])</f>
        <v>0</v>
      </c>
      <c r="K92" s="72">
        <f>SUMIF(Tbl.Kosten[Sanr.],$A92,Tbl.Kosten[P9])</f>
        <v>0</v>
      </c>
      <c r="L92" s="72">
        <f>SUMIF(Tbl.Kosten[Sanr.],$A92,Tbl.Kosten[P10])</f>
        <v>0</v>
      </c>
      <c r="M92" s="72">
        <f>SUMIF(Tbl.Kosten[Sanr.],$A92,Tbl.Kosten[P11])</f>
        <v>0</v>
      </c>
      <c r="N92" s="72">
        <f>SUMIF(Tbl.Kosten[Sanr.],$A92,Tbl.Kosten[P12])</f>
        <v>0</v>
      </c>
      <c r="O92" s="72">
        <f>SUMIF(Tbl.Kosten[Sanr.],$A92,Tbl.Kosten[P13])</f>
        <v>0</v>
      </c>
      <c r="P92" s="72">
        <f>SUMIF(Tbl.Kosten[Sanr.],$A92,Tbl.Kosten[P14])</f>
        <v>0</v>
      </c>
      <c r="Q92" s="72">
        <f>SUMIF(Tbl.Kosten[Sanr.],$A92,Tbl.Kosten[P15])</f>
        <v>0</v>
      </c>
      <c r="R92" s="72">
        <f>SUMIF(Tbl.Kosten[Sanr.],$A92,Tbl.Kosten[P16])</f>
        <v>0</v>
      </c>
      <c r="S92" s="72">
        <f>SUMIF(Tbl.Kosten[Sanr.],$A92,Tbl.Kosten[P17])</f>
        <v>0</v>
      </c>
      <c r="T92" s="72">
        <f>SUMIF(Tbl.Kosten[Sanr.],$A92,Tbl.Kosten[P18])</f>
        <v>0</v>
      </c>
      <c r="U92" s="72">
        <f>SUMIF(Tbl.Kosten[Sanr.],$A92,Tbl.Kosten[P19])</f>
        <v>0</v>
      </c>
      <c r="V92" s="72">
        <f>SUMIF(Tbl.Kosten[Sanr.],$A92,Tbl.Kosten[P20])</f>
        <v>0</v>
      </c>
      <c r="W92" s="72">
        <f>SUMIF(Tbl.Kosten[Sanr.],$A92,Tbl.Kosten[P21])</f>
        <v>0</v>
      </c>
      <c r="X92" s="72">
        <f>SUMIF(Tbl.Kosten[Sanr.],$A92,Tbl.Kosten[P22])</f>
        <v>0</v>
      </c>
      <c r="Y92" s="72">
        <f>SUMIF(Tbl.Kosten[Sanr.],$A92,Tbl.Kosten[P23])</f>
        <v>0</v>
      </c>
      <c r="Z92" s="72">
        <f>SUMIF(Tbl.Kosten[Sanr.],$A92,Tbl.Kosten[P24])</f>
        <v>0</v>
      </c>
      <c r="AA92" s="72">
        <f>SUMIF(Tbl.Kosten[Sanr.],$A92,Tbl.Kosten[P25])</f>
        <v>0</v>
      </c>
      <c r="AB92" s="72">
        <f>SUMIF(Tbl.Kosten[Sanr.],$A92,Tbl.Kosten[P26])</f>
        <v>0</v>
      </c>
      <c r="AC92" s="72">
        <f>SUMIF(Tbl.Kosten[Sanr.],$A92,Tbl.Kosten[P27])</f>
        <v>0</v>
      </c>
      <c r="AD92" s="72">
        <f>SUMIF(Tbl.Kosten[Sanr.],$A92,Tbl.Kosten[P28])</f>
        <v>0</v>
      </c>
      <c r="AE92" s="72">
        <f>SUMIF(Tbl.Kosten[Sanr.],$A92,Tbl.Kosten[P29])</f>
        <v>0</v>
      </c>
      <c r="AF92" s="72">
        <f>SUMIF(Tbl.Kosten[Sanr.],$A92,Tbl.Kosten[P30])</f>
        <v>0</v>
      </c>
      <c r="AG92" s="72">
        <f>SUMIF(Tbl.Kosten[Sanr.],$A92,Tbl.Kosten[P31])</f>
        <v>0</v>
      </c>
      <c r="AH92" s="72">
        <f>SUMIF(Tbl.Kosten[Sanr.],$A92,Tbl.Kosten[P32])</f>
        <v>0</v>
      </c>
      <c r="AI92" s="72">
        <f>SUMIF(Tbl.Kosten[Sanr.],$A92,Tbl.Kosten[P33])</f>
        <v>0</v>
      </c>
      <c r="AJ92" s="72">
        <f>SUMIF(Tbl.Kosten[Sanr.],$A92,Tbl.Kosten[P34])</f>
        <v>0</v>
      </c>
      <c r="AK92" s="72">
        <f>SUMIF(Tbl.Kosten[Sanr.],$A92,Tbl.Kosten[P35])</f>
        <v>0</v>
      </c>
      <c r="AL92" s="72">
        <f>SUMIF(Tbl.Kosten[Sanr.],$A92,Tbl.Kosten[P36])</f>
        <v>0</v>
      </c>
      <c r="AM92" s="72">
        <f>SUMIF(Tbl.Kosten[Sanr.],$A92,Tbl.Kosten[P37])</f>
        <v>0</v>
      </c>
      <c r="AN92" s="72">
        <f>SUMIF(Tbl.Kosten[Sanr.],$A92,Tbl.Kosten[P38])</f>
        <v>0</v>
      </c>
      <c r="AO92" s="72">
        <f>SUMIF(Tbl.Kosten[Sanr.],$A92,Tbl.Kosten[P39])</f>
        <v>0</v>
      </c>
      <c r="AP92" s="72">
        <f>SUMIF(Tbl.Kosten[Sanr.],$A92,Tbl.Kosten[P40])</f>
        <v>0</v>
      </c>
      <c r="AQ92" s="72">
        <f>SUMIF(Tbl.Kosten[Sanr.],$A92,Tbl.Kosten[P41])</f>
        <v>0</v>
      </c>
      <c r="AR92" s="72">
        <f>SUMIF(Tbl.Kosten[Sanr.],$A92,Tbl.Kosten[P42])</f>
        <v>0</v>
      </c>
      <c r="AS92" s="72">
        <f>SUMIF(Tbl.Kosten[Sanr.],$A92,Tbl.Kosten[P43])</f>
        <v>0</v>
      </c>
      <c r="AT92" s="72">
        <f>SUMIF(Tbl.Kosten[Sanr.],$A92,Tbl.Kosten[P44])</f>
        <v>0</v>
      </c>
      <c r="AU92" s="72">
        <f>SUMIF(Tbl.Kosten[Sanr.],$A92,Tbl.Kosten[P45])</f>
        <v>0</v>
      </c>
      <c r="AV92" s="72">
        <f>SUMIF(Tbl.Kosten[Sanr.],$A92,Tbl.Kosten[P46])</f>
        <v>0</v>
      </c>
      <c r="AW92" s="72">
        <f>SUMIF(Tbl.Kosten[Sanr.],$A92,Tbl.Kosten[P47])</f>
        <v>0</v>
      </c>
      <c r="AX92" s="72">
        <f>SUMIF(Tbl.Kosten[Sanr.],$A92,Tbl.Kosten[P48])</f>
        <v>0</v>
      </c>
      <c r="AY92" s="72">
        <f>SUMIF(Tbl.Kosten[Sanr.],$A92,Tbl.Kosten[P49])</f>
        <v>0</v>
      </c>
      <c r="AZ92" s="72">
        <f>SUMIF(Tbl.Kosten[Sanr.],$A92,Tbl.Kosten[P50])</f>
        <v>0</v>
      </c>
    </row>
    <row r="93" spans="1:52" x14ac:dyDescent="0.35">
      <c r="A93" s="72" t="s">
        <v>355</v>
      </c>
      <c r="B93" s="75">
        <f>Tbl.Kosten[[#Totals],[SA15]]</f>
        <v>0</v>
      </c>
      <c r="C93" s="72">
        <f>SUMIF(Tbl.Kosten[Sanr.],$A93,Tbl.Kosten[P1])</f>
        <v>0</v>
      </c>
      <c r="D93" s="72">
        <f>SUMIF(Tbl.Kosten[Sanr.],$A93,Tbl.Kosten[P2])</f>
        <v>0</v>
      </c>
      <c r="E93" s="72">
        <f>SUMIF(Tbl.Kosten[Sanr.],$A93,Tbl.Kosten[P3])</f>
        <v>0</v>
      </c>
      <c r="F93" s="72">
        <f>SUMIF(Tbl.Kosten[Sanr.],$A93,Tbl.Kosten[P4])</f>
        <v>0</v>
      </c>
      <c r="G93" s="72">
        <f>SUMIF(Tbl.Kosten[Sanr.],$A93,Tbl.Kosten[P5])</f>
        <v>0</v>
      </c>
      <c r="H93" s="72">
        <f>SUMIF(Tbl.Kosten[Sanr.],$A93,Tbl.Kosten[P6])</f>
        <v>0</v>
      </c>
      <c r="I93" s="72">
        <f>SUMIF(Tbl.Kosten[Sanr.],$A93,Tbl.Kosten[P7])</f>
        <v>0</v>
      </c>
      <c r="J93" s="72">
        <f>SUMIF(Tbl.Kosten[Sanr.],$A93,Tbl.Kosten[P8])</f>
        <v>0</v>
      </c>
      <c r="K93" s="72">
        <f>SUMIF(Tbl.Kosten[Sanr.],$A93,Tbl.Kosten[P9])</f>
        <v>0</v>
      </c>
      <c r="L93" s="72">
        <f>SUMIF(Tbl.Kosten[Sanr.],$A93,Tbl.Kosten[P10])</f>
        <v>0</v>
      </c>
      <c r="M93" s="72">
        <f>SUMIF(Tbl.Kosten[Sanr.],$A93,Tbl.Kosten[P11])</f>
        <v>0</v>
      </c>
      <c r="N93" s="72">
        <f>SUMIF(Tbl.Kosten[Sanr.],$A93,Tbl.Kosten[P12])</f>
        <v>0</v>
      </c>
      <c r="O93" s="72">
        <f>SUMIF(Tbl.Kosten[Sanr.],$A93,Tbl.Kosten[P13])</f>
        <v>0</v>
      </c>
      <c r="P93" s="72">
        <f>SUMIF(Tbl.Kosten[Sanr.],$A93,Tbl.Kosten[P14])</f>
        <v>0</v>
      </c>
      <c r="Q93" s="72">
        <f>SUMIF(Tbl.Kosten[Sanr.],$A93,Tbl.Kosten[P15])</f>
        <v>0</v>
      </c>
      <c r="R93" s="72">
        <f>SUMIF(Tbl.Kosten[Sanr.],$A93,Tbl.Kosten[P16])</f>
        <v>0</v>
      </c>
      <c r="S93" s="72">
        <f>SUMIF(Tbl.Kosten[Sanr.],$A93,Tbl.Kosten[P17])</f>
        <v>0</v>
      </c>
      <c r="T93" s="72">
        <f>SUMIF(Tbl.Kosten[Sanr.],$A93,Tbl.Kosten[P18])</f>
        <v>0</v>
      </c>
      <c r="U93" s="72">
        <f>SUMIF(Tbl.Kosten[Sanr.],$A93,Tbl.Kosten[P19])</f>
        <v>0</v>
      </c>
      <c r="V93" s="72">
        <f>SUMIF(Tbl.Kosten[Sanr.],$A93,Tbl.Kosten[P20])</f>
        <v>0</v>
      </c>
      <c r="W93" s="72">
        <f>SUMIF(Tbl.Kosten[Sanr.],$A93,Tbl.Kosten[P21])</f>
        <v>0</v>
      </c>
      <c r="X93" s="72">
        <f>SUMIF(Tbl.Kosten[Sanr.],$A93,Tbl.Kosten[P22])</f>
        <v>0</v>
      </c>
      <c r="Y93" s="72">
        <f>SUMIF(Tbl.Kosten[Sanr.],$A93,Tbl.Kosten[P23])</f>
        <v>0</v>
      </c>
      <c r="Z93" s="72">
        <f>SUMIF(Tbl.Kosten[Sanr.],$A93,Tbl.Kosten[P24])</f>
        <v>0</v>
      </c>
      <c r="AA93" s="72">
        <f>SUMIF(Tbl.Kosten[Sanr.],$A93,Tbl.Kosten[P25])</f>
        <v>0</v>
      </c>
      <c r="AB93" s="72">
        <f>SUMIF(Tbl.Kosten[Sanr.],$A93,Tbl.Kosten[P26])</f>
        <v>0</v>
      </c>
      <c r="AC93" s="72">
        <f>SUMIF(Tbl.Kosten[Sanr.],$A93,Tbl.Kosten[P27])</f>
        <v>0</v>
      </c>
      <c r="AD93" s="72">
        <f>SUMIF(Tbl.Kosten[Sanr.],$A93,Tbl.Kosten[P28])</f>
        <v>0</v>
      </c>
      <c r="AE93" s="72">
        <f>SUMIF(Tbl.Kosten[Sanr.],$A93,Tbl.Kosten[P29])</f>
        <v>0</v>
      </c>
      <c r="AF93" s="72">
        <f>SUMIF(Tbl.Kosten[Sanr.],$A93,Tbl.Kosten[P30])</f>
        <v>0</v>
      </c>
      <c r="AG93" s="72">
        <f>SUMIF(Tbl.Kosten[Sanr.],$A93,Tbl.Kosten[P31])</f>
        <v>0</v>
      </c>
      <c r="AH93" s="72">
        <f>SUMIF(Tbl.Kosten[Sanr.],$A93,Tbl.Kosten[P32])</f>
        <v>0</v>
      </c>
      <c r="AI93" s="72">
        <f>SUMIF(Tbl.Kosten[Sanr.],$A93,Tbl.Kosten[P33])</f>
        <v>0</v>
      </c>
      <c r="AJ93" s="72">
        <f>SUMIF(Tbl.Kosten[Sanr.],$A93,Tbl.Kosten[P34])</f>
        <v>0</v>
      </c>
      <c r="AK93" s="72">
        <f>SUMIF(Tbl.Kosten[Sanr.],$A93,Tbl.Kosten[P35])</f>
        <v>0</v>
      </c>
      <c r="AL93" s="72">
        <f>SUMIF(Tbl.Kosten[Sanr.],$A93,Tbl.Kosten[P36])</f>
        <v>0</v>
      </c>
      <c r="AM93" s="72">
        <f>SUMIF(Tbl.Kosten[Sanr.],$A93,Tbl.Kosten[P37])</f>
        <v>0</v>
      </c>
      <c r="AN93" s="72">
        <f>SUMIF(Tbl.Kosten[Sanr.],$A93,Tbl.Kosten[P38])</f>
        <v>0</v>
      </c>
      <c r="AO93" s="72">
        <f>SUMIF(Tbl.Kosten[Sanr.],$A93,Tbl.Kosten[P39])</f>
        <v>0</v>
      </c>
      <c r="AP93" s="72">
        <f>SUMIF(Tbl.Kosten[Sanr.],$A93,Tbl.Kosten[P40])</f>
        <v>0</v>
      </c>
      <c r="AQ93" s="72">
        <f>SUMIF(Tbl.Kosten[Sanr.],$A93,Tbl.Kosten[P41])</f>
        <v>0</v>
      </c>
      <c r="AR93" s="72">
        <f>SUMIF(Tbl.Kosten[Sanr.],$A93,Tbl.Kosten[P42])</f>
        <v>0</v>
      </c>
      <c r="AS93" s="72">
        <f>SUMIF(Tbl.Kosten[Sanr.],$A93,Tbl.Kosten[P43])</f>
        <v>0</v>
      </c>
      <c r="AT93" s="72">
        <f>SUMIF(Tbl.Kosten[Sanr.],$A93,Tbl.Kosten[P44])</f>
        <v>0</v>
      </c>
      <c r="AU93" s="72">
        <f>SUMIF(Tbl.Kosten[Sanr.],$A93,Tbl.Kosten[P45])</f>
        <v>0</v>
      </c>
      <c r="AV93" s="72">
        <f>SUMIF(Tbl.Kosten[Sanr.],$A93,Tbl.Kosten[P46])</f>
        <v>0</v>
      </c>
      <c r="AW93" s="72">
        <f>SUMIF(Tbl.Kosten[Sanr.],$A93,Tbl.Kosten[P47])</f>
        <v>0</v>
      </c>
      <c r="AX93" s="72">
        <f>SUMIF(Tbl.Kosten[Sanr.],$A93,Tbl.Kosten[P48])</f>
        <v>0</v>
      </c>
      <c r="AY93" s="72">
        <f>SUMIF(Tbl.Kosten[Sanr.],$A93,Tbl.Kosten[P49])</f>
        <v>0</v>
      </c>
      <c r="AZ93" s="72">
        <f>SUMIF(Tbl.Kosten[Sanr.],$A93,Tbl.Kosten[P50])</f>
        <v>0</v>
      </c>
    </row>
    <row r="94" spans="1:52" x14ac:dyDescent="0.35">
      <c r="A94" s="72" t="s">
        <v>356</v>
      </c>
      <c r="B94" s="75">
        <f>Tbl.Kosten[[#Totals],[SA16]]</f>
        <v>0</v>
      </c>
      <c r="C94" s="72">
        <f>SUMIF(Tbl.Kosten[Sanr.],$A94,Tbl.Kosten[P1])</f>
        <v>0</v>
      </c>
      <c r="D94" s="72">
        <f>SUMIF(Tbl.Kosten[Sanr.],$A94,Tbl.Kosten[P2])</f>
        <v>0</v>
      </c>
      <c r="E94" s="72">
        <f>SUMIF(Tbl.Kosten[Sanr.],$A94,Tbl.Kosten[P3])</f>
        <v>0</v>
      </c>
      <c r="F94" s="72">
        <f>SUMIF(Tbl.Kosten[Sanr.],$A94,Tbl.Kosten[P4])</f>
        <v>0</v>
      </c>
      <c r="G94" s="72">
        <f>SUMIF(Tbl.Kosten[Sanr.],$A94,Tbl.Kosten[P5])</f>
        <v>0</v>
      </c>
      <c r="H94" s="72">
        <f>SUMIF(Tbl.Kosten[Sanr.],$A94,Tbl.Kosten[P6])</f>
        <v>0</v>
      </c>
      <c r="I94" s="72">
        <f>SUMIF(Tbl.Kosten[Sanr.],$A94,Tbl.Kosten[P7])</f>
        <v>0</v>
      </c>
      <c r="J94" s="72">
        <f>SUMIF(Tbl.Kosten[Sanr.],$A94,Tbl.Kosten[P8])</f>
        <v>0</v>
      </c>
      <c r="K94" s="72">
        <f>SUMIF(Tbl.Kosten[Sanr.],$A94,Tbl.Kosten[P9])</f>
        <v>0</v>
      </c>
      <c r="L94" s="72">
        <f>SUMIF(Tbl.Kosten[Sanr.],$A94,Tbl.Kosten[P10])</f>
        <v>0</v>
      </c>
      <c r="M94" s="72">
        <f>SUMIF(Tbl.Kosten[Sanr.],$A94,Tbl.Kosten[P11])</f>
        <v>0</v>
      </c>
      <c r="N94" s="72">
        <f>SUMIF(Tbl.Kosten[Sanr.],$A94,Tbl.Kosten[P12])</f>
        <v>0</v>
      </c>
      <c r="O94" s="72">
        <f>SUMIF(Tbl.Kosten[Sanr.],$A94,Tbl.Kosten[P13])</f>
        <v>0</v>
      </c>
      <c r="P94" s="72">
        <f>SUMIF(Tbl.Kosten[Sanr.],$A94,Tbl.Kosten[P14])</f>
        <v>0</v>
      </c>
      <c r="Q94" s="72">
        <f>SUMIF(Tbl.Kosten[Sanr.],$A94,Tbl.Kosten[P15])</f>
        <v>0</v>
      </c>
      <c r="R94" s="72">
        <f>SUMIF(Tbl.Kosten[Sanr.],$A94,Tbl.Kosten[P16])</f>
        <v>0</v>
      </c>
      <c r="S94" s="72">
        <f>SUMIF(Tbl.Kosten[Sanr.],$A94,Tbl.Kosten[P17])</f>
        <v>0</v>
      </c>
      <c r="T94" s="72">
        <f>SUMIF(Tbl.Kosten[Sanr.],$A94,Tbl.Kosten[P18])</f>
        <v>0</v>
      </c>
      <c r="U94" s="72">
        <f>SUMIF(Tbl.Kosten[Sanr.],$A94,Tbl.Kosten[P19])</f>
        <v>0</v>
      </c>
      <c r="V94" s="72">
        <f>SUMIF(Tbl.Kosten[Sanr.],$A94,Tbl.Kosten[P20])</f>
        <v>0</v>
      </c>
      <c r="W94" s="72">
        <f>SUMIF(Tbl.Kosten[Sanr.],$A94,Tbl.Kosten[P21])</f>
        <v>0</v>
      </c>
      <c r="X94" s="72">
        <f>SUMIF(Tbl.Kosten[Sanr.],$A94,Tbl.Kosten[P22])</f>
        <v>0</v>
      </c>
      <c r="Y94" s="72">
        <f>SUMIF(Tbl.Kosten[Sanr.],$A94,Tbl.Kosten[P23])</f>
        <v>0</v>
      </c>
      <c r="Z94" s="72">
        <f>SUMIF(Tbl.Kosten[Sanr.],$A94,Tbl.Kosten[P24])</f>
        <v>0</v>
      </c>
      <c r="AA94" s="72">
        <f>SUMIF(Tbl.Kosten[Sanr.],$A94,Tbl.Kosten[P25])</f>
        <v>0</v>
      </c>
      <c r="AB94" s="72">
        <f>SUMIF(Tbl.Kosten[Sanr.],$A94,Tbl.Kosten[P26])</f>
        <v>0</v>
      </c>
      <c r="AC94" s="72">
        <f>SUMIF(Tbl.Kosten[Sanr.],$A94,Tbl.Kosten[P27])</f>
        <v>0</v>
      </c>
      <c r="AD94" s="72">
        <f>SUMIF(Tbl.Kosten[Sanr.],$A94,Tbl.Kosten[P28])</f>
        <v>0</v>
      </c>
      <c r="AE94" s="72">
        <f>SUMIF(Tbl.Kosten[Sanr.],$A94,Tbl.Kosten[P29])</f>
        <v>0</v>
      </c>
      <c r="AF94" s="72">
        <f>SUMIF(Tbl.Kosten[Sanr.],$A94,Tbl.Kosten[P30])</f>
        <v>0</v>
      </c>
      <c r="AG94" s="72">
        <f>SUMIF(Tbl.Kosten[Sanr.],$A94,Tbl.Kosten[P31])</f>
        <v>0</v>
      </c>
      <c r="AH94" s="72">
        <f>SUMIF(Tbl.Kosten[Sanr.],$A94,Tbl.Kosten[P32])</f>
        <v>0</v>
      </c>
      <c r="AI94" s="72">
        <f>SUMIF(Tbl.Kosten[Sanr.],$A94,Tbl.Kosten[P33])</f>
        <v>0</v>
      </c>
      <c r="AJ94" s="72">
        <f>SUMIF(Tbl.Kosten[Sanr.],$A94,Tbl.Kosten[P34])</f>
        <v>0</v>
      </c>
      <c r="AK94" s="72">
        <f>SUMIF(Tbl.Kosten[Sanr.],$A94,Tbl.Kosten[P35])</f>
        <v>0</v>
      </c>
      <c r="AL94" s="72">
        <f>SUMIF(Tbl.Kosten[Sanr.],$A94,Tbl.Kosten[P36])</f>
        <v>0</v>
      </c>
      <c r="AM94" s="72">
        <f>SUMIF(Tbl.Kosten[Sanr.],$A94,Tbl.Kosten[P37])</f>
        <v>0</v>
      </c>
      <c r="AN94" s="72">
        <f>SUMIF(Tbl.Kosten[Sanr.],$A94,Tbl.Kosten[P38])</f>
        <v>0</v>
      </c>
      <c r="AO94" s="72">
        <f>SUMIF(Tbl.Kosten[Sanr.],$A94,Tbl.Kosten[P39])</f>
        <v>0</v>
      </c>
      <c r="AP94" s="72">
        <f>SUMIF(Tbl.Kosten[Sanr.],$A94,Tbl.Kosten[P40])</f>
        <v>0</v>
      </c>
      <c r="AQ94" s="72">
        <f>SUMIF(Tbl.Kosten[Sanr.],$A94,Tbl.Kosten[P41])</f>
        <v>0</v>
      </c>
      <c r="AR94" s="72">
        <f>SUMIF(Tbl.Kosten[Sanr.],$A94,Tbl.Kosten[P42])</f>
        <v>0</v>
      </c>
      <c r="AS94" s="72">
        <f>SUMIF(Tbl.Kosten[Sanr.],$A94,Tbl.Kosten[P43])</f>
        <v>0</v>
      </c>
      <c r="AT94" s="72">
        <f>SUMIF(Tbl.Kosten[Sanr.],$A94,Tbl.Kosten[P44])</f>
        <v>0</v>
      </c>
      <c r="AU94" s="72">
        <f>SUMIF(Tbl.Kosten[Sanr.],$A94,Tbl.Kosten[P45])</f>
        <v>0</v>
      </c>
      <c r="AV94" s="72">
        <f>SUMIF(Tbl.Kosten[Sanr.],$A94,Tbl.Kosten[P46])</f>
        <v>0</v>
      </c>
      <c r="AW94" s="72">
        <f>SUMIF(Tbl.Kosten[Sanr.],$A94,Tbl.Kosten[P47])</f>
        <v>0</v>
      </c>
      <c r="AX94" s="72">
        <f>SUMIF(Tbl.Kosten[Sanr.],$A94,Tbl.Kosten[P48])</f>
        <v>0</v>
      </c>
      <c r="AY94" s="72">
        <f>SUMIF(Tbl.Kosten[Sanr.],$A94,Tbl.Kosten[P49])</f>
        <v>0</v>
      </c>
      <c r="AZ94" s="72">
        <f>SUMIF(Tbl.Kosten[Sanr.],$A94,Tbl.Kosten[P50])</f>
        <v>0</v>
      </c>
    </row>
    <row r="95" spans="1:52" x14ac:dyDescent="0.35">
      <c r="A95" s="72" t="s">
        <v>357</v>
      </c>
      <c r="B95" s="75">
        <f>Tbl.Kosten[[#Totals],[SA17]]</f>
        <v>0</v>
      </c>
      <c r="C95" s="72">
        <f>SUMIF(Tbl.Kosten[Sanr.],$A95,Tbl.Kosten[P1])</f>
        <v>0</v>
      </c>
      <c r="D95" s="72">
        <f>SUMIF(Tbl.Kosten[Sanr.],$A95,Tbl.Kosten[P2])</f>
        <v>0</v>
      </c>
      <c r="E95" s="72">
        <f>SUMIF(Tbl.Kosten[Sanr.],$A95,Tbl.Kosten[P3])</f>
        <v>0</v>
      </c>
      <c r="F95" s="72">
        <f>SUMIF(Tbl.Kosten[Sanr.],$A95,Tbl.Kosten[P4])</f>
        <v>0</v>
      </c>
      <c r="G95" s="72">
        <f>SUMIF(Tbl.Kosten[Sanr.],$A95,Tbl.Kosten[P5])</f>
        <v>0</v>
      </c>
      <c r="H95" s="72">
        <f>SUMIF(Tbl.Kosten[Sanr.],$A95,Tbl.Kosten[P6])</f>
        <v>0</v>
      </c>
      <c r="I95" s="72">
        <f>SUMIF(Tbl.Kosten[Sanr.],$A95,Tbl.Kosten[P7])</f>
        <v>0</v>
      </c>
      <c r="J95" s="72">
        <f>SUMIF(Tbl.Kosten[Sanr.],$A95,Tbl.Kosten[P8])</f>
        <v>0</v>
      </c>
      <c r="K95" s="72">
        <f>SUMIF(Tbl.Kosten[Sanr.],$A95,Tbl.Kosten[P9])</f>
        <v>0</v>
      </c>
      <c r="L95" s="72">
        <f>SUMIF(Tbl.Kosten[Sanr.],$A95,Tbl.Kosten[P10])</f>
        <v>0</v>
      </c>
      <c r="M95" s="72">
        <f>SUMIF(Tbl.Kosten[Sanr.],$A95,Tbl.Kosten[P11])</f>
        <v>0</v>
      </c>
      <c r="N95" s="72">
        <f>SUMIF(Tbl.Kosten[Sanr.],$A95,Tbl.Kosten[P12])</f>
        <v>0</v>
      </c>
      <c r="O95" s="72">
        <f>SUMIF(Tbl.Kosten[Sanr.],$A95,Tbl.Kosten[P13])</f>
        <v>0</v>
      </c>
      <c r="P95" s="72">
        <f>SUMIF(Tbl.Kosten[Sanr.],$A95,Tbl.Kosten[P14])</f>
        <v>0</v>
      </c>
      <c r="Q95" s="72">
        <f>SUMIF(Tbl.Kosten[Sanr.],$A95,Tbl.Kosten[P15])</f>
        <v>0</v>
      </c>
      <c r="R95" s="72">
        <f>SUMIF(Tbl.Kosten[Sanr.],$A95,Tbl.Kosten[P16])</f>
        <v>0</v>
      </c>
      <c r="S95" s="72">
        <f>SUMIF(Tbl.Kosten[Sanr.],$A95,Tbl.Kosten[P17])</f>
        <v>0</v>
      </c>
      <c r="T95" s="72">
        <f>SUMIF(Tbl.Kosten[Sanr.],$A95,Tbl.Kosten[P18])</f>
        <v>0</v>
      </c>
      <c r="U95" s="72">
        <f>SUMIF(Tbl.Kosten[Sanr.],$A95,Tbl.Kosten[P19])</f>
        <v>0</v>
      </c>
      <c r="V95" s="72">
        <f>SUMIF(Tbl.Kosten[Sanr.],$A95,Tbl.Kosten[P20])</f>
        <v>0</v>
      </c>
      <c r="W95" s="72">
        <f>SUMIF(Tbl.Kosten[Sanr.],$A95,Tbl.Kosten[P21])</f>
        <v>0</v>
      </c>
      <c r="X95" s="72">
        <f>SUMIF(Tbl.Kosten[Sanr.],$A95,Tbl.Kosten[P22])</f>
        <v>0</v>
      </c>
      <c r="Y95" s="72">
        <f>SUMIF(Tbl.Kosten[Sanr.],$A95,Tbl.Kosten[P23])</f>
        <v>0</v>
      </c>
      <c r="Z95" s="72">
        <f>SUMIF(Tbl.Kosten[Sanr.],$A95,Tbl.Kosten[P24])</f>
        <v>0</v>
      </c>
      <c r="AA95" s="72">
        <f>SUMIF(Tbl.Kosten[Sanr.],$A95,Tbl.Kosten[P25])</f>
        <v>0</v>
      </c>
      <c r="AB95" s="72">
        <f>SUMIF(Tbl.Kosten[Sanr.],$A95,Tbl.Kosten[P26])</f>
        <v>0</v>
      </c>
      <c r="AC95" s="72">
        <f>SUMIF(Tbl.Kosten[Sanr.],$A95,Tbl.Kosten[P27])</f>
        <v>0</v>
      </c>
      <c r="AD95" s="72">
        <f>SUMIF(Tbl.Kosten[Sanr.],$A95,Tbl.Kosten[P28])</f>
        <v>0</v>
      </c>
      <c r="AE95" s="72">
        <f>SUMIF(Tbl.Kosten[Sanr.],$A95,Tbl.Kosten[P29])</f>
        <v>0</v>
      </c>
      <c r="AF95" s="72">
        <f>SUMIF(Tbl.Kosten[Sanr.],$A95,Tbl.Kosten[P30])</f>
        <v>0</v>
      </c>
      <c r="AG95" s="72">
        <f>SUMIF(Tbl.Kosten[Sanr.],$A95,Tbl.Kosten[P31])</f>
        <v>0</v>
      </c>
      <c r="AH95" s="72">
        <f>SUMIF(Tbl.Kosten[Sanr.],$A95,Tbl.Kosten[P32])</f>
        <v>0</v>
      </c>
      <c r="AI95" s="72">
        <f>SUMIF(Tbl.Kosten[Sanr.],$A95,Tbl.Kosten[P33])</f>
        <v>0</v>
      </c>
      <c r="AJ95" s="72">
        <f>SUMIF(Tbl.Kosten[Sanr.],$A95,Tbl.Kosten[P34])</f>
        <v>0</v>
      </c>
      <c r="AK95" s="72">
        <f>SUMIF(Tbl.Kosten[Sanr.],$A95,Tbl.Kosten[P35])</f>
        <v>0</v>
      </c>
      <c r="AL95" s="72">
        <f>SUMIF(Tbl.Kosten[Sanr.],$A95,Tbl.Kosten[P36])</f>
        <v>0</v>
      </c>
      <c r="AM95" s="72">
        <f>SUMIF(Tbl.Kosten[Sanr.],$A95,Tbl.Kosten[P37])</f>
        <v>0</v>
      </c>
      <c r="AN95" s="72">
        <f>SUMIF(Tbl.Kosten[Sanr.],$A95,Tbl.Kosten[P38])</f>
        <v>0</v>
      </c>
      <c r="AO95" s="72">
        <f>SUMIF(Tbl.Kosten[Sanr.],$A95,Tbl.Kosten[P39])</f>
        <v>0</v>
      </c>
      <c r="AP95" s="72">
        <f>SUMIF(Tbl.Kosten[Sanr.],$A95,Tbl.Kosten[P40])</f>
        <v>0</v>
      </c>
      <c r="AQ95" s="72">
        <f>SUMIF(Tbl.Kosten[Sanr.],$A95,Tbl.Kosten[P41])</f>
        <v>0</v>
      </c>
      <c r="AR95" s="72">
        <f>SUMIF(Tbl.Kosten[Sanr.],$A95,Tbl.Kosten[P42])</f>
        <v>0</v>
      </c>
      <c r="AS95" s="72">
        <f>SUMIF(Tbl.Kosten[Sanr.],$A95,Tbl.Kosten[P43])</f>
        <v>0</v>
      </c>
      <c r="AT95" s="72">
        <f>SUMIF(Tbl.Kosten[Sanr.],$A95,Tbl.Kosten[P44])</f>
        <v>0</v>
      </c>
      <c r="AU95" s="72">
        <f>SUMIF(Tbl.Kosten[Sanr.],$A95,Tbl.Kosten[P45])</f>
        <v>0</v>
      </c>
      <c r="AV95" s="72">
        <f>SUMIF(Tbl.Kosten[Sanr.],$A95,Tbl.Kosten[P46])</f>
        <v>0</v>
      </c>
      <c r="AW95" s="72">
        <f>SUMIF(Tbl.Kosten[Sanr.],$A95,Tbl.Kosten[P47])</f>
        <v>0</v>
      </c>
      <c r="AX95" s="72">
        <f>SUMIF(Tbl.Kosten[Sanr.],$A95,Tbl.Kosten[P48])</f>
        <v>0</v>
      </c>
      <c r="AY95" s="72">
        <f>SUMIF(Tbl.Kosten[Sanr.],$A95,Tbl.Kosten[P49])</f>
        <v>0</v>
      </c>
      <c r="AZ95" s="72">
        <f>SUMIF(Tbl.Kosten[Sanr.],$A95,Tbl.Kosten[P50])</f>
        <v>0</v>
      </c>
    </row>
    <row r="96" spans="1:52" x14ac:dyDescent="0.35">
      <c r="A96" s="72" t="s">
        <v>358</v>
      </c>
      <c r="B96" s="75">
        <f>Tbl.Kosten[[#Totals],[SA18]]</f>
        <v>0</v>
      </c>
      <c r="C96" s="72">
        <f>SUMIF(Tbl.Kosten[Sanr.],$A96,Tbl.Kosten[P1])</f>
        <v>0</v>
      </c>
      <c r="D96" s="72">
        <f>SUMIF(Tbl.Kosten[Sanr.],$A96,Tbl.Kosten[P2])</f>
        <v>0</v>
      </c>
      <c r="E96" s="72">
        <f>SUMIF(Tbl.Kosten[Sanr.],$A96,Tbl.Kosten[P3])</f>
        <v>0</v>
      </c>
      <c r="F96" s="72">
        <f>SUMIF(Tbl.Kosten[Sanr.],$A96,Tbl.Kosten[P4])</f>
        <v>0</v>
      </c>
      <c r="G96" s="72">
        <f>SUMIF(Tbl.Kosten[Sanr.],$A96,Tbl.Kosten[P5])</f>
        <v>0</v>
      </c>
      <c r="H96" s="72">
        <f>SUMIF(Tbl.Kosten[Sanr.],$A96,Tbl.Kosten[P6])</f>
        <v>0</v>
      </c>
      <c r="I96" s="72">
        <f>SUMIF(Tbl.Kosten[Sanr.],$A96,Tbl.Kosten[P7])</f>
        <v>0</v>
      </c>
      <c r="J96" s="72">
        <f>SUMIF(Tbl.Kosten[Sanr.],$A96,Tbl.Kosten[P8])</f>
        <v>0</v>
      </c>
      <c r="K96" s="72">
        <f>SUMIF(Tbl.Kosten[Sanr.],$A96,Tbl.Kosten[P9])</f>
        <v>0</v>
      </c>
      <c r="L96" s="72">
        <f>SUMIF(Tbl.Kosten[Sanr.],$A96,Tbl.Kosten[P10])</f>
        <v>0</v>
      </c>
      <c r="M96" s="72">
        <f>SUMIF(Tbl.Kosten[Sanr.],$A96,Tbl.Kosten[P11])</f>
        <v>0</v>
      </c>
      <c r="N96" s="72">
        <f>SUMIF(Tbl.Kosten[Sanr.],$A96,Tbl.Kosten[P12])</f>
        <v>0</v>
      </c>
      <c r="O96" s="72">
        <f>SUMIF(Tbl.Kosten[Sanr.],$A96,Tbl.Kosten[P13])</f>
        <v>0</v>
      </c>
      <c r="P96" s="72">
        <f>SUMIF(Tbl.Kosten[Sanr.],$A96,Tbl.Kosten[P14])</f>
        <v>0</v>
      </c>
      <c r="Q96" s="72">
        <f>SUMIF(Tbl.Kosten[Sanr.],$A96,Tbl.Kosten[P15])</f>
        <v>0</v>
      </c>
      <c r="R96" s="72">
        <f>SUMIF(Tbl.Kosten[Sanr.],$A96,Tbl.Kosten[P16])</f>
        <v>0</v>
      </c>
      <c r="S96" s="72">
        <f>SUMIF(Tbl.Kosten[Sanr.],$A96,Tbl.Kosten[P17])</f>
        <v>0</v>
      </c>
      <c r="T96" s="72">
        <f>SUMIF(Tbl.Kosten[Sanr.],$A96,Tbl.Kosten[P18])</f>
        <v>0</v>
      </c>
      <c r="U96" s="72">
        <f>SUMIF(Tbl.Kosten[Sanr.],$A96,Tbl.Kosten[P19])</f>
        <v>0</v>
      </c>
      <c r="V96" s="72">
        <f>SUMIF(Tbl.Kosten[Sanr.],$A96,Tbl.Kosten[P20])</f>
        <v>0</v>
      </c>
      <c r="W96" s="72">
        <f>SUMIF(Tbl.Kosten[Sanr.],$A96,Tbl.Kosten[P21])</f>
        <v>0</v>
      </c>
      <c r="X96" s="72">
        <f>SUMIF(Tbl.Kosten[Sanr.],$A96,Tbl.Kosten[P22])</f>
        <v>0</v>
      </c>
      <c r="Y96" s="72">
        <f>SUMIF(Tbl.Kosten[Sanr.],$A96,Tbl.Kosten[P23])</f>
        <v>0</v>
      </c>
      <c r="Z96" s="72">
        <f>SUMIF(Tbl.Kosten[Sanr.],$A96,Tbl.Kosten[P24])</f>
        <v>0</v>
      </c>
      <c r="AA96" s="72">
        <f>SUMIF(Tbl.Kosten[Sanr.],$A96,Tbl.Kosten[P25])</f>
        <v>0</v>
      </c>
      <c r="AB96" s="72">
        <f>SUMIF(Tbl.Kosten[Sanr.],$A96,Tbl.Kosten[P26])</f>
        <v>0</v>
      </c>
      <c r="AC96" s="72">
        <f>SUMIF(Tbl.Kosten[Sanr.],$A96,Tbl.Kosten[P27])</f>
        <v>0</v>
      </c>
      <c r="AD96" s="72">
        <f>SUMIF(Tbl.Kosten[Sanr.],$A96,Tbl.Kosten[P28])</f>
        <v>0</v>
      </c>
      <c r="AE96" s="72">
        <f>SUMIF(Tbl.Kosten[Sanr.],$A96,Tbl.Kosten[P29])</f>
        <v>0</v>
      </c>
      <c r="AF96" s="72">
        <f>SUMIF(Tbl.Kosten[Sanr.],$A96,Tbl.Kosten[P30])</f>
        <v>0</v>
      </c>
      <c r="AG96" s="72">
        <f>SUMIF(Tbl.Kosten[Sanr.],$A96,Tbl.Kosten[P31])</f>
        <v>0</v>
      </c>
      <c r="AH96" s="72">
        <f>SUMIF(Tbl.Kosten[Sanr.],$A96,Tbl.Kosten[P32])</f>
        <v>0</v>
      </c>
      <c r="AI96" s="72">
        <f>SUMIF(Tbl.Kosten[Sanr.],$A96,Tbl.Kosten[P33])</f>
        <v>0</v>
      </c>
      <c r="AJ96" s="72">
        <f>SUMIF(Tbl.Kosten[Sanr.],$A96,Tbl.Kosten[P34])</f>
        <v>0</v>
      </c>
      <c r="AK96" s="72">
        <f>SUMIF(Tbl.Kosten[Sanr.],$A96,Tbl.Kosten[P35])</f>
        <v>0</v>
      </c>
      <c r="AL96" s="72">
        <f>SUMIF(Tbl.Kosten[Sanr.],$A96,Tbl.Kosten[P36])</f>
        <v>0</v>
      </c>
      <c r="AM96" s="72">
        <f>SUMIF(Tbl.Kosten[Sanr.],$A96,Tbl.Kosten[P37])</f>
        <v>0</v>
      </c>
      <c r="AN96" s="72">
        <f>SUMIF(Tbl.Kosten[Sanr.],$A96,Tbl.Kosten[P38])</f>
        <v>0</v>
      </c>
      <c r="AO96" s="72">
        <f>SUMIF(Tbl.Kosten[Sanr.],$A96,Tbl.Kosten[P39])</f>
        <v>0</v>
      </c>
      <c r="AP96" s="72">
        <f>SUMIF(Tbl.Kosten[Sanr.],$A96,Tbl.Kosten[P40])</f>
        <v>0</v>
      </c>
      <c r="AQ96" s="72">
        <f>SUMIF(Tbl.Kosten[Sanr.],$A96,Tbl.Kosten[P41])</f>
        <v>0</v>
      </c>
      <c r="AR96" s="72">
        <f>SUMIF(Tbl.Kosten[Sanr.],$A96,Tbl.Kosten[P42])</f>
        <v>0</v>
      </c>
      <c r="AS96" s="72">
        <f>SUMIF(Tbl.Kosten[Sanr.],$A96,Tbl.Kosten[P43])</f>
        <v>0</v>
      </c>
      <c r="AT96" s="72">
        <f>SUMIF(Tbl.Kosten[Sanr.],$A96,Tbl.Kosten[P44])</f>
        <v>0</v>
      </c>
      <c r="AU96" s="72">
        <f>SUMIF(Tbl.Kosten[Sanr.],$A96,Tbl.Kosten[P45])</f>
        <v>0</v>
      </c>
      <c r="AV96" s="72">
        <f>SUMIF(Tbl.Kosten[Sanr.],$A96,Tbl.Kosten[P46])</f>
        <v>0</v>
      </c>
      <c r="AW96" s="72">
        <f>SUMIF(Tbl.Kosten[Sanr.],$A96,Tbl.Kosten[P47])</f>
        <v>0</v>
      </c>
      <c r="AX96" s="72">
        <f>SUMIF(Tbl.Kosten[Sanr.],$A96,Tbl.Kosten[P48])</f>
        <v>0</v>
      </c>
      <c r="AY96" s="72">
        <f>SUMIF(Tbl.Kosten[Sanr.],$A96,Tbl.Kosten[P49])</f>
        <v>0</v>
      </c>
      <c r="AZ96" s="72">
        <f>SUMIF(Tbl.Kosten[Sanr.],$A96,Tbl.Kosten[P50])</f>
        <v>0</v>
      </c>
    </row>
    <row r="97" spans="1:52" x14ac:dyDescent="0.35">
      <c r="A97" s="72" t="s">
        <v>359</v>
      </c>
      <c r="B97" s="75">
        <f>Tbl.Kosten[[#Totals],[SA19]]</f>
        <v>0</v>
      </c>
      <c r="C97" s="72">
        <f>SUMIF(Tbl.Kosten[Sanr.],$A97,Tbl.Kosten[P1])</f>
        <v>0</v>
      </c>
      <c r="D97" s="72">
        <f>SUMIF(Tbl.Kosten[Sanr.],$A97,Tbl.Kosten[P2])</f>
        <v>0</v>
      </c>
      <c r="E97" s="72">
        <f>SUMIF(Tbl.Kosten[Sanr.],$A97,Tbl.Kosten[P3])</f>
        <v>0</v>
      </c>
      <c r="F97" s="72">
        <f>SUMIF(Tbl.Kosten[Sanr.],$A97,Tbl.Kosten[P4])</f>
        <v>0</v>
      </c>
      <c r="G97" s="72">
        <f>SUMIF(Tbl.Kosten[Sanr.],$A97,Tbl.Kosten[P5])</f>
        <v>0</v>
      </c>
      <c r="H97" s="72">
        <f>SUMIF(Tbl.Kosten[Sanr.],$A97,Tbl.Kosten[P6])</f>
        <v>0</v>
      </c>
      <c r="I97" s="72">
        <f>SUMIF(Tbl.Kosten[Sanr.],$A97,Tbl.Kosten[P7])</f>
        <v>0</v>
      </c>
      <c r="J97" s="72">
        <f>SUMIF(Tbl.Kosten[Sanr.],$A97,Tbl.Kosten[P8])</f>
        <v>0</v>
      </c>
      <c r="K97" s="72">
        <f>SUMIF(Tbl.Kosten[Sanr.],$A97,Tbl.Kosten[P9])</f>
        <v>0</v>
      </c>
      <c r="L97" s="72">
        <f>SUMIF(Tbl.Kosten[Sanr.],$A97,Tbl.Kosten[P10])</f>
        <v>0</v>
      </c>
      <c r="M97" s="72">
        <f>SUMIF(Tbl.Kosten[Sanr.],$A97,Tbl.Kosten[P11])</f>
        <v>0</v>
      </c>
      <c r="N97" s="72">
        <f>SUMIF(Tbl.Kosten[Sanr.],$A97,Tbl.Kosten[P12])</f>
        <v>0</v>
      </c>
      <c r="O97" s="72">
        <f>SUMIF(Tbl.Kosten[Sanr.],$A97,Tbl.Kosten[P13])</f>
        <v>0</v>
      </c>
      <c r="P97" s="72">
        <f>SUMIF(Tbl.Kosten[Sanr.],$A97,Tbl.Kosten[P14])</f>
        <v>0</v>
      </c>
      <c r="Q97" s="72">
        <f>SUMIF(Tbl.Kosten[Sanr.],$A97,Tbl.Kosten[P15])</f>
        <v>0</v>
      </c>
      <c r="R97" s="72">
        <f>SUMIF(Tbl.Kosten[Sanr.],$A97,Tbl.Kosten[P16])</f>
        <v>0</v>
      </c>
      <c r="S97" s="72">
        <f>SUMIF(Tbl.Kosten[Sanr.],$A97,Tbl.Kosten[P17])</f>
        <v>0</v>
      </c>
      <c r="T97" s="72">
        <f>SUMIF(Tbl.Kosten[Sanr.],$A97,Tbl.Kosten[P18])</f>
        <v>0</v>
      </c>
      <c r="U97" s="72">
        <f>SUMIF(Tbl.Kosten[Sanr.],$A97,Tbl.Kosten[P19])</f>
        <v>0</v>
      </c>
      <c r="V97" s="72">
        <f>SUMIF(Tbl.Kosten[Sanr.],$A97,Tbl.Kosten[P20])</f>
        <v>0</v>
      </c>
      <c r="W97" s="72">
        <f>SUMIF(Tbl.Kosten[Sanr.],$A97,Tbl.Kosten[P21])</f>
        <v>0</v>
      </c>
      <c r="X97" s="72">
        <f>SUMIF(Tbl.Kosten[Sanr.],$A97,Tbl.Kosten[P22])</f>
        <v>0</v>
      </c>
      <c r="Y97" s="72">
        <f>SUMIF(Tbl.Kosten[Sanr.],$A97,Tbl.Kosten[P23])</f>
        <v>0</v>
      </c>
      <c r="Z97" s="72">
        <f>SUMIF(Tbl.Kosten[Sanr.],$A97,Tbl.Kosten[P24])</f>
        <v>0</v>
      </c>
      <c r="AA97" s="72">
        <f>SUMIF(Tbl.Kosten[Sanr.],$A97,Tbl.Kosten[P25])</f>
        <v>0</v>
      </c>
      <c r="AB97" s="72">
        <f>SUMIF(Tbl.Kosten[Sanr.],$A97,Tbl.Kosten[P26])</f>
        <v>0</v>
      </c>
      <c r="AC97" s="72">
        <f>SUMIF(Tbl.Kosten[Sanr.],$A97,Tbl.Kosten[P27])</f>
        <v>0</v>
      </c>
      <c r="AD97" s="72">
        <f>SUMIF(Tbl.Kosten[Sanr.],$A97,Tbl.Kosten[P28])</f>
        <v>0</v>
      </c>
      <c r="AE97" s="72">
        <f>SUMIF(Tbl.Kosten[Sanr.],$A97,Tbl.Kosten[P29])</f>
        <v>0</v>
      </c>
      <c r="AF97" s="72">
        <f>SUMIF(Tbl.Kosten[Sanr.],$A97,Tbl.Kosten[P30])</f>
        <v>0</v>
      </c>
      <c r="AG97" s="72">
        <f>SUMIF(Tbl.Kosten[Sanr.],$A97,Tbl.Kosten[P31])</f>
        <v>0</v>
      </c>
      <c r="AH97" s="72">
        <f>SUMIF(Tbl.Kosten[Sanr.],$A97,Tbl.Kosten[P32])</f>
        <v>0</v>
      </c>
      <c r="AI97" s="72">
        <f>SUMIF(Tbl.Kosten[Sanr.],$A97,Tbl.Kosten[P33])</f>
        <v>0</v>
      </c>
      <c r="AJ97" s="72">
        <f>SUMIF(Tbl.Kosten[Sanr.],$A97,Tbl.Kosten[P34])</f>
        <v>0</v>
      </c>
      <c r="AK97" s="72">
        <f>SUMIF(Tbl.Kosten[Sanr.],$A97,Tbl.Kosten[P35])</f>
        <v>0</v>
      </c>
      <c r="AL97" s="72">
        <f>SUMIF(Tbl.Kosten[Sanr.],$A97,Tbl.Kosten[P36])</f>
        <v>0</v>
      </c>
      <c r="AM97" s="72">
        <f>SUMIF(Tbl.Kosten[Sanr.],$A97,Tbl.Kosten[P37])</f>
        <v>0</v>
      </c>
      <c r="AN97" s="72">
        <f>SUMIF(Tbl.Kosten[Sanr.],$A97,Tbl.Kosten[P38])</f>
        <v>0</v>
      </c>
      <c r="AO97" s="72">
        <f>SUMIF(Tbl.Kosten[Sanr.],$A97,Tbl.Kosten[P39])</f>
        <v>0</v>
      </c>
      <c r="AP97" s="72">
        <f>SUMIF(Tbl.Kosten[Sanr.],$A97,Tbl.Kosten[P40])</f>
        <v>0</v>
      </c>
      <c r="AQ97" s="72">
        <f>SUMIF(Tbl.Kosten[Sanr.],$A97,Tbl.Kosten[P41])</f>
        <v>0</v>
      </c>
      <c r="AR97" s="72">
        <f>SUMIF(Tbl.Kosten[Sanr.],$A97,Tbl.Kosten[P42])</f>
        <v>0</v>
      </c>
      <c r="AS97" s="72">
        <f>SUMIF(Tbl.Kosten[Sanr.],$A97,Tbl.Kosten[P43])</f>
        <v>0</v>
      </c>
      <c r="AT97" s="72">
        <f>SUMIF(Tbl.Kosten[Sanr.],$A97,Tbl.Kosten[P44])</f>
        <v>0</v>
      </c>
      <c r="AU97" s="72">
        <f>SUMIF(Tbl.Kosten[Sanr.],$A97,Tbl.Kosten[P45])</f>
        <v>0</v>
      </c>
      <c r="AV97" s="72">
        <f>SUMIF(Tbl.Kosten[Sanr.],$A97,Tbl.Kosten[P46])</f>
        <v>0</v>
      </c>
      <c r="AW97" s="72">
        <f>SUMIF(Tbl.Kosten[Sanr.],$A97,Tbl.Kosten[P47])</f>
        <v>0</v>
      </c>
      <c r="AX97" s="72">
        <f>SUMIF(Tbl.Kosten[Sanr.],$A97,Tbl.Kosten[P48])</f>
        <v>0</v>
      </c>
      <c r="AY97" s="72">
        <f>SUMIF(Tbl.Kosten[Sanr.],$A97,Tbl.Kosten[P49])</f>
        <v>0</v>
      </c>
      <c r="AZ97" s="72">
        <f>SUMIF(Tbl.Kosten[Sanr.],$A97,Tbl.Kosten[P50])</f>
        <v>0</v>
      </c>
    </row>
    <row r="98" spans="1:52" x14ac:dyDescent="0.35">
      <c r="A98" s="72" t="s">
        <v>360</v>
      </c>
      <c r="B98" s="75">
        <f>Tbl.Kosten[[#Totals],[SA20]]</f>
        <v>0</v>
      </c>
      <c r="C98" s="72">
        <f>SUMIF(Tbl.Kosten[Sanr.],$A98,Tbl.Kosten[P1])</f>
        <v>0</v>
      </c>
      <c r="D98" s="72">
        <f>SUMIF(Tbl.Kosten[Sanr.],$A98,Tbl.Kosten[P2])</f>
        <v>0</v>
      </c>
      <c r="E98" s="72">
        <f>SUMIF(Tbl.Kosten[Sanr.],$A98,Tbl.Kosten[P3])</f>
        <v>0</v>
      </c>
      <c r="F98" s="72">
        <f>SUMIF(Tbl.Kosten[Sanr.],$A98,Tbl.Kosten[P4])</f>
        <v>0</v>
      </c>
      <c r="G98" s="72">
        <f>SUMIF(Tbl.Kosten[Sanr.],$A98,Tbl.Kosten[P5])</f>
        <v>0</v>
      </c>
      <c r="H98" s="72">
        <f>SUMIF(Tbl.Kosten[Sanr.],$A98,Tbl.Kosten[P6])</f>
        <v>0</v>
      </c>
      <c r="I98" s="72">
        <f>SUMIF(Tbl.Kosten[Sanr.],$A98,Tbl.Kosten[P7])</f>
        <v>0</v>
      </c>
      <c r="J98" s="72">
        <f>SUMIF(Tbl.Kosten[Sanr.],$A98,Tbl.Kosten[P8])</f>
        <v>0</v>
      </c>
      <c r="K98" s="72">
        <f>SUMIF(Tbl.Kosten[Sanr.],$A98,Tbl.Kosten[P9])</f>
        <v>0</v>
      </c>
      <c r="L98" s="72">
        <f>SUMIF(Tbl.Kosten[Sanr.],$A98,Tbl.Kosten[P10])</f>
        <v>0</v>
      </c>
      <c r="M98" s="72">
        <f>SUMIF(Tbl.Kosten[Sanr.],$A98,Tbl.Kosten[P11])</f>
        <v>0</v>
      </c>
      <c r="N98" s="72">
        <f>SUMIF(Tbl.Kosten[Sanr.],$A98,Tbl.Kosten[P12])</f>
        <v>0</v>
      </c>
      <c r="O98" s="72">
        <f>SUMIF(Tbl.Kosten[Sanr.],$A98,Tbl.Kosten[P13])</f>
        <v>0</v>
      </c>
      <c r="P98" s="72">
        <f>SUMIF(Tbl.Kosten[Sanr.],$A98,Tbl.Kosten[P14])</f>
        <v>0</v>
      </c>
      <c r="Q98" s="72">
        <f>SUMIF(Tbl.Kosten[Sanr.],$A98,Tbl.Kosten[P15])</f>
        <v>0</v>
      </c>
      <c r="R98" s="72">
        <f>SUMIF(Tbl.Kosten[Sanr.],$A98,Tbl.Kosten[P16])</f>
        <v>0</v>
      </c>
      <c r="S98" s="72">
        <f>SUMIF(Tbl.Kosten[Sanr.],$A98,Tbl.Kosten[P17])</f>
        <v>0</v>
      </c>
      <c r="T98" s="72">
        <f>SUMIF(Tbl.Kosten[Sanr.],$A98,Tbl.Kosten[P18])</f>
        <v>0</v>
      </c>
      <c r="U98" s="72">
        <f>SUMIF(Tbl.Kosten[Sanr.],$A98,Tbl.Kosten[P19])</f>
        <v>0</v>
      </c>
      <c r="V98" s="72">
        <f>SUMIF(Tbl.Kosten[Sanr.],$A98,Tbl.Kosten[P20])</f>
        <v>0</v>
      </c>
      <c r="W98" s="72">
        <f>SUMIF(Tbl.Kosten[Sanr.],$A98,Tbl.Kosten[P21])</f>
        <v>0</v>
      </c>
      <c r="X98" s="72">
        <f>SUMIF(Tbl.Kosten[Sanr.],$A98,Tbl.Kosten[P22])</f>
        <v>0</v>
      </c>
      <c r="Y98" s="72">
        <f>SUMIF(Tbl.Kosten[Sanr.],$A98,Tbl.Kosten[P23])</f>
        <v>0</v>
      </c>
      <c r="Z98" s="72">
        <f>SUMIF(Tbl.Kosten[Sanr.],$A98,Tbl.Kosten[P24])</f>
        <v>0</v>
      </c>
      <c r="AA98" s="72">
        <f>SUMIF(Tbl.Kosten[Sanr.],$A98,Tbl.Kosten[P25])</f>
        <v>0</v>
      </c>
      <c r="AB98" s="72">
        <f>SUMIF(Tbl.Kosten[Sanr.],$A98,Tbl.Kosten[P26])</f>
        <v>0</v>
      </c>
      <c r="AC98" s="72">
        <f>SUMIF(Tbl.Kosten[Sanr.],$A98,Tbl.Kosten[P27])</f>
        <v>0</v>
      </c>
      <c r="AD98" s="72">
        <f>SUMIF(Tbl.Kosten[Sanr.],$A98,Tbl.Kosten[P28])</f>
        <v>0</v>
      </c>
      <c r="AE98" s="72">
        <f>SUMIF(Tbl.Kosten[Sanr.],$A98,Tbl.Kosten[P29])</f>
        <v>0</v>
      </c>
      <c r="AF98" s="72">
        <f>SUMIF(Tbl.Kosten[Sanr.],$A98,Tbl.Kosten[P30])</f>
        <v>0</v>
      </c>
      <c r="AG98" s="72">
        <f>SUMIF(Tbl.Kosten[Sanr.],$A98,Tbl.Kosten[P31])</f>
        <v>0</v>
      </c>
      <c r="AH98" s="72">
        <f>SUMIF(Tbl.Kosten[Sanr.],$A98,Tbl.Kosten[P32])</f>
        <v>0</v>
      </c>
      <c r="AI98" s="72">
        <f>SUMIF(Tbl.Kosten[Sanr.],$A98,Tbl.Kosten[P33])</f>
        <v>0</v>
      </c>
      <c r="AJ98" s="72">
        <f>SUMIF(Tbl.Kosten[Sanr.],$A98,Tbl.Kosten[P34])</f>
        <v>0</v>
      </c>
      <c r="AK98" s="72">
        <f>SUMIF(Tbl.Kosten[Sanr.],$A98,Tbl.Kosten[P35])</f>
        <v>0</v>
      </c>
      <c r="AL98" s="72">
        <f>SUMIF(Tbl.Kosten[Sanr.],$A98,Tbl.Kosten[P36])</f>
        <v>0</v>
      </c>
      <c r="AM98" s="72">
        <f>SUMIF(Tbl.Kosten[Sanr.],$A98,Tbl.Kosten[P37])</f>
        <v>0</v>
      </c>
      <c r="AN98" s="72">
        <f>SUMIF(Tbl.Kosten[Sanr.],$A98,Tbl.Kosten[P38])</f>
        <v>0</v>
      </c>
      <c r="AO98" s="72">
        <f>SUMIF(Tbl.Kosten[Sanr.],$A98,Tbl.Kosten[P39])</f>
        <v>0</v>
      </c>
      <c r="AP98" s="72">
        <f>SUMIF(Tbl.Kosten[Sanr.],$A98,Tbl.Kosten[P40])</f>
        <v>0</v>
      </c>
      <c r="AQ98" s="72">
        <f>SUMIF(Tbl.Kosten[Sanr.],$A98,Tbl.Kosten[P41])</f>
        <v>0</v>
      </c>
      <c r="AR98" s="72">
        <f>SUMIF(Tbl.Kosten[Sanr.],$A98,Tbl.Kosten[P42])</f>
        <v>0</v>
      </c>
      <c r="AS98" s="72">
        <f>SUMIF(Tbl.Kosten[Sanr.],$A98,Tbl.Kosten[P43])</f>
        <v>0</v>
      </c>
      <c r="AT98" s="72">
        <f>SUMIF(Tbl.Kosten[Sanr.],$A98,Tbl.Kosten[P44])</f>
        <v>0</v>
      </c>
      <c r="AU98" s="72">
        <f>SUMIF(Tbl.Kosten[Sanr.],$A98,Tbl.Kosten[P45])</f>
        <v>0</v>
      </c>
      <c r="AV98" s="72">
        <f>SUMIF(Tbl.Kosten[Sanr.],$A98,Tbl.Kosten[P46])</f>
        <v>0</v>
      </c>
      <c r="AW98" s="72">
        <f>SUMIF(Tbl.Kosten[Sanr.],$A98,Tbl.Kosten[P47])</f>
        <v>0</v>
      </c>
      <c r="AX98" s="72">
        <f>SUMIF(Tbl.Kosten[Sanr.],$A98,Tbl.Kosten[P48])</f>
        <v>0</v>
      </c>
      <c r="AY98" s="72">
        <f>SUMIF(Tbl.Kosten[Sanr.],$A98,Tbl.Kosten[P49])</f>
        <v>0</v>
      </c>
      <c r="AZ98" s="72">
        <f>SUMIF(Tbl.Kosten[Sanr.],$A98,Tbl.Kosten[P50])</f>
        <v>0</v>
      </c>
    </row>
    <row r="99" spans="1:52" x14ac:dyDescent="0.35">
      <c r="A99" s="72" t="s">
        <v>361</v>
      </c>
      <c r="B99" s="75">
        <f>Tbl.Kosten[[#Totals],[SA21]]</f>
        <v>0</v>
      </c>
      <c r="C99" s="72">
        <f>SUMIF(Tbl.Kosten[Sanr.],$A99,Tbl.Kosten[P1])</f>
        <v>0</v>
      </c>
      <c r="D99" s="72">
        <f>SUMIF(Tbl.Kosten[Sanr.],$A99,Tbl.Kosten[P2])</f>
        <v>0</v>
      </c>
      <c r="E99" s="72">
        <f>SUMIF(Tbl.Kosten[Sanr.],$A99,Tbl.Kosten[P3])</f>
        <v>0</v>
      </c>
      <c r="F99" s="72">
        <f>SUMIF(Tbl.Kosten[Sanr.],$A99,Tbl.Kosten[P4])</f>
        <v>0</v>
      </c>
      <c r="G99" s="72">
        <f>SUMIF(Tbl.Kosten[Sanr.],$A99,Tbl.Kosten[P5])</f>
        <v>0</v>
      </c>
      <c r="H99" s="72">
        <f>SUMIF(Tbl.Kosten[Sanr.],$A99,Tbl.Kosten[P6])</f>
        <v>0</v>
      </c>
      <c r="I99" s="72">
        <f>SUMIF(Tbl.Kosten[Sanr.],$A99,Tbl.Kosten[P7])</f>
        <v>0</v>
      </c>
      <c r="J99" s="72">
        <f>SUMIF(Tbl.Kosten[Sanr.],$A99,Tbl.Kosten[P8])</f>
        <v>0</v>
      </c>
      <c r="K99" s="72">
        <f>SUMIF(Tbl.Kosten[Sanr.],$A99,Tbl.Kosten[P9])</f>
        <v>0</v>
      </c>
      <c r="L99" s="72">
        <f>SUMIF(Tbl.Kosten[Sanr.],$A99,Tbl.Kosten[P10])</f>
        <v>0</v>
      </c>
      <c r="M99" s="72">
        <f>SUMIF(Tbl.Kosten[Sanr.],$A99,Tbl.Kosten[P11])</f>
        <v>0</v>
      </c>
      <c r="N99" s="72">
        <f>SUMIF(Tbl.Kosten[Sanr.],$A99,Tbl.Kosten[P12])</f>
        <v>0</v>
      </c>
      <c r="O99" s="72">
        <f>SUMIF(Tbl.Kosten[Sanr.],$A99,Tbl.Kosten[P13])</f>
        <v>0</v>
      </c>
      <c r="P99" s="72">
        <f>SUMIF(Tbl.Kosten[Sanr.],$A99,Tbl.Kosten[P14])</f>
        <v>0</v>
      </c>
      <c r="Q99" s="72">
        <f>SUMIF(Tbl.Kosten[Sanr.],$A99,Tbl.Kosten[P15])</f>
        <v>0</v>
      </c>
      <c r="R99" s="72">
        <f>SUMIF(Tbl.Kosten[Sanr.],$A99,Tbl.Kosten[P16])</f>
        <v>0</v>
      </c>
      <c r="S99" s="72">
        <f>SUMIF(Tbl.Kosten[Sanr.],$A99,Tbl.Kosten[P17])</f>
        <v>0</v>
      </c>
      <c r="T99" s="72">
        <f>SUMIF(Tbl.Kosten[Sanr.],$A99,Tbl.Kosten[P18])</f>
        <v>0</v>
      </c>
      <c r="U99" s="72">
        <f>SUMIF(Tbl.Kosten[Sanr.],$A99,Tbl.Kosten[P19])</f>
        <v>0</v>
      </c>
      <c r="V99" s="72">
        <f>SUMIF(Tbl.Kosten[Sanr.],$A99,Tbl.Kosten[P20])</f>
        <v>0</v>
      </c>
      <c r="W99" s="72">
        <f>SUMIF(Tbl.Kosten[Sanr.],$A99,Tbl.Kosten[P21])</f>
        <v>0</v>
      </c>
      <c r="X99" s="72">
        <f>SUMIF(Tbl.Kosten[Sanr.],$A99,Tbl.Kosten[P22])</f>
        <v>0</v>
      </c>
      <c r="Y99" s="72">
        <f>SUMIF(Tbl.Kosten[Sanr.],$A99,Tbl.Kosten[P23])</f>
        <v>0</v>
      </c>
      <c r="Z99" s="72">
        <f>SUMIF(Tbl.Kosten[Sanr.],$A99,Tbl.Kosten[P24])</f>
        <v>0</v>
      </c>
      <c r="AA99" s="72">
        <f>SUMIF(Tbl.Kosten[Sanr.],$A99,Tbl.Kosten[P25])</f>
        <v>0</v>
      </c>
      <c r="AB99" s="72">
        <f>SUMIF(Tbl.Kosten[Sanr.],$A99,Tbl.Kosten[P26])</f>
        <v>0</v>
      </c>
      <c r="AC99" s="72">
        <f>SUMIF(Tbl.Kosten[Sanr.],$A99,Tbl.Kosten[P27])</f>
        <v>0</v>
      </c>
      <c r="AD99" s="72">
        <f>SUMIF(Tbl.Kosten[Sanr.],$A99,Tbl.Kosten[P28])</f>
        <v>0</v>
      </c>
      <c r="AE99" s="72">
        <f>SUMIF(Tbl.Kosten[Sanr.],$A99,Tbl.Kosten[P29])</f>
        <v>0</v>
      </c>
      <c r="AF99" s="72">
        <f>SUMIF(Tbl.Kosten[Sanr.],$A99,Tbl.Kosten[P30])</f>
        <v>0</v>
      </c>
      <c r="AG99" s="72">
        <f>SUMIF(Tbl.Kosten[Sanr.],$A99,Tbl.Kosten[P31])</f>
        <v>0</v>
      </c>
      <c r="AH99" s="72">
        <f>SUMIF(Tbl.Kosten[Sanr.],$A99,Tbl.Kosten[P32])</f>
        <v>0</v>
      </c>
      <c r="AI99" s="72">
        <f>SUMIF(Tbl.Kosten[Sanr.],$A99,Tbl.Kosten[P33])</f>
        <v>0</v>
      </c>
      <c r="AJ99" s="72">
        <f>SUMIF(Tbl.Kosten[Sanr.],$A99,Tbl.Kosten[P34])</f>
        <v>0</v>
      </c>
      <c r="AK99" s="72">
        <f>SUMIF(Tbl.Kosten[Sanr.],$A99,Tbl.Kosten[P35])</f>
        <v>0</v>
      </c>
      <c r="AL99" s="72">
        <f>SUMIF(Tbl.Kosten[Sanr.],$A99,Tbl.Kosten[P36])</f>
        <v>0</v>
      </c>
      <c r="AM99" s="72">
        <f>SUMIF(Tbl.Kosten[Sanr.],$A99,Tbl.Kosten[P37])</f>
        <v>0</v>
      </c>
      <c r="AN99" s="72">
        <f>SUMIF(Tbl.Kosten[Sanr.],$A99,Tbl.Kosten[P38])</f>
        <v>0</v>
      </c>
      <c r="AO99" s="72">
        <f>SUMIF(Tbl.Kosten[Sanr.],$A99,Tbl.Kosten[P39])</f>
        <v>0</v>
      </c>
      <c r="AP99" s="72">
        <f>SUMIF(Tbl.Kosten[Sanr.],$A99,Tbl.Kosten[P40])</f>
        <v>0</v>
      </c>
      <c r="AQ99" s="72">
        <f>SUMIF(Tbl.Kosten[Sanr.],$A99,Tbl.Kosten[P41])</f>
        <v>0</v>
      </c>
      <c r="AR99" s="72">
        <f>SUMIF(Tbl.Kosten[Sanr.],$A99,Tbl.Kosten[P42])</f>
        <v>0</v>
      </c>
      <c r="AS99" s="72">
        <f>SUMIF(Tbl.Kosten[Sanr.],$A99,Tbl.Kosten[P43])</f>
        <v>0</v>
      </c>
      <c r="AT99" s="72">
        <f>SUMIF(Tbl.Kosten[Sanr.],$A99,Tbl.Kosten[P44])</f>
        <v>0</v>
      </c>
      <c r="AU99" s="72">
        <f>SUMIF(Tbl.Kosten[Sanr.],$A99,Tbl.Kosten[P45])</f>
        <v>0</v>
      </c>
      <c r="AV99" s="72">
        <f>SUMIF(Tbl.Kosten[Sanr.],$A99,Tbl.Kosten[P46])</f>
        <v>0</v>
      </c>
      <c r="AW99" s="72">
        <f>SUMIF(Tbl.Kosten[Sanr.],$A99,Tbl.Kosten[P47])</f>
        <v>0</v>
      </c>
      <c r="AX99" s="72">
        <f>SUMIF(Tbl.Kosten[Sanr.],$A99,Tbl.Kosten[P48])</f>
        <v>0</v>
      </c>
      <c r="AY99" s="72">
        <f>SUMIF(Tbl.Kosten[Sanr.],$A99,Tbl.Kosten[P49])</f>
        <v>0</v>
      </c>
      <c r="AZ99" s="72">
        <f>SUMIF(Tbl.Kosten[Sanr.],$A99,Tbl.Kosten[P50])</f>
        <v>0</v>
      </c>
    </row>
    <row r="100" spans="1:52" x14ac:dyDescent="0.35">
      <c r="A100" s="72" t="s">
        <v>362</v>
      </c>
      <c r="B100" s="75">
        <f>Tbl.Kosten[[#Totals],[SA22]]</f>
        <v>0</v>
      </c>
      <c r="C100" s="72">
        <f>SUMIF(Tbl.Kosten[Sanr.],$A100,Tbl.Kosten[P1])</f>
        <v>0</v>
      </c>
      <c r="D100" s="72">
        <f>SUMIF(Tbl.Kosten[Sanr.],$A100,Tbl.Kosten[P2])</f>
        <v>0</v>
      </c>
      <c r="E100" s="72">
        <f>SUMIF(Tbl.Kosten[Sanr.],$A100,Tbl.Kosten[P3])</f>
        <v>0</v>
      </c>
      <c r="F100" s="72">
        <f>SUMIF(Tbl.Kosten[Sanr.],$A100,Tbl.Kosten[P4])</f>
        <v>0</v>
      </c>
      <c r="G100" s="72">
        <f>SUMIF(Tbl.Kosten[Sanr.],$A100,Tbl.Kosten[P5])</f>
        <v>0</v>
      </c>
      <c r="H100" s="72">
        <f>SUMIF(Tbl.Kosten[Sanr.],$A100,Tbl.Kosten[P6])</f>
        <v>0</v>
      </c>
      <c r="I100" s="72">
        <f>SUMIF(Tbl.Kosten[Sanr.],$A100,Tbl.Kosten[P7])</f>
        <v>0</v>
      </c>
      <c r="J100" s="72">
        <f>SUMIF(Tbl.Kosten[Sanr.],$A100,Tbl.Kosten[P8])</f>
        <v>0</v>
      </c>
      <c r="K100" s="72">
        <f>SUMIF(Tbl.Kosten[Sanr.],$A100,Tbl.Kosten[P9])</f>
        <v>0</v>
      </c>
      <c r="L100" s="72">
        <f>SUMIF(Tbl.Kosten[Sanr.],$A100,Tbl.Kosten[P10])</f>
        <v>0</v>
      </c>
      <c r="M100" s="72">
        <f>SUMIF(Tbl.Kosten[Sanr.],$A100,Tbl.Kosten[P11])</f>
        <v>0</v>
      </c>
      <c r="N100" s="72">
        <f>SUMIF(Tbl.Kosten[Sanr.],$A100,Tbl.Kosten[P12])</f>
        <v>0</v>
      </c>
      <c r="O100" s="72">
        <f>SUMIF(Tbl.Kosten[Sanr.],$A100,Tbl.Kosten[P13])</f>
        <v>0</v>
      </c>
      <c r="P100" s="72">
        <f>SUMIF(Tbl.Kosten[Sanr.],$A100,Tbl.Kosten[P14])</f>
        <v>0</v>
      </c>
      <c r="Q100" s="72">
        <f>SUMIF(Tbl.Kosten[Sanr.],$A100,Tbl.Kosten[P15])</f>
        <v>0</v>
      </c>
      <c r="R100" s="72">
        <f>SUMIF(Tbl.Kosten[Sanr.],$A100,Tbl.Kosten[P16])</f>
        <v>0</v>
      </c>
      <c r="S100" s="72">
        <f>SUMIF(Tbl.Kosten[Sanr.],$A100,Tbl.Kosten[P17])</f>
        <v>0</v>
      </c>
      <c r="T100" s="72">
        <f>SUMIF(Tbl.Kosten[Sanr.],$A100,Tbl.Kosten[P18])</f>
        <v>0</v>
      </c>
      <c r="U100" s="72">
        <f>SUMIF(Tbl.Kosten[Sanr.],$A100,Tbl.Kosten[P19])</f>
        <v>0</v>
      </c>
      <c r="V100" s="72">
        <f>SUMIF(Tbl.Kosten[Sanr.],$A100,Tbl.Kosten[P20])</f>
        <v>0</v>
      </c>
      <c r="W100" s="72">
        <f>SUMIF(Tbl.Kosten[Sanr.],$A100,Tbl.Kosten[P21])</f>
        <v>0</v>
      </c>
      <c r="X100" s="72">
        <f>SUMIF(Tbl.Kosten[Sanr.],$A100,Tbl.Kosten[P22])</f>
        <v>0</v>
      </c>
      <c r="Y100" s="72">
        <f>SUMIF(Tbl.Kosten[Sanr.],$A100,Tbl.Kosten[P23])</f>
        <v>0</v>
      </c>
      <c r="Z100" s="72">
        <f>SUMIF(Tbl.Kosten[Sanr.],$A100,Tbl.Kosten[P24])</f>
        <v>0</v>
      </c>
      <c r="AA100" s="72">
        <f>SUMIF(Tbl.Kosten[Sanr.],$A100,Tbl.Kosten[P25])</f>
        <v>0</v>
      </c>
      <c r="AB100" s="72">
        <f>SUMIF(Tbl.Kosten[Sanr.],$A100,Tbl.Kosten[P26])</f>
        <v>0</v>
      </c>
      <c r="AC100" s="72">
        <f>SUMIF(Tbl.Kosten[Sanr.],$A100,Tbl.Kosten[P27])</f>
        <v>0</v>
      </c>
      <c r="AD100" s="72">
        <f>SUMIF(Tbl.Kosten[Sanr.],$A100,Tbl.Kosten[P28])</f>
        <v>0</v>
      </c>
      <c r="AE100" s="72">
        <f>SUMIF(Tbl.Kosten[Sanr.],$A100,Tbl.Kosten[P29])</f>
        <v>0</v>
      </c>
      <c r="AF100" s="72">
        <f>SUMIF(Tbl.Kosten[Sanr.],$A100,Tbl.Kosten[P30])</f>
        <v>0</v>
      </c>
      <c r="AG100" s="72">
        <f>SUMIF(Tbl.Kosten[Sanr.],$A100,Tbl.Kosten[P31])</f>
        <v>0</v>
      </c>
      <c r="AH100" s="72">
        <f>SUMIF(Tbl.Kosten[Sanr.],$A100,Tbl.Kosten[P32])</f>
        <v>0</v>
      </c>
      <c r="AI100" s="72">
        <f>SUMIF(Tbl.Kosten[Sanr.],$A100,Tbl.Kosten[P33])</f>
        <v>0</v>
      </c>
      <c r="AJ100" s="72">
        <f>SUMIF(Tbl.Kosten[Sanr.],$A100,Tbl.Kosten[P34])</f>
        <v>0</v>
      </c>
      <c r="AK100" s="72">
        <f>SUMIF(Tbl.Kosten[Sanr.],$A100,Tbl.Kosten[P35])</f>
        <v>0</v>
      </c>
      <c r="AL100" s="72">
        <f>SUMIF(Tbl.Kosten[Sanr.],$A100,Tbl.Kosten[P36])</f>
        <v>0</v>
      </c>
      <c r="AM100" s="72">
        <f>SUMIF(Tbl.Kosten[Sanr.],$A100,Tbl.Kosten[P37])</f>
        <v>0</v>
      </c>
      <c r="AN100" s="72">
        <f>SUMIF(Tbl.Kosten[Sanr.],$A100,Tbl.Kosten[P38])</f>
        <v>0</v>
      </c>
      <c r="AO100" s="72">
        <f>SUMIF(Tbl.Kosten[Sanr.],$A100,Tbl.Kosten[P39])</f>
        <v>0</v>
      </c>
      <c r="AP100" s="72">
        <f>SUMIF(Tbl.Kosten[Sanr.],$A100,Tbl.Kosten[P40])</f>
        <v>0</v>
      </c>
      <c r="AQ100" s="72">
        <f>SUMIF(Tbl.Kosten[Sanr.],$A100,Tbl.Kosten[P41])</f>
        <v>0</v>
      </c>
      <c r="AR100" s="72">
        <f>SUMIF(Tbl.Kosten[Sanr.],$A100,Tbl.Kosten[P42])</f>
        <v>0</v>
      </c>
      <c r="AS100" s="72">
        <f>SUMIF(Tbl.Kosten[Sanr.],$A100,Tbl.Kosten[P43])</f>
        <v>0</v>
      </c>
      <c r="AT100" s="72">
        <f>SUMIF(Tbl.Kosten[Sanr.],$A100,Tbl.Kosten[P44])</f>
        <v>0</v>
      </c>
      <c r="AU100" s="72">
        <f>SUMIF(Tbl.Kosten[Sanr.],$A100,Tbl.Kosten[P45])</f>
        <v>0</v>
      </c>
      <c r="AV100" s="72">
        <f>SUMIF(Tbl.Kosten[Sanr.],$A100,Tbl.Kosten[P46])</f>
        <v>0</v>
      </c>
      <c r="AW100" s="72">
        <f>SUMIF(Tbl.Kosten[Sanr.],$A100,Tbl.Kosten[P47])</f>
        <v>0</v>
      </c>
      <c r="AX100" s="72">
        <f>SUMIF(Tbl.Kosten[Sanr.],$A100,Tbl.Kosten[P48])</f>
        <v>0</v>
      </c>
      <c r="AY100" s="72">
        <f>SUMIF(Tbl.Kosten[Sanr.],$A100,Tbl.Kosten[P49])</f>
        <v>0</v>
      </c>
      <c r="AZ100" s="72">
        <f>SUMIF(Tbl.Kosten[Sanr.],$A100,Tbl.Kosten[P50])</f>
        <v>0</v>
      </c>
    </row>
    <row r="101" spans="1:52" x14ac:dyDescent="0.35">
      <c r="A101" s="72" t="s">
        <v>363</v>
      </c>
      <c r="B101" s="75">
        <f>Tbl.Kosten[[#Totals],[SA23]]</f>
        <v>0</v>
      </c>
      <c r="C101" s="72">
        <f>SUMIF(Tbl.Kosten[Sanr.],$A101,Tbl.Kosten[P1])</f>
        <v>0</v>
      </c>
      <c r="D101" s="72">
        <f>SUMIF(Tbl.Kosten[Sanr.],$A101,Tbl.Kosten[P2])</f>
        <v>0</v>
      </c>
      <c r="E101" s="72">
        <f>SUMIF(Tbl.Kosten[Sanr.],$A101,Tbl.Kosten[P3])</f>
        <v>0</v>
      </c>
      <c r="F101" s="72">
        <f>SUMIF(Tbl.Kosten[Sanr.],$A101,Tbl.Kosten[P4])</f>
        <v>0</v>
      </c>
      <c r="G101" s="72">
        <f>SUMIF(Tbl.Kosten[Sanr.],$A101,Tbl.Kosten[P5])</f>
        <v>0</v>
      </c>
      <c r="H101" s="72">
        <f>SUMIF(Tbl.Kosten[Sanr.],$A101,Tbl.Kosten[P6])</f>
        <v>0</v>
      </c>
      <c r="I101" s="72">
        <f>SUMIF(Tbl.Kosten[Sanr.],$A101,Tbl.Kosten[P7])</f>
        <v>0</v>
      </c>
      <c r="J101" s="72">
        <f>SUMIF(Tbl.Kosten[Sanr.],$A101,Tbl.Kosten[P8])</f>
        <v>0</v>
      </c>
      <c r="K101" s="72">
        <f>SUMIF(Tbl.Kosten[Sanr.],$A101,Tbl.Kosten[P9])</f>
        <v>0</v>
      </c>
      <c r="L101" s="72">
        <f>SUMIF(Tbl.Kosten[Sanr.],$A101,Tbl.Kosten[P10])</f>
        <v>0</v>
      </c>
      <c r="M101" s="72">
        <f>SUMIF(Tbl.Kosten[Sanr.],$A101,Tbl.Kosten[P11])</f>
        <v>0</v>
      </c>
      <c r="N101" s="72">
        <f>SUMIF(Tbl.Kosten[Sanr.],$A101,Tbl.Kosten[P12])</f>
        <v>0</v>
      </c>
      <c r="O101" s="72">
        <f>SUMIF(Tbl.Kosten[Sanr.],$A101,Tbl.Kosten[P13])</f>
        <v>0</v>
      </c>
      <c r="P101" s="72">
        <f>SUMIF(Tbl.Kosten[Sanr.],$A101,Tbl.Kosten[P14])</f>
        <v>0</v>
      </c>
      <c r="Q101" s="72">
        <f>SUMIF(Tbl.Kosten[Sanr.],$A101,Tbl.Kosten[P15])</f>
        <v>0</v>
      </c>
      <c r="R101" s="72">
        <f>SUMIF(Tbl.Kosten[Sanr.],$A101,Tbl.Kosten[P16])</f>
        <v>0</v>
      </c>
      <c r="S101" s="72">
        <f>SUMIF(Tbl.Kosten[Sanr.],$A101,Tbl.Kosten[P17])</f>
        <v>0</v>
      </c>
      <c r="T101" s="72">
        <f>SUMIF(Tbl.Kosten[Sanr.],$A101,Tbl.Kosten[P18])</f>
        <v>0</v>
      </c>
      <c r="U101" s="72">
        <f>SUMIF(Tbl.Kosten[Sanr.],$A101,Tbl.Kosten[P19])</f>
        <v>0</v>
      </c>
      <c r="V101" s="72">
        <f>SUMIF(Tbl.Kosten[Sanr.],$A101,Tbl.Kosten[P20])</f>
        <v>0</v>
      </c>
      <c r="W101" s="72">
        <f>SUMIF(Tbl.Kosten[Sanr.],$A101,Tbl.Kosten[P21])</f>
        <v>0</v>
      </c>
      <c r="X101" s="72">
        <f>SUMIF(Tbl.Kosten[Sanr.],$A101,Tbl.Kosten[P22])</f>
        <v>0</v>
      </c>
      <c r="Y101" s="72">
        <f>SUMIF(Tbl.Kosten[Sanr.],$A101,Tbl.Kosten[P23])</f>
        <v>0</v>
      </c>
      <c r="Z101" s="72">
        <f>SUMIF(Tbl.Kosten[Sanr.],$A101,Tbl.Kosten[P24])</f>
        <v>0</v>
      </c>
      <c r="AA101" s="72">
        <f>SUMIF(Tbl.Kosten[Sanr.],$A101,Tbl.Kosten[P25])</f>
        <v>0</v>
      </c>
      <c r="AB101" s="72">
        <f>SUMIF(Tbl.Kosten[Sanr.],$A101,Tbl.Kosten[P26])</f>
        <v>0</v>
      </c>
      <c r="AC101" s="72">
        <f>SUMIF(Tbl.Kosten[Sanr.],$A101,Tbl.Kosten[P27])</f>
        <v>0</v>
      </c>
      <c r="AD101" s="72">
        <f>SUMIF(Tbl.Kosten[Sanr.],$A101,Tbl.Kosten[P28])</f>
        <v>0</v>
      </c>
      <c r="AE101" s="72">
        <f>SUMIF(Tbl.Kosten[Sanr.],$A101,Tbl.Kosten[P29])</f>
        <v>0</v>
      </c>
      <c r="AF101" s="72">
        <f>SUMIF(Tbl.Kosten[Sanr.],$A101,Tbl.Kosten[P30])</f>
        <v>0</v>
      </c>
      <c r="AG101" s="72">
        <f>SUMIF(Tbl.Kosten[Sanr.],$A101,Tbl.Kosten[P31])</f>
        <v>0</v>
      </c>
      <c r="AH101" s="72">
        <f>SUMIF(Tbl.Kosten[Sanr.],$A101,Tbl.Kosten[P32])</f>
        <v>0</v>
      </c>
      <c r="AI101" s="72">
        <f>SUMIF(Tbl.Kosten[Sanr.],$A101,Tbl.Kosten[P33])</f>
        <v>0</v>
      </c>
      <c r="AJ101" s="72">
        <f>SUMIF(Tbl.Kosten[Sanr.],$A101,Tbl.Kosten[P34])</f>
        <v>0</v>
      </c>
      <c r="AK101" s="72">
        <f>SUMIF(Tbl.Kosten[Sanr.],$A101,Tbl.Kosten[P35])</f>
        <v>0</v>
      </c>
      <c r="AL101" s="72">
        <f>SUMIF(Tbl.Kosten[Sanr.],$A101,Tbl.Kosten[P36])</f>
        <v>0</v>
      </c>
      <c r="AM101" s="72">
        <f>SUMIF(Tbl.Kosten[Sanr.],$A101,Tbl.Kosten[P37])</f>
        <v>0</v>
      </c>
      <c r="AN101" s="72">
        <f>SUMIF(Tbl.Kosten[Sanr.],$A101,Tbl.Kosten[P38])</f>
        <v>0</v>
      </c>
      <c r="AO101" s="72">
        <f>SUMIF(Tbl.Kosten[Sanr.],$A101,Tbl.Kosten[P39])</f>
        <v>0</v>
      </c>
      <c r="AP101" s="72">
        <f>SUMIF(Tbl.Kosten[Sanr.],$A101,Tbl.Kosten[P40])</f>
        <v>0</v>
      </c>
      <c r="AQ101" s="72">
        <f>SUMIF(Tbl.Kosten[Sanr.],$A101,Tbl.Kosten[P41])</f>
        <v>0</v>
      </c>
      <c r="AR101" s="72">
        <f>SUMIF(Tbl.Kosten[Sanr.],$A101,Tbl.Kosten[P42])</f>
        <v>0</v>
      </c>
      <c r="AS101" s="72">
        <f>SUMIF(Tbl.Kosten[Sanr.],$A101,Tbl.Kosten[P43])</f>
        <v>0</v>
      </c>
      <c r="AT101" s="72">
        <f>SUMIF(Tbl.Kosten[Sanr.],$A101,Tbl.Kosten[P44])</f>
        <v>0</v>
      </c>
      <c r="AU101" s="72">
        <f>SUMIF(Tbl.Kosten[Sanr.],$A101,Tbl.Kosten[P45])</f>
        <v>0</v>
      </c>
      <c r="AV101" s="72">
        <f>SUMIF(Tbl.Kosten[Sanr.],$A101,Tbl.Kosten[P46])</f>
        <v>0</v>
      </c>
      <c r="AW101" s="72">
        <f>SUMIF(Tbl.Kosten[Sanr.],$A101,Tbl.Kosten[P47])</f>
        <v>0</v>
      </c>
      <c r="AX101" s="72">
        <f>SUMIF(Tbl.Kosten[Sanr.],$A101,Tbl.Kosten[P48])</f>
        <v>0</v>
      </c>
      <c r="AY101" s="72">
        <f>SUMIF(Tbl.Kosten[Sanr.],$A101,Tbl.Kosten[P49])</f>
        <v>0</v>
      </c>
      <c r="AZ101" s="72">
        <f>SUMIF(Tbl.Kosten[Sanr.],$A101,Tbl.Kosten[P50])</f>
        <v>0</v>
      </c>
    </row>
    <row r="102" spans="1:52" x14ac:dyDescent="0.35">
      <c r="A102" s="72" t="s">
        <v>364</v>
      </c>
      <c r="B102" s="75">
        <f>Tbl.Kosten[[#Totals],[SA24]]</f>
        <v>0</v>
      </c>
      <c r="C102" s="72">
        <f>SUMIF(Tbl.Kosten[Sanr.],$A102,Tbl.Kosten[P1])</f>
        <v>0</v>
      </c>
      <c r="D102" s="72">
        <f>SUMIF(Tbl.Kosten[Sanr.],$A102,Tbl.Kosten[P2])</f>
        <v>0</v>
      </c>
      <c r="E102" s="72">
        <f>SUMIF(Tbl.Kosten[Sanr.],$A102,Tbl.Kosten[P3])</f>
        <v>0</v>
      </c>
      <c r="F102" s="72">
        <f>SUMIF(Tbl.Kosten[Sanr.],$A102,Tbl.Kosten[P4])</f>
        <v>0</v>
      </c>
      <c r="G102" s="72">
        <f>SUMIF(Tbl.Kosten[Sanr.],$A102,Tbl.Kosten[P5])</f>
        <v>0</v>
      </c>
      <c r="H102" s="72">
        <f>SUMIF(Tbl.Kosten[Sanr.],$A102,Tbl.Kosten[P6])</f>
        <v>0</v>
      </c>
      <c r="I102" s="72">
        <f>SUMIF(Tbl.Kosten[Sanr.],$A102,Tbl.Kosten[P7])</f>
        <v>0</v>
      </c>
      <c r="J102" s="72">
        <f>SUMIF(Tbl.Kosten[Sanr.],$A102,Tbl.Kosten[P8])</f>
        <v>0</v>
      </c>
      <c r="K102" s="72">
        <f>SUMIF(Tbl.Kosten[Sanr.],$A102,Tbl.Kosten[P9])</f>
        <v>0</v>
      </c>
      <c r="L102" s="72">
        <f>SUMIF(Tbl.Kosten[Sanr.],$A102,Tbl.Kosten[P10])</f>
        <v>0</v>
      </c>
      <c r="M102" s="72">
        <f>SUMIF(Tbl.Kosten[Sanr.],$A102,Tbl.Kosten[P11])</f>
        <v>0</v>
      </c>
      <c r="N102" s="72">
        <f>SUMIF(Tbl.Kosten[Sanr.],$A102,Tbl.Kosten[P12])</f>
        <v>0</v>
      </c>
      <c r="O102" s="72">
        <f>SUMIF(Tbl.Kosten[Sanr.],$A102,Tbl.Kosten[P13])</f>
        <v>0</v>
      </c>
      <c r="P102" s="72">
        <f>SUMIF(Tbl.Kosten[Sanr.],$A102,Tbl.Kosten[P14])</f>
        <v>0</v>
      </c>
      <c r="Q102" s="72">
        <f>SUMIF(Tbl.Kosten[Sanr.],$A102,Tbl.Kosten[P15])</f>
        <v>0</v>
      </c>
      <c r="R102" s="72">
        <f>SUMIF(Tbl.Kosten[Sanr.],$A102,Tbl.Kosten[P16])</f>
        <v>0</v>
      </c>
      <c r="S102" s="72">
        <f>SUMIF(Tbl.Kosten[Sanr.],$A102,Tbl.Kosten[P17])</f>
        <v>0</v>
      </c>
      <c r="T102" s="72">
        <f>SUMIF(Tbl.Kosten[Sanr.],$A102,Tbl.Kosten[P18])</f>
        <v>0</v>
      </c>
      <c r="U102" s="72">
        <f>SUMIF(Tbl.Kosten[Sanr.],$A102,Tbl.Kosten[P19])</f>
        <v>0</v>
      </c>
      <c r="V102" s="72">
        <f>SUMIF(Tbl.Kosten[Sanr.],$A102,Tbl.Kosten[P20])</f>
        <v>0</v>
      </c>
      <c r="W102" s="72">
        <f>SUMIF(Tbl.Kosten[Sanr.],$A102,Tbl.Kosten[P21])</f>
        <v>0</v>
      </c>
      <c r="X102" s="72">
        <f>SUMIF(Tbl.Kosten[Sanr.],$A102,Tbl.Kosten[P22])</f>
        <v>0</v>
      </c>
      <c r="Y102" s="72">
        <f>SUMIF(Tbl.Kosten[Sanr.],$A102,Tbl.Kosten[P23])</f>
        <v>0</v>
      </c>
      <c r="Z102" s="72">
        <f>SUMIF(Tbl.Kosten[Sanr.],$A102,Tbl.Kosten[P24])</f>
        <v>0</v>
      </c>
      <c r="AA102" s="72">
        <f>SUMIF(Tbl.Kosten[Sanr.],$A102,Tbl.Kosten[P25])</f>
        <v>0</v>
      </c>
      <c r="AB102" s="72">
        <f>SUMIF(Tbl.Kosten[Sanr.],$A102,Tbl.Kosten[P26])</f>
        <v>0</v>
      </c>
      <c r="AC102" s="72">
        <f>SUMIF(Tbl.Kosten[Sanr.],$A102,Tbl.Kosten[P27])</f>
        <v>0</v>
      </c>
      <c r="AD102" s="72">
        <f>SUMIF(Tbl.Kosten[Sanr.],$A102,Tbl.Kosten[P28])</f>
        <v>0</v>
      </c>
      <c r="AE102" s="72">
        <f>SUMIF(Tbl.Kosten[Sanr.],$A102,Tbl.Kosten[P29])</f>
        <v>0</v>
      </c>
      <c r="AF102" s="72">
        <f>SUMIF(Tbl.Kosten[Sanr.],$A102,Tbl.Kosten[P30])</f>
        <v>0</v>
      </c>
      <c r="AG102" s="72">
        <f>SUMIF(Tbl.Kosten[Sanr.],$A102,Tbl.Kosten[P31])</f>
        <v>0</v>
      </c>
      <c r="AH102" s="72">
        <f>SUMIF(Tbl.Kosten[Sanr.],$A102,Tbl.Kosten[P32])</f>
        <v>0</v>
      </c>
      <c r="AI102" s="72">
        <f>SUMIF(Tbl.Kosten[Sanr.],$A102,Tbl.Kosten[P33])</f>
        <v>0</v>
      </c>
      <c r="AJ102" s="72">
        <f>SUMIF(Tbl.Kosten[Sanr.],$A102,Tbl.Kosten[P34])</f>
        <v>0</v>
      </c>
      <c r="AK102" s="72">
        <f>SUMIF(Tbl.Kosten[Sanr.],$A102,Tbl.Kosten[P35])</f>
        <v>0</v>
      </c>
      <c r="AL102" s="72">
        <f>SUMIF(Tbl.Kosten[Sanr.],$A102,Tbl.Kosten[P36])</f>
        <v>0</v>
      </c>
      <c r="AM102" s="72">
        <f>SUMIF(Tbl.Kosten[Sanr.],$A102,Tbl.Kosten[P37])</f>
        <v>0</v>
      </c>
      <c r="AN102" s="72">
        <f>SUMIF(Tbl.Kosten[Sanr.],$A102,Tbl.Kosten[P38])</f>
        <v>0</v>
      </c>
      <c r="AO102" s="72">
        <f>SUMIF(Tbl.Kosten[Sanr.],$A102,Tbl.Kosten[P39])</f>
        <v>0</v>
      </c>
      <c r="AP102" s="72">
        <f>SUMIF(Tbl.Kosten[Sanr.],$A102,Tbl.Kosten[P40])</f>
        <v>0</v>
      </c>
      <c r="AQ102" s="72">
        <f>SUMIF(Tbl.Kosten[Sanr.],$A102,Tbl.Kosten[P41])</f>
        <v>0</v>
      </c>
      <c r="AR102" s="72">
        <f>SUMIF(Tbl.Kosten[Sanr.],$A102,Tbl.Kosten[P42])</f>
        <v>0</v>
      </c>
      <c r="AS102" s="72">
        <f>SUMIF(Tbl.Kosten[Sanr.],$A102,Tbl.Kosten[P43])</f>
        <v>0</v>
      </c>
      <c r="AT102" s="72">
        <f>SUMIF(Tbl.Kosten[Sanr.],$A102,Tbl.Kosten[P44])</f>
        <v>0</v>
      </c>
      <c r="AU102" s="72">
        <f>SUMIF(Tbl.Kosten[Sanr.],$A102,Tbl.Kosten[P45])</f>
        <v>0</v>
      </c>
      <c r="AV102" s="72">
        <f>SUMIF(Tbl.Kosten[Sanr.],$A102,Tbl.Kosten[P46])</f>
        <v>0</v>
      </c>
      <c r="AW102" s="72">
        <f>SUMIF(Tbl.Kosten[Sanr.],$A102,Tbl.Kosten[P47])</f>
        <v>0</v>
      </c>
      <c r="AX102" s="72">
        <f>SUMIF(Tbl.Kosten[Sanr.],$A102,Tbl.Kosten[P48])</f>
        <v>0</v>
      </c>
      <c r="AY102" s="72">
        <f>SUMIF(Tbl.Kosten[Sanr.],$A102,Tbl.Kosten[P49])</f>
        <v>0</v>
      </c>
      <c r="AZ102" s="72">
        <f>SUMIF(Tbl.Kosten[Sanr.],$A102,Tbl.Kosten[P50])</f>
        <v>0</v>
      </c>
    </row>
    <row r="103" spans="1:52" x14ac:dyDescent="0.35">
      <c r="A103" s="72" t="s">
        <v>365</v>
      </c>
      <c r="B103" s="75">
        <f>Tbl.Kosten[[#Totals],[SA25]]</f>
        <v>0</v>
      </c>
      <c r="C103" s="72">
        <f>SUMIF(Tbl.Kosten[Sanr.],$A103,Tbl.Kosten[P1])</f>
        <v>0</v>
      </c>
      <c r="D103" s="72">
        <f>SUMIF(Tbl.Kosten[Sanr.],$A103,Tbl.Kosten[P2])</f>
        <v>0</v>
      </c>
      <c r="E103" s="72">
        <f>SUMIF(Tbl.Kosten[Sanr.],$A103,Tbl.Kosten[P3])</f>
        <v>0</v>
      </c>
      <c r="F103" s="72">
        <f>SUMIF(Tbl.Kosten[Sanr.],$A103,Tbl.Kosten[P4])</f>
        <v>0</v>
      </c>
      <c r="G103" s="72">
        <f>SUMIF(Tbl.Kosten[Sanr.],$A103,Tbl.Kosten[P5])</f>
        <v>0</v>
      </c>
      <c r="H103" s="72">
        <f>SUMIF(Tbl.Kosten[Sanr.],$A103,Tbl.Kosten[P6])</f>
        <v>0</v>
      </c>
      <c r="I103" s="72">
        <f>SUMIF(Tbl.Kosten[Sanr.],$A103,Tbl.Kosten[P7])</f>
        <v>0</v>
      </c>
      <c r="J103" s="72">
        <f>SUMIF(Tbl.Kosten[Sanr.],$A103,Tbl.Kosten[P8])</f>
        <v>0</v>
      </c>
      <c r="K103" s="72">
        <f>SUMIF(Tbl.Kosten[Sanr.],$A103,Tbl.Kosten[P9])</f>
        <v>0</v>
      </c>
      <c r="L103" s="72">
        <f>SUMIF(Tbl.Kosten[Sanr.],$A103,Tbl.Kosten[P10])</f>
        <v>0</v>
      </c>
      <c r="M103" s="72">
        <f>SUMIF(Tbl.Kosten[Sanr.],$A103,Tbl.Kosten[P11])</f>
        <v>0</v>
      </c>
      <c r="N103" s="72">
        <f>SUMIF(Tbl.Kosten[Sanr.],$A103,Tbl.Kosten[P12])</f>
        <v>0</v>
      </c>
      <c r="O103" s="72">
        <f>SUMIF(Tbl.Kosten[Sanr.],$A103,Tbl.Kosten[P13])</f>
        <v>0</v>
      </c>
      <c r="P103" s="72">
        <f>SUMIF(Tbl.Kosten[Sanr.],$A103,Tbl.Kosten[P14])</f>
        <v>0</v>
      </c>
      <c r="Q103" s="72">
        <f>SUMIF(Tbl.Kosten[Sanr.],$A103,Tbl.Kosten[P15])</f>
        <v>0</v>
      </c>
      <c r="R103" s="72">
        <f>SUMIF(Tbl.Kosten[Sanr.],$A103,Tbl.Kosten[P16])</f>
        <v>0</v>
      </c>
      <c r="S103" s="72">
        <f>SUMIF(Tbl.Kosten[Sanr.],$A103,Tbl.Kosten[P17])</f>
        <v>0</v>
      </c>
      <c r="T103" s="72">
        <f>SUMIF(Tbl.Kosten[Sanr.],$A103,Tbl.Kosten[P18])</f>
        <v>0</v>
      </c>
      <c r="U103" s="72">
        <f>SUMIF(Tbl.Kosten[Sanr.],$A103,Tbl.Kosten[P19])</f>
        <v>0</v>
      </c>
      <c r="V103" s="72">
        <f>SUMIF(Tbl.Kosten[Sanr.],$A103,Tbl.Kosten[P20])</f>
        <v>0</v>
      </c>
      <c r="W103" s="72">
        <f>SUMIF(Tbl.Kosten[Sanr.],$A103,Tbl.Kosten[P21])</f>
        <v>0</v>
      </c>
      <c r="X103" s="72">
        <f>SUMIF(Tbl.Kosten[Sanr.],$A103,Tbl.Kosten[P22])</f>
        <v>0</v>
      </c>
      <c r="Y103" s="72">
        <f>SUMIF(Tbl.Kosten[Sanr.],$A103,Tbl.Kosten[P23])</f>
        <v>0</v>
      </c>
      <c r="Z103" s="72">
        <f>SUMIF(Tbl.Kosten[Sanr.],$A103,Tbl.Kosten[P24])</f>
        <v>0</v>
      </c>
      <c r="AA103" s="72">
        <f>SUMIF(Tbl.Kosten[Sanr.],$A103,Tbl.Kosten[P25])</f>
        <v>0</v>
      </c>
      <c r="AB103" s="72">
        <f>SUMIF(Tbl.Kosten[Sanr.],$A103,Tbl.Kosten[P26])</f>
        <v>0</v>
      </c>
      <c r="AC103" s="72">
        <f>SUMIF(Tbl.Kosten[Sanr.],$A103,Tbl.Kosten[P27])</f>
        <v>0</v>
      </c>
      <c r="AD103" s="72">
        <f>SUMIF(Tbl.Kosten[Sanr.],$A103,Tbl.Kosten[P28])</f>
        <v>0</v>
      </c>
      <c r="AE103" s="72">
        <f>SUMIF(Tbl.Kosten[Sanr.],$A103,Tbl.Kosten[P29])</f>
        <v>0</v>
      </c>
      <c r="AF103" s="72">
        <f>SUMIF(Tbl.Kosten[Sanr.],$A103,Tbl.Kosten[P30])</f>
        <v>0</v>
      </c>
      <c r="AG103" s="72">
        <f>SUMIF(Tbl.Kosten[Sanr.],$A103,Tbl.Kosten[P31])</f>
        <v>0</v>
      </c>
      <c r="AH103" s="72">
        <f>SUMIF(Tbl.Kosten[Sanr.],$A103,Tbl.Kosten[P32])</f>
        <v>0</v>
      </c>
      <c r="AI103" s="72">
        <f>SUMIF(Tbl.Kosten[Sanr.],$A103,Tbl.Kosten[P33])</f>
        <v>0</v>
      </c>
      <c r="AJ103" s="72">
        <f>SUMIF(Tbl.Kosten[Sanr.],$A103,Tbl.Kosten[P34])</f>
        <v>0</v>
      </c>
      <c r="AK103" s="72">
        <f>SUMIF(Tbl.Kosten[Sanr.],$A103,Tbl.Kosten[P35])</f>
        <v>0</v>
      </c>
      <c r="AL103" s="72">
        <f>SUMIF(Tbl.Kosten[Sanr.],$A103,Tbl.Kosten[P36])</f>
        <v>0</v>
      </c>
      <c r="AM103" s="72">
        <f>SUMIF(Tbl.Kosten[Sanr.],$A103,Tbl.Kosten[P37])</f>
        <v>0</v>
      </c>
      <c r="AN103" s="72">
        <f>SUMIF(Tbl.Kosten[Sanr.],$A103,Tbl.Kosten[P38])</f>
        <v>0</v>
      </c>
      <c r="AO103" s="72">
        <f>SUMIF(Tbl.Kosten[Sanr.],$A103,Tbl.Kosten[P39])</f>
        <v>0</v>
      </c>
      <c r="AP103" s="72">
        <f>SUMIF(Tbl.Kosten[Sanr.],$A103,Tbl.Kosten[P40])</f>
        <v>0</v>
      </c>
      <c r="AQ103" s="72">
        <f>SUMIF(Tbl.Kosten[Sanr.],$A103,Tbl.Kosten[P41])</f>
        <v>0</v>
      </c>
      <c r="AR103" s="72">
        <f>SUMIF(Tbl.Kosten[Sanr.],$A103,Tbl.Kosten[P42])</f>
        <v>0</v>
      </c>
      <c r="AS103" s="72">
        <f>SUMIF(Tbl.Kosten[Sanr.],$A103,Tbl.Kosten[P43])</f>
        <v>0</v>
      </c>
      <c r="AT103" s="72">
        <f>SUMIF(Tbl.Kosten[Sanr.],$A103,Tbl.Kosten[P44])</f>
        <v>0</v>
      </c>
      <c r="AU103" s="72">
        <f>SUMIF(Tbl.Kosten[Sanr.],$A103,Tbl.Kosten[P45])</f>
        <v>0</v>
      </c>
      <c r="AV103" s="72">
        <f>SUMIF(Tbl.Kosten[Sanr.],$A103,Tbl.Kosten[P46])</f>
        <v>0</v>
      </c>
      <c r="AW103" s="72">
        <f>SUMIF(Tbl.Kosten[Sanr.],$A103,Tbl.Kosten[P47])</f>
        <v>0</v>
      </c>
      <c r="AX103" s="72">
        <f>SUMIF(Tbl.Kosten[Sanr.],$A103,Tbl.Kosten[P48])</f>
        <v>0</v>
      </c>
      <c r="AY103" s="72">
        <f>SUMIF(Tbl.Kosten[Sanr.],$A103,Tbl.Kosten[P49])</f>
        <v>0</v>
      </c>
      <c r="AZ103" s="72">
        <f>SUMIF(Tbl.Kosten[Sanr.],$A103,Tbl.Kosten[P50])</f>
        <v>0</v>
      </c>
    </row>
    <row r="104" spans="1:52" x14ac:dyDescent="0.35">
      <c r="A104" s="72" t="s">
        <v>366</v>
      </c>
      <c r="B104" s="75">
        <f>Tbl.Kosten[[#Totals],[SA26]]</f>
        <v>0</v>
      </c>
      <c r="C104" s="72">
        <f>SUMIF(Tbl.Kosten[Sanr.],$A104,Tbl.Kosten[P1])</f>
        <v>0</v>
      </c>
      <c r="D104" s="72">
        <f>SUMIF(Tbl.Kosten[Sanr.],$A104,Tbl.Kosten[P2])</f>
        <v>0</v>
      </c>
      <c r="E104" s="72">
        <f>SUMIF(Tbl.Kosten[Sanr.],$A104,Tbl.Kosten[P3])</f>
        <v>0</v>
      </c>
      <c r="F104" s="72">
        <f>SUMIF(Tbl.Kosten[Sanr.],$A104,Tbl.Kosten[P4])</f>
        <v>0</v>
      </c>
      <c r="G104" s="72">
        <f>SUMIF(Tbl.Kosten[Sanr.],$A104,Tbl.Kosten[P5])</f>
        <v>0</v>
      </c>
      <c r="H104" s="72">
        <f>SUMIF(Tbl.Kosten[Sanr.],$A104,Tbl.Kosten[P6])</f>
        <v>0</v>
      </c>
      <c r="I104" s="72">
        <f>SUMIF(Tbl.Kosten[Sanr.],$A104,Tbl.Kosten[P7])</f>
        <v>0</v>
      </c>
      <c r="J104" s="72">
        <f>SUMIF(Tbl.Kosten[Sanr.],$A104,Tbl.Kosten[P8])</f>
        <v>0</v>
      </c>
      <c r="K104" s="72">
        <f>SUMIF(Tbl.Kosten[Sanr.],$A104,Tbl.Kosten[P9])</f>
        <v>0</v>
      </c>
      <c r="L104" s="72">
        <f>SUMIF(Tbl.Kosten[Sanr.],$A104,Tbl.Kosten[P10])</f>
        <v>0</v>
      </c>
      <c r="M104" s="72">
        <f>SUMIF(Tbl.Kosten[Sanr.],$A104,Tbl.Kosten[P11])</f>
        <v>0</v>
      </c>
      <c r="N104" s="72">
        <f>SUMIF(Tbl.Kosten[Sanr.],$A104,Tbl.Kosten[P12])</f>
        <v>0</v>
      </c>
      <c r="O104" s="72">
        <f>SUMIF(Tbl.Kosten[Sanr.],$A104,Tbl.Kosten[P13])</f>
        <v>0</v>
      </c>
      <c r="P104" s="72">
        <f>SUMIF(Tbl.Kosten[Sanr.],$A104,Tbl.Kosten[P14])</f>
        <v>0</v>
      </c>
      <c r="Q104" s="72">
        <f>SUMIF(Tbl.Kosten[Sanr.],$A104,Tbl.Kosten[P15])</f>
        <v>0</v>
      </c>
      <c r="R104" s="72">
        <f>SUMIF(Tbl.Kosten[Sanr.],$A104,Tbl.Kosten[P16])</f>
        <v>0</v>
      </c>
      <c r="S104" s="72">
        <f>SUMIF(Tbl.Kosten[Sanr.],$A104,Tbl.Kosten[P17])</f>
        <v>0</v>
      </c>
      <c r="T104" s="72">
        <f>SUMIF(Tbl.Kosten[Sanr.],$A104,Tbl.Kosten[P18])</f>
        <v>0</v>
      </c>
      <c r="U104" s="72">
        <f>SUMIF(Tbl.Kosten[Sanr.],$A104,Tbl.Kosten[P19])</f>
        <v>0</v>
      </c>
      <c r="V104" s="72">
        <f>SUMIF(Tbl.Kosten[Sanr.],$A104,Tbl.Kosten[P20])</f>
        <v>0</v>
      </c>
      <c r="W104" s="72">
        <f>SUMIF(Tbl.Kosten[Sanr.],$A104,Tbl.Kosten[P21])</f>
        <v>0</v>
      </c>
      <c r="X104" s="72">
        <f>SUMIF(Tbl.Kosten[Sanr.],$A104,Tbl.Kosten[P22])</f>
        <v>0</v>
      </c>
      <c r="Y104" s="72">
        <f>SUMIF(Tbl.Kosten[Sanr.],$A104,Tbl.Kosten[P23])</f>
        <v>0</v>
      </c>
      <c r="Z104" s="72">
        <f>SUMIF(Tbl.Kosten[Sanr.],$A104,Tbl.Kosten[P24])</f>
        <v>0</v>
      </c>
      <c r="AA104" s="72">
        <f>SUMIF(Tbl.Kosten[Sanr.],$A104,Tbl.Kosten[P25])</f>
        <v>0</v>
      </c>
      <c r="AB104" s="72">
        <f>SUMIF(Tbl.Kosten[Sanr.],$A104,Tbl.Kosten[P26])</f>
        <v>0</v>
      </c>
      <c r="AC104" s="72">
        <f>SUMIF(Tbl.Kosten[Sanr.],$A104,Tbl.Kosten[P27])</f>
        <v>0</v>
      </c>
      <c r="AD104" s="72">
        <f>SUMIF(Tbl.Kosten[Sanr.],$A104,Tbl.Kosten[P28])</f>
        <v>0</v>
      </c>
      <c r="AE104" s="72">
        <f>SUMIF(Tbl.Kosten[Sanr.],$A104,Tbl.Kosten[P29])</f>
        <v>0</v>
      </c>
      <c r="AF104" s="72">
        <f>SUMIF(Tbl.Kosten[Sanr.],$A104,Tbl.Kosten[P30])</f>
        <v>0</v>
      </c>
      <c r="AG104" s="72">
        <f>SUMIF(Tbl.Kosten[Sanr.],$A104,Tbl.Kosten[P31])</f>
        <v>0</v>
      </c>
      <c r="AH104" s="72">
        <f>SUMIF(Tbl.Kosten[Sanr.],$A104,Tbl.Kosten[P32])</f>
        <v>0</v>
      </c>
      <c r="AI104" s="72">
        <f>SUMIF(Tbl.Kosten[Sanr.],$A104,Tbl.Kosten[P33])</f>
        <v>0</v>
      </c>
      <c r="AJ104" s="72">
        <f>SUMIF(Tbl.Kosten[Sanr.],$A104,Tbl.Kosten[P34])</f>
        <v>0</v>
      </c>
      <c r="AK104" s="72">
        <f>SUMIF(Tbl.Kosten[Sanr.],$A104,Tbl.Kosten[P35])</f>
        <v>0</v>
      </c>
      <c r="AL104" s="72">
        <f>SUMIF(Tbl.Kosten[Sanr.],$A104,Tbl.Kosten[P36])</f>
        <v>0</v>
      </c>
      <c r="AM104" s="72">
        <f>SUMIF(Tbl.Kosten[Sanr.],$A104,Tbl.Kosten[P37])</f>
        <v>0</v>
      </c>
      <c r="AN104" s="72">
        <f>SUMIF(Tbl.Kosten[Sanr.],$A104,Tbl.Kosten[P38])</f>
        <v>0</v>
      </c>
      <c r="AO104" s="72">
        <f>SUMIF(Tbl.Kosten[Sanr.],$A104,Tbl.Kosten[P39])</f>
        <v>0</v>
      </c>
      <c r="AP104" s="72">
        <f>SUMIF(Tbl.Kosten[Sanr.],$A104,Tbl.Kosten[P40])</f>
        <v>0</v>
      </c>
      <c r="AQ104" s="72">
        <f>SUMIF(Tbl.Kosten[Sanr.],$A104,Tbl.Kosten[P41])</f>
        <v>0</v>
      </c>
      <c r="AR104" s="72">
        <f>SUMIF(Tbl.Kosten[Sanr.],$A104,Tbl.Kosten[P42])</f>
        <v>0</v>
      </c>
      <c r="AS104" s="72">
        <f>SUMIF(Tbl.Kosten[Sanr.],$A104,Tbl.Kosten[P43])</f>
        <v>0</v>
      </c>
      <c r="AT104" s="72">
        <f>SUMIF(Tbl.Kosten[Sanr.],$A104,Tbl.Kosten[P44])</f>
        <v>0</v>
      </c>
      <c r="AU104" s="72">
        <f>SUMIF(Tbl.Kosten[Sanr.],$A104,Tbl.Kosten[P45])</f>
        <v>0</v>
      </c>
      <c r="AV104" s="72">
        <f>SUMIF(Tbl.Kosten[Sanr.],$A104,Tbl.Kosten[P46])</f>
        <v>0</v>
      </c>
      <c r="AW104" s="72">
        <f>SUMIF(Tbl.Kosten[Sanr.],$A104,Tbl.Kosten[P47])</f>
        <v>0</v>
      </c>
      <c r="AX104" s="72">
        <f>SUMIF(Tbl.Kosten[Sanr.],$A104,Tbl.Kosten[P48])</f>
        <v>0</v>
      </c>
      <c r="AY104" s="72">
        <f>SUMIF(Tbl.Kosten[Sanr.],$A104,Tbl.Kosten[P49])</f>
        <v>0</v>
      </c>
      <c r="AZ104" s="72">
        <f>SUMIF(Tbl.Kosten[Sanr.],$A104,Tbl.Kosten[P50])</f>
        <v>0</v>
      </c>
    </row>
    <row r="105" spans="1:52" x14ac:dyDescent="0.35">
      <c r="A105" s="72" t="s">
        <v>367</v>
      </c>
      <c r="B105" s="75">
        <f>Tbl.Kosten[[#Totals],[SA27]]</f>
        <v>0</v>
      </c>
      <c r="C105" s="72">
        <f>SUMIF(Tbl.Kosten[Sanr.],$A105,Tbl.Kosten[P1])</f>
        <v>0</v>
      </c>
      <c r="D105" s="72">
        <f>SUMIF(Tbl.Kosten[Sanr.],$A105,Tbl.Kosten[P2])</f>
        <v>0</v>
      </c>
      <c r="E105" s="72">
        <f>SUMIF(Tbl.Kosten[Sanr.],$A105,Tbl.Kosten[P3])</f>
        <v>0</v>
      </c>
      <c r="F105" s="72">
        <f>SUMIF(Tbl.Kosten[Sanr.],$A105,Tbl.Kosten[P4])</f>
        <v>0</v>
      </c>
      <c r="G105" s="72">
        <f>SUMIF(Tbl.Kosten[Sanr.],$A105,Tbl.Kosten[P5])</f>
        <v>0</v>
      </c>
      <c r="H105" s="72">
        <f>SUMIF(Tbl.Kosten[Sanr.],$A105,Tbl.Kosten[P6])</f>
        <v>0</v>
      </c>
      <c r="I105" s="72">
        <f>SUMIF(Tbl.Kosten[Sanr.],$A105,Tbl.Kosten[P7])</f>
        <v>0</v>
      </c>
      <c r="J105" s="72">
        <f>SUMIF(Tbl.Kosten[Sanr.],$A105,Tbl.Kosten[P8])</f>
        <v>0</v>
      </c>
      <c r="K105" s="72">
        <f>SUMIF(Tbl.Kosten[Sanr.],$A105,Tbl.Kosten[P9])</f>
        <v>0</v>
      </c>
      <c r="L105" s="72">
        <f>SUMIF(Tbl.Kosten[Sanr.],$A105,Tbl.Kosten[P10])</f>
        <v>0</v>
      </c>
      <c r="M105" s="72">
        <f>SUMIF(Tbl.Kosten[Sanr.],$A105,Tbl.Kosten[P11])</f>
        <v>0</v>
      </c>
      <c r="N105" s="72">
        <f>SUMIF(Tbl.Kosten[Sanr.],$A105,Tbl.Kosten[P12])</f>
        <v>0</v>
      </c>
      <c r="O105" s="72">
        <f>SUMIF(Tbl.Kosten[Sanr.],$A105,Tbl.Kosten[P13])</f>
        <v>0</v>
      </c>
      <c r="P105" s="72">
        <f>SUMIF(Tbl.Kosten[Sanr.],$A105,Tbl.Kosten[P14])</f>
        <v>0</v>
      </c>
      <c r="Q105" s="72">
        <f>SUMIF(Tbl.Kosten[Sanr.],$A105,Tbl.Kosten[P15])</f>
        <v>0</v>
      </c>
      <c r="R105" s="72">
        <f>SUMIF(Tbl.Kosten[Sanr.],$A105,Tbl.Kosten[P16])</f>
        <v>0</v>
      </c>
      <c r="S105" s="72">
        <f>SUMIF(Tbl.Kosten[Sanr.],$A105,Tbl.Kosten[P17])</f>
        <v>0</v>
      </c>
      <c r="T105" s="72">
        <f>SUMIF(Tbl.Kosten[Sanr.],$A105,Tbl.Kosten[P18])</f>
        <v>0</v>
      </c>
      <c r="U105" s="72">
        <f>SUMIF(Tbl.Kosten[Sanr.],$A105,Tbl.Kosten[P19])</f>
        <v>0</v>
      </c>
      <c r="V105" s="72">
        <f>SUMIF(Tbl.Kosten[Sanr.],$A105,Tbl.Kosten[P20])</f>
        <v>0</v>
      </c>
      <c r="W105" s="72">
        <f>SUMIF(Tbl.Kosten[Sanr.],$A105,Tbl.Kosten[P21])</f>
        <v>0</v>
      </c>
      <c r="X105" s="72">
        <f>SUMIF(Tbl.Kosten[Sanr.],$A105,Tbl.Kosten[P22])</f>
        <v>0</v>
      </c>
      <c r="Y105" s="72">
        <f>SUMIF(Tbl.Kosten[Sanr.],$A105,Tbl.Kosten[P23])</f>
        <v>0</v>
      </c>
      <c r="Z105" s="72">
        <f>SUMIF(Tbl.Kosten[Sanr.],$A105,Tbl.Kosten[P24])</f>
        <v>0</v>
      </c>
      <c r="AA105" s="72">
        <f>SUMIF(Tbl.Kosten[Sanr.],$A105,Tbl.Kosten[P25])</f>
        <v>0</v>
      </c>
      <c r="AB105" s="72">
        <f>SUMIF(Tbl.Kosten[Sanr.],$A105,Tbl.Kosten[P26])</f>
        <v>0</v>
      </c>
      <c r="AC105" s="72">
        <f>SUMIF(Tbl.Kosten[Sanr.],$A105,Tbl.Kosten[P27])</f>
        <v>0</v>
      </c>
      <c r="AD105" s="72">
        <f>SUMIF(Tbl.Kosten[Sanr.],$A105,Tbl.Kosten[P28])</f>
        <v>0</v>
      </c>
      <c r="AE105" s="72">
        <f>SUMIF(Tbl.Kosten[Sanr.],$A105,Tbl.Kosten[P29])</f>
        <v>0</v>
      </c>
      <c r="AF105" s="72">
        <f>SUMIF(Tbl.Kosten[Sanr.],$A105,Tbl.Kosten[P30])</f>
        <v>0</v>
      </c>
      <c r="AG105" s="72">
        <f>SUMIF(Tbl.Kosten[Sanr.],$A105,Tbl.Kosten[P31])</f>
        <v>0</v>
      </c>
      <c r="AH105" s="72">
        <f>SUMIF(Tbl.Kosten[Sanr.],$A105,Tbl.Kosten[P32])</f>
        <v>0</v>
      </c>
      <c r="AI105" s="72">
        <f>SUMIF(Tbl.Kosten[Sanr.],$A105,Tbl.Kosten[P33])</f>
        <v>0</v>
      </c>
      <c r="AJ105" s="72">
        <f>SUMIF(Tbl.Kosten[Sanr.],$A105,Tbl.Kosten[P34])</f>
        <v>0</v>
      </c>
      <c r="AK105" s="72">
        <f>SUMIF(Tbl.Kosten[Sanr.],$A105,Tbl.Kosten[P35])</f>
        <v>0</v>
      </c>
      <c r="AL105" s="72">
        <f>SUMIF(Tbl.Kosten[Sanr.],$A105,Tbl.Kosten[P36])</f>
        <v>0</v>
      </c>
      <c r="AM105" s="72">
        <f>SUMIF(Tbl.Kosten[Sanr.],$A105,Tbl.Kosten[P37])</f>
        <v>0</v>
      </c>
      <c r="AN105" s="72">
        <f>SUMIF(Tbl.Kosten[Sanr.],$A105,Tbl.Kosten[P38])</f>
        <v>0</v>
      </c>
      <c r="AO105" s="72">
        <f>SUMIF(Tbl.Kosten[Sanr.],$A105,Tbl.Kosten[P39])</f>
        <v>0</v>
      </c>
      <c r="AP105" s="72">
        <f>SUMIF(Tbl.Kosten[Sanr.],$A105,Tbl.Kosten[P40])</f>
        <v>0</v>
      </c>
      <c r="AQ105" s="72">
        <f>SUMIF(Tbl.Kosten[Sanr.],$A105,Tbl.Kosten[P41])</f>
        <v>0</v>
      </c>
      <c r="AR105" s="72">
        <f>SUMIF(Tbl.Kosten[Sanr.],$A105,Tbl.Kosten[P42])</f>
        <v>0</v>
      </c>
      <c r="AS105" s="72">
        <f>SUMIF(Tbl.Kosten[Sanr.],$A105,Tbl.Kosten[P43])</f>
        <v>0</v>
      </c>
      <c r="AT105" s="72">
        <f>SUMIF(Tbl.Kosten[Sanr.],$A105,Tbl.Kosten[P44])</f>
        <v>0</v>
      </c>
      <c r="AU105" s="72">
        <f>SUMIF(Tbl.Kosten[Sanr.],$A105,Tbl.Kosten[P45])</f>
        <v>0</v>
      </c>
      <c r="AV105" s="72">
        <f>SUMIF(Tbl.Kosten[Sanr.],$A105,Tbl.Kosten[P46])</f>
        <v>0</v>
      </c>
      <c r="AW105" s="72">
        <f>SUMIF(Tbl.Kosten[Sanr.],$A105,Tbl.Kosten[P47])</f>
        <v>0</v>
      </c>
      <c r="AX105" s="72">
        <f>SUMIF(Tbl.Kosten[Sanr.],$A105,Tbl.Kosten[P48])</f>
        <v>0</v>
      </c>
      <c r="AY105" s="72">
        <f>SUMIF(Tbl.Kosten[Sanr.],$A105,Tbl.Kosten[P49])</f>
        <v>0</v>
      </c>
      <c r="AZ105" s="72">
        <f>SUMIF(Tbl.Kosten[Sanr.],$A105,Tbl.Kosten[P50])</f>
        <v>0</v>
      </c>
    </row>
    <row r="106" spans="1:52" x14ac:dyDescent="0.35">
      <c r="A106" s="72" t="s">
        <v>368</v>
      </c>
      <c r="B106" s="75">
        <f>Tbl.Kosten[[#Totals],[SA28]]</f>
        <v>0</v>
      </c>
      <c r="C106" s="72">
        <f>SUMIF(Tbl.Kosten[Sanr.],$A106,Tbl.Kosten[P1])</f>
        <v>0</v>
      </c>
      <c r="D106" s="72">
        <f>SUMIF(Tbl.Kosten[Sanr.],$A106,Tbl.Kosten[P2])</f>
        <v>0</v>
      </c>
      <c r="E106" s="72">
        <f>SUMIF(Tbl.Kosten[Sanr.],$A106,Tbl.Kosten[P3])</f>
        <v>0</v>
      </c>
      <c r="F106" s="72">
        <f>SUMIF(Tbl.Kosten[Sanr.],$A106,Tbl.Kosten[P4])</f>
        <v>0</v>
      </c>
      <c r="G106" s="72">
        <f>SUMIF(Tbl.Kosten[Sanr.],$A106,Tbl.Kosten[P5])</f>
        <v>0</v>
      </c>
      <c r="H106" s="72">
        <f>SUMIF(Tbl.Kosten[Sanr.],$A106,Tbl.Kosten[P6])</f>
        <v>0</v>
      </c>
      <c r="I106" s="72">
        <f>SUMIF(Tbl.Kosten[Sanr.],$A106,Tbl.Kosten[P7])</f>
        <v>0</v>
      </c>
      <c r="J106" s="72">
        <f>SUMIF(Tbl.Kosten[Sanr.],$A106,Tbl.Kosten[P8])</f>
        <v>0</v>
      </c>
      <c r="K106" s="72">
        <f>SUMIF(Tbl.Kosten[Sanr.],$A106,Tbl.Kosten[P9])</f>
        <v>0</v>
      </c>
      <c r="L106" s="72">
        <f>SUMIF(Tbl.Kosten[Sanr.],$A106,Tbl.Kosten[P10])</f>
        <v>0</v>
      </c>
      <c r="M106" s="72">
        <f>SUMIF(Tbl.Kosten[Sanr.],$A106,Tbl.Kosten[P11])</f>
        <v>0</v>
      </c>
      <c r="N106" s="72">
        <f>SUMIF(Tbl.Kosten[Sanr.],$A106,Tbl.Kosten[P12])</f>
        <v>0</v>
      </c>
      <c r="O106" s="72">
        <f>SUMIF(Tbl.Kosten[Sanr.],$A106,Tbl.Kosten[P13])</f>
        <v>0</v>
      </c>
      <c r="P106" s="72">
        <f>SUMIF(Tbl.Kosten[Sanr.],$A106,Tbl.Kosten[P14])</f>
        <v>0</v>
      </c>
      <c r="Q106" s="72">
        <f>SUMIF(Tbl.Kosten[Sanr.],$A106,Tbl.Kosten[P15])</f>
        <v>0</v>
      </c>
      <c r="R106" s="72">
        <f>SUMIF(Tbl.Kosten[Sanr.],$A106,Tbl.Kosten[P16])</f>
        <v>0</v>
      </c>
      <c r="S106" s="72">
        <f>SUMIF(Tbl.Kosten[Sanr.],$A106,Tbl.Kosten[P17])</f>
        <v>0</v>
      </c>
      <c r="T106" s="72">
        <f>SUMIF(Tbl.Kosten[Sanr.],$A106,Tbl.Kosten[P18])</f>
        <v>0</v>
      </c>
      <c r="U106" s="72">
        <f>SUMIF(Tbl.Kosten[Sanr.],$A106,Tbl.Kosten[P19])</f>
        <v>0</v>
      </c>
      <c r="V106" s="72">
        <f>SUMIF(Tbl.Kosten[Sanr.],$A106,Tbl.Kosten[P20])</f>
        <v>0</v>
      </c>
      <c r="W106" s="72">
        <f>SUMIF(Tbl.Kosten[Sanr.],$A106,Tbl.Kosten[P21])</f>
        <v>0</v>
      </c>
      <c r="X106" s="72">
        <f>SUMIF(Tbl.Kosten[Sanr.],$A106,Tbl.Kosten[P22])</f>
        <v>0</v>
      </c>
      <c r="Y106" s="72">
        <f>SUMIF(Tbl.Kosten[Sanr.],$A106,Tbl.Kosten[P23])</f>
        <v>0</v>
      </c>
      <c r="Z106" s="72">
        <f>SUMIF(Tbl.Kosten[Sanr.],$A106,Tbl.Kosten[P24])</f>
        <v>0</v>
      </c>
      <c r="AA106" s="72">
        <f>SUMIF(Tbl.Kosten[Sanr.],$A106,Tbl.Kosten[P25])</f>
        <v>0</v>
      </c>
      <c r="AB106" s="72">
        <f>SUMIF(Tbl.Kosten[Sanr.],$A106,Tbl.Kosten[P26])</f>
        <v>0</v>
      </c>
      <c r="AC106" s="72">
        <f>SUMIF(Tbl.Kosten[Sanr.],$A106,Tbl.Kosten[P27])</f>
        <v>0</v>
      </c>
      <c r="AD106" s="72">
        <f>SUMIF(Tbl.Kosten[Sanr.],$A106,Tbl.Kosten[P28])</f>
        <v>0</v>
      </c>
      <c r="AE106" s="72">
        <f>SUMIF(Tbl.Kosten[Sanr.],$A106,Tbl.Kosten[P29])</f>
        <v>0</v>
      </c>
      <c r="AF106" s="72">
        <f>SUMIF(Tbl.Kosten[Sanr.],$A106,Tbl.Kosten[P30])</f>
        <v>0</v>
      </c>
      <c r="AG106" s="72">
        <f>SUMIF(Tbl.Kosten[Sanr.],$A106,Tbl.Kosten[P31])</f>
        <v>0</v>
      </c>
      <c r="AH106" s="72">
        <f>SUMIF(Tbl.Kosten[Sanr.],$A106,Tbl.Kosten[P32])</f>
        <v>0</v>
      </c>
      <c r="AI106" s="72">
        <f>SUMIF(Tbl.Kosten[Sanr.],$A106,Tbl.Kosten[P33])</f>
        <v>0</v>
      </c>
      <c r="AJ106" s="72">
        <f>SUMIF(Tbl.Kosten[Sanr.],$A106,Tbl.Kosten[P34])</f>
        <v>0</v>
      </c>
      <c r="AK106" s="72">
        <f>SUMIF(Tbl.Kosten[Sanr.],$A106,Tbl.Kosten[P35])</f>
        <v>0</v>
      </c>
      <c r="AL106" s="72">
        <f>SUMIF(Tbl.Kosten[Sanr.],$A106,Tbl.Kosten[P36])</f>
        <v>0</v>
      </c>
      <c r="AM106" s="72">
        <f>SUMIF(Tbl.Kosten[Sanr.],$A106,Tbl.Kosten[P37])</f>
        <v>0</v>
      </c>
      <c r="AN106" s="72">
        <f>SUMIF(Tbl.Kosten[Sanr.],$A106,Tbl.Kosten[P38])</f>
        <v>0</v>
      </c>
      <c r="AO106" s="72">
        <f>SUMIF(Tbl.Kosten[Sanr.],$A106,Tbl.Kosten[P39])</f>
        <v>0</v>
      </c>
      <c r="AP106" s="72">
        <f>SUMIF(Tbl.Kosten[Sanr.],$A106,Tbl.Kosten[P40])</f>
        <v>0</v>
      </c>
      <c r="AQ106" s="72">
        <f>SUMIF(Tbl.Kosten[Sanr.],$A106,Tbl.Kosten[P41])</f>
        <v>0</v>
      </c>
      <c r="AR106" s="72">
        <f>SUMIF(Tbl.Kosten[Sanr.],$A106,Tbl.Kosten[P42])</f>
        <v>0</v>
      </c>
      <c r="AS106" s="72">
        <f>SUMIF(Tbl.Kosten[Sanr.],$A106,Tbl.Kosten[P43])</f>
        <v>0</v>
      </c>
      <c r="AT106" s="72">
        <f>SUMIF(Tbl.Kosten[Sanr.],$A106,Tbl.Kosten[P44])</f>
        <v>0</v>
      </c>
      <c r="AU106" s="72">
        <f>SUMIF(Tbl.Kosten[Sanr.],$A106,Tbl.Kosten[P45])</f>
        <v>0</v>
      </c>
      <c r="AV106" s="72">
        <f>SUMIF(Tbl.Kosten[Sanr.],$A106,Tbl.Kosten[P46])</f>
        <v>0</v>
      </c>
      <c r="AW106" s="72">
        <f>SUMIF(Tbl.Kosten[Sanr.],$A106,Tbl.Kosten[P47])</f>
        <v>0</v>
      </c>
      <c r="AX106" s="72">
        <f>SUMIF(Tbl.Kosten[Sanr.],$A106,Tbl.Kosten[P48])</f>
        <v>0</v>
      </c>
      <c r="AY106" s="72">
        <f>SUMIF(Tbl.Kosten[Sanr.],$A106,Tbl.Kosten[P49])</f>
        <v>0</v>
      </c>
      <c r="AZ106" s="72">
        <f>SUMIF(Tbl.Kosten[Sanr.],$A106,Tbl.Kosten[P50])</f>
        <v>0</v>
      </c>
    </row>
    <row r="107" spans="1:52" x14ac:dyDescent="0.35">
      <c r="C107" s="77">
        <f t="shared" ref="C107:AH107" si="2">SUM(C79:C106)-C77</f>
        <v>0</v>
      </c>
      <c r="D107" s="77">
        <f t="shared" si="2"/>
        <v>0</v>
      </c>
      <c r="E107" s="77">
        <f t="shared" si="2"/>
        <v>0</v>
      </c>
      <c r="F107" s="77">
        <f t="shared" si="2"/>
        <v>0</v>
      </c>
      <c r="G107" s="77">
        <f t="shared" si="2"/>
        <v>0</v>
      </c>
      <c r="H107" s="77">
        <f t="shared" si="2"/>
        <v>0</v>
      </c>
      <c r="I107" s="77">
        <f t="shared" si="2"/>
        <v>0</v>
      </c>
      <c r="J107" s="77">
        <f t="shared" si="2"/>
        <v>0</v>
      </c>
      <c r="K107" s="77">
        <f t="shared" si="2"/>
        <v>0</v>
      </c>
      <c r="L107" s="77">
        <f t="shared" si="2"/>
        <v>0</v>
      </c>
      <c r="M107" s="77">
        <f t="shared" si="2"/>
        <v>0</v>
      </c>
      <c r="N107" s="77">
        <f t="shared" si="2"/>
        <v>0</v>
      </c>
      <c r="O107" s="77">
        <f t="shared" si="2"/>
        <v>0</v>
      </c>
      <c r="P107" s="77">
        <f t="shared" si="2"/>
        <v>0</v>
      </c>
      <c r="Q107" s="77">
        <f t="shared" si="2"/>
        <v>0</v>
      </c>
      <c r="R107" s="77">
        <f t="shared" si="2"/>
        <v>0</v>
      </c>
      <c r="S107" s="77">
        <f t="shared" si="2"/>
        <v>0</v>
      </c>
      <c r="T107" s="77">
        <f t="shared" si="2"/>
        <v>0</v>
      </c>
      <c r="U107" s="77">
        <f t="shared" si="2"/>
        <v>0</v>
      </c>
      <c r="V107" s="77">
        <f t="shared" si="2"/>
        <v>0</v>
      </c>
      <c r="W107" s="77">
        <f t="shared" si="2"/>
        <v>0</v>
      </c>
      <c r="X107" s="77">
        <f t="shared" si="2"/>
        <v>0</v>
      </c>
      <c r="Y107" s="77">
        <f t="shared" si="2"/>
        <v>0</v>
      </c>
      <c r="Z107" s="77">
        <f t="shared" si="2"/>
        <v>0</v>
      </c>
      <c r="AA107" s="77">
        <f t="shared" si="2"/>
        <v>0</v>
      </c>
      <c r="AB107" s="77">
        <f t="shared" si="2"/>
        <v>0</v>
      </c>
      <c r="AC107" s="77">
        <f t="shared" si="2"/>
        <v>0</v>
      </c>
      <c r="AD107" s="77">
        <f t="shared" si="2"/>
        <v>0</v>
      </c>
      <c r="AE107" s="77">
        <f t="shared" si="2"/>
        <v>0</v>
      </c>
      <c r="AF107" s="77">
        <f t="shared" si="2"/>
        <v>0</v>
      </c>
      <c r="AG107" s="77">
        <f t="shared" si="2"/>
        <v>0</v>
      </c>
      <c r="AH107" s="77">
        <f t="shared" si="2"/>
        <v>0</v>
      </c>
      <c r="AI107" s="77">
        <f t="shared" ref="AI107:AZ107" si="3">SUM(AI79:AI106)-AI77</f>
        <v>0</v>
      </c>
      <c r="AJ107" s="77">
        <f t="shared" si="3"/>
        <v>0</v>
      </c>
      <c r="AK107" s="77">
        <f t="shared" si="3"/>
        <v>0</v>
      </c>
      <c r="AL107" s="77">
        <f t="shared" si="3"/>
        <v>0</v>
      </c>
      <c r="AM107" s="77">
        <f t="shared" si="3"/>
        <v>0</v>
      </c>
      <c r="AN107" s="77">
        <f t="shared" si="3"/>
        <v>0</v>
      </c>
      <c r="AO107" s="77">
        <f t="shared" si="3"/>
        <v>0</v>
      </c>
      <c r="AP107" s="77">
        <f t="shared" si="3"/>
        <v>0</v>
      </c>
      <c r="AQ107" s="77">
        <f t="shared" si="3"/>
        <v>0</v>
      </c>
      <c r="AR107" s="77">
        <f t="shared" si="3"/>
        <v>0</v>
      </c>
      <c r="AS107" s="77">
        <f t="shared" si="3"/>
        <v>0</v>
      </c>
      <c r="AT107" s="77">
        <f t="shared" si="3"/>
        <v>0</v>
      </c>
      <c r="AU107" s="77">
        <f t="shared" si="3"/>
        <v>0</v>
      </c>
      <c r="AV107" s="77">
        <f t="shared" si="3"/>
        <v>0</v>
      </c>
      <c r="AW107" s="77">
        <f t="shared" si="3"/>
        <v>0</v>
      </c>
      <c r="AX107" s="77">
        <f t="shared" si="3"/>
        <v>0</v>
      </c>
      <c r="AY107" s="77">
        <f t="shared" si="3"/>
        <v>0</v>
      </c>
      <c r="AZ107" s="77">
        <f t="shared" si="3"/>
        <v>0</v>
      </c>
    </row>
    <row r="109" spans="1:52" x14ac:dyDescent="0.35">
      <c r="B109" s="72" t="s">
        <v>371</v>
      </c>
      <c r="C109" s="72">
        <f>_xlfn.XLOOKUP(C2,Tbl.Projectpartners[PNr.],Tbl.Projectpartners[Partnercode],"",0,1)</f>
        <v>0</v>
      </c>
      <c r="D109" s="72">
        <f>_xlfn.XLOOKUP(D2,Tbl.Projectpartners[PNr.],Tbl.Projectpartners[Partnercode],"",0,1)</f>
        <v>0</v>
      </c>
      <c r="E109" s="72">
        <f>_xlfn.XLOOKUP(E2,Tbl.Projectpartners[PNr.],Tbl.Projectpartners[Partnercode],"",0,1)</f>
        <v>0</v>
      </c>
      <c r="F109" s="72">
        <f>_xlfn.XLOOKUP(F2,Tbl.Projectpartners[PNr.],Tbl.Projectpartners[Partnercode],"",0,1)</f>
        <v>0</v>
      </c>
      <c r="G109" s="72">
        <f>_xlfn.XLOOKUP(G2,Tbl.Projectpartners[PNr.],Tbl.Projectpartners[Partnercode],"",0,1)</f>
        <v>0</v>
      </c>
      <c r="H109" s="72">
        <f>_xlfn.XLOOKUP(H2,Tbl.Projectpartners[PNr.],Tbl.Projectpartners[Partnercode],"",0,1)</f>
        <v>0</v>
      </c>
      <c r="I109" s="72">
        <f>_xlfn.XLOOKUP(I2,Tbl.Projectpartners[PNr.],Tbl.Projectpartners[Partnercode],"",0,1)</f>
        <v>0</v>
      </c>
      <c r="J109" s="72">
        <f>_xlfn.XLOOKUP(J2,Tbl.Projectpartners[PNr.],Tbl.Projectpartners[Partnercode],"",0,1)</f>
        <v>0</v>
      </c>
      <c r="K109" s="72">
        <f>_xlfn.XLOOKUP(K2,Tbl.Projectpartners[PNr.],Tbl.Projectpartners[Partnercode],"",0,1)</f>
        <v>0</v>
      </c>
      <c r="L109" s="72">
        <f>_xlfn.XLOOKUP(L2,Tbl.Projectpartners[PNr.],Tbl.Projectpartners[Partnercode],"",0,1)</f>
        <v>0</v>
      </c>
      <c r="M109" s="72">
        <f>_xlfn.XLOOKUP(M2,Tbl.Projectpartners[PNr.],Tbl.Projectpartners[Partnercode],"",0,1)</f>
        <v>0</v>
      </c>
      <c r="N109" s="72">
        <f>_xlfn.XLOOKUP(N2,Tbl.Projectpartners[PNr.],Tbl.Projectpartners[Partnercode],"",0,1)</f>
        <v>0</v>
      </c>
      <c r="O109" s="72">
        <f>_xlfn.XLOOKUP(O2,Tbl.Projectpartners[PNr.],Tbl.Projectpartners[Partnercode],"",0,1)</f>
        <v>0</v>
      </c>
      <c r="P109" s="72">
        <f>_xlfn.XLOOKUP(P2,Tbl.Projectpartners[PNr.],Tbl.Projectpartners[Partnercode],"",0,1)</f>
        <v>0</v>
      </c>
      <c r="Q109" s="72">
        <f>_xlfn.XLOOKUP(Q2,Tbl.Projectpartners[PNr.],Tbl.Projectpartners[Partnercode],"",0,1)</f>
        <v>0</v>
      </c>
      <c r="R109" s="72">
        <f>_xlfn.XLOOKUP(R2,Tbl.Projectpartners[PNr.],Tbl.Projectpartners[Partnercode],"",0,1)</f>
        <v>0</v>
      </c>
      <c r="S109" s="72">
        <f>_xlfn.XLOOKUP(S2,Tbl.Projectpartners[PNr.],Tbl.Projectpartners[Partnercode],"",0,1)</f>
        <v>0</v>
      </c>
      <c r="T109" s="72">
        <f>_xlfn.XLOOKUP(T2,Tbl.Projectpartners[PNr.],Tbl.Projectpartners[Partnercode],"",0,1)</f>
        <v>0</v>
      </c>
      <c r="U109" s="72">
        <f>_xlfn.XLOOKUP(U2,Tbl.Projectpartners[PNr.],Tbl.Projectpartners[Partnercode],"",0,1)</f>
        <v>0</v>
      </c>
      <c r="V109" s="72">
        <f>_xlfn.XLOOKUP(V2,Tbl.Projectpartners[PNr.],Tbl.Projectpartners[Partnercode],"",0,1)</f>
        <v>0</v>
      </c>
      <c r="W109" s="72">
        <f>_xlfn.XLOOKUP(W2,Tbl.Projectpartners[PNr.],Tbl.Projectpartners[Partnercode],"",0,1)</f>
        <v>0</v>
      </c>
      <c r="X109" s="72">
        <f>_xlfn.XLOOKUP(X2,Tbl.Projectpartners[PNr.],Tbl.Projectpartners[Partnercode],"",0,1)</f>
        <v>0</v>
      </c>
      <c r="Y109" s="72">
        <f>_xlfn.XLOOKUP(Y2,Tbl.Projectpartners[PNr.],Tbl.Projectpartners[Partnercode],"",0,1)</f>
        <v>0</v>
      </c>
      <c r="Z109" s="72">
        <f>_xlfn.XLOOKUP(Z2,Tbl.Projectpartners[PNr.],Tbl.Projectpartners[Partnercode],"",0,1)</f>
        <v>0</v>
      </c>
      <c r="AA109" s="72">
        <f>_xlfn.XLOOKUP(AA2,Tbl.Projectpartners[PNr.],Tbl.Projectpartners[Partnercode],"",0,1)</f>
        <v>0</v>
      </c>
      <c r="AB109" s="72">
        <f>_xlfn.XLOOKUP(AB2,Tbl.Projectpartners[PNr.],Tbl.Projectpartners[Partnercode],"",0,1)</f>
        <v>0</v>
      </c>
      <c r="AC109" s="72">
        <f>_xlfn.XLOOKUP(AC2,Tbl.Projectpartners[PNr.],Tbl.Projectpartners[Partnercode],"",0,1)</f>
        <v>0</v>
      </c>
      <c r="AD109" s="72">
        <f>_xlfn.XLOOKUP(AD2,Tbl.Projectpartners[PNr.],Tbl.Projectpartners[Partnercode],"",0,1)</f>
        <v>0</v>
      </c>
      <c r="AE109" s="72">
        <f>_xlfn.XLOOKUP(AE2,Tbl.Projectpartners[PNr.],Tbl.Projectpartners[Partnercode],"",0,1)</f>
        <v>0</v>
      </c>
      <c r="AF109" s="72">
        <f>_xlfn.XLOOKUP(AF2,Tbl.Projectpartners[PNr.],Tbl.Projectpartners[Partnercode],"",0,1)</f>
        <v>0</v>
      </c>
      <c r="AG109" s="72">
        <f>_xlfn.XLOOKUP(AG2,Tbl.Projectpartners[PNr.],Tbl.Projectpartners[Partnercode],"",0,1)</f>
        <v>0</v>
      </c>
      <c r="AH109" s="72">
        <f>_xlfn.XLOOKUP(AH2,Tbl.Projectpartners[PNr.],Tbl.Projectpartners[Partnercode],"",0,1)</f>
        <v>0</v>
      </c>
      <c r="AI109" s="72">
        <f>_xlfn.XLOOKUP(AI2,Tbl.Projectpartners[PNr.],Tbl.Projectpartners[Partnercode],"",0,1)</f>
        <v>0</v>
      </c>
      <c r="AJ109" s="72">
        <f>_xlfn.XLOOKUP(AJ2,Tbl.Projectpartners[PNr.],Tbl.Projectpartners[Partnercode],"",0,1)</f>
        <v>0</v>
      </c>
      <c r="AK109" s="72">
        <f>_xlfn.XLOOKUP(AK2,Tbl.Projectpartners[PNr.],Tbl.Projectpartners[Partnercode],"",0,1)</f>
        <v>0</v>
      </c>
      <c r="AL109" s="72">
        <f>_xlfn.XLOOKUP(AL2,Tbl.Projectpartners[PNr.],Tbl.Projectpartners[Partnercode],"",0,1)</f>
        <v>0</v>
      </c>
      <c r="AM109" s="72">
        <f>_xlfn.XLOOKUP(AM2,Tbl.Projectpartners[PNr.],Tbl.Projectpartners[Partnercode],"",0,1)</f>
        <v>0</v>
      </c>
      <c r="AN109" s="72">
        <f>_xlfn.XLOOKUP(AN2,Tbl.Projectpartners[PNr.],Tbl.Projectpartners[Partnercode],"",0,1)</f>
        <v>0</v>
      </c>
      <c r="AO109" s="72">
        <f>_xlfn.XLOOKUP(AO2,Tbl.Projectpartners[PNr.],Tbl.Projectpartners[Partnercode],"",0,1)</f>
        <v>0</v>
      </c>
      <c r="AP109" s="72">
        <f>_xlfn.XLOOKUP(AP2,Tbl.Projectpartners[PNr.],Tbl.Projectpartners[Partnercode],"",0,1)</f>
        <v>0</v>
      </c>
      <c r="AQ109" s="72">
        <f>_xlfn.XLOOKUP(AQ2,Tbl.Projectpartners[PNr.],Tbl.Projectpartners[Partnercode],"",0,1)</f>
        <v>0</v>
      </c>
      <c r="AR109" s="72">
        <f>_xlfn.XLOOKUP(AR2,Tbl.Projectpartners[PNr.],Tbl.Projectpartners[Partnercode],"",0,1)</f>
        <v>0</v>
      </c>
      <c r="AS109" s="72">
        <f>_xlfn.XLOOKUP(AS2,Tbl.Projectpartners[PNr.],Tbl.Projectpartners[Partnercode],"",0,1)</f>
        <v>0</v>
      </c>
      <c r="AT109" s="72">
        <f>_xlfn.XLOOKUP(AT2,Tbl.Projectpartners[PNr.],Tbl.Projectpartners[Partnercode],"",0,1)</f>
        <v>0</v>
      </c>
      <c r="AU109" s="72">
        <f>_xlfn.XLOOKUP(AU2,Tbl.Projectpartners[PNr.],Tbl.Projectpartners[Partnercode],"",0,1)</f>
        <v>0</v>
      </c>
      <c r="AV109" s="72">
        <f>_xlfn.XLOOKUP(AV2,Tbl.Projectpartners[PNr.],Tbl.Projectpartners[Partnercode],"",0,1)</f>
        <v>0</v>
      </c>
      <c r="AW109" s="72">
        <f>_xlfn.XLOOKUP(AW2,Tbl.Projectpartners[PNr.],Tbl.Projectpartners[Partnercode],"",0,1)</f>
        <v>0</v>
      </c>
      <c r="AX109" s="72">
        <f>_xlfn.XLOOKUP(AX2,Tbl.Projectpartners[PNr.],Tbl.Projectpartners[Partnercode],"",0,1)</f>
        <v>0</v>
      </c>
      <c r="AY109" s="72">
        <f>_xlfn.XLOOKUP(AY2,Tbl.Projectpartners[PNr.],Tbl.Projectpartners[Partnercode],"",0,1)</f>
        <v>0</v>
      </c>
      <c r="AZ109" s="72" t="str">
        <f>_xlfn.XLOOKUP(AZ2,Tbl.Projectpartners[PNr.],Tbl.Projectpartners[Naam],"",0,1)</f>
        <v/>
      </c>
    </row>
    <row r="110" spans="1:52" x14ac:dyDescent="0.35">
      <c r="A110" s="72" t="s">
        <v>439</v>
      </c>
      <c r="B110" s="77"/>
      <c r="C110" s="72" t="s">
        <v>64</v>
      </c>
      <c r="D110" s="72" t="s">
        <v>65</v>
      </c>
      <c r="E110" s="72" t="s">
        <v>66</v>
      </c>
      <c r="F110" s="72" t="s">
        <v>67</v>
      </c>
      <c r="G110" s="72" t="s">
        <v>68</v>
      </c>
      <c r="H110" s="72" t="s">
        <v>69</v>
      </c>
      <c r="I110" s="72" t="s">
        <v>70</v>
      </c>
      <c r="J110" s="72" t="s">
        <v>71</v>
      </c>
      <c r="K110" s="72" t="s">
        <v>72</v>
      </c>
      <c r="L110" s="72" t="s">
        <v>73</v>
      </c>
      <c r="M110" s="72" t="s">
        <v>74</v>
      </c>
      <c r="N110" s="72" t="s">
        <v>75</v>
      </c>
      <c r="O110" s="72" t="s">
        <v>76</v>
      </c>
      <c r="P110" s="72" t="s">
        <v>77</v>
      </c>
      <c r="Q110" s="72" t="s">
        <v>78</v>
      </c>
      <c r="R110" s="72" t="s">
        <v>79</v>
      </c>
      <c r="S110" s="72" t="s">
        <v>80</v>
      </c>
      <c r="T110" s="72" t="s">
        <v>81</v>
      </c>
      <c r="U110" s="72" t="s">
        <v>82</v>
      </c>
      <c r="V110" s="72" t="s">
        <v>83</v>
      </c>
      <c r="W110" s="72" t="s">
        <v>84</v>
      </c>
      <c r="X110" s="72" t="s">
        <v>85</v>
      </c>
      <c r="Y110" s="72" t="s">
        <v>86</v>
      </c>
      <c r="Z110" s="72" t="s">
        <v>87</v>
      </c>
      <c r="AA110" s="72" t="s">
        <v>88</v>
      </c>
      <c r="AB110" s="72" t="s">
        <v>89</v>
      </c>
      <c r="AC110" s="72" t="s">
        <v>90</v>
      </c>
      <c r="AD110" s="72" t="s">
        <v>91</v>
      </c>
      <c r="AE110" s="72" t="s">
        <v>92</v>
      </c>
      <c r="AF110" s="72" t="s">
        <v>93</v>
      </c>
      <c r="AG110" s="72" t="s">
        <v>94</v>
      </c>
      <c r="AH110" s="72" t="s">
        <v>95</v>
      </c>
      <c r="AI110" s="72" t="s">
        <v>96</v>
      </c>
      <c r="AJ110" s="72" t="s">
        <v>97</v>
      </c>
      <c r="AK110" s="72" t="s">
        <v>98</v>
      </c>
      <c r="AL110" s="72" t="s">
        <v>99</v>
      </c>
      <c r="AM110" s="72" t="s">
        <v>100</v>
      </c>
      <c r="AN110" s="72" t="s">
        <v>101</v>
      </c>
      <c r="AO110" s="72" t="s">
        <v>102</v>
      </c>
      <c r="AP110" s="72" t="s">
        <v>103</v>
      </c>
      <c r="AQ110" s="72" t="s">
        <v>104</v>
      </c>
      <c r="AR110" s="72" t="s">
        <v>105</v>
      </c>
      <c r="AS110" s="72" t="s">
        <v>106</v>
      </c>
      <c r="AT110" s="72" t="s">
        <v>107</v>
      </c>
      <c r="AU110" s="72" t="s">
        <v>108</v>
      </c>
      <c r="AV110" s="72" t="s">
        <v>109</v>
      </c>
      <c r="AW110" s="72" t="s">
        <v>110</v>
      </c>
      <c r="AX110" s="72" t="s">
        <v>111</v>
      </c>
      <c r="AY110" s="72" t="s">
        <v>112</v>
      </c>
      <c r="AZ110" s="72" t="s">
        <v>113</v>
      </c>
    </row>
    <row r="111" spans="1:52" x14ac:dyDescent="0.35">
      <c r="A111" s="72" t="s">
        <v>164</v>
      </c>
      <c r="B111" s="87">
        <f>SUM(C111:AZ111)</f>
        <v>0</v>
      </c>
      <c r="C111" s="72">
        <f>SUMIF(Tbl.Kosten[Sanr.],$A111,Tbl.Kosten[P101])-SUMIF(Tb.Financiering[SAnr.],$A111,Tb.Financiering[P1])</f>
        <v>0</v>
      </c>
      <c r="D111" s="72">
        <f>SUMIF(Tbl.Kosten[Sanr.],$A111,Tbl.Kosten[P102])-SUMIF(Tb.Financiering[SAnr.],$A111,Tb.Financiering[P2])</f>
        <v>0</v>
      </c>
      <c r="E111" s="72">
        <f>SUMIF(Tbl.Kosten[Sanr.],$A111,Tbl.Kosten[P103])-SUMIF(Tb.Financiering[SAnr.],$A111,Tb.Financiering[P3])</f>
        <v>0</v>
      </c>
      <c r="F111" s="72">
        <f>SUMIF(Tbl.Kosten[Sanr.],$A111,Tbl.Kosten[P104])-SUMIF(Tb.Financiering[SAnr.],$A111,Tb.Financiering[P4])</f>
        <v>0</v>
      </c>
      <c r="G111" s="72">
        <f>SUMIF(Tbl.Kosten[Sanr.],$A111,Tbl.Kosten[P105])-SUMIF(Tb.Financiering[SAnr.],$A111,Tb.Financiering[P5])</f>
        <v>0</v>
      </c>
      <c r="H111" s="72">
        <f>SUMIF(Tbl.Kosten[Sanr.],$A111,Tbl.Kosten[P106])-SUMIF(Tb.Financiering[SAnr.],$A111,Tb.Financiering[P6])</f>
        <v>0</v>
      </c>
      <c r="I111" s="72">
        <f>SUMIF(Tbl.Kosten[Sanr.],$A111,Tbl.Kosten[P107])-SUMIF(Tb.Financiering[SAnr.],$A111,Tb.Financiering[P7])</f>
        <v>0</v>
      </c>
      <c r="J111" s="72">
        <f>SUMIF(Tbl.Kosten[Sanr.],$A111,Tbl.Kosten[P108])-SUMIF(Tb.Financiering[SAnr.],$A111,Tb.Financiering[P8])</f>
        <v>0</v>
      </c>
      <c r="K111" s="72">
        <f>SUMIF(Tbl.Kosten[Sanr.],$A111,Tbl.Kosten[P109])-SUMIF(Tb.Financiering[SAnr.],$A111,Tb.Financiering[P9])</f>
        <v>0</v>
      </c>
      <c r="L111" s="72">
        <f>SUMIF(Tbl.Kosten[Sanr.],$A111,Tbl.Kosten[P110])-SUMIF(Tb.Financiering[SAnr.],$A111,Tb.Financiering[P10])</f>
        <v>0</v>
      </c>
      <c r="M111" s="72">
        <f>SUMIF(Tbl.Kosten[Sanr.],$A111,Tbl.Kosten[P111])-SUMIF(Tb.Financiering[SAnr.],$A111,Tb.Financiering[P11])</f>
        <v>0</v>
      </c>
      <c r="N111" s="72">
        <f>SUMIF(Tbl.Kosten[Sanr.],$A111,Tbl.Kosten[P112])-SUMIF(Tb.Financiering[SAnr.],$A111,Tb.Financiering[P12])</f>
        <v>0</v>
      </c>
      <c r="O111" s="72">
        <f>SUMIF(Tbl.Kosten[Sanr.],$A111,Tbl.Kosten[P113])-SUMIF(Tb.Financiering[SAnr.],$A111,Tb.Financiering[P13])</f>
        <v>0</v>
      </c>
      <c r="P111" s="72">
        <f>SUMIF(Tbl.Kosten[Sanr.],$A111,Tbl.Kosten[P114])-SUMIF(Tb.Financiering[SAnr.],$A111,Tb.Financiering[P14])</f>
        <v>0</v>
      </c>
      <c r="Q111" s="72">
        <f>SUMIF(Tbl.Kosten[Sanr.],$A111,Tbl.Kosten[P115])-SUMIF(Tb.Financiering[SAnr.],$A111,Tb.Financiering[P15])</f>
        <v>0</v>
      </c>
      <c r="R111" s="72">
        <f>SUMIF(Tbl.Kosten[Sanr.],$A111,Tbl.Kosten[P116])-SUMIF(Tb.Financiering[SAnr.],$A111,Tb.Financiering[P16])</f>
        <v>0</v>
      </c>
      <c r="S111" s="72">
        <f>SUMIF(Tbl.Kosten[Sanr.],$A111,Tbl.Kosten[P117])-SUMIF(Tb.Financiering[SAnr.],$A111,Tb.Financiering[P17])</f>
        <v>0</v>
      </c>
      <c r="T111" s="72">
        <f>SUMIF(Tbl.Kosten[Sanr.],$A111,Tbl.Kosten[P118])-SUMIF(Tb.Financiering[SAnr.],$A111,Tb.Financiering[P18])</f>
        <v>0</v>
      </c>
      <c r="U111" s="72">
        <f>SUMIF(Tbl.Kosten[Sanr.],$A111,Tbl.Kosten[P119])-SUMIF(Tb.Financiering[SAnr.],$A111,Tb.Financiering[P19])</f>
        <v>0</v>
      </c>
      <c r="V111" s="72">
        <f>SUMIF(Tbl.Kosten[Sanr.],$A111,Tbl.Kosten[P120])-SUMIF(Tb.Financiering[SAnr.],$A111,Tb.Financiering[P20])</f>
        <v>0</v>
      </c>
      <c r="W111" s="72">
        <f>SUMIF(Tbl.Kosten[Sanr.],$A111,Tbl.Kosten[P121])-SUMIF(Tb.Financiering[SAnr.],$A111,Tb.Financiering[P21])</f>
        <v>0</v>
      </c>
      <c r="X111" s="72">
        <f>SUMIF(Tbl.Kosten[Sanr.],$A111,Tbl.Kosten[P122])-SUMIF(Tb.Financiering[SAnr.],$A111,Tb.Financiering[P22])</f>
        <v>0</v>
      </c>
      <c r="Y111" s="72">
        <f>SUMIF(Tbl.Kosten[Sanr.],$A111,Tbl.Kosten[P123])-SUMIF(Tb.Financiering[SAnr.],$A111,Tb.Financiering[P23])</f>
        <v>0</v>
      </c>
      <c r="Z111" s="72">
        <f>SUMIF(Tbl.Kosten[Sanr.],$A111,Tbl.Kosten[P124])-SUMIF(Tb.Financiering[SAnr.],$A111,Tb.Financiering[P24])</f>
        <v>0</v>
      </c>
      <c r="AA111" s="72">
        <f>SUMIF(Tbl.Kosten[Sanr.],$A111,Tbl.Kosten[P125])-SUMIF(Tb.Financiering[SAnr.],$A111,Tb.Financiering[P25])</f>
        <v>0</v>
      </c>
      <c r="AB111" s="72">
        <f>SUMIF(Tbl.Kosten[Sanr.],$A111,Tbl.Kosten[P126])-SUMIF(Tb.Financiering[SAnr.],$A111,Tb.Financiering[P26])</f>
        <v>0</v>
      </c>
      <c r="AC111" s="72">
        <f>SUMIF(Tbl.Kosten[Sanr.],$A111,Tbl.Kosten[P127])-SUMIF(Tb.Financiering[SAnr.],$A111,Tb.Financiering[P27])</f>
        <v>0</v>
      </c>
      <c r="AD111" s="72">
        <f>SUMIF(Tbl.Kosten[Sanr.],$A111,Tbl.Kosten[P128])-SUMIF(Tb.Financiering[SAnr.],$A111,Tb.Financiering[P28])</f>
        <v>0</v>
      </c>
      <c r="AE111" s="72">
        <f>SUMIF(Tbl.Kosten[Sanr.],$A111,Tbl.Kosten[P129])-SUMIF(Tb.Financiering[SAnr.],$A111,Tb.Financiering[P29])</f>
        <v>0</v>
      </c>
      <c r="AF111" s="72">
        <f>SUMIF(Tbl.Kosten[Sanr.],$A111,Tbl.Kosten[P130])-SUMIF(Tb.Financiering[SAnr.],$A111,Tb.Financiering[P30])</f>
        <v>0</v>
      </c>
      <c r="AG111" s="72">
        <f>SUMIF(Tbl.Kosten[Sanr.],$A111,Tbl.Kosten[P131])-SUMIF(Tb.Financiering[SAnr.],$A111,Tb.Financiering[P31])</f>
        <v>0</v>
      </c>
      <c r="AH111" s="72">
        <f>SUMIF(Tbl.Kosten[Sanr.],$A111,Tbl.Kosten[P132])-SUMIF(Tb.Financiering[SAnr.],$A111,Tb.Financiering[P32])</f>
        <v>0</v>
      </c>
      <c r="AI111" s="72">
        <f>SUMIF(Tbl.Kosten[Sanr.],$A111,Tbl.Kosten[P133])-SUMIF(Tb.Financiering[SAnr.],$A111,Tb.Financiering[P33])</f>
        <v>0</v>
      </c>
      <c r="AJ111" s="72">
        <f>SUMIF(Tbl.Kosten[Sanr.],$A111,Tbl.Kosten[P134])-SUMIF(Tb.Financiering[SAnr.],$A111,Tb.Financiering[P34])</f>
        <v>0</v>
      </c>
      <c r="AK111" s="72">
        <f>SUMIF(Tbl.Kosten[Sanr.],$A111,Tbl.Kosten[P135])-SUMIF(Tb.Financiering[SAnr.],$A111,Tb.Financiering[P35])</f>
        <v>0</v>
      </c>
      <c r="AL111" s="72">
        <f>SUMIF(Tbl.Kosten[Sanr.],$A111,Tbl.Kosten[P136])-SUMIF(Tb.Financiering[SAnr.],$A111,Tb.Financiering[P36])</f>
        <v>0</v>
      </c>
      <c r="AM111" s="72">
        <f>SUMIF(Tbl.Kosten[Sanr.],$A111,Tbl.Kosten[P137])-SUMIF(Tb.Financiering[SAnr.],$A111,Tb.Financiering[P37])</f>
        <v>0</v>
      </c>
      <c r="AN111" s="72">
        <f>SUMIF(Tbl.Kosten[Sanr.],$A111,Tbl.Kosten[P138])-SUMIF(Tb.Financiering[SAnr.],$A111,Tb.Financiering[P38])</f>
        <v>0</v>
      </c>
      <c r="AO111" s="72">
        <f>SUMIF(Tbl.Kosten[Sanr.],$A111,Tbl.Kosten[P139])-SUMIF(Tb.Financiering[SAnr.],$A111,Tb.Financiering[P39])</f>
        <v>0</v>
      </c>
      <c r="AP111" s="72">
        <f>SUMIF(Tbl.Kosten[Sanr.],$A111,Tbl.Kosten[P140])-SUMIF(Tb.Financiering[SAnr.],$A111,Tb.Financiering[P40])</f>
        <v>0</v>
      </c>
      <c r="AQ111" s="72">
        <f>SUMIF(Tbl.Kosten[Sanr.],$A111,Tbl.Kosten[P141])-SUMIF(Tb.Financiering[SAnr.],$A111,Tb.Financiering[P41])</f>
        <v>0</v>
      </c>
      <c r="AR111" s="72">
        <f>SUMIF(Tbl.Kosten[Sanr.],$A111,Tbl.Kosten[P142])-SUMIF(Tb.Financiering[SAnr.],$A111,Tb.Financiering[P42])</f>
        <v>0</v>
      </c>
      <c r="AS111" s="72">
        <f>SUMIF(Tbl.Kosten[Sanr.],$A111,Tbl.Kosten[P143])-SUMIF(Tb.Financiering[SAnr.],$A111,Tb.Financiering[P43])</f>
        <v>0</v>
      </c>
      <c r="AT111" s="72">
        <f>SUMIF(Tbl.Kosten[Sanr.],$A111,Tbl.Kosten[P144])-SUMIF(Tb.Financiering[SAnr.],$A111,Tb.Financiering[P44])</f>
        <v>0</v>
      </c>
      <c r="AU111" s="72">
        <f>SUMIF(Tbl.Kosten[Sanr.],$A111,Tbl.Kosten[P145])-SUMIF(Tb.Financiering[SAnr.],$A111,Tb.Financiering[P45])</f>
        <v>0</v>
      </c>
      <c r="AV111" s="72">
        <f>SUMIF(Tbl.Kosten[Sanr.],$A111,Tbl.Kosten[P146])-SUMIF(Tb.Financiering[SAnr.],$A111,Tb.Financiering[P46])</f>
        <v>0</v>
      </c>
      <c r="AW111" s="72">
        <f>SUMIF(Tbl.Kosten[Sanr.],$A111,Tbl.Kosten[P147])-SUMIF(Tb.Financiering[SAnr.],$A111,Tb.Financiering[P47])</f>
        <v>0</v>
      </c>
      <c r="AX111" s="72">
        <f>SUMIF(Tbl.Kosten[Sanr.],$A111,Tbl.Kosten[P148])-SUMIF(Tb.Financiering[SAnr.],$A111,Tb.Financiering[P48])</f>
        <v>0</v>
      </c>
      <c r="AY111" s="72">
        <f>SUMIF(Tbl.Kosten[Sanr.],$A111,Tbl.Kosten[P149])-SUMIF(Tb.Financiering[SAnr.],$A111,Tb.Financiering[P49])</f>
        <v>0</v>
      </c>
      <c r="AZ111" s="72">
        <f>SUMIF(Tbl.Kosten[Sanr.],$A111,Tbl.Kosten[P150])-SUMIF(Tb.Financiering[SAnr.],$A111,Tb.Financiering[P50])</f>
        <v>0</v>
      </c>
    </row>
    <row r="112" spans="1:52" x14ac:dyDescent="0.35">
      <c r="A112" s="72" t="s">
        <v>165</v>
      </c>
      <c r="B112" s="87">
        <f t="shared" ref="B112:B138" si="4">SUM(C112:AZ112)</f>
        <v>0</v>
      </c>
      <c r="C112" s="72">
        <f>SUMIF(Tbl.Kosten[Sanr.],$A112,Tbl.Kosten[P101])-SUMIF(Tb.Financiering[SAnr.],$A112,Tb.Financiering[P1])</f>
        <v>0</v>
      </c>
      <c r="D112" s="72">
        <f>SUMIF(Tbl.Kosten[Sanr.],$A112,Tbl.Kosten[P102])-SUMIF(Tb.Financiering[SAnr.],$A112,Tb.Financiering[P2])</f>
        <v>0</v>
      </c>
      <c r="E112" s="72">
        <f>SUMIF(Tbl.Kosten[Sanr.],$A112,Tbl.Kosten[P103])-SUMIF(Tb.Financiering[SAnr.],$A112,Tb.Financiering[P3])</f>
        <v>0</v>
      </c>
      <c r="F112" s="72">
        <f>SUMIF(Tbl.Kosten[Sanr.],$A112,Tbl.Kosten[P104])-SUMIF(Tb.Financiering[SAnr.],$A112,Tb.Financiering[P4])</f>
        <v>0</v>
      </c>
      <c r="G112" s="72">
        <f>SUMIF(Tbl.Kosten[Sanr.],$A112,Tbl.Kosten[P105])-SUMIF(Tb.Financiering[SAnr.],$A112,Tb.Financiering[P5])</f>
        <v>0</v>
      </c>
      <c r="H112" s="72">
        <f>SUMIF(Tbl.Kosten[Sanr.],$A112,Tbl.Kosten[P106])-SUMIF(Tb.Financiering[SAnr.],$A112,Tb.Financiering[P6])</f>
        <v>0</v>
      </c>
      <c r="I112" s="72">
        <f>SUMIF(Tbl.Kosten[Sanr.],$A112,Tbl.Kosten[P107])-SUMIF(Tb.Financiering[SAnr.],$A112,Tb.Financiering[P7])</f>
        <v>0</v>
      </c>
      <c r="J112" s="72">
        <f>SUMIF(Tbl.Kosten[Sanr.],$A112,Tbl.Kosten[P108])-SUMIF(Tb.Financiering[SAnr.],$A112,Tb.Financiering[P8])</f>
        <v>0</v>
      </c>
      <c r="K112" s="72">
        <f>SUMIF(Tbl.Kosten[Sanr.],$A112,Tbl.Kosten[P109])-SUMIF(Tb.Financiering[SAnr.],$A112,Tb.Financiering[P9])</f>
        <v>0</v>
      </c>
      <c r="L112" s="72">
        <f>SUMIF(Tbl.Kosten[Sanr.],$A112,Tbl.Kosten[P110])-SUMIF(Tb.Financiering[SAnr.],$A112,Tb.Financiering[P10])</f>
        <v>0</v>
      </c>
      <c r="M112" s="72">
        <f>SUMIF(Tbl.Kosten[Sanr.],$A112,Tbl.Kosten[P111])-SUMIF(Tb.Financiering[SAnr.],$A112,Tb.Financiering[P11])</f>
        <v>0</v>
      </c>
      <c r="N112" s="72">
        <f>SUMIF(Tbl.Kosten[Sanr.],$A112,Tbl.Kosten[P112])-SUMIF(Tb.Financiering[SAnr.],$A112,Tb.Financiering[P12])</f>
        <v>0</v>
      </c>
      <c r="O112" s="72">
        <f>SUMIF(Tbl.Kosten[Sanr.],$A112,Tbl.Kosten[P113])-SUMIF(Tb.Financiering[SAnr.],$A112,Tb.Financiering[P13])</f>
        <v>0</v>
      </c>
      <c r="P112" s="72">
        <f>SUMIF(Tbl.Kosten[Sanr.],$A112,Tbl.Kosten[P114])-SUMIF(Tb.Financiering[SAnr.],$A112,Tb.Financiering[P14])</f>
        <v>0</v>
      </c>
      <c r="Q112" s="72">
        <f>SUMIF(Tbl.Kosten[Sanr.],$A112,Tbl.Kosten[P115])-SUMIF(Tb.Financiering[SAnr.],$A112,Tb.Financiering[P15])</f>
        <v>0</v>
      </c>
      <c r="R112" s="72">
        <f>SUMIF(Tbl.Kosten[Sanr.],$A112,Tbl.Kosten[P116])-SUMIF(Tb.Financiering[SAnr.],$A112,Tb.Financiering[P16])</f>
        <v>0</v>
      </c>
      <c r="S112" s="72">
        <f>SUMIF(Tbl.Kosten[Sanr.],$A112,Tbl.Kosten[P117])-SUMIF(Tb.Financiering[SAnr.],$A112,Tb.Financiering[P17])</f>
        <v>0</v>
      </c>
      <c r="T112" s="72">
        <f>SUMIF(Tbl.Kosten[Sanr.],$A112,Tbl.Kosten[P118])-SUMIF(Tb.Financiering[SAnr.],$A112,Tb.Financiering[P18])</f>
        <v>0</v>
      </c>
      <c r="U112" s="72">
        <f>SUMIF(Tbl.Kosten[Sanr.],$A112,Tbl.Kosten[P119])-SUMIF(Tb.Financiering[SAnr.],$A112,Tb.Financiering[P19])</f>
        <v>0</v>
      </c>
      <c r="V112" s="72">
        <f>SUMIF(Tbl.Kosten[Sanr.],$A112,Tbl.Kosten[P120])-SUMIF(Tb.Financiering[SAnr.],$A112,Tb.Financiering[P20])</f>
        <v>0</v>
      </c>
      <c r="W112" s="72">
        <f>SUMIF(Tbl.Kosten[Sanr.],$A112,Tbl.Kosten[P121])-SUMIF(Tb.Financiering[SAnr.],$A112,Tb.Financiering[P21])</f>
        <v>0</v>
      </c>
      <c r="X112" s="72">
        <f>SUMIF(Tbl.Kosten[Sanr.],$A112,Tbl.Kosten[P122])-SUMIF(Tb.Financiering[SAnr.],$A112,Tb.Financiering[P22])</f>
        <v>0</v>
      </c>
      <c r="Y112" s="72">
        <f>SUMIF(Tbl.Kosten[Sanr.],$A112,Tbl.Kosten[P123])-SUMIF(Tb.Financiering[SAnr.],$A112,Tb.Financiering[P23])</f>
        <v>0</v>
      </c>
      <c r="Z112" s="72">
        <f>SUMIF(Tbl.Kosten[Sanr.],$A112,Tbl.Kosten[P124])-SUMIF(Tb.Financiering[SAnr.],$A112,Tb.Financiering[P24])</f>
        <v>0</v>
      </c>
      <c r="AA112" s="72">
        <f>SUMIF(Tbl.Kosten[Sanr.],$A112,Tbl.Kosten[P125])-SUMIF(Tb.Financiering[SAnr.],$A112,Tb.Financiering[P25])</f>
        <v>0</v>
      </c>
      <c r="AB112" s="72">
        <f>SUMIF(Tbl.Kosten[Sanr.],$A112,Tbl.Kosten[P126])-SUMIF(Tb.Financiering[SAnr.],$A112,Tb.Financiering[P26])</f>
        <v>0</v>
      </c>
      <c r="AC112" s="72">
        <f>SUMIF(Tbl.Kosten[Sanr.],$A112,Tbl.Kosten[P127])-SUMIF(Tb.Financiering[SAnr.],$A112,Tb.Financiering[P27])</f>
        <v>0</v>
      </c>
      <c r="AD112" s="72">
        <f>SUMIF(Tbl.Kosten[Sanr.],$A112,Tbl.Kosten[P128])-SUMIF(Tb.Financiering[SAnr.],$A112,Tb.Financiering[P28])</f>
        <v>0</v>
      </c>
      <c r="AE112" s="72">
        <f>SUMIF(Tbl.Kosten[Sanr.],$A112,Tbl.Kosten[P129])-SUMIF(Tb.Financiering[SAnr.],$A112,Tb.Financiering[P29])</f>
        <v>0</v>
      </c>
      <c r="AF112" s="72">
        <f>SUMIF(Tbl.Kosten[Sanr.],$A112,Tbl.Kosten[P130])-SUMIF(Tb.Financiering[SAnr.],$A112,Tb.Financiering[P30])</f>
        <v>0</v>
      </c>
      <c r="AG112" s="72">
        <f>SUMIF(Tbl.Kosten[Sanr.],$A112,Tbl.Kosten[P131])-SUMIF(Tb.Financiering[SAnr.],$A112,Tb.Financiering[P31])</f>
        <v>0</v>
      </c>
      <c r="AH112" s="72">
        <f>SUMIF(Tbl.Kosten[Sanr.],$A112,Tbl.Kosten[P132])-SUMIF(Tb.Financiering[SAnr.],$A112,Tb.Financiering[P32])</f>
        <v>0</v>
      </c>
      <c r="AI112" s="72">
        <f>SUMIF(Tbl.Kosten[Sanr.],$A112,Tbl.Kosten[P133])-SUMIF(Tb.Financiering[SAnr.],$A112,Tb.Financiering[P33])</f>
        <v>0</v>
      </c>
      <c r="AJ112" s="72">
        <f>SUMIF(Tbl.Kosten[Sanr.],$A112,Tbl.Kosten[P134])-SUMIF(Tb.Financiering[SAnr.],$A112,Tb.Financiering[P34])</f>
        <v>0</v>
      </c>
      <c r="AK112" s="72">
        <f>SUMIF(Tbl.Kosten[Sanr.],$A112,Tbl.Kosten[P135])-SUMIF(Tb.Financiering[SAnr.],$A112,Tb.Financiering[P35])</f>
        <v>0</v>
      </c>
      <c r="AL112" s="72">
        <f>SUMIF(Tbl.Kosten[Sanr.],$A112,Tbl.Kosten[P136])-SUMIF(Tb.Financiering[SAnr.],$A112,Tb.Financiering[P36])</f>
        <v>0</v>
      </c>
      <c r="AM112" s="72">
        <f>SUMIF(Tbl.Kosten[Sanr.],$A112,Tbl.Kosten[P137])-SUMIF(Tb.Financiering[SAnr.],$A112,Tb.Financiering[P37])</f>
        <v>0</v>
      </c>
      <c r="AN112" s="72">
        <f>SUMIF(Tbl.Kosten[Sanr.],$A112,Tbl.Kosten[P138])-SUMIF(Tb.Financiering[SAnr.],$A112,Tb.Financiering[P38])</f>
        <v>0</v>
      </c>
      <c r="AO112" s="72">
        <f>SUMIF(Tbl.Kosten[Sanr.],$A112,Tbl.Kosten[P139])-SUMIF(Tb.Financiering[SAnr.],$A112,Tb.Financiering[P39])</f>
        <v>0</v>
      </c>
      <c r="AP112" s="72">
        <f>SUMIF(Tbl.Kosten[Sanr.],$A112,Tbl.Kosten[P140])-SUMIF(Tb.Financiering[SAnr.],$A112,Tb.Financiering[P40])</f>
        <v>0</v>
      </c>
      <c r="AQ112" s="72">
        <f>SUMIF(Tbl.Kosten[Sanr.],$A112,Tbl.Kosten[P141])-SUMIF(Tb.Financiering[SAnr.],$A112,Tb.Financiering[P41])</f>
        <v>0</v>
      </c>
      <c r="AR112" s="72">
        <f>SUMIF(Tbl.Kosten[Sanr.],$A112,Tbl.Kosten[P142])-SUMIF(Tb.Financiering[SAnr.],$A112,Tb.Financiering[P42])</f>
        <v>0</v>
      </c>
      <c r="AS112" s="72">
        <f>SUMIF(Tbl.Kosten[Sanr.],$A112,Tbl.Kosten[P143])-SUMIF(Tb.Financiering[SAnr.],$A112,Tb.Financiering[P43])</f>
        <v>0</v>
      </c>
      <c r="AT112" s="72">
        <f>SUMIF(Tbl.Kosten[Sanr.],$A112,Tbl.Kosten[P144])-SUMIF(Tb.Financiering[SAnr.],$A112,Tb.Financiering[P44])</f>
        <v>0</v>
      </c>
      <c r="AU112" s="72">
        <f>SUMIF(Tbl.Kosten[Sanr.],$A112,Tbl.Kosten[P145])-SUMIF(Tb.Financiering[SAnr.],$A112,Tb.Financiering[P45])</f>
        <v>0</v>
      </c>
      <c r="AV112" s="72">
        <f>SUMIF(Tbl.Kosten[Sanr.],$A112,Tbl.Kosten[P146])-SUMIF(Tb.Financiering[SAnr.],$A112,Tb.Financiering[P46])</f>
        <v>0</v>
      </c>
      <c r="AW112" s="72">
        <f>SUMIF(Tbl.Kosten[Sanr.],$A112,Tbl.Kosten[P147])-SUMIF(Tb.Financiering[SAnr.],$A112,Tb.Financiering[P47])</f>
        <v>0</v>
      </c>
      <c r="AX112" s="72">
        <f>SUMIF(Tbl.Kosten[Sanr.],$A112,Tbl.Kosten[P148])-SUMIF(Tb.Financiering[SAnr.],$A112,Tb.Financiering[P48])</f>
        <v>0</v>
      </c>
      <c r="AY112" s="72">
        <f>SUMIF(Tbl.Kosten[Sanr.],$A112,Tbl.Kosten[P149])-SUMIF(Tb.Financiering[SAnr.],$A112,Tb.Financiering[P49])</f>
        <v>0</v>
      </c>
      <c r="AZ112" s="72">
        <f>SUMIF(Tbl.Kosten[Sanr.],$A112,Tbl.Kosten[P150])-SUMIF(Tb.Financiering[SAnr.],$A112,Tb.Financiering[P50])</f>
        <v>0</v>
      </c>
    </row>
    <row r="113" spans="1:52" x14ac:dyDescent="0.35">
      <c r="A113" s="72" t="s">
        <v>166</v>
      </c>
      <c r="B113" s="87">
        <f t="shared" si="4"/>
        <v>0</v>
      </c>
      <c r="C113" s="72">
        <f>SUMIF(Tbl.Kosten[Sanr.],$A113,Tbl.Kosten[P101])-SUMIF(Tb.Financiering[SAnr.],$A113,Tb.Financiering[P1])</f>
        <v>0</v>
      </c>
      <c r="D113" s="72">
        <f>SUMIF(Tbl.Kosten[Sanr.],$A113,Tbl.Kosten[P102])-SUMIF(Tb.Financiering[SAnr.],$A113,Tb.Financiering[P2])</f>
        <v>0</v>
      </c>
      <c r="E113" s="72">
        <f>SUMIF(Tbl.Kosten[Sanr.],$A113,Tbl.Kosten[P103])-SUMIF(Tb.Financiering[SAnr.],$A113,Tb.Financiering[P3])</f>
        <v>0</v>
      </c>
      <c r="F113" s="72">
        <f>SUMIF(Tbl.Kosten[Sanr.],$A113,Tbl.Kosten[P104])-SUMIF(Tb.Financiering[SAnr.],$A113,Tb.Financiering[P4])</f>
        <v>0</v>
      </c>
      <c r="G113" s="72">
        <f>SUMIF(Tbl.Kosten[Sanr.],$A113,Tbl.Kosten[P105])-SUMIF(Tb.Financiering[SAnr.],$A113,Tb.Financiering[P5])</f>
        <v>0</v>
      </c>
      <c r="H113" s="72">
        <f>SUMIF(Tbl.Kosten[Sanr.],$A113,Tbl.Kosten[P106])-SUMIF(Tb.Financiering[SAnr.],$A113,Tb.Financiering[P6])</f>
        <v>0</v>
      </c>
      <c r="I113" s="72">
        <f>SUMIF(Tbl.Kosten[Sanr.],$A113,Tbl.Kosten[P107])-SUMIF(Tb.Financiering[SAnr.],$A113,Tb.Financiering[P7])</f>
        <v>0</v>
      </c>
      <c r="J113" s="72">
        <f>SUMIF(Tbl.Kosten[Sanr.],$A113,Tbl.Kosten[P108])-SUMIF(Tb.Financiering[SAnr.],$A113,Tb.Financiering[P8])</f>
        <v>0</v>
      </c>
      <c r="K113" s="72">
        <f>SUMIF(Tbl.Kosten[Sanr.],$A113,Tbl.Kosten[P109])-SUMIF(Tb.Financiering[SAnr.],$A113,Tb.Financiering[P9])</f>
        <v>0</v>
      </c>
      <c r="L113" s="72">
        <f>SUMIF(Tbl.Kosten[Sanr.],$A113,Tbl.Kosten[P110])-SUMIF(Tb.Financiering[SAnr.],$A113,Tb.Financiering[P10])</f>
        <v>0</v>
      </c>
      <c r="M113" s="72">
        <f>SUMIF(Tbl.Kosten[Sanr.],$A113,Tbl.Kosten[P111])-SUMIF(Tb.Financiering[SAnr.],$A113,Tb.Financiering[P11])</f>
        <v>0</v>
      </c>
      <c r="N113" s="72">
        <f>SUMIF(Tbl.Kosten[Sanr.],$A113,Tbl.Kosten[P112])-SUMIF(Tb.Financiering[SAnr.],$A113,Tb.Financiering[P12])</f>
        <v>0</v>
      </c>
      <c r="O113" s="72">
        <f>SUMIF(Tbl.Kosten[Sanr.],$A113,Tbl.Kosten[P113])-SUMIF(Tb.Financiering[SAnr.],$A113,Tb.Financiering[P13])</f>
        <v>0</v>
      </c>
      <c r="P113" s="72">
        <f>SUMIF(Tbl.Kosten[Sanr.],$A113,Tbl.Kosten[P114])-SUMIF(Tb.Financiering[SAnr.],$A113,Tb.Financiering[P14])</f>
        <v>0</v>
      </c>
      <c r="Q113" s="72">
        <f>SUMIF(Tbl.Kosten[Sanr.],$A113,Tbl.Kosten[P115])-SUMIF(Tb.Financiering[SAnr.],$A113,Tb.Financiering[P15])</f>
        <v>0</v>
      </c>
      <c r="R113" s="72">
        <f>SUMIF(Tbl.Kosten[Sanr.],$A113,Tbl.Kosten[P116])-SUMIF(Tb.Financiering[SAnr.],$A113,Tb.Financiering[P16])</f>
        <v>0</v>
      </c>
      <c r="S113" s="72">
        <f>SUMIF(Tbl.Kosten[Sanr.],$A113,Tbl.Kosten[P117])-SUMIF(Tb.Financiering[SAnr.],$A113,Tb.Financiering[P17])</f>
        <v>0</v>
      </c>
      <c r="T113" s="72">
        <f>SUMIF(Tbl.Kosten[Sanr.],$A113,Tbl.Kosten[P118])-SUMIF(Tb.Financiering[SAnr.],$A113,Tb.Financiering[P18])</f>
        <v>0</v>
      </c>
      <c r="U113" s="72">
        <f>SUMIF(Tbl.Kosten[Sanr.],$A113,Tbl.Kosten[P119])-SUMIF(Tb.Financiering[SAnr.],$A113,Tb.Financiering[P19])</f>
        <v>0</v>
      </c>
      <c r="V113" s="72">
        <f>SUMIF(Tbl.Kosten[Sanr.],$A113,Tbl.Kosten[P120])-SUMIF(Tb.Financiering[SAnr.],$A113,Tb.Financiering[P20])</f>
        <v>0</v>
      </c>
      <c r="W113" s="72">
        <f>SUMIF(Tbl.Kosten[Sanr.],$A113,Tbl.Kosten[P121])-SUMIF(Tb.Financiering[SAnr.],$A113,Tb.Financiering[P21])</f>
        <v>0</v>
      </c>
      <c r="X113" s="72">
        <f>SUMIF(Tbl.Kosten[Sanr.],$A113,Tbl.Kosten[P122])-SUMIF(Tb.Financiering[SAnr.],$A113,Tb.Financiering[P22])</f>
        <v>0</v>
      </c>
      <c r="Y113" s="72">
        <f>SUMIF(Tbl.Kosten[Sanr.],$A113,Tbl.Kosten[P123])-SUMIF(Tb.Financiering[SAnr.],$A113,Tb.Financiering[P23])</f>
        <v>0</v>
      </c>
      <c r="Z113" s="72">
        <f>SUMIF(Tbl.Kosten[Sanr.],$A113,Tbl.Kosten[P124])-SUMIF(Tb.Financiering[SAnr.],$A113,Tb.Financiering[P24])</f>
        <v>0</v>
      </c>
      <c r="AA113" s="72">
        <f>SUMIF(Tbl.Kosten[Sanr.],$A113,Tbl.Kosten[P125])-SUMIF(Tb.Financiering[SAnr.],$A113,Tb.Financiering[P25])</f>
        <v>0</v>
      </c>
      <c r="AB113" s="72">
        <f>SUMIF(Tbl.Kosten[Sanr.],$A113,Tbl.Kosten[P126])-SUMIF(Tb.Financiering[SAnr.],$A113,Tb.Financiering[P26])</f>
        <v>0</v>
      </c>
      <c r="AC113" s="72">
        <f>SUMIF(Tbl.Kosten[Sanr.],$A113,Tbl.Kosten[P127])-SUMIF(Tb.Financiering[SAnr.],$A113,Tb.Financiering[P27])</f>
        <v>0</v>
      </c>
      <c r="AD113" s="72">
        <f>SUMIF(Tbl.Kosten[Sanr.],$A113,Tbl.Kosten[P128])-SUMIF(Tb.Financiering[SAnr.],$A113,Tb.Financiering[P28])</f>
        <v>0</v>
      </c>
      <c r="AE113" s="72">
        <f>SUMIF(Tbl.Kosten[Sanr.],$A113,Tbl.Kosten[P129])-SUMIF(Tb.Financiering[SAnr.],$A113,Tb.Financiering[P29])</f>
        <v>0</v>
      </c>
      <c r="AF113" s="72">
        <f>SUMIF(Tbl.Kosten[Sanr.],$A113,Tbl.Kosten[P130])-SUMIF(Tb.Financiering[SAnr.],$A113,Tb.Financiering[P30])</f>
        <v>0</v>
      </c>
      <c r="AG113" s="72">
        <f>SUMIF(Tbl.Kosten[Sanr.],$A113,Tbl.Kosten[P131])-SUMIF(Tb.Financiering[SAnr.],$A113,Tb.Financiering[P31])</f>
        <v>0</v>
      </c>
      <c r="AH113" s="72">
        <f>SUMIF(Tbl.Kosten[Sanr.],$A113,Tbl.Kosten[P132])-SUMIF(Tb.Financiering[SAnr.],$A113,Tb.Financiering[P32])</f>
        <v>0</v>
      </c>
      <c r="AI113" s="72">
        <f>SUMIF(Tbl.Kosten[Sanr.],$A113,Tbl.Kosten[P133])-SUMIF(Tb.Financiering[SAnr.],$A113,Tb.Financiering[P33])</f>
        <v>0</v>
      </c>
      <c r="AJ113" s="72">
        <f>SUMIF(Tbl.Kosten[Sanr.],$A113,Tbl.Kosten[P134])-SUMIF(Tb.Financiering[SAnr.],$A113,Tb.Financiering[P34])</f>
        <v>0</v>
      </c>
      <c r="AK113" s="72">
        <f>SUMIF(Tbl.Kosten[Sanr.],$A113,Tbl.Kosten[P135])-SUMIF(Tb.Financiering[SAnr.],$A113,Tb.Financiering[P35])</f>
        <v>0</v>
      </c>
      <c r="AL113" s="72">
        <f>SUMIF(Tbl.Kosten[Sanr.],$A113,Tbl.Kosten[P136])-SUMIF(Tb.Financiering[SAnr.],$A113,Tb.Financiering[P36])</f>
        <v>0</v>
      </c>
      <c r="AM113" s="72">
        <f>SUMIF(Tbl.Kosten[Sanr.],$A113,Tbl.Kosten[P137])-SUMIF(Tb.Financiering[SAnr.],$A113,Tb.Financiering[P37])</f>
        <v>0</v>
      </c>
      <c r="AN113" s="72">
        <f>SUMIF(Tbl.Kosten[Sanr.],$A113,Tbl.Kosten[P138])-SUMIF(Tb.Financiering[SAnr.],$A113,Tb.Financiering[P38])</f>
        <v>0</v>
      </c>
      <c r="AO113" s="72">
        <f>SUMIF(Tbl.Kosten[Sanr.],$A113,Tbl.Kosten[P139])-SUMIF(Tb.Financiering[SAnr.],$A113,Tb.Financiering[P39])</f>
        <v>0</v>
      </c>
      <c r="AP113" s="72">
        <f>SUMIF(Tbl.Kosten[Sanr.],$A113,Tbl.Kosten[P140])-SUMIF(Tb.Financiering[SAnr.],$A113,Tb.Financiering[P40])</f>
        <v>0</v>
      </c>
      <c r="AQ113" s="72">
        <f>SUMIF(Tbl.Kosten[Sanr.],$A113,Tbl.Kosten[P141])-SUMIF(Tb.Financiering[SAnr.],$A113,Tb.Financiering[P41])</f>
        <v>0</v>
      </c>
      <c r="AR113" s="72">
        <f>SUMIF(Tbl.Kosten[Sanr.],$A113,Tbl.Kosten[P142])-SUMIF(Tb.Financiering[SAnr.],$A113,Tb.Financiering[P42])</f>
        <v>0</v>
      </c>
      <c r="AS113" s="72">
        <f>SUMIF(Tbl.Kosten[Sanr.],$A113,Tbl.Kosten[P143])-SUMIF(Tb.Financiering[SAnr.],$A113,Tb.Financiering[P43])</f>
        <v>0</v>
      </c>
      <c r="AT113" s="72">
        <f>SUMIF(Tbl.Kosten[Sanr.],$A113,Tbl.Kosten[P144])-SUMIF(Tb.Financiering[SAnr.],$A113,Tb.Financiering[P44])</f>
        <v>0</v>
      </c>
      <c r="AU113" s="72">
        <f>SUMIF(Tbl.Kosten[Sanr.],$A113,Tbl.Kosten[P145])-SUMIF(Tb.Financiering[SAnr.],$A113,Tb.Financiering[P45])</f>
        <v>0</v>
      </c>
      <c r="AV113" s="72">
        <f>SUMIF(Tbl.Kosten[Sanr.],$A113,Tbl.Kosten[P146])-SUMIF(Tb.Financiering[SAnr.],$A113,Tb.Financiering[P46])</f>
        <v>0</v>
      </c>
      <c r="AW113" s="72">
        <f>SUMIF(Tbl.Kosten[Sanr.],$A113,Tbl.Kosten[P147])-SUMIF(Tb.Financiering[SAnr.],$A113,Tb.Financiering[P47])</f>
        <v>0</v>
      </c>
      <c r="AX113" s="72">
        <f>SUMIF(Tbl.Kosten[Sanr.],$A113,Tbl.Kosten[P148])-SUMIF(Tb.Financiering[SAnr.],$A113,Tb.Financiering[P48])</f>
        <v>0</v>
      </c>
      <c r="AY113" s="72">
        <f>SUMIF(Tbl.Kosten[Sanr.],$A113,Tbl.Kosten[P149])-SUMIF(Tb.Financiering[SAnr.],$A113,Tb.Financiering[P49])</f>
        <v>0</v>
      </c>
      <c r="AZ113" s="72">
        <f>SUMIF(Tbl.Kosten[Sanr.],$A113,Tbl.Kosten[P150])-SUMIF(Tb.Financiering[SAnr.],$A113,Tb.Financiering[P50])</f>
        <v>0</v>
      </c>
    </row>
    <row r="114" spans="1:52" x14ac:dyDescent="0.35">
      <c r="A114" s="72" t="s">
        <v>167</v>
      </c>
      <c r="B114" s="87">
        <f t="shared" si="4"/>
        <v>0</v>
      </c>
      <c r="C114" s="72">
        <f>SUMIF(Tbl.Kosten[Sanr.],$A114,Tbl.Kosten[P101])-SUMIF(Tb.Financiering[SAnr.],$A114,Tb.Financiering[P1])</f>
        <v>0</v>
      </c>
      <c r="D114" s="72">
        <f>SUMIF(Tbl.Kosten[Sanr.],$A114,Tbl.Kosten[P102])-SUMIF(Tb.Financiering[SAnr.],$A114,Tb.Financiering[P2])</f>
        <v>0</v>
      </c>
      <c r="E114" s="72">
        <f>SUMIF(Tbl.Kosten[Sanr.],$A114,Tbl.Kosten[P103])-SUMIF(Tb.Financiering[SAnr.],$A114,Tb.Financiering[P3])</f>
        <v>0</v>
      </c>
      <c r="F114" s="72">
        <f>SUMIF(Tbl.Kosten[Sanr.],$A114,Tbl.Kosten[P104])-SUMIF(Tb.Financiering[SAnr.],$A114,Tb.Financiering[P4])</f>
        <v>0</v>
      </c>
      <c r="G114" s="72">
        <f>SUMIF(Tbl.Kosten[Sanr.],$A114,Tbl.Kosten[P105])-SUMIF(Tb.Financiering[SAnr.],$A114,Tb.Financiering[P5])</f>
        <v>0</v>
      </c>
      <c r="H114" s="72">
        <f>SUMIF(Tbl.Kosten[Sanr.],$A114,Tbl.Kosten[P106])-SUMIF(Tb.Financiering[SAnr.],$A114,Tb.Financiering[P6])</f>
        <v>0</v>
      </c>
      <c r="I114" s="72">
        <f>SUMIF(Tbl.Kosten[Sanr.],$A114,Tbl.Kosten[P107])-SUMIF(Tb.Financiering[SAnr.],$A114,Tb.Financiering[P7])</f>
        <v>0</v>
      </c>
      <c r="J114" s="72">
        <f>SUMIF(Tbl.Kosten[Sanr.],$A114,Tbl.Kosten[P108])-SUMIF(Tb.Financiering[SAnr.],$A114,Tb.Financiering[P8])</f>
        <v>0</v>
      </c>
      <c r="K114" s="72">
        <f>SUMIF(Tbl.Kosten[Sanr.],$A114,Tbl.Kosten[P109])-SUMIF(Tb.Financiering[SAnr.],$A114,Tb.Financiering[P9])</f>
        <v>0</v>
      </c>
      <c r="L114" s="72">
        <f>SUMIF(Tbl.Kosten[Sanr.],$A114,Tbl.Kosten[P110])-SUMIF(Tb.Financiering[SAnr.],$A114,Tb.Financiering[P10])</f>
        <v>0</v>
      </c>
      <c r="M114" s="72">
        <f>SUMIF(Tbl.Kosten[Sanr.],$A114,Tbl.Kosten[P111])-SUMIF(Tb.Financiering[SAnr.],$A114,Tb.Financiering[P11])</f>
        <v>0</v>
      </c>
      <c r="N114" s="72">
        <f>SUMIF(Tbl.Kosten[Sanr.],$A114,Tbl.Kosten[P112])-SUMIF(Tb.Financiering[SAnr.],$A114,Tb.Financiering[P12])</f>
        <v>0</v>
      </c>
      <c r="O114" s="72">
        <f>SUMIF(Tbl.Kosten[Sanr.],$A114,Tbl.Kosten[P113])-SUMIF(Tb.Financiering[SAnr.],$A114,Tb.Financiering[P13])</f>
        <v>0</v>
      </c>
      <c r="P114" s="72">
        <f>SUMIF(Tbl.Kosten[Sanr.],$A114,Tbl.Kosten[P114])-SUMIF(Tb.Financiering[SAnr.],$A114,Tb.Financiering[P14])</f>
        <v>0</v>
      </c>
      <c r="Q114" s="72">
        <f>SUMIF(Tbl.Kosten[Sanr.],$A114,Tbl.Kosten[P115])-SUMIF(Tb.Financiering[SAnr.],$A114,Tb.Financiering[P15])</f>
        <v>0</v>
      </c>
      <c r="R114" s="72">
        <f>SUMIF(Tbl.Kosten[Sanr.],$A114,Tbl.Kosten[P116])-SUMIF(Tb.Financiering[SAnr.],$A114,Tb.Financiering[P16])</f>
        <v>0</v>
      </c>
      <c r="S114" s="72">
        <f>SUMIF(Tbl.Kosten[Sanr.],$A114,Tbl.Kosten[P117])-SUMIF(Tb.Financiering[SAnr.],$A114,Tb.Financiering[P17])</f>
        <v>0</v>
      </c>
      <c r="T114" s="72">
        <f>SUMIF(Tbl.Kosten[Sanr.],$A114,Tbl.Kosten[P118])-SUMIF(Tb.Financiering[SAnr.],$A114,Tb.Financiering[P18])</f>
        <v>0</v>
      </c>
      <c r="U114" s="72">
        <f>SUMIF(Tbl.Kosten[Sanr.],$A114,Tbl.Kosten[P119])-SUMIF(Tb.Financiering[SAnr.],$A114,Tb.Financiering[P19])</f>
        <v>0</v>
      </c>
      <c r="V114" s="72">
        <f>SUMIF(Tbl.Kosten[Sanr.],$A114,Tbl.Kosten[P120])-SUMIF(Tb.Financiering[SAnr.],$A114,Tb.Financiering[P20])</f>
        <v>0</v>
      </c>
      <c r="W114" s="72">
        <f>SUMIF(Tbl.Kosten[Sanr.],$A114,Tbl.Kosten[P121])-SUMIF(Tb.Financiering[SAnr.],$A114,Tb.Financiering[P21])</f>
        <v>0</v>
      </c>
      <c r="X114" s="72">
        <f>SUMIF(Tbl.Kosten[Sanr.],$A114,Tbl.Kosten[P122])-SUMIF(Tb.Financiering[SAnr.],$A114,Tb.Financiering[P22])</f>
        <v>0</v>
      </c>
      <c r="Y114" s="72">
        <f>SUMIF(Tbl.Kosten[Sanr.],$A114,Tbl.Kosten[P123])-SUMIF(Tb.Financiering[SAnr.],$A114,Tb.Financiering[P23])</f>
        <v>0</v>
      </c>
      <c r="Z114" s="72">
        <f>SUMIF(Tbl.Kosten[Sanr.],$A114,Tbl.Kosten[P124])-SUMIF(Tb.Financiering[SAnr.],$A114,Tb.Financiering[P24])</f>
        <v>0</v>
      </c>
      <c r="AA114" s="72">
        <f>SUMIF(Tbl.Kosten[Sanr.],$A114,Tbl.Kosten[P125])-SUMIF(Tb.Financiering[SAnr.],$A114,Tb.Financiering[P25])</f>
        <v>0</v>
      </c>
      <c r="AB114" s="72">
        <f>SUMIF(Tbl.Kosten[Sanr.],$A114,Tbl.Kosten[P126])-SUMIF(Tb.Financiering[SAnr.],$A114,Tb.Financiering[P26])</f>
        <v>0</v>
      </c>
      <c r="AC114" s="72">
        <f>SUMIF(Tbl.Kosten[Sanr.],$A114,Tbl.Kosten[P127])-SUMIF(Tb.Financiering[SAnr.],$A114,Tb.Financiering[P27])</f>
        <v>0</v>
      </c>
      <c r="AD114" s="72">
        <f>SUMIF(Tbl.Kosten[Sanr.],$A114,Tbl.Kosten[P128])-SUMIF(Tb.Financiering[SAnr.],$A114,Tb.Financiering[P28])</f>
        <v>0</v>
      </c>
      <c r="AE114" s="72">
        <f>SUMIF(Tbl.Kosten[Sanr.],$A114,Tbl.Kosten[P129])-SUMIF(Tb.Financiering[SAnr.],$A114,Tb.Financiering[P29])</f>
        <v>0</v>
      </c>
      <c r="AF114" s="72">
        <f>SUMIF(Tbl.Kosten[Sanr.],$A114,Tbl.Kosten[P130])-SUMIF(Tb.Financiering[SAnr.],$A114,Tb.Financiering[P30])</f>
        <v>0</v>
      </c>
      <c r="AG114" s="72">
        <f>SUMIF(Tbl.Kosten[Sanr.],$A114,Tbl.Kosten[P131])-SUMIF(Tb.Financiering[SAnr.],$A114,Tb.Financiering[P31])</f>
        <v>0</v>
      </c>
      <c r="AH114" s="72">
        <f>SUMIF(Tbl.Kosten[Sanr.],$A114,Tbl.Kosten[P132])-SUMIF(Tb.Financiering[SAnr.],$A114,Tb.Financiering[P32])</f>
        <v>0</v>
      </c>
      <c r="AI114" s="72">
        <f>SUMIF(Tbl.Kosten[Sanr.],$A114,Tbl.Kosten[P133])-SUMIF(Tb.Financiering[SAnr.],$A114,Tb.Financiering[P33])</f>
        <v>0</v>
      </c>
      <c r="AJ114" s="72">
        <f>SUMIF(Tbl.Kosten[Sanr.],$A114,Tbl.Kosten[P134])-SUMIF(Tb.Financiering[SAnr.],$A114,Tb.Financiering[P34])</f>
        <v>0</v>
      </c>
      <c r="AK114" s="72">
        <f>SUMIF(Tbl.Kosten[Sanr.],$A114,Tbl.Kosten[P135])-SUMIF(Tb.Financiering[SAnr.],$A114,Tb.Financiering[P35])</f>
        <v>0</v>
      </c>
      <c r="AL114" s="72">
        <f>SUMIF(Tbl.Kosten[Sanr.],$A114,Tbl.Kosten[P136])-SUMIF(Tb.Financiering[SAnr.],$A114,Tb.Financiering[P36])</f>
        <v>0</v>
      </c>
      <c r="AM114" s="72">
        <f>SUMIF(Tbl.Kosten[Sanr.],$A114,Tbl.Kosten[P137])-SUMIF(Tb.Financiering[SAnr.],$A114,Tb.Financiering[P37])</f>
        <v>0</v>
      </c>
      <c r="AN114" s="72">
        <f>SUMIF(Tbl.Kosten[Sanr.],$A114,Tbl.Kosten[P138])-SUMIF(Tb.Financiering[SAnr.],$A114,Tb.Financiering[P38])</f>
        <v>0</v>
      </c>
      <c r="AO114" s="72">
        <f>SUMIF(Tbl.Kosten[Sanr.],$A114,Tbl.Kosten[P139])-SUMIF(Tb.Financiering[SAnr.],$A114,Tb.Financiering[P39])</f>
        <v>0</v>
      </c>
      <c r="AP114" s="72">
        <f>SUMIF(Tbl.Kosten[Sanr.],$A114,Tbl.Kosten[P140])-SUMIF(Tb.Financiering[SAnr.],$A114,Tb.Financiering[P40])</f>
        <v>0</v>
      </c>
      <c r="AQ114" s="72">
        <f>SUMIF(Tbl.Kosten[Sanr.],$A114,Tbl.Kosten[P141])-SUMIF(Tb.Financiering[SAnr.],$A114,Tb.Financiering[P41])</f>
        <v>0</v>
      </c>
      <c r="AR114" s="72">
        <f>SUMIF(Tbl.Kosten[Sanr.],$A114,Tbl.Kosten[P142])-SUMIF(Tb.Financiering[SAnr.],$A114,Tb.Financiering[P42])</f>
        <v>0</v>
      </c>
      <c r="AS114" s="72">
        <f>SUMIF(Tbl.Kosten[Sanr.],$A114,Tbl.Kosten[P143])-SUMIF(Tb.Financiering[SAnr.],$A114,Tb.Financiering[P43])</f>
        <v>0</v>
      </c>
      <c r="AT114" s="72">
        <f>SUMIF(Tbl.Kosten[Sanr.],$A114,Tbl.Kosten[P144])-SUMIF(Tb.Financiering[SAnr.],$A114,Tb.Financiering[P44])</f>
        <v>0</v>
      </c>
      <c r="AU114" s="72">
        <f>SUMIF(Tbl.Kosten[Sanr.],$A114,Tbl.Kosten[P145])-SUMIF(Tb.Financiering[SAnr.],$A114,Tb.Financiering[P45])</f>
        <v>0</v>
      </c>
      <c r="AV114" s="72">
        <f>SUMIF(Tbl.Kosten[Sanr.],$A114,Tbl.Kosten[P146])-SUMIF(Tb.Financiering[SAnr.],$A114,Tb.Financiering[P46])</f>
        <v>0</v>
      </c>
      <c r="AW114" s="72">
        <f>SUMIF(Tbl.Kosten[Sanr.],$A114,Tbl.Kosten[P147])-SUMIF(Tb.Financiering[SAnr.],$A114,Tb.Financiering[P47])</f>
        <v>0</v>
      </c>
      <c r="AX114" s="72">
        <f>SUMIF(Tbl.Kosten[Sanr.],$A114,Tbl.Kosten[P148])-SUMIF(Tb.Financiering[SAnr.],$A114,Tb.Financiering[P48])</f>
        <v>0</v>
      </c>
      <c r="AY114" s="72">
        <f>SUMIF(Tbl.Kosten[Sanr.],$A114,Tbl.Kosten[P149])-SUMIF(Tb.Financiering[SAnr.],$A114,Tb.Financiering[P49])</f>
        <v>0</v>
      </c>
      <c r="AZ114" s="72">
        <f>SUMIF(Tbl.Kosten[Sanr.],$A114,Tbl.Kosten[P150])-SUMIF(Tb.Financiering[SAnr.],$A114,Tb.Financiering[P50])</f>
        <v>0</v>
      </c>
    </row>
    <row r="115" spans="1:52" x14ac:dyDescent="0.35">
      <c r="A115" s="72" t="s">
        <v>345</v>
      </c>
      <c r="B115" s="87">
        <f t="shared" si="4"/>
        <v>0</v>
      </c>
      <c r="C115" s="72">
        <f>SUMIF(Tbl.Kosten[Sanr.],$A115,Tbl.Kosten[P101])-SUMIF(Tb.Financiering[SAnr.],$A115,Tb.Financiering[P1])</f>
        <v>0</v>
      </c>
      <c r="D115" s="72">
        <f>SUMIF(Tbl.Kosten[Sanr.],$A115,Tbl.Kosten[P102])-SUMIF(Tb.Financiering[SAnr.],$A115,Tb.Financiering[P2])</f>
        <v>0</v>
      </c>
      <c r="E115" s="72">
        <f>SUMIF(Tbl.Kosten[Sanr.],$A115,Tbl.Kosten[P103])-SUMIF(Tb.Financiering[SAnr.],$A115,Tb.Financiering[P3])</f>
        <v>0</v>
      </c>
      <c r="F115" s="72">
        <f>SUMIF(Tbl.Kosten[Sanr.],$A115,Tbl.Kosten[P104])-SUMIF(Tb.Financiering[SAnr.],$A115,Tb.Financiering[P4])</f>
        <v>0</v>
      </c>
      <c r="G115" s="72">
        <f>SUMIF(Tbl.Kosten[Sanr.],$A115,Tbl.Kosten[P105])-SUMIF(Tb.Financiering[SAnr.],$A115,Tb.Financiering[P5])</f>
        <v>0</v>
      </c>
      <c r="H115" s="72">
        <f>SUMIF(Tbl.Kosten[Sanr.],$A115,Tbl.Kosten[P106])-SUMIF(Tb.Financiering[SAnr.],$A115,Tb.Financiering[P6])</f>
        <v>0</v>
      </c>
      <c r="I115" s="72">
        <f>SUMIF(Tbl.Kosten[Sanr.],$A115,Tbl.Kosten[P107])-SUMIF(Tb.Financiering[SAnr.],$A115,Tb.Financiering[P7])</f>
        <v>0</v>
      </c>
      <c r="J115" s="72">
        <f>SUMIF(Tbl.Kosten[Sanr.],$A115,Tbl.Kosten[P108])-SUMIF(Tb.Financiering[SAnr.],$A115,Tb.Financiering[P8])</f>
        <v>0</v>
      </c>
      <c r="K115" s="72">
        <f>SUMIF(Tbl.Kosten[Sanr.],$A115,Tbl.Kosten[P109])-SUMIF(Tb.Financiering[SAnr.],$A115,Tb.Financiering[P9])</f>
        <v>0</v>
      </c>
      <c r="L115" s="72">
        <f>SUMIF(Tbl.Kosten[Sanr.],$A115,Tbl.Kosten[P110])-SUMIF(Tb.Financiering[SAnr.],$A115,Tb.Financiering[P10])</f>
        <v>0</v>
      </c>
      <c r="M115" s="72">
        <f>SUMIF(Tbl.Kosten[Sanr.],$A115,Tbl.Kosten[P111])-SUMIF(Tb.Financiering[SAnr.],$A115,Tb.Financiering[P11])</f>
        <v>0</v>
      </c>
      <c r="N115" s="72">
        <f>SUMIF(Tbl.Kosten[Sanr.],$A115,Tbl.Kosten[P112])-SUMIF(Tb.Financiering[SAnr.],$A115,Tb.Financiering[P12])</f>
        <v>0</v>
      </c>
      <c r="O115" s="72">
        <f>SUMIF(Tbl.Kosten[Sanr.],$A115,Tbl.Kosten[P113])-SUMIF(Tb.Financiering[SAnr.],$A115,Tb.Financiering[P13])</f>
        <v>0</v>
      </c>
      <c r="P115" s="72">
        <f>SUMIF(Tbl.Kosten[Sanr.],$A115,Tbl.Kosten[P114])-SUMIF(Tb.Financiering[SAnr.],$A115,Tb.Financiering[P14])</f>
        <v>0</v>
      </c>
      <c r="Q115" s="72">
        <f>SUMIF(Tbl.Kosten[Sanr.],$A115,Tbl.Kosten[P115])-SUMIF(Tb.Financiering[SAnr.],$A115,Tb.Financiering[P15])</f>
        <v>0</v>
      </c>
      <c r="R115" s="72">
        <f>SUMIF(Tbl.Kosten[Sanr.],$A115,Tbl.Kosten[P116])-SUMIF(Tb.Financiering[SAnr.],$A115,Tb.Financiering[P16])</f>
        <v>0</v>
      </c>
      <c r="S115" s="72">
        <f>SUMIF(Tbl.Kosten[Sanr.],$A115,Tbl.Kosten[P117])-SUMIF(Tb.Financiering[SAnr.],$A115,Tb.Financiering[P17])</f>
        <v>0</v>
      </c>
      <c r="T115" s="72">
        <f>SUMIF(Tbl.Kosten[Sanr.],$A115,Tbl.Kosten[P118])-SUMIF(Tb.Financiering[SAnr.],$A115,Tb.Financiering[P18])</f>
        <v>0</v>
      </c>
      <c r="U115" s="72">
        <f>SUMIF(Tbl.Kosten[Sanr.],$A115,Tbl.Kosten[P119])-SUMIF(Tb.Financiering[SAnr.],$A115,Tb.Financiering[P19])</f>
        <v>0</v>
      </c>
      <c r="V115" s="72">
        <f>SUMIF(Tbl.Kosten[Sanr.],$A115,Tbl.Kosten[P120])-SUMIF(Tb.Financiering[SAnr.],$A115,Tb.Financiering[P20])</f>
        <v>0</v>
      </c>
      <c r="W115" s="72">
        <f>SUMIF(Tbl.Kosten[Sanr.],$A115,Tbl.Kosten[P121])-SUMIF(Tb.Financiering[SAnr.],$A115,Tb.Financiering[P21])</f>
        <v>0</v>
      </c>
      <c r="X115" s="72">
        <f>SUMIF(Tbl.Kosten[Sanr.],$A115,Tbl.Kosten[P122])-SUMIF(Tb.Financiering[SAnr.],$A115,Tb.Financiering[P22])</f>
        <v>0</v>
      </c>
      <c r="Y115" s="72">
        <f>SUMIF(Tbl.Kosten[Sanr.],$A115,Tbl.Kosten[P123])-SUMIF(Tb.Financiering[SAnr.],$A115,Tb.Financiering[P23])</f>
        <v>0</v>
      </c>
      <c r="Z115" s="72">
        <f>SUMIF(Tbl.Kosten[Sanr.],$A115,Tbl.Kosten[P124])-SUMIF(Tb.Financiering[SAnr.],$A115,Tb.Financiering[P24])</f>
        <v>0</v>
      </c>
      <c r="AA115" s="72">
        <f>SUMIF(Tbl.Kosten[Sanr.],$A115,Tbl.Kosten[P125])-SUMIF(Tb.Financiering[SAnr.],$A115,Tb.Financiering[P25])</f>
        <v>0</v>
      </c>
      <c r="AB115" s="72">
        <f>SUMIF(Tbl.Kosten[Sanr.],$A115,Tbl.Kosten[P126])-SUMIF(Tb.Financiering[SAnr.],$A115,Tb.Financiering[P26])</f>
        <v>0</v>
      </c>
      <c r="AC115" s="72">
        <f>SUMIF(Tbl.Kosten[Sanr.],$A115,Tbl.Kosten[P127])-SUMIF(Tb.Financiering[SAnr.],$A115,Tb.Financiering[P27])</f>
        <v>0</v>
      </c>
      <c r="AD115" s="72">
        <f>SUMIF(Tbl.Kosten[Sanr.],$A115,Tbl.Kosten[P128])-SUMIF(Tb.Financiering[SAnr.],$A115,Tb.Financiering[P28])</f>
        <v>0</v>
      </c>
      <c r="AE115" s="72">
        <f>SUMIF(Tbl.Kosten[Sanr.],$A115,Tbl.Kosten[P129])-SUMIF(Tb.Financiering[SAnr.],$A115,Tb.Financiering[P29])</f>
        <v>0</v>
      </c>
      <c r="AF115" s="72">
        <f>SUMIF(Tbl.Kosten[Sanr.],$A115,Tbl.Kosten[P130])-SUMIF(Tb.Financiering[SAnr.],$A115,Tb.Financiering[P30])</f>
        <v>0</v>
      </c>
      <c r="AG115" s="72">
        <f>SUMIF(Tbl.Kosten[Sanr.],$A115,Tbl.Kosten[P131])-SUMIF(Tb.Financiering[SAnr.],$A115,Tb.Financiering[P31])</f>
        <v>0</v>
      </c>
      <c r="AH115" s="72">
        <f>SUMIF(Tbl.Kosten[Sanr.],$A115,Tbl.Kosten[P132])-SUMIF(Tb.Financiering[SAnr.],$A115,Tb.Financiering[P32])</f>
        <v>0</v>
      </c>
      <c r="AI115" s="72">
        <f>SUMIF(Tbl.Kosten[Sanr.],$A115,Tbl.Kosten[P133])-SUMIF(Tb.Financiering[SAnr.],$A115,Tb.Financiering[P33])</f>
        <v>0</v>
      </c>
      <c r="AJ115" s="72">
        <f>SUMIF(Tbl.Kosten[Sanr.],$A115,Tbl.Kosten[P134])-SUMIF(Tb.Financiering[SAnr.],$A115,Tb.Financiering[P34])</f>
        <v>0</v>
      </c>
      <c r="AK115" s="72">
        <f>SUMIF(Tbl.Kosten[Sanr.],$A115,Tbl.Kosten[P135])-SUMIF(Tb.Financiering[SAnr.],$A115,Tb.Financiering[P35])</f>
        <v>0</v>
      </c>
      <c r="AL115" s="72">
        <f>SUMIF(Tbl.Kosten[Sanr.],$A115,Tbl.Kosten[P136])-SUMIF(Tb.Financiering[SAnr.],$A115,Tb.Financiering[P36])</f>
        <v>0</v>
      </c>
      <c r="AM115" s="72">
        <f>SUMIF(Tbl.Kosten[Sanr.],$A115,Tbl.Kosten[P137])-SUMIF(Tb.Financiering[SAnr.],$A115,Tb.Financiering[P37])</f>
        <v>0</v>
      </c>
      <c r="AN115" s="72">
        <f>SUMIF(Tbl.Kosten[Sanr.],$A115,Tbl.Kosten[P138])-SUMIF(Tb.Financiering[SAnr.],$A115,Tb.Financiering[P38])</f>
        <v>0</v>
      </c>
      <c r="AO115" s="72">
        <f>SUMIF(Tbl.Kosten[Sanr.],$A115,Tbl.Kosten[P139])-SUMIF(Tb.Financiering[SAnr.],$A115,Tb.Financiering[P39])</f>
        <v>0</v>
      </c>
      <c r="AP115" s="72">
        <f>SUMIF(Tbl.Kosten[Sanr.],$A115,Tbl.Kosten[P140])-SUMIF(Tb.Financiering[SAnr.],$A115,Tb.Financiering[P40])</f>
        <v>0</v>
      </c>
      <c r="AQ115" s="72">
        <f>SUMIF(Tbl.Kosten[Sanr.],$A115,Tbl.Kosten[P141])-SUMIF(Tb.Financiering[SAnr.],$A115,Tb.Financiering[P41])</f>
        <v>0</v>
      </c>
      <c r="AR115" s="72">
        <f>SUMIF(Tbl.Kosten[Sanr.],$A115,Tbl.Kosten[P142])-SUMIF(Tb.Financiering[SAnr.],$A115,Tb.Financiering[P42])</f>
        <v>0</v>
      </c>
      <c r="AS115" s="72">
        <f>SUMIF(Tbl.Kosten[Sanr.],$A115,Tbl.Kosten[P143])-SUMIF(Tb.Financiering[SAnr.],$A115,Tb.Financiering[P43])</f>
        <v>0</v>
      </c>
      <c r="AT115" s="72">
        <f>SUMIF(Tbl.Kosten[Sanr.],$A115,Tbl.Kosten[P144])-SUMIF(Tb.Financiering[SAnr.],$A115,Tb.Financiering[P44])</f>
        <v>0</v>
      </c>
      <c r="AU115" s="72">
        <f>SUMIF(Tbl.Kosten[Sanr.],$A115,Tbl.Kosten[P145])-SUMIF(Tb.Financiering[SAnr.],$A115,Tb.Financiering[P45])</f>
        <v>0</v>
      </c>
      <c r="AV115" s="72">
        <f>SUMIF(Tbl.Kosten[Sanr.],$A115,Tbl.Kosten[P146])-SUMIF(Tb.Financiering[SAnr.],$A115,Tb.Financiering[P46])</f>
        <v>0</v>
      </c>
      <c r="AW115" s="72">
        <f>SUMIF(Tbl.Kosten[Sanr.],$A115,Tbl.Kosten[P147])-SUMIF(Tb.Financiering[SAnr.],$A115,Tb.Financiering[P47])</f>
        <v>0</v>
      </c>
      <c r="AX115" s="72">
        <f>SUMIF(Tbl.Kosten[Sanr.],$A115,Tbl.Kosten[P148])-SUMIF(Tb.Financiering[SAnr.],$A115,Tb.Financiering[P48])</f>
        <v>0</v>
      </c>
      <c r="AY115" s="72">
        <f>SUMIF(Tbl.Kosten[Sanr.],$A115,Tbl.Kosten[P149])-SUMIF(Tb.Financiering[SAnr.],$A115,Tb.Financiering[P49])</f>
        <v>0</v>
      </c>
      <c r="AZ115" s="72">
        <f>SUMIF(Tbl.Kosten[Sanr.],$A115,Tbl.Kosten[P150])-SUMIF(Tb.Financiering[SAnr.],$A115,Tb.Financiering[P50])</f>
        <v>0</v>
      </c>
    </row>
    <row r="116" spans="1:52" x14ac:dyDescent="0.35">
      <c r="A116" s="72" t="s">
        <v>346</v>
      </c>
      <c r="B116" s="87">
        <f t="shared" si="4"/>
        <v>0</v>
      </c>
      <c r="C116" s="72">
        <f>SUMIF(Tbl.Kosten[Sanr.],$A116,Tbl.Kosten[P101])-SUMIF(Tb.Financiering[SAnr.],$A116,Tb.Financiering[P1])</f>
        <v>0</v>
      </c>
      <c r="D116" s="72">
        <f>SUMIF(Tbl.Kosten[Sanr.],$A116,Tbl.Kosten[P102])-SUMIF(Tb.Financiering[SAnr.],$A116,Tb.Financiering[P2])</f>
        <v>0</v>
      </c>
      <c r="E116" s="72">
        <f>SUMIF(Tbl.Kosten[Sanr.],$A116,Tbl.Kosten[P103])-SUMIF(Tb.Financiering[SAnr.],$A116,Tb.Financiering[P3])</f>
        <v>0</v>
      </c>
      <c r="F116" s="72">
        <f>SUMIF(Tbl.Kosten[Sanr.],$A116,Tbl.Kosten[P104])-SUMIF(Tb.Financiering[SAnr.],$A116,Tb.Financiering[P4])</f>
        <v>0</v>
      </c>
      <c r="G116" s="72">
        <f>SUMIF(Tbl.Kosten[Sanr.],$A116,Tbl.Kosten[P105])-SUMIF(Tb.Financiering[SAnr.],$A116,Tb.Financiering[P5])</f>
        <v>0</v>
      </c>
      <c r="H116" s="72">
        <f>SUMIF(Tbl.Kosten[Sanr.],$A116,Tbl.Kosten[P106])-SUMIF(Tb.Financiering[SAnr.],$A116,Tb.Financiering[P6])</f>
        <v>0</v>
      </c>
      <c r="I116" s="72">
        <f>SUMIF(Tbl.Kosten[Sanr.],$A116,Tbl.Kosten[P107])-SUMIF(Tb.Financiering[SAnr.],$A116,Tb.Financiering[P7])</f>
        <v>0</v>
      </c>
      <c r="J116" s="72">
        <f>SUMIF(Tbl.Kosten[Sanr.],$A116,Tbl.Kosten[P108])-SUMIF(Tb.Financiering[SAnr.],$A116,Tb.Financiering[P8])</f>
        <v>0</v>
      </c>
      <c r="K116" s="72">
        <f>SUMIF(Tbl.Kosten[Sanr.],$A116,Tbl.Kosten[P109])-SUMIF(Tb.Financiering[SAnr.],$A116,Tb.Financiering[P9])</f>
        <v>0</v>
      </c>
      <c r="L116" s="72">
        <f>SUMIF(Tbl.Kosten[Sanr.],$A116,Tbl.Kosten[P110])-SUMIF(Tb.Financiering[SAnr.],$A116,Tb.Financiering[P10])</f>
        <v>0</v>
      </c>
      <c r="M116" s="72">
        <f>SUMIF(Tbl.Kosten[Sanr.],$A116,Tbl.Kosten[P111])-SUMIF(Tb.Financiering[SAnr.],$A116,Tb.Financiering[P11])</f>
        <v>0</v>
      </c>
      <c r="N116" s="72">
        <f>SUMIF(Tbl.Kosten[Sanr.],$A116,Tbl.Kosten[P112])-SUMIF(Tb.Financiering[SAnr.],$A116,Tb.Financiering[P12])</f>
        <v>0</v>
      </c>
      <c r="O116" s="72">
        <f>SUMIF(Tbl.Kosten[Sanr.],$A116,Tbl.Kosten[P113])-SUMIF(Tb.Financiering[SAnr.],$A116,Tb.Financiering[P13])</f>
        <v>0</v>
      </c>
      <c r="P116" s="72">
        <f>SUMIF(Tbl.Kosten[Sanr.],$A116,Tbl.Kosten[P114])-SUMIF(Tb.Financiering[SAnr.],$A116,Tb.Financiering[P14])</f>
        <v>0</v>
      </c>
      <c r="Q116" s="72">
        <f>SUMIF(Tbl.Kosten[Sanr.],$A116,Tbl.Kosten[P115])-SUMIF(Tb.Financiering[SAnr.],$A116,Tb.Financiering[P15])</f>
        <v>0</v>
      </c>
      <c r="R116" s="72">
        <f>SUMIF(Tbl.Kosten[Sanr.],$A116,Tbl.Kosten[P116])-SUMIF(Tb.Financiering[SAnr.],$A116,Tb.Financiering[P16])</f>
        <v>0</v>
      </c>
      <c r="S116" s="72">
        <f>SUMIF(Tbl.Kosten[Sanr.],$A116,Tbl.Kosten[P117])-SUMIF(Tb.Financiering[SAnr.],$A116,Tb.Financiering[P17])</f>
        <v>0</v>
      </c>
      <c r="T116" s="72">
        <f>SUMIF(Tbl.Kosten[Sanr.],$A116,Tbl.Kosten[P118])-SUMIF(Tb.Financiering[SAnr.],$A116,Tb.Financiering[P18])</f>
        <v>0</v>
      </c>
      <c r="U116" s="72">
        <f>SUMIF(Tbl.Kosten[Sanr.],$A116,Tbl.Kosten[P119])-SUMIF(Tb.Financiering[SAnr.],$A116,Tb.Financiering[P19])</f>
        <v>0</v>
      </c>
      <c r="V116" s="72">
        <f>SUMIF(Tbl.Kosten[Sanr.],$A116,Tbl.Kosten[P120])-SUMIF(Tb.Financiering[SAnr.],$A116,Tb.Financiering[P20])</f>
        <v>0</v>
      </c>
      <c r="W116" s="72">
        <f>SUMIF(Tbl.Kosten[Sanr.],$A116,Tbl.Kosten[P121])-SUMIF(Tb.Financiering[SAnr.],$A116,Tb.Financiering[P21])</f>
        <v>0</v>
      </c>
      <c r="X116" s="72">
        <f>SUMIF(Tbl.Kosten[Sanr.],$A116,Tbl.Kosten[P122])-SUMIF(Tb.Financiering[SAnr.],$A116,Tb.Financiering[P22])</f>
        <v>0</v>
      </c>
      <c r="Y116" s="72">
        <f>SUMIF(Tbl.Kosten[Sanr.],$A116,Tbl.Kosten[P123])-SUMIF(Tb.Financiering[SAnr.],$A116,Tb.Financiering[P23])</f>
        <v>0</v>
      </c>
      <c r="Z116" s="72">
        <f>SUMIF(Tbl.Kosten[Sanr.],$A116,Tbl.Kosten[P124])-SUMIF(Tb.Financiering[SAnr.],$A116,Tb.Financiering[P24])</f>
        <v>0</v>
      </c>
      <c r="AA116" s="72">
        <f>SUMIF(Tbl.Kosten[Sanr.],$A116,Tbl.Kosten[P125])-SUMIF(Tb.Financiering[SAnr.],$A116,Tb.Financiering[P25])</f>
        <v>0</v>
      </c>
      <c r="AB116" s="72">
        <f>SUMIF(Tbl.Kosten[Sanr.],$A116,Tbl.Kosten[P126])-SUMIF(Tb.Financiering[SAnr.],$A116,Tb.Financiering[P26])</f>
        <v>0</v>
      </c>
      <c r="AC116" s="72">
        <f>SUMIF(Tbl.Kosten[Sanr.],$A116,Tbl.Kosten[P127])-SUMIF(Tb.Financiering[SAnr.],$A116,Tb.Financiering[P27])</f>
        <v>0</v>
      </c>
      <c r="AD116" s="72">
        <f>SUMIF(Tbl.Kosten[Sanr.],$A116,Tbl.Kosten[P128])-SUMIF(Tb.Financiering[SAnr.],$A116,Tb.Financiering[P28])</f>
        <v>0</v>
      </c>
      <c r="AE116" s="72">
        <f>SUMIF(Tbl.Kosten[Sanr.],$A116,Tbl.Kosten[P129])-SUMIF(Tb.Financiering[SAnr.],$A116,Tb.Financiering[P29])</f>
        <v>0</v>
      </c>
      <c r="AF116" s="72">
        <f>SUMIF(Tbl.Kosten[Sanr.],$A116,Tbl.Kosten[P130])-SUMIF(Tb.Financiering[SAnr.],$A116,Tb.Financiering[P30])</f>
        <v>0</v>
      </c>
      <c r="AG116" s="72">
        <f>SUMIF(Tbl.Kosten[Sanr.],$A116,Tbl.Kosten[P131])-SUMIF(Tb.Financiering[SAnr.],$A116,Tb.Financiering[P31])</f>
        <v>0</v>
      </c>
      <c r="AH116" s="72">
        <f>SUMIF(Tbl.Kosten[Sanr.],$A116,Tbl.Kosten[P132])-SUMIF(Tb.Financiering[SAnr.],$A116,Tb.Financiering[P32])</f>
        <v>0</v>
      </c>
      <c r="AI116" s="72">
        <f>SUMIF(Tbl.Kosten[Sanr.],$A116,Tbl.Kosten[P133])-SUMIF(Tb.Financiering[SAnr.],$A116,Tb.Financiering[P33])</f>
        <v>0</v>
      </c>
      <c r="AJ116" s="72">
        <f>SUMIF(Tbl.Kosten[Sanr.],$A116,Tbl.Kosten[P134])-SUMIF(Tb.Financiering[SAnr.],$A116,Tb.Financiering[P34])</f>
        <v>0</v>
      </c>
      <c r="AK116" s="72">
        <f>SUMIF(Tbl.Kosten[Sanr.],$A116,Tbl.Kosten[P135])-SUMIF(Tb.Financiering[SAnr.],$A116,Tb.Financiering[P35])</f>
        <v>0</v>
      </c>
      <c r="AL116" s="72">
        <f>SUMIF(Tbl.Kosten[Sanr.],$A116,Tbl.Kosten[P136])-SUMIF(Tb.Financiering[SAnr.],$A116,Tb.Financiering[P36])</f>
        <v>0</v>
      </c>
      <c r="AM116" s="72">
        <f>SUMIF(Tbl.Kosten[Sanr.],$A116,Tbl.Kosten[P137])-SUMIF(Tb.Financiering[SAnr.],$A116,Tb.Financiering[P37])</f>
        <v>0</v>
      </c>
      <c r="AN116" s="72">
        <f>SUMIF(Tbl.Kosten[Sanr.],$A116,Tbl.Kosten[P138])-SUMIF(Tb.Financiering[SAnr.],$A116,Tb.Financiering[P38])</f>
        <v>0</v>
      </c>
      <c r="AO116" s="72">
        <f>SUMIF(Tbl.Kosten[Sanr.],$A116,Tbl.Kosten[P139])-SUMIF(Tb.Financiering[SAnr.],$A116,Tb.Financiering[P39])</f>
        <v>0</v>
      </c>
      <c r="AP116" s="72">
        <f>SUMIF(Tbl.Kosten[Sanr.],$A116,Tbl.Kosten[P140])-SUMIF(Tb.Financiering[SAnr.],$A116,Tb.Financiering[P40])</f>
        <v>0</v>
      </c>
      <c r="AQ116" s="72">
        <f>SUMIF(Tbl.Kosten[Sanr.],$A116,Tbl.Kosten[P141])-SUMIF(Tb.Financiering[SAnr.],$A116,Tb.Financiering[P41])</f>
        <v>0</v>
      </c>
      <c r="AR116" s="72">
        <f>SUMIF(Tbl.Kosten[Sanr.],$A116,Tbl.Kosten[P142])-SUMIF(Tb.Financiering[SAnr.],$A116,Tb.Financiering[P42])</f>
        <v>0</v>
      </c>
      <c r="AS116" s="72">
        <f>SUMIF(Tbl.Kosten[Sanr.],$A116,Tbl.Kosten[P143])-SUMIF(Tb.Financiering[SAnr.],$A116,Tb.Financiering[P43])</f>
        <v>0</v>
      </c>
      <c r="AT116" s="72">
        <f>SUMIF(Tbl.Kosten[Sanr.],$A116,Tbl.Kosten[P144])-SUMIF(Tb.Financiering[SAnr.],$A116,Tb.Financiering[P44])</f>
        <v>0</v>
      </c>
      <c r="AU116" s="72">
        <f>SUMIF(Tbl.Kosten[Sanr.],$A116,Tbl.Kosten[P145])-SUMIF(Tb.Financiering[SAnr.],$A116,Tb.Financiering[P45])</f>
        <v>0</v>
      </c>
      <c r="AV116" s="72">
        <f>SUMIF(Tbl.Kosten[Sanr.],$A116,Tbl.Kosten[P146])-SUMIF(Tb.Financiering[SAnr.],$A116,Tb.Financiering[P46])</f>
        <v>0</v>
      </c>
      <c r="AW116" s="72">
        <f>SUMIF(Tbl.Kosten[Sanr.],$A116,Tbl.Kosten[P147])-SUMIF(Tb.Financiering[SAnr.],$A116,Tb.Financiering[P47])</f>
        <v>0</v>
      </c>
      <c r="AX116" s="72">
        <f>SUMIF(Tbl.Kosten[Sanr.],$A116,Tbl.Kosten[P148])-SUMIF(Tb.Financiering[SAnr.],$A116,Tb.Financiering[P48])</f>
        <v>0</v>
      </c>
      <c r="AY116" s="72">
        <f>SUMIF(Tbl.Kosten[Sanr.],$A116,Tbl.Kosten[P149])-SUMIF(Tb.Financiering[SAnr.],$A116,Tb.Financiering[P49])</f>
        <v>0</v>
      </c>
      <c r="AZ116" s="72">
        <f>SUMIF(Tbl.Kosten[Sanr.],$A116,Tbl.Kosten[P150])-SUMIF(Tb.Financiering[SAnr.],$A116,Tb.Financiering[P50])</f>
        <v>0</v>
      </c>
    </row>
    <row r="117" spans="1:52" x14ac:dyDescent="0.35">
      <c r="A117" s="72" t="s">
        <v>347</v>
      </c>
      <c r="B117" s="87">
        <f t="shared" si="4"/>
        <v>0</v>
      </c>
      <c r="C117" s="72">
        <f>SUMIF(Tbl.Kosten[Sanr.],$A117,Tbl.Kosten[P101])-SUMIF(Tb.Financiering[SAnr.],$A117,Tb.Financiering[P1])</f>
        <v>0</v>
      </c>
      <c r="D117" s="72">
        <f>SUMIF(Tbl.Kosten[Sanr.],$A117,Tbl.Kosten[P102])-SUMIF(Tb.Financiering[SAnr.],$A117,Tb.Financiering[P2])</f>
        <v>0</v>
      </c>
      <c r="E117" s="72">
        <f>SUMIF(Tbl.Kosten[Sanr.],$A117,Tbl.Kosten[P103])-SUMIF(Tb.Financiering[SAnr.],$A117,Tb.Financiering[P3])</f>
        <v>0</v>
      </c>
      <c r="F117" s="72">
        <f>SUMIF(Tbl.Kosten[Sanr.],$A117,Tbl.Kosten[P104])-SUMIF(Tb.Financiering[SAnr.],$A117,Tb.Financiering[P4])</f>
        <v>0</v>
      </c>
      <c r="G117" s="72">
        <f>SUMIF(Tbl.Kosten[Sanr.],$A117,Tbl.Kosten[P105])-SUMIF(Tb.Financiering[SAnr.],$A117,Tb.Financiering[P5])</f>
        <v>0</v>
      </c>
      <c r="H117" s="72">
        <f>SUMIF(Tbl.Kosten[Sanr.],$A117,Tbl.Kosten[P106])-SUMIF(Tb.Financiering[SAnr.],$A117,Tb.Financiering[P6])</f>
        <v>0</v>
      </c>
      <c r="I117" s="72">
        <f>SUMIF(Tbl.Kosten[Sanr.],$A117,Tbl.Kosten[P107])-SUMIF(Tb.Financiering[SAnr.],$A117,Tb.Financiering[P7])</f>
        <v>0</v>
      </c>
      <c r="J117" s="72">
        <f>SUMIF(Tbl.Kosten[Sanr.],$A117,Tbl.Kosten[P108])-SUMIF(Tb.Financiering[SAnr.],$A117,Tb.Financiering[P8])</f>
        <v>0</v>
      </c>
      <c r="K117" s="72">
        <f>SUMIF(Tbl.Kosten[Sanr.],$A117,Tbl.Kosten[P109])-SUMIF(Tb.Financiering[SAnr.],$A117,Tb.Financiering[P9])</f>
        <v>0</v>
      </c>
      <c r="L117" s="72">
        <f>SUMIF(Tbl.Kosten[Sanr.],$A117,Tbl.Kosten[P110])-SUMIF(Tb.Financiering[SAnr.],$A117,Tb.Financiering[P10])</f>
        <v>0</v>
      </c>
      <c r="M117" s="72">
        <f>SUMIF(Tbl.Kosten[Sanr.],$A117,Tbl.Kosten[P111])-SUMIF(Tb.Financiering[SAnr.],$A117,Tb.Financiering[P11])</f>
        <v>0</v>
      </c>
      <c r="N117" s="72">
        <f>SUMIF(Tbl.Kosten[Sanr.],$A117,Tbl.Kosten[P112])-SUMIF(Tb.Financiering[SAnr.],$A117,Tb.Financiering[P12])</f>
        <v>0</v>
      </c>
      <c r="O117" s="72">
        <f>SUMIF(Tbl.Kosten[Sanr.],$A117,Tbl.Kosten[P113])-SUMIF(Tb.Financiering[SAnr.],$A117,Tb.Financiering[P13])</f>
        <v>0</v>
      </c>
      <c r="P117" s="72">
        <f>SUMIF(Tbl.Kosten[Sanr.],$A117,Tbl.Kosten[P114])-SUMIF(Tb.Financiering[SAnr.],$A117,Tb.Financiering[P14])</f>
        <v>0</v>
      </c>
      <c r="Q117" s="72">
        <f>SUMIF(Tbl.Kosten[Sanr.],$A117,Tbl.Kosten[P115])-SUMIF(Tb.Financiering[SAnr.],$A117,Tb.Financiering[P15])</f>
        <v>0</v>
      </c>
      <c r="R117" s="72">
        <f>SUMIF(Tbl.Kosten[Sanr.],$A117,Tbl.Kosten[P116])-SUMIF(Tb.Financiering[SAnr.],$A117,Tb.Financiering[P16])</f>
        <v>0</v>
      </c>
      <c r="S117" s="72">
        <f>SUMIF(Tbl.Kosten[Sanr.],$A117,Tbl.Kosten[P117])-SUMIF(Tb.Financiering[SAnr.],$A117,Tb.Financiering[P17])</f>
        <v>0</v>
      </c>
      <c r="T117" s="72">
        <f>SUMIF(Tbl.Kosten[Sanr.],$A117,Tbl.Kosten[P118])-SUMIF(Tb.Financiering[SAnr.],$A117,Tb.Financiering[P18])</f>
        <v>0</v>
      </c>
      <c r="U117" s="72">
        <f>SUMIF(Tbl.Kosten[Sanr.],$A117,Tbl.Kosten[P119])-SUMIF(Tb.Financiering[SAnr.],$A117,Tb.Financiering[P19])</f>
        <v>0</v>
      </c>
      <c r="V117" s="72">
        <f>SUMIF(Tbl.Kosten[Sanr.],$A117,Tbl.Kosten[P120])-SUMIF(Tb.Financiering[SAnr.],$A117,Tb.Financiering[P20])</f>
        <v>0</v>
      </c>
      <c r="W117" s="72">
        <f>SUMIF(Tbl.Kosten[Sanr.],$A117,Tbl.Kosten[P121])-SUMIF(Tb.Financiering[SAnr.],$A117,Tb.Financiering[P21])</f>
        <v>0</v>
      </c>
      <c r="X117" s="72">
        <f>SUMIF(Tbl.Kosten[Sanr.],$A117,Tbl.Kosten[P122])-SUMIF(Tb.Financiering[SAnr.],$A117,Tb.Financiering[P22])</f>
        <v>0</v>
      </c>
      <c r="Y117" s="72">
        <f>SUMIF(Tbl.Kosten[Sanr.],$A117,Tbl.Kosten[P123])-SUMIF(Tb.Financiering[SAnr.],$A117,Tb.Financiering[P23])</f>
        <v>0</v>
      </c>
      <c r="Z117" s="72">
        <f>SUMIF(Tbl.Kosten[Sanr.],$A117,Tbl.Kosten[P124])-SUMIF(Tb.Financiering[SAnr.],$A117,Tb.Financiering[P24])</f>
        <v>0</v>
      </c>
      <c r="AA117" s="72">
        <f>SUMIF(Tbl.Kosten[Sanr.],$A117,Tbl.Kosten[P125])-SUMIF(Tb.Financiering[SAnr.],$A117,Tb.Financiering[P25])</f>
        <v>0</v>
      </c>
      <c r="AB117" s="72">
        <f>SUMIF(Tbl.Kosten[Sanr.],$A117,Tbl.Kosten[P126])-SUMIF(Tb.Financiering[SAnr.],$A117,Tb.Financiering[P26])</f>
        <v>0</v>
      </c>
      <c r="AC117" s="72">
        <f>SUMIF(Tbl.Kosten[Sanr.],$A117,Tbl.Kosten[P127])-SUMIF(Tb.Financiering[SAnr.],$A117,Tb.Financiering[P27])</f>
        <v>0</v>
      </c>
      <c r="AD117" s="72">
        <f>SUMIF(Tbl.Kosten[Sanr.],$A117,Tbl.Kosten[P128])-SUMIF(Tb.Financiering[SAnr.],$A117,Tb.Financiering[P28])</f>
        <v>0</v>
      </c>
      <c r="AE117" s="72">
        <f>SUMIF(Tbl.Kosten[Sanr.],$A117,Tbl.Kosten[P129])-SUMIF(Tb.Financiering[SAnr.],$A117,Tb.Financiering[P29])</f>
        <v>0</v>
      </c>
      <c r="AF117" s="72">
        <f>SUMIF(Tbl.Kosten[Sanr.],$A117,Tbl.Kosten[P130])-SUMIF(Tb.Financiering[SAnr.],$A117,Tb.Financiering[P30])</f>
        <v>0</v>
      </c>
      <c r="AG117" s="72">
        <f>SUMIF(Tbl.Kosten[Sanr.],$A117,Tbl.Kosten[P131])-SUMIF(Tb.Financiering[SAnr.],$A117,Tb.Financiering[P31])</f>
        <v>0</v>
      </c>
      <c r="AH117" s="72">
        <f>SUMIF(Tbl.Kosten[Sanr.],$A117,Tbl.Kosten[P132])-SUMIF(Tb.Financiering[SAnr.],$A117,Tb.Financiering[P32])</f>
        <v>0</v>
      </c>
      <c r="AI117" s="72">
        <f>SUMIF(Tbl.Kosten[Sanr.],$A117,Tbl.Kosten[P133])-SUMIF(Tb.Financiering[SAnr.],$A117,Tb.Financiering[P33])</f>
        <v>0</v>
      </c>
      <c r="AJ117" s="72">
        <f>SUMIF(Tbl.Kosten[Sanr.],$A117,Tbl.Kosten[P134])-SUMIF(Tb.Financiering[SAnr.],$A117,Tb.Financiering[P34])</f>
        <v>0</v>
      </c>
      <c r="AK117" s="72">
        <f>SUMIF(Tbl.Kosten[Sanr.],$A117,Tbl.Kosten[P135])-SUMIF(Tb.Financiering[SAnr.],$A117,Tb.Financiering[P35])</f>
        <v>0</v>
      </c>
      <c r="AL117" s="72">
        <f>SUMIF(Tbl.Kosten[Sanr.],$A117,Tbl.Kosten[P136])-SUMIF(Tb.Financiering[SAnr.],$A117,Tb.Financiering[P36])</f>
        <v>0</v>
      </c>
      <c r="AM117" s="72">
        <f>SUMIF(Tbl.Kosten[Sanr.],$A117,Tbl.Kosten[P137])-SUMIF(Tb.Financiering[SAnr.],$A117,Tb.Financiering[P37])</f>
        <v>0</v>
      </c>
      <c r="AN117" s="72">
        <f>SUMIF(Tbl.Kosten[Sanr.],$A117,Tbl.Kosten[P138])-SUMIF(Tb.Financiering[SAnr.],$A117,Tb.Financiering[P38])</f>
        <v>0</v>
      </c>
      <c r="AO117" s="72">
        <f>SUMIF(Tbl.Kosten[Sanr.],$A117,Tbl.Kosten[P139])-SUMIF(Tb.Financiering[SAnr.],$A117,Tb.Financiering[P39])</f>
        <v>0</v>
      </c>
      <c r="AP117" s="72">
        <f>SUMIF(Tbl.Kosten[Sanr.],$A117,Tbl.Kosten[P140])-SUMIF(Tb.Financiering[SAnr.],$A117,Tb.Financiering[P40])</f>
        <v>0</v>
      </c>
      <c r="AQ117" s="72">
        <f>SUMIF(Tbl.Kosten[Sanr.],$A117,Tbl.Kosten[P141])-SUMIF(Tb.Financiering[SAnr.],$A117,Tb.Financiering[P41])</f>
        <v>0</v>
      </c>
      <c r="AR117" s="72">
        <f>SUMIF(Tbl.Kosten[Sanr.],$A117,Tbl.Kosten[P142])-SUMIF(Tb.Financiering[SAnr.],$A117,Tb.Financiering[P42])</f>
        <v>0</v>
      </c>
      <c r="AS117" s="72">
        <f>SUMIF(Tbl.Kosten[Sanr.],$A117,Tbl.Kosten[P143])-SUMIF(Tb.Financiering[SAnr.],$A117,Tb.Financiering[P43])</f>
        <v>0</v>
      </c>
      <c r="AT117" s="72">
        <f>SUMIF(Tbl.Kosten[Sanr.],$A117,Tbl.Kosten[P144])-SUMIF(Tb.Financiering[SAnr.],$A117,Tb.Financiering[P44])</f>
        <v>0</v>
      </c>
      <c r="AU117" s="72">
        <f>SUMIF(Tbl.Kosten[Sanr.],$A117,Tbl.Kosten[P145])-SUMIF(Tb.Financiering[SAnr.],$A117,Tb.Financiering[P45])</f>
        <v>0</v>
      </c>
      <c r="AV117" s="72">
        <f>SUMIF(Tbl.Kosten[Sanr.],$A117,Tbl.Kosten[P146])-SUMIF(Tb.Financiering[SAnr.],$A117,Tb.Financiering[P46])</f>
        <v>0</v>
      </c>
      <c r="AW117" s="72">
        <f>SUMIF(Tbl.Kosten[Sanr.],$A117,Tbl.Kosten[P147])-SUMIF(Tb.Financiering[SAnr.],$A117,Tb.Financiering[P47])</f>
        <v>0</v>
      </c>
      <c r="AX117" s="72">
        <f>SUMIF(Tbl.Kosten[Sanr.],$A117,Tbl.Kosten[P148])-SUMIF(Tb.Financiering[SAnr.],$A117,Tb.Financiering[P48])</f>
        <v>0</v>
      </c>
      <c r="AY117" s="72">
        <f>SUMIF(Tbl.Kosten[Sanr.],$A117,Tbl.Kosten[P149])-SUMIF(Tb.Financiering[SAnr.],$A117,Tb.Financiering[P49])</f>
        <v>0</v>
      </c>
      <c r="AZ117" s="72">
        <f>SUMIF(Tbl.Kosten[Sanr.],$A117,Tbl.Kosten[P150])-SUMIF(Tb.Financiering[SAnr.],$A117,Tb.Financiering[P50])</f>
        <v>0</v>
      </c>
    </row>
    <row r="118" spans="1:52" x14ac:dyDescent="0.35">
      <c r="A118" s="72" t="s">
        <v>348</v>
      </c>
      <c r="B118" s="87">
        <f t="shared" si="4"/>
        <v>0</v>
      </c>
      <c r="C118" s="72">
        <f>SUMIF(Tbl.Kosten[Sanr.],$A118,Tbl.Kosten[P101])-SUMIF(Tb.Financiering[SAnr.],$A118,Tb.Financiering[P1])</f>
        <v>0</v>
      </c>
      <c r="D118" s="72">
        <f>SUMIF(Tbl.Kosten[Sanr.],$A118,Tbl.Kosten[P102])-SUMIF(Tb.Financiering[SAnr.],$A118,Tb.Financiering[P2])</f>
        <v>0</v>
      </c>
      <c r="E118" s="72">
        <f>SUMIF(Tbl.Kosten[Sanr.],$A118,Tbl.Kosten[P103])-SUMIF(Tb.Financiering[SAnr.],$A118,Tb.Financiering[P3])</f>
        <v>0</v>
      </c>
      <c r="F118" s="72">
        <f>SUMIF(Tbl.Kosten[Sanr.],$A118,Tbl.Kosten[P104])-SUMIF(Tb.Financiering[SAnr.],$A118,Tb.Financiering[P4])</f>
        <v>0</v>
      </c>
      <c r="G118" s="72">
        <f>SUMIF(Tbl.Kosten[Sanr.],$A118,Tbl.Kosten[P105])-SUMIF(Tb.Financiering[SAnr.],$A118,Tb.Financiering[P5])</f>
        <v>0</v>
      </c>
      <c r="H118" s="72">
        <f>SUMIF(Tbl.Kosten[Sanr.],$A118,Tbl.Kosten[P106])-SUMIF(Tb.Financiering[SAnr.],$A118,Tb.Financiering[P6])</f>
        <v>0</v>
      </c>
      <c r="I118" s="72">
        <f>SUMIF(Tbl.Kosten[Sanr.],$A118,Tbl.Kosten[P107])-SUMIF(Tb.Financiering[SAnr.],$A118,Tb.Financiering[P7])</f>
        <v>0</v>
      </c>
      <c r="J118" s="72">
        <f>SUMIF(Tbl.Kosten[Sanr.],$A118,Tbl.Kosten[P108])-SUMIF(Tb.Financiering[SAnr.],$A118,Tb.Financiering[P8])</f>
        <v>0</v>
      </c>
      <c r="K118" s="72">
        <f>SUMIF(Tbl.Kosten[Sanr.],$A118,Tbl.Kosten[P109])-SUMIF(Tb.Financiering[SAnr.],$A118,Tb.Financiering[P9])</f>
        <v>0</v>
      </c>
      <c r="L118" s="72">
        <f>SUMIF(Tbl.Kosten[Sanr.],$A118,Tbl.Kosten[P110])-SUMIF(Tb.Financiering[SAnr.],$A118,Tb.Financiering[P10])</f>
        <v>0</v>
      </c>
      <c r="M118" s="72">
        <f>SUMIF(Tbl.Kosten[Sanr.],$A118,Tbl.Kosten[P111])-SUMIF(Tb.Financiering[SAnr.],$A118,Tb.Financiering[P11])</f>
        <v>0</v>
      </c>
      <c r="N118" s="72">
        <f>SUMIF(Tbl.Kosten[Sanr.],$A118,Tbl.Kosten[P112])-SUMIF(Tb.Financiering[SAnr.],$A118,Tb.Financiering[P12])</f>
        <v>0</v>
      </c>
      <c r="O118" s="72">
        <f>SUMIF(Tbl.Kosten[Sanr.],$A118,Tbl.Kosten[P113])-SUMIF(Tb.Financiering[SAnr.],$A118,Tb.Financiering[P13])</f>
        <v>0</v>
      </c>
      <c r="P118" s="72">
        <f>SUMIF(Tbl.Kosten[Sanr.],$A118,Tbl.Kosten[P114])-SUMIF(Tb.Financiering[SAnr.],$A118,Tb.Financiering[P14])</f>
        <v>0</v>
      </c>
      <c r="Q118" s="72">
        <f>SUMIF(Tbl.Kosten[Sanr.],$A118,Tbl.Kosten[P115])-SUMIF(Tb.Financiering[SAnr.],$A118,Tb.Financiering[P15])</f>
        <v>0</v>
      </c>
      <c r="R118" s="72">
        <f>SUMIF(Tbl.Kosten[Sanr.],$A118,Tbl.Kosten[P116])-SUMIF(Tb.Financiering[SAnr.],$A118,Tb.Financiering[P16])</f>
        <v>0</v>
      </c>
      <c r="S118" s="72">
        <f>SUMIF(Tbl.Kosten[Sanr.],$A118,Tbl.Kosten[P117])-SUMIF(Tb.Financiering[SAnr.],$A118,Tb.Financiering[P17])</f>
        <v>0</v>
      </c>
      <c r="T118" s="72">
        <f>SUMIF(Tbl.Kosten[Sanr.],$A118,Tbl.Kosten[P118])-SUMIF(Tb.Financiering[SAnr.],$A118,Tb.Financiering[P18])</f>
        <v>0</v>
      </c>
      <c r="U118" s="72">
        <f>SUMIF(Tbl.Kosten[Sanr.],$A118,Tbl.Kosten[P119])-SUMIF(Tb.Financiering[SAnr.],$A118,Tb.Financiering[P19])</f>
        <v>0</v>
      </c>
      <c r="V118" s="72">
        <f>SUMIF(Tbl.Kosten[Sanr.],$A118,Tbl.Kosten[P120])-SUMIF(Tb.Financiering[SAnr.],$A118,Tb.Financiering[P20])</f>
        <v>0</v>
      </c>
      <c r="W118" s="72">
        <f>SUMIF(Tbl.Kosten[Sanr.],$A118,Tbl.Kosten[P121])-SUMIF(Tb.Financiering[SAnr.],$A118,Tb.Financiering[P21])</f>
        <v>0</v>
      </c>
      <c r="X118" s="72">
        <f>SUMIF(Tbl.Kosten[Sanr.],$A118,Tbl.Kosten[P122])-SUMIF(Tb.Financiering[SAnr.],$A118,Tb.Financiering[P22])</f>
        <v>0</v>
      </c>
      <c r="Y118" s="72">
        <f>SUMIF(Tbl.Kosten[Sanr.],$A118,Tbl.Kosten[P123])-SUMIF(Tb.Financiering[SAnr.],$A118,Tb.Financiering[P23])</f>
        <v>0</v>
      </c>
      <c r="Z118" s="72">
        <f>SUMIF(Tbl.Kosten[Sanr.],$A118,Tbl.Kosten[P124])-SUMIF(Tb.Financiering[SAnr.],$A118,Tb.Financiering[P24])</f>
        <v>0</v>
      </c>
      <c r="AA118" s="72">
        <f>SUMIF(Tbl.Kosten[Sanr.],$A118,Tbl.Kosten[P125])-SUMIF(Tb.Financiering[SAnr.],$A118,Tb.Financiering[P25])</f>
        <v>0</v>
      </c>
      <c r="AB118" s="72">
        <f>SUMIF(Tbl.Kosten[Sanr.],$A118,Tbl.Kosten[P126])-SUMIF(Tb.Financiering[SAnr.],$A118,Tb.Financiering[P26])</f>
        <v>0</v>
      </c>
      <c r="AC118" s="72">
        <f>SUMIF(Tbl.Kosten[Sanr.],$A118,Tbl.Kosten[P127])-SUMIF(Tb.Financiering[SAnr.],$A118,Tb.Financiering[P27])</f>
        <v>0</v>
      </c>
      <c r="AD118" s="72">
        <f>SUMIF(Tbl.Kosten[Sanr.],$A118,Tbl.Kosten[P128])-SUMIF(Tb.Financiering[SAnr.],$A118,Tb.Financiering[P28])</f>
        <v>0</v>
      </c>
      <c r="AE118" s="72">
        <f>SUMIF(Tbl.Kosten[Sanr.],$A118,Tbl.Kosten[P129])-SUMIF(Tb.Financiering[SAnr.],$A118,Tb.Financiering[P29])</f>
        <v>0</v>
      </c>
      <c r="AF118" s="72">
        <f>SUMIF(Tbl.Kosten[Sanr.],$A118,Tbl.Kosten[P130])-SUMIF(Tb.Financiering[SAnr.],$A118,Tb.Financiering[P30])</f>
        <v>0</v>
      </c>
      <c r="AG118" s="72">
        <f>SUMIF(Tbl.Kosten[Sanr.],$A118,Tbl.Kosten[P131])-SUMIF(Tb.Financiering[SAnr.],$A118,Tb.Financiering[P31])</f>
        <v>0</v>
      </c>
      <c r="AH118" s="72">
        <f>SUMIF(Tbl.Kosten[Sanr.],$A118,Tbl.Kosten[P132])-SUMIF(Tb.Financiering[SAnr.],$A118,Tb.Financiering[P32])</f>
        <v>0</v>
      </c>
      <c r="AI118" s="72">
        <f>SUMIF(Tbl.Kosten[Sanr.],$A118,Tbl.Kosten[P133])-SUMIF(Tb.Financiering[SAnr.],$A118,Tb.Financiering[P33])</f>
        <v>0</v>
      </c>
      <c r="AJ118" s="72">
        <f>SUMIF(Tbl.Kosten[Sanr.],$A118,Tbl.Kosten[P134])-SUMIF(Tb.Financiering[SAnr.],$A118,Tb.Financiering[P34])</f>
        <v>0</v>
      </c>
      <c r="AK118" s="72">
        <f>SUMIF(Tbl.Kosten[Sanr.],$A118,Tbl.Kosten[P135])-SUMIF(Tb.Financiering[SAnr.],$A118,Tb.Financiering[P35])</f>
        <v>0</v>
      </c>
      <c r="AL118" s="72">
        <f>SUMIF(Tbl.Kosten[Sanr.],$A118,Tbl.Kosten[P136])-SUMIF(Tb.Financiering[SAnr.],$A118,Tb.Financiering[P36])</f>
        <v>0</v>
      </c>
      <c r="AM118" s="72">
        <f>SUMIF(Tbl.Kosten[Sanr.],$A118,Tbl.Kosten[P137])-SUMIF(Tb.Financiering[SAnr.],$A118,Tb.Financiering[P37])</f>
        <v>0</v>
      </c>
      <c r="AN118" s="72">
        <f>SUMIF(Tbl.Kosten[Sanr.],$A118,Tbl.Kosten[P138])-SUMIF(Tb.Financiering[SAnr.],$A118,Tb.Financiering[P38])</f>
        <v>0</v>
      </c>
      <c r="AO118" s="72">
        <f>SUMIF(Tbl.Kosten[Sanr.],$A118,Tbl.Kosten[P139])-SUMIF(Tb.Financiering[SAnr.],$A118,Tb.Financiering[P39])</f>
        <v>0</v>
      </c>
      <c r="AP118" s="72">
        <f>SUMIF(Tbl.Kosten[Sanr.],$A118,Tbl.Kosten[P140])-SUMIF(Tb.Financiering[SAnr.],$A118,Tb.Financiering[P40])</f>
        <v>0</v>
      </c>
      <c r="AQ118" s="72">
        <f>SUMIF(Tbl.Kosten[Sanr.],$A118,Tbl.Kosten[P141])-SUMIF(Tb.Financiering[SAnr.],$A118,Tb.Financiering[P41])</f>
        <v>0</v>
      </c>
      <c r="AR118" s="72">
        <f>SUMIF(Tbl.Kosten[Sanr.],$A118,Tbl.Kosten[P142])-SUMIF(Tb.Financiering[SAnr.],$A118,Tb.Financiering[P42])</f>
        <v>0</v>
      </c>
      <c r="AS118" s="72">
        <f>SUMIF(Tbl.Kosten[Sanr.],$A118,Tbl.Kosten[P143])-SUMIF(Tb.Financiering[SAnr.],$A118,Tb.Financiering[P43])</f>
        <v>0</v>
      </c>
      <c r="AT118" s="72">
        <f>SUMIF(Tbl.Kosten[Sanr.],$A118,Tbl.Kosten[P144])-SUMIF(Tb.Financiering[SAnr.],$A118,Tb.Financiering[P44])</f>
        <v>0</v>
      </c>
      <c r="AU118" s="72">
        <f>SUMIF(Tbl.Kosten[Sanr.],$A118,Tbl.Kosten[P145])-SUMIF(Tb.Financiering[SAnr.],$A118,Tb.Financiering[P45])</f>
        <v>0</v>
      </c>
      <c r="AV118" s="72">
        <f>SUMIF(Tbl.Kosten[Sanr.],$A118,Tbl.Kosten[P146])-SUMIF(Tb.Financiering[SAnr.],$A118,Tb.Financiering[P46])</f>
        <v>0</v>
      </c>
      <c r="AW118" s="72">
        <f>SUMIF(Tbl.Kosten[Sanr.],$A118,Tbl.Kosten[P147])-SUMIF(Tb.Financiering[SAnr.],$A118,Tb.Financiering[P47])</f>
        <v>0</v>
      </c>
      <c r="AX118" s="72">
        <f>SUMIF(Tbl.Kosten[Sanr.],$A118,Tbl.Kosten[P148])-SUMIF(Tb.Financiering[SAnr.],$A118,Tb.Financiering[P48])</f>
        <v>0</v>
      </c>
      <c r="AY118" s="72">
        <f>SUMIF(Tbl.Kosten[Sanr.],$A118,Tbl.Kosten[P149])-SUMIF(Tb.Financiering[SAnr.],$A118,Tb.Financiering[P49])</f>
        <v>0</v>
      </c>
      <c r="AZ118" s="72">
        <f>SUMIF(Tbl.Kosten[Sanr.],$A118,Tbl.Kosten[P150])-SUMIF(Tb.Financiering[SAnr.],$A118,Tb.Financiering[P50])</f>
        <v>0</v>
      </c>
    </row>
    <row r="119" spans="1:52" x14ac:dyDescent="0.35">
      <c r="A119" s="72" t="s">
        <v>349</v>
      </c>
      <c r="B119" s="87">
        <f t="shared" si="4"/>
        <v>0</v>
      </c>
      <c r="C119" s="72">
        <f>SUMIF(Tbl.Kosten[Sanr.],$A119,Tbl.Kosten[P101])-SUMIF(Tb.Financiering[SAnr.],$A119,Tb.Financiering[P1])</f>
        <v>0</v>
      </c>
      <c r="D119" s="72">
        <f>SUMIF(Tbl.Kosten[Sanr.],$A119,Tbl.Kosten[P102])-SUMIF(Tb.Financiering[SAnr.],$A119,Tb.Financiering[P2])</f>
        <v>0</v>
      </c>
      <c r="E119" s="72">
        <f>SUMIF(Tbl.Kosten[Sanr.],$A119,Tbl.Kosten[P103])-SUMIF(Tb.Financiering[SAnr.],$A119,Tb.Financiering[P3])</f>
        <v>0</v>
      </c>
      <c r="F119" s="72">
        <f>SUMIF(Tbl.Kosten[Sanr.],$A119,Tbl.Kosten[P104])-SUMIF(Tb.Financiering[SAnr.],$A119,Tb.Financiering[P4])</f>
        <v>0</v>
      </c>
      <c r="G119" s="72">
        <f>SUMIF(Tbl.Kosten[Sanr.],$A119,Tbl.Kosten[P105])-SUMIF(Tb.Financiering[SAnr.],$A119,Tb.Financiering[P5])</f>
        <v>0</v>
      </c>
      <c r="H119" s="72">
        <f>SUMIF(Tbl.Kosten[Sanr.],$A119,Tbl.Kosten[P106])-SUMIF(Tb.Financiering[SAnr.],$A119,Tb.Financiering[P6])</f>
        <v>0</v>
      </c>
      <c r="I119" s="72">
        <f>SUMIF(Tbl.Kosten[Sanr.],$A119,Tbl.Kosten[P107])-SUMIF(Tb.Financiering[SAnr.],$A119,Tb.Financiering[P7])</f>
        <v>0</v>
      </c>
      <c r="J119" s="72">
        <f>SUMIF(Tbl.Kosten[Sanr.],$A119,Tbl.Kosten[P108])-SUMIF(Tb.Financiering[SAnr.],$A119,Tb.Financiering[P8])</f>
        <v>0</v>
      </c>
      <c r="K119" s="72">
        <f>SUMIF(Tbl.Kosten[Sanr.],$A119,Tbl.Kosten[P109])-SUMIF(Tb.Financiering[SAnr.],$A119,Tb.Financiering[P9])</f>
        <v>0</v>
      </c>
      <c r="L119" s="72">
        <f>SUMIF(Tbl.Kosten[Sanr.],$A119,Tbl.Kosten[P110])-SUMIF(Tb.Financiering[SAnr.],$A119,Tb.Financiering[P10])</f>
        <v>0</v>
      </c>
      <c r="M119" s="72">
        <f>SUMIF(Tbl.Kosten[Sanr.],$A119,Tbl.Kosten[P111])-SUMIF(Tb.Financiering[SAnr.],$A119,Tb.Financiering[P11])</f>
        <v>0</v>
      </c>
      <c r="N119" s="72">
        <f>SUMIF(Tbl.Kosten[Sanr.],$A119,Tbl.Kosten[P112])-SUMIF(Tb.Financiering[SAnr.],$A119,Tb.Financiering[P12])</f>
        <v>0</v>
      </c>
      <c r="O119" s="72">
        <f>SUMIF(Tbl.Kosten[Sanr.],$A119,Tbl.Kosten[P113])-SUMIF(Tb.Financiering[SAnr.],$A119,Tb.Financiering[P13])</f>
        <v>0</v>
      </c>
      <c r="P119" s="72">
        <f>SUMIF(Tbl.Kosten[Sanr.],$A119,Tbl.Kosten[P114])-SUMIF(Tb.Financiering[SAnr.],$A119,Tb.Financiering[P14])</f>
        <v>0</v>
      </c>
      <c r="Q119" s="72">
        <f>SUMIF(Tbl.Kosten[Sanr.],$A119,Tbl.Kosten[P115])-SUMIF(Tb.Financiering[SAnr.],$A119,Tb.Financiering[P15])</f>
        <v>0</v>
      </c>
      <c r="R119" s="72">
        <f>SUMIF(Tbl.Kosten[Sanr.],$A119,Tbl.Kosten[P116])-SUMIF(Tb.Financiering[SAnr.],$A119,Tb.Financiering[P16])</f>
        <v>0</v>
      </c>
      <c r="S119" s="72">
        <f>SUMIF(Tbl.Kosten[Sanr.],$A119,Tbl.Kosten[P117])-SUMIF(Tb.Financiering[SAnr.],$A119,Tb.Financiering[P17])</f>
        <v>0</v>
      </c>
      <c r="T119" s="72">
        <f>SUMIF(Tbl.Kosten[Sanr.],$A119,Tbl.Kosten[P118])-SUMIF(Tb.Financiering[SAnr.],$A119,Tb.Financiering[P18])</f>
        <v>0</v>
      </c>
      <c r="U119" s="72">
        <f>SUMIF(Tbl.Kosten[Sanr.],$A119,Tbl.Kosten[P119])-SUMIF(Tb.Financiering[SAnr.],$A119,Tb.Financiering[P19])</f>
        <v>0</v>
      </c>
      <c r="V119" s="72">
        <f>SUMIF(Tbl.Kosten[Sanr.],$A119,Tbl.Kosten[P120])-SUMIF(Tb.Financiering[SAnr.],$A119,Tb.Financiering[P20])</f>
        <v>0</v>
      </c>
      <c r="W119" s="72">
        <f>SUMIF(Tbl.Kosten[Sanr.],$A119,Tbl.Kosten[P121])-SUMIF(Tb.Financiering[SAnr.],$A119,Tb.Financiering[P21])</f>
        <v>0</v>
      </c>
      <c r="X119" s="72">
        <f>SUMIF(Tbl.Kosten[Sanr.],$A119,Tbl.Kosten[P122])-SUMIF(Tb.Financiering[SAnr.],$A119,Tb.Financiering[P22])</f>
        <v>0</v>
      </c>
      <c r="Y119" s="72">
        <f>SUMIF(Tbl.Kosten[Sanr.],$A119,Tbl.Kosten[P123])-SUMIF(Tb.Financiering[SAnr.],$A119,Tb.Financiering[P23])</f>
        <v>0</v>
      </c>
      <c r="Z119" s="72">
        <f>SUMIF(Tbl.Kosten[Sanr.],$A119,Tbl.Kosten[P124])-SUMIF(Tb.Financiering[SAnr.],$A119,Tb.Financiering[P24])</f>
        <v>0</v>
      </c>
      <c r="AA119" s="72">
        <f>SUMIF(Tbl.Kosten[Sanr.],$A119,Tbl.Kosten[P125])-SUMIF(Tb.Financiering[SAnr.],$A119,Tb.Financiering[P25])</f>
        <v>0</v>
      </c>
      <c r="AB119" s="72">
        <f>SUMIF(Tbl.Kosten[Sanr.],$A119,Tbl.Kosten[P126])-SUMIF(Tb.Financiering[SAnr.],$A119,Tb.Financiering[P26])</f>
        <v>0</v>
      </c>
      <c r="AC119" s="72">
        <f>SUMIF(Tbl.Kosten[Sanr.],$A119,Tbl.Kosten[P127])-SUMIF(Tb.Financiering[SAnr.],$A119,Tb.Financiering[P27])</f>
        <v>0</v>
      </c>
      <c r="AD119" s="72">
        <f>SUMIF(Tbl.Kosten[Sanr.],$A119,Tbl.Kosten[P128])-SUMIF(Tb.Financiering[SAnr.],$A119,Tb.Financiering[P28])</f>
        <v>0</v>
      </c>
      <c r="AE119" s="72">
        <f>SUMIF(Tbl.Kosten[Sanr.],$A119,Tbl.Kosten[P129])-SUMIF(Tb.Financiering[SAnr.],$A119,Tb.Financiering[P29])</f>
        <v>0</v>
      </c>
      <c r="AF119" s="72">
        <f>SUMIF(Tbl.Kosten[Sanr.],$A119,Tbl.Kosten[P130])-SUMIF(Tb.Financiering[SAnr.],$A119,Tb.Financiering[P30])</f>
        <v>0</v>
      </c>
      <c r="AG119" s="72">
        <f>SUMIF(Tbl.Kosten[Sanr.],$A119,Tbl.Kosten[P131])-SUMIF(Tb.Financiering[SAnr.],$A119,Tb.Financiering[P31])</f>
        <v>0</v>
      </c>
      <c r="AH119" s="72">
        <f>SUMIF(Tbl.Kosten[Sanr.],$A119,Tbl.Kosten[P132])-SUMIF(Tb.Financiering[SAnr.],$A119,Tb.Financiering[P32])</f>
        <v>0</v>
      </c>
      <c r="AI119" s="72">
        <f>SUMIF(Tbl.Kosten[Sanr.],$A119,Tbl.Kosten[P133])-SUMIF(Tb.Financiering[SAnr.],$A119,Tb.Financiering[P33])</f>
        <v>0</v>
      </c>
      <c r="AJ119" s="72">
        <f>SUMIF(Tbl.Kosten[Sanr.],$A119,Tbl.Kosten[P134])-SUMIF(Tb.Financiering[SAnr.],$A119,Tb.Financiering[P34])</f>
        <v>0</v>
      </c>
      <c r="AK119" s="72">
        <f>SUMIF(Tbl.Kosten[Sanr.],$A119,Tbl.Kosten[P135])-SUMIF(Tb.Financiering[SAnr.],$A119,Tb.Financiering[P35])</f>
        <v>0</v>
      </c>
      <c r="AL119" s="72">
        <f>SUMIF(Tbl.Kosten[Sanr.],$A119,Tbl.Kosten[P136])-SUMIF(Tb.Financiering[SAnr.],$A119,Tb.Financiering[P36])</f>
        <v>0</v>
      </c>
      <c r="AM119" s="72">
        <f>SUMIF(Tbl.Kosten[Sanr.],$A119,Tbl.Kosten[P137])-SUMIF(Tb.Financiering[SAnr.],$A119,Tb.Financiering[P37])</f>
        <v>0</v>
      </c>
      <c r="AN119" s="72">
        <f>SUMIF(Tbl.Kosten[Sanr.],$A119,Tbl.Kosten[P138])-SUMIF(Tb.Financiering[SAnr.],$A119,Tb.Financiering[P38])</f>
        <v>0</v>
      </c>
      <c r="AO119" s="72">
        <f>SUMIF(Tbl.Kosten[Sanr.],$A119,Tbl.Kosten[P139])-SUMIF(Tb.Financiering[SAnr.],$A119,Tb.Financiering[P39])</f>
        <v>0</v>
      </c>
      <c r="AP119" s="72">
        <f>SUMIF(Tbl.Kosten[Sanr.],$A119,Tbl.Kosten[P140])-SUMIF(Tb.Financiering[SAnr.],$A119,Tb.Financiering[P40])</f>
        <v>0</v>
      </c>
      <c r="AQ119" s="72">
        <f>SUMIF(Tbl.Kosten[Sanr.],$A119,Tbl.Kosten[P141])-SUMIF(Tb.Financiering[SAnr.],$A119,Tb.Financiering[P41])</f>
        <v>0</v>
      </c>
      <c r="AR119" s="72">
        <f>SUMIF(Tbl.Kosten[Sanr.],$A119,Tbl.Kosten[P142])-SUMIF(Tb.Financiering[SAnr.],$A119,Tb.Financiering[P42])</f>
        <v>0</v>
      </c>
      <c r="AS119" s="72">
        <f>SUMIF(Tbl.Kosten[Sanr.],$A119,Tbl.Kosten[P143])-SUMIF(Tb.Financiering[SAnr.],$A119,Tb.Financiering[P43])</f>
        <v>0</v>
      </c>
      <c r="AT119" s="72">
        <f>SUMIF(Tbl.Kosten[Sanr.],$A119,Tbl.Kosten[P144])-SUMIF(Tb.Financiering[SAnr.],$A119,Tb.Financiering[P44])</f>
        <v>0</v>
      </c>
      <c r="AU119" s="72">
        <f>SUMIF(Tbl.Kosten[Sanr.],$A119,Tbl.Kosten[P145])-SUMIF(Tb.Financiering[SAnr.],$A119,Tb.Financiering[P45])</f>
        <v>0</v>
      </c>
      <c r="AV119" s="72">
        <f>SUMIF(Tbl.Kosten[Sanr.],$A119,Tbl.Kosten[P146])-SUMIF(Tb.Financiering[SAnr.],$A119,Tb.Financiering[P46])</f>
        <v>0</v>
      </c>
      <c r="AW119" s="72">
        <f>SUMIF(Tbl.Kosten[Sanr.],$A119,Tbl.Kosten[P147])-SUMIF(Tb.Financiering[SAnr.],$A119,Tb.Financiering[P47])</f>
        <v>0</v>
      </c>
      <c r="AX119" s="72">
        <f>SUMIF(Tbl.Kosten[Sanr.],$A119,Tbl.Kosten[P148])-SUMIF(Tb.Financiering[SAnr.],$A119,Tb.Financiering[P48])</f>
        <v>0</v>
      </c>
      <c r="AY119" s="72">
        <f>SUMIF(Tbl.Kosten[Sanr.],$A119,Tbl.Kosten[P149])-SUMIF(Tb.Financiering[SAnr.],$A119,Tb.Financiering[P49])</f>
        <v>0</v>
      </c>
      <c r="AZ119" s="72">
        <f>SUMIF(Tbl.Kosten[Sanr.],$A119,Tbl.Kosten[P150])-SUMIF(Tb.Financiering[SAnr.],$A119,Tb.Financiering[P50])</f>
        <v>0</v>
      </c>
    </row>
    <row r="120" spans="1:52" x14ac:dyDescent="0.35">
      <c r="A120" s="72" t="s">
        <v>350</v>
      </c>
      <c r="B120" s="87">
        <f t="shared" si="4"/>
        <v>0</v>
      </c>
      <c r="C120" s="72">
        <f>SUMIF(Tbl.Kosten[Sanr.],$A120,Tbl.Kosten[P101])-SUMIF(Tb.Financiering[SAnr.],$A120,Tb.Financiering[P1])</f>
        <v>0</v>
      </c>
      <c r="D120" s="72">
        <f>SUMIF(Tbl.Kosten[Sanr.],$A120,Tbl.Kosten[P102])-SUMIF(Tb.Financiering[SAnr.],$A120,Tb.Financiering[P2])</f>
        <v>0</v>
      </c>
      <c r="E120" s="72">
        <f>SUMIF(Tbl.Kosten[Sanr.],$A120,Tbl.Kosten[P103])-SUMIF(Tb.Financiering[SAnr.],$A120,Tb.Financiering[P3])</f>
        <v>0</v>
      </c>
      <c r="F120" s="72">
        <f>SUMIF(Tbl.Kosten[Sanr.],$A120,Tbl.Kosten[P104])-SUMIF(Tb.Financiering[SAnr.],$A120,Tb.Financiering[P4])</f>
        <v>0</v>
      </c>
      <c r="G120" s="72">
        <f>SUMIF(Tbl.Kosten[Sanr.],$A120,Tbl.Kosten[P105])-SUMIF(Tb.Financiering[SAnr.],$A120,Tb.Financiering[P5])</f>
        <v>0</v>
      </c>
      <c r="H120" s="72">
        <f>SUMIF(Tbl.Kosten[Sanr.],$A120,Tbl.Kosten[P106])-SUMIF(Tb.Financiering[SAnr.],$A120,Tb.Financiering[P6])</f>
        <v>0</v>
      </c>
      <c r="I120" s="72">
        <f>SUMIF(Tbl.Kosten[Sanr.],$A120,Tbl.Kosten[P107])-SUMIF(Tb.Financiering[SAnr.],$A120,Tb.Financiering[P7])</f>
        <v>0</v>
      </c>
      <c r="J120" s="72">
        <f>SUMIF(Tbl.Kosten[Sanr.],$A120,Tbl.Kosten[P108])-SUMIF(Tb.Financiering[SAnr.],$A120,Tb.Financiering[P8])</f>
        <v>0</v>
      </c>
      <c r="K120" s="72">
        <f>SUMIF(Tbl.Kosten[Sanr.],$A120,Tbl.Kosten[P109])-SUMIF(Tb.Financiering[SAnr.],$A120,Tb.Financiering[P9])</f>
        <v>0</v>
      </c>
      <c r="L120" s="72">
        <f>SUMIF(Tbl.Kosten[Sanr.],$A120,Tbl.Kosten[P110])-SUMIF(Tb.Financiering[SAnr.],$A120,Tb.Financiering[P10])</f>
        <v>0</v>
      </c>
      <c r="M120" s="72">
        <f>SUMIF(Tbl.Kosten[Sanr.],$A120,Tbl.Kosten[P111])-SUMIF(Tb.Financiering[SAnr.],$A120,Tb.Financiering[P11])</f>
        <v>0</v>
      </c>
      <c r="N120" s="72">
        <f>SUMIF(Tbl.Kosten[Sanr.],$A120,Tbl.Kosten[P112])-SUMIF(Tb.Financiering[SAnr.],$A120,Tb.Financiering[P12])</f>
        <v>0</v>
      </c>
      <c r="O120" s="72">
        <f>SUMIF(Tbl.Kosten[Sanr.],$A120,Tbl.Kosten[P113])-SUMIF(Tb.Financiering[SAnr.],$A120,Tb.Financiering[P13])</f>
        <v>0</v>
      </c>
      <c r="P120" s="72">
        <f>SUMIF(Tbl.Kosten[Sanr.],$A120,Tbl.Kosten[P114])-SUMIF(Tb.Financiering[SAnr.],$A120,Tb.Financiering[P14])</f>
        <v>0</v>
      </c>
      <c r="Q120" s="72">
        <f>SUMIF(Tbl.Kosten[Sanr.],$A120,Tbl.Kosten[P115])-SUMIF(Tb.Financiering[SAnr.],$A120,Tb.Financiering[P15])</f>
        <v>0</v>
      </c>
      <c r="R120" s="72">
        <f>SUMIF(Tbl.Kosten[Sanr.],$A120,Tbl.Kosten[P116])-SUMIF(Tb.Financiering[SAnr.],$A120,Tb.Financiering[P16])</f>
        <v>0</v>
      </c>
      <c r="S120" s="72">
        <f>SUMIF(Tbl.Kosten[Sanr.],$A120,Tbl.Kosten[P117])-SUMIF(Tb.Financiering[SAnr.],$A120,Tb.Financiering[P17])</f>
        <v>0</v>
      </c>
      <c r="T120" s="72">
        <f>SUMIF(Tbl.Kosten[Sanr.],$A120,Tbl.Kosten[P118])-SUMIF(Tb.Financiering[SAnr.],$A120,Tb.Financiering[P18])</f>
        <v>0</v>
      </c>
      <c r="U120" s="72">
        <f>SUMIF(Tbl.Kosten[Sanr.],$A120,Tbl.Kosten[P119])-SUMIF(Tb.Financiering[SAnr.],$A120,Tb.Financiering[P19])</f>
        <v>0</v>
      </c>
      <c r="V120" s="72">
        <f>SUMIF(Tbl.Kosten[Sanr.],$A120,Tbl.Kosten[P120])-SUMIF(Tb.Financiering[SAnr.],$A120,Tb.Financiering[P20])</f>
        <v>0</v>
      </c>
      <c r="W120" s="72">
        <f>SUMIF(Tbl.Kosten[Sanr.],$A120,Tbl.Kosten[P121])-SUMIF(Tb.Financiering[SAnr.],$A120,Tb.Financiering[P21])</f>
        <v>0</v>
      </c>
      <c r="X120" s="72">
        <f>SUMIF(Tbl.Kosten[Sanr.],$A120,Tbl.Kosten[P122])-SUMIF(Tb.Financiering[SAnr.],$A120,Tb.Financiering[P22])</f>
        <v>0</v>
      </c>
      <c r="Y120" s="72">
        <f>SUMIF(Tbl.Kosten[Sanr.],$A120,Tbl.Kosten[P123])-SUMIF(Tb.Financiering[SAnr.],$A120,Tb.Financiering[P23])</f>
        <v>0</v>
      </c>
      <c r="Z120" s="72">
        <f>SUMIF(Tbl.Kosten[Sanr.],$A120,Tbl.Kosten[P124])-SUMIF(Tb.Financiering[SAnr.],$A120,Tb.Financiering[P24])</f>
        <v>0</v>
      </c>
      <c r="AA120" s="72">
        <f>SUMIF(Tbl.Kosten[Sanr.],$A120,Tbl.Kosten[P125])-SUMIF(Tb.Financiering[SAnr.],$A120,Tb.Financiering[P25])</f>
        <v>0</v>
      </c>
      <c r="AB120" s="72">
        <f>SUMIF(Tbl.Kosten[Sanr.],$A120,Tbl.Kosten[P126])-SUMIF(Tb.Financiering[SAnr.],$A120,Tb.Financiering[P26])</f>
        <v>0</v>
      </c>
      <c r="AC120" s="72">
        <f>SUMIF(Tbl.Kosten[Sanr.],$A120,Tbl.Kosten[P127])-SUMIF(Tb.Financiering[SAnr.],$A120,Tb.Financiering[P27])</f>
        <v>0</v>
      </c>
      <c r="AD120" s="72">
        <f>SUMIF(Tbl.Kosten[Sanr.],$A120,Tbl.Kosten[P128])-SUMIF(Tb.Financiering[SAnr.],$A120,Tb.Financiering[P28])</f>
        <v>0</v>
      </c>
      <c r="AE120" s="72">
        <f>SUMIF(Tbl.Kosten[Sanr.],$A120,Tbl.Kosten[P129])-SUMIF(Tb.Financiering[SAnr.],$A120,Tb.Financiering[P29])</f>
        <v>0</v>
      </c>
      <c r="AF120" s="72">
        <f>SUMIF(Tbl.Kosten[Sanr.],$A120,Tbl.Kosten[P130])-SUMIF(Tb.Financiering[SAnr.],$A120,Tb.Financiering[P30])</f>
        <v>0</v>
      </c>
      <c r="AG120" s="72">
        <f>SUMIF(Tbl.Kosten[Sanr.],$A120,Tbl.Kosten[P131])-SUMIF(Tb.Financiering[SAnr.],$A120,Tb.Financiering[P31])</f>
        <v>0</v>
      </c>
      <c r="AH120" s="72">
        <f>SUMIF(Tbl.Kosten[Sanr.],$A120,Tbl.Kosten[P132])-SUMIF(Tb.Financiering[SAnr.],$A120,Tb.Financiering[P32])</f>
        <v>0</v>
      </c>
      <c r="AI120" s="72">
        <f>SUMIF(Tbl.Kosten[Sanr.],$A120,Tbl.Kosten[P133])-SUMIF(Tb.Financiering[SAnr.],$A120,Tb.Financiering[P33])</f>
        <v>0</v>
      </c>
      <c r="AJ120" s="72">
        <f>SUMIF(Tbl.Kosten[Sanr.],$A120,Tbl.Kosten[P134])-SUMIF(Tb.Financiering[SAnr.],$A120,Tb.Financiering[P34])</f>
        <v>0</v>
      </c>
      <c r="AK120" s="72">
        <f>SUMIF(Tbl.Kosten[Sanr.],$A120,Tbl.Kosten[P135])-SUMIF(Tb.Financiering[SAnr.],$A120,Tb.Financiering[P35])</f>
        <v>0</v>
      </c>
      <c r="AL120" s="72">
        <f>SUMIF(Tbl.Kosten[Sanr.],$A120,Tbl.Kosten[P136])-SUMIF(Tb.Financiering[SAnr.],$A120,Tb.Financiering[P36])</f>
        <v>0</v>
      </c>
      <c r="AM120" s="72">
        <f>SUMIF(Tbl.Kosten[Sanr.],$A120,Tbl.Kosten[P137])-SUMIF(Tb.Financiering[SAnr.],$A120,Tb.Financiering[P37])</f>
        <v>0</v>
      </c>
      <c r="AN120" s="72">
        <f>SUMIF(Tbl.Kosten[Sanr.],$A120,Tbl.Kosten[P138])-SUMIF(Tb.Financiering[SAnr.],$A120,Tb.Financiering[P38])</f>
        <v>0</v>
      </c>
      <c r="AO120" s="72">
        <f>SUMIF(Tbl.Kosten[Sanr.],$A120,Tbl.Kosten[P139])-SUMIF(Tb.Financiering[SAnr.],$A120,Tb.Financiering[P39])</f>
        <v>0</v>
      </c>
      <c r="AP120" s="72">
        <f>SUMIF(Tbl.Kosten[Sanr.],$A120,Tbl.Kosten[P140])-SUMIF(Tb.Financiering[SAnr.],$A120,Tb.Financiering[P40])</f>
        <v>0</v>
      </c>
      <c r="AQ120" s="72">
        <f>SUMIF(Tbl.Kosten[Sanr.],$A120,Tbl.Kosten[P141])-SUMIF(Tb.Financiering[SAnr.],$A120,Tb.Financiering[P41])</f>
        <v>0</v>
      </c>
      <c r="AR120" s="72">
        <f>SUMIF(Tbl.Kosten[Sanr.],$A120,Tbl.Kosten[P142])-SUMIF(Tb.Financiering[SAnr.],$A120,Tb.Financiering[P42])</f>
        <v>0</v>
      </c>
      <c r="AS120" s="72">
        <f>SUMIF(Tbl.Kosten[Sanr.],$A120,Tbl.Kosten[P143])-SUMIF(Tb.Financiering[SAnr.],$A120,Tb.Financiering[P43])</f>
        <v>0</v>
      </c>
      <c r="AT120" s="72">
        <f>SUMIF(Tbl.Kosten[Sanr.],$A120,Tbl.Kosten[P144])-SUMIF(Tb.Financiering[SAnr.],$A120,Tb.Financiering[P44])</f>
        <v>0</v>
      </c>
      <c r="AU120" s="72">
        <f>SUMIF(Tbl.Kosten[Sanr.],$A120,Tbl.Kosten[P145])-SUMIF(Tb.Financiering[SAnr.],$A120,Tb.Financiering[P45])</f>
        <v>0</v>
      </c>
      <c r="AV120" s="72">
        <f>SUMIF(Tbl.Kosten[Sanr.],$A120,Tbl.Kosten[P146])-SUMIF(Tb.Financiering[SAnr.],$A120,Tb.Financiering[P46])</f>
        <v>0</v>
      </c>
      <c r="AW120" s="72">
        <f>SUMIF(Tbl.Kosten[Sanr.],$A120,Tbl.Kosten[P147])-SUMIF(Tb.Financiering[SAnr.],$A120,Tb.Financiering[P47])</f>
        <v>0</v>
      </c>
      <c r="AX120" s="72">
        <f>SUMIF(Tbl.Kosten[Sanr.],$A120,Tbl.Kosten[P148])-SUMIF(Tb.Financiering[SAnr.],$A120,Tb.Financiering[P48])</f>
        <v>0</v>
      </c>
      <c r="AY120" s="72">
        <f>SUMIF(Tbl.Kosten[Sanr.],$A120,Tbl.Kosten[P149])-SUMIF(Tb.Financiering[SAnr.],$A120,Tb.Financiering[P49])</f>
        <v>0</v>
      </c>
      <c r="AZ120" s="72">
        <f>SUMIF(Tbl.Kosten[Sanr.],$A120,Tbl.Kosten[P150])-SUMIF(Tb.Financiering[SAnr.],$A120,Tb.Financiering[P50])</f>
        <v>0</v>
      </c>
    </row>
    <row r="121" spans="1:52" x14ac:dyDescent="0.35">
      <c r="A121" s="72" t="s">
        <v>351</v>
      </c>
      <c r="B121" s="87">
        <f t="shared" si="4"/>
        <v>0</v>
      </c>
      <c r="C121" s="72">
        <f>SUMIF(Tbl.Kosten[Sanr.],$A121,Tbl.Kosten[P101])-SUMIF(Tb.Financiering[SAnr.],$A121,Tb.Financiering[P1])</f>
        <v>0</v>
      </c>
      <c r="D121" s="72">
        <f>SUMIF(Tbl.Kosten[Sanr.],$A121,Tbl.Kosten[P102])-SUMIF(Tb.Financiering[SAnr.],$A121,Tb.Financiering[P2])</f>
        <v>0</v>
      </c>
      <c r="E121" s="72">
        <f>SUMIF(Tbl.Kosten[Sanr.],$A121,Tbl.Kosten[P103])-SUMIF(Tb.Financiering[SAnr.],$A121,Tb.Financiering[P3])</f>
        <v>0</v>
      </c>
      <c r="F121" s="72">
        <f>SUMIF(Tbl.Kosten[Sanr.],$A121,Tbl.Kosten[P104])-SUMIF(Tb.Financiering[SAnr.],$A121,Tb.Financiering[P4])</f>
        <v>0</v>
      </c>
      <c r="G121" s="72">
        <f>SUMIF(Tbl.Kosten[Sanr.],$A121,Tbl.Kosten[P105])-SUMIF(Tb.Financiering[SAnr.],$A121,Tb.Financiering[P5])</f>
        <v>0</v>
      </c>
      <c r="H121" s="72">
        <f>SUMIF(Tbl.Kosten[Sanr.],$A121,Tbl.Kosten[P106])-SUMIF(Tb.Financiering[SAnr.],$A121,Tb.Financiering[P6])</f>
        <v>0</v>
      </c>
      <c r="I121" s="72">
        <f>SUMIF(Tbl.Kosten[Sanr.],$A121,Tbl.Kosten[P107])-SUMIF(Tb.Financiering[SAnr.],$A121,Tb.Financiering[P7])</f>
        <v>0</v>
      </c>
      <c r="J121" s="72">
        <f>SUMIF(Tbl.Kosten[Sanr.],$A121,Tbl.Kosten[P108])-SUMIF(Tb.Financiering[SAnr.],$A121,Tb.Financiering[P8])</f>
        <v>0</v>
      </c>
      <c r="K121" s="72">
        <f>SUMIF(Tbl.Kosten[Sanr.],$A121,Tbl.Kosten[P109])-SUMIF(Tb.Financiering[SAnr.],$A121,Tb.Financiering[P9])</f>
        <v>0</v>
      </c>
      <c r="L121" s="72">
        <f>SUMIF(Tbl.Kosten[Sanr.],$A121,Tbl.Kosten[P110])-SUMIF(Tb.Financiering[SAnr.],$A121,Tb.Financiering[P10])</f>
        <v>0</v>
      </c>
      <c r="M121" s="72">
        <f>SUMIF(Tbl.Kosten[Sanr.],$A121,Tbl.Kosten[P111])-SUMIF(Tb.Financiering[SAnr.],$A121,Tb.Financiering[P11])</f>
        <v>0</v>
      </c>
      <c r="N121" s="72">
        <f>SUMIF(Tbl.Kosten[Sanr.],$A121,Tbl.Kosten[P112])-SUMIF(Tb.Financiering[SAnr.],$A121,Tb.Financiering[P12])</f>
        <v>0</v>
      </c>
      <c r="O121" s="72">
        <f>SUMIF(Tbl.Kosten[Sanr.],$A121,Tbl.Kosten[P113])-SUMIF(Tb.Financiering[SAnr.],$A121,Tb.Financiering[P13])</f>
        <v>0</v>
      </c>
      <c r="P121" s="72">
        <f>SUMIF(Tbl.Kosten[Sanr.],$A121,Tbl.Kosten[P114])-SUMIF(Tb.Financiering[SAnr.],$A121,Tb.Financiering[P14])</f>
        <v>0</v>
      </c>
      <c r="Q121" s="72">
        <f>SUMIF(Tbl.Kosten[Sanr.],$A121,Tbl.Kosten[P115])-SUMIF(Tb.Financiering[SAnr.],$A121,Tb.Financiering[P15])</f>
        <v>0</v>
      </c>
      <c r="R121" s="72">
        <f>SUMIF(Tbl.Kosten[Sanr.],$A121,Tbl.Kosten[P116])-SUMIF(Tb.Financiering[SAnr.],$A121,Tb.Financiering[P16])</f>
        <v>0</v>
      </c>
      <c r="S121" s="72">
        <f>SUMIF(Tbl.Kosten[Sanr.],$A121,Tbl.Kosten[P117])-SUMIF(Tb.Financiering[SAnr.],$A121,Tb.Financiering[P17])</f>
        <v>0</v>
      </c>
      <c r="T121" s="72">
        <f>SUMIF(Tbl.Kosten[Sanr.],$A121,Tbl.Kosten[P118])-SUMIF(Tb.Financiering[SAnr.],$A121,Tb.Financiering[P18])</f>
        <v>0</v>
      </c>
      <c r="U121" s="72">
        <f>SUMIF(Tbl.Kosten[Sanr.],$A121,Tbl.Kosten[P119])-SUMIF(Tb.Financiering[SAnr.],$A121,Tb.Financiering[P19])</f>
        <v>0</v>
      </c>
      <c r="V121" s="72">
        <f>SUMIF(Tbl.Kosten[Sanr.],$A121,Tbl.Kosten[P120])-SUMIF(Tb.Financiering[SAnr.],$A121,Tb.Financiering[P20])</f>
        <v>0</v>
      </c>
      <c r="W121" s="72">
        <f>SUMIF(Tbl.Kosten[Sanr.],$A121,Tbl.Kosten[P121])-SUMIF(Tb.Financiering[SAnr.],$A121,Tb.Financiering[P21])</f>
        <v>0</v>
      </c>
      <c r="X121" s="72">
        <f>SUMIF(Tbl.Kosten[Sanr.],$A121,Tbl.Kosten[P122])-SUMIF(Tb.Financiering[SAnr.],$A121,Tb.Financiering[P22])</f>
        <v>0</v>
      </c>
      <c r="Y121" s="72">
        <f>SUMIF(Tbl.Kosten[Sanr.],$A121,Tbl.Kosten[P123])-SUMIF(Tb.Financiering[SAnr.],$A121,Tb.Financiering[P23])</f>
        <v>0</v>
      </c>
      <c r="Z121" s="72">
        <f>SUMIF(Tbl.Kosten[Sanr.],$A121,Tbl.Kosten[P124])-SUMIF(Tb.Financiering[SAnr.],$A121,Tb.Financiering[P24])</f>
        <v>0</v>
      </c>
      <c r="AA121" s="72">
        <f>SUMIF(Tbl.Kosten[Sanr.],$A121,Tbl.Kosten[P125])-SUMIF(Tb.Financiering[SAnr.],$A121,Tb.Financiering[P25])</f>
        <v>0</v>
      </c>
      <c r="AB121" s="72">
        <f>SUMIF(Tbl.Kosten[Sanr.],$A121,Tbl.Kosten[P126])-SUMIF(Tb.Financiering[SAnr.],$A121,Tb.Financiering[P26])</f>
        <v>0</v>
      </c>
      <c r="AC121" s="72">
        <f>SUMIF(Tbl.Kosten[Sanr.],$A121,Tbl.Kosten[P127])-SUMIF(Tb.Financiering[SAnr.],$A121,Tb.Financiering[P27])</f>
        <v>0</v>
      </c>
      <c r="AD121" s="72">
        <f>SUMIF(Tbl.Kosten[Sanr.],$A121,Tbl.Kosten[P128])-SUMIF(Tb.Financiering[SAnr.],$A121,Tb.Financiering[P28])</f>
        <v>0</v>
      </c>
      <c r="AE121" s="72">
        <f>SUMIF(Tbl.Kosten[Sanr.],$A121,Tbl.Kosten[P129])-SUMIF(Tb.Financiering[SAnr.],$A121,Tb.Financiering[P29])</f>
        <v>0</v>
      </c>
      <c r="AF121" s="72">
        <f>SUMIF(Tbl.Kosten[Sanr.],$A121,Tbl.Kosten[P130])-SUMIF(Tb.Financiering[SAnr.],$A121,Tb.Financiering[P30])</f>
        <v>0</v>
      </c>
      <c r="AG121" s="72">
        <f>SUMIF(Tbl.Kosten[Sanr.],$A121,Tbl.Kosten[P131])-SUMIF(Tb.Financiering[SAnr.],$A121,Tb.Financiering[P31])</f>
        <v>0</v>
      </c>
      <c r="AH121" s="72">
        <f>SUMIF(Tbl.Kosten[Sanr.],$A121,Tbl.Kosten[P132])-SUMIF(Tb.Financiering[SAnr.],$A121,Tb.Financiering[P32])</f>
        <v>0</v>
      </c>
      <c r="AI121" s="72">
        <f>SUMIF(Tbl.Kosten[Sanr.],$A121,Tbl.Kosten[P133])-SUMIF(Tb.Financiering[SAnr.],$A121,Tb.Financiering[P33])</f>
        <v>0</v>
      </c>
      <c r="AJ121" s="72">
        <f>SUMIF(Tbl.Kosten[Sanr.],$A121,Tbl.Kosten[P134])-SUMIF(Tb.Financiering[SAnr.],$A121,Tb.Financiering[P34])</f>
        <v>0</v>
      </c>
      <c r="AK121" s="72">
        <f>SUMIF(Tbl.Kosten[Sanr.],$A121,Tbl.Kosten[P135])-SUMIF(Tb.Financiering[SAnr.],$A121,Tb.Financiering[P35])</f>
        <v>0</v>
      </c>
      <c r="AL121" s="72">
        <f>SUMIF(Tbl.Kosten[Sanr.],$A121,Tbl.Kosten[P136])-SUMIF(Tb.Financiering[SAnr.],$A121,Tb.Financiering[P36])</f>
        <v>0</v>
      </c>
      <c r="AM121" s="72">
        <f>SUMIF(Tbl.Kosten[Sanr.],$A121,Tbl.Kosten[P137])-SUMIF(Tb.Financiering[SAnr.],$A121,Tb.Financiering[P37])</f>
        <v>0</v>
      </c>
      <c r="AN121" s="72">
        <f>SUMIF(Tbl.Kosten[Sanr.],$A121,Tbl.Kosten[P138])-SUMIF(Tb.Financiering[SAnr.],$A121,Tb.Financiering[P38])</f>
        <v>0</v>
      </c>
      <c r="AO121" s="72">
        <f>SUMIF(Tbl.Kosten[Sanr.],$A121,Tbl.Kosten[P139])-SUMIF(Tb.Financiering[SAnr.],$A121,Tb.Financiering[P39])</f>
        <v>0</v>
      </c>
      <c r="AP121" s="72">
        <f>SUMIF(Tbl.Kosten[Sanr.],$A121,Tbl.Kosten[P140])-SUMIF(Tb.Financiering[SAnr.],$A121,Tb.Financiering[P40])</f>
        <v>0</v>
      </c>
      <c r="AQ121" s="72">
        <f>SUMIF(Tbl.Kosten[Sanr.],$A121,Tbl.Kosten[P141])-SUMIF(Tb.Financiering[SAnr.],$A121,Tb.Financiering[P41])</f>
        <v>0</v>
      </c>
      <c r="AR121" s="72">
        <f>SUMIF(Tbl.Kosten[Sanr.],$A121,Tbl.Kosten[P142])-SUMIF(Tb.Financiering[SAnr.],$A121,Tb.Financiering[P42])</f>
        <v>0</v>
      </c>
      <c r="AS121" s="72">
        <f>SUMIF(Tbl.Kosten[Sanr.],$A121,Tbl.Kosten[P143])-SUMIF(Tb.Financiering[SAnr.],$A121,Tb.Financiering[P43])</f>
        <v>0</v>
      </c>
      <c r="AT121" s="72">
        <f>SUMIF(Tbl.Kosten[Sanr.],$A121,Tbl.Kosten[P144])-SUMIF(Tb.Financiering[SAnr.],$A121,Tb.Financiering[P44])</f>
        <v>0</v>
      </c>
      <c r="AU121" s="72">
        <f>SUMIF(Tbl.Kosten[Sanr.],$A121,Tbl.Kosten[P145])-SUMIF(Tb.Financiering[SAnr.],$A121,Tb.Financiering[P45])</f>
        <v>0</v>
      </c>
      <c r="AV121" s="72">
        <f>SUMIF(Tbl.Kosten[Sanr.],$A121,Tbl.Kosten[P146])-SUMIF(Tb.Financiering[SAnr.],$A121,Tb.Financiering[P46])</f>
        <v>0</v>
      </c>
      <c r="AW121" s="72">
        <f>SUMIF(Tbl.Kosten[Sanr.],$A121,Tbl.Kosten[P147])-SUMIF(Tb.Financiering[SAnr.],$A121,Tb.Financiering[P47])</f>
        <v>0</v>
      </c>
      <c r="AX121" s="72">
        <f>SUMIF(Tbl.Kosten[Sanr.],$A121,Tbl.Kosten[P148])-SUMIF(Tb.Financiering[SAnr.],$A121,Tb.Financiering[P48])</f>
        <v>0</v>
      </c>
      <c r="AY121" s="72">
        <f>SUMIF(Tbl.Kosten[Sanr.],$A121,Tbl.Kosten[P149])-SUMIF(Tb.Financiering[SAnr.],$A121,Tb.Financiering[P49])</f>
        <v>0</v>
      </c>
      <c r="AZ121" s="72">
        <f>SUMIF(Tbl.Kosten[Sanr.],$A121,Tbl.Kosten[P150])-SUMIF(Tb.Financiering[SAnr.],$A121,Tb.Financiering[P50])</f>
        <v>0</v>
      </c>
    </row>
    <row r="122" spans="1:52" x14ac:dyDescent="0.35">
      <c r="A122" s="72" t="s">
        <v>352</v>
      </c>
      <c r="B122" s="87">
        <f t="shared" si="4"/>
        <v>0</v>
      </c>
      <c r="C122" s="72">
        <f>SUMIF(Tbl.Kosten[Sanr.],$A122,Tbl.Kosten[P101])-SUMIF(Tb.Financiering[SAnr.],$A122,Tb.Financiering[P1])</f>
        <v>0</v>
      </c>
      <c r="D122" s="72">
        <f>SUMIF(Tbl.Kosten[Sanr.],$A122,Tbl.Kosten[P102])-SUMIF(Tb.Financiering[SAnr.],$A122,Tb.Financiering[P2])</f>
        <v>0</v>
      </c>
      <c r="E122" s="72">
        <f>SUMIF(Tbl.Kosten[Sanr.],$A122,Tbl.Kosten[P103])-SUMIF(Tb.Financiering[SAnr.],$A122,Tb.Financiering[P3])</f>
        <v>0</v>
      </c>
      <c r="F122" s="72">
        <f>SUMIF(Tbl.Kosten[Sanr.],$A122,Tbl.Kosten[P104])-SUMIF(Tb.Financiering[SAnr.],$A122,Tb.Financiering[P4])</f>
        <v>0</v>
      </c>
      <c r="G122" s="72">
        <f>SUMIF(Tbl.Kosten[Sanr.],$A122,Tbl.Kosten[P105])-SUMIF(Tb.Financiering[SAnr.],$A122,Tb.Financiering[P5])</f>
        <v>0</v>
      </c>
      <c r="H122" s="72">
        <f>SUMIF(Tbl.Kosten[Sanr.],$A122,Tbl.Kosten[P106])-SUMIF(Tb.Financiering[SAnr.],$A122,Tb.Financiering[P6])</f>
        <v>0</v>
      </c>
      <c r="I122" s="72">
        <f>SUMIF(Tbl.Kosten[Sanr.],$A122,Tbl.Kosten[P107])-SUMIF(Tb.Financiering[SAnr.],$A122,Tb.Financiering[P7])</f>
        <v>0</v>
      </c>
      <c r="J122" s="72">
        <f>SUMIF(Tbl.Kosten[Sanr.],$A122,Tbl.Kosten[P108])-SUMIF(Tb.Financiering[SAnr.],$A122,Tb.Financiering[P8])</f>
        <v>0</v>
      </c>
      <c r="K122" s="72">
        <f>SUMIF(Tbl.Kosten[Sanr.],$A122,Tbl.Kosten[P109])-SUMIF(Tb.Financiering[SAnr.],$A122,Tb.Financiering[P9])</f>
        <v>0</v>
      </c>
      <c r="L122" s="72">
        <f>SUMIF(Tbl.Kosten[Sanr.],$A122,Tbl.Kosten[P110])-SUMIF(Tb.Financiering[SAnr.],$A122,Tb.Financiering[P10])</f>
        <v>0</v>
      </c>
      <c r="M122" s="72">
        <f>SUMIF(Tbl.Kosten[Sanr.],$A122,Tbl.Kosten[P111])-SUMIF(Tb.Financiering[SAnr.],$A122,Tb.Financiering[P11])</f>
        <v>0</v>
      </c>
      <c r="N122" s="72">
        <f>SUMIF(Tbl.Kosten[Sanr.],$A122,Tbl.Kosten[P112])-SUMIF(Tb.Financiering[SAnr.],$A122,Tb.Financiering[P12])</f>
        <v>0</v>
      </c>
      <c r="O122" s="72">
        <f>SUMIF(Tbl.Kosten[Sanr.],$A122,Tbl.Kosten[P113])-SUMIF(Tb.Financiering[SAnr.],$A122,Tb.Financiering[P13])</f>
        <v>0</v>
      </c>
      <c r="P122" s="72">
        <f>SUMIF(Tbl.Kosten[Sanr.],$A122,Tbl.Kosten[P114])-SUMIF(Tb.Financiering[SAnr.],$A122,Tb.Financiering[P14])</f>
        <v>0</v>
      </c>
      <c r="Q122" s="72">
        <f>SUMIF(Tbl.Kosten[Sanr.],$A122,Tbl.Kosten[P115])-SUMIF(Tb.Financiering[SAnr.],$A122,Tb.Financiering[P15])</f>
        <v>0</v>
      </c>
      <c r="R122" s="72">
        <f>SUMIF(Tbl.Kosten[Sanr.],$A122,Tbl.Kosten[P116])-SUMIF(Tb.Financiering[SAnr.],$A122,Tb.Financiering[P16])</f>
        <v>0</v>
      </c>
      <c r="S122" s="72">
        <f>SUMIF(Tbl.Kosten[Sanr.],$A122,Tbl.Kosten[P117])-SUMIF(Tb.Financiering[SAnr.],$A122,Tb.Financiering[P17])</f>
        <v>0</v>
      </c>
      <c r="T122" s="72">
        <f>SUMIF(Tbl.Kosten[Sanr.],$A122,Tbl.Kosten[P118])-SUMIF(Tb.Financiering[SAnr.],$A122,Tb.Financiering[P18])</f>
        <v>0</v>
      </c>
      <c r="U122" s="72">
        <f>SUMIF(Tbl.Kosten[Sanr.],$A122,Tbl.Kosten[P119])-SUMIF(Tb.Financiering[SAnr.],$A122,Tb.Financiering[P19])</f>
        <v>0</v>
      </c>
      <c r="V122" s="72">
        <f>SUMIF(Tbl.Kosten[Sanr.],$A122,Tbl.Kosten[P120])-SUMIF(Tb.Financiering[SAnr.],$A122,Tb.Financiering[P20])</f>
        <v>0</v>
      </c>
      <c r="W122" s="72">
        <f>SUMIF(Tbl.Kosten[Sanr.],$A122,Tbl.Kosten[P121])-SUMIF(Tb.Financiering[SAnr.],$A122,Tb.Financiering[P21])</f>
        <v>0</v>
      </c>
      <c r="X122" s="72">
        <f>SUMIF(Tbl.Kosten[Sanr.],$A122,Tbl.Kosten[P122])-SUMIF(Tb.Financiering[SAnr.],$A122,Tb.Financiering[P22])</f>
        <v>0</v>
      </c>
      <c r="Y122" s="72">
        <f>SUMIF(Tbl.Kosten[Sanr.],$A122,Tbl.Kosten[P123])-SUMIF(Tb.Financiering[SAnr.],$A122,Tb.Financiering[P23])</f>
        <v>0</v>
      </c>
      <c r="Z122" s="72">
        <f>SUMIF(Tbl.Kosten[Sanr.],$A122,Tbl.Kosten[P124])-SUMIF(Tb.Financiering[SAnr.],$A122,Tb.Financiering[P24])</f>
        <v>0</v>
      </c>
      <c r="AA122" s="72">
        <f>SUMIF(Tbl.Kosten[Sanr.],$A122,Tbl.Kosten[P125])-SUMIF(Tb.Financiering[SAnr.],$A122,Tb.Financiering[P25])</f>
        <v>0</v>
      </c>
      <c r="AB122" s="72">
        <f>SUMIF(Tbl.Kosten[Sanr.],$A122,Tbl.Kosten[P126])-SUMIF(Tb.Financiering[SAnr.],$A122,Tb.Financiering[P26])</f>
        <v>0</v>
      </c>
      <c r="AC122" s="72">
        <f>SUMIF(Tbl.Kosten[Sanr.],$A122,Tbl.Kosten[P127])-SUMIF(Tb.Financiering[SAnr.],$A122,Tb.Financiering[P27])</f>
        <v>0</v>
      </c>
      <c r="AD122" s="72">
        <f>SUMIF(Tbl.Kosten[Sanr.],$A122,Tbl.Kosten[P128])-SUMIF(Tb.Financiering[SAnr.],$A122,Tb.Financiering[P28])</f>
        <v>0</v>
      </c>
      <c r="AE122" s="72">
        <f>SUMIF(Tbl.Kosten[Sanr.],$A122,Tbl.Kosten[P129])-SUMIF(Tb.Financiering[SAnr.],$A122,Tb.Financiering[P29])</f>
        <v>0</v>
      </c>
      <c r="AF122" s="72">
        <f>SUMIF(Tbl.Kosten[Sanr.],$A122,Tbl.Kosten[P130])-SUMIF(Tb.Financiering[SAnr.],$A122,Tb.Financiering[P30])</f>
        <v>0</v>
      </c>
      <c r="AG122" s="72">
        <f>SUMIF(Tbl.Kosten[Sanr.],$A122,Tbl.Kosten[P131])-SUMIF(Tb.Financiering[SAnr.],$A122,Tb.Financiering[P31])</f>
        <v>0</v>
      </c>
      <c r="AH122" s="72">
        <f>SUMIF(Tbl.Kosten[Sanr.],$A122,Tbl.Kosten[P132])-SUMIF(Tb.Financiering[SAnr.],$A122,Tb.Financiering[P32])</f>
        <v>0</v>
      </c>
      <c r="AI122" s="72">
        <f>SUMIF(Tbl.Kosten[Sanr.],$A122,Tbl.Kosten[P133])-SUMIF(Tb.Financiering[SAnr.],$A122,Tb.Financiering[P33])</f>
        <v>0</v>
      </c>
      <c r="AJ122" s="72">
        <f>SUMIF(Tbl.Kosten[Sanr.],$A122,Tbl.Kosten[P134])-SUMIF(Tb.Financiering[SAnr.],$A122,Tb.Financiering[P34])</f>
        <v>0</v>
      </c>
      <c r="AK122" s="72">
        <f>SUMIF(Tbl.Kosten[Sanr.],$A122,Tbl.Kosten[P135])-SUMIF(Tb.Financiering[SAnr.],$A122,Tb.Financiering[P35])</f>
        <v>0</v>
      </c>
      <c r="AL122" s="72">
        <f>SUMIF(Tbl.Kosten[Sanr.],$A122,Tbl.Kosten[P136])-SUMIF(Tb.Financiering[SAnr.],$A122,Tb.Financiering[P36])</f>
        <v>0</v>
      </c>
      <c r="AM122" s="72">
        <f>SUMIF(Tbl.Kosten[Sanr.],$A122,Tbl.Kosten[P137])-SUMIF(Tb.Financiering[SAnr.],$A122,Tb.Financiering[P37])</f>
        <v>0</v>
      </c>
      <c r="AN122" s="72">
        <f>SUMIF(Tbl.Kosten[Sanr.],$A122,Tbl.Kosten[P138])-SUMIF(Tb.Financiering[SAnr.],$A122,Tb.Financiering[P38])</f>
        <v>0</v>
      </c>
      <c r="AO122" s="72">
        <f>SUMIF(Tbl.Kosten[Sanr.],$A122,Tbl.Kosten[P139])-SUMIF(Tb.Financiering[SAnr.],$A122,Tb.Financiering[P39])</f>
        <v>0</v>
      </c>
      <c r="AP122" s="72">
        <f>SUMIF(Tbl.Kosten[Sanr.],$A122,Tbl.Kosten[P140])-SUMIF(Tb.Financiering[SAnr.],$A122,Tb.Financiering[P40])</f>
        <v>0</v>
      </c>
      <c r="AQ122" s="72">
        <f>SUMIF(Tbl.Kosten[Sanr.],$A122,Tbl.Kosten[P141])-SUMIF(Tb.Financiering[SAnr.],$A122,Tb.Financiering[P41])</f>
        <v>0</v>
      </c>
      <c r="AR122" s="72">
        <f>SUMIF(Tbl.Kosten[Sanr.],$A122,Tbl.Kosten[P142])-SUMIF(Tb.Financiering[SAnr.],$A122,Tb.Financiering[P42])</f>
        <v>0</v>
      </c>
      <c r="AS122" s="72">
        <f>SUMIF(Tbl.Kosten[Sanr.],$A122,Tbl.Kosten[P143])-SUMIF(Tb.Financiering[SAnr.],$A122,Tb.Financiering[P43])</f>
        <v>0</v>
      </c>
      <c r="AT122" s="72">
        <f>SUMIF(Tbl.Kosten[Sanr.],$A122,Tbl.Kosten[P144])-SUMIF(Tb.Financiering[SAnr.],$A122,Tb.Financiering[P44])</f>
        <v>0</v>
      </c>
      <c r="AU122" s="72">
        <f>SUMIF(Tbl.Kosten[Sanr.],$A122,Tbl.Kosten[P145])-SUMIF(Tb.Financiering[SAnr.],$A122,Tb.Financiering[P45])</f>
        <v>0</v>
      </c>
      <c r="AV122" s="72">
        <f>SUMIF(Tbl.Kosten[Sanr.],$A122,Tbl.Kosten[P146])-SUMIF(Tb.Financiering[SAnr.],$A122,Tb.Financiering[P46])</f>
        <v>0</v>
      </c>
      <c r="AW122" s="72">
        <f>SUMIF(Tbl.Kosten[Sanr.],$A122,Tbl.Kosten[P147])-SUMIF(Tb.Financiering[SAnr.],$A122,Tb.Financiering[P47])</f>
        <v>0</v>
      </c>
      <c r="AX122" s="72">
        <f>SUMIF(Tbl.Kosten[Sanr.],$A122,Tbl.Kosten[P148])-SUMIF(Tb.Financiering[SAnr.],$A122,Tb.Financiering[P48])</f>
        <v>0</v>
      </c>
      <c r="AY122" s="72">
        <f>SUMIF(Tbl.Kosten[Sanr.],$A122,Tbl.Kosten[P149])-SUMIF(Tb.Financiering[SAnr.],$A122,Tb.Financiering[P49])</f>
        <v>0</v>
      </c>
      <c r="AZ122" s="72">
        <f>SUMIF(Tbl.Kosten[Sanr.],$A122,Tbl.Kosten[P150])-SUMIF(Tb.Financiering[SAnr.],$A122,Tb.Financiering[P50])</f>
        <v>0</v>
      </c>
    </row>
    <row r="123" spans="1:52" x14ac:dyDescent="0.35">
      <c r="A123" s="72" t="s">
        <v>353</v>
      </c>
      <c r="B123" s="87">
        <f t="shared" si="4"/>
        <v>0</v>
      </c>
      <c r="C123" s="72">
        <f>SUMIF(Tbl.Kosten[Sanr.],$A123,Tbl.Kosten[P101])-SUMIF(Tb.Financiering[SAnr.],$A123,Tb.Financiering[P1])</f>
        <v>0</v>
      </c>
      <c r="D123" s="72">
        <f>SUMIF(Tbl.Kosten[Sanr.],$A123,Tbl.Kosten[P102])-SUMIF(Tb.Financiering[SAnr.],$A123,Tb.Financiering[P2])</f>
        <v>0</v>
      </c>
      <c r="E123" s="72">
        <f>SUMIF(Tbl.Kosten[Sanr.],$A123,Tbl.Kosten[P103])-SUMIF(Tb.Financiering[SAnr.],$A123,Tb.Financiering[P3])</f>
        <v>0</v>
      </c>
      <c r="F123" s="72">
        <f>SUMIF(Tbl.Kosten[Sanr.],$A123,Tbl.Kosten[P104])-SUMIF(Tb.Financiering[SAnr.],$A123,Tb.Financiering[P4])</f>
        <v>0</v>
      </c>
      <c r="G123" s="72">
        <f>SUMIF(Tbl.Kosten[Sanr.],$A123,Tbl.Kosten[P105])-SUMIF(Tb.Financiering[SAnr.],$A123,Tb.Financiering[P5])</f>
        <v>0</v>
      </c>
      <c r="H123" s="72">
        <f>SUMIF(Tbl.Kosten[Sanr.],$A123,Tbl.Kosten[P106])-SUMIF(Tb.Financiering[SAnr.],$A123,Tb.Financiering[P6])</f>
        <v>0</v>
      </c>
      <c r="I123" s="72">
        <f>SUMIF(Tbl.Kosten[Sanr.],$A123,Tbl.Kosten[P107])-SUMIF(Tb.Financiering[SAnr.],$A123,Tb.Financiering[P7])</f>
        <v>0</v>
      </c>
      <c r="J123" s="72">
        <f>SUMIF(Tbl.Kosten[Sanr.],$A123,Tbl.Kosten[P108])-SUMIF(Tb.Financiering[SAnr.],$A123,Tb.Financiering[P8])</f>
        <v>0</v>
      </c>
      <c r="K123" s="72">
        <f>SUMIF(Tbl.Kosten[Sanr.],$A123,Tbl.Kosten[P109])-SUMIF(Tb.Financiering[SAnr.],$A123,Tb.Financiering[P9])</f>
        <v>0</v>
      </c>
      <c r="L123" s="72">
        <f>SUMIF(Tbl.Kosten[Sanr.],$A123,Tbl.Kosten[P110])-SUMIF(Tb.Financiering[SAnr.],$A123,Tb.Financiering[P10])</f>
        <v>0</v>
      </c>
      <c r="M123" s="72">
        <f>SUMIF(Tbl.Kosten[Sanr.],$A123,Tbl.Kosten[P111])-SUMIF(Tb.Financiering[SAnr.],$A123,Tb.Financiering[P11])</f>
        <v>0</v>
      </c>
      <c r="N123" s="72">
        <f>SUMIF(Tbl.Kosten[Sanr.],$A123,Tbl.Kosten[P112])-SUMIF(Tb.Financiering[SAnr.],$A123,Tb.Financiering[P12])</f>
        <v>0</v>
      </c>
      <c r="O123" s="72">
        <f>SUMIF(Tbl.Kosten[Sanr.],$A123,Tbl.Kosten[P113])-SUMIF(Tb.Financiering[SAnr.],$A123,Tb.Financiering[P13])</f>
        <v>0</v>
      </c>
      <c r="P123" s="72">
        <f>SUMIF(Tbl.Kosten[Sanr.],$A123,Tbl.Kosten[P114])-SUMIF(Tb.Financiering[SAnr.],$A123,Tb.Financiering[P14])</f>
        <v>0</v>
      </c>
      <c r="Q123" s="72">
        <f>SUMIF(Tbl.Kosten[Sanr.],$A123,Tbl.Kosten[P115])-SUMIF(Tb.Financiering[SAnr.],$A123,Tb.Financiering[P15])</f>
        <v>0</v>
      </c>
      <c r="R123" s="72">
        <f>SUMIF(Tbl.Kosten[Sanr.],$A123,Tbl.Kosten[P116])-SUMIF(Tb.Financiering[SAnr.],$A123,Tb.Financiering[P16])</f>
        <v>0</v>
      </c>
      <c r="S123" s="72">
        <f>SUMIF(Tbl.Kosten[Sanr.],$A123,Tbl.Kosten[P117])-SUMIF(Tb.Financiering[SAnr.],$A123,Tb.Financiering[P17])</f>
        <v>0</v>
      </c>
      <c r="T123" s="72">
        <f>SUMIF(Tbl.Kosten[Sanr.],$A123,Tbl.Kosten[P118])-SUMIF(Tb.Financiering[SAnr.],$A123,Tb.Financiering[P18])</f>
        <v>0</v>
      </c>
      <c r="U123" s="72">
        <f>SUMIF(Tbl.Kosten[Sanr.],$A123,Tbl.Kosten[P119])-SUMIF(Tb.Financiering[SAnr.],$A123,Tb.Financiering[P19])</f>
        <v>0</v>
      </c>
      <c r="V123" s="72">
        <f>SUMIF(Tbl.Kosten[Sanr.],$A123,Tbl.Kosten[P120])-SUMIF(Tb.Financiering[SAnr.],$A123,Tb.Financiering[P20])</f>
        <v>0</v>
      </c>
      <c r="W123" s="72">
        <f>SUMIF(Tbl.Kosten[Sanr.],$A123,Tbl.Kosten[P121])-SUMIF(Tb.Financiering[SAnr.],$A123,Tb.Financiering[P21])</f>
        <v>0</v>
      </c>
      <c r="X123" s="72">
        <f>SUMIF(Tbl.Kosten[Sanr.],$A123,Tbl.Kosten[P122])-SUMIF(Tb.Financiering[SAnr.],$A123,Tb.Financiering[P22])</f>
        <v>0</v>
      </c>
      <c r="Y123" s="72">
        <f>SUMIF(Tbl.Kosten[Sanr.],$A123,Tbl.Kosten[P123])-SUMIF(Tb.Financiering[SAnr.],$A123,Tb.Financiering[P23])</f>
        <v>0</v>
      </c>
      <c r="Z123" s="72">
        <f>SUMIF(Tbl.Kosten[Sanr.],$A123,Tbl.Kosten[P124])-SUMIF(Tb.Financiering[SAnr.],$A123,Tb.Financiering[P24])</f>
        <v>0</v>
      </c>
      <c r="AA123" s="72">
        <f>SUMIF(Tbl.Kosten[Sanr.],$A123,Tbl.Kosten[P125])-SUMIF(Tb.Financiering[SAnr.],$A123,Tb.Financiering[P25])</f>
        <v>0</v>
      </c>
      <c r="AB123" s="72">
        <f>SUMIF(Tbl.Kosten[Sanr.],$A123,Tbl.Kosten[P126])-SUMIF(Tb.Financiering[SAnr.],$A123,Tb.Financiering[P26])</f>
        <v>0</v>
      </c>
      <c r="AC123" s="72">
        <f>SUMIF(Tbl.Kosten[Sanr.],$A123,Tbl.Kosten[P127])-SUMIF(Tb.Financiering[SAnr.],$A123,Tb.Financiering[P27])</f>
        <v>0</v>
      </c>
      <c r="AD123" s="72">
        <f>SUMIF(Tbl.Kosten[Sanr.],$A123,Tbl.Kosten[P128])-SUMIF(Tb.Financiering[SAnr.],$A123,Tb.Financiering[P28])</f>
        <v>0</v>
      </c>
      <c r="AE123" s="72">
        <f>SUMIF(Tbl.Kosten[Sanr.],$A123,Tbl.Kosten[P129])-SUMIF(Tb.Financiering[SAnr.],$A123,Tb.Financiering[P29])</f>
        <v>0</v>
      </c>
      <c r="AF123" s="72">
        <f>SUMIF(Tbl.Kosten[Sanr.],$A123,Tbl.Kosten[P130])-SUMIF(Tb.Financiering[SAnr.],$A123,Tb.Financiering[P30])</f>
        <v>0</v>
      </c>
      <c r="AG123" s="72">
        <f>SUMIF(Tbl.Kosten[Sanr.],$A123,Tbl.Kosten[P131])-SUMIF(Tb.Financiering[SAnr.],$A123,Tb.Financiering[P31])</f>
        <v>0</v>
      </c>
      <c r="AH123" s="72">
        <f>SUMIF(Tbl.Kosten[Sanr.],$A123,Tbl.Kosten[P132])-SUMIF(Tb.Financiering[SAnr.],$A123,Tb.Financiering[P32])</f>
        <v>0</v>
      </c>
      <c r="AI123" s="72">
        <f>SUMIF(Tbl.Kosten[Sanr.],$A123,Tbl.Kosten[P133])-SUMIF(Tb.Financiering[SAnr.],$A123,Tb.Financiering[P33])</f>
        <v>0</v>
      </c>
      <c r="AJ123" s="72">
        <f>SUMIF(Tbl.Kosten[Sanr.],$A123,Tbl.Kosten[P134])-SUMIF(Tb.Financiering[SAnr.],$A123,Tb.Financiering[P34])</f>
        <v>0</v>
      </c>
      <c r="AK123" s="72">
        <f>SUMIF(Tbl.Kosten[Sanr.],$A123,Tbl.Kosten[P135])-SUMIF(Tb.Financiering[SAnr.],$A123,Tb.Financiering[P35])</f>
        <v>0</v>
      </c>
      <c r="AL123" s="72">
        <f>SUMIF(Tbl.Kosten[Sanr.],$A123,Tbl.Kosten[P136])-SUMIF(Tb.Financiering[SAnr.],$A123,Tb.Financiering[P36])</f>
        <v>0</v>
      </c>
      <c r="AM123" s="72">
        <f>SUMIF(Tbl.Kosten[Sanr.],$A123,Tbl.Kosten[P137])-SUMIF(Tb.Financiering[SAnr.],$A123,Tb.Financiering[P37])</f>
        <v>0</v>
      </c>
      <c r="AN123" s="72">
        <f>SUMIF(Tbl.Kosten[Sanr.],$A123,Tbl.Kosten[P138])-SUMIF(Tb.Financiering[SAnr.],$A123,Tb.Financiering[P38])</f>
        <v>0</v>
      </c>
      <c r="AO123" s="72">
        <f>SUMIF(Tbl.Kosten[Sanr.],$A123,Tbl.Kosten[P139])-SUMIF(Tb.Financiering[SAnr.],$A123,Tb.Financiering[P39])</f>
        <v>0</v>
      </c>
      <c r="AP123" s="72">
        <f>SUMIF(Tbl.Kosten[Sanr.],$A123,Tbl.Kosten[P140])-SUMIF(Tb.Financiering[SAnr.],$A123,Tb.Financiering[P40])</f>
        <v>0</v>
      </c>
      <c r="AQ123" s="72">
        <f>SUMIF(Tbl.Kosten[Sanr.],$A123,Tbl.Kosten[P141])-SUMIF(Tb.Financiering[SAnr.],$A123,Tb.Financiering[P41])</f>
        <v>0</v>
      </c>
      <c r="AR123" s="72">
        <f>SUMIF(Tbl.Kosten[Sanr.],$A123,Tbl.Kosten[P142])-SUMIF(Tb.Financiering[SAnr.],$A123,Tb.Financiering[P42])</f>
        <v>0</v>
      </c>
      <c r="AS123" s="72">
        <f>SUMIF(Tbl.Kosten[Sanr.],$A123,Tbl.Kosten[P143])-SUMIF(Tb.Financiering[SAnr.],$A123,Tb.Financiering[P43])</f>
        <v>0</v>
      </c>
      <c r="AT123" s="72">
        <f>SUMIF(Tbl.Kosten[Sanr.],$A123,Tbl.Kosten[P144])-SUMIF(Tb.Financiering[SAnr.],$A123,Tb.Financiering[P44])</f>
        <v>0</v>
      </c>
      <c r="AU123" s="72">
        <f>SUMIF(Tbl.Kosten[Sanr.],$A123,Tbl.Kosten[P145])-SUMIF(Tb.Financiering[SAnr.],$A123,Tb.Financiering[P45])</f>
        <v>0</v>
      </c>
      <c r="AV123" s="72">
        <f>SUMIF(Tbl.Kosten[Sanr.],$A123,Tbl.Kosten[P146])-SUMIF(Tb.Financiering[SAnr.],$A123,Tb.Financiering[P46])</f>
        <v>0</v>
      </c>
      <c r="AW123" s="72">
        <f>SUMIF(Tbl.Kosten[Sanr.],$A123,Tbl.Kosten[P147])-SUMIF(Tb.Financiering[SAnr.],$A123,Tb.Financiering[P47])</f>
        <v>0</v>
      </c>
      <c r="AX123" s="72">
        <f>SUMIF(Tbl.Kosten[Sanr.],$A123,Tbl.Kosten[P148])-SUMIF(Tb.Financiering[SAnr.],$A123,Tb.Financiering[P48])</f>
        <v>0</v>
      </c>
      <c r="AY123" s="72">
        <f>SUMIF(Tbl.Kosten[Sanr.],$A123,Tbl.Kosten[P149])-SUMIF(Tb.Financiering[SAnr.],$A123,Tb.Financiering[P49])</f>
        <v>0</v>
      </c>
      <c r="AZ123" s="72">
        <f>SUMIF(Tbl.Kosten[Sanr.],$A123,Tbl.Kosten[P150])-SUMIF(Tb.Financiering[SAnr.],$A123,Tb.Financiering[P50])</f>
        <v>0</v>
      </c>
    </row>
    <row r="124" spans="1:52" x14ac:dyDescent="0.35">
      <c r="A124" s="72" t="s">
        <v>354</v>
      </c>
      <c r="B124" s="87">
        <f t="shared" si="4"/>
        <v>0</v>
      </c>
      <c r="C124" s="72">
        <f>SUMIF(Tbl.Kosten[Sanr.],$A124,Tbl.Kosten[P101])-SUMIF(Tb.Financiering[SAnr.],$A124,Tb.Financiering[P1])</f>
        <v>0</v>
      </c>
      <c r="D124" s="72">
        <f>SUMIF(Tbl.Kosten[Sanr.],$A124,Tbl.Kosten[P102])-SUMIF(Tb.Financiering[SAnr.],$A124,Tb.Financiering[P2])</f>
        <v>0</v>
      </c>
      <c r="E124" s="72">
        <f>SUMIF(Tbl.Kosten[Sanr.],$A124,Tbl.Kosten[P103])-SUMIF(Tb.Financiering[SAnr.],$A124,Tb.Financiering[P3])</f>
        <v>0</v>
      </c>
      <c r="F124" s="72">
        <f>SUMIF(Tbl.Kosten[Sanr.],$A124,Tbl.Kosten[P104])-SUMIF(Tb.Financiering[SAnr.],$A124,Tb.Financiering[P4])</f>
        <v>0</v>
      </c>
      <c r="G124" s="72">
        <f>SUMIF(Tbl.Kosten[Sanr.],$A124,Tbl.Kosten[P105])-SUMIF(Tb.Financiering[SAnr.],$A124,Tb.Financiering[P5])</f>
        <v>0</v>
      </c>
      <c r="H124" s="72">
        <f>SUMIF(Tbl.Kosten[Sanr.],$A124,Tbl.Kosten[P106])-SUMIF(Tb.Financiering[SAnr.],$A124,Tb.Financiering[P6])</f>
        <v>0</v>
      </c>
      <c r="I124" s="72">
        <f>SUMIF(Tbl.Kosten[Sanr.],$A124,Tbl.Kosten[P107])-SUMIF(Tb.Financiering[SAnr.],$A124,Tb.Financiering[P7])</f>
        <v>0</v>
      </c>
      <c r="J124" s="72">
        <f>SUMIF(Tbl.Kosten[Sanr.],$A124,Tbl.Kosten[P108])-SUMIF(Tb.Financiering[SAnr.],$A124,Tb.Financiering[P8])</f>
        <v>0</v>
      </c>
      <c r="K124" s="72">
        <f>SUMIF(Tbl.Kosten[Sanr.],$A124,Tbl.Kosten[P109])-SUMIF(Tb.Financiering[SAnr.],$A124,Tb.Financiering[P9])</f>
        <v>0</v>
      </c>
      <c r="L124" s="72">
        <f>SUMIF(Tbl.Kosten[Sanr.],$A124,Tbl.Kosten[P110])-SUMIF(Tb.Financiering[SAnr.],$A124,Tb.Financiering[P10])</f>
        <v>0</v>
      </c>
      <c r="M124" s="72">
        <f>SUMIF(Tbl.Kosten[Sanr.],$A124,Tbl.Kosten[P111])-SUMIF(Tb.Financiering[SAnr.],$A124,Tb.Financiering[P11])</f>
        <v>0</v>
      </c>
      <c r="N124" s="72">
        <f>SUMIF(Tbl.Kosten[Sanr.],$A124,Tbl.Kosten[P112])-SUMIF(Tb.Financiering[SAnr.],$A124,Tb.Financiering[P12])</f>
        <v>0</v>
      </c>
      <c r="O124" s="72">
        <f>SUMIF(Tbl.Kosten[Sanr.],$A124,Tbl.Kosten[P113])-SUMIF(Tb.Financiering[SAnr.],$A124,Tb.Financiering[P13])</f>
        <v>0</v>
      </c>
      <c r="P124" s="72">
        <f>SUMIF(Tbl.Kosten[Sanr.],$A124,Tbl.Kosten[P114])-SUMIF(Tb.Financiering[SAnr.],$A124,Tb.Financiering[P14])</f>
        <v>0</v>
      </c>
      <c r="Q124" s="72">
        <f>SUMIF(Tbl.Kosten[Sanr.],$A124,Tbl.Kosten[P115])-SUMIF(Tb.Financiering[SAnr.],$A124,Tb.Financiering[P15])</f>
        <v>0</v>
      </c>
      <c r="R124" s="72">
        <f>SUMIF(Tbl.Kosten[Sanr.],$A124,Tbl.Kosten[P116])-SUMIF(Tb.Financiering[SAnr.],$A124,Tb.Financiering[P16])</f>
        <v>0</v>
      </c>
      <c r="S124" s="72">
        <f>SUMIF(Tbl.Kosten[Sanr.],$A124,Tbl.Kosten[P117])-SUMIF(Tb.Financiering[SAnr.],$A124,Tb.Financiering[P17])</f>
        <v>0</v>
      </c>
      <c r="T124" s="72">
        <f>SUMIF(Tbl.Kosten[Sanr.],$A124,Tbl.Kosten[P118])-SUMIF(Tb.Financiering[SAnr.],$A124,Tb.Financiering[P18])</f>
        <v>0</v>
      </c>
      <c r="U124" s="72">
        <f>SUMIF(Tbl.Kosten[Sanr.],$A124,Tbl.Kosten[P119])-SUMIF(Tb.Financiering[SAnr.],$A124,Tb.Financiering[P19])</f>
        <v>0</v>
      </c>
      <c r="V124" s="72">
        <f>SUMIF(Tbl.Kosten[Sanr.],$A124,Tbl.Kosten[P120])-SUMIF(Tb.Financiering[SAnr.],$A124,Tb.Financiering[P20])</f>
        <v>0</v>
      </c>
      <c r="W124" s="72">
        <f>SUMIF(Tbl.Kosten[Sanr.],$A124,Tbl.Kosten[P121])-SUMIF(Tb.Financiering[SAnr.],$A124,Tb.Financiering[P21])</f>
        <v>0</v>
      </c>
      <c r="X124" s="72">
        <f>SUMIF(Tbl.Kosten[Sanr.],$A124,Tbl.Kosten[P122])-SUMIF(Tb.Financiering[SAnr.],$A124,Tb.Financiering[P22])</f>
        <v>0</v>
      </c>
      <c r="Y124" s="72">
        <f>SUMIF(Tbl.Kosten[Sanr.],$A124,Tbl.Kosten[P123])-SUMIF(Tb.Financiering[SAnr.],$A124,Tb.Financiering[P23])</f>
        <v>0</v>
      </c>
      <c r="Z124" s="72">
        <f>SUMIF(Tbl.Kosten[Sanr.],$A124,Tbl.Kosten[P124])-SUMIF(Tb.Financiering[SAnr.],$A124,Tb.Financiering[P24])</f>
        <v>0</v>
      </c>
      <c r="AA124" s="72">
        <f>SUMIF(Tbl.Kosten[Sanr.],$A124,Tbl.Kosten[P125])-SUMIF(Tb.Financiering[SAnr.],$A124,Tb.Financiering[P25])</f>
        <v>0</v>
      </c>
      <c r="AB124" s="72">
        <f>SUMIF(Tbl.Kosten[Sanr.],$A124,Tbl.Kosten[P126])-SUMIF(Tb.Financiering[SAnr.],$A124,Tb.Financiering[P26])</f>
        <v>0</v>
      </c>
      <c r="AC124" s="72">
        <f>SUMIF(Tbl.Kosten[Sanr.],$A124,Tbl.Kosten[P127])-SUMIF(Tb.Financiering[SAnr.],$A124,Tb.Financiering[P27])</f>
        <v>0</v>
      </c>
      <c r="AD124" s="72">
        <f>SUMIF(Tbl.Kosten[Sanr.],$A124,Tbl.Kosten[P128])-SUMIF(Tb.Financiering[SAnr.],$A124,Tb.Financiering[P28])</f>
        <v>0</v>
      </c>
      <c r="AE124" s="72">
        <f>SUMIF(Tbl.Kosten[Sanr.],$A124,Tbl.Kosten[P129])-SUMIF(Tb.Financiering[SAnr.],$A124,Tb.Financiering[P29])</f>
        <v>0</v>
      </c>
      <c r="AF124" s="72">
        <f>SUMIF(Tbl.Kosten[Sanr.],$A124,Tbl.Kosten[P130])-SUMIF(Tb.Financiering[SAnr.],$A124,Tb.Financiering[P30])</f>
        <v>0</v>
      </c>
      <c r="AG124" s="72">
        <f>SUMIF(Tbl.Kosten[Sanr.],$A124,Tbl.Kosten[P131])-SUMIF(Tb.Financiering[SAnr.],$A124,Tb.Financiering[P31])</f>
        <v>0</v>
      </c>
      <c r="AH124" s="72">
        <f>SUMIF(Tbl.Kosten[Sanr.],$A124,Tbl.Kosten[P132])-SUMIF(Tb.Financiering[SAnr.],$A124,Tb.Financiering[P32])</f>
        <v>0</v>
      </c>
      <c r="AI124" s="72">
        <f>SUMIF(Tbl.Kosten[Sanr.],$A124,Tbl.Kosten[P133])-SUMIF(Tb.Financiering[SAnr.],$A124,Tb.Financiering[P33])</f>
        <v>0</v>
      </c>
      <c r="AJ124" s="72">
        <f>SUMIF(Tbl.Kosten[Sanr.],$A124,Tbl.Kosten[P134])-SUMIF(Tb.Financiering[SAnr.],$A124,Tb.Financiering[P34])</f>
        <v>0</v>
      </c>
      <c r="AK124" s="72">
        <f>SUMIF(Tbl.Kosten[Sanr.],$A124,Tbl.Kosten[P135])-SUMIF(Tb.Financiering[SAnr.],$A124,Tb.Financiering[P35])</f>
        <v>0</v>
      </c>
      <c r="AL124" s="72">
        <f>SUMIF(Tbl.Kosten[Sanr.],$A124,Tbl.Kosten[P136])-SUMIF(Tb.Financiering[SAnr.],$A124,Tb.Financiering[P36])</f>
        <v>0</v>
      </c>
      <c r="AM124" s="72">
        <f>SUMIF(Tbl.Kosten[Sanr.],$A124,Tbl.Kosten[P137])-SUMIF(Tb.Financiering[SAnr.],$A124,Tb.Financiering[P37])</f>
        <v>0</v>
      </c>
      <c r="AN124" s="72">
        <f>SUMIF(Tbl.Kosten[Sanr.],$A124,Tbl.Kosten[P138])-SUMIF(Tb.Financiering[SAnr.],$A124,Tb.Financiering[P38])</f>
        <v>0</v>
      </c>
      <c r="AO124" s="72">
        <f>SUMIF(Tbl.Kosten[Sanr.],$A124,Tbl.Kosten[P139])-SUMIF(Tb.Financiering[SAnr.],$A124,Tb.Financiering[P39])</f>
        <v>0</v>
      </c>
      <c r="AP124" s="72">
        <f>SUMIF(Tbl.Kosten[Sanr.],$A124,Tbl.Kosten[P140])-SUMIF(Tb.Financiering[SAnr.],$A124,Tb.Financiering[P40])</f>
        <v>0</v>
      </c>
      <c r="AQ124" s="72">
        <f>SUMIF(Tbl.Kosten[Sanr.],$A124,Tbl.Kosten[P141])-SUMIF(Tb.Financiering[SAnr.],$A124,Tb.Financiering[P41])</f>
        <v>0</v>
      </c>
      <c r="AR124" s="72">
        <f>SUMIF(Tbl.Kosten[Sanr.],$A124,Tbl.Kosten[P142])-SUMIF(Tb.Financiering[SAnr.],$A124,Tb.Financiering[P42])</f>
        <v>0</v>
      </c>
      <c r="AS124" s="72">
        <f>SUMIF(Tbl.Kosten[Sanr.],$A124,Tbl.Kosten[P143])-SUMIF(Tb.Financiering[SAnr.],$A124,Tb.Financiering[P43])</f>
        <v>0</v>
      </c>
      <c r="AT124" s="72">
        <f>SUMIF(Tbl.Kosten[Sanr.],$A124,Tbl.Kosten[P144])-SUMIF(Tb.Financiering[SAnr.],$A124,Tb.Financiering[P44])</f>
        <v>0</v>
      </c>
      <c r="AU124" s="72">
        <f>SUMIF(Tbl.Kosten[Sanr.],$A124,Tbl.Kosten[P145])-SUMIF(Tb.Financiering[SAnr.],$A124,Tb.Financiering[P45])</f>
        <v>0</v>
      </c>
      <c r="AV124" s="72">
        <f>SUMIF(Tbl.Kosten[Sanr.],$A124,Tbl.Kosten[P146])-SUMIF(Tb.Financiering[SAnr.],$A124,Tb.Financiering[P46])</f>
        <v>0</v>
      </c>
      <c r="AW124" s="72">
        <f>SUMIF(Tbl.Kosten[Sanr.],$A124,Tbl.Kosten[P147])-SUMIF(Tb.Financiering[SAnr.],$A124,Tb.Financiering[P47])</f>
        <v>0</v>
      </c>
      <c r="AX124" s="72">
        <f>SUMIF(Tbl.Kosten[Sanr.],$A124,Tbl.Kosten[P148])-SUMIF(Tb.Financiering[SAnr.],$A124,Tb.Financiering[P48])</f>
        <v>0</v>
      </c>
      <c r="AY124" s="72">
        <f>SUMIF(Tbl.Kosten[Sanr.],$A124,Tbl.Kosten[P149])-SUMIF(Tb.Financiering[SAnr.],$A124,Tb.Financiering[P49])</f>
        <v>0</v>
      </c>
      <c r="AZ124" s="72">
        <f>SUMIF(Tbl.Kosten[Sanr.],$A124,Tbl.Kosten[P150])-SUMIF(Tb.Financiering[SAnr.],$A124,Tb.Financiering[P50])</f>
        <v>0</v>
      </c>
    </row>
    <row r="125" spans="1:52" x14ac:dyDescent="0.35">
      <c r="A125" s="72" t="s">
        <v>355</v>
      </c>
      <c r="B125" s="87">
        <f t="shared" si="4"/>
        <v>0</v>
      </c>
      <c r="C125" s="72">
        <f>SUMIF(Tbl.Kosten[Sanr.],$A125,Tbl.Kosten[P101])-SUMIF(Tb.Financiering[SAnr.],$A125,Tb.Financiering[P1])</f>
        <v>0</v>
      </c>
      <c r="D125" s="72">
        <f>SUMIF(Tbl.Kosten[Sanr.],$A125,Tbl.Kosten[P102])-SUMIF(Tb.Financiering[SAnr.],$A125,Tb.Financiering[P2])</f>
        <v>0</v>
      </c>
      <c r="E125" s="72">
        <f>SUMIF(Tbl.Kosten[Sanr.],$A125,Tbl.Kosten[P103])-SUMIF(Tb.Financiering[SAnr.],$A125,Tb.Financiering[P3])</f>
        <v>0</v>
      </c>
      <c r="F125" s="72">
        <f>SUMIF(Tbl.Kosten[Sanr.],$A125,Tbl.Kosten[P104])-SUMIF(Tb.Financiering[SAnr.],$A125,Tb.Financiering[P4])</f>
        <v>0</v>
      </c>
      <c r="G125" s="72">
        <f>SUMIF(Tbl.Kosten[Sanr.],$A125,Tbl.Kosten[P105])-SUMIF(Tb.Financiering[SAnr.],$A125,Tb.Financiering[P5])</f>
        <v>0</v>
      </c>
      <c r="H125" s="72">
        <f>SUMIF(Tbl.Kosten[Sanr.],$A125,Tbl.Kosten[P106])-SUMIF(Tb.Financiering[SAnr.],$A125,Tb.Financiering[P6])</f>
        <v>0</v>
      </c>
      <c r="I125" s="72">
        <f>SUMIF(Tbl.Kosten[Sanr.],$A125,Tbl.Kosten[P107])-SUMIF(Tb.Financiering[SAnr.],$A125,Tb.Financiering[P7])</f>
        <v>0</v>
      </c>
      <c r="J125" s="72">
        <f>SUMIF(Tbl.Kosten[Sanr.],$A125,Tbl.Kosten[P108])-SUMIF(Tb.Financiering[SAnr.],$A125,Tb.Financiering[P8])</f>
        <v>0</v>
      </c>
      <c r="K125" s="72">
        <f>SUMIF(Tbl.Kosten[Sanr.],$A125,Tbl.Kosten[P109])-SUMIF(Tb.Financiering[SAnr.],$A125,Tb.Financiering[P9])</f>
        <v>0</v>
      </c>
      <c r="L125" s="72">
        <f>SUMIF(Tbl.Kosten[Sanr.],$A125,Tbl.Kosten[P110])-SUMIF(Tb.Financiering[SAnr.],$A125,Tb.Financiering[P10])</f>
        <v>0</v>
      </c>
      <c r="M125" s="72">
        <f>SUMIF(Tbl.Kosten[Sanr.],$A125,Tbl.Kosten[P111])-SUMIF(Tb.Financiering[SAnr.],$A125,Tb.Financiering[P11])</f>
        <v>0</v>
      </c>
      <c r="N125" s="72">
        <f>SUMIF(Tbl.Kosten[Sanr.],$A125,Tbl.Kosten[P112])-SUMIF(Tb.Financiering[SAnr.],$A125,Tb.Financiering[P12])</f>
        <v>0</v>
      </c>
      <c r="O125" s="72">
        <f>SUMIF(Tbl.Kosten[Sanr.],$A125,Tbl.Kosten[P113])-SUMIF(Tb.Financiering[SAnr.],$A125,Tb.Financiering[P13])</f>
        <v>0</v>
      </c>
      <c r="P125" s="72">
        <f>SUMIF(Tbl.Kosten[Sanr.],$A125,Tbl.Kosten[P114])-SUMIF(Tb.Financiering[SAnr.],$A125,Tb.Financiering[P14])</f>
        <v>0</v>
      </c>
      <c r="Q125" s="72">
        <f>SUMIF(Tbl.Kosten[Sanr.],$A125,Tbl.Kosten[P115])-SUMIF(Tb.Financiering[SAnr.],$A125,Tb.Financiering[P15])</f>
        <v>0</v>
      </c>
      <c r="R125" s="72">
        <f>SUMIF(Tbl.Kosten[Sanr.],$A125,Tbl.Kosten[P116])-SUMIF(Tb.Financiering[SAnr.],$A125,Tb.Financiering[P16])</f>
        <v>0</v>
      </c>
      <c r="S125" s="72">
        <f>SUMIF(Tbl.Kosten[Sanr.],$A125,Tbl.Kosten[P117])-SUMIF(Tb.Financiering[SAnr.],$A125,Tb.Financiering[P17])</f>
        <v>0</v>
      </c>
      <c r="T125" s="72">
        <f>SUMIF(Tbl.Kosten[Sanr.],$A125,Tbl.Kosten[P118])-SUMIF(Tb.Financiering[SAnr.],$A125,Tb.Financiering[P18])</f>
        <v>0</v>
      </c>
      <c r="U125" s="72">
        <f>SUMIF(Tbl.Kosten[Sanr.],$A125,Tbl.Kosten[P119])-SUMIF(Tb.Financiering[SAnr.],$A125,Tb.Financiering[P19])</f>
        <v>0</v>
      </c>
      <c r="V125" s="72">
        <f>SUMIF(Tbl.Kosten[Sanr.],$A125,Tbl.Kosten[P120])-SUMIF(Tb.Financiering[SAnr.],$A125,Tb.Financiering[P20])</f>
        <v>0</v>
      </c>
      <c r="W125" s="72">
        <f>SUMIF(Tbl.Kosten[Sanr.],$A125,Tbl.Kosten[P121])-SUMIF(Tb.Financiering[SAnr.],$A125,Tb.Financiering[P21])</f>
        <v>0</v>
      </c>
      <c r="X125" s="72">
        <f>SUMIF(Tbl.Kosten[Sanr.],$A125,Tbl.Kosten[P122])-SUMIF(Tb.Financiering[SAnr.],$A125,Tb.Financiering[P22])</f>
        <v>0</v>
      </c>
      <c r="Y125" s="72">
        <f>SUMIF(Tbl.Kosten[Sanr.],$A125,Tbl.Kosten[P123])-SUMIF(Tb.Financiering[SAnr.],$A125,Tb.Financiering[P23])</f>
        <v>0</v>
      </c>
      <c r="Z125" s="72">
        <f>SUMIF(Tbl.Kosten[Sanr.],$A125,Tbl.Kosten[P124])-SUMIF(Tb.Financiering[SAnr.],$A125,Tb.Financiering[P24])</f>
        <v>0</v>
      </c>
      <c r="AA125" s="72">
        <f>SUMIF(Tbl.Kosten[Sanr.],$A125,Tbl.Kosten[P125])-SUMIF(Tb.Financiering[SAnr.],$A125,Tb.Financiering[P25])</f>
        <v>0</v>
      </c>
      <c r="AB125" s="72">
        <f>SUMIF(Tbl.Kosten[Sanr.],$A125,Tbl.Kosten[P126])-SUMIF(Tb.Financiering[SAnr.],$A125,Tb.Financiering[P26])</f>
        <v>0</v>
      </c>
      <c r="AC125" s="72">
        <f>SUMIF(Tbl.Kosten[Sanr.],$A125,Tbl.Kosten[P127])-SUMIF(Tb.Financiering[SAnr.],$A125,Tb.Financiering[P27])</f>
        <v>0</v>
      </c>
      <c r="AD125" s="72">
        <f>SUMIF(Tbl.Kosten[Sanr.],$A125,Tbl.Kosten[P128])-SUMIF(Tb.Financiering[SAnr.],$A125,Tb.Financiering[P28])</f>
        <v>0</v>
      </c>
      <c r="AE125" s="72">
        <f>SUMIF(Tbl.Kosten[Sanr.],$A125,Tbl.Kosten[P129])-SUMIF(Tb.Financiering[SAnr.],$A125,Tb.Financiering[P29])</f>
        <v>0</v>
      </c>
      <c r="AF125" s="72">
        <f>SUMIF(Tbl.Kosten[Sanr.],$A125,Tbl.Kosten[P130])-SUMIF(Tb.Financiering[SAnr.],$A125,Tb.Financiering[P30])</f>
        <v>0</v>
      </c>
      <c r="AG125" s="72">
        <f>SUMIF(Tbl.Kosten[Sanr.],$A125,Tbl.Kosten[P131])-SUMIF(Tb.Financiering[SAnr.],$A125,Tb.Financiering[P31])</f>
        <v>0</v>
      </c>
      <c r="AH125" s="72">
        <f>SUMIF(Tbl.Kosten[Sanr.],$A125,Tbl.Kosten[P132])-SUMIF(Tb.Financiering[SAnr.],$A125,Tb.Financiering[P32])</f>
        <v>0</v>
      </c>
      <c r="AI125" s="72">
        <f>SUMIF(Tbl.Kosten[Sanr.],$A125,Tbl.Kosten[P133])-SUMIF(Tb.Financiering[SAnr.],$A125,Tb.Financiering[P33])</f>
        <v>0</v>
      </c>
      <c r="AJ125" s="72">
        <f>SUMIF(Tbl.Kosten[Sanr.],$A125,Tbl.Kosten[P134])-SUMIF(Tb.Financiering[SAnr.],$A125,Tb.Financiering[P34])</f>
        <v>0</v>
      </c>
      <c r="AK125" s="72">
        <f>SUMIF(Tbl.Kosten[Sanr.],$A125,Tbl.Kosten[P135])-SUMIF(Tb.Financiering[SAnr.],$A125,Tb.Financiering[P35])</f>
        <v>0</v>
      </c>
      <c r="AL125" s="72">
        <f>SUMIF(Tbl.Kosten[Sanr.],$A125,Tbl.Kosten[P136])-SUMIF(Tb.Financiering[SAnr.],$A125,Tb.Financiering[P36])</f>
        <v>0</v>
      </c>
      <c r="AM125" s="72">
        <f>SUMIF(Tbl.Kosten[Sanr.],$A125,Tbl.Kosten[P137])-SUMIF(Tb.Financiering[SAnr.],$A125,Tb.Financiering[P37])</f>
        <v>0</v>
      </c>
      <c r="AN125" s="72">
        <f>SUMIF(Tbl.Kosten[Sanr.],$A125,Tbl.Kosten[P138])-SUMIF(Tb.Financiering[SAnr.],$A125,Tb.Financiering[P38])</f>
        <v>0</v>
      </c>
      <c r="AO125" s="72">
        <f>SUMIF(Tbl.Kosten[Sanr.],$A125,Tbl.Kosten[P139])-SUMIF(Tb.Financiering[SAnr.],$A125,Tb.Financiering[P39])</f>
        <v>0</v>
      </c>
      <c r="AP125" s="72">
        <f>SUMIF(Tbl.Kosten[Sanr.],$A125,Tbl.Kosten[P140])-SUMIF(Tb.Financiering[SAnr.],$A125,Tb.Financiering[P40])</f>
        <v>0</v>
      </c>
      <c r="AQ125" s="72">
        <f>SUMIF(Tbl.Kosten[Sanr.],$A125,Tbl.Kosten[P141])-SUMIF(Tb.Financiering[SAnr.],$A125,Tb.Financiering[P41])</f>
        <v>0</v>
      </c>
      <c r="AR125" s="72">
        <f>SUMIF(Tbl.Kosten[Sanr.],$A125,Tbl.Kosten[P142])-SUMIF(Tb.Financiering[SAnr.],$A125,Tb.Financiering[P42])</f>
        <v>0</v>
      </c>
      <c r="AS125" s="72">
        <f>SUMIF(Tbl.Kosten[Sanr.],$A125,Tbl.Kosten[P143])-SUMIF(Tb.Financiering[SAnr.],$A125,Tb.Financiering[P43])</f>
        <v>0</v>
      </c>
      <c r="AT125" s="72">
        <f>SUMIF(Tbl.Kosten[Sanr.],$A125,Tbl.Kosten[P144])-SUMIF(Tb.Financiering[SAnr.],$A125,Tb.Financiering[P44])</f>
        <v>0</v>
      </c>
      <c r="AU125" s="72">
        <f>SUMIF(Tbl.Kosten[Sanr.],$A125,Tbl.Kosten[P145])-SUMIF(Tb.Financiering[SAnr.],$A125,Tb.Financiering[P45])</f>
        <v>0</v>
      </c>
      <c r="AV125" s="72">
        <f>SUMIF(Tbl.Kosten[Sanr.],$A125,Tbl.Kosten[P146])-SUMIF(Tb.Financiering[SAnr.],$A125,Tb.Financiering[P46])</f>
        <v>0</v>
      </c>
      <c r="AW125" s="72">
        <f>SUMIF(Tbl.Kosten[Sanr.],$A125,Tbl.Kosten[P147])-SUMIF(Tb.Financiering[SAnr.],$A125,Tb.Financiering[P47])</f>
        <v>0</v>
      </c>
      <c r="AX125" s="72">
        <f>SUMIF(Tbl.Kosten[Sanr.],$A125,Tbl.Kosten[P148])-SUMIF(Tb.Financiering[SAnr.],$A125,Tb.Financiering[P48])</f>
        <v>0</v>
      </c>
      <c r="AY125" s="72">
        <f>SUMIF(Tbl.Kosten[Sanr.],$A125,Tbl.Kosten[P149])-SUMIF(Tb.Financiering[SAnr.],$A125,Tb.Financiering[P49])</f>
        <v>0</v>
      </c>
      <c r="AZ125" s="72">
        <f>SUMIF(Tbl.Kosten[Sanr.],$A125,Tbl.Kosten[P150])-SUMIF(Tb.Financiering[SAnr.],$A125,Tb.Financiering[P50])</f>
        <v>0</v>
      </c>
    </row>
    <row r="126" spans="1:52" x14ac:dyDescent="0.35">
      <c r="A126" s="72" t="s">
        <v>356</v>
      </c>
      <c r="B126" s="87">
        <f t="shared" si="4"/>
        <v>0</v>
      </c>
      <c r="C126" s="72">
        <f>SUMIF(Tbl.Kosten[Sanr.],$A126,Tbl.Kosten[P101])-SUMIF(Tb.Financiering[SAnr.],$A126,Tb.Financiering[P1])</f>
        <v>0</v>
      </c>
      <c r="D126" s="72">
        <f>SUMIF(Tbl.Kosten[Sanr.],$A126,Tbl.Kosten[P102])-SUMIF(Tb.Financiering[SAnr.],$A126,Tb.Financiering[P2])</f>
        <v>0</v>
      </c>
      <c r="E126" s="72">
        <f>SUMIF(Tbl.Kosten[Sanr.],$A126,Tbl.Kosten[P103])-SUMIF(Tb.Financiering[SAnr.],$A126,Tb.Financiering[P3])</f>
        <v>0</v>
      </c>
      <c r="F126" s="72">
        <f>SUMIF(Tbl.Kosten[Sanr.],$A126,Tbl.Kosten[P104])-SUMIF(Tb.Financiering[SAnr.],$A126,Tb.Financiering[P4])</f>
        <v>0</v>
      </c>
      <c r="G126" s="72">
        <f>SUMIF(Tbl.Kosten[Sanr.],$A126,Tbl.Kosten[P105])-SUMIF(Tb.Financiering[SAnr.],$A126,Tb.Financiering[P5])</f>
        <v>0</v>
      </c>
      <c r="H126" s="72">
        <f>SUMIF(Tbl.Kosten[Sanr.],$A126,Tbl.Kosten[P106])-SUMIF(Tb.Financiering[SAnr.],$A126,Tb.Financiering[P6])</f>
        <v>0</v>
      </c>
      <c r="I126" s="72">
        <f>SUMIF(Tbl.Kosten[Sanr.],$A126,Tbl.Kosten[P107])-SUMIF(Tb.Financiering[SAnr.],$A126,Tb.Financiering[P7])</f>
        <v>0</v>
      </c>
      <c r="J126" s="72">
        <f>SUMIF(Tbl.Kosten[Sanr.],$A126,Tbl.Kosten[P108])-SUMIF(Tb.Financiering[SAnr.],$A126,Tb.Financiering[P8])</f>
        <v>0</v>
      </c>
      <c r="K126" s="72">
        <f>SUMIF(Tbl.Kosten[Sanr.],$A126,Tbl.Kosten[P109])-SUMIF(Tb.Financiering[SAnr.],$A126,Tb.Financiering[P9])</f>
        <v>0</v>
      </c>
      <c r="L126" s="72">
        <f>SUMIF(Tbl.Kosten[Sanr.],$A126,Tbl.Kosten[P110])-SUMIF(Tb.Financiering[SAnr.],$A126,Tb.Financiering[P10])</f>
        <v>0</v>
      </c>
      <c r="M126" s="72">
        <f>SUMIF(Tbl.Kosten[Sanr.],$A126,Tbl.Kosten[P111])-SUMIF(Tb.Financiering[SAnr.],$A126,Tb.Financiering[P11])</f>
        <v>0</v>
      </c>
      <c r="N126" s="72">
        <f>SUMIF(Tbl.Kosten[Sanr.],$A126,Tbl.Kosten[P112])-SUMIF(Tb.Financiering[SAnr.],$A126,Tb.Financiering[P12])</f>
        <v>0</v>
      </c>
      <c r="O126" s="72">
        <f>SUMIF(Tbl.Kosten[Sanr.],$A126,Tbl.Kosten[P113])-SUMIF(Tb.Financiering[SAnr.],$A126,Tb.Financiering[P13])</f>
        <v>0</v>
      </c>
      <c r="P126" s="72">
        <f>SUMIF(Tbl.Kosten[Sanr.],$A126,Tbl.Kosten[P114])-SUMIF(Tb.Financiering[SAnr.],$A126,Tb.Financiering[P14])</f>
        <v>0</v>
      </c>
      <c r="Q126" s="72">
        <f>SUMIF(Tbl.Kosten[Sanr.],$A126,Tbl.Kosten[P115])-SUMIF(Tb.Financiering[SAnr.],$A126,Tb.Financiering[P15])</f>
        <v>0</v>
      </c>
      <c r="R126" s="72">
        <f>SUMIF(Tbl.Kosten[Sanr.],$A126,Tbl.Kosten[P116])-SUMIF(Tb.Financiering[SAnr.],$A126,Tb.Financiering[P16])</f>
        <v>0</v>
      </c>
      <c r="S126" s="72">
        <f>SUMIF(Tbl.Kosten[Sanr.],$A126,Tbl.Kosten[P117])-SUMIF(Tb.Financiering[SAnr.],$A126,Tb.Financiering[P17])</f>
        <v>0</v>
      </c>
      <c r="T126" s="72">
        <f>SUMIF(Tbl.Kosten[Sanr.],$A126,Tbl.Kosten[P118])-SUMIF(Tb.Financiering[SAnr.],$A126,Tb.Financiering[P18])</f>
        <v>0</v>
      </c>
      <c r="U126" s="72">
        <f>SUMIF(Tbl.Kosten[Sanr.],$A126,Tbl.Kosten[P119])-SUMIF(Tb.Financiering[SAnr.],$A126,Tb.Financiering[P19])</f>
        <v>0</v>
      </c>
      <c r="V126" s="72">
        <f>SUMIF(Tbl.Kosten[Sanr.],$A126,Tbl.Kosten[P120])-SUMIF(Tb.Financiering[SAnr.],$A126,Tb.Financiering[P20])</f>
        <v>0</v>
      </c>
      <c r="W126" s="72">
        <f>SUMIF(Tbl.Kosten[Sanr.],$A126,Tbl.Kosten[P121])-SUMIF(Tb.Financiering[SAnr.],$A126,Tb.Financiering[P21])</f>
        <v>0</v>
      </c>
      <c r="X126" s="72">
        <f>SUMIF(Tbl.Kosten[Sanr.],$A126,Tbl.Kosten[P122])-SUMIF(Tb.Financiering[SAnr.],$A126,Tb.Financiering[P22])</f>
        <v>0</v>
      </c>
      <c r="Y126" s="72">
        <f>SUMIF(Tbl.Kosten[Sanr.],$A126,Tbl.Kosten[P123])-SUMIF(Tb.Financiering[SAnr.],$A126,Tb.Financiering[P23])</f>
        <v>0</v>
      </c>
      <c r="Z126" s="72">
        <f>SUMIF(Tbl.Kosten[Sanr.],$A126,Tbl.Kosten[P124])-SUMIF(Tb.Financiering[SAnr.],$A126,Tb.Financiering[P24])</f>
        <v>0</v>
      </c>
      <c r="AA126" s="72">
        <f>SUMIF(Tbl.Kosten[Sanr.],$A126,Tbl.Kosten[P125])-SUMIF(Tb.Financiering[SAnr.],$A126,Tb.Financiering[P25])</f>
        <v>0</v>
      </c>
      <c r="AB126" s="72">
        <f>SUMIF(Tbl.Kosten[Sanr.],$A126,Tbl.Kosten[P126])-SUMIF(Tb.Financiering[SAnr.],$A126,Tb.Financiering[P26])</f>
        <v>0</v>
      </c>
      <c r="AC126" s="72">
        <f>SUMIF(Tbl.Kosten[Sanr.],$A126,Tbl.Kosten[P127])-SUMIF(Tb.Financiering[SAnr.],$A126,Tb.Financiering[P27])</f>
        <v>0</v>
      </c>
      <c r="AD126" s="72">
        <f>SUMIF(Tbl.Kosten[Sanr.],$A126,Tbl.Kosten[P128])-SUMIF(Tb.Financiering[SAnr.],$A126,Tb.Financiering[P28])</f>
        <v>0</v>
      </c>
      <c r="AE126" s="72">
        <f>SUMIF(Tbl.Kosten[Sanr.],$A126,Tbl.Kosten[P129])-SUMIF(Tb.Financiering[SAnr.],$A126,Tb.Financiering[P29])</f>
        <v>0</v>
      </c>
      <c r="AF126" s="72">
        <f>SUMIF(Tbl.Kosten[Sanr.],$A126,Tbl.Kosten[P130])-SUMIF(Tb.Financiering[SAnr.],$A126,Tb.Financiering[P30])</f>
        <v>0</v>
      </c>
      <c r="AG126" s="72">
        <f>SUMIF(Tbl.Kosten[Sanr.],$A126,Tbl.Kosten[P131])-SUMIF(Tb.Financiering[SAnr.],$A126,Tb.Financiering[P31])</f>
        <v>0</v>
      </c>
      <c r="AH126" s="72">
        <f>SUMIF(Tbl.Kosten[Sanr.],$A126,Tbl.Kosten[P132])-SUMIF(Tb.Financiering[SAnr.],$A126,Tb.Financiering[P32])</f>
        <v>0</v>
      </c>
      <c r="AI126" s="72">
        <f>SUMIF(Tbl.Kosten[Sanr.],$A126,Tbl.Kosten[P133])-SUMIF(Tb.Financiering[SAnr.],$A126,Tb.Financiering[P33])</f>
        <v>0</v>
      </c>
      <c r="AJ126" s="72">
        <f>SUMIF(Tbl.Kosten[Sanr.],$A126,Tbl.Kosten[P134])-SUMIF(Tb.Financiering[SAnr.],$A126,Tb.Financiering[P34])</f>
        <v>0</v>
      </c>
      <c r="AK126" s="72">
        <f>SUMIF(Tbl.Kosten[Sanr.],$A126,Tbl.Kosten[P135])-SUMIF(Tb.Financiering[SAnr.],$A126,Tb.Financiering[P35])</f>
        <v>0</v>
      </c>
      <c r="AL126" s="72">
        <f>SUMIF(Tbl.Kosten[Sanr.],$A126,Tbl.Kosten[P136])-SUMIF(Tb.Financiering[SAnr.],$A126,Tb.Financiering[P36])</f>
        <v>0</v>
      </c>
      <c r="AM126" s="72">
        <f>SUMIF(Tbl.Kosten[Sanr.],$A126,Tbl.Kosten[P137])-SUMIF(Tb.Financiering[SAnr.],$A126,Tb.Financiering[P37])</f>
        <v>0</v>
      </c>
      <c r="AN126" s="72">
        <f>SUMIF(Tbl.Kosten[Sanr.],$A126,Tbl.Kosten[P138])-SUMIF(Tb.Financiering[SAnr.],$A126,Tb.Financiering[P38])</f>
        <v>0</v>
      </c>
      <c r="AO126" s="72">
        <f>SUMIF(Tbl.Kosten[Sanr.],$A126,Tbl.Kosten[P139])-SUMIF(Tb.Financiering[SAnr.],$A126,Tb.Financiering[P39])</f>
        <v>0</v>
      </c>
      <c r="AP126" s="72">
        <f>SUMIF(Tbl.Kosten[Sanr.],$A126,Tbl.Kosten[P140])-SUMIF(Tb.Financiering[SAnr.],$A126,Tb.Financiering[P40])</f>
        <v>0</v>
      </c>
      <c r="AQ126" s="72">
        <f>SUMIF(Tbl.Kosten[Sanr.],$A126,Tbl.Kosten[P141])-SUMIF(Tb.Financiering[SAnr.],$A126,Tb.Financiering[P41])</f>
        <v>0</v>
      </c>
      <c r="AR126" s="72">
        <f>SUMIF(Tbl.Kosten[Sanr.],$A126,Tbl.Kosten[P142])-SUMIF(Tb.Financiering[SAnr.],$A126,Tb.Financiering[P42])</f>
        <v>0</v>
      </c>
      <c r="AS126" s="72">
        <f>SUMIF(Tbl.Kosten[Sanr.],$A126,Tbl.Kosten[P143])-SUMIF(Tb.Financiering[SAnr.],$A126,Tb.Financiering[P43])</f>
        <v>0</v>
      </c>
      <c r="AT126" s="72">
        <f>SUMIF(Tbl.Kosten[Sanr.],$A126,Tbl.Kosten[P144])-SUMIF(Tb.Financiering[SAnr.],$A126,Tb.Financiering[P44])</f>
        <v>0</v>
      </c>
      <c r="AU126" s="72">
        <f>SUMIF(Tbl.Kosten[Sanr.],$A126,Tbl.Kosten[P145])-SUMIF(Tb.Financiering[SAnr.],$A126,Tb.Financiering[P45])</f>
        <v>0</v>
      </c>
      <c r="AV126" s="72">
        <f>SUMIF(Tbl.Kosten[Sanr.],$A126,Tbl.Kosten[P146])-SUMIF(Tb.Financiering[SAnr.],$A126,Tb.Financiering[P46])</f>
        <v>0</v>
      </c>
      <c r="AW126" s="72">
        <f>SUMIF(Tbl.Kosten[Sanr.],$A126,Tbl.Kosten[P147])-SUMIF(Tb.Financiering[SAnr.],$A126,Tb.Financiering[P47])</f>
        <v>0</v>
      </c>
      <c r="AX126" s="72">
        <f>SUMIF(Tbl.Kosten[Sanr.],$A126,Tbl.Kosten[P148])-SUMIF(Tb.Financiering[SAnr.],$A126,Tb.Financiering[P48])</f>
        <v>0</v>
      </c>
      <c r="AY126" s="72">
        <f>SUMIF(Tbl.Kosten[Sanr.],$A126,Tbl.Kosten[P149])-SUMIF(Tb.Financiering[SAnr.],$A126,Tb.Financiering[P49])</f>
        <v>0</v>
      </c>
      <c r="AZ126" s="72">
        <f>SUMIF(Tbl.Kosten[Sanr.],$A126,Tbl.Kosten[P150])-SUMIF(Tb.Financiering[SAnr.],$A126,Tb.Financiering[P50])</f>
        <v>0</v>
      </c>
    </row>
    <row r="127" spans="1:52" x14ac:dyDescent="0.35">
      <c r="A127" s="72" t="s">
        <v>357</v>
      </c>
      <c r="B127" s="87">
        <f t="shared" si="4"/>
        <v>0</v>
      </c>
      <c r="C127" s="72">
        <f>SUMIF(Tbl.Kosten[Sanr.],$A127,Tbl.Kosten[P101])-SUMIF(Tb.Financiering[SAnr.],$A127,Tb.Financiering[P1])</f>
        <v>0</v>
      </c>
      <c r="D127" s="72">
        <f>SUMIF(Tbl.Kosten[Sanr.],$A127,Tbl.Kosten[P102])-SUMIF(Tb.Financiering[SAnr.],$A127,Tb.Financiering[P2])</f>
        <v>0</v>
      </c>
      <c r="E127" s="72">
        <f>SUMIF(Tbl.Kosten[Sanr.],$A127,Tbl.Kosten[P103])-SUMIF(Tb.Financiering[SAnr.],$A127,Tb.Financiering[P3])</f>
        <v>0</v>
      </c>
      <c r="F127" s="72">
        <f>SUMIF(Tbl.Kosten[Sanr.],$A127,Tbl.Kosten[P104])-SUMIF(Tb.Financiering[SAnr.],$A127,Tb.Financiering[P4])</f>
        <v>0</v>
      </c>
      <c r="G127" s="72">
        <f>SUMIF(Tbl.Kosten[Sanr.],$A127,Tbl.Kosten[P105])-SUMIF(Tb.Financiering[SAnr.],$A127,Tb.Financiering[P5])</f>
        <v>0</v>
      </c>
      <c r="H127" s="72">
        <f>SUMIF(Tbl.Kosten[Sanr.],$A127,Tbl.Kosten[P106])-SUMIF(Tb.Financiering[SAnr.],$A127,Tb.Financiering[P6])</f>
        <v>0</v>
      </c>
      <c r="I127" s="72">
        <f>SUMIF(Tbl.Kosten[Sanr.],$A127,Tbl.Kosten[P107])-SUMIF(Tb.Financiering[SAnr.],$A127,Tb.Financiering[P7])</f>
        <v>0</v>
      </c>
      <c r="J127" s="72">
        <f>SUMIF(Tbl.Kosten[Sanr.],$A127,Tbl.Kosten[P108])-SUMIF(Tb.Financiering[SAnr.],$A127,Tb.Financiering[P8])</f>
        <v>0</v>
      </c>
      <c r="K127" s="72">
        <f>SUMIF(Tbl.Kosten[Sanr.],$A127,Tbl.Kosten[P109])-SUMIF(Tb.Financiering[SAnr.],$A127,Tb.Financiering[P9])</f>
        <v>0</v>
      </c>
      <c r="L127" s="72">
        <f>SUMIF(Tbl.Kosten[Sanr.],$A127,Tbl.Kosten[P110])-SUMIF(Tb.Financiering[SAnr.],$A127,Tb.Financiering[P10])</f>
        <v>0</v>
      </c>
      <c r="M127" s="72">
        <f>SUMIF(Tbl.Kosten[Sanr.],$A127,Tbl.Kosten[P111])-SUMIF(Tb.Financiering[SAnr.],$A127,Tb.Financiering[P11])</f>
        <v>0</v>
      </c>
      <c r="N127" s="72">
        <f>SUMIF(Tbl.Kosten[Sanr.],$A127,Tbl.Kosten[P112])-SUMIF(Tb.Financiering[SAnr.],$A127,Tb.Financiering[P12])</f>
        <v>0</v>
      </c>
      <c r="O127" s="72">
        <f>SUMIF(Tbl.Kosten[Sanr.],$A127,Tbl.Kosten[P113])-SUMIF(Tb.Financiering[SAnr.],$A127,Tb.Financiering[P13])</f>
        <v>0</v>
      </c>
      <c r="P127" s="72">
        <f>SUMIF(Tbl.Kosten[Sanr.],$A127,Tbl.Kosten[P114])-SUMIF(Tb.Financiering[SAnr.],$A127,Tb.Financiering[P14])</f>
        <v>0</v>
      </c>
      <c r="Q127" s="72">
        <f>SUMIF(Tbl.Kosten[Sanr.],$A127,Tbl.Kosten[P115])-SUMIF(Tb.Financiering[SAnr.],$A127,Tb.Financiering[P15])</f>
        <v>0</v>
      </c>
      <c r="R127" s="72">
        <f>SUMIF(Tbl.Kosten[Sanr.],$A127,Tbl.Kosten[P116])-SUMIF(Tb.Financiering[SAnr.],$A127,Tb.Financiering[P16])</f>
        <v>0</v>
      </c>
      <c r="S127" s="72">
        <f>SUMIF(Tbl.Kosten[Sanr.],$A127,Tbl.Kosten[P117])-SUMIF(Tb.Financiering[SAnr.],$A127,Tb.Financiering[P17])</f>
        <v>0</v>
      </c>
      <c r="T127" s="72">
        <f>SUMIF(Tbl.Kosten[Sanr.],$A127,Tbl.Kosten[P118])-SUMIF(Tb.Financiering[SAnr.],$A127,Tb.Financiering[P18])</f>
        <v>0</v>
      </c>
      <c r="U127" s="72">
        <f>SUMIF(Tbl.Kosten[Sanr.],$A127,Tbl.Kosten[P119])-SUMIF(Tb.Financiering[SAnr.],$A127,Tb.Financiering[P19])</f>
        <v>0</v>
      </c>
      <c r="V127" s="72">
        <f>SUMIF(Tbl.Kosten[Sanr.],$A127,Tbl.Kosten[P120])-SUMIF(Tb.Financiering[SAnr.],$A127,Tb.Financiering[P20])</f>
        <v>0</v>
      </c>
      <c r="W127" s="72">
        <f>SUMIF(Tbl.Kosten[Sanr.],$A127,Tbl.Kosten[P121])-SUMIF(Tb.Financiering[SAnr.],$A127,Tb.Financiering[P21])</f>
        <v>0</v>
      </c>
      <c r="X127" s="72">
        <f>SUMIF(Tbl.Kosten[Sanr.],$A127,Tbl.Kosten[P122])-SUMIF(Tb.Financiering[SAnr.],$A127,Tb.Financiering[P22])</f>
        <v>0</v>
      </c>
      <c r="Y127" s="72">
        <f>SUMIF(Tbl.Kosten[Sanr.],$A127,Tbl.Kosten[P123])-SUMIF(Tb.Financiering[SAnr.],$A127,Tb.Financiering[P23])</f>
        <v>0</v>
      </c>
      <c r="Z127" s="72">
        <f>SUMIF(Tbl.Kosten[Sanr.],$A127,Tbl.Kosten[P124])-SUMIF(Tb.Financiering[SAnr.],$A127,Tb.Financiering[P24])</f>
        <v>0</v>
      </c>
      <c r="AA127" s="72">
        <f>SUMIF(Tbl.Kosten[Sanr.],$A127,Tbl.Kosten[P125])-SUMIF(Tb.Financiering[SAnr.],$A127,Tb.Financiering[P25])</f>
        <v>0</v>
      </c>
      <c r="AB127" s="72">
        <f>SUMIF(Tbl.Kosten[Sanr.],$A127,Tbl.Kosten[P126])-SUMIF(Tb.Financiering[SAnr.],$A127,Tb.Financiering[P26])</f>
        <v>0</v>
      </c>
      <c r="AC127" s="72">
        <f>SUMIF(Tbl.Kosten[Sanr.],$A127,Tbl.Kosten[P127])-SUMIF(Tb.Financiering[SAnr.],$A127,Tb.Financiering[P27])</f>
        <v>0</v>
      </c>
      <c r="AD127" s="72">
        <f>SUMIF(Tbl.Kosten[Sanr.],$A127,Tbl.Kosten[P128])-SUMIF(Tb.Financiering[SAnr.],$A127,Tb.Financiering[P28])</f>
        <v>0</v>
      </c>
      <c r="AE127" s="72">
        <f>SUMIF(Tbl.Kosten[Sanr.],$A127,Tbl.Kosten[P129])-SUMIF(Tb.Financiering[SAnr.],$A127,Tb.Financiering[P29])</f>
        <v>0</v>
      </c>
      <c r="AF127" s="72">
        <f>SUMIF(Tbl.Kosten[Sanr.],$A127,Tbl.Kosten[P130])-SUMIF(Tb.Financiering[SAnr.],$A127,Tb.Financiering[P30])</f>
        <v>0</v>
      </c>
      <c r="AG127" s="72">
        <f>SUMIF(Tbl.Kosten[Sanr.],$A127,Tbl.Kosten[P131])-SUMIF(Tb.Financiering[SAnr.],$A127,Tb.Financiering[P31])</f>
        <v>0</v>
      </c>
      <c r="AH127" s="72">
        <f>SUMIF(Tbl.Kosten[Sanr.],$A127,Tbl.Kosten[P132])-SUMIF(Tb.Financiering[SAnr.],$A127,Tb.Financiering[P32])</f>
        <v>0</v>
      </c>
      <c r="AI127" s="72">
        <f>SUMIF(Tbl.Kosten[Sanr.],$A127,Tbl.Kosten[P133])-SUMIF(Tb.Financiering[SAnr.],$A127,Tb.Financiering[P33])</f>
        <v>0</v>
      </c>
      <c r="AJ127" s="72">
        <f>SUMIF(Tbl.Kosten[Sanr.],$A127,Tbl.Kosten[P134])-SUMIF(Tb.Financiering[SAnr.],$A127,Tb.Financiering[P34])</f>
        <v>0</v>
      </c>
      <c r="AK127" s="72">
        <f>SUMIF(Tbl.Kosten[Sanr.],$A127,Tbl.Kosten[P135])-SUMIF(Tb.Financiering[SAnr.],$A127,Tb.Financiering[P35])</f>
        <v>0</v>
      </c>
      <c r="AL127" s="72">
        <f>SUMIF(Tbl.Kosten[Sanr.],$A127,Tbl.Kosten[P136])-SUMIF(Tb.Financiering[SAnr.],$A127,Tb.Financiering[P36])</f>
        <v>0</v>
      </c>
      <c r="AM127" s="72">
        <f>SUMIF(Tbl.Kosten[Sanr.],$A127,Tbl.Kosten[P137])-SUMIF(Tb.Financiering[SAnr.],$A127,Tb.Financiering[P37])</f>
        <v>0</v>
      </c>
      <c r="AN127" s="72">
        <f>SUMIF(Tbl.Kosten[Sanr.],$A127,Tbl.Kosten[P138])-SUMIF(Tb.Financiering[SAnr.],$A127,Tb.Financiering[P38])</f>
        <v>0</v>
      </c>
      <c r="AO127" s="72">
        <f>SUMIF(Tbl.Kosten[Sanr.],$A127,Tbl.Kosten[P139])-SUMIF(Tb.Financiering[SAnr.],$A127,Tb.Financiering[P39])</f>
        <v>0</v>
      </c>
      <c r="AP127" s="72">
        <f>SUMIF(Tbl.Kosten[Sanr.],$A127,Tbl.Kosten[P140])-SUMIF(Tb.Financiering[SAnr.],$A127,Tb.Financiering[P40])</f>
        <v>0</v>
      </c>
      <c r="AQ127" s="72">
        <f>SUMIF(Tbl.Kosten[Sanr.],$A127,Tbl.Kosten[P141])-SUMIF(Tb.Financiering[SAnr.],$A127,Tb.Financiering[P41])</f>
        <v>0</v>
      </c>
      <c r="AR127" s="72">
        <f>SUMIF(Tbl.Kosten[Sanr.],$A127,Tbl.Kosten[P142])-SUMIF(Tb.Financiering[SAnr.],$A127,Tb.Financiering[P42])</f>
        <v>0</v>
      </c>
      <c r="AS127" s="72">
        <f>SUMIF(Tbl.Kosten[Sanr.],$A127,Tbl.Kosten[P143])-SUMIF(Tb.Financiering[SAnr.],$A127,Tb.Financiering[P43])</f>
        <v>0</v>
      </c>
      <c r="AT127" s="72">
        <f>SUMIF(Tbl.Kosten[Sanr.],$A127,Tbl.Kosten[P144])-SUMIF(Tb.Financiering[SAnr.],$A127,Tb.Financiering[P44])</f>
        <v>0</v>
      </c>
      <c r="AU127" s="72">
        <f>SUMIF(Tbl.Kosten[Sanr.],$A127,Tbl.Kosten[P145])-SUMIF(Tb.Financiering[SAnr.],$A127,Tb.Financiering[P45])</f>
        <v>0</v>
      </c>
      <c r="AV127" s="72">
        <f>SUMIF(Tbl.Kosten[Sanr.],$A127,Tbl.Kosten[P146])-SUMIF(Tb.Financiering[SAnr.],$A127,Tb.Financiering[P46])</f>
        <v>0</v>
      </c>
      <c r="AW127" s="72">
        <f>SUMIF(Tbl.Kosten[Sanr.],$A127,Tbl.Kosten[P147])-SUMIF(Tb.Financiering[SAnr.],$A127,Tb.Financiering[P47])</f>
        <v>0</v>
      </c>
      <c r="AX127" s="72">
        <f>SUMIF(Tbl.Kosten[Sanr.],$A127,Tbl.Kosten[P148])-SUMIF(Tb.Financiering[SAnr.],$A127,Tb.Financiering[P48])</f>
        <v>0</v>
      </c>
      <c r="AY127" s="72">
        <f>SUMIF(Tbl.Kosten[Sanr.],$A127,Tbl.Kosten[P149])-SUMIF(Tb.Financiering[SAnr.],$A127,Tb.Financiering[P49])</f>
        <v>0</v>
      </c>
      <c r="AZ127" s="72">
        <f>SUMIF(Tbl.Kosten[Sanr.],$A127,Tbl.Kosten[P150])-SUMIF(Tb.Financiering[SAnr.],$A127,Tb.Financiering[P50])</f>
        <v>0</v>
      </c>
    </row>
    <row r="128" spans="1:52" x14ac:dyDescent="0.35">
      <c r="A128" s="72" t="s">
        <v>358</v>
      </c>
      <c r="B128" s="87">
        <f t="shared" si="4"/>
        <v>0</v>
      </c>
      <c r="C128" s="72">
        <f>SUMIF(Tbl.Kosten[Sanr.],$A128,Tbl.Kosten[P101])-SUMIF(Tb.Financiering[SAnr.],$A128,Tb.Financiering[P1])</f>
        <v>0</v>
      </c>
      <c r="D128" s="72">
        <f>SUMIF(Tbl.Kosten[Sanr.],$A128,Tbl.Kosten[P102])-SUMIF(Tb.Financiering[SAnr.],$A128,Tb.Financiering[P2])</f>
        <v>0</v>
      </c>
      <c r="E128" s="72">
        <f>SUMIF(Tbl.Kosten[Sanr.],$A128,Tbl.Kosten[P103])-SUMIF(Tb.Financiering[SAnr.],$A128,Tb.Financiering[P3])</f>
        <v>0</v>
      </c>
      <c r="F128" s="72">
        <f>SUMIF(Tbl.Kosten[Sanr.],$A128,Tbl.Kosten[P104])-SUMIF(Tb.Financiering[SAnr.],$A128,Tb.Financiering[P4])</f>
        <v>0</v>
      </c>
      <c r="G128" s="72">
        <f>SUMIF(Tbl.Kosten[Sanr.],$A128,Tbl.Kosten[P105])-SUMIF(Tb.Financiering[SAnr.],$A128,Tb.Financiering[P5])</f>
        <v>0</v>
      </c>
      <c r="H128" s="72">
        <f>SUMIF(Tbl.Kosten[Sanr.],$A128,Tbl.Kosten[P106])-SUMIF(Tb.Financiering[SAnr.],$A128,Tb.Financiering[P6])</f>
        <v>0</v>
      </c>
      <c r="I128" s="72">
        <f>SUMIF(Tbl.Kosten[Sanr.],$A128,Tbl.Kosten[P107])-SUMIF(Tb.Financiering[SAnr.],$A128,Tb.Financiering[P7])</f>
        <v>0</v>
      </c>
      <c r="J128" s="72">
        <f>SUMIF(Tbl.Kosten[Sanr.],$A128,Tbl.Kosten[P108])-SUMIF(Tb.Financiering[SAnr.],$A128,Tb.Financiering[P8])</f>
        <v>0</v>
      </c>
      <c r="K128" s="72">
        <f>SUMIF(Tbl.Kosten[Sanr.],$A128,Tbl.Kosten[P109])-SUMIF(Tb.Financiering[SAnr.],$A128,Tb.Financiering[P9])</f>
        <v>0</v>
      </c>
      <c r="L128" s="72">
        <f>SUMIF(Tbl.Kosten[Sanr.],$A128,Tbl.Kosten[P110])-SUMIF(Tb.Financiering[SAnr.],$A128,Tb.Financiering[P10])</f>
        <v>0</v>
      </c>
      <c r="M128" s="72">
        <f>SUMIF(Tbl.Kosten[Sanr.],$A128,Tbl.Kosten[P111])-SUMIF(Tb.Financiering[SAnr.],$A128,Tb.Financiering[P11])</f>
        <v>0</v>
      </c>
      <c r="N128" s="72">
        <f>SUMIF(Tbl.Kosten[Sanr.],$A128,Tbl.Kosten[P112])-SUMIF(Tb.Financiering[SAnr.],$A128,Tb.Financiering[P12])</f>
        <v>0</v>
      </c>
      <c r="O128" s="72">
        <f>SUMIF(Tbl.Kosten[Sanr.],$A128,Tbl.Kosten[P113])-SUMIF(Tb.Financiering[SAnr.],$A128,Tb.Financiering[P13])</f>
        <v>0</v>
      </c>
      <c r="P128" s="72">
        <f>SUMIF(Tbl.Kosten[Sanr.],$A128,Tbl.Kosten[P114])-SUMIF(Tb.Financiering[SAnr.],$A128,Tb.Financiering[P14])</f>
        <v>0</v>
      </c>
      <c r="Q128" s="72">
        <f>SUMIF(Tbl.Kosten[Sanr.],$A128,Tbl.Kosten[P115])-SUMIF(Tb.Financiering[SAnr.],$A128,Tb.Financiering[P15])</f>
        <v>0</v>
      </c>
      <c r="R128" s="72">
        <f>SUMIF(Tbl.Kosten[Sanr.],$A128,Tbl.Kosten[P116])-SUMIF(Tb.Financiering[SAnr.],$A128,Tb.Financiering[P16])</f>
        <v>0</v>
      </c>
      <c r="S128" s="72">
        <f>SUMIF(Tbl.Kosten[Sanr.],$A128,Tbl.Kosten[P117])-SUMIF(Tb.Financiering[SAnr.],$A128,Tb.Financiering[P17])</f>
        <v>0</v>
      </c>
      <c r="T128" s="72">
        <f>SUMIF(Tbl.Kosten[Sanr.],$A128,Tbl.Kosten[P118])-SUMIF(Tb.Financiering[SAnr.],$A128,Tb.Financiering[P18])</f>
        <v>0</v>
      </c>
      <c r="U128" s="72">
        <f>SUMIF(Tbl.Kosten[Sanr.],$A128,Tbl.Kosten[P119])-SUMIF(Tb.Financiering[SAnr.],$A128,Tb.Financiering[P19])</f>
        <v>0</v>
      </c>
      <c r="V128" s="72">
        <f>SUMIF(Tbl.Kosten[Sanr.],$A128,Tbl.Kosten[P120])-SUMIF(Tb.Financiering[SAnr.],$A128,Tb.Financiering[P20])</f>
        <v>0</v>
      </c>
      <c r="W128" s="72">
        <f>SUMIF(Tbl.Kosten[Sanr.],$A128,Tbl.Kosten[P121])-SUMIF(Tb.Financiering[SAnr.],$A128,Tb.Financiering[P21])</f>
        <v>0</v>
      </c>
      <c r="X128" s="72">
        <f>SUMIF(Tbl.Kosten[Sanr.],$A128,Tbl.Kosten[P122])-SUMIF(Tb.Financiering[SAnr.],$A128,Tb.Financiering[P22])</f>
        <v>0</v>
      </c>
      <c r="Y128" s="72">
        <f>SUMIF(Tbl.Kosten[Sanr.],$A128,Tbl.Kosten[P123])-SUMIF(Tb.Financiering[SAnr.],$A128,Tb.Financiering[P23])</f>
        <v>0</v>
      </c>
      <c r="Z128" s="72">
        <f>SUMIF(Tbl.Kosten[Sanr.],$A128,Tbl.Kosten[P124])-SUMIF(Tb.Financiering[SAnr.],$A128,Tb.Financiering[P24])</f>
        <v>0</v>
      </c>
      <c r="AA128" s="72">
        <f>SUMIF(Tbl.Kosten[Sanr.],$A128,Tbl.Kosten[P125])-SUMIF(Tb.Financiering[SAnr.],$A128,Tb.Financiering[P25])</f>
        <v>0</v>
      </c>
      <c r="AB128" s="72">
        <f>SUMIF(Tbl.Kosten[Sanr.],$A128,Tbl.Kosten[P126])-SUMIF(Tb.Financiering[SAnr.],$A128,Tb.Financiering[P26])</f>
        <v>0</v>
      </c>
      <c r="AC128" s="72">
        <f>SUMIF(Tbl.Kosten[Sanr.],$A128,Tbl.Kosten[P127])-SUMIF(Tb.Financiering[SAnr.],$A128,Tb.Financiering[P27])</f>
        <v>0</v>
      </c>
      <c r="AD128" s="72">
        <f>SUMIF(Tbl.Kosten[Sanr.],$A128,Tbl.Kosten[P128])-SUMIF(Tb.Financiering[SAnr.],$A128,Tb.Financiering[P28])</f>
        <v>0</v>
      </c>
      <c r="AE128" s="72">
        <f>SUMIF(Tbl.Kosten[Sanr.],$A128,Tbl.Kosten[P129])-SUMIF(Tb.Financiering[SAnr.],$A128,Tb.Financiering[P29])</f>
        <v>0</v>
      </c>
      <c r="AF128" s="72">
        <f>SUMIF(Tbl.Kosten[Sanr.],$A128,Tbl.Kosten[P130])-SUMIF(Tb.Financiering[SAnr.],$A128,Tb.Financiering[P30])</f>
        <v>0</v>
      </c>
      <c r="AG128" s="72">
        <f>SUMIF(Tbl.Kosten[Sanr.],$A128,Tbl.Kosten[P131])-SUMIF(Tb.Financiering[SAnr.],$A128,Tb.Financiering[P31])</f>
        <v>0</v>
      </c>
      <c r="AH128" s="72">
        <f>SUMIF(Tbl.Kosten[Sanr.],$A128,Tbl.Kosten[P132])-SUMIF(Tb.Financiering[SAnr.],$A128,Tb.Financiering[P32])</f>
        <v>0</v>
      </c>
      <c r="AI128" s="72">
        <f>SUMIF(Tbl.Kosten[Sanr.],$A128,Tbl.Kosten[P133])-SUMIF(Tb.Financiering[SAnr.],$A128,Tb.Financiering[P33])</f>
        <v>0</v>
      </c>
      <c r="AJ128" s="72">
        <f>SUMIF(Tbl.Kosten[Sanr.],$A128,Tbl.Kosten[P134])-SUMIF(Tb.Financiering[SAnr.],$A128,Tb.Financiering[P34])</f>
        <v>0</v>
      </c>
      <c r="AK128" s="72">
        <f>SUMIF(Tbl.Kosten[Sanr.],$A128,Tbl.Kosten[P135])-SUMIF(Tb.Financiering[SAnr.],$A128,Tb.Financiering[P35])</f>
        <v>0</v>
      </c>
      <c r="AL128" s="72">
        <f>SUMIF(Tbl.Kosten[Sanr.],$A128,Tbl.Kosten[P136])-SUMIF(Tb.Financiering[SAnr.],$A128,Tb.Financiering[P36])</f>
        <v>0</v>
      </c>
      <c r="AM128" s="72">
        <f>SUMIF(Tbl.Kosten[Sanr.],$A128,Tbl.Kosten[P137])-SUMIF(Tb.Financiering[SAnr.],$A128,Tb.Financiering[P37])</f>
        <v>0</v>
      </c>
      <c r="AN128" s="72">
        <f>SUMIF(Tbl.Kosten[Sanr.],$A128,Tbl.Kosten[P138])-SUMIF(Tb.Financiering[SAnr.],$A128,Tb.Financiering[P38])</f>
        <v>0</v>
      </c>
      <c r="AO128" s="72">
        <f>SUMIF(Tbl.Kosten[Sanr.],$A128,Tbl.Kosten[P139])-SUMIF(Tb.Financiering[SAnr.],$A128,Tb.Financiering[P39])</f>
        <v>0</v>
      </c>
      <c r="AP128" s="72">
        <f>SUMIF(Tbl.Kosten[Sanr.],$A128,Tbl.Kosten[P140])-SUMIF(Tb.Financiering[SAnr.],$A128,Tb.Financiering[P40])</f>
        <v>0</v>
      </c>
      <c r="AQ128" s="72">
        <f>SUMIF(Tbl.Kosten[Sanr.],$A128,Tbl.Kosten[P141])-SUMIF(Tb.Financiering[SAnr.],$A128,Tb.Financiering[P41])</f>
        <v>0</v>
      </c>
      <c r="AR128" s="72">
        <f>SUMIF(Tbl.Kosten[Sanr.],$A128,Tbl.Kosten[P142])-SUMIF(Tb.Financiering[SAnr.],$A128,Tb.Financiering[P42])</f>
        <v>0</v>
      </c>
      <c r="AS128" s="72">
        <f>SUMIF(Tbl.Kosten[Sanr.],$A128,Tbl.Kosten[P143])-SUMIF(Tb.Financiering[SAnr.],$A128,Tb.Financiering[P43])</f>
        <v>0</v>
      </c>
      <c r="AT128" s="72">
        <f>SUMIF(Tbl.Kosten[Sanr.],$A128,Tbl.Kosten[P144])-SUMIF(Tb.Financiering[SAnr.],$A128,Tb.Financiering[P44])</f>
        <v>0</v>
      </c>
      <c r="AU128" s="72">
        <f>SUMIF(Tbl.Kosten[Sanr.],$A128,Tbl.Kosten[P145])-SUMIF(Tb.Financiering[SAnr.],$A128,Tb.Financiering[P45])</f>
        <v>0</v>
      </c>
      <c r="AV128" s="72">
        <f>SUMIF(Tbl.Kosten[Sanr.],$A128,Tbl.Kosten[P146])-SUMIF(Tb.Financiering[SAnr.],$A128,Tb.Financiering[P46])</f>
        <v>0</v>
      </c>
      <c r="AW128" s="72">
        <f>SUMIF(Tbl.Kosten[Sanr.],$A128,Tbl.Kosten[P147])-SUMIF(Tb.Financiering[SAnr.],$A128,Tb.Financiering[P47])</f>
        <v>0</v>
      </c>
      <c r="AX128" s="72">
        <f>SUMIF(Tbl.Kosten[Sanr.],$A128,Tbl.Kosten[P148])-SUMIF(Tb.Financiering[SAnr.],$A128,Tb.Financiering[P48])</f>
        <v>0</v>
      </c>
      <c r="AY128" s="72">
        <f>SUMIF(Tbl.Kosten[Sanr.],$A128,Tbl.Kosten[P149])-SUMIF(Tb.Financiering[SAnr.],$A128,Tb.Financiering[P49])</f>
        <v>0</v>
      </c>
      <c r="AZ128" s="72">
        <f>SUMIF(Tbl.Kosten[Sanr.],$A128,Tbl.Kosten[P150])-SUMIF(Tb.Financiering[SAnr.],$A128,Tb.Financiering[P50])</f>
        <v>0</v>
      </c>
    </row>
    <row r="129" spans="1:52" x14ac:dyDescent="0.35">
      <c r="A129" s="72" t="s">
        <v>359</v>
      </c>
      <c r="B129" s="87">
        <f t="shared" si="4"/>
        <v>0</v>
      </c>
      <c r="C129" s="72">
        <f>SUMIF(Tbl.Kosten[Sanr.],$A129,Tbl.Kosten[P101])-SUMIF(Tb.Financiering[SAnr.],$A129,Tb.Financiering[P1])</f>
        <v>0</v>
      </c>
      <c r="D129" s="72">
        <f>SUMIF(Tbl.Kosten[Sanr.],$A129,Tbl.Kosten[P102])-SUMIF(Tb.Financiering[SAnr.],$A129,Tb.Financiering[P2])</f>
        <v>0</v>
      </c>
      <c r="E129" s="72">
        <f>SUMIF(Tbl.Kosten[Sanr.],$A129,Tbl.Kosten[P103])-SUMIF(Tb.Financiering[SAnr.],$A129,Tb.Financiering[P3])</f>
        <v>0</v>
      </c>
      <c r="F129" s="72">
        <f>SUMIF(Tbl.Kosten[Sanr.],$A129,Tbl.Kosten[P104])-SUMIF(Tb.Financiering[SAnr.],$A129,Tb.Financiering[P4])</f>
        <v>0</v>
      </c>
      <c r="G129" s="72">
        <f>SUMIF(Tbl.Kosten[Sanr.],$A129,Tbl.Kosten[P105])-SUMIF(Tb.Financiering[SAnr.],$A129,Tb.Financiering[P5])</f>
        <v>0</v>
      </c>
      <c r="H129" s="72">
        <f>SUMIF(Tbl.Kosten[Sanr.],$A129,Tbl.Kosten[P106])-SUMIF(Tb.Financiering[SAnr.],$A129,Tb.Financiering[P6])</f>
        <v>0</v>
      </c>
      <c r="I129" s="72">
        <f>SUMIF(Tbl.Kosten[Sanr.],$A129,Tbl.Kosten[P107])-SUMIF(Tb.Financiering[SAnr.],$A129,Tb.Financiering[P7])</f>
        <v>0</v>
      </c>
      <c r="J129" s="72">
        <f>SUMIF(Tbl.Kosten[Sanr.],$A129,Tbl.Kosten[P108])-SUMIF(Tb.Financiering[SAnr.],$A129,Tb.Financiering[P8])</f>
        <v>0</v>
      </c>
      <c r="K129" s="72">
        <f>SUMIF(Tbl.Kosten[Sanr.],$A129,Tbl.Kosten[P109])-SUMIF(Tb.Financiering[SAnr.],$A129,Tb.Financiering[P9])</f>
        <v>0</v>
      </c>
      <c r="L129" s="72">
        <f>SUMIF(Tbl.Kosten[Sanr.],$A129,Tbl.Kosten[P110])-SUMIF(Tb.Financiering[SAnr.],$A129,Tb.Financiering[P10])</f>
        <v>0</v>
      </c>
      <c r="M129" s="72">
        <f>SUMIF(Tbl.Kosten[Sanr.],$A129,Tbl.Kosten[P111])-SUMIF(Tb.Financiering[SAnr.],$A129,Tb.Financiering[P11])</f>
        <v>0</v>
      </c>
      <c r="N129" s="72">
        <f>SUMIF(Tbl.Kosten[Sanr.],$A129,Tbl.Kosten[P112])-SUMIF(Tb.Financiering[SAnr.],$A129,Tb.Financiering[P12])</f>
        <v>0</v>
      </c>
      <c r="O129" s="72">
        <f>SUMIF(Tbl.Kosten[Sanr.],$A129,Tbl.Kosten[P113])-SUMIF(Tb.Financiering[SAnr.],$A129,Tb.Financiering[P13])</f>
        <v>0</v>
      </c>
      <c r="P129" s="72">
        <f>SUMIF(Tbl.Kosten[Sanr.],$A129,Tbl.Kosten[P114])-SUMIF(Tb.Financiering[SAnr.],$A129,Tb.Financiering[P14])</f>
        <v>0</v>
      </c>
      <c r="Q129" s="72">
        <f>SUMIF(Tbl.Kosten[Sanr.],$A129,Tbl.Kosten[P115])-SUMIF(Tb.Financiering[SAnr.],$A129,Tb.Financiering[P15])</f>
        <v>0</v>
      </c>
      <c r="R129" s="72">
        <f>SUMIF(Tbl.Kosten[Sanr.],$A129,Tbl.Kosten[P116])-SUMIF(Tb.Financiering[SAnr.],$A129,Tb.Financiering[P16])</f>
        <v>0</v>
      </c>
      <c r="S129" s="72">
        <f>SUMIF(Tbl.Kosten[Sanr.],$A129,Tbl.Kosten[P117])-SUMIF(Tb.Financiering[SAnr.],$A129,Tb.Financiering[P17])</f>
        <v>0</v>
      </c>
      <c r="T129" s="72">
        <f>SUMIF(Tbl.Kosten[Sanr.],$A129,Tbl.Kosten[P118])-SUMIF(Tb.Financiering[SAnr.],$A129,Tb.Financiering[P18])</f>
        <v>0</v>
      </c>
      <c r="U129" s="72">
        <f>SUMIF(Tbl.Kosten[Sanr.],$A129,Tbl.Kosten[P119])-SUMIF(Tb.Financiering[SAnr.],$A129,Tb.Financiering[P19])</f>
        <v>0</v>
      </c>
      <c r="V129" s="72">
        <f>SUMIF(Tbl.Kosten[Sanr.],$A129,Tbl.Kosten[P120])-SUMIF(Tb.Financiering[SAnr.],$A129,Tb.Financiering[P20])</f>
        <v>0</v>
      </c>
      <c r="W129" s="72">
        <f>SUMIF(Tbl.Kosten[Sanr.],$A129,Tbl.Kosten[P121])-SUMIF(Tb.Financiering[SAnr.],$A129,Tb.Financiering[P21])</f>
        <v>0</v>
      </c>
      <c r="X129" s="72">
        <f>SUMIF(Tbl.Kosten[Sanr.],$A129,Tbl.Kosten[P122])-SUMIF(Tb.Financiering[SAnr.],$A129,Tb.Financiering[P22])</f>
        <v>0</v>
      </c>
      <c r="Y129" s="72">
        <f>SUMIF(Tbl.Kosten[Sanr.],$A129,Tbl.Kosten[P123])-SUMIF(Tb.Financiering[SAnr.],$A129,Tb.Financiering[P23])</f>
        <v>0</v>
      </c>
      <c r="Z129" s="72">
        <f>SUMIF(Tbl.Kosten[Sanr.],$A129,Tbl.Kosten[P124])-SUMIF(Tb.Financiering[SAnr.],$A129,Tb.Financiering[P24])</f>
        <v>0</v>
      </c>
      <c r="AA129" s="72">
        <f>SUMIF(Tbl.Kosten[Sanr.],$A129,Tbl.Kosten[P125])-SUMIF(Tb.Financiering[SAnr.],$A129,Tb.Financiering[P25])</f>
        <v>0</v>
      </c>
      <c r="AB129" s="72">
        <f>SUMIF(Tbl.Kosten[Sanr.],$A129,Tbl.Kosten[P126])-SUMIF(Tb.Financiering[SAnr.],$A129,Tb.Financiering[P26])</f>
        <v>0</v>
      </c>
      <c r="AC129" s="72">
        <f>SUMIF(Tbl.Kosten[Sanr.],$A129,Tbl.Kosten[P127])-SUMIF(Tb.Financiering[SAnr.],$A129,Tb.Financiering[P27])</f>
        <v>0</v>
      </c>
      <c r="AD129" s="72">
        <f>SUMIF(Tbl.Kosten[Sanr.],$A129,Tbl.Kosten[P128])-SUMIF(Tb.Financiering[SAnr.],$A129,Tb.Financiering[P28])</f>
        <v>0</v>
      </c>
      <c r="AE129" s="72">
        <f>SUMIF(Tbl.Kosten[Sanr.],$A129,Tbl.Kosten[P129])-SUMIF(Tb.Financiering[SAnr.],$A129,Tb.Financiering[P29])</f>
        <v>0</v>
      </c>
      <c r="AF129" s="72">
        <f>SUMIF(Tbl.Kosten[Sanr.],$A129,Tbl.Kosten[P130])-SUMIF(Tb.Financiering[SAnr.],$A129,Tb.Financiering[P30])</f>
        <v>0</v>
      </c>
      <c r="AG129" s="72">
        <f>SUMIF(Tbl.Kosten[Sanr.],$A129,Tbl.Kosten[P131])-SUMIF(Tb.Financiering[SAnr.],$A129,Tb.Financiering[P31])</f>
        <v>0</v>
      </c>
      <c r="AH129" s="72">
        <f>SUMIF(Tbl.Kosten[Sanr.],$A129,Tbl.Kosten[P132])-SUMIF(Tb.Financiering[SAnr.],$A129,Tb.Financiering[P32])</f>
        <v>0</v>
      </c>
      <c r="AI129" s="72">
        <f>SUMIF(Tbl.Kosten[Sanr.],$A129,Tbl.Kosten[P133])-SUMIF(Tb.Financiering[SAnr.],$A129,Tb.Financiering[P33])</f>
        <v>0</v>
      </c>
      <c r="AJ129" s="72">
        <f>SUMIF(Tbl.Kosten[Sanr.],$A129,Tbl.Kosten[P134])-SUMIF(Tb.Financiering[SAnr.],$A129,Tb.Financiering[P34])</f>
        <v>0</v>
      </c>
      <c r="AK129" s="72">
        <f>SUMIF(Tbl.Kosten[Sanr.],$A129,Tbl.Kosten[P135])-SUMIF(Tb.Financiering[SAnr.],$A129,Tb.Financiering[P35])</f>
        <v>0</v>
      </c>
      <c r="AL129" s="72">
        <f>SUMIF(Tbl.Kosten[Sanr.],$A129,Tbl.Kosten[P136])-SUMIF(Tb.Financiering[SAnr.],$A129,Tb.Financiering[P36])</f>
        <v>0</v>
      </c>
      <c r="AM129" s="72">
        <f>SUMIF(Tbl.Kosten[Sanr.],$A129,Tbl.Kosten[P137])-SUMIF(Tb.Financiering[SAnr.],$A129,Tb.Financiering[P37])</f>
        <v>0</v>
      </c>
      <c r="AN129" s="72">
        <f>SUMIF(Tbl.Kosten[Sanr.],$A129,Tbl.Kosten[P138])-SUMIF(Tb.Financiering[SAnr.],$A129,Tb.Financiering[P38])</f>
        <v>0</v>
      </c>
      <c r="AO129" s="72">
        <f>SUMIF(Tbl.Kosten[Sanr.],$A129,Tbl.Kosten[P139])-SUMIF(Tb.Financiering[SAnr.],$A129,Tb.Financiering[P39])</f>
        <v>0</v>
      </c>
      <c r="AP129" s="72">
        <f>SUMIF(Tbl.Kosten[Sanr.],$A129,Tbl.Kosten[P140])-SUMIF(Tb.Financiering[SAnr.],$A129,Tb.Financiering[P40])</f>
        <v>0</v>
      </c>
      <c r="AQ129" s="72">
        <f>SUMIF(Tbl.Kosten[Sanr.],$A129,Tbl.Kosten[P141])-SUMIF(Tb.Financiering[SAnr.],$A129,Tb.Financiering[P41])</f>
        <v>0</v>
      </c>
      <c r="AR129" s="72">
        <f>SUMIF(Tbl.Kosten[Sanr.],$A129,Tbl.Kosten[P142])-SUMIF(Tb.Financiering[SAnr.],$A129,Tb.Financiering[P42])</f>
        <v>0</v>
      </c>
      <c r="AS129" s="72">
        <f>SUMIF(Tbl.Kosten[Sanr.],$A129,Tbl.Kosten[P143])-SUMIF(Tb.Financiering[SAnr.],$A129,Tb.Financiering[P43])</f>
        <v>0</v>
      </c>
      <c r="AT129" s="72">
        <f>SUMIF(Tbl.Kosten[Sanr.],$A129,Tbl.Kosten[P144])-SUMIF(Tb.Financiering[SAnr.],$A129,Tb.Financiering[P44])</f>
        <v>0</v>
      </c>
      <c r="AU129" s="72">
        <f>SUMIF(Tbl.Kosten[Sanr.],$A129,Tbl.Kosten[P145])-SUMIF(Tb.Financiering[SAnr.],$A129,Tb.Financiering[P45])</f>
        <v>0</v>
      </c>
      <c r="AV129" s="72">
        <f>SUMIF(Tbl.Kosten[Sanr.],$A129,Tbl.Kosten[P146])-SUMIF(Tb.Financiering[SAnr.],$A129,Tb.Financiering[P46])</f>
        <v>0</v>
      </c>
      <c r="AW129" s="72">
        <f>SUMIF(Tbl.Kosten[Sanr.],$A129,Tbl.Kosten[P147])-SUMIF(Tb.Financiering[SAnr.],$A129,Tb.Financiering[P47])</f>
        <v>0</v>
      </c>
      <c r="AX129" s="72">
        <f>SUMIF(Tbl.Kosten[Sanr.],$A129,Tbl.Kosten[P148])-SUMIF(Tb.Financiering[SAnr.],$A129,Tb.Financiering[P48])</f>
        <v>0</v>
      </c>
      <c r="AY129" s="72">
        <f>SUMIF(Tbl.Kosten[Sanr.],$A129,Tbl.Kosten[P149])-SUMIF(Tb.Financiering[SAnr.],$A129,Tb.Financiering[P49])</f>
        <v>0</v>
      </c>
      <c r="AZ129" s="72">
        <f>SUMIF(Tbl.Kosten[Sanr.],$A129,Tbl.Kosten[P150])-SUMIF(Tb.Financiering[SAnr.],$A129,Tb.Financiering[P50])</f>
        <v>0</v>
      </c>
    </row>
    <row r="130" spans="1:52" x14ac:dyDescent="0.35">
      <c r="A130" s="72" t="s">
        <v>360</v>
      </c>
      <c r="B130" s="87">
        <f t="shared" si="4"/>
        <v>0</v>
      </c>
      <c r="C130" s="72">
        <f>SUMIF(Tbl.Kosten[Sanr.],$A130,Tbl.Kosten[P101])-SUMIF(Tb.Financiering[SAnr.],$A130,Tb.Financiering[P1])</f>
        <v>0</v>
      </c>
      <c r="D130" s="72">
        <f>SUMIF(Tbl.Kosten[Sanr.],$A130,Tbl.Kosten[P102])-SUMIF(Tb.Financiering[SAnr.],$A130,Tb.Financiering[P2])</f>
        <v>0</v>
      </c>
      <c r="E130" s="72">
        <f>SUMIF(Tbl.Kosten[Sanr.],$A130,Tbl.Kosten[P103])-SUMIF(Tb.Financiering[SAnr.],$A130,Tb.Financiering[P3])</f>
        <v>0</v>
      </c>
      <c r="F130" s="72">
        <f>SUMIF(Tbl.Kosten[Sanr.],$A130,Tbl.Kosten[P104])-SUMIF(Tb.Financiering[SAnr.],$A130,Tb.Financiering[P4])</f>
        <v>0</v>
      </c>
      <c r="G130" s="72">
        <f>SUMIF(Tbl.Kosten[Sanr.],$A130,Tbl.Kosten[P105])-SUMIF(Tb.Financiering[SAnr.],$A130,Tb.Financiering[P5])</f>
        <v>0</v>
      </c>
      <c r="H130" s="72">
        <f>SUMIF(Tbl.Kosten[Sanr.],$A130,Tbl.Kosten[P106])-SUMIF(Tb.Financiering[SAnr.],$A130,Tb.Financiering[P6])</f>
        <v>0</v>
      </c>
      <c r="I130" s="72">
        <f>SUMIF(Tbl.Kosten[Sanr.],$A130,Tbl.Kosten[P107])-SUMIF(Tb.Financiering[SAnr.],$A130,Tb.Financiering[P7])</f>
        <v>0</v>
      </c>
      <c r="J130" s="72">
        <f>SUMIF(Tbl.Kosten[Sanr.],$A130,Tbl.Kosten[P108])-SUMIF(Tb.Financiering[SAnr.],$A130,Tb.Financiering[P8])</f>
        <v>0</v>
      </c>
      <c r="K130" s="72">
        <f>SUMIF(Tbl.Kosten[Sanr.],$A130,Tbl.Kosten[P109])-SUMIF(Tb.Financiering[SAnr.],$A130,Tb.Financiering[P9])</f>
        <v>0</v>
      </c>
      <c r="L130" s="72">
        <f>SUMIF(Tbl.Kosten[Sanr.],$A130,Tbl.Kosten[P110])-SUMIF(Tb.Financiering[SAnr.],$A130,Tb.Financiering[P10])</f>
        <v>0</v>
      </c>
      <c r="M130" s="72">
        <f>SUMIF(Tbl.Kosten[Sanr.],$A130,Tbl.Kosten[P111])-SUMIF(Tb.Financiering[SAnr.],$A130,Tb.Financiering[P11])</f>
        <v>0</v>
      </c>
      <c r="N130" s="72">
        <f>SUMIF(Tbl.Kosten[Sanr.],$A130,Tbl.Kosten[P112])-SUMIF(Tb.Financiering[SAnr.],$A130,Tb.Financiering[P12])</f>
        <v>0</v>
      </c>
      <c r="O130" s="72">
        <f>SUMIF(Tbl.Kosten[Sanr.],$A130,Tbl.Kosten[P113])-SUMIF(Tb.Financiering[SAnr.],$A130,Tb.Financiering[P13])</f>
        <v>0</v>
      </c>
      <c r="P130" s="72">
        <f>SUMIF(Tbl.Kosten[Sanr.],$A130,Tbl.Kosten[P114])-SUMIF(Tb.Financiering[SAnr.],$A130,Tb.Financiering[P14])</f>
        <v>0</v>
      </c>
      <c r="Q130" s="72">
        <f>SUMIF(Tbl.Kosten[Sanr.],$A130,Tbl.Kosten[P115])-SUMIF(Tb.Financiering[SAnr.],$A130,Tb.Financiering[P15])</f>
        <v>0</v>
      </c>
      <c r="R130" s="72">
        <f>SUMIF(Tbl.Kosten[Sanr.],$A130,Tbl.Kosten[P116])-SUMIF(Tb.Financiering[SAnr.],$A130,Tb.Financiering[P16])</f>
        <v>0</v>
      </c>
      <c r="S130" s="72">
        <f>SUMIF(Tbl.Kosten[Sanr.],$A130,Tbl.Kosten[P117])-SUMIF(Tb.Financiering[SAnr.],$A130,Tb.Financiering[P17])</f>
        <v>0</v>
      </c>
      <c r="T130" s="72">
        <f>SUMIF(Tbl.Kosten[Sanr.],$A130,Tbl.Kosten[P118])-SUMIF(Tb.Financiering[SAnr.],$A130,Tb.Financiering[P18])</f>
        <v>0</v>
      </c>
      <c r="U130" s="72">
        <f>SUMIF(Tbl.Kosten[Sanr.],$A130,Tbl.Kosten[P119])-SUMIF(Tb.Financiering[SAnr.],$A130,Tb.Financiering[P19])</f>
        <v>0</v>
      </c>
      <c r="V130" s="72">
        <f>SUMIF(Tbl.Kosten[Sanr.],$A130,Tbl.Kosten[P120])-SUMIF(Tb.Financiering[SAnr.],$A130,Tb.Financiering[P20])</f>
        <v>0</v>
      </c>
      <c r="W130" s="72">
        <f>SUMIF(Tbl.Kosten[Sanr.],$A130,Tbl.Kosten[P121])-SUMIF(Tb.Financiering[SAnr.],$A130,Tb.Financiering[P21])</f>
        <v>0</v>
      </c>
      <c r="X130" s="72">
        <f>SUMIF(Tbl.Kosten[Sanr.],$A130,Tbl.Kosten[P122])-SUMIF(Tb.Financiering[SAnr.],$A130,Tb.Financiering[P22])</f>
        <v>0</v>
      </c>
      <c r="Y130" s="72">
        <f>SUMIF(Tbl.Kosten[Sanr.],$A130,Tbl.Kosten[P123])-SUMIF(Tb.Financiering[SAnr.],$A130,Tb.Financiering[P23])</f>
        <v>0</v>
      </c>
      <c r="Z130" s="72">
        <f>SUMIF(Tbl.Kosten[Sanr.],$A130,Tbl.Kosten[P124])-SUMIF(Tb.Financiering[SAnr.],$A130,Tb.Financiering[P24])</f>
        <v>0</v>
      </c>
      <c r="AA130" s="72">
        <f>SUMIF(Tbl.Kosten[Sanr.],$A130,Tbl.Kosten[P125])-SUMIF(Tb.Financiering[SAnr.],$A130,Tb.Financiering[P25])</f>
        <v>0</v>
      </c>
      <c r="AB130" s="72">
        <f>SUMIF(Tbl.Kosten[Sanr.],$A130,Tbl.Kosten[P126])-SUMIF(Tb.Financiering[SAnr.],$A130,Tb.Financiering[P26])</f>
        <v>0</v>
      </c>
      <c r="AC130" s="72">
        <f>SUMIF(Tbl.Kosten[Sanr.],$A130,Tbl.Kosten[P127])-SUMIF(Tb.Financiering[SAnr.],$A130,Tb.Financiering[P27])</f>
        <v>0</v>
      </c>
      <c r="AD130" s="72">
        <f>SUMIF(Tbl.Kosten[Sanr.],$A130,Tbl.Kosten[P128])-SUMIF(Tb.Financiering[SAnr.],$A130,Tb.Financiering[P28])</f>
        <v>0</v>
      </c>
      <c r="AE130" s="72">
        <f>SUMIF(Tbl.Kosten[Sanr.],$A130,Tbl.Kosten[P129])-SUMIF(Tb.Financiering[SAnr.],$A130,Tb.Financiering[P29])</f>
        <v>0</v>
      </c>
      <c r="AF130" s="72">
        <f>SUMIF(Tbl.Kosten[Sanr.],$A130,Tbl.Kosten[P130])-SUMIF(Tb.Financiering[SAnr.],$A130,Tb.Financiering[P30])</f>
        <v>0</v>
      </c>
      <c r="AG130" s="72">
        <f>SUMIF(Tbl.Kosten[Sanr.],$A130,Tbl.Kosten[P131])-SUMIF(Tb.Financiering[SAnr.],$A130,Tb.Financiering[P31])</f>
        <v>0</v>
      </c>
      <c r="AH130" s="72">
        <f>SUMIF(Tbl.Kosten[Sanr.],$A130,Tbl.Kosten[P132])-SUMIF(Tb.Financiering[SAnr.],$A130,Tb.Financiering[P32])</f>
        <v>0</v>
      </c>
      <c r="AI130" s="72">
        <f>SUMIF(Tbl.Kosten[Sanr.],$A130,Tbl.Kosten[P133])-SUMIF(Tb.Financiering[SAnr.],$A130,Tb.Financiering[P33])</f>
        <v>0</v>
      </c>
      <c r="AJ130" s="72">
        <f>SUMIF(Tbl.Kosten[Sanr.],$A130,Tbl.Kosten[P134])-SUMIF(Tb.Financiering[SAnr.],$A130,Tb.Financiering[P34])</f>
        <v>0</v>
      </c>
      <c r="AK130" s="72">
        <f>SUMIF(Tbl.Kosten[Sanr.],$A130,Tbl.Kosten[P135])-SUMIF(Tb.Financiering[SAnr.],$A130,Tb.Financiering[P35])</f>
        <v>0</v>
      </c>
      <c r="AL130" s="72">
        <f>SUMIF(Tbl.Kosten[Sanr.],$A130,Tbl.Kosten[P136])-SUMIF(Tb.Financiering[SAnr.],$A130,Tb.Financiering[P36])</f>
        <v>0</v>
      </c>
      <c r="AM130" s="72">
        <f>SUMIF(Tbl.Kosten[Sanr.],$A130,Tbl.Kosten[P137])-SUMIF(Tb.Financiering[SAnr.],$A130,Tb.Financiering[P37])</f>
        <v>0</v>
      </c>
      <c r="AN130" s="72">
        <f>SUMIF(Tbl.Kosten[Sanr.],$A130,Tbl.Kosten[P138])-SUMIF(Tb.Financiering[SAnr.],$A130,Tb.Financiering[P38])</f>
        <v>0</v>
      </c>
      <c r="AO130" s="72">
        <f>SUMIF(Tbl.Kosten[Sanr.],$A130,Tbl.Kosten[P139])-SUMIF(Tb.Financiering[SAnr.],$A130,Tb.Financiering[P39])</f>
        <v>0</v>
      </c>
      <c r="AP130" s="72">
        <f>SUMIF(Tbl.Kosten[Sanr.],$A130,Tbl.Kosten[P140])-SUMIF(Tb.Financiering[SAnr.],$A130,Tb.Financiering[P40])</f>
        <v>0</v>
      </c>
      <c r="AQ130" s="72">
        <f>SUMIF(Tbl.Kosten[Sanr.],$A130,Tbl.Kosten[P141])-SUMIF(Tb.Financiering[SAnr.],$A130,Tb.Financiering[P41])</f>
        <v>0</v>
      </c>
      <c r="AR130" s="72">
        <f>SUMIF(Tbl.Kosten[Sanr.],$A130,Tbl.Kosten[P142])-SUMIF(Tb.Financiering[SAnr.],$A130,Tb.Financiering[P42])</f>
        <v>0</v>
      </c>
      <c r="AS130" s="72">
        <f>SUMIF(Tbl.Kosten[Sanr.],$A130,Tbl.Kosten[P143])-SUMIF(Tb.Financiering[SAnr.],$A130,Tb.Financiering[P43])</f>
        <v>0</v>
      </c>
      <c r="AT130" s="72">
        <f>SUMIF(Tbl.Kosten[Sanr.],$A130,Tbl.Kosten[P144])-SUMIF(Tb.Financiering[SAnr.],$A130,Tb.Financiering[P44])</f>
        <v>0</v>
      </c>
      <c r="AU130" s="72">
        <f>SUMIF(Tbl.Kosten[Sanr.],$A130,Tbl.Kosten[P145])-SUMIF(Tb.Financiering[SAnr.],$A130,Tb.Financiering[P45])</f>
        <v>0</v>
      </c>
      <c r="AV130" s="72">
        <f>SUMIF(Tbl.Kosten[Sanr.],$A130,Tbl.Kosten[P146])-SUMIF(Tb.Financiering[SAnr.],$A130,Tb.Financiering[P46])</f>
        <v>0</v>
      </c>
      <c r="AW130" s="72">
        <f>SUMIF(Tbl.Kosten[Sanr.],$A130,Tbl.Kosten[P147])-SUMIF(Tb.Financiering[SAnr.],$A130,Tb.Financiering[P47])</f>
        <v>0</v>
      </c>
      <c r="AX130" s="72">
        <f>SUMIF(Tbl.Kosten[Sanr.],$A130,Tbl.Kosten[P148])-SUMIF(Tb.Financiering[SAnr.],$A130,Tb.Financiering[P48])</f>
        <v>0</v>
      </c>
      <c r="AY130" s="72">
        <f>SUMIF(Tbl.Kosten[Sanr.],$A130,Tbl.Kosten[P149])-SUMIF(Tb.Financiering[SAnr.],$A130,Tb.Financiering[P49])</f>
        <v>0</v>
      </c>
      <c r="AZ130" s="72">
        <f>SUMIF(Tbl.Kosten[Sanr.],$A130,Tbl.Kosten[P150])-SUMIF(Tb.Financiering[SAnr.],$A130,Tb.Financiering[P50])</f>
        <v>0</v>
      </c>
    </row>
    <row r="131" spans="1:52" x14ac:dyDescent="0.35">
      <c r="A131" s="72" t="s">
        <v>361</v>
      </c>
      <c r="B131" s="87">
        <f t="shared" si="4"/>
        <v>0</v>
      </c>
      <c r="C131" s="72">
        <f>SUMIF(Tbl.Kosten[Sanr.],$A131,Tbl.Kosten[P101])-SUMIF(Tb.Financiering[SAnr.],$A131,Tb.Financiering[P1])</f>
        <v>0</v>
      </c>
      <c r="D131" s="72">
        <f>SUMIF(Tbl.Kosten[Sanr.],$A131,Tbl.Kosten[P102])-SUMIF(Tb.Financiering[SAnr.],$A131,Tb.Financiering[P2])</f>
        <v>0</v>
      </c>
      <c r="E131" s="72">
        <f>SUMIF(Tbl.Kosten[Sanr.],$A131,Tbl.Kosten[P103])-SUMIF(Tb.Financiering[SAnr.],$A131,Tb.Financiering[P3])</f>
        <v>0</v>
      </c>
      <c r="F131" s="72">
        <f>SUMIF(Tbl.Kosten[Sanr.],$A131,Tbl.Kosten[P104])-SUMIF(Tb.Financiering[SAnr.],$A131,Tb.Financiering[P4])</f>
        <v>0</v>
      </c>
      <c r="G131" s="72">
        <f>SUMIF(Tbl.Kosten[Sanr.],$A131,Tbl.Kosten[P105])-SUMIF(Tb.Financiering[SAnr.],$A131,Tb.Financiering[P5])</f>
        <v>0</v>
      </c>
      <c r="H131" s="72">
        <f>SUMIF(Tbl.Kosten[Sanr.],$A131,Tbl.Kosten[P106])-SUMIF(Tb.Financiering[SAnr.],$A131,Tb.Financiering[P6])</f>
        <v>0</v>
      </c>
      <c r="I131" s="72">
        <f>SUMIF(Tbl.Kosten[Sanr.],$A131,Tbl.Kosten[P107])-SUMIF(Tb.Financiering[SAnr.],$A131,Tb.Financiering[P7])</f>
        <v>0</v>
      </c>
      <c r="J131" s="72">
        <f>SUMIF(Tbl.Kosten[Sanr.],$A131,Tbl.Kosten[P108])-SUMIF(Tb.Financiering[SAnr.],$A131,Tb.Financiering[P8])</f>
        <v>0</v>
      </c>
      <c r="K131" s="72">
        <f>SUMIF(Tbl.Kosten[Sanr.],$A131,Tbl.Kosten[P109])-SUMIF(Tb.Financiering[SAnr.],$A131,Tb.Financiering[P9])</f>
        <v>0</v>
      </c>
      <c r="L131" s="72">
        <f>SUMIF(Tbl.Kosten[Sanr.],$A131,Tbl.Kosten[P110])-SUMIF(Tb.Financiering[SAnr.],$A131,Tb.Financiering[P10])</f>
        <v>0</v>
      </c>
      <c r="M131" s="72">
        <f>SUMIF(Tbl.Kosten[Sanr.],$A131,Tbl.Kosten[P111])-SUMIF(Tb.Financiering[SAnr.],$A131,Tb.Financiering[P11])</f>
        <v>0</v>
      </c>
      <c r="N131" s="72">
        <f>SUMIF(Tbl.Kosten[Sanr.],$A131,Tbl.Kosten[P112])-SUMIF(Tb.Financiering[SAnr.],$A131,Tb.Financiering[P12])</f>
        <v>0</v>
      </c>
      <c r="O131" s="72">
        <f>SUMIF(Tbl.Kosten[Sanr.],$A131,Tbl.Kosten[P113])-SUMIF(Tb.Financiering[SAnr.],$A131,Tb.Financiering[P13])</f>
        <v>0</v>
      </c>
      <c r="P131" s="72">
        <f>SUMIF(Tbl.Kosten[Sanr.],$A131,Tbl.Kosten[P114])-SUMIF(Tb.Financiering[SAnr.],$A131,Tb.Financiering[P14])</f>
        <v>0</v>
      </c>
      <c r="Q131" s="72">
        <f>SUMIF(Tbl.Kosten[Sanr.],$A131,Tbl.Kosten[P115])-SUMIF(Tb.Financiering[SAnr.],$A131,Tb.Financiering[P15])</f>
        <v>0</v>
      </c>
      <c r="R131" s="72">
        <f>SUMIF(Tbl.Kosten[Sanr.],$A131,Tbl.Kosten[P116])-SUMIF(Tb.Financiering[SAnr.],$A131,Tb.Financiering[P16])</f>
        <v>0</v>
      </c>
      <c r="S131" s="72">
        <f>SUMIF(Tbl.Kosten[Sanr.],$A131,Tbl.Kosten[P117])-SUMIF(Tb.Financiering[SAnr.],$A131,Tb.Financiering[P17])</f>
        <v>0</v>
      </c>
      <c r="T131" s="72">
        <f>SUMIF(Tbl.Kosten[Sanr.],$A131,Tbl.Kosten[P118])-SUMIF(Tb.Financiering[SAnr.],$A131,Tb.Financiering[P18])</f>
        <v>0</v>
      </c>
      <c r="U131" s="72">
        <f>SUMIF(Tbl.Kosten[Sanr.],$A131,Tbl.Kosten[P119])-SUMIF(Tb.Financiering[SAnr.],$A131,Tb.Financiering[P19])</f>
        <v>0</v>
      </c>
      <c r="V131" s="72">
        <f>SUMIF(Tbl.Kosten[Sanr.],$A131,Tbl.Kosten[P120])-SUMIF(Tb.Financiering[SAnr.],$A131,Tb.Financiering[P20])</f>
        <v>0</v>
      </c>
      <c r="W131" s="72">
        <f>SUMIF(Tbl.Kosten[Sanr.],$A131,Tbl.Kosten[P121])-SUMIF(Tb.Financiering[SAnr.],$A131,Tb.Financiering[P21])</f>
        <v>0</v>
      </c>
      <c r="X131" s="72">
        <f>SUMIF(Tbl.Kosten[Sanr.],$A131,Tbl.Kosten[P122])-SUMIF(Tb.Financiering[SAnr.],$A131,Tb.Financiering[P22])</f>
        <v>0</v>
      </c>
      <c r="Y131" s="72">
        <f>SUMIF(Tbl.Kosten[Sanr.],$A131,Tbl.Kosten[P123])-SUMIF(Tb.Financiering[SAnr.],$A131,Tb.Financiering[P23])</f>
        <v>0</v>
      </c>
      <c r="Z131" s="72">
        <f>SUMIF(Tbl.Kosten[Sanr.],$A131,Tbl.Kosten[P124])-SUMIF(Tb.Financiering[SAnr.],$A131,Tb.Financiering[P24])</f>
        <v>0</v>
      </c>
      <c r="AA131" s="72">
        <f>SUMIF(Tbl.Kosten[Sanr.],$A131,Tbl.Kosten[P125])-SUMIF(Tb.Financiering[SAnr.],$A131,Tb.Financiering[P25])</f>
        <v>0</v>
      </c>
      <c r="AB131" s="72">
        <f>SUMIF(Tbl.Kosten[Sanr.],$A131,Tbl.Kosten[P126])-SUMIF(Tb.Financiering[SAnr.],$A131,Tb.Financiering[P26])</f>
        <v>0</v>
      </c>
      <c r="AC131" s="72">
        <f>SUMIF(Tbl.Kosten[Sanr.],$A131,Tbl.Kosten[P127])-SUMIF(Tb.Financiering[SAnr.],$A131,Tb.Financiering[P27])</f>
        <v>0</v>
      </c>
      <c r="AD131" s="72">
        <f>SUMIF(Tbl.Kosten[Sanr.],$A131,Tbl.Kosten[P128])-SUMIF(Tb.Financiering[SAnr.],$A131,Tb.Financiering[P28])</f>
        <v>0</v>
      </c>
      <c r="AE131" s="72">
        <f>SUMIF(Tbl.Kosten[Sanr.],$A131,Tbl.Kosten[P129])-SUMIF(Tb.Financiering[SAnr.],$A131,Tb.Financiering[P29])</f>
        <v>0</v>
      </c>
      <c r="AF131" s="72">
        <f>SUMIF(Tbl.Kosten[Sanr.],$A131,Tbl.Kosten[P130])-SUMIF(Tb.Financiering[SAnr.],$A131,Tb.Financiering[P30])</f>
        <v>0</v>
      </c>
      <c r="AG131" s="72">
        <f>SUMIF(Tbl.Kosten[Sanr.],$A131,Tbl.Kosten[P131])-SUMIF(Tb.Financiering[SAnr.],$A131,Tb.Financiering[P31])</f>
        <v>0</v>
      </c>
      <c r="AH131" s="72">
        <f>SUMIF(Tbl.Kosten[Sanr.],$A131,Tbl.Kosten[P132])-SUMIF(Tb.Financiering[SAnr.],$A131,Tb.Financiering[P32])</f>
        <v>0</v>
      </c>
      <c r="AI131" s="72">
        <f>SUMIF(Tbl.Kosten[Sanr.],$A131,Tbl.Kosten[P133])-SUMIF(Tb.Financiering[SAnr.],$A131,Tb.Financiering[P33])</f>
        <v>0</v>
      </c>
      <c r="AJ131" s="72">
        <f>SUMIF(Tbl.Kosten[Sanr.],$A131,Tbl.Kosten[P134])-SUMIF(Tb.Financiering[SAnr.],$A131,Tb.Financiering[P34])</f>
        <v>0</v>
      </c>
      <c r="AK131" s="72">
        <f>SUMIF(Tbl.Kosten[Sanr.],$A131,Tbl.Kosten[P135])-SUMIF(Tb.Financiering[SAnr.],$A131,Tb.Financiering[P35])</f>
        <v>0</v>
      </c>
      <c r="AL131" s="72">
        <f>SUMIF(Tbl.Kosten[Sanr.],$A131,Tbl.Kosten[P136])-SUMIF(Tb.Financiering[SAnr.],$A131,Tb.Financiering[P36])</f>
        <v>0</v>
      </c>
      <c r="AM131" s="72">
        <f>SUMIF(Tbl.Kosten[Sanr.],$A131,Tbl.Kosten[P137])-SUMIF(Tb.Financiering[SAnr.],$A131,Tb.Financiering[P37])</f>
        <v>0</v>
      </c>
      <c r="AN131" s="72">
        <f>SUMIF(Tbl.Kosten[Sanr.],$A131,Tbl.Kosten[P138])-SUMIF(Tb.Financiering[SAnr.],$A131,Tb.Financiering[P38])</f>
        <v>0</v>
      </c>
      <c r="AO131" s="72">
        <f>SUMIF(Tbl.Kosten[Sanr.],$A131,Tbl.Kosten[P139])-SUMIF(Tb.Financiering[SAnr.],$A131,Tb.Financiering[P39])</f>
        <v>0</v>
      </c>
      <c r="AP131" s="72">
        <f>SUMIF(Tbl.Kosten[Sanr.],$A131,Tbl.Kosten[P140])-SUMIF(Tb.Financiering[SAnr.],$A131,Tb.Financiering[P40])</f>
        <v>0</v>
      </c>
      <c r="AQ131" s="72">
        <f>SUMIF(Tbl.Kosten[Sanr.],$A131,Tbl.Kosten[P141])-SUMIF(Tb.Financiering[SAnr.],$A131,Tb.Financiering[P41])</f>
        <v>0</v>
      </c>
      <c r="AR131" s="72">
        <f>SUMIF(Tbl.Kosten[Sanr.],$A131,Tbl.Kosten[P142])-SUMIF(Tb.Financiering[SAnr.],$A131,Tb.Financiering[P42])</f>
        <v>0</v>
      </c>
      <c r="AS131" s="72">
        <f>SUMIF(Tbl.Kosten[Sanr.],$A131,Tbl.Kosten[P143])-SUMIF(Tb.Financiering[SAnr.],$A131,Tb.Financiering[P43])</f>
        <v>0</v>
      </c>
      <c r="AT131" s="72">
        <f>SUMIF(Tbl.Kosten[Sanr.],$A131,Tbl.Kosten[P144])-SUMIF(Tb.Financiering[SAnr.],$A131,Tb.Financiering[P44])</f>
        <v>0</v>
      </c>
      <c r="AU131" s="72">
        <f>SUMIF(Tbl.Kosten[Sanr.],$A131,Tbl.Kosten[P145])-SUMIF(Tb.Financiering[SAnr.],$A131,Tb.Financiering[P45])</f>
        <v>0</v>
      </c>
      <c r="AV131" s="72">
        <f>SUMIF(Tbl.Kosten[Sanr.],$A131,Tbl.Kosten[P146])-SUMIF(Tb.Financiering[SAnr.],$A131,Tb.Financiering[P46])</f>
        <v>0</v>
      </c>
      <c r="AW131" s="72">
        <f>SUMIF(Tbl.Kosten[Sanr.],$A131,Tbl.Kosten[P147])-SUMIF(Tb.Financiering[SAnr.],$A131,Tb.Financiering[P47])</f>
        <v>0</v>
      </c>
      <c r="AX131" s="72">
        <f>SUMIF(Tbl.Kosten[Sanr.],$A131,Tbl.Kosten[P148])-SUMIF(Tb.Financiering[SAnr.],$A131,Tb.Financiering[P48])</f>
        <v>0</v>
      </c>
      <c r="AY131" s="72">
        <f>SUMIF(Tbl.Kosten[Sanr.],$A131,Tbl.Kosten[P149])-SUMIF(Tb.Financiering[SAnr.],$A131,Tb.Financiering[P49])</f>
        <v>0</v>
      </c>
      <c r="AZ131" s="72">
        <f>SUMIF(Tbl.Kosten[Sanr.],$A131,Tbl.Kosten[P150])-SUMIF(Tb.Financiering[SAnr.],$A131,Tb.Financiering[P50])</f>
        <v>0</v>
      </c>
    </row>
    <row r="132" spans="1:52" x14ac:dyDescent="0.35">
      <c r="A132" s="72" t="s">
        <v>362</v>
      </c>
      <c r="B132" s="87">
        <f t="shared" si="4"/>
        <v>0</v>
      </c>
      <c r="C132" s="72">
        <f>SUMIF(Tbl.Kosten[Sanr.],$A132,Tbl.Kosten[P101])-SUMIF(Tb.Financiering[SAnr.],$A132,Tb.Financiering[P1])</f>
        <v>0</v>
      </c>
      <c r="D132" s="72">
        <f>SUMIF(Tbl.Kosten[Sanr.],$A132,Tbl.Kosten[P102])-SUMIF(Tb.Financiering[SAnr.],$A132,Tb.Financiering[P2])</f>
        <v>0</v>
      </c>
      <c r="E132" s="72">
        <f>SUMIF(Tbl.Kosten[Sanr.],$A132,Tbl.Kosten[P103])-SUMIF(Tb.Financiering[SAnr.],$A132,Tb.Financiering[P3])</f>
        <v>0</v>
      </c>
      <c r="F132" s="72">
        <f>SUMIF(Tbl.Kosten[Sanr.],$A132,Tbl.Kosten[P104])-SUMIF(Tb.Financiering[SAnr.],$A132,Tb.Financiering[P4])</f>
        <v>0</v>
      </c>
      <c r="G132" s="72">
        <f>SUMIF(Tbl.Kosten[Sanr.],$A132,Tbl.Kosten[P105])-SUMIF(Tb.Financiering[SAnr.],$A132,Tb.Financiering[P5])</f>
        <v>0</v>
      </c>
      <c r="H132" s="72">
        <f>SUMIF(Tbl.Kosten[Sanr.],$A132,Tbl.Kosten[P106])-SUMIF(Tb.Financiering[SAnr.],$A132,Tb.Financiering[P6])</f>
        <v>0</v>
      </c>
      <c r="I132" s="72">
        <f>SUMIF(Tbl.Kosten[Sanr.],$A132,Tbl.Kosten[P107])-SUMIF(Tb.Financiering[SAnr.],$A132,Tb.Financiering[P7])</f>
        <v>0</v>
      </c>
      <c r="J132" s="72">
        <f>SUMIF(Tbl.Kosten[Sanr.],$A132,Tbl.Kosten[P108])-SUMIF(Tb.Financiering[SAnr.],$A132,Tb.Financiering[P8])</f>
        <v>0</v>
      </c>
      <c r="K132" s="72">
        <f>SUMIF(Tbl.Kosten[Sanr.],$A132,Tbl.Kosten[P109])-SUMIF(Tb.Financiering[SAnr.],$A132,Tb.Financiering[P9])</f>
        <v>0</v>
      </c>
      <c r="L132" s="72">
        <f>SUMIF(Tbl.Kosten[Sanr.],$A132,Tbl.Kosten[P110])-SUMIF(Tb.Financiering[SAnr.],$A132,Tb.Financiering[P10])</f>
        <v>0</v>
      </c>
      <c r="M132" s="72">
        <f>SUMIF(Tbl.Kosten[Sanr.],$A132,Tbl.Kosten[P111])-SUMIF(Tb.Financiering[SAnr.],$A132,Tb.Financiering[P11])</f>
        <v>0</v>
      </c>
      <c r="N132" s="72">
        <f>SUMIF(Tbl.Kosten[Sanr.],$A132,Tbl.Kosten[P112])-SUMIF(Tb.Financiering[SAnr.],$A132,Tb.Financiering[P12])</f>
        <v>0</v>
      </c>
      <c r="O132" s="72">
        <f>SUMIF(Tbl.Kosten[Sanr.],$A132,Tbl.Kosten[P113])-SUMIF(Tb.Financiering[SAnr.],$A132,Tb.Financiering[P13])</f>
        <v>0</v>
      </c>
      <c r="P132" s="72">
        <f>SUMIF(Tbl.Kosten[Sanr.],$A132,Tbl.Kosten[P114])-SUMIF(Tb.Financiering[SAnr.],$A132,Tb.Financiering[P14])</f>
        <v>0</v>
      </c>
      <c r="Q132" s="72">
        <f>SUMIF(Tbl.Kosten[Sanr.],$A132,Tbl.Kosten[P115])-SUMIF(Tb.Financiering[SAnr.],$A132,Tb.Financiering[P15])</f>
        <v>0</v>
      </c>
      <c r="R132" s="72">
        <f>SUMIF(Tbl.Kosten[Sanr.],$A132,Tbl.Kosten[P116])-SUMIF(Tb.Financiering[SAnr.],$A132,Tb.Financiering[P16])</f>
        <v>0</v>
      </c>
      <c r="S132" s="72">
        <f>SUMIF(Tbl.Kosten[Sanr.],$A132,Tbl.Kosten[P117])-SUMIF(Tb.Financiering[SAnr.],$A132,Tb.Financiering[P17])</f>
        <v>0</v>
      </c>
      <c r="T132" s="72">
        <f>SUMIF(Tbl.Kosten[Sanr.],$A132,Tbl.Kosten[P118])-SUMIF(Tb.Financiering[SAnr.],$A132,Tb.Financiering[P18])</f>
        <v>0</v>
      </c>
      <c r="U132" s="72">
        <f>SUMIF(Tbl.Kosten[Sanr.],$A132,Tbl.Kosten[P119])-SUMIF(Tb.Financiering[SAnr.],$A132,Tb.Financiering[P19])</f>
        <v>0</v>
      </c>
      <c r="V132" s="72">
        <f>SUMIF(Tbl.Kosten[Sanr.],$A132,Tbl.Kosten[P120])-SUMIF(Tb.Financiering[SAnr.],$A132,Tb.Financiering[P20])</f>
        <v>0</v>
      </c>
      <c r="W132" s="72">
        <f>SUMIF(Tbl.Kosten[Sanr.],$A132,Tbl.Kosten[P121])-SUMIF(Tb.Financiering[SAnr.],$A132,Tb.Financiering[P21])</f>
        <v>0</v>
      </c>
      <c r="X132" s="72">
        <f>SUMIF(Tbl.Kosten[Sanr.],$A132,Tbl.Kosten[P122])-SUMIF(Tb.Financiering[SAnr.],$A132,Tb.Financiering[P22])</f>
        <v>0</v>
      </c>
      <c r="Y132" s="72">
        <f>SUMIF(Tbl.Kosten[Sanr.],$A132,Tbl.Kosten[P123])-SUMIF(Tb.Financiering[SAnr.],$A132,Tb.Financiering[P23])</f>
        <v>0</v>
      </c>
      <c r="Z132" s="72">
        <f>SUMIF(Tbl.Kosten[Sanr.],$A132,Tbl.Kosten[P124])-SUMIF(Tb.Financiering[SAnr.],$A132,Tb.Financiering[P24])</f>
        <v>0</v>
      </c>
      <c r="AA132" s="72">
        <f>SUMIF(Tbl.Kosten[Sanr.],$A132,Tbl.Kosten[P125])-SUMIF(Tb.Financiering[SAnr.],$A132,Tb.Financiering[P25])</f>
        <v>0</v>
      </c>
      <c r="AB132" s="72">
        <f>SUMIF(Tbl.Kosten[Sanr.],$A132,Tbl.Kosten[P126])-SUMIF(Tb.Financiering[SAnr.],$A132,Tb.Financiering[P26])</f>
        <v>0</v>
      </c>
      <c r="AC132" s="72">
        <f>SUMIF(Tbl.Kosten[Sanr.],$A132,Tbl.Kosten[P127])-SUMIF(Tb.Financiering[SAnr.],$A132,Tb.Financiering[P27])</f>
        <v>0</v>
      </c>
      <c r="AD132" s="72">
        <f>SUMIF(Tbl.Kosten[Sanr.],$A132,Tbl.Kosten[P128])-SUMIF(Tb.Financiering[SAnr.],$A132,Tb.Financiering[P28])</f>
        <v>0</v>
      </c>
      <c r="AE132" s="72">
        <f>SUMIF(Tbl.Kosten[Sanr.],$A132,Tbl.Kosten[P129])-SUMIF(Tb.Financiering[SAnr.],$A132,Tb.Financiering[P29])</f>
        <v>0</v>
      </c>
      <c r="AF132" s="72">
        <f>SUMIF(Tbl.Kosten[Sanr.],$A132,Tbl.Kosten[P130])-SUMIF(Tb.Financiering[SAnr.],$A132,Tb.Financiering[P30])</f>
        <v>0</v>
      </c>
      <c r="AG132" s="72">
        <f>SUMIF(Tbl.Kosten[Sanr.],$A132,Tbl.Kosten[P131])-SUMIF(Tb.Financiering[SAnr.],$A132,Tb.Financiering[P31])</f>
        <v>0</v>
      </c>
      <c r="AH132" s="72">
        <f>SUMIF(Tbl.Kosten[Sanr.],$A132,Tbl.Kosten[P132])-SUMIF(Tb.Financiering[SAnr.],$A132,Tb.Financiering[P32])</f>
        <v>0</v>
      </c>
      <c r="AI132" s="72">
        <f>SUMIF(Tbl.Kosten[Sanr.],$A132,Tbl.Kosten[P133])-SUMIF(Tb.Financiering[SAnr.],$A132,Tb.Financiering[P33])</f>
        <v>0</v>
      </c>
      <c r="AJ132" s="72">
        <f>SUMIF(Tbl.Kosten[Sanr.],$A132,Tbl.Kosten[P134])-SUMIF(Tb.Financiering[SAnr.],$A132,Tb.Financiering[P34])</f>
        <v>0</v>
      </c>
      <c r="AK132" s="72">
        <f>SUMIF(Tbl.Kosten[Sanr.],$A132,Tbl.Kosten[P135])-SUMIF(Tb.Financiering[SAnr.],$A132,Tb.Financiering[P35])</f>
        <v>0</v>
      </c>
      <c r="AL132" s="72">
        <f>SUMIF(Tbl.Kosten[Sanr.],$A132,Tbl.Kosten[P136])-SUMIF(Tb.Financiering[SAnr.],$A132,Tb.Financiering[P36])</f>
        <v>0</v>
      </c>
      <c r="AM132" s="72">
        <f>SUMIF(Tbl.Kosten[Sanr.],$A132,Tbl.Kosten[P137])-SUMIF(Tb.Financiering[SAnr.],$A132,Tb.Financiering[P37])</f>
        <v>0</v>
      </c>
      <c r="AN132" s="72">
        <f>SUMIF(Tbl.Kosten[Sanr.],$A132,Tbl.Kosten[P138])-SUMIF(Tb.Financiering[SAnr.],$A132,Tb.Financiering[P38])</f>
        <v>0</v>
      </c>
      <c r="AO132" s="72">
        <f>SUMIF(Tbl.Kosten[Sanr.],$A132,Tbl.Kosten[P139])-SUMIF(Tb.Financiering[SAnr.],$A132,Tb.Financiering[P39])</f>
        <v>0</v>
      </c>
      <c r="AP132" s="72">
        <f>SUMIF(Tbl.Kosten[Sanr.],$A132,Tbl.Kosten[P140])-SUMIF(Tb.Financiering[SAnr.],$A132,Tb.Financiering[P40])</f>
        <v>0</v>
      </c>
      <c r="AQ132" s="72">
        <f>SUMIF(Tbl.Kosten[Sanr.],$A132,Tbl.Kosten[P141])-SUMIF(Tb.Financiering[SAnr.],$A132,Tb.Financiering[P41])</f>
        <v>0</v>
      </c>
      <c r="AR132" s="72">
        <f>SUMIF(Tbl.Kosten[Sanr.],$A132,Tbl.Kosten[P142])-SUMIF(Tb.Financiering[SAnr.],$A132,Tb.Financiering[P42])</f>
        <v>0</v>
      </c>
      <c r="AS132" s="72">
        <f>SUMIF(Tbl.Kosten[Sanr.],$A132,Tbl.Kosten[P143])-SUMIF(Tb.Financiering[SAnr.],$A132,Tb.Financiering[P43])</f>
        <v>0</v>
      </c>
      <c r="AT132" s="72">
        <f>SUMIF(Tbl.Kosten[Sanr.],$A132,Tbl.Kosten[P144])-SUMIF(Tb.Financiering[SAnr.],$A132,Tb.Financiering[P44])</f>
        <v>0</v>
      </c>
      <c r="AU132" s="72">
        <f>SUMIF(Tbl.Kosten[Sanr.],$A132,Tbl.Kosten[P145])-SUMIF(Tb.Financiering[SAnr.],$A132,Tb.Financiering[P45])</f>
        <v>0</v>
      </c>
      <c r="AV132" s="72">
        <f>SUMIF(Tbl.Kosten[Sanr.],$A132,Tbl.Kosten[P146])-SUMIF(Tb.Financiering[SAnr.],$A132,Tb.Financiering[P46])</f>
        <v>0</v>
      </c>
      <c r="AW132" s="72">
        <f>SUMIF(Tbl.Kosten[Sanr.],$A132,Tbl.Kosten[P147])-SUMIF(Tb.Financiering[SAnr.],$A132,Tb.Financiering[P47])</f>
        <v>0</v>
      </c>
      <c r="AX132" s="72">
        <f>SUMIF(Tbl.Kosten[Sanr.],$A132,Tbl.Kosten[P148])-SUMIF(Tb.Financiering[SAnr.],$A132,Tb.Financiering[P48])</f>
        <v>0</v>
      </c>
      <c r="AY132" s="72">
        <f>SUMIF(Tbl.Kosten[Sanr.],$A132,Tbl.Kosten[P149])-SUMIF(Tb.Financiering[SAnr.],$A132,Tb.Financiering[P49])</f>
        <v>0</v>
      </c>
      <c r="AZ132" s="72">
        <f>SUMIF(Tbl.Kosten[Sanr.],$A132,Tbl.Kosten[P150])-SUMIF(Tb.Financiering[SAnr.],$A132,Tb.Financiering[P50])</f>
        <v>0</v>
      </c>
    </row>
    <row r="133" spans="1:52" x14ac:dyDescent="0.35">
      <c r="A133" s="72" t="s">
        <v>363</v>
      </c>
      <c r="B133" s="87">
        <f t="shared" si="4"/>
        <v>0</v>
      </c>
      <c r="C133" s="72">
        <f>SUMIF(Tbl.Kosten[Sanr.],$A133,Tbl.Kosten[P101])-SUMIF(Tb.Financiering[SAnr.],$A133,Tb.Financiering[P1])</f>
        <v>0</v>
      </c>
      <c r="D133" s="72">
        <f>SUMIF(Tbl.Kosten[Sanr.],$A133,Tbl.Kosten[P102])-SUMIF(Tb.Financiering[SAnr.],$A133,Tb.Financiering[P2])</f>
        <v>0</v>
      </c>
      <c r="E133" s="72">
        <f>SUMIF(Tbl.Kosten[Sanr.],$A133,Tbl.Kosten[P103])-SUMIF(Tb.Financiering[SAnr.],$A133,Tb.Financiering[P3])</f>
        <v>0</v>
      </c>
      <c r="F133" s="72">
        <f>SUMIF(Tbl.Kosten[Sanr.],$A133,Tbl.Kosten[P104])-SUMIF(Tb.Financiering[SAnr.],$A133,Tb.Financiering[P4])</f>
        <v>0</v>
      </c>
      <c r="G133" s="72">
        <f>SUMIF(Tbl.Kosten[Sanr.],$A133,Tbl.Kosten[P105])-SUMIF(Tb.Financiering[SAnr.],$A133,Tb.Financiering[P5])</f>
        <v>0</v>
      </c>
      <c r="H133" s="72">
        <f>SUMIF(Tbl.Kosten[Sanr.],$A133,Tbl.Kosten[P106])-SUMIF(Tb.Financiering[SAnr.],$A133,Tb.Financiering[P6])</f>
        <v>0</v>
      </c>
      <c r="I133" s="72">
        <f>SUMIF(Tbl.Kosten[Sanr.],$A133,Tbl.Kosten[P107])-SUMIF(Tb.Financiering[SAnr.],$A133,Tb.Financiering[P7])</f>
        <v>0</v>
      </c>
      <c r="J133" s="72">
        <f>SUMIF(Tbl.Kosten[Sanr.],$A133,Tbl.Kosten[P108])-SUMIF(Tb.Financiering[SAnr.],$A133,Tb.Financiering[P8])</f>
        <v>0</v>
      </c>
      <c r="K133" s="72">
        <f>SUMIF(Tbl.Kosten[Sanr.],$A133,Tbl.Kosten[P109])-SUMIF(Tb.Financiering[SAnr.],$A133,Tb.Financiering[P9])</f>
        <v>0</v>
      </c>
      <c r="L133" s="72">
        <f>SUMIF(Tbl.Kosten[Sanr.],$A133,Tbl.Kosten[P110])-SUMIF(Tb.Financiering[SAnr.],$A133,Tb.Financiering[P10])</f>
        <v>0</v>
      </c>
      <c r="M133" s="72">
        <f>SUMIF(Tbl.Kosten[Sanr.],$A133,Tbl.Kosten[P111])-SUMIF(Tb.Financiering[SAnr.],$A133,Tb.Financiering[P11])</f>
        <v>0</v>
      </c>
      <c r="N133" s="72">
        <f>SUMIF(Tbl.Kosten[Sanr.],$A133,Tbl.Kosten[P112])-SUMIF(Tb.Financiering[SAnr.],$A133,Tb.Financiering[P12])</f>
        <v>0</v>
      </c>
      <c r="O133" s="72">
        <f>SUMIF(Tbl.Kosten[Sanr.],$A133,Tbl.Kosten[P113])-SUMIF(Tb.Financiering[SAnr.],$A133,Tb.Financiering[P13])</f>
        <v>0</v>
      </c>
      <c r="P133" s="72">
        <f>SUMIF(Tbl.Kosten[Sanr.],$A133,Tbl.Kosten[P114])-SUMIF(Tb.Financiering[SAnr.],$A133,Tb.Financiering[P14])</f>
        <v>0</v>
      </c>
      <c r="Q133" s="72">
        <f>SUMIF(Tbl.Kosten[Sanr.],$A133,Tbl.Kosten[P115])-SUMIF(Tb.Financiering[SAnr.],$A133,Tb.Financiering[P15])</f>
        <v>0</v>
      </c>
      <c r="R133" s="72">
        <f>SUMIF(Tbl.Kosten[Sanr.],$A133,Tbl.Kosten[P116])-SUMIF(Tb.Financiering[SAnr.],$A133,Tb.Financiering[P16])</f>
        <v>0</v>
      </c>
      <c r="S133" s="72">
        <f>SUMIF(Tbl.Kosten[Sanr.],$A133,Tbl.Kosten[P117])-SUMIF(Tb.Financiering[SAnr.],$A133,Tb.Financiering[P17])</f>
        <v>0</v>
      </c>
      <c r="T133" s="72">
        <f>SUMIF(Tbl.Kosten[Sanr.],$A133,Tbl.Kosten[P118])-SUMIF(Tb.Financiering[SAnr.],$A133,Tb.Financiering[P18])</f>
        <v>0</v>
      </c>
      <c r="U133" s="72">
        <f>SUMIF(Tbl.Kosten[Sanr.],$A133,Tbl.Kosten[P119])-SUMIF(Tb.Financiering[SAnr.],$A133,Tb.Financiering[P19])</f>
        <v>0</v>
      </c>
      <c r="V133" s="72">
        <f>SUMIF(Tbl.Kosten[Sanr.],$A133,Tbl.Kosten[P120])-SUMIF(Tb.Financiering[SAnr.],$A133,Tb.Financiering[P20])</f>
        <v>0</v>
      </c>
      <c r="W133" s="72">
        <f>SUMIF(Tbl.Kosten[Sanr.],$A133,Tbl.Kosten[P121])-SUMIF(Tb.Financiering[SAnr.],$A133,Tb.Financiering[P21])</f>
        <v>0</v>
      </c>
      <c r="X133" s="72">
        <f>SUMIF(Tbl.Kosten[Sanr.],$A133,Tbl.Kosten[P122])-SUMIF(Tb.Financiering[SAnr.],$A133,Tb.Financiering[P22])</f>
        <v>0</v>
      </c>
      <c r="Y133" s="72">
        <f>SUMIF(Tbl.Kosten[Sanr.],$A133,Tbl.Kosten[P123])-SUMIF(Tb.Financiering[SAnr.],$A133,Tb.Financiering[P23])</f>
        <v>0</v>
      </c>
      <c r="Z133" s="72">
        <f>SUMIF(Tbl.Kosten[Sanr.],$A133,Tbl.Kosten[P124])-SUMIF(Tb.Financiering[SAnr.],$A133,Tb.Financiering[P24])</f>
        <v>0</v>
      </c>
      <c r="AA133" s="72">
        <f>SUMIF(Tbl.Kosten[Sanr.],$A133,Tbl.Kosten[P125])-SUMIF(Tb.Financiering[SAnr.],$A133,Tb.Financiering[P25])</f>
        <v>0</v>
      </c>
      <c r="AB133" s="72">
        <f>SUMIF(Tbl.Kosten[Sanr.],$A133,Tbl.Kosten[P126])-SUMIF(Tb.Financiering[SAnr.],$A133,Tb.Financiering[P26])</f>
        <v>0</v>
      </c>
      <c r="AC133" s="72">
        <f>SUMIF(Tbl.Kosten[Sanr.],$A133,Tbl.Kosten[P127])-SUMIF(Tb.Financiering[SAnr.],$A133,Tb.Financiering[P27])</f>
        <v>0</v>
      </c>
      <c r="AD133" s="72">
        <f>SUMIF(Tbl.Kosten[Sanr.],$A133,Tbl.Kosten[P128])-SUMIF(Tb.Financiering[SAnr.],$A133,Tb.Financiering[P28])</f>
        <v>0</v>
      </c>
      <c r="AE133" s="72">
        <f>SUMIF(Tbl.Kosten[Sanr.],$A133,Tbl.Kosten[P129])-SUMIF(Tb.Financiering[SAnr.],$A133,Tb.Financiering[P29])</f>
        <v>0</v>
      </c>
      <c r="AF133" s="72">
        <f>SUMIF(Tbl.Kosten[Sanr.],$A133,Tbl.Kosten[P130])-SUMIF(Tb.Financiering[SAnr.],$A133,Tb.Financiering[P30])</f>
        <v>0</v>
      </c>
      <c r="AG133" s="72">
        <f>SUMIF(Tbl.Kosten[Sanr.],$A133,Tbl.Kosten[P131])-SUMIF(Tb.Financiering[SAnr.],$A133,Tb.Financiering[P31])</f>
        <v>0</v>
      </c>
      <c r="AH133" s="72">
        <f>SUMIF(Tbl.Kosten[Sanr.],$A133,Tbl.Kosten[P132])-SUMIF(Tb.Financiering[SAnr.],$A133,Tb.Financiering[P32])</f>
        <v>0</v>
      </c>
      <c r="AI133" s="72">
        <f>SUMIF(Tbl.Kosten[Sanr.],$A133,Tbl.Kosten[P133])-SUMIF(Tb.Financiering[SAnr.],$A133,Tb.Financiering[P33])</f>
        <v>0</v>
      </c>
      <c r="AJ133" s="72">
        <f>SUMIF(Tbl.Kosten[Sanr.],$A133,Tbl.Kosten[P134])-SUMIF(Tb.Financiering[SAnr.],$A133,Tb.Financiering[P34])</f>
        <v>0</v>
      </c>
      <c r="AK133" s="72">
        <f>SUMIF(Tbl.Kosten[Sanr.],$A133,Tbl.Kosten[P135])-SUMIF(Tb.Financiering[SAnr.],$A133,Tb.Financiering[P35])</f>
        <v>0</v>
      </c>
      <c r="AL133" s="72">
        <f>SUMIF(Tbl.Kosten[Sanr.],$A133,Tbl.Kosten[P136])-SUMIF(Tb.Financiering[SAnr.],$A133,Tb.Financiering[P36])</f>
        <v>0</v>
      </c>
      <c r="AM133" s="72">
        <f>SUMIF(Tbl.Kosten[Sanr.],$A133,Tbl.Kosten[P137])-SUMIF(Tb.Financiering[SAnr.],$A133,Tb.Financiering[P37])</f>
        <v>0</v>
      </c>
      <c r="AN133" s="72">
        <f>SUMIF(Tbl.Kosten[Sanr.],$A133,Tbl.Kosten[P138])-SUMIF(Tb.Financiering[SAnr.],$A133,Tb.Financiering[P38])</f>
        <v>0</v>
      </c>
      <c r="AO133" s="72">
        <f>SUMIF(Tbl.Kosten[Sanr.],$A133,Tbl.Kosten[P139])-SUMIF(Tb.Financiering[SAnr.],$A133,Tb.Financiering[P39])</f>
        <v>0</v>
      </c>
      <c r="AP133" s="72">
        <f>SUMIF(Tbl.Kosten[Sanr.],$A133,Tbl.Kosten[P140])-SUMIF(Tb.Financiering[SAnr.],$A133,Tb.Financiering[P40])</f>
        <v>0</v>
      </c>
      <c r="AQ133" s="72">
        <f>SUMIF(Tbl.Kosten[Sanr.],$A133,Tbl.Kosten[P141])-SUMIF(Tb.Financiering[SAnr.],$A133,Tb.Financiering[P41])</f>
        <v>0</v>
      </c>
      <c r="AR133" s="72">
        <f>SUMIF(Tbl.Kosten[Sanr.],$A133,Tbl.Kosten[P142])-SUMIF(Tb.Financiering[SAnr.],$A133,Tb.Financiering[P42])</f>
        <v>0</v>
      </c>
      <c r="AS133" s="72">
        <f>SUMIF(Tbl.Kosten[Sanr.],$A133,Tbl.Kosten[P143])-SUMIF(Tb.Financiering[SAnr.],$A133,Tb.Financiering[P43])</f>
        <v>0</v>
      </c>
      <c r="AT133" s="72">
        <f>SUMIF(Tbl.Kosten[Sanr.],$A133,Tbl.Kosten[P144])-SUMIF(Tb.Financiering[SAnr.],$A133,Tb.Financiering[P44])</f>
        <v>0</v>
      </c>
      <c r="AU133" s="72">
        <f>SUMIF(Tbl.Kosten[Sanr.],$A133,Tbl.Kosten[P145])-SUMIF(Tb.Financiering[SAnr.],$A133,Tb.Financiering[P45])</f>
        <v>0</v>
      </c>
      <c r="AV133" s="72">
        <f>SUMIF(Tbl.Kosten[Sanr.],$A133,Tbl.Kosten[P146])-SUMIF(Tb.Financiering[SAnr.],$A133,Tb.Financiering[P46])</f>
        <v>0</v>
      </c>
      <c r="AW133" s="72">
        <f>SUMIF(Tbl.Kosten[Sanr.],$A133,Tbl.Kosten[P147])-SUMIF(Tb.Financiering[SAnr.],$A133,Tb.Financiering[P47])</f>
        <v>0</v>
      </c>
      <c r="AX133" s="72">
        <f>SUMIF(Tbl.Kosten[Sanr.],$A133,Tbl.Kosten[P148])-SUMIF(Tb.Financiering[SAnr.],$A133,Tb.Financiering[P48])</f>
        <v>0</v>
      </c>
      <c r="AY133" s="72">
        <f>SUMIF(Tbl.Kosten[Sanr.],$A133,Tbl.Kosten[P149])-SUMIF(Tb.Financiering[SAnr.],$A133,Tb.Financiering[P49])</f>
        <v>0</v>
      </c>
      <c r="AZ133" s="72">
        <f>SUMIF(Tbl.Kosten[Sanr.],$A133,Tbl.Kosten[P150])-SUMIF(Tb.Financiering[SAnr.],$A133,Tb.Financiering[P50])</f>
        <v>0</v>
      </c>
    </row>
    <row r="134" spans="1:52" x14ac:dyDescent="0.35">
      <c r="A134" s="72" t="s">
        <v>364</v>
      </c>
      <c r="B134" s="87">
        <f t="shared" si="4"/>
        <v>0</v>
      </c>
      <c r="C134" s="72">
        <f>SUMIF(Tbl.Kosten[Sanr.],$A134,Tbl.Kosten[P101])-SUMIF(Tb.Financiering[SAnr.],$A134,Tb.Financiering[P1])</f>
        <v>0</v>
      </c>
      <c r="D134" s="72">
        <f>SUMIF(Tbl.Kosten[Sanr.],$A134,Tbl.Kosten[P102])-SUMIF(Tb.Financiering[SAnr.],$A134,Tb.Financiering[P2])</f>
        <v>0</v>
      </c>
      <c r="E134" s="72">
        <f>SUMIF(Tbl.Kosten[Sanr.],$A134,Tbl.Kosten[P103])-SUMIF(Tb.Financiering[SAnr.],$A134,Tb.Financiering[P3])</f>
        <v>0</v>
      </c>
      <c r="F134" s="72">
        <f>SUMIF(Tbl.Kosten[Sanr.],$A134,Tbl.Kosten[P104])-SUMIF(Tb.Financiering[SAnr.],$A134,Tb.Financiering[P4])</f>
        <v>0</v>
      </c>
      <c r="G134" s="72">
        <f>SUMIF(Tbl.Kosten[Sanr.],$A134,Tbl.Kosten[P105])-SUMIF(Tb.Financiering[SAnr.],$A134,Tb.Financiering[P5])</f>
        <v>0</v>
      </c>
      <c r="H134" s="72">
        <f>SUMIF(Tbl.Kosten[Sanr.],$A134,Tbl.Kosten[P106])-SUMIF(Tb.Financiering[SAnr.],$A134,Tb.Financiering[P6])</f>
        <v>0</v>
      </c>
      <c r="I134" s="72">
        <f>SUMIF(Tbl.Kosten[Sanr.],$A134,Tbl.Kosten[P107])-SUMIF(Tb.Financiering[SAnr.],$A134,Tb.Financiering[P7])</f>
        <v>0</v>
      </c>
      <c r="J134" s="72">
        <f>SUMIF(Tbl.Kosten[Sanr.],$A134,Tbl.Kosten[P108])-SUMIF(Tb.Financiering[SAnr.],$A134,Tb.Financiering[P8])</f>
        <v>0</v>
      </c>
      <c r="K134" s="72">
        <f>SUMIF(Tbl.Kosten[Sanr.],$A134,Tbl.Kosten[P109])-SUMIF(Tb.Financiering[SAnr.],$A134,Tb.Financiering[P9])</f>
        <v>0</v>
      </c>
      <c r="L134" s="72">
        <f>SUMIF(Tbl.Kosten[Sanr.],$A134,Tbl.Kosten[P110])-SUMIF(Tb.Financiering[SAnr.],$A134,Tb.Financiering[P10])</f>
        <v>0</v>
      </c>
      <c r="M134" s="72">
        <f>SUMIF(Tbl.Kosten[Sanr.],$A134,Tbl.Kosten[P111])-SUMIF(Tb.Financiering[SAnr.],$A134,Tb.Financiering[P11])</f>
        <v>0</v>
      </c>
      <c r="N134" s="72">
        <f>SUMIF(Tbl.Kosten[Sanr.],$A134,Tbl.Kosten[P112])-SUMIF(Tb.Financiering[SAnr.],$A134,Tb.Financiering[P12])</f>
        <v>0</v>
      </c>
      <c r="O134" s="72">
        <f>SUMIF(Tbl.Kosten[Sanr.],$A134,Tbl.Kosten[P113])-SUMIF(Tb.Financiering[SAnr.],$A134,Tb.Financiering[P13])</f>
        <v>0</v>
      </c>
      <c r="P134" s="72">
        <f>SUMIF(Tbl.Kosten[Sanr.],$A134,Tbl.Kosten[P114])-SUMIF(Tb.Financiering[SAnr.],$A134,Tb.Financiering[P14])</f>
        <v>0</v>
      </c>
      <c r="Q134" s="72">
        <f>SUMIF(Tbl.Kosten[Sanr.],$A134,Tbl.Kosten[P115])-SUMIF(Tb.Financiering[SAnr.],$A134,Tb.Financiering[P15])</f>
        <v>0</v>
      </c>
      <c r="R134" s="72">
        <f>SUMIF(Tbl.Kosten[Sanr.],$A134,Tbl.Kosten[P116])-SUMIF(Tb.Financiering[SAnr.],$A134,Tb.Financiering[P16])</f>
        <v>0</v>
      </c>
      <c r="S134" s="72">
        <f>SUMIF(Tbl.Kosten[Sanr.],$A134,Tbl.Kosten[P117])-SUMIF(Tb.Financiering[SAnr.],$A134,Tb.Financiering[P17])</f>
        <v>0</v>
      </c>
      <c r="T134" s="72">
        <f>SUMIF(Tbl.Kosten[Sanr.],$A134,Tbl.Kosten[P118])-SUMIF(Tb.Financiering[SAnr.],$A134,Tb.Financiering[P18])</f>
        <v>0</v>
      </c>
      <c r="U134" s="72">
        <f>SUMIF(Tbl.Kosten[Sanr.],$A134,Tbl.Kosten[P119])-SUMIF(Tb.Financiering[SAnr.],$A134,Tb.Financiering[P19])</f>
        <v>0</v>
      </c>
      <c r="V134" s="72">
        <f>SUMIF(Tbl.Kosten[Sanr.],$A134,Tbl.Kosten[P120])-SUMIF(Tb.Financiering[SAnr.],$A134,Tb.Financiering[P20])</f>
        <v>0</v>
      </c>
      <c r="W134" s="72">
        <f>SUMIF(Tbl.Kosten[Sanr.],$A134,Tbl.Kosten[P121])-SUMIF(Tb.Financiering[SAnr.],$A134,Tb.Financiering[P21])</f>
        <v>0</v>
      </c>
      <c r="X134" s="72">
        <f>SUMIF(Tbl.Kosten[Sanr.],$A134,Tbl.Kosten[P122])-SUMIF(Tb.Financiering[SAnr.],$A134,Tb.Financiering[P22])</f>
        <v>0</v>
      </c>
      <c r="Y134" s="72">
        <f>SUMIF(Tbl.Kosten[Sanr.],$A134,Tbl.Kosten[P123])-SUMIF(Tb.Financiering[SAnr.],$A134,Tb.Financiering[P23])</f>
        <v>0</v>
      </c>
      <c r="Z134" s="72">
        <f>SUMIF(Tbl.Kosten[Sanr.],$A134,Tbl.Kosten[P124])-SUMIF(Tb.Financiering[SAnr.],$A134,Tb.Financiering[P24])</f>
        <v>0</v>
      </c>
      <c r="AA134" s="72">
        <f>SUMIF(Tbl.Kosten[Sanr.],$A134,Tbl.Kosten[P125])-SUMIF(Tb.Financiering[SAnr.],$A134,Tb.Financiering[P25])</f>
        <v>0</v>
      </c>
      <c r="AB134" s="72">
        <f>SUMIF(Tbl.Kosten[Sanr.],$A134,Tbl.Kosten[P126])-SUMIF(Tb.Financiering[SAnr.],$A134,Tb.Financiering[P26])</f>
        <v>0</v>
      </c>
      <c r="AC134" s="72">
        <f>SUMIF(Tbl.Kosten[Sanr.],$A134,Tbl.Kosten[P127])-SUMIF(Tb.Financiering[SAnr.],$A134,Tb.Financiering[P27])</f>
        <v>0</v>
      </c>
      <c r="AD134" s="72">
        <f>SUMIF(Tbl.Kosten[Sanr.],$A134,Tbl.Kosten[P128])-SUMIF(Tb.Financiering[SAnr.],$A134,Tb.Financiering[P28])</f>
        <v>0</v>
      </c>
      <c r="AE134" s="72">
        <f>SUMIF(Tbl.Kosten[Sanr.],$A134,Tbl.Kosten[P129])-SUMIF(Tb.Financiering[SAnr.],$A134,Tb.Financiering[P29])</f>
        <v>0</v>
      </c>
      <c r="AF134" s="72">
        <f>SUMIF(Tbl.Kosten[Sanr.],$A134,Tbl.Kosten[P130])-SUMIF(Tb.Financiering[SAnr.],$A134,Tb.Financiering[P30])</f>
        <v>0</v>
      </c>
      <c r="AG134" s="72">
        <f>SUMIF(Tbl.Kosten[Sanr.],$A134,Tbl.Kosten[P131])-SUMIF(Tb.Financiering[SAnr.],$A134,Tb.Financiering[P31])</f>
        <v>0</v>
      </c>
      <c r="AH134" s="72">
        <f>SUMIF(Tbl.Kosten[Sanr.],$A134,Tbl.Kosten[P132])-SUMIF(Tb.Financiering[SAnr.],$A134,Tb.Financiering[P32])</f>
        <v>0</v>
      </c>
      <c r="AI134" s="72">
        <f>SUMIF(Tbl.Kosten[Sanr.],$A134,Tbl.Kosten[P133])-SUMIF(Tb.Financiering[SAnr.],$A134,Tb.Financiering[P33])</f>
        <v>0</v>
      </c>
      <c r="AJ134" s="72">
        <f>SUMIF(Tbl.Kosten[Sanr.],$A134,Tbl.Kosten[P134])-SUMIF(Tb.Financiering[SAnr.],$A134,Tb.Financiering[P34])</f>
        <v>0</v>
      </c>
      <c r="AK134" s="72">
        <f>SUMIF(Tbl.Kosten[Sanr.],$A134,Tbl.Kosten[P135])-SUMIF(Tb.Financiering[SAnr.],$A134,Tb.Financiering[P35])</f>
        <v>0</v>
      </c>
      <c r="AL134" s="72">
        <f>SUMIF(Tbl.Kosten[Sanr.],$A134,Tbl.Kosten[P136])-SUMIF(Tb.Financiering[SAnr.],$A134,Tb.Financiering[P36])</f>
        <v>0</v>
      </c>
      <c r="AM134" s="72">
        <f>SUMIF(Tbl.Kosten[Sanr.],$A134,Tbl.Kosten[P137])-SUMIF(Tb.Financiering[SAnr.],$A134,Tb.Financiering[P37])</f>
        <v>0</v>
      </c>
      <c r="AN134" s="72">
        <f>SUMIF(Tbl.Kosten[Sanr.],$A134,Tbl.Kosten[P138])-SUMIF(Tb.Financiering[SAnr.],$A134,Tb.Financiering[P38])</f>
        <v>0</v>
      </c>
      <c r="AO134" s="72">
        <f>SUMIF(Tbl.Kosten[Sanr.],$A134,Tbl.Kosten[P139])-SUMIF(Tb.Financiering[SAnr.],$A134,Tb.Financiering[P39])</f>
        <v>0</v>
      </c>
      <c r="AP134" s="72">
        <f>SUMIF(Tbl.Kosten[Sanr.],$A134,Tbl.Kosten[P140])-SUMIF(Tb.Financiering[SAnr.],$A134,Tb.Financiering[P40])</f>
        <v>0</v>
      </c>
      <c r="AQ134" s="72">
        <f>SUMIF(Tbl.Kosten[Sanr.],$A134,Tbl.Kosten[P141])-SUMIF(Tb.Financiering[SAnr.],$A134,Tb.Financiering[P41])</f>
        <v>0</v>
      </c>
      <c r="AR134" s="72">
        <f>SUMIF(Tbl.Kosten[Sanr.],$A134,Tbl.Kosten[P142])-SUMIF(Tb.Financiering[SAnr.],$A134,Tb.Financiering[P42])</f>
        <v>0</v>
      </c>
      <c r="AS134" s="72">
        <f>SUMIF(Tbl.Kosten[Sanr.],$A134,Tbl.Kosten[P143])-SUMIF(Tb.Financiering[SAnr.],$A134,Tb.Financiering[P43])</f>
        <v>0</v>
      </c>
      <c r="AT134" s="72">
        <f>SUMIF(Tbl.Kosten[Sanr.],$A134,Tbl.Kosten[P144])-SUMIF(Tb.Financiering[SAnr.],$A134,Tb.Financiering[P44])</f>
        <v>0</v>
      </c>
      <c r="AU134" s="72">
        <f>SUMIF(Tbl.Kosten[Sanr.],$A134,Tbl.Kosten[P145])-SUMIF(Tb.Financiering[SAnr.],$A134,Tb.Financiering[P45])</f>
        <v>0</v>
      </c>
      <c r="AV134" s="72">
        <f>SUMIF(Tbl.Kosten[Sanr.],$A134,Tbl.Kosten[P146])-SUMIF(Tb.Financiering[SAnr.],$A134,Tb.Financiering[P46])</f>
        <v>0</v>
      </c>
      <c r="AW134" s="72">
        <f>SUMIF(Tbl.Kosten[Sanr.],$A134,Tbl.Kosten[P147])-SUMIF(Tb.Financiering[SAnr.],$A134,Tb.Financiering[P47])</f>
        <v>0</v>
      </c>
      <c r="AX134" s="72">
        <f>SUMIF(Tbl.Kosten[Sanr.],$A134,Tbl.Kosten[P148])-SUMIF(Tb.Financiering[SAnr.],$A134,Tb.Financiering[P48])</f>
        <v>0</v>
      </c>
      <c r="AY134" s="72">
        <f>SUMIF(Tbl.Kosten[Sanr.],$A134,Tbl.Kosten[P149])-SUMIF(Tb.Financiering[SAnr.],$A134,Tb.Financiering[P49])</f>
        <v>0</v>
      </c>
      <c r="AZ134" s="72">
        <f>SUMIF(Tbl.Kosten[Sanr.],$A134,Tbl.Kosten[P150])-SUMIF(Tb.Financiering[SAnr.],$A134,Tb.Financiering[P50])</f>
        <v>0</v>
      </c>
    </row>
    <row r="135" spans="1:52" x14ac:dyDescent="0.35">
      <c r="A135" s="72" t="s">
        <v>365</v>
      </c>
      <c r="B135" s="87">
        <f t="shared" si="4"/>
        <v>0</v>
      </c>
      <c r="C135" s="72">
        <f>SUMIF(Tbl.Kosten[Sanr.],$A135,Tbl.Kosten[P101])-SUMIF(Tb.Financiering[SAnr.],$A135,Tb.Financiering[P1])</f>
        <v>0</v>
      </c>
      <c r="D135" s="72">
        <f>SUMIF(Tbl.Kosten[Sanr.],$A135,Tbl.Kosten[P102])-SUMIF(Tb.Financiering[SAnr.],$A135,Tb.Financiering[P2])</f>
        <v>0</v>
      </c>
      <c r="E135" s="72">
        <f>SUMIF(Tbl.Kosten[Sanr.],$A135,Tbl.Kosten[P103])-SUMIF(Tb.Financiering[SAnr.],$A135,Tb.Financiering[P3])</f>
        <v>0</v>
      </c>
      <c r="F135" s="72">
        <f>SUMIF(Tbl.Kosten[Sanr.],$A135,Tbl.Kosten[P104])-SUMIF(Tb.Financiering[SAnr.],$A135,Tb.Financiering[P4])</f>
        <v>0</v>
      </c>
      <c r="G135" s="72">
        <f>SUMIF(Tbl.Kosten[Sanr.],$A135,Tbl.Kosten[P105])-SUMIF(Tb.Financiering[SAnr.],$A135,Tb.Financiering[P5])</f>
        <v>0</v>
      </c>
      <c r="H135" s="72">
        <f>SUMIF(Tbl.Kosten[Sanr.],$A135,Tbl.Kosten[P106])-SUMIF(Tb.Financiering[SAnr.],$A135,Tb.Financiering[P6])</f>
        <v>0</v>
      </c>
      <c r="I135" s="72">
        <f>SUMIF(Tbl.Kosten[Sanr.],$A135,Tbl.Kosten[P107])-SUMIF(Tb.Financiering[SAnr.],$A135,Tb.Financiering[P7])</f>
        <v>0</v>
      </c>
      <c r="J135" s="72">
        <f>SUMIF(Tbl.Kosten[Sanr.],$A135,Tbl.Kosten[P108])-SUMIF(Tb.Financiering[SAnr.],$A135,Tb.Financiering[P8])</f>
        <v>0</v>
      </c>
      <c r="K135" s="72">
        <f>SUMIF(Tbl.Kosten[Sanr.],$A135,Tbl.Kosten[P109])-SUMIF(Tb.Financiering[SAnr.],$A135,Tb.Financiering[P9])</f>
        <v>0</v>
      </c>
      <c r="L135" s="72">
        <f>SUMIF(Tbl.Kosten[Sanr.],$A135,Tbl.Kosten[P110])-SUMIF(Tb.Financiering[SAnr.],$A135,Tb.Financiering[P10])</f>
        <v>0</v>
      </c>
      <c r="M135" s="72">
        <f>SUMIF(Tbl.Kosten[Sanr.],$A135,Tbl.Kosten[P111])-SUMIF(Tb.Financiering[SAnr.],$A135,Tb.Financiering[P11])</f>
        <v>0</v>
      </c>
      <c r="N135" s="72">
        <f>SUMIF(Tbl.Kosten[Sanr.],$A135,Tbl.Kosten[P112])-SUMIF(Tb.Financiering[SAnr.],$A135,Tb.Financiering[P12])</f>
        <v>0</v>
      </c>
      <c r="O135" s="72">
        <f>SUMIF(Tbl.Kosten[Sanr.],$A135,Tbl.Kosten[P113])-SUMIF(Tb.Financiering[SAnr.],$A135,Tb.Financiering[P13])</f>
        <v>0</v>
      </c>
      <c r="P135" s="72">
        <f>SUMIF(Tbl.Kosten[Sanr.],$A135,Tbl.Kosten[P114])-SUMIF(Tb.Financiering[SAnr.],$A135,Tb.Financiering[P14])</f>
        <v>0</v>
      </c>
      <c r="Q135" s="72">
        <f>SUMIF(Tbl.Kosten[Sanr.],$A135,Tbl.Kosten[P115])-SUMIF(Tb.Financiering[SAnr.],$A135,Tb.Financiering[P15])</f>
        <v>0</v>
      </c>
      <c r="R135" s="72">
        <f>SUMIF(Tbl.Kosten[Sanr.],$A135,Tbl.Kosten[P116])-SUMIF(Tb.Financiering[SAnr.],$A135,Tb.Financiering[P16])</f>
        <v>0</v>
      </c>
      <c r="S135" s="72">
        <f>SUMIF(Tbl.Kosten[Sanr.],$A135,Tbl.Kosten[P117])-SUMIF(Tb.Financiering[SAnr.],$A135,Tb.Financiering[P17])</f>
        <v>0</v>
      </c>
      <c r="T135" s="72">
        <f>SUMIF(Tbl.Kosten[Sanr.],$A135,Tbl.Kosten[P118])-SUMIF(Tb.Financiering[SAnr.],$A135,Tb.Financiering[P18])</f>
        <v>0</v>
      </c>
      <c r="U135" s="72">
        <f>SUMIF(Tbl.Kosten[Sanr.],$A135,Tbl.Kosten[P119])-SUMIF(Tb.Financiering[SAnr.],$A135,Tb.Financiering[P19])</f>
        <v>0</v>
      </c>
      <c r="V135" s="72">
        <f>SUMIF(Tbl.Kosten[Sanr.],$A135,Tbl.Kosten[P120])-SUMIF(Tb.Financiering[SAnr.],$A135,Tb.Financiering[P20])</f>
        <v>0</v>
      </c>
      <c r="W135" s="72">
        <f>SUMIF(Tbl.Kosten[Sanr.],$A135,Tbl.Kosten[P121])-SUMIF(Tb.Financiering[SAnr.],$A135,Tb.Financiering[P21])</f>
        <v>0</v>
      </c>
      <c r="X135" s="72">
        <f>SUMIF(Tbl.Kosten[Sanr.],$A135,Tbl.Kosten[P122])-SUMIF(Tb.Financiering[SAnr.],$A135,Tb.Financiering[P22])</f>
        <v>0</v>
      </c>
      <c r="Y135" s="72">
        <f>SUMIF(Tbl.Kosten[Sanr.],$A135,Tbl.Kosten[P123])-SUMIF(Tb.Financiering[SAnr.],$A135,Tb.Financiering[P23])</f>
        <v>0</v>
      </c>
      <c r="Z135" s="72">
        <f>SUMIF(Tbl.Kosten[Sanr.],$A135,Tbl.Kosten[P124])-SUMIF(Tb.Financiering[SAnr.],$A135,Tb.Financiering[P24])</f>
        <v>0</v>
      </c>
      <c r="AA135" s="72">
        <f>SUMIF(Tbl.Kosten[Sanr.],$A135,Tbl.Kosten[P125])-SUMIF(Tb.Financiering[SAnr.],$A135,Tb.Financiering[P25])</f>
        <v>0</v>
      </c>
      <c r="AB135" s="72">
        <f>SUMIF(Tbl.Kosten[Sanr.],$A135,Tbl.Kosten[P126])-SUMIF(Tb.Financiering[SAnr.],$A135,Tb.Financiering[P26])</f>
        <v>0</v>
      </c>
      <c r="AC135" s="72">
        <f>SUMIF(Tbl.Kosten[Sanr.],$A135,Tbl.Kosten[P127])-SUMIF(Tb.Financiering[SAnr.],$A135,Tb.Financiering[P27])</f>
        <v>0</v>
      </c>
      <c r="AD135" s="72">
        <f>SUMIF(Tbl.Kosten[Sanr.],$A135,Tbl.Kosten[P128])-SUMIF(Tb.Financiering[SAnr.],$A135,Tb.Financiering[P28])</f>
        <v>0</v>
      </c>
      <c r="AE135" s="72">
        <f>SUMIF(Tbl.Kosten[Sanr.],$A135,Tbl.Kosten[P129])-SUMIF(Tb.Financiering[SAnr.],$A135,Tb.Financiering[P29])</f>
        <v>0</v>
      </c>
      <c r="AF135" s="72">
        <f>SUMIF(Tbl.Kosten[Sanr.],$A135,Tbl.Kosten[P130])-SUMIF(Tb.Financiering[SAnr.],$A135,Tb.Financiering[P30])</f>
        <v>0</v>
      </c>
      <c r="AG135" s="72">
        <f>SUMIF(Tbl.Kosten[Sanr.],$A135,Tbl.Kosten[P131])-SUMIF(Tb.Financiering[SAnr.],$A135,Tb.Financiering[P31])</f>
        <v>0</v>
      </c>
      <c r="AH135" s="72">
        <f>SUMIF(Tbl.Kosten[Sanr.],$A135,Tbl.Kosten[P132])-SUMIF(Tb.Financiering[SAnr.],$A135,Tb.Financiering[P32])</f>
        <v>0</v>
      </c>
      <c r="AI135" s="72">
        <f>SUMIF(Tbl.Kosten[Sanr.],$A135,Tbl.Kosten[P133])-SUMIF(Tb.Financiering[SAnr.],$A135,Tb.Financiering[P33])</f>
        <v>0</v>
      </c>
      <c r="AJ135" s="72">
        <f>SUMIF(Tbl.Kosten[Sanr.],$A135,Tbl.Kosten[P134])-SUMIF(Tb.Financiering[SAnr.],$A135,Tb.Financiering[P34])</f>
        <v>0</v>
      </c>
      <c r="AK135" s="72">
        <f>SUMIF(Tbl.Kosten[Sanr.],$A135,Tbl.Kosten[P135])-SUMIF(Tb.Financiering[SAnr.],$A135,Tb.Financiering[P35])</f>
        <v>0</v>
      </c>
      <c r="AL135" s="72">
        <f>SUMIF(Tbl.Kosten[Sanr.],$A135,Tbl.Kosten[P136])-SUMIF(Tb.Financiering[SAnr.],$A135,Tb.Financiering[P36])</f>
        <v>0</v>
      </c>
      <c r="AM135" s="72">
        <f>SUMIF(Tbl.Kosten[Sanr.],$A135,Tbl.Kosten[P137])-SUMIF(Tb.Financiering[SAnr.],$A135,Tb.Financiering[P37])</f>
        <v>0</v>
      </c>
      <c r="AN135" s="72">
        <f>SUMIF(Tbl.Kosten[Sanr.],$A135,Tbl.Kosten[P138])-SUMIF(Tb.Financiering[SAnr.],$A135,Tb.Financiering[P38])</f>
        <v>0</v>
      </c>
      <c r="AO135" s="72">
        <f>SUMIF(Tbl.Kosten[Sanr.],$A135,Tbl.Kosten[P139])-SUMIF(Tb.Financiering[SAnr.],$A135,Tb.Financiering[P39])</f>
        <v>0</v>
      </c>
      <c r="AP135" s="72">
        <f>SUMIF(Tbl.Kosten[Sanr.],$A135,Tbl.Kosten[P140])-SUMIF(Tb.Financiering[SAnr.],$A135,Tb.Financiering[P40])</f>
        <v>0</v>
      </c>
      <c r="AQ135" s="72">
        <f>SUMIF(Tbl.Kosten[Sanr.],$A135,Tbl.Kosten[P141])-SUMIF(Tb.Financiering[SAnr.],$A135,Tb.Financiering[P41])</f>
        <v>0</v>
      </c>
      <c r="AR135" s="72">
        <f>SUMIF(Tbl.Kosten[Sanr.],$A135,Tbl.Kosten[P142])-SUMIF(Tb.Financiering[SAnr.],$A135,Tb.Financiering[P42])</f>
        <v>0</v>
      </c>
      <c r="AS135" s="72">
        <f>SUMIF(Tbl.Kosten[Sanr.],$A135,Tbl.Kosten[P143])-SUMIF(Tb.Financiering[SAnr.],$A135,Tb.Financiering[P43])</f>
        <v>0</v>
      </c>
      <c r="AT135" s="72">
        <f>SUMIF(Tbl.Kosten[Sanr.],$A135,Tbl.Kosten[P144])-SUMIF(Tb.Financiering[SAnr.],$A135,Tb.Financiering[P44])</f>
        <v>0</v>
      </c>
      <c r="AU135" s="72">
        <f>SUMIF(Tbl.Kosten[Sanr.],$A135,Tbl.Kosten[P145])-SUMIF(Tb.Financiering[SAnr.],$A135,Tb.Financiering[P45])</f>
        <v>0</v>
      </c>
      <c r="AV135" s="72">
        <f>SUMIF(Tbl.Kosten[Sanr.],$A135,Tbl.Kosten[P146])-SUMIF(Tb.Financiering[SAnr.],$A135,Tb.Financiering[P46])</f>
        <v>0</v>
      </c>
      <c r="AW135" s="72">
        <f>SUMIF(Tbl.Kosten[Sanr.],$A135,Tbl.Kosten[P147])-SUMIF(Tb.Financiering[SAnr.],$A135,Tb.Financiering[P47])</f>
        <v>0</v>
      </c>
      <c r="AX135" s="72">
        <f>SUMIF(Tbl.Kosten[Sanr.],$A135,Tbl.Kosten[P148])-SUMIF(Tb.Financiering[SAnr.],$A135,Tb.Financiering[P48])</f>
        <v>0</v>
      </c>
      <c r="AY135" s="72">
        <f>SUMIF(Tbl.Kosten[Sanr.],$A135,Tbl.Kosten[P149])-SUMIF(Tb.Financiering[SAnr.],$A135,Tb.Financiering[P49])</f>
        <v>0</v>
      </c>
      <c r="AZ135" s="72">
        <f>SUMIF(Tbl.Kosten[Sanr.],$A135,Tbl.Kosten[P150])-SUMIF(Tb.Financiering[SAnr.],$A135,Tb.Financiering[P50])</f>
        <v>0</v>
      </c>
    </row>
    <row r="136" spans="1:52" x14ac:dyDescent="0.35">
      <c r="A136" s="72" t="s">
        <v>366</v>
      </c>
      <c r="B136" s="87">
        <f t="shared" si="4"/>
        <v>0</v>
      </c>
      <c r="C136" s="72">
        <f>SUMIF(Tbl.Kosten[Sanr.],$A136,Tbl.Kosten[P101])-SUMIF(Tb.Financiering[SAnr.],$A136,Tb.Financiering[P1])</f>
        <v>0</v>
      </c>
      <c r="D136" s="72">
        <f>SUMIF(Tbl.Kosten[Sanr.],$A136,Tbl.Kosten[P102])-SUMIF(Tb.Financiering[SAnr.],$A136,Tb.Financiering[P2])</f>
        <v>0</v>
      </c>
      <c r="E136" s="72">
        <f>SUMIF(Tbl.Kosten[Sanr.],$A136,Tbl.Kosten[P103])-SUMIF(Tb.Financiering[SAnr.],$A136,Tb.Financiering[P3])</f>
        <v>0</v>
      </c>
      <c r="F136" s="72">
        <f>SUMIF(Tbl.Kosten[Sanr.],$A136,Tbl.Kosten[P104])-SUMIF(Tb.Financiering[SAnr.],$A136,Tb.Financiering[P4])</f>
        <v>0</v>
      </c>
      <c r="G136" s="72">
        <f>SUMIF(Tbl.Kosten[Sanr.],$A136,Tbl.Kosten[P105])-SUMIF(Tb.Financiering[SAnr.],$A136,Tb.Financiering[P5])</f>
        <v>0</v>
      </c>
      <c r="H136" s="72">
        <f>SUMIF(Tbl.Kosten[Sanr.],$A136,Tbl.Kosten[P106])-SUMIF(Tb.Financiering[SAnr.],$A136,Tb.Financiering[P6])</f>
        <v>0</v>
      </c>
      <c r="I136" s="72">
        <f>SUMIF(Tbl.Kosten[Sanr.],$A136,Tbl.Kosten[P107])-SUMIF(Tb.Financiering[SAnr.],$A136,Tb.Financiering[P7])</f>
        <v>0</v>
      </c>
      <c r="J136" s="72">
        <f>SUMIF(Tbl.Kosten[Sanr.],$A136,Tbl.Kosten[P108])-SUMIF(Tb.Financiering[SAnr.],$A136,Tb.Financiering[P8])</f>
        <v>0</v>
      </c>
      <c r="K136" s="72">
        <f>SUMIF(Tbl.Kosten[Sanr.],$A136,Tbl.Kosten[P109])-SUMIF(Tb.Financiering[SAnr.],$A136,Tb.Financiering[P9])</f>
        <v>0</v>
      </c>
      <c r="L136" s="72">
        <f>SUMIF(Tbl.Kosten[Sanr.],$A136,Tbl.Kosten[P110])-SUMIF(Tb.Financiering[SAnr.],$A136,Tb.Financiering[P10])</f>
        <v>0</v>
      </c>
      <c r="M136" s="72">
        <f>SUMIF(Tbl.Kosten[Sanr.],$A136,Tbl.Kosten[P111])-SUMIF(Tb.Financiering[SAnr.],$A136,Tb.Financiering[P11])</f>
        <v>0</v>
      </c>
      <c r="N136" s="72">
        <f>SUMIF(Tbl.Kosten[Sanr.],$A136,Tbl.Kosten[P112])-SUMIF(Tb.Financiering[SAnr.],$A136,Tb.Financiering[P12])</f>
        <v>0</v>
      </c>
      <c r="O136" s="72">
        <f>SUMIF(Tbl.Kosten[Sanr.],$A136,Tbl.Kosten[P113])-SUMIF(Tb.Financiering[SAnr.],$A136,Tb.Financiering[P13])</f>
        <v>0</v>
      </c>
      <c r="P136" s="72">
        <f>SUMIF(Tbl.Kosten[Sanr.],$A136,Tbl.Kosten[P114])-SUMIF(Tb.Financiering[SAnr.],$A136,Tb.Financiering[P14])</f>
        <v>0</v>
      </c>
      <c r="Q136" s="72">
        <f>SUMIF(Tbl.Kosten[Sanr.],$A136,Tbl.Kosten[P115])-SUMIF(Tb.Financiering[SAnr.],$A136,Tb.Financiering[P15])</f>
        <v>0</v>
      </c>
      <c r="R136" s="72">
        <f>SUMIF(Tbl.Kosten[Sanr.],$A136,Tbl.Kosten[P116])-SUMIF(Tb.Financiering[SAnr.],$A136,Tb.Financiering[P16])</f>
        <v>0</v>
      </c>
      <c r="S136" s="72">
        <f>SUMIF(Tbl.Kosten[Sanr.],$A136,Tbl.Kosten[P117])-SUMIF(Tb.Financiering[SAnr.],$A136,Tb.Financiering[P17])</f>
        <v>0</v>
      </c>
      <c r="T136" s="72">
        <f>SUMIF(Tbl.Kosten[Sanr.],$A136,Tbl.Kosten[P118])-SUMIF(Tb.Financiering[SAnr.],$A136,Tb.Financiering[P18])</f>
        <v>0</v>
      </c>
      <c r="U136" s="72">
        <f>SUMIF(Tbl.Kosten[Sanr.],$A136,Tbl.Kosten[P119])-SUMIF(Tb.Financiering[SAnr.],$A136,Tb.Financiering[P19])</f>
        <v>0</v>
      </c>
      <c r="V136" s="72">
        <f>SUMIF(Tbl.Kosten[Sanr.],$A136,Tbl.Kosten[P120])-SUMIF(Tb.Financiering[SAnr.],$A136,Tb.Financiering[P20])</f>
        <v>0</v>
      </c>
      <c r="W136" s="72">
        <f>SUMIF(Tbl.Kosten[Sanr.],$A136,Tbl.Kosten[P121])-SUMIF(Tb.Financiering[SAnr.],$A136,Tb.Financiering[P21])</f>
        <v>0</v>
      </c>
      <c r="X136" s="72">
        <f>SUMIF(Tbl.Kosten[Sanr.],$A136,Tbl.Kosten[P122])-SUMIF(Tb.Financiering[SAnr.],$A136,Tb.Financiering[P22])</f>
        <v>0</v>
      </c>
      <c r="Y136" s="72">
        <f>SUMIF(Tbl.Kosten[Sanr.],$A136,Tbl.Kosten[P123])-SUMIF(Tb.Financiering[SAnr.],$A136,Tb.Financiering[P23])</f>
        <v>0</v>
      </c>
      <c r="Z136" s="72">
        <f>SUMIF(Tbl.Kosten[Sanr.],$A136,Tbl.Kosten[P124])-SUMIF(Tb.Financiering[SAnr.],$A136,Tb.Financiering[P24])</f>
        <v>0</v>
      </c>
      <c r="AA136" s="72">
        <f>SUMIF(Tbl.Kosten[Sanr.],$A136,Tbl.Kosten[P125])-SUMIF(Tb.Financiering[SAnr.],$A136,Tb.Financiering[P25])</f>
        <v>0</v>
      </c>
      <c r="AB136" s="72">
        <f>SUMIF(Tbl.Kosten[Sanr.],$A136,Tbl.Kosten[P126])-SUMIF(Tb.Financiering[SAnr.],$A136,Tb.Financiering[P26])</f>
        <v>0</v>
      </c>
      <c r="AC136" s="72">
        <f>SUMIF(Tbl.Kosten[Sanr.],$A136,Tbl.Kosten[P127])-SUMIF(Tb.Financiering[SAnr.],$A136,Tb.Financiering[P27])</f>
        <v>0</v>
      </c>
      <c r="AD136" s="72">
        <f>SUMIF(Tbl.Kosten[Sanr.],$A136,Tbl.Kosten[P128])-SUMIF(Tb.Financiering[SAnr.],$A136,Tb.Financiering[P28])</f>
        <v>0</v>
      </c>
      <c r="AE136" s="72">
        <f>SUMIF(Tbl.Kosten[Sanr.],$A136,Tbl.Kosten[P129])-SUMIF(Tb.Financiering[SAnr.],$A136,Tb.Financiering[P29])</f>
        <v>0</v>
      </c>
      <c r="AF136" s="72">
        <f>SUMIF(Tbl.Kosten[Sanr.],$A136,Tbl.Kosten[P130])-SUMIF(Tb.Financiering[SAnr.],$A136,Tb.Financiering[P30])</f>
        <v>0</v>
      </c>
      <c r="AG136" s="72">
        <f>SUMIF(Tbl.Kosten[Sanr.],$A136,Tbl.Kosten[P131])-SUMIF(Tb.Financiering[SAnr.],$A136,Tb.Financiering[P31])</f>
        <v>0</v>
      </c>
      <c r="AH136" s="72">
        <f>SUMIF(Tbl.Kosten[Sanr.],$A136,Tbl.Kosten[P132])-SUMIF(Tb.Financiering[SAnr.],$A136,Tb.Financiering[P32])</f>
        <v>0</v>
      </c>
      <c r="AI136" s="72">
        <f>SUMIF(Tbl.Kosten[Sanr.],$A136,Tbl.Kosten[P133])-SUMIF(Tb.Financiering[SAnr.],$A136,Tb.Financiering[P33])</f>
        <v>0</v>
      </c>
      <c r="AJ136" s="72">
        <f>SUMIF(Tbl.Kosten[Sanr.],$A136,Tbl.Kosten[P134])-SUMIF(Tb.Financiering[SAnr.],$A136,Tb.Financiering[P34])</f>
        <v>0</v>
      </c>
      <c r="AK136" s="72">
        <f>SUMIF(Tbl.Kosten[Sanr.],$A136,Tbl.Kosten[P135])-SUMIF(Tb.Financiering[SAnr.],$A136,Tb.Financiering[P35])</f>
        <v>0</v>
      </c>
      <c r="AL136" s="72">
        <f>SUMIF(Tbl.Kosten[Sanr.],$A136,Tbl.Kosten[P136])-SUMIF(Tb.Financiering[SAnr.],$A136,Tb.Financiering[P36])</f>
        <v>0</v>
      </c>
      <c r="AM136" s="72">
        <f>SUMIF(Tbl.Kosten[Sanr.],$A136,Tbl.Kosten[P137])-SUMIF(Tb.Financiering[SAnr.],$A136,Tb.Financiering[P37])</f>
        <v>0</v>
      </c>
      <c r="AN136" s="72">
        <f>SUMIF(Tbl.Kosten[Sanr.],$A136,Tbl.Kosten[P138])-SUMIF(Tb.Financiering[SAnr.],$A136,Tb.Financiering[P38])</f>
        <v>0</v>
      </c>
      <c r="AO136" s="72">
        <f>SUMIF(Tbl.Kosten[Sanr.],$A136,Tbl.Kosten[P139])-SUMIF(Tb.Financiering[SAnr.],$A136,Tb.Financiering[P39])</f>
        <v>0</v>
      </c>
      <c r="AP136" s="72">
        <f>SUMIF(Tbl.Kosten[Sanr.],$A136,Tbl.Kosten[P140])-SUMIF(Tb.Financiering[SAnr.],$A136,Tb.Financiering[P40])</f>
        <v>0</v>
      </c>
      <c r="AQ136" s="72">
        <f>SUMIF(Tbl.Kosten[Sanr.],$A136,Tbl.Kosten[P141])-SUMIF(Tb.Financiering[SAnr.],$A136,Tb.Financiering[P41])</f>
        <v>0</v>
      </c>
      <c r="AR136" s="72">
        <f>SUMIF(Tbl.Kosten[Sanr.],$A136,Tbl.Kosten[P142])-SUMIF(Tb.Financiering[SAnr.],$A136,Tb.Financiering[P42])</f>
        <v>0</v>
      </c>
      <c r="AS136" s="72">
        <f>SUMIF(Tbl.Kosten[Sanr.],$A136,Tbl.Kosten[P143])-SUMIF(Tb.Financiering[SAnr.],$A136,Tb.Financiering[P43])</f>
        <v>0</v>
      </c>
      <c r="AT136" s="72">
        <f>SUMIF(Tbl.Kosten[Sanr.],$A136,Tbl.Kosten[P144])-SUMIF(Tb.Financiering[SAnr.],$A136,Tb.Financiering[P44])</f>
        <v>0</v>
      </c>
      <c r="AU136" s="72">
        <f>SUMIF(Tbl.Kosten[Sanr.],$A136,Tbl.Kosten[P145])-SUMIF(Tb.Financiering[SAnr.],$A136,Tb.Financiering[P45])</f>
        <v>0</v>
      </c>
      <c r="AV136" s="72">
        <f>SUMIF(Tbl.Kosten[Sanr.],$A136,Tbl.Kosten[P146])-SUMIF(Tb.Financiering[SAnr.],$A136,Tb.Financiering[P46])</f>
        <v>0</v>
      </c>
      <c r="AW136" s="72">
        <f>SUMIF(Tbl.Kosten[Sanr.],$A136,Tbl.Kosten[P147])-SUMIF(Tb.Financiering[SAnr.],$A136,Tb.Financiering[P47])</f>
        <v>0</v>
      </c>
      <c r="AX136" s="72">
        <f>SUMIF(Tbl.Kosten[Sanr.],$A136,Tbl.Kosten[P148])-SUMIF(Tb.Financiering[SAnr.],$A136,Tb.Financiering[P48])</f>
        <v>0</v>
      </c>
      <c r="AY136" s="72">
        <f>SUMIF(Tbl.Kosten[Sanr.],$A136,Tbl.Kosten[P149])-SUMIF(Tb.Financiering[SAnr.],$A136,Tb.Financiering[P49])</f>
        <v>0</v>
      </c>
      <c r="AZ136" s="72">
        <f>SUMIF(Tbl.Kosten[Sanr.],$A136,Tbl.Kosten[P150])-SUMIF(Tb.Financiering[SAnr.],$A136,Tb.Financiering[P50])</f>
        <v>0</v>
      </c>
    </row>
    <row r="137" spans="1:52" x14ac:dyDescent="0.35">
      <c r="A137" s="72" t="s">
        <v>367</v>
      </c>
      <c r="B137" s="87">
        <f t="shared" si="4"/>
        <v>0</v>
      </c>
      <c r="C137" s="72">
        <f>SUMIF(Tbl.Kosten[Sanr.],$A137,Tbl.Kosten[P101])-SUMIF(Tb.Financiering[SAnr.],$A137,Tb.Financiering[P1])</f>
        <v>0</v>
      </c>
      <c r="D137" s="72">
        <f>SUMIF(Tbl.Kosten[Sanr.],$A137,Tbl.Kosten[P102])-SUMIF(Tb.Financiering[SAnr.],$A137,Tb.Financiering[P2])</f>
        <v>0</v>
      </c>
      <c r="E137" s="72">
        <f>SUMIF(Tbl.Kosten[Sanr.],$A137,Tbl.Kosten[P103])-SUMIF(Tb.Financiering[SAnr.],$A137,Tb.Financiering[P3])</f>
        <v>0</v>
      </c>
      <c r="F137" s="72">
        <f>SUMIF(Tbl.Kosten[Sanr.],$A137,Tbl.Kosten[P104])-SUMIF(Tb.Financiering[SAnr.],$A137,Tb.Financiering[P4])</f>
        <v>0</v>
      </c>
      <c r="G137" s="72">
        <f>SUMIF(Tbl.Kosten[Sanr.],$A137,Tbl.Kosten[P105])-SUMIF(Tb.Financiering[SAnr.],$A137,Tb.Financiering[P5])</f>
        <v>0</v>
      </c>
      <c r="H137" s="72">
        <f>SUMIF(Tbl.Kosten[Sanr.],$A137,Tbl.Kosten[P106])-SUMIF(Tb.Financiering[SAnr.],$A137,Tb.Financiering[P6])</f>
        <v>0</v>
      </c>
      <c r="I137" s="72">
        <f>SUMIF(Tbl.Kosten[Sanr.],$A137,Tbl.Kosten[P107])-SUMIF(Tb.Financiering[SAnr.],$A137,Tb.Financiering[P7])</f>
        <v>0</v>
      </c>
      <c r="J137" s="72">
        <f>SUMIF(Tbl.Kosten[Sanr.],$A137,Tbl.Kosten[P108])-SUMIF(Tb.Financiering[SAnr.],$A137,Tb.Financiering[P8])</f>
        <v>0</v>
      </c>
      <c r="K137" s="72">
        <f>SUMIF(Tbl.Kosten[Sanr.],$A137,Tbl.Kosten[P109])-SUMIF(Tb.Financiering[SAnr.],$A137,Tb.Financiering[P9])</f>
        <v>0</v>
      </c>
      <c r="L137" s="72">
        <f>SUMIF(Tbl.Kosten[Sanr.],$A137,Tbl.Kosten[P110])-SUMIF(Tb.Financiering[SAnr.],$A137,Tb.Financiering[P10])</f>
        <v>0</v>
      </c>
      <c r="M137" s="72">
        <f>SUMIF(Tbl.Kosten[Sanr.],$A137,Tbl.Kosten[P111])-SUMIF(Tb.Financiering[SAnr.],$A137,Tb.Financiering[P11])</f>
        <v>0</v>
      </c>
      <c r="N137" s="72">
        <f>SUMIF(Tbl.Kosten[Sanr.],$A137,Tbl.Kosten[P112])-SUMIF(Tb.Financiering[SAnr.],$A137,Tb.Financiering[P12])</f>
        <v>0</v>
      </c>
      <c r="O137" s="72">
        <f>SUMIF(Tbl.Kosten[Sanr.],$A137,Tbl.Kosten[P113])-SUMIF(Tb.Financiering[SAnr.],$A137,Tb.Financiering[P13])</f>
        <v>0</v>
      </c>
      <c r="P137" s="72">
        <f>SUMIF(Tbl.Kosten[Sanr.],$A137,Tbl.Kosten[P114])-SUMIF(Tb.Financiering[SAnr.],$A137,Tb.Financiering[P14])</f>
        <v>0</v>
      </c>
      <c r="Q137" s="72">
        <f>SUMIF(Tbl.Kosten[Sanr.],$A137,Tbl.Kosten[P115])-SUMIF(Tb.Financiering[SAnr.],$A137,Tb.Financiering[P15])</f>
        <v>0</v>
      </c>
      <c r="R137" s="72">
        <f>SUMIF(Tbl.Kosten[Sanr.],$A137,Tbl.Kosten[P116])-SUMIF(Tb.Financiering[SAnr.],$A137,Tb.Financiering[P16])</f>
        <v>0</v>
      </c>
      <c r="S137" s="72">
        <f>SUMIF(Tbl.Kosten[Sanr.],$A137,Tbl.Kosten[P117])-SUMIF(Tb.Financiering[SAnr.],$A137,Tb.Financiering[P17])</f>
        <v>0</v>
      </c>
      <c r="T137" s="72">
        <f>SUMIF(Tbl.Kosten[Sanr.],$A137,Tbl.Kosten[P118])-SUMIF(Tb.Financiering[SAnr.],$A137,Tb.Financiering[P18])</f>
        <v>0</v>
      </c>
      <c r="U137" s="72">
        <f>SUMIF(Tbl.Kosten[Sanr.],$A137,Tbl.Kosten[P119])-SUMIF(Tb.Financiering[SAnr.],$A137,Tb.Financiering[P19])</f>
        <v>0</v>
      </c>
      <c r="V137" s="72">
        <f>SUMIF(Tbl.Kosten[Sanr.],$A137,Tbl.Kosten[P120])-SUMIF(Tb.Financiering[SAnr.],$A137,Tb.Financiering[P20])</f>
        <v>0</v>
      </c>
      <c r="W137" s="72">
        <f>SUMIF(Tbl.Kosten[Sanr.],$A137,Tbl.Kosten[P121])-SUMIF(Tb.Financiering[SAnr.],$A137,Tb.Financiering[P21])</f>
        <v>0</v>
      </c>
      <c r="X137" s="72">
        <f>SUMIF(Tbl.Kosten[Sanr.],$A137,Tbl.Kosten[P122])-SUMIF(Tb.Financiering[SAnr.],$A137,Tb.Financiering[P22])</f>
        <v>0</v>
      </c>
      <c r="Y137" s="72">
        <f>SUMIF(Tbl.Kosten[Sanr.],$A137,Tbl.Kosten[P123])-SUMIF(Tb.Financiering[SAnr.],$A137,Tb.Financiering[P23])</f>
        <v>0</v>
      </c>
      <c r="Z137" s="72">
        <f>SUMIF(Tbl.Kosten[Sanr.],$A137,Tbl.Kosten[P124])-SUMIF(Tb.Financiering[SAnr.],$A137,Tb.Financiering[P24])</f>
        <v>0</v>
      </c>
      <c r="AA137" s="72">
        <f>SUMIF(Tbl.Kosten[Sanr.],$A137,Tbl.Kosten[P125])-SUMIF(Tb.Financiering[SAnr.],$A137,Tb.Financiering[P25])</f>
        <v>0</v>
      </c>
      <c r="AB137" s="72">
        <f>SUMIF(Tbl.Kosten[Sanr.],$A137,Tbl.Kosten[P126])-SUMIF(Tb.Financiering[SAnr.],$A137,Tb.Financiering[P26])</f>
        <v>0</v>
      </c>
      <c r="AC137" s="72">
        <f>SUMIF(Tbl.Kosten[Sanr.],$A137,Tbl.Kosten[P127])-SUMIF(Tb.Financiering[SAnr.],$A137,Tb.Financiering[P27])</f>
        <v>0</v>
      </c>
      <c r="AD137" s="72">
        <f>SUMIF(Tbl.Kosten[Sanr.],$A137,Tbl.Kosten[P128])-SUMIF(Tb.Financiering[SAnr.],$A137,Tb.Financiering[P28])</f>
        <v>0</v>
      </c>
      <c r="AE137" s="72">
        <f>SUMIF(Tbl.Kosten[Sanr.],$A137,Tbl.Kosten[P129])-SUMIF(Tb.Financiering[SAnr.],$A137,Tb.Financiering[P29])</f>
        <v>0</v>
      </c>
      <c r="AF137" s="72">
        <f>SUMIF(Tbl.Kosten[Sanr.],$A137,Tbl.Kosten[P130])-SUMIF(Tb.Financiering[SAnr.],$A137,Tb.Financiering[P30])</f>
        <v>0</v>
      </c>
      <c r="AG137" s="72">
        <f>SUMIF(Tbl.Kosten[Sanr.],$A137,Tbl.Kosten[P131])-SUMIF(Tb.Financiering[SAnr.],$A137,Tb.Financiering[P31])</f>
        <v>0</v>
      </c>
      <c r="AH137" s="72">
        <f>SUMIF(Tbl.Kosten[Sanr.],$A137,Tbl.Kosten[P132])-SUMIF(Tb.Financiering[SAnr.],$A137,Tb.Financiering[P32])</f>
        <v>0</v>
      </c>
      <c r="AI137" s="72">
        <f>SUMIF(Tbl.Kosten[Sanr.],$A137,Tbl.Kosten[P133])-SUMIF(Tb.Financiering[SAnr.],$A137,Tb.Financiering[P33])</f>
        <v>0</v>
      </c>
      <c r="AJ137" s="72">
        <f>SUMIF(Tbl.Kosten[Sanr.],$A137,Tbl.Kosten[P134])-SUMIF(Tb.Financiering[SAnr.],$A137,Tb.Financiering[P34])</f>
        <v>0</v>
      </c>
      <c r="AK137" s="72">
        <f>SUMIF(Tbl.Kosten[Sanr.],$A137,Tbl.Kosten[P135])-SUMIF(Tb.Financiering[SAnr.],$A137,Tb.Financiering[P35])</f>
        <v>0</v>
      </c>
      <c r="AL137" s="72">
        <f>SUMIF(Tbl.Kosten[Sanr.],$A137,Tbl.Kosten[P136])-SUMIF(Tb.Financiering[SAnr.],$A137,Tb.Financiering[P36])</f>
        <v>0</v>
      </c>
      <c r="AM137" s="72">
        <f>SUMIF(Tbl.Kosten[Sanr.],$A137,Tbl.Kosten[P137])-SUMIF(Tb.Financiering[SAnr.],$A137,Tb.Financiering[P37])</f>
        <v>0</v>
      </c>
      <c r="AN137" s="72">
        <f>SUMIF(Tbl.Kosten[Sanr.],$A137,Tbl.Kosten[P138])-SUMIF(Tb.Financiering[SAnr.],$A137,Tb.Financiering[P38])</f>
        <v>0</v>
      </c>
      <c r="AO137" s="72">
        <f>SUMIF(Tbl.Kosten[Sanr.],$A137,Tbl.Kosten[P139])-SUMIF(Tb.Financiering[SAnr.],$A137,Tb.Financiering[P39])</f>
        <v>0</v>
      </c>
      <c r="AP137" s="72">
        <f>SUMIF(Tbl.Kosten[Sanr.],$A137,Tbl.Kosten[P140])-SUMIF(Tb.Financiering[SAnr.],$A137,Tb.Financiering[P40])</f>
        <v>0</v>
      </c>
      <c r="AQ137" s="72">
        <f>SUMIF(Tbl.Kosten[Sanr.],$A137,Tbl.Kosten[P141])-SUMIF(Tb.Financiering[SAnr.],$A137,Tb.Financiering[P41])</f>
        <v>0</v>
      </c>
      <c r="AR137" s="72">
        <f>SUMIF(Tbl.Kosten[Sanr.],$A137,Tbl.Kosten[P142])-SUMIF(Tb.Financiering[SAnr.],$A137,Tb.Financiering[P42])</f>
        <v>0</v>
      </c>
      <c r="AS137" s="72">
        <f>SUMIF(Tbl.Kosten[Sanr.],$A137,Tbl.Kosten[P143])-SUMIF(Tb.Financiering[SAnr.],$A137,Tb.Financiering[P43])</f>
        <v>0</v>
      </c>
      <c r="AT137" s="72">
        <f>SUMIF(Tbl.Kosten[Sanr.],$A137,Tbl.Kosten[P144])-SUMIF(Tb.Financiering[SAnr.],$A137,Tb.Financiering[P44])</f>
        <v>0</v>
      </c>
      <c r="AU137" s="72">
        <f>SUMIF(Tbl.Kosten[Sanr.],$A137,Tbl.Kosten[P145])-SUMIF(Tb.Financiering[SAnr.],$A137,Tb.Financiering[P45])</f>
        <v>0</v>
      </c>
      <c r="AV137" s="72">
        <f>SUMIF(Tbl.Kosten[Sanr.],$A137,Tbl.Kosten[P146])-SUMIF(Tb.Financiering[SAnr.],$A137,Tb.Financiering[P46])</f>
        <v>0</v>
      </c>
      <c r="AW137" s="72">
        <f>SUMIF(Tbl.Kosten[Sanr.],$A137,Tbl.Kosten[P147])-SUMIF(Tb.Financiering[SAnr.],$A137,Tb.Financiering[P47])</f>
        <v>0</v>
      </c>
      <c r="AX137" s="72">
        <f>SUMIF(Tbl.Kosten[Sanr.],$A137,Tbl.Kosten[P148])-SUMIF(Tb.Financiering[SAnr.],$A137,Tb.Financiering[P48])</f>
        <v>0</v>
      </c>
      <c r="AY137" s="72">
        <f>SUMIF(Tbl.Kosten[Sanr.],$A137,Tbl.Kosten[P149])-SUMIF(Tb.Financiering[SAnr.],$A137,Tb.Financiering[P49])</f>
        <v>0</v>
      </c>
      <c r="AZ137" s="72">
        <f>SUMIF(Tbl.Kosten[Sanr.],$A137,Tbl.Kosten[P150])-SUMIF(Tb.Financiering[SAnr.],$A137,Tb.Financiering[P50])</f>
        <v>0</v>
      </c>
    </row>
    <row r="138" spans="1:52" x14ac:dyDescent="0.35">
      <c r="A138" s="72" t="s">
        <v>368</v>
      </c>
      <c r="B138" s="87">
        <f t="shared" si="4"/>
        <v>0</v>
      </c>
      <c r="C138" s="72">
        <f>SUMIF(Tbl.Kosten[Sanr.],$A138,Tbl.Kosten[P101])-SUMIF(Tb.Financiering[SAnr.],$A138,Tb.Financiering[P1])</f>
        <v>0</v>
      </c>
      <c r="D138" s="72">
        <f>SUMIF(Tbl.Kosten[Sanr.],$A138,Tbl.Kosten[P102])-SUMIF(Tb.Financiering[SAnr.],$A138,Tb.Financiering[P2])</f>
        <v>0</v>
      </c>
      <c r="E138" s="72">
        <f>SUMIF(Tbl.Kosten[Sanr.],$A138,Tbl.Kosten[P103])-SUMIF(Tb.Financiering[SAnr.],$A138,Tb.Financiering[P3])</f>
        <v>0</v>
      </c>
      <c r="F138" s="72">
        <f>SUMIF(Tbl.Kosten[Sanr.],$A138,Tbl.Kosten[P104])-SUMIF(Tb.Financiering[SAnr.],$A138,Tb.Financiering[P4])</f>
        <v>0</v>
      </c>
      <c r="G138" s="72">
        <f>SUMIF(Tbl.Kosten[Sanr.],$A138,Tbl.Kosten[P105])-SUMIF(Tb.Financiering[SAnr.],$A138,Tb.Financiering[P5])</f>
        <v>0</v>
      </c>
      <c r="H138" s="72">
        <f>SUMIF(Tbl.Kosten[Sanr.],$A138,Tbl.Kosten[P106])-SUMIF(Tb.Financiering[SAnr.],$A138,Tb.Financiering[P6])</f>
        <v>0</v>
      </c>
      <c r="I138" s="72">
        <f>SUMIF(Tbl.Kosten[Sanr.],$A138,Tbl.Kosten[P107])-SUMIF(Tb.Financiering[SAnr.],$A138,Tb.Financiering[P7])</f>
        <v>0</v>
      </c>
      <c r="J138" s="72">
        <f>SUMIF(Tbl.Kosten[Sanr.],$A138,Tbl.Kosten[P108])-SUMIF(Tb.Financiering[SAnr.],$A138,Tb.Financiering[P8])</f>
        <v>0</v>
      </c>
      <c r="K138" s="72">
        <f>SUMIF(Tbl.Kosten[Sanr.],$A138,Tbl.Kosten[P109])-SUMIF(Tb.Financiering[SAnr.],$A138,Tb.Financiering[P9])</f>
        <v>0</v>
      </c>
      <c r="L138" s="72">
        <f>SUMIF(Tbl.Kosten[Sanr.],$A138,Tbl.Kosten[P110])-SUMIF(Tb.Financiering[SAnr.],$A138,Tb.Financiering[P10])</f>
        <v>0</v>
      </c>
      <c r="M138" s="72">
        <f>SUMIF(Tbl.Kosten[Sanr.],$A138,Tbl.Kosten[P111])-SUMIF(Tb.Financiering[SAnr.],$A138,Tb.Financiering[P11])</f>
        <v>0</v>
      </c>
      <c r="N138" s="72">
        <f>SUMIF(Tbl.Kosten[Sanr.],$A138,Tbl.Kosten[P112])-SUMIF(Tb.Financiering[SAnr.],$A138,Tb.Financiering[P12])</f>
        <v>0</v>
      </c>
      <c r="O138" s="72">
        <f>SUMIF(Tbl.Kosten[Sanr.],$A138,Tbl.Kosten[P113])-SUMIF(Tb.Financiering[SAnr.],$A138,Tb.Financiering[P13])</f>
        <v>0</v>
      </c>
      <c r="P138" s="72">
        <f>SUMIF(Tbl.Kosten[Sanr.],$A138,Tbl.Kosten[P114])-SUMIF(Tb.Financiering[SAnr.],$A138,Tb.Financiering[P14])</f>
        <v>0</v>
      </c>
      <c r="Q138" s="72">
        <f>SUMIF(Tbl.Kosten[Sanr.],$A138,Tbl.Kosten[P115])-SUMIF(Tb.Financiering[SAnr.],$A138,Tb.Financiering[P15])</f>
        <v>0</v>
      </c>
      <c r="R138" s="72">
        <f>SUMIF(Tbl.Kosten[Sanr.],$A138,Tbl.Kosten[P116])-SUMIF(Tb.Financiering[SAnr.],$A138,Tb.Financiering[P16])</f>
        <v>0</v>
      </c>
      <c r="S138" s="72">
        <f>SUMIF(Tbl.Kosten[Sanr.],$A138,Tbl.Kosten[P117])-SUMIF(Tb.Financiering[SAnr.],$A138,Tb.Financiering[P17])</f>
        <v>0</v>
      </c>
      <c r="T138" s="72">
        <f>SUMIF(Tbl.Kosten[Sanr.],$A138,Tbl.Kosten[P118])-SUMIF(Tb.Financiering[SAnr.],$A138,Tb.Financiering[P18])</f>
        <v>0</v>
      </c>
      <c r="U138" s="72">
        <f>SUMIF(Tbl.Kosten[Sanr.],$A138,Tbl.Kosten[P119])-SUMIF(Tb.Financiering[SAnr.],$A138,Tb.Financiering[P19])</f>
        <v>0</v>
      </c>
      <c r="V138" s="72">
        <f>SUMIF(Tbl.Kosten[Sanr.],$A138,Tbl.Kosten[P120])-SUMIF(Tb.Financiering[SAnr.],$A138,Tb.Financiering[P20])</f>
        <v>0</v>
      </c>
      <c r="W138" s="72">
        <f>SUMIF(Tbl.Kosten[Sanr.],$A138,Tbl.Kosten[P121])-SUMIF(Tb.Financiering[SAnr.],$A138,Tb.Financiering[P21])</f>
        <v>0</v>
      </c>
      <c r="X138" s="72">
        <f>SUMIF(Tbl.Kosten[Sanr.],$A138,Tbl.Kosten[P122])-SUMIF(Tb.Financiering[SAnr.],$A138,Tb.Financiering[P22])</f>
        <v>0</v>
      </c>
      <c r="Y138" s="72">
        <f>SUMIF(Tbl.Kosten[Sanr.],$A138,Tbl.Kosten[P123])-SUMIF(Tb.Financiering[SAnr.],$A138,Tb.Financiering[P23])</f>
        <v>0</v>
      </c>
      <c r="Z138" s="72">
        <f>SUMIF(Tbl.Kosten[Sanr.],$A138,Tbl.Kosten[P124])-SUMIF(Tb.Financiering[SAnr.],$A138,Tb.Financiering[P24])</f>
        <v>0</v>
      </c>
      <c r="AA138" s="72">
        <f>SUMIF(Tbl.Kosten[Sanr.],$A138,Tbl.Kosten[P125])-SUMIF(Tb.Financiering[SAnr.],$A138,Tb.Financiering[P25])</f>
        <v>0</v>
      </c>
      <c r="AB138" s="72">
        <f>SUMIF(Tbl.Kosten[Sanr.],$A138,Tbl.Kosten[P126])-SUMIF(Tb.Financiering[SAnr.],$A138,Tb.Financiering[P26])</f>
        <v>0</v>
      </c>
      <c r="AC138" s="72">
        <f>SUMIF(Tbl.Kosten[Sanr.],$A138,Tbl.Kosten[P127])-SUMIF(Tb.Financiering[SAnr.],$A138,Tb.Financiering[P27])</f>
        <v>0</v>
      </c>
      <c r="AD138" s="72">
        <f>SUMIF(Tbl.Kosten[Sanr.],$A138,Tbl.Kosten[P128])-SUMIF(Tb.Financiering[SAnr.],$A138,Tb.Financiering[P28])</f>
        <v>0</v>
      </c>
      <c r="AE138" s="72">
        <f>SUMIF(Tbl.Kosten[Sanr.],$A138,Tbl.Kosten[P129])-SUMIF(Tb.Financiering[SAnr.],$A138,Tb.Financiering[P29])</f>
        <v>0</v>
      </c>
      <c r="AF138" s="72">
        <f>SUMIF(Tbl.Kosten[Sanr.],$A138,Tbl.Kosten[P130])-SUMIF(Tb.Financiering[SAnr.],$A138,Tb.Financiering[P30])</f>
        <v>0</v>
      </c>
      <c r="AG138" s="72">
        <f>SUMIF(Tbl.Kosten[Sanr.],$A138,Tbl.Kosten[P131])-SUMIF(Tb.Financiering[SAnr.],$A138,Tb.Financiering[P31])</f>
        <v>0</v>
      </c>
      <c r="AH138" s="72">
        <f>SUMIF(Tbl.Kosten[Sanr.],$A138,Tbl.Kosten[P132])-SUMIF(Tb.Financiering[SAnr.],$A138,Tb.Financiering[P32])</f>
        <v>0</v>
      </c>
      <c r="AI138" s="72">
        <f>SUMIF(Tbl.Kosten[Sanr.],$A138,Tbl.Kosten[P133])-SUMIF(Tb.Financiering[SAnr.],$A138,Tb.Financiering[P33])</f>
        <v>0</v>
      </c>
      <c r="AJ138" s="72">
        <f>SUMIF(Tbl.Kosten[Sanr.],$A138,Tbl.Kosten[P134])-SUMIF(Tb.Financiering[SAnr.],$A138,Tb.Financiering[P34])</f>
        <v>0</v>
      </c>
      <c r="AK138" s="72">
        <f>SUMIF(Tbl.Kosten[Sanr.],$A138,Tbl.Kosten[P135])-SUMIF(Tb.Financiering[SAnr.],$A138,Tb.Financiering[P35])</f>
        <v>0</v>
      </c>
      <c r="AL138" s="72">
        <f>SUMIF(Tbl.Kosten[Sanr.],$A138,Tbl.Kosten[P136])-SUMIF(Tb.Financiering[SAnr.],$A138,Tb.Financiering[P36])</f>
        <v>0</v>
      </c>
      <c r="AM138" s="72">
        <f>SUMIF(Tbl.Kosten[Sanr.],$A138,Tbl.Kosten[P137])-SUMIF(Tb.Financiering[SAnr.],$A138,Tb.Financiering[P37])</f>
        <v>0</v>
      </c>
      <c r="AN138" s="72">
        <f>SUMIF(Tbl.Kosten[Sanr.],$A138,Tbl.Kosten[P138])-SUMIF(Tb.Financiering[SAnr.],$A138,Tb.Financiering[P38])</f>
        <v>0</v>
      </c>
      <c r="AO138" s="72">
        <f>SUMIF(Tbl.Kosten[Sanr.],$A138,Tbl.Kosten[P139])-SUMIF(Tb.Financiering[SAnr.],$A138,Tb.Financiering[P39])</f>
        <v>0</v>
      </c>
      <c r="AP138" s="72">
        <f>SUMIF(Tbl.Kosten[Sanr.],$A138,Tbl.Kosten[P140])-SUMIF(Tb.Financiering[SAnr.],$A138,Tb.Financiering[P40])</f>
        <v>0</v>
      </c>
      <c r="AQ138" s="72">
        <f>SUMIF(Tbl.Kosten[Sanr.],$A138,Tbl.Kosten[P141])-SUMIF(Tb.Financiering[SAnr.],$A138,Tb.Financiering[P41])</f>
        <v>0</v>
      </c>
      <c r="AR138" s="72">
        <f>SUMIF(Tbl.Kosten[Sanr.],$A138,Tbl.Kosten[P142])-SUMIF(Tb.Financiering[SAnr.],$A138,Tb.Financiering[P42])</f>
        <v>0</v>
      </c>
      <c r="AS138" s="72">
        <f>SUMIF(Tbl.Kosten[Sanr.],$A138,Tbl.Kosten[P143])-SUMIF(Tb.Financiering[SAnr.],$A138,Tb.Financiering[P43])</f>
        <v>0</v>
      </c>
      <c r="AT138" s="72">
        <f>SUMIF(Tbl.Kosten[Sanr.],$A138,Tbl.Kosten[P144])-SUMIF(Tb.Financiering[SAnr.],$A138,Tb.Financiering[P44])</f>
        <v>0</v>
      </c>
      <c r="AU138" s="72">
        <f>SUMIF(Tbl.Kosten[Sanr.],$A138,Tbl.Kosten[P145])-SUMIF(Tb.Financiering[SAnr.],$A138,Tb.Financiering[P45])</f>
        <v>0</v>
      </c>
      <c r="AV138" s="72">
        <f>SUMIF(Tbl.Kosten[Sanr.],$A138,Tbl.Kosten[P146])-SUMIF(Tb.Financiering[SAnr.],$A138,Tb.Financiering[P46])</f>
        <v>0</v>
      </c>
      <c r="AW138" s="72">
        <f>SUMIF(Tbl.Kosten[Sanr.],$A138,Tbl.Kosten[P147])-SUMIF(Tb.Financiering[SAnr.],$A138,Tb.Financiering[P47])</f>
        <v>0</v>
      </c>
      <c r="AX138" s="72">
        <f>SUMIF(Tbl.Kosten[Sanr.],$A138,Tbl.Kosten[P148])-SUMIF(Tb.Financiering[SAnr.],$A138,Tb.Financiering[P48])</f>
        <v>0</v>
      </c>
      <c r="AY138" s="72">
        <f>SUMIF(Tbl.Kosten[Sanr.],$A138,Tbl.Kosten[P149])-SUMIF(Tb.Financiering[SAnr.],$A138,Tb.Financiering[P49])</f>
        <v>0</v>
      </c>
      <c r="AZ138" s="72">
        <f>SUMIF(Tbl.Kosten[Sanr.],$A138,Tbl.Kosten[P150])-SUMIF(Tb.Financiering[SAnr.],$A138,Tb.Financiering[P50])</f>
        <v>0</v>
      </c>
    </row>
    <row r="139" spans="1:52" x14ac:dyDescent="0.35">
      <c r="B139" s="77">
        <f t="shared" ref="B139:AG139" si="5">SUM(B111:B138)</f>
        <v>0</v>
      </c>
      <c r="C139" s="77">
        <f t="shared" si="5"/>
        <v>0</v>
      </c>
      <c r="D139" s="77">
        <f t="shared" si="5"/>
        <v>0</v>
      </c>
      <c r="E139" s="77">
        <f t="shared" si="5"/>
        <v>0</v>
      </c>
      <c r="F139" s="77">
        <f t="shared" si="5"/>
        <v>0</v>
      </c>
      <c r="G139" s="77">
        <f t="shared" si="5"/>
        <v>0</v>
      </c>
      <c r="H139" s="77">
        <f t="shared" si="5"/>
        <v>0</v>
      </c>
      <c r="I139" s="77">
        <f t="shared" si="5"/>
        <v>0</v>
      </c>
      <c r="J139" s="77">
        <f t="shared" si="5"/>
        <v>0</v>
      </c>
      <c r="K139" s="77">
        <f t="shared" si="5"/>
        <v>0</v>
      </c>
      <c r="L139" s="77">
        <f t="shared" si="5"/>
        <v>0</v>
      </c>
      <c r="M139" s="77">
        <f t="shared" si="5"/>
        <v>0</v>
      </c>
      <c r="N139" s="77">
        <f t="shared" si="5"/>
        <v>0</v>
      </c>
      <c r="O139" s="77">
        <f t="shared" si="5"/>
        <v>0</v>
      </c>
      <c r="P139" s="77">
        <f t="shared" si="5"/>
        <v>0</v>
      </c>
      <c r="Q139" s="77">
        <f t="shared" si="5"/>
        <v>0</v>
      </c>
      <c r="R139" s="77">
        <f t="shared" si="5"/>
        <v>0</v>
      </c>
      <c r="S139" s="77">
        <f t="shared" si="5"/>
        <v>0</v>
      </c>
      <c r="T139" s="77">
        <f t="shared" si="5"/>
        <v>0</v>
      </c>
      <c r="U139" s="77">
        <f t="shared" si="5"/>
        <v>0</v>
      </c>
      <c r="V139" s="77">
        <f t="shared" si="5"/>
        <v>0</v>
      </c>
      <c r="W139" s="77">
        <f t="shared" si="5"/>
        <v>0</v>
      </c>
      <c r="X139" s="77">
        <f t="shared" si="5"/>
        <v>0</v>
      </c>
      <c r="Y139" s="77">
        <f t="shared" si="5"/>
        <v>0</v>
      </c>
      <c r="Z139" s="77">
        <f t="shared" si="5"/>
        <v>0</v>
      </c>
      <c r="AA139" s="77">
        <f t="shared" si="5"/>
        <v>0</v>
      </c>
      <c r="AB139" s="77">
        <f t="shared" si="5"/>
        <v>0</v>
      </c>
      <c r="AC139" s="77">
        <f t="shared" si="5"/>
        <v>0</v>
      </c>
      <c r="AD139" s="77">
        <f t="shared" si="5"/>
        <v>0</v>
      </c>
      <c r="AE139" s="77">
        <f t="shared" si="5"/>
        <v>0</v>
      </c>
      <c r="AF139" s="77">
        <f t="shared" si="5"/>
        <v>0</v>
      </c>
      <c r="AG139" s="77">
        <f t="shared" si="5"/>
        <v>0</v>
      </c>
      <c r="AH139" s="77">
        <f t="shared" ref="AH139:AZ139" si="6">SUM(AH111:AH138)</f>
        <v>0</v>
      </c>
      <c r="AI139" s="77">
        <f t="shared" si="6"/>
        <v>0</v>
      </c>
      <c r="AJ139" s="77">
        <f t="shared" si="6"/>
        <v>0</v>
      </c>
      <c r="AK139" s="77">
        <f t="shared" si="6"/>
        <v>0</v>
      </c>
      <c r="AL139" s="77">
        <f t="shared" si="6"/>
        <v>0</v>
      </c>
      <c r="AM139" s="77">
        <f t="shared" si="6"/>
        <v>0</v>
      </c>
      <c r="AN139" s="77">
        <f t="shared" si="6"/>
        <v>0</v>
      </c>
      <c r="AO139" s="77">
        <f t="shared" si="6"/>
        <v>0</v>
      </c>
      <c r="AP139" s="77">
        <f t="shared" si="6"/>
        <v>0</v>
      </c>
      <c r="AQ139" s="77">
        <f t="shared" si="6"/>
        <v>0</v>
      </c>
      <c r="AR139" s="77">
        <f t="shared" si="6"/>
        <v>0</v>
      </c>
      <c r="AS139" s="77">
        <f t="shared" si="6"/>
        <v>0</v>
      </c>
      <c r="AT139" s="77">
        <f t="shared" si="6"/>
        <v>0</v>
      </c>
      <c r="AU139" s="77">
        <f t="shared" si="6"/>
        <v>0</v>
      </c>
      <c r="AV139" s="77">
        <f t="shared" si="6"/>
        <v>0</v>
      </c>
      <c r="AW139" s="77">
        <f t="shared" si="6"/>
        <v>0</v>
      </c>
      <c r="AX139" s="77">
        <f t="shared" si="6"/>
        <v>0</v>
      </c>
      <c r="AY139" s="77">
        <f t="shared" si="6"/>
        <v>0</v>
      </c>
      <c r="AZ139" s="77">
        <f t="shared" si="6"/>
        <v>0</v>
      </c>
    </row>
    <row r="141" spans="1:52" x14ac:dyDescent="0.35">
      <c r="A141" s="72" t="s">
        <v>437</v>
      </c>
      <c r="B141" s="72">
        <f>Tbl.Kosten[[#Totals],[Subsidie]]</f>
        <v>0</v>
      </c>
      <c r="C141" s="72">
        <f>Tbl.Kosten[[#Totals],[P1]]-Tbl.Kosten[[#Totals],[P101]]</f>
        <v>0</v>
      </c>
      <c r="D141" s="72">
        <f>Tbl.Kosten[[#Totals],[P2]]-Tbl.Kosten[[#Totals],[P102]]</f>
        <v>0</v>
      </c>
      <c r="E141" s="72">
        <f>Tbl.Kosten[[#Totals],[P3]]-Tbl.Kosten[[#Totals],[P103]]</f>
        <v>0</v>
      </c>
      <c r="F141" s="72">
        <f>Tbl.Kosten[[#Totals],[P4]]-Tbl.Kosten[[#Totals],[P104]]</f>
        <v>0</v>
      </c>
      <c r="G141" s="72">
        <f>Tbl.Kosten[[#Totals],[P5]]-Tbl.Kosten[[#Totals],[P105]]</f>
        <v>0</v>
      </c>
      <c r="H141" s="72">
        <f>Tbl.Kosten[[#Totals],[P6]]-Tbl.Kosten[[#Totals],[P106]]</f>
        <v>0</v>
      </c>
      <c r="I141" s="72">
        <f>Tbl.Kosten[[#Totals],[P7]]-Tbl.Kosten[[#Totals],[P107]]</f>
        <v>0</v>
      </c>
      <c r="J141" s="72">
        <f>Tbl.Kosten[[#Totals],[P8]]-Tbl.Kosten[[#Totals],[P108]]</f>
        <v>0</v>
      </c>
      <c r="K141" s="72">
        <f>Tbl.Kosten[[#Totals],[P9]]-Tbl.Kosten[[#Totals],[P109]]</f>
        <v>0</v>
      </c>
      <c r="L141" s="72">
        <f>Tbl.Kosten[[#Totals],[P10]]-Tbl.Kosten[[#Totals],[P110]]</f>
        <v>0</v>
      </c>
      <c r="M141" s="72">
        <f>Tbl.Kosten[[#Totals],[P11]]-Tbl.Kosten[[#Totals],[P111]]</f>
        <v>0</v>
      </c>
      <c r="N141" s="72">
        <f>Tbl.Kosten[[#Totals],[P12]]-Tbl.Kosten[[#Totals],[P112]]</f>
        <v>0</v>
      </c>
      <c r="O141" s="72">
        <f>Tbl.Kosten[[#Totals],[P13]]-Tbl.Kosten[[#Totals],[P113]]</f>
        <v>0</v>
      </c>
      <c r="P141" s="72">
        <f>Tbl.Kosten[[#Totals],[P14]]-Tbl.Kosten[[#Totals],[P114]]</f>
        <v>0</v>
      </c>
      <c r="Q141" s="72">
        <f>Tbl.Kosten[[#Totals],[P15]]-Tbl.Kosten[[#Totals],[P115]]</f>
        <v>0</v>
      </c>
      <c r="R141" s="72">
        <f>Tbl.Kosten[[#Totals],[P16]]-Tbl.Kosten[[#Totals],[P116]]</f>
        <v>0</v>
      </c>
      <c r="S141" s="72">
        <f>Tbl.Kosten[[#Totals],[P17]]-Tbl.Kosten[[#Totals],[P117]]</f>
        <v>0</v>
      </c>
      <c r="T141" s="72">
        <f>Tbl.Kosten[[#Totals],[P18]]-Tbl.Kosten[[#Totals],[P118]]</f>
        <v>0</v>
      </c>
      <c r="U141" s="72">
        <f>Tbl.Kosten[[#Totals],[P19]]-Tbl.Kosten[[#Totals],[P119]]</f>
        <v>0</v>
      </c>
      <c r="V141" s="72">
        <f>Tbl.Kosten[[#Totals],[P20]]-Tbl.Kosten[[#Totals],[P120]]</f>
        <v>0</v>
      </c>
      <c r="W141" s="72">
        <f>Tbl.Kosten[[#Totals],[P21]]-Tbl.Kosten[[#Totals],[P121]]</f>
        <v>0</v>
      </c>
      <c r="X141" s="72">
        <f>Tbl.Kosten[[#Totals],[P22]]-Tbl.Kosten[[#Totals],[P122]]</f>
        <v>0</v>
      </c>
      <c r="Y141" s="72">
        <f>Tbl.Kosten[[#Totals],[P23]]-Tbl.Kosten[[#Totals],[P123]]</f>
        <v>0</v>
      </c>
      <c r="Z141" s="72">
        <f>Tbl.Kosten[[#Totals],[P24]]-Tbl.Kosten[[#Totals],[P124]]</f>
        <v>0</v>
      </c>
      <c r="AA141" s="72">
        <f>Tbl.Kosten[[#Totals],[P25]]-Tbl.Kosten[[#Totals],[P125]]</f>
        <v>0</v>
      </c>
      <c r="AB141" s="72">
        <f>Tbl.Kosten[[#Totals],[P26]]-Tbl.Kosten[[#Totals],[P126]]</f>
        <v>0</v>
      </c>
      <c r="AC141" s="72">
        <f>Tbl.Kosten[[#Totals],[P27]]-Tbl.Kosten[[#Totals],[P127]]</f>
        <v>0</v>
      </c>
      <c r="AD141" s="72">
        <f>Tbl.Kosten[[#Totals],[P28]]-Tbl.Kosten[[#Totals],[P128]]</f>
        <v>0</v>
      </c>
      <c r="AE141" s="72">
        <f>Tbl.Kosten[[#Totals],[P29]]-Tbl.Kosten[[#Totals],[P129]]</f>
        <v>0</v>
      </c>
      <c r="AF141" s="72">
        <f>Tbl.Kosten[[#Totals],[P30]]-Tbl.Kosten[[#Totals],[P130]]</f>
        <v>0</v>
      </c>
      <c r="AG141" s="72">
        <f>Tbl.Kosten[[#Totals],[P31]]-Tbl.Kosten[[#Totals],[P131]]</f>
        <v>0</v>
      </c>
      <c r="AH141" s="72">
        <f>Tbl.Kosten[[#Totals],[P32]]-Tbl.Kosten[[#Totals],[P132]]</f>
        <v>0</v>
      </c>
      <c r="AI141" s="72">
        <f>Tbl.Kosten[[#Totals],[P33]]-Tbl.Kosten[[#Totals],[P133]]</f>
        <v>0</v>
      </c>
      <c r="AJ141" s="72">
        <f>Tbl.Kosten[[#Totals],[P34]]-Tbl.Kosten[[#Totals],[P134]]</f>
        <v>0</v>
      </c>
      <c r="AK141" s="72">
        <f>Tbl.Kosten[[#Totals],[P35]]-Tbl.Kosten[[#Totals],[P135]]</f>
        <v>0</v>
      </c>
      <c r="AL141" s="72">
        <f>Tbl.Kosten[[#Totals],[P36]]-Tbl.Kosten[[#Totals],[P136]]</f>
        <v>0</v>
      </c>
      <c r="AM141" s="72">
        <f>Tbl.Kosten[[#Totals],[P37]]-Tbl.Kosten[[#Totals],[P137]]</f>
        <v>0</v>
      </c>
      <c r="AN141" s="72">
        <f>Tbl.Kosten[[#Totals],[P38]]-Tbl.Kosten[[#Totals],[P138]]</f>
        <v>0</v>
      </c>
      <c r="AO141" s="72">
        <f>Tbl.Kosten[[#Totals],[P39]]-Tbl.Kosten[[#Totals],[P139]]</f>
        <v>0</v>
      </c>
      <c r="AP141" s="72">
        <f>Tbl.Kosten[[#Totals],[P40]]-Tbl.Kosten[[#Totals],[P140]]</f>
        <v>0</v>
      </c>
      <c r="AQ141" s="72">
        <f>Tbl.Kosten[[#Totals],[P41]]-Tbl.Kosten[[#Totals],[P141]]</f>
        <v>0</v>
      </c>
      <c r="AR141" s="72">
        <f>Tbl.Kosten[[#Totals],[P42]]-Tbl.Kosten[[#Totals],[P142]]</f>
        <v>0</v>
      </c>
      <c r="AS141" s="72">
        <f>Tbl.Kosten[[#Totals],[P43]]-Tbl.Kosten[[#Totals],[P143]]</f>
        <v>0</v>
      </c>
      <c r="AT141" s="72">
        <f>Tbl.Kosten[[#Totals],[P44]]-Tbl.Kosten[[#Totals],[P144]]</f>
        <v>0</v>
      </c>
      <c r="AU141" s="72">
        <f>Tbl.Kosten[[#Totals],[P45]]-Tbl.Kosten[[#Totals],[P145]]</f>
        <v>0</v>
      </c>
      <c r="AV141" s="72">
        <f>Tbl.Kosten[[#Totals],[P46]]-Tbl.Kosten[[#Totals],[P146]]</f>
        <v>0</v>
      </c>
      <c r="AW141" s="72">
        <f>Tbl.Kosten[[#Totals],[P47]]-Tbl.Kosten[[#Totals],[P147]]</f>
        <v>0</v>
      </c>
      <c r="AX141" s="72">
        <f>Tbl.Kosten[[#Totals],[P48]]-Tbl.Kosten[[#Totals],[P148]]</f>
        <v>0</v>
      </c>
      <c r="AY141" s="72">
        <f>Tbl.Kosten[[#Totals],[P49]]-Tbl.Kosten[[#Totals],[P149]]</f>
        <v>0</v>
      </c>
      <c r="AZ141" s="72">
        <f>Tbl.Kosten[[#Totals],[P50]]-Tbl.Kosten[[#Totals],[P150]]</f>
        <v>0</v>
      </c>
    </row>
    <row r="142" spans="1:52" x14ac:dyDescent="0.35">
      <c r="A142" s="72" t="s">
        <v>438</v>
      </c>
      <c r="B142" s="72">
        <f>Tb.Financiering[[#Totals],[Correctie GLB subsidie]]</f>
        <v>0</v>
      </c>
      <c r="C142" s="72">
        <f>SUMIF(Tb.Financiering[Pnr.],'Tussenblad Begroting'!C$2,Tb.Financiering[Correctie GLB subsidie])</f>
        <v>0</v>
      </c>
      <c r="D142" s="72">
        <f>SUMIF(Tb.Financiering[Pnr.],'Tussenblad Begroting'!D$2,Tb.Financiering[Correctie GLB subsidie])</f>
        <v>0</v>
      </c>
      <c r="E142" s="72">
        <f>SUMIF(Tb.Financiering[Pnr.],'Tussenblad Begroting'!E$2,Tb.Financiering[Correctie GLB subsidie])</f>
        <v>0</v>
      </c>
      <c r="F142" s="72">
        <f>SUMIF(Tb.Financiering[Pnr.],'Tussenblad Begroting'!F$2,Tb.Financiering[Correctie GLB subsidie])</f>
        <v>0</v>
      </c>
      <c r="G142" s="72">
        <f>SUMIF(Tb.Financiering[Pnr.],'Tussenblad Begroting'!G$2,Tb.Financiering[Correctie GLB subsidie])</f>
        <v>0</v>
      </c>
      <c r="H142" s="72">
        <f>SUMIF(Tb.Financiering[Pnr.],'Tussenblad Begroting'!H$2,Tb.Financiering[Correctie GLB subsidie])</f>
        <v>0</v>
      </c>
      <c r="I142" s="72">
        <f>SUMIF(Tb.Financiering[Pnr.],'Tussenblad Begroting'!I$2,Tb.Financiering[Correctie GLB subsidie])</f>
        <v>0</v>
      </c>
      <c r="J142" s="72">
        <f>SUMIF(Tb.Financiering[Pnr.],'Tussenblad Begroting'!J$2,Tb.Financiering[Correctie GLB subsidie])</f>
        <v>0</v>
      </c>
      <c r="K142" s="72">
        <f>SUMIF(Tb.Financiering[Pnr.],'Tussenblad Begroting'!K$2,Tb.Financiering[Correctie GLB subsidie])</f>
        <v>0</v>
      </c>
      <c r="L142" s="72">
        <f>SUMIF(Tb.Financiering[Pnr.],'Tussenblad Begroting'!L$2,Tb.Financiering[Correctie GLB subsidie])</f>
        <v>0</v>
      </c>
      <c r="M142" s="72">
        <f>SUMIF(Tb.Financiering[Pnr.],'Tussenblad Begroting'!M$2,Tb.Financiering[Correctie GLB subsidie])</f>
        <v>0</v>
      </c>
      <c r="N142" s="72">
        <f>SUMIF(Tb.Financiering[Pnr.],'Tussenblad Begroting'!N$2,Tb.Financiering[Correctie GLB subsidie])</f>
        <v>0</v>
      </c>
      <c r="O142" s="72">
        <f>SUMIF(Tb.Financiering[Pnr.],'Tussenblad Begroting'!O$2,Tb.Financiering[Correctie GLB subsidie])</f>
        <v>0</v>
      </c>
      <c r="P142" s="72">
        <f>SUMIF(Tb.Financiering[Pnr.],'Tussenblad Begroting'!P$2,Tb.Financiering[Correctie GLB subsidie])</f>
        <v>0</v>
      </c>
      <c r="Q142" s="72">
        <f>SUMIF(Tb.Financiering[Pnr.],'Tussenblad Begroting'!Q$2,Tb.Financiering[Correctie GLB subsidie])</f>
        <v>0</v>
      </c>
      <c r="R142" s="72">
        <f>SUMIF(Tb.Financiering[Pnr.],'Tussenblad Begroting'!R$2,Tb.Financiering[Correctie GLB subsidie])</f>
        <v>0</v>
      </c>
      <c r="S142" s="72">
        <f>SUMIF(Tb.Financiering[Pnr.],'Tussenblad Begroting'!S$2,Tb.Financiering[Correctie GLB subsidie])</f>
        <v>0</v>
      </c>
      <c r="T142" s="72">
        <f>SUMIF(Tb.Financiering[Pnr.],'Tussenblad Begroting'!T$2,Tb.Financiering[Correctie GLB subsidie])</f>
        <v>0</v>
      </c>
      <c r="U142" s="72">
        <f>SUMIF(Tb.Financiering[Pnr.],'Tussenblad Begroting'!U$2,Tb.Financiering[Correctie GLB subsidie])</f>
        <v>0</v>
      </c>
      <c r="V142" s="72">
        <f>SUMIF(Tb.Financiering[Pnr.],'Tussenblad Begroting'!V$2,Tb.Financiering[Correctie GLB subsidie])</f>
        <v>0</v>
      </c>
      <c r="W142" s="72">
        <f>SUMIF(Tb.Financiering[Pnr.],'Tussenblad Begroting'!W$2,Tb.Financiering[Correctie GLB subsidie])</f>
        <v>0</v>
      </c>
      <c r="X142" s="72">
        <f>SUMIF(Tb.Financiering[Pnr.],'Tussenblad Begroting'!X$2,Tb.Financiering[Correctie GLB subsidie])</f>
        <v>0</v>
      </c>
      <c r="Y142" s="72">
        <f>SUMIF(Tb.Financiering[Pnr.],'Tussenblad Begroting'!Y$2,Tb.Financiering[Correctie GLB subsidie])</f>
        <v>0</v>
      </c>
      <c r="Z142" s="72">
        <f>SUMIF(Tb.Financiering[Pnr.],'Tussenblad Begroting'!Z$2,Tb.Financiering[Correctie GLB subsidie])</f>
        <v>0</v>
      </c>
      <c r="AA142" s="72">
        <f>SUMIF(Tb.Financiering[Pnr.],'Tussenblad Begroting'!AA$2,Tb.Financiering[Correctie GLB subsidie])</f>
        <v>0</v>
      </c>
      <c r="AB142" s="72">
        <f>SUMIF(Tb.Financiering[Pnr.],'Tussenblad Begroting'!AB$2,Tb.Financiering[Correctie GLB subsidie])</f>
        <v>0</v>
      </c>
      <c r="AC142" s="72">
        <f>SUMIF(Tb.Financiering[Pnr.],'Tussenblad Begroting'!AC$2,Tb.Financiering[Correctie GLB subsidie])</f>
        <v>0</v>
      </c>
      <c r="AD142" s="72">
        <f>SUMIF(Tb.Financiering[Pnr.],'Tussenblad Begroting'!AD$2,Tb.Financiering[Correctie GLB subsidie])</f>
        <v>0</v>
      </c>
      <c r="AE142" s="72">
        <f>SUMIF(Tb.Financiering[Pnr.],'Tussenblad Begroting'!AE$2,Tb.Financiering[Correctie GLB subsidie])</f>
        <v>0</v>
      </c>
      <c r="AF142" s="72">
        <f>SUMIF(Tb.Financiering[Pnr.],'Tussenblad Begroting'!AF$2,Tb.Financiering[Correctie GLB subsidie])</f>
        <v>0</v>
      </c>
      <c r="AG142" s="72">
        <f>SUMIF(Tb.Financiering[Pnr.],'Tussenblad Begroting'!AG$2,Tb.Financiering[Correctie GLB subsidie])</f>
        <v>0</v>
      </c>
      <c r="AH142" s="72">
        <f>SUMIF(Tb.Financiering[Pnr.],'Tussenblad Begroting'!AH$2,Tb.Financiering[Correctie GLB subsidie])</f>
        <v>0</v>
      </c>
      <c r="AI142" s="72">
        <f>SUMIF(Tb.Financiering[Pnr.],'Tussenblad Begroting'!AI$2,Tb.Financiering[Correctie GLB subsidie])</f>
        <v>0</v>
      </c>
      <c r="AJ142" s="72">
        <f>SUMIF(Tb.Financiering[Pnr.],'Tussenblad Begroting'!AJ$2,Tb.Financiering[Correctie GLB subsidie])</f>
        <v>0</v>
      </c>
      <c r="AK142" s="72">
        <f>SUMIF(Tb.Financiering[Pnr.],'Tussenblad Begroting'!AK$2,Tb.Financiering[Correctie GLB subsidie])</f>
        <v>0</v>
      </c>
      <c r="AL142" s="72">
        <f>SUMIF(Tb.Financiering[Pnr.],'Tussenblad Begroting'!AL$2,Tb.Financiering[Correctie GLB subsidie])</f>
        <v>0</v>
      </c>
      <c r="AM142" s="72">
        <f>SUMIF(Tb.Financiering[Pnr.],'Tussenblad Begroting'!AM$2,Tb.Financiering[Correctie GLB subsidie])</f>
        <v>0</v>
      </c>
      <c r="AN142" s="72">
        <f>SUMIF(Tb.Financiering[Pnr.],'Tussenblad Begroting'!AN$2,Tb.Financiering[Correctie GLB subsidie])</f>
        <v>0</v>
      </c>
      <c r="AO142" s="72">
        <f>SUMIF(Tb.Financiering[Pnr.],'Tussenblad Begroting'!AO$2,Tb.Financiering[Correctie GLB subsidie])</f>
        <v>0</v>
      </c>
      <c r="AP142" s="72">
        <f>SUMIF(Tb.Financiering[Pnr.],'Tussenblad Begroting'!AP$2,Tb.Financiering[Correctie GLB subsidie])</f>
        <v>0</v>
      </c>
      <c r="AQ142" s="72">
        <f>SUMIF(Tb.Financiering[Pnr.],'Tussenblad Begroting'!AQ$2,Tb.Financiering[Correctie GLB subsidie])</f>
        <v>0</v>
      </c>
      <c r="AR142" s="72">
        <f>SUMIF(Tb.Financiering[Pnr.],'Tussenblad Begroting'!AR$2,Tb.Financiering[Correctie GLB subsidie])</f>
        <v>0</v>
      </c>
      <c r="AS142" s="72">
        <f>SUMIF(Tb.Financiering[Pnr.],'Tussenblad Begroting'!AS$2,Tb.Financiering[Correctie GLB subsidie])</f>
        <v>0</v>
      </c>
      <c r="AT142" s="72">
        <f>SUMIF(Tb.Financiering[Pnr.],'Tussenblad Begroting'!AT$2,Tb.Financiering[Correctie GLB subsidie])</f>
        <v>0</v>
      </c>
      <c r="AU142" s="72">
        <f>SUMIF(Tb.Financiering[Pnr.],'Tussenblad Begroting'!AU$2,Tb.Financiering[Correctie GLB subsidie])</f>
        <v>0</v>
      </c>
      <c r="AV142" s="72">
        <f>SUMIF(Tb.Financiering[Pnr.],'Tussenblad Begroting'!AV$2,Tb.Financiering[Correctie GLB subsidie])</f>
        <v>0</v>
      </c>
      <c r="AW142" s="72">
        <f>SUMIF(Tb.Financiering[Pnr.],'Tussenblad Begroting'!AW$2,Tb.Financiering[Correctie GLB subsidie])</f>
        <v>0</v>
      </c>
      <c r="AX142" s="72">
        <f>SUMIF(Tb.Financiering[Pnr.],'Tussenblad Begroting'!AX$2,Tb.Financiering[Correctie GLB subsidie])</f>
        <v>0</v>
      </c>
      <c r="AY142" s="72">
        <f>SUMIF(Tb.Financiering[Pnr.],'Tussenblad Begroting'!AY$2,Tb.Financiering[Correctie GLB subsidie])</f>
        <v>0</v>
      </c>
      <c r="AZ142" s="72">
        <f>SUMIF(Tb.Financiering[Pnr.],'Tussenblad Begroting'!AZ$2,Tb.Financiering[Correctie GLB subsidie])</f>
        <v>0</v>
      </c>
    </row>
    <row r="143" spans="1:52" x14ac:dyDescent="0.35">
      <c r="A143" s="72" t="s">
        <v>528</v>
      </c>
      <c r="B143" s="72">
        <f>B141+B142</f>
        <v>0</v>
      </c>
      <c r="C143" s="72">
        <f t="shared" ref="C143:AZ143" si="7">C141+C142</f>
        <v>0</v>
      </c>
      <c r="D143" s="72">
        <f t="shared" si="7"/>
        <v>0</v>
      </c>
      <c r="E143" s="72">
        <f t="shared" si="7"/>
        <v>0</v>
      </c>
      <c r="F143" s="72">
        <f t="shared" si="7"/>
        <v>0</v>
      </c>
      <c r="G143" s="72">
        <f t="shared" si="7"/>
        <v>0</v>
      </c>
      <c r="H143" s="72">
        <f t="shared" si="7"/>
        <v>0</v>
      </c>
      <c r="I143" s="72">
        <f t="shared" si="7"/>
        <v>0</v>
      </c>
      <c r="J143" s="72">
        <f t="shared" si="7"/>
        <v>0</v>
      </c>
      <c r="K143" s="72">
        <f t="shared" si="7"/>
        <v>0</v>
      </c>
      <c r="L143" s="72">
        <f t="shared" si="7"/>
        <v>0</v>
      </c>
      <c r="M143" s="72">
        <f t="shared" si="7"/>
        <v>0</v>
      </c>
      <c r="N143" s="72">
        <f t="shared" si="7"/>
        <v>0</v>
      </c>
      <c r="O143" s="72">
        <f t="shared" si="7"/>
        <v>0</v>
      </c>
      <c r="P143" s="72">
        <f t="shared" si="7"/>
        <v>0</v>
      </c>
      <c r="Q143" s="72">
        <f t="shared" si="7"/>
        <v>0</v>
      </c>
      <c r="R143" s="72">
        <f t="shared" si="7"/>
        <v>0</v>
      </c>
      <c r="S143" s="72">
        <f t="shared" si="7"/>
        <v>0</v>
      </c>
      <c r="T143" s="72">
        <f t="shared" si="7"/>
        <v>0</v>
      </c>
      <c r="U143" s="72">
        <f t="shared" si="7"/>
        <v>0</v>
      </c>
      <c r="V143" s="72">
        <f t="shared" si="7"/>
        <v>0</v>
      </c>
      <c r="W143" s="72">
        <f t="shared" si="7"/>
        <v>0</v>
      </c>
      <c r="X143" s="72">
        <f t="shared" si="7"/>
        <v>0</v>
      </c>
      <c r="Y143" s="72">
        <f t="shared" si="7"/>
        <v>0</v>
      </c>
      <c r="Z143" s="72">
        <f t="shared" si="7"/>
        <v>0</v>
      </c>
      <c r="AA143" s="72">
        <f t="shared" si="7"/>
        <v>0</v>
      </c>
      <c r="AB143" s="72">
        <f t="shared" si="7"/>
        <v>0</v>
      </c>
      <c r="AC143" s="72">
        <f t="shared" si="7"/>
        <v>0</v>
      </c>
      <c r="AD143" s="72">
        <f t="shared" si="7"/>
        <v>0</v>
      </c>
      <c r="AE143" s="72">
        <f t="shared" si="7"/>
        <v>0</v>
      </c>
      <c r="AF143" s="72">
        <f t="shared" si="7"/>
        <v>0</v>
      </c>
      <c r="AG143" s="72">
        <f t="shared" si="7"/>
        <v>0</v>
      </c>
      <c r="AH143" s="72">
        <f t="shared" si="7"/>
        <v>0</v>
      </c>
      <c r="AI143" s="72">
        <f t="shared" si="7"/>
        <v>0</v>
      </c>
      <c r="AJ143" s="72">
        <f t="shared" si="7"/>
        <v>0</v>
      </c>
      <c r="AK143" s="72">
        <f t="shared" si="7"/>
        <v>0</v>
      </c>
      <c r="AL143" s="72">
        <f t="shared" si="7"/>
        <v>0</v>
      </c>
      <c r="AM143" s="72">
        <f t="shared" si="7"/>
        <v>0</v>
      </c>
      <c r="AN143" s="72">
        <f t="shared" si="7"/>
        <v>0</v>
      </c>
      <c r="AO143" s="72">
        <f t="shared" si="7"/>
        <v>0</v>
      </c>
      <c r="AP143" s="72">
        <f t="shared" si="7"/>
        <v>0</v>
      </c>
      <c r="AQ143" s="72">
        <f t="shared" si="7"/>
        <v>0</v>
      </c>
      <c r="AR143" s="72">
        <f t="shared" si="7"/>
        <v>0</v>
      </c>
      <c r="AS143" s="72">
        <f t="shared" si="7"/>
        <v>0</v>
      </c>
      <c r="AT143" s="72">
        <f t="shared" si="7"/>
        <v>0</v>
      </c>
      <c r="AU143" s="72">
        <f t="shared" si="7"/>
        <v>0</v>
      </c>
      <c r="AV143" s="72">
        <f t="shared" si="7"/>
        <v>0</v>
      </c>
      <c r="AW143" s="72">
        <f t="shared" si="7"/>
        <v>0</v>
      </c>
      <c r="AX143" s="72">
        <f t="shared" si="7"/>
        <v>0</v>
      </c>
      <c r="AY143" s="72">
        <f t="shared" si="7"/>
        <v>0</v>
      </c>
      <c r="AZ143" s="72">
        <f t="shared" si="7"/>
        <v>0</v>
      </c>
    </row>
    <row r="144" spans="1:52" x14ac:dyDescent="0.35">
      <c r="A144" s="72" t="s">
        <v>439</v>
      </c>
      <c r="B144" s="72">
        <f t="shared" ref="B144:AG144" si="8">B1-B143</f>
        <v>0</v>
      </c>
      <c r="C144" s="72">
        <f t="shared" si="8"/>
        <v>0</v>
      </c>
      <c r="D144" s="72">
        <f t="shared" si="8"/>
        <v>0</v>
      </c>
      <c r="E144" s="72">
        <f t="shared" si="8"/>
        <v>0</v>
      </c>
      <c r="F144" s="72">
        <f t="shared" si="8"/>
        <v>0</v>
      </c>
      <c r="G144" s="72">
        <f t="shared" si="8"/>
        <v>0</v>
      </c>
      <c r="H144" s="72">
        <f t="shared" si="8"/>
        <v>0</v>
      </c>
      <c r="I144" s="72">
        <f t="shared" si="8"/>
        <v>0</v>
      </c>
      <c r="J144" s="72">
        <f t="shared" si="8"/>
        <v>0</v>
      </c>
      <c r="K144" s="72">
        <f t="shared" si="8"/>
        <v>0</v>
      </c>
      <c r="L144" s="72">
        <f t="shared" si="8"/>
        <v>0</v>
      </c>
      <c r="M144" s="72">
        <f t="shared" si="8"/>
        <v>0</v>
      </c>
      <c r="N144" s="72">
        <f t="shared" si="8"/>
        <v>0</v>
      </c>
      <c r="O144" s="72">
        <f t="shared" si="8"/>
        <v>0</v>
      </c>
      <c r="P144" s="72">
        <f t="shared" si="8"/>
        <v>0</v>
      </c>
      <c r="Q144" s="72">
        <f t="shared" si="8"/>
        <v>0</v>
      </c>
      <c r="R144" s="72">
        <f t="shared" si="8"/>
        <v>0</v>
      </c>
      <c r="S144" s="72">
        <f t="shared" si="8"/>
        <v>0</v>
      </c>
      <c r="T144" s="72">
        <f t="shared" si="8"/>
        <v>0</v>
      </c>
      <c r="U144" s="72">
        <f t="shared" si="8"/>
        <v>0</v>
      </c>
      <c r="V144" s="72">
        <f t="shared" si="8"/>
        <v>0</v>
      </c>
      <c r="W144" s="72">
        <f t="shared" si="8"/>
        <v>0</v>
      </c>
      <c r="X144" s="72">
        <f t="shared" si="8"/>
        <v>0</v>
      </c>
      <c r="Y144" s="72">
        <f t="shared" si="8"/>
        <v>0</v>
      </c>
      <c r="Z144" s="72">
        <f t="shared" si="8"/>
        <v>0</v>
      </c>
      <c r="AA144" s="72">
        <f t="shared" si="8"/>
        <v>0</v>
      </c>
      <c r="AB144" s="72">
        <f t="shared" si="8"/>
        <v>0</v>
      </c>
      <c r="AC144" s="72">
        <f t="shared" si="8"/>
        <v>0</v>
      </c>
      <c r="AD144" s="72">
        <f t="shared" si="8"/>
        <v>0</v>
      </c>
      <c r="AE144" s="72">
        <f t="shared" si="8"/>
        <v>0</v>
      </c>
      <c r="AF144" s="72">
        <f t="shared" si="8"/>
        <v>0</v>
      </c>
      <c r="AG144" s="72">
        <f t="shared" si="8"/>
        <v>0</v>
      </c>
      <c r="AH144" s="72">
        <f t="shared" ref="AH144:AZ144" si="9">AH1-AH143</f>
        <v>0</v>
      </c>
      <c r="AI144" s="72">
        <f t="shared" si="9"/>
        <v>0</v>
      </c>
      <c r="AJ144" s="72">
        <f t="shared" si="9"/>
        <v>0</v>
      </c>
      <c r="AK144" s="72">
        <f t="shared" si="9"/>
        <v>0</v>
      </c>
      <c r="AL144" s="72">
        <f t="shared" si="9"/>
        <v>0</v>
      </c>
      <c r="AM144" s="72">
        <f t="shared" si="9"/>
        <v>0</v>
      </c>
      <c r="AN144" s="72">
        <f t="shared" si="9"/>
        <v>0</v>
      </c>
      <c r="AO144" s="72">
        <f t="shared" si="9"/>
        <v>0</v>
      </c>
      <c r="AP144" s="72">
        <f t="shared" si="9"/>
        <v>0</v>
      </c>
      <c r="AQ144" s="72">
        <f t="shared" si="9"/>
        <v>0</v>
      </c>
      <c r="AR144" s="72">
        <f t="shared" si="9"/>
        <v>0</v>
      </c>
      <c r="AS144" s="72">
        <f t="shared" si="9"/>
        <v>0</v>
      </c>
      <c r="AT144" s="72">
        <f t="shared" si="9"/>
        <v>0</v>
      </c>
      <c r="AU144" s="72">
        <f t="shared" si="9"/>
        <v>0</v>
      </c>
      <c r="AV144" s="72">
        <f t="shared" si="9"/>
        <v>0</v>
      </c>
      <c r="AW144" s="72">
        <f t="shared" si="9"/>
        <v>0</v>
      </c>
      <c r="AX144" s="72">
        <f t="shared" si="9"/>
        <v>0</v>
      </c>
      <c r="AY144" s="72">
        <f t="shared" si="9"/>
        <v>0</v>
      </c>
      <c r="AZ144" s="72">
        <f t="shared" si="9"/>
        <v>0</v>
      </c>
    </row>
    <row r="145" spans="1:52" x14ac:dyDescent="0.35">
      <c r="A145" s="72" t="s">
        <v>533</v>
      </c>
      <c r="B145" s="72">
        <f>SUM(C145:AZ145)</f>
        <v>0</v>
      </c>
      <c r="C145" s="72">
        <f>Tb.Financiering[[#Totals],[P101]]</f>
        <v>0</v>
      </c>
      <c r="D145" s="72">
        <f>Tb.Financiering[[#Totals],[P102]]</f>
        <v>0</v>
      </c>
      <c r="E145" s="72">
        <f>Tb.Financiering[[#Totals],[P103]]</f>
        <v>0</v>
      </c>
      <c r="F145" s="72">
        <f>Tb.Financiering[[#Totals],[P104]]</f>
        <v>0</v>
      </c>
      <c r="G145" s="72">
        <f>Tb.Financiering[[#Totals],[P105]]</f>
        <v>0</v>
      </c>
      <c r="H145" s="72">
        <f>Tb.Financiering[[#Totals],[P106]]</f>
        <v>0</v>
      </c>
      <c r="I145" s="72">
        <f>Tb.Financiering[[#Totals],[P107]]</f>
        <v>0</v>
      </c>
      <c r="J145" s="72">
        <f>Tb.Financiering[[#Totals],[P108]]</f>
        <v>0</v>
      </c>
      <c r="K145" s="72">
        <f>Tb.Financiering[[#Totals],[P109]]</f>
        <v>0</v>
      </c>
      <c r="L145" s="72">
        <f>Tb.Financiering[[#Totals],[P110]]</f>
        <v>0</v>
      </c>
      <c r="M145" s="72">
        <f>Tb.Financiering[[#Totals],[P111]]</f>
        <v>0</v>
      </c>
      <c r="N145" s="72">
        <f>Tb.Financiering[[#Totals],[P112]]</f>
        <v>0</v>
      </c>
      <c r="O145" s="72">
        <f>Tb.Financiering[[#Totals],[P113]]</f>
        <v>0</v>
      </c>
      <c r="P145" s="72">
        <f>Tb.Financiering[[#Totals],[P114]]</f>
        <v>0</v>
      </c>
      <c r="Q145" s="72">
        <f>Tb.Financiering[[#Totals],[P115]]</f>
        <v>0</v>
      </c>
      <c r="R145" s="72">
        <f>Tb.Financiering[[#Totals],[P116]]</f>
        <v>0</v>
      </c>
      <c r="S145" s="72">
        <f>Tb.Financiering[[#Totals],[P117]]</f>
        <v>0</v>
      </c>
      <c r="T145" s="72">
        <f>Tb.Financiering[[#Totals],[P118]]</f>
        <v>0</v>
      </c>
      <c r="U145" s="72">
        <f>Tb.Financiering[[#Totals],[P119]]</f>
        <v>0</v>
      </c>
      <c r="V145" s="72">
        <f>Tb.Financiering[[#Totals],[P120]]</f>
        <v>0</v>
      </c>
      <c r="W145" s="72">
        <f>Tb.Financiering[[#Totals],[P121]]</f>
        <v>0</v>
      </c>
      <c r="X145" s="72">
        <f>Tb.Financiering[[#Totals],[P122]]</f>
        <v>0</v>
      </c>
      <c r="Y145" s="72">
        <f>Tb.Financiering[[#Totals],[P123]]</f>
        <v>0</v>
      </c>
      <c r="Z145" s="72">
        <f>Tb.Financiering[[#Totals],[P124]]</f>
        <v>0</v>
      </c>
      <c r="AA145" s="72">
        <f>Tb.Financiering[[#Totals],[P125]]</f>
        <v>0</v>
      </c>
      <c r="AB145" s="72">
        <f>Tb.Financiering[[#Totals],[P126]]</f>
        <v>0</v>
      </c>
      <c r="AC145" s="72">
        <f>Tb.Financiering[[#Totals],[P127]]</f>
        <v>0</v>
      </c>
      <c r="AD145" s="72">
        <f>Tb.Financiering[[#Totals],[P128]]</f>
        <v>0</v>
      </c>
      <c r="AE145" s="72">
        <f>Tb.Financiering[[#Totals],[P129]]</f>
        <v>0</v>
      </c>
      <c r="AF145" s="72">
        <f>Tb.Financiering[[#Totals],[P130]]</f>
        <v>0</v>
      </c>
      <c r="AG145" s="72">
        <f>Tb.Financiering[[#Totals],[P131]]</f>
        <v>0</v>
      </c>
      <c r="AH145" s="72">
        <f>Tb.Financiering[[#Totals],[P132]]</f>
        <v>0</v>
      </c>
      <c r="AI145" s="72">
        <f>Tb.Financiering[[#Totals],[P133]]</f>
        <v>0</v>
      </c>
      <c r="AJ145" s="72">
        <f>Tb.Financiering[[#Totals],[P134]]</f>
        <v>0</v>
      </c>
      <c r="AK145" s="72">
        <f>Tb.Financiering[[#Totals],[P135]]</f>
        <v>0</v>
      </c>
      <c r="AL145" s="72">
        <f>Tb.Financiering[[#Totals],[P136]]</f>
        <v>0</v>
      </c>
      <c r="AM145" s="72">
        <f>Tb.Financiering[[#Totals],[P137]]</f>
        <v>0</v>
      </c>
      <c r="AN145" s="72">
        <f>Tb.Financiering[[#Totals],[P138]]</f>
        <v>0</v>
      </c>
      <c r="AO145" s="72">
        <f>Tb.Financiering[[#Totals],[P139]]</f>
        <v>0</v>
      </c>
      <c r="AP145" s="72">
        <f>Tb.Financiering[[#Totals],[P140]]</f>
        <v>0</v>
      </c>
      <c r="AQ145" s="72">
        <f>Tb.Financiering[[#Totals],[P141]]</f>
        <v>0</v>
      </c>
      <c r="AR145" s="72">
        <f>Tb.Financiering[[#Totals],[P142]]</f>
        <v>0</v>
      </c>
      <c r="AS145" s="72">
        <f>Tb.Financiering[[#Totals],[P143]]</f>
        <v>0</v>
      </c>
      <c r="AT145" s="72">
        <f>Tb.Financiering[[#Totals],[P144]]</f>
        <v>0</v>
      </c>
      <c r="AU145" s="72">
        <f>Tb.Financiering[[#Totals],[P145]]</f>
        <v>0</v>
      </c>
      <c r="AV145" s="72">
        <f>Tb.Financiering[[#Totals],[P146]]</f>
        <v>0</v>
      </c>
      <c r="AW145" s="72">
        <f>Tb.Financiering[[#Totals],[P147]]</f>
        <v>0</v>
      </c>
      <c r="AX145" s="72">
        <f>Tb.Financiering[[#Totals],[P148]]</f>
        <v>0</v>
      </c>
      <c r="AY145" s="72">
        <f>Tb.Financiering[[#Totals],[P149]]</f>
        <v>0</v>
      </c>
      <c r="AZ145" s="72">
        <f>Tb.Financiering[[#Totals],[P150]]</f>
        <v>0</v>
      </c>
    </row>
    <row r="146" spans="1:52" x14ac:dyDescent="0.35">
      <c r="A146" s="72" t="s">
        <v>531</v>
      </c>
      <c r="B146" s="72">
        <f>B144-B145</f>
        <v>0</v>
      </c>
      <c r="C146" s="72">
        <f t="shared" ref="C146:AZ146" si="10">C144-C145</f>
        <v>0</v>
      </c>
      <c r="D146" s="72">
        <f t="shared" si="10"/>
        <v>0</v>
      </c>
      <c r="E146" s="72">
        <f t="shared" si="10"/>
        <v>0</v>
      </c>
      <c r="F146" s="72">
        <f t="shared" si="10"/>
        <v>0</v>
      </c>
      <c r="G146" s="72">
        <f t="shared" si="10"/>
        <v>0</v>
      </c>
      <c r="H146" s="72">
        <f t="shared" si="10"/>
        <v>0</v>
      </c>
      <c r="I146" s="72">
        <f t="shared" si="10"/>
        <v>0</v>
      </c>
      <c r="J146" s="72">
        <f t="shared" si="10"/>
        <v>0</v>
      </c>
      <c r="K146" s="72">
        <f t="shared" si="10"/>
        <v>0</v>
      </c>
      <c r="L146" s="72">
        <f t="shared" si="10"/>
        <v>0</v>
      </c>
      <c r="M146" s="72">
        <f t="shared" si="10"/>
        <v>0</v>
      </c>
      <c r="N146" s="72">
        <f t="shared" si="10"/>
        <v>0</v>
      </c>
      <c r="O146" s="72">
        <f t="shared" si="10"/>
        <v>0</v>
      </c>
      <c r="P146" s="72">
        <f t="shared" si="10"/>
        <v>0</v>
      </c>
      <c r="Q146" s="72">
        <f t="shared" si="10"/>
        <v>0</v>
      </c>
      <c r="R146" s="72">
        <f t="shared" si="10"/>
        <v>0</v>
      </c>
      <c r="S146" s="72">
        <f t="shared" si="10"/>
        <v>0</v>
      </c>
      <c r="T146" s="72">
        <f t="shared" si="10"/>
        <v>0</v>
      </c>
      <c r="U146" s="72">
        <f t="shared" si="10"/>
        <v>0</v>
      </c>
      <c r="V146" s="72">
        <f t="shared" si="10"/>
        <v>0</v>
      </c>
      <c r="W146" s="72">
        <f t="shared" si="10"/>
        <v>0</v>
      </c>
      <c r="X146" s="72">
        <f t="shared" si="10"/>
        <v>0</v>
      </c>
      <c r="Y146" s="72">
        <f t="shared" si="10"/>
        <v>0</v>
      </c>
      <c r="Z146" s="72">
        <f t="shared" si="10"/>
        <v>0</v>
      </c>
      <c r="AA146" s="72">
        <f t="shared" si="10"/>
        <v>0</v>
      </c>
      <c r="AB146" s="72">
        <f t="shared" si="10"/>
        <v>0</v>
      </c>
      <c r="AC146" s="72">
        <f t="shared" si="10"/>
        <v>0</v>
      </c>
      <c r="AD146" s="72">
        <f t="shared" si="10"/>
        <v>0</v>
      </c>
      <c r="AE146" s="72">
        <f t="shared" si="10"/>
        <v>0</v>
      </c>
      <c r="AF146" s="72">
        <f t="shared" si="10"/>
        <v>0</v>
      </c>
      <c r="AG146" s="72">
        <f t="shared" si="10"/>
        <v>0</v>
      </c>
      <c r="AH146" s="72">
        <f t="shared" si="10"/>
        <v>0</v>
      </c>
      <c r="AI146" s="72">
        <f t="shared" si="10"/>
        <v>0</v>
      </c>
      <c r="AJ146" s="72">
        <f t="shared" si="10"/>
        <v>0</v>
      </c>
      <c r="AK146" s="72">
        <f t="shared" si="10"/>
        <v>0</v>
      </c>
      <c r="AL146" s="72">
        <f t="shared" si="10"/>
        <v>0</v>
      </c>
      <c r="AM146" s="72">
        <f t="shared" si="10"/>
        <v>0</v>
      </c>
      <c r="AN146" s="72">
        <f t="shared" si="10"/>
        <v>0</v>
      </c>
      <c r="AO146" s="72">
        <f t="shared" si="10"/>
        <v>0</v>
      </c>
      <c r="AP146" s="72">
        <f t="shared" si="10"/>
        <v>0</v>
      </c>
      <c r="AQ146" s="72">
        <f t="shared" si="10"/>
        <v>0</v>
      </c>
      <c r="AR146" s="72">
        <f t="shared" si="10"/>
        <v>0</v>
      </c>
      <c r="AS146" s="72">
        <f t="shared" si="10"/>
        <v>0</v>
      </c>
      <c r="AT146" s="72">
        <f t="shared" si="10"/>
        <v>0</v>
      </c>
      <c r="AU146" s="72">
        <f t="shared" si="10"/>
        <v>0</v>
      </c>
      <c r="AV146" s="72">
        <f t="shared" si="10"/>
        <v>0</v>
      </c>
      <c r="AW146" s="72">
        <f t="shared" si="10"/>
        <v>0</v>
      </c>
      <c r="AX146" s="72">
        <f t="shared" si="10"/>
        <v>0</v>
      </c>
      <c r="AY146" s="72">
        <f t="shared" si="10"/>
        <v>0</v>
      </c>
      <c r="AZ146" s="72">
        <f t="shared" si="10"/>
        <v>0</v>
      </c>
    </row>
    <row r="148" spans="1:52" x14ac:dyDescent="0.35">
      <c r="B148" s="72" t="s">
        <v>371</v>
      </c>
      <c r="C148" s="72" t="str">
        <f>_xlfn.XLOOKUP(C43,Tbl.Projectpartners[PNr.],Tbl.Projectpartners[Partnercode],"",0,1)</f>
        <v/>
      </c>
      <c r="D148" s="72" t="str">
        <f>_xlfn.XLOOKUP(D43,Tbl.Projectpartners[PNr.],Tbl.Projectpartners[Partnercode],"",0,1)</f>
        <v/>
      </c>
      <c r="E148" s="72" t="str">
        <f>_xlfn.XLOOKUP(E43,Tbl.Projectpartners[PNr.],Tbl.Projectpartners[Partnercode],"",0,1)</f>
        <v/>
      </c>
      <c r="F148" s="72" t="str">
        <f>_xlfn.XLOOKUP(F43,Tbl.Projectpartners[PNr.],Tbl.Projectpartners[Partnercode],"",0,1)</f>
        <v/>
      </c>
      <c r="G148" s="72" t="str">
        <f>_xlfn.XLOOKUP(G43,Tbl.Projectpartners[PNr.],Tbl.Projectpartners[Partnercode],"",0,1)</f>
        <v/>
      </c>
      <c r="H148" s="72" t="str">
        <f>_xlfn.XLOOKUP(H43,Tbl.Projectpartners[PNr.],Tbl.Projectpartners[Partnercode],"",0,1)</f>
        <v/>
      </c>
      <c r="I148" s="72" t="str">
        <f>_xlfn.XLOOKUP(I43,Tbl.Projectpartners[PNr.],Tbl.Projectpartners[Partnercode],"",0,1)</f>
        <v/>
      </c>
      <c r="J148" s="72" t="str">
        <f>_xlfn.XLOOKUP(J43,Tbl.Projectpartners[PNr.],Tbl.Projectpartners[Partnercode],"",0,1)</f>
        <v/>
      </c>
      <c r="K148" s="72" t="str">
        <f>_xlfn.XLOOKUP(K43,Tbl.Projectpartners[PNr.],Tbl.Projectpartners[Partnercode],"",0,1)</f>
        <v/>
      </c>
      <c r="L148" s="72" t="str">
        <f>_xlfn.XLOOKUP(L43,Tbl.Projectpartners[PNr.],Tbl.Projectpartners[Partnercode],"",0,1)</f>
        <v/>
      </c>
      <c r="M148" s="72" t="str">
        <f>_xlfn.XLOOKUP(M43,Tbl.Projectpartners[PNr.],Tbl.Projectpartners[Partnercode],"",0,1)</f>
        <v/>
      </c>
      <c r="N148" s="72" t="str">
        <f>_xlfn.XLOOKUP(N43,Tbl.Projectpartners[PNr.],Tbl.Projectpartners[Partnercode],"",0,1)</f>
        <v/>
      </c>
      <c r="O148" s="72" t="str">
        <f>_xlfn.XLOOKUP(O43,Tbl.Projectpartners[PNr.],Tbl.Projectpartners[Partnercode],"",0,1)</f>
        <v/>
      </c>
      <c r="P148" s="72" t="str">
        <f>_xlfn.XLOOKUP(P43,Tbl.Projectpartners[PNr.],Tbl.Projectpartners[Partnercode],"",0,1)</f>
        <v/>
      </c>
      <c r="Q148" s="72" t="str">
        <f>_xlfn.XLOOKUP(Q43,Tbl.Projectpartners[PNr.],Tbl.Projectpartners[Partnercode],"",0,1)</f>
        <v/>
      </c>
      <c r="R148" s="72" t="str">
        <f>_xlfn.XLOOKUP(R43,Tbl.Projectpartners[PNr.],Tbl.Projectpartners[Partnercode],"",0,1)</f>
        <v/>
      </c>
      <c r="S148" s="72" t="str">
        <f>_xlfn.XLOOKUP(S43,Tbl.Projectpartners[PNr.],Tbl.Projectpartners[Partnercode],"",0,1)</f>
        <v/>
      </c>
      <c r="T148" s="72" t="str">
        <f>_xlfn.XLOOKUP(T43,Tbl.Projectpartners[PNr.],Tbl.Projectpartners[Partnercode],"",0,1)</f>
        <v/>
      </c>
      <c r="U148" s="72" t="str">
        <f>_xlfn.XLOOKUP(U43,Tbl.Projectpartners[PNr.],Tbl.Projectpartners[Partnercode],"",0,1)</f>
        <v/>
      </c>
      <c r="V148" s="72" t="str">
        <f>_xlfn.XLOOKUP(V43,Tbl.Projectpartners[PNr.],Tbl.Projectpartners[Partnercode],"",0,1)</f>
        <v/>
      </c>
      <c r="W148" s="72" t="str">
        <f>_xlfn.XLOOKUP(W43,Tbl.Projectpartners[PNr.],Tbl.Projectpartners[Partnercode],"",0,1)</f>
        <v/>
      </c>
      <c r="X148" s="72" t="str">
        <f>_xlfn.XLOOKUP(X43,Tbl.Projectpartners[PNr.],Tbl.Projectpartners[Partnercode],"",0,1)</f>
        <v/>
      </c>
      <c r="Y148" s="72" t="str">
        <f>_xlfn.XLOOKUP(Y43,Tbl.Projectpartners[PNr.],Tbl.Projectpartners[Partnercode],"",0,1)</f>
        <v/>
      </c>
      <c r="Z148" s="72" t="str">
        <f>_xlfn.XLOOKUP(Z43,Tbl.Projectpartners[PNr.],Tbl.Projectpartners[Partnercode],"",0,1)</f>
        <v/>
      </c>
      <c r="AA148" s="72" t="str">
        <f>_xlfn.XLOOKUP(AA43,Tbl.Projectpartners[PNr.],Tbl.Projectpartners[Partnercode],"",0,1)</f>
        <v/>
      </c>
      <c r="AB148" s="72" t="str">
        <f>_xlfn.XLOOKUP(AB43,Tbl.Projectpartners[PNr.],Tbl.Projectpartners[Partnercode],"",0,1)</f>
        <v/>
      </c>
      <c r="AC148" s="72" t="str">
        <f>_xlfn.XLOOKUP(AC43,Tbl.Projectpartners[PNr.],Tbl.Projectpartners[Partnercode],"",0,1)</f>
        <v/>
      </c>
      <c r="AD148" s="72" t="str">
        <f>_xlfn.XLOOKUP(AD43,Tbl.Projectpartners[PNr.],Tbl.Projectpartners[Partnercode],"",0,1)</f>
        <v/>
      </c>
      <c r="AE148" s="72" t="str">
        <f>_xlfn.XLOOKUP(AE43,Tbl.Projectpartners[PNr.],Tbl.Projectpartners[Partnercode],"",0,1)</f>
        <v/>
      </c>
      <c r="AF148" s="72" t="str">
        <f>_xlfn.XLOOKUP(AF43,Tbl.Projectpartners[PNr.],Tbl.Projectpartners[Partnercode],"",0,1)</f>
        <v/>
      </c>
      <c r="AG148" s="72" t="str">
        <f>_xlfn.XLOOKUP(AG43,Tbl.Projectpartners[PNr.],Tbl.Projectpartners[Partnercode],"",0,1)</f>
        <v/>
      </c>
      <c r="AH148" s="72" t="str">
        <f>_xlfn.XLOOKUP(AH43,Tbl.Projectpartners[PNr.],Tbl.Projectpartners[Partnercode],"",0,1)</f>
        <v/>
      </c>
      <c r="AI148" s="72" t="str">
        <f>_xlfn.XLOOKUP(AI43,Tbl.Projectpartners[PNr.],Tbl.Projectpartners[Partnercode],"",0,1)</f>
        <v/>
      </c>
      <c r="AJ148" s="72" t="str">
        <f>_xlfn.XLOOKUP(AJ43,Tbl.Projectpartners[PNr.],Tbl.Projectpartners[Partnercode],"",0,1)</f>
        <v/>
      </c>
      <c r="AK148" s="72" t="str">
        <f>_xlfn.XLOOKUP(AK43,Tbl.Projectpartners[PNr.],Tbl.Projectpartners[Partnercode],"",0,1)</f>
        <v/>
      </c>
      <c r="AL148" s="72" t="str">
        <f>_xlfn.XLOOKUP(AL43,Tbl.Projectpartners[PNr.],Tbl.Projectpartners[Partnercode],"",0,1)</f>
        <v/>
      </c>
      <c r="AM148" s="72" t="str">
        <f>_xlfn.XLOOKUP(AM43,Tbl.Projectpartners[PNr.],Tbl.Projectpartners[Partnercode],"",0,1)</f>
        <v/>
      </c>
      <c r="AN148" s="72" t="str">
        <f>_xlfn.XLOOKUP(AN43,Tbl.Projectpartners[PNr.],Tbl.Projectpartners[Partnercode],"",0,1)</f>
        <v/>
      </c>
      <c r="AO148" s="72" t="str">
        <f>_xlfn.XLOOKUP(AO43,Tbl.Projectpartners[PNr.],Tbl.Projectpartners[Partnercode],"",0,1)</f>
        <v/>
      </c>
      <c r="AP148" s="72" t="str">
        <f>_xlfn.XLOOKUP(AP43,Tbl.Projectpartners[PNr.],Tbl.Projectpartners[Partnercode],"",0,1)</f>
        <v/>
      </c>
      <c r="AQ148" s="72" t="str">
        <f>_xlfn.XLOOKUP(AQ43,Tbl.Projectpartners[PNr.],Tbl.Projectpartners[Partnercode],"",0,1)</f>
        <v/>
      </c>
      <c r="AR148" s="72" t="str">
        <f>_xlfn.XLOOKUP(AR43,Tbl.Projectpartners[PNr.],Tbl.Projectpartners[Partnercode],"",0,1)</f>
        <v/>
      </c>
      <c r="AS148" s="72" t="str">
        <f>_xlfn.XLOOKUP(AS43,Tbl.Projectpartners[PNr.],Tbl.Projectpartners[Partnercode],"",0,1)</f>
        <v/>
      </c>
      <c r="AT148" s="72" t="str">
        <f>_xlfn.XLOOKUP(AT43,Tbl.Projectpartners[PNr.],Tbl.Projectpartners[Partnercode],"",0,1)</f>
        <v/>
      </c>
      <c r="AU148" s="72" t="str">
        <f>_xlfn.XLOOKUP(AU43,Tbl.Projectpartners[PNr.],Tbl.Projectpartners[Partnercode],"",0,1)</f>
        <v/>
      </c>
      <c r="AV148" s="72" t="str">
        <f>_xlfn.XLOOKUP(AV43,Tbl.Projectpartners[PNr.],Tbl.Projectpartners[Partnercode],"",0,1)</f>
        <v/>
      </c>
      <c r="AW148" s="72" t="str">
        <f>_xlfn.XLOOKUP(AW43,Tbl.Projectpartners[PNr.],Tbl.Projectpartners[Partnercode],"",0,1)</f>
        <v/>
      </c>
      <c r="AX148" s="72" t="str">
        <f>_xlfn.XLOOKUP(AX43,Tbl.Projectpartners[PNr.],Tbl.Projectpartners[Partnercode],"",0,1)</f>
        <v/>
      </c>
      <c r="AY148" s="72" t="str">
        <f>_xlfn.XLOOKUP(AY43,Tbl.Projectpartners[PNr.],Tbl.Projectpartners[Partnercode],"",0,1)</f>
        <v/>
      </c>
      <c r="AZ148" s="72" t="str">
        <f>_xlfn.XLOOKUP(AZ43,Tbl.Projectpartners[PNr.],Tbl.Projectpartners[Naam],"",0,1)</f>
        <v/>
      </c>
    </row>
    <row r="149" spans="1:52" x14ac:dyDescent="0.35">
      <c r="A149" s="72" t="s">
        <v>536</v>
      </c>
      <c r="B149" s="77"/>
    </row>
    <row r="150" spans="1:52" x14ac:dyDescent="0.35">
      <c r="A150" s="72" t="s">
        <v>164</v>
      </c>
      <c r="B150" s="87">
        <f>SUMIF(Tbl.Kosten[Sanr.],'Tussenblad Begroting'!$A150,Tbl.Kosten[Subsidie])+SUMIF(Tb.Financiering[SAnr.],'Tussenblad Begroting'!$A150,Tb.Financiering[Correctie GLB subsidie])</f>
        <v>0</v>
      </c>
    </row>
    <row r="151" spans="1:52" x14ac:dyDescent="0.35">
      <c r="A151" s="72" t="s">
        <v>165</v>
      </c>
      <c r="B151" s="87">
        <f>SUMIF(Tbl.Kosten[Sanr.],'Tussenblad Begroting'!$A151,Tbl.Kosten[Subsidie])+SUMIF(Tb.Financiering[SAnr.],'Tussenblad Begroting'!$A151,Tb.Financiering[Correctie GLB subsidie])</f>
        <v>0</v>
      </c>
    </row>
    <row r="152" spans="1:52" x14ac:dyDescent="0.35">
      <c r="A152" s="72" t="s">
        <v>166</v>
      </c>
      <c r="B152" s="87">
        <f>SUMIF(Tbl.Kosten[Sanr.],'Tussenblad Begroting'!$A152,Tbl.Kosten[Subsidie])+SUMIF(Tb.Financiering[SAnr.],'Tussenblad Begroting'!$A152,Tb.Financiering[Correctie GLB subsidie])</f>
        <v>0</v>
      </c>
    </row>
    <row r="153" spans="1:52" x14ac:dyDescent="0.35">
      <c r="A153" s="72" t="s">
        <v>167</v>
      </c>
      <c r="B153" s="87">
        <f>SUMIF(Tbl.Kosten[Sanr.],'Tussenblad Begroting'!$A153,Tbl.Kosten[Subsidie])+SUMIF(Tb.Financiering[SAnr.],'Tussenblad Begroting'!$A153,Tb.Financiering[Correctie GLB subsidie])</f>
        <v>0</v>
      </c>
    </row>
    <row r="154" spans="1:52" x14ac:dyDescent="0.35">
      <c r="A154" s="72" t="s">
        <v>345</v>
      </c>
      <c r="B154" s="87">
        <f>SUMIF(Tbl.Kosten[Sanr.],'Tussenblad Begroting'!$A154,Tbl.Kosten[Subsidie])+SUMIF(Tb.Financiering[SAnr.],'Tussenblad Begroting'!$A154,Tb.Financiering[Correctie GLB subsidie])</f>
        <v>0</v>
      </c>
    </row>
    <row r="155" spans="1:52" x14ac:dyDescent="0.35">
      <c r="A155" s="72" t="s">
        <v>346</v>
      </c>
      <c r="B155" s="87">
        <f>SUMIF(Tbl.Kosten[Sanr.],'Tussenblad Begroting'!$A155,Tbl.Kosten[Subsidie])+SUMIF(Tb.Financiering[SAnr.],'Tussenblad Begroting'!$A155,Tb.Financiering[Correctie GLB subsidie])</f>
        <v>0</v>
      </c>
    </row>
    <row r="156" spans="1:52" x14ac:dyDescent="0.35">
      <c r="A156" s="72" t="s">
        <v>347</v>
      </c>
      <c r="B156" s="87">
        <f>SUMIF(Tbl.Kosten[Sanr.],'Tussenblad Begroting'!$A156,Tbl.Kosten[Subsidie])+SUMIF(Tb.Financiering[SAnr.],'Tussenblad Begroting'!$A156,Tb.Financiering[Correctie GLB subsidie])</f>
        <v>0</v>
      </c>
    </row>
    <row r="157" spans="1:52" x14ac:dyDescent="0.35">
      <c r="A157" s="72" t="s">
        <v>348</v>
      </c>
      <c r="B157" s="87">
        <f>SUMIF(Tbl.Kosten[Sanr.],'Tussenblad Begroting'!$A157,Tbl.Kosten[Subsidie])+SUMIF(Tb.Financiering[SAnr.],'Tussenblad Begroting'!$A157,Tb.Financiering[Correctie GLB subsidie])</f>
        <v>0</v>
      </c>
    </row>
    <row r="158" spans="1:52" x14ac:dyDescent="0.35">
      <c r="A158" s="72" t="s">
        <v>349</v>
      </c>
      <c r="B158" s="87">
        <f>SUMIF(Tbl.Kosten[Sanr.],'Tussenblad Begroting'!$A158,Tbl.Kosten[Subsidie])+SUMIF(Tb.Financiering[SAnr.],'Tussenblad Begroting'!$A158,Tb.Financiering[Correctie GLB subsidie])</f>
        <v>0</v>
      </c>
    </row>
    <row r="159" spans="1:52" x14ac:dyDescent="0.35">
      <c r="A159" s="72" t="s">
        <v>350</v>
      </c>
      <c r="B159" s="87">
        <f>SUMIF(Tbl.Kosten[Sanr.],'Tussenblad Begroting'!$A159,Tbl.Kosten[Subsidie])+SUMIF(Tb.Financiering[SAnr.],'Tussenblad Begroting'!$A159,Tb.Financiering[Correctie GLB subsidie])</f>
        <v>0</v>
      </c>
    </row>
    <row r="160" spans="1:52" x14ac:dyDescent="0.35">
      <c r="A160" s="72" t="s">
        <v>351</v>
      </c>
      <c r="B160" s="87">
        <f>SUMIF(Tbl.Kosten[Sanr.],'Tussenblad Begroting'!$A160,Tbl.Kosten[Subsidie])+SUMIF(Tb.Financiering[SAnr.],'Tussenblad Begroting'!$A160,Tb.Financiering[Correctie GLB subsidie])</f>
        <v>0</v>
      </c>
    </row>
    <row r="161" spans="1:2" x14ac:dyDescent="0.35">
      <c r="A161" s="72" t="s">
        <v>352</v>
      </c>
      <c r="B161" s="87">
        <f>SUMIF(Tbl.Kosten[Sanr.],'Tussenblad Begroting'!$A161,Tbl.Kosten[Subsidie])+SUMIF(Tb.Financiering[SAnr.],'Tussenblad Begroting'!$A161,Tb.Financiering[Correctie GLB subsidie])</f>
        <v>0</v>
      </c>
    </row>
    <row r="162" spans="1:2" x14ac:dyDescent="0.35">
      <c r="A162" s="72" t="s">
        <v>353</v>
      </c>
      <c r="B162" s="87">
        <f>SUMIF(Tbl.Kosten[Sanr.],'Tussenblad Begroting'!$A162,Tbl.Kosten[Subsidie])+SUMIF(Tb.Financiering[SAnr.],'Tussenblad Begroting'!$A162,Tb.Financiering[Correctie GLB subsidie])</f>
        <v>0</v>
      </c>
    </row>
    <row r="163" spans="1:2" x14ac:dyDescent="0.35">
      <c r="A163" s="72" t="s">
        <v>354</v>
      </c>
      <c r="B163" s="87">
        <f>SUMIF(Tbl.Kosten[Sanr.],'Tussenblad Begroting'!$A163,Tbl.Kosten[Subsidie])+SUMIF(Tb.Financiering[SAnr.],'Tussenblad Begroting'!$A163,Tb.Financiering[Correctie GLB subsidie])</f>
        <v>0</v>
      </c>
    </row>
    <row r="164" spans="1:2" x14ac:dyDescent="0.35">
      <c r="A164" s="72" t="s">
        <v>355</v>
      </c>
      <c r="B164" s="87">
        <f>SUMIF(Tbl.Kosten[Sanr.],'Tussenblad Begroting'!$A164,Tbl.Kosten[Subsidie])+SUMIF(Tb.Financiering[SAnr.],'Tussenblad Begroting'!$A164,Tb.Financiering[Correctie GLB subsidie])</f>
        <v>0</v>
      </c>
    </row>
    <row r="165" spans="1:2" x14ac:dyDescent="0.35">
      <c r="A165" s="72" t="s">
        <v>356</v>
      </c>
      <c r="B165" s="87">
        <f>SUMIF(Tbl.Kosten[Sanr.],'Tussenblad Begroting'!$A165,Tbl.Kosten[Subsidie])+SUMIF(Tb.Financiering[SAnr.],'Tussenblad Begroting'!$A165,Tb.Financiering[Correctie GLB subsidie])</f>
        <v>0</v>
      </c>
    </row>
    <row r="166" spans="1:2" x14ac:dyDescent="0.35">
      <c r="A166" s="72" t="s">
        <v>357</v>
      </c>
      <c r="B166" s="87">
        <f>SUMIF(Tbl.Kosten[Sanr.],'Tussenblad Begroting'!$A166,Tbl.Kosten[Subsidie])+SUMIF(Tb.Financiering[SAnr.],'Tussenblad Begroting'!$A166,Tb.Financiering[Correctie GLB subsidie])</f>
        <v>0</v>
      </c>
    </row>
    <row r="167" spans="1:2" x14ac:dyDescent="0.35">
      <c r="A167" s="72" t="s">
        <v>358</v>
      </c>
      <c r="B167" s="87">
        <f>SUMIF(Tbl.Kosten[Sanr.],'Tussenblad Begroting'!$A167,Tbl.Kosten[Subsidie])+SUMIF(Tb.Financiering[SAnr.],'Tussenblad Begroting'!$A167,Tb.Financiering[Correctie GLB subsidie])</f>
        <v>0</v>
      </c>
    </row>
    <row r="168" spans="1:2" x14ac:dyDescent="0.35">
      <c r="A168" s="72" t="s">
        <v>359</v>
      </c>
      <c r="B168" s="87">
        <f>SUMIF(Tbl.Kosten[Sanr.],'Tussenblad Begroting'!$A168,Tbl.Kosten[Subsidie])+SUMIF(Tb.Financiering[SAnr.],'Tussenblad Begroting'!$A168,Tb.Financiering[Correctie GLB subsidie])</f>
        <v>0</v>
      </c>
    </row>
    <row r="169" spans="1:2" x14ac:dyDescent="0.35">
      <c r="A169" s="72" t="s">
        <v>360</v>
      </c>
      <c r="B169" s="87">
        <f>SUMIF(Tbl.Kosten[Sanr.],'Tussenblad Begroting'!$A169,Tbl.Kosten[Subsidie])+SUMIF(Tb.Financiering[SAnr.],'Tussenblad Begroting'!$A169,Tb.Financiering[Correctie GLB subsidie])</f>
        <v>0</v>
      </c>
    </row>
    <row r="170" spans="1:2" x14ac:dyDescent="0.35">
      <c r="A170" s="72" t="s">
        <v>361</v>
      </c>
      <c r="B170" s="87">
        <f>SUMIF(Tbl.Kosten[Sanr.],'Tussenblad Begroting'!$A170,Tbl.Kosten[Subsidie])+SUMIF(Tb.Financiering[SAnr.],'Tussenblad Begroting'!$A170,Tb.Financiering[Correctie GLB subsidie])</f>
        <v>0</v>
      </c>
    </row>
    <row r="171" spans="1:2" x14ac:dyDescent="0.35">
      <c r="A171" s="72" t="s">
        <v>362</v>
      </c>
      <c r="B171" s="87">
        <f>SUMIF(Tbl.Kosten[Sanr.],'Tussenblad Begroting'!$A171,Tbl.Kosten[Subsidie])+SUMIF(Tb.Financiering[SAnr.],'Tussenblad Begroting'!$A171,Tb.Financiering[Correctie GLB subsidie])</f>
        <v>0</v>
      </c>
    </row>
    <row r="172" spans="1:2" x14ac:dyDescent="0.35">
      <c r="A172" s="72" t="s">
        <v>363</v>
      </c>
      <c r="B172" s="87">
        <f>SUMIF(Tbl.Kosten[Sanr.],'Tussenblad Begroting'!$A172,Tbl.Kosten[Subsidie])+SUMIF(Tb.Financiering[SAnr.],'Tussenblad Begroting'!$A172,Tb.Financiering[Correctie GLB subsidie])</f>
        <v>0</v>
      </c>
    </row>
    <row r="173" spans="1:2" x14ac:dyDescent="0.35">
      <c r="A173" s="72" t="s">
        <v>364</v>
      </c>
      <c r="B173" s="87">
        <f>SUMIF(Tbl.Kosten[Sanr.],'Tussenblad Begroting'!$A173,Tbl.Kosten[Subsidie])+SUMIF(Tb.Financiering[SAnr.],'Tussenblad Begroting'!$A173,Tb.Financiering[Correctie GLB subsidie])</f>
        <v>0</v>
      </c>
    </row>
    <row r="174" spans="1:2" x14ac:dyDescent="0.35">
      <c r="A174" s="72" t="s">
        <v>365</v>
      </c>
      <c r="B174" s="87">
        <f>SUMIF(Tbl.Kosten[Sanr.],'Tussenblad Begroting'!$A174,Tbl.Kosten[Subsidie])+SUMIF(Tb.Financiering[SAnr.],'Tussenblad Begroting'!$A174,Tb.Financiering[Correctie GLB subsidie])</f>
        <v>0</v>
      </c>
    </row>
    <row r="175" spans="1:2" x14ac:dyDescent="0.35">
      <c r="A175" s="72" t="s">
        <v>366</v>
      </c>
      <c r="B175" s="87">
        <f>SUMIF(Tbl.Kosten[Sanr.],'Tussenblad Begroting'!$A175,Tbl.Kosten[Subsidie])+SUMIF(Tb.Financiering[SAnr.],'Tussenblad Begroting'!$A175,Tb.Financiering[Correctie GLB subsidie])</f>
        <v>0</v>
      </c>
    </row>
    <row r="176" spans="1:2" x14ac:dyDescent="0.35">
      <c r="A176" s="72" t="s">
        <v>367</v>
      </c>
      <c r="B176" s="87">
        <f>SUMIF(Tbl.Kosten[Sanr.],'Tussenblad Begroting'!$A176,Tbl.Kosten[Subsidie])+SUMIF(Tb.Financiering[SAnr.],'Tussenblad Begroting'!$A176,Tb.Financiering[Correctie GLB subsidie])</f>
        <v>0</v>
      </c>
    </row>
    <row r="177" spans="1:52" x14ac:dyDescent="0.35">
      <c r="A177" s="72" t="s">
        <v>368</v>
      </c>
      <c r="B177" s="87">
        <f>SUMIF(Tbl.Kosten[Sanr.],'Tussenblad Begroting'!$A177,Tbl.Kosten[Subsidie])+SUMIF(Tb.Financiering[SAnr.],'Tussenblad Begroting'!$A177,Tb.Financiering[Correctie GLB subsidie])</f>
        <v>0</v>
      </c>
    </row>
    <row r="178" spans="1:52" x14ac:dyDescent="0.35">
      <c r="B178" s="77">
        <f>SUM(B150:B177)</f>
        <v>0</v>
      </c>
      <c r="C178" s="77"/>
      <c r="D178" s="77"/>
      <c r="E178" s="77"/>
      <c r="F178" s="77"/>
      <c r="G178" s="77"/>
      <c r="H178" s="77"/>
      <c r="I178" s="77"/>
      <c r="J178" s="77"/>
      <c r="K178" s="77"/>
      <c r="L178" s="77"/>
      <c r="M178" s="77"/>
      <c r="N178" s="77"/>
      <c r="O178" s="77"/>
      <c r="P178" s="77"/>
      <c r="Q178" s="77"/>
      <c r="R178" s="77"/>
      <c r="S178" s="77"/>
      <c r="T178" s="77"/>
      <c r="U178" s="77"/>
      <c r="V178" s="77"/>
      <c r="W178" s="77"/>
      <c r="X178" s="77"/>
      <c r="Y178" s="77"/>
      <c r="Z178" s="77"/>
      <c r="AA178" s="77"/>
      <c r="AB178" s="77"/>
      <c r="AC178" s="77"/>
      <c r="AD178" s="77"/>
      <c r="AE178" s="77"/>
      <c r="AF178" s="77"/>
      <c r="AG178" s="77"/>
      <c r="AH178" s="77"/>
      <c r="AI178" s="77"/>
      <c r="AJ178" s="77"/>
      <c r="AK178" s="77"/>
      <c r="AL178" s="77"/>
      <c r="AM178" s="77"/>
      <c r="AN178" s="77"/>
      <c r="AO178" s="77"/>
      <c r="AP178" s="77"/>
      <c r="AQ178" s="77"/>
      <c r="AR178" s="77"/>
      <c r="AS178" s="77"/>
      <c r="AT178" s="77"/>
      <c r="AU178" s="77"/>
      <c r="AV178" s="77"/>
      <c r="AW178" s="77"/>
      <c r="AX178" s="77"/>
      <c r="AY178" s="77"/>
      <c r="AZ178" s="77"/>
    </row>
  </sheetData>
  <sheetProtection sheet="1" objects="1" scenarios="1"/>
  <phoneticPr fontId="14"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1F8EB-6BA8-49BC-84DB-C4FCCF2E09A2}">
  <sheetPr codeName="Blad8">
    <tabColor rgb="FF004A99"/>
    <pageSetUpPr fitToPage="1"/>
  </sheetPr>
  <dimension ref="A1:FT407"/>
  <sheetViews>
    <sheetView showGridLines="0" workbookViewId="0">
      <pane xSplit="1" ySplit="6" topLeftCell="B7" activePane="bottomRight" state="frozen"/>
      <selection pane="topRight" activeCell="B1" sqref="B1"/>
      <selection pane="bottomLeft" activeCell="A7" sqref="A7"/>
      <selection pane="bottomRight" activeCell="B11" sqref="B11"/>
    </sheetView>
  </sheetViews>
  <sheetFormatPr defaultColWidth="0" defaultRowHeight="15" x14ac:dyDescent="0.3"/>
  <cols>
    <col min="1" max="1" width="2.7109375" style="30" customWidth="1"/>
    <col min="2" max="2" width="45.7109375" style="7" customWidth="1"/>
    <col min="3" max="52" width="18.7109375" style="4" customWidth="1"/>
    <col min="53" max="176" width="0" style="4" hidden="1" customWidth="1"/>
    <col min="177" max="16384" width="9.140625" style="4" hidden="1"/>
  </cols>
  <sheetData>
    <row r="1" spans="1:52" x14ac:dyDescent="0.3">
      <c r="A1" s="83"/>
      <c r="B1" s="177"/>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84"/>
      <c r="AF1" s="84"/>
      <c r="AG1" s="84"/>
      <c r="AH1" s="84"/>
      <c r="AI1" s="84"/>
      <c r="AJ1" s="84"/>
      <c r="AK1" s="84"/>
      <c r="AL1" s="84"/>
      <c r="AM1" s="84"/>
      <c r="AN1" s="84"/>
      <c r="AO1" s="84"/>
      <c r="AP1" s="84"/>
      <c r="AQ1" s="84"/>
      <c r="AR1" s="84"/>
      <c r="AS1" s="84"/>
      <c r="AT1" s="84"/>
      <c r="AU1" s="84"/>
      <c r="AV1" s="84"/>
      <c r="AW1" s="84"/>
      <c r="AX1" s="84"/>
      <c r="AY1" s="84"/>
      <c r="AZ1" s="84"/>
    </row>
    <row r="2" spans="1:52" ht="18" x14ac:dyDescent="0.35">
      <c r="A2" s="162"/>
      <c r="B2" s="178" t="str">
        <f>Partners!B2</f>
        <v>Project</v>
      </c>
      <c r="F2" s="6" t="s">
        <v>422</v>
      </c>
      <c r="H2" s="6" t="s">
        <v>420</v>
      </c>
    </row>
    <row r="3" spans="1:52" ht="15.75" x14ac:dyDescent="0.3">
      <c r="A3" s="162"/>
      <c r="B3" s="179" t="str">
        <f>Partners!B3</f>
        <v>Projectnaam</v>
      </c>
      <c r="C3" s="127">
        <f>Partners!C3</f>
        <v>0</v>
      </c>
      <c r="F3" s="26" t="s">
        <v>32</v>
      </c>
      <c r="H3" s="28" t="s">
        <v>57</v>
      </c>
      <c r="I3" s="28" t="s">
        <v>63</v>
      </c>
    </row>
    <row r="4" spans="1:52" ht="15.75" x14ac:dyDescent="0.3">
      <c r="A4" s="162"/>
      <c r="B4" s="179" t="str">
        <f>Partners!B4</f>
        <v>Projectlocatie</v>
      </c>
      <c r="C4" s="128">
        <f>Partners!C4</f>
        <v>0</v>
      </c>
      <c r="F4" s="26" t="s">
        <v>0</v>
      </c>
      <c r="H4" s="28" t="s">
        <v>32</v>
      </c>
      <c r="I4" s="28" t="s">
        <v>395</v>
      </c>
    </row>
    <row r="5" spans="1:52" ht="15.75" x14ac:dyDescent="0.3">
      <c r="A5" s="162"/>
      <c r="B5" s="179" t="str">
        <f>Partners!B5</f>
        <v>Penvoerder</v>
      </c>
      <c r="C5" s="128" t="str">
        <f>Partners!C5</f>
        <v/>
      </c>
      <c r="F5" s="27" t="s">
        <v>3</v>
      </c>
      <c r="H5" s="28" t="s">
        <v>62</v>
      </c>
    </row>
    <row r="6" spans="1:52" ht="15.75" x14ac:dyDescent="0.3">
      <c r="A6" s="162"/>
      <c r="B6" s="179"/>
      <c r="F6" s="26" t="s">
        <v>439</v>
      </c>
    </row>
    <row r="7" spans="1:52" ht="18" x14ac:dyDescent="0.35">
      <c r="A7" s="47"/>
      <c r="B7" s="178"/>
      <c r="D7" s="3" t="s">
        <v>57</v>
      </c>
    </row>
    <row r="8" spans="1:52" s="48" customFormat="1" ht="18" x14ac:dyDescent="0.35">
      <c r="A8" s="47"/>
      <c r="B8" s="180"/>
      <c r="C8" s="248" t="s">
        <v>36</v>
      </c>
      <c r="D8" s="49" cm="1">
        <f t="array" ref="D8">_xlfn.DROP('Tussenblad Begroting'!C109:AZ109,,Partners!B60*-1)</f>
        <v>0</v>
      </c>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49"/>
      <c r="AO8" s="49"/>
      <c r="AP8" s="49"/>
      <c r="AQ8" s="49"/>
      <c r="AR8" s="49"/>
      <c r="AS8" s="49"/>
      <c r="AT8" s="49"/>
      <c r="AU8" s="49"/>
      <c r="AV8" s="49"/>
      <c r="AW8" s="49"/>
      <c r="AX8" s="49"/>
      <c r="AY8" s="49"/>
      <c r="AZ8" s="49"/>
    </row>
    <row r="9" spans="1:52" s="52" customFormat="1" ht="15.75" thickBot="1" x14ac:dyDescent="0.35">
      <c r="A9" s="47"/>
      <c r="B9" s="181"/>
      <c r="C9" s="50" cm="1">
        <f t="array" ref="C9:D9">_xlfn.DROP('Tussenblad Begroting'!$B$1:$AZ$1,,Partners!$B$60*-1)</f>
        <v>0</v>
      </c>
      <c r="D9" s="51">
        <v>0</v>
      </c>
      <c r="E9" s="51"/>
      <c r="F9" s="51"/>
      <c r="G9" s="51"/>
      <c r="H9" s="51"/>
      <c r="I9" s="51"/>
      <c r="J9" s="51"/>
      <c r="K9" s="51"/>
      <c r="L9" s="51"/>
      <c r="M9" s="51"/>
      <c r="N9" s="51"/>
      <c r="O9" s="51"/>
      <c r="P9" s="51"/>
      <c r="Q9" s="51"/>
      <c r="R9" s="51"/>
      <c r="S9" s="51"/>
      <c r="T9" s="51"/>
      <c r="U9" s="51"/>
      <c r="V9" s="51"/>
      <c r="W9" s="51"/>
      <c r="X9" s="51"/>
      <c r="Y9" s="51"/>
      <c r="Z9" s="51"/>
      <c r="AA9" s="51"/>
      <c r="AB9" s="51"/>
      <c r="AC9" s="51"/>
      <c r="AD9" s="51"/>
      <c r="AE9" s="51"/>
      <c r="AF9" s="51"/>
      <c r="AG9" s="51"/>
      <c r="AH9" s="51"/>
      <c r="AI9" s="51"/>
      <c r="AJ9" s="51"/>
      <c r="AK9" s="51"/>
      <c r="AL9" s="51"/>
      <c r="AM9" s="51"/>
      <c r="AN9" s="51"/>
      <c r="AO9" s="51"/>
      <c r="AP9" s="51"/>
      <c r="AQ9" s="51"/>
      <c r="AR9" s="51"/>
      <c r="AS9" s="51"/>
      <c r="AT9" s="51"/>
      <c r="AU9" s="51"/>
      <c r="AV9" s="51"/>
      <c r="AW9" s="51"/>
      <c r="AX9" s="51"/>
      <c r="AY9" s="51"/>
      <c r="AZ9" s="51"/>
    </row>
    <row r="10" spans="1:52" ht="18.75" thickTop="1" x14ac:dyDescent="0.35">
      <c r="A10" s="47"/>
      <c r="B10" s="178" t="s">
        <v>373</v>
      </c>
      <c r="C10" s="45"/>
      <c r="D10" s="45"/>
      <c r="E10" s="45"/>
      <c r="F10" s="45"/>
      <c r="G10" s="45"/>
      <c r="H10" s="45"/>
      <c r="I10" s="45"/>
      <c r="J10" s="45"/>
      <c r="K10" s="45"/>
      <c r="L10" s="45"/>
      <c r="M10" s="45"/>
      <c r="N10" s="45"/>
      <c r="O10" s="45"/>
      <c r="P10" s="45"/>
      <c r="Q10" s="45"/>
      <c r="R10" s="45"/>
      <c r="S10" s="45"/>
      <c r="T10" s="45"/>
      <c r="U10" s="45"/>
      <c r="V10" s="45"/>
      <c r="W10" s="45"/>
      <c r="X10" s="45"/>
      <c r="Y10" s="45"/>
      <c r="Z10" s="45"/>
      <c r="AA10" s="45"/>
      <c r="AB10" s="45"/>
      <c r="AC10" s="45"/>
      <c r="AD10" s="45"/>
      <c r="AE10" s="45"/>
      <c r="AF10" s="45"/>
      <c r="AG10" s="45"/>
      <c r="AH10" s="45"/>
      <c r="AI10" s="45"/>
      <c r="AJ10" s="45"/>
      <c r="AK10" s="45"/>
      <c r="AL10" s="45"/>
      <c r="AM10" s="45"/>
      <c r="AN10" s="45"/>
      <c r="AO10" s="45"/>
      <c r="AP10" s="45"/>
      <c r="AQ10" s="45"/>
      <c r="AR10" s="45"/>
      <c r="AS10" s="45"/>
      <c r="AT10" s="45"/>
      <c r="AU10" s="45"/>
      <c r="AV10" s="45"/>
      <c r="AW10" s="45"/>
      <c r="AX10" s="45"/>
      <c r="AY10" s="45"/>
      <c r="AZ10" s="45"/>
    </row>
    <row r="11" spans="1:52" s="185" customFormat="1" x14ac:dyDescent="0.3">
      <c r="A11" s="194"/>
      <c r="B11" s="183" t="e" cm="1" vm="1">
        <f t="array" ref="B11">_xlfn.DROP(Tbl.Werkpakketten[Naam],Werkpakketten!$B$61*-1,)</f>
        <v>#VALUE!</v>
      </c>
      <c r="C11" s="184" t="e" cm="1" vm="1">
        <f t="array" ref="C11">_xlfn.DROP('Tussenblad Begroting'!$B$3:$AZ$52,Werkpakketten!$B$61*-1,Partners!$B$60*-1)</f>
        <v>#VALUE!</v>
      </c>
      <c r="D11" s="195"/>
      <c r="E11" s="195"/>
      <c r="F11" s="195"/>
      <c r="G11" s="195"/>
      <c r="H11" s="195"/>
      <c r="I11" s="195"/>
      <c r="J11" s="195"/>
      <c r="K11" s="195"/>
      <c r="L11" s="195"/>
      <c r="M11" s="195"/>
      <c r="N11" s="195"/>
      <c r="O11" s="195"/>
      <c r="P11" s="195"/>
      <c r="Q11" s="195"/>
      <c r="R11" s="195"/>
      <c r="S11" s="195"/>
      <c r="T11" s="195"/>
      <c r="U11" s="195"/>
      <c r="V11" s="195"/>
      <c r="W11" s="195"/>
      <c r="X11" s="195"/>
      <c r="Y11" s="195"/>
      <c r="Z11" s="195"/>
      <c r="AA11" s="195"/>
      <c r="AB11" s="195"/>
      <c r="AC11" s="195"/>
      <c r="AD11" s="195"/>
      <c r="AE11" s="195"/>
      <c r="AF11" s="195"/>
      <c r="AG11" s="195"/>
      <c r="AH11" s="195"/>
      <c r="AI11" s="195"/>
      <c r="AJ11" s="195"/>
      <c r="AK11" s="195"/>
      <c r="AL11" s="195"/>
      <c r="AM11" s="195"/>
      <c r="AN11" s="195"/>
      <c r="AO11" s="195"/>
      <c r="AP11" s="195"/>
      <c r="AQ11" s="195"/>
      <c r="AR11" s="195"/>
      <c r="AS11" s="195"/>
      <c r="AT11" s="195"/>
      <c r="AU11" s="195"/>
      <c r="AV11" s="195"/>
      <c r="AW11" s="195"/>
      <c r="AX11" s="195"/>
      <c r="AY11" s="195"/>
      <c r="AZ11" s="195"/>
    </row>
    <row r="12" spans="1:52" s="202" customFormat="1" x14ac:dyDescent="0.3">
      <c r="A12" s="197"/>
      <c r="B12" s="198"/>
      <c r="C12" s="199"/>
      <c r="D12" s="200"/>
      <c r="E12" s="200"/>
      <c r="F12" s="200"/>
      <c r="G12" s="200"/>
      <c r="H12" s="200"/>
      <c r="I12" s="200"/>
      <c r="J12" s="200"/>
      <c r="K12" s="200"/>
      <c r="L12" s="200"/>
      <c r="M12" s="200"/>
      <c r="N12" s="200"/>
      <c r="O12" s="200"/>
      <c r="P12" s="200"/>
      <c r="Q12" s="200"/>
      <c r="R12" s="200"/>
      <c r="S12" s="200"/>
      <c r="T12" s="200"/>
      <c r="U12" s="200"/>
      <c r="V12" s="200"/>
      <c r="W12" s="200"/>
      <c r="X12" s="200"/>
      <c r="Y12" s="200"/>
      <c r="Z12" s="200"/>
      <c r="AA12" s="200"/>
      <c r="AB12" s="200"/>
      <c r="AC12" s="200"/>
      <c r="AD12" s="200"/>
      <c r="AE12" s="200"/>
      <c r="AF12" s="200"/>
      <c r="AG12" s="200"/>
      <c r="AH12" s="200"/>
      <c r="AI12" s="200"/>
      <c r="AJ12" s="200"/>
      <c r="AK12" s="200"/>
      <c r="AL12" s="200"/>
      <c r="AM12" s="200"/>
      <c r="AN12" s="200"/>
      <c r="AO12" s="200"/>
      <c r="AP12" s="200"/>
      <c r="AQ12" s="200"/>
      <c r="AR12" s="200"/>
      <c r="AS12" s="200"/>
      <c r="AT12" s="200"/>
      <c r="AU12" s="200"/>
      <c r="AV12" s="200"/>
      <c r="AW12" s="200"/>
      <c r="AX12" s="200"/>
      <c r="AY12" s="200"/>
      <c r="AZ12" s="200"/>
    </row>
    <row r="13" spans="1:52" s="202" customFormat="1" x14ac:dyDescent="0.3">
      <c r="A13" s="197"/>
      <c r="B13" s="198"/>
      <c r="C13" s="199"/>
      <c r="D13" s="200"/>
      <c r="E13" s="200"/>
      <c r="F13" s="200"/>
      <c r="G13" s="200"/>
      <c r="H13" s="200"/>
      <c r="I13" s="200"/>
      <c r="J13" s="200"/>
      <c r="K13" s="200"/>
      <c r="L13" s="200"/>
      <c r="M13" s="200"/>
      <c r="N13" s="200"/>
      <c r="O13" s="200"/>
      <c r="P13" s="200"/>
      <c r="Q13" s="200"/>
      <c r="R13" s="200"/>
      <c r="S13" s="200"/>
      <c r="T13" s="200"/>
      <c r="U13" s="200"/>
      <c r="V13" s="200"/>
      <c r="W13" s="200"/>
      <c r="X13" s="200"/>
      <c r="Y13" s="200"/>
      <c r="Z13" s="200"/>
      <c r="AA13" s="200"/>
      <c r="AB13" s="200"/>
      <c r="AC13" s="200"/>
      <c r="AD13" s="200"/>
      <c r="AE13" s="200"/>
      <c r="AF13" s="200"/>
      <c r="AG13" s="200"/>
      <c r="AH13" s="200"/>
      <c r="AI13" s="200"/>
      <c r="AJ13" s="200"/>
      <c r="AK13" s="200"/>
      <c r="AL13" s="200"/>
      <c r="AM13" s="200"/>
      <c r="AN13" s="200"/>
      <c r="AO13" s="200"/>
      <c r="AP13" s="200"/>
      <c r="AQ13" s="200"/>
      <c r="AR13" s="200"/>
      <c r="AS13" s="200"/>
      <c r="AT13" s="200"/>
      <c r="AU13" s="200"/>
      <c r="AV13" s="200"/>
      <c r="AW13" s="200"/>
      <c r="AX13" s="200"/>
      <c r="AY13" s="200"/>
      <c r="AZ13" s="200"/>
    </row>
    <row r="14" spans="1:52" s="202" customFormat="1" x14ac:dyDescent="0.3">
      <c r="A14" s="197"/>
      <c r="B14" s="198"/>
      <c r="C14" s="199"/>
      <c r="D14" s="200"/>
      <c r="E14" s="200"/>
      <c r="F14" s="200"/>
      <c r="G14" s="200"/>
      <c r="H14" s="200"/>
      <c r="I14" s="200"/>
      <c r="J14" s="200"/>
      <c r="K14" s="200"/>
      <c r="L14" s="200"/>
      <c r="M14" s="200"/>
      <c r="N14" s="200"/>
      <c r="O14" s="200"/>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row>
    <row r="15" spans="1:52" s="202" customFormat="1" x14ac:dyDescent="0.3">
      <c r="A15" s="197"/>
      <c r="B15" s="198"/>
      <c r="C15" s="199"/>
      <c r="D15" s="200"/>
      <c r="E15" s="200"/>
      <c r="F15" s="200"/>
      <c r="G15" s="200"/>
      <c r="H15" s="200"/>
      <c r="I15" s="200"/>
      <c r="J15" s="200"/>
      <c r="K15" s="200"/>
      <c r="L15" s="200"/>
      <c r="M15" s="200"/>
      <c r="N15" s="200"/>
      <c r="O15" s="200"/>
      <c r="P15" s="200"/>
      <c r="Q15" s="200"/>
      <c r="R15" s="200"/>
      <c r="S15" s="200"/>
      <c r="T15" s="200"/>
      <c r="U15" s="200"/>
      <c r="V15" s="200"/>
      <c r="W15" s="200"/>
      <c r="X15" s="200"/>
      <c r="Y15" s="200"/>
      <c r="Z15" s="200"/>
      <c r="AA15" s="200"/>
      <c r="AB15" s="200"/>
      <c r="AC15" s="200"/>
      <c r="AD15" s="200"/>
      <c r="AE15" s="200"/>
      <c r="AF15" s="200"/>
      <c r="AG15" s="200"/>
      <c r="AH15" s="200"/>
      <c r="AI15" s="200"/>
      <c r="AJ15" s="200"/>
      <c r="AK15" s="200"/>
      <c r="AL15" s="200"/>
      <c r="AM15" s="200"/>
      <c r="AN15" s="200"/>
      <c r="AO15" s="200"/>
      <c r="AP15" s="200"/>
      <c r="AQ15" s="200"/>
      <c r="AR15" s="200"/>
      <c r="AS15" s="200"/>
      <c r="AT15" s="200"/>
      <c r="AU15" s="200"/>
      <c r="AV15" s="200"/>
      <c r="AW15" s="200"/>
      <c r="AX15" s="200"/>
      <c r="AY15" s="200"/>
      <c r="AZ15" s="200"/>
    </row>
    <row r="16" spans="1:52" s="202" customFormat="1" x14ac:dyDescent="0.3">
      <c r="A16" s="197"/>
      <c r="B16" s="198"/>
      <c r="C16" s="199"/>
      <c r="D16" s="200"/>
      <c r="E16" s="200"/>
      <c r="F16" s="200"/>
      <c r="G16" s="200"/>
      <c r="H16" s="200"/>
      <c r="I16" s="200"/>
      <c r="J16" s="200"/>
      <c r="K16" s="200"/>
      <c r="L16" s="200"/>
      <c r="M16" s="200"/>
      <c r="N16" s="200"/>
      <c r="O16" s="200"/>
      <c r="P16" s="200"/>
      <c r="Q16" s="200"/>
      <c r="R16" s="200"/>
      <c r="S16" s="200"/>
      <c r="T16" s="200"/>
      <c r="U16" s="200"/>
      <c r="V16" s="200"/>
      <c r="W16" s="200"/>
      <c r="X16" s="200"/>
      <c r="Y16" s="200"/>
      <c r="Z16" s="200"/>
      <c r="AA16" s="200"/>
      <c r="AB16" s="200"/>
      <c r="AC16" s="200"/>
      <c r="AD16" s="200"/>
      <c r="AE16" s="200"/>
      <c r="AF16" s="200"/>
      <c r="AG16" s="200"/>
      <c r="AH16" s="200"/>
      <c r="AI16" s="200"/>
      <c r="AJ16" s="200"/>
      <c r="AK16" s="200"/>
      <c r="AL16" s="200"/>
      <c r="AM16" s="200"/>
      <c r="AN16" s="200"/>
      <c r="AO16" s="200"/>
      <c r="AP16" s="200"/>
      <c r="AQ16" s="200"/>
      <c r="AR16" s="200"/>
      <c r="AS16" s="200"/>
      <c r="AT16" s="200"/>
      <c r="AU16" s="200"/>
      <c r="AV16" s="200"/>
      <c r="AW16" s="200"/>
      <c r="AX16" s="200"/>
      <c r="AY16" s="200"/>
      <c r="AZ16" s="200"/>
    </row>
    <row r="17" spans="1:52" s="202" customFormat="1" x14ac:dyDescent="0.3">
      <c r="A17" s="197"/>
      <c r="B17" s="198"/>
      <c r="C17" s="199"/>
      <c r="D17" s="200"/>
      <c r="E17" s="200"/>
      <c r="F17" s="200"/>
      <c r="G17" s="200"/>
      <c r="H17" s="200"/>
      <c r="I17" s="200"/>
      <c r="J17" s="200"/>
      <c r="K17" s="200"/>
      <c r="L17" s="200"/>
      <c r="M17" s="200"/>
      <c r="N17" s="200"/>
      <c r="O17" s="200"/>
      <c r="P17" s="200"/>
      <c r="Q17" s="200"/>
      <c r="R17" s="200"/>
      <c r="S17" s="200"/>
      <c r="T17" s="200"/>
      <c r="U17" s="200"/>
      <c r="V17" s="200"/>
      <c r="W17" s="200"/>
      <c r="X17" s="200"/>
      <c r="Y17" s="200"/>
      <c r="Z17" s="200"/>
      <c r="AA17" s="200"/>
      <c r="AB17" s="200"/>
      <c r="AC17" s="200"/>
      <c r="AD17" s="200"/>
      <c r="AE17" s="200"/>
      <c r="AF17" s="200"/>
      <c r="AG17" s="200"/>
      <c r="AH17" s="200"/>
      <c r="AI17" s="200"/>
      <c r="AJ17" s="200"/>
      <c r="AK17" s="200"/>
      <c r="AL17" s="200"/>
      <c r="AM17" s="200"/>
      <c r="AN17" s="200"/>
      <c r="AO17" s="200"/>
      <c r="AP17" s="200"/>
      <c r="AQ17" s="200"/>
      <c r="AR17" s="200"/>
      <c r="AS17" s="200"/>
      <c r="AT17" s="200"/>
      <c r="AU17" s="200"/>
      <c r="AV17" s="200"/>
      <c r="AW17" s="200"/>
      <c r="AX17" s="200"/>
      <c r="AY17" s="200"/>
      <c r="AZ17" s="200"/>
    </row>
    <row r="18" spans="1:52" s="202" customFormat="1" x14ac:dyDescent="0.3">
      <c r="A18" s="197"/>
      <c r="B18" s="198"/>
      <c r="C18" s="199"/>
      <c r="D18" s="200"/>
      <c r="E18" s="200"/>
      <c r="F18" s="200"/>
      <c r="G18" s="200"/>
      <c r="H18" s="200"/>
      <c r="I18" s="200"/>
      <c r="J18" s="200"/>
      <c r="K18" s="200"/>
      <c r="L18" s="200"/>
      <c r="M18" s="200"/>
      <c r="N18" s="200"/>
      <c r="O18" s="200"/>
      <c r="P18" s="200"/>
      <c r="Q18" s="200"/>
      <c r="R18" s="200"/>
      <c r="S18" s="200"/>
      <c r="T18" s="200"/>
      <c r="U18" s="200"/>
      <c r="V18" s="200"/>
      <c r="W18" s="200"/>
      <c r="X18" s="200"/>
      <c r="Y18" s="200"/>
      <c r="Z18" s="200"/>
      <c r="AA18" s="200"/>
      <c r="AB18" s="200"/>
      <c r="AC18" s="200"/>
      <c r="AD18" s="200"/>
      <c r="AE18" s="200"/>
      <c r="AF18" s="200"/>
      <c r="AG18" s="200"/>
      <c r="AH18" s="200"/>
      <c r="AI18" s="200"/>
      <c r="AJ18" s="200"/>
      <c r="AK18" s="200"/>
      <c r="AL18" s="200"/>
      <c r="AM18" s="200"/>
      <c r="AN18" s="200"/>
      <c r="AO18" s="200"/>
      <c r="AP18" s="200"/>
      <c r="AQ18" s="200"/>
      <c r="AR18" s="200"/>
      <c r="AS18" s="200"/>
      <c r="AT18" s="200"/>
      <c r="AU18" s="200"/>
      <c r="AV18" s="200"/>
      <c r="AW18" s="200"/>
      <c r="AX18" s="200"/>
      <c r="AY18" s="200"/>
      <c r="AZ18" s="200"/>
    </row>
    <row r="19" spans="1:52" s="202" customFormat="1" x14ac:dyDescent="0.3">
      <c r="A19" s="197"/>
      <c r="B19" s="198"/>
      <c r="C19" s="199"/>
      <c r="D19" s="200"/>
      <c r="E19" s="200"/>
      <c r="F19" s="200"/>
      <c r="G19" s="200"/>
      <c r="H19" s="200"/>
      <c r="I19" s="200"/>
      <c r="J19" s="200"/>
      <c r="K19" s="200"/>
      <c r="L19" s="200"/>
      <c r="M19" s="200"/>
      <c r="N19" s="200"/>
      <c r="O19" s="200"/>
      <c r="P19" s="200"/>
      <c r="Q19" s="200"/>
      <c r="R19" s="200"/>
      <c r="S19" s="200"/>
      <c r="T19" s="200"/>
      <c r="U19" s="200"/>
      <c r="V19" s="200"/>
      <c r="W19" s="200"/>
      <c r="X19" s="200"/>
      <c r="Y19" s="200"/>
      <c r="Z19" s="200"/>
      <c r="AA19" s="200"/>
      <c r="AB19" s="200"/>
      <c r="AC19" s="200"/>
      <c r="AD19" s="200"/>
      <c r="AE19" s="200"/>
      <c r="AF19" s="200"/>
      <c r="AG19" s="200"/>
      <c r="AH19" s="200"/>
      <c r="AI19" s="200"/>
      <c r="AJ19" s="200"/>
      <c r="AK19" s="200"/>
      <c r="AL19" s="200"/>
      <c r="AM19" s="200"/>
      <c r="AN19" s="200"/>
      <c r="AO19" s="200"/>
      <c r="AP19" s="200"/>
      <c r="AQ19" s="200"/>
      <c r="AR19" s="200"/>
      <c r="AS19" s="200"/>
      <c r="AT19" s="200"/>
      <c r="AU19" s="200"/>
      <c r="AV19" s="200"/>
      <c r="AW19" s="200"/>
      <c r="AX19" s="200"/>
      <c r="AY19" s="200"/>
      <c r="AZ19" s="200"/>
    </row>
    <row r="20" spans="1:52" s="202" customFormat="1" x14ac:dyDescent="0.3">
      <c r="A20" s="197"/>
      <c r="B20" s="198"/>
      <c r="C20" s="199"/>
      <c r="D20" s="200"/>
      <c r="E20" s="200"/>
      <c r="F20" s="200"/>
      <c r="G20" s="200"/>
      <c r="H20" s="200"/>
      <c r="I20" s="200"/>
      <c r="J20" s="200"/>
      <c r="K20" s="200"/>
      <c r="L20" s="200"/>
      <c r="M20" s="200"/>
      <c r="N20" s="200"/>
      <c r="O20" s="200"/>
      <c r="P20" s="200"/>
      <c r="Q20" s="200"/>
      <c r="R20" s="200"/>
      <c r="S20" s="200"/>
      <c r="T20" s="200"/>
      <c r="U20" s="200"/>
      <c r="V20" s="200"/>
      <c r="W20" s="200"/>
      <c r="X20" s="200"/>
      <c r="Y20" s="200"/>
      <c r="Z20" s="200"/>
      <c r="AA20" s="200"/>
      <c r="AB20" s="200"/>
      <c r="AC20" s="200"/>
      <c r="AD20" s="200"/>
      <c r="AE20" s="200"/>
      <c r="AF20" s="200"/>
      <c r="AG20" s="200"/>
      <c r="AH20" s="200"/>
      <c r="AI20" s="200"/>
      <c r="AJ20" s="200"/>
      <c r="AK20" s="200"/>
      <c r="AL20" s="200"/>
      <c r="AM20" s="200"/>
      <c r="AN20" s="200"/>
      <c r="AO20" s="200"/>
      <c r="AP20" s="200"/>
      <c r="AQ20" s="200"/>
      <c r="AR20" s="200"/>
      <c r="AS20" s="200"/>
      <c r="AT20" s="200"/>
      <c r="AU20" s="200"/>
      <c r="AV20" s="200"/>
      <c r="AW20" s="200"/>
      <c r="AX20" s="200"/>
      <c r="AY20" s="200"/>
      <c r="AZ20" s="200"/>
    </row>
    <row r="21" spans="1:52" s="202" customFormat="1" x14ac:dyDescent="0.3">
      <c r="A21" s="197"/>
      <c r="B21" s="198"/>
      <c r="C21" s="199"/>
      <c r="D21" s="200"/>
      <c r="E21" s="200"/>
      <c r="F21" s="200"/>
      <c r="G21" s="200"/>
      <c r="H21" s="200"/>
      <c r="I21" s="200"/>
      <c r="J21" s="200"/>
      <c r="K21" s="200"/>
      <c r="L21" s="200"/>
      <c r="M21" s="200"/>
      <c r="N21" s="200"/>
      <c r="O21" s="200"/>
      <c r="P21" s="200"/>
      <c r="Q21" s="200"/>
      <c r="R21" s="200"/>
      <c r="S21" s="200"/>
      <c r="T21" s="200"/>
      <c r="U21" s="200"/>
      <c r="V21" s="200"/>
      <c r="W21" s="200"/>
      <c r="X21" s="200"/>
      <c r="Y21" s="200"/>
      <c r="Z21" s="200"/>
      <c r="AA21" s="200"/>
      <c r="AB21" s="200"/>
      <c r="AC21" s="200"/>
      <c r="AD21" s="200"/>
      <c r="AE21" s="200"/>
      <c r="AF21" s="200"/>
      <c r="AG21" s="200"/>
      <c r="AH21" s="200"/>
      <c r="AI21" s="200"/>
      <c r="AJ21" s="200"/>
      <c r="AK21" s="200"/>
      <c r="AL21" s="200"/>
      <c r="AM21" s="200"/>
      <c r="AN21" s="200"/>
      <c r="AO21" s="200"/>
      <c r="AP21" s="200"/>
      <c r="AQ21" s="200"/>
      <c r="AR21" s="200"/>
      <c r="AS21" s="200"/>
      <c r="AT21" s="200"/>
      <c r="AU21" s="200"/>
      <c r="AV21" s="200"/>
      <c r="AW21" s="200"/>
      <c r="AX21" s="200"/>
      <c r="AY21" s="200"/>
      <c r="AZ21" s="200"/>
    </row>
    <row r="22" spans="1:52" s="202" customFormat="1" x14ac:dyDescent="0.3">
      <c r="A22" s="197"/>
      <c r="B22" s="198"/>
      <c r="C22" s="199"/>
      <c r="D22" s="200"/>
      <c r="E22" s="200"/>
      <c r="F22" s="200"/>
      <c r="G22" s="200"/>
      <c r="H22" s="200"/>
      <c r="I22" s="200"/>
      <c r="J22" s="200"/>
      <c r="K22" s="200"/>
      <c r="L22" s="200"/>
      <c r="M22" s="200"/>
      <c r="N22" s="200"/>
      <c r="O22" s="200"/>
      <c r="P22" s="200"/>
      <c r="Q22" s="200"/>
      <c r="R22" s="200"/>
      <c r="S22" s="200"/>
      <c r="T22" s="200"/>
      <c r="U22" s="200"/>
      <c r="V22" s="200"/>
      <c r="W22" s="200"/>
      <c r="X22" s="200"/>
      <c r="Y22" s="200"/>
      <c r="Z22" s="200"/>
      <c r="AA22" s="200"/>
      <c r="AB22" s="200"/>
      <c r="AC22" s="200"/>
      <c r="AD22" s="200"/>
      <c r="AE22" s="200"/>
      <c r="AF22" s="200"/>
      <c r="AG22" s="200"/>
      <c r="AH22" s="200"/>
      <c r="AI22" s="200"/>
      <c r="AJ22" s="200"/>
      <c r="AK22" s="200"/>
      <c r="AL22" s="200"/>
      <c r="AM22" s="200"/>
      <c r="AN22" s="200"/>
      <c r="AO22" s="200"/>
      <c r="AP22" s="200"/>
      <c r="AQ22" s="200"/>
      <c r="AR22" s="200"/>
      <c r="AS22" s="200"/>
      <c r="AT22" s="200"/>
      <c r="AU22" s="200"/>
      <c r="AV22" s="200"/>
      <c r="AW22" s="200"/>
      <c r="AX22" s="200"/>
      <c r="AY22" s="200"/>
      <c r="AZ22" s="200"/>
    </row>
    <row r="23" spans="1:52" s="202" customFormat="1" x14ac:dyDescent="0.3">
      <c r="A23" s="197"/>
      <c r="B23" s="198"/>
      <c r="C23" s="199"/>
      <c r="D23" s="200"/>
      <c r="E23" s="200"/>
      <c r="F23" s="200"/>
      <c r="G23" s="200"/>
      <c r="H23" s="200"/>
      <c r="I23" s="200"/>
      <c r="J23" s="200"/>
      <c r="K23" s="200"/>
      <c r="L23" s="200"/>
      <c r="M23" s="200"/>
      <c r="N23" s="200"/>
      <c r="O23" s="200"/>
      <c r="P23" s="200"/>
      <c r="Q23" s="200"/>
      <c r="R23" s="200"/>
      <c r="S23" s="200"/>
      <c r="T23" s="200"/>
      <c r="U23" s="200"/>
      <c r="V23" s="200"/>
      <c r="W23" s="200"/>
      <c r="X23" s="200"/>
      <c r="Y23" s="200"/>
      <c r="Z23" s="200"/>
      <c r="AA23" s="200"/>
      <c r="AB23" s="200"/>
      <c r="AC23" s="200"/>
      <c r="AD23" s="200"/>
      <c r="AE23" s="200"/>
      <c r="AF23" s="200"/>
      <c r="AG23" s="200"/>
      <c r="AH23" s="200"/>
      <c r="AI23" s="200"/>
      <c r="AJ23" s="200"/>
      <c r="AK23" s="200"/>
      <c r="AL23" s="200"/>
      <c r="AM23" s="200"/>
      <c r="AN23" s="200"/>
      <c r="AO23" s="200"/>
      <c r="AP23" s="200"/>
      <c r="AQ23" s="200"/>
      <c r="AR23" s="200"/>
      <c r="AS23" s="200"/>
      <c r="AT23" s="200"/>
      <c r="AU23" s="200"/>
      <c r="AV23" s="200"/>
      <c r="AW23" s="200"/>
      <c r="AX23" s="200"/>
      <c r="AY23" s="200"/>
      <c r="AZ23" s="200"/>
    </row>
    <row r="24" spans="1:52" s="202" customFormat="1" x14ac:dyDescent="0.3">
      <c r="A24" s="197"/>
      <c r="B24" s="198"/>
      <c r="C24" s="199"/>
      <c r="D24" s="200"/>
      <c r="E24" s="200"/>
      <c r="F24" s="200"/>
      <c r="G24" s="200"/>
      <c r="H24" s="200"/>
      <c r="I24" s="200"/>
      <c r="J24" s="200"/>
      <c r="K24" s="200"/>
      <c r="L24" s="200"/>
      <c r="M24" s="200"/>
      <c r="N24" s="200"/>
      <c r="O24" s="200"/>
      <c r="P24" s="200"/>
      <c r="Q24" s="200"/>
      <c r="R24" s="200"/>
      <c r="S24" s="200"/>
      <c r="T24" s="200"/>
      <c r="U24" s="200"/>
      <c r="V24" s="200"/>
      <c r="W24" s="200"/>
      <c r="X24" s="200"/>
      <c r="Y24" s="200"/>
      <c r="Z24" s="200"/>
      <c r="AA24" s="200"/>
      <c r="AB24" s="200"/>
      <c r="AC24" s="200"/>
      <c r="AD24" s="200"/>
      <c r="AE24" s="200"/>
      <c r="AF24" s="200"/>
      <c r="AG24" s="200"/>
      <c r="AH24" s="200"/>
      <c r="AI24" s="200"/>
      <c r="AJ24" s="200"/>
      <c r="AK24" s="200"/>
      <c r="AL24" s="200"/>
      <c r="AM24" s="200"/>
      <c r="AN24" s="200"/>
      <c r="AO24" s="200"/>
      <c r="AP24" s="200"/>
      <c r="AQ24" s="200"/>
      <c r="AR24" s="200"/>
      <c r="AS24" s="200"/>
      <c r="AT24" s="200"/>
      <c r="AU24" s="200"/>
      <c r="AV24" s="200"/>
      <c r="AW24" s="200"/>
      <c r="AX24" s="200"/>
      <c r="AY24" s="200"/>
      <c r="AZ24" s="200"/>
    </row>
    <row r="25" spans="1:52" s="202" customFormat="1" x14ac:dyDescent="0.3">
      <c r="A25" s="197"/>
      <c r="B25" s="198"/>
      <c r="C25" s="199"/>
      <c r="D25" s="200"/>
      <c r="E25" s="200"/>
      <c r="F25" s="200"/>
      <c r="G25" s="200"/>
      <c r="H25" s="200"/>
      <c r="I25" s="200"/>
      <c r="J25" s="200"/>
      <c r="K25" s="200"/>
      <c r="L25" s="200"/>
      <c r="M25" s="200"/>
      <c r="N25" s="200"/>
      <c r="O25" s="200"/>
      <c r="P25" s="200"/>
      <c r="Q25" s="200"/>
      <c r="R25" s="200"/>
      <c r="S25" s="200"/>
      <c r="T25" s="200"/>
      <c r="U25" s="200"/>
      <c r="V25" s="200"/>
      <c r="W25" s="200"/>
      <c r="X25" s="200"/>
      <c r="Y25" s="200"/>
      <c r="Z25" s="200"/>
      <c r="AA25" s="200"/>
      <c r="AB25" s="200"/>
      <c r="AC25" s="200"/>
      <c r="AD25" s="200"/>
      <c r="AE25" s="200"/>
      <c r="AF25" s="200"/>
      <c r="AG25" s="200"/>
      <c r="AH25" s="200"/>
      <c r="AI25" s="200"/>
      <c r="AJ25" s="200"/>
      <c r="AK25" s="200"/>
      <c r="AL25" s="200"/>
      <c r="AM25" s="200"/>
      <c r="AN25" s="200"/>
      <c r="AO25" s="200"/>
      <c r="AP25" s="200"/>
      <c r="AQ25" s="200"/>
      <c r="AR25" s="200"/>
      <c r="AS25" s="200"/>
      <c r="AT25" s="200"/>
      <c r="AU25" s="200"/>
      <c r="AV25" s="200"/>
      <c r="AW25" s="200"/>
      <c r="AX25" s="200"/>
      <c r="AY25" s="200"/>
      <c r="AZ25" s="200"/>
    </row>
    <row r="26" spans="1:52" s="202" customFormat="1" x14ac:dyDescent="0.3">
      <c r="A26" s="197"/>
      <c r="B26" s="198"/>
      <c r="C26" s="199"/>
      <c r="D26" s="200"/>
      <c r="E26" s="200"/>
      <c r="F26" s="200"/>
      <c r="G26" s="200"/>
      <c r="H26" s="200"/>
      <c r="I26" s="200"/>
      <c r="J26" s="200"/>
      <c r="K26" s="200"/>
      <c r="L26" s="200"/>
      <c r="M26" s="200"/>
      <c r="N26" s="200"/>
      <c r="O26" s="200"/>
      <c r="P26" s="200"/>
      <c r="Q26" s="200"/>
      <c r="R26" s="200"/>
      <c r="S26" s="200"/>
      <c r="T26" s="200"/>
      <c r="U26" s="200"/>
      <c r="V26" s="200"/>
      <c r="W26" s="200"/>
      <c r="X26" s="200"/>
      <c r="Y26" s="200"/>
      <c r="Z26" s="200"/>
      <c r="AA26" s="200"/>
      <c r="AB26" s="200"/>
      <c r="AC26" s="200"/>
      <c r="AD26" s="200"/>
      <c r="AE26" s="200"/>
      <c r="AF26" s="200"/>
      <c r="AG26" s="200"/>
      <c r="AH26" s="200"/>
      <c r="AI26" s="200"/>
      <c r="AJ26" s="200"/>
      <c r="AK26" s="200"/>
      <c r="AL26" s="200"/>
      <c r="AM26" s="200"/>
      <c r="AN26" s="200"/>
      <c r="AO26" s="200"/>
      <c r="AP26" s="200"/>
      <c r="AQ26" s="200"/>
      <c r="AR26" s="200"/>
      <c r="AS26" s="200"/>
      <c r="AT26" s="200"/>
      <c r="AU26" s="200"/>
      <c r="AV26" s="200"/>
      <c r="AW26" s="200"/>
      <c r="AX26" s="200"/>
      <c r="AY26" s="200"/>
      <c r="AZ26" s="200"/>
    </row>
    <row r="27" spans="1:52" s="202" customFormat="1" x14ac:dyDescent="0.3">
      <c r="A27" s="197"/>
      <c r="B27" s="198"/>
      <c r="C27" s="199"/>
      <c r="D27" s="200"/>
      <c r="E27" s="200"/>
      <c r="F27" s="200"/>
      <c r="G27" s="200"/>
      <c r="H27" s="200"/>
      <c r="I27" s="200"/>
      <c r="J27" s="200"/>
      <c r="K27" s="200"/>
      <c r="L27" s="200"/>
      <c r="M27" s="200"/>
      <c r="N27" s="200"/>
      <c r="O27" s="200"/>
      <c r="P27" s="200"/>
      <c r="Q27" s="200"/>
      <c r="R27" s="200"/>
      <c r="S27" s="200"/>
      <c r="T27" s="200"/>
      <c r="U27" s="200"/>
      <c r="V27" s="200"/>
      <c r="W27" s="200"/>
      <c r="X27" s="200"/>
      <c r="Y27" s="200"/>
      <c r="Z27" s="200"/>
      <c r="AA27" s="200"/>
      <c r="AB27" s="200"/>
      <c r="AC27" s="200"/>
      <c r="AD27" s="200"/>
      <c r="AE27" s="200"/>
      <c r="AF27" s="200"/>
      <c r="AG27" s="200"/>
      <c r="AH27" s="200"/>
      <c r="AI27" s="200"/>
      <c r="AJ27" s="200"/>
      <c r="AK27" s="200"/>
      <c r="AL27" s="200"/>
      <c r="AM27" s="200"/>
      <c r="AN27" s="200"/>
      <c r="AO27" s="200"/>
      <c r="AP27" s="200"/>
      <c r="AQ27" s="200"/>
      <c r="AR27" s="200"/>
      <c r="AS27" s="200"/>
      <c r="AT27" s="200"/>
      <c r="AU27" s="200"/>
      <c r="AV27" s="200"/>
      <c r="AW27" s="200"/>
      <c r="AX27" s="200"/>
      <c r="AY27" s="200"/>
      <c r="AZ27" s="200"/>
    </row>
    <row r="28" spans="1:52" s="202" customFormat="1" x14ac:dyDescent="0.3">
      <c r="A28" s="197"/>
      <c r="B28" s="198"/>
      <c r="C28" s="199"/>
      <c r="D28" s="200"/>
      <c r="E28" s="200"/>
      <c r="F28" s="200"/>
      <c r="G28" s="200"/>
      <c r="H28" s="200"/>
      <c r="I28" s="200"/>
      <c r="J28" s="200"/>
      <c r="K28" s="200"/>
      <c r="L28" s="200"/>
      <c r="M28" s="200"/>
      <c r="N28" s="200"/>
      <c r="O28" s="200"/>
      <c r="P28" s="200"/>
      <c r="Q28" s="200"/>
      <c r="R28" s="200"/>
      <c r="S28" s="200"/>
      <c r="T28" s="200"/>
      <c r="U28" s="200"/>
      <c r="V28" s="200"/>
      <c r="W28" s="200"/>
      <c r="X28" s="200"/>
      <c r="Y28" s="200"/>
      <c r="Z28" s="200"/>
      <c r="AA28" s="200"/>
      <c r="AB28" s="200"/>
      <c r="AC28" s="200"/>
      <c r="AD28" s="200"/>
      <c r="AE28" s="200"/>
      <c r="AF28" s="200"/>
      <c r="AG28" s="200"/>
      <c r="AH28" s="200"/>
      <c r="AI28" s="200"/>
      <c r="AJ28" s="200"/>
      <c r="AK28" s="200"/>
      <c r="AL28" s="200"/>
      <c r="AM28" s="200"/>
      <c r="AN28" s="200"/>
      <c r="AO28" s="200"/>
      <c r="AP28" s="200"/>
      <c r="AQ28" s="200"/>
      <c r="AR28" s="200"/>
      <c r="AS28" s="200"/>
      <c r="AT28" s="200"/>
      <c r="AU28" s="200"/>
      <c r="AV28" s="200"/>
      <c r="AW28" s="200"/>
      <c r="AX28" s="200"/>
      <c r="AY28" s="200"/>
      <c r="AZ28" s="200"/>
    </row>
    <row r="29" spans="1:52" s="202" customFormat="1" x14ac:dyDescent="0.3">
      <c r="A29" s="197"/>
      <c r="B29" s="198"/>
      <c r="C29" s="199"/>
      <c r="D29" s="200"/>
      <c r="E29" s="200"/>
      <c r="F29" s="200"/>
      <c r="G29" s="200"/>
      <c r="H29" s="200"/>
      <c r="I29" s="200"/>
      <c r="J29" s="200"/>
      <c r="K29" s="200"/>
      <c r="L29" s="200"/>
      <c r="M29" s="200"/>
      <c r="N29" s="200"/>
      <c r="O29" s="200"/>
      <c r="P29" s="200"/>
      <c r="Q29" s="200"/>
      <c r="R29" s="200"/>
      <c r="S29" s="200"/>
      <c r="T29" s="200"/>
      <c r="U29" s="200"/>
      <c r="V29" s="200"/>
      <c r="W29" s="200"/>
      <c r="X29" s="200"/>
      <c r="Y29" s="200"/>
      <c r="Z29" s="200"/>
      <c r="AA29" s="200"/>
      <c r="AB29" s="200"/>
      <c r="AC29" s="200"/>
      <c r="AD29" s="200"/>
      <c r="AE29" s="200"/>
      <c r="AF29" s="200"/>
      <c r="AG29" s="200"/>
      <c r="AH29" s="200"/>
      <c r="AI29" s="200"/>
      <c r="AJ29" s="200"/>
      <c r="AK29" s="200"/>
      <c r="AL29" s="200"/>
      <c r="AM29" s="200"/>
      <c r="AN29" s="200"/>
      <c r="AO29" s="200"/>
      <c r="AP29" s="200"/>
      <c r="AQ29" s="200"/>
      <c r="AR29" s="200"/>
      <c r="AS29" s="200"/>
      <c r="AT29" s="200"/>
      <c r="AU29" s="200"/>
      <c r="AV29" s="200"/>
      <c r="AW29" s="200"/>
      <c r="AX29" s="200"/>
      <c r="AY29" s="200"/>
      <c r="AZ29" s="200"/>
    </row>
    <row r="30" spans="1:52" s="202" customFormat="1" x14ac:dyDescent="0.3">
      <c r="A30" s="197"/>
      <c r="B30" s="198"/>
      <c r="C30" s="199"/>
      <c r="D30" s="200"/>
      <c r="E30" s="200"/>
      <c r="F30" s="200"/>
      <c r="G30" s="200"/>
      <c r="H30" s="200"/>
      <c r="I30" s="200"/>
      <c r="J30" s="200"/>
      <c r="K30" s="200"/>
      <c r="L30" s="200"/>
      <c r="M30" s="200"/>
      <c r="N30" s="200"/>
      <c r="O30" s="200"/>
      <c r="P30" s="200"/>
      <c r="Q30" s="200"/>
      <c r="R30" s="200"/>
      <c r="S30" s="200"/>
      <c r="T30" s="200"/>
      <c r="U30" s="200"/>
      <c r="V30" s="200"/>
      <c r="W30" s="200"/>
      <c r="X30" s="200"/>
      <c r="Y30" s="200"/>
      <c r="Z30" s="200"/>
      <c r="AA30" s="200"/>
      <c r="AB30" s="200"/>
      <c r="AC30" s="200"/>
      <c r="AD30" s="200"/>
      <c r="AE30" s="200"/>
      <c r="AF30" s="200"/>
      <c r="AG30" s="200"/>
      <c r="AH30" s="200"/>
      <c r="AI30" s="200"/>
      <c r="AJ30" s="200"/>
      <c r="AK30" s="200"/>
      <c r="AL30" s="200"/>
      <c r="AM30" s="200"/>
      <c r="AN30" s="200"/>
      <c r="AO30" s="200"/>
      <c r="AP30" s="200"/>
      <c r="AQ30" s="200"/>
      <c r="AR30" s="200"/>
      <c r="AS30" s="200"/>
      <c r="AT30" s="200"/>
      <c r="AU30" s="200"/>
      <c r="AV30" s="200"/>
      <c r="AW30" s="200"/>
      <c r="AX30" s="200"/>
      <c r="AY30" s="200"/>
      <c r="AZ30" s="200"/>
    </row>
    <row r="31" spans="1:52" s="202" customFormat="1" x14ac:dyDescent="0.3">
      <c r="A31" s="197"/>
      <c r="B31" s="198"/>
      <c r="C31" s="199"/>
      <c r="D31" s="200"/>
      <c r="E31" s="200"/>
      <c r="F31" s="200"/>
      <c r="G31" s="200"/>
      <c r="H31" s="200"/>
      <c r="I31" s="200"/>
      <c r="J31" s="200"/>
      <c r="K31" s="200"/>
      <c r="L31" s="200"/>
      <c r="M31" s="200"/>
      <c r="N31" s="200"/>
      <c r="O31" s="200"/>
      <c r="P31" s="200"/>
      <c r="Q31" s="200"/>
      <c r="R31" s="200"/>
      <c r="S31" s="200"/>
      <c r="T31" s="200"/>
      <c r="U31" s="200"/>
      <c r="V31" s="200"/>
      <c r="W31" s="200"/>
      <c r="X31" s="200"/>
      <c r="Y31" s="200"/>
      <c r="Z31" s="200"/>
      <c r="AA31" s="200"/>
      <c r="AB31" s="200"/>
      <c r="AC31" s="200"/>
      <c r="AD31" s="200"/>
      <c r="AE31" s="200"/>
      <c r="AF31" s="200"/>
      <c r="AG31" s="200"/>
      <c r="AH31" s="200"/>
      <c r="AI31" s="200"/>
      <c r="AJ31" s="200"/>
      <c r="AK31" s="200"/>
      <c r="AL31" s="200"/>
      <c r="AM31" s="200"/>
      <c r="AN31" s="200"/>
      <c r="AO31" s="200"/>
      <c r="AP31" s="200"/>
      <c r="AQ31" s="200"/>
      <c r="AR31" s="200"/>
      <c r="AS31" s="200"/>
      <c r="AT31" s="200"/>
      <c r="AU31" s="200"/>
      <c r="AV31" s="200"/>
      <c r="AW31" s="200"/>
      <c r="AX31" s="200"/>
      <c r="AY31" s="200"/>
      <c r="AZ31" s="200"/>
    </row>
    <row r="32" spans="1:52" s="202" customFormat="1" x14ac:dyDescent="0.3">
      <c r="A32" s="197"/>
      <c r="B32" s="198"/>
      <c r="C32" s="199"/>
      <c r="D32" s="200"/>
      <c r="E32" s="200"/>
      <c r="F32" s="200"/>
      <c r="G32" s="200"/>
      <c r="H32" s="200"/>
      <c r="I32" s="200"/>
      <c r="J32" s="200"/>
      <c r="K32" s="200"/>
      <c r="L32" s="200"/>
      <c r="M32" s="200"/>
      <c r="N32" s="200"/>
      <c r="O32" s="200"/>
      <c r="P32" s="200"/>
      <c r="Q32" s="200"/>
      <c r="R32" s="200"/>
      <c r="S32" s="200"/>
      <c r="T32" s="200"/>
      <c r="U32" s="200"/>
      <c r="V32" s="200"/>
      <c r="W32" s="200"/>
      <c r="X32" s="200"/>
      <c r="Y32" s="200"/>
      <c r="Z32" s="200"/>
      <c r="AA32" s="200"/>
      <c r="AB32" s="200"/>
      <c r="AC32" s="200"/>
      <c r="AD32" s="200"/>
      <c r="AE32" s="200"/>
      <c r="AF32" s="200"/>
      <c r="AG32" s="200"/>
      <c r="AH32" s="200"/>
      <c r="AI32" s="200"/>
      <c r="AJ32" s="200"/>
      <c r="AK32" s="200"/>
      <c r="AL32" s="200"/>
      <c r="AM32" s="200"/>
      <c r="AN32" s="200"/>
      <c r="AO32" s="200"/>
      <c r="AP32" s="200"/>
      <c r="AQ32" s="200"/>
      <c r="AR32" s="200"/>
      <c r="AS32" s="200"/>
      <c r="AT32" s="200"/>
      <c r="AU32" s="200"/>
      <c r="AV32" s="200"/>
      <c r="AW32" s="200"/>
      <c r="AX32" s="200"/>
      <c r="AY32" s="200"/>
      <c r="AZ32" s="200"/>
    </row>
    <row r="33" spans="1:52" s="202" customFormat="1" x14ac:dyDescent="0.3">
      <c r="A33" s="197"/>
      <c r="B33" s="198"/>
      <c r="C33" s="199"/>
      <c r="D33" s="200"/>
      <c r="E33" s="200"/>
      <c r="F33" s="200"/>
      <c r="G33" s="200"/>
      <c r="H33" s="200"/>
      <c r="I33" s="200"/>
      <c r="J33" s="200"/>
      <c r="K33" s="200"/>
      <c r="L33" s="200"/>
      <c r="M33" s="200"/>
      <c r="N33" s="200"/>
      <c r="O33" s="200"/>
      <c r="P33" s="200"/>
      <c r="Q33" s="200"/>
      <c r="R33" s="200"/>
      <c r="S33" s="200"/>
      <c r="T33" s="200"/>
      <c r="U33" s="200"/>
      <c r="V33" s="200"/>
      <c r="W33" s="200"/>
      <c r="X33" s="200"/>
      <c r="Y33" s="200"/>
      <c r="Z33" s="200"/>
      <c r="AA33" s="200"/>
      <c r="AB33" s="200"/>
      <c r="AC33" s="200"/>
      <c r="AD33" s="200"/>
      <c r="AE33" s="200"/>
      <c r="AF33" s="200"/>
      <c r="AG33" s="200"/>
      <c r="AH33" s="200"/>
      <c r="AI33" s="200"/>
      <c r="AJ33" s="200"/>
      <c r="AK33" s="200"/>
      <c r="AL33" s="200"/>
      <c r="AM33" s="200"/>
      <c r="AN33" s="200"/>
      <c r="AO33" s="200"/>
      <c r="AP33" s="200"/>
      <c r="AQ33" s="200"/>
      <c r="AR33" s="200"/>
      <c r="AS33" s="200"/>
      <c r="AT33" s="200"/>
      <c r="AU33" s="200"/>
      <c r="AV33" s="200"/>
      <c r="AW33" s="200"/>
      <c r="AX33" s="200"/>
      <c r="AY33" s="200"/>
      <c r="AZ33" s="200"/>
    </row>
    <row r="34" spans="1:52" s="202" customFormat="1" x14ac:dyDescent="0.3">
      <c r="A34" s="197"/>
      <c r="B34" s="198"/>
      <c r="C34" s="199"/>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0"/>
      <c r="AF34" s="200"/>
      <c r="AG34" s="200"/>
      <c r="AH34" s="200"/>
      <c r="AI34" s="200"/>
      <c r="AJ34" s="200"/>
      <c r="AK34" s="200"/>
      <c r="AL34" s="200"/>
      <c r="AM34" s="200"/>
      <c r="AN34" s="200"/>
      <c r="AO34" s="200"/>
      <c r="AP34" s="200"/>
      <c r="AQ34" s="200"/>
      <c r="AR34" s="200"/>
      <c r="AS34" s="200"/>
      <c r="AT34" s="200"/>
      <c r="AU34" s="200"/>
      <c r="AV34" s="200"/>
      <c r="AW34" s="200"/>
      <c r="AX34" s="200"/>
      <c r="AY34" s="200"/>
      <c r="AZ34" s="200"/>
    </row>
    <row r="35" spans="1:52" s="202" customFormat="1" x14ac:dyDescent="0.3">
      <c r="A35" s="197"/>
      <c r="B35" s="198"/>
      <c r="C35" s="199"/>
      <c r="D35" s="200"/>
      <c r="E35" s="200"/>
      <c r="F35" s="200"/>
      <c r="G35" s="200"/>
      <c r="H35" s="200"/>
      <c r="I35" s="200"/>
      <c r="J35" s="200"/>
      <c r="K35" s="200"/>
      <c r="L35" s="200"/>
      <c r="M35" s="200"/>
      <c r="N35" s="200"/>
      <c r="O35" s="200"/>
      <c r="P35" s="200"/>
      <c r="Q35" s="200"/>
      <c r="R35" s="200"/>
      <c r="S35" s="200"/>
      <c r="T35" s="200"/>
      <c r="U35" s="200"/>
      <c r="V35" s="200"/>
      <c r="W35" s="200"/>
      <c r="X35" s="200"/>
      <c r="Y35" s="200"/>
      <c r="Z35" s="200"/>
      <c r="AA35" s="200"/>
      <c r="AB35" s="200"/>
      <c r="AC35" s="200"/>
      <c r="AD35" s="200"/>
      <c r="AE35" s="200"/>
      <c r="AF35" s="200"/>
      <c r="AG35" s="200"/>
      <c r="AH35" s="200"/>
      <c r="AI35" s="200"/>
      <c r="AJ35" s="200"/>
      <c r="AK35" s="200"/>
      <c r="AL35" s="200"/>
      <c r="AM35" s="200"/>
      <c r="AN35" s="200"/>
      <c r="AO35" s="200"/>
      <c r="AP35" s="200"/>
      <c r="AQ35" s="200"/>
      <c r="AR35" s="200"/>
      <c r="AS35" s="200"/>
      <c r="AT35" s="200"/>
      <c r="AU35" s="200"/>
      <c r="AV35" s="200"/>
      <c r="AW35" s="200"/>
      <c r="AX35" s="200"/>
      <c r="AY35" s="200"/>
      <c r="AZ35" s="200"/>
    </row>
    <row r="36" spans="1:52" s="202" customFormat="1" x14ac:dyDescent="0.3">
      <c r="A36" s="197"/>
      <c r="B36" s="198"/>
      <c r="C36" s="199"/>
      <c r="D36" s="200"/>
      <c r="E36" s="200"/>
      <c r="F36" s="200"/>
      <c r="G36" s="200"/>
      <c r="H36" s="200"/>
      <c r="I36" s="200"/>
      <c r="J36" s="200"/>
      <c r="K36" s="200"/>
      <c r="L36" s="200"/>
      <c r="M36" s="200"/>
      <c r="N36" s="200"/>
      <c r="O36" s="200"/>
      <c r="P36" s="200"/>
      <c r="Q36" s="200"/>
      <c r="R36" s="200"/>
      <c r="S36" s="200"/>
      <c r="T36" s="200"/>
      <c r="U36" s="200"/>
      <c r="V36" s="200"/>
      <c r="W36" s="200"/>
      <c r="X36" s="200"/>
      <c r="Y36" s="200"/>
      <c r="Z36" s="200"/>
      <c r="AA36" s="200"/>
      <c r="AB36" s="200"/>
      <c r="AC36" s="200"/>
      <c r="AD36" s="200"/>
      <c r="AE36" s="200"/>
      <c r="AF36" s="200"/>
      <c r="AG36" s="200"/>
      <c r="AH36" s="200"/>
      <c r="AI36" s="200"/>
      <c r="AJ36" s="200"/>
      <c r="AK36" s="200"/>
      <c r="AL36" s="200"/>
      <c r="AM36" s="200"/>
      <c r="AN36" s="200"/>
      <c r="AO36" s="200"/>
      <c r="AP36" s="200"/>
      <c r="AQ36" s="200"/>
      <c r="AR36" s="200"/>
      <c r="AS36" s="200"/>
      <c r="AT36" s="200"/>
      <c r="AU36" s="200"/>
      <c r="AV36" s="200"/>
      <c r="AW36" s="200"/>
      <c r="AX36" s="200"/>
      <c r="AY36" s="200"/>
      <c r="AZ36" s="200"/>
    </row>
    <row r="37" spans="1:52" s="202" customFormat="1" x14ac:dyDescent="0.3">
      <c r="A37" s="197"/>
      <c r="B37" s="198"/>
      <c r="C37" s="199"/>
      <c r="D37" s="200"/>
      <c r="E37" s="200"/>
      <c r="F37" s="200"/>
      <c r="G37" s="200"/>
      <c r="H37" s="200"/>
      <c r="I37" s="200"/>
      <c r="J37" s="200"/>
      <c r="K37" s="200"/>
      <c r="L37" s="200"/>
      <c r="M37" s="200"/>
      <c r="N37" s="200"/>
      <c r="O37" s="200"/>
      <c r="P37" s="200"/>
      <c r="Q37" s="200"/>
      <c r="R37" s="200"/>
      <c r="S37" s="200"/>
      <c r="T37" s="200"/>
      <c r="U37" s="200"/>
      <c r="V37" s="200"/>
      <c r="W37" s="200"/>
      <c r="X37" s="200"/>
      <c r="Y37" s="200"/>
      <c r="Z37" s="200"/>
      <c r="AA37" s="200"/>
      <c r="AB37" s="200"/>
      <c r="AC37" s="200"/>
      <c r="AD37" s="200"/>
      <c r="AE37" s="200"/>
      <c r="AF37" s="200"/>
      <c r="AG37" s="200"/>
      <c r="AH37" s="200"/>
      <c r="AI37" s="200"/>
      <c r="AJ37" s="200"/>
      <c r="AK37" s="200"/>
      <c r="AL37" s="200"/>
      <c r="AM37" s="200"/>
      <c r="AN37" s="200"/>
      <c r="AO37" s="200"/>
      <c r="AP37" s="200"/>
      <c r="AQ37" s="200"/>
      <c r="AR37" s="200"/>
      <c r="AS37" s="200"/>
      <c r="AT37" s="200"/>
      <c r="AU37" s="200"/>
      <c r="AV37" s="200"/>
      <c r="AW37" s="200"/>
      <c r="AX37" s="200"/>
      <c r="AY37" s="200"/>
      <c r="AZ37" s="200"/>
    </row>
    <row r="38" spans="1:52" s="202" customFormat="1" x14ac:dyDescent="0.3">
      <c r="A38" s="197"/>
      <c r="B38" s="198"/>
      <c r="C38" s="199"/>
      <c r="D38" s="200"/>
      <c r="E38" s="200"/>
      <c r="F38" s="200"/>
      <c r="G38" s="200"/>
      <c r="H38" s="200"/>
      <c r="I38" s="200"/>
      <c r="J38" s="200"/>
      <c r="K38" s="200"/>
      <c r="L38" s="200"/>
      <c r="M38" s="200"/>
      <c r="N38" s="200"/>
      <c r="O38" s="200"/>
      <c r="P38" s="200"/>
      <c r="Q38" s="200"/>
      <c r="R38" s="200"/>
      <c r="S38" s="200"/>
      <c r="T38" s="200"/>
      <c r="U38" s="200"/>
      <c r="V38" s="200"/>
      <c r="W38" s="200"/>
      <c r="X38" s="200"/>
      <c r="Y38" s="200"/>
      <c r="Z38" s="200"/>
      <c r="AA38" s="200"/>
      <c r="AB38" s="200"/>
      <c r="AC38" s="200"/>
      <c r="AD38" s="200"/>
      <c r="AE38" s="200"/>
      <c r="AF38" s="200"/>
      <c r="AG38" s="200"/>
      <c r="AH38" s="200"/>
      <c r="AI38" s="200"/>
      <c r="AJ38" s="200"/>
      <c r="AK38" s="200"/>
      <c r="AL38" s="200"/>
      <c r="AM38" s="200"/>
      <c r="AN38" s="200"/>
      <c r="AO38" s="200"/>
      <c r="AP38" s="200"/>
      <c r="AQ38" s="200"/>
      <c r="AR38" s="200"/>
      <c r="AS38" s="200"/>
      <c r="AT38" s="200"/>
      <c r="AU38" s="200"/>
      <c r="AV38" s="200"/>
      <c r="AW38" s="200"/>
      <c r="AX38" s="200"/>
      <c r="AY38" s="200"/>
      <c r="AZ38" s="200"/>
    </row>
    <row r="39" spans="1:52" s="202" customFormat="1" x14ac:dyDescent="0.3">
      <c r="A39" s="197"/>
      <c r="B39" s="198"/>
      <c r="C39" s="199"/>
      <c r="D39" s="200"/>
      <c r="E39" s="200"/>
      <c r="F39" s="200"/>
      <c r="G39" s="200"/>
      <c r="H39" s="200"/>
      <c r="I39" s="200"/>
      <c r="J39" s="200"/>
      <c r="K39" s="200"/>
      <c r="L39" s="200"/>
      <c r="M39" s="200"/>
      <c r="N39" s="200"/>
      <c r="O39" s="200"/>
      <c r="P39" s="200"/>
      <c r="Q39" s="200"/>
      <c r="R39" s="200"/>
      <c r="S39" s="200"/>
      <c r="T39" s="200"/>
      <c r="U39" s="200"/>
      <c r="V39" s="200"/>
      <c r="W39" s="200"/>
      <c r="X39" s="200"/>
      <c r="Y39" s="200"/>
      <c r="Z39" s="200"/>
      <c r="AA39" s="200"/>
      <c r="AB39" s="200"/>
      <c r="AC39" s="200"/>
      <c r="AD39" s="200"/>
      <c r="AE39" s="200"/>
      <c r="AF39" s="200"/>
      <c r="AG39" s="200"/>
      <c r="AH39" s="200"/>
      <c r="AI39" s="200"/>
      <c r="AJ39" s="200"/>
      <c r="AK39" s="200"/>
      <c r="AL39" s="200"/>
      <c r="AM39" s="200"/>
      <c r="AN39" s="200"/>
      <c r="AO39" s="200"/>
      <c r="AP39" s="200"/>
      <c r="AQ39" s="200"/>
      <c r="AR39" s="200"/>
      <c r="AS39" s="200"/>
      <c r="AT39" s="200"/>
      <c r="AU39" s="200"/>
      <c r="AV39" s="200"/>
      <c r="AW39" s="200"/>
      <c r="AX39" s="200"/>
      <c r="AY39" s="200"/>
      <c r="AZ39" s="200"/>
    </row>
    <row r="40" spans="1:52" s="202" customFormat="1" x14ac:dyDescent="0.3">
      <c r="A40" s="197"/>
      <c r="B40" s="198"/>
      <c r="C40" s="199"/>
      <c r="D40" s="200"/>
      <c r="E40" s="200"/>
      <c r="F40" s="200"/>
      <c r="G40" s="200"/>
      <c r="H40" s="200"/>
      <c r="I40" s="200"/>
      <c r="J40" s="200"/>
      <c r="K40" s="200"/>
      <c r="L40" s="200"/>
      <c r="M40" s="200"/>
      <c r="N40" s="200"/>
      <c r="O40" s="200"/>
      <c r="P40" s="200"/>
      <c r="Q40" s="200"/>
      <c r="R40" s="200"/>
      <c r="S40" s="200"/>
      <c r="T40" s="200"/>
      <c r="U40" s="200"/>
      <c r="V40" s="200"/>
      <c r="W40" s="200"/>
      <c r="X40" s="200"/>
      <c r="Y40" s="200"/>
      <c r="Z40" s="200"/>
      <c r="AA40" s="200"/>
      <c r="AB40" s="200"/>
      <c r="AC40" s="200"/>
      <c r="AD40" s="200"/>
      <c r="AE40" s="200"/>
      <c r="AF40" s="200"/>
      <c r="AG40" s="200"/>
      <c r="AH40" s="200"/>
      <c r="AI40" s="200"/>
      <c r="AJ40" s="200"/>
      <c r="AK40" s="200"/>
      <c r="AL40" s="200"/>
      <c r="AM40" s="200"/>
      <c r="AN40" s="200"/>
      <c r="AO40" s="200"/>
      <c r="AP40" s="200"/>
      <c r="AQ40" s="200"/>
      <c r="AR40" s="200"/>
      <c r="AS40" s="200"/>
      <c r="AT40" s="200"/>
      <c r="AU40" s="200"/>
      <c r="AV40" s="200"/>
      <c r="AW40" s="200"/>
      <c r="AX40" s="200"/>
      <c r="AY40" s="200"/>
      <c r="AZ40" s="200"/>
    </row>
    <row r="41" spans="1:52" s="202" customFormat="1" x14ac:dyDescent="0.3">
      <c r="A41" s="197"/>
      <c r="B41" s="198"/>
      <c r="C41" s="199"/>
      <c r="D41" s="200"/>
      <c r="E41" s="200"/>
      <c r="F41" s="200"/>
      <c r="G41" s="200"/>
      <c r="H41" s="200"/>
      <c r="I41" s="200"/>
      <c r="J41" s="200"/>
      <c r="K41" s="200"/>
      <c r="L41" s="200"/>
      <c r="M41" s="200"/>
      <c r="N41" s="200"/>
      <c r="O41" s="200"/>
      <c r="P41" s="200"/>
      <c r="Q41" s="200"/>
      <c r="R41" s="200"/>
      <c r="S41" s="200"/>
      <c r="T41" s="200"/>
      <c r="U41" s="200"/>
      <c r="V41" s="200"/>
      <c r="W41" s="200"/>
      <c r="X41" s="200"/>
      <c r="Y41" s="200"/>
      <c r="Z41" s="200"/>
      <c r="AA41" s="200"/>
      <c r="AB41" s="200"/>
      <c r="AC41" s="200"/>
      <c r="AD41" s="200"/>
      <c r="AE41" s="200"/>
      <c r="AF41" s="200"/>
      <c r="AG41" s="200"/>
      <c r="AH41" s="200"/>
      <c r="AI41" s="200"/>
      <c r="AJ41" s="200"/>
      <c r="AK41" s="200"/>
      <c r="AL41" s="200"/>
      <c r="AM41" s="200"/>
      <c r="AN41" s="200"/>
      <c r="AO41" s="200"/>
      <c r="AP41" s="200"/>
      <c r="AQ41" s="200"/>
      <c r="AR41" s="200"/>
      <c r="AS41" s="200"/>
      <c r="AT41" s="200"/>
      <c r="AU41" s="200"/>
      <c r="AV41" s="200"/>
      <c r="AW41" s="200"/>
      <c r="AX41" s="200"/>
      <c r="AY41" s="200"/>
      <c r="AZ41" s="200"/>
    </row>
    <row r="42" spans="1:52" s="202" customFormat="1" x14ac:dyDescent="0.3">
      <c r="A42" s="197"/>
      <c r="B42" s="198"/>
      <c r="C42" s="199"/>
      <c r="D42" s="200"/>
      <c r="E42" s="200"/>
      <c r="F42" s="200"/>
      <c r="G42" s="200"/>
      <c r="H42" s="200"/>
      <c r="I42" s="200"/>
      <c r="J42" s="200"/>
      <c r="K42" s="200"/>
      <c r="L42" s="200"/>
      <c r="M42" s="200"/>
      <c r="N42" s="200"/>
      <c r="O42" s="200"/>
      <c r="P42" s="200"/>
      <c r="Q42" s="200"/>
      <c r="R42" s="200"/>
      <c r="S42" s="200"/>
      <c r="T42" s="200"/>
      <c r="U42" s="200"/>
      <c r="V42" s="200"/>
      <c r="W42" s="200"/>
      <c r="X42" s="200"/>
      <c r="Y42" s="200"/>
      <c r="Z42" s="200"/>
      <c r="AA42" s="200"/>
      <c r="AB42" s="200"/>
      <c r="AC42" s="200"/>
      <c r="AD42" s="200"/>
      <c r="AE42" s="200"/>
      <c r="AF42" s="200"/>
      <c r="AG42" s="200"/>
      <c r="AH42" s="200"/>
      <c r="AI42" s="200"/>
      <c r="AJ42" s="200"/>
      <c r="AK42" s="200"/>
      <c r="AL42" s="200"/>
      <c r="AM42" s="200"/>
      <c r="AN42" s="200"/>
      <c r="AO42" s="200"/>
      <c r="AP42" s="200"/>
      <c r="AQ42" s="200"/>
      <c r="AR42" s="200"/>
      <c r="AS42" s="200"/>
      <c r="AT42" s="200"/>
      <c r="AU42" s="200"/>
      <c r="AV42" s="200"/>
      <c r="AW42" s="200"/>
      <c r="AX42" s="200"/>
      <c r="AY42" s="200"/>
      <c r="AZ42" s="200"/>
    </row>
    <row r="43" spans="1:52" s="202" customFormat="1" x14ac:dyDescent="0.3">
      <c r="A43" s="197"/>
      <c r="B43" s="198"/>
      <c r="C43" s="199"/>
      <c r="D43" s="200"/>
      <c r="E43" s="200"/>
      <c r="F43" s="200"/>
      <c r="G43" s="200"/>
      <c r="H43" s="200"/>
      <c r="I43" s="200"/>
      <c r="J43" s="200"/>
      <c r="K43" s="200"/>
      <c r="L43" s="200"/>
      <c r="M43" s="200"/>
      <c r="N43" s="200"/>
      <c r="O43" s="200"/>
      <c r="P43" s="200"/>
      <c r="Q43" s="200"/>
      <c r="R43" s="200"/>
      <c r="S43" s="200"/>
      <c r="T43" s="200"/>
      <c r="U43" s="200"/>
      <c r="V43" s="200"/>
      <c r="W43" s="200"/>
      <c r="X43" s="200"/>
      <c r="Y43" s="200"/>
      <c r="Z43" s="200"/>
      <c r="AA43" s="200"/>
      <c r="AB43" s="200"/>
      <c r="AC43" s="200"/>
      <c r="AD43" s="200"/>
      <c r="AE43" s="200"/>
      <c r="AF43" s="200"/>
      <c r="AG43" s="200"/>
      <c r="AH43" s="200"/>
      <c r="AI43" s="200"/>
      <c r="AJ43" s="200"/>
      <c r="AK43" s="200"/>
      <c r="AL43" s="200"/>
      <c r="AM43" s="200"/>
      <c r="AN43" s="200"/>
      <c r="AO43" s="200"/>
      <c r="AP43" s="200"/>
      <c r="AQ43" s="200"/>
      <c r="AR43" s="200"/>
      <c r="AS43" s="200"/>
      <c r="AT43" s="200"/>
      <c r="AU43" s="200"/>
      <c r="AV43" s="200"/>
      <c r="AW43" s="200"/>
      <c r="AX43" s="200"/>
      <c r="AY43" s="200"/>
      <c r="AZ43" s="200"/>
    </row>
    <row r="44" spans="1:52" s="202" customFormat="1" x14ac:dyDescent="0.3">
      <c r="A44" s="197"/>
      <c r="B44" s="198"/>
      <c r="C44" s="199"/>
      <c r="D44" s="200"/>
      <c r="E44" s="200"/>
      <c r="F44" s="200"/>
      <c r="G44" s="200"/>
      <c r="H44" s="200"/>
      <c r="I44" s="200"/>
      <c r="J44" s="200"/>
      <c r="K44" s="200"/>
      <c r="L44" s="200"/>
      <c r="M44" s="200"/>
      <c r="N44" s="200"/>
      <c r="O44" s="200"/>
      <c r="P44" s="200"/>
      <c r="Q44" s="200"/>
      <c r="R44" s="200"/>
      <c r="S44" s="200"/>
      <c r="T44" s="200"/>
      <c r="U44" s="200"/>
      <c r="V44" s="200"/>
      <c r="W44" s="200"/>
      <c r="X44" s="200"/>
      <c r="Y44" s="200"/>
      <c r="Z44" s="200"/>
      <c r="AA44" s="200"/>
      <c r="AB44" s="200"/>
      <c r="AC44" s="200"/>
      <c r="AD44" s="200"/>
      <c r="AE44" s="200"/>
      <c r="AF44" s="200"/>
      <c r="AG44" s="200"/>
      <c r="AH44" s="200"/>
      <c r="AI44" s="200"/>
      <c r="AJ44" s="200"/>
      <c r="AK44" s="200"/>
      <c r="AL44" s="200"/>
      <c r="AM44" s="200"/>
      <c r="AN44" s="200"/>
      <c r="AO44" s="200"/>
      <c r="AP44" s="200"/>
      <c r="AQ44" s="200"/>
      <c r="AR44" s="200"/>
      <c r="AS44" s="200"/>
      <c r="AT44" s="200"/>
      <c r="AU44" s="200"/>
      <c r="AV44" s="200"/>
      <c r="AW44" s="200"/>
      <c r="AX44" s="200"/>
      <c r="AY44" s="200"/>
      <c r="AZ44" s="200"/>
    </row>
    <row r="45" spans="1:52" s="202" customFormat="1" x14ac:dyDescent="0.3">
      <c r="A45" s="197"/>
      <c r="B45" s="198"/>
      <c r="C45" s="199"/>
      <c r="D45" s="200"/>
      <c r="E45" s="200"/>
      <c r="F45" s="200"/>
      <c r="G45" s="200"/>
      <c r="H45" s="200"/>
      <c r="I45" s="200"/>
      <c r="J45" s="200"/>
      <c r="K45" s="200"/>
      <c r="L45" s="200"/>
      <c r="M45" s="200"/>
      <c r="N45" s="200"/>
      <c r="O45" s="200"/>
      <c r="P45" s="200"/>
      <c r="Q45" s="200"/>
      <c r="R45" s="200"/>
      <c r="S45" s="200"/>
      <c r="T45" s="200"/>
      <c r="U45" s="200"/>
      <c r="V45" s="200"/>
      <c r="W45" s="200"/>
      <c r="X45" s="200"/>
      <c r="Y45" s="200"/>
      <c r="Z45" s="200"/>
      <c r="AA45" s="200"/>
      <c r="AB45" s="200"/>
      <c r="AC45" s="200"/>
      <c r="AD45" s="200"/>
      <c r="AE45" s="200"/>
      <c r="AF45" s="200"/>
      <c r="AG45" s="200"/>
      <c r="AH45" s="200"/>
      <c r="AI45" s="200"/>
      <c r="AJ45" s="200"/>
      <c r="AK45" s="200"/>
      <c r="AL45" s="200"/>
      <c r="AM45" s="200"/>
      <c r="AN45" s="200"/>
      <c r="AO45" s="200"/>
      <c r="AP45" s="200"/>
      <c r="AQ45" s="200"/>
      <c r="AR45" s="200"/>
      <c r="AS45" s="200"/>
      <c r="AT45" s="200"/>
      <c r="AU45" s="200"/>
      <c r="AV45" s="200"/>
      <c r="AW45" s="200"/>
      <c r="AX45" s="200"/>
      <c r="AY45" s="200"/>
      <c r="AZ45" s="200"/>
    </row>
    <row r="46" spans="1:52" s="202" customFormat="1" x14ac:dyDescent="0.3">
      <c r="A46" s="197"/>
      <c r="B46" s="198"/>
      <c r="C46" s="199"/>
      <c r="D46" s="200"/>
      <c r="E46" s="200"/>
      <c r="F46" s="200"/>
      <c r="G46" s="200"/>
      <c r="H46" s="200"/>
      <c r="I46" s="200"/>
      <c r="J46" s="200"/>
      <c r="K46" s="200"/>
      <c r="L46" s="200"/>
      <c r="M46" s="200"/>
      <c r="N46" s="200"/>
      <c r="O46" s="200"/>
      <c r="P46" s="200"/>
      <c r="Q46" s="200"/>
      <c r="R46" s="200"/>
      <c r="S46" s="200"/>
      <c r="T46" s="200"/>
      <c r="U46" s="200"/>
      <c r="V46" s="200"/>
      <c r="W46" s="200"/>
      <c r="X46" s="200"/>
      <c r="Y46" s="200"/>
      <c r="Z46" s="200"/>
      <c r="AA46" s="200"/>
      <c r="AB46" s="200"/>
      <c r="AC46" s="200"/>
      <c r="AD46" s="200"/>
      <c r="AE46" s="200"/>
      <c r="AF46" s="200"/>
      <c r="AG46" s="200"/>
      <c r="AH46" s="200"/>
      <c r="AI46" s="200"/>
      <c r="AJ46" s="200"/>
      <c r="AK46" s="200"/>
      <c r="AL46" s="200"/>
      <c r="AM46" s="200"/>
      <c r="AN46" s="200"/>
      <c r="AO46" s="200"/>
      <c r="AP46" s="200"/>
      <c r="AQ46" s="200"/>
      <c r="AR46" s="200"/>
      <c r="AS46" s="200"/>
      <c r="AT46" s="200"/>
      <c r="AU46" s="200"/>
      <c r="AV46" s="200"/>
      <c r="AW46" s="200"/>
      <c r="AX46" s="200"/>
      <c r="AY46" s="200"/>
      <c r="AZ46" s="200"/>
    </row>
    <row r="47" spans="1:52" s="202" customFormat="1" x14ac:dyDescent="0.3">
      <c r="A47" s="197"/>
      <c r="B47" s="198"/>
      <c r="C47" s="199"/>
      <c r="D47" s="200"/>
      <c r="E47" s="200"/>
      <c r="F47" s="200"/>
      <c r="G47" s="200"/>
      <c r="H47" s="200"/>
      <c r="I47" s="200"/>
      <c r="J47" s="200"/>
      <c r="K47" s="200"/>
      <c r="L47" s="200"/>
      <c r="M47" s="200"/>
      <c r="N47" s="200"/>
      <c r="O47" s="200"/>
      <c r="P47" s="200"/>
      <c r="Q47" s="200"/>
      <c r="R47" s="200"/>
      <c r="S47" s="200"/>
      <c r="T47" s="200"/>
      <c r="U47" s="200"/>
      <c r="V47" s="200"/>
      <c r="W47" s="200"/>
      <c r="X47" s="200"/>
      <c r="Y47" s="200"/>
      <c r="Z47" s="200"/>
      <c r="AA47" s="200"/>
      <c r="AB47" s="200"/>
      <c r="AC47" s="200"/>
      <c r="AD47" s="200"/>
      <c r="AE47" s="200"/>
      <c r="AF47" s="200"/>
      <c r="AG47" s="200"/>
      <c r="AH47" s="200"/>
      <c r="AI47" s="200"/>
      <c r="AJ47" s="200"/>
      <c r="AK47" s="200"/>
      <c r="AL47" s="200"/>
      <c r="AM47" s="200"/>
      <c r="AN47" s="200"/>
      <c r="AO47" s="200"/>
      <c r="AP47" s="200"/>
      <c r="AQ47" s="200"/>
      <c r="AR47" s="200"/>
      <c r="AS47" s="200"/>
      <c r="AT47" s="200"/>
      <c r="AU47" s="200"/>
      <c r="AV47" s="200"/>
      <c r="AW47" s="200"/>
      <c r="AX47" s="200"/>
      <c r="AY47" s="200"/>
      <c r="AZ47" s="200"/>
    </row>
    <row r="48" spans="1:52" s="202" customFormat="1" x14ac:dyDescent="0.3">
      <c r="A48" s="197"/>
      <c r="B48" s="198"/>
      <c r="C48" s="199"/>
      <c r="D48" s="200"/>
      <c r="E48" s="200"/>
      <c r="F48" s="200"/>
      <c r="G48" s="200"/>
      <c r="H48" s="200"/>
      <c r="I48" s="200"/>
      <c r="J48" s="200"/>
      <c r="K48" s="200"/>
      <c r="L48" s="200"/>
      <c r="M48" s="200"/>
      <c r="N48" s="200"/>
      <c r="O48" s="200"/>
      <c r="P48" s="200"/>
      <c r="Q48" s="200"/>
      <c r="R48" s="200"/>
      <c r="S48" s="200"/>
      <c r="T48" s="200"/>
      <c r="U48" s="200"/>
      <c r="V48" s="200"/>
      <c r="W48" s="200"/>
      <c r="X48" s="200"/>
      <c r="Y48" s="200"/>
      <c r="Z48" s="200"/>
      <c r="AA48" s="200"/>
      <c r="AB48" s="200"/>
      <c r="AC48" s="200"/>
      <c r="AD48" s="200"/>
      <c r="AE48" s="200"/>
      <c r="AF48" s="200"/>
      <c r="AG48" s="200"/>
      <c r="AH48" s="200"/>
      <c r="AI48" s="200"/>
      <c r="AJ48" s="200"/>
      <c r="AK48" s="200"/>
      <c r="AL48" s="200"/>
      <c r="AM48" s="200"/>
      <c r="AN48" s="200"/>
      <c r="AO48" s="200"/>
      <c r="AP48" s="200"/>
      <c r="AQ48" s="200"/>
      <c r="AR48" s="200"/>
      <c r="AS48" s="200"/>
      <c r="AT48" s="200"/>
      <c r="AU48" s="200"/>
      <c r="AV48" s="200"/>
      <c r="AW48" s="200"/>
      <c r="AX48" s="200"/>
      <c r="AY48" s="200"/>
      <c r="AZ48" s="200"/>
    </row>
    <row r="49" spans="1:52" s="202" customFormat="1" x14ac:dyDescent="0.3">
      <c r="A49" s="197"/>
      <c r="B49" s="198"/>
      <c r="C49" s="199"/>
      <c r="D49" s="200"/>
      <c r="E49" s="200"/>
      <c r="F49" s="200"/>
      <c r="G49" s="200"/>
      <c r="H49" s="200"/>
      <c r="I49" s="200"/>
      <c r="J49" s="200"/>
      <c r="K49" s="200"/>
      <c r="L49" s="200"/>
      <c r="M49" s="200"/>
      <c r="N49" s="200"/>
      <c r="O49" s="200"/>
      <c r="P49" s="200"/>
      <c r="Q49" s="200"/>
      <c r="R49" s="200"/>
      <c r="S49" s="200"/>
      <c r="T49" s="200"/>
      <c r="U49" s="200"/>
      <c r="V49" s="200"/>
      <c r="W49" s="200"/>
      <c r="X49" s="200"/>
      <c r="Y49" s="200"/>
      <c r="Z49" s="200"/>
      <c r="AA49" s="200"/>
      <c r="AB49" s="200"/>
      <c r="AC49" s="200"/>
      <c r="AD49" s="200"/>
      <c r="AE49" s="200"/>
      <c r="AF49" s="200"/>
      <c r="AG49" s="200"/>
      <c r="AH49" s="200"/>
      <c r="AI49" s="200"/>
      <c r="AJ49" s="200"/>
      <c r="AK49" s="200"/>
      <c r="AL49" s="200"/>
      <c r="AM49" s="200"/>
      <c r="AN49" s="200"/>
      <c r="AO49" s="200"/>
      <c r="AP49" s="200"/>
      <c r="AQ49" s="200"/>
      <c r="AR49" s="200"/>
      <c r="AS49" s="200"/>
      <c r="AT49" s="200"/>
      <c r="AU49" s="200"/>
      <c r="AV49" s="200"/>
      <c r="AW49" s="200"/>
      <c r="AX49" s="200"/>
      <c r="AY49" s="200"/>
      <c r="AZ49" s="200"/>
    </row>
    <row r="50" spans="1:52" s="202" customFormat="1" x14ac:dyDescent="0.3">
      <c r="A50" s="197"/>
      <c r="B50" s="198"/>
      <c r="C50" s="199"/>
      <c r="D50" s="200"/>
      <c r="E50" s="200"/>
      <c r="F50" s="200"/>
      <c r="G50" s="200"/>
      <c r="H50" s="200"/>
      <c r="I50" s="200"/>
      <c r="J50" s="200"/>
      <c r="K50" s="200"/>
      <c r="L50" s="200"/>
      <c r="M50" s="200"/>
      <c r="N50" s="200"/>
      <c r="O50" s="200"/>
      <c r="P50" s="200"/>
      <c r="Q50" s="200"/>
      <c r="R50" s="200"/>
      <c r="S50" s="200"/>
      <c r="T50" s="200"/>
      <c r="U50" s="200"/>
      <c r="V50" s="200"/>
      <c r="W50" s="200"/>
      <c r="X50" s="200"/>
      <c r="Y50" s="200"/>
      <c r="Z50" s="200"/>
      <c r="AA50" s="200"/>
      <c r="AB50" s="200"/>
      <c r="AC50" s="200"/>
      <c r="AD50" s="200"/>
      <c r="AE50" s="200"/>
      <c r="AF50" s="200"/>
      <c r="AG50" s="200"/>
      <c r="AH50" s="200"/>
      <c r="AI50" s="200"/>
      <c r="AJ50" s="200"/>
      <c r="AK50" s="200"/>
      <c r="AL50" s="200"/>
      <c r="AM50" s="200"/>
      <c r="AN50" s="200"/>
      <c r="AO50" s="200"/>
      <c r="AP50" s="200"/>
      <c r="AQ50" s="200"/>
      <c r="AR50" s="200"/>
      <c r="AS50" s="200"/>
      <c r="AT50" s="200"/>
      <c r="AU50" s="200"/>
      <c r="AV50" s="200"/>
      <c r="AW50" s="200"/>
      <c r="AX50" s="200"/>
      <c r="AY50" s="200"/>
      <c r="AZ50" s="200"/>
    </row>
    <row r="51" spans="1:52" s="202" customFormat="1" x14ac:dyDescent="0.3">
      <c r="A51" s="197"/>
      <c r="B51" s="198"/>
      <c r="C51" s="199"/>
      <c r="D51" s="200"/>
      <c r="E51" s="200"/>
      <c r="F51" s="200"/>
      <c r="G51" s="200"/>
      <c r="H51" s="200"/>
      <c r="I51" s="200"/>
      <c r="J51" s="200"/>
      <c r="K51" s="200"/>
      <c r="L51" s="200"/>
      <c r="M51" s="200"/>
      <c r="N51" s="200"/>
      <c r="O51" s="200"/>
      <c r="P51" s="200"/>
      <c r="Q51" s="200"/>
      <c r="R51" s="200"/>
      <c r="S51" s="200"/>
      <c r="T51" s="200"/>
      <c r="U51" s="200"/>
      <c r="V51" s="200"/>
      <c r="W51" s="200"/>
      <c r="X51" s="200"/>
      <c r="Y51" s="200"/>
      <c r="Z51" s="200"/>
      <c r="AA51" s="200"/>
      <c r="AB51" s="200"/>
      <c r="AC51" s="200"/>
      <c r="AD51" s="200"/>
      <c r="AE51" s="200"/>
      <c r="AF51" s="200"/>
      <c r="AG51" s="200"/>
      <c r="AH51" s="200"/>
      <c r="AI51" s="200"/>
      <c r="AJ51" s="200"/>
      <c r="AK51" s="200"/>
      <c r="AL51" s="200"/>
      <c r="AM51" s="200"/>
      <c r="AN51" s="200"/>
      <c r="AO51" s="200"/>
      <c r="AP51" s="200"/>
      <c r="AQ51" s="200"/>
      <c r="AR51" s="200"/>
      <c r="AS51" s="200"/>
      <c r="AT51" s="200"/>
      <c r="AU51" s="200"/>
      <c r="AV51" s="200"/>
      <c r="AW51" s="200"/>
      <c r="AX51" s="200"/>
      <c r="AY51" s="200"/>
      <c r="AZ51" s="200"/>
    </row>
    <row r="52" spans="1:52" s="202" customFormat="1" x14ac:dyDescent="0.3">
      <c r="A52" s="197"/>
      <c r="B52" s="198"/>
      <c r="C52" s="199"/>
      <c r="D52" s="200"/>
      <c r="E52" s="200"/>
      <c r="F52" s="200"/>
      <c r="G52" s="200"/>
      <c r="H52" s="200"/>
      <c r="I52" s="200"/>
      <c r="J52" s="200"/>
      <c r="K52" s="200"/>
      <c r="L52" s="200"/>
      <c r="M52" s="200"/>
      <c r="N52" s="200"/>
      <c r="O52" s="200"/>
      <c r="P52" s="200"/>
      <c r="Q52" s="200"/>
      <c r="R52" s="200"/>
      <c r="S52" s="200"/>
      <c r="T52" s="200"/>
      <c r="U52" s="200"/>
      <c r="V52" s="200"/>
      <c r="W52" s="200"/>
      <c r="X52" s="200"/>
      <c r="Y52" s="200"/>
      <c r="Z52" s="200"/>
      <c r="AA52" s="200"/>
      <c r="AB52" s="200"/>
      <c r="AC52" s="200"/>
      <c r="AD52" s="200"/>
      <c r="AE52" s="200"/>
      <c r="AF52" s="200"/>
      <c r="AG52" s="200"/>
      <c r="AH52" s="200"/>
      <c r="AI52" s="200"/>
      <c r="AJ52" s="200"/>
      <c r="AK52" s="200"/>
      <c r="AL52" s="200"/>
      <c r="AM52" s="200"/>
      <c r="AN52" s="200"/>
      <c r="AO52" s="200"/>
      <c r="AP52" s="200"/>
      <c r="AQ52" s="200"/>
      <c r="AR52" s="200"/>
      <c r="AS52" s="200"/>
      <c r="AT52" s="200"/>
      <c r="AU52" s="200"/>
      <c r="AV52" s="200"/>
      <c r="AW52" s="200"/>
      <c r="AX52" s="200"/>
      <c r="AY52" s="200"/>
      <c r="AZ52" s="200"/>
    </row>
    <row r="53" spans="1:52" s="202" customFormat="1" x14ac:dyDescent="0.3">
      <c r="A53" s="197"/>
      <c r="B53" s="198"/>
      <c r="C53" s="199"/>
      <c r="D53" s="200"/>
      <c r="E53" s="200"/>
      <c r="F53" s="200"/>
      <c r="G53" s="200"/>
      <c r="H53" s="200"/>
      <c r="I53" s="200"/>
      <c r="J53" s="200"/>
      <c r="K53" s="200"/>
      <c r="L53" s="200"/>
      <c r="M53" s="200"/>
      <c r="N53" s="200"/>
      <c r="O53" s="200"/>
      <c r="P53" s="200"/>
      <c r="Q53" s="200"/>
      <c r="R53" s="200"/>
      <c r="S53" s="200"/>
      <c r="T53" s="200"/>
      <c r="U53" s="200"/>
      <c r="V53" s="200"/>
      <c r="W53" s="200"/>
      <c r="X53" s="200"/>
      <c r="Y53" s="200"/>
      <c r="Z53" s="200"/>
      <c r="AA53" s="200"/>
      <c r="AB53" s="200"/>
      <c r="AC53" s="200"/>
      <c r="AD53" s="200"/>
      <c r="AE53" s="200"/>
      <c r="AF53" s="200"/>
      <c r="AG53" s="200"/>
      <c r="AH53" s="200"/>
      <c r="AI53" s="200"/>
      <c r="AJ53" s="200"/>
      <c r="AK53" s="200"/>
      <c r="AL53" s="200"/>
      <c r="AM53" s="200"/>
      <c r="AN53" s="200"/>
      <c r="AO53" s="200"/>
      <c r="AP53" s="200"/>
      <c r="AQ53" s="200"/>
      <c r="AR53" s="200"/>
      <c r="AS53" s="200"/>
      <c r="AT53" s="200"/>
      <c r="AU53" s="200"/>
      <c r="AV53" s="200"/>
      <c r="AW53" s="200"/>
      <c r="AX53" s="200"/>
      <c r="AY53" s="200"/>
      <c r="AZ53" s="200"/>
    </row>
    <row r="54" spans="1:52" s="202" customFormat="1" x14ac:dyDescent="0.3">
      <c r="A54" s="197"/>
      <c r="B54" s="198"/>
      <c r="C54" s="199"/>
      <c r="D54" s="200"/>
      <c r="E54" s="200"/>
      <c r="F54" s="200"/>
      <c r="G54" s="200"/>
      <c r="H54" s="200"/>
      <c r="I54" s="200"/>
      <c r="J54" s="200"/>
      <c r="K54" s="200"/>
      <c r="L54" s="200"/>
      <c r="M54" s="200"/>
      <c r="N54" s="200"/>
      <c r="O54" s="200"/>
      <c r="P54" s="200"/>
      <c r="Q54" s="200"/>
      <c r="R54" s="200"/>
      <c r="S54" s="200"/>
      <c r="T54" s="200"/>
      <c r="U54" s="200"/>
      <c r="V54" s="200"/>
      <c r="W54" s="200"/>
      <c r="X54" s="200"/>
      <c r="Y54" s="200"/>
      <c r="Z54" s="200"/>
      <c r="AA54" s="200"/>
      <c r="AB54" s="200"/>
      <c r="AC54" s="200"/>
      <c r="AD54" s="200"/>
      <c r="AE54" s="200"/>
      <c r="AF54" s="200"/>
      <c r="AG54" s="200"/>
      <c r="AH54" s="200"/>
      <c r="AI54" s="200"/>
      <c r="AJ54" s="200"/>
      <c r="AK54" s="200"/>
      <c r="AL54" s="200"/>
      <c r="AM54" s="200"/>
      <c r="AN54" s="200"/>
      <c r="AO54" s="200"/>
      <c r="AP54" s="200"/>
      <c r="AQ54" s="200"/>
      <c r="AR54" s="200"/>
      <c r="AS54" s="200"/>
      <c r="AT54" s="200"/>
      <c r="AU54" s="200"/>
      <c r="AV54" s="200"/>
      <c r="AW54" s="200"/>
      <c r="AX54" s="200"/>
      <c r="AY54" s="200"/>
      <c r="AZ54" s="200"/>
    </row>
    <row r="55" spans="1:52" s="202" customFormat="1" x14ac:dyDescent="0.3">
      <c r="A55" s="197"/>
      <c r="B55" s="198"/>
      <c r="C55" s="199"/>
      <c r="D55" s="200"/>
      <c r="E55" s="200"/>
      <c r="F55" s="200"/>
      <c r="G55" s="200"/>
      <c r="H55" s="200"/>
      <c r="I55" s="200"/>
      <c r="J55" s="200"/>
      <c r="K55" s="200"/>
      <c r="L55" s="200"/>
      <c r="M55" s="200"/>
      <c r="N55" s="200"/>
      <c r="O55" s="200"/>
      <c r="P55" s="200"/>
      <c r="Q55" s="200"/>
      <c r="R55" s="200"/>
      <c r="S55" s="200"/>
      <c r="T55" s="200"/>
      <c r="U55" s="200"/>
      <c r="V55" s="200"/>
      <c r="W55" s="200"/>
      <c r="X55" s="200"/>
      <c r="Y55" s="200"/>
      <c r="Z55" s="200"/>
      <c r="AA55" s="200"/>
      <c r="AB55" s="200"/>
      <c r="AC55" s="200"/>
      <c r="AD55" s="200"/>
      <c r="AE55" s="200"/>
      <c r="AF55" s="200"/>
      <c r="AG55" s="200"/>
      <c r="AH55" s="200"/>
      <c r="AI55" s="200"/>
      <c r="AJ55" s="200"/>
      <c r="AK55" s="200"/>
      <c r="AL55" s="200"/>
      <c r="AM55" s="200"/>
      <c r="AN55" s="200"/>
      <c r="AO55" s="200"/>
      <c r="AP55" s="200"/>
      <c r="AQ55" s="200"/>
      <c r="AR55" s="200"/>
      <c r="AS55" s="200"/>
      <c r="AT55" s="200"/>
      <c r="AU55" s="200"/>
      <c r="AV55" s="200"/>
      <c r="AW55" s="200"/>
      <c r="AX55" s="200"/>
      <c r="AY55" s="200"/>
      <c r="AZ55" s="200"/>
    </row>
    <row r="56" spans="1:52" s="202" customFormat="1" x14ac:dyDescent="0.3">
      <c r="A56" s="197"/>
      <c r="B56" s="198"/>
      <c r="C56" s="199"/>
      <c r="D56" s="200"/>
      <c r="E56" s="200"/>
      <c r="F56" s="200"/>
      <c r="G56" s="200"/>
      <c r="H56" s="200"/>
      <c r="I56" s="200"/>
      <c r="J56" s="200"/>
      <c r="K56" s="200"/>
      <c r="L56" s="200"/>
      <c r="M56" s="200"/>
      <c r="N56" s="200"/>
      <c r="O56" s="200"/>
      <c r="P56" s="200"/>
      <c r="Q56" s="200"/>
      <c r="R56" s="200"/>
      <c r="S56" s="200"/>
      <c r="T56" s="200"/>
      <c r="U56" s="200"/>
      <c r="V56" s="200"/>
      <c r="W56" s="200"/>
      <c r="X56" s="200"/>
      <c r="Y56" s="200"/>
      <c r="Z56" s="200"/>
      <c r="AA56" s="200"/>
      <c r="AB56" s="200"/>
      <c r="AC56" s="200"/>
      <c r="AD56" s="200"/>
      <c r="AE56" s="200"/>
      <c r="AF56" s="200"/>
      <c r="AG56" s="200"/>
      <c r="AH56" s="200"/>
      <c r="AI56" s="200"/>
      <c r="AJ56" s="200"/>
      <c r="AK56" s="200"/>
      <c r="AL56" s="200"/>
      <c r="AM56" s="200"/>
      <c r="AN56" s="200"/>
      <c r="AO56" s="200"/>
      <c r="AP56" s="200"/>
      <c r="AQ56" s="200"/>
      <c r="AR56" s="200"/>
      <c r="AS56" s="200"/>
      <c r="AT56" s="200"/>
      <c r="AU56" s="200"/>
      <c r="AV56" s="200"/>
      <c r="AW56" s="200"/>
      <c r="AX56" s="200"/>
      <c r="AY56" s="200"/>
      <c r="AZ56" s="200"/>
    </row>
    <row r="57" spans="1:52" s="202" customFormat="1" x14ac:dyDescent="0.3">
      <c r="A57" s="197"/>
      <c r="B57" s="198"/>
      <c r="C57" s="199"/>
      <c r="D57" s="200"/>
      <c r="E57" s="200"/>
      <c r="F57" s="200"/>
      <c r="G57" s="200"/>
      <c r="H57" s="200"/>
      <c r="I57" s="200"/>
      <c r="J57" s="200"/>
      <c r="K57" s="200"/>
      <c r="L57" s="200"/>
      <c r="M57" s="200"/>
      <c r="N57" s="200"/>
      <c r="O57" s="200"/>
      <c r="P57" s="200"/>
      <c r="Q57" s="200"/>
      <c r="R57" s="200"/>
      <c r="S57" s="200"/>
      <c r="T57" s="200"/>
      <c r="U57" s="200"/>
      <c r="V57" s="200"/>
      <c r="W57" s="200"/>
      <c r="X57" s="200"/>
      <c r="Y57" s="200"/>
      <c r="Z57" s="200"/>
      <c r="AA57" s="200"/>
      <c r="AB57" s="200"/>
      <c r="AC57" s="200"/>
      <c r="AD57" s="200"/>
      <c r="AE57" s="200"/>
      <c r="AF57" s="200"/>
      <c r="AG57" s="200"/>
      <c r="AH57" s="200"/>
      <c r="AI57" s="200"/>
      <c r="AJ57" s="200"/>
      <c r="AK57" s="200"/>
      <c r="AL57" s="200"/>
      <c r="AM57" s="200"/>
      <c r="AN57" s="200"/>
      <c r="AO57" s="200"/>
      <c r="AP57" s="200"/>
      <c r="AQ57" s="200"/>
      <c r="AR57" s="200"/>
      <c r="AS57" s="200"/>
      <c r="AT57" s="200"/>
      <c r="AU57" s="200"/>
      <c r="AV57" s="200"/>
      <c r="AW57" s="200"/>
      <c r="AX57" s="200"/>
      <c r="AY57" s="200"/>
      <c r="AZ57" s="200"/>
    </row>
    <row r="58" spans="1:52" s="202" customFormat="1" x14ac:dyDescent="0.3">
      <c r="A58" s="197"/>
      <c r="B58" s="198"/>
      <c r="C58" s="199"/>
      <c r="D58" s="200"/>
      <c r="E58" s="200"/>
      <c r="F58" s="200"/>
      <c r="G58" s="200"/>
      <c r="H58" s="200"/>
      <c r="I58" s="200"/>
      <c r="J58" s="200"/>
      <c r="K58" s="200"/>
      <c r="L58" s="200"/>
      <c r="M58" s="200"/>
      <c r="N58" s="200"/>
      <c r="O58" s="200"/>
      <c r="P58" s="200"/>
      <c r="Q58" s="200"/>
      <c r="R58" s="200"/>
      <c r="S58" s="200"/>
      <c r="T58" s="200"/>
      <c r="U58" s="200"/>
      <c r="V58" s="200"/>
      <c r="W58" s="200"/>
      <c r="X58" s="200"/>
      <c r="Y58" s="200"/>
      <c r="Z58" s="200"/>
      <c r="AA58" s="200"/>
      <c r="AB58" s="200"/>
      <c r="AC58" s="200"/>
      <c r="AD58" s="200"/>
      <c r="AE58" s="200"/>
      <c r="AF58" s="200"/>
      <c r="AG58" s="200"/>
      <c r="AH58" s="200"/>
      <c r="AI58" s="200"/>
      <c r="AJ58" s="200"/>
      <c r="AK58" s="200"/>
      <c r="AL58" s="200"/>
      <c r="AM58" s="200"/>
      <c r="AN58" s="200"/>
      <c r="AO58" s="200"/>
      <c r="AP58" s="200"/>
      <c r="AQ58" s="200"/>
      <c r="AR58" s="200"/>
      <c r="AS58" s="200"/>
      <c r="AT58" s="200"/>
      <c r="AU58" s="200"/>
      <c r="AV58" s="200"/>
      <c r="AW58" s="200"/>
      <c r="AX58" s="200"/>
      <c r="AY58" s="200"/>
      <c r="AZ58" s="200"/>
    </row>
    <row r="59" spans="1:52" s="202" customFormat="1" x14ac:dyDescent="0.3">
      <c r="A59" s="197"/>
      <c r="B59" s="198"/>
      <c r="C59" s="199"/>
      <c r="D59" s="200"/>
      <c r="E59" s="200"/>
      <c r="F59" s="200"/>
      <c r="G59" s="200"/>
      <c r="H59" s="200"/>
      <c r="I59" s="200"/>
      <c r="J59" s="200"/>
      <c r="K59" s="200"/>
      <c r="L59" s="200"/>
      <c r="M59" s="200"/>
      <c r="N59" s="200"/>
      <c r="O59" s="200"/>
      <c r="P59" s="200"/>
      <c r="Q59" s="200"/>
      <c r="R59" s="200"/>
      <c r="S59" s="200"/>
      <c r="T59" s="200"/>
      <c r="U59" s="200"/>
      <c r="V59" s="200"/>
      <c r="W59" s="200"/>
      <c r="X59" s="200"/>
      <c r="Y59" s="200"/>
      <c r="Z59" s="200"/>
      <c r="AA59" s="200"/>
      <c r="AB59" s="200"/>
      <c r="AC59" s="200"/>
      <c r="AD59" s="200"/>
      <c r="AE59" s="200"/>
      <c r="AF59" s="200"/>
      <c r="AG59" s="200"/>
      <c r="AH59" s="200"/>
      <c r="AI59" s="200"/>
      <c r="AJ59" s="200"/>
      <c r="AK59" s="200"/>
      <c r="AL59" s="200"/>
      <c r="AM59" s="200"/>
      <c r="AN59" s="200"/>
      <c r="AO59" s="200"/>
      <c r="AP59" s="200"/>
      <c r="AQ59" s="200"/>
      <c r="AR59" s="200"/>
      <c r="AS59" s="200"/>
      <c r="AT59" s="200"/>
      <c r="AU59" s="200"/>
      <c r="AV59" s="200"/>
      <c r="AW59" s="200"/>
      <c r="AX59" s="200"/>
      <c r="AY59" s="200"/>
      <c r="AZ59" s="200"/>
    </row>
    <row r="60" spans="1:52" s="202" customFormat="1" x14ac:dyDescent="0.3">
      <c r="A60" s="197"/>
      <c r="B60" s="198"/>
      <c r="C60" s="199"/>
      <c r="D60" s="200"/>
      <c r="E60" s="200"/>
      <c r="F60" s="200"/>
      <c r="G60" s="200"/>
      <c r="H60" s="200"/>
      <c r="I60" s="200"/>
      <c r="J60" s="200"/>
      <c r="K60" s="200"/>
      <c r="L60" s="200"/>
      <c r="M60" s="200"/>
      <c r="N60" s="200"/>
      <c r="O60" s="200"/>
      <c r="P60" s="200"/>
      <c r="Q60" s="200"/>
      <c r="R60" s="200"/>
      <c r="S60" s="200"/>
      <c r="T60" s="200"/>
      <c r="U60" s="200"/>
      <c r="V60" s="200"/>
      <c r="W60" s="200"/>
      <c r="X60" s="200"/>
      <c r="Y60" s="200"/>
      <c r="Z60" s="200"/>
      <c r="AA60" s="200"/>
      <c r="AB60" s="200"/>
      <c r="AC60" s="200"/>
      <c r="AD60" s="200"/>
      <c r="AE60" s="200"/>
      <c r="AF60" s="200"/>
      <c r="AG60" s="200"/>
      <c r="AH60" s="200"/>
      <c r="AI60" s="200"/>
      <c r="AJ60" s="200"/>
      <c r="AK60" s="200"/>
      <c r="AL60" s="200"/>
      <c r="AM60" s="200"/>
      <c r="AN60" s="200"/>
      <c r="AO60" s="200"/>
      <c r="AP60" s="200"/>
      <c r="AQ60" s="200"/>
      <c r="AR60" s="200"/>
      <c r="AS60" s="200"/>
      <c r="AT60" s="200"/>
      <c r="AU60" s="200"/>
      <c r="AV60" s="200"/>
      <c r="AW60" s="200"/>
      <c r="AX60" s="200"/>
      <c r="AY60" s="200"/>
      <c r="AZ60" s="200"/>
    </row>
    <row r="97" spans="1:52" ht="18" x14ac:dyDescent="0.35">
      <c r="A97" s="34"/>
      <c r="B97" s="178"/>
      <c r="D97" s="3" t="str">
        <f t="shared" ref="D97" si="0">D7</f>
        <v>Partners</v>
      </c>
      <c r="H97" s="28"/>
    </row>
    <row r="98" spans="1:52" ht="18" x14ac:dyDescent="0.35">
      <c r="A98" s="34"/>
      <c r="B98" s="180"/>
      <c r="C98" s="248" t="str">
        <f t="shared" ref="C98:F98" si="1">C8</f>
        <v>Totaal</v>
      </c>
      <c r="D98" s="49">
        <f t="shared" si="1"/>
        <v>0</v>
      </c>
      <c r="E98" s="49">
        <f t="shared" si="1"/>
        <v>0</v>
      </c>
      <c r="F98" s="49">
        <f t="shared" si="1"/>
        <v>0</v>
      </c>
      <c r="G98" s="49">
        <f t="shared" ref="G98:AZ98" si="2">G8</f>
        <v>0</v>
      </c>
      <c r="H98" s="49">
        <f t="shared" si="2"/>
        <v>0</v>
      </c>
      <c r="I98" s="49">
        <f t="shared" si="2"/>
        <v>0</v>
      </c>
      <c r="J98" s="49">
        <f t="shared" si="2"/>
        <v>0</v>
      </c>
      <c r="K98" s="49">
        <f t="shared" si="2"/>
        <v>0</v>
      </c>
      <c r="L98" s="49">
        <f t="shared" si="2"/>
        <v>0</v>
      </c>
      <c r="M98" s="49">
        <f t="shared" si="2"/>
        <v>0</v>
      </c>
      <c r="N98" s="49">
        <f t="shared" si="2"/>
        <v>0</v>
      </c>
      <c r="O98" s="49">
        <f t="shared" si="2"/>
        <v>0</v>
      </c>
      <c r="P98" s="49">
        <f t="shared" si="2"/>
        <v>0</v>
      </c>
      <c r="Q98" s="49">
        <f t="shared" si="2"/>
        <v>0</v>
      </c>
      <c r="R98" s="49">
        <f t="shared" si="2"/>
        <v>0</v>
      </c>
      <c r="S98" s="49">
        <f t="shared" si="2"/>
        <v>0</v>
      </c>
      <c r="T98" s="49">
        <f t="shared" si="2"/>
        <v>0</v>
      </c>
      <c r="U98" s="49">
        <f t="shared" si="2"/>
        <v>0</v>
      </c>
      <c r="V98" s="49">
        <f t="shared" si="2"/>
        <v>0</v>
      </c>
      <c r="W98" s="49">
        <f t="shared" si="2"/>
        <v>0</v>
      </c>
      <c r="X98" s="49">
        <f t="shared" si="2"/>
        <v>0</v>
      </c>
      <c r="Y98" s="49">
        <f t="shared" si="2"/>
        <v>0</v>
      </c>
      <c r="Z98" s="49">
        <f t="shared" si="2"/>
        <v>0</v>
      </c>
      <c r="AA98" s="49">
        <f t="shared" si="2"/>
        <v>0</v>
      </c>
      <c r="AB98" s="49">
        <f t="shared" si="2"/>
        <v>0</v>
      </c>
      <c r="AC98" s="49">
        <f t="shared" si="2"/>
        <v>0</v>
      </c>
      <c r="AD98" s="49">
        <f t="shared" si="2"/>
        <v>0</v>
      </c>
      <c r="AE98" s="49">
        <f t="shared" si="2"/>
        <v>0</v>
      </c>
      <c r="AF98" s="49">
        <f t="shared" si="2"/>
        <v>0</v>
      </c>
      <c r="AG98" s="49">
        <f t="shared" si="2"/>
        <v>0</v>
      </c>
      <c r="AH98" s="49">
        <f t="shared" si="2"/>
        <v>0</v>
      </c>
      <c r="AI98" s="49">
        <f t="shared" si="2"/>
        <v>0</v>
      </c>
      <c r="AJ98" s="49">
        <f t="shared" si="2"/>
        <v>0</v>
      </c>
      <c r="AK98" s="49">
        <f t="shared" si="2"/>
        <v>0</v>
      </c>
      <c r="AL98" s="49">
        <f t="shared" si="2"/>
        <v>0</v>
      </c>
      <c r="AM98" s="49">
        <f t="shared" si="2"/>
        <v>0</v>
      </c>
      <c r="AN98" s="49">
        <f t="shared" si="2"/>
        <v>0</v>
      </c>
      <c r="AO98" s="49">
        <f t="shared" si="2"/>
        <v>0</v>
      </c>
      <c r="AP98" s="49">
        <f t="shared" si="2"/>
        <v>0</v>
      </c>
      <c r="AQ98" s="49">
        <f t="shared" si="2"/>
        <v>0</v>
      </c>
      <c r="AR98" s="49">
        <f t="shared" si="2"/>
        <v>0</v>
      </c>
      <c r="AS98" s="49">
        <f t="shared" si="2"/>
        <v>0</v>
      </c>
      <c r="AT98" s="49">
        <f t="shared" si="2"/>
        <v>0</v>
      </c>
      <c r="AU98" s="49">
        <f t="shared" si="2"/>
        <v>0</v>
      </c>
      <c r="AV98" s="49">
        <f t="shared" si="2"/>
        <v>0</v>
      </c>
      <c r="AW98" s="49">
        <f t="shared" si="2"/>
        <v>0</v>
      </c>
      <c r="AX98" s="49">
        <f t="shared" si="2"/>
        <v>0</v>
      </c>
      <c r="AY98" s="49">
        <f t="shared" si="2"/>
        <v>0</v>
      </c>
      <c r="AZ98" s="49">
        <f t="shared" si="2"/>
        <v>0</v>
      </c>
    </row>
    <row r="99" spans="1:52" ht="15.75" thickBot="1" x14ac:dyDescent="0.35">
      <c r="A99" s="34"/>
      <c r="B99" s="181"/>
      <c r="C99" s="50">
        <f t="shared" ref="C99:G99" si="3">C9</f>
        <v>0</v>
      </c>
      <c r="D99" s="51">
        <f t="shared" si="3"/>
        <v>0</v>
      </c>
      <c r="E99" s="51">
        <f t="shared" si="3"/>
        <v>0</v>
      </c>
      <c r="F99" s="51">
        <f t="shared" si="3"/>
        <v>0</v>
      </c>
      <c r="G99" s="51">
        <f t="shared" si="3"/>
        <v>0</v>
      </c>
      <c r="H99" s="51">
        <f t="shared" ref="H99:AZ99" si="4">H9</f>
        <v>0</v>
      </c>
      <c r="I99" s="51">
        <f t="shared" si="4"/>
        <v>0</v>
      </c>
      <c r="J99" s="51">
        <f t="shared" si="4"/>
        <v>0</v>
      </c>
      <c r="K99" s="51">
        <f t="shared" si="4"/>
        <v>0</v>
      </c>
      <c r="L99" s="51">
        <f t="shared" si="4"/>
        <v>0</v>
      </c>
      <c r="M99" s="51">
        <f t="shared" si="4"/>
        <v>0</v>
      </c>
      <c r="N99" s="51">
        <f t="shared" si="4"/>
        <v>0</v>
      </c>
      <c r="O99" s="51">
        <f t="shared" si="4"/>
        <v>0</v>
      </c>
      <c r="P99" s="51">
        <f t="shared" si="4"/>
        <v>0</v>
      </c>
      <c r="Q99" s="51">
        <f t="shared" si="4"/>
        <v>0</v>
      </c>
      <c r="R99" s="51">
        <f t="shared" si="4"/>
        <v>0</v>
      </c>
      <c r="S99" s="51">
        <f t="shared" si="4"/>
        <v>0</v>
      </c>
      <c r="T99" s="51">
        <f t="shared" si="4"/>
        <v>0</v>
      </c>
      <c r="U99" s="51">
        <f t="shared" si="4"/>
        <v>0</v>
      </c>
      <c r="V99" s="51">
        <f t="shared" si="4"/>
        <v>0</v>
      </c>
      <c r="W99" s="51">
        <f t="shared" si="4"/>
        <v>0</v>
      </c>
      <c r="X99" s="51">
        <f t="shared" si="4"/>
        <v>0</v>
      </c>
      <c r="Y99" s="51">
        <f t="shared" si="4"/>
        <v>0</v>
      </c>
      <c r="Z99" s="51">
        <f t="shared" si="4"/>
        <v>0</v>
      </c>
      <c r="AA99" s="51">
        <f t="shared" si="4"/>
        <v>0</v>
      </c>
      <c r="AB99" s="51">
        <f t="shared" si="4"/>
        <v>0</v>
      </c>
      <c r="AC99" s="51">
        <f t="shared" si="4"/>
        <v>0</v>
      </c>
      <c r="AD99" s="51">
        <f t="shared" si="4"/>
        <v>0</v>
      </c>
      <c r="AE99" s="51">
        <f t="shared" si="4"/>
        <v>0</v>
      </c>
      <c r="AF99" s="51">
        <f t="shared" si="4"/>
        <v>0</v>
      </c>
      <c r="AG99" s="51">
        <f t="shared" si="4"/>
        <v>0</v>
      </c>
      <c r="AH99" s="51">
        <f t="shared" si="4"/>
        <v>0</v>
      </c>
      <c r="AI99" s="51">
        <f t="shared" si="4"/>
        <v>0</v>
      </c>
      <c r="AJ99" s="51">
        <f t="shared" si="4"/>
        <v>0</v>
      </c>
      <c r="AK99" s="51">
        <f t="shared" si="4"/>
        <v>0</v>
      </c>
      <c r="AL99" s="51">
        <f t="shared" si="4"/>
        <v>0</v>
      </c>
      <c r="AM99" s="51">
        <f t="shared" si="4"/>
        <v>0</v>
      </c>
      <c r="AN99" s="51">
        <f t="shared" si="4"/>
        <v>0</v>
      </c>
      <c r="AO99" s="51">
        <f t="shared" si="4"/>
        <v>0</v>
      </c>
      <c r="AP99" s="51">
        <f t="shared" si="4"/>
        <v>0</v>
      </c>
      <c r="AQ99" s="51">
        <f t="shared" si="4"/>
        <v>0</v>
      </c>
      <c r="AR99" s="51">
        <f t="shared" si="4"/>
        <v>0</v>
      </c>
      <c r="AS99" s="51">
        <f t="shared" si="4"/>
        <v>0</v>
      </c>
      <c r="AT99" s="51">
        <f t="shared" si="4"/>
        <v>0</v>
      </c>
      <c r="AU99" s="51">
        <f t="shared" si="4"/>
        <v>0</v>
      </c>
      <c r="AV99" s="51">
        <f t="shared" si="4"/>
        <v>0</v>
      </c>
      <c r="AW99" s="51">
        <f t="shared" si="4"/>
        <v>0</v>
      </c>
      <c r="AX99" s="51">
        <f t="shared" si="4"/>
        <v>0</v>
      </c>
      <c r="AY99" s="51">
        <f t="shared" si="4"/>
        <v>0</v>
      </c>
      <c r="AZ99" s="51">
        <f t="shared" si="4"/>
        <v>0</v>
      </c>
    </row>
    <row r="100" spans="1:52" ht="18.75" thickTop="1" x14ac:dyDescent="0.35">
      <c r="A100" s="34"/>
      <c r="B100" s="178" t="s">
        <v>374</v>
      </c>
    </row>
    <row r="101" spans="1:52" s="185" customFormat="1" x14ac:dyDescent="0.3">
      <c r="A101" s="196"/>
      <c r="B101" s="183" t="str" cm="1">
        <f t="array" ref="B101:B108">_xlfn.DROP(Tbl.Kostensoorten[Kostensoorten],Lijsten!$A$23*-1,)</f>
        <v>Loonkosten</v>
      </c>
      <c r="C101" s="184" cm="1">
        <f t="array" ref="C101:C108">_xlfn.DROP('Tussenblad Begroting'!$B$56:$B$75,Lijsten!$A$23*-1,)</f>
        <v>0</v>
      </c>
      <c r="D101" s="195" cm="1">
        <f t="array" ref="D101:D108">_xlfn.DROP('Tussenblad Begroting'!$C$56:$AZ$75,Lijsten!$A$23*-1,Partners!$B$60*-1)</f>
        <v>0</v>
      </c>
      <c r="E101" s="195"/>
      <c r="F101" s="195"/>
      <c r="G101" s="195"/>
      <c r="H101" s="195"/>
      <c r="I101" s="195"/>
      <c r="J101" s="195"/>
      <c r="K101" s="195"/>
      <c r="L101" s="195"/>
      <c r="M101" s="195"/>
      <c r="N101" s="195"/>
      <c r="O101" s="195"/>
      <c r="P101" s="195"/>
      <c r="Q101" s="195"/>
      <c r="R101" s="195"/>
      <c r="S101" s="195"/>
      <c r="T101" s="195"/>
      <c r="U101" s="195"/>
      <c r="V101" s="195"/>
      <c r="W101" s="195"/>
      <c r="X101" s="195"/>
      <c r="Y101" s="195"/>
      <c r="Z101" s="195"/>
      <c r="AA101" s="195"/>
      <c r="AB101" s="195"/>
      <c r="AC101" s="195"/>
      <c r="AD101" s="195"/>
      <c r="AE101" s="195"/>
      <c r="AF101" s="195"/>
      <c r="AG101" s="195"/>
      <c r="AH101" s="195"/>
      <c r="AI101" s="195"/>
      <c r="AJ101" s="195"/>
      <c r="AK101" s="195"/>
      <c r="AL101" s="195"/>
      <c r="AM101" s="195"/>
      <c r="AN101" s="195"/>
      <c r="AO101" s="195"/>
      <c r="AP101" s="195"/>
      <c r="AQ101" s="195"/>
      <c r="AR101" s="195"/>
      <c r="AS101" s="195"/>
      <c r="AT101" s="195"/>
      <c r="AU101" s="195"/>
      <c r="AV101" s="195"/>
      <c r="AW101" s="195"/>
      <c r="AX101" s="195"/>
      <c r="AY101" s="195"/>
      <c r="AZ101" s="195"/>
    </row>
    <row r="102" spans="1:52" s="202" customFormat="1" x14ac:dyDescent="0.3">
      <c r="A102" s="201"/>
      <c r="B102" s="198" t="str">
        <v>Eigen arbeid</v>
      </c>
      <c r="C102" s="199">
        <v>0</v>
      </c>
      <c r="D102" s="200">
        <v>0</v>
      </c>
      <c r="E102" s="200"/>
      <c r="F102" s="200"/>
      <c r="G102" s="200"/>
      <c r="H102" s="200"/>
      <c r="I102" s="200"/>
      <c r="J102" s="200"/>
      <c r="K102" s="200"/>
      <c r="L102" s="200"/>
      <c r="M102" s="200"/>
      <c r="N102" s="200"/>
      <c r="O102" s="200"/>
      <c r="P102" s="200"/>
      <c r="Q102" s="200"/>
      <c r="R102" s="200"/>
      <c r="S102" s="200"/>
      <c r="T102" s="200"/>
      <c r="U102" s="200"/>
      <c r="V102" s="200"/>
      <c r="W102" s="200"/>
      <c r="X102" s="200"/>
      <c r="Y102" s="200"/>
      <c r="Z102" s="200"/>
      <c r="AA102" s="200"/>
      <c r="AB102" s="200"/>
      <c r="AC102" s="200"/>
      <c r="AD102" s="200"/>
      <c r="AE102" s="200"/>
      <c r="AF102" s="200"/>
      <c r="AG102" s="200"/>
      <c r="AH102" s="200"/>
      <c r="AI102" s="200"/>
      <c r="AJ102" s="200"/>
      <c r="AK102" s="200"/>
      <c r="AL102" s="200"/>
      <c r="AM102" s="200"/>
      <c r="AN102" s="200"/>
      <c r="AO102" s="200"/>
      <c r="AP102" s="200"/>
      <c r="AQ102" s="200"/>
      <c r="AR102" s="200"/>
      <c r="AS102" s="200"/>
      <c r="AT102" s="200"/>
      <c r="AU102" s="200"/>
      <c r="AV102" s="200"/>
      <c r="AW102" s="200"/>
      <c r="AX102" s="200"/>
      <c r="AY102" s="200"/>
      <c r="AZ102" s="200"/>
    </row>
    <row r="103" spans="1:52" s="202" customFormat="1" x14ac:dyDescent="0.3">
      <c r="A103" s="201"/>
      <c r="B103" s="198" t="str">
        <v>Producten (bijdrage in natura)</v>
      </c>
      <c r="C103" s="199">
        <v>0</v>
      </c>
      <c r="D103" s="200">
        <v>0</v>
      </c>
      <c r="E103" s="200"/>
      <c r="F103" s="200"/>
      <c r="G103" s="200"/>
      <c r="H103" s="200"/>
      <c r="I103" s="200"/>
      <c r="J103" s="200"/>
      <c r="K103" s="200"/>
      <c r="L103" s="200"/>
      <c r="M103" s="200"/>
      <c r="N103" s="200"/>
      <c r="O103" s="200"/>
      <c r="P103" s="200"/>
      <c r="Q103" s="200"/>
      <c r="R103" s="200"/>
      <c r="S103" s="200"/>
      <c r="T103" s="200"/>
      <c r="U103" s="200"/>
      <c r="V103" s="200"/>
      <c r="W103" s="200"/>
      <c r="X103" s="200"/>
      <c r="Y103" s="200"/>
      <c r="Z103" s="200"/>
      <c r="AA103" s="200"/>
      <c r="AB103" s="200"/>
      <c r="AC103" s="200"/>
      <c r="AD103" s="200"/>
      <c r="AE103" s="200"/>
      <c r="AF103" s="200"/>
      <c r="AG103" s="200"/>
      <c r="AH103" s="200"/>
      <c r="AI103" s="200"/>
      <c r="AJ103" s="200"/>
      <c r="AK103" s="200"/>
      <c r="AL103" s="200"/>
      <c r="AM103" s="200"/>
      <c r="AN103" s="200"/>
      <c r="AO103" s="200"/>
      <c r="AP103" s="200"/>
      <c r="AQ103" s="200"/>
      <c r="AR103" s="200"/>
      <c r="AS103" s="200"/>
      <c r="AT103" s="200"/>
      <c r="AU103" s="200"/>
      <c r="AV103" s="200"/>
      <c r="AW103" s="200"/>
      <c r="AX103" s="200"/>
      <c r="AY103" s="200"/>
      <c r="AZ103" s="200"/>
    </row>
    <row r="104" spans="1:52" s="202" customFormat="1" x14ac:dyDescent="0.3">
      <c r="A104" s="201"/>
      <c r="B104" s="198" t="str">
        <v>Diensten (bijdrage in natura)</v>
      </c>
      <c r="C104" s="199">
        <v>0</v>
      </c>
      <c r="D104" s="200">
        <v>0</v>
      </c>
      <c r="E104" s="200"/>
      <c r="F104" s="200"/>
      <c r="G104" s="200"/>
      <c r="H104" s="200"/>
      <c r="I104" s="200"/>
      <c r="J104" s="200"/>
      <c r="K104" s="200"/>
      <c r="L104" s="200"/>
      <c r="M104" s="200"/>
      <c r="N104" s="200"/>
      <c r="O104" s="200"/>
      <c r="P104" s="200"/>
      <c r="Q104" s="200"/>
      <c r="R104" s="200"/>
      <c r="S104" s="200"/>
      <c r="T104" s="200"/>
      <c r="U104" s="200"/>
      <c r="V104" s="200"/>
      <c r="W104" s="200"/>
      <c r="X104" s="200"/>
      <c r="Y104" s="200"/>
      <c r="Z104" s="200"/>
      <c r="AA104" s="200"/>
      <c r="AB104" s="200"/>
      <c r="AC104" s="200"/>
      <c r="AD104" s="200"/>
      <c r="AE104" s="200"/>
      <c r="AF104" s="200"/>
      <c r="AG104" s="200"/>
      <c r="AH104" s="200"/>
      <c r="AI104" s="200"/>
      <c r="AJ104" s="200"/>
      <c r="AK104" s="200"/>
      <c r="AL104" s="200"/>
      <c r="AM104" s="200"/>
      <c r="AN104" s="200"/>
      <c r="AO104" s="200"/>
      <c r="AP104" s="200"/>
      <c r="AQ104" s="200"/>
      <c r="AR104" s="200"/>
      <c r="AS104" s="200"/>
      <c r="AT104" s="200"/>
      <c r="AU104" s="200"/>
      <c r="AV104" s="200"/>
      <c r="AW104" s="200"/>
      <c r="AX104" s="200"/>
      <c r="AY104" s="200"/>
      <c r="AZ104" s="200"/>
    </row>
    <row r="105" spans="1:52" s="202" customFormat="1" x14ac:dyDescent="0.3">
      <c r="A105" s="201"/>
      <c r="B105" s="198" t="str">
        <v>Grond (bijdage in natura)</v>
      </c>
      <c r="C105" s="199">
        <v>0</v>
      </c>
      <c r="D105" s="200">
        <v>0</v>
      </c>
      <c r="E105" s="200"/>
      <c r="F105" s="200"/>
      <c r="G105" s="200"/>
      <c r="H105" s="200"/>
      <c r="I105" s="200"/>
      <c r="J105" s="200"/>
      <c r="K105" s="200"/>
      <c r="L105" s="200"/>
      <c r="M105" s="200"/>
      <c r="N105" s="200"/>
      <c r="O105" s="200"/>
      <c r="P105" s="200"/>
      <c r="Q105" s="200"/>
      <c r="R105" s="200"/>
      <c r="S105" s="200"/>
      <c r="T105" s="200"/>
      <c r="U105" s="200"/>
      <c r="V105" s="200"/>
      <c r="W105" s="200"/>
      <c r="X105" s="200"/>
      <c r="Y105" s="200"/>
      <c r="Z105" s="200"/>
      <c r="AA105" s="200"/>
      <c r="AB105" s="200"/>
      <c r="AC105" s="200"/>
      <c r="AD105" s="200"/>
      <c r="AE105" s="200"/>
      <c r="AF105" s="200"/>
      <c r="AG105" s="200"/>
      <c r="AH105" s="200"/>
      <c r="AI105" s="200"/>
      <c r="AJ105" s="200"/>
      <c r="AK105" s="200"/>
      <c r="AL105" s="200"/>
      <c r="AM105" s="200"/>
      <c r="AN105" s="200"/>
      <c r="AO105" s="200"/>
      <c r="AP105" s="200"/>
      <c r="AQ105" s="200"/>
      <c r="AR105" s="200"/>
      <c r="AS105" s="200"/>
      <c r="AT105" s="200"/>
      <c r="AU105" s="200"/>
      <c r="AV105" s="200"/>
      <c r="AW105" s="200"/>
      <c r="AX105" s="200"/>
      <c r="AY105" s="200"/>
      <c r="AZ105" s="200"/>
    </row>
    <row r="106" spans="1:52" s="202" customFormat="1" x14ac:dyDescent="0.3">
      <c r="A106" s="201"/>
      <c r="B106" s="198" t="str">
        <v>Afschrijvingskosten</v>
      </c>
      <c r="C106" s="199">
        <v>0</v>
      </c>
      <c r="D106" s="200">
        <v>0</v>
      </c>
      <c r="E106" s="200"/>
      <c r="F106" s="200"/>
      <c r="G106" s="200"/>
      <c r="H106" s="200"/>
      <c r="I106" s="200"/>
      <c r="J106" s="200"/>
      <c r="K106" s="200"/>
      <c r="L106" s="200"/>
      <c r="M106" s="200"/>
      <c r="N106" s="200"/>
      <c r="O106" s="200"/>
      <c r="P106" s="200"/>
      <c r="Q106" s="200"/>
      <c r="R106" s="200"/>
      <c r="S106" s="200"/>
      <c r="T106" s="200"/>
      <c r="U106" s="200"/>
      <c r="V106" s="200"/>
      <c r="W106" s="200"/>
      <c r="X106" s="200"/>
      <c r="Y106" s="200"/>
      <c r="Z106" s="200"/>
      <c r="AA106" s="200"/>
      <c r="AB106" s="200"/>
      <c r="AC106" s="200"/>
      <c r="AD106" s="200"/>
      <c r="AE106" s="200"/>
      <c r="AF106" s="200"/>
      <c r="AG106" s="200"/>
      <c r="AH106" s="200"/>
      <c r="AI106" s="200"/>
      <c r="AJ106" s="200"/>
      <c r="AK106" s="200"/>
      <c r="AL106" s="200"/>
      <c r="AM106" s="200"/>
      <c r="AN106" s="200"/>
      <c r="AO106" s="200"/>
      <c r="AP106" s="200"/>
      <c r="AQ106" s="200"/>
      <c r="AR106" s="200"/>
      <c r="AS106" s="200"/>
      <c r="AT106" s="200"/>
      <c r="AU106" s="200"/>
      <c r="AV106" s="200"/>
      <c r="AW106" s="200"/>
      <c r="AX106" s="200"/>
      <c r="AY106" s="200"/>
      <c r="AZ106" s="200"/>
    </row>
    <row r="107" spans="1:52" s="202" customFormat="1" x14ac:dyDescent="0.3">
      <c r="A107" s="201"/>
      <c r="B107" s="198" t="str">
        <v>Andere kosten</v>
      </c>
      <c r="C107" s="199">
        <v>0</v>
      </c>
      <c r="D107" s="200">
        <v>0</v>
      </c>
      <c r="E107" s="200"/>
      <c r="F107" s="200"/>
      <c r="G107" s="200"/>
      <c r="H107" s="200"/>
      <c r="I107" s="200"/>
      <c r="J107" s="200"/>
      <c r="K107" s="200"/>
      <c r="L107" s="200"/>
      <c r="M107" s="200"/>
      <c r="N107" s="200"/>
      <c r="O107" s="200"/>
      <c r="P107" s="200"/>
      <c r="Q107" s="200"/>
      <c r="R107" s="200"/>
      <c r="S107" s="200"/>
      <c r="T107" s="200"/>
      <c r="U107" s="200"/>
      <c r="V107" s="200"/>
      <c r="W107" s="200"/>
      <c r="X107" s="200"/>
      <c r="Y107" s="200"/>
      <c r="Z107" s="200"/>
      <c r="AA107" s="200"/>
      <c r="AB107" s="200"/>
      <c r="AC107" s="200"/>
      <c r="AD107" s="200"/>
      <c r="AE107" s="200"/>
      <c r="AF107" s="200"/>
      <c r="AG107" s="200"/>
      <c r="AH107" s="200"/>
      <c r="AI107" s="200"/>
      <c r="AJ107" s="200"/>
      <c r="AK107" s="200"/>
      <c r="AL107" s="200"/>
      <c r="AM107" s="200"/>
      <c r="AN107" s="200"/>
      <c r="AO107" s="200"/>
      <c r="AP107" s="200"/>
      <c r="AQ107" s="200"/>
      <c r="AR107" s="200"/>
      <c r="AS107" s="200"/>
      <c r="AT107" s="200"/>
      <c r="AU107" s="200"/>
      <c r="AV107" s="200"/>
      <c r="AW107" s="200"/>
      <c r="AX107" s="200"/>
      <c r="AY107" s="200"/>
      <c r="AZ107" s="200"/>
    </row>
    <row r="108" spans="1:52" s="202" customFormat="1" x14ac:dyDescent="0.3">
      <c r="A108" s="201"/>
      <c r="B108" s="198" t="str">
        <v>Aankoop van grond</v>
      </c>
      <c r="C108" s="199">
        <v>0</v>
      </c>
      <c r="D108" s="200">
        <v>0</v>
      </c>
      <c r="E108" s="200"/>
      <c r="F108" s="200"/>
      <c r="G108" s="200"/>
      <c r="H108" s="200"/>
      <c r="I108" s="200"/>
      <c r="J108" s="200"/>
      <c r="K108" s="200"/>
      <c r="L108" s="200"/>
      <c r="M108" s="200"/>
      <c r="N108" s="200"/>
      <c r="O108" s="200"/>
      <c r="P108" s="200"/>
      <c r="Q108" s="200"/>
      <c r="R108" s="200"/>
      <c r="S108" s="200"/>
      <c r="T108" s="200"/>
      <c r="U108" s="200"/>
      <c r="V108" s="200"/>
      <c r="W108" s="200"/>
      <c r="X108" s="200"/>
      <c r="Y108" s="200"/>
      <c r="Z108" s="200"/>
      <c r="AA108" s="200"/>
      <c r="AB108" s="200"/>
      <c r="AC108" s="200"/>
      <c r="AD108" s="200"/>
      <c r="AE108" s="200"/>
      <c r="AF108" s="200"/>
      <c r="AG108" s="200"/>
      <c r="AH108" s="200"/>
      <c r="AI108" s="200"/>
      <c r="AJ108" s="200"/>
      <c r="AK108" s="200"/>
      <c r="AL108" s="200"/>
      <c r="AM108" s="200"/>
      <c r="AN108" s="200"/>
      <c r="AO108" s="200"/>
      <c r="AP108" s="200"/>
      <c r="AQ108" s="200"/>
      <c r="AR108" s="200"/>
      <c r="AS108" s="200"/>
      <c r="AT108" s="200"/>
      <c r="AU108" s="200"/>
      <c r="AV108" s="200"/>
      <c r="AW108" s="200"/>
      <c r="AX108" s="200"/>
      <c r="AY108" s="200"/>
      <c r="AZ108" s="200"/>
    </row>
    <row r="109" spans="1:52" s="202" customFormat="1" x14ac:dyDescent="0.3">
      <c r="A109" s="201"/>
      <c r="B109" s="198"/>
      <c r="C109" s="199"/>
      <c r="D109" s="200"/>
      <c r="E109" s="200"/>
      <c r="F109" s="200"/>
      <c r="G109" s="200"/>
      <c r="H109" s="200"/>
      <c r="I109" s="200"/>
      <c r="J109" s="200"/>
      <c r="K109" s="200"/>
      <c r="L109" s="200"/>
      <c r="M109" s="200"/>
      <c r="N109" s="200"/>
      <c r="O109" s="200"/>
      <c r="P109" s="200"/>
      <c r="Q109" s="200"/>
      <c r="R109" s="200"/>
      <c r="S109" s="200"/>
      <c r="T109" s="200"/>
      <c r="U109" s="200"/>
      <c r="V109" s="200"/>
      <c r="W109" s="200"/>
      <c r="X109" s="200"/>
      <c r="Y109" s="200"/>
      <c r="Z109" s="200"/>
      <c r="AA109" s="200"/>
      <c r="AB109" s="200"/>
      <c r="AC109" s="200"/>
      <c r="AD109" s="200"/>
      <c r="AE109" s="200"/>
      <c r="AF109" s="200"/>
      <c r="AG109" s="200"/>
      <c r="AH109" s="200"/>
      <c r="AI109" s="200"/>
      <c r="AJ109" s="200"/>
      <c r="AK109" s="200"/>
      <c r="AL109" s="200"/>
      <c r="AM109" s="200"/>
      <c r="AN109" s="200"/>
      <c r="AO109" s="200"/>
      <c r="AP109" s="200"/>
      <c r="AQ109" s="200"/>
      <c r="AR109" s="200"/>
      <c r="AS109" s="200"/>
      <c r="AT109" s="200"/>
      <c r="AU109" s="200"/>
      <c r="AV109" s="200"/>
      <c r="AW109" s="200"/>
      <c r="AX109" s="200"/>
      <c r="AY109" s="200"/>
      <c r="AZ109" s="200"/>
    </row>
    <row r="110" spans="1:52" s="202" customFormat="1" x14ac:dyDescent="0.3">
      <c r="A110" s="201"/>
      <c r="B110" s="198"/>
      <c r="C110" s="199"/>
      <c r="D110" s="200"/>
      <c r="E110" s="200"/>
      <c r="F110" s="200"/>
      <c r="G110" s="200"/>
      <c r="H110" s="200"/>
      <c r="I110" s="200"/>
      <c r="J110" s="200"/>
      <c r="K110" s="200"/>
      <c r="L110" s="200"/>
      <c r="M110" s="200"/>
      <c r="N110" s="200"/>
      <c r="O110" s="200"/>
      <c r="P110" s="200"/>
      <c r="Q110" s="200"/>
      <c r="R110" s="200"/>
      <c r="S110" s="200"/>
      <c r="T110" s="200"/>
      <c r="U110" s="200"/>
      <c r="V110" s="200"/>
      <c r="W110" s="200"/>
      <c r="X110" s="200"/>
      <c r="Y110" s="200"/>
      <c r="Z110" s="200"/>
      <c r="AA110" s="200"/>
      <c r="AB110" s="200"/>
      <c r="AC110" s="200"/>
      <c r="AD110" s="200"/>
      <c r="AE110" s="200"/>
      <c r="AF110" s="200"/>
      <c r="AG110" s="200"/>
      <c r="AH110" s="200"/>
      <c r="AI110" s="200"/>
      <c r="AJ110" s="200"/>
      <c r="AK110" s="200"/>
      <c r="AL110" s="200"/>
      <c r="AM110" s="200"/>
      <c r="AN110" s="200"/>
      <c r="AO110" s="200"/>
      <c r="AP110" s="200"/>
      <c r="AQ110" s="200"/>
      <c r="AR110" s="200"/>
      <c r="AS110" s="200"/>
      <c r="AT110" s="200"/>
      <c r="AU110" s="200"/>
      <c r="AV110" s="200"/>
      <c r="AW110" s="200"/>
      <c r="AX110" s="200"/>
      <c r="AY110" s="200"/>
      <c r="AZ110" s="200"/>
    </row>
    <row r="111" spans="1:52" s="202" customFormat="1" x14ac:dyDescent="0.3">
      <c r="A111" s="201"/>
      <c r="B111" s="198"/>
      <c r="C111" s="199"/>
      <c r="D111" s="200"/>
      <c r="E111" s="200"/>
      <c r="F111" s="200"/>
      <c r="G111" s="200"/>
      <c r="H111" s="200"/>
      <c r="I111" s="200"/>
      <c r="J111" s="200"/>
      <c r="K111" s="200"/>
      <c r="L111" s="200"/>
      <c r="M111" s="200"/>
      <c r="N111" s="200"/>
      <c r="O111" s="200"/>
      <c r="P111" s="200"/>
      <c r="Q111" s="200"/>
      <c r="R111" s="200"/>
      <c r="S111" s="200"/>
      <c r="T111" s="200"/>
      <c r="U111" s="200"/>
      <c r="V111" s="200"/>
      <c r="W111" s="200"/>
      <c r="X111" s="200"/>
      <c r="Y111" s="200"/>
      <c r="Z111" s="200"/>
      <c r="AA111" s="200"/>
      <c r="AB111" s="200"/>
      <c r="AC111" s="200"/>
      <c r="AD111" s="200"/>
      <c r="AE111" s="200"/>
      <c r="AF111" s="200"/>
      <c r="AG111" s="200"/>
      <c r="AH111" s="200"/>
      <c r="AI111" s="200"/>
      <c r="AJ111" s="200"/>
      <c r="AK111" s="200"/>
      <c r="AL111" s="200"/>
      <c r="AM111" s="200"/>
      <c r="AN111" s="200"/>
      <c r="AO111" s="200"/>
      <c r="AP111" s="200"/>
      <c r="AQ111" s="200"/>
      <c r="AR111" s="200"/>
      <c r="AS111" s="200"/>
      <c r="AT111" s="200"/>
      <c r="AU111" s="200"/>
      <c r="AV111" s="200"/>
      <c r="AW111" s="200"/>
      <c r="AX111" s="200"/>
      <c r="AY111" s="200"/>
      <c r="AZ111" s="200"/>
    </row>
    <row r="112" spans="1:52" s="202" customFormat="1" x14ac:dyDescent="0.3">
      <c r="A112" s="201"/>
      <c r="B112" s="198"/>
      <c r="C112" s="199"/>
      <c r="D112" s="200"/>
      <c r="E112" s="200"/>
      <c r="F112" s="200"/>
      <c r="G112" s="200"/>
      <c r="H112" s="200"/>
      <c r="I112" s="200"/>
      <c r="J112" s="200"/>
      <c r="K112" s="200"/>
      <c r="L112" s="200"/>
      <c r="M112" s="200"/>
      <c r="N112" s="200"/>
      <c r="O112" s="200"/>
      <c r="P112" s="200"/>
      <c r="Q112" s="200"/>
      <c r="R112" s="200"/>
      <c r="S112" s="200"/>
      <c r="T112" s="200"/>
      <c r="U112" s="200"/>
      <c r="V112" s="200"/>
      <c r="W112" s="200"/>
      <c r="X112" s="200"/>
      <c r="Y112" s="200"/>
      <c r="Z112" s="200"/>
      <c r="AA112" s="200"/>
      <c r="AB112" s="200"/>
      <c r="AC112" s="200"/>
      <c r="AD112" s="200"/>
      <c r="AE112" s="200"/>
      <c r="AF112" s="200"/>
      <c r="AG112" s="200"/>
      <c r="AH112" s="200"/>
      <c r="AI112" s="200"/>
      <c r="AJ112" s="200"/>
      <c r="AK112" s="200"/>
      <c r="AL112" s="200"/>
      <c r="AM112" s="200"/>
      <c r="AN112" s="200"/>
      <c r="AO112" s="200"/>
      <c r="AP112" s="200"/>
      <c r="AQ112" s="200"/>
      <c r="AR112" s="200"/>
      <c r="AS112" s="200"/>
      <c r="AT112" s="200"/>
      <c r="AU112" s="200"/>
      <c r="AV112" s="200"/>
      <c r="AW112" s="200"/>
      <c r="AX112" s="200"/>
      <c r="AY112" s="200"/>
      <c r="AZ112" s="200"/>
    </row>
    <row r="113" spans="1:52" s="202" customFormat="1" x14ac:dyDescent="0.3">
      <c r="A113" s="201"/>
      <c r="B113" s="198"/>
      <c r="C113" s="199"/>
      <c r="D113" s="200"/>
      <c r="E113" s="200"/>
      <c r="F113" s="200"/>
      <c r="G113" s="200"/>
      <c r="H113" s="200"/>
      <c r="I113" s="200"/>
      <c r="J113" s="200"/>
      <c r="K113" s="200"/>
      <c r="L113" s="200"/>
      <c r="M113" s="200"/>
      <c r="N113" s="200"/>
      <c r="O113" s="200"/>
      <c r="P113" s="200"/>
      <c r="Q113" s="200"/>
      <c r="R113" s="200"/>
      <c r="S113" s="200"/>
      <c r="T113" s="200"/>
      <c r="U113" s="200"/>
      <c r="V113" s="200"/>
      <c r="W113" s="200"/>
      <c r="X113" s="200"/>
      <c r="Y113" s="200"/>
      <c r="Z113" s="200"/>
      <c r="AA113" s="200"/>
      <c r="AB113" s="200"/>
      <c r="AC113" s="200"/>
      <c r="AD113" s="200"/>
      <c r="AE113" s="200"/>
      <c r="AF113" s="200"/>
      <c r="AG113" s="200"/>
      <c r="AH113" s="200"/>
      <c r="AI113" s="200"/>
      <c r="AJ113" s="200"/>
      <c r="AK113" s="200"/>
      <c r="AL113" s="200"/>
      <c r="AM113" s="200"/>
      <c r="AN113" s="200"/>
      <c r="AO113" s="200"/>
      <c r="AP113" s="200"/>
      <c r="AQ113" s="200"/>
      <c r="AR113" s="200"/>
      <c r="AS113" s="200"/>
      <c r="AT113" s="200"/>
      <c r="AU113" s="200"/>
      <c r="AV113" s="200"/>
      <c r="AW113" s="200"/>
      <c r="AX113" s="200"/>
      <c r="AY113" s="200"/>
      <c r="AZ113" s="200"/>
    </row>
    <row r="114" spans="1:52" s="202" customFormat="1" x14ac:dyDescent="0.3">
      <c r="A114" s="201"/>
      <c r="B114" s="198"/>
      <c r="C114" s="199"/>
      <c r="D114" s="200"/>
      <c r="E114" s="200"/>
      <c r="F114" s="200"/>
      <c r="G114" s="200"/>
      <c r="H114" s="200"/>
      <c r="I114" s="200"/>
      <c r="J114" s="200"/>
      <c r="K114" s="200"/>
      <c r="L114" s="200"/>
      <c r="M114" s="200"/>
      <c r="N114" s="200"/>
      <c r="O114" s="200"/>
      <c r="P114" s="200"/>
      <c r="Q114" s="200"/>
      <c r="R114" s="200"/>
      <c r="S114" s="200"/>
      <c r="T114" s="200"/>
      <c r="U114" s="200"/>
      <c r="V114" s="200"/>
      <c r="W114" s="200"/>
      <c r="X114" s="200"/>
      <c r="Y114" s="200"/>
      <c r="Z114" s="200"/>
      <c r="AA114" s="200"/>
      <c r="AB114" s="200"/>
      <c r="AC114" s="200"/>
      <c r="AD114" s="200"/>
      <c r="AE114" s="200"/>
      <c r="AF114" s="200"/>
      <c r="AG114" s="200"/>
      <c r="AH114" s="200"/>
      <c r="AI114" s="200"/>
      <c r="AJ114" s="200"/>
      <c r="AK114" s="200"/>
      <c r="AL114" s="200"/>
      <c r="AM114" s="200"/>
      <c r="AN114" s="200"/>
      <c r="AO114" s="200"/>
      <c r="AP114" s="200"/>
      <c r="AQ114" s="200"/>
      <c r="AR114" s="200"/>
      <c r="AS114" s="200"/>
      <c r="AT114" s="200"/>
      <c r="AU114" s="200"/>
      <c r="AV114" s="200"/>
      <c r="AW114" s="200"/>
      <c r="AX114" s="200"/>
      <c r="AY114" s="200"/>
      <c r="AZ114" s="200"/>
    </row>
    <row r="115" spans="1:52" s="202" customFormat="1" x14ac:dyDescent="0.3">
      <c r="A115" s="201"/>
      <c r="B115" s="198"/>
      <c r="C115" s="199"/>
      <c r="D115" s="200"/>
      <c r="E115" s="200"/>
      <c r="F115" s="200"/>
      <c r="G115" s="200"/>
      <c r="H115" s="200"/>
      <c r="I115" s="200"/>
      <c r="J115" s="200"/>
      <c r="K115" s="200"/>
      <c r="L115" s="200"/>
      <c r="M115" s="200"/>
      <c r="N115" s="200"/>
      <c r="O115" s="200"/>
      <c r="P115" s="200"/>
      <c r="Q115" s="200"/>
      <c r="R115" s="200"/>
      <c r="S115" s="200"/>
      <c r="T115" s="200"/>
      <c r="U115" s="200"/>
      <c r="V115" s="200"/>
      <c r="W115" s="200"/>
      <c r="X115" s="200"/>
      <c r="Y115" s="200"/>
      <c r="Z115" s="200"/>
      <c r="AA115" s="200"/>
      <c r="AB115" s="200"/>
      <c r="AC115" s="200"/>
      <c r="AD115" s="200"/>
      <c r="AE115" s="200"/>
      <c r="AF115" s="200"/>
      <c r="AG115" s="200"/>
      <c r="AH115" s="200"/>
      <c r="AI115" s="200"/>
      <c r="AJ115" s="200"/>
      <c r="AK115" s="200"/>
      <c r="AL115" s="200"/>
      <c r="AM115" s="200"/>
      <c r="AN115" s="200"/>
      <c r="AO115" s="200"/>
      <c r="AP115" s="200"/>
      <c r="AQ115" s="200"/>
      <c r="AR115" s="200"/>
      <c r="AS115" s="200"/>
      <c r="AT115" s="200"/>
      <c r="AU115" s="200"/>
      <c r="AV115" s="200"/>
      <c r="AW115" s="200"/>
      <c r="AX115" s="200"/>
      <c r="AY115" s="200"/>
      <c r="AZ115" s="200"/>
    </row>
    <row r="116" spans="1:52" s="202" customFormat="1" x14ac:dyDescent="0.3">
      <c r="A116" s="201"/>
      <c r="B116" s="198"/>
      <c r="C116" s="199"/>
      <c r="D116" s="200"/>
      <c r="E116" s="200"/>
      <c r="F116" s="200"/>
      <c r="G116" s="200"/>
      <c r="H116" s="200"/>
      <c r="I116" s="200"/>
      <c r="J116" s="200"/>
      <c r="K116" s="200"/>
      <c r="L116" s="200"/>
      <c r="M116" s="200"/>
      <c r="N116" s="200"/>
      <c r="O116" s="200"/>
      <c r="P116" s="200"/>
      <c r="Q116" s="200"/>
      <c r="R116" s="200"/>
      <c r="S116" s="200"/>
      <c r="T116" s="200"/>
      <c r="U116" s="200"/>
      <c r="V116" s="200"/>
      <c r="W116" s="200"/>
      <c r="X116" s="200"/>
      <c r="Y116" s="200"/>
      <c r="Z116" s="200"/>
      <c r="AA116" s="200"/>
      <c r="AB116" s="200"/>
      <c r="AC116" s="200"/>
      <c r="AD116" s="200"/>
      <c r="AE116" s="200"/>
      <c r="AF116" s="200"/>
      <c r="AG116" s="200"/>
      <c r="AH116" s="200"/>
      <c r="AI116" s="200"/>
      <c r="AJ116" s="200"/>
      <c r="AK116" s="200"/>
      <c r="AL116" s="200"/>
      <c r="AM116" s="200"/>
      <c r="AN116" s="200"/>
      <c r="AO116" s="200"/>
      <c r="AP116" s="200"/>
      <c r="AQ116" s="200"/>
      <c r="AR116" s="200"/>
      <c r="AS116" s="200"/>
      <c r="AT116" s="200"/>
      <c r="AU116" s="200"/>
      <c r="AV116" s="200"/>
      <c r="AW116" s="200"/>
      <c r="AX116" s="200"/>
      <c r="AY116" s="200"/>
      <c r="AZ116" s="200"/>
    </row>
    <row r="117" spans="1:52" s="202" customFormat="1" x14ac:dyDescent="0.3">
      <c r="A117" s="201"/>
      <c r="B117" s="198"/>
      <c r="C117" s="199"/>
      <c r="D117" s="200"/>
      <c r="E117" s="200"/>
      <c r="F117" s="200"/>
      <c r="G117" s="200"/>
      <c r="H117" s="200"/>
      <c r="I117" s="200"/>
      <c r="J117" s="200"/>
      <c r="K117" s="200"/>
      <c r="L117" s="200"/>
      <c r="M117" s="200"/>
      <c r="N117" s="200"/>
      <c r="O117" s="200"/>
      <c r="P117" s="200"/>
      <c r="Q117" s="200"/>
      <c r="R117" s="200"/>
      <c r="S117" s="200"/>
      <c r="T117" s="200"/>
      <c r="U117" s="200"/>
      <c r="V117" s="200"/>
      <c r="W117" s="200"/>
      <c r="X117" s="200"/>
      <c r="Y117" s="200"/>
      <c r="Z117" s="200"/>
      <c r="AA117" s="200"/>
      <c r="AB117" s="200"/>
      <c r="AC117" s="200"/>
      <c r="AD117" s="200"/>
      <c r="AE117" s="200"/>
      <c r="AF117" s="200"/>
      <c r="AG117" s="200"/>
      <c r="AH117" s="200"/>
      <c r="AI117" s="200"/>
      <c r="AJ117" s="200"/>
      <c r="AK117" s="200"/>
      <c r="AL117" s="200"/>
      <c r="AM117" s="200"/>
      <c r="AN117" s="200"/>
      <c r="AO117" s="200"/>
      <c r="AP117" s="200"/>
      <c r="AQ117" s="200"/>
      <c r="AR117" s="200"/>
      <c r="AS117" s="200"/>
      <c r="AT117" s="200"/>
      <c r="AU117" s="200"/>
      <c r="AV117" s="200"/>
      <c r="AW117" s="200"/>
      <c r="AX117" s="200"/>
      <c r="AY117" s="200"/>
      <c r="AZ117" s="200"/>
    </row>
    <row r="118" spans="1:52" s="202" customFormat="1" x14ac:dyDescent="0.3">
      <c r="A118" s="201"/>
      <c r="B118" s="198"/>
      <c r="C118" s="199"/>
      <c r="D118" s="200"/>
      <c r="E118" s="200"/>
      <c r="F118" s="200"/>
      <c r="G118" s="200"/>
      <c r="H118" s="200"/>
      <c r="I118" s="200"/>
      <c r="J118" s="200"/>
      <c r="K118" s="200"/>
      <c r="L118" s="200"/>
      <c r="M118" s="200"/>
      <c r="N118" s="200"/>
      <c r="O118" s="200"/>
      <c r="P118" s="200"/>
      <c r="Q118" s="200"/>
      <c r="R118" s="200"/>
      <c r="S118" s="200"/>
      <c r="T118" s="200"/>
      <c r="U118" s="200"/>
      <c r="V118" s="200"/>
      <c r="W118" s="200"/>
      <c r="X118" s="200"/>
      <c r="Y118" s="200"/>
      <c r="Z118" s="200"/>
      <c r="AA118" s="200"/>
      <c r="AB118" s="200"/>
      <c r="AC118" s="200"/>
      <c r="AD118" s="200"/>
      <c r="AE118" s="200"/>
      <c r="AF118" s="200"/>
      <c r="AG118" s="200"/>
      <c r="AH118" s="200"/>
      <c r="AI118" s="200"/>
      <c r="AJ118" s="200"/>
      <c r="AK118" s="200"/>
      <c r="AL118" s="200"/>
      <c r="AM118" s="200"/>
      <c r="AN118" s="200"/>
      <c r="AO118" s="200"/>
      <c r="AP118" s="200"/>
      <c r="AQ118" s="200"/>
      <c r="AR118" s="200"/>
      <c r="AS118" s="200"/>
      <c r="AT118" s="200"/>
      <c r="AU118" s="200"/>
      <c r="AV118" s="200"/>
      <c r="AW118" s="200"/>
      <c r="AX118" s="200"/>
      <c r="AY118" s="200"/>
      <c r="AZ118" s="200"/>
    </row>
    <row r="119" spans="1:52" s="202" customFormat="1" x14ac:dyDescent="0.3">
      <c r="A119" s="201"/>
      <c r="B119" s="198"/>
      <c r="C119" s="199"/>
      <c r="D119" s="200"/>
      <c r="E119" s="200"/>
      <c r="F119" s="200"/>
      <c r="G119" s="200"/>
      <c r="H119" s="200"/>
      <c r="I119" s="200"/>
      <c r="J119" s="200"/>
      <c r="K119" s="200"/>
      <c r="L119" s="200"/>
      <c r="M119" s="200"/>
      <c r="N119" s="200"/>
      <c r="O119" s="200"/>
      <c r="P119" s="200"/>
      <c r="Q119" s="200"/>
      <c r="R119" s="200"/>
      <c r="S119" s="200"/>
      <c r="T119" s="200"/>
      <c r="U119" s="200"/>
      <c r="V119" s="200"/>
      <c r="W119" s="200"/>
      <c r="X119" s="200"/>
      <c r="Y119" s="200"/>
      <c r="Z119" s="200"/>
      <c r="AA119" s="200"/>
      <c r="AB119" s="200"/>
      <c r="AC119" s="200"/>
      <c r="AD119" s="200"/>
      <c r="AE119" s="200"/>
      <c r="AF119" s="200"/>
      <c r="AG119" s="200"/>
      <c r="AH119" s="200"/>
      <c r="AI119" s="200"/>
      <c r="AJ119" s="200"/>
      <c r="AK119" s="200"/>
      <c r="AL119" s="200"/>
      <c r="AM119" s="200"/>
      <c r="AN119" s="200"/>
      <c r="AO119" s="200"/>
      <c r="AP119" s="200"/>
      <c r="AQ119" s="200"/>
      <c r="AR119" s="200"/>
      <c r="AS119" s="200"/>
      <c r="AT119" s="200"/>
      <c r="AU119" s="200"/>
      <c r="AV119" s="200"/>
      <c r="AW119" s="200"/>
      <c r="AX119" s="200"/>
      <c r="AY119" s="200"/>
      <c r="AZ119" s="200"/>
    </row>
    <row r="120" spans="1:52" s="202" customFormat="1" x14ac:dyDescent="0.3">
      <c r="A120" s="201"/>
      <c r="B120" s="198"/>
      <c r="C120" s="199"/>
      <c r="D120" s="200"/>
      <c r="E120" s="200"/>
      <c r="F120" s="200"/>
      <c r="G120" s="200"/>
      <c r="H120" s="200"/>
      <c r="I120" s="200"/>
      <c r="J120" s="200"/>
      <c r="K120" s="200"/>
      <c r="L120" s="200"/>
      <c r="M120" s="200"/>
      <c r="N120" s="200"/>
      <c r="O120" s="200"/>
      <c r="P120" s="200"/>
      <c r="Q120" s="200"/>
      <c r="R120" s="200"/>
      <c r="S120" s="200"/>
      <c r="T120" s="200"/>
      <c r="U120" s="200"/>
      <c r="V120" s="200"/>
      <c r="W120" s="200"/>
      <c r="X120" s="200"/>
      <c r="Y120" s="200"/>
      <c r="Z120" s="200"/>
      <c r="AA120" s="200"/>
      <c r="AB120" s="200"/>
      <c r="AC120" s="200"/>
      <c r="AD120" s="200"/>
      <c r="AE120" s="200"/>
      <c r="AF120" s="200"/>
      <c r="AG120" s="200"/>
      <c r="AH120" s="200"/>
      <c r="AI120" s="200"/>
      <c r="AJ120" s="200"/>
      <c r="AK120" s="200"/>
      <c r="AL120" s="200"/>
      <c r="AM120" s="200"/>
      <c r="AN120" s="200"/>
      <c r="AO120" s="200"/>
      <c r="AP120" s="200"/>
      <c r="AQ120" s="200"/>
      <c r="AR120" s="200"/>
      <c r="AS120" s="200"/>
      <c r="AT120" s="200"/>
      <c r="AU120" s="200"/>
      <c r="AV120" s="200"/>
      <c r="AW120" s="200"/>
      <c r="AX120" s="200"/>
      <c r="AY120" s="200"/>
      <c r="AZ120" s="200"/>
    </row>
    <row r="121" spans="1:52" s="202" customFormat="1" x14ac:dyDescent="0.3">
      <c r="A121" s="201"/>
      <c r="B121" s="203"/>
    </row>
    <row r="122" spans="1:52" s="202" customFormat="1" x14ac:dyDescent="0.3">
      <c r="A122" s="201"/>
      <c r="B122" s="203"/>
    </row>
    <row r="123" spans="1:52" s="202" customFormat="1" x14ac:dyDescent="0.3">
      <c r="A123" s="201"/>
      <c r="B123" s="203"/>
    </row>
    <row r="124" spans="1:52" s="202" customFormat="1" x14ac:dyDescent="0.3">
      <c r="A124" s="201"/>
      <c r="B124" s="203"/>
    </row>
    <row r="125" spans="1:52" s="202" customFormat="1" x14ac:dyDescent="0.3">
      <c r="A125" s="201"/>
      <c r="B125" s="203"/>
    </row>
    <row r="126" spans="1:52" s="202" customFormat="1" x14ac:dyDescent="0.3">
      <c r="A126" s="201"/>
      <c r="B126" s="203"/>
    </row>
    <row r="127" spans="1:52" s="202" customFormat="1" x14ac:dyDescent="0.3">
      <c r="A127" s="201"/>
      <c r="B127" s="203"/>
    </row>
    <row r="128" spans="1:52" s="202" customFormat="1" x14ac:dyDescent="0.3">
      <c r="A128" s="201"/>
      <c r="B128" s="203"/>
    </row>
    <row r="129" spans="1:2" s="202" customFormat="1" x14ac:dyDescent="0.3">
      <c r="A129" s="201"/>
      <c r="B129" s="203"/>
    </row>
    <row r="130" spans="1:2" s="202" customFormat="1" x14ac:dyDescent="0.3">
      <c r="A130" s="201"/>
      <c r="B130" s="203"/>
    </row>
    <row r="131" spans="1:2" s="202" customFormat="1" x14ac:dyDescent="0.3">
      <c r="A131" s="201"/>
      <c r="B131" s="203"/>
    </row>
    <row r="132" spans="1:2" s="202" customFormat="1" x14ac:dyDescent="0.3">
      <c r="A132" s="201"/>
      <c r="B132" s="203"/>
    </row>
    <row r="133" spans="1:2" s="202" customFormat="1" x14ac:dyDescent="0.3">
      <c r="A133" s="201"/>
      <c r="B133" s="203"/>
    </row>
    <row r="134" spans="1:2" s="202" customFormat="1" x14ac:dyDescent="0.3">
      <c r="A134" s="201"/>
      <c r="B134" s="203"/>
    </row>
    <row r="135" spans="1:2" s="202" customFormat="1" x14ac:dyDescent="0.3">
      <c r="A135" s="201"/>
      <c r="B135" s="203"/>
    </row>
    <row r="136" spans="1:2" s="202" customFormat="1" x14ac:dyDescent="0.3">
      <c r="A136" s="201"/>
      <c r="B136" s="203"/>
    </row>
    <row r="137" spans="1:2" s="202" customFormat="1" x14ac:dyDescent="0.3">
      <c r="A137" s="201"/>
      <c r="B137" s="203"/>
    </row>
    <row r="138" spans="1:2" s="202" customFormat="1" x14ac:dyDescent="0.3">
      <c r="A138" s="201"/>
      <c r="B138" s="203"/>
    </row>
    <row r="139" spans="1:2" s="202" customFormat="1" x14ac:dyDescent="0.3">
      <c r="A139" s="201"/>
      <c r="B139" s="203"/>
    </row>
    <row r="140" spans="1:2" s="202" customFormat="1" x14ac:dyDescent="0.3">
      <c r="A140" s="201"/>
      <c r="B140" s="203"/>
    </row>
    <row r="141" spans="1:2" s="202" customFormat="1" x14ac:dyDescent="0.3">
      <c r="A141" s="201"/>
      <c r="B141" s="203"/>
    </row>
    <row r="142" spans="1:2" s="202" customFormat="1" x14ac:dyDescent="0.3">
      <c r="A142" s="201"/>
      <c r="B142" s="203"/>
    </row>
    <row r="143" spans="1:2" s="202" customFormat="1" x14ac:dyDescent="0.3">
      <c r="A143" s="201"/>
      <c r="B143" s="203"/>
    </row>
    <row r="144" spans="1:2" s="202" customFormat="1" x14ac:dyDescent="0.3">
      <c r="A144" s="201"/>
      <c r="B144" s="203"/>
    </row>
    <row r="145" spans="1:2" s="202" customFormat="1" x14ac:dyDescent="0.3">
      <c r="A145" s="201"/>
      <c r="B145" s="203"/>
    </row>
    <row r="146" spans="1:2" s="202" customFormat="1" x14ac:dyDescent="0.3">
      <c r="A146" s="201"/>
      <c r="B146" s="203"/>
    </row>
    <row r="147" spans="1:2" s="202" customFormat="1" x14ac:dyDescent="0.3">
      <c r="A147" s="201"/>
      <c r="B147" s="203"/>
    </row>
    <row r="148" spans="1:2" s="202" customFormat="1" x14ac:dyDescent="0.3">
      <c r="A148" s="201"/>
      <c r="B148" s="203"/>
    </row>
    <row r="149" spans="1:2" s="202" customFormat="1" x14ac:dyDescent="0.3">
      <c r="A149" s="201"/>
      <c r="B149" s="203"/>
    </row>
    <row r="150" spans="1:2" s="231" customFormat="1" x14ac:dyDescent="0.3">
      <c r="A150" s="229"/>
      <c r="B150" s="230"/>
    </row>
    <row r="197" spans="1:52" ht="18" x14ac:dyDescent="0.35">
      <c r="A197" s="53"/>
      <c r="B197" s="178"/>
      <c r="D197" s="3" t="str">
        <f t="shared" ref="C197:AZ199" si="5">D7</f>
        <v>Partners</v>
      </c>
      <c r="H197" s="28"/>
    </row>
    <row r="198" spans="1:52" s="48" customFormat="1" ht="18" x14ac:dyDescent="0.35">
      <c r="A198" s="53"/>
      <c r="B198" s="180"/>
      <c r="C198" s="248" t="str">
        <f t="shared" ref="C198:Q198" si="6">C8</f>
        <v>Totaal</v>
      </c>
      <c r="D198" s="49">
        <f t="shared" si="6"/>
        <v>0</v>
      </c>
      <c r="E198" s="49">
        <f t="shared" si="6"/>
        <v>0</v>
      </c>
      <c r="F198" s="49">
        <f t="shared" si="6"/>
        <v>0</v>
      </c>
      <c r="G198" s="49">
        <f t="shared" si="6"/>
        <v>0</v>
      </c>
      <c r="H198" s="49">
        <f t="shared" si="6"/>
        <v>0</v>
      </c>
      <c r="I198" s="49">
        <f t="shared" si="6"/>
        <v>0</v>
      </c>
      <c r="J198" s="49">
        <f t="shared" si="6"/>
        <v>0</v>
      </c>
      <c r="K198" s="49">
        <f t="shared" si="6"/>
        <v>0</v>
      </c>
      <c r="L198" s="49">
        <f t="shared" si="6"/>
        <v>0</v>
      </c>
      <c r="M198" s="49">
        <f t="shared" si="6"/>
        <v>0</v>
      </c>
      <c r="N198" s="49">
        <f t="shared" si="6"/>
        <v>0</v>
      </c>
      <c r="O198" s="49">
        <f t="shared" si="6"/>
        <v>0</v>
      </c>
      <c r="P198" s="49">
        <f t="shared" si="6"/>
        <v>0</v>
      </c>
      <c r="Q198" s="49">
        <f t="shared" si="6"/>
        <v>0</v>
      </c>
      <c r="R198" s="49">
        <f t="shared" si="5"/>
        <v>0</v>
      </c>
      <c r="S198" s="49">
        <f t="shared" si="5"/>
        <v>0</v>
      </c>
      <c r="T198" s="49">
        <f t="shared" si="5"/>
        <v>0</v>
      </c>
      <c r="U198" s="49">
        <f t="shared" si="5"/>
        <v>0</v>
      </c>
      <c r="V198" s="49">
        <f t="shared" si="5"/>
        <v>0</v>
      </c>
      <c r="W198" s="49">
        <f t="shared" si="5"/>
        <v>0</v>
      </c>
      <c r="X198" s="49">
        <f t="shared" si="5"/>
        <v>0</v>
      </c>
      <c r="Y198" s="49">
        <f t="shared" si="5"/>
        <v>0</v>
      </c>
      <c r="Z198" s="49">
        <f t="shared" si="5"/>
        <v>0</v>
      </c>
      <c r="AA198" s="49">
        <f t="shared" si="5"/>
        <v>0</v>
      </c>
      <c r="AB198" s="49">
        <f t="shared" si="5"/>
        <v>0</v>
      </c>
      <c r="AC198" s="49">
        <f t="shared" si="5"/>
        <v>0</v>
      </c>
      <c r="AD198" s="49">
        <f t="shared" si="5"/>
        <v>0</v>
      </c>
      <c r="AE198" s="49">
        <f t="shared" si="5"/>
        <v>0</v>
      </c>
      <c r="AF198" s="49">
        <f t="shared" si="5"/>
        <v>0</v>
      </c>
      <c r="AG198" s="49">
        <f t="shared" si="5"/>
        <v>0</v>
      </c>
      <c r="AH198" s="49">
        <f t="shared" si="5"/>
        <v>0</v>
      </c>
      <c r="AI198" s="49">
        <f t="shared" si="5"/>
        <v>0</v>
      </c>
      <c r="AJ198" s="49">
        <f t="shared" si="5"/>
        <v>0</v>
      </c>
      <c r="AK198" s="49">
        <f t="shared" si="5"/>
        <v>0</v>
      </c>
      <c r="AL198" s="49">
        <f t="shared" si="5"/>
        <v>0</v>
      </c>
      <c r="AM198" s="49">
        <f t="shared" si="5"/>
        <v>0</v>
      </c>
      <c r="AN198" s="49">
        <f t="shared" si="5"/>
        <v>0</v>
      </c>
      <c r="AO198" s="49">
        <f t="shared" si="5"/>
        <v>0</v>
      </c>
      <c r="AP198" s="49">
        <f t="shared" si="5"/>
        <v>0</v>
      </c>
      <c r="AQ198" s="49">
        <f t="shared" si="5"/>
        <v>0</v>
      </c>
      <c r="AR198" s="49">
        <f t="shared" si="5"/>
        <v>0</v>
      </c>
      <c r="AS198" s="49">
        <f t="shared" si="5"/>
        <v>0</v>
      </c>
      <c r="AT198" s="49">
        <f t="shared" si="5"/>
        <v>0</v>
      </c>
      <c r="AU198" s="49">
        <f t="shared" si="5"/>
        <v>0</v>
      </c>
      <c r="AV198" s="49">
        <f t="shared" si="5"/>
        <v>0</v>
      </c>
      <c r="AW198" s="49">
        <f t="shared" si="5"/>
        <v>0</v>
      </c>
      <c r="AX198" s="49">
        <f t="shared" si="5"/>
        <v>0</v>
      </c>
      <c r="AY198" s="49">
        <f t="shared" si="5"/>
        <v>0</v>
      </c>
      <c r="AZ198" s="49">
        <f t="shared" si="5"/>
        <v>0</v>
      </c>
    </row>
    <row r="199" spans="1:52" s="52" customFormat="1" ht="15.75" thickBot="1" x14ac:dyDescent="0.35">
      <c r="A199" s="53"/>
      <c r="B199" s="181"/>
      <c r="C199" s="50">
        <f t="shared" si="5"/>
        <v>0</v>
      </c>
      <c r="D199" s="51">
        <f t="shared" si="5"/>
        <v>0</v>
      </c>
      <c r="E199" s="51">
        <f t="shared" si="5"/>
        <v>0</v>
      </c>
      <c r="F199" s="51">
        <f t="shared" si="5"/>
        <v>0</v>
      </c>
      <c r="G199" s="51">
        <f t="shared" si="5"/>
        <v>0</v>
      </c>
      <c r="H199" s="51">
        <f t="shared" si="5"/>
        <v>0</v>
      </c>
      <c r="I199" s="51">
        <f t="shared" si="5"/>
        <v>0</v>
      </c>
      <c r="J199" s="51">
        <f t="shared" si="5"/>
        <v>0</v>
      </c>
      <c r="K199" s="51">
        <f t="shared" si="5"/>
        <v>0</v>
      </c>
      <c r="L199" s="51">
        <f t="shared" si="5"/>
        <v>0</v>
      </c>
      <c r="M199" s="51">
        <f t="shared" si="5"/>
        <v>0</v>
      </c>
      <c r="N199" s="51">
        <f t="shared" si="5"/>
        <v>0</v>
      </c>
      <c r="O199" s="51">
        <f t="shared" si="5"/>
        <v>0</v>
      </c>
      <c r="P199" s="51">
        <f t="shared" si="5"/>
        <v>0</v>
      </c>
      <c r="Q199" s="51">
        <f t="shared" si="5"/>
        <v>0</v>
      </c>
      <c r="R199" s="51">
        <f t="shared" si="5"/>
        <v>0</v>
      </c>
      <c r="S199" s="51">
        <f t="shared" si="5"/>
        <v>0</v>
      </c>
      <c r="T199" s="51">
        <f t="shared" si="5"/>
        <v>0</v>
      </c>
      <c r="U199" s="51">
        <f t="shared" si="5"/>
        <v>0</v>
      </c>
      <c r="V199" s="51">
        <f t="shared" si="5"/>
        <v>0</v>
      </c>
      <c r="W199" s="51">
        <f t="shared" si="5"/>
        <v>0</v>
      </c>
      <c r="X199" s="51">
        <f t="shared" si="5"/>
        <v>0</v>
      </c>
      <c r="Y199" s="51">
        <f t="shared" si="5"/>
        <v>0</v>
      </c>
      <c r="Z199" s="51">
        <f t="shared" si="5"/>
        <v>0</v>
      </c>
      <c r="AA199" s="51">
        <f t="shared" si="5"/>
        <v>0</v>
      </c>
      <c r="AB199" s="51">
        <f t="shared" si="5"/>
        <v>0</v>
      </c>
      <c r="AC199" s="51">
        <f t="shared" si="5"/>
        <v>0</v>
      </c>
      <c r="AD199" s="51">
        <f t="shared" si="5"/>
        <v>0</v>
      </c>
      <c r="AE199" s="51">
        <f t="shared" si="5"/>
        <v>0</v>
      </c>
      <c r="AF199" s="51">
        <f t="shared" si="5"/>
        <v>0</v>
      </c>
      <c r="AG199" s="51">
        <f t="shared" si="5"/>
        <v>0</v>
      </c>
      <c r="AH199" s="51">
        <f t="shared" si="5"/>
        <v>0</v>
      </c>
      <c r="AI199" s="51">
        <f t="shared" si="5"/>
        <v>0</v>
      </c>
      <c r="AJ199" s="51">
        <f t="shared" si="5"/>
        <v>0</v>
      </c>
      <c r="AK199" s="51">
        <f t="shared" si="5"/>
        <v>0</v>
      </c>
      <c r="AL199" s="51">
        <f t="shared" si="5"/>
        <v>0</v>
      </c>
      <c r="AM199" s="51">
        <f t="shared" si="5"/>
        <v>0</v>
      </c>
      <c r="AN199" s="51">
        <f t="shared" si="5"/>
        <v>0</v>
      </c>
      <c r="AO199" s="51">
        <f t="shared" si="5"/>
        <v>0</v>
      </c>
      <c r="AP199" s="51">
        <f t="shared" si="5"/>
        <v>0</v>
      </c>
      <c r="AQ199" s="51">
        <f t="shared" si="5"/>
        <v>0</v>
      </c>
      <c r="AR199" s="51">
        <f t="shared" si="5"/>
        <v>0</v>
      </c>
      <c r="AS199" s="51">
        <f t="shared" si="5"/>
        <v>0</v>
      </c>
      <c r="AT199" s="51">
        <f t="shared" si="5"/>
        <v>0</v>
      </c>
      <c r="AU199" s="51">
        <f t="shared" si="5"/>
        <v>0</v>
      </c>
      <c r="AV199" s="51">
        <f t="shared" si="5"/>
        <v>0</v>
      </c>
      <c r="AW199" s="51">
        <f t="shared" si="5"/>
        <v>0</v>
      </c>
      <c r="AX199" s="51">
        <f t="shared" si="5"/>
        <v>0</v>
      </c>
      <c r="AY199" s="51">
        <f t="shared" si="5"/>
        <v>0</v>
      </c>
      <c r="AZ199" s="51">
        <f t="shared" si="5"/>
        <v>0</v>
      </c>
    </row>
    <row r="200" spans="1:52" ht="18.75" thickTop="1" x14ac:dyDescent="0.35">
      <c r="A200" s="53"/>
      <c r="B200" s="178" t="s">
        <v>375</v>
      </c>
      <c r="C200" s="54"/>
    </row>
    <row r="201" spans="1:52" s="189" customFormat="1" ht="30" x14ac:dyDescent="0.3">
      <c r="A201" s="186"/>
      <c r="B201" s="187" t="str" cm="1">
        <f t="array" ref="B201:B210">_xlfn.DROP(Tbl.Subsidiehoogte[Subsidieactiviteit],Lijsten!$E$31*-1,)</f>
        <v>Productieve investeringen groen- blauw of dierenwelzijn</v>
      </c>
      <c r="C201" s="188" cm="1">
        <f t="array" ref="C201:C210">_xlfn.DROP('Tussenblad Begroting'!$B$79:$B$106,Lijsten!$E$31*-1,)</f>
        <v>0</v>
      </c>
      <c r="D201" s="188" cm="1">
        <f t="array" ref="D201:D210">_xlfn.DROP('Tussenblad Begroting'!$C$79:$AZ$106,Lijsten!$E$31*-1,Partners!$B$60*-1)</f>
        <v>0</v>
      </c>
      <c r="E201" s="188"/>
      <c r="F201" s="188"/>
      <c r="G201" s="188"/>
      <c r="H201" s="188"/>
      <c r="I201" s="188"/>
      <c r="J201" s="188"/>
      <c r="K201" s="188"/>
      <c r="L201" s="188"/>
      <c r="M201" s="188"/>
      <c r="N201" s="188"/>
      <c r="O201" s="188"/>
      <c r="P201" s="188"/>
      <c r="Q201" s="188"/>
      <c r="R201" s="188"/>
      <c r="S201" s="188"/>
      <c r="T201" s="188"/>
      <c r="U201" s="188"/>
      <c r="V201" s="188"/>
      <c r="W201" s="188"/>
      <c r="X201" s="188"/>
      <c r="Y201" s="188"/>
      <c r="Z201" s="188"/>
      <c r="AA201" s="188"/>
      <c r="AB201" s="188"/>
      <c r="AC201" s="188"/>
      <c r="AD201" s="188"/>
      <c r="AE201" s="188"/>
      <c r="AF201" s="188"/>
      <c r="AG201" s="188"/>
      <c r="AH201" s="188"/>
      <c r="AI201" s="188"/>
      <c r="AJ201" s="188"/>
      <c r="AK201" s="188"/>
      <c r="AL201" s="188"/>
      <c r="AM201" s="188"/>
      <c r="AN201" s="188"/>
      <c r="AO201" s="188"/>
      <c r="AP201" s="188"/>
      <c r="AQ201" s="188"/>
      <c r="AR201" s="188"/>
      <c r="AS201" s="188"/>
      <c r="AT201" s="188"/>
      <c r="AU201" s="188"/>
      <c r="AV201" s="188"/>
      <c r="AW201" s="188"/>
      <c r="AX201" s="188"/>
      <c r="AY201" s="188"/>
      <c r="AZ201" s="188"/>
    </row>
    <row r="202" spans="1:52" s="193" customFormat="1" ht="45" x14ac:dyDescent="0.3">
      <c r="A202" s="190"/>
      <c r="B202" s="191" t="str">
        <v>Niet productieve investeringen op landbouwbedrijven (NIET gericht op het watersysteem)</v>
      </c>
      <c r="C202" s="192">
        <v>0</v>
      </c>
      <c r="D202" s="192">
        <v>0</v>
      </c>
      <c r="E202" s="192"/>
      <c r="F202" s="192"/>
      <c r="G202" s="192"/>
      <c r="H202" s="192"/>
      <c r="I202" s="192"/>
      <c r="J202" s="192"/>
      <c r="K202" s="192"/>
      <c r="L202" s="192"/>
      <c r="M202" s="192"/>
      <c r="N202" s="192"/>
      <c r="O202" s="192"/>
      <c r="P202" s="192"/>
      <c r="Q202" s="192"/>
      <c r="R202" s="192"/>
      <c r="S202" s="192"/>
      <c r="T202" s="192"/>
      <c r="U202" s="192"/>
      <c r="V202" s="192"/>
      <c r="W202" s="192"/>
      <c r="X202" s="192"/>
      <c r="Y202" s="192"/>
      <c r="Z202" s="192"/>
      <c r="AA202" s="192"/>
      <c r="AB202" s="192"/>
      <c r="AC202" s="192"/>
      <c r="AD202" s="192"/>
      <c r="AE202" s="192"/>
      <c r="AF202" s="192"/>
      <c r="AG202" s="192"/>
      <c r="AH202" s="192"/>
      <c r="AI202" s="192"/>
      <c r="AJ202" s="192"/>
      <c r="AK202" s="192"/>
      <c r="AL202" s="192"/>
      <c r="AM202" s="192"/>
      <c r="AN202" s="192"/>
      <c r="AO202" s="192"/>
      <c r="AP202" s="192"/>
      <c r="AQ202" s="192"/>
      <c r="AR202" s="192"/>
      <c r="AS202" s="192"/>
      <c r="AT202" s="192"/>
      <c r="AU202" s="192"/>
      <c r="AV202" s="192"/>
      <c r="AW202" s="192"/>
      <c r="AX202" s="192"/>
      <c r="AY202" s="192"/>
      <c r="AZ202" s="192"/>
    </row>
    <row r="203" spans="1:52" s="193" customFormat="1" ht="45" x14ac:dyDescent="0.3">
      <c r="A203" s="190"/>
      <c r="B203" s="191" t="str">
        <v>Niet productieve investeringen op landbouwbedrijven (gericht op het watersysteem)</v>
      </c>
      <c r="C203" s="192">
        <v>0</v>
      </c>
      <c r="D203" s="192">
        <v>0</v>
      </c>
      <c r="E203" s="192"/>
      <c r="F203" s="192"/>
      <c r="G203" s="192"/>
      <c r="H203" s="192"/>
      <c r="I203" s="192"/>
      <c r="J203" s="192"/>
      <c r="K203" s="192"/>
      <c r="L203" s="192"/>
      <c r="M203" s="192"/>
      <c r="N203" s="192"/>
      <c r="O203" s="192"/>
      <c r="P203" s="192"/>
      <c r="Q203" s="192"/>
      <c r="R203" s="192"/>
      <c r="S203" s="192"/>
      <c r="T203" s="192"/>
      <c r="U203" s="192"/>
      <c r="V203" s="192"/>
      <c r="W203" s="192"/>
      <c r="X203" s="192"/>
      <c r="Y203" s="192"/>
      <c r="Z203" s="192"/>
      <c r="AA203" s="192"/>
      <c r="AB203" s="192"/>
      <c r="AC203" s="192"/>
      <c r="AD203" s="192"/>
      <c r="AE203" s="192"/>
      <c r="AF203" s="192"/>
      <c r="AG203" s="192"/>
      <c r="AH203" s="192"/>
      <c r="AI203" s="192"/>
      <c r="AJ203" s="192"/>
      <c r="AK203" s="192"/>
      <c r="AL203" s="192"/>
      <c r="AM203" s="192"/>
      <c r="AN203" s="192"/>
      <c r="AO203" s="192"/>
      <c r="AP203" s="192"/>
      <c r="AQ203" s="192"/>
      <c r="AR203" s="192"/>
      <c r="AS203" s="192"/>
      <c r="AT203" s="192"/>
      <c r="AU203" s="192"/>
      <c r="AV203" s="192"/>
      <c r="AW203" s="192"/>
      <c r="AX203" s="192"/>
      <c r="AY203" s="192"/>
      <c r="AZ203" s="192"/>
    </row>
    <row r="204" spans="1:52" s="193" customFormat="1" ht="30" x14ac:dyDescent="0.3">
      <c r="A204" s="190"/>
      <c r="B204" s="191" t="str">
        <v>Niet productieve investeringen op niet-landbouwbedrijven (ALLEEN waterkwantiteit)</v>
      </c>
      <c r="C204" s="192">
        <v>0</v>
      </c>
      <c r="D204" s="192">
        <v>0</v>
      </c>
      <c r="E204" s="192"/>
      <c r="F204" s="192"/>
      <c r="G204" s="192"/>
      <c r="H204" s="192"/>
      <c r="I204" s="192"/>
      <c r="J204" s="192"/>
      <c r="K204" s="192"/>
      <c r="L204" s="192"/>
      <c r="M204" s="192"/>
      <c r="N204" s="192"/>
      <c r="O204" s="192"/>
      <c r="P204" s="192"/>
      <c r="Q204" s="192"/>
      <c r="R204" s="192"/>
      <c r="S204" s="192"/>
      <c r="T204" s="192"/>
      <c r="U204" s="192"/>
      <c r="V204" s="192"/>
      <c r="W204" s="192"/>
      <c r="X204" s="192"/>
      <c r="Y204" s="192"/>
      <c r="Z204" s="192"/>
      <c r="AA204" s="192"/>
      <c r="AB204" s="192"/>
      <c r="AC204" s="192"/>
      <c r="AD204" s="192"/>
      <c r="AE204" s="192"/>
      <c r="AF204" s="192"/>
      <c r="AG204" s="192"/>
      <c r="AH204" s="192"/>
      <c r="AI204" s="192"/>
      <c r="AJ204" s="192"/>
      <c r="AK204" s="192"/>
      <c r="AL204" s="192"/>
      <c r="AM204" s="192"/>
      <c r="AN204" s="192"/>
      <c r="AO204" s="192"/>
      <c r="AP204" s="192"/>
      <c r="AQ204" s="192"/>
      <c r="AR204" s="192"/>
      <c r="AS204" s="192"/>
      <c r="AT204" s="192"/>
      <c r="AU204" s="192"/>
      <c r="AV204" s="192"/>
      <c r="AW204" s="192"/>
      <c r="AX204" s="192"/>
      <c r="AY204" s="192"/>
      <c r="AZ204" s="192"/>
    </row>
    <row r="205" spans="1:52" s="193" customFormat="1" ht="30" x14ac:dyDescent="0.3">
      <c r="A205" s="190"/>
      <c r="B205" s="191" t="str">
        <v>Niet productieve investeringen op niet-landbouwbedrijven (NIET alleen waterkwantiteit)</v>
      </c>
      <c r="C205" s="192">
        <v>0</v>
      </c>
      <c r="D205" s="192">
        <v>0</v>
      </c>
      <c r="E205" s="192"/>
      <c r="F205" s="192"/>
      <c r="G205" s="192"/>
      <c r="H205" s="192"/>
      <c r="I205" s="192"/>
      <c r="J205" s="192"/>
      <c r="K205" s="192"/>
      <c r="L205" s="192"/>
      <c r="M205" s="192"/>
      <c r="N205" s="192"/>
      <c r="O205" s="192"/>
      <c r="P205" s="192"/>
      <c r="Q205" s="192"/>
      <c r="R205" s="192"/>
      <c r="S205" s="192"/>
      <c r="T205" s="192"/>
      <c r="U205" s="192"/>
      <c r="V205" s="192"/>
      <c r="W205" s="192"/>
      <c r="X205" s="192"/>
      <c r="Y205" s="192"/>
      <c r="Z205" s="192"/>
      <c r="AA205" s="192"/>
      <c r="AB205" s="192"/>
      <c r="AC205" s="192"/>
      <c r="AD205" s="192"/>
      <c r="AE205" s="192"/>
      <c r="AF205" s="192"/>
      <c r="AG205" s="192"/>
      <c r="AH205" s="192"/>
      <c r="AI205" s="192"/>
      <c r="AJ205" s="192"/>
      <c r="AK205" s="192"/>
      <c r="AL205" s="192"/>
      <c r="AM205" s="192"/>
      <c r="AN205" s="192"/>
      <c r="AO205" s="192"/>
      <c r="AP205" s="192"/>
      <c r="AQ205" s="192"/>
      <c r="AR205" s="192"/>
      <c r="AS205" s="192"/>
      <c r="AT205" s="192"/>
      <c r="AU205" s="192"/>
      <c r="AV205" s="192"/>
      <c r="AW205" s="192"/>
      <c r="AX205" s="192"/>
      <c r="AY205" s="192"/>
      <c r="AZ205" s="192"/>
    </row>
    <row r="206" spans="1:52" s="193" customFormat="1" x14ac:dyDescent="0.3">
      <c r="A206" s="190"/>
      <c r="B206" s="191" t="str">
        <v>Kennisoverdrachtsactiviteiten</v>
      </c>
      <c r="C206" s="192">
        <v>0</v>
      </c>
      <c r="D206" s="192">
        <v>0</v>
      </c>
      <c r="E206" s="192"/>
      <c r="F206" s="192"/>
      <c r="G206" s="192"/>
      <c r="H206" s="192"/>
      <c r="I206" s="192"/>
      <c r="J206" s="192"/>
      <c r="K206" s="192"/>
      <c r="L206" s="192"/>
      <c r="M206" s="192"/>
      <c r="N206" s="192"/>
      <c r="O206" s="192"/>
      <c r="P206" s="192"/>
      <c r="Q206" s="192"/>
      <c r="R206" s="192"/>
      <c r="S206" s="192"/>
      <c r="T206" s="192"/>
      <c r="U206" s="192"/>
      <c r="V206" s="192"/>
      <c r="W206" s="192"/>
      <c r="X206" s="192"/>
      <c r="Y206" s="192"/>
      <c r="Z206" s="192"/>
      <c r="AA206" s="192"/>
      <c r="AB206" s="192"/>
      <c r="AC206" s="192"/>
      <c r="AD206" s="192"/>
      <c r="AE206" s="192"/>
      <c r="AF206" s="192"/>
      <c r="AG206" s="192"/>
      <c r="AH206" s="192"/>
      <c r="AI206" s="192"/>
      <c r="AJ206" s="192"/>
      <c r="AK206" s="192"/>
      <c r="AL206" s="192"/>
      <c r="AM206" s="192"/>
      <c r="AN206" s="192"/>
      <c r="AO206" s="192"/>
      <c r="AP206" s="192"/>
      <c r="AQ206" s="192"/>
      <c r="AR206" s="192"/>
      <c r="AS206" s="192"/>
      <c r="AT206" s="192"/>
      <c r="AU206" s="192"/>
      <c r="AV206" s="192"/>
      <c r="AW206" s="192"/>
      <c r="AX206" s="192"/>
      <c r="AY206" s="192"/>
      <c r="AZ206" s="192"/>
    </row>
    <row r="207" spans="1:52" s="193" customFormat="1" x14ac:dyDescent="0.3">
      <c r="A207" s="190"/>
      <c r="B207" s="191" t="str">
        <v>Innovaties (ontwikkelen en beproeven)</v>
      </c>
      <c r="C207" s="192">
        <v>0</v>
      </c>
      <c r="D207" s="192">
        <v>0</v>
      </c>
      <c r="E207" s="192"/>
      <c r="F207" s="192"/>
      <c r="G207" s="192"/>
      <c r="H207" s="192"/>
      <c r="I207" s="192"/>
      <c r="J207" s="192"/>
      <c r="K207" s="192"/>
      <c r="L207" s="192"/>
      <c r="M207" s="192"/>
      <c r="N207" s="192"/>
      <c r="O207" s="192"/>
      <c r="P207" s="192"/>
      <c r="Q207" s="192"/>
      <c r="R207" s="192"/>
      <c r="S207" s="192"/>
      <c r="T207" s="192"/>
      <c r="U207" s="192"/>
      <c r="V207" s="192"/>
      <c r="W207" s="192"/>
      <c r="X207" s="192"/>
      <c r="Y207" s="192"/>
      <c r="Z207" s="192"/>
      <c r="AA207" s="192"/>
      <c r="AB207" s="192"/>
      <c r="AC207" s="192"/>
      <c r="AD207" s="192"/>
      <c r="AE207" s="192"/>
      <c r="AF207" s="192"/>
      <c r="AG207" s="192"/>
      <c r="AH207" s="192"/>
      <c r="AI207" s="192"/>
      <c r="AJ207" s="192"/>
      <c r="AK207" s="192"/>
      <c r="AL207" s="192"/>
      <c r="AM207" s="192"/>
      <c r="AN207" s="192"/>
      <c r="AO207" s="192"/>
      <c r="AP207" s="192"/>
      <c r="AQ207" s="192"/>
      <c r="AR207" s="192"/>
      <c r="AS207" s="192"/>
      <c r="AT207" s="192"/>
      <c r="AU207" s="192"/>
      <c r="AV207" s="192"/>
      <c r="AW207" s="192"/>
      <c r="AX207" s="192"/>
      <c r="AY207" s="192"/>
      <c r="AZ207" s="192"/>
    </row>
    <row r="208" spans="1:52" s="193" customFormat="1" x14ac:dyDescent="0.3">
      <c r="A208" s="190"/>
      <c r="B208" s="191" t="str">
        <v>Innovaties (investeringen in bedrijfsmiddelen)</v>
      </c>
      <c r="C208" s="192">
        <v>0</v>
      </c>
      <c r="D208" s="192">
        <v>0</v>
      </c>
      <c r="E208" s="192"/>
      <c r="F208" s="192"/>
      <c r="G208" s="192"/>
      <c r="H208" s="192"/>
      <c r="I208" s="192"/>
      <c r="J208" s="192"/>
      <c r="K208" s="192"/>
      <c r="L208" s="192"/>
      <c r="M208" s="192"/>
      <c r="N208" s="192"/>
      <c r="O208" s="192"/>
      <c r="P208" s="192"/>
      <c r="Q208" s="192"/>
      <c r="R208" s="192"/>
      <c r="S208" s="192"/>
      <c r="T208" s="192"/>
      <c r="U208" s="192"/>
      <c r="V208" s="192"/>
      <c r="W208" s="192"/>
      <c r="X208" s="192"/>
      <c r="Y208" s="192"/>
      <c r="Z208" s="192"/>
      <c r="AA208" s="192"/>
      <c r="AB208" s="192"/>
      <c r="AC208" s="192"/>
      <c r="AD208" s="192"/>
      <c r="AE208" s="192"/>
      <c r="AF208" s="192"/>
      <c r="AG208" s="192"/>
      <c r="AH208" s="192"/>
      <c r="AI208" s="192"/>
      <c r="AJ208" s="192"/>
      <c r="AK208" s="192"/>
      <c r="AL208" s="192"/>
      <c r="AM208" s="192"/>
      <c r="AN208" s="192"/>
      <c r="AO208" s="192"/>
      <c r="AP208" s="192"/>
      <c r="AQ208" s="192"/>
      <c r="AR208" s="192"/>
      <c r="AS208" s="192"/>
      <c r="AT208" s="192"/>
      <c r="AU208" s="192"/>
      <c r="AV208" s="192"/>
      <c r="AW208" s="192"/>
      <c r="AX208" s="192"/>
      <c r="AY208" s="192"/>
      <c r="AZ208" s="192"/>
    </row>
    <row r="209" spans="1:52" s="193" customFormat="1" x14ac:dyDescent="0.3">
      <c r="A209" s="190"/>
      <c r="B209" s="191" t="str">
        <v>Ruilverkaveling (voorbereiding en uitvoering)</v>
      </c>
      <c r="C209" s="192">
        <v>0</v>
      </c>
      <c r="D209" s="192">
        <v>0</v>
      </c>
      <c r="E209" s="192"/>
      <c r="F209" s="192"/>
      <c r="G209" s="192"/>
      <c r="H209" s="192"/>
      <c r="I209" s="192"/>
      <c r="J209" s="192"/>
      <c r="K209" s="192"/>
      <c r="L209" s="192"/>
      <c r="M209" s="192"/>
      <c r="N209" s="192"/>
      <c r="O209" s="192"/>
      <c r="P209" s="192"/>
      <c r="Q209" s="192"/>
      <c r="R209" s="192"/>
      <c r="S209" s="192"/>
      <c r="T209" s="192"/>
      <c r="U209" s="192"/>
      <c r="V209" s="192"/>
      <c r="W209" s="192"/>
      <c r="X209" s="192"/>
      <c r="Y209" s="192"/>
      <c r="Z209" s="192"/>
      <c r="AA209" s="192"/>
      <c r="AB209" s="192"/>
      <c r="AC209" s="192"/>
      <c r="AD209" s="192"/>
      <c r="AE209" s="192"/>
      <c r="AF209" s="192"/>
      <c r="AG209" s="192"/>
      <c r="AH209" s="192"/>
      <c r="AI209" s="192"/>
      <c r="AJ209" s="192"/>
      <c r="AK209" s="192"/>
      <c r="AL209" s="192"/>
      <c r="AM209" s="192"/>
      <c r="AN209" s="192"/>
      <c r="AO209" s="192"/>
      <c r="AP209" s="192"/>
      <c r="AQ209" s="192"/>
      <c r="AR209" s="192"/>
      <c r="AS209" s="192"/>
      <c r="AT209" s="192"/>
      <c r="AU209" s="192"/>
      <c r="AV209" s="192"/>
      <c r="AW209" s="192"/>
      <c r="AX209" s="192"/>
      <c r="AY209" s="192"/>
      <c r="AZ209" s="192"/>
    </row>
    <row r="210" spans="1:52" s="193" customFormat="1" ht="30" x14ac:dyDescent="0.3">
      <c r="A210" s="190"/>
      <c r="B210" s="191" t="str">
        <v>Draagvlakontwikkeling en samenwerkingsactiviteiten</v>
      </c>
      <c r="C210" s="192">
        <v>0</v>
      </c>
      <c r="D210" s="192">
        <v>0</v>
      </c>
      <c r="E210" s="192"/>
      <c r="F210" s="192"/>
      <c r="G210" s="192"/>
      <c r="H210" s="192"/>
      <c r="I210" s="192"/>
      <c r="J210" s="192"/>
      <c r="K210" s="192"/>
      <c r="L210" s="192"/>
      <c r="M210" s="192"/>
      <c r="N210" s="192"/>
      <c r="O210" s="192"/>
      <c r="P210" s="192"/>
      <c r="Q210" s="192"/>
      <c r="R210" s="192"/>
      <c r="S210" s="192"/>
      <c r="T210" s="192"/>
      <c r="U210" s="192"/>
      <c r="V210" s="192"/>
      <c r="W210" s="192"/>
      <c r="X210" s="192"/>
      <c r="Y210" s="192"/>
      <c r="Z210" s="192"/>
      <c r="AA210" s="192"/>
      <c r="AB210" s="192"/>
      <c r="AC210" s="192"/>
      <c r="AD210" s="192"/>
      <c r="AE210" s="192"/>
      <c r="AF210" s="192"/>
      <c r="AG210" s="192"/>
      <c r="AH210" s="192"/>
      <c r="AI210" s="192"/>
      <c r="AJ210" s="192"/>
      <c r="AK210" s="192"/>
      <c r="AL210" s="192"/>
      <c r="AM210" s="192"/>
      <c r="AN210" s="192"/>
      <c r="AO210" s="192"/>
      <c r="AP210" s="192"/>
      <c r="AQ210" s="192"/>
      <c r="AR210" s="192"/>
      <c r="AS210" s="192"/>
      <c r="AT210" s="192"/>
      <c r="AU210" s="192"/>
      <c r="AV210" s="192"/>
      <c r="AW210" s="192"/>
      <c r="AX210" s="192"/>
      <c r="AY210" s="192"/>
      <c r="AZ210" s="192"/>
    </row>
    <row r="211" spans="1:52" s="193" customFormat="1" x14ac:dyDescent="0.3">
      <c r="A211" s="190"/>
      <c r="B211" s="191"/>
      <c r="C211" s="192"/>
      <c r="D211" s="192"/>
      <c r="E211" s="192"/>
      <c r="F211" s="192"/>
      <c r="G211" s="192"/>
      <c r="H211" s="192"/>
      <c r="I211" s="192"/>
      <c r="J211" s="192"/>
      <c r="K211" s="192"/>
      <c r="L211" s="192"/>
      <c r="M211" s="192"/>
      <c r="N211" s="192"/>
      <c r="O211" s="192"/>
      <c r="P211" s="192"/>
      <c r="Q211" s="192"/>
      <c r="R211" s="192"/>
      <c r="S211" s="192"/>
      <c r="T211" s="192"/>
      <c r="U211" s="192"/>
      <c r="V211" s="192"/>
      <c r="W211" s="192"/>
      <c r="X211" s="192"/>
      <c r="Y211" s="192"/>
      <c r="Z211" s="192"/>
      <c r="AA211" s="192"/>
      <c r="AB211" s="192"/>
      <c r="AC211" s="192"/>
      <c r="AD211" s="192"/>
      <c r="AE211" s="192"/>
      <c r="AF211" s="192"/>
      <c r="AG211" s="192"/>
      <c r="AH211" s="192"/>
      <c r="AI211" s="192"/>
      <c r="AJ211" s="192"/>
      <c r="AK211" s="192"/>
      <c r="AL211" s="192"/>
      <c r="AM211" s="192"/>
      <c r="AN211" s="192"/>
      <c r="AO211" s="192"/>
      <c r="AP211" s="192"/>
      <c r="AQ211" s="192"/>
      <c r="AR211" s="192"/>
      <c r="AS211" s="192"/>
      <c r="AT211" s="192"/>
      <c r="AU211" s="192"/>
      <c r="AV211" s="192"/>
      <c r="AW211" s="192"/>
      <c r="AX211" s="192"/>
      <c r="AY211" s="192"/>
      <c r="AZ211" s="192"/>
    </row>
    <row r="212" spans="1:52" s="193" customFormat="1" x14ac:dyDescent="0.3">
      <c r="A212" s="190"/>
      <c r="B212" s="191"/>
      <c r="C212" s="192"/>
      <c r="D212" s="192"/>
      <c r="E212" s="192"/>
      <c r="F212" s="192"/>
      <c r="G212" s="192"/>
      <c r="H212" s="192"/>
      <c r="I212" s="192"/>
      <c r="J212" s="192"/>
      <c r="K212" s="192"/>
      <c r="L212" s="192"/>
      <c r="M212" s="192"/>
      <c r="N212" s="192"/>
      <c r="O212" s="192"/>
      <c r="P212" s="192"/>
      <c r="Q212" s="192"/>
      <c r="R212" s="192"/>
      <c r="S212" s="192"/>
      <c r="T212" s="192"/>
      <c r="U212" s="192"/>
      <c r="V212" s="192"/>
      <c r="W212" s="192"/>
      <c r="X212" s="192"/>
      <c r="Y212" s="192"/>
      <c r="Z212" s="192"/>
      <c r="AA212" s="192"/>
      <c r="AB212" s="192"/>
      <c r="AC212" s="192"/>
      <c r="AD212" s="192"/>
      <c r="AE212" s="192"/>
      <c r="AF212" s="192"/>
      <c r="AG212" s="192"/>
      <c r="AH212" s="192"/>
      <c r="AI212" s="192"/>
      <c r="AJ212" s="192"/>
      <c r="AK212" s="192"/>
      <c r="AL212" s="192"/>
      <c r="AM212" s="192"/>
      <c r="AN212" s="192"/>
      <c r="AO212" s="192"/>
      <c r="AP212" s="192"/>
      <c r="AQ212" s="192"/>
      <c r="AR212" s="192"/>
      <c r="AS212" s="192"/>
      <c r="AT212" s="192"/>
      <c r="AU212" s="192"/>
      <c r="AV212" s="192"/>
      <c r="AW212" s="192"/>
      <c r="AX212" s="192"/>
      <c r="AY212" s="192"/>
      <c r="AZ212" s="192"/>
    </row>
    <row r="213" spans="1:52" s="193" customFormat="1" x14ac:dyDescent="0.3">
      <c r="A213" s="190"/>
      <c r="B213" s="191"/>
      <c r="C213" s="192"/>
      <c r="D213" s="192"/>
      <c r="E213" s="192"/>
      <c r="F213" s="192"/>
      <c r="G213" s="192"/>
      <c r="H213" s="192"/>
      <c r="I213" s="192"/>
      <c r="J213" s="192"/>
      <c r="K213" s="192"/>
      <c r="L213" s="192"/>
      <c r="M213" s="192"/>
      <c r="N213" s="192"/>
      <c r="O213" s="192"/>
      <c r="P213" s="192"/>
      <c r="Q213" s="192"/>
      <c r="R213" s="192"/>
      <c r="S213" s="192"/>
      <c r="T213" s="192"/>
      <c r="U213" s="192"/>
      <c r="V213" s="192"/>
      <c r="W213" s="192"/>
      <c r="X213" s="192"/>
      <c r="Y213" s="192"/>
      <c r="Z213" s="192"/>
      <c r="AA213" s="192"/>
      <c r="AB213" s="192"/>
      <c r="AC213" s="192"/>
      <c r="AD213" s="192"/>
      <c r="AE213" s="192"/>
      <c r="AF213" s="192"/>
      <c r="AG213" s="192"/>
      <c r="AH213" s="192"/>
      <c r="AI213" s="192"/>
      <c r="AJ213" s="192"/>
      <c r="AK213" s="192"/>
      <c r="AL213" s="192"/>
      <c r="AM213" s="192"/>
      <c r="AN213" s="192"/>
      <c r="AO213" s="192"/>
      <c r="AP213" s="192"/>
      <c r="AQ213" s="192"/>
      <c r="AR213" s="192"/>
      <c r="AS213" s="192"/>
      <c r="AT213" s="192"/>
      <c r="AU213" s="192"/>
      <c r="AV213" s="192"/>
      <c r="AW213" s="192"/>
      <c r="AX213" s="192"/>
      <c r="AY213" s="192"/>
      <c r="AZ213" s="192"/>
    </row>
    <row r="214" spans="1:52" s="193" customFormat="1" x14ac:dyDescent="0.3">
      <c r="A214" s="190"/>
      <c r="B214" s="191"/>
      <c r="C214" s="192"/>
      <c r="D214" s="192"/>
      <c r="E214" s="192"/>
      <c r="F214" s="192"/>
      <c r="G214" s="192"/>
      <c r="H214" s="192"/>
      <c r="I214" s="192"/>
      <c r="J214" s="192"/>
      <c r="K214" s="192"/>
      <c r="L214" s="192"/>
      <c r="M214" s="192"/>
      <c r="N214" s="192"/>
      <c r="O214" s="192"/>
      <c r="P214" s="192"/>
      <c r="Q214" s="192"/>
      <c r="R214" s="192"/>
      <c r="S214" s="192"/>
      <c r="T214" s="192"/>
      <c r="U214" s="192"/>
      <c r="V214" s="192"/>
      <c r="W214" s="192"/>
      <c r="X214" s="192"/>
      <c r="Y214" s="192"/>
      <c r="Z214" s="192"/>
      <c r="AA214" s="192"/>
      <c r="AB214" s="192"/>
      <c r="AC214" s="192"/>
      <c r="AD214" s="192"/>
      <c r="AE214" s="192"/>
      <c r="AF214" s="192"/>
      <c r="AG214" s="192"/>
      <c r="AH214" s="192"/>
      <c r="AI214" s="192"/>
      <c r="AJ214" s="192"/>
      <c r="AK214" s="192"/>
      <c r="AL214" s="192"/>
      <c r="AM214" s="192"/>
      <c r="AN214" s="192"/>
      <c r="AO214" s="192"/>
      <c r="AP214" s="192"/>
      <c r="AQ214" s="192"/>
      <c r="AR214" s="192"/>
      <c r="AS214" s="192"/>
      <c r="AT214" s="192"/>
      <c r="AU214" s="192"/>
      <c r="AV214" s="192"/>
      <c r="AW214" s="192"/>
      <c r="AX214" s="192"/>
      <c r="AY214" s="192"/>
      <c r="AZ214" s="192"/>
    </row>
    <row r="215" spans="1:52" s="193" customFormat="1" x14ac:dyDescent="0.3">
      <c r="A215" s="190"/>
      <c r="B215" s="191"/>
      <c r="C215" s="192"/>
      <c r="D215" s="192"/>
      <c r="E215" s="192"/>
      <c r="F215" s="192"/>
      <c r="G215" s="192"/>
      <c r="H215" s="192"/>
      <c r="I215" s="192"/>
      <c r="J215" s="192"/>
      <c r="K215" s="192"/>
      <c r="L215" s="192"/>
      <c r="M215" s="192"/>
      <c r="N215" s="192"/>
      <c r="O215" s="192"/>
      <c r="P215" s="192"/>
      <c r="Q215" s="192"/>
      <c r="R215" s="192"/>
      <c r="S215" s="192"/>
      <c r="T215" s="192"/>
      <c r="U215" s="192"/>
      <c r="V215" s="192"/>
      <c r="W215" s="192"/>
      <c r="X215" s="192"/>
      <c r="Y215" s="192"/>
      <c r="Z215" s="192"/>
      <c r="AA215" s="192"/>
      <c r="AB215" s="192"/>
      <c r="AC215" s="192"/>
      <c r="AD215" s="192"/>
      <c r="AE215" s="192"/>
      <c r="AF215" s="192"/>
      <c r="AG215" s="192"/>
      <c r="AH215" s="192"/>
      <c r="AI215" s="192"/>
      <c r="AJ215" s="192"/>
      <c r="AK215" s="192"/>
      <c r="AL215" s="192"/>
      <c r="AM215" s="192"/>
      <c r="AN215" s="192"/>
      <c r="AO215" s="192"/>
      <c r="AP215" s="192"/>
      <c r="AQ215" s="192"/>
      <c r="AR215" s="192"/>
      <c r="AS215" s="192"/>
      <c r="AT215" s="192"/>
      <c r="AU215" s="192"/>
      <c r="AV215" s="192"/>
      <c r="AW215" s="192"/>
      <c r="AX215" s="192"/>
      <c r="AY215" s="192"/>
      <c r="AZ215" s="192"/>
    </row>
    <row r="216" spans="1:52" s="193" customFormat="1" x14ac:dyDescent="0.3">
      <c r="A216" s="190"/>
      <c r="B216" s="191"/>
      <c r="C216" s="192"/>
      <c r="D216" s="192"/>
      <c r="E216" s="192"/>
      <c r="F216" s="192"/>
      <c r="G216" s="192"/>
      <c r="H216" s="192"/>
      <c r="I216" s="192"/>
      <c r="J216" s="192"/>
      <c r="K216" s="192"/>
      <c r="L216" s="192"/>
      <c r="M216" s="192"/>
      <c r="N216" s="192"/>
      <c r="O216" s="192"/>
      <c r="P216" s="192"/>
      <c r="Q216" s="192"/>
      <c r="R216" s="192"/>
      <c r="S216" s="192"/>
      <c r="T216" s="192"/>
      <c r="U216" s="192"/>
      <c r="V216" s="192"/>
      <c r="W216" s="192"/>
      <c r="X216" s="192"/>
      <c r="Y216" s="192"/>
      <c r="Z216" s="192"/>
      <c r="AA216" s="192"/>
      <c r="AB216" s="192"/>
      <c r="AC216" s="192"/>
      <c r="AD216" s="192"/>
      <c r="AE216" s="192"/>
      <c r="AF216" s="192"/>
      <c r="AG216" s="192"/>
      <c r="AH216" s="192"/>
      <c r="AI216" s="192"/>
      <c r="AJ216" s="192"/>
      <c r="AK216" s="192"/>
      <c r="AL216" s="192"/>
      <c r="AM216" s="192"/>
      <c r="AN216" s="192"/>
      <c r="AO216" s="192"/>
      <c r="AP216" s="192"/>
      <c r="AQ216" s="192"/>
      <c r="AR216" s="192"/>
      <c r="AS216" s="192"/>
      <c r="AT216" s="192"/>
      <c r="AU216" s="192"/>
      <c r="AV216" s="192"/>
      <c r="AW216" s="192"/>
      <c r="AX216" s="192"/>
      <c r="AY216" s="192"/>
      <c r="AZ216" s="192"/>
    </row>
    <row r="217" spans="1:52" s="193" customFormat="1" x14ac:dyDescent="0.3">
      <c r="A217" s="190"/>
      <c r="B217" s="191"/>
      <c r="C217" s="192"/>
      <c r="D217" s="192"/>
      <c r="E217" s="192"/>
      <c r="F217" s="192"/>
      <c r="G217" s="192"/>
      <c r="H217" s="192"/>
      <c r="I217" s="192"/>
      <c r="J217" s="192"/>
      <c r="K217" s="192"/>
      <c r="L217" s="192"/>
      <c r="M217" s="192"/>
      <c r="N217" s="192"/>
      <c r="O217" s="192"/>
      <c r="P217" s="192"/>
      <c r="Q217" s="192"/>
      <c r="R217" s="192"/>
      <c r="S217" s="192"/>
      <c r="T217" s="192"/>
      <c r="U217" s="192"/>
      <c r="V217" s="192"/>
      <c r="W217" s="192"/>
      <c r="X217" s="192"/>
      <c r="Y217" s="192"/>
      <c r="Z217" s="192"/>
      <c r="AA217" s="192"/>
      <c r="AB217" s="192"/>
      <c r="AC217" s="192"/>
      <c r="AD217" s="192"/>
      <c r="AE217" s="192"/>
      <c r="AF217" s="192"/>
      <c r="AG217" s="192"/>
      <c r="AH217" s="192"/>
      <c r="AI217" s="192"/>
      <c r="AJ217" s="192"/>
      <c r="AK217" s="192"/>
      <c r="AL217" s="192"/>
      <c r="AM217" s="192"/>
      <c r="AN217" s="192"/>
      <c r="AO217" s="192"/>
      <c r="AP217" s="192"/>
      <c r="AQ217" s="192"/>
      <c r="AR217" s="192"/>
      <c r="AS217" s="192"/>
      <c r="AT217" s="192"/>
      <c r="AU217" s="192"/>
      <c r="AV217" s="192"/>
      <c r="AW217" s="192"/>
      <c r="AX217" s="192"/>
      <c r="AY217" s="192"/>
      <c r="AZ217" s="192"/>
    </row>
    <row r="218" spans="1:52" s="193" customFormat="1" x14ac:dyDescent="0.3">
      <c r="A218" s="190"/>
      <c r="B218" s="191"/>
      <c r="C218" s="192"/>
      <c r="D218" s="192"/>
      <c r="E218" s="192"/>
      <c r="F218" s="192"/>
      <c r="G218" s="192"/>
      <c r="H218" s="192"/>
      <c r="I218" s="192"/>
      <c r="J218" s="192"/>
      <c r="K218" s="192"/>
      <c r="L218" s="192"/>
      <c r="M218" s="192"/>
      <c r="N218" s="192"/>
      <c r="O218" s="192"/>
      <c r="P218" s="192"/>
      <c r="Q218" s="192"/>
      <c r="R218" s="192"/>
      <c r="S218" s="192"/>
      <c r="T218" s="192"/>
      <c r="U218" s="192"/>
      <c r="V218" s="192"/>
      <c r="W218" s="192"/>
      <c r="X218" s="192"/>
      <c r="Y218" s="192"/>
      <c r="Z218" s="192"/>
      <c r="AA218" s="192"/>
      <c r="AB218" s="192"/>
      <c r="AC218" s="192"/>
      <c r="AD218" s="192"/>
      <c r="AE218" s="192"/>
      <c r="AF218" s="192"/>
      <c r="AG218" s="192"/>
      <c r="AH218" s="192"/>
      <c r="AI218" s="192"/>
      <c r="AJ218" s="192"/>
      <c r="AK218" s="192"/>
      <c r="AL218" s="192"/>
      <c r="AM218" s="192"/>
      <c r="AN218" s="192"/>
      <c r="AO218" s="192"/>
      <c r="AP218" s="192"/>
      <c r="AQ218" s="192"/>
      <c r="AR218" s="192"/>
      <c r="AS218" s="192"/>
      <c r="AT218" s="192"/>
      <c r="AU218" s="192"/>
      <c r="AV218" s="192"/>
      <c r="AW218" s="192"/>
      <c r="AX218" s="192"/>
      <c r="AY218" s="192"/>
      <c r="AZ218" s="192"/>
    </row>
    <row r="219" spans="1:52" s="193" customFormat="1" x14ac:dyDescent="0.3">
      <c r="A219" s="190"/>
      <c r="B219" s="191"/>
      <c r="C219" s="192"/>
      <c r="D219" s="192"/>
      <c r="E219" s="192"/>
      <c r="F219" s="192"/>
      <c r="G219" s="192"/>
      <c r="H219" s="192"/>
      <c r="I219" s="192"/>
      <c r="J219" s="192"/>
      <c r="K219" s="192"/>
      <c r="L219" s="192"/>
      <c r="M219" s="192"/>
      <c r="N219" s="192"/>
      <c r="O219" s="192"/>
      <c r="P219" s="192"/>
      <c r="Q219" s="192"/>
      <c r="R219" s="192"/>
      <c r="S219" s="192"/>
      <c r="T219" s="192"/>
      <c r="U219" s="192"/>
      <c r="V219" s="192"/>
      <c r="W219" s="192"/>
      <c r="X219" s="192"/>
      <c r="Y219" s="192"/>
      <c r="Z219" s="192"/>
      <c r="AA219" s="192"/>
      <c r="AB219" s="192"/>
      <c r="AC219" s="192"/>
      <c r="AD219" s="192"/>
      <c r="AE219" s="192"/>
      <c r="AF219" s="192"/>
      <c r="AG219" s="192"/>
      <c r="AH219" s="192"/>
      <c r="AI219" s="192"/>
      <c r="AJ219" s="192"/>
      <c r="AK219" s="192"/>
      <c r="AL219" s="192"/>
      <c r="AM219" s="192"/>
      <c r="AN219" s="192"/>
      <c r="AO219" s="192"/>
      <c r="AP219" s="192"/>
      <c r="AQ219" s="192"/>
      <c r="AR219" s="192"/>
      <c r="AS219" s="192"/>
      <c r="AT219" s="192"/>
      <c r="AU219" s="192"/>
      <c r="AV219" s="192"/>
      <c r="AW219" s="192"/>
      <c r="AX219" s="192"/>
      <c r="AY219" s="192"/>
      <c r="AZ219" s="192"/>
    </row>
    <row r="220" spans="1:52" s="193" customFormat="1" x14ac:dyDescent="0.3">
      <c r="A220" s="190"/>
      <c r="B220" s="191"/>
      <c r="C220" s="192"/>
      <c r="D220" s="192"/>
      <c r="E220" s="192"/>
      <c r="F220" s="192"/>
      <c r="G220" s="192"/>
      <c r="H220" s="192"/>
      <c r="I220" s="192"/>
      <c r="J220" s="192"/>
      <c r="K220" s="192"/>
      <c r="L220" s="192"/>
      <c r="M220" s="192"/>
      <c r="N220" s="192"/>
      <c r="O220" s="192"/>
      <c r="P220" s="192"/>
      <c r="Q220" s="192"/>
      <c r="R220" s="192"/>
      <c r="S220" s="192"/>
      <c r="T220" s="192"/>
      <c r="U220" s="192"/>
      <c r="V220" s="192"/>
      <c r="W220" s="192"/>
      <c r="X220" s="192"/>
      <c r="Y220" s="192"/>
      <c r="Z220" s="192"/>
      <c r="AA220" s="192"/>
      <c r="AB220" s="192"/>
      <c r="AC220" s="192"/>
      <c r="AD220" s="192"/>
      <c r="AE220" s="192"/>
      <c r="AF220" s="192"/>
      <c r="AG220" s="192"/>
      <c r="AH220" s="192"/>
      <c r="AI220" s="192"/>
      <c r="AJ220" s="192"/>
      <c r="AK220" s="192"/>
      <c r="AL220" s="192"/>
      <c r="AM220" s="192"/>
      <c r="AN220" s="192"/>
      <c r="AO220" s="192"/>
      <c r="AP220" s="192"/>
      <c r="AQ220" s="192"/>
      <c r="AR220" s="192"/>
      <c r="AS220" s="192"/>
      <c r="AT220" s="192"/>
      <c r="AU220" s="192"/>
      <c r="AV220" s="192"/>
      <c r="AW220" s="192"/>
      <c r="AX220" s="192"/>
      <c r="AY220" s="192"/>
      <c r="AZ220" s="192"/>
    </row>
    <row r="221" spans="1:52" s="193" customFormat="1" x14ac:dyDescent="0.3">
      <c r="A221" s="190"/>
      <c r="B221" s="191"/>
      <c r="C221" s="192"/>
      <c r="D221" s="192"/>
      <c r="E221" s="192"/>
      <c r="F221" s="192"/>
      <c r="G221" s="192"/>
      <c r="H221" s="192"/>
      <c r="I221" s="192"/>
      <c r="J221" s="192"/>
      <c r="K221" s="192"/>
      <c r="L221" s="192"/>
      <c r="M221" s="192"/>
      <c r="N221" s="192"/>
      <c r="O221" s="192"/>
      <c r="P221" s="192"/>
      <c r="Q221" s="192"/>
      <c r="R221" s="192"/>
      <c r="S221" s="192"/>
      <c r="T221" s="192"/>
      <c r="U221" s="192"/>
      <c r="V221" s="192"/>
      <c r="W221" s="192"/>
      <c r="X221" s="192"/>
      <c r="Y221" s="192"/>
      <c r="Z221" s="192"/>
      <c r="AA221" s="192"/>
      <c r="AB221" s="192"/>
      <c r="AC221" s="192"/>
      <c r="AD221" s="192"/>
      <c r="AE221" s="192"/>
      <c r="AF221" s="192"/>
      <c r="AG221" s="192"/>
      <c r="AH221" s="192"/>
      <c r="AI221" s="192"/>
      <c r="AJ221" s="192"/>
      <c r="AK221" s="192"/>
      <c r="AL221" s="192"/>
      <c r="AM221" s="192"/>
      <c r="AN221" s="192"/>
      <c r="AO221" s="192"/>
      <c r="AP221" s="192"/>
      <c r="AQ221" s="192"/>
      <c r="AR221" s="192"/>
      <c r="AS221" s="192"/>
      <c r="AT221" s="192"/>
      <c r="AU221" s="192"/>
      <c r="AV221" s="192"/>
      <c r="AW221" s="192"/>
      <c r="AX221" s="192"/>
      <c r="AY221" s="192"/>
      <c r="AZ221" s="192"/>
    </row>
    <row r="222" spans="1:52" s="193" customFormat="1" x14ac:dyDescent="0.3">
      <c r="A222" s="190"/>
      <c r="B222" s="191"/>
      <c r="C222" s="192"/>
      <c r="D222" s="192"/>
      <c r="E222" s="192"/>
      <c r="F222" s="192"/>
      <c r="G222" s="192"/>
      <c r="H222" s="192"/>
      <c r="I222" s="192"/>
      <c r="J222" s="192"/>
      <c r="K222" s="192"/>
      <c r="L222" s="192"/>
      <c r="M222" s="192"/>
      <c r="N222" s="192"/>
      <c r="O222" s="192"/>
      <c r="P222" s="192"/>
      <c r="Q222" s="192"/>
      <c r="R222" s="192"/>
      <c r="S222" s="192"/>
      <c r="T222" s="192"/>
      <c r="U222" s="192"/>
      <c r="V222" s="192"/>
      <c r="W222" s="192"/>
      <c r="X222" s="192"/>
      <c r="Y222" s="192"/>
      <c r="Z222" s="192"/>
      <c r="AA222" s="192"/>
      <c r="AB222" s="192"/>
      <c r="AC222" s="192"/>
      <c r="AD222" s="192"/>
      <c r="AE222" s="192"/>
      <c r="AF222" s="192"/>
      <c r="AG222" s="192"/>
      <c r="AH222" s="192"/>
      <c r="AI222" s="192"/>
      <c r="AJ222" s="192"/>
      <c r="AK222" s="192"/>
      <c r="AL222" s="192"/>
      <c r="AM222" s="192"/>
      <c r="AN222" s="192"/>
      <c r="AO222" s="192"/>
      <c r="AP222" s="192"/>
      <c r="AQ222" s="192"/>
      <c r="AR222" s="192"/>
      <c r="AS222" s="192"/>
      <c r="AT222" s="192"/>
      <c r="AU222" s="192"/>
      <c r="AV222" s="192"/>
      <c r="AW222" s="192"/>
      <c r="AX222" s="192"/>
      <c r="AY222" s="192"/>
      <c r="AZ222" s="192"/>
    </row>
    <row r="223" spans="1:52" s="193" customFormat="1" x14ac:dyDescent="0.3">
      <c r="A223" s="190"/>
      <c r="B223" s="191"/>
      <c r="C223" s="192"/>
      <c r="D223" s="192"/>
      <c r="E223" s="192"/>
      <c r="F223" s="192"/>
      <c r="G223" s="192"/>
      <c r="H223" s="192"/>
      <c r="I223" s="192"/>
      <c r="J223" s="192"/>
      <c r="K223" s="192"/>
      <c r="L223" s="192"/>
      <c r="M223" s="192"/>
      <c r="N223" s="192"/>
      <c r="O223" s="192"/>
      <c r="P223" s="192"/>
      <c r="Q223" s="192"/>
      <c r="R223" s="192"/>
      <c r="S223" s="192"/>
      <c r="T223" s="192"/>
      <c r="U223" s="192"/>
      <c r="V223" s="192"/>
      <c r="W223" s="192"/>
      <c r="X223" s="192"/>
      <c r="Y223" s="192"/>
      <c r="Z223" s="192"/>
      <c r="AA223" s="192"/>
      <c r="AB223" s="192"/>
      <c r="AC223" s="192"/>
      <c r="AD223" s="192"/>
      <c r="AE223" s="192"/>
      <c r="AF223" s="192"/>
      <c r="AG223" s="192"/>
      <c r="AH223" s="192"/>
      <c r="AI223" s="192"/>
      <c r="AJ223" s="192"/>
      <c r="AK223" s="192"/>
      <c r="AL223" s="192"/>
      <c r="AM223" s="192"/>
      <c r="AN223" s="192"/>
      <c r="AO223" s="192"/>
      <c r="AP223" s="192"/>
      <c r="AQ223" s="192"/>
      <c r="AR223" s="192"/>
      <c r="AS223" s="192"/>
      <c r="AT223" s="192"/>
      <c r="AU223" s="192"/>
      <c r="AV223" s="192"/>
      <c r="AW223" s="192"/>
      <c r="AX223" s="192"/>
      <c r="AY223" s="192"/>
      <c r="AZ223" s="192"/>
    </row>
    <row r="224" spans="1:52" s="193" customFormat="1" x14ac:dyDescent="0.3">
      <c r="A224" s="190"/>
      <c r="B224" s="191"/>
      <c r="C224" s="192"/>
      <c r="D224" s="192"/>
      <c r="E224" s="192"/>
      <c r="F224" s="192"/>
      <c r="G224" s="192"/>
      <c r="H224" s="192"/>
      <c r="I224" s="192"/>
      <c r="J224" s="192"/>
      <c r="K224" s="192"/>
      <c r="L224" s="192"/>
      <c r="M224" s="192"/>
      <c r="N224" s="192"/>
      <c r="O224" s="192"/>
      <c r="P224" s="192"/>
      <c r="Q224" s="192"/>
      <c r="R224" s="192"/>
      <c r="S224" s="192"/>
      <c r="T224" s="192"/>
      <c r="U224" s="192"/>
      <c r="V224" s="192"/>
      <c r="W224" s="192"/>
      <c r="X224" s="192"/>
      <c r="Y224" s="192"/>
      <c r="Z224" s="192"/>
      <c r="AA224" s="192"/>
      <c r="AB224" s="192"/>
      <c r="AC224" s="192"/>
      <c r="AD224" s="192"/>
      <c r="AE224" s="192"/>
      <c r="AF224" s="192"/>
      <c r="AG224" s="192"/>
      <c r="AH224" s="192"/>
      <c r="AI224" s="192"/>
      <c r="AJ224" s="192"/>
      <c r="AK224" s="192"/>
      <c r="AL224" s="192"/>
      <c r="AM224" s="192"/>
      <c r="AN224" s="192"/>
      <c r="AO224" s="192"/>
      <c r="AP224" s="192"/>
      <c r="AQ224" s="192"/>
      <c r="AR224" s="192"/>
      <c r="AS224" s="192"/>
      <c r="AT224" s="192"/>
      <c r="AU224" s="192"/>
      <c r="AV224" s="192"/>
      <c r="AW224" s="192"/>
      <c r="AX224" s="192"/>
      <c r="AY224" s="192"/>
      <c r="AZ224" s="192"/>
    </row>
    <row r="225" spans="1:52" s="193" customFormat="1" x14ac:dyDescent="0.3">
      <c r="A225" s="190"/>
      <c r="B225" s="191"/>
      <c r="C225" s="192"/>
      <c r="D225" s="192"/>
      <c r="E225" s="192"/>
      <c r="F225" s="192"/>
      <c r="G225" s="192"/>
      <c r="H225" s="192"/>
      <c r="I225" s="192"/>
      <c r="J225" s="192"/>
      <c r="K225" s="192"/>
      <c r="L225" s="192"/>
      <c r="M225" s="192"/>
      <c r="N225" s="192"/>
      <c r="O225" s="192"/>
      <c r="P225" s="192"/>
      <c r="Q225" s="192"/>
      <c r="R225" s="192"/>
      <c r="S225" s="192"/>
      <c r="T225" s="192"/>
      <c r="U225" s="192"/>
      <c r="V225" s="192"/>
      <c r="W225" s="192"/>
      <c r="X225" s="192"/>
      <c r="Y225" s="192"/>
      <c r="Z225" s="192"/>
      <c r="AA225" s="192"/>
      <c r="AB225" s="192"/>
      <c r="AC225" s="192"/>
      <c r="AD225" s="192"/>
      <c r="AE225" s="192"/>
      <c r="AF225" s="192"/>
      <c r="AG225" s="192"/>
      <c r="AH225" s="192"/>
      <c r="AI225" s="192"/>
      <c r="AJ225" s="192"/>
      <c r="AK225" s="192"/>
      <c r="AL225" s="192"/>
      <c r="AM225" s="192"/>
      <c r="AN225" s="192"/>
      <c r="AO225" s="192"/>
      <c r="AP225" s="192"/>
      <c r="AQ225" s="192"/>
      <c r="AR225" s="192"/>
      <c r="AS225" s="192"/>
      <c r="AT225" s="192"/>
      <c r="AU225" s="192"/>
      <c r="AV225" s="192"/>
      <c r="AW225" s="192"/>
      <c r="AX225" s="192"/>
      <c r="AY225" s="192"/>
      <c r="AZ225" s="192"/>
    </row>
    <row r="226" spans="1:52" s="193" customFormat="1" x14ac:dyDescent="0.3">
      <c r="A226" s="190"/>
      <c r="B226" s="191"/>
      <c r="C226" s="192"/>
      <c r="D226" s="192"/>
      <c r="E226" s="192"/>
      <c r="F226" s="192"/>
      <c r="G226" s="192"/>
      <c r="H226" s="192"/>
      <c r="I226" s="192"/>
      <c r="J226" s="192"/>
      <c r="K226" s="192"/>
      <c r="L226" s="192"/>
      <c r="M226" s="192"/>
      <c r="N226" s="192"/>
      <c r="O226" s="192"/>
      <c r="P226" s="192"/>
      <c r="Q226" s="192"/>
      <c r="R226" s="192"/>
      <c r="S226" s="192"/>
      <c r="T226" s="192"/>
      <c r="U226" s="192"/>
      <c r="V226" s="192"/>
      <c r="W226" s="192"/>
      <c r="X226" s="192"/>
      <c r="Y226" s="192"/>
      <c r="Z226" s="192"/>
      <c r="AA226" s="192"/>
      <c r="AB226" s="192"/>
      <c r="AC226" s="192"/>
      <c r="AD226" s="192"/>
      <c r="AE226" s="192"/>
      <c r="AF226" s="192"/>
      <c r="AG226" s="192"/>
      <c r="AH226" s="192"/>
      <c r="AI226" s="192"/>
      <c r="AJ226" s="192"/>
      <c r="AK226" s="192"/>
      <c r="AL226" s="192"/>
      <c r="AM226" s="192"/>
      <c r="AN226" s="192"/>
      <c r="AO226" s="192"/>
      <c r="AP226" s="192"/>
      <c r="AQ226" s="192"/>
      <c r="AR226" s="192"/>
      <c r="AS226" s="192"/>
      <c r="AT226" s="192"/>
      <c r="AU226" s="192"/>
      <c r="AV226" s="192"/>
      <c r="AW226" s="192"/>
      <c r="AX226" s="192"/>
      <c r="AY226" s="192"/>
      <c r="AZ226" s="192"/>
    </row>
    <row r="227" spans="1:52" s="193" customFormat="1" x14ac:dyDescent="0.3">
      <c r="A227" s="190"/>
      <c r="B227" s="191"/>
      <c r="C227" s="192"/>
      <c r="D227" s="192"/>
      <c r="E227" s="192"/>
      <c r="F227" s="192"/>
      <c r="G227" s="192"/>
      <c r="H227" s="192"/>
      <c r="I227" s="192"/>
      <c r="J227" s="192"/>
      <c r="K227" s="192"/>
      <c r="L227" s="192"/>
      <c r="M227" s="192"/>
      <c r="N227" s="192"/>
      <c r="O227" s="192"/>
      <c r="P227" s="192"/>
      <c r="Q227" s="192"/>
      <c r="R227" s="192"/>
      <c r="S227" s="192"/>
      <c r="T227" s="192"/>
      <c r="U227" s="192"/>
      <c r="V227" s="192"/>
      <c r="W227" s="192"/>
      <c r="X227" s="192"/>
      <c r="Y227" s="192"/>
      <c r="Z227" s="192"/>
      <c r="AA227" s="192"/>
      <c r="AB227" s="192"/>
      <c r="AC227" s="192"/>
      <c r="AD227" s="192"/>
      <c r="AE227" s="192"/>
      <c r="AF227" s="192"/>
      <c r="AG227" s="192"/>
      <c r="AH227" s="192"/>
      <c r="AI227" s="192"/>
      <c r="AJ227" s="192"/>
      <c r="AK227" s="192"/>
      <c r="AL227" s="192"/>
      <c r="AM227" s="192"/>
      <c r="AN227" s="192"/>
      <c r="AO227" s="192"/>
      <c r="AP227" s="192"/>
      <c r="AQ227" s="192"/>
      <c r="AR227" s="192"/>
      <c r="AS227" s="192"/>
      <c r="AT227" s="192"/>
      <c r="AU227" s="192"/>
      <c r="AV227" s="192"/>
      <c r="AW227" s="192"/>
      <c r="AX227" s="192"/>
      <c r="AY227" s="192"/>
      <c r="AZ227" s="192"/>
    </row>
    <row r="228" spans="1:52" s="193" customFormat="1" x14ac:dyDescent="0.3">
      <c r="A228" s="190"/>
      <c r="B228" s="191"/>
      <c r="C228" s="192"/>
      <c r="D228" s="192"/>
      <c r="E228" s="192"/>
      <c r="F228" s="192"/>
      <c r="G228" s="192"/>
      <c r="H228" s="192"/>
      <c r="I228" s="192"/>
      <c r="J228" s="192"/>
      <c r="K228" s="192"/>
      <c r="L228" s="192"/>
      <c r="M228" s="192"/>
      <c r="N228" s="192"/>
      <c r="O228" s="192"/>
      <c r="P228" s="192"/>
      <c r="Q228" s="192"/>
      <c r="R228" s="192"/>
      <c r="S228" s="192"/>
      <c r="T228" s="192"/>
      <c r="U228" s="192"/>
      <c r="V228" s="192"/>
      <c r="W228" s="192"/>
      <c r="X228" s="192"/>
      <c r="Y228" s="192"/>
      <c r="Z228" s="192"/>
      <c r="AA228" s="192"/>
      <c r="AB228" s="192"/>
      <c r="AC228" s="192"/>
      <c r="AD228" s="192"/>
      <c r="AE228" s="192"/>
      <c r="AF228" s="192"/>
      <c r="AG228" s="192"/>
      <c r="AH228" s="192"/>
      <c r="AI228" s="192"/>
      <c r="AJ228" s="192"/>
      <c r="AK228" s="192"/>
      <c r="AL228" s="192"/>
      <c r="AM228" s="192"/>
      <c r="AN228" s="192"/>
      <c r="AO228" s="192"/>
      <c r="AP228" s="192"/>
      <c r="AQ228" s="192"/>
      <c r="AR228" s="192"/>
      <c r="AS228" s="192"/>
      <c r="AT228" s="192"/>
      <c r="AU228" s="192"/>
      <c r="AV228" s="192"/>
      <c r="AW228" s="192"/>
      <c r="AX228" s="192"/>
      <c r="AY228" s="192"/>
      <c r="AZ228" s="192"/>
    </row>
    <row r="229" spans="1:52" s="193" customFormat="1" x14ac:dyDescent="0.3">
      <c r="A229" s="190"/>
      <c r="B229" s="191"/>
      <c r="C229" s="192"/>
      <c r="D229" s="192"/>
      <c r="E229" s="192"/>
      <c r="F229" s="192"/>
      <c r="G229" s="192"/>
      <c r="H229" s="192"/>
      <c r="I229" s="192"/>
      <c r="J229" s="192"/>
      <c r="K229" s="192"/>
      <c r="L229" s="192"/>
      <c r="M229" s="192"/>
      <c r="N229" s="192"/>
      <c r="O229" s="192"/>
      <c r="P229" s="192"/>
      <c r="Q229" s="192"/>
      <c r="R229" s="192"/>
      <c r="S229" s="192"/>
      <c r="T229" s="192"/>
      <c r="U229" s="192"/>
      <c r="V229" s="192"/>
      <c r="W229" s="192"/>
      <c r="X229" s="192"/>
      <c r="Y229" s="192"/>
      <c r="Z229" s="192"/>
      <c r="AA229" s="192"/>
      <c r="AB229" s="192"/>
      <c r="AC229" s="192"/>
      <c r="AD229" s="192"/>
      <c r="AE229" s="192"/>
      <c r="AF229" s="192"/>
      <c r="AG229" s="192"/>
      <c r="AH229" s="192"/>
      <c r="AI229" s="192"/>
      <c r="AJ229" s="192"/>
      <c r="AK229" s="192"/>
      <c r="AL229" s="192"/>
      <c r="AM229" s="192"/>
      <c r="AN229" s="192"/>
      <c r="AO229" s="192"/>
      <c r="AP229" s="192"/>
      <c r="AQ229" s="192"/>
      <c r="AR229" s="192"/>
      <c r="AS229" s="192"/>
      <c r="AT229" s="192"/>
      <c r="AU229" s="192"/>
      <c r="AV229" s="192"/>
      <c r="AW229" s="192"/>
      <c r="AX229" s="192"/>
      <c r="AY229" s="192"/>
      <c r="AZ229" s="192"/>
    </row>
    <row r="230" spans="1:52" s="193" customFormat="1" x14ac:dyDescent="0.3">
      <c r="A230" s="190"/>
      <c r="B230" s="191"/>
      <c r="C230" s="192"/>
      <c r="D230" s="192"/>
      <c r="E230" s="192"/>
      <c r="F230" s="192"/>
      <c r="G230" s="192"/>
      <c r="H230" s="192"/>
      <c r="I230" s="192"/>
      <c r="J230" s="192"/>
      <c r="K230" s="192"/>
      <c r="L230" s="192"/>
      <c r="M230" s="192"/>
      <c r="N230" s="192"/>
      <c r="O230" s="192"/>
      <c r="P230" s="192"/>
      <c r="Q230" s="192"/>
      <c r="R230" s="192"/>
      <c r="S230" s="192"/>
      <c r="T230" s="192"/>
      <c r="U230" s="192"/>
      <c r="V230" s="192"/>
      <c r="W230" s="192"/>
      <c r="X230" s="192"/>
      <c r="Y230" s="192"/>
      <c r="Z230" s="192"/>
      <c r="AA230" s="192"/>
      <c r="AB230" s="192"/>
      <c r="AC230" s="192"/>
      <c r="AD230" s="192"/>
      <c r="AE230" s="192"/>
      <c r="AF230" s="192"/>
      <c r="AG230" s="192"/>
      <c r="AH230" s="192"/>
      <c r="AI230" s="192"/>
      <c r="AJ230" s="192"/>
      <c r="AK230" s="192"/>
      <c r="AL230" s="192"/>
      <c r="AM230" s="192"/>
      <c r="AN230" s="192"/>
      <c r="AO230" s="192"/>
      <c r="AP230" s="192"/>
      <c r="AQ230" s="192"/>
      <c r="AR230" s="192"/>
      <c r="AS230" s="192"/>
      <c r="AT230" s="192"/>
      <c r="AU230" s="192"/>
      <c r="AV230" s="192"/>
      <c r="AW230" s="192"/>
      <c r="AX230" s="192"/>
      <c r="AY230" s="192"/>
      <c r="AZ230" s="192"/>
    </row>
    <row r="297" spans="1:52" ht="18" x14ac:dyDescent="0.35">
      <c r="A297" s="47"/>
      <c r="B297" s="178"/>
      <c r="D297" s="3" t="str">
        <f>D7</f>
        <v>Partners</v>
      </c>
      <c r="H297" s="28"/>
    </row>
    <row r="298" spans="1:52" s="48" customFormat="1" ht="18" x14ac:dyDescent="0.35">
      <c r="A298" s="47"/>
      <c r="B298" s="180"/>
      <c r="C298" s="248" t="str">
        <f>C8</f>
        <v>Totaal</v>
      </c>
      <c r="D298" s="49">
        <f t="shared" ref="D298:AZ298" si="7">D8</f>
        <v>0</v>
      </c>
      <c r="E298" s="49">
        <f t="shared" si="7"/>
        <v>0</v>
      </c>
      <c r="F298" s="49">
        <f t="shared" si="7"/>
        <v>0</v>
      </c>
      <c r="G298" s="49">
        <f t="shared" si="7"/>
        <v>0</v>
      </c>
      <c r="H298" s="49">
        <f t="shared" si="7"/>
        <v>0</v>
      </c>
      <c r="I298" s="49">
        <f t="shared" si="7"/>
        <v>0</v>
      </c>
      <c r="J298" s="49">
        <f t="shared" si="7"/>
        <v>0</v>
      </c>
      <c r="K298" s="49">
        <f t="shared" si="7"/>
        <v>0</v>
      </c>
      <c r="L298" s="49">
        <f t="shared" si="7"/>
        <v>0</v>
      </c>
      <c r="M298" s="49">
        <f t="shared" si="7"/>
        <v>0</v>
      </c>
      <c r="N298" s="49">
        <f t="shared" si="7"/>
        <v>0</v>
      </c>
      <c r="O298" s="49">
        <f t="shared" si="7"/>
        <v>0</v>
      </c>
      <c r="P298" s="49">
        <f t="shared" si="7"/>
        <v>0</v>
      </c>
      <c r="Q298" s="49">
        <f t="shared" si="7"/>
        <v>0</v>
      </c>
      <c r="R298" s="49">
        <f t="shared" si="7"/>
        <v>0</v>
      </c>
      <c r="S298" s="49">
        <f t="shared" si="7"/>
        <v>0</v>
      </c>
      <c r="T298" s="49">
        <f t="shared" si="7"/>
        <v>0</v>
      </c>
      <c r="U298" s="49">
        <f t="shared" si="7"/>
        <v>0</v>
      </c>
      <c r="V298" s="49">
        <f t="shared" si="7"/>
        <v>0</v>
      </c>
      <c r="W298" s="49">
        <f t="shared" si="7"/>
        <v>0</v>
      </c>
      <c r="X298" s="49">
        <f t="shared" si="7"/>
        <v>0</v>
      </c>
      <c r="Y298" s="49">
        <f t="shared" si="7"/>
        <v>0</v>
      </c>
      <c r="Z298" s="49">
        <f t="shared" si="7"/>
        <v>0</v>
      </c>
      <c r="AA298" s="49">
        <f t="shared" si="7"/>
        <v>0</v>
      </c>
      <c r="AB298" s="49">
        <f t="shared" si="7"/>
        <v>0</v>
      </c>
      <c r="AC298" s="49">
        <f t="shared" si="7"/>
        <v>0</v>
      </c>
      <c r="AD298" s="49">
        <f t="shared" si="7"/>
        <v>0</v>
      </c>
      <c r="AE298" s="49">
        <f t="shared" si="7"/>
        <v>0</v>
      </c>
      <c r="AF298" s="49">
        <f t="shared" si="7"/>
        <v>0</v>
      </c>
      <c r="AG298" s="49">
        <f t="shared" si="7"/>
        <v>0</v>
      </c>
      <c r="AH298" s="49">
        <f t="shared" si="7"/>
        <v>0</v>
      </c>
      <c r="AI298" s="49">
        <f t="shared" si="7"/>
        <v>0</v>
      </c>
      <c r="AJ298" s="49">
        <f t="shared" si="7"/>
        <v>0</v>
      </c>
      <c r="AK298" s="49">
        <f t="shared" si="7"/>
        <v>0</v>
      </c>
      <c r="AL298" s="49">
        <f t="shared" si="7"/>
        <v>0</v>
      </c>
      <c r="AM298" s="49">
        <f t="shared" si="7"/>
        <v>0</v>
      </c>
      <c r="AN298" s="49">
        <f t="shared" si="7"/>
        <v>0</v>
      </c>
      <c r="AO298" s="49">
        <f t="shared" si="7"/>
        <v>0</v>
      </c>
      <c r="AP298" s="49">
        <f t="shared" si="7"/>
        <v>0</v>
      </c>
      <c r="AQ298" s="49">
        <f t="shared" si="7"/>
        <v>0</v>
      </c>
      <c r="AR298" s="49">
        <f t="shared" si="7"/>
        <v>0</v>
      </c>
      <c r="AS298" s="49">
        <f t="shared" si="7"/>
        <v>0</v>
      </c>
      <c r="AT298" s="49">
        <f t="shared" si="7"/>
        <v>0</v>
      </c>
      <c r="AU298" s="49">
        <f t="shared" si="7"/>
        <v>0</v>
      </c>
      <c r="AV298" s="49">
        <f t="shared" si="7"/>
        <v>0</v>
      </c>
      <c r="AW298" s="49">
        <f t="shared" si="7"/>
        <v>0</v>
      </c>
      <c r="AX298" s="49">
        <f t="shared" si="7"/>
        <v>0</v>
      </c>
      <c r="AY298" s="49">
        <f t="shared" si="7"/>
        <v>0</v>
      </c>
      <c r="AZ298" s="49">
        <f t="shared" si="7"/>
        <v>0</v>
      </c>
    </row>
    <row r="299" spans="1:52" s="52" customFormat="1" ht="15.75" thickBot="1" x14ac:dyDescent="0.35">
      <c r="A299" s="47"/>
      <c r="B299" s="181" t="s">
        <v>534</v>
      </c>
      <c r="C299" s="50">
        <f>C9</f>
        <v>0</v>
      </c>
      <c r="D299" s="51">
        <f t="shared" ref="D299:AZ299" si="8">D9</f>
        <v>0</v>
      </c>
      <c r="E299" s="51">
        <f t="shared" si="8"/>
        <v>0</v>
      </c>
      <c r="F299" s="51">
        <f t="shared" si="8"/>
        <v>0</v>
      </c>
      <c r="G299" s="51">
        <f t="shared" si="8"/>
        <v>0</v>
      </c>
      <c r="H299" s="51">
        <f t="shared" si="8"/>
        <v>0</v>
      </c>
      <c r="I299" s="51">
        <f t="shared" si="8"/>
        <v>0</v>
      </c>
      <c r="J299" s="51">
        <f t="shared" si="8"/>
        <v>0</v>
      </c>
      <c r="K299" s="51">
        <f t="shared" si="8"/>
        <v>0</v>
      </c>
      <c r="L299" s="51">
        <f t="shared" si="8"/>
        <v>0</v>
      </c>
      <c r="M299" s="51">
        <f t="shared" si="8"/>
        <v>0</v>
      </c>
      <c r="N299" s="51">
        <f t="shared" si="8"/>
        <v>0</v>
      </c>
      <c r="O299" s="51">
        <f t="shared" si="8"/>
        <v>0</v>
      </c>
      <c r="P299" s="51">
        <f t="shared" si="8"/>
        <v>0</v>
      </c>
      <c r="Q299" s="51">
        <f t="shared" si="8"/>
        <v>0</v>
      </c>
      <c r="R299" s="51">
        <f t="shared" si="8"/>
        <v>0</v>
      </c>
      <c r="S299" s="51">
        <f t="shared" si="8"/>
        <v>0</v>
      </c>
      <c r="T299" s="51">
        <f t="shared" si="8"/>
        <v>0</v>
      </c>
      <c r="U299" s="51">
        <f t="shared" si="8"/>
        <v>0</v>
      </c>
      <c r="V299" s="51">
        <f t="shared" si="8"/>
        <v>0</v>
      </c>
      <c r="W299" s="51">
        <f t="shared" si="8"/>
        <v>0</v>
      </c>
      <c r="X299" s="51">
        <f t="shared" si="8"/>
        <v>0</v>
      </c>
      <c r="Y299" s="51">
        <f t="shared" si="8"/>
        <v>0</v>
      </c>
      <c r="Z299" s="51">
        <f t="shared" si="8"/>
        <v>0</v>
      </c>
      <c r="AA299" s="51">
        <f t="shared" si="8"/>
        <v>0</v>
      </c>
      <c r="AB299" s="51">
        <f t="shared" si="8"/>
        <v>0</v>
      </c>
      <c r="AC299" s="51">
        <f t="shared" si="8"/>
        <v>0</v>
      </c>
      <c r="AD299" s="51">
        <f t="shared" si="8"/>
        <v>0</v>
      </c>
      <c r="AE299" s="51">
        <f t="shared" si="8"/>
        <v>0</v>
      </c>
      <c r="AF299" s="51">
        <f t="shared" si="8"/>
        <v>0</v>
      </c>
      <c r="AG299" s="51">
        <f t="shared" si="8"/>
        <v>0</v>
      </c>
      <c r="AH299" s="51">
        <f t="shared" si="8"/>
        <v>0</v>
      </c>
      <c r="AI299" s="51">
        <f t="shared" si="8"/>
        <v>0</v>
      </c>
      <c r="AJ299" s="51">
        <f t="shared" si="8"/>
        <v>0</v>
      </c>
      <c r="AK299" s="51">
        <f t="shared" si="8"/>
        <v>0</v>
      </c>
      <c r="AL299" s="51">
        <f t="shared" si="8"/>
        <v>0</v>
      </c>
      <c r="AM299" s="51">
        <f t="shared" si="8"/>
        <v>0</v>
      </c>
      <c r="AN299" s="51">
        <f t="shared" si="8"/>
        <v>0</v>
      </c>
      <c r="AO299" s="51">
        <f t="shared" si="8"/>
        <v>0</v>
      </c>
      <c r="AP299" s="51">
        <f t="shared" si="8"/>
        <v>0</v>
      </c>
      <c r="AQ299" s="51">
        <f t="shared" si="8"/>
        <v>0</v>
      </c>
      <c r="AR299" s="51">
        <f t="shared" si="8"/>
        <v>0</v>
      </c>
      <c r="AS299" s="51">
        <f t="shared" si="8"/>
        <v>0</v>
      </c>
      <c r="AT299" s="51">
        <f t="shared" si="8"/>
        <v>0</v>
      </c>
      <c r="AU299" s="51">
        <f t="shared" si="8"/>
        <v>0</v>
      </c>
      <c r="AV299" s="51">
        <f t="shared" si="8"/>
        <v>0</v>
      </c>
      <c r="AW299" s="51">
        <f t="shared" si="8"/>
        <v>0</v>
      </c>
      <c r="AX299" s="51">
        <f t="shared" si="8"/>
        <v>0</v>
      </c>
      <c r="AY299" s="51">
        <f t="shared" si="8"/>
        <v>0</v>
      </c>
      <c r="AZ299" s="51">
        <f t="shared" si="8"/>
        <v>0</v>
      </c>
    </row>
    <row r="300" spans="1:52" ht="15.75" thickTop="1" x14ac:dyDescent="0.3">
      <c r="A300" s="47"/>
      <c r="B300" s="182"/>
      <c r="C300" s="45"/>
      <c r="D300" s="176"/>
      <c r="E300" s="176"/>
      <c r="F300" s="176"/>
      <c r="G300" s="176"/>
      <c r="H300" s="176"/>
      <c r="I300" s="176"/>
      <c r="J300" s="176"/>
      <c r="K300" s="176"/>
      <c r="L300" s="176"/>
      <c r="M300" s="176"/>
      <c r="N300" s="176"/>
      <c r="O300" s="176"/>
      <c r="P300" s="176"/>
      <c r="Q300" s="176"/>
      <c r="R300" s="176"/>
      <c r="S300" s="176"/>
      <c r="T300" s="176"/>
      <c r="U300" s="176"/>
      <c r="V300" s="176"/>
      <c r="W300" s="176"/>
      <c r="X300" s="176"/>
      <c r="Y300" s="176"/>
      <c r="Z300" s="176"/>
      <c r="AA300" s="176"/>
      <c r="AB300" s="176"/>
      <c r="AC300" s="176"/>
      <c r="AD300" s="176"/>
      <c r="AE300" s="176"/>
      <c r="AF300" s="176"/>
      <c r="AG300" s="176"/>
      <c r="AH300" s="176"/>
      <c r="AI300" s="176"/>
      <c r="AJ300" s="176"/>
      <c r="AK300" s="176"/>
      <c r="AL300" s="176"/>
      <c r="AM300" s="176"/>
      <c r="AN300" s="176"/>
      <c r="AO300" s="176"/>
      <c r="AP300" s="176"/>
      <c r="AQ300" s="176"/>
      <c r="AR300" s="176"/>
      <c r="AS300" s="176"/>
      <c r="AT300" s="176"/>
      <c r="AU300" s="176"/>
      <c r="AV300" s="176"/>
      <c r="AW300" s="176"/>
      <c r="AX300" s="176"/>
      <c r="AY300" s="176"/>
      <c r="AZ300" s="176"/>
    </row>
    <row r="301" spans="1:52" s="6" customFormat="1" x14ac:dyDescent="0.3">
      <c r="A301" s="232"/>
      <c r="B301" s="234" t="s">
        <v>525</v>
      </c>
      <c r="C301" s="176" cm="1">
        <f t="array" ref="C301:D301">_xlfn.DROP('Tussenblad Begroting'!$B$141:$AZ$141,,Partners!$B$60*-1)</f>
        <v>0</v>
      </c>
      <c r="D301" s="176">
        <v>0</v>
      </c>
      <c r="E301" s="176"/>
      <c r="F301" s="176"/>
      <c r="G301" s="176"/>
      <c r="H301" s="176"/>
      <c r="I301" s="176"/>
      <c r="J301" s="176"/>
      <c r="K301" s="176"/>
      <c r="L301" s="176"/>
      <c r="M301" s="176"/>
      <c r="N301" s="176"/>
      <c r="O301" s="176"/>
      <c r="P301" s="176"/>
      <c r="Q301" s="176"/>
      <c r="R301" s="176"/>
      <c r="S301" s="176"/>
      <c r="T301" s="176"/>
      <c r="U301" s="176"/>
      <c r="V301" s="176"/>
      <c r="W301" s="176"/>
      <c r="X301" s="176"/>
      <c r="Y301" s="176"/>
      <c r="Z301" s="176"/>
      <c r="AA301" s="176"/>
      <c r="AB301" s="176"/>
      <c r="AC301" s="176"/>
      <c r="AD301" s="176"/>
      <c r="AE301" s="176"/>
      <c r="AF301" s="176"/>
      <c r="AG301" s="176"/>
      <c r="AH301" s="176"/>
      <c r="AI301" s="176"/>
      <c r="AJ301" s="176"/>
      <c r="AK301" s="176"/>
      <c r="AL301" s="176"/>
      <c r="AM301" s="176"/>
      <c r="AN301" s="176"/>
      <c r="AO301" s="176"/>
      <c r="AP301" s="176"/>
      <c r="AQ301" s="176"/>
      <c r="AR301" s="176"/>
      <c r="AS301" s="176"/>
      <c r="AT301" s="176"/>
      <c r="AU301" s="176"/>
      <c r="AV301" s="176"/>
      <c r="AW301" s="176"/>
      <c r="AX301" s="176"/>
      <c r="AY301" s="176"/>
      <c r="AZ301" s="176"/>
    </row>
    <row r="302" spans="1:52" s="6" customFormat="1" x14ac:dyDescent="0.3">
      <c r="A302" s="232"/>
      <c r="B302" s="233" t="s">
        <v>526</v>
      </c>
      <c r="C302" s="165" cm="1">
        <f t="array" ref="C302:D302">_xlfn.DROP('Tussenblad Begroting'!$B$142:$AZ$142,,Partners!$B$60*-1)</f>
        <v>0</v>
      </c>
      <c r="D302" s="165">
        <v>0</v>
      </c>
      <c r="E302" s="165"/>
      <c r="F302" s="165"/>
      <c r="G302" s="165"/>
      <c r="H302" s="165"/>
      <c r="I302" s="165"/>
      <c r="J302" s="165"/>
      <c r="K302" s="165"/>
      <c r="L302" s="165"/>
      <c r="M302" s="165"/>
      <c r="N302" s="165"/>
      <c r="O302" s="165"/>
      <c r="P302" s="165"/>
      <c r="Q302" s="165"/>
      <c r="R302" s="165"/>
      <c r="S302" s="165"/>
      <c r="T302" s="165"/>
      <c r="U302" s="165"/>
      <c r="V302" s="165"/>
      <c r="W302" s="165"/>
      <c r="X302" s="165"/>
      <c r="Y302" s="165"/>
      <c r="Z302" s="165"/>
      <c r="AA302" s="165"/>
      <c r="AB302" s="165"/>
      <c r="AC302" s="165"/>
      <c r="AD302" s="165"/>
      <c r="AE302" s="165"/>
      <c r="AF302" s="165"/>
      <c r="AG302" s="165"/>
      <c r="AH302" s="165"/>
      <c r="AI302" s="165"/>
      <c r="AJ302" s="165"/>
      <c r="AK302" s="165"/>
      <c r="AL302" s="165"/>
      <c r="AM302" s="165"/>
      <c r="AN302" s="165"/>
      <c r="AO302" s="165"/>
      <c r="AP302" s="165"/>
      <c r="AQ302" s="165"/>
      <c r="AR302" s="165"/>
      <c r="AS302" s="165"/>
      <c r="AT302" s="165"/>
      <c r="AU302" s="165"/>
      <c r="AV302" s="165"/>
      <c r="AW302" s="165"/>
      <c r="AX302" s="165"/>
      <c r="AY302" s="165"/>
      <c r="AZ302" s="165"/>
    </row>
    <row r="303" spans="1:52" s="247" customFormat="1" ht="17.25" thickBot="1" x14ac:dyDescent="0.35">
      <c r="A303" s="244"/>
      <c r="B303" s="243" t="s">
        <v>527</v>
      </c>
      <c r="C303" s="245" cm="1">
        <f t="array" ref="C303:D303">_xlfn.DROP('Tussenblad Begroting'!$B$143:$AZ$143,,Partners!$B$60*-1)</f>
        <v>0</v>
      </c>
      <c r="D303" s="246">
        <v>0</v>
      </c>
      <c r="E303" s="246"/>
      <c r="F303" s="246"/>
      <c r="G303" s="246"/>
      <c r="H303" s="246"/>
      <c r="I303" s="246"/>
      <c r="J303" s="246"/>
      <c r="K303" s="246"/>
      <c r="L303" s="246"/>
      <c r="M303" s="246"/>
      <c r="N303" s="246"/>
      <c r="O303" s="246"/>
      <c r="P303" s="246"/>
      <c r="Q303" s="246"/>
      <c r="R303" s="246"/>
      <c r="S303" s="246"/>
      <c r="T303" s="246"/>
      <c r="U303" s="246"/>
      <c r="V303" s="246"/>
      <c r="W303" s="246"/>
      <c r="X303" s="246"/>
      <c r="Y303" s="246"/>
      <c r="Z303" s="246"/>
      <c r="AA303" s="246"/>
      <c r="AB303" s="246"/>
      <c r="AC303" s="246"/>
      <c r="AD303" s="246"/>
      <c r="AE303" s="246"/>
      <c r="AF303" s="246"/>
      <c r="AG303" s="246"/>
      <c r="AH303" s="246"/>
      <c r="AI303" s="246"/>
      <c r="AJ303" s="246"/>
      <c r="AK303" s="246"/>
      <c r="AL303" s="246"/>
      <c r="AM303" s="246"/>
      <c r="AN303" s="246"/>
      <c r="AO303" s="246"/>
      <c r="AP303" s="246"/>
      <c r="AQ303" s="246"/>
      <c r="AR303" s="246"/>
      <c r="AS303" s="246"/>
      <c r="AT303" s="246"/>
      <c r="AU303" s="246"/>
      <c r="AV303" s="246"/>
      <c r="AW303" s="246"/>
      <c r="AX303" s="246"/>
      <c r="AY303" s="246"/>
      <c r="AZ303" s="246"/>
    </row>
    <row r="304" spans="1:52" ht="15.75" thickTop="1" x14ac:dyDescent="0.3">
      <c r="A304" s="47"/>
      <c r="B304" s="182"/>
      <c r="C304" s="45"/>
      <c r="D304" s="176"/>
      <c r="E304" s="176"/>
      <c r="F304" s="176"/>
      <c r="G304" s="176"/>
      <c r="H304" s="176"/>
      <c r="I304" s="176"/>
      <c r="J304" s="176"/>
      <c r="K304" s="176"/>
      <c r="L304" s="176"/>
      <c r="M304" s="176"/>
      <c r="N304" s="176"/>
      <c r="O304" s="176"/>
      <c r="P304" s="176"/>
      <c r="Q304" s="176"/>
      <c r="R304" s="176"/>
      <c r="S304" s="176"/>
      <c r="T304" s="176"/>
      <c r="U304" s="176"/>
      <c r="V304" s="176"/>
      <c r="W304" s="176"/>
      <c r="X304" s="176"/>
      <c r="Y304" s="176"/>
      <c r="Z304" s="176"/>
      <c r="AA304" s="176"/>
      <c r="AB304" s="176"/>
      <c r="AC304" s="176"/>
      <c r="AD304" s="176"/>
      <c r="AE304" s="176"/>
      <c r="AF304" s="176"/>
      <c r="AG304" s="176"/>
      <c r="AH304" s="176"/>
      <c r="AI304" s="176"/>
      <c r="AJ304" s="176"/>
      <c r="AK304" s="176"/>
      <c r="AL304" s="176"/>
      <c r="AM304" s="176"/>
      <c r="AN304" s="176"/>
      <c r="AO304" s="176"/>
      <c r="AP304" s="176"/>
      <c r="AQ304" s="176"/>
      <c r="AR304" s="176"/>
      <c r="AS304" s="176"/>
      <c r="AT304" s="176"/>
      <c r="AU304" s="176"/>
      <c r="AV304" s="176"/>
      <c r="AW304" s="176"/>
      <c r="AX304" s="176"/>
      <c r="AY304" s="176"/>
      <c r="AZ304" s="176"/>
    </row>
    <row r="305" spans="1:52" x14ac:dyDescent="0.3">
      <c r="A305" s="47"/>
      <c r="B305" s="182" t="s">
        <v>529</v>
      </c>
      <c r="C305" s="45" cm="1">
        <f t="array" ref="C305:D305">_xlfn.DROP('Tussenblad Begroting'!$B$144:$AZ$144,,Partners!$B$60*-1)</f>
        <v>0</v>
      </c>
      <c r="D305" s="176">
        <v>0</v>
      </c>
      <c r="E305" s="176"/>
      <c r="F305" s="176"/>
      <c r="G305" s="176"/>
      <c r="H305" s="176"/>
      <c r="I305" s="176"/>
      <c r="J305" s="176"/>
      <c r="K305" s="176"/>
      <c r="L305" s="176"/>
      <c r="M305" s="176"/>
      <c r="N305" s="176"/>
      <c r="O305" s="176"/>
      <c r="P305" s="176"/>
      <c r="Q305" s="176"/>
      <c r="R305" s="176"/>
      <c r="S305" s="176"/>
      <c r="T305" s="176"/>
      <c r="U305" s="176"/>
      <c r="V305" s="176"/>
      <c r="W305" s="176"/>
      <c r="X305" s="176"/>
      <c r="Y305" s="176"/>
      <c r="Z305" s="176"/>
      <c r="AA305" s="176"/>
      <c r="AB305" s="176"/>
      <c r="AC305" s="176"/>
      <c r="AD305" s="176"/>
      <c r="AE305" s="176"/>
      <c r="AF305" s="176"/>
      <c r="AG305" s="176"/>
      <c r="AH305" s="176"/>
      <c r="AI305" s="176"/>
      <c r="AJ305" s="176"/>
      <c r="AK305" s="176"/>
      <c r="AL305" s="176"/>
      <c r="AM305" s="176"/>
      <c r="AN305" s="176"/>
      <c r="AO305" s="176"/>
      <c r="AP305" s="176"/>
      <c r="AQ305" s="176"/>
      <c r="AR305" s="176"/>
      <c r="AS305" s="176"/>
      <c r="AT305" s="176"/>
      <c r="AU305" s="176"/>
      <c r="AV305" s="176"/>
      <c r="AW305" s="176"/>
      <c r="AX305" s="176"/>
      <c r="AY305" s="176"/>
      <c r="AZ305" s="176"/>
    </row>
    <row r="306" spans="1:52" s="6" customFormat="1" x14ac:dyDescent="0.3">
      <c r="A306" s="232"/>
      <c r="B306" s="234" t="s">
        <v>530</v>
      </c>
      <c r="C306" s="176" cm="1">
        <f t="array" ref="C306:D306">_xlfn.DROP('Tussenblad Begroting'!$B$145:$AZ$145,,Partners!$B$60*-1)</f>
        <v>0</v>
      </c>
      <c r="D306" s="176">
        <v>0</v>
      </c>
      <c r="E306" s="176"/>
      <c r="F306" s="176"/>
      <c r="G306" s="176"/>
      <c r="H306" s="176"/>
      <c r="I306" s="176"/>
      <c r="J306" s="176"/>
      <c r="K306" s="176"/>
      <c r="L306" s="176"/>
      <c r="M306" s="176"/>
      <c r="N306" s="176"/>
      <c r="O306" s="176"/>
      <c r="P306" s="176"/>
      <c r="Q306" s="176"/>
      <c r="R306" s="176"/>
      <c r="S306" s="176"/>
      <c r="T306" s="176"/>
      <c r="U306" s="176"/>
      <c r="V306" s="176"/>
      <c r="W306" s="176"/>
      <c r="X306" s="176"/>
      <c r="Y306" s="176"/>
      <c r="Z306" s="176"/>
      <c r="AA306" s="176"/>
      <c r="AB306" s="176"/>
      <c r="AC306" s="176"/>
      <c r="AD306" s="176"/>
      <c r="AE306" s="176"/>
      <c r="AF306" s="176"/>
      <c r="AG306" s="176"/>
      <c r="AH306" s="176"/>
      <c r="AI306" s="176"/>
      <c r="AJ306" s="176"/>
      <c r="AK306" s="176"/>
      <c r="AL306" s="176"/>
      <c r="AM306" s="176"/>
      <c r="AN306" s="176"/>
      <c r="AO306" s="176"/>
      <c r="AP306" s="176"/>
      <c r="AQ306" s="176"/>
      <c r="AR306" s="176"/>
      <c r="AS306" s="176"/>
      <c r="AT306" s="176"/>
      <c r="AU306" s="176"/>
      <c r="AV306" s="176"/>
      <c r="AW306" s="176"/>
      <c r="AX306" s="176"/>
      <c r="AY306" s="176"/>
      <c r="AZ306" s="176"/>
    </row>
    <row r="307" spans="1:52" s="247" customFormat="1" ht="17.25" thickBot="1" x14ac:dyDescent="0.35">
      <c r="A307" s="244"/>
      <c r="B307" s="243" t="s">
        <v>532</v>
      </c>
      <c r="C307" s="245" cm="1">
        <f t="array" ref="C307:D307">_xlfn.DROP('Tussenblad Begroting'!$B$146:$AZ$146,,Partners!$B$60*-1)</f>
        <v>0</v>
      </c>
      <c r="D307" s="246">
        <v>0</v>
      </c>
      <c r="E307" s="246"/>
      <c r="F307" s="246"/>
      <c r="G307" s="246"/>
      <c r="H307" s="246"/>
      <c r="I307" s="246"/>
      <c r="J307" s="246"/>
      <c r="K307" s="246"/>
      <c r="L307" s="246"/>
      <c r="M307" s="246"/>
      <c r="N307" s="246"/>
      <c r="O307" s="246"/>
      <c r="P307" s="246"/>
      <c r="Q307" s="246"/>
      <c r="R307" s="246"/>
      <c r="S307" s="246"/>
      <c r="T307" s="246"/>
      <c r="U307" s="246"/>
      <c r="V307" s="246"/>
      <c r="W307" s="246"/>
      <c r="X307" s="246"/>
      <c r="Y307" s="246"/>
      <c r="Z307" s="246"/>
      <c r="AA307" s="246"/>
      <c r="AB307" s="246"/>
      <c r="AC307" s="246"/>
      <c r="AD307" s="246"/>
      <c r="AE307" s="246"/>
      <c r="AF307" s="246"/>
      <c r="AG307" s="246"/>
      <c r="AH307" s="246"/>
      <c r="AI307" s="246"/>
      <c r="AJ307" s="246"/>
      <c r="AK307" s="246"/>
      <c r="AL307" s="246"/>
      <c r="AM307" s="246"/>
      <c r="AN307" s="246"/>
      <c r="AO307" s="246"/>
      <c r="AP307" s="246"/>
      <c r="AQ307" s="246"/>
      <c r="AR307" s="246"/>
      <c r="AS307" s="246"/>
      <c r="AT307" s="246"/>
      <c r="AU307" s="246"/>
      <c r="AV307" s="246"/>
      <c r="AW307" s="246"/>
      <c r="AX307" s="246"/>
      <c r="AY307" s="246"/>
      <c r="AZ307" s="246"/>
    </row>
    <row r="308" spans="1:52" ht="17.25" thickTop="1" x14ac:dyDescent="0.3">
      <c r="A308" s="47"/>
      <c r="B308" s="242" t="s">
        <v>375</v>
      </c>
    </row>
    <row r="309" spans="1:52" s="185" customFormat="1" ht="30" x14ac:dyDescent="0.3">
      <c r="A309" s="194"/>
      <c r="B309" s="183" t="str" cm="1">
        <f t="array" ref="B309:B318">_xlfn.DROP(Tbl.Subsidiehoogte[Subsidieactiviteit],Lijsten!$E$31*-1,)</f>
        <v>Productieve investeringen groen- blauw of dierenwelzijn</v>
      </c>
      <c r="C309" s="204" cm="1">
        <f t="array" ref="C309:C318">_xlfn.DROP('Tussenblad Begroting'!$B$111:$B$138,Lijsten!$E$31*-1,)</f>
        <v>0</v>
      </c>
      <c r="D309" s="204" cm="1">
        <f t="array" ref="D309:D318">_xlfn.DROP('Tussenblad Begroting'!$C$111:$AZ$138,Lijsten!$E$31*-1,Partners!$B$60*-1)</f>
        <v>0</v>
      </c>
      <c r="E309" s="204"/>
      <c r="F309" s="204"/>
      <c r="G309" s="204"/>
      <c r="H309" s="204"/>
      <c r="I309" s="204"/>
      <c r="J309" s="204"/>
      <c r="K309" s="204"/>
      <c r="L309" s="204"/>
      <c r="M309" s="204"/>
      <c r="N309" s="204"/>
      <c r="O309" s="204"/>
      <c r="P309" s="204"/>
      <c r="Q309" s="204"/>
      <c r="R309" s="204"/>
      <c r="S309" s="204"/>
      <c r="T309" s="204"/>
      <c r="U309" s="204"/>
      <c r="V309" s="204"/>
      <c r="W309" s="204"/>
      <c r="X309" s="204"/>
      <c r="Y309" s="204"/>
      <c r="Z309" s="204"/>
      <c r="AA309" s="204"/>
      <c r="AB309" s="204"/>
      <c r="AC309" s="204"/>
      <c r="AD309" s="204"/>
      <c r="AE309" s="204"/>
      <c r="AF309" s="204"/>
      <c r="AG309" s="204"/>
      <c r="AH309" s="204"/>
      <c r="AI309" s="204"/>
      <c r="AJ309" s="204"/>
      <c r="AK309" s="204"/>
      <c r="AL309" s="204"/>
      <c r="AM309" s="204"/>
      <c r="AN309" s="204"/>
      <c r="AO309" s="204"/>
      <c r="AP309" s="204"/>
      <c r="AQ309" s="204"/>
      <c r="AR309" s="204"/>
      <c r="AS309" s="204"/>
      <c r="AT309" s="204"/>
      <c r="AU309" s="204"/>
      <c r="AV309" s="204"/>
      <c r="AW309" s="204"/>
      <c r="AX309" s="204"/>
      <c r="AY309" s="204"/>
      <c r="AZ309" s="204"/>
    </row>
    <row r="310" spans="1:52" s="202" customFormat="1" ht="45" x14ac:dyDescent="0.3">
      <c r="A310" s="197"/>
      <c r="B310" s="198" t="str">
        <v>Niet productieve investeringen op landbouwbedrijven (NIET gericht op het watersysteem)</v>
      </c>
      <c r="C310" s="205">
        <v>0</v>
      </c>
      <c r="D310" s="205">
        <v>0</v>
      </c>
      <c r="E310" s="205"/>
      <c r="F310" s="205"/>
      <c r="G310" s="205"/>
      <c r="H310" s="205"/>
      <c r="I310" s="205"/>
      <c r="J310" s="205"/>
      <c r="K310" s="205"/>
      <c r="L310" s="205"/>
      <c r="M310" s="205"/>
      <c r="N310" s="205"/>
      <c r="O310" s="205"/>
      <c r="P310" s="205"/>
      <c r="Q310" s="205"/>
      <c r="R310" s="205"/>
      <c r="S310" s="205"/>
      <c r="T310" s="205"/>
      <c r="U310" s="205"/>
      <c r="V310" s="205"/>
      <c r="W310" s="205"/>
      <c r="X310" s="205"/>
      <c r="Y310" s="205"/>
      <c r="Z310" s="205"/>
      <c r="AA310" s="205"/>
      <c r="AB310" s="205"/>
      <c r="AC310" s="205"/>
      <c r="AD310" s="205"/>
      <c r="AE310" s="205"/>
      <c r="AF310" s="205"/>
      <c r="AG310" s="205"/>
      <c r="AH310" s="205"/>
      <c r="AI310" s="205"/>
      <c r="AJ310" s="205"/>
      <c r="AK310" s="205"/>
      <c r="AL310" s="205"/>
      <c r="AM310" s="205"/>
      <c r="AN310" s="205"/>
      <c r="AO310" s="205"/>
      <c r="AP310" s="205"/>
      <c r="AQ310" s="205"/>
      <c r="AR310" s="205"/>
      <c r="AS310" s="205"/>
      <c r="AT310" s="205"/>
      <c r="AU310" s="205"/>
      <c r="AV310" s="205"/>
      <c r="AW310" s="205"/>
      <c r="AX310" s="205"/>
      <c r="AY310" s="205"/>
      <c r="AZ310" s="205"/>
    </row>
    <row r="311" spans="1:52" s="202" customFormat="1" ht="45" x14ac:dyDescent="0.3">
      <c r="A311" s="197"/>
      <c r="B311" s="198" t="str">
        <v>Niet productieve investeringen op landbouwbedrijven (gericht op het watersysteem)</v>
      </c>
      <c r="C311" s="205">
        <v>0</v>
      </c>
      <c r="D311" s="205">
        <v>0</v>
      </c>
      <c r="E311" s="205"/>
      <c r="F311" s="205"/>
      <c r="G311" s="205"/>
      <c r="H311" s="205"/>
      <c r="I311" s="205"/>
      <c r="J311" s="205"/>
      <c r="K311" s="205"/>
      <c r="L311" s="205"/>
      <c r="M311" s="205"/>
      <c r="N311" s="205"/>
      <c r="O311" s="205"/>
      <c r="P311" s="205"/>
      <c r="Q311" s="205"/>
      <c r="R311" s="205"/>
      <c r="S311" s="205"/>
      <c r="T311" s="205"/>
      <c r="U311" s="205"/>
      <c r="V311" s="205"/>
      <c r="W311" s="205"/>
      <c r="X311" s="205"/>
      <c r="Y311" s="205"/>
      <c r="Z311" s="205"/>
      <c r="AA311" s="205"/>
      <c r="AB311" s="205"/>
      <c r="AC311" s="205"/>
      <c r="AD311" s="205"/>
      <c r="AE311" s="205"/>
      <c r="AF311" s="205"/>
      <c r="AG311" s="205"/>
      <c r="AH311" s="205"/>
      <c r="AI311" s="205"/>
      <c r="AJ311" s="205"/>
      <c r="AK311" s="205"/>
      <c r="AL311" s="205"/>
      <c r="AM311" s="205"/>
      <c r="AN311" s="205"/>
      <c r="AO311" s="205"/>
      <c r="AP311" s="205"/>
      <c r="AQ311" s="205"/>
      <c r="AR311" s="205"/>
      <c r="AS311" s="205"/>
      <c r="AT311" s="205"/>
      <c r="AU311" s="205"/>
      <c r="AV311" s="205"/>
      <c r="AW311" s="205"/>
      <c r="AX311" s="205"/>
      <c r="AY311" s="205"/>
      <c r="AZ311" s="205"/>
    </row>
    <row r="312" spans="1:52" s="202" customFormat="1" ht="30" x14ac:dyDescent="0.3">
      <c r="A312" s="197"/>
      <c r="B312" s="198" t="str">
        <v>Niet productieve investeringen op niet-landbouwbedrijven (ALLEEN waterkwantiteit)</v>
      </c>
      <c r="C312" s="205">
        <v>0</v>
      </c>
      <c r="D312" s="205">
        <v>0</v>
      </c>
      <c r="E312" s="205"/>
      <c r="F312" s="205"/>
      <c r="G312" s="205"/>
      <c r="H312" s="205"/>
      <c r="I312" s="205"/>
      <c r="J312" s="205"/>
      <c r="K312" s="205"/>
      <c r="L312" s="205"/>
      <c r="M312" s="205"/>
      <c r="N312" s="205"/>
      <c r="O312" s="205"/>
      <c r="P312" s="205"/>
      <c r="Q312" s="205"/>
      <c r="R312" s="205"/>
      <c r="S312" s="205"/>
      <c r="T312" s="205"/>
      <c r="U312" s="205"/>
      <c r="V312" s="205"/>
      <c r="W312" s="205"/>
      <c r="X312" s="205"/>
      <c r="Y312" s="205"/>
      <c r="Z312" s="205"/>
      <c r="AA312" s="205"/>
      <c r="AB312" s="205"/>
      <c r="AC312" s="205"/>
      <c r="AD312" s="205"/>
      <c r="AE312" s="205"/>
      <c r="AF312" s="205"/>
      <c r="AG312" s="205"/>
      <c r="AH312" s="205"/>
      <c r="AI312" s="205"/>
      <c r="AJ312" s="205"/>
      <c r="AK312" s="205"/>
      <c r="AL312" s="205"/>
      <c r="AM312" s="205"/>
      <c r="AN312" s="205"/>
      <c r="AO312" s="205"/>
      <c r="AP312" s="205"/>
      <c r="AQ312" s="205"/>
      <c r="AR312" s="205"/>
      <c r="AS312" s="205"/>
      <c r="AT312" s="205"/>
      <c r="AU312" s="205"/>
      <c r="AV312" s="205"/>
      <c r="AW312" s="205"/>
      <c r="AX312" s="205"/>
      <c r="AY312" s="205"/>
      <c r="AZ312" s="205"/>
    </row>
    <row r="313" spans="1:52" s="202" customFormat="1" ht="30" x14ac:dyDescent="0.3">
      <c r="A313" s="197"/>
      <c r="B313" s="198" t="str">
        <v>Niet productieve investeringen op niet-landbouwbedrijven (NIET alleen waterkwantiteit)</v>
      </c>
      <c r="C313" s="205">
        <v>0</v>
      </c>
      <c r="D313" s="205">
        <v>0</v>
      </c>
      <c r="E313" s="205"/>
      <c r="F313" s="205"/>
      <c r="G313" s="205"/>
      <c r="H313" s="205"/>
      <c r="I313" s="205"/>
      <c r="J313" s="205"/>
      <c r="K313" s="205"/>
      <c r="L313" s="205"/>
      <c r="M313" s="205"/>
      <c r="N313" s="205"/>
      <c r="O313" s="205"/>
      <c r="P313" s="205"/>
      <c r="Q313" s="205"/>
      <c r="R313" s="205"/>
      <c r="S313" s="205"/>
      <c r="T313" s="205"/>
      <c r="U313" s="205"/>
      <c r="V313" s="205"/>
      <c r="W313" s="205"/>
      <c r="X313" s="205"/>
      <c r="Y313" s="205"/>
      <c r="Z313" s="205"/>
      <c r="AA313" s="205"/>
      <c r="AB313" s="205"/>
      <c r="AC313" s="205"/>
      <c r="AD313" s="205"/>
      <c r="AE313" s="205"/>
      <c r="AF313" s="205"/>
      <c r="AG313" s="205"/>
      <c r="AH313" s="205"/>
      <c r="AI313" s="205"/>
      <c r="AJ313" s="205"/>
      <c r="AK313" s="205"/>
      <c r="AL313" s="205"/>
      <c r="AM313" s="205"/>
      <c r="AN313" s="205"/>
      <c r="AO313" s="205"/>
      <c r="AP313" s="205"/>
      <c r="AQ313" s="205"/>
      <c r="AR313" s="205"/>
      <c r="AS313" s="205"/>
      <c r="AT313" s="205"/>
      <c r="AU313" s="205"/>
      <c r="AV313" s="205"/>
      <c r="AW313" s="205"/>
      <c r="AX313" s="205"/>
      <c r="AY313" s="205"/>
      <c r="AZ313" s="205"/>
    </row>
    <row r="314" spans="1:52" s="202" customFormat="1" x14ac:dyDescent="0.3">
      <c r="A314" s="197"/>
      <c r="B314" s="198" t="str">
        <v>Kennisoverdrachtsactiviteiten</v>
      </c>
      <c r="C314" s="205">
        <v>0</v>
      </c>
      <c r="D314" s="205">
        <v>0</v>
      </c>
      <c r="E314" s="205"/>
      <c r="F314" s="205"/>
      <c r="G314" s="205"/>
      <c r="H314" s="205"/>
      <c r="I314" s="205"/>
      <c r="J314" s="205"/>
      <c r="K314" s="205"/>
      <c r="L314" s="205"/>
      <c r="M314" s="205"/>
      <c r="N314" s="205"/>
      <c r="O314" s="205"/>
      <c r="P314" s="205"/>
      <c r="Q314" s="205"/>
      <c r="R314" s="205"/>
      <c r="S314" s="205"/>
      <c r="T314" s="205"/>
      <c r="U314" s="205"/>
      <c r="V314" s="205"/>
      <c r="W314" s="205"/>
      <c r="X314" s="205"/>
      <c r="Y314" s="205"/>
      <c r="Z314" s="205"/>
      <c r="AA314" s="205"/>
      <c r="AB314" s="205"/>
      <c r="AC314" s="205"/>
      <c r="AD314" s="205"/>
      <c r="AE314" s="205"/>
      <c r="AF314" s="205"/>
      <c r="AG314" s="205"/>
      <c r="AH314" s="205"/>
      <c r="AI314" s="205"/>
      <c r="AJ314" s="205"/>
      <c r="AK314" s="205"/>
      <c r="AL314" s="205"/>
      <c r="AM314" s="205"/>
      <c r="AN314" s="205"/>
      <c r="AO314" s="205"/>
      <c r="AP314" s="205"/>
      <c r="AQ314" s="205"/>
      <c r="AR314" s="205"/>
      <c r="AS314" s="205"/>
      <c r="AT314" s="205"/>
      <c r="AU314" s="205"/>
      <c r="AV314" s="205"/>
      <c r="AW314" s="205"/>
      <c r="AX314" s="205"/>
      <c r="AY314" s="205"/>
      <c r="AZ314" s="205"/>
    </row>
    <row r="315" spans="1:52" s="202" customFormat="1" x14ac:dyDescent="0.3">
      <c r="A315" s="197"/>
      <c r="B315" s="198" t="str">
        <v>Innovaties (ontwikkelen en beproeven)</v>
      </c>
      <c r="C315" s="205">
        <v>0</v>
      </c>
      <c r="D315" s="205">
        <v>0</v>
      </c>
      <c r="E315" s="205"/>
      <c r="F315" s="205"/>
      <c r="G315" s="205"/>
      <c r="H315" s="205"/>
      <c r="I315" s="205"/>
      <c r="J315" s="205"/>
      <c r="K315" s="205"/>
      <c r="L315" s="205"/>
      <c r="M315" s="205"/>
      <c r="N315" s="205"/>
      <c r="O315" s="205"/>
      <c r="P315" s="205"/>
      <c r="Q315" s="205"/>
      <c r="R315" s="205"/>
      <c r="S315" s="205"/>
      <c r="T315" s="205"/>
      <c r="U315" s="205"/>
      <c r="V315" s="205"/>
      <c r="W315" s="205"/>
      <c r="X315" s="205"/>
      <c r="Y315" s="205"/>
      <c r="Z315" s="205"/>
      <c r="AA315" s="205"/>
      <c r="AB315" s="205"/>
      <c r="AC315" s="205"/>
      <c r="AD315" s="205"/>
      <c r="AE315" s="205"/>
      <c r="AF315" s="205"/>
      <c r="AG315" s="205"/>
      <c r="AH315" s="205"/>
      <c r="AI315" s="205"/>
      <c r="AJ315" s="205"/>
      <c r="AK315" s="205"/>
      <c r="AL315" s="205"/>
      <c r="AM315" s="205"/>
      <c r="AN315" s="205"/>
      <c r="AO315" s="205"/>
      <c r="AP315" s="205"/>
      <c r="AQ315" s="205"/>
      <c r="AR315" s="205"/>
      <c r="AS315" s="205"/>
      <c r="AT315" s="205"/>
      <c r="AU315" s="205"/>
      <c r="AV315" s="205"/>
      <c r="AW315" s="205"/>
      <c r="AX315" s="205"/>
      <c r="AY315" s="205"/>
      <c r="AZ315" s="205"/>
    </row>
    <row r="316" spans="1:52" s="202" customFormat="1" x14ac:dyDescent="0.3">
      <c r="A316" s="197"/>
      <c r="B316" s="198" t="str">
        <v>Innovaties (investeringen in bedrijfsmiddelen)</v>
      </c>
      <c r="C316" s="205">
        <v>0</v>
      </c>
      <c r="D316" s="205">
        <v>0</v>
      </c>
      <c r="E316" s="205"/>
      <c r="F316" s="205"/>
      <c r="G316" s="205"/>
      <c r="H316" s="205"/>
      <c r="I316" s="205"/>
      <c r="J316" s="205"/>
      <c r="K316" s="205"/>
      <c r="L316" s="205"/>
      <c r="M316" s="205"/>
      <c r="N316" s="205"/>
      <c r="O316" s="205"/>
      <c r="P316" s="205"/>
      <c r="Q316" s="205"/>
      <c r="R316" s="205"/>
      <c r="S316" s="205"/>
      <c r="T316" s="205"/>
      <c r="U316" s="205"/>
      <c r="V316" s="205"/>
      <c r="W316" s="205"/>
      <c r="X316" s="205"/>
      <c r="Y316" s="205"/>
      <c r="Z316" s="205"/>
      <c r="AA316" s="205"/>
      <c r="AB316" s="205"/>
      <c r="AC316" s="205"/>
      <c r="AD316" s="205"/>
      <c r="AE316" s="205"/>
      <c r="AF316" s="205"/>
      <c r="AG316" s="205"/>
      <c r="AH316" s="205"/>
      <c r="AI316" s="205"/>
      <c r="AJ316" s="205"/>
      <c r="AK316" s="205"/>
      <c r="AL316" s="205"/>
      <c r="AM316" s="205"/>
      <c r="AN316" s="205"/>
      <c r="AO316" s="205"/>
      <c r="AP316" s="205"/>
      <c r="AQ316" s="205"/>
      <c r="AR316" s="205"/>
      <c r="AS316" s="205"/>
      <c r="AT316" s="205"/>
      <c r="AU316" s="205"/>
      <c r="AV316" s="205"/>
      <c r="AW316" s="205"/>
      <c r="AX316" s="205"/>
      <c r="AY316" s="205"/>
      <c r="AZ316" s="205"/>
    </row>
    <row r="317" spans="1:52" s="202" customFormat="1" x14ac:dyDescent="0.3">
      <c r="A317" s="197"/>
      <c r="B317" s="198" t="str">
        <v>Ruilverkaveling (voorbereiding en uitvoering)</v>
      </c>
      <c r="C317" s="205">
        <v>0</v>
      </c>
      <c r="D317" s="205">
        <v>0</v>
      </c>
      <c r="E317" s="205"/>
      <c r="F317" s="205"/>
      <c r="G317" s="205"/>
      <c r="H317" s="205"/>
      <c r="I317" s="205"/>
      <c r="J317" s="205"/>
      <c r="K317" s="205"/>
      <c r="L317" s="205"/>
      <c r="M317" s="205"/>
      <c r="N317" s="205"/>
      <c r="O317" s="205"/>
      <c r="P317" s="205"/>
      <c r="Q317" s="205"/>
      <c r="R317" s="205"/>
      <c r="S317" s="205"/>
      <c r="T317" s="205"/>
      <c r="U317" s="205"/>
      <c r="V317" s="205"/>
      <c r="W317" s="205"/>
      <c r="X317" s="205"/>
      <c r="Y317" s="205"/>
      <c r="Z317" s="205"/>
      <c r="AA317" s="205"/>
      <c r="AB317" s="205"/>
      <c r="AC317" s="205"/>
      <c r="AD317" s="205"/>
      <c r="AE317" s="205"/>
      <c r="AF317" s="205"/>
      <c r="AG317" s="205"/>
      <c r="AH317" s="205"/>
      <c r="AI317" s="205"/>
      <c r="AJ317" s="205"/>
      <c r="AK317" s="205"/>
      <c r="AL317" s="205"/>
      <c r="AM317" s="205"/>
      <c r="AN317" s="205"/>
      <c r="AO317" s="205"/>
      <c r="AP317" s="205"/>
      <c r="AQ317" s="205"/>
      <c r="AR317" s="205"/>
      <c r="AS317" s="205"/>
      <c r="AT317" s="205"/>
      <c r="AU317" s="205"/>
      <c r="AV317" s="205"/>
      <c r="AW317" s="205"/>
      <c r="AX317" s="205"/>
      <c r="AY317" s="205"/>
      <c r="AZ317" s="205"/>
    </row>
    <row r="318" spans="1:52" s="202" customFormat="1" ht="30" x14ac:dyDescent="0.3">
      <c r="A318" s="197"/>
      <c r="B318" s="198" t="str">
        <v>Draagvlakontwikkeling en samenwerkingsactiviteiten</v>
      </c>
      <c r="C318" s="205">
        <v>0</v>
      </c>
      <c r="D318" s="205">
        <v>0</v>
      </c>
      <c r="E318" s="205"/>
      <c r="F318" s="205"/>
      <c r="G318" s="205"/>
      <c r="H318" s="205"/>
      <c r="I318" s="205"/>
      <c r="J318" s="205"/>
      <c r="K318" s="205"/>
      <c r="L318" s="205"/>
      <c r="M318" s="205"/>
      <c r="N318" s="205"/>
      <c r="O318" s="205"/>
      <c r="P318" s="205"/>
      <c r="Q318" s="205"/>
      <c r="R318" s="205"/>
      <c r="S318" s="205"/>
      <c r="T318" s="205"/>
      <c r="U318" s="205"/>
      <c r="V318" s="205"/>
      <c r="W318" s="205"/>
      <c r="X318" s="205"/>
      <c r="Y318" s="205"/>
      <c r="Z318" s="205"/>
      <c r="AA318" s="205"/>
      <c r="AB318" s="205"/>
      <c r="AC318" s="205"/>
      <c r="AD318" s="205"/>
      <c r="AE318" s="205"/>
      <c r="AF318" s="205"/>
      <c r="AG318" s="205"/>
      <c r="AH318" s="205"/>
      <c r="AI318" s="205"/>
      <c r="AJ318" s="205"/>
      <c r="AK318" s="205"/>
      <c r="AL318" s="205"/>
      <c r="AM318" s="205"/>
      <c r="AN318" s="205"/>
      <c r="AO318" s="205"/>
      <c r="AP318" s="205"/>
      <c r="AQ318" s="205"/>
      <c r="AR318" s="205"/>
      <c r="AS318" s="205"/>
      <c r="AT318" s="205"/>
      <c r="AU318" s="205"/>
      <c r="AV318" s="205"/>
      <c r="AW318" s="205"/>
      <c r="AX318" s="205"/>
      <c r="AY318" s="205"/>
      <c r="AZ318" s="205"/>
    </row>
    <row r="319" spans="1:52" s="202" customFormat="1" x14ac:dyDescent="0.3">
      <c r="A319" s="197"/>
      <c r="B319" s="198"/>
      <c r="C319" s="205"/>
      <c r="D319" s="205"/>
      <c r="E319" s="205"/>
      <c r="F319" s="205"/>
      <c r="G319" s="205"/>
      <c r="H319" s="205"/>
      <c r="I319" s="205"/>
      <c r="J319" s="205"/>
      <c r="K319" s="205"/>
      <c r="L319" s="205"/>
      <c r="M319" s="205"/>
      <c r="N319" s="205"/>
      <c r="O319" s="205"/>
      <c r="P319" s="205"/>
      <c r="Q319" s="205"/>
      <c r="R319" s="205"/>
      <c r="S319" s="205"/>
      <c r="T319" s="205"/>
      <c r="U319" s="205"/>
      <c r="V319" s="205"/>
      <c r="W319" s="205"/>
      <c r="X319" s="205"/>
      <c r="Y319" s="205"/>
      <c r="Z319" s="205"/>
      <c r="AA319" s="205"/>
      <c r="AB319" s="205"/>
      <c r="AC319" s="205"/>
      <c r="AD319" s="205"/>
      <c r="AE319" s="205"/>
      <c r="AF319" s="205"/>
      <c r="AG319" s="205"/>
      <c r="AH319" s="205"/>
      <c r="AI319" s="205"/>
      <c r="AJ319" s="205"/>
      <c r="AK319" s="205"/>
      <c r="AL319" s="205"/>
      <c r="AM319" s="205"/>
      <c r="AN319" s="205"/>
      <c r="AO319" s="205"/>
      <c r="AP319" s="205"/>
      <c r="AQ319" s="205"/>
      <c r="AR319" s="205"/>
      <c r="AS319" s="205"/>
      <c r="AT319" s="205"/>
      <c r="AU319" s="205"/>
      <c r="AV319" s="205"/>
      <c r="AW319" s="205"/>
      <c r="AX319" s="205"/>
      <c r="AY319" s="205"/>
      <c r="AZ319" s="205"/>
    </row>
    <row r="320" spans="1:52" s="202" customFormat="1" x14ac:dyDescent="0.3">
      <c r="A320" s="197"/>
      <c r="B320" s="198"/>
      <c r="C320" s="205"/>
      <c r="D320" s="205"/>
      <c r="E320" s="205"/>
      <c r="F320" s="205"/>
      <c r="G320" s="205"/>
      <c r="H320" s="205"/>
      <c r="I320" s="205"/>
      <c r="J320" s="205"/>
      <c r="K320" s="205"/>
      <c r="L320" s="205"/>
      <c r="M320" s="205"/>
      <c r="N320" s="205"/>
      <c r="O320" s="205"/>
      <c r="P320" s="205"/>
      <c r="Q320" s="205"/>
      <c r="R320" s="205"/>
      <c r="S320" s="205"/>
      <c r="T320" s="205"/>
      <c r="U320" s="205"/>
      <c r="V320" s="205"/>
      <c r="W320" s="205"/>
      <c r="X320" s="205"/>
      <c r="Y320" s="205"/>
      <c r="Z320" s="205"/>
      <c r="AA320" s="205"/>
      <c r="AB320" s="205"/>
      <c r="AC320" s="205"/>
      <c r="AD320" s="205"/>
      <c r="AE320" s="205"/>
      <c r="AF320" s="205"/>
      <c r="AG320" s="205"/>
      <c r="AH320" s="205"/>
      <c r="AI320" s="205"/>
      <c r="AJ320" s="205"/>
      <c r="AK320" s="205"/>
      <c r="AL320" s="205"/>
      <c r="AM320" s="205"/>
      <c r="AN320" s="205"/>
      <c r="AO320" s="205"/>
      <c r="AP320" s="205"/>
      <c r="AQ320" s="205"/>
      <c r="AR320" s="205"/>
      <c r="AS320" s="205"/>
      <c r="AT320" s="205"/>
      <c r="AU320" s="205"/>
      <c r="AV320" s="205"/>
      <c r="AW320" s="205"/>
      <c r="AX320" s="205"/>
      <c r="AY320" s="205"/>
      <c r="AZ320" s="205"/>
    </row>
    <row r="321" spans="1:52" s="202" customFormat="1" x14ac:dyDescent="0.3">
      <c r="A321" s="197"/>
      <c r="B321" s="198"/>
      <c r="C321" s="205"/>
      <c r="D321" s="205"/>
      <c r="E321" s="205"/>
      <c r="F321" s="205"/>
      <c r="G321" s="205"/>
      <c r="H321" s="205"/>
      <c r="I321" s="205"/>
      <c r="J321" s="205"/>
      <c r="K321" s="205"/>
      <c r="L321" s="205"/>
      <c r="M321" s="205"/>
      <c r="N321" s="205"/>
      <c r="O321" s="205"/>
      <c r="P321" s="205"/>
      <c r="Q321" s="205"/>
      <c r="R321" s="205"/>
      <c r="S321" s="205"/>
      <c r="T321" s="205"/>
      <c r="U321" s="205"/>
      <c r="V321" s="205"/>
      <c r="W321" s="205"/>
      <c r="X321" s="205"/>
      <c r="Y321" s="205"/>
      <c r="Z321" s="205"/>
      <c r="AA321" s="205"/>
      <c r="AB321" s="205"/>
      <c r="AC321" s="205"/>
      <c r="AD321" s="205"/>
      <c r="AE321" s="205"/>
      <c r="AF321" s="205"/>
      <c r="AG321" s="205"/>
      <c r="AH321" s="205"/>
      <c r="AI321" s="205"/>
      <c r="AJ321" s="205"/>
      <c r="AK321" s="205"/>
      <c r="AL321" s="205"/>
      <c r="AM321" s="205"/>
      <c r="AN321" s="205"/>
      <c r="AO321" s="205"/>
      <c r="AP321" s="205"/>
      <c r="AQ321" s="205"/>
      <c r="AR321" s="205"/>
      <c r="AS321" s="205"/>
      <c r="AT321" s="205"/>
      <c r="AU321" s="205"/>
      <c r="AV321" s="205"/>
      <c r="AW321" s="205"/>
      <c r="AX321" s="205"/>
      <c r="AY321" s="205"/>
      <c r="AZ321" s="205"/>
    </row>
    <row r="322" spans="1:52" s="202" customFormat="1" x14ac:dyDescent="0.3">
      <c r="A322" s="197"/>
      <c r="B322" s="198"/>
      <c r="C322" s="205"/>
      <c r="D322" s="205"/>
      <c r="E322" s="205"/>
      <c r="F322" s="205"/>
      <c r="G322" s="205"/>
      <c r="H322" s="205"/>
      <c r="I322" s="205"/>
      <c r="J322" s="205"/>
      <c r="K322" s="205"/>
      <c r="L322" s="205"/>
      <c r="M322" s="205"/>
      <c r="N322" s="205"/>
      <c r="O322" s="205"/>
      <c r="P322" s="205"/>
      <c r="Q322" s="205"/>
      <c r="R322" s="205"/>
      <c r="S322" s="205"/>
      <c r="T322" s="205"/>
      <c r="U322" s="205"/>
      <c r="V322" s="205"/>
      <c r="W322" s="205"/>
      <c r="X322" s="205"/>
      <c r="Y322" s="205"/>
      <c r="Z322" s="205"/>
      <c r="AA322" s="205"/>
      <c r="AB322" s="205"/>
      <c r="AC322" s="205"/>
      <c r="AD322" s="205"/>
      <c r="AE322" s="205"/>
      <c r="AF322" s="205"/>
      <c r="AG322" s="205"/>
      <c r="AH322" s="205"/>
      <c r="AI322" s="205"/>
      <c r="AJ322" s="205"/>
      <c r="AK322" s="205"/>
      <c r="AL322" s="205"/>
      <c r="AM322" s="205"/>
      <c r="AN322" s="205"/>
      <c r="AO322" s="205"/>
      <c r="AP322" s="205"/>
      <c r="AQ322" s="205"/>
      <c r="AR322" s="205"/>
      <c r="AS322" s="205"/>
      <c r="AT322" s="205"/>
      <c r="AU322" s="205"/>
      <c r="AV322" s="205"/>
      <c r="AW322" s="205"/>
      <c r="AX322" s="205"/>
      <c r="AY322" s="205"/>
      <c r="AZ322" s="205"/>
    </row>
    <row r="323" spans="1:52" s="202" customFormat="1" x14ac:dyDescent="0.3">
      <c r="A323" s="197"/>
      <c r="B323" s="198"/>
      <c r="C323" s="205"/>
      <c r="D323" s="205"/>
      <c r="E323" s="205"/>
      <c r="F323" s="205"/>
      <c r="G323" s="205"/>
      <c r="H323" s="205"/>
      <c r="I323" s="205"/>
      <c r="J323" s="205"/>
      <c r="K323" s="205"/>
      <c r="L323" s="205"/>
      <c r="M323" s="205"/>
      <c r="N323" s="205"/>
      <c r="O323" s="205"/>
      <c r="P323" s="205"/>
      <c r="Q323" s="205"/>
      <c r="R323" s="205"/>
      <c r="S323" s="205"/>
      <c r="T323" s="205"/>
      <c r="U323" s="205"/>
      <c r="V323" s="205"/>
      <c r="W323" s="205"/>
      <c r="X323" s="205"/>
      <c r="Y323" s="205"/>
      <c r="Z323" s="205"/>
      <c r="AA323" s="205"/>
      <c r="AB323" s="205"/>
      <c r="AC323" s="205"/>
      <c r="AD323" s="205"/>
      <c r="AE323" s="205"/>
      <c r="AF323" s="205"/>
      <c r="AG323" s="205"/>
      <c r="AH323" s="205"/>
      <c r="AI323" s="205"/>
      <c r="AJ323" s="205"/>
      <c r="AK323" s="205"/>
      <c r="AL323" s="205"/>
      <c r="AM323" s="205"/>
      <c r="AN323" s="205"/>
      <c r="AO323" s="205"/>
      <c r="AP323" s="205"/>
      <c r="AQ323" s="205"/>
      <c r="AR323" s="205"/>
      <c r="AS323" s="205"/>
      <c r="AT323" s="205"/>
      <c r="AU323" s="205"/>
      <c r="AV323" s="205"/>
      <c r="AW323" s="205"/>
      <c r="AX323" s="205"/>
      <c r="AY323" s="205"/>
      <c r="AZ323" s="205"/>
    </row>
    <row r="324" spans="1:52" s="202" customFormat="1" x14ac:dyDescent="0.3">
      <c r="A324" s="197"/>
      <c r="B324" s="198"/>
      <c r="C324" s="205"/>
      <c r="D324" s="205"/>
      <c r="E324" s="205"/>
      <c r="F324" s="205"/>
      <c r="G324" s="205"/>
      <c r="H324" s="205"/>
      <c r="I324" s="205"/>
      <c r="J324" s="205"/>
      <c r="K324" s="205"/>
      <c r="L324" s="205"/>
      <c r="M324" s="205"/>
      <c r="N324" s="205"/>
      <c r="O324" s="205"/>
      <c r="P324" s="205"/>
      <c r="Q324" s="205"/>
      <c r="R324" s="205"/>
      <c r="S324" s="205"/>
      <c r="T324" s="205"/>
      <c r="U324" s="205"/>
      <c r="V324" s="205"/>
      <c r="W324" s="205"/>
      <c r="X324" s="205"/>
      <c r="Y324" s="205"/>
      <c r="Z324" s="205"/>
      <c r="AA324" s="205"/>
      <c r="AB324" s="205"/>
      <c r="AC324" s="205"/>
      <c r="AD324" s="205"/>
      <c r="AE324" s="205"/>
      <c r="AF324" s="205"/>
      <c r="AG324" s="205"/>
      <c r="AH324" s="205"/>
      <c r="AI324" s="205"/>
      <c r="AJ324" s="205"/>
      <c r="AK324" s="205"/>
      <c r="AL324" s="205"/>
      <c r="AM324" s="205"/>
      <c r="AN324" s="205"/>
      <c r="AO324" s="205"/>
      <c r="AP324" s="205"/>
      <c r="AQ324" s="205"/>
      <c r="AR324" s="205"/>
      <c r="AS324" s="205"/>
      <c r="AT324" s="205"/>
      <c r="AU324" s="205"/>
      <c r="AV324" s="205"/>
      <c r="AW324" s="205"/>
      <c r="AX324" s="205"/>
      <c r="AY324" s="205"/>
      <c r="AZ324" s="205"/>
    </row>
    <row r="325" spans="1:52" s="202" customFormat="1" x14ac:dyDescent="0.3">
      <c r="A325" s="197"/>
      <c r="B325" s="198"/>
      <c r="C325" s="205"/>
      <c r="D325" s="205"/>
      <c r="E325" s="205"/>
      <c r="F325" s="205"/>
      <c r="G325" s="205"/>
      <c r="H325" s="205"/>
      <c r="I325" s="205"/>
      <c r="J325" s="205"/>
      <c r="K325" s="205"/>
      <c r="L325" s="205"/>
      <c r="M325" s="205"/>
      <c r="N325" s="205"/>
      <c r="O325" s="205"/>
      <c r="P325" s="205"/>
      <c r="Q325" s="205"/>
      <c r="R325" s="205"/>
      <c r="S325" s="205"/>
      <c r="T325" s="205"/>
      <c r="U325" s="205"/>
      <c r="V325" s="205"/>
      <c r="W325" s="205"/>
      <c r="X325" s="205"/>
      <c r="Y325" s="205"/>
      <c r="Z325" s="205"/>
      <c r="AA325" s="205"/>
      <c r="AB325" s="205"/>
      <c r="AC325" s="205"/>
      <c r="AD325" s="205"/>
      <c r="AE325" s="205"/>
      <c r="AF325" s="205"/>
      <c r="AG325" s="205"/>
      <c r="AH325" s="205"/>
      <c r="AI325" s="205"/>
      <c r="AJ325" s="205"/>
      <c r="AK325" s="205"/>
      <c r="AL325" s="205"/>
      <c r="AM325" s="205"/>
      <c r="AN325" s="205"/>
      <c r="AO325" s="205"/>
      <c r="AP325" s="205"/>
      <c r="AQ325" s="205"/>
      <c r="AR325" s="205"/>
      <c r="AS325" s="205"/>
      <c r="AT325" s="205"/>
      <c r="AU325" s="205"/>
      <c r="AV325" s="205"/>
      <c r="AW325" s="205"/>
      <c r="AX325" s="205"/>
      <c r="AY325" s="205"/>
      <c r="AZ325" s="205"/>
    </row>
    <row r="326" spans="1:52" s="202" customFormat="1" x14ac:dyDescent="0.3">
      <c r="A326" s="197"/>
      <c r="B326" s="198"/>
      <c r="C326" s="205"/>
      <c r="D326" s="205"/>
      <c r="E326" s="205"/>
      <c r="F326" s="205"/>
      <c r="G326" s="205"/>
      <c r="H326" s="205"/>
      <c r="I326" s="205"/>
      <c r="J326" s="205"/>
      <c r="K326" s="205"/>
      <c r="L326" s="205"/>
      <c r="M326" s="205"/>
      <c r="N326" s="205"/>
      <c r="O326" s="205"/>
      <c r="P326" s="205"/>
      <c r="Q326" s="205"/>
      <c r="R326" s="205"/>
      <c r="S326" s="205"/>
      <c r="T326" s="205"/>
      <c r="U326" s="205"/>
      <c r="V326" s="205"/>
      <c r="W326" s="205"/>
      <c r="X326" s="205"/>
      <c r="Y326" s="205"/>
      <c r="Z326" s="205"/>
      <c r="AA326" s="205"/>
      <c r="AB326" s="205"/>
      <c r="AC326" s="205"/>
      <c r="AD326" s="205"/>
      <c r="AE326" s="205"/>
      <c r="AF326" s="205"/>
      <c r="AG326" s="205"/>
      <c r="AH326" s="205"/>
      <c r="AI326" s="205"/>
      <c r="AJ326" s="205"/>
      <c r="AK326" s="205"/>
      <c r="AL326" s="205"/>
      <c r="AM326" s="205"/>
      <c r="AN326" s="205"/>
      <c r="AO326" s="205"/>
      <c r="AP326" s="205"/>
      <c r="AQ326" s="205"/>
      <c r="AR326" s="205"/>
      <c r="AS326" s="205"/>
      <c r="AT326" s="205"/>
      <c r="AU326" s="205"/>
      <c r="AV326" s="205"/>
      <c r="AW326" s="205"/>
      <c r="AX326" s="205"/>
      <c r="AY326" s="205"/>
      <c r="AZ326" s="205"/>
    </row>
    <row r="327" spans="1:52" s="202" customFormat="1" x14ac:dyDescent="0.3">
      <c r="A327" s="197"/>
      <c r="B327" s="198"/>
      <c r="C327" s="205"/>
      <c r="D327" s="205"/>
      <c r="E327" s="205"/>
      <c r="F327" s="205"/>
      <c r="G327" s="205"/>
      <c r="H327" s="205"/>
      <c r="I327" s="205"/>
      <c r="J327" s="205"/>
      <c r="K327" s="205"/>
      <c r="L327" s="205"/>
      <c r="M327" s="205"/>
      <c r="N327" s="205"/>
      <c r="O327" s="205"/>
      <c r="P327" s="205"/>
      <c r="Q327" s="205"/>
      <c r="R327" s="205"/>
      <c r="S327" s="205"/>
      <c r="T327" s="205"/>
      <c r="U327" s="205"/>
      <c r="V327" s="205"/>
      <c r="W327" s="205"/>
      <c r="X327" s="205"/>
      <c r="Y327" s="205"/>
      <c r="Z327" s="205"/>
      <c r="AA327" s="205"/>
      <c r="AB327" s="205"/>
      <c r="AC327" s="205"/>
      <c r="AD327" s="205"/>
      <c r="AE327" s="205"/>
      <c r="AF327" s="205"/>
      <c r="AG327" s="205"/>
      <c r="AH327" s="205"/>
      <c r="AI327" s="205"/>
      <c r="AJ327" s="205"/>
      <c r="AK327" s="205"/>
      <c r="AL327" s="205"/>
      <c r="AM327" s="205"/>
      <c r="AN327" s="205"/>
      <c r="AO327" s="205"/>
      <c r="AP327" s="205"/>
      <c r="AQ327" s="205"/>
      <c r="AR327" s="205"/>
      <c r="AS327" s="205"/>
      <c r="AT327" s="205"/>
      <c r="AU327" s="205"/>
      <c r="AV327" s="205"/>
      <c r="AW327" s="205"/>
      <c r="AX327" s="205"/>
      <c r="AY327" s="205"/>
      <c r="AZ327" s="205"/>
    </row>
    <row r="328" spans="1:52" s="202" customFormat="1" x14ac:dyDescent="0.3">
      <c r="A328" s="197"/>
      <c r="B328" s="198"/>
      <c r="C328" s="205"/>
      <c r="D328" s="205"/>
      <c r="E328" s="205"/>
      <c r="F328" s="205"/>
      <c r="G328" s="205"/>
      <c r="H328" s="205"/>
      <c r="I328" s="205"/>
      <c r="J328" s="205"/>
      <c r="K328" s="205"/>
      <c r="L328" s="205"/>
      <c r="M328" s="205"/>
      <c r="N328" s="205"/>
      <c r="O328" s="205"/>
      <c r="P328" s="205"/>
      <c r="Q328" s="205"/>
      <c r="R328" s="205"/>
      <c r="S328" s="205"/>
      <c r="T328" s="205"/>
      <c r="U328" s="205"/>
      <c r="V328" s="205"/>
      <c r="W328" s="205"/>
      <c r="X328" s="205"/>
      <c r="Y328" s="205"/>
      <c r="Z328" s="205"/>
      <c r="AA328" s="205"/>
      <c r="AB328" s="205"/>
      <c r="AC328" s="205"/>
      <c r="AD328" s="205"/>
      <c r="AE328" s="205"/>
      <c r="AF328" s="205"/>
      <c r="AG328" s="205"/>
      <c r="AH328" s="205"/>
      <c r="AI328" s="205"/>
      <c r="AJ328" s="205"/>
      <c r="AK328" s="205"/>
      <c r="AL328" s="205"/>
      <c r="AM328" s="205"/>
      <c r="AN328" s="205"/>
      <c r="AO328" s="205"/>
      <c r="AP328" s="205"/>
      <c r="AQ328" s="205"/>
      <c r="AR328" s="205"/>
      <c r="AS328" s="205"/>
      <c r="AT328" s="205"/>
      <c r="AU328" s="205"/>
      <c r="AV328" s="205"/>
      <c r="AW328" s="205"/>
      <c r="AX328" s="205"/>
      <c r="AY328" s="205"/>
      <c r="AZ328" s="205"/>
    </row>
    <row r="329" spans="1:52" s="202" customFormat="1" x14ac:dyDescent="0.3">
      <c r="A329" s="197"/>
      <c r="B329" s="198"/>
      <c r="C329" s="205"/>
      <c r="D329" s="205"/>
      <c r="E329" s="205"/>
      <c r="F329" s="205"/>
      <c r="G329" s="205"/>
      <c r="H329" s="205"/>
      <c r="I329" s="205"/>
      <c r="J329" s="205"/>
      <c r="K329" s="205"/>
      <c r="L329" s="205"/>
      <c r="M329" s="205"/>
      <c r="N329" s="205"/>
      <c r="O329" s="205"/>
      <c r="P329" s="205"/>
      <c r="Q329" s="205"/>
      <c r="R329" s="205"/>
      <c r="S329" s="205"/>
      <c r="T329" s="205"/>
      <c r="U329" s="205"/>
      <c r="V329" s="205"/>
      <c r="W329" s="205"/>
      <c r="X329" s="205"/>
      <c r="Y329" s="205"/>
      <c r="Z329" s="205"/>
      <c r="AA329" s="205"/>
      <c r="AB329" s="205"/>
      <c r="AC329" s="205"/>
      <c r="AD329" s="205"/>
      <c r="AE329" s="205"/>
      <c r="AF329" s="205"/>
      <c r="AG329" s="205"/>
      <c r="AH329" s="205"/>
      <c r="AI329" s="205"/>
      <c r="AJ329" s="205"/>
      <c r="AK329" s="205"/>
      <c r="AL329" s="205"/>
      <c r="AM329" s="205"/>
      <c r="AN329" s="205"/>
      <c r="AO329" s="205"/>
      <c r="AP329" s="205"/>
      <c r="AQ329" s="205"/>
      <c r="AR329" s="205"/>
      <c r="AS329" s="205"/>
      <c r="AT329" s="205"/>
      <c r="AU329" s="205"/>
      <c r="AV329" s="205"/>
      <c r="AW329" s="205"/>
      <c r="AX329" s="205"/>
      <c r="AY329" s="205"/>
      <c r="AZ329" s="205"/>
    </row>
    <row r="330" spans="1:52" s="202" customFormat="1" x14ac:dyDescent="0.3">
      <c r="A330" s="197"/>
      <c r="B330" s="198"/>
      <c r="C330" s="205"/>
      <c r="D330" s="205"/>
      <c r="E330" s="205"/>
      <c r="F330" s="205"/>
      <c r="G330" s="205"/>
      <c r="H330" s="205"/>
      <c r="I330" s="205"/>
      <c r="J330" s="205"/>
      <c r="K330" s="205"/>
      <c r="L330" s="205"/>
      <c r="M330" s="205"/>
      <c r="N330" s="205"/>
      <c r="O330" s="205"/>
      <c r="P330" s="205"/>
      <c r="Q330" s="205"/>
      <c r="R330" s="205"/>
      <c r="S330" s="205"/>
      <c r="T330" s="205"/>
      <c r="U330" s="205"/>
      <c r="V330" s="205"/>
      <c r="W330" s="205"/>
      <c r="X330" s="205"/>
      <c r="Y330" s="205"/>
      <c r="Z330" s="205"/>
      <c r="AA330" s="205"/>
      <c r="AB330" s="205"/>
      <c r="AC330" s="205"/>
      <c r="AD330" s="205"/>
      <c r="AE330" s="205"/>
      <c r="AF330" s="205"/>
      <c r="AG330" s="205"/>
      <c r="AH330" s="205"/>
      <c r="AI330" s="205"/>
      <c r="AJ330" s="205"/>
      <c r="AK330" s="205"/>
      <c r="AL330" s="205"/>
      <c r="AM330" s="205"/>
      <c r="AN330" s="205"/>
      <c r="AO330" s="205"/>
      <c r="AP330" s="205"/>
      <c r="AQ330" s="205"/>
      <c r="AR330" s="205"/>
      <c r="AS330" s="205"/>
      <c r="AT330" s="205"/>
      <c r="AU330" s="205"/>
      <c r="AV330" s="205"/>
      <c r="AW330" s="205"/>
      <c r="AX330" s="205"/>
      <c r="AY330" s="205"/>
      <c r="AZ330" s="205"/>
    </row>
    <row r="331" spans="1:52" s="202" customFormat="1" x14ac:dyDescent="0.3">
      <c r="A331" s="197"/>
      <c r="B331" s="198"/>
      <c r="C331" s="205"/>
      <c r="D331" s="205"/>
      <c r="E331" s="205"/>
      <c r="F331" s="205"/>
      <c r="G331" s="205"/>
      <c r="H331" s="205"/>
      <c r="I331" s="205"/>
      <c r="J331" s="205"/>
      <c r="K331" s="205"/>
      <c r="L331" s="205"/>
      <c r="M331" s="205"/>
      <c r="N331" s="205"/>
      <c r="O331" s="205"/>
      <c r="P331" s="205"/>
      <c r="Q331" s="205"/>
      <c r="R331" s="205"/>
      <c r="S331" s="205"/>
      <c r="T331" s="205"/>
      <c r="U331" s="205"/>
      <c r="V331" s="205"/>
      <c r="W331" s="205"/>
      <c r="X331" s="205"/>
      <c r="Y331" s="205"/>
      <c r="Z331" s="205"/>
      <c r="AA331" s="205"/>
      <c r="AB331" s="205"/>
      <c r="AC331" s="205"/>
      <c r="AD331" s="205"/>
      <c r="AE331" s="205"/>
      <c r="AF331" s="205"/>
      <c r="AG331" s="205"/>
      <c r="AH331" s="205"/>
      <c r="AI331" s="205"/>
      <c r="AJ331" s="205"/>
      <c r="AK331" s="205"/>
      <c r="AL331" s="205"/>
      <c r="AM331" s="205"/>
      <c r="AN331" s="205"/>
      <c r="AO331" s="205"/>
      <c r="AP331" s="205"/>
      <c r="AQ331" s="205"/>
      <c r="AR331" s="205"/>
      <c r="AS331" s="205"/>
      <c r="AT331" s="205"/>
      <c r="AU331" s="205"/>
      <c r="AV331" s="205"/>
      <c r="AW331" s="205"/>
      <c r="AX331" s="205"/>
      <c r="AY331" s="205"/>
      <c r="AZ331" s="205"/>
    </row>
    <row r="332" spans="1:52" s="202" customFormat="1" x14ac:dyDescent="0.3">
      <c r="A332" s="197"/>
      <c r="B332" s="198"/>
      <c r="C332" s="205"/>
      <c r="D332" s="205"/>
      <c r="E332" s="205"/>
      <c r="F332" s="205"/>
      <c r="G332" s="205"/>
      <c r="H332" s="205"/>
      <c r="I332" s="205"/>
      <c r="J332" s="205"/>
      <c r="K332" s="205"/>
      <c r="L332" s="205"/>
      <c r="M332" s="205"/>
      <c r="N332" s="205"/>
      <c r="O332" s="205"/>
      <c r="P332" s="205"/>
      <c r="Q332" s="205"/>
      <c r="R332" s="205"/>
      <c r="S332" s="205"/>
      <c r="T332" s="205"/>
      <c r="U332" s="205"/>
      <c r="V332" s="205"/>
      <c r="W332" s="205"/>
      <c r="X332" s="205"/>
      <c r="Y332" s="205"/>
      <c r="Z332" s="205"/>
      <c r="AA332" s="205"/>
      <c r="AB332" s="205"/>
      <c r="AC332" s="205"/>
      <c r="AD332" s="205"/>
      <c r="AE332" s="205"/>
      <c r="AF332" s="205"/>
      <c r="AG332" s="205"/>
      <c r="AH332" s="205"/>
      <c r="AI332" s="205"/>
      <c r="AJ332" s="205"/>
      <c r="AK332" s="205"/>
      <c r="AL332" s="205"/>
      <c r="AM332" s="205"/>
      <c r="AN332" s="205"/>
      <c r="AO332" s="205"/>
      <c r="AP332" s="205"/>
      <c r="AQ332" s="205"/>
      <c r="AR332" s="205"/>
      <c r="AS332" s="205"/>
      <c r="AT332" s="205"/>
      <c r="AU332" s="205"/>
      <c r="AV332" s="205"/>
      <c r="AW332" s="205"/>
      <c r="AX332" s="205"/>
      <c r="AY332" s="205"/>
      <c r="AZ332" s="205"/>
    </row>
    <row r="333" spans="1:52" s="202" customFormat="1" x14ac:dyDescent="0.3">
      <c r="A333" s="197"/>
      <c r="B333" s="198"/>
      <c r="C333" s="205"/>
      <c r="D333" s="205"/>
      <c r="E333" s="205"/>
      <c r="F333" s="205"/>
      <c r="G333" s="205"/>
      <c r="H333" s="205"/>
      <c r="I333" s="205"/>
      <c r="J333" s="205"/>
      <c r="K333" s="205"/>
      <c r="L333" s="205"/>
      <c r="M333" s="205"/>
      <c r="N333" s="205"/>
      <c r="O333" s="205"/>
      <c r="P333" s="205"/>
      <c r="Q333" s="205"/>
      <c r="R333" s="205"/>
      <c r="S333" s="205"/>
      <c r="T333" s="205"/>
      <c r="U333" s="205"/>
      <c r="V333" s="205"/>
      <c r="W333" s="205"/>
      <c r="X333" s="205"/>
      <c r="Y333" s="205"/>
      <c r="Z333" s="205"/>
      <c r="AA333" s="205"/>
      <c r="AB333" s="205"/>
      <c r="AC333" s="205"/>
      <c r="AD333" s="205"/>
      <c r="AE333" s="205"/>
      <c r="AF333" s="205"/>
      <c r="AG333" s="205"/>
      <c r="AH333" s="205"/>
      <c r="AI333" s="205"/>
      <c r="AJ333" s="205"/>
      <c r="AK333" s="205"/>
      <c r="AL333" s="205"/>
      <c r="AM333" s="205"/>
      <c r="AN333" s="205"/>
      <c r="AO333" s="205"/>
      <c r="AP333" s="205"/>
      <c r="AQ333" s="205"/>
      <c r="AR333" s="205"/>
      <c r="AS333" s="205"/>
      <c r="AT333" s="205"/>
      <c r="AU333" s="205"/>
      <c r="AV333" s="205"/>
      <c r="AW333" s="205"/>
      <c r="AX333" s="205"/>
      <c r="AY333" s="205"/>
      <c r="AZ333" s="205"/>
    </row>
    <row r="334" spans="1:52" s="202" customFormat="1" x14ac:dyDescent="0.3">
      <c r="A334" s="197"/>
      <c r="B334" s="198"/>
      <c r="C334" s="205"/>
      <c r="D334" s="205"/>
      <c r="E334" s="205"/>
      <c r="F334" s="205"/>
      <c r="G334" s="205"/>
      <c r="H334" s="205"/>
      <c r="I334" s="205"/>
      <c r="J334" s="205"/>
      <c r="K334" s="205"/>
      <c r="L334" s="205"/>
      <c r="M334" s="205"/>
      <c r="N334" s="205"/>
      <c r="O334" s="205"/>
      <c r="P334" s="205"/>
      <c r="Q334" s="205"/>
      <c r="R334" s="205"/>
      <c r="S334" s="205"/>
      <c r="T334" s="205"/>
      <c r="U334" s="205"/>
      <c r="V334" s="205"/>
      <c r="W334" s="205"/>
      <c r="X334" s="205"/>
      <c r="Y334" s="205"/>
      <c r="Z334" s="205"/>
      <c r="AA334" s="205"/>
      <c r="AB334" s="205"/>
      <c r="AC334" s="205"/>
      <c r="AD334" s="205"/>
      <c r="AE334" s="205"/>
      <c r="AF334" s="205"/>
      <c r="AG334" s="205"/>
      <c r="AH334" s="205"/>
      <c r="AI334" s="205"/>
      <c r="AJ334" s="205"/>
      <c r="AK334" s="205"/>
      <c r="AL334" s="205"/>
      <c r="AM334" s="205"/>
      <c r="AN334" s="205"/>
      <c r="AO334" s="205"/>
      <c r="AP334" s="205"/>
      <c r="AQ334" s="205"/>
      <c r="AR334" s="205"/>
      <c r="AS334" s="205"/>
      <c r="AT334" s="205"/>
      <c r="AU334" s="205"/>
      <c r="AV334" s="205"/>
      <c r="AW334" s="205"/>
      <c r="AX334" s="205"/>
      <c r="AY334" s="205"/>
      <c r="AZ334" s="205"/>
    </row>
    <row r="335" spans="1:52" s="202" customFormat="1" x14ac:dyDescent="0.3">
      <c r="A335" s="197"/>
      <c r="B335" s="198"/>
      <c r="C335" s="205"/>
      <c r="D335" s="205"/>
      <c r="E335" s="205"/>
      <c r="F335" s="205"/>
      <c r="G335" s="205"/>
      <c r="H335" s="205"/>
      <c r="I335" s="205"/>
      <c r="J335" s="205"/>
      <c r="K335" s="205"/>
      <c r="L335" s="205"/>
      <c r="M335" s="205"/>
      <c r="N335" s="205"/>
      <c r="O335" s="205"/>
      <c r="P335" s="205"/>
      <c r="Q335" s="205"/>
      <c r="R335" s="205"/>
      <c r="S335" s="205"/>
      <c r="T335" s="205"/>
      <c r="U335" s="205"/>
      <c r="V335" s="205"/>
      <c r="W335" s="205"/>
      <c r="X335" s="205"/>
      <c r="Y335" s="205"/>
      <c r="Z335" s="205"/>
      <c r="AA335" s="205"/>
      <c r="AB335" s="205"/>
      <c r="AC335" s="205"/>
      <c r="AD335" s="205"/>
      <c r="AE335" s="205"/>
      <c r="AF335" s="205"/>
      <c r="AG335" s="205"/>
      <c r="AH335" s="205"/>
      <c r="AI335" s="205"/>
      <c r="AJ335" s="205"/>
      <c r="AK335" s="205"/>
      <c r="AL335" s="205"/>
      <c r="AM335" s="205"/>
      <c r="AN335" s="205"/>
      <c r="AO335" s="205"/>
      <c r="AP335" s="205"/>
      <c r="AQ335" s="205"/>
      <c r="AR335" s="205"/>
      <c r="AS335" s="205"/>
      <c r="AT335" s="205"/>
      <c r="AU335" s="205"/>
      <c r="AV335" s="205"/>
      <c r="AW335" s="205"/>
      <c r="AX335" s="205"/>
      <c r="AY335" s="205"/>
      <c r="AZ335" s="205"/>
    </row>
    <row r="336" spans="1:52" s="202" customFormat="1" x14ac:dyDescent="0.3">
      <c r="A336" s="197"/>
      <c r="B336" s="198"/>
      <c r="C336" s="205"/>
      <c r="D336" s="205"/>
      <c r="E336" s="205"/>
      <c r="F336" s="205"/>
      <c r="G336" s="205"/>
      <c r="H336" s="205"/>
      <c r="I336" s="205"/>
      <c r="J336" s="205"/>
      <c r="K336" s="205"/>
      <c r="L336" s="205"/>
      <c r="M336" s="205"/>
      <c r="N336" s="205"/>
      <c r="O336" s="205"/>
      <c r="P336" s="205"/>
      <c r="Q336" s="205"/>
      <c r="R336" s="205"/>
      <c r="S336" s="205"/>
      <c r="T336" s="205"/>
      <c r="U336" s="205"/>
      <c r="V336" s="205"/>
      <c r="W336" s="205"/>
      <c r="X336" s="205"/>
      <c r="Y336" s="205"/>
      <c r="Z336" s="205"/>
      <c r="AA336" s="205"/>
      <c r="AB336" s="205"/>
      <c r="AC336" s="205"/>
      <c r="AD336" s="205"/>
      <c r="AE336" s="205"/>
      <c r="AF336" s="205"/>
      <c r="AG336" s="205"/>
      <c r="AH336" s="205"/>
      <c r="AI336" s="205"/>
      <c r="AJ336" s="205"/>
      <c r="AK336" s="205"/>
      <c r="AL336" s="205"/>
      <c r="AM336" s="205"/>
      <c r="AN336" s="205"/>
      <c r="AO336" s="205"/>
      <c r="AP336" s="205"/>
      <c r="AQ336" s="205"/>
      <c r="AR336" s="205"/>
      <c r="AS336" s="205"/>
      <c r="AT336" s="205"/>
      <c r="AU336" s="205"/>
      <c r="AV336" s="205"/>
      <c r="AW336" s="205"/>
      <c r="AX336" s="205"/>
      <c r="AY336" s="205"/>
      <c r="AZ336" s="205"/>
    </row>
    <row r="337" spans="1:52" s="202" customFormat="1" x14ac:dyDescent="0.3">
      <c r="A337" s="197"/>
      <c r="B337" s="198"/>
      <c r="C337" s="205"/>
      <c r="D337" s="205"/>
      <c r="E337" s="205"/>
      <c r="F337" s="205"/>
      <c r="G337" s="205"/>
      <c r="H337" s="205"/>
      <c r="I337" s="205"/>
      <c r="J337" s="205"/>
      <c r="K337" s="205"/>
      <c r="L337" s="205"/>
      <c r="M337" s="205"/>
      <c r="N337" s="205"/>
      <c r="O337" s="205"/>
      <c r="P337" s="205"/>
      <c r="Q337" s="205"/>
      <c r="R337" s="205"/>
      <c r="S337" s="205"/>
      <c r="T337" s="205"/>
      <c r="U337" s="205"/>
      <c r="V337" s="205"/>
      <c r="W337" s="205"/>
      <c r="X337" s="205"/>
      <c r="Y337" s="205"/>
      <c r="Z337" s="205"/>
      <c r="AA337" s="205"/>
      <c r="AB337" s="205"/>
      <c r="AC337" s="205"/>
      <c r="AD337" s="205"/>
      <c r="AE337" s="205"/>
      <c r="AF337" s="205"/>
      <c r="AG337" s="205"/>
      <c r="AH337" s="205"/>
      <c r="AI337" s="205"/>
      <c r="AJ337" s="205"/>
      <c r="AK337" s="205"/>
      <c r="AL337" s="205"/>
      <c r="AM337" s="205"/>
      <c r="AN337" s="205"/>
      <c r="AO337" s="205"/>
      <c r="AP337" s="205"/>
      <c r="AQ337" s="205"/>
      <c r="AR337" s="205"/>
      <c r="AS337" s="205"/>
      <c r="AT337" s="205"/>
      <c r="AU337" s="205"/>
      <c r="AV337" s="205"/>
      <c r="AW337" s="205"/>
      <c r="AX337" s="205"/>
      <c r="AY337" s="205"/>
      <c r="AZ337" s="205"/>
    </row>
    <row r="338" spans="1:52" s="202" customFormat="1" x14ac:dyDescent="0.3">
      <c r="A338" s="197"/>
      <c r="B338" s="198"/>
      <c r="C338" s="205"/>
      <c r="D338" s="205"/>
      <c r="E338" s="205"/>
      <c r="F338" s="205"/>
      <c r="G338" s="205"/>
      <c r="H338" s="205"/>
      <c r="I338" s="205"/>
      <c r="J338" s="205"/>
      <c r="K338" s="205"/>
      <c r="L338" s="205"/>
      <c r="M338" s="205"/>
      <c r="N338" s="205"/>
      <c r="O338" s="205"/>
      <c r="P338" s="205"/>
      <c r="Q338" s="205"/>
      <c r="R338" s="205"/>
      <c r="S338" s="205"/>
      <c r="T338" s="205"/>
      <c r="U338" s="205"/>
      <c r="V338" s="205"/>
      <c r="W338" s="205"/>
      <c r="X338" s="205"/>
      <c r="Y338" s="205"/>
      <c r="Z338" s="205"/>
      <c r="AA338" s="205"/>
      <c r="AB338" s="205"/>
      <c r="AC338" s="205"/>
      <c r="AD338" s="205"/>
      <c r="AE338" s="205"/>
      <c r="AF338" s="205"/>
      <c r="AG338" s="205"/>
      <c r="AH338" s="205"/>
      <c r="AI338" s="205"/>
      <c r="AJ338" s="205"/>
      <c r="AK338" s="205"/>
      <c r="AL338" s="205"/>
      <c r="AM338" s="205"/>
      <c r="AN338" s="205"/>
      <c r="AO338" s="205"/>
      <c r="AP338" s="205"/>
      <c r="AQ338" s="205"/>
      <c r="AR338" s="205"/>
      <c r="AS338" s="205"/>
      <c r="AT338" s="205"/>
      <c r="AU338" s="205"/>
      <c r="AV338" s="205"/>
      <c r="AW338" s="205"/>
      <c r="AX338" s="205"/>
      <c r="AY338" s="205"/>
      <c r="AZ338" s="205"/>
    </row>
    <row r="339" spans="1:52" s="202" customFormat="1" x14ac:dyDescent="0.3">
      <c r="A339" s="197"/>
      <c r="B339" s="198"/>
      <c r="C339" s="205"/>
      <c r="D339" s="205"/>
      <c r="E339" s="205"/>
      <c r="F339" s="205"/>
      <c r="G339" s="205"/>
      <c r="H339" s="205"/>
      <c r="I339" s="205"/>
      <c r="J339" s="205"/>
      <c r="K339" s="205"/>
      <c r="L339" s="205"/>
      <c r="M339" s="205"/>
      <c r="N339" s="205"/>
      <c r="O339" s="205"/>
      <c r="P339" s="205"/>
      <c r="Q339" s="205"/>
      <c r="R339" s="205"/>
      <c r="S339" s="205"/>
      <c r="T339" s="205"/>
      <c r="U339" s="205"/>
      <c r="V339" s="205"/>
      <c r="W339" s="205"/>
      <c r="X339" s="205"/>
      <c r="Y339" s="205"/>
      <c r="Z339" s="205"/>
      <c r="AA339" s="205"/>
      <c r="AB339" s="205"/>
      <c r="AC339" s="205"/>
      <c r="AD339" s="205"/>
      <c r="AE339" s="205"/>
      <c r="AF339" s="205"/>
      <c r="AG339" s="205"/>
      <c r="AH339" s="205"/>
      <c r="AI339" s="205"/>
      <c r="AJ339" s="205"/>
      <c r="AK339" s="205"/>
      <c r="AL339" s="205"/>
      <c r="AM339" s="205"/>
      <c r="AN339" s="205"/>
      <c r="AO339" s="205"/>
      <c r="AP339" s="205"/>
      <c r="AQ339" s="205"/>
      <c r="AR339" s="205"/>
      <c r="AS339" s="205"/>
      <c r="AT339" s="205"/>
      <c r="AU339" s="205"/>
      <c r="AV339" s="205"/>
      <c r="AW339" s="205"/>
      <c r="AX339" s="205"/>
      <c r="AY339" s="205"/>
      <c r="AZ339" s="205"/>
    </row>
    <row r="340" spans="1:52" s="202" customFormat="1" x14ac:dyDescent="0.3">
      <c r="A340" s="197"/>
      <c r="B340" s="198"/>
      <c r="C340" s="205"/>
      <c r="D340" s="205"/>
      <c r="E340" s="205"/>
      <c r="F340" s="205"/>
      <c r="G340" s="205"/>
      <c r="H340" s="205"/>
      <c r="I340" s="205"/>
      <c r="J340" s="205"/>
      <c r="K340" s="205"/>
      <c r="L340" s="205"/>
      <c r="M340" s="205"/>
      <c r="N340" s="205"/>
      <c r="O340" s="205"/>
      <c r="P340" s="205"/>
      <c r="Q340" s="205"/>
      <c r="R340" s="205"/>
      <c r="S340" s="205"/>
      <c r="T340" s="205"/>
      <c r="U340" s="205"/>
      <c r="V340" s="205"/>
      <c r="W340" s="205"/>
      <c r="X340" s="205"/>
      <c r="Y340" s="205"/>
      <c r="Z340" s="205"/>
      <c r="AA340" s="205"/>
      <c r="AB340" s="205"/>
      <c r="AC340" s="205"/>
      <c r="AD340" s="205"/>
      <c r="AE340" s="205"/>
      <c r="AF340" s="205"/>
      <c r="AG340" s="205"/>
      <c r="AH340" s="205"/>
      <c r="AI340" s="205"/>
      <c r="AJ340" s="205"/>
      <c r="AK340" s="205"/>
      <c r="AL340" s="205"/>
      <c r="AM340" s="205"/>
      <c r="AN340" s="205"/>
      <c r="AO340" s="205"/>
      <c r="AP340" s="205"/>
      <c r="AQ340" s="205"/>
      <c r="AR340" s="205"/>
      <c r="AS340" s="205"/>
      <c r="AT340" s="205"/>
      <c r="AU340" s="205"/>
      <c r="AV340" s="205"/>
      <c r="AW340" s="205"/>
      <c r="AX340" s="205"/>
      <c r="AY340" s="205"/>
      <c r="AZ340" s="205"/>
    </row>
    <row r="341" spans="1:52" s="202" customFormat="1" x14ac:dyDescent="0.3">
      <c r="A341" s="197"/>
      <c r="B341" s="198"/>
      <c r="C341" s="205"/>
      <c r="D341" s="205"/>
      <c r="E341" s="205"/>
      <c r="F341" s="205"/>
      <c r="G341" s="205"/>
      <c r="H341" s="205"/>
      <c r="I341" s="205"/>
      <c r="J341" s="205"/>
      <c r="K341" s="205"/>
      <c r="L341" s="205"/>
      <c r="M341" s="205"/>
      <c r="N341" s="205"/>
      <c r="O341" s="205"/>
      <c r="P341" s="205"/>
      <c r="Q341" s="205"/>
      <c r="R341" s="205"/>
      <c r="S341" s="205"/>
      <c r="T341" s="205"/>
      <c r="U341" s="205"/>
      <c r="V341" s="205"/>
      <c r="W341" s="205"/>
      <c r="X341" s="205"/>
      <c r="Y341" s="205"/>
      <c r="Z341" s="205"/>
      <c r="AA341" s="205"/>
      <c r="AB341" s="205"/>
      <c r="AC341" s="205"/>
      <c r="AD341" s="205"/>
      <c r="AE341" s="205"/>
      <c r="AF341" s="205"/>
      <c r="AG341" s="205"/>
      <c r="AH341" s="205"/>
      <c r="AI341" s="205"/>
      <c r="AJ341" s="205"/>
      <c r="AK341" s="205"/>
      <c r="AL341" s="205"/>
      <c r="AM341" s="205"/>
      <c r="AN341" s="205"/>
      <c r="AO341" s="205"/>
      <c r="AP341" s="205"/>
      <c r="AQ341" s="205"/>
      <c r="AR341" s="205"/>
      <c r="AS341" s="205"/>
      <c r="AT341" s="205"/>
      <c r="AU341" s="205"/>
      <c r="AV341" s="205"/>
      <c r="AW341" s="205"/>
      <c r="AX341" s="205"/>
      <c r="AY341" s="205"/>
      <c r="AZ341" s="205"/>
    </row>
    <row r="342" spans="1:52" s="202" customFormat="1" x14ac:dyDescent="0.3">
      <c r="A342" s="197"/>
      <c r="B342" s="198"/>
      <c r="C342" s="205"/>
      <c r="D342" s="205"/>
      <c r="E342" s="205"/>
      <c r="F342" s="205"/>
      <c r="G342" s="205"/>
      <c r="H342" s="205"/>
      <c r="I342" s="205"/>
      <c r="J342" s="205"/>
      <c r="K342" s="205"/>
      <c r="L342" s="205"/>
      <c r="M342" s="205"/>
      <c r="N342" s="205"/>
      <c r="O342" s="205"/>
      <c r="P342" s="205"/>
      <c r="Q342" s="205"/>
      <c r="R342" s="205"/>
      <c r="S342" s="205"/>
      <c r="T342" s="205"/>
      <c r="U342" s="205"/>
      <c r="V342" s="205"/>
      <c r="W342" s="205"/>
      <c r="X342" s="205"/>
      <c r="Y342" s="205"/>
      <c r="Z342" s="205"/>
      <c r="AA342" s="205"/>
      <c r="AB342" s="205"/>
      <c r="AC342" s="205"/>
      <c r="AD342" s="205"/>
      <c r="AE342" s="205"/>
      <c r="AF342" s="205"/>
      <c r="AG342" s="205"/>
      <c r="AH342" s="205"/>
      <c r="AI342" s="205"/>
      <c r="AJ342" s="205"/>
      <c r="AK342" s="205"/>
      <c r="AL342" s="205"/>
      <c r="AM342" s="205"/>
      <c r="AN342" s="205"/>
      <c r="AO342" s="205"/>
      <c r="AP342" s="205"/>
      <c r="AQ342" s="205"/>
      <c r="AR342" s="205"/>
      <c r="AS342" s="205"/>
      <c r="AT342" s="205"/>
      <c r="AU342" s="205"/>
      <c r="AV342" s="205"/>
      <c r="AW342" s="205"/>
      <c r="AX342" s="205"/>
      <c r="AY342" s="205"/>
      <c r="AZ342" s="205"/>
    </row>
    <row r="343" spans="1:52" s="202" customFormat="1" x14ac:dyDescent="0.3">
      <c r="A343" s="197"/>
      <c r="B343" s="198"/>
      <c r="C343" s="205"/>
      <c r="D343" s="205"/>
      <c r="E343" s="205"/>
      <c r="F343" s="205"/>
      <c r="G343" s="205"/>
      <c r="H343" s="205"/>
      <c r="I343" s="205"/>
      <c r="J343" s="205"/>
      <c r="K343" s="205"/>
      <c r="L343" s="205"/>
      <c r="M343" s="205"/>
      <c r="N343" s="205"/>
      <c r="O343" s="205"/>
      <c r="P343" s="205"/>
      <c r="Q343" s="205"/>
      <c r="R343" s="205"/>
      <c r="S343" s="205"/>
      <c r="T343" s="205"/>
      <c r="U343" s="205"/>
      <c r="V343" s="205"/>
      <c r="W343" s="205"/>
      <c r="X343" s="205"/>
      <c r="Y343" s="205"/>
      <c r="Z343" s="205"/>
      <c r="AA343" s="205"/>
      <c r="AB343" s="205"/>
      <c r="AC343" s="205"/>
      <c r="AD343" s="205"/>
      <c r="AE343" s="205"/>
      <c r="AF343" s="205"/>
      <c r="AG343" s="205"/>
      <c r="AH343" s="205"/>
      <c r="AI343" s="205"/>
      <c r="AJ343" s="205"/>
      <c r="AK343" s="205"/>
      <c r="AL343" s="205"/>
      <c r="AM343" s="205"/>
      <c r="AN343" s="205"/>
      <c r="AO343" s="205"/>
      <c r="AP343" s="205"/>
      <c r="AQ343" s="205"/>
      <c r="AR343" s="205"/>
      <c r="AS343" s="205"/>
      <c r="AT343" s="205"/>
      <c r="AU343" s="205"/>
      <c r="AV343" s="205"/>
      <c r="AW343" s="205"/>
      <c r="AX343" s="205"/>
      <c r="AY343" s="205"/>
      <c r="AZ343" s="205"/>
    </row>
    <row r="344" spans="1:52" s="202" customFormat="1" x14ac:dyDescent="0.3">
      <c r="A344" s="197"/>
      <c r="B344" s="198"/>
      <c r="C344" s="205"/>
      <c r="D344" s="205"/>
      <c r="E344" s="205"/>
      <c r="F344" s="205"/>
      <c r="G344" s="205"/>
      <c r="H344" s="205"/>
      <c r="I344" s="205"/>
      <c r="J344" s="205"/>
      <c r="K344" s="205"/>
      <c r="L344" s="205"/>
      <c r="M344" s="205"/>
      <c r="N344" s="205"/>
      <c r="O344" s="205"/>
      <c r="P344" s="205"/>
      <c r="Q344" s="205"/>
      <c r="R344" s="205"/>
      <c r="S344" s="205"/>
      <c r="T344" s="205"/>
      <c r="U344" s="205"/>
      <c r="V344" s="205"/>
      <c r="W344" s="205"/>
      <c r="X344" s="205"/>
      <c r="Y344" s="205"/>
      <c r="Z344" s="205"/>
      <c r="AA344" s="205"/>
      <c r="AB344" s="205"/>
      <c r="AC344" s="205"/>
      <c r="AD344" s="205"/>
      <c r="AE344" s="205"/>
      <c r="AF344" s="205"/>
      <c r="AG344" s="205"/>
      <c r="AH344" s="205"/>
      <c r="AI344" s="205"/>
      <c r="AJ344" s="205"/>
      <c r="AK344" s="205"/>
      <c r="AL344" s="205"/>
      <c r="AM344" s="205"/>
      <c r="AN344" s="205"/>
      <c r="AO344" s="205"/>
      <c r="AP344" s="205"/>
      <c r="AQ344" s="205"/>
      <c r="AR344" s="205"/>
      <c r="AS344" s="205"/>
      <c r="AT344" s="205"/>
      <c r="AU344" s="205"/>
      <c r="AV344" s="205"/>
      <c r="AW344" s="205"/>
      <c r="AX344" s="205"/>
      <c r="AY344" s="205"/>
      <c r="AZ344" s="205"/>
    </row>
    <row r="345" spans="1:52" s="202" customFormat="1" x14ac:dyDescent="0.3">
      <c r="A345" s="197"/>
      <c r="B345" s="198"/>
      <c r="C345" s="205"/>
      <c r="D345" s="205"/>
      <c r="E345" s="205"/>
      <c r="F345" s="205"/>
      <c r="G345" s="205"/>
      <c r="H345" s="205"/>
      <c r="I345" s="205"/>
      <c r="J345" s="205"/>
      <c r="K345" s="205"/>
      <c r="L345" s="205"/>
      <c r="M345" s="205"/>
      <c r="N345" s="205"/>
      <c r="O345" s="205"/>
      <c r="P345" s="205"/>
      <c r="Q345" s="205"/>
      <c r="R345" s="205"/>
      <c r="S345" s="205"/>
      <c r="T345" s="205"/>
      <c r="U345" s="205"/>
      <c r="V345" s="205"/>
      <c r="W345" s="205"/>
      <c r="X345" s="205"/>
      <c r="Y345" s="205"/>
      <c r="Z345" s="205"/>
      <c r="AA345" s="205"/>
      <c r="AB345" s="205"/>
      <c r="AC345" s="205"/>
      <c r="AD345" s="205"/>
      <c r="AE345" s="205"/>
      <c r="AF345" s="205"/>
      <c r="AG345" s="205"/>
      <c r="AH345" s="205"/>
      <c r="AI345" s="205"/>
      <c r="AJ345" s="205"/>
      <c r="AK345" s="205"/>
      <c r="AL345" s="205"/>
      <c r="AM345" s="205"/>
      <c r="AN345" s="205"/>
      <c r="AO345" s="205"/>
      <c r="AP345" s="205"/>
      <c r="AQ345" s="205"/>
      <c r="AR345" s="205"/>
      <c r="AS345" s="205"/>
      <c r="AT345" s="205"/>
      <c r="AU345" s="205"/>
      <c r="AV345" s="205"/>
      <c r="AW345" s="205"/>
      <c r="AX345" s="205"/>
      <c r="AY345" s="205"/>
      <c r="AZ345" s="205"/>
    </row>
    <row r="346" spans="1:52" s="202" customFormat="1" x14ac:dyDescent="0.3">
      <c r="A346" s="197"/>
      <c r="B346" s="198"/>
      <c r="C346" s="205"/>
      <c r="D346" s="205"/>
      <c r="E346" s="205"/>
      <c r="F346" s="205"/>
      <c r="G346" s="205"/>
      <c r="H346" s="205"/>
      <c r="I346" s="205"/>
      <c r="J346" s="205"/>
      <c r="K346" s="205"/>
      <c r="L346" s="205"/>
      <c r="M346" s="205"/>
      <c r="N346" s="205"/>
      <c r="O346" s="205"/>
      <c r="P346" s="205"/>
      <c r="Q346" s="205"/>
      <c r="R346" s="205"/>
      <c r="S346" s="205"/>
      <c r="T346" s="205"/>
      <c r="U346" s="205"/>
      <c r="V346" s="205"/>
      <c r="W346" s="205"/>
      <c r="X346" s="205"/>
      <c r="Y346" s="205"/>
      <c r="Z346" s="205"/>
      <c r="AA346" s="205"/>
      <c r="AB346" s="205"/>
      <c r="AC346" s="205"/>
      <c r="AD346" s="205"/>
      <c r="AE346" s="205"/>
      <c r="AF346" s="205"/>
      <c r="AG346" s="205"/>
      <c r="AH346" s="205"/>
      <c r="AI346" s="205"/>
      <c r="AJ346" s="205"/>
      <c r="AK346" s="205"/>
      <c r="AL346" s="205"/>
      <c r="AM346" s="205"/>
      <c r="AN346" s="205"/>
      <c r="AO346" s="205"/>
      <c r="AP346" s="205"/>
      <c r="AQ346" s="205"/>
      <c r="AR346" s="205"/>
      <c r="AS346" s="205"/>
      <c r="AT346" s="205"/>
      <c r="AU346" s="205"/>
      <c r="AV346" s="205"/>
      <c r="AW346" s="205"/>
      <c r="AX346" s="205"/>
      <c r="AY346" s="205"/>
      <c r="AZ346" s="205"/>
    </row>
    <row r="347" spans="1:52" s="202" customFormat="1" x14ac:dyDescent="0.3">
      <c r="A347" s="197"/>
      <c r="B347" s="198"/>
      <c r="C347" s="205"/>
      <c r="D347" s="205"/>
      <c r="E347" s="205"/>
      <c r="F347" s="205"/>
      <c r="G347" s="205"/>
      <c r="H347" s="205"/>
      <c r="I347" s="205"/>
      <c r="J347" s="205"/>
      <c r="K347" s="205"/>
      <c r="L347" s="205"/>
      <c r="M347" s="205"/>
      <c r="N347" s="205"/>
      <c r="O347" s="205"/>
      <c r="P347" s="205"/>
      <c r="Q347" s="205"/>
      <c r="R347" s="205"/>
      <c r="S347" s="205"/>
      <c r="T347" s="205"/>
      <c r="U347" s="205"/>
      <c r="V347" s="205"/>
      <c r="W347" s="205"/>
      <c r="X347" s="205"/>
      <c r="Y347" s="205"/>
      <c r="Z347" s="205"/>
      <c r="AA347" s="205"/>
      <c r="AB347" s="205"/>
      <c r="AC347" s="205"/>
      <c r="AD347" s="205"/>
      <c r="AE347" s="205"/>
      <c r="AF347" s="205"/>
      <c r="AG347" s="205"/>
      <c r="AH347" s="205"/>
      <c r="AI347" s="205"/>
      <c r="AJ347" s="205"/>
      <c r="AK347" s="205"/>
      <c r="AL347" s="205"/>
      <c r="AM347" s="205"/>
      <c r="AN347" s="205"/>
      <c r="AO347" s="205"/>
      <c r="AP347" s="205"/>
      <c r="AQ347" s="205"/>
      <c r="AR347" s="205"/>
      <c r="AS347" s="205"/>
      <c r="AT347" s="205"/>
      <c r="AU347" s="205"/>
      <c r="AV347" s="205"/>
      <c r="AW347" s="205"/>
      <c r="AX347" s="205"/>
      <c r="AY347" s="205"/>
      <c r="AZ347" s="205"/>
    </row>
    <row r="348" spans="1:52" s="202" customFormat="1" x14ac:dyDescent="0.3">
      <c r="A348" s="197"/>
      <c r="B348" s="198"/>
      <c r="C348" s="205"/>
      <c r="D348" s="205"/>
      <c r="E348" s="205"/>
      <c r="F348" s="205"/>
      <c r="G348" s="205"/>
      <c r="H348" s="205"/>
      <c r="I348" s="205"/>
      <c r="J348" s="205"/>
      <c r="K348" s="205"/>
      <c r="L348" s="205"/>
      <c r="M348" s="205"/>
      <c r="N348" s="205"/>
      <c r="O348" s="205"/>
      <c r="P348" s="205"/>
      <c r="Q348" s="205"/>
      <c r="R348" s="205"/>
      <c r="S348" s="205"/>
      <c r="T348" s="205"/>
      <c r="U348" s="205"/>
      <c r="V348" s="205"/>
      <c r="W348" s="205"/>
      <c r="X348" s="205"/>
      <c r="Y348" s="205"/>
      <c r="Z348" s="205"/>
      <c r="AA348" s="205"/>
      <c r="AB348" s="205"/>
      <c r="AC348" s="205"/>
      <c r="AD348" s="205"/>
      <c r="AE348" s="205"/>
      <c r="AF348" s="205"/>
      <c r="AG348" s="205"/>
      <c r="AH348" s="205"/>
      <c r="AI348" s="205"/>
      <c r="AJ348" s="205"/>
      <c r="AK348" s="205"/>
      <c r="AL348" s="205"/>
      <c r="AM348" s="205"/>
      <c r="AN348" s="205"/>
      <c r="AO348" s="205"/>
      <c r="AP348" s="205"/>
      <c r="AQ348" s="205"/>
      <c r="AR348" s="205"/>
      <c r="AS348" s="205"/>
      <c r="AT348" s="205"/>
      <c r="AU348" s="205"/>
      <c r="AV348" s="205"/>
      <c r="AW348" s="205"/>
      <c r="AX348" s="205"/>
      <c r="AY348" s="205"/>
      <c r="AZ348" s="205"/>
    </row>
    <row r="349" spans="1:52" s="202" customFormat="1" x14ac:dyDescent="0.3">
      <c r="A349" s="197"/>
      <c r="B349" s="198"/>
      <c r="C349" s="205"/>
      <c r="D349" s="205"/>
      <c r="E349" s="205"/>
      <c r="F349" s="205"/>
      <c r="G349" s="205"/>
      <c r="H349" s="205"/>
      <c r="I349" s="205"/>
      <c r="J349" s="205"/>
      <c r="K349" s="205"/>
      <c r="L349" s="205"/>
      <c r="M349" s="205"/>
      <c r="N349" s="205"/>
      <c r="O349" s="205"/>
      <c r="P349" s="205"/>
      <c r="Q349" s="205"/>
      <c r="R349" s="205"/>
      <c r="S349" s="205"/>
      <c r="T349" s="205"/>
      <c r="U349" s="205"/>
      <c r="V349" s="205"/>
      <c r="W349" s="205"/>
      <c r="X349" s="205"/>
      <c r="Y349" s="205"/>
      <c r="Z349" s="205"/>
      <c r="AA349" s="205"/>
      <c r="AB349" s="205"/>
      <c r="AC349" s="205"/>
      <c r="AD349" s="205"/>
      <c r="AE349" s="205"/>
      <c r="AF349" s="205"/>
      <c r="AG349" s="205"/>
      <c r="AH349" s="205"/>
      <c r="AI349" s="205"/>
      <c r="AJ349" s="205"/>
      <c r="AK349" s="205"/>
      <c r="AL349" s="205"/>
      <c r="AM349" s="205"/>
      <c r="AN349" s="205"/>
      <c r="AO349" s="205"/>
      <c r="AP349" s="205"/>
      <c r="AQ349" s="205"/>
      <c r="AR349" s="205"/>
      <c r="AS349" s="205"/>
      <c r="AT349" s="205"/>
      <c r="AU349" s="205"/>
      <c r="AV349" s="205"/>
      <c r="AW349" s="205"/>
      <c r="AX349" s="205"/>
      <c r="AY349" s="205"/>
      <c r="AZ349" s="205"/>
    </row>
    <row r="350" spans="1:52" s="202" customFormat="1" x14ac:dyDescent="0.3">
      <c r="A350" s="197"/>
      <c r="B350" s="198"/>
      <c r="C350" s="205"/>
      <c r="D350" s="205"/>
      <c r="E350" s="205"/>
      <c r="F350" s="205"/>
      <c r="G350" s="205"/>
      <c r="H350" s="205"/>
      <c r="I350" s="205"/>
      <c r="J350" s="205"/>
      <c r="K350" s="205"/>
      <c r="L350" s="205"/>
      <c r="M350" s="205"/>
      <c r="N350" s="205"/>
      <c r="O350" s="205"/>
      <c r="P350" s="205"/>
      <c r="Q350" s="205"/>
      <c r="R350" s="205"/>
      <c r="S350" s="205"/>
      <c r="T350" s="205"/>
      <c r="U350" s="205"/>
      <c r="V350" s="205"/>
      <c r="W350" s="205"/>
      <c r="X350" s="205"/>
      <c r="Y350" s="205"/>
      <c r="Z350" s="205"/>
      <c r="AA350" s="205"/>
      <c r="AB350" s="205"/>
      <c r="AC350" s="205"/>
      <c r="AD350" s="205"/>
      <c r="AE350" s="205"/>
      <c r="AF350" s="205"/>
      <c r="AG350" s="205"/>
      <c r="AH350" s="205"/>
      <c r="AI350" s="205"/>
      <c r="AJ350" s="205"/>
      <c r="AK350" s="205"/>
      <c r="AL350" s="205"/>
      <c r="AM350" s="205"/>
      <c r="AN350" s="205"/>
      <c r="AO350" s="205"/>
      <c r="AP350" s="205"/>
      <c r="AQ350" s="205"/>
      <c r="AR350" s="205"/>
      <c r="AS350" s="205"/>
      <c r="AT350" s="205"/>
      <c r="AU350" s="205"/>
      <c r="AV350" s="205"/>
      <c r="AW350" s="205"/>
      <c r="AX350" s="205"/>
      <c r="AY350" s="205"/>
      <c r="AZ350" s="205"/>
    </row>
    <row r="351" spans="1:52" s="202" customFormat="1" x14ac:dyDescent="0.3">
      <c r="A351" s="197"/>
      <c r="B351" s="198"/>
      <c r="C351" s="205"/>
      <c r="D351" s="205"/>
      <c r="E351" s="205"/>
      <c r="F351" s="205"/>
      <c r="G351" s="205"/>
      <c r="H351" s="205"/>
      <c r="I351" s="205"/>
      <c r="J351" s="205"/>
      <c r="K351" s="205"/>
      <c r="L351" s="205"/>
      <c r="M351" s="205"/>
      <c r="N351" s="205"/>
      <c r="O351" s="205"/>
      <c r="P351" s="205"/>
      <c r="Q351" s="205"/>
      <c r="R351" s="205"/>
      <c r="S351" s="205"/>
      <c r="T351" s="205"/>
      <c r="U351" s="205"/>
      <c r="V351" s="205"/>
      <c r="W351" s="205"/>
      <c r="X351" s="205"/>
      <c r="Y351" s="205"/>
      <c r="Z351" s="205"/>
      <c r="AA351" s="205"/>
      <c r="AB351" s="205"/>
      <c r="AC351" s="205"/>
      <c r="AD351" s="205"/>
      <c r="AE351" s="205"/>
      <c r="AF351" s="205"/>
      <c r="AG351" s="205"/>
      <c r="AH351" s="205"/>
      <c r="AI351" s="205"/>
      <c r="AJ351" s="205"/>
      <c r="AK351" s="205"/>
      <c r="AL351" s="205"/>
      <c r="AM351" s="205"/>
      <c r="AN351" s="205"/>
      <c r="AO351" s="205"/>
      <c r="AP351" s="205"/>
      <c r="AQ351" s="205"/>
      <c r="AR351" s="205"/>
      <c r="AS351" s="205"/>
      <c r="AT351" s="205"/>
      <c r="AU351" s="205"/>
      <c r="AV351" s="205"/>
      <c r="AW351" s="205"/>
      <c r="AX351" s="205"/>
      <c r="AY351" s="205"/>
      <c r="AZ351" s="205"/>
    </row>
    <row r="352" spans="1:52" s="202" customFormat="1" x14ac:dyDescent="0.3">
      <c r="A352" s="197"/>
      <c r="B352" s="198"/>
      <c r="C352" s="205"/>
      <c r="D352" s="205"/>
      <c r="E352" s="205"/>
      <c r="F352" s="205"/>
      <c r="G352" s="205"/>
      <c r="H352" s="205"/>
      <c r="I352" s="205"/>
      <c r="J352" s="205"/>
      <c r="K352" s="205"/>
      <c r="L352" s="205"/>
      <c r="M352" s="205"/>
      <c r="N352" s="205"/>
      <c r="O352" s="205"/>
      <c r="P352" s="205"/>
      <c r="Q352" s="205"/>
      <c r="R352" s="205"/>
      <c r="S352" s="205"/>
      <c r="T352" s="205"/>
      <c r="U352" s="205"/>
      <c r="V352" s="205"/>
      <c r="W352" s="205"/>
      <c r="X352" s="205"/>
      <c r="Y352" s="205"/>
      <c r="Z352" s="205"/>
      <c r="AA352" s="205"/>
      <c r="AB352" s="205"/>
      <c r="AC352" s="205"/>
      <c r="AD352" s="205"/>
      <c r="AE352" s="205"/>
      <c r="AF352" s="205"/>
      <c r="AG352" s="205"/>
      <c r="AH352" s="205"/>
      <c r="AI352" s="205"/>
      <c r="AJ352" s="205"/>
      <c r="AK352" s="205"/>
      <c r="AL352" s="205"/>
      <c r="AM352" s="205"/>
      <c r="AN352" s="205"/>
      <c r="AO352" s="205"/>
      <c r="AP352" s="205"/>
      <c r="AQ352" s="205"/>
      <c r="AR352" s="205"/>
      <c r="AS352" s="205"/>
      <c r="AT352" s="205"/>
      <c r="AU352" s="205"/>
      <c r="AV352" s="205"/>
      <c r="AW352" s="205"/>
      <c r="AX352" s="205"/>
      <c r="AY352" s="205"/>
      <c r="AZ352" s="205"/>
    </row>
    <row r="353" spans="1:52" s="202" customFormat="1" x14ac:dyDescent="0.3">
      <c r="A353" s="197"/>
      <c r="B353" s="198"/>
      <c r="C353" s="205"/>
      <c r="D353" s="205"/>
      <c r="E353" s="205"/>
      <c r="F353" s="205"/>
      <c r="G353" s="205"/>
      <c r="H353" s="205"/>
      <c r="I353" s="205"/>
      <c r="J353" s="205"/>
      <c r="K353" s="205"/>
      <c r="L353" s="205"/>
      <c r="M353" s="205"/>
      <c r="N353" s="205"/>
      <c r="O353" s="205"/>
      <c r="P353" s="205"/>
      <c r="Q353" s="205"/>
      <c r="R353" s="205"/>
      <c r="S353" s="205"/>
      <c r="T353" s="205"/>
      <c r="U353" s="205"/>
      <c r="V353" s="205"/>
      <c r="W353" s="205"/>
      <c r="X353" s="205"/>
      <c r="Y353" s="205"/>
      <c r="Z353" s="205"/>
      <c r="AA353" s="205"/>
      <c r="AB353" s="205"/>
      <c r="AC353" s="205"/>
      <c r="AD353" s="205"/>
      <c r="AE353" s="205"/>
      <c r="AF353" s="205"/>
      <c r="AG353" s="205"/>
      <c r="AH353" s="205"/>
      <c r="AI353" s="205"/>
      <c r="AJ353" s="205"/>
      <c r="AK353" s="205"/>
      <c r="AL353" s="205"/>
      <c r="AM353" s="205"/>
      <c r="AN353" s="205"/>
      <c r="AO353" s="205"/>
      <c r="AP353" s="205"/>
      <c r="AQ353" s="205"/>
      <c r="AR353" s="205"/>
      <c r="AS353" s="205"/>
      <c r="AT353" s="205"/>
      <c r="AU353" s="205"/>
      <c r="AV353" s="205"/>
      <c r="AW353" s="205"/>
      <c r="AX353" s="205"/>
      <c r="AY353" s="205"/>
      <c r="AZ353" s="205"/>
    </row>
    <row r="354" spans="1:52" s="202" customFormat="1" x14ac:dyDescent="0.3">
      <c r="A354" s="197"/>
      <c r="B354" s="198"/>
      <c r="C354" s="205"/>
      <c r="D354" s="205"/>
      <c r="E354" s="205"/>
      <c r="F354" s="205"/>
      <c r="G354" s="205"/>
      <c r="H354" s="205"/>
      <c r="I354" s="205"/>
      <c r="J354" s="205"/>
      <c r="K354" s="205"/>
      <c r="L354" s="205"/>
      <c r="M354" s="205"/>
      <c r="N354" s="205"/>
      <c r="O354" s="205"/>
      <c r="P354" s="205"/>
      <c r="Q354" s="205"/>
      <c r="R354" s="205"/>
      <c r="S354" s="205"/>
      <c r="T354" s="205"/>
      <c r="U354" s="205"/>
      <c r="V354" s="205"/>
      <c r="W354" s="205"/>
      <c r="X354" s="205"/>
      <c r="Y354" s="205"/>
      <c r="Z354" s="205"/>
      <c r="AA354" s="205"/>
      <c r="AB354" s="205"/>
      <c r="AC354" s="205"/>
      <c r="AD354" s="205"/>
      <c r="AE354" s="205"/>
      <c r="AF354" s="205"/>
      <c r="AG354" s="205"/>
      <c r="AH354" s="205"/>
      <c r="AI354" s="205"/>
      <c r="AJ354" s="205"/>
      <c r="AK354" s="205"/>
      <c r="AL354" s="205"/>
      <c r="AM354" s="205"/>
      <c r="AN354" s="205"/>
      <c r="AO354" s="205"/>
      <c r="AP354" s="205"/>
      <c r="AQ354" s="205"/>
      <c r="AR354" s="205"/>
      <c r="AS354" s="205"/>
      <c r="AT354" s="205"/>
      <c r="AU354" s="205"/>
      <c r="AV354" s="205"/>
      <c r="AW354" s="205"/>
      <c r="AX354" s="205"/>
      <c r="AY354" s="205"/>
      <c r="AZ354" s="205"/>
    </row>
    <row r="355" spans="1:52" s="202" customFormat="1" x14ac:dyDescent="0.3">
      <c r="A355" s="197"/>
      <c r="B355" s="198"/>
      <c r="C355" s="205"/>
      <c r="D355" s="205"/>
      <c r="E355" s="205"/>
      <c r="F355" s="205"/>
      <c r="G355" s="205"/>
      <c r="H355" s="205"/>
      <c r="I355" s="205"/>
      <c r="J355" s="205"/>
      <c r="K355" s="205"/>
      <c r="L355" s="205"/>
      <c r="M355" s="205"/>
      <c r="N355" s="205"/>
      <c r="O355" s="205"/>
      <c r="P355" s="205"/>
      <c r="Q355" s="205"/>
      <c r="R355" s="205"/>
      <c r="S355" s="205"/>
      <c r="T355" s="205"/>
      <c r="U355" s="205"/>
      <c r="V355" s="205"/>
      <c r="W355" s="205"/>
      <c r="X355" s="205"/>
      <c r="Y355" s="205"/>
      <c r="Z355" s="205"/>
      <c r="AA355" s="205"/>
      <c r="AB355" s="205"/>
      <c r="AC355" s="205"/>
      <c r="AD355" s="205"/>
      <c r="AE355" s="205"/>
      <c r="AF355" s="205"/>
      <c r="AG355" s="205"/>
      <c r="AH355" s="205"/>
      <c r="AI355" s="205"/>
      <c r="AJ355" s="205"/>
      <c r="AK355" s="205"/>
      <c r="AL355" s="205"/>
      <c r="AM355" s="205"/>
      <c r="AN355" s="205"/>
      <c r="AO355" s="205"/>
      <c r="AP355" s="205"/>
      <c r="AQ355" s="205"/>
      <c r="AR355" s="205"/>
      <c r="AS355" s="205"/>
      <c r="AT355" s="205"/>
      <c r="AU355" s="205"/>
      <c r="AV355" s="205"/>
      <c r="AW355" s="205"/>
      <c r="AX355" s="205"/>
      <c r="AY355" s="205"/>
      <c r="AZ355" s="205"/>
    </row>
    <row r="356" spans="1:52" s="202" customFormat="1" x14ac:dyDescent="0.3">
      <c r="A356" s="197"/>
      <c r="B356" s="198"/>
      <c r="C356" s="205"/>
      <c r="D356" s="205"/>
      <c r="E356" s="205"/>
      <c r="F356" s="205"/>
      <c r="G356" s="205"/>
      <c r="H356" s="205"/>
      <c r="I356" s="205"/>
      <c r="J356" s="205"/>
      <c r="K356" s="205"/>
      <c r="L356" s="205"/>
      <c r="M356" s="205"/>
      <c r="N356" s="205"/>
      <c r="O356" s="205"/>
      <c r="P356" s="205"/>
      <c r="Q356" s="205"/>
      <c r="R356" s="205"/>
      <c r="S356" s="205"/>
      <c r="T356" s="205"/>
      <c r="U356" s="205"/>
      <c r="V356" s="205"/>
      <c r="W356" s="205"/>
      <c r="X356" s="205"/>
      <c r="Y356" s="205"/>
      <c r="Z356" s="205"/>
      <c r="AA356" s="205"/>
      <c r="AB356" s="205"/>
      <c r="AC356" s="205"/>
      <c r="AD356" s="205"/>
      <c r="AE356" s="205"/>
      <c r="AF356" s="205"/>
      <c r="AG356" s="205"/>
      <c r="AH356" s="205"/>
      <c r="AI356" s="205"/>
      <c r="AJ356" s="205"/>
      <c r="AK356" s="205"/>
      <c r="AL356" s="205"/>
      <c r="AM356" s="205"/>
      <c r="AN356" s="205"/>
      <c r="AO356" s="205"/>
      <c r="AP356" s="205"/>
      <c r="AQ356" s="205"/>
      <c r="AR356" s="205"/>
      <c r="AS356" s="205"/>
      <c r="AT356" s="205"/>
      <c r="AU356" s="205"/>
      <c r="AV356" s="205"/>
      <c r="AW356" s="205"/>
      <c r="AX356" s="205"/>
      <c r="AY356" s="205"/>
      <c r="AZ356" s="205"/>
    </row>
    <row r="357" spans="1:52" s="202" customFormat="1" x14ac:dyDescent="0.3">
      <c r="A357" s="197"/>
      <c r="B357" s="198"/>
      <c r="C357" s="205"/>
      <c r="D357" s="205"/>
      <c r="E357" s="205"/>
      <c r="F357" s="205"/>
      <c r="G357" s="205"/>
      <c r="H357" s="205"/>
      <c r="I357" s="205"/>
      <c r="J357" s="205"/>
      <c r="K357" s="205"/>
      <c r="L357" s="205"/>
      <c r="M357" s="205"/>
      <c r="N357" s="205"/>
      <c r="O357" s="205"/>
      <c r="P357" s="205"/>
      <c r="Q357" s="205"/>
      <c r="R357" s="205"/>
      <c r="S357" s="205"/>
      <c r="T357" s="205"/>
      <c r="U357" s="205"/>
      <c r="V357" s="205"/>
      <c r="W357" s="205"/>
      <c r="X357" s="205"/>
      <c r="Y357" s="205"/>
      <c r="Z357" s="205"/>
      <c r="AA357" s="205"/>
      <c r="AB357" s="205"/>
      <c r="AC357" s="205"/>
      <c r="AD357" s="205"/>
      <c r="AE357" s="205"/>
      <c r="AF357" s="205"/>
      <c r="AG357" s="205"/>
      <c r="AH357" s="205"/>
      <c r="AI357" s="205"/>
      <c r="AJ357" s="205"/>
      <c r="AK357" s="205"/>
      <c r="AL357" s="205"/>
      <c r="AM357" s="205"/>
      <c r="AN357" s="205"/>
      <c r="AO357" s="205"/>
      <c r="AP357" s="205"/>
      <c r="AQ357" s="205"/>
      <c r="AR357" s="205"/>
      <c r="AS357" s="205"/>
      <c r="AT357" s="205"/>
      <c r="AU357" s="205"/>
      <c r="AV357" s="205"/>
      <c r="AW357" s="205"/>
      <c r="AX357" s="205"/>
      <c r="AY357" s="205"/>
      <c r="AZ357" s="205"/>
    </row>
    <row r="358" spans="1:52" s="202" customFormat="1" x14ac:dyDescent="0.3">
      <c r="A358" s="197"/>
      <c r="B358" s="198"/>
      <c r="C358" s="205"/>
      <c r="D358" s="205"/>
      <c r="E358" s="205"/>
      <c r="F358" s="205"/>
      <c r="G358" s="205"/>
      <c r="H358" s="205"/>
      <c r="I358" s="205"/>
      <c r="J358" s="205"/>
      <c r="K358" s="205"/>
      <c r="L358" s="205"/>
      <c r="M358" s="205"/>
      <c r="N358" s="205"/>
      <c r="O358" s="205"/>
      <c r="P358" s="205"/>
      <c r="Q358" s="205"/>
      <c r="R358" s="205"/>
      <c r="S358" s="205"/>
      <c r="T358" s="205"/>
      <c r="U358" s="205"/>
      <c r="V358" s="205"/>
      <c r="W358" s="205"/>
      <c r="X358" s="205"/>
      <c r="Y358" s="205"/>
      <c r="Z358" s="205"/>
      <c r="AA358" s="205"/>
      <c r="AB358" s="205"/>
      <c r="AC358" s="205"/>
      <c r="AD358" s="205"/>
      <c r="AE358" s="205"/>
      <c r="AF358" s="205"/>
      <c r="AG358" s="205"/>
      <c r="AH358" s="205"/>
      <c r="AI358" s="205"/>
      <c r="AJ358" s="205"/>
      <c r="AK358" s="205"/>
      <c r="AL358" s="205"/>
      <c r="AM358" s="205"/>
      <c r="AN358" s="205"/>
      <c r="AO358" s="205"/>
      <c r="AP358" s="205"/>
      <c r="AQ358" s="205"/>
      <c r="AR358" s="205"/>
      <c r="AS358" s="205"/>
      <c r="AT358" s="205"/>
      <c r="AU358" s="205"/>
      <c r="AV358" s="205"/>
      <c r="AW358" s="205"/>
      <c r="AX358" s="205"/>
      <c r="AY358" s="205"/>
      <c r="AZ358" s="205"/>
    </row>
    <row r="359" spans="1:52" x14ac:dyDescent="0.3">
      <c r="A359" s="47"/>
      <c r="B359" s="182"/>
      <c r="C359" s="55"/>
      <c r="D359" s="55"/>
      <c r="E359" s="55"/>
      <c r="F359" s="55"/>
      <c r="G359" s="55"/>
      <c r="H359" s="55"/>
      <c r="I359" s="55"/>
      <c r="J359" s="55"/>
      <c r="K359" s="55"/>
      <c r="L359" s="55"/>
      <c r="M359" s="55"/>
      <c r="N359" s="55"/>
      <c r="O359" s="55"/>
      <c r="P359" s="55"/>
      <c r="Q359" s="55"/>
      <c r="R359" s="55"/>
      <c r="S359" s="55"/>
      <c r="T359" s="55"/>
      <c r="U359" s="55"/>
      <c r="V359" s="55"/>
      <c r="W359" s="55"/>
      <c r="X359" s="55"/>
      <c r="Y359" s="55"/>
      <c r="Z359" s="55"/>
      <c r="AA359" s="55"/>
      <c r="AB359" s="55"/>
      <c r="AC359" s="55"/>
      <c r="AD359" s="55"/>
      <c r="AE359" s="55"/>
      <c r="AF359" s="55"/>
      <c r="AG359" s="55"/>
      <c r="AH359" s="55"/>
      <c r="AI359" s="55"/>
      <c r="AJ359" s="55"/>
      <c r="AK359" s="55"/>
      <c r="AL359" s="55"/>
      <c r="AM359" s="55"/>
      <c r="AN359" s="55"/>
      <c r="AO359" s="55"/>
      <c r="AP359" s="55"/>
      <c r="AQ359" s="55"/>
      <c r="AR359" s="55"/>
      <c r="AS359" s="55"/>
      <c r="AT359" s="55"/>
      <c r="AU359" s="55"/>
      <c r="AV359" s="55"/>
      <c r="AW359" s="55"/>
      <c r="AX359" s="55"/>
      <c r="AY359" s="55"/>
      <c r="AZ359" s="55"/>
    </row>
    <row r="360" spans="1:52" x14ac:dyDescent="0.3">
      <c r="A360" s="47"/>
      <c r="B360" s="182"/>
      <c r="C360" s="55"/>
      <c r="D360" s="55"/>
      <c r="E360" s="55"/>
      <c r="F360" s="55"/>
      <c r="G360" s="55"/>
      <c r="H360" s="55"/>
      <c r="I360" s="55"/>
      <c r="J360" s="55"/>
      <c r="K360" s="55"/>
      <c r="L360" s="55"/>
      <c r="M360" s="55"/>
      <c r="N360" s="55"/>
      <c r="O360" s="55"/>
      <c r="P360" s="55"/>
      <c r="Q360" s="55"/>
      <c r="R360" s="55"/>
      <c r="S360" s="55"/>
      <c r="T360" s="55"/>
      <c r="U360" s="55"/>
      <c r="V360" s="55"/>
      <c r="W360" s="55"/>
      <c r="X360" s="55"/>
      <c r="Y360" s="55"/>
      <c r="Z360" s="55"/>
      <c r="AA360" s="55"/>
      <c r="AB360" s="55"/>
      <c r="AC360" s="55"/>
      <c r="AD360" s="55"/>
      <c r="AE360" s="55"/>
      <c r="AF360" s="55"/>
      <c r="AG360" s="55"/>
      <c r="AH360" s="55"/>
      <c r="AI360" s="55"/>
      <c r="AJ360" s="55"/>
      <c r="AK360" s="55"/>
      <c r="AL360" s="55"/>
      <c r="AM360" s="55"/>
      <c r="AN360" s="55"/>
      <c r="AO360" s="55"/>
      <c r="AP360" s="55"/>
      <c r="AQ360" s="55"/>
      <c r="AR360" s="55"/>
      <c r="AS360" s="55"/>
      <c r="AT360" s="55"/>
      <c r="AU360" s="55"/>
      <c r="AV360" s="55"/>
      <c r="AW360" s="55"/>
      <c r="AX360" s="55"/>
      <c r="AY360" s="55"/>
      <c r="AZ360" s="55"/>
    </row>
    <row r="361" spans="1:52" x14ac:dyDescent="0.3">
      <c r="A361" s="47"/>
      <c r="B361" s="182"/>
      <c r="C361" s="55"/>
      <c r="D361" s="55"/>
      <c r="E361" s="55"/>
      <c r="F361" s="55"/>
      <c r="G361" s="55"/>
      <c r="H361" s="55"/>
      <c r="I361" s="55"/>
      <c r="J361" s="55"/>
      <c r="K361" s="55"/>
      <c r="L361" s="55"/>
      <c r="M361" s="55"/>
      <c r="N361" s="55"/>
      <c r="O361" s="55"/>
      <c r="P361" s="55"/>
      <c r="Q361" s="55"/>
      <c r="R361" s="55"/>
      <c r="S361" s="55"/>
      <c r="T361" s="55"/>
      <c r="U361" s="55"/>
      <c r="V361" s="55"/>
      <c r="W361" s="55"/>
      <c r="X361" s="55"/>
      <c r="Y361" s="55"/>
      <c r="Z361" s="55"/>
      <c r="AA361" s="55"/>
      <c r="AB361" s="55"/>
      <c r="AC361" s="55"/>
      <c r="AD361" s="55"/>
      <c r="AE361" s="55"/>
      <c r="AF361" s="55"/>
      <c r="AG361" s="55"/>
      <c r="AH361" s="55"/>
      <c r="AI361" s="55"/>
      <c r="AJ361" s="55"/>
      <c r="AK361" s="55"/>
      <c r="AL361" s="55"/>
      <c r="AM361" s="55"/>
      <c r="AN361" s="55"/>
      <c r="AO361" s="55"/>
      <c r="AP361" s="55"/>
      <c r="AQ361" s="55"/>
      <c r="AR361" s="55"/>
      <c r="AS361" s="55"/>
      <c r="AT361" s="55"/>
      <c r="AU361" s="55"/>
      <c r="AV361" s="55"/>
      <c r="AW361" s="55"/>
      <c r="AX361" s="55"/>
      <c r="AY361" s="55"/>
      <c r="AZ361" s="55"/>
    </row>
    <row r="362" spans="1:52" x14ac:dyDescent="0.3">
      <c r="A362" s="47"/>
      <c r="B362" s="182"/>
      <c r="C362" s="55"/>
      <c r="D362" s="55"/>
      <c r="E362" s="55"/>
      <c r="F362" s="55"/>
      <c r="G362" s="55"/>
      <c r="H362" s="55"/>
      <c r="I362" s="55"/>
      <c r="J362" s="55"/>
      <c r="K362" s="55"/>
      <c r="L362" s="55"/>
      <c r="M362" s="55"/>
      <c r="N362" s="55"/>
      <c r="O362" s="55"/>
      <c r="P362" s="55"/>
      <c r="Q362" s="55"/>
      <c r="R362" s="55"/>
      <c r="S362" s="55"/>
      <c r="T362" s="55"/>
      <c r="U362" s="55"/>
      <c r="V362" s="55"/>
      <c r="W362" s="55"/>
      <c r="X362" s="55"/>
      <c r="Y362" s="55"/>
      <c r="Z362" s="55"/>
      <c r="AA362" s="55"/>
      <c r="AB362" s="55"/>
      <c r="AC362" s="55"/>
      <c r="AD362" s="55"/>
      <c r="AE362" s="55"/>
      <c r="AF362" s="55"/>
      <c r="AG362" s="55"/>
      <c r="AH362" s="55"/>
      <c r="AI362" s="55"/>
      <c r="AJ362" s="55"/>
      <c r="AK362" s="55"/>
      <c r="AL362" s="55"/>
      <c r="AM362" s="55"/>
      <c r="AN362" s="55"/>
      <c r="AO362" s="55"/>
      <c r="AP362" s="55"/>
      <c r="AQ362" s="55"/>
      <c r="AR362" s="55"/>
      <c r="AS362" s="55"/>
      <c r="AT362" s="55"/>
      <c r="AU362" s="55"/>
      <c r="AV362" s="55"/>
      <c r="AW362" s="55"/>
      <c r="AX362" s="55"/>
      <c r="AY362" s="55"/>
      <c r="AZ362" s="55"/>
    </row>
    <row r="363" spans="1:52" x14ac:dyDescent="0.3">
      <c r="A363" s="47"/>
      <c r="B363" s="182"/>
      <c r="C363" s="55"/>
      <c r="D363" s="55"/>
      <c r="E363" s="55"/>
      <c r="F363" s="55"/>
      <c r="G363" s="55"/>
      <c r="H363" s="55"/>
      <c r="I363" s="55"/>
      <c r="J363" s="55"/>
      <c r="K363" s="55"/>
      <c r="L363" s="55"/>
      <c r="M363" s="55"/>
      <c r="N363" s="55"/>
      <c r="O363" s="55"/>
      <c r="P363" s="55"/>
      <c r="Q363" s="55"/>
      <c r="R363" s="55"/>
      <c r="S363" s="55"/>
      <c r="T363" s="55"/>
      <c r="U363" s="55"/>
      <c r="V363" s="55"/>
      <c r="W363" s="55"/>
      <c r="X363" s="55"/>
      <c r="Y363" s="55"/>
      <c r="Z363" s="55"/>
      <c r="AA363" s="55"/>
      <c r="AB363" s="55"/>
      <c r="AC363" s="55"/>
      <c r="AD363" s="55"/>
      <c r="AE363" s="55"/>
      <c r="AF363" s="55"/>
      <c r="AG363" s="55"/>
      <c r="AH363" s="55"/>
      <c r="AI363" s="55"/>
      <c r="AJ363" s="55"/>
      <c r="AK363" s="55"/>
      <c r="AL363" s="55"/>
      <c r="AM363" s="55"/>
      <c r="AN363" s="55"/>
      <c r="AO363" s="55"/>
      <c r="AP363" s="55"/>
      <c r="AQ363" s="55"/>
      <c r="AR363" s="55"/>
      <c r="AS363" s="55"/>
      <c r="AT363" s="55"/>
      <c r="AU363" s="55"/>
      <c r="AV363" s="55"/>
      <c r="AW363" s="55"/>
      <c r="AX363" s="55"/>
      <c r="AY363" s="55"/>
      <c r="AZ363" s="55"/>
    </row>
    <row r="364" spans="1:52" x14ac:dyDescent="0.3">
      <c r="A364" s="47"/>
      <c r="B364" s="182"/>
      <c r="C364" s="55"/>
      <c r="D364" s="55"/>
      <c r="E364" s="55"/>
      <c r="F364" s="55"/>
      <c r="G364" s="55"/>
      <c r="H364" s="55"/>
      <c r="I364" s="55"/>
      <c r="J364" s="55"/>
      <c r="K364" s="55"/>
      <c r="L364" s="55"/>
      <c r="M364" s="55"/>
      <c r="N364" s="55"/>
      <c r="O364" s="55"/>
      <c r="P364" s="55"/>
      <c r="Q364" s="55"/>
      <c r="R364" s="55"/>
      <c r="S364" s="55"/>
      <c r="T364" s="55"/>
      <c r="U364" s="55"/>
      <c r="V364" s="55"/>
      <c r="W364" s="55"/>
      <c r="X364" s="55"/>
      <c r="Y364" s="55"/>
      <c r="Z364" s="55"/>
      <c r="AA364" s="55"/>
      <c r="AB364" s="55"/>
      <c r="AC364" s="55"/>
      <c r="AD364" s="55"/>
      <c r="AE364" s="55"/>
      <c r="AF364" s="55"/>
      <c r="AG364" s="55"/>
      <c r="AH364" s="55"/>
      <c r="AI364" s="55"/>
      <c r="AJ364" s="55"/>
      <c r="AK364" s="55"/>
      <c r="AL364" s="55"/>
      <c r="AM364" s="55"/>
      <c r="AN364" s="55"/>
      <c r="AO364" s="55"/>
      <c r="AP364" s="55"/>
      <c r="AQ364" s="55"/>
      <c r="AR364" s="55"/>
      <c r="AS364" s="55"/>
      <c r="AT364" s="55"/>
      <c r="AU364" s="55"/>
      <c r="AV364" s="55"/>
      <c r="AW364" s="55"/>
      <c r="AX364" s="55"/>
      <c r="AY364" s="55"/>
      <c r="AZ364" s="55"/>
    </row>
    <row r="365" spans="1:52" x14ac:dyDescent="0.3">
      <c r="A365" s="47"/>
      <c r="B365" s="182"/>
      <c r="C365" s="55"/>
      <c r="D365" s="55"/>
      <c r="E365" s="55"/>
      <c r="F365" s="55"/>
      <c r="G365" s="55"/>
      <c r="H365" s="55"/>
      <c r="I365" s="55"/>
      <c r="J365" s="55"/>
      <c r="K365" s="55"/>
      <c r="L365" s="55"/>
      <c r="M365" s="55"/>
      <c r="N365" s="55"/>
      <c r="O365" s="55"/>
      <c r="P365" s="55"/>
      <c r="Q365" s="55"/>
      <c r="R365" s="55"/>
      <c r="S365" s="55"/>
      <c r="T365" s="55"/>
      <c r="U365" s="55"/>
      <c r="V365" s="55"/>
      <c r="W365" s="55"/>
      <c r="X365" s="55"/>
      <c r="Y365" s="55"/>
      <c r="Z365" s="55"/>
      <c r="AA365" s="55"/>
      <c r="AB365" s="55"/>
      <c r="AC365" s="55"/>
      <c r="AD365" s="55"/>
      <c r="AE365" s="55"/>
      <c r="AF365" s="55"/>
      <c r="AG365" s="55"/>
      <c r="AH365" s="55"/>
      <c r="AI365" s="55"/>
      <c r="AJ365" s="55"/>
      <c r="AK365" s="55"/>
      <c r="AL365" s="55"/>
      <c r="AM365" s="55"/>
      <c r="AN365" s="55"/>
      <c r="AO365" s="55"/>
      <c r="AP365" s="55"/>
      <c r="AQ365" s="55"/>
      <c r="AR365" s="55"/>
      <c r="AS365" s="55"/>
      <c r="AT365" s="55"/>
      <c r="AU365" s="55"/>
      <c r="AV365" s="55"/>
      <c r="AW365" s="55"/>
      <c r="AX365" s="55"/>
      <c r="AY365" s="55"/>
      <c r="AZ365" s="55"/>
    </row>
    <row r="366" spans="1:52" x14ac:dyDescent="0.3">
      <c r="A366" s="47"/>
      <c r="B366" s="182"/>
      <c r="C366" s="55"/>
      <c r="D366" s="55"/>
      <c r="E366" s="55"/>
      <c r="F366" s="55"/>
      <c r="G366" s="55"/>
      <c r="H366" s="55"/>
      <c r="I366" s="55"/>
      <c r="J366" s="55"/>
      <c r="K366" s="55"/>
      <c r="L366" s="55"/>
      <c r="M366" s="55"/>
      <c r="N366" s="55"/>
      <c r="O366" s="55"/>
      <c r="P366" s="55"/>
      <c r="Q366" s="55"/>
      <c r="R366" s="55"/>
      <c r="S366" s="55"/>
      <c r="T366" s="55"/>
      <c r="U366" s="55"/>
      <c r="V366" s="55"/>
      <c r="W366" s="55"/>
      <c r="X366" s="55"/>
      <c r="Y366" s="55"/>
      <c r="Z366" s="55"/>
      <c r="AA366" s="55"/>
      <c r="AB366" s="55"/>
      <c r="AC366" s="55"/>
      <c r="AD366" s="55"/>
      <c r="AE366" s="55"/>
      <c r="AF366" s="55"/>
      <c r="AG366" s="55"/>
      <c r="AH366" s="55"/>
      <c r="AI366" s="55"/>
      <c r="AJ366" s="55"/>
      <c r="AK366" s="55"/>
      <c r="AL366" s="55"/>
      <c r="AM366" s="55"/>
      <c r="AN366" s="55"/>
      <c r="AO366" s="55"/>
      <c r="AP366" s="55"/>
      <c r="AQ366" s="55"/>
      <c r="AR366" s="55"/>
      <c r="AS366" s="55"/>
      <c r="AT366" s="55"/>
      <c r="AU366" s="55"/>
      <c r="AV366" s="55"/>
      <c r="AW366" s="55"/>
      <c r="AX366" s="55"/>
      <c r="AY366" s="55"/>
      <c r="AZ366" s="55"/>
    </row>
    <row r="367" spans="1:52" x14ac:dyDescent="0.3">
      <c r="A367" s="47"/>
      <c r="B367" s="182"/>
      <c r="C367" s="55"/>
      <c r="D367" s="55"/>
      <c r="E367" s="55"/>
      <c r="F367" s="55"/>
      <c r="G367" s="55"/>
      <c r="H367" s="55"/>
      <c r="I367" s="55"/>
      <c r="J367" s="55"/>
      <c r="K367" s="55"/>
      <c r="L367" s="55"/>
      <c r="M367" s="55"/>
      <c r="N367" s="55"/>
      <c r="O367" s="55"/>
      <c r="P367" s="55"/>
      <c r="Q367" s="55"/>
      <c r="R367" s="55"/>
      <c r="S367" s="55"/>
      <c r="T367" s="55"/>
      <c r="U367" s="55"/>
      <c r="V367" s="55"/>
      <c r="W367" s="55"/>
      <c r="X367" s="55"/>
      <c r="Y367" s="55"/>
      <c r="Z367" s="55"/>
      <c r="AA367" s="55"/>
      <c r="AB367" s="55"/>
      <c r="AC367" s="55"/>
      <c r="AD367" s="55"/>
      <c r="AE367" s="55"/>
      <c r="AF367" s="55"/>
      <c r="AG367" s="55"/>
      <c r="AH367" s="55"/>
      <c r="AI367" s="55"/>
      <c r="AJ367" s="55"/>
      <c r="AK367" s="55"/>
      <c r="AL367" s="55"/>
      <c r="AM367" s="55"/>
      <c r="AN367" s="55"/>
      <c r="AO367" s="55"/>
      <c r="AP367" s="55"/>
      <c r="AQ367" s="55"/>
      <c r="AR367" s="55"/>
      <c r="AS367" s="55"/>
      <c r="AT367" s="55"/>
      <c r="AU367" s="55"/>
      <c r="AV367" s="55"/>
      <c r="AW367" s="55"/>
      <c r="AX367" s="55"/>
      <c r="AY367" s="55"/>
      <c r="AZ367" s="55"/>
    </row>
    <row r="368" spans="1:52" x14ac:dyDescent="0.3">
      <c r="A368" s="47"/>
      <c r="B368" s="182"/>
      <c r="C368" s="55"/>
      <c r="D368" s="55"/>
      <c r="E368" s="55"/>
      <c r="F368" s="55"/>
      <c r="G368" s="55"/>
      <c r="H368" s="55"/>
      <c r="I368" s="55"/>
      <c r="J368" s="55"/>
      <c r="K368" s="55"/>
      <c r="L368" s="55"/>
      <c r="M368" s="55"/>
      <c r="N368" s="55"/>
      <c r="O368" s="55"/>
      <c r="P368" s="55"/>
      <c r="Q368" s="55"/>
      <c r="R368" s="55"/>
      <c r="S368" s="55"/>
      <c r="T368" s="55"/>
      <c r="U368" s="55"/>
      <c r="V368" s="55"/>
      <c r="W368" s="55"/>
      <c r="X368" s="55"/>
      <c r="Y368" s="55"/>
      <c r="Z368" s="55"/>
      <c r="AA368" s="55"/>
      <c r="AB368" s="55"/>
      <c r="AC368" s="55"/>
      <c r="AD368" s="55"/>
      <c r="AE368" s="55"/>
      <c r="AF368" s="55"/>
      <c r="AG368" s="55"/>
      <c r="AH368" s="55"/>
      <c r="AI368" s="55"/>
      <c r="AJ368" s="55"/>
      <c r="AK368" s="55"/>
      <c r="AL368" s="55"/>
      <c r="AM368" s="55"/>
      <c r="AN368" s="55"/>
      <c r="AO368" s="55"/>
      <c r="AP368" s="55"/>
      <c r="AQ368" s="55"/>
      <c r="AR368" s="55"/>
      <c r="AS368" s="55"/>
      <c r="AT368" s="55"/>
      <c r="AU368" s="55"/>
      <c r="AV368" s="55"/>
      <c r="AW368" s="55"/>
      <c r="AX368" s="55"/>
      <c r="AY368" s="55"/>
      <c r="AZ368" s="55"/>
    </row>
    <row r="369" spans="1:52" x14ac:dyDescent="0.3">
      <c r="A369" s="47"/>
      <c r="B369" s="182"/>
      <c r="C369" s="55"/>
      <c r="D369" s="55"/>
      <c r="E369" s="55"/>
      <c r="F369" s="55"/>
      <c r="G369" s="55"/>
      <c r="H369" s="55"/>
      <c r="I369" s="55"/>
      <c r="J369" s="55"/>
      <c r="K369" s="55"/>
      <c r="L369" s="55"/>
      <c r="M369" s="55"/>
      <c r="N369" s="55"/>
      <c r="O369" s="55"/>
      <c r="P369" s="55"/>
      <c r="Q369" s="55"/>
      <c r="R369" s="55"/>
      <c r="S369" s="55"/>
      <c r="T369" s="55"/>
      <c r="U369" s="55"/>
      <c r="V369" s="55"/>
      <c r="W369" s="55"/>
      <c r="X369" s="55"/>
      <c r="Y369" s="55"/>
      <c r="Z369" s="55"/>
      <c r="AA369" s="55"/>
      <c r="AB369" s="55"/>
      <c r="AC369" s="55"/>
      <c r="AD369" s="55"/>
      <c r="AE369" s="55"/>
      <c r="AF369" s="55"/>
      <c r="AG369" s="55"/>
      <c r="AH369" s="55"/>
      <c r="AI369" s="55"/>
      <c r="AJ369" s="55"/>
      <c r="AK369" s="55"/>
      <c r="AL369" s="55"/>
      <c r="AM369" s="55"/>
      <c r="AN369" s="55"/>
      <c r="AO369" s="55"/>
      <c r="AP369" s="55"/>
      <c r="AQ369" s="55"/>
      <c r="AR369" s="55"/>
      <c r="AS369" s="55"/>
      <c r="AT369" s="55"/>
      <c r="AU369" s="55"/>
      <c r="AV369" s="55"/>
      <c r="AW369" s="55"/>
      <c r="AX369" s="55"/>
      <c r="AY369" s="55"/>
      <c r="AZ369" s="55"/>
    </row>
    <row r="370" spans="1:52" x14ac:dyDescent="0.3">
      <c r="A370" s="47"/>
      <c r="B370" s="182"/>
      <c r="C370" s="55"/>
      <c r="D370" s="55"/>
      <c r="E370" s="55"/>
      <c r="F370" s="55"/>
      <c r="G370" s="55"/>
      <c r="H370" s="55"/>
      <c r="I370" s="55"/>
      <c r="J370" s="55"/>
      <c r="K370" s="55"/>
      <c r="L370" s="55"/>
      <c r="M370" s="55"/>
      <c r="N370" s="55"/>
      <c r="O370" s="55"/>
      <c r="P370" s="55"/>
      <c r="Q370" s="55"/>
      <c r="R370" s="55"/>
      <c r="S370" s="55"/>
      <c r="T370" s="55"/>
      <c r="U370" s="55"/>
      <c r="V370" s="55"/>
      <c r="W370" s="55"/>
      <c r="X370" s="55"/>
      <c r="Y370" s="55"/>
      <c r="Z370" s="55"/>
      <c r="AA370" s="55"/>
      <c r="AB370" s="55"/>
      <c r="AC370" s="55"/>
      <c r="AD370" s="55"/>
      <c r="AE370" s="55"/>
      <c r="AF370" s="55"/>
      <c r="AG370" s="55"/>
      <c r="AH370" s="55"/>
      <c r="AI370" s="55"/>
      <c r="AJ370" s="55"/>
      <c r="AK370" s="55"/>
      <c r="AL370" s="55"/>
      <c r="AM370" s="55"/>
      <c r="AN370" s="55"/>
      <c r="AO370" s="55"/>
      <c r="AP370" s="55"/>
      <c r="AQ370" s="55"/>
      <c r="AR370" s="55"/>
      <c r="AS370" s="55"/>
      <c r="AT370" s="55"/>
      <c r="AU370" s="55"/>
      <c r="AV370" s="55"/>
      <c r="AW370" s="55"/>
      <c r="AX370" s="55"/>
      <c r="AY370" s="55"/>
      <c r="AZ370" s="55"/>
    </row>
    <row r="371" spans="1:52" x14ac:dyDescent="0.3">
      <c r="A371" s="47"/>
      <c r="B371" s="182"/>
      <c r="C371" s="55"/>
      <c r="D371" s="55"/>
      <c r="E371" s="55"/>
      <c r="F371" s="55"/>
      <c r="G371" s="55"/>
      <c r="H371" s="55"/>
      <c r="I371" s="55"/>
      <c r="J371" s="55"/>
      <c r="K371" s="55"/>
      <c r="L371" s="55"/>
      <c r="M371" s="55"/>
      <c r="N371" s="55"/>
      <c r="O371" s="55"/>
      <c r="P371" s="55"/>
      <c r="Q371" s="55"/>
      <c r="R371" s="55"/>
      <c r="S371" s="55"/>
      <c r="T371" s="55"/>
      <c r="U371" s="55"/>
      <c r="V371" s="55"/>
      <c r="W371" s="55"/>
      <c r="X371" s="55"/>
      <c r="Y371" s="55"/>
      <c r="Z371" s="55"/>
      <c r="AA371" s="55"/>
      <c r="AB371" s="55"/>
      <c r="AC371" s="55"/>
      <c r="AD371" s="55"/>
      <c r="AE371" s="55"/>
      <c r="AF371" s="55"/>
      <c r="AG371" s="55"/>
      <c r="AH371" s="55"/>
      <c r="AI371" s="55"/>
      <c r="AJ371" s="55"/>
      <c r="AK371" s="55"/>
      <c r="AL371" s="55"/>
      <c r="AM371" s="55"/>
      <c r="AN371" s="55"/>
      <c r="AO371" s="55"/>
      <c r="AP371" s="55"/>
      <c r="AQ371" s="55"/>
      <c r="AR371" s="55"/>
      <c r="AS371" s="55"/>
      <c r="AT371" s="55"/>
      <c r="AU371" s="55"/>
      <c r="AV371" s="55"/>
      <c r="AW371" s="55"/>
      <c r="AX371" s="55"/>
      <c r="AY371" s="55"/>
      <c r="AZ371" s="55"/>
    </row>
    <row r="372" spans="1:52" x14ac:dyDescent="0.3">
      <c r="A372" s="47"/>
      <c r="B372" s="182"/>
      <c r="C372" s="55"/>
      <c r="D372" s="55"/>
      <c r="E372" s="55"/>
      <c r="F372" s="55"/>
      <c r="G372" s="55"/>
      <c r="H372" s="55"/>
      <c r="I372" s="55"/>
      <c r="J372" s="55"/>
      <c r="K372" s="55"/>
      <c r="L372" s="55"/>
      <c r="M372" s="55"/>
      <c r="N372" s="55"/>
      <c r="O372" s="55"/>
      <c r="P372" s="55"/>
      <c r="Q372" s="55"/>
      <c r="R372" s="55"/>
      <c r="S372" s="55"/>
      <c r="T372" s="55"/>
      <c r="U372" s="55"/>
      <c r="V372" s="55"/>
      <c r="W372" s="55"/>
      <c r="X372" s="55"/>
      <c r="Y372" s="55"/>
      <c r="Z372" s="55"/>
      <c r="AA372" s="55"/>
      <c r="AB372" s="55"/>
      <c r="AC372" s="55"/>
      <c r="AD372" s="55"/>
      <c r="AE372" s="55"/>
      <c r="AF372" s="55"/>
      <c r="AG372" s="55"/>
      <c r="AH372" s="55"/>
      <c r="AI372" s="55"/>
      <c r="AJ372" s="55"/>
      <c r="AK372" s="55"/>
      <c r="AL372" s="55"/>
      <c r="AM372" s="55"/>
      <c r="AN372" s="55"/>
      <c r="AO372" s="55"/>
      <c r="AP372" s="55"/>
      <c r="AQ372" s="55"/>
      <c r="AR372" s="55"/>
      <c r="AS372" s="55"/>
      <c r="AT372" s="55"/>
      <c r="AU372" s="55"/>
      <c r="AV372" s="55"/>
      <c r="AW372" s="55"/>
      <c r="AX372" s="55"/>
      <c r="AY372" s="55"/>
      <c r="AZ372" s="55"/>
    </row>
    <row r="373" spans="1:52" x14ac:dyDescent="0.3">
      <c r="A373" s="47"/>
      <c r="B373" s="182"/>
      <c r="C373" s="55"/>
      <c r="D373" s="55"/>
      <c r="E373" s="55"/>
      <c r="F373" s="55"/>
      <c r="G373" s="55"/>
      <c r="H373" s="55"/>
      <c r="I373" s="55"/>
      <c r="J373" s="55"/>
      <c r="K373" s="55"/>
      <c r="L373" s="55"/>
      <c r="M373" s="55"/>
      <c r="N373" s="55"/>
      <c r="O373" s="55"/>
      <c r="P373" s="55"/>
      <c r="Q373" s="55"/>
      <c r="R373" s="55"/>
      <c r="S373" s="55"/>
      <c r="T373" s="55"/>
      <c r="U373" s="55"/>
      <c r="V373" s="55"/>
      <c r="W373" s="55"/>
      <c r="X373" s="55"/>
      <c r="Y373" s="55"/>
      <c r="Z373" s="55"/>
      <c r="AA373" s="55"/>
      <c r="AB373" s="55"/>
      <c r="AC373" s="55"/>
      <c r="AD373" s="55"/>
      <c r="AE373" s="55"/>
      <c r="AF373" s="55"/>
      <c r="AG373" s="55"/>
      <c r="AH373" s="55"/>
      <c r="AI373" s="55"/>
      <c r="AJ373" s="55"/>
      <c r="AK373" s="55"/>
      <c r="AL373" s="55"/>
      <c r="AM373" s="55"/>
      <c r="AN373" s="55"/>
      <c r="AO373" s="55"/>
      <c r="AP373" s="55"/>
      <c r="AQ373" s="55"/>
      <c r="AR373" s="55"/>
      <c r="AS373" s="55"/>
      <c r="AT373" s="55"/>
      <c r="AU373" s="55"/>
      <c r="AV373" s="55"/>
      <c r="AW373" s="55"/>
      <c r="AX373" s="55"/>
      <c r="AY373" s="55"/>
      <c r="AZ373" s="55"/>
    </row>
    <row r="374" spans="1:52" x14ac:dyDescent="0.3">
      <c r="A374" s="47"/>
      <c r="B374" s="182"/>
      <c r="C374" s="55"/>
      <c r="D374" s="55"/>
      <c r="E374" s="55"/>
      <c r="F374" s="55"/>
      <c r="G374" s="55"/>
      <c r="H374" s="55"/>
      <c r="I374" s="55"/>
      <c r="J374" s="55"/>
      <c r="K374" s="55"/>
      <c r="L374" s="55"/>
      <c r="M374" s="55"/>
      <c r="N374" s="55"/>
      <c r="O374" s="55"/>
      <c r="P374" s="55"/>
      <c r="Q374" s="55"/>
      <c r="R374" s="55"/>
      <c r="S374" s="55"/>
      <c r="T374" s="55"/>
      <c r="U374" s="55"/>
      <c r="V374" s="55"/>
      <c r="W374" s="55"/>
      <c r="X374" s="55"/>
      <c r="Y374" s="55"/>
      <c r="Z374" s="55"/>
      <c r="AA374" s="55"/>
      <c r="AB374" s="55"/>
      <c r="AC374" s="55"/>
      <c r="AD374" s="55"/>
      <c r="AE374" s="55"/>
      <c r="AF374" s="55"/>
      <c r="AG374" s="55"/>
      <c r="AH374" s="55"/>
      <c r="AI374" s="55"/>
      <c r="AJ374" s="55"/>
      <c r="AK374" s="55"/>
      <c r="AL374" s="55"/>
      <c r="AM374" s="55"/>
      <c r="AN374" s="55"/>
      <c r="AO374" s="55"/>
      <c r="AP374" s="55"/>
      <c r="AQ374" s="55"/>
      <c r="AR374" s="55"/>
      <c r="AS374" s="55"/>
      <c r="AT374" s="55"/>
      <c r="AU374" s="55"/>
      <c r="AV374" s="55"/>
      <c r="AW374" s="55"/>
      <c r="AX374" s="55"/>
      <c r="AY374" s="55"/>
      <c r="AZ374" s="55"/>
    </row>
    <row r="375" spans="1:52" x14ac:dyDescent="0.3">
      <c r="A375" s="47"/>
      <c r="B375" s="182"/>
      <c r="C375" s="55"/>
      <c r="D375" s="55"/>
      <c r="E375" s="55"/>
      <c r="F375" s="55"/>
      <c r="G375" s="55"/>
      <c r="H375" s="55"/>
      <c r="I375" s="55"/>
      <c r="J375" s="55"/>
      <c r="K375" s="55"/>
      <c r="L375" s="55"/>
      <c r="M375" s="55"/>
      <c r="N375" s="55"/>
      <c r="O375" s="55"/>
      <c r="P375" s="55"/>
      <c r="Q375" s="55"/>
      <c r="R375" s="55"/>
      <c r="S375" s="55"/>
      <c r="T375" s="55"/>
      <c r="U375" s="55"/>
      <c r="V375" s="55"/>
      <c r="W375" s="55"/>
      <c r="X375" s="55"/>
      <c r="Y375" s="55"/>
      <c r="Z375" s="55"/>
      <c r="AA375" s="55"/>
      <c r="AB375" s="55"/>
      <c r="AC375" s="55"/>
      <c r="AD375" s="55"/>
      <c r="AE375" s="55"/>
      <c r="AF375" s="55"/>
      <c r="AG375" s="55"/>
      <c r="AH375" s="55"/>
      <c r="AI375" s="55"/>
      <c r="AJ375" s="55"/>
      <c r="AK375" s="55"/>
      <c r="AL375" s="55"/>
      <c r="AM375" s="55"/>
      <c r="AN375" s="55"/>
      <c r="AO375" s="55"/>
      <c r="AP375" s="55"/>
      <c r="AQ375" s="55"/>
      <c r="AR375" s="55"/>
      <c r="AS375" s="55"/>
      <c r="AT375" s="55"/>
      <c r="AU375" s="55"/>
      <c r="AV375" s="55"/>
      <c r="AW375" s="55"/>
      <c r="AX375" s="55"/>
      <c r="AY375" s="55"/>
      <c r="AZ375" s="55"/>
    </row>
    <row r="376" spans="1:52" x14ac:dyDescent="0.3">
      <c r="A376" s="47"/>
      <c r="B376" s="182"/>
      <c r="C376" s="55"/>
      <c r="D376" s="55"/>
      <c r="E376" s="55"/>
      <c r="F376" s="55"/>
      <c r="G376" s="55"/>
      <c r="H376" s="55"/>
      <c r="I376" s="55"/>
      <c r="J376" s="55"/>
      <c r="K376" s="55"/>
      <c r="L376" s="55"/>
      <c r="M376" s="55"/>
      <c r="N376" s="55"/>
      <c r="O376" s="55"/>
      <c r="P376" s="55"/>
      <c r="Q376" s="55"/>
      <c r="R376" s="55"/>
      <c r="S376" s="55"/>
      <c r="T376" s="55"/>
      <c r="U376" s="55"/>
      <c r="V376" s="55"/>
      <c r="W376" s="55"/>
      <c r="X376" s="55"/>
      <c r="Y376" s="55"/>
      <c r="Z376" s="55"/>
      <c r="AA376" s="55"/>
      <c r="AB376" s="55"/>
      <c r="AC376" s="55"/>
      <c r="AD376" s="55"/>
      <c r="AE376" s="55"/>
      <c r="AF376" s="55"/>
      <c r="AG376" s="55"/>
      <c r="AH376" s="55"/>
      <c r="AI376" s="55"/>
      <c r="AJ376" s="55"/>
      <c r="AK376" s="55"/>
      <c r="AL376" s="55"/>
      <c r="AM376" s="55"/>
      <c r="AN376" s="55"/>
      <c r="AO376" s="55"/>
      <c r="AP376" s="55"/>
      <c r="AQ376" s="55"/>
      <c r="AR376" s="55"/>
      <c r="AS376" s="55"/>
      <c r="AT376" s="55"/>
      <c r="AU376" s="55"/>
      <c r="AV376" s="55"/>
      <c r="AW376" s="55"/>
      <c r="AX376" s="55"/>
      <c r="AY376" s="55"/>
      <c r="AZ376" s="55"/>
    </row>
    <row r="377" spans="1:52" x14ac:dyDescent="0.3">
      <c r="A377" s="47"/>
      <c r="B377" s="182"/>
      <c r="C377" s="55"/>
      <c r="D377" s="55"/>
      <c r="E377" s="55"/>
      <c r="F377" s="55"/>
      <c r="G377" s="55"/>
      <c r="H377" s="55"/>
      <c r="I377" s="55"/>
      <c r="J377" s="55"/>
      <c r="K377" s="55"/>
      <c r="L377" s="55"/>
      <c r="M377" s="55"/>
      <c r="N377" s="55"/>
      <c r="O377" s="55"/>
      <c r="P377" s="55"/>
      <c r="Q377" s="55"/>
      <c r="R377" s="55"/>
      <c r="S377" s="55"/>
      <c r="T377" s="55"/>
      <c r="U377" s="55"/>
      <c r="V377" s="55"/>
      <c r="W377" s="55"/>
      <c r="X377" s="55"/>
      <c r="Y377" s="55"/>
      <c r="Z377" s="55"/>
      <c r="AA377" s="55"/>
      <c r="AB377" s="55"/>
      <c r="AC377" s="55"/>
      <c r="AD377" s="55"/>
      <c r="AE377" s="55"/>
      <c r="AF377" s="55"/>
      <c r="AG377" s="55"/>
      <c r="AH377" s="55"/>
      <c r="AI377" s="55"/>
      <c r="AJ377" s="55"/>
      <c r="AK377" s="55"/>
      <c r="AL377" s="55"/>
      <c r="AM377" s="55"/>
      <c r="AN377" s="55"/>
      <c r="AO377" s="55"/>
      <c r="AP377" s="55"/>
      <c r="AQ377" s="55"/>
      <c r="AR377" s="55"/>
      <c r="AS377" s="55"/>
      <c r="AT377" s="55"/>
      <c r="AU377" s="55"/>
      <c r="AV377" s="55"/>
      <c r="AW377" s="55"/>
      <c r="AX377" s="55"/>
      <c r="AY377" s="55"/>
      <c r="AZ377" s="55"/>
    </row>
    <row r="378" spans="1:52" x14ac:dyDescent="0.3">
      <c r="A378" s="47"/>
      <c r="B378" s="182"/>
      <c r="C378" s="55"/>
      <c r="D378" s="55"/>
      <c r="E378" s="55"/>
      <c r="F378" s="55"/>
      <c r="G378" s="55"/>
      <c r="H378" s="55"/>
      <c r="I378" s="55"/>
      <c r="J378" s="55"/>
      <c r="K378" s="55"/>
      <c r="L378" s="55"/>
      <c r="M378" s="55"/>
      <c r="N378" s="55"/>
      <c r="O378" s="55"/>
      <c r="P378" s="55"/>
      <c r="Q378" s="55"/>
      <c r="R378" s="55"/>
      <c r="S378" s="55"/>
      <c r="T378" s="55"/>
      <c r="U378" s="55"/>
      <c r="V378" s="55"/>
      <c r="W378" s="55"/>
      <c r="X378" s="55"/>
      <c r="Y378" s="55"/>
      <c r="Z378" s="55"/>
      <c r="AA378" s="55"/>
      <c r="AB378" s="55"/>
      <c r="AC378" s="55"/>
      <c r="AD378" s="55"/>
      <c r="AE378" s="55"/>
      <c r="AF378" s="55"/>
      <c r="AG378" s="55"/>
      <c r="AH378" s="55"/>
      <c r="AI378" s="55"/>
      <c r="AJ378" s="55"/>
      <c r="AK378" s="55"/>
      <c r="AL378" s="55"/>
      <c r="AM378" s="55"/>
      <c r="AN378" s="55"/>
      <c r="AO378" s="55"/>
      <c r="AP378" s="55"/>
      <c r="AQ378" s="55"/>
      <c r="AR378" s="55"/>
      <c r="AS378" s="55"/>
      <c r="AT378" s="55"/>
      <c r="AU378" s="55"/>
      <c r="AV378" s="55"/>
      <c r="AW378" s="55"/>
      <c r="AX378" s="55"/>
      <c r="AY378" s="55"/>
      <c r="AZ378" s="55"/>
    </row>
    <row r="379" spans="1:52" x14ac:dyDescent="0.3">
      <c r="A379" s="47"/>
      <c r="B379" s="182"/>
      <c r="C379" s="55"/>
      <c r="D379" s="55"/>
      <c r="E379" s="55"/>
      <c r="F379" s="55"/>
      <c r="G379" s="55"/>
      <c r="H379" s="55"/>
      <c r="I379" s="55"/>
      <c r="J379" s="55"/>
      <c r="K379" s="55"/>
      <c r="L379" s="55"/>
      <c r="M379" s="55"/>
      <c r="N379" s="55"/>
      <c r="O379" s="55"/>
      <c r="P379" s="55"/>
      <c r="Q379" s="55"/>
      <c r="R379" s="55"/>
      <c r="S379" s="55"/>
      <c r="T379" s="55"/>
      <c r="U379" s="55"/>
      <c r="V379" s="55"/>
      <c r="W379" s="55"/>
      <c r="X379" s="55"/>
      <c r="Y379" s="55"/>
      <c r="Z379" s="55"/>
      <c r="AA379" s="55"/>
      <c r="AB379" s="55"/>
      <c r="AC379" s="55"/>
      <c r="AD379" s="55"/>
      <c r="AE379" s="55"/>
      <c r="AF379" s="55"/>
      <c r="AG379" s="55"/>
      <c r="AH379" s="55"/>
      <c r="AI379" s="55"/>
      <c r="AJ379" s="55"/>
      <c r="AK379" s="55"/>
      <c r="AL379" s="55"/>
      <c r="AM379" s="55"/>
      <c r="AN379" s="55"/>
      <c r="AO379" s="55"/>
      <c r="AP379" s="55"/>
      <c r="AQ379" s="55"/>
      <c r="AR379" s="55"/>
      <c r="AS379" s="55"/>
      <c r="AT379" s="55"/>
      <c r="AU379" s="55"/>
      <c r="AV379" s="55"/>
      <c r="AW379" s="55"/>
      <c r="AX379" s="55"/>
      <c r="AY379" s="55"/>
      <c r="AZ379" s="55"/>
    </row>
    <row r="380" spans="1:52" x14ac:dyDescent="0.3">
      <c r="A380" s="47"/>
      <c r="B380" s="182"/>
      <c r="C380" s="55"/>
      <c r="D380" s="55"/>
      <c r="E380" s="55"/>
      <c r="F380" s="55"/>
      <c r="G380" s="55"/>
      <c r="H380" s="55"/>
      <c r="I380" s="55"/>
      <c r="J380" s="55"/>
      <c r="K380" s="55"/>
      <c r="L380" s="55"/>
      <c r="M380" s="55"/>
      <c r="N380" s="55"/>
      <c r="O380" s="55"/>
      <c r="P380" s="55"/>
      <c r="Q380" s="55"/>
      <c r="R380" s="55"/>
      <c r="S380" s="55"/>
      <c r="T380" s="55"/>
      <c r="U380" s="55"/>
      <c r="V380" s="55"/>
      <c r="W380" s="55"/>
      <c r="X380" s="55"/>
      <c r="Y380" s="55"/>
      <c r="Z380" s="55"/>
      <c r="AA380" s="55"/>
      <c r="AB380" s="55"/>
      <c r="AC380" s="55"/>
      <c r="AD380" s="55"/>
      <c r="AE380" s="55"/>
      <c r="AF380" s="55"/>
      <c r="AG380" s="55"/>
      <c r="AH380" s="55"/>
      <c r="AI380" s="55"/>
      <c r="AJ380" s="55"/>
      <c r="AK380" s="55"/>
      <c r="AL380" s="55"/>
      <c r="AM380" s="55"/>
      <c r="AN380" s="55"/>
      <c r="AO380" s="55"/>
      <c r="AP380" s="55"/>
      <c r="AQ380" s="55"/>
      <c r="AR380" s="55"/>
      <c r="AS380" s="55"/>
      <c r="AT380" s="55"/>
      <c r="AU380" s="55"/>
      <c r="AV380" s="55"/>
      <c r="AW380" s="55"/>
      <c r="AX380" s="55"/>
      <c r="AY380" s="55"/>
      <c r="AZ380" s="55"/>
    </row>
    <row r="381" spans="1:52" x14ac:dyDescent="0.3">
      <c r="A381" s="47"/>
      <c r="B381" s="182"/>
      <c r="C381" s="55"/>
      <c r="D381" s="55"/>
      <c r="E381" s="55"/>
      <c r="F381" s="55"/>
      <c r="G381" s="55"/>
      <c r="H381" s="55"/>
      <c r="I381" s="55"/>
      <c r="J381" s="55"/>
      <c r="K381" s="55"/>
      <c r="L381" s="55"/>
      <c r="M381" s="55"/>
      <c r="N381" s="55"/>
      <c r="O381" s="55"/>
      <c r="P381" s="55"/>
      <c r="Q381" s="55"/>
      <c r="R381" s="55"/>
      <c r="S381" s="55"/>
      <c r="T381" s="55"/>
      <c r="U381" s="55"/>
      <c r="V381" s="55"/>
      <c r="W381" s="55"/>
      <c r="X381" s="55"/>
      <c r="Y381" s="55"/>
      <c r="Z381" s="55"/>
      <c r="AA381" s="55"/>
      <c r="AB381" s="55"/>
      <c r="AC381" s="55"/>
      <c r="AD381" s="55"/>
      <c r="AE381" s="55"/>
      <c r="AF381" s="55"/>
      <c r="AG381" s="55"/>
      <c r="AH381" s="55"/>
      <c r="AI381" s="55"/>
      <c r="AJ381" s="55"/>
      <c r="AK381" s="55"/>
      <c r="AL381" s="55"/>
      <c r="AM381" s="55"/>
      <c r="AN381" s="55"/>
      <c r="AO381" s="55"/>
      <c r="AP381" s="55"/>
      <c r="AQ381" s="55"/>
      <c r="AR381" s="55"/>
      <c r="AS381" s="55"/>
      <c r="AT381" s="55"/>
      <c r="AU381" s="55"/>
      <c r="AV381" s="55"/>
      <c r="AW381" s="55"/>
      <c r="AX381" s="55"/>
      <c r="AY381" s="55"/>
      <c r="AZ381" s="55"/>
    </row>
    <row r="382" spans="1:52" x14ac:dyDescent="0.3">
      <c r="A382" s="47"/>
      <c r="B382" s="182"/>
      <c r="C382" s="55"/>
      <c r="D382" s="55"/>
      <c r="E382" s="55"/>
      <c r="F382" s="55"/>
      <c r="G382" s="55"/>
      <c r="H382" s="55"/>
      <c r="I382" s="55"/>
      <c r="J382" s="55"/>
      <c r="K382" s="55"/>
      <c r="L382" s="55"/>
      <c r="M382" s="55"/>
      <c r="N382" s="55"/>
      <c r="O382" s="55"/>
      <c r="P382" s="55"/>
      <c r="Q382" s="55"/>
      <c r="R382" s="55"/>
      <c r="S382" s="55"/>
      <c r="T382" s="55"/>
      <c r="U382" s="55"/>
      <c r="V382" s="55"/>
      <c r="W382" s="55"/>
      <c r="X382" s="55"/>
      <c r="Y382" s="55"/>
      <c r="Z382" s="55"/>
      <c r="AA382" s="55"/>
      <c r="AB382" s="55"/>
      <c r="AC382" s="55"/>
      <c r="AD382" s="55"/>
      <c r="AE382" s="55"/>
      <c r="AF382" s="55"/>
      <c r="AG382" s="55"/>
      <c r="AH382" s="55"/>
      <c r="AI382" s="55"/>
      <c r="AJ382" s="55"/>
      <c r="AK382" s="55"/>
      <c r="AL382" s="55"/>
      <c r="AM382" s="55"/>
      <c r="AN382" s="55"/>
      <c r="AO382" s="55"/>
      <c r="AP382" s="55"/>
      <c r="AQ382" s="55"/>
      <c r="AR382" s="55"/>
      <c r="AS382" s="55"/>
      <c r="AT382" s="55"/>
      <c r="AU382" s="55"/>
      <c r="AV382" s="55"/>
      <c r="AW382" s="55"/>
      <c r="AX382" s="55"/>
      <c r="AY382" s="55"/>
      <c r="AZ382" s="55"/>
    </row>
    <row r="383" spans="1:52" x14ac:dyDescent="0.3">
      <c r="A383" s="47"/>
      <c r="B383" s="182"/>
      <c r="C383" s="55"/>
      <c r="D383" s="55"/>
      <c r="E383" s="55"/>
      <c r="F383" s="55"/>
      <c r="G383" s="55"/>
      <c r="H383" s="55"/>
      <c r="I383" s="55"/>
      <c r="J383" s="55"/>
      <c r="K383" s="55"/>
      <c r="L383" s="55"/>
      <c r="M383" s="55"/>
      <c r="N383" s="55"/>
      <c r="O383" s="55"/>
      <c r="P383" s="55"/>
      <c r="Q383" s="55"/>
      <c r="R383" s="55"/>
      <c r="S383" s="55"/>
      <c r="T383" s="55"/>
      <c r="U383" s="55"/>
      <c r="V383" s="55"/>
      <c r="W383" s="55"/>
      <c r="X383" s="55"/>
      <c r="Y383" s="55"/>
      <c r="Z383" s="55"/>
      <c r="AA383" s="55"/>
      <c r="AB383" s="55"/>
      <c r="AC383" s="55"/>
      <c r="AD383" s="55"/>
      <c r="AE383" s="55"/>
      <c r="AF383" s="55"/>
      <c r="AG383" s="55"/>
      <c r="AH383" s="55"/>
      <c r="AI383" s="55"/>
      <c r="AJ383" s="55"/>
      <c r="AK383" s="55"/>
      <c r="AL383" s="55"/>
      <c r="AM383" s="55"/>
      <c r="AN383" s="55"/>
      <c r="AO383" s="55"/>
      <c r="AP383" s="55"/>
      <c r="AQ383" s="55"/>
      <c r="AR383" s="55"/>
      <c r="AS383" s="55"/>
      <c r="AT383" s="55"/>
      <c r="AU383" s="55"/>
      <c r="AV383" s="55"/>
      <c r="AW383" s="55"/>
      <c r="AX383" s="55"/>
      <c r="AY383" s="55"/>
      <c r="AZ383" s="55"/>
    </row>
    <row r="384" spans="1:52" x14ac:dyDescent="0.3">
      <c r="A384" s="47"/>
      <c r="B384" s="182"/>
      <c r="C384" s="55"/>
      <c r="D384" s="55"/>
      <c r="E384" s="55"/>
      <c r="F384" s="55"/>
      <c r="G384" s="55"/>
      <c r="H384" s="55"/>
      <c r="I384" s="55"/>
      <c r="J384" s="55"/>
      <c r="K384" s="55"/>
      <c r="L384" s="55"/>
      <c r="M384" s="55"/>
      <c r="N384" s="55"/>
      <c r="O384" s="55"/>
      <c r="P384" s="55"/>
      <c r="Q384" s="55"/>
      <c r="R384" s="55"/>
      <c r="S384" s="55"/>
      <c r="T384" s="55"/>
      <c r="U384" s="55"/>
      <c r="V384" s="55"/>
      <c r="W384" s="55"/>
      <c r="X384" s="55"/>
      <c r="Y384" s="55"/>
      <c r="Z384" s="55"/>
      <c r="AA384" s="55"/>
      <c r="AB384" s="55"/>
      <c r="AC384" s="55"/>
      <c r="AD384" s="55"/>
      <c r="AE384" s="55"/>
      <c r="AF384" s="55"/>
      <c r="AG384" s="55"/>
      <c r="AH384" s="55"/>
      <c r="AI384" s="55"/>
      <c r="AJ384" s="55"/>
      <c r="AK384" s="55"/>
      <c r="AL384" s="55"/>
      <c r="AM384" s="55"/>
      <c r="AN384" s="55"/>
      <c r="AO384" s="55"/>
      <c r="AP384" s="55"/>
      <c r="AQ384" s="55"/>
      <c r="AR384" s="55"/>
      <c r="AS384" s="55"/>
      <c r="AT384" s="55"/>
      <c r="AU384" s="55"/>
      <c r="AV384" s="55"/>
      <c r="AW384" s="55"/>
      <c r="AX384" s="55"/>
      <c r="AY384" s="55"/>
      <c r="AZ384" s="55"/>
    </row>
    <row r="385" spans="1:52" x14ac:dyDescent="0.3">
      <c r="A385" s="47"/>
      <c r="B385" s="182"/>
      <c r="C385" s="55"/>
      <c r="D385" s="55"/>
      <c r="E385" s="55"/>
      <c r="F385" s="55"/>
      <c r="G385" s="55"/>
      <c r="H385" s="55"/>
      <c r="I385" s="55"/>
      <c r="J385" s="55"/>
      <c r="K385" s="55"/>
      <c r="L385" s="55"/>
      <c r="M385" s="55"/>
      <c r="N385" s="55"/>
      <c r="O385" s="55"/>
      <c r="P385" s="55"/>
      <c r="Q385" s="55"/>
      <c r="R385" s="55"/>
      <c r="S385" s="55"/>
      <c r="T385" s="55"/>
      <c r="U385" s="55"/>
      <c r="V385" s="55"/>
      <c r="W385" s="55"/>
      <c r="X385" s="55"/>
      <c r="Y385" s="55"/>
      <c r="Z385" s="55"/>
      <c r="AA385" s="55"/>
      <c r="AB385" s="55"/>
      <c r="AC385" s="55"/>
      <c r="AD385" s="55"/>
      <c r="AE385" s="55"/>
      <c r="AF385" s="55"/>
      <c r="AG385" s="55"/>
      <c r="AH385" s="55"/>
      <c r="AI385" s="55"/>
      <c r="AJ385" s="55"/>
      <c r="AK385" s="55"/>
      <c r="AL385" s="55"/>
      <c r="AM385" s="55"/>
      <c r="AN385" s="55"/>
      <c r="AO385" s="55"/>
      <c r="AP385" s="55"/>
      <c r="AQ385" s="55"/>
      <c r="AR385" s="55"/>
      <c r="AS385" s="55"/>
      <c r="AT385" s="55"/>
      <c r="AU385" s="55"/>
      <c r="AV385" s="55"/>
      <c r="AW385" s="55"/>
      <c r="AX385" s="55"/>
      <c r="AY385" s="55"/>
      <c r="AZ385" s="55"/>
    </row>
    <row r="386" spans="1:52" x14ac:dyDescent="0.3">
      <c r="A386" s="47"/>
      <c r="B386" s="182"/>
      <c r="C386" s="55"/>
      <c r="D386" s="55"/>
      <c r="E386" s="55"/>
      <c r="F386" s="55"/>
      <c r="G386" s="55"/>
      <c r="H386" s="55"/>
      <c r="I386" s="55"/>
      <c r="J386" s="55"/>
      <c r="K386" s="55"/>
      <c r="L386" s="55"/>
      <c r="M386" s="55"/>
      <c r="N386" s="55"/>
      <c r="O386" s="55"/>
      <c r="P386" s="55"/>
      <c r="Q386" s="55"/>
      <c r="R386" s="55"/>
      <c r="S386" s="55"/>
      <c r="T386" s="55"/>
      <c r="U386" s="55"/>
      <c r="V386" s="55"/>
      <c r="W386" s="55"/>
      <c r="X386" s="55"/>
      <c r="Y386" s="55"/>
      <c r="Z386" s="55"/>
      <c r="AA386" s="55"/>
      <c r="AB386" s="55"/>
      <c r="AC386" s="55"/>
      <c r="AD386" s="55"/>
      <c r="AE386" s="55"/>
      <c r="AF386" s="55"/>
      <c r="AG386" s="55"/>
      <c r="AH386" s="55"/>
      <c r="AI386" s="55"/>
      <c r="AJ386" s="55"/>
      <c r="AK386" s="55"/>
      <c r="AL386" s="55"/>
      <c r="AM386" s="55"/>
      <c r="AN386" s="55"/>
      <c r="AO386" s="55"/>
      <c r="AP386" s="55"/>
      <c r="AQ386" s="55"/>
      <c r="AR386" s="55"/>
      <c r="AS386" s="55"/>
      <c r="AT386" s="55"/>
      <c r="AU386" s="55"/>
      <c r="AV386" s="55"/>
      <c r="AW386" s="55"/>
      <c r="AX386" s="55"/>
      <c r="AY386" s="55"/>
      <c r="AZ386" s="55"/>
    </row>
    <row r="387" spans="1:52" x14ac:dyDescent="0.3">
      <c r="A387" s="47"/>
      <c r="B387" s="182"/>
      <c r="C387" s="55"/>
      <c r="D387" s="55"/>
      <c r="E387" s="55"/>
      <c r="F387" s="55"/>
      <c r="G387" s="55"/>
      <c r="H387" s="55"/>
      <c r="I387" s="55"/>
      <c r="J387" s="55"/>
      <c r="K387" s="55"/>
      <c r="L387" s="55"/>
      <c r="M387" s="55"/>
      <c r="N387" s="55"/>
      <c r="O387" s="55"/>
      <c r="P387" s="55"/>
      <c r="Q387" s="55"/>
      <c r="R387" s="55"/>
      <c r="S387" s="55"/>
      <c r="T387" s="55"/>
      <c r="U387" s="55"/>
      <c r="V387" s="55"/>
      <c r="W387" s="55"/>
      <c r="X387" s="55"/>
      <c r="Y387" s="55"/>
      <c r="Z387" s="55"/>
      <c r="AA387" s="55"/>
      <c r="AB387" s="55"/>
      <c r="AC387" s="55"/>
      <c r="AD387" s="55"/>
      <c r="AE387" s="55"/>
      <c r="AF387" s="55"/>
      <c r="AG387" s="55"/>
      <c r="AH387" s="55"/>
      <c r="AI387" s="55"/>
      <c r="AJ387" s="55"/>
      <c r="AK387" s="55"/>
      <c r="AL387" s="55"/>
      <c r="AM387" s="55"/>
      <c r="AN387" s="55"/>
      <c r="AO387" s="55"/>
      <c r="AP387" s="55"/>
      <c r="AQ387" s="55"/>
      <c r="AR387" s="55"/>
      <c r="AS387" s="55"/>
      <c r="AT387" s="55"/>
      <c r="AU387" s="55"/>
      <c r="AV387" s="55"/>
      <c r="AW387" s="55"/>
      <c r="AX387" s="55"/>
      <c r="AY387" s="55"/>
      <c r="AZ387" s="55"/>
    </row>
    <row r="388" spans="1:52" x14ac:dyDescent="0.3">
      <c r="A388" s="47"/>
      <c r="B388" s="182"/>
      <c r="C388" s="55"/>
      <c r="D388" s="55"/>
      <c r="E388" s="55"/>
      <c r="F388" s="55"/>
      <c r="G388" s="55"/>
      <c r="H388" s="55"/>
      <c r="I388" s="55"/>
      <c r="J388" s="55"/>
      <c r="K388" s="55"/>
      <c r="L388" s="55"/>
      <c r="M388" s="55"/>
      <c r="N388" s="55"/>
      <c r="O388" s="55"/>
      <c r="P388" s="55"/>
      <c r="Q388" s="55"/>
      <c r="R388" s="55"/>
      <c r="S388" s="55"/>
      <c r="T388" s="55"/>
      <c r="U388" s="55"/>
      <c r="V388" s="55"/>
      <c r="W388" s="55"/>
      <c r="X388" s="55"/>
      <c r="Y388" s="55"/>
      <c r="Z388" s="55"/>
      <c r="AA388" s="55"/>
      <c r="AB388" s="55"/>
      <c r="AC388" s="55"/>
      <c r="AD388" s="55"/>
      <c r="AE388" s="55"/>
      <c r="AF388" s="55"/>
      <c r="AG388" s="55"/>
      <c r="AH388" s="55"/>
      <c r="AI388" s="55"/>
      <c r="AJ388" s="55"/>
      <c r="AK388" s="55"/>
      <c r="AL388" s="55"/>
      <c r="AM388" s="55"/>
      <c r="AN388" s="55"/>
      <c r="AO388" s="55"/>
      <c r="AP388" s="55"/>
      <c r="AQ388" s="55"/>
      <c r="AR388" s="55"/>
      <c r="AS388" s="55"/>
      <c r="AT388" s="55"/>
      <c r="AU388" s="55"/>
      <c r="AV388" s="55"/>
      <c r="AW388" s="55"/>
      <c r="AX388" s="55"/>
      <c r="AY388" s="55"/>
      <c r="AZ388" s="55"/>
    </row>
    <row r="389" spans="1:52" x14ac:dyDescent="0.3">
      <c r="A389" s="47"/>
      <c r="B389" s="182"/>
      <c r="C389" s="55"/>
      <c r="D389" s="55"/>
      <c r="E389" s="55"/>
      <c r="F389" s="55"/>
      <c r="G389" s="55"/>
      <c r="H389" s="55"/>
      <c r="I389" s="55"/>
      <c r="J389" s="55"/>
      <c r="K389" s="55"/>
      <c r="L389" s="55"/>
      <c r="M389" s="55"/>
      <c r="N389" s="55"/>
      <c r="O389" s="55"/>
      <c r="P389" s="55"/>
      <c r="Q389" s="55"/>
      <c r="R389" s="55"/>
      <c r="S389" s="55"/>
      <c r="T389" s="55"/>
      <c r="U389" s="55"/>
      <c r="V389" s="55"/>
      <c r="W389" s="55"/>
      <c r="X389" s="55"/>
      <c r="Y389" s="55"/>
      <c r="Z389" s="55"/>
      <c r="AA389" s="55"/>
      <c r="AB389" s="55"/>
      <c r="AC389" s="55"/>
      <c r="AD389" s="55"/>
      <c r="AE389" s="55"/>
      <c r="AF389" s="55"/>
      <c r="AG389" s="55"/>
      <c r="AH389" s="55"/>
      <c r="AI389" s="55"/>
      <c r="AJ389" s="55"/>
      <c r="AK389" s="55"/>
      <c r="AL389" s="55"/>
      <c r="AM389" s="55"/>
      <c r="AN389" s="55"/>
      <c r="AO389" s="55"/>
      <c r="AP389" s="55"/>
      <c r="AQ389" s="55"/>
      <c r="AR389" s="55"/>
      <c r="AS389" s="55"/>
      <c r="AT389" s="55"/>
      <c r="AU389" s="55"/>
      <c r="AV389" s="55"/>
      <c r="AW389" s="55"/>
      <c r="AX389" s="55"/>
      <c r="AY389" s="55"/>
      <c r="AZ389" s="55"/>
    </row>
    <row r="390" spans="1:52" x14ac:dyDescent="0.3">
      <c r="A390" s="47"/>
      <c r="B390" s="182"/>
      <c r="C390" s="55"/>
      <c r="D390" s="55"/>
      <c r="E390" s="55"/>
      <c r="F390" s="55"/>
      <c r="G390" s="55"/>
      <c r="H390" s="55"/>
      <c r="I390" s="55"/>
      <c r="J390" s="55"/>
      <c r="K390" s="55"/>
      <c r="L390" s="55"/>
      <c r="M390" s="55"/>
      <c r="N390" s="55"/>
      <c r="O390" s="55"/>
      <c r="P390" s="55"/>
      <c r="Q390" s="55"/>
      <c r="R390" s="55"/>
      <c r="S390" s="55"/>
      <c r="T390" s="55"/>
      <c r="U390" s="55"/>
      <c r="V390" s="55"/>
      <c r="W390" s="55"/>
      <c r="X390" s="55"/>
      <c r="Y390" s="55"/>
      <c r="Z390" s="55"/>
      <c r="AA390" s="55"/>
      <c r="AB390" s="55"/>
      <c r="AC390" s="55"/>
      <c r="AD390" s="55"/>
      <c r="AE390" s="55"/>
      <c r="AF390" s="55"/>
      <c r="AG390" s="55"/>
      <c r="AH390" s="55"/>
      <c r="AI390" s="55"/>
      <c r="AJ390" s="55"/>
      <c r="AK390" s="55"/>
      <c r="AL390" s="55"/>
      <c r="AM390" s="55"/>
      <c r="AN390" s="55"/>
      <c r="AO390" s="55"/>
      <c r="AP390" s="55"/>
      <c r="AQ390" s="55"/>
      <c r="AR390" s="55"/>
      <c r="AS390" s="55"/>
      <c r="AT390" s="55"/>
      <c r="AU390" s="55"/>
      <c r="AV390" s="55"/>
      <c r="AW390" s="55"/>
      <c r="AX390" s="55"/>
      <c r="AY390" s="55"/>
      <c r="AZ390" s="55"/>
    </row>
    <row r="391" spans="1:52" x14ac:dyDescent="0.3">
      <c r="A391" s="47"/>
      <c r="B391" s="182"/>
      <c r="C391" s="55"/>
      <c r="D391" s="55"/>
      <c r="E391" s="55"/>
      <c r="F391" s="55"/>
      <c r="G391" s="55"/>
      <c r="H391" s="55"/>
      <c r="I391" s="55"/>
      <c r="J391" s="55"/>
      <c r="K391" s="55"/>
      <c r="L391" s="55"/>
      <c r="M391" s="55"/>
      <c r="N391" s="55"/>
      <c r="O391" s="55"/>
      <c r="P391" s="55"/>
      <c r="Q391" s="55"/>
      <c r="R391" s="55"/>
      <c r="S391" s="55"/>
      <c r="T391" s="55"/>
      <c r="U391" s="55"/>
      <c r="V391" s="55"/>
      <c r="W391" s="55"/>
      <c r="X391" s="55"/>
      <c r="Y391" s="55"/>
      <c r="Z391" s="55"/>
      <c r="AA391" s="55"/>
      <c r="AB391" s="55"/>
      <c r="AC391" s="55"/>
      <c r="AD391" s="55"/>
      <c r="AE391" s="55"/>
      <c r="AF391" s="55"/>
      <c r="AG391" s="55"/>
      <c r="AH391" s="55"/>
      <c r="AI391" s="55"/>
      <c r="AJ391" s="55"/>
      <c r="AK391" s="55"/>
      <c r="AL391" s="55"/>
      <c r="AM391" s="55"/>
      <c r="AN391" s="55"/>
      <c r="AO391" s="55"/>
      <c r="AP391" s="55"/>
      <c r="AQ391" s="55"/>
      <c r="AR391" s="55"/>
      <c r="AS391" s="55"/>
      <c r="AT391" s="55"/>
      <c r="AU391" s="55"/>
      <c r="AV391" s="55"/>
      <c r="AW391" s="55"/>
      <c r="AX391" s="55"/>
      <c r="AY391" s="55"/>
      <c r="AZ391" s="55"/>
    </row>
    <row r="392" spans="1:52" x14ac:dyDescent="0.3">
      <c r="A392" s="47"/>
      <c r="B392" s="182"/>
      <c r="C392" s="55"/>
      <c r="D392" s="55"/>
      <c r="E392" s="55"/>
      <c r="F392" s="55"/>
      <c r="G392" s="55"/>
      <c r="H392" s="55"/>
      <c r="I392" s="55"/>
      <c r="J392" s="55"/>
      <c r="K392" s="55"/>
      <c r="L392" s="55"/>
      <c r="M392" s="55"/>
      <c r="N392" s="55"/>
      <c r="O392" s="55"/>
      <c r="P392" s="55"/>
      <c r="Q392" s="55"/>
      <c r="R392" s="55"/>
      <c r="S392" s="55"/>
      <c r="T392" s="55"/>
      <c r="U392" s="55"/>
      <c r="V392" s="55"/>
      <c r="W392" s="55"/>
      <c r="X392" s="55"/>
      <c r="Y392" s="55"/>
      <c r="Z392" s="55"/>
      <c r="AA392" s="55"/>
      <c r="AB392" s="55"/>
      <c r="AC392" s="55"/>
      <c r="AD392" s="55"/>
      <c r="AE392" s="55"/>
      <c r="AF392" s="55"/>
      <c r="AG392" s="55"/>
      <c r="AH392" s="55"/>
      <c r="AI392" s="55"/>
      <c r="AJ392" s="55"/>
      <c r="AK392" s="55"/>
      <c r="AL392" s="55"/>
      <c r="AM392" s="55"/>
      <c r="AN392" s="55"/>
      <c r="AO392" s="55"/>
      <c r="AP392" s="55"/>
      <c r="AQ392" s="55"/>
      <c r="AR392" s="55"/>
      <c r="AS392" s="55"/>
      <c r="AT392" s="55"/>
      <c r="AU392" s="55"/>
      <c r="AV392" s="55"/>
      <c r="AW392" s="55"/>
      <c r="AX392" s="55"/>
      <c r="AY392" s="55"/>
      <c r="AZ392" s="55"/>
    </row>
    <row r="393" spans="1:52" x14ac:dyDescent="0.3">
      <c r="A393" s="47"/>
      <c r="B393" s="182"/>
      <c r="C393" s="55"/>
      <c r="D393" s="55"/>
      <c r="E393" s="55"/>
      <c r="F393" s="55"/>
      <c r="G393" s="55"/>
      <c r="H393" s="55"/>
      <c r="I393" s="55"/>
      <c r="J393" s="55"/>
      <c r="K393" s="55"/>
      <c r="L393" s="55"/>
      <c r="M393" s="55"/>
      <c r="N393" s="55"/>
      <c r="O393" s="55"/>
      <c r="P393" s="55"/>
      <c r="Q393" s="55"/>
      <c r="R393" s="55"/>
      <c r="S393" s="55"/>
      <c r="T393" s="55"/>
      <c r="U393" s="55"/>
      <c r="V393" s="55"/>
      <c r="W393" s="55"/>
      <c r="X393" s="55"/>
      <c r="Y393" s="55"/>
      <c r="Z393" s="55"/>
      <c r="AA393" s="55"/>
      <c r="AB393" s="55"/>
      <c r="AC393" s="55"/>
      <c r="AD393" s="55"/>
      <c r="AE393" s="55"/>
      <c r="AF393" s="55"/>
      <c r="AG393" s="55"/>
      <c r="AH393" s="55"/>
      <c r="AI393" s="55"/>
      <c r="AJ393" s="55"/>
      <c r="AK393" s="55"/>
      <c r="AL393" s="55"/>
      <c r="AM393" s="55"/>
      <c r="AN393" s="55"/>
      <c r="AO393" s="55"/>
      <c r="AP393" s="55"/>
      <c r="AQ393" s="55"/>
      <c r="AR393" s="55"/>
      <c r="AS393" s="55"/>
      <c r="AT393" s="55"/>
      <c r="AU393" s="55"/>
      <c r="AV393" s="55"/>
      <c r="AW393" s="55"/>
      <c r="AX393" s="55"/>
      <c r="AY393" s="55"/>
      <c r="AZ393" s="55"/>
    </row>
    <row r="394" spans="1:52" x14ac:dyDescent="0.3">
      <c r="A394" s="47"/>
      <c r="B394" s="182"/>
      <c r="C394" s="55"/>
      <c r="D394" s="55"/>
      <c r="E394" s="55"/>
      <c r="F394" s="55"/>
      <c r="G394" s="55"/>
      <c r="H394" s="55"/>
      <c r="I394" s="55"/>
      <c r="J394" s="55"/>
      <c r="K394" s="55"/>
      <c r="L394" s="55"/>
      <c r="M394" s="55"/>
      <c r="N394" s="55"/>
      <c r="O394" s="55"/>
      <c r="P394" s="55"/>
      <c r="Q394" s="55"/>
      <c r="R394" s="55"/>
      <c r="S394" s="55"/>
      <c r="T394" s="55"/>
      <c r="U394" s="55"/>
      <c r="V394" s="55"/>
      <c r="W394" s="55"/>
      <c r="X394" s="55"/>
      <c r="Y394" s="55"/>
      <c r="Z394" s="55"/>
      <c r="AA394" s="55"/>
      <c r="AB394" s="55"/>
      <c r="AC394" s="55"/>
      <c r="AD394" s="55"/>
      <c r="AE394" s="55"/>
      <c r="AF394" s="55"/>
      <c r="AG394" s="55"/>
      <c r="AH394" s="55"/>
      <c r="AI394" s="55"/>
      <c r="AJ394" s="55"/>
      <c r="AK394" s="55"/>
      <c r="AL394" s="55"/>
      <c r="AM394" s="55"/>
      <c r="AN394" s="55"/>
      <c r="AO394" s="55"/>
      <c r="AP394" s="55"/>
      <c r="AQ394" s="55"/>
      <c r="AR394" s="55"/>
      <c r="AS394" s="55"/>
      <c r="AT394" s="55"/>
      <c r="AU394" s="55"/>
      <c r="AV394" s="55"/>
      <c r="AW394" s="55"/>
      <c r="AX394" s="55"/>
      <c r="AY394" s="55"/>
      <c r="AZ394" s="55"/>
    </row>
    <row r="395" spans="1:52" x14ac:dyDescent="0.3">
      <c r="A395" s="47"/>
      <c r="B395" s="182"/>
      <c r="C395" s="55"/>
      <c r="D395" s="55"/>
      <c r="E395" s="55"/>
      <c r="F395" s="55"/>
      <c r="G395" s="55"/>
      <c r="H395" s="55"/>
      <c r="I395" s="55"/>
      <c r="J395" s="55"/>
      <c r="K395" s="55"/>
      <c r="L395" s="55"/>
      <c r="M395" s="55"/>
      <c r="N395" s="55"/>
      <c r="O395" s="55"/>
      <c r="P395" s="55"/>
      <c r="Q395" s="55"/>
      <c r="R395" s="55"/>
      <c r="S395" s="55"/>
      <c r="T395" s="55"/>
      <c r="U395" s="55"/>
      <c r="V395" s="55"/>
      <c r="W395" s="55"/>
      <c r="X395" s="55"/>
      <c r="Y395" s="55"/>
      <c r="Z395" s="55"/>
      <c r="AA395" s="55"/>
      <c r="AB395" s="55"/>
      <c r="AC395" s="55"/>
      <c r="AD395" s="55"/>
      <c r="AE395" s="55"/>
      <c r="AF395" s="55"/>
      <c r="AG395" s="55"/>
      <c r="AH395" s="55"/>
      <c r="AI395" s="55"/>
      <c r="AJ395" s="55"/>
      <c r="AK395" s="55"/>
      <c r="AL395" s="55"/>
      <c r="AM395" s="55"/>
      <c r="AN395" s="55"/>
      <c r="AO395" s="55"/>
      <c r="AP395" s="55"/>
      <c r="AQ395" s="55"/>
      <c r="AR395" s="55"/>
      <c r="AS395" s="55"/>
      <c r="AT395" s="55"/>
      <c r="AU395" s="55"/>
      <c r="AV395" s="55"/>
      <c r="AW395" s="55"/>
      <c r="AX395" s="55"/>
      <c r="AY395" s="55"/>
      <c r="AZ395" s="55"/>
    </row>
    <row r="396" spans="1:52" x14ac:dyDescent="0.3">
      <c r="A396" s="47"/>
      <c r="B396" s="182"/>
      <c r="C396" s="55"/>
      <c r="D396" s="55"/>
      <c r="E396" s="55"/>
      <c r="F396" s="55"/>
      <c r="G396" s="55"/>
      <c r="H396" s="55"/>
      <c r="I396" s="55"/>
      <c r="J396" s="55"/>
      <c r="K396" s="55"/>
      <c r="L396" s="55"/>
      <c r="M396" s="55"/>
      <c r="N396" s="55"/>
      <c r="O396" s="55"/>
      <c r="P396" s="55"/>
      <c r="Q396" s="55"/>
      <c r="R396" s="55"/>
      <c r="S396" s="55"/>
      <c r="T396" s="55"/>
      <c r="U396" s="55"/>
      <c r="V396" s="55"/>
      <c r="W396" s="55"/>
      <c r="X396" s="55"/>
      <c r="Y396" s="55"/>
      <c r="Z396" s="55"/>
      <c r="AA396" s="55"/>
      <c r="AB396" s="55"/>
      <c r="AC396" s="55"/>
      <c r="AD396" s="55"/>
      <c r="AE396" s="55"/>
      <c r="AF396" s="55"/>
      <c r="AG396" s="55"/>
      <c r="AH396" s="55"/>
      <c r="AI396" s="55"/>
      <c r="AJ396" s="55"/>
      <c r="AK396" s="55"/>
      <c r="AL396" s="55"/>
      <c r="AM396" s="55"/>
      <c r="AN396" s="55"/>
      <c r="AO396" s="55"/>
      <c r="AP396" s="55"/>
      <c r="AQ396" s="55"/>
      <c r="AR396" s="55"/>
      <c r="AS396" s="55"/>
      <c r="AT396" s="55"/>
      <c r="AU396" s="55"/>
      <c r="AV396" s="55"/>
      <c r="AW396" s="55"/>
      <c r="AX396" s="55"/>
      <c r="AY396" s="55"/>
      <c r="AZ396" s="55"/>
    </row>
    <row r="397" spans="1:52" x14ac:dyDescent="0.3">
      <c r="A397" s="47"/>
      <c r="B397" s="182"/>
      <c r="C397" s="55"/>
      <c r="D397" s="55"/>
      <c r="E397" s="55"/>
      <c r="F397" s="55"/>
      <c r="G397" s="55"/>
      <c r="H397" s="55"/>
      <c r="I397" s="55"/>
      <c r="J397" s="55"/>
      <c r="K397" s="55"/>
      <c r="L397" s="55"/>
      <c r="M397" s="55"/>
      <c r="N397" s="55"/>
      <c r="O397" s="55"/>
      <c r="P397" s="55"/>
      <c r="Q397" s="55"/>
      <c r="R397" s="55"/>
      <c r="S397" s="55"/>
      <c r="T397" s="55"/>
      <c r="U397" s="55"/>
      <c r="V397" s="55"/>
      <c r="W397" s="55"/>
      <c r="X397" s="55"/>
      <c r="Y397" s="55"/>
      <c r="Z397" s="55"/>
      <c r="AA397" s="55"/>
      <c r="AB397" s="55"/>
      <c r="AC397" s="55"/>
      <c r="AD397" s="55"/>
      <c r="AE397" s="55"/>
      <c r="AF397" s="55"/>
      <c r="AG397" s="55"/>
      <c r="AH397" s="55"/>
      <c r="AI397" s="55"/>
      <c r="AJ397" s="55"/>
      <c r="AK397" s="55"/>
      <c r="AL397" s="55"/>
      <c r="AM397" s="55"/>
      <c r="AN397" s="55"/>
      <c r="AO397" s="55"/>
      <c r="AP397" s="55"/>
      <c r="AQ397" s="55"/>
      <c r="AR397" s="55"/>
      <c r="AS397" s="55"/>
      <c r="AT397" s="55"/>
      <c r="AU397" s="55"/>
      <c r="AV397" s="55"/>
      <c r="AW397" s="55"/>
      <c r="AX397" s="55"/>
      <c r="AY397" s="55"/>
      <c r="AZ397" s="55"/>
    </row>
    <row r="398" spans="1:52" x14ac:dyDescent="0.3">
      <c r="A398" s="47"/>
      <c r="B398" s="182"/>
      <c r="C398" s="55"/>
      <c r="D398" s="55"/>
      <c r="E398" s="55"/>
      <c r="F398" s="55"/>
      <c r="G398" s="55"/>
      <c r="H398" s="55"/>
      <c r="I398" s="55"/>
      <c r="J398" s="55"/>
      <c r="K398" s="55"/>
      <c r="L398" s="55"/>
      <c r="M398" s="55"/>
      <c r="N398" s="55"/>
      <c r="O398" s="55"/>
      <c r="P398" s="55"/>
      <c r="Q398" s="55"/>
      <c r="R398" s="55"/>
      <c r="S398" s="55"/>
      <c r="T398" s="55"/>
      <c r="U398" s="55"/>
      <c r="V398" s="55"/>
      <c r="W398" s="55"/>
      <c r="X398" s="55"/>
      <c r="Y398" s="55"/>
      <c r="Z398" s="55"/>
      <c r="AA398" s="55"/>
      <c r="AB398" s="55"/>
      <c r="AC398" s="55"/>
      <c r="AD398" s="55"/>
      <c r="AE398" s="55"/>
      <c r="AF398" s="55"/>
      <c r="AG398" s="55"/>
      <c r="AH398" s="55"/>
      <c r="AI398" s="55"/>
      <c r="AJ398" s="55"/>
      <c r="AK398" s="55"/>
      <c r="AL398" s="55"/>
      <c r="AM398" s="55"/>
      <c r="AN398" s="55"/>
      <c r="AO398" s="55"/>
      <c r="AP398" s="55"/>
      <c r="AQ398" s="55"/>
      <c r="AR398" s="55"/>
      <c r="AS398" s="55"/>
      <c r="AT398" s="55"/>
      <c r="AU398" s="55"/>
      <c r="AV398" s="55"/>
      <c r="AW398" s="55"/>
      <c r="AX398" s="55"/>
      <c r="AY398" s="55"/>
      <c r="AZ398" s="55"/>
    </row>
    <row r="399" spans="1:52" x14ac:dyDescent="0.3">
      <c r="A399" s="47"/>
      <c r="B399" s="182"/>
      <c r="C399" s="55"/>
      <c r="D399" s="55"/>
      <c r="E399" s="55"/>
      <c r="F399" s="55"/>
      <c r="G399" s="55"/>
      <c r="H399" s="55"/>
      <c r="I399" s="55"/>
      <c r="J399" s="55"/>
      <c r="K399" s="55"/>
      <c r="L399" s="55"/>
      <c r="M399" s="55"/>
      <c r="N399" s="55"/>
      <c r="O399" s="55"/>
      <c r="P399" s="55"/>
      <c r="Q399" s="55"/>
      <c r="R399" s="55"/>
      <c r="S399" s="55"/>
      <c r="T399" s="55"/>
      <c r="U399" s="55"/>
      <c r="V399" s="55"/>
      <c r="W399" s="55"/>
      <c r="X399" s="55"/>
      <c r="Y399" s="55"/>
      <c r="Z399" s="55"/>
      <c r="AA399" s="55"/>
      <c r="AB399" s="55"/>
      <c r="AC399" s="55"/>
      <c r="AD399" s="55"/>
      <c r="AE399" s="55"/>
      <c r="AF399" s="55"/>
      <c r="AG399" s="55"/>
      <c r="AH399" s="55"/>
      <c r="AI399" s="55"/>
      <c r="AJ399" s="55"/>
      <c r="AK399" s="55"/>
      <c r="AL399" s="55"/>
      <c r="AM399" s="55"/>
      <c r="AN399" s="55"/>
      <c r="AO399" s="55"/>
      <c r="AP399" s="55"/>
      <c r="AQ399" s="55"/>
      <c r="AR399" s="55"/>
      <c r="AS399" s="55"/>
      <c r="AT399" s="55"/>
      <c r="AU399" s="55"/>
      <c r="AV399" s="55"/>
      <c r="AW399" s="55"/>
      <c r="AX399" s="55"/>
      <c r="AY399" s="55"/>
      <c r="AZ399" s="55"/>
    </row>
    <row r="400" spans="1:52" x14ac:dyDescent="0.3">
      <c r="A400" s="47"/>
      <c r="B400" s="182"/>
      <c r="C400" s="55"/>
      <c r="D400" s="55"/>
      <c r="E400" s="55"/>
      <c r="F400" s="55"/>
      <c r="G400" s="55"/>
      <c r="H400" s="55"/>
      <c r="I400" s="55"/>
      <c r="J400" s="55"/>
      <c r="K400" s="55"/>
      <c r="L400" s="55"/>
      <c r="M400" s="55"/>
      <c r="N400" s="55"/>
      <c r="O400" s="55"/>
      <c r="P400" s="55"/>
      <c r="Q400" s="55"/>
      <c r="R400" s="55"/>
      <c r="S400" s="55"/>
      <c r="T400" s="55"/>
      <c r="U400" s="55"/>
      <c r="V400" s="55"/>
      <c r="W400" s="55"/>
      <c r="X400" s="55"/>
      <c r="Y400" s="55"/>
      <c r="Z400" s="55"/>
      <c r="AA400" s="55"/>
      <c r="AB400" s="55"/>
      <c r="AC400" s="55"/>
      <c r="AD400" s="55"/>
      <c r="AE400" s="55"/>
      <c r="AF400" s="55"/>
      <c r="AG400" s="55"/>
      <c r="AH400" s="55"/>
      <c r="AI400" s="55"/>
      <c r="AJ400" s="55"/>
      <c r="AK400" s="55"/>
      <c r="AL400" s="55"/>
      <c r="AM400" s="55"/>
      <c r="AN400" s="55"/>
      <c r="AO400" s="55"/>
      <c r="AP400" s="55"/>
      <c r="AQ400" s="55"/>
      <c r="AR400" s="55"/>
      <c r="AS400" s="55"/>
      <c r="AT400" s="55"/>
      <c r="AU400" s="55"/>
      <c r="AV400" s="55"/>
      <c r="AW400" s="55"/>
      <c r="AX400" s="55"/>
      <c r="AY400" s="55"/>
      <c r="AZ400" s="55"/>
    </row>
    <row r="401" spans="1:52" x14ac:dyDescent="0.3">
      <c r="A401" s="47"/>
      <c r="B401" s="182"/>
      <c r="C401" s="55"/>
      <c r="D401" s="55"/>
      <c r="E401" s="55"/>
      <c r="F401" s="55"/>
      <c r="G401" s="55"/>
      <c r="H401" s="55"/>
      <c r="I401" s="55"/>
      <c r="J401" s="55"/>
      <c r="K401" s="55"/>
      <c r="L401" s="55"/>
      <c r="M401" s="55"/>
      <c r="N401" s="55"/>
      <c r="O401" s="55"/>
      <c r="P401" s="55"/>
      <c r="Q401" s="55"/>
      <c r="R401" s="55"/>
      <c r="S401" s="55"/>
      <c r="T401" s="55"/>
      <c r="U401" s="55"/>
      <c r="V401" s="55"/>
      <c r="W401" s="55"/>
      <c r="X401" s="55"/>
      <c r="Y401" s="55"/>
      <c r="Z401" s="55"/>
      <c r="AA401" s="55"/>
      <c r="AB401" s="55"/>
      <c r="AC401" s="55"/>
      <c r="AD401" s="55"/>
      <c r="AE401" s="55"/>
      <c r="AF401" s="55"/>
      <c r="AG401" s="55"/>
      <c r="AH401" s="55"/>
      <c r="AI401" s="55"/>
      <c r="AJ401" s="55"/>
      <c r="AK401" s="55"/>
      <c r="AL401" s="55"/>
      <c r="AM401" s="55"/>
      <c r="AN401" s="55"/>
      <c r="AO401" s="55"/>
      <c r="AP401" s="55"/>
      <c r="AQ401" s="55"/>
      <c r="AR401" s="55"/>
      <c r="AS401" s="55"/>
      <c r="AT401" s="55"/>
      <c r="AU401" s="55"/>
      <c r="AV401" s="55"/>
      <c r="AW401" s="55"/>
      <c r="AX401" s="55"/>
      <c r="AY401" s="55"/>
      <c r="AZ401" s="55"/>
    </row>
    <row r="402" spans="1:52" x14ac:dyDescent="0.3">
      <c r="A402" s="47"/>
      <c r="B402" s="182"/>
      <c r="C402" s="55"/>
      <c r="D402" s="55"/>
      <c r="E402" s="55"/>
      <c r="F402" s="55"/>
      <c r="G402" s="55"/>
      <c r="H402" s="55"/>
      <c r="I402" s="55"/>
      <c r="J402" s="55"/>
      <c r="K402" s="55"/>
      <c r="L402" s="55"/>
      <c r="M402" s="55"/>
      <c r="N402" s="55"/>
      <c r="O402" s="55"/>
      <c r="P402" s="55"/>
      <c r="Q402" s="55"/>
      <c r="R402" s="55"/>
      <c r="S402" s="55"/>
      <c r="T402" s="55"/>
      <c r="U402" s="55"/>
      <c r="V402" s="55"/>
      <c r="W402" s="55"/>
      <c r="X402" s="55"/>
      <c r="Y402" s="55"/>
      <c r="Z402" s="55"/>
      <c r="AA402" s="55"/>
      <c r="AB402" s="55"/>
      <c r="AC402" s="55"/>
      <c r="AD402" s="55"/>
      <c r="AE402" s="55"/>
      <c r="AF402" s="55"/>
      <c r="AG402" s="55"/>
      <c r="AH402" s="55"/>
      <c r="AI402" s="55"/>
      <c r="AJ402" s="55"/>
      <c r="AK402" s="55"/>
      <c r="AL402" s="55"/>
      <c r="AM402" s="55"/>
      <c r="AN402" s="55"/>
      <c r="AO402" s="55"/>
      <c r="AP402" s="55"/>
      <c r="AQ402" s="55"/>
      <c r="AR402" s="55"/>
      <c r="AS402" s="55"/>
      <c r="AT402" s="55"/>
      <c r="AU402" s="55"/>
      <c r="AV402" s="55"/>
      <c r="AW402" s="55"/>
      <c r="AX402" s="55"/>
      <c r="AY402" s="55"/>
      <c r="AZ402" s="55"/>
    </row>
    <row r="403" spans="1:52" x14ac:dyDescent="0.3">
      <c r="A403" s="47"/>
      <c r="B403" s="182"/>
      <c r="C403" s="55"/>
      <c r="D403" s="55"/>
      <c r="E403" s="55"/>
      <c r="F403" s="55"/>
      <c r="G403" s="55"/>
      <c r="H403" s="55"/>
      <c r="I403" s="55"/>
      <c r="J403" s="55"/>
      <c r="K403" s="55"/>
      <c r="L403" s="55"/>
      <c r="M403" s="55"/>
      <c r="N403" s="55"/>
      <c r="O403" s="55"/>
      <c r="P403" s="55"/>
      <c r="Q403" s="55"/>
      <c r="R403" s="55"/>
      <c r="S403" s="55"/>
      <c r="T403" s="55"/>
      <c r="U403" s="55"/>
      <c r="V403" s="55"/>
      <c r="W403" s="55"/>
      <c r="X403" s="55"/>
      <c r="Y403" s="55"/>
      <c r="Z403" s="55"/>
      <c r="AA403" s="55"/>
      <c r="AB403" s="55"/>
      <c r="AC403" s="55"/>
      <c r="AD403" s="55"/>
      <c r="AE403" s="55"/>
      <c r="AF403" s="55"/>
      <c r="AG403" s="55"/>
      <c r="AH403" s="55"/>
      <c r="AI403" s="55"/>
      <c r="AJ403" s="55"/>
      <c r="AK403" s="55"/>
      <c r="AL403" s="55"/>
      <c r="AM403" s="55"/>
      <c r="AN403" s="55"/>
      <c r="AO403" s="55"/>
      <c r="AP403" s="55"/>
      <c r="AQ403" s="55"/>
      <c r="AR403" s="55"/>
      <c r="AS403" s="55"/>
      <c r="AT403" s="55"/>
      <c r="AU403" s="55"/>
      <c r="AV403" s="55"/>
      <c r="AW403" s="55"/>
      <c r="AX403" s="55"/>
      <c r="AY403" s="55"/>
      <c r="AZ403" s="55"/>
    </row>
    <row r="404" spans="1:52" x14ac:dyDescent="0.3">
      <c r="A404" s="47"/>
      <c r="B404" s="182"/>
      <c r="C404" s="55"/>
      <c r="D404" s="55"/>
      <c r="E404" s="55"/>
      <c r="F404" s="55"/>
      <c r="G404" s="55"/>
      <c r="H404" s="55"/>
      <c r="I404" s="55"/>
      <c r="J404" s="55"/>
      <c r="K404" s="55"/>
      <c r="L404" s="55"/>
      <c r="M404" s="55"/>
      <c r="N404" s="55"/>
      <c r="O404" s="55"/>
      <c r="P404" s="55"/>
      <c r="Q404" s="55"/>
      <c r="R404" s="55"/>
      <c r="S404" s="55"/>
      <c r="T404" s="55"/>
      <c r="U404" s="55"/>
      <c r="V404" s="55"/>
      <c r="W404" s="55"/>
      <c r="X404" s="55"/>
      <c r="Y404" s="55"/>
      <c r="Z404" s="55"/>
      <c r="AA404" s="55"/>
      <c r="AB404" s="55"/>
      <c r="AC404" s="55"/>
      <c r="AD404" s="55"/>
      <c r="AE404" s="55"/>
      <c r="AF404" s="55"/>
      <c r="AG404" s="55"/>
      <c r="AH404" s="55"/>
      <c r="AI404" s="55"/>
      <c r="AJ404" s="55"/>
      <c r="AK404" s="55"/>
      <c r="AL404" s="55"/>
      <c r="AM404" s="55"/>
      <c r="AN404" s="55"/>
      <c r="AO404" s="55"/>
      <c r="AP404" s="55"/>
      <c r="AQ404" s="55"/>
      <c r="AR404" s="55"/>
      <c r="AS404" s="55"/>
      <c r="AT404" s="55"/>
      <c r="AU404" s="55"/>
      <c r="AV404" s="55"/>
      <c r="AW404" s="55"/>
      <c r="AX404" s="55"/>
      <c r="AY404" s="55"/>
      <c r="AZ404" s="55"/>
    </row>
    <row r="405" spans="1:52" x14ac:dyDescent="0.3">
      <c r="A405" s="47"/>
      <c r="B405" s="182"/>
      <c r="C405" s="55"/>
      <c r="D405" s="55"/>
      <c r="E405" s="55"/>
      <c r="F405" s="55"/>
      <c r="G405" s="55"/>
      <c r="H405" s="55"/>
      <c r="I405" s="55"/>
      <c r="J405" s="55"/>
      <c r="K405" s="55"/>
      <c r="L405" s="55"/>
      <c r="M405" s="55"/>
      <c r="N405" s="55"/>
      <c r="O405" s="55"/>
      <c r="P405" s="55"/>
      <c r="Q405" s="55"/>
      <c r="R405" s="55"/>
      <c r="S405" s="55"/>
      <c r="T405" s="55"/>
      <c r="U405" s="55"/>
      <c r="V405" s="55"/>
      <c r="W405" s="55"/>
      <c r="X405" s="55"/>
      <c r="Y405" s="55"/>
      <c r="Z405" s="55"/>
      <c r="AA405" s="55"/>
      <c r="AB405" s="55"/>
      <c r="AC405" s="55"/>
      <c r="AD405" s="55"/>
      <c r="AE405" s="55"/>
      <c r="AF405" s="55"/>
      <c r="AG405" s="55"/>
      <c r="AH405" s="55"/>
      <c r="AI405" s="55"/>
      <c r="AJ405" s="55"/>
      <c r="AK405" s="55"/>
      <c r="AL405" s="55"/>
      <c r="AM405" s="55"/>
      <c r="AN405" s="55"/>
      <c r="AO405" s="55"/>
      <c r="AP405" s="55"/>
      <c r="AQ405" s="55"/>
      <c r="AR405" s="55"/>
      <c r="AS405" s="55"/>
      <c r="AT405" s="55"/>
      <c r="AU405" s="55"/>
      <c r="AV405" s="55"/>
      <c r="AW405" s="55"/>
      <c r="AX405" s="55"/>
      <c r="AY405" s="55"/>
      <c r="AZ405" s="55"/>
    </row>
    <row r="406" spans="1:52" x14ac:dyDescent="0.3">
      <c r="A406" s="47"/>
      <c r="B406" s="182"/>
      <c r="C406" s="55"/>
      <c r="D406" s="55"/>
      <c r="E406" s="55"/>
      <c r="F406" s="55"/>
      <c r="G406" s="55"/>
      <c r="H406" s="55"/>
      <c r="I406" s="55"/>
      <c r="J406" s="55"/>
      <c r="K406" s="55"/>
      <c r="L406" s="55"/>
      <c r="M406" s="55"/>
      <c r="N406" s="55"/>
      <c r="O406" s="55"/>
      <c r="P406" s="55"/>
      <c r="Q406" s="55"/>
      <c r="R406" s="55"/>
      <c r="S406" s="55"/>
      <c r="T406" s="55"/>
      <c r="U406" s="55"/>
      <c r="V406" s="55"/>
      <c r="W406" s="55"/>
      <c r="X406" s="55"/>
      <c r="Y406" s="55"/>
      <c r="Z406" s="55"/>
      <c r="AA406" s="55"/>
      <c r="AB406" s="55"/>
      <c r="AC406" s="55"/>
      <c r="AD406" s="55"/>
      <c r="AE406" s="55"/>
      <c r="AF406" s="55"/>
      <c r="AG406" s="55"/>
      <c r="AH406" s="55"/>
      <c r="AI406" s="55"/>
      <c r="AJ406" s="55"/>
      <c r="AK406" s="55"/>
      <c r="AL406" s="55"/>
      <c r="AM406" s="55"/>
      <c r="AN406" s="55"/>
      <c r="AO406" s="55"/>
      <c r="AP406" s="55"/>
      <c r="AQ406" s="55"/>
      <c r="AR406" s="55"/>
      <c r="AS406" s="55"/>
      <c r="AT406" s="55"/>
      <c r="AU406" s="55"/>
      <c r="AV406" s="55"/>
      <c r="AW406" s="55"/>
      <c r="AX406" s="55"/>
      <c r="AY406" s="55"/>
      <c r="AZ406" s="55"/>
    </row>
    <row r="407" spans="1:52" x14ac:dyDescent="0.3">
      <c r="A407" s="47"/>
      <c r="B407" s="182"/>
      <c r="C407" s="55"/>
      <c r="D407" s="55"/>
      <c r="E407" s="55"/>
      <c r="F407" s="55"/>
      <c r="G407" s="55"/>
      <c r="H407" s="55"/>
      <c r="I407" s="55"/>
      <c r="J407" s="55"/>
      <c r="K407" s="55"/>
      <c r="L407" s="55"/>
      <c r="M407" s="55"/>
      <c r="N407" s="55"/>
      <c r="O407" s="55"/>
      <c r="P407" s="55"/>
      <c r="Q407" s="55"/>
      <c r="R407" s="55"/>
      <c r="S407" s="55"/>
      <c r="T407" s="55"/>
      <c r="U407" s="55"/>
      <c r="V407" s="55"/>
      <c r="W407" s="55"/>
      <c r="X407" s="55"/>
      <c r="Y407" s="55"/>
      <c r="Z407" s="55"/>
      <c r="AA407" s="55"/>
      <c r="AB407" s="55"/>
      <c r="AC407" s="55"/>
      <c r="AD407" s="55"/>
      <c r="AE407" s="55"/>
      <c r="AF407" s="55"/>
      <c r="AG407" s="55"/>
      <c r="AH407" s="55"/>
      <c r="AI407" s="55"/>
      <c r="AJ407" s="55"/>
      <c r="AK407" s="55"/>
      <c r="AL407" s="55"/>
      <c r="AM407" s="55"/>
      <c r="AN407" s="55"/>
      <c r="AO407" s="55"/>
      <c r="AP407" s="55"/>
      <c r="AQ407" s="55"/>
      <c r="AR407" s="55"/>
      <c r="AS407" s="55"/>
      <c r="AT407" s="55"/>
      <c r="AU407" s="55"/>
      <c r="AV407" s="55"/>
      <c r="AW407" s="55"/>
      <c r="AX407" s="55"/>
      <c r="AY407" s="55"/>
      <c r="AZ407" s="55"/>
    </row>
  </sheetData>
  <sheetProtection algorithmName="SHA-512" hashValue="C1SV8QhddPvd2fUqO7a6czkefrvqMDxluKsaBKEjpsN2OM1EZxHv+V9Q45OM5d4jTJnVmNrb5U4qTnAyYs1qVw==" saltValue="Iby/xsHybgknTYskUiNwQQ==" spinCount="100000" sheet="1" objects="1" scenarios="1"/>
  <hyperlinks>
    <hyperlink ref="F4" location="Begroting!A97:A149" tooltip="Partners / Kostensoorten" display="Kostensoorten" xr:uid="{CDF38452-90C2-4CD8-9E70-FBB45C0C5D0D}"/>
    <hyperlink ref="F5" location="Begroting!A197:A250" tooltip="Partner / Subsidiabele activiteit" display="Subsidiabele activiteit" xr:uid="{04A30CE2-AD5A-4E27-BF25-64A5609435AB}"/>
    <hyperlink ref="H3" location="Partners!C3" tooltip="Ga naar werkblad Partners" display="Partners" xr:uid="{4B7F8CE8-FDCE-46F1-9B52-C93AA5A91ABC}"/>
    <hyperlink ref="H4" location="Werkpakketten!B9" tooltip="Ga naar werkblad Werkpakketten" display="Werkpakketten" xr:uid="{A79C05CA-D3DA-4F12-B8E1-D5EE9FB9047D}"/>
    <hyperlink ref="H5" location="Activiteiten!B9" tooltip="Ga naar werkblad Activiteiten" display="Activiteiten" xr:uid="{84FDAC2B-E596-4CFC-B9C9-A76948283BF9}"/>
    <hyperlink ref="I3" location="Kosten!B9" tooltip="Ga naar werkblad Kosten" display="Kosten" xr:uid="{64A533F3-3702-4845-ABEF-0C4A9FE29CA0}"/>
    <hyperlink ref="I4" location="Financiering!G6" tooltip="Financiering" display="Financiering" xr:uid="{D1D1469F-2ED4-486D-8322-5B79FA44516A}"/>
    <hyperlink ref="F3" location="Begroting!A7:A59" tooltip="Partners / Werkpakketten" display="Werkpakketten" xr:uid="{FEBD29DC-7AD3-4B8D-877E-C8161C26E97A}"/>
    <hyperlink ref="F6" location="Begroting!A297:A350" tooltip="Te financieren" display="Te financieren" xr:uid="{24BFFD1D-518A-4B90-91EB-0C600BCD8DC0}"/>
  </hyperlinks>
  <pageMargins left="0.70866141732283472" right="0.70866141732283472" top="0.74803149606299213" bottom="0.74803149606299213" header="0.31496062992125984" footer="0.31496062992125984"/>
  <pageSetup paperSize="9" scale="1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13</vt:i4>
      </vt:variant>
      <vt:variant>
        <vt:lpstr>Benoemde bereiken</vt:lpstr>
      </vt:variant>
      <vt:variant>
        <vt:i4>78</vt:i4>
      </vt:variant>
    </vt:vector>
  </HeadingPairs>
  <TitlesOfParts>
    <vt:vector size="91" baseType="lpstr">
      <vt:lpstr>Instructie</vt:lpstr>
      <vt:lpstr>Partners</vt:lpstr>
      <vt:lpstr>Werkpakketten</vt:lpstr>
      <vt:lpstr>Activiteiten</vt:lpstr>
      <vt:lpstr>Uurtarieven</vt:lpstr>
      <vt:lpstr>Afschrijvingskosten</vt:lpstr>
      <vt:lpstr>Kosten</vt:lpstr>
      <vt:lpstr>Tussenblad Begroting</vt:lpstr>
      <vt:lpstr>Begroting</vt:lpstr>
      <vt:lpstr>Financiering</vt:lpstr>
      <vt:lpstr>Controle</vt:lpstr>
      <vt:lpstr>Kladblok</vt:lpstr>
      <vt:lpstr>Lijsten</vt:lpstr>
      <vt:lpstr>Controle!Activiteitencode</vt:lpstr>
      <vt:lpstr>Financiering!Activiteitencode</vt:lpstr>
      <vt:lpstr>Activiteitencode</vt:lpstr>
      <vt:lpstr>Partners!Afdrukbereik</vt:lpstr>
      <vt:lpstr>Controle!Jaren</vt:lpstr>
      <vt:lpstr>Financiering!Jaren</vt:lpstr>
      <vt:lpstr>Jaren</vt:lpstr>
      <vt:lpstr>Controle!Kostensoort</vt:lpstr>
      <vt:lpstr>Financiering!Kostensoort</vt:lpstr>
      <vt:lpstr>Kosten!Kostensoort</vt:lpstr>
      <vt:lpstr>Kostensoort</vt:lpstr>
      <vt:lpstr>Controle!Lijst_activiteitencode</vt:lpstr>
      <vt:lpstr>Financiering!Lijst_activiteitencode</vt:lpstr>
      <vt:lpstr>Lijst_activiteitencode</vt:lpstr>
      <vt:lpstr>Controle!Lijst_Activum</vt:lpstr>
      <vt:lpstr>Financiering!Lijst_Activum</vt:lpstr>
      <vt:lpstr>Lijst_Activum</vt:lpstr>
      <vt:lpstr>Controle!Lijst_Afschrijvingseenheden</vt:lpstr>
      <vt:lpstr>Financiering!Lijst_Afschrijvingseenheden</vt:lpstr>
      <vt:lpstr>Lijst_Afschrijvingseenheden</vt:lpstr>
      <vt:lpstr>Controle!Lijst_Afschrijvingstarief</vt:lpstr>
      <vt:lpstr>Financiering!Lijst_Afschrijvingstarief</vt:lpstr>
      <vt:lpstr>Lijst_Afschrijvingstarief</vt:lpstr>
      <vt:lpstr>Controle!Lijst_Beekeningswijze</vt:lpstr>
      <vt:lpstr>Financiering!Lijst_Beekeningswijze</vt:lpstr>
      <vt:lpstr>Lijst_Beekeningswijze</vt:lpstr>
      <vt:lpstr>Controle!Lijst_Kostensoorten</vt:lpstr>
      <vt:lpstr>Financiering!Lijst_Kostensoorten</vt:lpstr>
      <vt:lpstr>Lijst_Kostensoorten</vt:lpstr>
      <vt:lpstr>Controle!Lijst_Loondienst</vt:lpstr>
      <vt:lpstr>Financiering!Lijst_Loondienst</vt:lpstr>
      <vt:lpstr>Lijst_Loondienst</vt:lpstr>
      <vt:lpstr>Controle!Lijst_Medewerker</vt:lpstr>
      <vt:lpstr>Financiering!Lijst_Medewerker</vt:lpstr>
      <vt:lpstr>Lijst_Medewerker</vt:lpstr>
      <vt:lpstr>Controle!Lijst_Organisatie</vt:lpstr>
      <vt:lpstr>Lijst_Organisatie</vt:lpstr>
      <vt:lpstr>Controle!Lijst_Partnercode</vt:lpstr>
      <vt:lpstr>Financiering!Lijst_Partnercode</vt:lpstr>
      <vt:lpstr>Lijst_Partnercode</vt:lpstr>
      <vt:lpstr>Controle!Lijst_Partnernummer</vt:lpstr>
      <vt:lpstr>Financiering!Lijst_Partnernummer</vt:lpstr>
      <vt:lpstr>Lijst_Partnernummer</vt:lpstr>
      <vt:lpstr>Controle!Lijst_Projectpartners</vt:lpstr>
      <vt:lpstr>Financiering!Lijst_Projectpartners</vt:lpstr>
      <vt:lpstr>Lijst_Projectpartners</vt:lpstr>
      <vt:lpstr>Controle!Lijst_Rechtsvorm</vt:lpstr>
      <vt:lpstr>Financiering!Lijst_Rechtsvorm</vt:lpstr>
      <vt:lpstr>Lijst_Rechtsvorm</vt:lpstr>
      <vt:lpstr>Controle!Lijst_Subsidiabele_activiteiten</vt:lpstr>
      <vt:lpstr>Financiering!Lijst_Subsidiabele_activiteiten</vt:lpstr>
      <vt:lpstr>Kosten!Lijst_Subsidiabele_activiteiten</vt:lpstr>
      <vt:lpstr>Lijst_Subsidiabele_activiteiten</vt:lpstr>
      <vt:lpstr>Controle!Lijst_TypeFinanciering</vt:lpstr>
      <vt:lpstr>Financiering!Lijst_TypeFinanciering</vt:lpstr>
      <vt:lpstr>Lijst_TypeFinanciering</vt:lpstr>
      <vt:lpstr>Controle!Lijst_Typeprojectmedewerker</vt:lpstr>
      <vt:lpstr>Financiering!Lijst_Typeprojectmedewerker</vt:lpstr>
      <vt:lpstr>Lijst_Typeprojectmedewerker</vt:lpstr>
      <vt:lpstr>Controle!Lijst_Werkweekobvfulltime</vt:lpstr>
      <vt:lpstr>Financiering!Lijst_Werkweekobvfulltime</vt:lpstr>
      <vt:lpstr>Lijst_Werkweekobvfulltime</vt:lpstr>
      <vt:lpstr>Lst.P1SA</vt:lpstr>
      <vt:lpstr>Lst.P2SA</vt:lpstr>
      <vt:lpstr>Begroting!Lst_Kostensoorten</vt:lpstr>
      <vt:lpstr>Controle!Lst_Kostensoorten</vt:lpstr>
      <vt:lpstr>Controle!Partner</vt:lpstr>
      <vt:lpstr>Financiering!Partner</vt:lpstr>
      <vt:lpstr>Kosten!Partner</vt:lpstr>
      <vt:lpstr>Partner</vt:lpstr>
      <vt:lpstr>Controle!Werkpakket</vt:lpstr>
      <vt:lpstr>Financiering!Werkpakket</vt:lpstr>
      <vt:lpstr>Kosten!Werkpakket</vt:lpstr>
      <vt:lpstr>Werkpakket</vt:lpstr>
      <vt:lpstr>Controle!Werkpakketcode</vt:lpstr>
      <vt:lpstr>Financiering!Werkpakketcode</vt:lpstr>
      <vt:lpstr>Kosten!Werkpakketcode</vt:lpstr>
      <vt:lpstr>Werkpakketcode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Olaf Gähler</dc:creator>
  <cp:lastModifiedBy>Dzenis Sabaredzovic</cp:lastModifiedBy>
  <cp:lastPrinted>2024-05-13T12:35:55Z</cp:lastPrinted>
  <dcterms:created xsi:type="dcterms:W3CDTF">2024-04-30T18:01:34Z</dcterms:created>
  <dcterms:modified xsi:type="dcterms:W3CDTF">2026-04-28T15:05:51Z</dcterms:modified>
</cp:coreProperties>
</file>